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Dados!$A$1:$AI$7933</definedName>
    <definedName function="false" hidden="false" localSheetId="0" name="_xlnm.Print_Titles" vbProcedure="false">Monitoramento!$4:$4</definedName>
    <definedName function="false" hidden="false" name="DATAS" vbProcedure="false">Parâmetros!$B$15:$B$16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DIAS_IA" vbProcedure="false">Parâmetros!$B$9</definedName>
    <definedName function="false" hidden="false" name="P_ECM_BASE" vbProcedure="false">Parâmetros!$B$10</definedName>
    <definedName function="false" hidden="false" name="P_ECM_GORD" vbProcedure="false">Parâmetros!$B$11</definedName>
    <definedName function="false" hidden="false" name="P_ECM_PROT" vbProcedure="false">Parâmetros!$B$12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tanque'!$W$5:$W$6</definedName>
    <definedName function="false" hidden="false" name="TQ_CPP" vbProcedure="false">'Análises do tanque'!$X$5:$X$6</definedName>
    <definedName function="false" hidden="false" name="TQ_DATA" vbProcedure="false">'Análises do tanque'!$O$5:$O$6</definedName>
    <definedName function="false" hidden="false" name="TQ_GORD" vbProcedure="false">'Análises do tanque'!$S$5:$S$6</definedName>
    <definedName function="false" hidden="false" name="TQ_LACT" vbProcedure="false">'Análises do tanque'!$U$5:$U$6</definedName>
    <definedName function="false" hidden="false" name="TQ_PROT" vbProcedure="false">'Análises do tanque'!$T$5:$T$6</definedName>
    <definedName function="false" hidden="false" name="TQ_ST" vbProcedure="false">'Análises do tanque'!$V$5:$V$6</definedName>
    <definedName function="false" hidden="false" name="TQ_UREIA" vbProcedure="false">'Análises do tanque'!$Y$5:$Y$6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<sst xmlns="http://schemas.openxmlformats.org/spreadsheetml/2006/main" count="16144" uniqueCount="1769">
  <si>
    <t xml:space="preserve">ARKAFLA – Monitoramento diário do rebanho</t>
  </si>
  <si>
    <t xml:space="preserve">Relatório zootécnico diário · 2 dias mais recentes (14/10/2026 a 15/10/2026) · definições na aba Notas</t>
  </si>
  <si>
    <t xml:space="preserve">Indicador</t>
  </si>
  <si>
    <t xml:space="preserve">Unidade</t>
  </si>
  <si>
    <t xml:space="preserve">Média
10 dias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</si>
  <si>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</si>
  <si>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</si>
  <si>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</si>
  <si>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</si>
  <si>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</si>
  <si>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</si>
  <si>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</si>
  <si>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</si>
  <si>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</si>
  <si>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</si>
  <si>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</si>
  <si>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</si>
  <si>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</si>
  <si>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</si>
  <si>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</si>
  <si>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</si>
  <si>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</si>
  <si>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</si>
  <si>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</si>
  <si>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</si>
  <si>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</si>
  <si>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</si>
  <si>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</si>
  <si>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</si>
  <si>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</si>
  <si>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</si>
  <si>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</si>
  <si>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</si>
  <si>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</si>
  <si>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</si>
  <si>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</si>
  <si>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</si>
  <si>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</si>
  <si>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</si>
  <si>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</si>
  <si>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</si>
  <si>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</si>
  <si>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</si>
  <si>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</si>
  <si>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</si>
  <si>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Análise do tanque vigente desde</t>
  </si>
  <si>
    <t xml:space="preserve">data</t>
  </si>
  <si>
    <t xml:space="preserve">Gordura – análise do tanque</t>
  </si>
  <si>
    <t xml:space="preserve">Proteína – análise do tanque</t>
  </si>
  <si>
    <t xml:space="preserve">Lactose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</si>
  <si>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</si>
  <si>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</si>
  <si>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</si>
  <si>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(CBT)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</si>
  <si>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</si>
  <si>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</si>
  <si>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</si>
  <si>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</si>
  <si>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</si>
  <si>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</si>
  <si>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</si>
  <si>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</si>
  <si>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</si>
  <si>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Inseminadas (Bred) com IA há &gt; 35 dias</t>
  </si>
  <si>
    <t xml:space="preserve">Vazias com IA há &gt; 35 dias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</si>
  <si>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</si>
  <si>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</si>
  <si>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</si>
  <si>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</si>
  <si>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</si>
  <si>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</si>
  <si>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Novilhas inseminadas (Bred) com IA há &gt; 35 dias</t>
  </si>
  <si>
    <t xml:space="preserve">Novilhas vazias com IA há &gt; 35 dias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</si>
  <si>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</si>
  <si>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 Análises do mesmo grupo (mesma mensagem) contam como uma só coleta.</t>
  </si>
  <si>
    <t xml:space="preserve">Média geral do tanque por grupo de análises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</si>
  <si>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</si>
  <si>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</si>
  <si>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</si>
  <si>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</si>
  <si>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</si>
  <si>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Lactose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</si>
  <si>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</si>
  <si>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</si>
  <si>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</si>
  <si>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</si>
  <si>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Grupo</t>
  </si>
  <si>
    <t xml:space="preserve">Fonte</t>
  </si>
  <si>
    <t xml:space="preserve">Vale a partir de</t>
  </si>
  <si>
    <t xml:space="preserve">Coletas até</t>
  </si>
  <si>
    <t xml:space="preserve">Volume analisado (L)</t>
  </si>
  <si>
    <t xml:space="preserve">Mensagem recebida 15/10/2026</t>
  </si>
  <si>
    <t xml:space="preserve">analise_tanque/WhatsApp_recebido_2026-10-15.png</t>
  </si>
  <si>
    <t xml:space="preserve">Mensagem recebida 16/10/2026</t>
  </si>
  <si>
    <t xml:space="preserve">analise_tanque/WhatsApp_recebido_2026-10-16.png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</si>
  <si>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</si>
  <si>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</si>
  <si>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</si>
  <si>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</si>
  <si>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</si>
  <si>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</si>
  <si>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</si>
  <si>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</si>
  <si>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</si>
  <si>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</si>
  <si>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</si>
  <si>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</si>
  <si>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</si>
  <si>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Inseminadas / vazias: dias desde a última IA acima de</t>
  </si>
  <si>
    <t xml:space="preserve">P_DIAS_IA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</si>
  <si>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</si>
  <si>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</si>
  <si>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</si>
  <si>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</si>
  <si>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</si>
  <si>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</si>
  <si>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</si>
  <si>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</si>
  <si>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Zootecnico_2026-10-15.xlsx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</si>
  <si>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</si>
  <si>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</si>
  <si>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</si>
  <si>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</si>
  <si>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</si>
  <si>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</si>
  <si>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</si>
  <si>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</si>
  <si>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</si>
  <si>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</si>
  <si>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</si>
  <si>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</si>
  <si>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</si>
  <si>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</si>
  <si>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</si>
  <si>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</si>
  <si>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</si>
  <si>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</si>
  <si>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</si>
  <si>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</si>
  <si>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</si>
  <si>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</si>
  <si>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DATA da IA</t>
  </si>
  <si>
    <t xml:space="preserve">Fêmea</t>
  </si>
  <si>
    <t xml:space="preserve">DNB</t>
  </si>
  <si>
    <t xml:space="preserve">Dias desde IA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</si>
  <si>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</si>
  <si>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</si>
  <si>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</si>
  <si>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</si>
  <si>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</si>
  <si>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</si>
  <si>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</si>
  <si>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</si>
  <si>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</si>
  <si>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</si>
  <si>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</si>
  <si>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</si>
  <si>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</si>
  <si>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</si>
  <si>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</si>
  <si>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</si>
  <si>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</si>
  <si>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</si>
  <si>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</si>
  <si>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</si>
  <si>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</si>
  <si>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</si>
  <si>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</si>
  <si>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</si>
  <si>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</si>
  <si>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</si>
  <si>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</si>
  <si>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</si>
  <si>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</si>
  <si>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</si>
  <si>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</si>
  <si>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</si>
  <si>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Vazia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</si>
  <si>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</si>
  <si>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</si>
  <si>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</si>
  <si>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</si>
  <si>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</si>
  <si>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</si>
  <si>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</si>
  <si>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</si>
  <si>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</si>
  <si>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</si>
  <si>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</si>
  <si>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</si>
  <si>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</si>
  <si>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</si>
  <si>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</si>
  <si>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</si>
  <si>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</si>
  <si>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</si>
  <si>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</si>
  <si>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</si>
  <si>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</si>
  <si>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</si>
  <si>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</si>
  <si>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</si>
  <si>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</si>
  <si>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</si>
  <si>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</si>
  <si>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</si>
  <si>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</si>
  <si>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</si>
  <si>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</si>
  <si>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</si>
  <si>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</si>
  <si>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</si>
  <si>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</si>
  <si>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</si>
  <si>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</si>
  <si>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</si>
  <si>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</si>
  <si>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</si>
  <si>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</si>
  <si>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</si>
  <si>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</si>
  <si>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</si>
  <si>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</si>
  <si>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</si>
  <si>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</si>
  <si>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</si>
  <si>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</si>
  <si>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</si>
  <si>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</si>
  <si>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</si>
  <si>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</si>
  <si>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</si>
  <si>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</si>
  <si>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</si>
  <si>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</si>
  <si>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</si>
  <si>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</si>
  <si>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</si>
  <si>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</si>
  <si>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</si>
  <si>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</si>
  <si>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</si>
  <si>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</si>
  <si>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</si>
  <si>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</si>
  <si>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</si>
  <si>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</si>
  <si>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</si>
  <si>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</si>
  <si>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</si>
  <si>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</si>
  <si>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</si>
  <si>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</si>
  <si>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</si>
  <si>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</si>
  <si>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</si>
  <si>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</si>
  <si>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</si>
  <si>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</si>
  <si>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</si>
  <si>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</si>
  <si>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</si>
  <si>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</si>
  <si>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</si>
  <si>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</si>
  <si>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</si>
  <si>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</si>
  <si>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</si>
  <si>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</si>
  <si>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</si>
  <si>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</si>
  <si>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</si>
  <si>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</si>
  <si>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</si>
  <si>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</si>
  <si>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</si>
  <si>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</si>
  <si>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</si>
  <si>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</si>
  <si>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</si>
  <si>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</si>
  <si>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</si>
  <si>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</si>
  <si>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</si>
  <si>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</si>
  <si>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</si>
  <si>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</si>
  <si>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</si>
  <si>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</si>
  <si>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</si>
  <si>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</si>
  <si>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</si>
  <si>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</si>
  <si>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</si>
  <si>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</si>
  <si>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</si>
  <si>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</si>
  <si>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</si>
  <si>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</si>
  <si>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</si>
  <si>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</si>
  <si>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</si>
  <si>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</si>
  <si>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</si>
  <si>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</si>
  <si>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</si>
  <si>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</si>
  <si>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</si>
  <si>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</si>
  <si>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</si>
  <si>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</si>
  <si>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</si>
  <si>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</si>
  <si>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</si>
  <si>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</si>
  <si>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</si>
  <si>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</si>
  <si>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</si>
  <si>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</si>
  <si>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</si>
  <si>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</si>
  <si>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</si>
  <si>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</si>
  <si>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</si>
  <si>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</si>
  <si>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</si>
  <si>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</si>
  <si>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</si>
  <si>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</si>
  <si>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</si>
  <si>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</si>
  <si>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</si>
  <si>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</si>
  <si>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</si>
  <si>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</si>
  <si>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</si>
  <si>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</si>
  <si>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</si>
  <si>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</si>
  <si>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</si>
  <si>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</si>
  <si>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</si>
  <si>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</si>
  <si>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</si>
  <si>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</si>
  <si>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</si>
  <si>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</si>
  <si>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</si>
  <si>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</si>
  <si>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</si>
  <si>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</si>
  <si>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</si>
  <si>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</si>
  <si>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</si>
  <si>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</si>
  <si>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</si>
  <si>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</si>
  <si>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</si>
  <si>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</si>
  <si>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</si>
  <si>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</si>
  <si>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</si>
  <si>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</si>
  <si>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</si>
  <si>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</si>
  <si>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</si>
  <si>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</si>
  <si>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</si>
  <si>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</si>
  <si>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</si>
  <si>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</si>
  <si>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</si>
  <si>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</si>
  <si>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</si>
  <si>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</si>
  <si>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</si>
  <si>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</si>
  <si>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</si>
  <si>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</si>
  <si>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</si>
  <si>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</si>
  <si>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</si>
  <si>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</si>
  <si>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</si>
  <si>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</si>
  <si>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</si>
  <si>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</si>
  <si>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</si>
  <si>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</si>
  <si>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</si>
  <si>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</si>
  <si>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</si>
  <si>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</si>
  <si>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</si>
  <si>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</si>
  <si>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</si>
  <si>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</si>
  <si>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</si>
  <si>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</si>
  <si>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</si>
  <si>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</si>
  <si>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</si>
  <si>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</si>
  <si>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</si>
  <si>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</si>
  <si>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</si>
  <si>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</si>
  <si>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</si>
  <si>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</si>
  <si>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</si>
  <si>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</si>
  <si>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</si>
  <si>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</si>
  <si>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</si>
  <si>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</si>
  <si>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</si>
  <si>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</si>
  <si>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</si>
  <si>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</si>
  <si>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</si>
  <si>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</si>
  <si>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</si>
  <si>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</si>
  <si>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</si>
  <si>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</si>
  <si>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</si>
  <si>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</si>
  <si>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</si>
  <si>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</si>
  <si>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</si>
  <si>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</si>
  <si>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</si>
  <si>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</si>
  <si>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</si>
  <si>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</si>
  <si>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</si>
  <si>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</si>
  <si>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</si>
  <si>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</si>
  <si>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</si>
  <si>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</si>
  <si>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</si>
  <si>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</si>
  <si>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</si>
  <si>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</si>
  <si>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</si>
  <si>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</si>
  <si>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</si>
  <si>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</si>
  <si>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</si>
  <si>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</si>
  <si>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</si>
  <si>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</si>
  <si>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</si>
  <si>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</si>
  <si>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</si>
  <si>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</si>
  <si>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</si>
  <si>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</si>
  <si>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</si>
  <si>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</si>
  <si>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</si>
  <si>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</si>
  <si>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</si>
  <si>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</si>
  <si>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</si>
  <si>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</si>
  <si>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</si>
  <si>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</si>
  <si>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</si>
  <si>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</si>
  <si>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</si>
  <si>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</si>
  <si>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</si>
  <si>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</si>
  <si>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</si>
  <si>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</si>
  <si>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</si>
  <si>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</si>
  <si>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</si>
  <si>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</si>
  <si>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</si>
  <si>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</si>
  <si>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</si>
  <si>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</si>
  <si>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</si>
  <si>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</si>
  <si>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</si>
  <si>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</si>
  <si>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</si>
  <si>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</si>
  <si>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</si>
  <si>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</si>
  <si>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</si>
  <si>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</si>
  <si>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</si>
  <si>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</si>
  <si>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</si>
  <si>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</si>
  <si>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</si>
  <si>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</si>
  <si>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</si>
  <si>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</si>
  <si>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</si>
  <si>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</si>
  <si>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</si>
  <si>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</si>
  <si>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</si>
  <si>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</si>
  <si>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</si>
  <si>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</si>
  <si>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</si>
  <si>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</si>
  <si>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</si>
  <si>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</si>
  <si>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</si>
  <si>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</si>
  <si>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</si>
  <si>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</si>
  <si>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</si>
  <si>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</si>
  <si>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</si>
  <si>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</si>
  <si>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</si>
  <si>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</si>
  <si>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</si>
  <si>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</si>
  <si>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</si>
  <si>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</si>
  <si>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</si>
  <si>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</si>
  <si>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</si>
  <si>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</si>
  <si>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</si>
  <si>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</si>
  <si>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</si>
  <si>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</si>
  <si>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</si>
  <si>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</si>
  <si>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</si>
  <si>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</si>
  <si>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</si>
  <si>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</si>
  <si>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</si>
  <si>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</si>
  <si>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</si>
  <si>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</si>
  <si>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</si>
  <si>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</si>
  <si>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</si>
  <si>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</si>
  <si>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</si>
  <si>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</si>
  <si>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</si>
  <si>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</si>
  <si>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</si>
  <si>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</si>
  <si>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</si>
  <si>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</si>
  <si>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</si>
  <si>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</si>
  <si>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</si>
  <si>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</si>
  <si>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</si>
  <si>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</si>
  <si>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</si>
  <si>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</si>
  <si>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</si>
  <si>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</si>
  <si>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</si>
  <si>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</si>
  <si>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</si>
  <si>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</si>
  <si>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</si>
  <si>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</si>
  <si>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</si>
  <si>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</si>
  <si>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</si>
  <si>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</si>
  <si>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</si>
  <si>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</si>
  <si>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</si>
  <si>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</si>
  <si>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</si>
  <si>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</si>
  <si>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</si>
  <si>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</si>
  <si>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</si>
  <si>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</si>
  <si>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</si>
  <si>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</si>
  <si>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</si>
  <si>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</si>
  <si>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</si>
  <si>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</si>
  <si>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</si>
  <si>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</si>
  <si>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</si>
  <si>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</si>
  <si>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</si>
  <si>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</si>
  <si>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</si>
  <si>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</si>
  <si>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</si>
  <si>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</si>
  <si>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</si>
  <si>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</si>
  <si>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</si>
  <si>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</si>
  <si>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</si>
  <si>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</si>
  <si>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</si>
  <si>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</si>
  <si>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</si>
  <si>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</si>
  <si>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</si>
  <si>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</si>
  <si>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</si>
  <si>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</si>
  <si>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</si>
  <si>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</si>
  <si>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</si>
  <si>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</si>
  <si>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</si>
  <si>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</si>
  <si>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</si>
  <si>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</si>
  <si>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</si>
  <si>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</si>
  <si>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</si>
  <si>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</si>
  <si>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</si>
  <si>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</si>
  <si>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</si>
  <si>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</si>
  <si>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</si>
  <si>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</si>
  <si>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</si>
  <si>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</si>
  <si>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</si>
  <si>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</si>
  <si>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</si>
  <si>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</si>
  <si>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</si>
  <si>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</si>
  <si>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</si>
  <si>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</si>
  <si>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</si>
  <si>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</si>
  <si>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</si>
  <si>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</si>
  <si>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</si>
  <si>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</si>
  <si>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</si>
  <si>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</si>
  <si>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</si>
  <si>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</si>
  <si>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</si>
  <si>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</si>
  <si>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</si>
  <si>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</si>
  <si>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</si>
  <si>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</si>
  <si>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</si>
  <si>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</si>
  <si>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</si>
  <si>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</si>
  <si>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</si>
  <si>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</si>
  <si>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</si>
  <si>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</si>
  <si>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</si>
  <si>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</si>
  <si>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</si>
  <si>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</si>
  <si>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</si>
  <si>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</si>
  <si>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</si>
  <si>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</si>
  <si>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</si>
  <si>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</si>
  <si>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</si>
  <si>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</si>
  <si>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</si>
  <si>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</si>
  <si>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</si>
  <si>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</si>
  <si>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</si>
  <si>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</si>
  <si>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</si>
  <si>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</si>
  <si>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</si>
  <si>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</si>
  <si>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</si>
  <si>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</si>
  <si>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</si>
  <si>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</si>
  <si>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</si>
  <si>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</si>
  <si>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</si>
  <si>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</si>
  <si>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</si>
  <si>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</si>
  <si>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</si>
  <si>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</si>
  <si>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</si>
  <si>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</si>
  <si>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</si>
  <si>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</si>
  <si>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</si>
  <si>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</si>
  <si>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</si>
  <si>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</si>
  <si>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</si>
  <si>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</si>
  <si>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</si>
  <si>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</si>
  <si>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</si>
  <si>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</si>
  <si>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</si>
  <si>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</si>
  <si>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</si>
  <si>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</si>
  <si>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</si>
  <si>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</si>
  <si>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</si>
  <si>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</si>
  <si>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</si>
  <si>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</si>
  <si>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</si>
  <si>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</si>
  <si>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</si>
  <si>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</si>
  <si>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</si>
  <si>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</si>
  <si>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</si>
  <si>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</si>
  <si>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</si>
  <si>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</si>
  <si>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</si>
  <si>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</si>
  <si>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</si>
  <si>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</si>
  <si>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</si>
  <si>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</si>
  <si>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</si>
  <si>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</si>
  <si>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</si>
  <si>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</si>
  <si>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</si>
  <si>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</si>
  <si>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</si>
  <si>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</si>
  <si>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</si>
  <si>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</si>
  <si>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</si>
  <si>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</si>
  <si>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</si>
  <si>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</si>
  <si>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</si>
  <si>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</si>
  <si>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</si>
  <si>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</si>
  <si>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</si>
  <si>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</si>
  <si>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</si>
  <si>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</si>
  <si>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</si>
  <si>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</si>
  <si>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</si>
  <si>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</si>
  <si>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</si>
  <si>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</si>
  <si>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</si>
  <si>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</si>
  <si>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</si>
  <si>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</si>
  <si>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</si>
  <si>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</si>
  <si>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</si>
  <si>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</si>
  <si>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</si>
  <si>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</si>
  <si>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</si>
  <si>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</si>
  <si>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</si>
  <si>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</si>
  <si>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</si>
  <si>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</si>
  <si>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</si>
  <si>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</si>
  <si>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</si>
  <si>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</si>
  <si>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</si>
  <si>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</si>
  <si>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</si>
  <si>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</si>
  <si>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</si>
  <si>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</si>
  <si>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</si>
  <si>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</si>
  <si>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</si>
  <si>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</si>
  <si>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</si>
  <si>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</si>
  <si>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</si>
  <si>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</si>
  <si>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</si>
  <si>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</si>
  <si>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</si>
  <si>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</si>
  <si>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</si>
  <si>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</si>
  <si>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</si>
  <si>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</si>
  <si>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</si>
  <si>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</si>
  <si>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</si>
  <si>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</si>
  <si>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</si>
  <si>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</si>
  <si>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</si>
  <si>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</si>
  <si>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</si>
  <si>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</si>
  <si>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</si>
  <si>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</si>
  <si>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</si>
  <si>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</si>
  <si>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</si>
  <si>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</si>
  <si>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</si>
  <si>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</si>
  <si>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</si>
  <si>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</si>
  <si>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</si>
  <si>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</si>
  <si>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</si>
  <si>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</si>
  <si>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</si>
  <si>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</si>
  <si>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</si>
  <si>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</si>
  <si>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</si>
  <si>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</si>
  <si>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</si>
  <si>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</si>
  <si>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</si>
  <si>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</si>
  <si>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</si>
  <si>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</si>
  <si>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</si>
  <si>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</si>
  <si>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</si>
  <si>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</si>
  <si>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</si>
  <si>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</si>
  <si>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</si>
  <si>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</si>
  <si>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</si>
  <si>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</si>
  <si>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</si>
  <si>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</si>
  <si>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</si>
  <si>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</si>
  <si>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</si>
  <si>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</si>
  <si>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</si>
  <si>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</si>
  <si>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</si>
  <si>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</si>
  <si>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</si>
  <si>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</si>
  <si>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</si>
  <si>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</si>
  <si>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</si>
  <si>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</si>
  <si>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</si>
  <si>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</si>
  <si>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</si>
  <si>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</si>
  <si>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</si>
  <si>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</si>
  <si>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</si>
  <si>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</si>
  <si>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</si>
  <si>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</si>
  <si>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</si>
  <si>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</si>
  <si>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</si>
  <si>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</si>
  <si>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</si>
  <si>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</si>
  <si>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</si>
  <si>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</si>
  <si>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</si>
  <si>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</si>
  <si>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</si>
  <si>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</si>
  <si>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</si>
  <si>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</si>
  <si>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</si>
  <si>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</si>
  <si>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</si>
  <si>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</si>
  <si>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</si>
  <si>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</si>
  <si>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</si>
  <si>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</si>
  <si>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</si>
  <si>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</si>
  <si>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</si>
  <si>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</si>
  <si>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</si>
  <si>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</si>
  <si>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</si>
  <si>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</si>
  <si>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</si>
  <si>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</si>
  <si>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</si>
  <si>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</si>
  <si>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</si>
  <si>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</si>
  <si>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</si>
  <si>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</si>
  <si>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</si>
  <si>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</si>
  <si>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</si>
  <si>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</si>
  <si>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</si>
  <si>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</si>
  <si>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</si>
  <si>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</si>
  <si>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</si>
  <si>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</si>
  <si>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</si>
  <si>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</si>
  <si>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</si>
  <si>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</si>
  <si>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</si>
  <si>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</si>
  <si>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</si>
  <si>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</si>
  <si>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</si>
  <si>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</si>
  <si>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</si>
  <si>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</si>
  <si>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</si>
  <si>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</si>
  <si>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</si>
  <si>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</si>
  <si>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</si>
  <si>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</si>
  <si>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</si>
  <si>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</si>
  <si>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</si>
  <si>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</si>
  <si>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</si>
  <si>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</si>
  <si>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</si>
  <si>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</si>
  <si>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</si>
  <si>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</si>
  <si>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</si>
  <si>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</si>
  <si>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</si>
  <si>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</si>
  <si>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</si>
  <si>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</si>
  <si>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</si>
  <si>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</si>
  <si>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</si>
  <si>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</si>
  <si>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</si>
  <si>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</si>
  <si>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</si>
  <si>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</si>
  <si>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</si>
  <si>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</si>
  <si>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</si>
  <si>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</si>
  <si>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</si>
  <si>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</si>
  <si>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</si>
  <si>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</si>
  <si>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</si>
  <si>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</si>
  <si>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</si>
  <si>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</si>
  <si>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</si>
  <si>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</si>
  <si>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</si>
  <si>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</si>
  <si>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</si>
  <si>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</si>
  <si>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</si>
  <si>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</si>
  <si>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</si>
  <si>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</si>
  <si>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</si>
  <si>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</si>
  <si>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</si>
  <si>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</si>
  <si>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</si>
  <si>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</si>
  <si>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</si>
  <si>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</si>
  <si>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</si>
  <si>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</si>
  <si>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</si>
  <si>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</si>
  <si>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</si>
  <si>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</si>
  <si>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</si>
  <si>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</si>
  <si>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</si>
  <si>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</si>
  <si>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</si>
  <si>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</si>
  <si>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</si>
  <si>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</si>
  <si>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</si>
  <si>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</si>
  <si>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</si>
  <si>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</si>
  <si>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</si>
  <si>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</si>
  <si>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</si>
  <si>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</si>
  <si>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</si>
  <si>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</si>
  <si>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</si>
  <si>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</si>
  <si>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</si>
  <si>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</si>
  <si>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</si>
  <si>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</si>
  <si>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</si>
  <si>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</si>
  <si>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</si>
  <si>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</si>
  <si>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</si>
  <si>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</si>
  <si>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</si>
  <si>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</si>
  <si>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</si>
  <si>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</si>
  <si>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</si>
  <si>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</si>
  <si>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</si>
  <si>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</si>
  <si>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</si>
  <si>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</si>
  <si>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</si>
  <si>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</si>
  <si>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</si>
  <si>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</si>
  <si>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</si>
  <si>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</si>
  <si>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</si>
  <si>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</si>
  <si>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</si>
  <si>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</si>
  <si>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</si>
  <si>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</si>
  <si>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</si>
  <si>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</si>
  <si>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</si>
  <si>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</si>
  <si>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</si>
  <si>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</si>
  <si>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</si>
  <si>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</si>
  <si>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</si>
  <si>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</si>
  <si>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</si>
  <si>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</si>
  <si>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</si>
  <si>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</si>
  <si>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</si>
  <si>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</si>
  <si>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</si>
  <si>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</si>
  <si>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</si>
  <si>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</si>
  <si>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</si>
  <si>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</si>
  <si>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</si>
  <si>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</si>
  <si>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</si>
  <si>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</si>
  <si>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</si>
  <si>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</si>
  <si>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</si>
  <si>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</si>
  <si>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</si>
  <si>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</si>
  <si>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</si>
  <si>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</si>
  <si>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</si>
  <si>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</si>
  <si>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</si>
  <si>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</si>
  <si>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</si>
  <si>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</si>
  <si>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</si>
  <si>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</si>
  <si>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</si>
  <si>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</si>
  <si>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</si>
  <si>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</si>
  <si>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</si>
  <si>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</si>
  <si>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</si>
  <si>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</si>
  <si>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</si>
  <si>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</si>
  <si>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</si>
  <si>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</si>
  <si>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</si>
  <si>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</si>
  <si>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</si>
  <si>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</si>
  <si>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</si>
  <si>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</si>
  <si>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</si>
  <si>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</si>
  <si>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</si>
  <si>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</si>
  <si>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</si>
  <si>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</si>
  <si>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</si>
  <si>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</si>
  <si>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</si>
  <si>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</si>
  <si>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</si>
  <si>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</si>
  <si>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</si>
  <si>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</si>
  <si>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</si>
  <si>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</si>
  <si>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</si>
  <si>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</si>
  <si>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</si>
  <si>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</si>
  <si>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</si>
  <si>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</si>
  <si>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</si>
  <si>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</si>
  <si>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</si>
  <si>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</si>
  <si>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</si>
  <si>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</si>
  <si>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</si>
  <si>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</si>
  <si>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</si>
  <si>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</si>
  <si>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</si>
  <si>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</si>
  <si>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</si>
  <si>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</si>
  <si>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</si>
  <si>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</si>
  <si>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</si>
  <si>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</si>
  <si>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</si>
  <si>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</si>
  <si>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</si>
  <si>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</si>
  <si>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</si>
  <si>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</si>
  <si>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</si>
  <si>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</si>
  <si>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</si>
  <si>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</si>
  <si>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</si>
  <si>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</si>
  <si>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</si>
  <si>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</si>
  <si>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</si>
  <si>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</si>
  <si>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</si>
  <si>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</si>
  <si>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</si>
  <si>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</si>
  <si>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</si>
  <si>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</si>
  <si>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</si>
  <si>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</si>
  <si>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</si>
  <si>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</si>
  <si>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</si>
  <si>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</si>
  <si>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</si>
  <si>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</si>
  <si>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</si>
  <si>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</si>
  <si>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</si>
  <si>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</si>
  <si>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</si>
  <si>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</si>
  <si>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</si>
  <si>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</si>
  <si>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</si>
  <si>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</si>
  <si>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</si>
  <si>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</si>
  <si>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</si>
  <si>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</si>
  <si>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</si>
  <si>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</si>
  <si>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</si>
  <si>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</si>
  <si>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</si>
  <si>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</si>
  <si>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</si>
  <si>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</si>
  <si>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</si>
  <si>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</si>
  <si>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</si>
  <si>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</si>
  <si>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</si>
  <si>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</si>
  <si>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</si>
  <si>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</si>
  <si>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</si>
  <si>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</si>
  <si>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</si>
  <si>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</si>
  <si>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</si>
  <si>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</si>
  <si>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</si>
  <si>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</si>
  <si>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</si>
  <si>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</si>
  <si>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</si>
  <si>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</si>
  <si>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</si>
  <si>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</si>
  <si>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</si>
  <si>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</si>
  <si>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</si>
  <si>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</si>
  <si>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</si>
  <si>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</si>
  <si>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</si>
  <si>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</si>
  <si>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</si>
  <si>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</si>
  <si>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</si>
  <si>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</si>
  <si>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</si>
  <si>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</si>
  <si>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</si>
  <si>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</si>
  <si>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</si>
  <si>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</si>
  <si>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</si>
  <si>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</si>
  <si>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</si>
  <si>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</si>
  <si>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</si>
  <si>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</si>
  <si>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</si>
  <si>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</si>
  <si>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</si>
  <si>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</si>
  <si>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</si>
  <si>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</si>
  <si>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</si>
  <si>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</si>
  <si>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</si>
  <si>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</si>
  <si>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</si>
  <si>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</si>
  <si>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</si>
  <si>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</si>
  <si>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</si>
  <si>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</si>
  <si>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</si>
  <si>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</si>
  <si>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</si>
  <si>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</si>
  <si>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</si>
  <si>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</si>
  <si>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</si>
  <si>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</si>
  <si>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</si>
  <si>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</si>
  <si>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</si>
  <si>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</si>
  <si>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</si>
  <si>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</si>
  <si>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</si>
  <si>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</si>
  <si>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</si>
  <si>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</si>
  <si>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</si>
  <si>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</si>
  <si>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</si>
  <si>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</si>
  <si>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</si>
  <si>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</si>
  <si>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</si>
  <si>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</si>
  <si>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</si>
  <si>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</si>
  <si>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</si>
  <si>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</si>
  <si>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</si>
  <si>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</si>
  <si>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</si>
  <si>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</si>
  <si>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</si>
  <si>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</si>
  <si>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</si>
  <si>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</si>
  <si>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</si>
  <si>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</si>
  <si>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</si>
  <si>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</si>
  <si>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</si>
  <si>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</si>
  <si>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</si>
  <si>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</si>
  <si>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</si>
  <si>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</si>
  <si>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</si>
  <si>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</si>
  <si>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</si>
  <si>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</si>
  <si>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</si>
  <si>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</si>
  <si>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</si>
  <si>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</si>
  <si>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</si>
  <si>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</si>
  <si>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</si>
  <si>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</si>
  <si>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</si>
  <si>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</si>
  <si>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</si>
  <si>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</si>
  <si>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</si>
  <si>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</si>
  <si>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</si>
  <si>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</si>
  <si>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</si>
  <si>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</si>
  <si>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</si>
  <si>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</si>
  <si>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</si>
  <si>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</si>
  <si>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</si>
  <si>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</si>
  <si>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</si>
  <si>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</si>
  <si>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</si>
  <si>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</si>
  <si>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</si>
  <si>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</si>
  <si>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</si>
  <si>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</si>
  <si>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</si>
  <si>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</si>
  <si>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</si>
  <si>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</si>
  <si>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</si>
  <si>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</si>
  <si>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</si>
  <si>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</si>
  <si>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</si>
  <si>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</si>
  <si>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</si>
  <si>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</si>
  <si>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</si>
  <si>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</si>
  <si>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</si>
  <si>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</si>
  <si>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</si>
  <si>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</si>
  <si>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</si>
  <si>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</si>
  <si>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</si>
  <si>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</si>
  <si>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</si>
  <si>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</si>
  <si>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</si>
  <si>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</si>
  <si>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</si>
  <si>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</si>
  <si>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</si>
  <si>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</si>
  <si>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</si>
  <si>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</si>
  <si>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</si>
  <si>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</si>
  <si>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</si>
  <si>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</si>
  <si>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</si>
  <si>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</si>
  <si>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</si>
  <si>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</si>
  <si>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</si>
  <si>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</si>
  <si>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</si>
  <si>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</si>
  <si>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</si>
  <si>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</si>
  <si>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</si>
  <si>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</si>
  <si>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</si>
  <si>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</si>
  <si>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</si>
  <si>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</si>
  <si>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</si>
  <si>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</si>
  <si>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</si>
  <si>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</si>
  <si>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</si>
  <si>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</si>
  <si>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</si>
  <si>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</si>
  <si>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</si>
  <si>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</si>
  <si>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</si>
  <si>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</si>
  <si>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</si>
  <si>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</si>
  <si>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</si>
  <si>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</si>
  <si>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</si>
  <si>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</si>
  <si>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</si>
  <si>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</si>
  <si>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</si>
  <si>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</si>
  <si>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</si>
  <si>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</si>
  <si>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</si>
  <si>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</si>
  <si>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</si>
  <si>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</si>
  <si>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</si>
  <si>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</si>
  <si>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</si>
  <si>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</si>
  <si>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</si>
  <si>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</si>
  <si>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</si>
  <si>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</si>
  <si>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</si>
  <si>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</si>
  <si>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</si>
  <si>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</si>
  <si>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</si>
  <si>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</si>
  <si>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</si>
  <si>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</si>
  <si>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</si>
  <si>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</si>
  <si>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</si>
  <si>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</si>
  <si>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</si>
  <si>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</si>
  <si>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</si>
  <si>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</si>
  <si>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</si>
  <si>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</si>
  <si>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</si>
  <si>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</si>
  <si>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</si>
  <si>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</si>
  <si>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</si>
  <si>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</si>
  <si>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</si>
  <si>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</si>
  <si>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</si>
  <si>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</si>
  <si>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</si>
  <si>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</si>
  <si>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</si>
  <si>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</si>
  <si>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</si>
  <si>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</si>
  <si>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</si>
  <si>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</si>
  <si>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</si>
  <si>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</si>
  <si>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</si>
  <si>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</si>
  <si>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</si>
  <si>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</si>
  <si>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</si>
  <si>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</si>
  <si>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</si>
  <si>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</si>
  <si>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</si>
  <si>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</si>
  <si>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</si>
  <si>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</si>
  <si>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</si>
  <si>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</si>
  <si>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</si>
  <si>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</si>
  <si>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</si>
  <si>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</si>
  <si>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</si>
  <si>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</si>
  <si>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</si>
  <si>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</si>
  <si>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</si>
  <si>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</si>
  <si>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</si>
  <si>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</si>
  <si>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</si>
  <si>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</si>
  <si>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</si>
  <si>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</si>
  <si>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</si>
  <si>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</si>
  <si>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</si>
  <si>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</si>
  <si>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</si>
  <si>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</si>
  <si>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</si>
  <si>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</si>
  <si>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</si>
  <si>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</si>
  <si>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</si>
  <si>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</si>
  <si>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</si>
  <si>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</si>
  <si>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</si>
  <si>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</si>
  <si>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</si>
  <si>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</si>
  <si>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</si>
  <si>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</si>
  <si>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</si>
  <si>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</si>
  <si>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</si>
  <si>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</si>
  <si>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</si>
  <si>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</si>
  <si>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</si>
  <si>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</si>
  <si>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</si>
  <si>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</si>
  <si>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</si>
  <si>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</si>
  <si>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</si>
  <si>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</si>
  <si>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</si>
  <si>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</si>
  <si>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</si>
  <si>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</si>
  <si>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</si>
  <si>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</si>
  <si>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</si>
  <si>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</si>
  <si>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</si>
  <si>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</si>
  <si>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</si>
  <si>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</si>
  <si>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</si>
  <si>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</si>
  <si>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</si>
  <si>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</si>
  <si>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</si>
  <si>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</si>
  <si>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</si>
  <si>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</si>
  <si>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</si>
  <si>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</si>
  <si>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</si>
  <si>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</si>
  <si>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</si>
  <si>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</si>
  <si>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</si>
  <si>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</si>
  <si>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</si>
  <si>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</si>
  <si>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</si>
  <si>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</si>
  <si>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</si>
  <si>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</si>
  <si>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</si>
  <si>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</si>
  <si>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</si>
  <si>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</si>
  <si>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</si>
  <si>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</si>
  <si>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</si>
  <si>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</si>
  <si>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</si>
  <si>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</si>
  <si>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</si>
  <si>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</si>
  <si>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</si>
  <si>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</si>
  <si>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</si>
  <si>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</si>
  <si>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</si>
  <si>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</si>
  <si>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</si>
  <si>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</si>
  <si>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</si>
  <si>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</si>
  <si>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</si>
  <si>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</si>
  <si>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</si>
  <si>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</si>
  <si>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</si>
  <si>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</si>
  <si>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</si>
  <si>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</si>
  <si>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</si>
  <si>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</si>
  <si>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</si>
  <si>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</si>
  <si>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</si>
  <si>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</si>
  <si>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</si>
  <si>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</si>
  <si>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</si>
  <si>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</si>
  <si>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</si>
  <si>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</si>
  <si>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</si>
  <si>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</si>
  <si>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</si>
  <si>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</si>
  <si>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</si>
  <si>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</si>
  <si>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</si>
  <si>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</si>
  <si>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</si>
  <si>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</si>
  <si>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</si>
  <si>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</si>
  <si>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</si>
  <si>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</si>
  <si>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</si>
  <si>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</si>
  <si>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</si>
  <si>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</si>
  <si>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</si>
  <si>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</si>
  <si>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</si>
  <si>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</si>
  <si>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</si>
  <si>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</si>
  <si>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</si>
  <si>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</si>
  <si>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</si>
  <si>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</si>
  <si>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</si>
  <si>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</si>
  <si>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</si>
  <si>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</si>
  <si>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</si>
  <si>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</si>
  <si>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</si>
  <si>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</si>
  <si>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</si>
  <si>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</si>
  <si>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</si>
  <si>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</si>
  <si>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</si>
  <si>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</si>
  <si>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</si>
  <si>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</si>
  <si>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</si>
  <si>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</si>
  <si>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</si>
  <si>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</si>
  <si>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</si>
  <si>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</si>
  <si>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</si>
  <si>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</si>
  <si>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</si>
  <si>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</si>
  <si>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</si>
  <si>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</si>
  <si>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</si>
  <si>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</si>
  <si>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</si>
  <si>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</si>
  <si>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</si>
  <si>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</si>
  <si>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</si>
  <si>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</si>
  <si>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</si>
  <si>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</si>
  <si>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</si>
  <si>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</si>
  <si>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</si>
  <si>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</si>
  <si>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</si>
  <si>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</si>
  <si>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</si>
  <si>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</si>
  <si>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</si>
  <si>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</si>
  <si>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</si>
  <si>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</si>
  <si>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</si>
  <si>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</si>
  <si>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</si>
  <si>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</si>
  <si>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</si>
  <si>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</si>
  <si>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</si>
  <si>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</si>
  <si>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</si>
  <si>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</si>
  <si>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</si>
  <si>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</si>
  <si>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</si>
  <si>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</si>
  <si>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</si>
  <si>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</si>
  <si>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</si>
  <si>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</si>
  <si>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</si>
  <si>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</si>
  <si>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</si>
  <si>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</si>
  <si>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</si>
  <si>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</si>
  <si>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</si>
  <si>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As análises de uma mesma mensagem formam um grupo, tratado como uma só coleta: média geral ponderada pelo volume de cada tanque (Demonstrativo das Coletas; sem volume, média simples), válida a partir da primeira data de coleta do grupo e repetida até chegar um grupo novo.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</si>
  <si>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</si>
  <si>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</si>
  <si>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</si>
  <si>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</si>
  <si>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</si>
  <si>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</si>
  <si>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</si>
  <si>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</si>
  <si>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</si>
  <si>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</si>
  <si>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IA há &gt; 35 dias</t>
  </si>
  <si>
    <t xml:space="preserve">Dias desde IA = data do relatório − DATA da IA (última inseminação, coluna do relatório desde 14/10/2026). Inseminadas: StatRepro Bred (adultas também Dry Bred); vazias: StatRepro Vazia; sem DNB. Dias sem a coluna ficam vazios.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</si>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</sst>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dd/mm/yyyy"/>
    <numFmt numFmtId="166" formatCode="0"/>
    <numFmt numFmtId="167" formatCode="\+0;\-0;0"/>
    <numFmt numFmtId="168" formatCode="0.0"/>
    <numFmt numFmtId="169" formatCode="\+0.0;\-0.0;0"/>
    <numFmt numFmtId="170" formatCode="0.0%"/>
    <numFmt numFmtId="171" formatCode="\+0.0%;\-0.0%;0"/>
    <numFmt numFmtId="172" formatCode="#,##0"/>
    <numFmt numFmtId="173" formatCode="\+#,##0;\-#,##0;0"/>
    <numFmt numFmtId="174" formatCode="\+0.0%;\-0.0%;0.0%"/>
    <numFmt numFmtId="175" formatCode="0.00"/>
    <numFmt numFmtId="176" formatCode="\+0.00;\-0.00;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6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4" min="3" style="0" width="11.5"/>
    <col collapsed="false" customWidth="true" hidden="false" outlineLevel="0" max="5" min="5" style="0" width="11"/>
    <col collapsed="false" customWidth="true" hidden="false" outlineLevel="0" max="6" min="6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4" t="n">
        <v>46310</v>
      </c>
      <c r="E4" s="3" t="s">
        <v>4</v>
      </c>
      <c r="F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  <c r="F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COUNTIFS(Dados!$A$2:$A$7933,C$4,Dados!$X$2:$X$7933,1,Dados!$E$2:$E$7933,"&gt;0")</f>
        <v>1856</v>
      </c>
      <c r="D6" s="9" t="n">
        <f aca="false">COUNTIFS(Dados!$A$2:$A$7933,D$4,Dados!$X$2:$X$7933,1,Dados!$E$2:$E$7933,"&gt;0")</f>
        <v>1855</v>
      </c>
      <c r="E6" s="10" t="n">
        <f aca="false">IFERROR(AVERAGE(C6:D6),"")</f>
        <v>1855.5</v>
      </c>
      <c r="F6" s="11" t="n">
        <f aca="false">IF(OR(D6="",C6=""),"",D6-C6)</f>
        <v>-1</v>
      </c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COUNTIFS(Dados!$A$2:$A$7933,C$4,Dados!$X$2:$X$7933,1,Dados!$AB$2:$AB$7933,1)</f>
        <v>1652</v>
      </c>
      <c r="D7" s="14" t="n">
        <f aca="false">COUNTIFS(Dados!$A$2:$A$7933,D$4,Dados!$X$2:$X$7933,1,Dados!$AB$2:$AB$7933,1)</f>
        <v>1652</v>
      </c>
      <c r="E7" s="15" t="n">
        <f aca="false">IFERROR(AVERAGE(C7:D7),"")</f>
        <v>1652</v>
      </c>
      <c r="F7" s="16" t="n">
        <f aca="false">IF(OR(D7="",C7=""),"",D7-C7)</f>
        <v>0</v>
      </c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COUNTIFS(Dados!$A$2:$A$7933,C$4,Dados!$X$2:$X$7933,1,Dados!$AB$2:$AB$7933,1,Dados!$B$2:$B$7933,"&lt;=6")</f>
        <v>1595</v>
      </c>
      <c r="D8" s="9" t="n">
        <f aca="false">COUNTIFS(Dados!$A$2:$A$7933,D$4,Dados!$X$2:$X$7933,1,Dados!$AB$2:$AB$7933,1,Dados!$B$2:$B$7933,"&lt;=6")</f>
        <v>1590</v>
      </c>
      <c r="E8" s="10" t="n">
        <f aca="false">IFERROR(AVERAGE(C8:D8),"")</f>
        <v>1592.5</v>
      </c>
      <c r="F8" s="11" t="n">
        <f aca="false">IF(OR(D8="",C8=""),"",D8-C8)</f>
        <v>-5</v>
      </c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COUNTIFS(Dados!$A$2:$A$7933,C$4,Dados!$X$2:$X$7933,1,Dados!$E$2:$E$7933,"&gt;0",Dados!$B$2:$B$7933,10)</f>
        <v>57</v>
      </c>
      <c r="D9" s="14" t="n">
        <f aca="false">COUNTIFS(Dados!$A$2:$A$7933,D$4,Dados!$X$2:$X$7933,1,Dados!$E$2:$E$7933,"&gt;0",Dados!$B$2:$B$7933,10)</f>
        <v>62</v>
      </c>
      <c r="E9" s="15" t="n">
        <f aca="false">IFERROR(AVERAGE(C9:D9),"")</f>
        <v>59.5</v>
      </c>
      <c r="F9" s="16" t="n">
        <f aca="false">IF(OR(D9="",C9=""),"",D9-C9)</f>
        <v>5</v>
      </c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COUNTIFS(Dados!$A$2:$A$7933,C$4,Dados!$X$2:$X$7933,1,Dados!$E$2:$E$7933,"&gt;0",Dados!$AB$2:$AB$7933,0)</f>
        <v>204</v>
      </c>
      <c r="D10" s="9" t="n">
        <f aca="false">COUNTIFS(Dados!$A$2:$A$7933,D$4,Dados!$X$2:$X$7933,1,Dados!$E$2:$E$7933,"&gt;0",Dados!$AB$2:$AB$7933,0)</f>
        <v>203</v>
      </c>
      <c r="E10" s="10" t="n">
        <f aca="false">IFERROR(AVERAGE(C10:D10),"")</f>
        <v>203.5</v>
      </c>
      <c r="F10" s="11" t="n">
        <f aca="false">IF(OR(D10="",C10=""),"",D10-C10)</f>
        <v>-1</v>
      </c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COUNTIFS(Dados!$A$2:$A$7933,C$4,Dados!$X$2:$X$7933,1,Dados!$AB$2:$AB$7933,1,Dados!$D$2:$D$7933,"&lt;=21")</f>
        <v>94</v>
      </c>
      <c r="D11" s="14" t="n">
        <f aca="false">COUNTIFS(Dados!$A$2:$A$7933,D$4,Dados!$X$2:$X$7933,1,Dados!$AB$2:$AB$7933,1,Dados!$D$2:$D$7933,"&lt;=21")</f>
        <v>91</v>
      </c>
      <c r="E11" s="15" t="n">
        <f aca="false">IFERROR(AVERAGE(C11:D11),"")</f>
        <v>92.5</v>
      </c>
      <c r="F11" s="16" t="n">
        <f aca="false">IF(OR(D11="",C11=""),"",D11-C11)</f>
        <v>-3</v>
      </c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IF(MATCH(C$4,DATAS,0)=1,"",COUNTIFS(Dados!$A$2:$A$7933,C$4,Dados!$X$2:$X$7933,1,Dados!$AF$2:$AF$7933,1))</f>
        <v/>
      </c>
      <c r="D12" s="9" t="n">
        <f aca="false">IF(MATCH(D$4,DATAS,0)=1,"",COUNTIFS(Dados!$A$2:$A$7933,D$4,Dados!$X$2:$X$7933,1,Dados!$AF$2:$AF$7933,1))</f>
        <v>0</v>
      </c>
      <c r="E12" s="10" t="n">
        <f aca="false">IFERROR(AVERAGE(C12:D12),"")</f>
        <v>0</v>
      </c>
      <c r="F12" s="11" t="str">
        <f aca="false">IF(OR(D12="",C12=""),"",D12-C12)</f>
        <v/>
      </c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IF(MATCH(C$4,DATAS,0)=1,"",COUNTIFS(Dados!$AH$2:$AH$7933,C$4))</f>
        <v/>
      </c>
      <c r="D13" s="14" t="n">
        <f aca="false">IF(MATCH(D$4,DATAS,0)=1,"",COUNTIFS(Dados!$AH$2:$AH$7933,D$4))</f>
        <v>1</v>
      </c>
      <c r="E13" s="15" t="n">
        <f aca="false">IFERROR(AVERAGE(C13:D13),"")</f>
        <v>1</v>
      </c>
      <c r="F13" s="16" t="str">
        <f aca="false">IF(OR(D13="",C13=""),"",D13-C13)</f>
        <v/>
      </c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IF(MATCH(C$4,DATAS,0)=1,"",COUNTIFS(Dados!$A$2:$A$7933,C$4,Dados!$X$2:$X$7933,1,Dados!$AG$2:$AG$7933,1))</f>
        <v/>
      </c>
      <c r="D14" s="9" t="n">
        <f aca="false">IF(MATCH(D$4,DATAS,0)=1,"",COUNTIFS(Dados!$A$2:$A$7933,D$4,Dados!$X$2:$X$7933,1,Dados!$AG$2:$AG$7933,1))</f>
        <v>5</v>
      </c>
      <c r="E14" s="10" t="n">
        <f aca="false">IFERROR(AVERAGE(C14:D14),"")</f>
        <v>5</v>
      </c>
      <c r="F14" s="11" t="str">
        <f aca="false">IF(OR(D14="",C14=""),"",D14-C14)</f>
        <v/>
      </c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IF(MATCH(C$4,DATAS,0)=1,"",COUNTIFS(Dados!$AI$2:$AI$7933,C$4))</f>
        <v/>
      </c>
      <c r="D15" s="14" t="n">
        <f aca="false">IF(MATCH(D$4,DATAS,0)=1,"",COUNTIFS(Dados!$AI$2:$AI$7933,D$4))</f>
        <v>0</v>
      </c>
      <c r="E15" s="15" t="n">
        <f aca="false">IFERROR(AVERAGE(C15:D15),"")</f>
        <v>0</v>
      </c>
      <c r="F15" s="16" t="str">
        <f aca="false">IF(OR(D15="",C15=""),"",D15-C15)</f>
        <v/>
      </c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IF(MATCH(C$4,DATAS,0)=1,"",(COUNTIFS(Dados!$A$2:$A$7933,C$4,Dados!$X$2:$X$7933,1,Dados!$AG$2:$AG$7933,1)-COUNTIFS(Dados!$AI$2:$AI$7933,C$4)))</f>
        <v/>
      </c>
      <c r="D16" s="9" t="n">
        <f aca="false">IF(MATCH(D$4,DATAS,0)=1,"",(COUNTIFS(Dados!$A$2:$A$7933,D$4,Dados!$X$2:$X$7933,1,Dados!$AG$2:$AG$7933,1)-COUNTIFS(Dados!$AI$2:$AI$7933,D$4)))</f>
        <v>5</v>
      </c>
      <c r="E16" s="10" t="n">
        <f aca="false">IFERROR(AVERAGE(C16:D16),"")</f>
        <v>5</v>
      </c>
      <c r="F16" s="11" t="str">
        <f aca="false">IF(OR(D16="",C16=""),"",D16-C16)</f>
        <v/>
      </c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IFERROR(AVERAGEIFS(Dados!$D$2:$D$7933,Dados!$A$2:$A$7933,C$4,Dados!$X$2:$X$7933,1,Dados!$AB$2:$AB$7933,1),"")</f>
        <v>187.771791767554</v>
      </c>
      <c r="D17" s="14" t="n">
        <f aca="false">IFERROR(AVERAGEIFS(Dados!$D$2:$D$7933,Dados!$A$2:$A$7933,D$4,Dados!$X$2:$X$7933,1,Dados!$AB$2:$AB$7933,1),"")</f>
        <v>188.770581113801</v>
      </c>
      <c r="E17" s="15" t="n">
        <f aca="false">IFERROR(AVERAGE(C17:D17),"")</f>
        <v>188.271186440678</v>
      </c>
      <c r="F17" s="16" t="n">
        <f aca="false">IF(OR(D17="",C17=""),"",D17-C17)</f>
        <v>0.99878934624698</v>
      </c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IFERROR(AVERAGEIFS(Dados!$D$2:$D$7933,Dados!$A$2:$A$7933,C$4,Dados!$X$2:$X$7933,1,Dados!$AB$2:$AB$7933,1,Dados!$B$2:$B$7933,"&lt;=6"),"")</f>
        <v>188.575548589342</v>
      </c>
      <c r="D18" s="9" t="n">
        <f aca="false">IFERROR(AVERAGEIFS(Dados!$D$2:$D$7933,Dados!$A$2:$A$7933,D$4,Dados!$X$2:$X$7933,1,Dados!$AB$2:$AB$7933,1,Dados!$B$2:$B$7933,"&lt;=6"),"")</f>
        <v>189.629559748428</v>
      </c>
      <c r="E18" s="10" t="n">
        <f aca="false">IFERROR(AVERAGE(C18:D18),"")</f>
        <v>189.102554168885</v>
      </c>
      <c r="F18" s="11" t="n">
        <f aca="false">IF(OR(D18="",C18=""),"",D18-C18)</f>
        <v>1.054011159086</v>
      </c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$7933=C$4)*(Dados!$X$2:$X$7933=1)*(Dados!$AB$2:$AB$7933=1)*(Dados!$G$2:$G$7933&gt;0))=0,"",IF(SUMPRODUCT((Dados!$A$2:$A$7933=C$4)*(Dados!$X$2:$X$7933=1)*(Dados!$AB$2:$AB$7933=1)*(Dados!$G$2:$G$7933&gt;0))&lt;2,FIXED(SUMPRODUCT((Dados!$A$2:$A$7933=C$4)*(Dados!$X$2:$X$7933=1)*(Dados!$AB$2:$AB$7933=1)*(Dados!$G$2:$G$7933&gt;0),Dados!$G$2:$G$7933)/SUMPRODUCT((Dados!$A$2:$A$7933=C$4)*(Dados!$X$2:$X$7933=1)*(Dados!$AB$2:$AB$7933=1)*(Dados!$G$2:$G$7933&gt;0)),1,TRUE()),FIXED(SUMPRODUCT((Dados!$A$2:$A$7933=C$4)*(Dados!$X$2:$X$7933=1)*(Dados!$AB$2:$AB$7933=1)*(Dados!$G$2:$G$7933&gt;0),Dados!$G$2:$G$7933)/SUMPRODUCT((Dados!$A$2:$A$7933=C$4)*(Dados!$X$2:$X$7933=1)*(Dados!$AB$2:$AB$7933=1)*(Dados!$G$2:$G$7933&gt;0)),1,TRUE())&amp;" ("&amp;FIXED(SQRT(MAX(0,(SUMPRODUCT((Dados!$A$2:$A$7933=C$4)*(Dados!$X$2:$X$7933=1)*(Dados!$AB$2:$AB$7933=1)*(Dados!$G$2:$G$7933&gt;0),Dados!$G$2:$G$7933,Dados!$G$2:$G$7933)-SUMPRODUCT((Dados!$A$2:$A$7933=C$4)*(Dados!$X$2:$X$7933=1)*(Dados!$AB$2:$AB$7933=1)*(Dados!$G$2:$G$7933&gt;0),Dados!$G$2:$G$7933)^2/SUMPRODUCT((Dados!$A$2:$A$7933=C$4)*(Dados!$X$2:$X$7933=1)*(Dados!$AB$2:$AB$7933=1)*(Dados!$G$2:$G$7933&gt;0)))/(SUMPRODUCT((Dados!$A$2:$A$7933=C$4)*(Dados!$X$2:$X$7933=1)*(Dados!$AB$2:$AB$7933=1)*(Dados!$G$2:$G$7933&gt;0))-1))),1,TRUE())&amp;")"))</f>
        <v>43.3 (12.4)</v>
      </c>
      <c r="D19" s="17" t="str">
        <f aca="false">IF(SUMPRODUCT((Dados!$A$2:$A$7933=D$4)*(Dados!$X$2:$X$7933=1)*(Dados!$AB$2:$AB$7933=1)*(Dados!$G$2:$G$7933&gt;0))=0,"",IF(SUMPRODUCT((Dados!$A$2:$A$7933=D$4)*(Dados!$X$2:$X$7933=1)*(Dados!$AB$2:$AB$7933=1)*(Dados!$G$2:$G$7933&gt;0))&lt;2,FIXED(SUMPRODUCT((Dados!$A$2:$A$7933=D$4)*(Dados!$X$2:$X$7933=1)*(Dados!$AB$2:$AB$7933=1)*(Dados!$G$2:$G$7933&gt;0),Dados!$G$2:$G$7933)/SUMPRODUCT((Dados!$A$2:$A$7933=D$4)*(Dados!$X$2:$X$7933=1)*(Dados!$AB$2:$AB$7933=1)*(Dados!$G$2:$G$7933&gt;0)),1,TRUE()),FIXED(SUMPRODUCT((Dados!$A$2:$A$7933=D$4)*(Dados!$X$2:$X$7933=1)*(Dados!$AB$2:$AB$7933=1)*(Dados!$G$2:$G$7933&gt;0),Dados!$G$2:$G$7933)/SUMPRODUCT((Dados!$A$2:$A$7933=D$4)*(Dados!$X$2:$X$7933=1)*(Dados!$AB$2:$AB$7933=1)*(Dados!$G$2:$G$7933&gt;0)),1,TRUE())&amp;" ("&amp;FIXED(SQRT(MAX(0,(SUMPRODUCT((Dados!$A$2:$A$7933=D$4)*(Dados!$X$2:$X$7933=1)*(Dados!$AB$2:$AB$7933=1)*(Dados!$G$2:$G$7933&gt;0),Dados!$G$2:$G$7933,Dados!$G$2:$G$7933)-SUMPRODUCT((Dados!$A$2:$A$7933=D$4)*(Dados!$X$2:$X$7933=1)*(Dados!$AB$2:$AB$7933=1)*(Dados!$G$2:$G$7933&gt;0),Dados!$G$2:$G$7933)^2/SUMPRODUCT((Dados!$A$2:$A$7933=D$4)*(Dados!$X$2:$X$7933=1)*(Dados!$AB$2:$AB$7933=1)*(Dados!$G$2:$G$7933&gt;0)))/(SUMPRODUCT((Dados!$A$2:$A$7933=D$4)*(Dados!$X$2:$X$7933=1)*(Dados!$AB$2:$AB$7933=1)*(Dados!$G$2:$G$7933&gt;0))-1))),1,TRUE())&amp;")"))</f>
        <v>44.7 (12.4)</v>
      </c>
      <c r="E19" s="18" t="n">
        <f aca="false">IF((IF(ISERROR(AVERAGEIFS(Dados!$G$2:$G$7933,Dados!$A$2:$A$7933,C$4,Dados!$X$2:$X$7933,1,Dados!$AB$2:$AB$7933,1,Dados!$G$2:$G$7933,"&gt;0")),0,1)+IF(ISERROR(AVERAGEIFS(Dados!$G$2:$G$7933,Dados!$A$2:$A$7933,D$4,Dados!$X$2:$X$7933,1,Dados!$AB$2:$AB$7933,1,Dados!$G$2:$G$7933,"&gt;0")),0,1))=0,"",(IFERROR(AVERAGEIFS(Dados!$G$2:$G$7933,Dados!$A$2:$A$7933,C$4,Dados!$X$2:$X$7933,1,Dados!$AB$2:$AB$7933,1,Dados!$G$2:$G$7933,"&gt;0"),0)+IFERROR(AVERAGEIFS(Dados!$G$2:$G$7933,Dados!$A$2:$A$7933,D$4,Dados!$X$2:$X$7933,1,Dados!$AB$2:$AB$7933,1,Dados!$G$2:$G$7933,"&gt;0"),0))/(IF(ISERROR(AVERAGEIFS(Dados!$G$2:$G$7933,Dados!$A$2:$A$7933,C$4,Dados!$X$2:$X$7933,1,Dados!$AB$2:$AB$7933,1,Dados!$G$2:$G$7933,"&gt;0")),0,1)+IF(ISERROR(AVERAGEIFS(Dados!$G$2:$G$7933,Dados!$A$2:$A$7933,D$4,Dados!$X$2:$X$7933,1,Dados!$AB$2:$AB$7933,1,Dados!$G$2:$G$7933,"&gt;0")),0,1)))</f>
        <v>44.016000301954</v>
      </c>
      <c r="F19" s="19" t="n">
        <f aca="false">IF(OR(IFERROR(AVERAGEIFS(Dados!$G$2:$G$7933,Dados!$A$2:$A$7933,D$4,Dados!$X$2:$X$7933,1,Dados!$AB$2:$AB$7933,1,Dados!$G$2:$G$7933,"&gt;0"),"")="",IFERROR(AVERAGEIFS(Dados!$G$2:$G$7933,Dados!$A$2:$A$7933,C$4,Dados!$X$2:$X$7933,1,Dados!$AB$2:$AB$7933,1,Dados!$G$2:$G$7933,"&gt;0"),"")=""),"",IFERROR(AVERAGEIFS(Dados!$G$2:$G$7933,Dados!$A$2:$A$7933,D$4,Dados!$X$2:$X$7933,1,Dados!$AB$2:$AB$7933,1,Dados!$G$2:$G$7933,"&gt;0"),"")-IFERROR(AVERAGEIFS(Dados!$G$2:$G$7933,Dados!$A$2:$A$7933,C$4,Dados!$X$2:$X$7933,1,Dados!$AB$2:$AB$7933,1,Dados!$G$2:$G$7933,"&gt;0"),""))</f>
        <v>1.43554490770538</v>
      </c>
    </row>
    <row r="20" customFormat="false" ht="15" hidden="false" customHeight="false" outlineLevel="0" collapsed="false">
      <c r="A20" s="7" t="s">
        <v>24</v>
      </c>
      <c r="B20" s="8" t="s">
        <v>23</v>
      </c>
      <c r="C20" s="20" t="n">
        <f aca="false">IFERROR(AVERAGEIFS(Dados!$G$2:$G$7933,Dados!$A$2:$A$7933,C$4,Dados!$X$2:$X$7933,1,Dados!$AB$2:$AB$7933,1,Dados!$G$2:$G$7933,"&gt;0")*(P_ECM_BASE+P_ECM_GORD*INDEX(TQ_GORD,MATCH(C$4,TQ_DATA,1))+P_ECM_PROT*INDEX(TQ_PROT,MATCH(C$4,TQ_DATA,1))),"")</f>
        <v>45.8694435012598</v>
      </c>
      <c r="D20" s="20" t="n">
        <f aca="false">IFERROR(AVERAGEIFS(Dados!$G$2:$G$7933,Dados!$A$2:$A$7933,D$4,Dados!$X$2:$X$7933,1,Dados!$AB$2:$AB$7933,1,Dados!$G$2:$G$7933,"&gt;0")*(P_ECM_BASE+P_ECM_GORD*INDEX(TQ_GORD,MATCH(D$4,TQ_DATA,1))+P_ECM_PROT*INDEX(TQ_PROT,MATCH(D$4,TQ_DATA,1))),"")</f>
        <v>47.3902365985782</v>
      </c>
      <c r="E20" s="21" t="n">
        <f aca="false">IFERROR(AVERAGE(C20:D20),"")</f>
        <v>46.629840049919</v>
      </c>
      <c r="F20" s="22" t="n">
        <f aca="false">IF(OR(D20="",C20=""),"",D20-C20)</f>
        <v>1.52079309731844</v>
      </c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$7933=C$4)*(Dados!$X$2:$X$7933=1)*(Dados!$E$2:$E$7933&gt;0)*(Dados!$B$2:$B$7933=1)*(Dados!$G$2:$G$7933&gt;0))=0,"",IF(SUMPRODUCT((Dados!$A$2:$A$7933=C$4)*(Dados!$X$2:$X$7933=1)*(Dados!$E$2:$E$7933&gt;0)*(Dados!$B$2:$B$7933=1)*(Dados!$G$2:$G$7933&gt;0))&lt;2,FIXED(SUMPRODUCT((Dados!$A$2:$A$7933=C$4)*(Dados!$X$2:$X$7933=1)*(Dados!$E$2:$E$7933&gt;0)*(Dados!$B$2:$B$7933=1)*(Dados!$G$2:$G$7933&gt;0),Dados!$G$2:$G$7933)/SUMPRODUCT((Dados!$A$2:$A$7933=C$4)*(Dados!$X$2:$X$7933=1)*(Dados!$E$2:$E$7933&gt;0)*(Dados!$B$2:$B$7933=1)*(Dados!$G$2:$G$7933&gt;0)),1,TRUE()),FIXED(SUMPRODUCT((Dados!$A$2:$A$7933=C$4)*(Dados!$X$2:$X$7933=1)*(Dados!$E$2:$E$7933&gt;0)*(Dados!$B$2:$B$7933=1)*(Dados!$G$2:$G$7933&gt;0),Dados!$G$2:$G$7933)/SUMPRODUCT((Dados!$A$2:$A$7933=C$4)*(Dados!$X$2:$X$7933=1)*(Dados!$E$2:$E$7933&gt;0)*(Dados!$B$2:$B$7933=1)*(Dados!$G$2:$G$7933&gt;0)),1,TRUE())&amp;" ("&amp;FIXED(SQRT(MAX(0,(SUMPRODUCT((Dados!$A$2:$A$7933=C$4)*(Dados!$X$2:$X$7933=1)*(Dados!$E$2:$E$7933&gt;0)*(Dados!$B$2:$B$7933=1)*(Dados!$G$2:$G$7933&gt;0),Dados!$G$2:$G$7933,Dados!$G$2:$G$7933)-SUMPRODUCT((Dados!$A$2:$A$7933=C$4)*(Dados!$X$2:$X$7933=1)*(Dados!$E$2:$E$7933&gt;0)*(Dados!$B$2:$B$7933=1)*(Dados!$G$2:$G$7933&gt;0),Dados!$G$2:$G$7933)^2/SUMPRODUCT((Dados!$A$2:$A$7933=C$4)*(Dados!$X$2:$X$7933=1)*(Dados!$E$2:$E$7933&gt;0)*(Dados!$B$2:$B$7933=1)*(Dados!$G$2:$G$7933&gt;0)))/(SUMPRODUCT((Dados!$A$2:$A$7933=C$4)*(Dados!$X$2:$X$7933=1)*(Dados!$E$2:$E$7933&gt;0)*(Dados!$B$2:$B$7933=1)*(Dados!$G$2:$G$7933&gt;0))-1))),1,TRUE())&amp;")"))</f>
        <v>43.6 (10.1)</v>
      </c>
      <c r="D21" s="17" t="str">
        <f aca="false">IF(SUMPRODUCT((Dados!$A$2:$A$7933=D$4)*(Dados!$X$2:$X$7933=1)*(Dados!$E$2:$E$7933&gt;0)*(Dados!$B$2:$B$7933=1)*(Dados!$G$2:$G$7933&gt;0))=0,"",IF(SUMPRODUCT((Dados!$A$2:$A$7933=D$4)*(Dados!$X$2:$X$7933=1)*(Dados!$E$2:$E$7933&gt;0)*(Dados!$B$2:$B$7933=1)*(Dados!$G$2:$G$7933&gt;0))&lt;2,FIXED(SUMPRODUCT((Dados!$A$2:$A$7933=D$4)*(Dados!$X$2:$X$7933=1)*(Dados!$E$2:$E$7933&gt;0)*(Dados!$B$2:$B$7933=1)*(Dados!$G$2:$G$7933&gt;0),Dados!$G$2:$G$7933)/SUMPRODUCT((Dados!$A$2:$A$7933=D$4)*(Dados!$X$2:$X$7933=1)*(Dados!$E$2:$E$7933&gt;0)*(Dados!$B$2:$B$7933=1)*(Dados!$G$2:$G$7933&gt;0)),1,TRUE()),FIXED(SUMPRODUCT((Dados!$A$2:$A$7933=D$4)*(Dados!$X$2:$X$7933=1)*(Dados!$E$2:$E$7933&gt;0)*(Dados!$B$2:$B$7933=1)*(Dados!$G$2:$G$7933&gt;0),Dados!$G$2:$G$7933)/SUMPRODUCT((Dados!$A$2:$A$7933=D$4)*(Dados!$X$2:$X$7933=1)*(Dados!$E$2:$E$7933&gt;0)*(Dados!$B$2:$B$7933=1)*(Dados!$G$2:$G$7933&gt;0)),1,TRUE())&amp;" ("&amp;FIXED(SQRT(MAX(0,(SUMPRODUCT((Dados!$A$2:$A$7933=D$4)*(Dados!$X$2:$X$7933=1)*(Dados!$E$2:$E$7933&gt;0)*(Dados!$B$2:$B$7933=1)*(Dados!$G$2:$G$7933&gt;0),Dados!$G$2:$G$7933,Dados!$G$2:$G$7933)-SUMPRODUCT((Dados!$A$2:$A$7933=D$4)*(Dados!$X$2:$X$7933=1)*(Dados!$E$2:$E$7933&gt;0)*(Dados!$B$2:$B$7933=1)*(Dados!$G$2:$G$7933&gt;0),Dados!$G$2:$G$7933)^2/SUMPRODUCT((Dados!$A$2:$A$7933=D$4)*(Dados!$X$2:$X$7933=1)*(Dados!$E$2:$E$7933&gt;0)*(Dados!$B$2:$B$7933=1)*(Dados!$G$2:$G$7933&gt;0)))/(SUMPRODUCT((Dados!$A$2:$A$7933=D$4)*(Dados!$X$2:$X$7933=1)*(Dados!$E$2:$E$7933&gt;0)*(Dados!$B$2:$B$7933=1)*(Dados!$G$2:$G$7933&gt;0))-1))),1,TRUE())&amp;")"))</f>
        <v>45.0 (10.5)</v>
      </c>
      <c r="E21" s="18" t="n">
        <f aca="false">IF((IF(ISERROR(AVERAGEIFS(Dados!$G$2:$G$7933,Dados!$A$2:$A$7933,C$4,Dados!$X$2:$X$7933,1,Dados!$E$2:$E$7933,"&gt;0",Dados!$B$2:$B$7933,1,Dados!$G$2:$G$7933,"&gt;0")),0,1)+IF(ISERROR(AVERAGEIFS(Dados!$G$2:$G$7933,Dados!$A$2:$A$7933,D$4,Dados!$X$2:$X$7933,1,Dados!$E$2:$E$7933,"&gt;0",Dados!$B$2:$B$7933,1,Dados!$G$2:$G$7933,"&gt;0")),0,1))=0,"",(IFERROR(AVERAGEIFS(Dados!$G$2:$G$7933,Dados!$A$2:$A$7933,C$4,Dados!$X$2:$X$7933,1,Dados!$E$2:$E$7933,"&gt;0",Dados!$B$2:$B$7933,1,Dados!$G$2:$G$7933,"&gt;0"),0)+IFERROR(AVERAGEIFS(Dados!$G$2:$G$7933,Dados!$A$2:$A$7933,D$4,Dados!$X$2:$X$7933,1,Dados!$E$2:$E$7933,"&gt;0",Dados!$B$2:$B$7933,1,Dados!$G$2:$G$7933,"&gt;0"),0))/(IF(ISERROR(AVERAGEIFS(Dados!$G$2:$G$7933,Dados!$A$2:$A$7933,C$4,Dados!$X$2:$X$7933,1,Dados!$E$2:$E$7933,"&gt;0",Dados!$B$2:$B$7933,1,Dados!$G$2:$G$7933,"&gt;0")),0,1)+IF(ISERROR(AVERAGEIFS(Dados!$G$2:$G$7933,Dados!$A$2:$A$7933,D$4,Dados!$X$2:$X$7933,1,Dados!$E$2:$E$7933,"&gt;0",Dados!$B$2:$B$7933,1,Dados!$G$2:$G$7933,"&gt;0")),0,1)))</f>
        <v>44.2691977522716</v>
      </c>
      <c r="F21" s="19" t="n">
        <f aca="false">IF(OR(IFERROR(AVERAGEIFS(Dados!$G$2:$G$7933,Dados!$A$2:$A$7933,D$4,Dados!$X$2:$X$7933,1,Dados!$E$2:$E$7933,"&gt;0",Dados!$B$2:$B$7933,1,Dados!$G$2:$G$7933,"&gt;0"),"")="",IFERROR(AVERAGEIFS(Dados!$G$2:$G$7933,Dados!$A$2:$A$7933,C$4,Dados!$X$2:$X$7933,1,Dados!$E$2:$E$7933,"&gt;0",Dados!$B$2:$B$7933,1,Dados!$G$2:$G$7933,"&gt;0"),"")=""),"",IFERROR(AVERAGEIFS(Dados!$G$2:$G$7933,Dados!$A$2:$A$7933,D$4,Dados!$X$2:$X$7933,1,Dados!$E$2:$E$7933,"&gt;0",Dados!$B$2:$B$7933,1,Dados!$G$2:$G$7933,"&gt;0"),"")-IFERROR(AVERAGEIFS(Dados!$G$2:$G$7933,Dados!$A$2:$A$7933,C$4,Dados!$X$2:$X$7933,1,Dados!$E$2:$E$7933,"&gt;0",Dados!$B$2:$B$7933,1,Dados!$G$2:$G$7933,"&gt;0"),""))</f>
        <v>1.39623864179818</v>
      </c>
    </row>
    <row r="22" customFormat="false" ht="15" hidden="false" customHeight="false" outlineLevel="0" collapsed="false">
      <c r="A22" s="7" t="s">
        <v>26</v>
      </c>
      <c r="B22" s="8" t="s">
        <v>23</v>
      </c>
      <c r="C22" s="23" t="str">
        <f aca="false">IF(SUMPRODUCT((Dados!$A$2:$A$7933=C$4)*(Dados!$X$2:$X$7933=1)*(Dados!$E$2:$E$7933&gt;0)*(Dados!$B$2:$B$7933=2)*(Dados!$G$2:$G$7933&gt;0))=0,"",IF(SUMPRODUCT((Dados!$A$2:$A$7933=C$4)*(Dados!$X$2:$X$7933=1)*(Dados!$E$2:$E$7933&gt;0)*(Dados!$B$2:$B$7933=2)*(Dados!$G$2:$G$7933&gt;0))&lt;2,FIXED(SUMPRODUCT((Dados!$A$2:$A$7933=C$4)*(Dados!$X$2:$X$7933=1)*(Dados!$E$2:$E$7933&gt;0)*(Dados!$B$2:$B$7933=2)*(Dados!$G$2:$G$7933&gt;0),Dados!$G$2:$G$7933)/SUMPRODUCT((Dados!$A$2:$A$7933=C$4)*(Dados!$X$2:$X$7933=1)*(Dados!$E$2:$E$7933&gt;0)*(Dados!$B$2:$B$7933=2)*(Dados!$G$2:$G$7933&gt;0)),1,TRUE()),FIXED(SUMPRODUCT((Dados!$A$2:$A$7933=C$4)*(Dados!$X$2:$X$7933=1)*(Dados!$E$2:$E$7933&gt;0)*(Dados!$B$2:$B$7933=2)*(Dados!$G$2:$G$7933&gt;0),Dados!$G$2:$G$7933)/SUMPRODUCT((Dados!$A$2:$A$7933=C$4)*(Dados!$X$2:$X$7933=1)*(Dados!$E$2:$E$7933&gt;0)*(Dados!$B$2:$B$7933=2)*(Dados!$G$2:$G$7933&gt;0)),1,TRUE())&amp;" ("&amp;FIXED(SQRT(MAX(0,(SUMPRODUCT((Dados!$A$2:$A$7933=C$4)*(Dados!$X$2:$X$7933=1)*(Dados!$E$2:$E$7933&gt;0)*(Dados!$B$2:$B$7933=2)*(Dados!$G$2:$G$7933&gt;0),Dados!$G$2:$G$7933,Dados!$G$2:$G$7933)-SUMPRODUCT((Dados!$A$2:$A$7933=C$4)*(Dados!$X$2:$X$7933=1)*(Dados!$E$2:$E$7933&gt;0)*(Dados!$B$2:$B$7933=2)*(Dados!$G$2:$G$7933&gt;0),Dados!$G$2:$G$7933)^2/SUMPRODUCT((Dados!$A$2:$A$7933=C$4)*(Dados!$X$2:$X$7933=1)*(Dados!$E$2:$E$7933&gt;0)*(Dados!$B$2:$B$7933=2)*(Dados!$G$2:$G$7933&gt;0)))/(SUMPRODUCT((Dados!$A$2:$A$7933=C$4)*(Dados!$X$2:$X$7933=1)*(Dados!$E$2:$E$7933&gt;0)*(Dados!$B$2:$B$7933=2)*(Dados!$G$2:$G$7933&gt;0))-1))),1,TRUE())&amp;")"))</f>
        <v>53.4 (9.4)</v>
      </c>
      <c r="D22" s="23" t="str">
        <f aca="false">IF(SUMPRODUCT((Dados!$A$2:$A$7933=D$4)*(Dados!$X$2:$X$7933=1)*(Dados!$E$2:$E$7933&gt;0)*(Dados!$B$2:$B$7933=2)*(Dados!$G$2:$G$7933&gt;0))=0,"",IF(SUMPRODUCT((Dados!$A$2:$A$7933=D$4)*(Dados!$X$2:$X$7933=1)*(Dados!$E$2:$E$7933&gt;0)*(Dados!$B$2:$B$7933=2)*(Dados!$G$2:$G$7933&gt;0))&lt;2,FIXED(SUMPRODUCT((Dados!$A$2:$A$7933=D$4)*(Dados!$X$2:$X$7933=1)*(Dados!$E$2:$E$7933&gt;0)*(Dados!$B$2:$B$7933=2)*(Dados!$G$2:$G$7933&gt;0),Dados!$G$2:$G$7933)/SUMPRODUCT((Dados!$A$2:$A$7933=D$4)*(Dados!$X$2:$X$7933=1)*(Dados!$E$2:$E$7933&gt;0)*(Dados!$B$2:$B$7933=2)*(Dados!$G$2:$G$7933&gt;0)),1,TRUE()),FIXED(SUMPRODUCT((Dados!$A$2:$A$7933=D$4)*(Dados!$X$2:$X$7933=1)*(Dados!$E$2:$E$7933&gt;0)*(Dados!$B$2:$B$7933=2)*(Dados!$G$2:$G$7933&gt;0),Dados!$G$2:$G$7933)/SUMPRODUCT((Dados!$A$2:$A$7933=D$4)*(Dados!$X$2:$X$7933=1)*(Dados!$E$2:$E$7933&gt;0)*(Dados!$B$2:$B$7933=2)*(Dados!$G$2:$G$7933&gt;0)),1,TRUE())&amp;" ("&amp;FIXED(SQRT(MAX(0,(SUMPRODUCT((Dados!$A$2:$A$7933=D$4)*(Dados!$X$2:$X$7933=1)*(Dados!$E$2:$E$7933&gt;0)*(Dados!$B$2:$B$7933=2)*(Dados!$G$2:$G$7933&gt;0),Dados!$G$2:$G$7933,Dados!$G$2:$G$7933)-SUMPRODUCT((Dados!$A$2:$A$7933=D$4)*(Dados!$X$2:$X$7933=1)*(Dados!$E$2:$E$7933&gt;0)*(Dados!$B$2:$B$7933=2)*(Dados!$G$2:$G$7933&gt;0),Dados!$G$2:$G$7933)^2/SUMPRODUCT((Dados!$A$2:$A$7933=D$4)*(Dados!$X$2:$X$7933=1)*(Dados!$E$2:$E$7933&gt;0)*(Dados!$B$2:$B$7933=2)*(Dados!$G$2:$G$7933&gt;0)))/(SUMPRODUCT((Dados!$A$2:$A$7933=D$4)*(Dados!$X$2:$X$7933=1)*(Dados!$E$2:$E$7933&gt;0)*(Dados!$B$2:$B$7933=2)*(Dados!$G$2:$G$7933&gt;0))-1))),1,TRUE())&amp;")"))</f>
        <v>54.8 (9.0)</v>
      </c>
      <c r="E22" s="21" t="n">
        <f aca="false">IF((IF(ISERROR(AVERAGEIFS(Dados!$G$2:$G$7933,Dados!$A$2:$A$7933,C$4,Dados!$X$2:$X$7933,1,Dados!$E$2:$E$7933,"&gt;0",Dados!$B$2:$B$7933,2,Dados!$G$2:$G$7933,"&gt;0")),0,1)+IF(ISERROR(AVERAGEIFS(Dados!$G$2:$G$7933,Dados!$A$2:$A$7933,D$4,Dados!$X$2:$X$7933,1,Dados!$E$2:$E$7933,"&gt;0",Dados!$B$2:$B$7933,2,Dados!$G$2:$G$7933,"&gt;0")),0,1))=0,"",(IFERROR(AVERAGEIFS(Dados!$G$2:$G$7933,Dados!$A$2:$A$7933,C$4,Dados!$X$2:$X$7933,1,Dados!$E$2:$E$7933,"&gt;0",Dados!$B$2:$B$7933,2,Dados!$G$2:$G$7933,"&gt;0"),0)+IFERROR(AVERAGEIFS(Dados!$G$2:$G$7933,Dados!$A$2:$A$7933,D$4,Dados!$X$2:$X$7933,1,Dados!$E$2:$E$7933,"&gt;0",Dados!$B$2:$B$7933,2,Dados!$G$2:$G$7933,"&gt;0"),0))/(IF(ISERROR(AVERAGEIFS(Dados!$G$2:$G$7933,Dados!$A$2:$A$7933,C$4,Dados!$X$2:$X$7933,1,Dados!$E$2:$E$7933,"&gt;0",Dados!$B$2:$B$7933,2,Dados!$G$2:$G$7933,"&gt;0")),0,1)+IF(ISERROR(AVERAGEIFS(Dados!$G$2:$G$7933,Dados!$A$2:$A$7933,D$4,Dados!$X$2:$X$7933,1,Dados!$E$2:$E$7933,"&gt;0",Dados!$B$2:$B$7933,2,Dados!$G$2:$G$7933,"&gt;0")),0,1)))</f>
        <v>54.0767064235028</v>
      </c>
      <c r="F22" s="22" t="n">
        <f aca="false">IF(OR(IFERROR(AVERAGEIFS(Dados!$G$2:$G$7933,Dados!$A$2:$A$7933,D$4,Dados!$X$2:$X$7933,1,Dados!$E$2:$E$7933,"&gt;0",Dados!$B$2:$B$7933,2,Dados!$G$2:$G$7933,"&gt;0"),"")="",IFERROR(AVERAGEIFS(Dados!$G$2:$G$7933,Dados!$A$2:$A$7933,C$4,Dados!$X$2:$X$7933,1,Dados!$E$2:$E$7933,"&gt;0",Dados!$B$2:$B$7933,2,Dados!$G$2:$G$7933,"&gt;0"),"")=""),"",IFERROR(AVERAGEIFS(Dados!$G$2:$G$7933,Dados!$A$2:$A$7933,D$4,Dados!$X$2:$X$7933,1,Dados!$E$2:$E$7933,"&gt;0",Dados!$B$2:$B$7933,2,Dados!$G$2:$G$7933,"&gt;0"),"")-IFERROR(AVERAGEIFS(Dados!$G$2:$G$7933,Dados!$A$2:$A$7933,C$4,Dados!$X$2:$X$7933,1,Dados!$E$2:$E$7933,"&gt;0",Dados!$B$2:$B$7933,2,Dados!$G$2:$G$7933,"&gt;0"),""))</f>
        <v>1.40987217714905</v>
      </c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$7933=C$4)*(Dados!$X$2:$X$7933=1)*(Dados!$E$2:$E$7933&gt;0)*(Dados!$B$2:$B$7933=3)*(Dados!$G$2:$G$7933&gt;0))=0,"",IF(SUMPRODUCT((Dados!$A$2:$A$7933=C$4)*(Dados!$X$2:$X$7933=1)*(Dados!$E$2:$E$7933&gt;0)*(Dados!$B$2:$B$7933=3)*(Dados!$G$2:$G$7933&gt;0))&lt;2,FIXED(SUMPRODUCT((Dados!$A$2:$A$7933=C$4)*(Dados!$X$2:$X$7933=1)*(Dados!$E$2:$E$7933&gt;0)*(Dados!$B$2:$B$7933=3)*(Dados!$G$2:$G$7933&gt;0),Dados!$G$2:$G$7933)/SUMPRODUCT((Dados!$A$2:$A$7933=C$4)*(Dados!$X$2:$X$7933=1)*(Dados!$E$2:$E$7933&gt;0)*(Dados!$B$2:$B$7933=3)*(Dados!$G$2:$G$7933&gt;0)),1,TRUE()),FIXED(SUMPRODUCT((Dados!$A$2:$A$7933=C$4)*(Dados!$X$2:$X$7933=1)*(Dados!$E$2:$E$7933&gt;0)*(Dados!$B$2:$B$7933=3)*(Dados!$G$2:$G$7933&gt;0),Dados!$G$2:$G$7933)/SUMPRODUCT((Dados!$A$2:$A$7933=C$4)*(Dados!$X$2:$X$7933=1)*(Dados!$E$2:$E$7933&gt;0)*(Dados!$B$2:$B$7933=3)*(Dados!$G$2:$G$7933&gt;0)),1,TRUE())&amp;" ("&amp;FIXED(SQRT(MAX(0,(SUMPRODUCT((Dados!$A$2:$A$7933=C$4)*(Dados!$X$2:$X$7933=1)*(Dados!$E$2:$E$7933&gt;0)*(Dados!$B$2:$B$7933=3)*(Dados!$G$2:$G$7933&gt;0),Dados!$G$2:$G$7933,Dados!$G$2:$G$7933)-SUMPRODUCT((Dados!$A$2:$A$7933=C$4)*(Dados!$X$2:$X$7933=1)*(Dados!$E$2:$E$7933&gt;0)*(Dados!$B$2:$B$7933=3)*(Dados!$G$2:$G$7933&gt;0),Dados!$G$2:$G$7933)^2/SUMPRODUCT((Dados!$A$2:$A$7933=C$4)*(Dados!$X$2:$X$7933=1)*(Dados!$E$2:$E$7933&gt;0)*(Dados!$B$2:$B$7933=3)*(Dados!$G$2:$G$7933&gt;0)))/(SUMPRODUCT((Dados!$A$2:$A$7933=C$4)*(Dados!$X$2:$X$7933=1)*(Dados!$E$2:$E$7933&gt;0)*(Dados!$B$2:$B$7933=3)*(Dados!$G$2:$G$7933&gt;0))-1))),1,TRUE())&amp;")"))</f>
        <v>54.7 (10.7)</v>
      </c>
      <c r="D23" s="17" t="str">
        <f aca="false">IF(SUMPRODUCT((Dados!$A$2:$A$7933=D$4)*(Dados!$X$2:$X$7933=1)*(Dados!$E$2:$E$7933&gt;0)*(Dados!$B$2:$B$7933=3)*(Dados!$G$2:$G$7933&gt;0))=0,"",IF(SUMPRODUCT((Dados!$A$2:$A$7933=D$4)*(Dados!$X$2:$X$7933=1)*(Dados!$E$2:$E$7933&gt;0)*(Dados!$B$2:$B$7933=3)*(Dados!$G$2:$G$7933&gt;0))&lt;2,FIXED(SUMPRODUCT((Dados!$A$2:$A$7933=D$4)*(Dados!$X$2:$X$7933=1)*(Dados!$E$2:$E$7933&gt;0)*(Dados!$B$2:$B$7933=3)*(Dados!$G$2:$G$7933&gt;0),Dados!$G$2:$G$7933)/SUMPRODUCT((Dados!$A$2:$A$7933=D$4)*(Dados!$X$2:$X$7933=1)*(Dados!$E$2:$E$7933&gt;0)*(Dados!$B$2:$B$7933=3)*(Dados!$G$2:$G$7933&gt;0)),1,TRUE()),FIXED(SUMPRODUCT((Dados!$A$2:$A$7933=D$4)*(Dados!$X$2:$X$7933=1)*(Dados!$E$2:$E$7933&gt;0)*(Dados!$B$2:$B$7933=3)*(Dados!$G$2:$G$7933&gt;0),Dados!$G$2:$G$7933)/SUMPRODUCT((Dados!$A$2:$A$7933=D$4)*(Dados!$X$2:$X$7933=1)*(Dados!$E$2:$E$7933&gt;0)*(Dados!$B$2:$B$7933=3)*(Dados!$G$2:$G$7933&gt;0)),1,TRUE())&amp;" ("&amp;FIXED(SQRT(MAX(0,(SUMPRODUCT((Dados!$A$2:$A$7933=D$4)*(Dados!$X$2:$X$7933=1)*(Dados!$E$2:$E$7933&gt;0)*(Dados!$B$2:$B$7933=3)*(Dados!$G$2:$G$7933&gt;0),Dados!$G$2:$G$7933,Dados!$G$2:$G$7933)-SUMPRODUCT((Dados!$A$2:$A$7933=D$4)*(Dados!$X$2:$X$7933=1)*(Dados!$E$2:$E$7933&gt;0)*(Dados!$B$2:$B$7933=3)*(Dados!$G$2:$G$7933&gt;0),Dados!$G$2:$G$7933)^2/SUMPRODUCT((Dados!$A$2:$A$7933=D$4)*(Dados!$X$2:$X$7933=1)*(Dados!$E$2:$E$7933&gt;0)*(Dados!$B$2:$B$7933=3)*(Dados!$G$2:$G$7933&gt;0)))/(SUMPRODUCT((Dados!$A$2:$A$7933=D$4)*(Dados!$X$2:$X$7933=1)*(Dados!$E$2:$E$7933&gt;0)*(Dados!$B$2:$B$7933=3)*(Dados!$G$2:$G$7933&gt;0))-1))),1,TRUE())&amp;")"))</f>
        <v>55.9 (10.7)</v>
      </c>
      <c r="E23" s="18" t="n">
        <f aca="false">IF((IF(ISERROR(AVERAGEIFS(Dados!$G$2:$G$7933,Dados!$A$2:$A$7933,C$4,Dados!$X$2:$X$7933,1,Dados!$E$2:$E$7933,"&gt;0",Dados!$B$2:$B$7933,3,Dados!$G$2:$G$7933,"&gt;0")),0,1)+IF(ISERROR(AVERAGEIFS(Dados!$G$2:$G$7933,Dados!$A$2:$A$7933,D$4,Dados!$X$2:$X$7933,1,Dados!$E$2:$E$7933,"&gt;0",Dados!$B$2:$B$7933,3,Dados!$G$2:$G$7933,"&gt;0")),0,1))=0,"",(IFERROR(AVERAGEIFS(Dados!$G$2:$G$7933,Dados!$A$2:$A$7933,C$4,Dados!$X$2:$X$7933,1,Dados!$E$2:$E$7933,"&gt;0",Dados!$B$2:$B$7933,3,Dados!$G$2:$G$7933,"&gt;0"),0)+IFERROR(AVERAGEIFS(Dados!$G$2:$G$7933,Dados!$A$2:$A$7933,D$4,Dados!$X$2:$X$7933,1,Dados!$E$2:$E$7933,"&gt;0",Dados!$B$2:$B$7933,3,Dados!$G$2:$G$7933,"&gt;0"),0))/(IF(ISERROR(AVERAGEIFS(Dados!$G$2:$G$7933,Dados!$A$2:$A$7933,C$4,Dados!$X$2:$X$7933,1,Dados!$E$2:$E$7933,"&gt;0",Dados!$B$2:$B$7933,3,Dados!$G$2:$G$7933,"&gt;0")),0,1)+IF(ISERROR(AVERAGEIFS(Dados!$G$2:$G$7933,Dados!$A$2:$A$7933,D$4,Dados!$X$2:$X$7933,1,Dados!$E$2:$E$7933,"&gt;0",Dados!$B$2:$B$7933,3,Dados!$G$2:$G$7933,"&gt;0")),0,1)))</f>
        <v>55.3065533980583</v>
      </c>
      <c r="F23" s="19" t="n">
        <f aca="false">IF(OR(IFERROR(AVERAGEIFS(Dados!$G$2:$G$7933,Dados!$A$2:$A$7933,D$4,Dados!$X$2:$X$7933,1,Dados!$E$2:$E$7933,"&gt;0",Dados!$B$2:$B$7933,3,Dados!$G$2:$G$7933,"&gt;0"),"")="",IFERROR(AVERAGEIFS(Dados!$G$2:$G$7933,Dados!$A$2:$A$7933,C$4,Dados!$X$2:$X$7933,1,Dados!$E$2:$E$7933,"&gt;0",Dados!$B$2:$B$7933,3,Dados!$G$2:$G$7933,"&gt;0"),"")=""),"",IFERROR(AVERAGEIFS(Dados!$G$2:$G$7933,Dados!$A$2:$A$7933,D$4,Dados!$X$2:$X$7933,1,Dados!$E$2:$E$7933,"&gt;0",Dados!$B$2:$B$7933,3,Dados!$G$2:$G$7933,"&gt;0"),"")-IFERROR(AVERAGEIFS(Dados!$G$2:$G$7933,Dados!$A$2:$A$7933,C$4,Dados!$X$2:$X$7933,1,Dados!$E$2:$E$7933,"&gt;0",Dados!$B$2:$B$7933,3,Dados!$G$2:$G$7933,"&gt;0"),""))</f>
        <v>1.18980582524271</v>
      </c>
    </row>
    <row r="24" customFormat="false" ht="15" hidden="false" customHeight="false" outlineLevel="0" collapsed="false">
      <c r="A24" s="7" t="s">
        <v>28</v>
      </c>
      <c r="B24" s="8" t="s">
        <v>23</v>
      </c>
      <c r="C24" s="23" t="str">
        <f aca="false">IF(SUMPRODUCT((Dados!$A$2:$A$7933=C$4)*(Dados!$X$2:$X$7933=1)*(Dados!$E$2:$E$7933&gt;0)*(Dados!$B$2:$B$7933=4)*(Dados!$G$2:$G$7933&gt;0))=0,"",IF(SUMPRODUCT((Dados!$A$2:$A$7933=C$4)*(Dados!$X$2:$X$7933=1)*(Dados!$E$2:$E$7933&gt;0)*(Dados!$B$2:$B$7933=4)*(Dados!$G$2:$G$7933&gt;0))&lt;2,FIXED(SUMPRODUCT((Dados!$A$2:$A$7933=C$4)*(Dados!$X$2:$X$7933=1)*(Dados!$E$2:$E$7933&gt;0)*(Dados!$B$2:$B$7933=4)*(Dados!$G$2:$G$7933&gt;0),Dados!$G$2:$G$7933)/SUMPRODUCT((Dados!$A$2:$A$7933=C$4)*(Dados!$X$2:$X$7933=1)*(Dados!$E$2:$E$7933&gt;0)*(Dados!$B$2:$B$7933=4)*(Dados!$G$2:$G$7933&gt;0)),1,TRUE()),FIXED(SUMPRODUCT((Dados!$A$2:$A$7933=C$4)*(Dados!$X$2:$X$7933=1)*(Dados!$E$2:$E$7933&gt;0)*(Dados!$B$2:$B$7933=4)*(Dados!$G$2:$G$7933&gt;0),Dados!$G$2:$G$7933)/SUMPRODUCT((Dados!$A$2:$A$7933=C$4)*(Dados!$X$2:$X$7933=1)*(Dados!$E$2:$E$7933&gt;0)*(Dados!$B$2:$B$7933=4)*(Dados!$G$2:$G$7933&gt;0)),1,TRUE())&amp;" ("&amp;FIXED(SQRT(MAX(0,(SUMPRODUCT((Dados!$A$2:$A$7933=C$4)*(Dados!$X$2:$X$7933=1)*(Dados!$E$2:$E$7933&gt;0)*(Dados!$B$2:$B$7933=4)*(Dados!$G$2:$G$7933&gt;0),Dados!$G$2:$G$7933,Dados!$G$2:$G$7933)-SUMPRODUCT((Dados!$A$2:$A$7933=C$4)*(Dados!$X$2:$X$7933=1)*(Dados!$E$2:$E$7933&gt;0)*(Dados!$B$2:$B$7933=4)*(Dados!$G$2:$G$7933&gt;0),Dados!$G$2:$G$7933)^2/SUMPRODUCT((Dados!$A$2:$A$7933=C$4)*(Dados!$X$2:$X$7933=1)*(Dados!$E$2:$E$7933&gt;0)*(Dados!$B$2:$B$7933=4)*(Dados!$G$2:$G$7933&gt;0)))/(SUMPRODUCT((Dados!$A$2:$A$7933=C$4)*(Dados!$X$2:$X$7933=1)*(Dados!$E$2:$E$7933&gt;0)*(Dados!$B$2:$B$7933=4)*(Dados!$G$2:$G$7933&gt;0))-1))),1,TRUE())&amp;")"))</f>
        <v>45.2 (8.6)</v>
      </c>
      <c r="D24" s="23" t="str">
        <f aca="false">IF(SUMPRODUCT((Dados!$A$2:$A$7933=D$4)*(Dados!$X$2:$X$7933=1)*(Dados!$E$2:$E$7933&gt;0)*(Dados!$B$2:$B$7933=4)*(Dados!$G$2:$G$7933&gt;0))=0,"",IF(SUMPRODUCT((Dados!$A$2:$A$7933=D$4)*(Dados!$X$2:$X$7933=1)*(Dados!$E$2:$E$7933&gt;0)*(Dados!$B$2:$B$7933=4)*(Dados!$G$2:$G$7933&gt;0))&lt;2,FIXED(SUMPRODUCT((Dados!$A$2:$A$7933=D$4)*(Dados!$X$2:$X$7933=1)*(Dados!$E$2:$E$7933&gt;0)*(Dados!$B$2:$B$7933=4)*(Dados!$G$2:$G$7933&gt;0),Dados!$G$2:$G$7933)/SUMPRODUCT((Dados!$A$2:$A$7933=D$4)*(Dados!$X$2:$X$7933=1)*(Dados!$E$2:$E$7933&gt;0)*(Dados!$B$2:$B$7933=4)*(Dados!$G$2:$G$7933&gt;0)),1,TRUE()),FIXED(SUMPRODUCT((Dados!$A$2:$A$7933=D$4)*(Dados!$X$2:$X$7933=1)*(Dados!$E$2:$E$7933&gt;0)*(Dados!$B$2:$B$7933=4)*(Dados!$G$2:$G$7933&gt;0),Dados!$G$2:$G$7933)/SUMPRODUCT((Dados!$A$2:$A$7933=D$4)*(Dados!$X$2:$X$7933=1)*(Dados!$E$2:$E$7933&gt;0)*(Dados!$B$2:$B$7933=4)*(Dados!$G$2:$G$7933&gt;0)),1,TRUE())&amp;" ("&amp;FIXED(SQRT(MAX(0,(SUMPRODUCT((Dados!$A$2:$A$7933=D$4)*(Dados!$X$2:$X$7933=1)*(Dados!$E$2:$E$7933&gt;0)*(Dados!$B$2:$B$7933=4)*(Dados!$G$2:$G$7933&gt;0),Dados!$G$2:$G$7933,Dados!$G$2:$G$7933)-SUMPRODUCT((Dados!$A$2:$A$7933=D$4)*(Dados!$X$2:$X$7933=1)*(Dados!$E$2:$E$7933&gt;0)*(Dados!$B$2:$B$7933=4)*(Dados!$G$2:$G$7933&gt;0),Dados!$G$2:$G$7933)^2/SUMPRODUCT((Dados!$A$2:$A$7933=D$4)*(Dados!$X$2:$X$7933=1)*(Dados!$E$2:$E$7933&gt;0)*(Dados!$B$2:$B$7933=4)*(Dados!$G$2:$G$7933&gt;0)))/(SUMPRODUCT((Dados!$A$2:$A$7933=D$4)*(Dados!$X$2:$X$7933=1)*(Dados!$E$2:$E$7933&gt;0)*(Dados!$B$2:$B$7933=4)*(Dados!$G$2:$G$7933&gt;0))-1))),1,TRUE())&amp;")"))</f>
        <v>47.2 (8.4)</v>
      </c>
      <c r="E24" s="21" t="n">
        <f aca="false">IF((IF(ISERROR(AVERAGEIFS(Dados!$G$2:$G$7933,Dados!$A$2:$A$7933,C$4,Dados!$X$2:$X$7933,1,Dados!$E$2:$E$7933,"&gt;0",Dados!$B$2:$B$7933,4,Dados!$G$2:$G$7933,"&gt;0")),0,1)+IF(ISERROR(AVERAGEIFS(Dados!$G$2:$G$7933,Dados!$A$2:$A$7933,D$4,Dados!$X$2:$X$7933,1,Dados!$E$2:$E$7933,"&gt;0",Dados!$B$2:$B$7933,4,Dados!$G$2:$G$7933,"&gt;0")),0,1))=0,"",(IFERROR(AVERAGEIFS(Dados!$G$2:$G$7933,Dados!$A$2:$A$7933,C$4,Dados!$X$2:$X$7933,1,Dados!$E$2:$E$7933,"&gt;0",Dados!$B$2:$B$7933,4,Dados!$G$2:$G$7933,"&gt;0"),0)+IFERROR(AVERAGEIFS(Dados!$G$2:$G$7933,Dados!$A$2:$A$7933,D$4,Dados!$X$2:$X$7933,1,Dados!$E$2:$E$7933,"&gt;0",Dados!$B$2:$B$7933,4,Dados!$G$2:$G$7933,"&gt;0"),0))/(IF(ISERROR(AVERAGEIFS(Dados!$G$2:$G$7933,Dados!$A$2:$A$7933,C$4,Dados!$X$2:$X$7933,1,Dados!$E$2:$E$7933,"&gt;0",Dados!$B$2:$B$7933,4,Dados!$G$2:$G$7933,"&gt;0")),0,1)+IF(ISERROR(AVERAGEIFS(Dados!$G$2:$G$7933,Dados!$A$2:$A$7933,D$4,Dados!$X$2:$X$7933,1,Dados!$E$2:$E$7933,"&gt;0",Dados!$B$2:$B$7933,4,Dados!$G$2:$G$7933,"&gt;0")),0,1)))</f>
        <v>46.2163310238059</v>
      </c>
      <c r="F24" s="22" t="n">
        <f aca="false">IF(OR(IFERROR(AVERAGEIFS(Dados!$G$2:$G$7933,Dados!$A$2:$A$7933,D$4,Dados!$X$2:$X$7933,1,Dados!$E$2:$E$7933,"&gt;0",Dados!$B$2:$B$7933,4,Dados!$G$2:$G$7933,"&gt;0"),"")="",IFERROR(AVERAGEIFS(Dados!$G$2:$G$7933,Dados!$A$2:$A$7933,C$4,Dados!$X$2:$X$7933,1,Dados!$E$2:$E$7933,"&gt;0",Dados!$B$2:$B$7933,4,Dados!$G$2:$G$7933,"&gt;0"),"")=""),"",IFERROR(AVERAGEIFS(Dados!$G$2:$G$7933,Dados!$A$2:$A$7933,D$4,Dados!$X$2:$X$7933,1,Dados!$E$2:$E$7933,"&gt;0",Dados!$B$2:$B$7933,4,Dados!$G$2:$G$7933,"&gt;0"),"")-IFERROR(AVERAGEIFS(Dados!$G$2:$G$7933,Dados!$A$2:$A$7933,C$4,Dados!$X$2:$X$7933,1,Dados!$E$2:$E$7933,"&gt;0",Dados!$B$2:$B$7933,4,Dados!$G$2:$G$7933,"&gt;0"),""))</f>
        <v>2.06683290188316</v>
      </c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$7933=C$4)*(Dados!$X$2:$X$7933=1)*(Dados!$E$2:$E$7933&gt;0)*(Dados!$B$2:$B$7933=5)*(Dados!$G$2:$G$7933&gt;0))=0,"",IF(SUMPRODUCT((Dados!$A$2:$A$7933=C$4)*(Dados!$X$2:$X$7933=1)*(Dados!$E$2:$E$7933&gt;0)*(Dados!$B$2:$B$7933=5)*(Dados!$G$2:$G$7933&gt;0))&lt;2,FIXED(SUMPRODUCT((Dados!$A$2:$A$7933=C$4)*(Dados!$X$2:$X$7933=1)*(Dados!$E$2:$E$7933&gt;0)*(Dados!$B$2:$B$7933=5)*(Dados!$G$2:$G$7933&gt;0),Dados!$G$2:$G$7933)/SUMPRODUCT((Dados!$A$2:$A$7933=C$4)*(Dados!$X$2:$X$7933=1)*(Dados!$E$2:$E$7933&gt;0)*(Dados!$B$2:$B$7933=5)*(Dados!$G$2:$G$7933&gt;0)),1,TRUE()),FIXED(SUMPRODUCT((Dados!$A$2:$A$7933=C$4)*(Dados!$X$2:$X$7933=1)*(Dados!$E$2:$E$7933&gt;0)*(Dados!$B$2:$B$7933=5)*(Dados!$G$2:$G$7933&gt;0),Dados!$G$2:$G$7933)/SUMPRODUCT((Dados!$A$2:$A$7933=C$4)*(Dados!$X$2:$X$7933=1)*(Dados!$E$2:$E$7933&gt;0)*(Dados!$B$2:$B$7933=5)*(Dados!$G$2:$G$7933&gt;0)),1,TRUE())&amp;" ("&amp;FIXED(SQRT(MAX(0,(SUMPRODUCT((Dados!$A$2:$A$7933=C$4)*(Dados!$X$2:$X$7933=1)*(Dados!$E$2:$E$7933&gt;0)*(Dados!$B$2:$B$7933=5)*(Dados!$G$2:$G$7933&gt;0),Dados!$G$2:$G$7933,Dados!$G$2:$G$7933)-SUMPRODUCT((Dados!$A$2:$A$7933=C$4)*(Dados!$X$2:$X$7933=1)*(Dados!$E$2:$E$7933&gt;0)*(Dados!$B$2:$B$7933=5)*(Dados!$G$2:$G$7933&gt;0),Dados!$G$2:$G$7933)^2/SUMPRODUCT((Dados!$A$2:$A$7933=C$4)*(Dados!$X$2:$X$7933=1)*(Dados!$E$2:$E$7933&gt;0)*(Dados!$B$2:$B$7933=5)*(Dados!$G$2:$G$7933&gt;0)))/(SUMPRODUCT((Dados!$A$2:$A$7933=C$4)*(Dados!$X$2:$X$7933=1)*(Dados!$E$2:$E$7933&gt;0)*(Dados!$B$2:$B$7933=5)*(Dados!$G$2:$G$7933&gt;0))-1))),1,TRUE())&amp;")"))</f>
        <v>38.0 (7.7)</v>
      </c>
      <c r="D25" s="17" t="str">
        <f aca="false">IF(SUMPRODUCT((Dados!$A$2:$A$7933=D$4)*(Dados!$X$2:$X$7933=1)*(Dados!$E$2:$E$7933&gt;0)*(Dados!$B$2:$B$7933=5)*(Dados!$G$2:$G$7933&gt;0))=0,"",IF(SUMPRODUCT((Dados!$A$2:$A$7933=D$4)*(Dados!$X$2:$X$7933=1)*(Dados!$E$2:$E$7933&gt;0)*(Dados!$B$2:$B$7933=5)*(Dados!$G$2:$G$7933&gt;0))&lt;2,FIXED(SUMPRODUCT((Dados!$A$2:$A$7933=D$4)*(Dados!$X$2:$X$7933=1)*(Dados!$E$2:$E$7933&gt;0)*(Dados!$B$2:$B$7933=5)*(Dados!$G$2:$G$7933&gt;0),Dados!$G$2:$G$7933)/SUMPRODUCT((Dados!$A$2:$A$7933=D$4)*(Dados!$X$2:$X$7933=1)*(Dados!$E$2:$E$7933&gt;0)*(Dados!$B$2:$B$7933=5)*(Dados!$G$2:$G$7933&gt;0)),1,TRUE()),FIXED(SUMPRODUCT((Dados!$A$2:$A$7933=D$4)*(Dados!$X$2:$X$7933=1)*(Dados!$E$2:$E$7933&gt;0)*(Dados!$B$2:$B$7933=5)*(Dados!$G$2:$G$7933&gt;0),Dados!$G$2:$G$7933)/SUMPRODUCT((Dados!$A$2:$A$7933=D$4)*(Dados!$X$2:$X$7933=1)*(Dados!$E$2:$E$7933&gt;0)*(Dados!$B$2:$B$7933=5)*(Dados!$G$2:$G$7933&gt;0)),1,TRUE())&amp;" ("&amp;FIXED(SQRT(MAX(0,(SUMPRODUCT((Dados!$A$2:$A$7933=D$4)*(Dados!$X$2:$X$7933=1)*(Dados!$E$2:$E$7933&gt;0)*(Dados!$B$2:$B$7933=5)*(Dados!$G$2:$G$7933&gt;0),Dados!$G$2:$G$7933,Dados!$G$2:$G$7933)-SUMPRODUCT((Dados!$A$2:$A$7933=D$4)*(Dados!$X$2:$X$7933=1)*(Dados!$E$2:$E$7933&gt;0)*(Dados!$B$2:$B$7933=5)*(Dados!$G$2:$G$7933&gt;0),Dados!$G$2:$G$7933)^2/SUMPRODUCT((Dados!$A$2:$A$7933=D$4)*(Dados!$X$2:$X$7933=1)*(Dados!$E$2:$E$7933&gt;0)*(Dados!$B$2:$B$7933=5)*(Dados!$G$2:$G$7933&gt;0)))/(SUMPRODUCT((Dados!$A$2:$A$7933=D$4)*(Dados!$X$2:$X$7933=1)*(Dados!$E$2:$E$7933&gt;0)*(Dados!$B$2:$B$7933=5)*(Dados!$G$2:$G$7933&gt;0))-1))),1,TRUE())&amp;")"))</f>
        <v>39.2 (7.9)</v>
      </c>
      <c r="E25" s="18" t="n">
        <f aca="false">IF((IF(ISERROR(AVERAGEIFS(Dados!$G$2:$G$7933,Dados!$A$2:$A$7933,C$4,Dados!$X$2:$X$7933,1,Dados!$E$2:$E$7933,"&gt;0",Dados!$B$2:$B$7933,5,Dados!$G$2:$G$7933,"&gt;0")),0,1)+IF(ISERROR(AVERAGEIFS(Dados!$G$2:$G$7933,Dados!$A$2:$A$7933,D$4,Dados!$X$2:$X$7933,1,Dados!$E$2:$E$7933,"&gt;0",Dados!$B$2:$B$7933,5,Dados!$G$2:$G$7933,"&gt;0")),0,1))=0,"",(IFERROR(AVERAGEIFS(Dados!$G$2:$G$7933,Dados!$A$2:$A$7933,C$4,Dados!$X$2:$X$7933,1,Dados!$E$2:$E$7933,"&gt;0",Dados!$B$2:$B$7933,5,Dados!$G$2:$G$7933,"&gt;0"),0)+IFERROR(AVERAGEIFS(Dados!$G$2:$G$7933,Dados!$A$2:$A$7933,D$4,Dados!$X$2:$X$7933,1,Dados!$E$2:$E$7933,"&gt;0",Dados!$B$2:$B$7933,5,Dados!$G$2:$G$7933,"&gt;0"),0))/(IF(ISERROR(AVERAGEIFS(Dados!$G$2:$G$7933,Dados!$A$2:$A$7933,C$4,Dados!$X$2:$X$7933,1,Dados!$E$2:$E$7933,"&gt;0",Dados!$B$2:$B$7933,5,Dados!$G$2:$G$7933,"&gt;0")),0,1)+IF(ISERROR(AVERAGEIFS(Dados!$G$2:$G$7933,Dados!$A$2:$A$7933,D$4,Dados!$X$2:$X$7933,1,Dados!$E$2:$E$7933,"&gt;0",Dados!$B$2:$B$7933,5,Dados!$G$2:$G$7933,"&gt;0")),0,1)))</f>
        <v>38.5523958625615</v>
      </c>
      <c r="F25" s="19" t="n">
        <f aca="false">IF(OR(IFERROR(AVERAGEIFS(Dados!$G$2:$G$7933,Dados!$A$2:$A$7933,D$4,Dados!$X$2:$X$7933,1,Dados!$E$2:$E$7933,"&gt;0",Dados!$B$2:$B$7933,5,Dados!$G$2:$G$7933,"&gt;0"),"")="",IFERROR(AVERAGEIFS(Dados!$G$2:$G$7933,Dados!$A$2:$A$7933,C$4,Dados!$X$2:$X$7933,1,Dados!$E$2:$E$7933,"&gt;0",Dados!$B$2:$B$7933,5,Dados!$G$2:$G$7933,"&gt;0"),"")=""),"",IFERROR(AVERAGEIFS(Dados!$G$2:$G$7933,Dados!$A$2:$A$7933,D$4,Dados!$X$2:$X$7933,1,Dados!$E$2:$E$7933,"&gt;0",Dados!$B$2:$B$7933,5,Dados!$G$2:$G$7933,"&gt;0"),"")-IFERROR(AVERAGEIFS(Dados!$G$2:$G$7933,Dados!$A$2:$A$7933,C$4,Dados!$X$2:$X$7933,1,Dados!$E$2:$E$7933,"&gt;0",Dados!$B$2:$B$7933,5,Dados!$G$2:$G$7933,"&gt;0"),""))</f>
        <v>1.20123842563069</v>
      </c>
    </row>
    <row r="26" customFormat="false" ht="15" hidden="false" customHeight="false" outlineLevel="0" collapsed="false">
      <c r="A26" s="7" t="s">
        <v>30</v>
      </c>
      <c r="B26" s="8" t="s">
        <v>23</v>
      </c>
      <c r="C26" s="23" t="str">
        <f aca="false">IF(SUMPRODUCT((Dados!$A$2:$A$7933=C$4)*(Dados!$X$2:$X$7933=1)*(Dados!$E$2:$E$7933&gt;0)*(Dados!$B$2:$B$7933=6)*(Dados!$G$2:$G$7933&gt;0))=0,"",IF(SUMPRODUCT((Dados!$A$2:$A$7933=C$4)*(Dados!$X$2:$X$7933=1)*(Dados!$E$2:$E$7933&gt;0)*(Dados!$B$2:$B$7933=6)*(Dados!$G$2:$G$7933&gt;0))&lt;2,FIXED(SUMPRODUCT((Dados!$A$2:$A$7933=C$4)*(Dados!$X$2:$X$7933=1)*(Dados!$E$2:$E$7933&gt;0)*(Dados!$B$2:$B$7933=6)*(Dados!$G$2:$G$7933&gt;0),Dados!$G$2:$G$7933)/SUMPRODUCT((Dados!$A$2:$A$7933=C$4)*(Dados!$X$2:$X$7933=1)*(Dados!$E$2:$E$7933&gt;0)*(Dados!$B$2:$B$7933=6)*(Dados!$G$2:$G$7933&gt;0)),1,TRUE()),FIXED(SUMPRODUCT((Dados!$A$2:$A$7933=C$4)*(Dados!$X$2:$X$7933=1)*(Dados!$E$2:$E$7933&gt;0)*(Dados!$B$2:$B$7933=6)*(Dados!$G$2:$G$7933&gt;0),Dados!$G$2:$G$7933)/SUMPRODUCT((Dados!$A$2:$A$7933=C$4)*(Dados!$X$2:$X$7933=1)*(Dados!$E$2:$E$7933&gt;0)*(Dados!$B$2:$B$7933=6)*(Dados!$G$2:$G$7933&gt;0)),1,TRUE())&amp;" ("&amp;FIXED(SQRT(MAX(0,(SUMPRODUCT((Dados!$A$2:$A$7933=C$4)*(Dados!$X$2:$X$7933=1)*(Dados!$E$2:$E$7933&gt;0)*(Dados!$B$2:$B$7933=6)*(Dados!$G$2:$G$7933&gt;0),Dados!$G$2:$G$7933,Dados!$G$2:$G$7933)-SUMPRODUCT((Dados!$A$2:$A$7933=C$4)*(Dados!$X$2:$X$7933=1)*(Dados!$E$2:$E$7933&gt;0)*(Dados!$B$2:$B$7933=6)*(Dados!$G$2:$G$7933&gt;0),Dados!$G$2:$G$7933)^2/SUMPRODUCT((Dados!$A$2:$A$7933=C$4)*(Dados!$X$2:$X$7933=1)*(Dados!$E$2:$E$7933&gt;0)*(Dados!$B$2:$B$7933=6)*(Dados!$G$2:$G$7933&gt;0)))/(SUMPRODUCT((Dados!$A$2:$A$7933=C$4)*(Dados!$X$2:$X$7933=1)*(Dados!$E$2:$E$7933&gt;0)*(Dados!$B$2:$B$7933=6)*(Dados!$G$2:$G$7933&gt;0))-1))),1,TRUE())&amp;")"))</f>
        <v>25.0 (6.4)</v>
      </c>
      <c r="D26" s="23" t="str">
        <f aca="false">IF(SUMPRODUCT((Dados!$A$2:$A$7933=D$4)*(Dados!$X$2:$X$7933=1)*(Dados!$E$2:$E$7933&gt;0)*(Dados!$B$2:$B$7933=6)*(Dados!$G$2:$G$7933&gt;0))=0,"",IF(SUMPRODUCT((Dados!$A$2:$A$7933=D$4)*(Dados!$X$2:$X$7933=1)*(Dados!$E$2:$E$7933&gt;0)*(Dados!$B$2:$B$7933=6)*(Dados!$G$2:$G$7933&gt;0))&lt;2,FIXED(SUMPRODUCT((Dados!$A$2:$A$7933=D$4)*(Dados!$X$2:$X$7933=1)*(Dados!$E$2:$E$7933&gt;0)*(Dados!$B$2:$B$7933=6)*(Dados!$G$2:$G$7933&gt;0),Dados!$G$2:$G$7933)/SUMPRODUCT((Dados!$A$2:$A$7933=D$4)*(Dados!$X$2:$X$7933=1)*(Dados!$E$2:$E$7933&gt;0)*(Dados!$B$2:$B$7933=6)*(Dados!$G$2:$G$7933&gt;0)),1,TRUE()),FIXED(SUMPRODUCT((Dados!$A$2:$A$7933=D$4)*(Dados!$X$2:$X$7933=1)*(Dados!$E$2:$E$7933&gt;0)*(Dados!$B$2:$B$7933=6)*(Dados!$G$2:$G$7933&gt;0),Dados!$G$2:$G$7933)/SUMPRODUCT((Dados!$A$2:$A$7933=D$4)*(Dados!$X$2:$X$7933=1)*(Dados!$E$2:$E$7933&gt;0)*(Dados!$B$2:$B$7933=6)*(Dados!$G$2:$G$7933&gt;0)),1,TRUE())&amp;" ("&amp;FIXED(SQRT(MAX(0,(SUMPRODUCT((Dados!$A$2:$A$7933=D$4)*(Dados!$X$2:$X$7933=1)*(Dados!$E$2:$E$7933&gt;0)*(Dados!$B$2:$B$7933=6)*(Dados!$G$2:$G$7933&gt;0),Dados!$G$2:$G$7933,Dados!$G$2:$G$7933)-SUMPRODUCT((Dados!$A$2:$A$7933=D$4)*(Dados!$X$2:$X$7933=1)*(Dados!$E$2:$E$7933&gt;0)*(Dados!$B$2:$B$7933=6)*(Dados!$G$2:$G$7933&gt;0),Dados!$G$2:$G$7933)^2/SUMPRODUCT((Dados!$A$2:$A$7933=D$4)*(Dados!$X$2:$X$7933=1)*(Dados!$E$2:$E$7933&gt;0)*(Dados!$B$2:$B$7933=6)*(Dados!$G$2:$G$7933&gt;0)))/(SUMPRODUCT((Dados!$A$2:$A$7933=D$4)*(Dados!$X$2:$X$7933=1)*(Dados!$E$2:$E$7933&gt;0)*(Dados!$B$2:$B$7933=6)*(Dados!$G$2:$G$7933&gt;0))-1))),1,TRUE())&amp;")"))</f>
        <v>25.7 (6.8)</v>
      </c>
      <c r="E26" s="21" t="n">
        <f aca="false">IF((IF(ISERROR(AVERAGEIFS(Dados!$G$2:$G$7933,Dados!$A$2:$A$7933,C$4,Dados!$X$2:$X$7933,1,Dados!$E$2:$E$7933,"&gt;0",Dados!$B$2:$B$7933,6,Dados!$G$2:$G$7933,"&gt;0")),0,1)+IF(ISERROR(AVERAGEIFS(Dados!$G$2:$G$7933,Dados!$A$2:$A$7933,D$4,Dados!$X$2:$X$7933,1,Dados!$E$2:$E$7933,"&gt;0",Dados!$B$2:$B$7933,6,Dados!$G$2:$G$7933,"&gt;0")),0,1))=0,"",(IFERROR(AVERAGEIFS(Dados!$G$2:$G$7933,Dados!$A$2:$A$7933,C$4,Dados!$X$2:$X$7933,1,Dados!$E$2:$E$7933,"&gt;0",Dados!$B$2:$B$7933,6,Dados!$G$2:$G$7933,"&gt;0"),0)+IFERROR(AVERAGEIFS(Dados!$G$2:$G$7933,Dados!$A$2:$A$7933,D$4,Dados!$X$2:$X$7933,1,Dados!$E$2:$E$7933,"&gt;0",Dados!$B$2:$B$7933,6,Dados!$G$2:$G$7933,"&gt;0"),0))/(IF(ISERROR(AVERAGEIFS(Dados!$G$2:$G$7933,Dados!$A$2:$A$7933,C$4,Dados!$X$2:$X$7933,1,Dados!$E$2:$E$7933,"&gt;0",Dados!$B$2:$B$7933,6,Dados!$G$2:$G$7933,"&gt;0")),0,1)+IF(ISERROR(AVERAGEIFS(Dados!$G$2:$G$7933,Dados!$A$2:$A$7933,D$4,Dados!$X$2:$X$7933,1,Dados!$E$2:$E$7933,"&gt;0",Dados!$B$2:$B$7933,6,Dados!$G$2:$G$7933,"&gt;0")),0,1)))</f>
        <v>25.3487812248187</v>
      </c>
      <c r="F26" s="22" t="n">
        <f aca="false">IF(OR(IFERROR(AVERAGEIFS(Dados!$G$2:$G$7933,Dados!$A$2:$A$7933,D$4,Dados!$X$2:$X$7933,1,Dados!$E$2:$E$7933,"&gt;0",Dados!$B$2:$B$7933,6,Dados!$G$2:$G$7933,"&gt;0"),"")="",IFERROR(AVERAGEIFS(Dados!$G$2:$G$7933,Dados!$A$2:$A$7933,C$4,Dados!$X$2:$X$7933,1,Dados!$E$2:$E$7933,"&gt;0",Dados!$B$2:$B$7933,6,Dados!$G$2:$G$7933,"&gt;0"),"")=""),"",IFERROR(AVERAGEIFS(Dados!$G$2:$G$7933,Dados!$A$2:$A$7933,D$4,Dados!$X$2:$X$7933,1,Dados!$E$2:$E$7933,"&gt;0",Dados!$B$2:$B$7933,6,Dados!$G$2:$G$7933,"&gt;0"),"")-IFERROR(AVERAGEIFS(Dados!$G$2:$G$7933,Dados!$A$2:$A$7933,C$4,Dados!$X$2:$X$7933,1,Dados!$E$2:$E$7933,"&gt;0",Dados!$B$2:$B$7933,6,Dados!$G$2:$G$7933,"&gt;0"),""))</f>
        <v>0.788738920225622</v>
      </c>
    </row>
    <row r="27" customFormat="false" ht="15" hidden="false" customHeight="false" outlineLevel="0" collapsed="false">
      <c r="A27" s="12" t="s">
        <v>31</v>
      </c>
      <c r="B27" s="13" t="s">
        <v>23</v>
      </c>
      <c r="C27" s="24" t="n">
        <f aca="false">IFERROR(AVERAGEIFS(Dados!$G$2:$G$7933,Dados!$A$2:$A$7933,C$4,Dados!$X$2:$X$7933,1,Dados!$AB$2:$AB$7933,1,Dados!$B$2:$B$7933,"&lt;=6",Dados!$G$2:$G$7933,"&gt;0"),"")</f>
        <v>43.7255332902392</v>
      </c>
      <c r="D27" s="24" t="n">
        <f aca="false">IFERROR(AVERAGEIFS(Dados!$G$2:$G$7933,Dados!$A$2:$A$7933,D$4,Dados!$X$2:$X$7933,1,Dados!$AB$2:$AB$7933,1,Dados!$B$2:$B$7933,"&lt;=6",Dados!$G$2:$G$7933,"&gt;0"),"")</f>
        <v>45.0103337612324</v>
      </c>
      <c r="E27" s="18" t="n">
        <f aca="false">IFERROR(AVERAGE(C27:D27),"")</f>
        <v>44.3679335257358</v>
      </c>
      <c r="F27" s="19" t="n">
        <f aca="false">IF(OR(D27="",C27=""),"",D27-C27)</f>
        <v>1.28480047099318</v>
      </c>
    </row>
    <row r="28" customFormat="false" ht="15" hidden="false" customHeight="false" outlineLevel="0" collapsed="false">
      <c r="A28" s="7" t="s">
        <v>32</v>
      </c>
      <c r="B28" s="8" t="s">
        <v>23</v>
      </c>
      <c r="C28" s="20" t="n">
        <f aca="false">IFERROR(AVERAGEIFS(Dados!$G$2:$G$7933,Dados!$A$2:$A$7933,C$4,Dados!$X$2:$X$7933,1,Dados!$AB$2:$AB$7933,1,Dados!$B$2:$B$7933,"&lt;=6",Dados!$G$2:$G$7933,"&gt;0",Dados!$E$2:$E$7933,1),"")</f>
        <v>43.1134670487106</v>
      </c>
      <c r="D28" s="20" t="n">
        <f aca="false">IFERROR(AVERAGEIFS(Dados!$G$2:$G$7933,Dados!$A$2:$A$7933,D$4,Dados!$X$2:$X$7933,1,Dados!$AB$2:$AB$7933,1,Dados!$B$2:$B$7933,"&lt;=6",Dados!$G$2:$G$7933,"&gt;0",Dados!$E$2:$E$7933,1),"")</f>
        <v>44.8042857142857</v>
      </c>
      <c r="E28" s="21" t="n">
        <f aca="false">IFERROR(AVERAGE(C28:D28),"")</f>
        <v>43.9588763814982</v>
      </c>
      <c r="F28" s="22" t="n">
        <f aca="false">IF(OR(D28="",C28=""),"",D28-C28)</f>
        <v>1.69081866557511</v>
      </c>
    </row>
    <row r="29" customFormat="false" ht="15" hidden="false" customHeight="false" outlineLevel="0" collapsed="false">
      <c r="A29" s="12" t="s">
        <v>33</v>
      </c>
      <c r="B29" s="13" t="s">
        <v>23</v>
      </c>
      <c r="C29" s="24" t="n">
        <f aca="false">IFERROR(AVERAGEIFS(Dados!$G$2:$G$7933,Dados!$A$2:$A$7933,C$4,Dados!$X$2:$X$7933,1,Dados!$AB$2:$AB$7933,1,Dados!$B$2:$B$7933,"&lt;=6",Dados!$G$2:$G$7933,"&gt;0",Dados!$E$2:$E$7933,"&gt;=2"),"")</f>
        <v>44.2287396937574</v>
      </c>
      <c r="D29" s="24" t="n">
        <f aca="false">IFERROR(AVERAGEIFS(Dados!$G$2:$G$7933,Dados!$A$2:$A$7933,D$4,Dados!$X$2:$X$7933,1,Dados!$AB$2:$AB$7933,1,Dados!$B$2:$B$7933,"&lt;=6",Dados!$G$2:$G$7933,"&gt;0",Dados!$E$2:$E$7933,"&gt;=2"),"")</f>
        <v>45.1784382284382</v>
      </c>
      <c r="E29" s="18" t="n">
        <f aca="false">IFERROR(AVERAGE(C29:D29),"")</f>
        <v>44.7035889610978</v>
      </c>
      <c r="F29" s="19" t="n">
        <f aca="false">IF(OR(D29="",C29=""),"",D29-C29)</f>
        <v>0.94969853468087</v>
      </c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COUNTIFS(Dados!$A$2:$A$7933,C$4,Dados!$X$2:$X$7933,1,Dados!$AB$2:$AB$7933,1,Dados!$B$2:$B$7933,"&lt;=6",Dados!$G$2:$G$7933,"&gt;0",Dados!$G$2:$G$7933,"&lt;20")</f>
        <v>45</v>
      </c>
      <c r="D30" s="9" t="n">
        <f aca="false">COUNTIFS(Dados!$A$2:$A$7933,D$4,Dados!$X$2:$X$7933,1,Dados!$AB$2:$AB$7933,1,Dados!$B$2:$B$7933,"&lt;=6",Dados!$G$2:$G$7933,"&gt;0",Dados!$G$2:$G$7933,"&lt;20")</f>
        <v>43</v>
      </c>
      <c r="E30" s="10" t="n">
        <f aca="false">IFERROR(AVERAGE(C30:D30),"")</f>
        <v>44</v>
      </c>
      <c r="F30" s="11" t="n">
        <f aca="false">IF(OR(D30="",C30=""),"",D30-C30)</f>
        <v>-2</v>
      </c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COUNTIFS(Dados!$A$2:$A$7933,C$4,Dados!$X$2:$X$7933,1,Dados!$AB$2:$AB$7933,1,Dados!$B$2:$B$7933,"&lt;=6",Dados!$G$2:$G$7933,"&gt;0")</f>
        <v>1547</v>
      </c>
      <c r="D31" s="14" t="n">
        <f aca="false">COUNTIFS(Dados!$A$2:$A$7933,D$4,Dados!$X$2:$X$7933,1,Dados!$AB$2:$AB$7933,1,Dados!$B$2:$B$7933,"&lt;=6",Dados!$G$2:$G$7933,"&gt;0")</f>
        <v>1558</v>
      </c>
      <c r="E31" s="15" t="n">
        <f aca="false">IFERROR(AVERAGE(C31:D31),"")</f>
        <v>1552.5</v>
      </c>
      <c r="F31" s="16" t="n">
        <f aca="false">IF(OR(D31="",C31=""),"",D31-C31)</f>
        <v>11</v>
      </c>
    </row>
    <row r="32" customFormat="false" ht="15" hidden="false" customHeight="false" outlineLevel="0" collapsed="false">
      <c r="A32" s="7" t="s">
        <v>36</v>
      </c>
      <c r="B32" s="8" t="s">
        <v>37</v>
      </c>
      <c r="C32" s="25" t="n">
        <f aca="false">IFERROR(COUNTIFS(Dados!$A$2:$A$7933,C$4,Dados!$X$2:$X$7933,1,Dados!$AB$2:$AB$7933,1,Dados!$B$2:$B$7933,"&lt;=6",Dados!$G$2:$G$7933,"&gt;0")/COUNTIFS(Dados!$A$2:$A$7933,C$4,Dados!$X$2:$X$7933,1,Dados!$AB$2:$AB$7933,1,Dados!$B$2:$B$7933,"&lt;=6"),"")</f>
        <v>0.969905956112853</v>
      </c>
      <c r="D32" s="25" t="n">
        <f aca="false">IFERROR(COUNTIFS(Dados!$A$2:$A$7933,D$4,Dados!$X$2:$X$7933,1,Dados!$AB$2:$AB$7933,1,Dados!$B$2:$B$7933,"&lt;=6",Dados!$G$2:$G$7933,"&gt;0")/COUNTIFS(Dados!$A$2:$A$7933,D$4,Dados!$X$2:$X$7933,1,Dados!$AB$2:$AB$7933,1,Dados!$B$2:$B$7933,"&lt;=6"),"")</f>
        <v>0.979874213836478</v>
      </c>
      <c r="E32" s="26" t="n">
        <f aca="false">IFERROR(AVERAGE(C32:D32),"")</f>
        <v>0.974890084974665</v>
      </c>
      <c r="F32" s="27" t="n">
        <f aca="false">IF(OR(D32="",C32=""),"",D32-C32)</f>
        <v>0.00996825772362531</v>
      </c>
    </row>
    <row r="33" customFormat="false" ht="15" hidden="false" customHeight="false" outlineLevel="0" collapsed="false">
      <c r="A33" s="12" t="s">
        <v>38</v>
      </c>
      <c r="B33" s="13" t="s">
        <v>39</v>
      </c>
      <c r="C33" s="28" t="n">
        <f aca="false">SUMIFS(Dados!$G$2:$G$7933,Dados!$A$2:$A$7933,C$4,Dados!$X$2:$X$7933,1,Dados!$AB$2:$AB$7933,1,Dados!$B$2:$B$7933,"&lt;=6",Dados!$G$2:$G$7933,"&gt;0")</f>
        <v>67643.4</v>
      </c>
      <c r="D33" s="28" t="n">
        <f aca="false">SUMIFS(Dados!$G$2:$G$7933,Dados!$A$2:$A$7933,D$4,Dados!$X$2:$X$7933,1,Dados!$AB$2:$AB$7933,1,Dados!$B$2:$B$7933,"&lt;=6",Dados!$G$2:$G$7933,"&gt;0")</f>
        <v>70126.1</v>
      </c>
      <c r="E33" s="29" t="n">
        <f aca="false">IFERROR(AVERAGE(C33:D33),"")</f>
        <v>68884.75</v>
      </c>
      <c r="F33" s="30" t="n">
        <f aca="false">IF(OR(D33="",C33=""),"",D33-C33)</f>
        <v>2482.70000000001</v>
      </c>
    </row>
    <row r="34" customFormat="false" ht="15" hidden="false" customHeight="false" outlineLevel="0" collapsed="false">
      <c r="A34" s="7" t="s">
        <v>40</v>
      </c>
      <c r="B34" s="8" t="s">
        <v>41</v>
      </c>
      <c r="C34" s="31" t="n">
        <v>70310</v>
      </c>
      <c r="D34" s="31" t="n">
        <v>64939</v>
      </c>
      <c r="E34" s="32" t="n">
        <f aca="false">IFERROR(AVERAGE(C34:D34),"")</f>
        <v>67624.5</v>
      </c>
      <c r="F34" s="33" t="n">
        <f aca="false">IF(OR(D34="",C34=""),"",D34-C34)</f>
        <v>-5371</v>
      </c>
    </row>
    <row r="35" customFormat="false" ht="15" hidden="false" customHeight="false" outlineLevel="0" collapsed="false">
      <c r="A35" s="12" t="s">
        <v>42</v>
      </c>
      <c r="B35" s="13" t="s">
        <v>37</v>
      </c>
      <c r="C35" s="34" t="n">
        <f aca="false">IF(OR(C33="",C34="",C34=0),"",(C33-C34)/C34)</f>
        <v>-0.0379263262693786</v>
      </c>
      <c r="D35" s="34" t="n">
        <f aca="false">IF(OR(D33="",D34="",D34=0),"",(D33-D34)/D34)</f>
        <v>0.0798764994841314</v>
      </c>
      <c r="E35" s="35" t="n">
        <f aca="false">IFERROR(AVERAGE(C35:D35),"")</f>
        <v>0.0209750866073764</v>
      </c>
      <c r="F35" s="35" t="n">
        <f aca="false">IF(OR(D35="",C35=""),"",D35-C35)</f>
        <v>0.11780282575351</v>
      </c>
    </row>
    <row r="36" customFormat="false" ht="15" hidden="false" customHeight="false" outlineLevel="0" collapsed="false">
      <c r="A36" s="7" t="s">
        <v>43</v>
      </c>
      <c r="B36" s="8" t="s">
        <v>39</v>
      </c>
      <c r="C36" s="36" t="n">
        <f aca="false">SUMIFS(Dados!$G$2:$G$7933,Dados!$A$2:$A$7933,C$4,Dados!$X$2:$X$7933,1,Dados!$AB$2:$AB$7933,1,Dados!$B$2:$B$7933,10,Dados!$G$2:$G$7933,"&gt;0")</f>
        <v>767.8</v>
      </c>
      <c r="D36" s="36" t="n">
        <f aca="false">SUMIFS(Dados!$G$2:$G$7933,Dados!$A$2:$A$7933,D$4,Dados!$X$2:$X$7933,1,Dados!$AB$2:$AB$7933,1,Dados!$B$2:$B$7933,10,Dados!$G$2:$G$7933,"&gt;0")</f>
        <v>1134.8</v>
      </c>
      <c r="E36" s="32" t="n">
        <f aca="false">IFERROR(AVERAGE(C36:D36),"")</f>
        <v>951.3</v>
      </c>
      <c r="F36" s="33" t="n">
        <f aca="false">IF(OR(D36="",C36=""),"",D36-C36)</f>
        <v>367</v>
      </c>
    </row>
    <row r="37" customFormat="false" ht="15" hidden="false" customHeight="false" outlineLevel="0" collapsed="false">
      <c r="A37" s="12" t="s">
        <v>44</v>
      </c>
      <c r="B37" s="13" t="s">
        <v>37</v>
      </c>
      <c r="C37" s="37" t="n">
        <f aca="false">IFERROR(SUMIFS(Dados!$G$2:$G$7933,Dados!$A$2:$A$7933,C$4,Dados!$X$2:$X$7933,1,Dados!$AB$2:$AB$7933,1,Dados!$B$2:$B$7933,10,Dados!$G$2:$G$7933,"&gt;0")/(SUMIFS(Dados!$G$2:$G$7933,Dados!$A$2:$A$7933,C$4,Dados!$X$2:$X$7933,1,Dados!$AB$2:$AB$7933,1,Dados!$B$2:$B$7933,"&lt;=6",Dados!$G$2:$G$7933,"&gt;0")+SUMIFS(Dados!$G$2:$G$7933,Dados!$A$2:$A$7933,C$4,Dados!$X$2:$X$7933,1,Dados!$AB$2:$AB$7933,1,Dados!$B$2:$B$7933,10,Dados!$G$2:$G$7933,"&gt;0")),"")</f>
        <v>0.0112233084641111</v>
      </c>
      <c r="D37" s="37" t="n">
        <f aca="false">IFERROR(SUMIFS(Dados!$G$2:$G$7933,Dados!$A$2:$A$7933,D$4,Dados!$X$2:$X$7933,1,Dados!$AB$2:$AB$7933,1,Dados!$B$2:$B$7933,10,Dados!$G$2:$G$7933,"&gt;0")/(SUMIFS(Dados!$G$2:$G$7933,Dados!$A$2:$A$7933,D$4,Dados!$X$2:$X$7933,1,Dados!$AB$2:$AB$7933,1,Dados!$B$2:$B$7933,"&lt;=6",Dados!$G$2:$G$7933,"&gt;0")+SUMIFS(Dados!$G$2:$G$7933,Dados!$A$2:$A$7933,D$4,Dados!$X$2:$X$7933,1,Dados!$AB$2:$AB$7933,1,Dados!$B$2:$B$7933,10,Dados!$G$2:$G$7933,"&gt;0")),"")</f>
        <v>0.0159245813622898</v>
      </c>
      <c r="E37" s="38" t="n">
        <f aca="false">IFERROR(AVERAGE(C37:D37),"")</f>
        <v>0.0135739449132005</v>
      </c>
      <c r="F37" s="39" t="n">
        <f aca="false">IF(OR(D37="",C37=""),"",D37-C37)</f>
        <v>0.0047012728981787</v>
      </c>
    </row>
    <row r="38" customFormat="false" ht="15" hidden="false" customHeight="false" outlineLevel="0" collapsed="false">
      <c r="A38" s="7" t="s">
        <v>45</v>
      </c>
      <c r="B38" s="8" t="s">
        <v>46</v>
      </c>
      <c r="C38" s="40" t="n">
        <f aca="false">IFERROR(INDEX(TQ_DATA,MATCH(C$4,TQ_DATA,1)),"")</f>
        <v>46307</v>
      </c>
      <c r="D38" s="40" t="n">
        <f aca="false">IFERROR(INDEX(TQ_DATA,MATCH(D$4,TQ_DATA,1)),"")</f>
        <v>46307</v>
      </c>
      <c r="E38" s="41"/>
      <c r="F38" s="42"/>
    </row>
    <row r="39" customFormat="false" ht="15" hidden="false" customHeight="false" outlineLevel="0" collapsed="false">
      <c r="A39" s="12" t="s">
        <v>47</v>
      </c>
      <c r="B39" s="13" t="s">
        <v>37</v>
      </c>
      <c r="C39" s="43" t="n">
        <f aca="false">IFERROR(INDEX(TQ_GORD,MATCH(C$4,TQ_DATA,1)),"")</f>
        <v>3.65110669113113</v>
      </c>
      <c r="D39" s="43" t="n">
        <f aca="false">IFERROR(INDEX(TQ_GORD,MATCH(D$4,TQ_DATA,1)),"")</f>
        <v>3.65110669113113</v>
      </c>
      <c r="E39" s="44" t="n">
        <f aca="false">IFERROR(AVERAGE(C39:D39),"")</f>
        <v>3.65110669113113</v>
      </c>
      <c r="F39" s="45" t="n">
        <f aca="false">IF(OR(D39="",C39=""),"",D39-C39)</f>
        <v>0</v>
      </c>
    </row>
    <row r="40" customFormat="false" ht="15" hidden="false" customHeight="false" outlineLevel="0" collapsed="false">
      <c r="A40" s="7" t="s">
        <v>48</v>
      </c>
      <c r="B40" s="8" t="s">
        <v>37</v>
      </c>
      <c r="C40" s="46" t="n">
        <f aca="false">IFERROR(INDEX(TQ_PROT,MATCH(C$4,TQ_DATA,1)),"")</f>
        <v>3.39301356574574</v>
      </c>
      <c r="D40" s="46" t="n">
        <f aca="false">IFERROR(INDEX(TQ_PROT,MATCH(D$4,TQ_DATA,1)),"")</f>
        <v>3.39301356574574</v>
      </c>
      <c r="E40" s="47" t="n">
        <f aca="false">IFERROR(AVERAGE(C40:D40),"")</f>
        <v>3.39301356574574</v>
      </c>
      <c r="F40" s="48" t="n">
        <f aca="false">IF(OR(D40="",C40=""),"",D40-C40)</f>
        <v>0</v>
      </c>
    </row>
    <row r="41" customFormat="false" ht="15" hidden="false" customHeight="false" outlineLevel="0" collapsed="false">
      <c r="A41" s="12" t="s">
        <v>49</v>
      </c>
      <c r="B41" s="13" t="s">
        <v>37</v>
      </c>
      <c r="C41" s="43" t="n">
        <f aca="false">IFERROR(INDEX(TQ_LACT,MATCH(C$4,TQ_DATA,1)),"")</f>
        <v>4.69598411815133</v>
      </c>
      <c r="D41" s="43" t="n">
        <f aca="false">IFERROR(INDEX(TQ_LACT,MATCH(D$4,TQ_DATA,1)),"")</f>
        <v>4.69598411815133</v>
      </c>
      <c r="E41" s="44" t="n">
        <f aca="false">IFERROR(AVERAGE(C41:D41),"")</f>
        <v>4.69598411815133</v>
      </c>
      <c r="F41" s="45" t="n">
        <f aca="false">IF(OR(D41="",C41=""),"",D41-C41)</f>
        <v>0</v>
      </c>
    </row>
    <row r="42" customFormat="false" ht="15" hidden="false" customHeight="false" outlineLevel="0" collapsed="false">
      <c r="A42" s="7" t="s">
        <v>50</v>
      </c>
      <c r="B42" s="8" t="s">
        <v>37</v>
      </c>
      <c r="C42" s="46" t="n">
        <f aca="false">IFERROR(INDEX(TQ_ST,MATCH(C$4,TQ_DATA,1)),"")</f>
        <v>12.7204956309877</v>
      </c>
      <c r="D42" s="46" t="n">
        <f aca="false">IFERROR(INDEX(TQ_ST,MATCH(D$4,TQ_DATA,1)),"")</f>
        <v>12.7204956309877</v>
      </c>
      <c r="E42" s="47" t="n">
        <f aca="false">IFERROR(AVERAGE(C42:D42),"")</f>
        <v>12.7204956309877</v>
      </c>
      <c r="F42" s="48" t="n">
        <f aca="false">IF(OR(D42="",C42=""),"",D42-C42)</f>
        <v>0</v>
      </c>
    </row>
    <row r="43" customFormat="false" ht="15" hidden="false" customHeight="false" outlineLevel="0" collapsed="false">
      <c r="A43" s="12" t="s">
        <v>51</v>
      </c>
      <c r="B43" s="13" t="s">
        <v>52</v>
      </c>
      <c r="C43" s="14" t="n">
        <f aca="false">IFERROR(INDEX(TQ_CCS,MATCH(C$4,TQ_DATA,1)),"")</f>
        <v>251.191642477929</v>
      </c>
      <c r="D43" s="14" t="n">
        <f aca="false">IFERROR(INDEX(TQ_CCS,MATCH(D$4,TQ_DATA,1)),"")</f>
        <v>251.191642477929</v>
      </c>
      <c r="E43" s="15" t="n">
        <f aca="false">IFERROR(AVERAGE(C43:D43),"")</f>
        <v>251.191642477929</v>
      </c>
      <c r="F43" s="16" t="n">
        <f aca="false">IF(OR(D43="",C43=""),"",D43-C43)</f>
        <v>0</v>
      </c>
    </row>
    <row r="44" customFormat="false" ht="15" hidden="false" customHeight="false" outlineLevel="0" collapsed="false">
      <c r="A44" s="7" t="s">
        <v>53</v>
      </c>
      <c r="B44" s="8" t="s">
        <v>54</v>
      </c>
      <c r="C44" s="9" t="n">
        <f aca="false">IFERROR(INDEX(TQ_CPP,MATCH(C$4,TQ_DATA,1)),"")</f>
        <v>14.8450993367523</v>
      </c>
      <c r="D44" s="9" t="n">
        <f aca="false">IFERROR(INDEX(TQ_CPP,MATCH(D$4,TQ_DATA,1)),"")</f>
        <v>14.8450993367523</v>
      </c>
      <c r="E44" s="10" t="n">
        <f aca="false">IFERROR(AVERAGE(C44:D44),"")</f>
        <v>14.8450993367523</v>
      </c>
      <c r="F44" s="11" t="n">
        <f aca="false">IF(OR(D44="",C44=""),"",D44-C44)</f>
        <v>0</v>
      </c>
    </row>
    <row r="45" customFormat="false" ht="15" hidden="false" customHeight="false" outlineLevel="0" collapsed="false">
      <c r="A45" s="12" t="s">
        <v>55</v>
      </c>
      <c r="B45" s="13" t="s">
        <v>56</v>
      </c>
      <c r="C45" s="24" t="n">
        <f aca="false">IFERROR(INDEX(TQ_UREIA,MATCH(C$4,TQ_DATA,1)),"")</f>
        <v>12.6934675369599</v>
      </c>
      <c r="D45" s="24" t="n">
        <f aca="false">IFERROR(INDEX(TQ_UREIA,MATCH(D$4,TQ_DATA,1)),"")</f>
        <v>12.6934675369599</v>
      </c>
      <c r="E45" s="18" t="n">
        <f aca="false">IFERROR(AVERAGE(C45:D45),"")</f>
        <v>12.6934675369599</v>
      </c>
      <c r="F45" s="19" t="n">
        <f aca="false">IF(OR(D45="",C45=""),"",D45-C45)</f>
        <v>0</v>
      </c>
    </row>
    <row r="46" customFormat="false" ht="15" hidden="false" customHeight="false" outlineLevel="0" collapsed="false">
      <c r="A46" s="7" t="s">
        <v>57</v>
      </c>
      <c r="B46" s="8" t="s">
        <v>8</v>
      </c>
      <c r="C46" s="9" t="n">
        <f aca="false">COUNTIFS(Dados!$A$2:$A$7933,C$4,Dados!$X$2:$X$7933,1,Dados!$E$2:$E$7933,"&gt;0",Dados!$Y$2:$Y$7933,0,Dados!$L$2:$L$7933,"&gt;=1")</f>
        <v>988</v>
      </c>
      <c r="D46" s="9" t="n">
        <f aca="false">COUNTIFS(Dados!$A$2:$A$7933,D$4,Dados!$X$2:$X$7933,1,Dados!$E$2:$E$7933,"&gt;0",Dados!$Y$2:$Y$7933,0,Dados!$L$2:$L$7933,"&gt;=1")</f>
        <v>986</v>
      </c>
      <c r="E46" s="10" t="n">
        <f aca="false">IFERROR(AVERAGE(C46:D46),"")</f>
        <v>987</v>
      </c>
      <c r="F46" s="11" t="n">
        <f aca="false">IF(OR(D46="",C46=""),"",D46-C46)</f>
        <v>-2</v>
      </c>
    </row>
    <row r="47" customFormat="false" ht="15" hidden="false" customHeight="false" outlineLevel="0" collapsed="false">
      <c r="A47" s="12" t="s">
        <v>58</v>
      </c>
      <c r="B47" s="13" t="s">
        <v>37</v>
      </c>
      <c r="C47" s="37" t="n">
        <f aca="false">IFERROR(COUNTIFS(Dados!$A$2:$A$7933,C$4,Dados!$X$2:$X$7933,1,Dados!$E$2:$E$7933,"&gt;0",Dados!$Y$2:$Y$7933,0,Dados!$L$2:$L$7933,"&gt;=1")/COUNTIFS(Dados!$A$2:$A$7933,C$4,Dados!$X$2:$X$7933,1,Dados!$E$2:$E$7933,"&gt;0",Dados!$Y$2:$Y$7933,0),"")</f>
        <v>0.549805230940456</v>
      </c>
      <c r="D47" s="37" t="n">
        <f aca="false">IFERROR(COUNTIFS(Dados!$A$2:$A$7933,D$4,Dados!$X$2:$X$7933,1,Dados!$E$2:$E$7933,"&gt;0",Dados!$Y$2:$Y$7933,0,Dados!$L$2:$L$7933,"&gt;=1")/COUNTIFS(Dados!$A$2:$A$7933,D$4,Dados!$X$2:$X$7933,1,Dados!$E$2:$E$7933,"&gt;0",Dados!$Y$2:$Y$7933,0),"")</f>
        <v>0.548997772828508</v>
      </c>
      <c r="E47" s="38" t="n">
        <f aca="false">IFERROR(AVERAGE(C47:D47),"")</f>
        <v>0.549401501884482</v>
      </c>
      <c r="F47" s="39" t="n">
        <f aca="false">IF(OR(D47="",C47=""),"",D47-C47)</f>
        <v>-0.000807458111948489</v>
      </c>
    </row>
    <row r="48" customFormat="false" ht="15" hidden="false" customHeight="false" outlineLevel="0" collapsed="false">
      <c r="A48" s="7" t="s">
        <v>59</v>
      </c>
      <c r="B48" s="8" t="s">
        <v>8</v>
      </c>
      <c r="C48" s="9" t="n">
        <f aca="false">(COUNTIFS(Dados!$A$2:$A$7933,C$4,Dados!$X$2:$X$7933,1,Dados!$AB$2:$AB$7933,1,Dados!$Y$2:$Y$7933,0,Dados!$D$2:$D$7933,"&gt;"&amp;P_DEL_NG&amp;"")-COUNTIFS(Dados!$A$2:$A$7933,C$4,Dados!$X$2:$X$7933,1,Dados!$AB$2:$AB$7933,1,Dados!$Y$2:$Y$7933,0,Dados!$D$2:$D$7933,"&gt;"&amp;P_DEL_NG&amp;"",Dados!$L$2:$L$7933,"&gt;=1"))</f>
        <v>224</v>
      </c>
      <c r="D48" s="9" t="n">
        <f aca="false">(COUNTIFS(Dados!$A$2:$A$7933,D$4,Dados!$X$2:$X$7933,1,Dados!$AB$2:$AB$7933,1,Dados!$Y$2:$Y$7933,0,Dados!$D$2:$D$7933,"&gt;"&amp;P_DEL_NG&amp;"")-COUNTIFS(Dados!$A$2:$A$7933,D$4,Dados!$X$2:$X$7933,1,Dados!$AB$2:$AB$7933,1,Dados!$Y$2:$Y$7933,0,Dados!$D$2:$D$7933,"&gt;"&amp;P_DEL_NG&amp;"",Dados!$L$2:$L$7933,"&gt;=1"))</f>
        <v>227</v>
      </c>
      <c r="E48" s="10" t="n">
        <f aca="false">IFERROR(AVERAGE(C48:D48),"")</f>
        <v>225.5</v>
      </c>
      <c r="F48" s="11" t="n">
        <f aca="false">IF(OR(D48="",C48=""),"",D48-C48)</f>
        <v>3</v>
      </c>
    </row>
    <row r="49" customFormat="false" ht="15" hidden="false" customHeight="false" outlineLevel="0" collapsed="false">
      <c r="A49" s="12" t="s">
        <v>60</v>
      </c>
      <c r="B49" s="13" t="s">
        <v>37</v>
      </c>
      <c r="C49" s="37" t="n">
        <f aca="false">IFERROR((COUNTIFS(Dados!$A$2:$A$7933,C$4,Dados!$X$2:$X$7933,1,Dados!$AB$2:$AB$7933,1,Dados!$Y$2:$Y$7933,0,Dados!$D$2:$D$7933,"&gt;"&amp;P_DEL_NG&amp;"")-COUNTIFS(Dados!$A$2:$A$7933,C$4,Dados!$X$2:$X$7933,1,Dados!$AB$2:$AB$7933,1,Dados!$Y$2:$Y$7933,0,Dados!$D$2:$D$7933,"&gt;"&amp;P_DEL_NG&amp;"",Dados!$L$2:$L$7933,"&gt;=1"))/COUNTIFS(Dados!$A$2:$A$7933,C$4,Dados!$X$2:$X$7933,1,Dados!$AB$2:$AB$7933,1),"")</f>
        <v>0.135593220338983</v>
      </c>
      <c r="D49" s="37" t="n">
        <f aca="false">IFERROR((COUNTIFS(Dados!$A$2:$A$7933,D$4,Dados!$X$2:$X$7933,1,Dados!$AB$2:$AB$7933,1,Dados!$Y$2:$Y$7933,0,Dados!$D$2:$D$7933,"&gt;"&amp;P_DEL_NG&amp;"")-COUNTIFS(Dados!$A$2:$A$7933,D$4,Dados!$X$2:$X$7933,1,Dados!$AB$2:$AB$7933,1,Dados!$Y$2:$Y$7933,0,Dados!$D$2:$D$7933,"&gt;"&amp;P_DEL_NG&amp;"",Dados!$L$2:$L$7933,"&gt;=1"))/COUNTIFS(Dados!$A$2:$A$7933,D$4,Dados!$X$2:$X$7933,1,Dados!$AB$2:$AB$7933,1),"")</f>
        <v>0.137409200968523</v>
      </c>
      <c r="E49" s="38" t="n">
        <f aca="false">IFERROR(AVERAGE(C49:D49),"")</f>
        <v>0.136501210653753</v>
      </c>
      <c r="F49" s="39" t="n">
        <f aca="false">IF(OR(D49="",C49=""),"",D49-C49)</f>
        <v>0.00181598062953994</v>
      </c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COUNTIFS(Dados!$A$2:$A$7933,C$4,Dados!$X$2:$X$7933,1,Dados!$E$2:$E$7933,"&gt;0",Dados!$Y$2:$Y$7933,1)</f>
        <v>59</v>
      </c>
      <c r="D50" s="9" t="n">
        <f aca="false">COUNTIFS(Dados!$A$2:$A$7933,D$4,Dados!$X$2:$X$7933,1,Dados!$E$2:$E$7933,"&gt;0",Dados!$Y$2:$Y$7933,1)</f>
        <v>59</v>
      </c>
      <c r="E50" s="10" t="n">
        <f aca="false">IFERROR(AVERAGE(C50:D50),"")</f>
        <v>59</v>
      </c>
      <c r="F50" s="11" t="n">
        <f aca="false">IF(OR(D50="",C50=""),"",D50-C50)</f>
        <v>0</v>
      </c>
    </row>
    <row r="51" customFormat="false" ht="15" hidden="false" customHeight="false" outlineLevel="0" collapsed="false">
      <c r="A51" s="12" t="s">
        <v>62</v>
      </c>
      <c r="B51" s="13" t="s">
        <v>8</v>
      </c>
      <c r="C51" s="14" t="n">
        <f aca="false">COUNTIFS(Dados!$A$2:$A$7933,C$4,Dados!$X$2:$X$7933,1,Dados!$AB$2:$AB$7933,1,Dados!$Y$2:$Y$7933,0,Dados!$D$2:$D$7933,"&gt;"&amp;P_DEL_SEM_IA&amp;"",Dados!$V$2:$V$7933,0)</f>
        <v>8</v>
      </c>
      <c r="D51" s="14" t="n">
        <f aca="false">COUNTIFS(Dados!$A$2:$A$7933,D$4,Dados!$X$2:$X$7933,1,Dados!$AB$2:$AB$7933,1,Dados!$Y$2:$Y$7933,0,Dados!$D$2:$D$7933,"&gt;"&amp;P_DEL_SEM_IA&amp;"",Dados!$V$2:$V$7933,0)</f>
        <v>8</v>
      </c>
      <c r="E51" s="15" t="n">
        <f aca="false">IFERROR(AVERAGE(C51:D51),"")</f>
        <v>8</v>
      </c>
      <c r="F51" s="16" t="n">
        <f aca="false">IF(OR(D51="",C51=""),"",D51-C51)</f>
        <v>0</v>
      </c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IF(COUNTIFS(Dados!$A$2:$A$7933,C$4,Dados!$Z$2:$Z$7933,"&gt;-100000")=0,"",(COUNTIFS(Dados!$A$2:$A$7933,C$4,Dados!$X$2:$X$7933,1,Dados!$E$2:$E$7933,"&gt;0",Dados!$Y$2:$Y$7933,0,Dados!$I$2:$I$7933,"Bred",Dados!$Z$2:$Z$7933,"&gt;"&amp;P_DIAS_IA&amp;"")+COUNTIFS(Dados!$A$2:$A$7933,C$4,Dados!$X$2:$X$7933,1,Dados!$E$2:$E$7933,"&gt;0",Dados!$Y$2:$Y$7933,0,Dados!$I$2:$I$7933,"Dry Bred",Dados!$Z$2:$Z$7933,"&gt;"&amp;P_DIAS_IA&amp;"")))</f>
        <v>20</v>
      </c>
      <c r="D52" s="9" t="n">
        <f aca="false">IF(COUNTIFS(Dados!$A$2:$A$7933,D$4,Dados!$Z$2:$Z$7933,"&gt;-100000")=0,"",(COUNTIFS(Dados!$A$2:$A$7933,D$4,Dados!$X$2:$X$7933,1,Dados!$E$2:$E$7933,"&gt;0",Dados!$Y$2:$Y$7933,0,Dados!$I$2:$I$7933,"Bred",Dados!$Z$2:$Z$7933,"&gt;"&amp;P_DIAS_IA&amp;"")+COUNTIFS(Dados!$A$2:$A$7933,D$4,Dados!$X$2:$X$7933,1,Dados!$E$2:$E$7933,"&gt;0",Dados!$Y$2:$Y$7933,0,Dados!$I$2:$I$7933,"Dry Bred",Dados!$Z$2:$Z$7933,"&gt;"&amp;P_DIAS_IA&amp;"")))</f>
        <v>20</v>
      </c>
      <c r="E52" s="10" t="n">
        <f aca="false">IFERROR(AVERAGE(C52:D52),"")</f>
        <v>20</v>
      </c>
      <c r="F52" s="11" t="n">
        <f aca="false">IF(OR(D52="",C52=""),"",D52-C52)</f>
        <v>0</v>
      </c>
    </row>
    <row r="53" customFormat="false" ht="15" hidden="false" customHeight="false" outlineLevel="0" collapsed="false">
      <c r="A53" s="12" t="s">
        <v>64</v>
      </c>
      <c r="B53" s="13" t="s">
        <v>8</v>
      </c>
      <c r="C53" s="14" t="n">
        <f aca="false">IF(COUNTIFS(Dados!$A$2:$A$7933,C$4,Dados!$Z$2:$Z$7933,"&gt;-100000")=0,"",COUNTIFS(Dados!$A$2:$A$7933,C$4,Dados!$X$2:$X$7933,1,Dados!$E$2:$E$7933,"&gt;0",Dados!$Y$2:$Y$7933,0,Dados!$I$2:$I$7933,"Vazia",Dados!$Z$2:$Z$7933,"&gt;"&amp;P_DIAS_IA&amp;""))</f>
        <v>81</v>
      </c>
      <c r="D53" s="14" t="n">
        <f aca="false">IF(COUNTIFS(Dados!$A$2:$A$7933,D$4,Dados!$Z$2:$Z$7933,"&gt;-100000")=0,"",COUNTIFS(Dados!$A$2:$A$7933,D$4,Dados!$X$2:$X$7933,1,Dados!$E$2:$E$7933,"&gt;0",Dados!$Y$2:$Y$7933,0,Dados!$I$2:$I$7933,"Vazia",Dados!$Z$2:$Z$7933,"&gt;"&amp;P_DIAS_IA&amp;""))</f>
        <v>50</v>
      </c>
      <c r="E53" s="15" t="n">
        <f aca="false">IFERROR(AVERAGE(C53:D53),"")</f>
        <v>65.5</v>
      </c>
      <c r="F53" s="16" t="n">
        <f aca="false">IF(OR(D53="",C53=""),"",D53-C53)</f>
        <v>-31</v>
      </c>
    </row>
    <row r="54" customFormat="false" ht="15" hidden="false" customHeight="false" outlineLevel="0" collapsed="false">
      <c r="A54" s="5" t="s">
        <v>65</v>
      </c>
      <c r="B54" s="6"/>
      <c r="C54" s="6"/>
      <c r="D54" s="6"/>
      <c r="E54" s="6"/>
      <c r="F54" s="6"/>
    </row>
    <row r="55" customFormat="false" ht="15" hidden="false" customHeight="false" outlineLevel="0" collapsed="false">
      <c r="A55" s="7" t="s">
        <v>66</v>
      </c>
      <c r="B55" s="8" t="s">
        <v>8</v>
      </c>
      <c r="C55" s="9" t="n">
        <f aca="false">COUNTIFS(Dados!$A$2:$A$7933,C$4,Dados!$X$2:$X$7933,1,Dados!$E$2:$E$7933,0)</f>
        <v>1905</v>
      </c>
      <c r="D55" s="9" t="n">
        <f aca="false">COUNTIFS(Dados!$A$2:$A$7933,D$4,Dados!$X$2:$X$7933,1,Dados!$E$2:$E$7933,0)</f>
        <v>1898</v>
      </c>
      <c r="E55" s="10" t="n">
        <f aca="false">IFERROR(AVERAGE(C55:D55),"")</f>
        <v>1901.5</v>
      </c>
      <c r="F55" s="11" t="n">
        <f aca="false">IF(OR(D55="",C55=""),"",D55-C55)</f>
        <v>-7</v>
      </c>
    </row>
    <row r="56" customFormat="false" ht="15" hidden="false" customHeight="false" outlineLevel="0" collapsed="false">
      <c r="A56" s="12" t="s">
        <v>67</v>
      </c>
      <c r="B56" s="13" t="s">
        <v>8</v>
      </c>
      <c r="C56" s="14" t="n">
        <f aca="false">COUNTIFS(Dados!$A$2:$A$7933,C$4,Dados!$X$2:$X$7933,1,Dados!$E$2:$E$7933,0,Dados!$U$2:$U$7933,"&lt;"&amp;P_IDADE_3M&amp;"")</f>
        <v>245</v>
      </c>
      <c r="D56" s="14" t="n">
        <f aca="false">COUNTIFS(Dados!$A$2:$A$7933,D$4,Dados!$X$2:$X$7933,1,Dados!$E$2:$E$7933,0,Dados!$U$2:$U$7933,"&lt;"&amp;P_IDADE_3M&amp;"")</f>
        <v>244</v>
      </c>
      <c r="E56" s="15" t="n">
        <f aca="false">IFERROR(AVERAGE(C56:D56),"")</f>
        <v>244.5</v>
      </c>
      <c r="F56" s="16" t="n">
        <f aca="false">IF(OR(D56="",C56=""),"",D56-C56)</f>
        <v>-1</v>
      </c>
    </row>
    <row r="57" customFormat="false" ht="15" hidden="false" customHeight="false" outlineLevel="0" collapsed="false">
      <c r="A57" s="7" t="s">
        <v>68</v>
      </c>
      <c r="B57" s="8" t="s">
        <v>8</v>
      </c>
      <c r="C57" s="9" t="n">
        <f aca="false">COUNTIFS(Dados!$A$2:$A$7933,C$4,Dados!$X$2:$X$7933,1,Dados!$E$2:$E$7933,0,Dados!$U$2:$U$7933,"&lt;=7")</f>
        <v>15</v>
      </c>
      <c r="D57" s="9" t="n">
        <f aca="false">COUNTIFS(Dados!$A$2:$A$7933,D$4,Dados!$X$2:$X$7933,1,Dados!$E$2:$E$7933,0,Dados!$U$2:$U$7933,"&lt;=7")</f>
        <v>14</v>
      </c>
      <c r="E57" s="10" t="n">
        <f aca="false">IFERROR(AVERAGE(C57:D57),"")</f>
        <v>14.5</v>
      </c>
      <c r="F57" s="11" t="n">
        <f aca="false">IF(OR(D57="",C57=""),"",D57-C57)</f>
        <v>-1</v>
      </c>
    </row>
    <row r="58" customFormat="false" ht="15" hidden="false" customHeight="false" outlineLevel="0" collapsed="false">
      <c r="A58" s="12" t="s">
        <v>69</v>
      </c>
      <c r="B58" s="13" t="s">
        <v>8</v>
      </c>
      <c r="C58" s="14" t="n">
        <f aca="false">COUNTIFS(Dados!$A$2:$A$7933,C$4,Dados!$X$2:$X$7933,1,Dados!$E$2:$E$7933,0,Dados!$Y$2:$Y$7933,0,Dados!$L$2:$L$7933,"&gt;=1")</f>
        <v>542</v>
      </c>
      <c r="D58" s="14" t="n">
        <f aca="false">COUNTIFS(Dados!$A$2:$A$7933,D$4,Dados!$X$2:$X$7933,1,Dados!$E$2:$E$7933,0,Dados!$Y$2:$Y$7933,0,Dados!$L$2:$L$7933,"&gt;=1")</f>
        <v>535</v>
      </c>
      <c r="E58" s="15" t="n">
        <f aca="false">IFERROR(AVERAGE(C58:D58),"")</f>
        <v>538.5</v>
      </c>
      <c r="F58" s="16" t="n">
        <f aca="false">IF(OR(D58="",C58=""),"",D58-C58)</f>
        <v>-7</v>
      </c>
    </row>
    <row r="59" customFormat="false" ht="15" hidden="false" customHeight="false" outlineLevel="0" collapsed="false">
      <c r="A59" s="7" t="s">
        <v>70</v>
      </c>
      <c r="B59" s="8" t="s">
        <v>8</v>
      </c>
      <c r="C59" s="9" t="n">
        <f aca="false">(COUNTIFS(Dados!$A$2:$A$7933,C$4,Dados!$X$2:$X$7933,1,Dados!$E$2:$E$7933,0,Dados!$Y$2:$Y$7933,0,Dados!$U$2:$U$7933,"&gt;"&amp;P_IDADE_15M&amp;"")-COUNTIFS(Dados!$A$2:$A$7933,C$4,Dados!$X$2:$X$7933,1,Dados!$E$2:$E$7933,0,Dados!$Y$2:$Y$7933,0,Dados!$U$2:$U$7933,"&gt;"&amp;P_IDADE_15M&amp;"",Dados!$L$2:$L$7933,"&gt;=1"))</f>
        <v>69</v>
      </c>
      <c r="D59" s="9" t="n">
        <f aca="false">(COUNTIFS(Dados!$A$2:$A$7933,D$4,Dados!$X$2:$X$7933,1,Dados!$E$2:$E$7933,0,Dados!$Y$2:$Y$7933,0,Dados!$U$2:$U$7933,"&gt;"&amp;P_IDADE_15M&amp;"")-COUNTIFS(Dados!$A$2:$A$7933,D$4,Dados!$X$2:$X$7933,1,Dados!$E$2:$E$7933,0,Dados!$Y$2:$Y$7933,0,Dados!$U$2:$U$7933,"&gt;"&amp;P_IDADE_15M&amp;"",Dados!$L$2:$L$7933,"&gt;=1"))</f>
        <v>70</v>
      </c>
      <c r="E59" s="10" t="n">
        <f aca="false">IFERROR(AVERAGE(C59:D59),"")</f>
        <v>69.5</v>
      </c>
      <c r="F59" s="11" t="n">
        <f aca="false">IF(OR(D59="",C59=""),"",D59-C59)</f>
        <v>1</v>
      </c>
    </row>
    <row r="60" customFormat="false" ht="15" hidden="false" customHeight="false" outlineLevel="0" collapsed="false">
      <c r="A60" s="12" t="s">
        <v>71</v>
      </c>
      <c r="B60" s="13" t="s">
        <v>8</v>
      </c>
      <c r="C60" s="14" t="n">
        <f aca="false">IF(COUNTIFS(Dados!$A$2:$A$7933,C$4,Dados!$Z$2:$Z$7933,"&gt;-100000")=0,"",COUNTIFS(Dados!$A$2:$A$7933,C$4,Dados!$X$2:$X$7933,1,Dados!$E$2:$E$7933,0,Dados!$Y$2:$Y$7933,0,Dados!$I$2:$I$7933,"Bred",Dados!$Z$2:$Z$7933,"&gt;"&amp;P_DIAS_IA&amp;""))</f>
        <v>3</v>
      </c>
      <c r="D60" s="14" t="n">
        <f aca="false">IF(COUNTIFS(Dados!$A$2:$A$7933,D$4,Dados!$Z$2:$Z$7933,"&gt;-100000")=0,"",COUNTIFS(Dados!$A$2:$A$7933,D$4,Dados!$X$2:$X$7933,1,Dados!$E$2:$E$7933,0,Dados!$Y$2:$Y$7933,0,Dados!$I$2:$I$7933,"Bred",Dados!$Z$2:$Z$7933,"&gt;"&amp;P_DIAS_IA&amp;""))</f>
        <v>3</v>
      </c>
      <c r="E60" s="15" t="n">
        <f aca="false">IFERROR(AVERAGE(C60:D60),"")</f>
        <v>3</v>
      </c>
      <c r="F60" s="16" t="n">
        <f aca="false">IF(OR(D60="",C60=""),"",D60-C60)</f>
        <v>0</v>
      </c>
    </row>
    <row r="61" customFormat="false" ht="15" hidden="false" customHeight="false" outlineLevel="0" collapsed="false">
      <c r="A61" s="7" t="s">
        <v>72</v>
      </c>
      <c r="B61" s="8" t="s">
        <v>8</v>
      </c>
      <c r="C61" s="9" t="n">
        <f aca="false">IF(COUNTIFS(Dados!$A$2:$A$7933,C$4,Dados!$Z$2:$Z$7933,"&gt;-100000")=0,"",COUNTIFS(Dados!$A$2:$A$7933,C$4,Dados!$X$2:$X$7933,1,Dados!$E$2:$E$7933,0,Dados!$Y$2:$Y$7933,0,Dados!$I$2:$I$7933,"Vazia",Dados!$Z$2:$Z$7933,"&gt;"&amp;P_DIAS_IA&amp;""))</f>
        <v>2</v>
      </c>
      <c r="D61" s="9" t="n">
        <f aca="false">IF(COUNTIFS(Dados!$A$2:$A$7933,D$4,Dados!$Z$2:$Z$7933,"&gt;-100000")=0,"",COUNTIFS(Dados!$A$2:$A$7933,D$4,Dados!$X$2:$X$7933,1,Dados!$E$2:$E$7933,0,Dados!$Y$2:$Y$7933,0,Dados!$I$2:$I$7933,"Vazia",Dados!$Z$2:$Z$7933,"&gt;"&amp;P_DIAS_IA&amp;""))</f>
        <v>2</v>
      </c>
      <c r="E61" s="10" t="n">
        <f aca="false">IFERROR(AVERAGE(C61:D61),"")</f>
        <v>2</v>
      </c>
      <c r="F61" s="11" t="n">
        <f aca="false">IF(OR(D61="",C61=""),"",D61-C61)</f>
        <v>0</v>
      </c>
    </row>
  </sheetData>
  <conditionalFormatting sqref="F5:F6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1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6" min="13" style="0" width="11"/>
    <col collapsed="false" customWidth="true" hidden="false" outlineLevel="0" max="17" min="17" style="0" width="26"/>
    <col collapsed="false" customWidth="true" hidden="false" outlineLevel="0" max="25" min="18" style="0" width="11"/>
  </cols>
  <sheetData>
    <row r="1" customFormat="false" ht="17.3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3" customFormat="false" ht="15" hidden="false" customHeight="false" outlineLevel="0" collapsed="false">
      <c r="O3" s="49" t="s">
        <v>75</v>
      </c>
    </row>
    <row r="4" customFormat="false" ht="30" hidden="false" customHeight="true" outlineLevel="0" collapsed="false">
      <c r="A4" s="3" t="s">
        <v>76</v>
      </c>
      <c r="B4" s="3" t="s">
        <v>77</v>
      </c>
      <c r="C4" s="3" t="s">
        <v>78</v>
      </c>
      <c r="D4" s="3" t="s">
        <v>79</v>
      </c>
      <c r="E4" s="3" t="s">
        <v>80</v>
      </c>
      <c r="F4" s="3" t="s">
        <v>81</v>
      </c>
      <c r="G4" s="3" t="s">
        <v>82</v>
      </c>
      <c r="H4" s="3" t="s">
        <v>83</v>
      </c>
      <c r="I4" s="3" t="s">
        <v>84</v>
      </c>
      <c r="J4" s="3" t="s">
        <v>85</v>
      </c>
      <c r="K4" s="3" t="s">
        <v>86</v>
      </c>
      <c r="L4" s="3" t="s">
        <v>87</v>
      </c>
      <c r="O4" s="3" t="s">
        <v>88</v>
      </c>
      <c r="P4" s="3" t="s">
        <v>89</v>
      </c>
      <c r="Q4" s="3" t="s">
        <v>86</v>
      </c>
      <c r="R4" s="3" t="s">
        <v>90</v>
      </c>
      <c r="S4" s="3" t="s">
        <v>79</v>
      </c>
      <c r="T4" s="3" t="s">
        <v>80</v>
      </c>
      <c r="U4" s="3" t="s">
        <v>81</v>
      </c>
      <c r="V4" s="3" t="s">
        <v>82</v>
      </c>
      <c r="W4" s="3" t="s">
        <v>83</v>
      </c>
      <c r="X4" s="3" t="s">
        <v>84</v>
      </c>
      <c r="Y4" s="3" t="s">
        <v>85</v>
      </c>
    </row>
    <row r="5" customFormat="false" ht="15" hidden="false" customHeight="false" outlineLevel="0" collapsed="false">
      <c r="A5" s="50" t="n">
        <v>46299</v>
      </c>
      <c r="B5" s="51" t="n">
        <v>2</v>
      </c>
      <c r="C5" s="52" t="n">
        <v>33806</v>
      </c>
      <c r="D5" s="51" t="n">
        <v>3.56</v>
      </c>
      <c r="E5" s="51" t="n">
        <v>3.39</v>
      </c>
      <c r="F5" s="51"/>
      <c r="G5" s="51" t="n">
        <v>12.66</v>
      </c>
      <c r="H5" s="51" t="n">
        <v>266</v>
      </c>
      <c r="I5" s="51" t="n">
        <v>14</v>
      </c>
      <c r="J5" s="51" t="n">
        <v>12.4</v>
      </c>
      <c r="K5" s="51" t="s">
        <v>91</v>
      </c>
      <c r="L5" s="53" t="s">
        <v>92</v>
      </c>
      <c r="O5" s="40" t="n">
        <v>46299</v>
      </c>
      <c r="P5" s="40" t="n">
        <v>46300</v>
      </c>
      <c r="Q5" s="7" t="s">
        <v>91</v>
      </c>
      <c r="R5" s="36" t="n">
        <f aca="false">SUMIFS('Análises do tanque'!$C$5:$C$12,'Análises do tanque'!$K$5:$K$12,Q5)</f>
        <v>134757</v>
      </c>
      <c r="S5" s="46" t="n">
        <f aca="false">IF(SUMPRODUCT(('Análises do tanque'!$K$5:$K$12=Q5)*ISNUMBER('Análises do tanque'!$D$5:$D$12))=0,"",IF(COUNTIFS('Análises do tanque'!$K$5:$K$12,Q5,'Análises do tanque'!$C$5:$C$12,0)&gt;0,AVERAGEIFS('Análises do tanque'!$D$5:$D$12,'Análises do tanque'!$K$5:$K$12,Q5),SUMPRODUCT(('Análises do tanque'!$K$5:$K$12=Q5)*ISNUMBER('Análises do tanque'!$D$5:$D$12)*'Análises do tanque'!$C$5:$C$12*'Análises do tanque'!$D$5:$D$12)/SUMPRODUCT(('Análises do tanque'!$K$5:$K$12=Q5)*ISNUMBER('Análises do tanque'!$D$5:$D$12)*'Análises do tanque'!$C$5:$C$12)))</f>
        <v>3.44361317037334</v>
      </c>
      <c r="T5" s="46" t="n">
        <f aca="false">IF(SUMPRODUCT(('Análises do tanque'!$K$5:$K$12=Q5)*ISNUMBER('Análises do tanque'!$E$5:$E$12))=0,"",IF(COUNTIFS('Análises do tanque'!$K$5:$K$12,Q5,'Análises do tanque'!$C$5:$C$12,0)&gt;0,AVERAGEIFS('Análises do tanque'!$E$5:$E$12,'Análises do tanque'!$K$5:$K$12,Q5),SUMPRODUCT(('Análises do tanque'!$K$5:$K$12=Q5)*ISNUMBER('Análises do tanque'!$E$5:$E$12)*'Análises do tanque'!$C$5:$C$12*'Análises do tanque'!$E$5:$E$12)/SUMPRODUCT(('Análises do tanque'!$K$5:$K$12=Q5)*ISNUMBER('Análises do tanque'!$E$5:$E$12)*'Análises do tanque'!$C$5:$C$12)))</f>
        <v>3.3937416980194</v>
      </c>
      <c r="U5" s="46" t="str">
        <f aca="false">IF(SUMPRODUCT(('Análises do tanque'!$K$5:$K$12=Q5)*ISNUMBER('Análises do tanque'!$F$5:$F$12))=0,"",IF(COUNTIFS('Análises do tanque'!$K$5:$K$12,Q5,'Análises do tanque'!$C$5:$C$12,0)&gt;0,AVERAGEIFS('Análises do tanque'!$F$5:$F$12,'Análises do tanque'!$K$5:$K$12,Q5),SUMPRODUCT(('Análises do tanque'!$K$5:$K$12=Q5)*ISNUMBER('Análises do tanque'!$F$5:$F$12)*'Análises do tanque'!$C$5:$C$12*'Análises do tanque'!$F$5:$F$12)/SUMPRODUCT(('Análises do tanque'!$K$5:$K$12=Q5)*ISNUMBER('Análises do tanque'!$F$5:$F$12)*'Análises do tanque'!$C$5:$C$12)))</f>
        <v/>
      </c>
      <c r="V5" s="46" t="n">
        <f aca="false">IF(SUMPRODUCT(('Análises do tanque'!$K$5:$K$12=Q5)*ISNUMBER('Análises do tanque'!$G$5:$G$12))=0,"",IF(COUNTIFS('Análises do tanque'!$K$5:$K$12,Q5,'Análises do tanque'!$C$5:$C$12,0)&gt;0,AVERAGEIFS('Análises do tanque'!$G$5:$G$12,'Análises do tanque'!$K$5:$K$12,Q5),SUMPRODUCT(('Análises do tanque'!$K$5:$K$12=Q5)*ISNUMBER('Análises do tanque'!$G$5:$G$12)*'Análises do tanque'!$C$5:$C$12*'Análises do tanque'!$G$5:$G$12)/SUMPRODUCT(('Análises do tanque'!$K$5:$K$12=Q5)*ISNUMBER('Análises do tanque'!$G$5:$G$12)*'Análises do tanque'!$C$5:$C$12)))</f>
        <v>12.5376014604065</v>
      </c>
      <c r="W5" s="9" t="n">
        <f aca="false">IF(SUMPRODUCT(('Análises do tanque'!$K$5:$K$12=Q5)*ISNUMBER('Análises do tanque'!$H$5:$H$12))=0,"",IF(COUNTIFS('Análises do tanque'!$K$5:$K$12,Q5,'Análises do tanque'!$C$5:$C$12,0)&gt;0,AVERAGEIFS('Análises do tanque'!$H$5:$H$12,'Análises do tanque'!$K$5:$K$12,Q5),SUMPRODUCT(('Análises do tanque'!$K$5:$K$12=Q5)*ISNUMBER('Análises do tanque'!$H$5:$H$12)*'Análises do tanque'!$C$5:$C$12*'Análises do tanque'!$H$5:$H$12)/SUMPRODUCT(('Análises do tanque'!$K$5:$K$12=Q5)*ISNUMBER('Análises do tanque'!$H$5:$H$12)*'Análises do tanque'!$C$5:$C$12)))</f>
        <v>260.543979162492</v>
      </c>
      <c r="X5" s="9" t="n">
        <f aca="false">IF(SUMPRODUCT(('Análises do tanque'!$K$5:$K$12=Q5)*ISNUMBER('Análises do tanque'!$I$5:$I$12))=0,"",IF(COUNTIFS('Análises do tanque'!$K$5:$K$12,Q5,'Análises do tanque'!$C$5:$C$12,0)&gt;0,AVERAGEIFS('Análises do tanque'!$I$5:$I$12,'Análises do tanque'!$K$5:$K$12,Q5),SUMPRODUCT(('Análises do tanque'!$K$5:$K$12=Q5)*ISNUMBER('Análises do tanque'!$I$5:$I$12)*'Análises do tanque'!$C$5:$C$12*'Análises do tanque'!$I$5:$I$12)/SUMPRODUCT(('Análises do tanque'!$K$5:$K$12=Q5)*ISNUMBER('Análises do tanque'!$I$5:$I$12)*'Análises do tanque'!$C$5:$C$12)))</f>
        <v>10.748599330647</v>
      </c>
      <c r="Y5" s="9" t="n">
        <f aca="false">IF(SUMPRODUCT(('Análises do tanque'!$K$5:$K$12=Q5)*ISNUMBER('Análises do tanque'!$J$5:$J$12))=0,"",IF(COUNTIFS('Análises do tanque'!$K$5:$K$12,Q5,'Análises do tanque'!$C$5:$C$12,0)&gt;0,AVERAGEIFS('Análises do tanque'!$J$5:$J$12,'Análises do tanque'!$K$5:$K$12,Q5),SUMPRODUCT(('Análises do tanque'!$K$5:$K$12=Q5)*ISNUMBER('Análises do tanque'!$J$5:$J$12)*'Análises do tanque'!$C$5:$C$12*'Análises do tanque'!$J$5:$J$12)/SUMPRODUCT(('Análises do tanque'!$K$5:$K$12=Q5)*ISNUMBER('Análises do tanque'!$J$5:$J$12)*'Análises do tanque'!$C$5:$C$12)))</f>
        <v>13.4102451078608</v>
      </c>
    </row>
    <row r="6" customFormat="false" ht="15" hidden="false" customHeight="false" outlineLevel="0" collapsed="false">
      <c r="A6" s="50" t="n">
        <v>46299</v>
      </c>
      <c r="B6" s="51" t="n">
        <v>3</v>
      </c>
      <c r="C6" s="52" t="n">
        <v>35234</v>
      </c>
      <c r="D6" s="51" t="n">
        <v>3.54</v>
      </c>
      <c r="E6" s="51" t="n">
        <v>3.38</v>
      </c>
      <c r="F6" s="51"/>
      <c r="G6" s="51" t="n">
        <v>12.63</v>
      </c>
      <c r="H6" s="51" t="n">
        <v>224</v>
      </c>
      <c r="I6" s="51" t="n">
        <v>13</v>
      </c>
      <c r="J6" s="51" t="n">
        <v>14.4</v>
      </c>
      <c r="K6" s="51" t="s">
        <v>91</v>
      </c>
      <c r="L6" s="53" t="s">
        <v>92</v>
      </c>
      <c r="O6" s="40" t="n">
        <v>46307</v>
      </c>
      <c r="P6" s="40" t="n">
        <v>46308</v>
      </c>
      <c r="Q6" s="7" t="s">
        <v>93</v>
      </c>
      <c r="R6" s="36" t="n">
        <f aca="false">SUMIFS('Análises do tanque'!$C$5:$C$12,'Análises do tanque'!$K$5:$K$12,Q6)</f>
        <v>132982</v>
      </c>
      <c r="S6" s="46" t="n">
        <f aca="false">IF(SUMPRODUCT(('Análises do tanque'!$K$5:$K$12=Q6)*ISNUMBER('Análises do tanque'!$D$5:$D$12))=0,"",IF(COUNTIFS('Análises do tanque'!$K$5:$K$12,Q6,'Análises do tanque'!$C$5:$C$12,0)&gt;0,AVERAGEIFS('Análises do tanque'!$D$5:$D$12,'Análises do tanque'!$K$5:$K$12,Q6),SUMPRODUCT(('Análises do tanque'!$K$5:$K$12=Q6)*ISNUMBER('Análises do tanque'!$D$5:$D$12)*'Análises do tanque'!$C$5:$C$12*'Análises do tanque'!$D$5:$D$12)/SUMPRODUCT(('Análises do tanque'!$K$5:$K$12=Q6)*ISNUMBER('Análises do tanque'!$D$5:$D$12)*'Análises do tanque'!$C$5:$C$12)))</f>
        <v>3.65110669113113</v>
      </c>
      <c r="T6" s="46" t="n">
        <f aca="false">IF(SUMPRODUCT(('Análises do tanque'!$K$5:$K$12=Q6)*ISNUMBER('Análises do tanque'!$E$5:$E$12))=0,"",IF(COUNTIFS('Análises do tanque'!$K$5:$K$12,Q6,'Análises do tanque'!$C$5:$C$12,0)&gt;0,AVERAGEIFS('Análises do tanque'!$E$5:$E$12,'Análises do tanque'!$K$5:$K$12,Q6),SUMPRODUCT(('Análises do tanque'!$K$5:$K$12=Q6)*ISNUMBER('Análises do tanque'!$E$5:$E$12)*'Análises do tanque'!$C$5:$C$12*'Análises do tanque'!$E$5:$E$12)/SUMPRODUCT(('Análises do tanque'!$K$5:$K$12=Q6)*ISNUMBER('Análises do tanque'!$E$5:$E$12)*'Análises do tanque'!$C$5:$C$12)))</f>
        <v>3.39301356574574</v>
      </c>
      <c r="U6" s="46" t="n">
        <f aca="false">IF(SUMPRODUCT(('Análises do tanque'!$K$5:$K$12=Q6)*ISNUMBER('Análises do tanque'!$F$5:$F$12))=0,"",IF(COUNTIFS('Análises do tanque'!$K$5:$K$12,Q6,'Análises do tanque'!$C$5:$C$12,0)&gt;0,AVERAGEIFS('Análises do tanque'!$F$5:$F$12,'Análises do tanque'!$K$5:$K$12,Q6),SUMPRODUCT(('Análises do tanque'!$K$5:$K$12=Q6)*ISNUMBER('Análises do tanque'!$F$5:$F$12)*'Análises do tanque'!$C$5:$C$12*'Análises do tanque'!$F$5:$F$12)/SUMPRODUCT(('Análises do tanque'!$K$5:$K$12=Q6)*ISNUMBER('Análises do tanque'!$F$5:$F$12)*'Análises do tanque'!$C$5:$C$12)))</f>
        <v>4.69598411815133</v>
      </c>
      <c r="V6" s="46" t="n">
        <f aca="false">IF(SUMPRODUCT(('Análises do tanque'!$K$5:$K$12=Q6)*ISNUMBER('Análises do tanque'!$G$5:$G$12))=0,"",IF(COUNTIFS('Análises do tanque'!$K$5:$K$12,Q6,'Análises do tanque'!$C$5:$C$12,0)&gt;0,AVERAGEIFS('Análises do tanque'!$G$5:$G$12,'Análises do tanque'!$K$5:$K$12,Q6),SUMPRODUCT(('Análises do tanque'!$K$5:$K$12=Q6)*ISNUMBER('Análises do tanque'!$G$5:$G$12)*'Análises do tanque'!$C$5:$C$12*'Análises do tanque'!$G$5:$G$12)/SUMPRODUCT(('Análises do tanque'!$K$5:$K$12=Q6)*ISNUMBER('Análises do tanque'!$G$5:$G$12)*'Análises do tanque'!$C$5:$C$12)))</f>
        <v>12.7204956309877</v>
      </c>
      <c r="W6" s="9" t="n">
        <f aca="false">IF(SUMPRODUCT(('Análises do tanque'!$K$5:$K$12=Q6)*ISNUMBER('Análises do tanque'!$H$5:$H$12))=0,"",IF(COUNTIFS('Análises do tanque'!$K$5:$K$12,Q6,'Análises do tanque'!$C$5:$C$12,0)&gt;0,AVERAGEIFS('Análises do tanque'!$H$5:$H$12,'Análises do tanque'!$K$5:$K$12,Q6),SUMPRODUCT(('Análises do tanque'!$K$5:$K$12=Q6)*ISNUMBER('Análises do tanque'!$H$5:$H$12)*'Análises do tanque'!$C$5:$C$12*'Análises do tanque'!$H$5:$H$12)/SUMPRODUCT(('Análises do tanque'!$K$5:$K$12=Q6)*ISNUMBER('Análises do tanque'!$H$5:$H$12)*'Análises do tanque'!$C$5:$C$12)))</f>
        <v>251.191642477929</v>
      </c>
      <c r="X6" s="9" t="n">
        <f aca="false">IF(SUMPRODUCT(('Análises do tanque'!$K$5:$K$12=Q6)*ISNUMBER('Análises do tanque'!$I$5:$I$12))=0,"",IF(COUNTIFS('Análises do tanque'!$K$5:$K$12,Q6,'Análises do tanque'!$C$5:$C$12,0)&gt;0,AVERAGEIFS('Análises do tanque'!$I$5:$I$12,'Análises do tanque'!$K$5:$K$12,Q6),SUMPRODUCT(('Análises do tanque'!$K$5:$K$12=Q6)*ISNUMBER('Análises do tanque'!$I$5:$I$12)*'Análises do tanque'!$C$5:$C$12*'Análises do tanque'!$I$5:$I$12)/SUMPRODUCT(('Análises do tanque'!$K$5:$K$12=Q6)*ISNUMBER('Análises do tanque'!$I$5:$I$12)*'Análises do tanque'!$C$5:$C$12)))</f>
        <v>14.8450993367523</v>
      </c>
      <c r="Y6" s="9" t="n">
        <f aca="false">IF(SUMPRODUCT(('Análises do tanque'!$K$5:$K$12=Q6)*ISNUMBER('Análises do tanque'!$J$5:$J$12))=0,"",IF(COUNTIFS('Análises do tanque'!$K$5:$K$12,Q6,'Análises do tanque'!$C$5:$C$12,0)&gt;0,AVERAGEIFS('Análises do tanque'!$J$5:$J$12,'Análises do tanque'!$K$5:$K$12,Q6),SUMPRODUCT(('Análises do tanque'!$K$5:$K$12=Q6)*ISNUMBER('Análises do tanque'!$J$5:$J$12)*'Análises do tanque'!$C$5:$C$12*'Análises do tanque'!$J$5:$J$12)/SUMPRODUCT(('Análises do tanque'!$K$5:$K$12=Q6)*ISNUMBER('Análises do tanque'!$J$5:$J$12)*'Análises do tanque'!$C$5:$C$12)))</f>
        <v>12.6934675369599</v>
      </c>
    </row>
    <row r="7" customFormat="false" ht="15" hidden="false" customHeight="false" outlineLevel="0" collapsed="false">
      <c r="A7" s="50" t="n">
        <v>46300</v>
      </c>
      <c r="B7" s="51" t="n">
        <v>1</v>
      </c>
      <c r="C7" s="52" t="n">
        <v>37165</v>
      </c>
      <c r="D7" s="51" t="n">
        <v>3.18</v>
      </c>
      <c r="E7" s="51" t="n">
        <v>3.39</v>
      </c>
      <c r="F7" s="51"/>
      <c r="G7" s="51" t="n">
        <v>12.26</v>
      </c>
      <c r="H7" s="51" t="n">
        <v>253</v>
      </c>
      <c r="I7" s="51" t="n">
        <v>7</v>
      </c>
      <c r="J7" s="51" t="n">
        <v>12.4</v>
      </c>
      <c r="K7" s="51" t="s">
        <v>91</v>
      </c>
      <c r="L7" s="53" t="s">
        <v>92</v>
      </c>
    </row>
    <row r="8" customFormat="false" ht="15" hidden="false" customHeight="false" outlineLevel="0" collapsed="false">
      <c r="A8" s="50" t="n">
        <v>46300</v>
      </c>
      <c r="B8" s="51" t="n">
        <v>4</v>
      </c>
      <c r="C8" s="52" t="n">
        <v>28552</v>
      </c>
      <c r="D8" s="51" t="n">
        <v>3.53</v>
      </c>
      <c r="E8" s="51" t="n">
        <v>3.42</v>
      </c>
      <c r="F8" s="51"/>
      <c r="G8" s="51" t="n">
        <v>12.64</v>
      </c>
      <c r="H8" s="51" t="n">
        <v>309</v>
      </c>
      <c r="I8" s="51" t="n">
        <v>9</v>
      </c>
      <c r="J8" s="51" t="n">
        <v>14.7</v>
      </c>
      <c r="K8" s="51" t="s">
        <v>91</v>
      </c>
      <c r="L8" s="53" t="s">
        <v>92</v>
      </c>
    </row>
    <row r="9" customFormat="false" ht="15" hidden="false" customHeight="false" outlineLevel="0" collapsed="false">
      <c r="A9" s="50" t="n">
        <v>46307</v>
      </c>
      <c r="B9" s="51" t="n">
        <v>2</v>
      </c>
      <c r="C9" s="52" t="n">
        <v>35526</v>
      </c>
      <c r="D9" s="51" t="n">
        <v>3.43</v>
      </c>
      <c r="E9" s="51" t="n">
        <v>3.32</v>
      </c>
      <c r="F9" s="51" t="n">
        <v>4.73</v>
      </c>
      <c r="G9" s="51" t="n">
        <v>12.46</v>
      </c>
      <c r="H9" s="51" t="n">
        <v>158</v>
      </c>
      <c r="I9" s="51" t="n">
        <v>15</v>
      </c>
      <c r="J9" s="51" t="n">
        <v>12.9</v>
      </c>
      <c r="K9" s="51" t="s">
        <v>93</v>
      </c>
      <c r="L9" s="53" t="s">
        <v>94</v>
      </c>
    </row>
    <row r="10" customFormat="false" ht="15" hidden="false" customHeight="false" outlineLevel="0" collapsed="false">
      <c r="A10" s="50" t="n">
        <v>46307</v>
      </c>
      <c r="B10" s="51" t="n">
        <v>3</v>
      </c>
      <c r="C10" s="52" t="n">
        <v>30893</v>
      </c>
      <c r="D10" s="51" t="n">
        <v>3.93</v>
      </c>
      <c r="E10" s="51" t="n">
        <v>3.52</v>
      </c>
      <c r="F10" s="51" t="n">
        <v>4.61</v>
      </c>
      <c r="G10" s="51" t="n">
        <v>13.04</v>
      </c>
      <c r="H10" s="51" t="n">
        <v>363</v>
      </c>
      <c r="I10" s="51" t="n">
        <v>16</v>
      </c>
      <c r="J10" s="51" t="n">
        <v>14.6</v>
      </c>
      <c r="K10" s="51" t="s">
        <v>93</v>
      </c>
      <c r="L10" s="53" t="s">
        <v>94</v>
      </c>
    </row>
    <row r="11" customFormat="false" ht="15" hidden="false" customHeight="false" outlineLevel="0" collapsed="false">
      <c r="A11" s="50" t="n">
        <v>46308</v>
      </c>
      <c r="B11" s="51" t="n">
        <v>1</v>
      </c>
      <c r="C11" s="52" t="n">
        <v>35883</v>
      </c>
      <c r="D11" s="51" t="n">
        <v>3.4</v>
      </c>
      <c r="E11" s="51" t="n">
        <v>3.35</v>
      </c>
      <c r="F11" s="51" t="n">
        <v>4.75</v>
      </c>
      <c r="G11" s="51" t="n">
        <v>12.49</v>
      </c>
      <c r="H11" s="51" t="n">
        <v>220</v>
      </c>
      <c r="I11" s="51" t="n">
        <v>11</v>
      </c>
      <c r="J11" s="51" t="n">
        <v>10.5</v>
      </c>
      <c r="K11" s="51" t="s">
        <v>93</v>
      </c>
      <c r="L11" s="53" t="s">
        <v>94</v>
      </c>
    </row>
    <row r="12" customFormat="false" ht="15" hidden="false" customHeight="false" outlineLevel="0" collapsed="false">
      <c r="A12" s="50" t="n">
        <v>46308</v>
      </c>
      <c r="B12" s="51" t="n">
        <v>4</v>
      </c>
      <c r="C12" s="52" t="n">
        <v>30680</v>
      </c>
      <c r="D12" s="51" t="n">
        <v>3.92</v>
      </c>
      <c r="E12" s="51" t="n">
        <v>3.4</v>
      </c>
      <c r="F12" s="51" t="n">
        <v>4.68</v>
      </c>
      <c r="G12" s="51" t="n">
        <v>12.97</v>
      </c>
      <c r="H12" s="51" t="n">
        <v>283</v>
      </c>
      <c r="I12" s="51" t="n">
        <v>18</v>
      </c>
      <c r="J12" s="51" t="n">
        <v>13.1</v>
      </c>
      <c r="K12" s="51" t="s">
        <v>93</v>
      </c>
      <c r="L12" s="53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2" t="s">
        <v>96</v>
      </c>
    </row>
    <row r="4" customFormat="false" ht="15" hidden="false" customHeight="false" outlineLevel="0" collapsed="false">
      <c r="A4" s="54" t="s">
        <v>97</v>
      </c>
      <c r="B4" s="54" t="s">
        <v>98</v>
      </c>
      <c r="C4" s="54" t="s">
        <v>99</v>
      </c>
    </row>
    <row r="5" customFormat="false" ht="15" hidden="false" customHeight="false" outlineLevel="0" collapsed="false">
      <c r="A5" s="55" t="s">
        <v>100</v>
      </c>
      <c r="B5" s="56" t="n">
        <v>150</v>
      </c>
      <c r="C5" s="57" t="s">
        <v>101</v>
      </c>
    </row>
    <row r="6" customFormat="false" ht="15" hidden="false" customHeight="false" outlineLevel="0" collapsed="false">
      <c r="A6" s="55" t="s">
        <v>102</v>
      </c>
      <c r="B6" s="56" t="n">
        <v>70</v>
      </c>
      <c r="C6" s="57" t="s">
        <v>103</v>
      </c>
    </row>
    <row r="7" customFormat="false" ht="15" hidden="false" customHeight="false" outlineLevel="0" collapsed="false">
      <c r="A7" s="55" t="s">
        <v>104</v>
      </c>
      <c r="B7" s="56" t="n">
        <v>90</v>
      </c>
      <c r="C7" s="57" t="s">
        <v>105</v>
      </c>
    </row>
    <row r="8" customFormat="false" ht="15" hidden="false" customHeight="false" outlineLevel="0" collapsed="false">
      <c r="A8" s="55" t="s">
        <v>106</v>
      </c>
      <c r="B8" s="56" t="n">
        <v>456</v>
      </c>
      <c r="C8" s="57" t="s">
        <v>107</v>
      </c>
    </row>
    <row r="9" customFormat="false" ht="15" hidden="false" customHeight="false" outlineLevel="0" collapsed="false">
      <c r="A9" s="55" t="s">
        <v>108</v>
      </c>
      <c r="B9" s="56" t="n">
        <v>35</v>
      </c>
      <c r="C9" s="57" t="s">
        <v>109</v>
      </c>
    </row>
    <row r="10" customFormat="false" ht="15" hidden="false" customHeight="false" outlineLevel="0" collapsed="false">
      <c r="A10" s="55" t="s">
        <v>110</v>
      </c>
      <c r="B10" s="56" t="n">
        <v>0.327</v>
      </c>
      <c r="C10" s="57" t="s">
        <v>111</v>
      </c>
    </row>
    <row r="11" customFormat="false" ht="15" hidden="false" customHeight="false" outlineLevel="0" collapsed="false">
      <c r="A11" s="55" t="s">
        <v>112</v>
      </c>
      <c r="B11" s="56" t="n">
        <v>0.1295</v>
      </c>
      <c r="C11" s="57" t="s">
        <v>113</v>
      </c>
    </row>
    <row r="12" customFormat="false" ht="15" hidden="false" customHeight="false" outlineLevel="0" collapsed="false">
      <c r="A12" s="55" t="s">
        <v>114</v>
      </c>
      <c r="B12" s="56" t="n">
        <v>0.0765</v>
      </c>
      <c r="C12" s="57" t="s">
        <v>115</v>
      </c>
    </row>
    <row r="14" customFormat="false" ht="15" hidden="false" customHeight="false" outlineLevel="0" collapsed="false">
      <c r="A14" s="49" t="s">
        <v>116</v>
      </c>
    </row>
    <row r="15" customFormat="false" ht="15" hidden="false" customHeight="false" outlineLevel="0" collapsed="false">
      <c r="A15" s="55" t="n">
        <v>1</v>
      </c>
      <c r="B15" s="58" t="n">
        <v>46309</v>
      </c>
      <c r="C15" s="57" t="s">
        <v>117</v>
      </c>
    </row>
    <row r="16" customFormat="false" ht="15" hidden="false" customHeight="false" outlineLevel="0" collapsed="false">
      <c r="A16" s="55" t="n">
        <v>2</v>
      </c>
      <c r="B16" s="58" t="n">
        <v>46310</v>
      </c>
      <c r="C16" s="57" t="s">
        <v>118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79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5" min="24" style="0" width="12"/>
  </cols>
  <sheetData>
    <row r="1" customFormat="false" ht="43.25" hidden="false" customHeight="false" outlineLevel="0" collapsed="false">
      <c r="A1" s="3" t="s">
        <v>119</v>
      </c>
      <c r="B1" s="3" t="s">
        <v>120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131</v>
      </c>
      <c r="N1" s="3" t="s">
        <v>132</v>
      </c>
      <c r="O1" s="3" t="s">
        <v>133</v>
      </c>
      <c r="P1" s="3" t="s">
        <v>134</v>
      </c>
      <c r="Q1" s="3" t="s">
        <v>135</v>
      </c>
      <c r="R1" s="3" t="s">
        <v>136</v>
      </c>
      <c r="S1" s="3" t="s">
        <v>137</v>
      </c>
      <c r="T1" s="3" t="s">
        <v>138</v>
      </c>
      <c r="U1" s="3" t="s">
        <v>139</v>
      </c>
      <c r="V1" s="3" t="s">
        <v>140</v>
      </c>
      <c r="W1" s="3" t="s">
        <v>141</v>
      </c>
      <c r="X1" s="59" t="s">
        <v>142</v>
      </c>
      <c r="Y1" s="59" t="s">
        <v>143</v>
      </c>
      <c r="Z1" s="59" t="s">
        <v>144</v>
      </c>
      <c r="AA1" s="59" t="s">
        <v>145</v>
      </c>
      <c r="AB1" s="59" t="s">
        <v>146</v>
      </c>
      <c r="AC1" s="59" t="s">
        <v>147</v>
      </c>
      <c r="AD1" s="59" t="s">
        <v>148</v>
      </c>
      <c r="AE1" s="59" t="s">
        <v>149</v>
      </c>
      <c r="AF1" s="59" t="s">
        <v>150</v>
      </c>
      <c r="AG1" s="59" t="s">
        <v>151</v>
      </c>
      <c r="AH1" s="59" t="s">
        <v>152</v>
      </c>
      <c r="AI1" s="59" t="s">
        <v>153</v>
      </c>
    </row>
    <row r="2" customFormat="false" ht="15" hidden="false" customHeight="false" outlineLevel="0" collapsed="false">
      <c r="A2" s="60" t="n">
        <v>46309</v>
      </c>
      <c r="B2" s="0" t="n">
        <v>15</v>
      </c>
      <c r="C2" s="0" t="n">
        <v>0</v>
      </c>
      <c r="E2" s="0" t="n">
        <v>0</v>
      </c>
      <c r="F2" s="55" t="s">
        <v>154</v>
      </c>
      <c r="I2" s="55" t="s">
        <v>155</v>
      </c>
      <c r="U2" s="0" t="n">
        <v>4</v>
      </c>
      <c r="V2" s="0" t="n">
        <v>0</v>
      </c>
      <c r="X2" s="55" t="n">
        <f aca="false">IF(I2="Male",0,1)</f>
        <v>0</v>
      </c>
      <c r="Y2" s="55" t="n">
        <f aca="false">IF(OR(I2="DNB",I2="Dry DNB"),1,0)</f>
        <v>0</v>
      </c>
      <c r="Z2" s="0" t="str">
        <f aca="false">IF(ISNUMBER(W2),A2-W2,"")</f>
        <v/>
      </c>
      <c r="AA2" s="55" t="n">
        <f aca="false">MATCH(A2,DATAS,0)</f>
        <v>1</v>
      </c>
      <c r="AB2" s="55" t="n">
        <f aca="false">IF(AND(E2&gt;0,OR(AND(B2&gt;=1,B2&lt;=6),B2=10)),1,0)</f>
        <v>0</v>
      </c>
      <c r="AC2" s="55" t="n">
        <f aca="false">IF(AND(E2&gt;0,B2=10),1,0)</f>
        <v>0</v>
      </c>
      <c r="AD2" s="0" t="str">
        <f aca="false">IF(FALSE(),AB1,"")</f>
        <v/>
      </c>
      <c r="AE2" s="0" t="str">
        <f aca="false">IF(FALSE(),AC1,"")</f>
        <v/>
      </c>
      <c r="AF2" s="0" t="str">
        <f aca="false">IF(AA2=1,"",IF(AND(AB2=1,AD2&lt;&gt;1),1,0))</f>
        <v/>
      </c>
      <c r="AG2" s="0" t="str">
        <f aca="false">IF(AA2=1,"",IF(AND(AC2=1,AE2&lt;&gt;1),1,0))</f>
        <v/>
      </c>
      <c r="AH2" s="60" t="str">
        <f aca="false">IF(AND(E2&gt;0,AA2&lt;2,NOT(AND(C3=C2,AA3=AA2+1))),INDEX(DATAS,AA2+1),"")</f>
        <v/>
      </c>
      <c r="AI2" s="60" t="str">
        <f aca="false">IF(AND(AC2=1,AA2&lt;2),IF(AND(C3=C2,AA3=AA2+1),IF(AC3=1,"",INDEX(DATAS,AA2+1)),INDEX(DATAS,AA2+1)),"")</f>
        <v/>
      </c>
    </row>
    <row r="3" customFormat="false" ht="15" hidden="false" customHeight="false" outlineLevel="0" collapsed="false">
      <c r="A3" s="60" t="n">
        <v>46310</v>
      </c>
      <c r="B3" s="0" t="n">
        <v>15</v>
      </c>
      <c r="C3" s="0" t="n">
        <v>0</v>
      </c>
      <c r="E3" s="0" t="n">
        <v>0</v>
      </c>
      <c r="F3" s="55" t="s">
        <v>154</v>
      </c>
      <c r="I3" s="55" t="s">
        <v>155</v>
      </c>
      <c r="U3" s="0" t="n">
        <v>5</v>
      </c>
      <c r="V3" s="0" t="n">
        <v>0</v>
      </c>
      <c r="X3" s="55" t="n">
        <f aca="false">IF(I3="Male",0,1)</f>
        <v>0</v>
      </c>
      <c r="Y3" s="55" t="n">
        <f aca="false">IF(OR(I3="DNB",I3="Dry DNB"),1,0)</f>
        <v>0</v>
      </c>
      <c r="Z3" s="0" t="str">
        <f aca="false">IF(ISNUMBER(W3),A3-W3,"")</f>
        <v/>
      </c>
      <c r="AA3" s="55" t="n">
        <f aca="false">MATCH(A3,DATAS,0)</f>
        <v>2</v>
      </c>
      <c r="AB3" s="55" t="n">
        <f aca="false">IF(AND(E3&gt;0,OR(AND(B3&gt;=1,B3&lt;=6),B3=10)),1,0)</f>
        <v>0</v>
      </c>
      <c r="AC3" s="55" t="n">
        <f aca="false">IF(AND(E3&gt;0,B3=10),1,0)</f>
        <v>0</v>
      </c>
      <c r="AD3" s="55" t="n">
        <f aca="false">IF(AND(C2=C3,AA2=AA3-1),AB2,"")</f>
        <v>0</v>
      </c>
      <c r="AE3" s="55" t="n">
        <f aca="false">IF(AND(C2=C3,AA2=AA3-1),AC2,"")</f>
        <v>0</v>
      </c>
      <c r="AF3" s="55" t="n">
        <f aca="false">IF(AA3=1,"",IF(AND(AB3=1,AD3&lt;&gt;1),1,0))</f>
        <v>0</v>
      </c>
      <c r="AG3" s="55" t="n">
        <f aca="false">IF(AA3=1,"",IF(AND(AC3=1,AE3&lt;&gt;1),1,0))</f>
        <v>0</v>
      </c>
      <c r="AH3" s="60" t="str">
        <f aca="false">IF(AND(E3&gt;0,AA3&lt;2,NOT(AND(C4=C3,AA4=AA3+1))),INDEX(DATAS,AA3+1),"")</f>
        <v/>
      </c>
      <c r="AI3" s="60" t="str">
        <f aca="false">IF(AND(AC3=1,AA3&lt;2),IF(AND(C4=C3,AA4=AA3+1),IF(AC4=1,"",INDEX(DATAS,AA3+1)),INDEX(DATAS,AA3+1)),"")</f>
        <v/>
      </c>
    </row>
    <row r="4" customFormat="false" ht="15" hidden="false" customHeight="false" outlineLevel="0" collapsed="false">
      <c r="A4" s="60" t="n">
        <v>46309</v>
      </c>
      <c r="B4" s="0" t="n">
        <v>10</v>
      </c>
      <c r="C4" s="0" t="n">
        <v>100</v>
      </c>
      <c r="D4" s="0" t="n">
        <v>294</v>
      </c>
      <c r="E4" s="0" t="n">
        <v>1</v>
      </c>
      <c r="F4" s="55" t="s">
        <v>156</v>
      </c>
      <c r="G4" s="0" t="n">
        <v>29.9</v>
      </c>
      <c r="H4" s="0" t="n">
        <v>42</v>
      </c>
      <c r="I4" s="55" t="s">
        <v>157</v>
      </c>
      <c r="J4" s="0" t="n">
        <v>184</v>
      </c>
      <c r="K4" s="0" t="n">
        <v>70</v>
      </c>
      <c r="L4" s="0" t="n">
        <v>110</v>
      </c>
      <c r="P4" s="0" t="n">
        <v>4.02</v>
      </c>
      <c r="Q4" s="0" t="n">
        <v>3.78</v>
      </c>
      <c r="R4" s="0" t="n">
        <v>4013</v>
      </c>
      <c r="S4" s="0" t="n">
        <v>10979</v>
      </c>
      <c r="T4" s="0" t="n">
        <v>58.85</v>
      </c>
      <c r="U4" s="0" t="n">
        <v>1082</v>
      </c>
      <c r="V4" s="0" t="n">
        <v>4</v>
      </c>
      <c r="W4" s="60" t="n">
        <v>46200</v>
      </c>
      <c r="X4" s="55" t="n">
        <f aca="false">IF(I4="Male",0,1)</f>
        <v>1</v>
      </c>
      <c r="Y4" s="55" t="n">
        <f aca="false">IF(OR(I4="DNB",I4="Dry DNB"),1,0)</f>
        <v>0</v>
      </c>
      <c r="Z4" s="55" t="n">
        <f aca="false">IF(ISNUMBER(W4),A4-W4,"")</f>
        <v>109</v>
      </c>
      <c r="AA4" s="55" t="n">
        <f aca="false">MATCH(A4,DATAS,0)</f>
        <v>1</v>
      </c>
      <c r="AB4" s="55" t="n">
        <f aca="false">IF(AND(E4&gt;0,OR(AND(B4&gt;=1,B4&lt;=6),B4=10)),1,0)</f>
        <v>1</v>
      </c>
      <c r="AC4" s="55" t="n">
        <f aca="false">IF(AND(E4&gt;0,B4=10),1,0)</f>
        <v>1</v>
      </c>
      <c r="AD4" s="0" t="str">
        <f aca="false">IF(AND(C3=C4,AA3=AA4-1),AB3,"")</f>
        <v/>
      </c>
      <c r="AE4" s="0" t="str">
        <f aca="false">IF(AND(C3=C4,AA3=AA4-1),AC3,"")</f>
        <v/>
      </c>
      <c r="AF4" s="0" t="str">
        <f aca="false">IF(AA4=1,"",IF(AND(AB4=1,AD4&lt;&gt;1),1,0))</f>
        <v/>
      </c>
      <c r="AG4" s="0" t="str">
        <f aca="false">IF(AA4=1,"",IF(AND(AC4=1,AE4&lt;&gt;1),1,0))</f>
        <v/>
      </c>
      <c r="AH4" s="60" t="str">
        <f aca="false">IF(AND(E4&gt;0,AA4&lt;2,NOT(AND(C5=C4,AA5=AA4+1))),INDEX(DATAS,AA4+1),"")</f>
        <v/>
      </c>
      <c r="AI4" s="60" t="str">
        <f aca="false">IF(AND(AC4=1,AA4&lt;2),IF(AND(C5=C4,AA5=AA4+1),IF(AC5=1,"",INDEX(DATAS,AA4+1)),INDEX(DATAS,AA4+1)),"")</f>
        <v/>
      </c>
    </row>
    <row r="5" customFormat="false" ht="15" hidden="false" customHeight="false" outlineLevel="0" collapsed="false">
      <c r="A5" s="60" t="n">
        <v>46310</v>
      </c>
      <c r="B5" s="0" t="n">
        <v>10</v>
      </c>
      <c r="C5" s="0" t="n">
        <v>100</v>
      </c>
      <c r="D5" s="0" t="n">
        <v>295</v>
      </c>
      <c r="E5" s="0" t="n">
        <v>1</v>
      </c>
      <c r="F5" s="55" t="s">
        <v>156</v>
      </c>
      <c r="G5" s="0" t="n">
        <v>54.8</v>
      </c>
      <c r="H5" s="0" t="n">
        <v>45</v>
      </c>
      <c r="I5" s="55" t="s">
        <v>157</v>
      </c>
      <c r="J5" s="0" t="n">
        <v>184</v>
      </c>
      <c r="K5" s="0" t="n">
        <v>70</v>
      </c>
      <c r="L5" s="0" t="n">
        <v>111</v>
      </c>
      <c r="P5" s="0" t="n">
        <v>4.02</v>
      </c>
      <c r="Q5" s="0" t="n">
        <v>3.78</v>
      </c>
      <c r="T5" s="0" t="n">
        <v>58.85</v>
      </c>
      <c r="U5" s="0" t="n">
        <v>1083</v>
      </c>
      <c r="V5" s="0" t="n">
        <v>4</v>
      </c>
      <c r="W5" s="60" t="n">
        <v>46200</v>
      </c>
      <c r="X5" s="55" t="n">
        <f aca="false">IF(I5="Male",0,1)</f>
        <v>1</v>
      </c>
      <c r="Y5" s="55" t="n">
        <f aca="false">IF(OR(I5="DNB",I5="Dry DNB"),1,0)</f>
        <v>0</v>
      </c>
      <c r="Z5" s="55" t="n">
        <f aca="false">IF(ISNUMBER(W5),A5-W5,"")</f>
        <v>110</v>
      </c>
      <c r="AA5" s="55" t="n">
        <f aca="false">MATCH(A5,DATAS,0)</f>
        <v>2</v>
      </c>
      <c r="AB5" s="55" t="n">
        <f aca="false">IF(AND(E5&gt;0,OR(AND(B5&gt;=1,B5&lt;=6),B5=10)),1,0)</f>
        <v>1</v>
      </c>
      <c r="AC5" s="55" t="n">
        <f aca="false">IF(AND(E5&gt;0,B5=10),1,0)</f>
        <v>1</v>
      </c>
      <c r="AD5" s="55" t="n">
        <f aca="false">IF(AND(C4=C5,AA4=AA5-1),AB4,"")</f>
        <v>1</v>
      </c>
      <c r="AE5" s="55" t="n">
        <f aca="false">IF(AND(C4=C5,AA4=AA5-1),AC4,"")</f>
        <v>1</v>
      </c>
      <c r="AF5" s="55" t="n">
        <f aca="false">IF(AA5=1,"",IF(AND(AB5=1,AD5&lt;&gt;1),1,0))</f>
        <v>0</v>
      </c>
      <c r="AG5" s="55" t="n">
        <f aca="false">IF(AA5=1,"",IF(AND(AC5=1,AE5&lt;&gt;1),1,0))</f>
        <v>0</v>
      </c>
      <c r="AH5" s="60" t="str">
        <f aca="false">IF(AND(E5&gt;0,AA5&lt;2,NOT(AND(C6=C5,AA6=AA5+1))),INDEX(DATAS,AA5+1),"")</f>
        <v/>
      </c>
      <c r="AI5" s="60" t="str">
        <f aca="false">IF(AND(AC5=1,AA5&lt;2),IF(AND(C6=C5,AA6=AA5+1),IF(AC6=1,"",INDEX(DATAS,AA5+1)),INDEX(DATAS,AA5+1)),"")</f>
        <v/>
      </c>
    </row>
    <row r="6" customFormat="false" ht="15" hidden="false" customHeight="false" outlineLevel="0" collapsed="false">
      <c r="A6" s="60" t="n">
        <v>46309</v>
      </c>
      <c r="B6" s="0" t="n">
        <v>10</v>
      </c>
      <c r="C6" s="0" t="n">
        <v>101</v>
      </c>
      <c r="D6" s="0" t="n">
        <v>197</v>
      </c>
      <c r="E6" s="0" t="n">
        <v>1</v>
      </c>
      <c r="F6" s="55" t="s">
        <v>158</v>
      </c>
      <c r="G6" s="0" t="n">
        <v>22.5</v>
      </c>
      <c r="H6" s="0" t="n">
        <v>32</v>
      </c>
      <c r="I6" s="55" t="s">
        <v>157</v>
      </c>
      <c r="J6" s="0" t="n">
        <v>106</v>
      </c>
      <c r="K6" s="0" t="n">
        <v>106</v>
      </c>
      <c r="L6" s="0" t="n">
        <v>91</v>
      </c>
      <c r="P6" s="0" t="n">
        <v>5.18</v>
      </c>
      <c r="Q6" s="0" t="n">
        <v>3.53</v>
      </c>
      <c r="R6" s="0" t="n">
        <v>4966</v>
      </c>
      <c r="S6" s="0" t="n">
        <v>9906</v>
      </c>
      <c r="T6" s="0" t="n">
        <v>58.75</v>
      </c>
      <c r="U6" s="0" t="n">
        <v>865</v>
      </c>
      <c r="V6" s="0" t="n">
        <v>1</v>
      </c>
      <c r="W6" s="60" t="n">
        <v>46219</v>
      </c>
      <c r="X6" s="55" t="n">
        <f aca="false">IF(I6="Male",0,1)</f>
        <v>1</v>
      </c>
      <c r="Y6" s="55" t="n">
        <f aca="false">IF(OR(I6="DNB",I6="Dry DNB"),1,0)</f>
        <v>0</v>
      </c>
      <c r="Z6" s="55" t="n">
        <f aca="false">IF(ISNUMBER(W6),A6-W6,"")</f>
        <v>90</v>
      </c>
      <c r="AA6" s="55" t="n">
        <f aca="false">MATCH(A6,DATAS,0)</f>
        <v>1</v>
      </c>
      <c r="AB6" s="55" t="n">
        <f aca="false">IF(AND(E6&gt;0,OR(AND(B6&gt;=1,B6&lt;=6),B6=10)),1,0)</f>
        <v>1</v>
      </c>
      <c r="AC6" s="55" t="n">
        <f aca="false">IF(AND(E6&gt;0,B6=10),1,0)</f>
        <v>1</v>
      </c>
      <c r="AD6" s="0" t="str">
        <f aca="false">IF(AND(C5=C6,AA5=AA6-1),AB5,"")</f>
        <v/>
      </c>
      <c r="AE6" s="0" t="str">
        <f aca="false">IF(AND(C5=C6,AA5=AA6-1),AC5,"")</f>
        <v/>
      </c>
      <c r="AF6" s="0" t="str">
        <f aca="false">IF(AA6=1,"",IF(AND(AB6=1,AD6&lt;&gt;1),1,0))</f>
        <v/>
      </c>
      <c r="AG6" s="0" t="str">
        <f aca="false">IF(AA6=1,"",IF(AND(AC6=1,AE6&lt;&gt;1),1,0))</f>
        <v/>
      </c>
      <c r="AH6" s="60" t="str">
        <f aca="false">IF(AND(E6&gt;0,AA6&lt;2,NOT(AND(C7=C6,AA7=AA6+1))),INDEX(DATAS,AA6+1),"")</f>
        <v/>
      </c>
      <c r="AI6" s="60" t="str">
        <f aca="false">IF(AND(AC6=1,AA6&lt;2),IF(AND(C7=C6,AA7=AA6+1),IF(AC7=1,"",INDEX(DATAS,AA6+1)),INDEX(DATAS,AA6+1)),"")</f>
        <v/>
      </c>
    </row>
    <row r="7" customFormat="false" ht="15" hidden="false" customHeight="false" outlineLevel="0" collapsed="false">
      <c r="A7" s="60" t="n">
        <v>46310</v>
      </c>
      <c r="B7" s="0" t="n">
        <v>10</v>
      </c>
      <c r="C7" s="0" t="n">
        <v>101</v>
      </c>
      <c r="D7" s="0" t="n">
        <v>198</v>
      </c>
      <c r="E7" s="0" t="n">
        <v>1</v>
      </c>
      <c r="F7" s="55" t="s">
        <v>158</v>
      </c>
      <c r="G7" s="0" t="n">
        <v>46.6</v>
      </c>
      <c r="H7" s="0" t="n">
        <v>35</v>
      </c>
      <c r="I7" s="55" t="s">
        <v>157</v>
      </c>
      <c r="J7" s="0" t="n">
        <v>106</v>
      </c>
      <c r="K7" s="0" t="n">
        <v>106</v>
      </c>
      <c r="L7" s="0" t="n">
        <v>92</v>
      </c>
      <c r="P7" s="0" t="n">
        <v>5.18</v>
      </c>
      <c r="Q7" s="0" t="n">
        <v>3.53</v>
      </c>
      <c r="T7" s="0" t="n">
        <v>58.75</v>
      </c>
      <c r="U7" s="0" t="n">
        <v>866</v>
      </c>
      <c r="V7" s="0" t="n">
        <v>1</v>
      </c>
      <c r="W7" s="60" t="n">
        <v>46219</v>
      </c>
      <c r="X7" s="55" t="n">
        <f aca="false">IF(I7="Male",0,1)</f>
        <v>1</v>
      </c>
      <c r="Y7" s="55" t="n">
        <f aca="false">IF(OR(I7="DNB",I7="Dry DNB"),1,0)</f>
        <v>0</v>
      </c>
      <c r="Z7" s="55" t="n">
        <f aca="false">IF(ISNUMBER(W7),A7-W7,"")</f>
        <v>91</v>
      </c>
      <c r="AA7" s="55" t="n">
        <f aca="false">MATCH(A7,DATAS,0)</f>
        <v>2</v>
      </c>
      <c r="AB7" s="55" t="n">
        <f aca="false">IF(AND(E7&gt;0,OR(AND(B7&gt;=1,B7&lt;=6),B7=10)),1,0)</f>
        <v>1</v>
      </c>
      <c r="AC7" s="55" t="n">
        <f aca="false">IF(AND(E7&gt;0,B7=10),1,0)</f>
        <v>1</v>
      </c>
      <c r="AD7" s="55" t="n">
        <f aca="false">IF(AND(C6=C7,AA6=AA7-1),AB6,"")</f>
        <v>1</v>
      </c>
      <c r="AE7" s="55" t="n">
        <f aca="false">IF(AND(C6=C7,AA6=AA7-1),AC6,"")</f>
        <v>1</v>
      </c>
      <c r="AF7" s="55" t="n">
        <f aca="false">IF(AA7=1,"",IF(AND(AB7=1,AD7&lt;&gt;1),1,0))</f>
        <v>0</v>
      </c>
      <c r="AG7" s="55" t="n">
        <f aca="false">IF(AA7=1,"",IF(AND(AC7=1,AE7&lt;&gt;1),1,0))</f>
        <v>0</v>
      </c>
      <c r="AH7" s="60" t="str">
        <f aca="false">IF(AND(E7&gt;0,AA7&lt;2,NOT(AND(C8=C7,AA8=AA7+1))),INDEX(DATAS,AA7+1),"")</f>
        <v/>
      </c>
      <c r="AI7" s="60" t="str">
        <f aca="false">IF(AND(AC7=1,AA7&lt;2),IF(AND(C8=C7,AA8=AA7+1),IF(AC8=1,"",INDEX(DATAS,AA7+1)),INDEX(DATAS,AA7+1)),"")</f>
        <v/>
      </c>
    </row>
    <row r="8" customFormat="false" ht="15" hidden="false" customHeight="false" outlineLevel="0" collapsed="false">
      <c r="A8" s="60" t="n">
        <v>46309</v>
      </c>
      <c r="B8" s="0" t="n">
        <v>8</v>
      </c>
      <c r="C8" s="0" t="n">
        <v>102</v>
      </c>
      <c r="E8" s="0" t="n">
        <v>0</v>
      </c>
      <c r="F8" s="55" t="s">
        <v>159</v>
      </c>
      <c r="I8" s="55" t="s">
        <v>157</v>
      </c>
      <c r="L8" s="0" t="n">
        <v>132</v>
      </c>
      <c r="U8" s="0" t="n">
        <v>757</v>
      </c>
      <c r="V8" s="0" t="n">
        <v>4</v>
      </c>
      <c r="W8" s="60" t="n">
        <v>46178</v>
      </c>
      <c r="X8" s="55" t="n">
        <f aca="false">IF(I8="Male",0,1)</f>
        <v>1</v>
      </c>
      <c r="Y8" s="55" t="n">
        <f aca="false">IF(OR(I8="DNB",I8="Dry DNB"),1,0)</f>
        <v>0</v>
      </c>
      <c r="Z8" s="55" t="n">
        <f aca="false">IF(ISNUMBER(W8),A8-W8,"")</f>
        <v>131</v>
      </c>
      <c r="AA8" s="55" t="n">
        <f aca="false">MATCH(A8,DATAS,0)</f>
        <v>1</v>
      </c>
      <c r="AB8" s="55" t="n">
        <f aca="false">IF(AND(E8&gt;0,OR(AND(B8&gt;=1,B8&lt;=6),B8=10)),1,0)</f>
        <v>0</v>
      </c>
      <c r="AC8" s="55" t="n">
        <f aca="false">IF(AND(E8&gt;0,B8=10),1,0)</f>
        <v>0</v>
      </c>
      <c r="AD8" s="0" t="str">
        <f aca="false">IF(AND(C7=C8,AA7=AA8-1),AB7,"")</f>
        <v/>
      </c>
      <c r="AE8" s="0" t="str">
        <f aca="false">IF(AND(C7=C8,AA7=AA8-1),AC7,"")</f>
        <v/>
      </c>
      <c r="AF8" s="0" t="str">
        <f aca="false">IF(AA8=1,"",IF(AND(AB8=1,AD8&lt;&gt;1),1,0))</f>
        <v/>
      </c>
      <c r="AG8" s="0" t="str">
        <f aca="false">IF(AA8=1,"",IF(AND(AC8=1,AE8&lt;&gt;1),1,0))</f>
        <v/>
      </c>
      <c r="AH8" s="60" t="str">
        <f aca="false">IF(AND(E8&gt;0,AA8&lt;2,NOT(AND(C9=C8,AA9=AA8+1))),INDEX(DATAS,AA8+1),"")</f>
        <v/>
      </c>
      <c r="AI8" s="60" t="str">
        <f aca="false">IF(AND(AC8=1,AA8&lt;2),IF(AND(C9=C8,AA9=AA8+1),IF(AC9=1,"",INDEX(DATAS,AA8+1)),INDEX(DATAS,AA8+1)),"")</f>
        <v/>
      </c>
    </row>
    <row r="9" customFormat="false" ht="15" hidden="false" customHeight="false" outlineLevel="0" collapsed="false">
      <c r="A9" s="60" t="n">
        <v>46310</v>
      </c>
      <c r="B9" s="0" t="n">
        <v>8</v>
      </c>
      <c r="C9" s="0" t="n">
        <v>102</v>
      </c>
      <c r="E9" s="0" t="n">
        <v>0</v>
      </c>
      <c r="F9" s="55" t="s">
        <v>159</v>
      </c>
      <c r="I9" s="55" t="s">
        <v>157</v>
      </c>
      <c r="L9" s="0" t="n">
        <v>133</v>
      </c>
      <c r="U9" s="0" t="n">
        <v>758</v>
      </c>
      <c r="V9" s="0" t="n">
        <v>4</v>
      </c>
      <c r="W9" s="60" t="n">
        <v>46178</v>
      </c>
      <c r="X9" s="55" t="n">
        <f aca="false">IF(I9="Male",0,1)</f>
        <v>1</v>
      </c>
      <c r="Y9" s="55" t="n">
        <f aca="false">IF(OR(I9="DNB",I9="Dry DNB"),1,0)</f>
        <v>0</v>
      </c>
      <c r="Z9" s="55" t="n">
        <f aca="false">IF(ISNUMBER(W9),A9-W9,"")</f>
        <v>132</v>
      </c>
      <c r="AA9" s="55" t="n">
        <f aca="false">MATCH(A9,DATAS,0)</f>
        <v>2</v>
      </c>
      <c r="AB9" s="55" t="n">
        <f aca="false">IF(AND(E9&gt;0,OR(AND(B9&gt;=1,B9&lt;=6),B9=10)),1,0)</f>
        <v>0</v>
      </c>
      <c r="AC9" s="55" t="n">
        <f aca="false">IF(AND(E9&gt;0,B9=10),1,0)</f>
        <v>0</v>
      </c>
      <c r="AD9" s="55" t="n">
        <f aca="false">IF(AND(C8=C9,AA8=AA9-1),AB8,"")</f>
        <v>0</v>
      </c>
      <c r="AE9" s="55" t="n">
        <f aca="false">IF(AND(C8=C9,AA8=AA9-1),AC8,"")</f>
        <v>0</v>
      </c>
      <c r="AF9" s="55" t="n">
        <f aca="false">IF(AA9=1,"",IF(AND(AB9=1,AD9&lt;&gt;1),1,0))</f>
        <v>0</v>
      </c>
      <c r="AG9" s="55" t="n">
        <f aca="false">IF(AA9=1,"",IF(AND(AC9=1,AE9&lt;&gt;1),1,0))</f>
        <v>0</v>
      </c>
      <c r="AH9" s="60" t="str">
        <f aca="false">IF(AND(E9&gt;0,AA9&lt;2,NOT(AND(C10=C9,AA10=AA9+1))),INDEX(DATAS,AA9+1),"")</f>
        <v/>
      </c>
      <c r="AI9" s="60" t="str">
        <f aca="false">IF(AND(AC9=1,AA9&lt;2),IF(AND(C10=C9,AA10=AA9+1),IF(AC10=1,"",INDEX(DATAS,AA9+1)),INDEX(DATAS,AA9+1)),"")</f>
        <v/>
      </c>
    </row>
    <row r="10" customFormat="false" ht="15" hidden="false" customHeight="false" outlineLevel="0" collapsed="false">
      <c r="A10" s="60" t="n">
        <v>46309</v>
      </c>
      <c r="B10" s="0" t="n">
        <v>8</v>
      </c>
      <c r="C10" s="0" t="n">
        <v>103</v>
      </c>
      <c r="E10" s="0" t="n">
        <v>0</v>
      </c>
      <c r="F10" s="55" t="s">
        <v>160</v>
      </c>
      <c r="I10" s="55" t="s">
        <v>157</v>
      </c>
      <c r="L10" s="0" t="n">
        <v>93</v>
      </c>
      <c r="U10" s="0" t="n">
        <v>629</v>
      </c>
      <c r="V10" s="0" t="n">
        <v>1</v>
      </c>
      <c r="W10" s="60" t="n">
        <v>46217</v>
      </c>
      <c r="X10" s="55" t="n">
        <f aca="false">IF(I10="Male",0,1)</f>
        <v>1</v>
      </c>
      <c r="Y10" s="55" t="n">
        <f aca="false">IF(OR(I10="DNB",I10="Dry DNB"),1,0)</f>
        <v>0</v>
      </c>
      <c r="Z10" s="55" t="n">
        <f aca="false">IF(ISNUMBER(W10),A10-W10,"")</f>
        <v>92</v>
      </c>
      <c r="AA10" s="55" t="n">
        <f aca="false">MATCH(A10,DATAS,0)</f>
        <v>1</v>
      </c>
      <c r="AB10" s="55" t="n">
        <f aca="false">IF(AND(E10&gt;0,OR(AND(B10&gt;=1,B10&lt;=6),B10=10)),1,0)</f>
        <v>0</v>
      </c>
      <c r="AC10" s="55" t="n">
        <f aca="false">IF(AND(E10&gt;0,B10=10),1,0)</f>
        <v>0</v>
      </c>
      <c r="AD10" s="0" t="str">
        <f aca="false">IF(AND(C9=C10,AA9=AA10-1),AB9,"")</f>
        <v/>
      </c>
      <c r="AE10" s="0" t="str">
        <f aca="false">IF(AND(C9=C10,AA9=AA10-1),AC9,"")</f>
        <v/>
      </c>
      <c r="AF10" s="0" t="str">
        <f aca="false">IF(AA10=1,"",IF(AND(AB10=1,AD10&lt;&gt;1),1,0))</f>
        <v/>
      </c>
      <c r="AG10" s="0" t="str">
        <f aca="false">IF(AA10=1,"",IF(AND(AC10=1,AE10&lt;&gt;1),1,0))</f>
        <v/>
      </c>
      <c r="AH10" s="60" t="str">
        <f aca="false">IF(AND(E10&gt;0,AA10&lt;2,NOT(AND(C11=C10,AA11=AA10+1))),INDEX(DATAS,AA10+1),"")</f>
        <v/>
      </c>
      <c r="AI10" s="60" t="str">
        <f aca="false">IF(AND(AC10=1,AA10&lt;2),IF(AND(C11=C10,AA11=AA10+1),IF(AC11=1,"",INDEX(DATAS,AA10+1)),INDEX(DATAS,AA10+1)),"")</f>
        <v/>
      </c>
    </row>
    <row r="11" customFormat="false" ht="15" hidden="false" customHeight="false" outlineLevel="0" collapsed="false">
      <c r="A11" s="60" t="n">
        <v>46310</v>
      </c>
      <c r="B11" s="0" t="n">
        <v>8</v>
      </c>
      <c r="C11" s="0" t="n">
        <v>103</v>
      </c>
      <c r="E11" s="0" t="n">
        <v>0</v>
      </c>
      <c r="F11" s="55" t="s">
        <v>160</v>
      </c>
      <c r="I11" s="55" t="s">
        <v>157</v>
      </c>
      <c r="L11" s="0" t="n">
        <v>94</v>
      </c>
      <c r="U11" s="0" t="n">
        <v>630</v>
      </c>
      <c r="V11" s="0" t="n">
        <v>1</v>
      </c>
      <c r="W11" s="60" t="n">
        <v>46217</v>
      </c>
      <c r="X11" s="55" t="n">
        <f aca="false">IF(I11="Male",0,1)</f>
        <v>1</v>
      </c>
      <c r="Y11" s="55" t="n">
        <f aca="false">IF(OR(I11="DNB",I11="Dry DNB"),1,0)</f>
        <v>0</v>
      </c>
      <c r="Z11" s="55" t="n">
        <f aca="false">IF(ISNUMBER(W11),A11-W11,"")</f>
        <v>93</v>
      </c>
      <c r="AA11" s="55" t="n">
        <f aca="false">MATCH(A11,DATAS,0)</f>
        <v>2</v>
      </c>
      <c r="AB11" s="55" t="n">
        <f aca="false">IF(AND(E11&gt;0,OR(AND(B11&gt;=1,B11&lt;=6),B11=10)),1,0)</f>
        <v>0</v>
      </c>
      <c r="AC11" s="55" t="n">
        <f aca="false">IF(AND(E11&gt;0,B11=10),1,0)</f>
        <v>0</v>
      </c>
      <c r="AD11" s="55" t="n">
        <f aca="false">IF(AND(C10=C11,AA10=AA11-1),AB10,"")</f>
        <v>0</v>
      </c>
      <c r="AE11" s="55" t="n">
        <f aca="false">IF(AND(C10=C11,AA10=AA11-1),AC10,"")</f>
        <v>0</v>
      </c>
      <c r="AF11" s="55" t="n">
        <f aca="false">IF(AA11=1,"",IF(AND(AB11=1,AD11&lt;&gt;1),1,0))</f>
        <v>0</v>
      </c>
      <c r="AG11" s="55" t="n">
        <f aca="false">IF(AA11=1,"",IF(AND(AC11=1,AE11&lt;&gt;1),1,0))</f>
        <v>0</v>
      </c>
      <c r="AH11" s="60" t="str">
        <f aca="false">IF(AND(E11&gt;0,AA11&lt;2,NOT(AND(C12=C11,AA12=AA11+1))),INDEX(DATAS,AA11+1),"")</f>
        <v/>
      </c>
      <c r="AI11" s="60" t="str">
        <f aca="false">IF(AND(AC11=1,AA11&lt;2),IF(AND(C12=C11,AA12=AA11+1),IF(AC12=1,"",INDEX(DATAS,AA11+1)),INDEX(DATAS,AA11+1)),"")</f>
        <v/>
      </c>
    </row>
    <row r="12" customFormat="false" ht="15" hidden="false" customHeight="false" outlineLevel="0" collapsed="false">
      <c r="A12" s="60" t="n">
        <v>46309</v>
      </c>
      <c r="B12" s="0" t="n">
        <v>7</v>
      </c>
      <c r="C12" s="0" t="n">
        <v>218</v>
      </c>
      <c r="D12" s="0" t="n">
        <v>529</v>
      </c>
      <c r="E12" s="0" t="n">
        <v>3</v>
      </c>
      <c r="F12" s="55" t="s">
        <v>161</v>
      </c>
      <c r="I12" s="55" t="s">
        <v>162</v>
      </c>
      <c r="J12" s="0" t="n">
        <v>425</v>
      </c>
      <c r="K12" s="0" t="n">
        <v>83</v>
      </c>
      <c r="L12" s="0" t="n">
        <v>182</v>
      </c>
      <c r="P12" s="0" t="n">
        <v>5.18</v>
      </c>
      <c r="Q12" s="0" t="n">
        <v>4.18</v>
      </c>
      <c r="R12" s="0" t="n">
        <v>5465</v>
      </c>
      <c r="S12" s="0" t="n">
        <v>9509</v>
      </c>
      <c r="T12" s="0" t="n">
        <v>65.9</v>
      </c>
      <c r="U12" s="0" t="n">
        <v>2233</v>
      </c>
      <c r="V12" s="0" t="n">
        <v>10</v>
      </c>
      <c r="W12" s="60" t="n">
        <v>46128</v>
      </c>
      <c r="X12" s="55" t="n">
        <f aca="false">IF(I12="Male",0,1)</f>
        <v>1</v>
      </c>
      <c r="Y12" s="55" t="n">
        <f aca="false">IF(OR(I12="DNB",I12="Dry DNB"),1,0)</f>
        <v>0</v>
      </c>
      <c r="Z12" s="55" t="n">
        <f aca="false">IF(ISNUMBER(W12),A12-W12,"")</f>
        <v>181</v>
      </c>
      <c r="AA12" s="55" t="n">
        <f aca="false">MATCH(A12,DATAS,0)</f>
        <v>1</v>
      </c>
      <c r="AB12" s="55" t="n">
        <f aca="false">IF(AND(E12&gt;0,OR(AND(B12&gt;=1,B12&lt;=6),B12=10)),1,0)</f>
        <v>0</v>
      </c>
      <c r="AC12" s="55" t="n">
        <f aca="false">IF(AND(E12&gt;0,B12=10),1,0)</f>
        <v>0</v>
      </c>
      <c r="AD12" s="0" t="str">
        <f aca="false">IF(AND(C11=C12,AA11=AA12-1),AB11,"")</f>
        <v/>
      </c>
      <c r="AE12" s="0" t="str">
        <f aca="false">IF(AND(C11=C12,AA11=AA12-1),AC11,"")</f>
        <v/>
      </c>
      <c r="AF12" s="0" t="str">
        <f aca="false">IF(AA12=1,"",IF(AND(AB12=1,AD12&lt;&gt;1),1,0))</f>
        <v/>
      </c>
      <c r="AG12" s="0" t="str">
        <f aca="false">IF(AA12=1,"",IF(AND(AC12=1,AE12&lt;&gt;1),1,0))</f>
        <v/>
      </c>
      <c r="AH12" s="60" t="str">
        <f aca="false">IF(AND(E12&gt;0,AA12&lt;2,NOT(AND(C13=C12,AA13=AA12+1))),INDEX(DATAS,AA12+1),"")</f>
        <v/>
      </c>
      <c r="AI12" s="60" t="str">
        <f aca="false">IF(AND(AC12=1,AA12&lt;2),IF(AND(C13=C12,AA13=AA12+1),IF(AC13=1,"",INDEX(DATAS,AA12+1)),INDEX(DATAS,AA12+1)),"")</f>
        <v/>
      </c>
    </row>
    <row r="13" customFormat="false" ht="15" hidden="false" customHeight="false" outlineLevel="0" collapsed="false">
      <c r="A13" s="60" t="n">
        <v>46310</v>
      </c>
      <c r="B13" s="0" t="n">
        <v>7</v>
      </c>
      <c r="C13" s="0" t="n">
        <v>218</v>
      </c>
      <c r="D13" s="0" t="n">
        <v>529</v>
      </c>
      <c r="E13" s="0" t="n">
        <v>3</v>
      </c>
      <c r="F13" s="55" t="s">
        <v>161</v>
      </c>
      <c r="I13" s="55" t="s">
        <v>162</v>
      </c>
      <c r="J13" s="0" t="n">
        <v>425</v>
      </c>
      <c r="K13" s="0" t="n">
        <v>83</v>
      </c>
      <c r="L13" s="0" t="n">
        <v>183</v>
      </c>
      <c r="P13" s="0" t="n">
        <v>5.18</v>
      </c>
      <c r="Q13" s="0" t="n">
        <v>4.18</v>
      </c>
      <c r="T13" s="0" t="n">
        <v>65.9</v>
      </c>
      <c r="U13" s="0" t="n">
        <v>2234</v>
      </c>
      <c r="V13" s="0" t="n">
        <v>10</v>
      </c>
      <c r="W13" s="60" t="n">
        <v>46128</v>
      </c>
      <c r="X13" s="55" t="n">
        <f aca="false">IF(I13="Male",0,1)</f>
        <v>1</v>
      </c>
      <c r="Y13" s="55" t="n">
        <f aca="false">IF(OR(I13="DNB",I13="Dry DNB"),1,0)</f>
        <v>0</v>
      </c>
      <c r="Z13" s="55" t="n">
        <f aca="false">IF(ISNUMBER(W13),A13-W13,"")</f>
        <v>182</v>
      </c>
      <c r="AA13" s="55" t="n">
        <f aca="false">MATCH(A13,DATAS,0)</f>
        <v>2</v>
      </c>
      <c r="AB13" s="55" t="n">
        <f aca="false">IF(AND(E13&gt;0,OR(AND(B13&gt;=1,B13&lt;=6),B13=10)),1,0)</f>
        <v>0</v>
      </c>
      <c r="AC13" s="55" t="n">
        <f aca="false">IF(AND(E13&gt;0,B13=10),1,0)</f>
        <v>0</v>
      </c>
      <c r="AD13" s="55" t="n">
        <f aca="false">IF(AND(C12=C13,AA12=AA13-1),AB12,"")</f>
        <v>0</v>
      </c>
      <c r="AE13" s="55" t="n">
        <f aca="false">IF(AND(C12=C13,AA12=AA13-1),AC12,"")</f>
        <v>0</v>
      </c>
      <c r="AF13" s="55" t="n">
        <f aca="false">IF(AA13=1,"",IF(AND(AB13=1,AD13&lt;&gt;1),1,0))</f>
        <v>0</v>
      </c>
      <c r="AG13" s="55" t="n">
        <f aca="false">IF(AA13=1,"",IF(AND(AC13=1,AE13&lt;&gt;1),1,0))</f>
        <v>0</v>
      </c>
      <c r="AH13" s="60" t="str">
        <f aca="false">IF(AND(E13&gt;0,AA13&lt;2,NOT(AND(C14=C13,AA14=AA13+1))),INDEX(DATAS,AA13+1),"")</f>
        <v/>
      </c>
      <c r="AI13" s="60" t="str">
        <f aca="false">IF(AND(AC13=1,AA13&lt;2),IF(AND(C14=C13,AA14=AA13+1),IF(AC14=1,"",INDEX(DATAS,AA13+1)),INDEX(DATAS,AA13+1)),"")</f>
        <v/>
      </c>
    </row>
    <row r="14" customFormat="false" ht="15" hidden="false" customHeight="false" outlineLevel="0" collapsed="false">
      <c r="A14" s="60" t="n">
        <v>46309</v>
      </c>
      <c r="B14" s="0" t="n">
        <v>5</v>
      </c>
      <c r="C14" s="0" t="n">
        <v>649</v>
      </c>
      <c r="D14" s="0" t="n">
        <v>280</v>
      </c>
      <c r="E14" s="0" t="n">
        <v>3</v>
      </c>
      <c r="F14" s="55" t="s">
        <v>163</v>
      </c>
      <c r="G14" s="0" t="n">
        <v>51.4</v>
      </c>
      <c r="H14" s="0" t="n">
        <v>41</v>
      </c>
      <c r="I14" s="55" t="s">
        <v>157</v>
      </c>
      <c r="J14" s="0" t="n">
        <v>182</v>
      </c>
      <c r="K14" s="0" t="n">
        <v>63</v>
      </c>
      <c r="L14" s="0" t="n">
        <v>98</v>
      </c>
      <c r="M14" s="0" t="n">
        <v>152.82</v>
      </c>
      <c r="N14" s="0" t="n">
        <v>33.41</v>
      </c>
      <c r="O14" s="0" t="n">
        <v>9.94</v>
      </c>
      <c r="P14" s="0" t="n">
        <v>3.45</v>
      </c>
      <c r="Q14" s="0" t="n">
        <v>3.35</v>
      </c>
      <c r="R14" s="0" t="n">
        <v>6436</v>
      </c>
      <c r="S14" s="0" t="n">
        <v>12617</v>
      </c>
      <c r="T14" s="0" t="n">
        <v>63.75</v>
      </c>
      <c r="U14" s="0" t="n">
        <v>1712</v>
      </c>
      <c r="V14" s="0" t="n">
        <v>4</v>
      </c>
      <c r="W14" s="60" t="n">
        <v>46212</v>
      </c>
      <c r="X14" s="55" t="n">
        <f aca="false">IF(I14="Male",0,1)</f>
        <v>1</v>
      </c>
      <c r="Y14" s="55" t="n">
        <f aca="false">IF(OR(I14="DNB",I14="Dry DNB"),1,0)</f>
        <v>0</v>
      </c>
      <c r="Z14" s="55" t="n">
        <f aca="false">IF(ISNUMBER(W14),A14-W14,"")</f>
        <v>97</v>
      </c>
      <c r="AA14" s="55" t="n">
        <f aca="false">MATCH(A14,DATAS,0)</f>
        <v>1</v>
      </c>
      <c r="AB14" s="55" t="n">
        <f aca="false">IF(AND(E14&gt;0,OR(AND(B14&gt;=1,B14&lt;=6),B14=10)),1,0)</f>
        <v>1</v>
      </c>
      <c r="AC14" s="55" t="n">
        <f aca="false">IF(AND(E14&gt;0,B14=10),1,0)</f>
        <v>0</v>
      </c>
      <c r="AD14" s="0" t="str">
        <f aca="false">IF(AND(C13=C14,AA13=AA14-1),AB13,"")</f>
        <v/>
      </c>
      <c r="AE14" s="0" t="str">
        <f aca="false">IF(AND(C13=C14,AA13=AA14-1),AC13,"")</f>
        <v/>
      </c>
      <c r="AF14" s="0" t="str">
        <f aca="false">IF(AA14=1,"",IF(AND(AB14=1,AD14&lt;&gt;1),1,0))</f>
        <v/>
      </c>
      <c r="AG14" s="0" t="str">
        <f aca="false">IF(AA14=1,"",IF(AND(AC14=1,AE14&lt;&gt;1),1,0))</f>
        <v/>
      </c>
      <c r="AH14" s="60" t="str">
        <f aca="false">IF(AND(E14&gt;0,AA14&lt;2,NOT(AND(C15=C14,AA15=AA14+1))),INDEX(DATAS,AA14+1),"")</f>
        <v/>
      </c>
      <c r="AI14" s="60" t="str">
        <f aca="false">IF(AND(AC14=1,AA14&lt;2),IF(AND(C15=C14,AA15=AA14+1),IF(AC15=1,"",INDEX(DATAS,AA14+1)),INDEX(DATAS,AA14+1)),"")</f>
        <v/>
      </c>
    </row>
    <row r="15" customFormat="false" ht="15" hidden="false" customHeight="false" outlineLevel="0" collapsed="false">
      <c r="A15" s="60" t="n">
        <v>46310</v>
      </c>
      <c r="B15" s="0" t="n">
        <v>5</v>
      </c>
      <c r="C15" s="0" t="n">
        <v>649</v>
      </c>
      <c r="D15" s="0" t="n">
        <v>281</v>
      </c>
      <c r="E15" s="0" t="n">
        <v>3</v>
      </c>
      <c r="F15" s="55" t="s">
        <v>163</v>
      </c>
      <c r="G15" s="0" t="n">
        <v>51.1</v>
      </c>
      <c r="H15" s="0" t="n">
        <v>43</v>
      </c>
      <c r="I15" s="55" t="s">
        <v>157</v>
      </c>
      <c r="J15" s="0" t="n">
        <v>182</v>
      </c>
      <c r="K15" s="0" t="n">
        <v>63</v>
      </c>
      <c r="L15" s="0" t="n">
        <v>99</v>
      </c>
      <c r="M15" s="0" t="n">
        <v>152.82</v>
      </c>
      <c r="N15" s="0" t="n">
        <v>33.41</v>
      </c>
      <c r="O15" s="0" t="n">
        <v>9.94</v>
      </c>
      <c r="P15" s="0" t="n">
        <v>3.45</v>
      </c>
      <c r="Q15" s="0" t="n">
        <v>3.35</v>
      </c>
      <c r="T15" s="0" t="n">
        <v>63.75</v>
      </c>
      <c r="U15" s="0" t="n">
        <v>1713</v>
      </c>
      <c r="V15" s="0" t="n">
        <v>4</v>
      </c>
      <c r="W15" s="60" t="n">
        <v>46212</v>
      </c>
      <c r="X15" s="55" t="n">
        <f aca="false">IF(I15="Male",0,1)</f>
        <v>1</v>
      </c>
      <c r="Y15" s="55" t="n">
        <f aca="false">IF(OR(I15="DNB",I15="Dry DNB"),1,0)</f>
        <v>0</v>
      </c>
      <c r="Z15" s="55" t="n">
        <f aca="false">IF(ISNUMBER(W15),A15-W15,"")</f>
        <v>98</v>
      </c>
      <c r="AA15" s="55" t="n">
        <f aca="false">MATCH(A15,DATAS,0)</f>
        <v>2</v>
      </c>
      <c r="AB15" s="55" t="n">
        <f aca="false">IF(AND(E15&gt;0,OR(AND(B15&gt;=1,B15&lt;=6),B15=10)),1,0)</f>
        <v>1</v>
      </c>
      <c r="AC15" s="55" t="n">
        <f aca="false">IF(AND(E15&gt;0,B15=10),1,0)</f>
        <v>0</v>
      </c>
      <c r="AD15" s="55" t="n">
        <f aca="false">IF(AND(C14=C15,AA14=AA15-1),AB14,"")</f>
        <v>1</v>
      </c>
      <c r="AE15" s="55" t="n">
        <f aca="false">IF(AND(C14=C15,AA14=AA15-1),AC14,"")</f>
        <v>0</v>
      </c>
      <c r="AF15" s="55" t="n">
        <f aca="false">IF(AA15=1,"",IF(AND(AB15=1,AD15&lt;&gt;1),1,0))</f>
        <v>0</v>
      </c>
      <c r="AG15" s="55" t="n">
        <f aca="false">IF(AA15=1,"",IF(AND(AC15=1,AE15&lt;&gt;1),1,0))</f>
        <v>0</v>
      </c>
      <c r="AH15" s="60" t="str">
        <f aca="false">IF(AND(E15&gt;0,AA15&lt;2,NOT(AND(C16=C15,AA16=AA15+1))),INDEX(DATAS,AA15+1),"")</f>
        <v/>
      </c>
      <c r="AI15" s="60" t="str">
        <f aca="false">IF(AND(AC15=1,AA15&lt;2),IF(AND(C16=C15,AA16=AA15+1),IF(AC16=1,"",INDEX(DATAS,AA15+1)),INDEX(DATAS,AA15+1)),"")</f>
        <v/>
      </c>
    </row>
    <row r="16" customFormat="false" ht="15" hidden="false" customHeight="false" outlineLevel="0" collapsed="false">
      <c r="A16" s="60" t="n">
        <v>46309</v>
      </c>
      <c r="B16" s="0" t="n">
        <v>7</v>
      </c>
      <c r="C16" s="0" t="n">
        <v>650</v>
      </c>
      <c r="D16" s="0" t="n">
        <v>339</v>
      </c>
      <c r="E16" s="0" t="n">
        <v>2</v>
      </c>
      <c r="F16" s="55" t="s">
        <v>164</v>
      </c>
      <c r="I16" s="55" t="s">
        <v>162</v>
      </c>
      <c r="J16" s="0" t="n">
        <v>235</v>
      </c>
      <c r="K16" s="0" t="n">
        <v>60</v>
      </c>
      <c r="L16" s="0" t="n">
        <v>245</v>
      </c>
      <c r="M16" s="0" t="n">
        <v>540.98</v>
      </c>
      <c r="N16" s="0" t="n">
        <v>29.3</v>
      </c>
      <c r="O16" s="0" t="n">
        <v>26.44</v>
      </c>
      <c r="P16" s="0" t="n">
        <v>4.44</v>
      </c>
      <c r="Q16" s="0" t="n">
        <v>3.4</v>
      </c>
      <c r="R16" s="0" t="n">
        <v>6197</v>
      </c>
      <c r="S16" s="0" t="n">
        <v>10568</v>
      </c>
      <c r="T16" s="0" t="n">
        <v>68</v>
      </c>
      <c r="U16" s="0" t="n">
        <v>1703</v>
      </c>
      <c r="V16" s="0" t="n">
        <v>5</v>
      </c>
      <c r="W16" s="60" t="n">
        <v>46024</v>
      </c>
      <c r="X16" s="55" t="n">
        <f aca="false">IF(I16="Male",0,1)</f>
        <v>1</v>
      </c>
      <c r="Y16" s="55" t="n">
        <f aca="false">IF(OR(I16="DNB",I16="Dry DNB"),1,0)</f>
        <v>0</v>
      </c>
      <c r="Z16" s="55" t="n">
        <f aca="false">IF(ISNUMBER(W16),A16-W16,"")</f>
        <v>285</v>
      </c>
      <c r="AA16" s="55" t="n">
        <f aca="false">MATCH(A16,DATAS,0)</f>
        <v>1</v>
      </c>
      <c r="AB16" s="55" t="n">
        <f aca="false">IF(AND(E16&gt;0,OR(AND(B16&gt;=1,B16&lt;=6),B16=10)),1,0)</f>
        <v>0</v>
      </c>
      <c r="AC16" s="55" t="n">
        <f aca="false">IF(AND(E16&gt;0,B16=10),1,0)</f>
        <v>0</v>
      </c>
      <c r="AD16" s="0" t="str">
        <f aca="false">IF(AND(C15=C16,AA15=AA16-1),AB15,"")</f>
        <v/>
      </c>
      <c r="AE16" s="0" t="str">
        <f aca="false">IF(AND(C15=C16,AA15=AA16-1),AC15,"")</f>
        <v/>
      </c>
      <c r="AF16" s="0" t="str">
        <f aca="false">IF(AA16=1,"",IF(AND(AB16=1,AD16&lt;&gt;1),1,0))</f>
        <v/>
      </c>
      <c r="AG16" s="0" t="str">
        <f aca="false">IF(AA16=1,"",IF(AND(AC16=1,AE16&lt;&gt;1),1,0))</f>
        <v/>
      </c>
      <c r="AH16" s="60" t="str">
        <f aca="false">IF(AND(E16&gt;0,AA16&lt;2,NOT(AND(C17=C16,AA17=AA16+1))),INDEX(DATAS,AA16+1),"")</f>
        <v/>
      </c>
      <c r="AI16" s="60" t="str">
        <f aca="false">IF(AND(AC16=1,AA16&lt;2),IF(AND(C17=C16,AA17=AA16+1),IF(AC17=1,"",INDEX(DATAS,AA16+1)),INDEX(DATAS,AA16+1)),"")</f>
        <v/>
      </c>
    </row>
    <row r="17" customFormat="false" ht="15" hidden="false" customHeight="false" outlineLevel="0" collapsed="false">
      <c r="A17" s="60" t="n">
        <v>46310</v>
      </c>
      <c r="B17" s="0" t="n">
        <v>7</v>
      </c>
      <c r="C17" s="0" t="n">
        <v>650</v>
      </c>
      <c r="D17" s="0" t="n">
        <v>339</v>
      </c>
      <c r="E17" s="0" t="n">
        <v>2</v>
      </c>
      <c r="F17" s="55" t="s">
        <v>164</v>
      </c>
      <c r="I17" s="55" t="s">
        <v>162</v>
      </c>
      <c r="J17" s="0" t="n">
        <v>235</v>
      </c>
      <c r="K17" s="0" t="n">
        <v>60</v>
      </c>
      <c r="L17" s="0" t="n">
        <v>246</v>
      </c>
      <c r="M17" s="0" t="n">
        <v>540.98</v>
      </c>
      <c r="N17" s="0" t="n">
        <v>29.3</v>
      </c>
      <c r="O17" s="0" t="n">
        <v>26.44</v>
      </c>
      <c r="P17" s="0" t="n">
        <v>4.44</v>
      </c>
      <c r="Q17" s="0" t="n">
        <v>3.4</v>
      </c>
      <c r="T17" s="0" t="n">
        <v>68</v>
      </c>
      <c r="U17" s="0" t="n">
        <v>1704</v>
      </c>
      <c r="V17" s="0" t="n">
        <v>5</v>
      </c>
      <c r="W17" s="60" t="n">
        <v>46024</v>
      </c>
      <c r="X17" s="55" t="n">
        <f aca="false">IF(I17="Male",0,1)</f>
        <v>1</v>
      </c>
      <c r="Y17" s="55" t="n">
        <f aca="false">IF(OR(I17="DNB",I17="Dry DNB"),1,0)</f>
        <v>0</v>
      </c>
      <c r="Z17" s="55" t="n">
        <f aca="false">IF(ISNUMBER(W17),A17-W17,"")</f>
        <v>286</v>
      </c>
      <c r="AA17" s="55" t="n">
        <f aca="false">MATCH(A17,DATAS,0)</f>
        <v>2</v>
      </c>
      <c r="AB17" s="55" t="n">
        <f aca="false">IF(AND(E17&gt;0,OR(AND(B17&gt;=1,B17&lt;=6),B17=10)),1,0)</f>
        <v>0</v>
      </c>
      <c r="AC17" s="55" t="n">
        <f aca="false">IF(AND(E17&gt;0,B17=10),1,0)</f>
        <v>0</v>
      </c>
      <c r="AD17" s="55" t="n">
        <f aca="false">IF(AND(C16=C17,AA16=AA17-1),AB16,"")</f>
        <v>0</v>
      </c>
      <c r="AE17" s="55" t="n">
        <f aca="false">IF(AND(C16=C17,AA16=AA17-1),AC16,"")</f>
        <v>0</v>
      </c>
      <c r="AF17" s="55" t="n">
        <f aca="false">IF(AA17=1,"",IF(AND(AB17=1,AD17&lt;&gt;1),1,0))</f>
        <v>0</v>
      </c>
      <c r="AG17" s="55" t="n">
        <f aca="false">IF(AA17=1,"",IF(AND(AC17=1,AE17&lt;&gt;1),1,0))</f>
        <v>0</v>
      </c>
      <c r="AH17" s="60" t="str">
        <f aca="false">IF(AND(E17&gt;0,AA17&lt;2,NOT(AND(C18=C17,AA18=AA17+1))),INDEX(DATAS,AA17+1),"")</f>
        <v/>
      </c>
      <c r="AI17" s="60" t="str">
        <f aca="false">IF(AND(AC17=1,AA17&lt;2),IF(AND(C18=C17,AA18=AA17+1),IF(AC18=1,"",INDEX(DATAS,AA17+1)),INDEX(DATAS,AA17+1)),"")</f>
        <v/>
      </c>
    </row>
    <row r="18" customFormat="false" ht="15" hidden="false" customHeight="false" outlineLevel="0" collapsed="false">
      <c r="A18" s="60" t="n">
        <v>46309</v>
      </c>
      <c r="B18" s="0" t="n">
        <v>5</v>
      </c>
      <c r="C18" s="0" t="n">
        <v>892</v>
      </c>
      <c r="D18" s="0" t="n">
        <v>47</v>
      </c>
      <c r="E18" s="0" t="n">
        <v>7</v>
      </c>
      <c r="F18" s="55" t="s">
        <v>165</v>
      </c>
      <c r="G18" s="0" t="n">
        <v>32.8</v>
      </c>
      <c r="H18" s="0" t="n">
        <v>38</v>
      </c>
      <c r="I18" s="55" t="s">
        <v>166</v>
      </c>
      <c r="J18" s="0" t="n">
        <v>47</v>
      </c>
      <c r="P18" s="0" t="n">
        <v>3.26</v>
      </c>
      <c r="Q18" s="0" t="n">
        <v>3.4</v>
      </c>
      <c r="R18" s="0" t="n">
        <v>3183</v>
      </c>
      <c r="S18" s="0" t="n">
        <v>6398</v>
      </c>
      <c r="U18" s="0" t="n">
        <v>3796</v>
      </c>
      <c r="V18" s="0" t="n">
        <v>0</v>
      </c>
      <c r="X18" s="55" t="n">
        <f aca="false">IF(I18="Male",0,1)</f>
        <v>1</v>
      </c>
      <c r="Y18" s="55" t="n">
        <f aca="false">IF(OR(I18="DNB",I18="Dry DNB"),1,0)</f>
        <v>0</v>
      </c>
      <c r="Z18" s="0" t="str">
        <f aca="false">IF(ISNUMBER(W18),A18-W18,"")</f>
        <v/>
      </c>
      <c r="AA18" s="55" t="n">
        <f aca="false">MATCH(A18,DATAS,0)</f>
        <v>1</v>
      </c>
      <c r="AB18" s="55" t="n">
        <f aca="false">IF(AND(E18&gt;0,OR(AND(B18&gt;=1,B18&lt;=6),B18=10)),1,0)</f>
        <v>1</v>
      </c>
      <c r="AC18" s="55" t="n">
        <f aca="false">IF(AND(E18&gt;0,B18=10),1,0)</f>
        <v>0</v>
      </c>
      <c r="AD18" s="0" t="str">
        <f aca="false">IF(AND(C17=C18,AA17=AA18-1),AB17,"")</f>
        <v/>
      </c>
      <c r="AE18" s="0" t="str">
        <f aca="false">IF(AND(C17=C18,AA17=AA18-1),AC17,"")</f>
        <v/>
      </c>
      <c r="AF18" s="0" t="str">
        <f aca="false">IF(AA18=1,"",IF(AND(AB18=1,AD18&lt;&gt;1),1,0))</f>
        <v/>
      </c>
      <c r="AG18" s="0" t="str">
        <f aca="false">IF(AA18=1,"",IF(AND(AC18=1,AE18&lt;&gt;1),1,0))</f>
        <v/>
      </c>
      <c r="AH18" s="60" t="str">
        <f aca="false">IF(AND(E18&gt;0,AA18&lt;2,NOT(AND(C19=C18,AA19=AA18+1))),INDEX(DATAS,AA18+1),"")</f>
        <v/>
      </c>
      <c r="AI18" s="60" t="str">
        <f aca="false">IF(AND(AC18=1,AA18&lt;2),IF(AND(C19=C18,AA19=AA18+1),IF(AC19=1,"",INDEX(DATAS,AA18+1)),INDEX(DATAS,AA18+1)),"")</f>
        <v/>
      </c>
    </row>
    <row r="19" customFormat="false" ht="15" hidden="false" customHeight="false" outlineLevel="0" collapsed="false">
      <c r="A19" s="60" t="n">
        <v>46310</v>
      </c>
      <c r="B19" s="0" t="n">
        <v>5</v>
      </c>
      <c r="C19" s="0" t="n">
        <v>892</v>
      </c>
      <c r="D19" s="0" t="n">
        <v>48</v>
      </c>
      <c r="E19" s="0" t="n">
        <v>7</v>
      </c>
      <c r="F19" s="55" t="s">
        <v>165</v>
      </c>
      <c r="G19" s="0" t="n">
        <v>33.8</v>
      </c>
      <c r="H19" s="0" t="n">
        <v>36</v>
      </c>
      <c r="I19" s="55" t="s">
        <v>166</v>
      </c>
      <c r="J19" s="0" t="n">
        <v>48</v>
      </c>
      <c r="P19" s="0" t="n">
        <v>3.26</v>
      </c>
      <c r="Q19" s="0" t="n">
        <v>3.4</v>
      </c>
      <c r="U19" s="0" t="n">
        <v>3797</v>
      </c>
      <c r="V19" s="0" t="n">
        <v>0</v>
      </c>
      <c r="X19" s="55" t="n">
        <f aca="false">IF(I19="Male",0,1)</f>
        <v>1</v>
      </c>
      <c r="Y19" s="55" t="n">
        <f aca="false">IF(OR(I19="DNB",I19="Dry DNB"),1,0)</f>
        <v>0</v>
      </c>
      <c r="Z19" s="0" t="str">
        <f aca="false">IF(ISNUMBER(W19),A19-W19,"")</f>
        <v/>
      </c>
      <c r="AA19" s="55" t="n">
        <f aca="false">MATCH(A19,DATAS,0)</f>
        <v>2</v>
      </c>
      <c r="AB19" s="55" t="n">
        <f aca="false">IF(AND(E19&gt;0,OR(AND(B19&gt;=1,B19&lt;=6),B19=10)),1,0)</f>
        <v>1</v>
      </c>
      <c r="AC19" s="55" t="n">
        <f aca="false">IF(AND(E19&gt;0,B19=10),1,0)</f>
        <v>0</v>
      </c>
      <c r="AD19" s="55" t="n">
        <f aca="false">IF(AND(C18=C19,AA18=AA19-1),AB18,"")</f>
        <v>1</v>
      </c>
      <c r="AE19" s="55" t="n">
        <f aca="false">IF(AND(C18=C19,AA18=AA19-1),AC18,"")</f>
        <v>0</v>
      </c>
      <c r="AF19" s="55" t="n">
        <f aca="false">IF(AA19=1,"",IF(AND(AB19=1,AD19&lt;&gt;1),1,0))</f>
        <v>0</v>
      </c>
      <c r="AG19" s="55" t="n">
        <f aca="false">IF(AA19=1,"",IF(AND(AC19=1,AE19&lt;&gt;1),1,0))</f>
        <v>0</v>
      </c>
      <c r="AH19" s="60" t="str">
        <f aca="false">IF(AND(E19&gt;0,AA19&lt;2,NOT(AND(C20=C19,AA20=AA19+1))),INDEX(DATAS,AA19+1),"")</f>
        <v/>
      </c>
      <c r="AI19" s="60" t="str">
        <f aca="false">IF(AND(AC19=1,AA19&lt;2),IF(AND(C20=C19,AA20=AA19+1),IF(AC20=1,"",INDEX(DATAS,AA19+1)),INDEX(DATAS,AA19+1)),"")</f>
        <v/>
      </c>
    </row>
    <row r="20" customFormat="false" ht="15" hidden="false" customHeight="false" outlineLevel="0" collapsed="false">
      <c r="A20" s="60" t="n">
        <v>46309</v>
      </c>
      <c r="B20" s="0" t="n">
        <v>14</v>
      </c>
      <c r="C20" s="0" t="n">
        <v>1075</v>
      </c>
      <c r="D20" s="0" t="n">
        <v>536</v>
      </c>
      <c r="E20" s="0" t="n">
        <v>4</v>
      </c>
      <c r="F20" s="55" t="s">
        <v>167</v>
      </c>
      <c r="I20" s="55" t="s">
        <v>162</v>
      </c>
      <c r="J20" s="0" t="n">
        <v>467</v>
      </c>
      <c r="K20" s="0" t="n">
        <v>69</v>
      </c>
      <c r="L20" s="0" t="n">
        <v>266</v>
      </c>
      <c r="P20" s="0" t="n">
        <v>4.25</v>
      </c>
      <c r="Q20" s="0" t="n">
        <v>4.7</v>
      </c>
      <c r="R20" s="0" t="n">
        <v>6082</v>
      </c>
      <c r="S20" s="0" t="n">
        <v>11102</v>
      </c>
      <c r="T20" s="0" t="n">
        <v>65</v>
      </c>
      <c r="U20" s="0" t="n">
        <v>2915</v>
      </c>
      <c r="V20" s="0" t="n">
        <v>9</v>
      </c>
      <c r="W20" s="60" t="n">
        <v>46002</v>
      </c>
      <c r="X20" s="55" t="n">
        <f aca="false">IF(I20="Male",0,1)</f>
        <v>1</v>
      </c>
      <c r="Y20" s="55" t="n">
        <f aca="false">IF(OR(I20="DNB",I20="Dry DNB"),1,0)</f>
        <v>0</v>
      </c>
      <c r="Z20" s="55" t="n">
        <f aca="false">IF(ISNUMBER(W20),A20-W20,"")</f>
        <v>307</v>
      </c>
      <c r="AA20" s="55" t="n">
        <f aca="false">MATCH(A20,DATAS,0)</f>
        <v>1</v>
      </c>
      <c r="AB20" s="55" t="n">
        <f aca="false">IF(AND(E20&gt;0,OR(AND(B20&gt;=1,B20&lt;=6),B20=10)),1,0)</f>
        <v>0</v>
      </c>
      <c r="AC20" s="55" t="n">
        <f aca="false">IF(AND(E20&gt;0,B20=10),1,0)</f>
        <v>0</v>
      </c>
      <c r="AD20" s="0" t="str">
        <f aca="false">IF(AND(C19=C20,AA19=AA20-1),AB19,"")</f>
        <v/>
      </c>
      <c r="AE20" s="0" t="str">
        <f aca="false">IF(AND(C19=C20,AA19=AA20-1),AC19,"")</f>
        <v/>
      </c>
      <c r="AF20" s="0" t="str">
        <f aca="false">IF(AA20=1,"",IF(AND(AB20=1,AD20&lt;&gt;1),1,0))</f>
        <v/>
      </c>
      <c r="AG20" s="0" t="str">
        <f aca="false">IF(AA20=1,"",IF(AND(AC20=1,AE20&lt;&gt;1),1,0))</f>
        <v/>
      </c>
      <c r="AH20" s="60" t="str">
        <f aca="false">IF(AND(E20&gt;0,AA20&lt;2,NOT(AND(C21=C20,AA21=AA20+1))),INDEX(DATAS,AA20+1),"")</f>
        <v/>
      </c>
      <c r="AI20" s="60" t="str">
        <f aca="false">IF(AND(AC20=1,AA20&lt;2),IF(AND(C21=C20,AA21=AA20+1),IF(AC21=1,"",INDEX(DATAS,AA20+1)),INDEX(DATAS,AA20+1)),"")</f>
        <v/>
      </c>
    </row>
    <row r="21" customFormat="false" ht="15" hidden="false" customHeight="false" outlineLevel="0" collapsed="false">
      <c r="A21" s="60" t="n">
        <v>46310</v>
      </c>
      <c r="B21" s="0" t="n">
        <v>14</v>
      </c>
      <c r="C21" s="0" t="n">
        <v>1075</v>
      </c>
      <c r="D21" s="0" t="n">
        <v>536</v>
      </c>
      <c r="E21" s="0" t="n">
        <v>4</v>
      </c>
      <c r="F21" s="55" t="s">
        <v>167</v>
      </c>
      <c r="I21" s="55" t="s">
        <v>162</v>
      </c>
      <c r="J21" s="0" t="n">
        <v>467</v>
      </c>
      <c r="K21" s="0" t="n">
        <v>69</v>
      </c>
      <c r="L21" s="0" t="n">
        <v>267</v>
      </c>
      <c r="P21" s="0" t="n">
        <v>4.25</v>
      </c>
      <c r="Q21" s="0" t="n">
        <v>4.7</v>
      </c>
      <c r="T21" s="0" t="n">
        <v>65</v>
      </c>
      <c r="U21" s="0" t="n">
        <v>2916</v>
      </c>
      <c r="V21" s="0" t="n">
        <v>9</v>
      </c>
      <c r="W21" s="60" t="n">
        <v>46002</v>
      </c>
      <c r="X21" s="55" t="n">
        <f aca="false">IF(I21="Male",0,1)</f>
        <v>1</v>
      </c>
      <c r="Y21" s="55" t="n">
        <f aca="false">IF(OR(I21="DNB",I21="Dry DNB"),1,0)</f>
        <v>0</v>
      </c>
      <c r="Z21" s="55" t="n">
        <f aca="false">IF(ISNUMBER(W21),A21-W21,"")</f>
        <v>308</v>
      </c>
      <c r="AA21" s="55" t="n">
        <f aca="false">MATCH(A21,DATAS,0)</f>
        <v>2</v>
      </c>
      <c r="AB21" s="55" t="n">
        <f aca="false">IF(AND(E21&gt;0,OR(AND(B21&gt;=1,B21&lt;=6),B21=10)),1,0)</f>
        <v>0</v>
      </c>
      <c r="AC21" s="55" t="n">
        <f aca="false">IF(AND(E21&gt;0,B21=10),1,0)</f>
        <v>0</v>
      </c>
      <c r="AD21" s="55" t="n">
        <f aca="false">IF(AND(C20=C21,AA20=AA21-1),AB20,"")</f>
        <v>0</v>
      </c>
      <c r="AE21" s="55" t="n">
        <f aca="false">IF(AND(C20=C21,AA20=AA21-1),AC20,"")</f>
        <v>0</v>
      </c>
      <c r="AF21" s="55" t="n">
        <f aca="false">IF(AA21=1,"",IF(AND(AB21=1,AD21&lt;&gt;1),1,0))</f>
        <v>0</v>
      </c>
      <c r="AG21" s="55" t="n">
        <f aca="false">IF(AA21=1,"",IF(AND(AC21=1,AE21&lt;&gt;1),1,0))</f>
        <v>0</v>
      </c>
      <c r="AH21" s="60" t="str">
        <f aca="false">IF(AND(E21&gt;0,AA21&lt;2,NOT(AND(C22=C21,AA22=AA21+1))),INDEX(DATAS,AA21+1),"")</f>
        <v/>
      </c>
      <c r="AI21" s="60" t="str">
        <f aca="false">IF(AND(AC21=1,AA21&lt;2),IF(AND(C22=C21,AA22=AA21+1),IF(AC22=1,"",INDEX(DATAS,AA21+1)),INDEX(DATAS,AA21+1)),"")</f>
        <v/>
      </c>
    </row>
    <row r="22" customFormat="false" ht="15" hidden="false" customHeight="false" outlineLevel="0" collapsed="false">
      <c r="A22" s="60" t="n">
        <v>46309</v>
      </c>
      <c r="B22" s="0" t="n">
        <v>5</v>
      </c>
      <c r="C22" s="0" t="n">
        <v>1142</v>
      </c>
      <c r="D22" s="0" t="n">
        <v>52</v>
      </c>
      <c r="E22" s="0" t="n">
        <v>6</v>
      </c>
      <c r="F22" s="55" t="s">
        <v>168</v>
      </c>
      <c r="G22" s="0" t="n">
        <v>37.1</v>
      </c>
      <c r="H22" s="0" t="n">
        <v>31</v>
      </c>
      <c r="I22" s="55" t="s">
        <v>166</v>
      </c>
      <c r="J22" s="0" t="n">
        <v>52</v>
      </c>
      <c r="M22" s="0" t="n">
        <v>869.87</v>
      </c>
      <c r="N22" s="0" t="n">
        <v>-1.85</v>
      </c>
      <c r="O22" s="0" t="n">
        <v>17.42</v>
      </c>
      <c r="P22" s="0" t="n">
        <v>2.66</v>
      </c>
      <c r="Q22" s="0" t="n">
        <v>2.72</v>
      </c>
      <c r="R22" s="0" t="n">
        <v>3730</v>
      </c>
      <c r="S22" s="0" t="n">
        <v>7499</v>
      </c>
      <c r="U22" s="0" t="n">
        <v>2594</v>
      </c>
      <c r="V22" s="0" t="n">
        <v>0</v>
      </c>
      <c r="X22" s="55" t="n">
        <f aca="false">IF(I22="Male",0,1)</f>
        <v>1</v>
      </c>
      <c r="Y22" s="55" t="n">
        <f aca="false">IF(OR(I22="DNB",I22="Dry DNB"),1,0)</f>
        <v>0</v>
      </c>
      <c r="Z22" s="0" t="str">
        <f aca="false">IF(ISNUMBER(W22),A22-W22,"")</f>
        <v/>
      </c>
      <c r="AA22" s="55" t="n">
        <f aca="false">MATCH(A22,DATAS,0)</f>
        <v>1</v>
      </c>
      <c r="AB22" s="55" t="n">
        <f aca="false">IF(AND(E22&gt;0,OR(AND(B22&gt;=1,B22&lt;=6),B22=10)),1,0)</f>
        <v>1</v>
      </c>
      <c r="AC22" s="55" t="n">
        <f aca="false">IF(AND(E22&gt;0,B22=10),1,0)</f>
        <v>0</v>
      </c>
      <c r="AD22" s="0" t="str">
        <f aca="false">IF(AND(C21=C22,AA21=AA22-1),AB21,"")</f>
        <v/>
      </c>
      <c r="AE22" s="0" t="str">
        <f aca="false">IF(AND(C21=C22,AA21=AA22-1),AC21,"")</f>
        <v/>
      </c>
      <c r="AF22" s="0" t="str">
        <f aca="false">IF(AA22=1,"",IF(AND(AB22=1,AD22&lt;&gt;1),1,0))</f>
        <v/>
      </c>
      <c r="AG22" s="0" t="str">
        <f aca="false">IF(AA22=1,"",IF(AND(AC22=1,AE22&lt;&gt;1),1,0))</f>
        <v/>
      </c>
      <c r="AH22" s="60" t="str">
        <f aca="false">IF(AND(E22&gt;0,AA22&lt;2,NOT(AND(C23=C22,AA23=AA22+1))),INDEX(DATAS,AA22+1),"")</f>
        <v/>
      </c>
      <c r="AI22" s="60" t="str">
        <f aca="false">IF(AND(AC22=1,AA22&lt;2),IF(AND(C23=C22,AA23=AA22+1),IF(AC23=1,"",INDEX(DATAS,AA22+1)),INDEX(DATAS,AA22+1)),"")</f>
        <v/>
      </c>
    </row>
    <row r="23" customFormat="false" ht="15" hidden="false" customHeight="false" outlineLevel="0" collapsed="false">
      <c r="A23" s="60" t="n">
        <v>46310</v>
      </c>
      <c r="B23" s="0" t="n">
        <v>5</v>
      </c>
      <c r="C23" s="0" t="n">
        <v>1142</v>
      </c>
      <c r="D23" s="0" t="n">
        <v>53</v>
      </c>
      <c r="E23" s="0" t="n">
        <v>6</v>
      </c>
      <c r="F23" s="55" t="s">
        <v>168</v>
      </c>
      <c r="G23" s="0" t="n">
        <v>43.6</v>
      </c>
      <c r="H23" s="0" t="n">
        <v>34</v>
      </c>
      <c r="I23" s="55" t="s">
        <v>166</v>
      </c>
      <c r="J23" s="0" t="n">
        <v>53</v>
      </c>
      <c r="M23" s="0" t="n">
        <v>869.87</v>
      </c>
      <c r="N23" s="0" t="n">
        <v>-1.85</v>
      </c>
      <c r="O23" s="0" t="n">
        <v>17.42</v>
      </c>
      <c r="P23" s="0" t="n">
        <v>2.66</v>
      </c>
      <c r="Q23" s="0" t="n">
        <v>2.72</v>
      </c>
      <c r="U23" s="0" t="n">
        <v>2595</v>
      </c>
      <c r="V23" s="0" t="n">
        <v>0</v>
      </c>
      <c r="X23" s="55" t="n">
        <f aca="false">IF(I23="Male",0,1)</f>
        <v>1</v>
      </c>
      <c r="Y23" s="55" t="n">
        <f aca="false">IF(OR(I23="DNB",I23="Dry DNB"),1,0)</f>
        <v>0</v>
      </c>
      <c r="Z23" s="0" t="str">
        <f aca="false">IF(ISNUMBER(W23),A23-W23,"")</f>
        <v/>
      </c>
      <c r="AA23" s="55" t="n">
        <f aca="false">MATCH(A23,DATAS,0)</f>
        <v>2</v>
      </c>
      <c r="AB23" s="55" t="n">
        <f aca="false">IF(AND(E23&gt;0,OR(AND(B23&gt;=1,B23&lt;=6),B23=10)),1,0)</f>
        <v>1</v>
      </c>
      <c r="AC23" s="55" t="n">
        <f aca="false">IF(AND(E23&gt;0,B23=10),1,0)</f>
        <v>0</v>
      </c>
      <c r="AD23" s="55" t="n">
        <f aca="false">IF(AND(C22=C23,AA22=AA23-1),AB22,"")</f>
        <v>1</v>
      </c>
      <c r="AE23" s="55" t="n">
        <f aca="false">IF(AND(C22=C23,AA22=AA23-1),AC22,"")</f>
        <v>0</v>
      </c>
      <c r="AF23" s="55" t="n">
        <f aca="false">IF(AA23=1,"",IF(AND(AB23=1,AD23&lt;&gt;1),1,0))</f>
        <v>0</v>
      </c>
      <c r="AG23" s="55" t="n">
        <f aca="false">IF(AA23=1,"",IF(AND(AC23=1,AE23&lt;&gt;1),1,0))</f>
        <v>0</v>
      </c>
      <c r="AH23" s="60" t="str">
        <f aca="false">IF(AND(E23&gt;0,AA23&lt;2,NOT(AND(C24=C23,AA24=AA23+1))),INDEX(DATAS,AA23+1),"")</f>
        <v/>
      </c>
      <c r="AI23" s="60" t="str">
        <f aca="false">IF(AND(AC23=1,AA23&lt;2),IF(AND(C24=C23,AA24=AA23+1),IF(AC24=1,"",INDEX(DATAS,AA23+1)),INDEX(DATAS,AA23+1)),"")</f>
        <v/>
      </c>
    </row>
    <row r="24" customFormat="false" ht="15" hidden="false" customHeight="false" outlineLevel="0" collapsed="false">
      <c r="A24" s="60" t="n">
        <v>46309</v>
      </c>
      <c r="B24" s="0" t="n">
        <v>5</v>
      </c>
      <c r="C24" s="0" t="n">
        <v>1160</v>
      </c>
      <c r="D24" s="0" t="n">
        <v>230</v>
      </c>
      <c r="E24" s="0" t="n">
        <v>3</v>
      </c>
      <c r="F24" s="55" t="s">
        <v>169</v>
      </c>
      <c r="G24" s="0" t="n">
        <v>21.1</v>
      </c>
      <c r="H24" s="0" t="n">
        <v>30</v>
      </c>
      <c r="I24" s="55" t="s">
        <v>143</v>
      </c>
      <c r="J24" s="0" t="n">
        <v>230</v>
      </c>
      <c r="K24" s="0" t="n">
        <v>69</v>
      </c>
      <c r="M24" s="0" t="n">
        <v>594.46</v>
      </c>
      <c r="N24" s="0" t="n">
        <v>32.34</v>
      </c>
      <c r="O24" s="0" t="n">
        <v>22.91</v>
      </c>
      <c r="P24" s="0" t="n">
        <v>4.83</v>
      </c>
      <c r="Q24" s="0" t="n">
        <v>3.52</v>
      </c>
      <c r="R24" s="0" t="n">
        <v>4226</v>
      </c>
      <c r="S24" s="0" t="n">
        <v>8219</v>
      </c>
      <c r="T24" s="0" t="n">
        <v>48.45</v>
      </c>
      <c r="U24" s="0" t="n">
        <v>2490</v>
      </c>
      <c r="V24" s="0" t="n">
        <v>3</v>
      </c>
      <c r="W24" s="60" t="n">
        <v>46233</v>
      </c>
      <c r="X24" s="55" t="n">
        <f aca="false">IF(I24="Male",0,1)</f>
        <v>1</v>
      </c>
      <c r="Y24" s="55" t="n">
        <f aca="false">IF(OR(I24="DNB",I24="Dry DNB"),1,0)</f>
        <v>1</v>
      </c>
      <c r="Z24" s="55" t="n">
        <f aca="false">IF(ISNUMBER(W24),A24-W24,"")</f>
        <v>76</v>
      </c>
      <c r="AA24" s="55" t="n">
        <f aca="false">MATCH(A24,DATAS,0)</f>
        <v>1</v>
      </c>
      <c r="AB24" s="55" t="n">
        <f aca="false">IF(AND(E24&gt;0,OR(AND(B24&gt;=1,B24&lt;=6),B24=10)),1,0)</f>
        <v>1</v>
      </c>
      <c r="AC24" s="55" t="n">
        <f aca="false">IF(AND(E24&gt;0,B24=10),1,0)</f>
        <v>0</v>
      </c>
      <c r="AD24" s="0" t="str">
        <f aca="false">IF(AND(C23=C24,AA23=AA24-1),AB23,"")</f>
        <v/>
      </c>
      <c r="AE24" s="0" t="str">
        <f aca="false">IF(AND(C23=C24,AA23=AA24-1),AC23,"")</f>
        <v/>
      </c>
      <c r="AF24" s="0" t="str">
        <f aca="false">IF(AA24=1,"",IF(AND(AB24=1,AD24&lt;&gt;1),1,0))</f>
        <v/>
      </c>
      <c r="AG24" s="0" t="str">
        <f aca="false">IF(AA24=1,"",IF(AND(AC24=1,AE24&lt;&gt;1),1,0))</f>
        <v/>
      </c>
      <c r="AH24" s="60" t="str">
        <f aca="false">IF(AND(E24&gt;0,AA24&lt;2,NOT(AND(C25=C24,AA25=AA24+1))),INDEX(DATAS,AA24+1),"")</f>
        <v/>
      </c>
      <c r="AI24" s="60" t="str">
        <f aca="false">IF(AND(AC24=1,AA24&lt;2),IF(AND(C25=C24,AA25=AA24+1),IF(AC25=1,"",INDEX(DATAS,AA24+1)),INDEX(DATAS,AA24+1)),"")</f>
        <v/>
      </c>
    </row>
    <row r="25" customFormat="false" ht="15" hidden="false" customHeight="false" outlineLevel="0" collapsed="false">
      <c r="A25" s="60" t="n">
        <v>46310</v>
      </c>
      <c r="B25" s="0" t="n">
        <v>5</v>
      </c>
      <c r="C25" s="0" t="n">
        <v>1160</v>
      </c>
      <c r="D25" s="0" t="n">
        <v>231</v>
      </c>
      <c r="E25" s="0" t="n">
        <v>3</v>
      </c>
      <c r="F25" s="55" t="s">
        <v>169</v>
      </c>
      <c r="G25" s="0" t="n">
        <v>24.5</v>
      </c>
      <c r="H25" s="0" t="n">
        <v>28</v>
      </c>
      <c r="I25" s="55" t="s">
        <v>143</v>
      </c>
      <c r="J25" s="0" t="n">
        <v>231</v>
      </c>
      <c r="K25" s="0" t="n">
        <v>69</v>
      </c>
      <c r="M25" s="0" t="n">
        <v>594.46</v>
      </c>
      <c r="N25" s="0" t="n">
        <v>32.34</v>
      </c>
      <c r="O25" s="0" t="n">
        <v>22.91</v>
      </c>
      <c r="P25" s="0" t="n">
        <v>4.83</v>
      </c>
      <c r="Q25" s="0" t="n">
        <v>3.52</v>
      </c>
      <c r="T25" s="0" t="n">
        <v>48.45</v>
      </c>
      <c r="U25" s="0" t="n">
        <v>2491</v>
      </c>
      <c r="V25" s="0" t="n">
        <v>3</v>
      </c>
      <c r="W25" s="60" t="n">
        <v>46233</v>
      </c>
      <c r="X25" s="55" t="n">
        <f aca="false">IF(I25="Male",0,1)</f>
        <v>1</v>
      </c>
      <c r="Y25" s="55" t="n">
        <f aca="false">IF(OR(I25="DNB",I25="Dry DNB"),1,0)</f>
        <v>1</v>
      </c>
      <c r="Z25" s="55" t="n">
        <f aca="false">IF(ISNUMBER(W25),A25-W25,"")</f>
        <v>77</v>
      </c>
      <c r="AA25" s="55" t="n">
        <f aca="false">MATCH(A25,DATAS,0)</f>
        <v>2</v>
      </c>
      <c r="AB25" s="55" t="n">
        <f aca="false">IF(AND(E25&gt;0,OR(AND(B25&gt;=1,B25&lt;=6),B25=10)),1,0)</f>
        <v>1</v>
      </c>
      <c r="AC25" s="55" t="n">
        <f aca="false">IF(AND(E25&gt;0,B25=10),1,0)</f>
        <v>0</v>
      </c>
      <c r="AD25" s="55" t="n">
        <f aca="false">IF(AND(C24=C25,AA24=AA25-1),AB24,"")</f>
        <v>1</v>
      </c>
      <c r="AE25" s="55" t="n">
        <f aca="false">IF(AND(C24=C25,AA24=AA25-1),AC24,"")</f>
        <v>0</v>
      </c>
      <c r="AF25" s="55" t="n">
        <f aca="false">IF(AA25=1,"",IF(AND(AB25=1,AD25&lt;&gt;1),1,0))</f>
        <v>0</v>
      </c>
      <c r="AG25" s="55" t="n">
        <f aca="false">IF(AA25=1,"",IF(AND(AC25=1,AE25&lt;&gt;1),1,0))</f>
        <v>0</v>
      </c>
      <c r="AH25" s="60" t="str">
        <f aca="false">IF(AND(E25&gt;0,AA25&lt;2,NOT(AND(C26=C25,AA26=AA25+1))),INDEX(DATAS,AA25+1),"")</f>
        <v/>
      </c>
      <c r="AI25" s="60" t="str">
        <f aca="false">IF(AND(AC25=1,AA25&lt;2),IF(AND(C26=C25,AA26=AA25+1),IF(AC26=1,"",INDEX(DATAS,AA25+1)),INDEX(DATAS,AA25+1)),"")</f>
        <v/>
      </c>
    </row>
    <row r="26" customFormat="false" ht="15" hidden="false" customHeight="false" outlineLevel="0" collapsed="false">
      <c r="A26" s="60" t="n">
        <v>46309</v>
      </c>
      <c r="B26" s="0" t="n">
        <v>5</v>
      </c>
      <c r="C26" s="0" t="n">
        <v>1198</v>
      </c>
      <c r="D26" s="0" t="n">
        <v>198</v>
      </c>
      <c r="E26" s="0" t="n">
        <v>4</v>
      </c>
      <c r="F26" s="55" t="s">
        <v>170</v>
      </c>
      <c r="G26" s="0" t="n">
        <v>33.5</v>
      </c>
      <c r="H26" s="0" t="n">
        <v>35</v>
      </c>
      <c r="I26" s="55" t="s">
        <v>143</v>
      </c>
      <c r="J26" s="0" t="n">
        <v>198</v>
      </c>
      <c r="P26" s="0" t="n">
        <v>3.38</v>
      </c>
      <c r="Q26" s="0" t="n">
        <v>3.05</v>
      </c>
      <c r="R26" s="0" t="n">
        <v>4464</v>
      </c>
      <c r="S26" s="0" t="n">
        <v>8997</v>
      </c>
      <c r="T26" s="0" t="n">
        <v>48.65</v>
      </c>
      <c r="U26" s="0" t="n">
        <v>2183</v>
      </c>
      <c r="V26" s="0" t="n">
        <v>0</v>
      </c>
      <c r="X26" s="55" t="n">
        <f aca="false">IF(I26="Male",0,1)</f>
        <v>1</v>
      </c>
      <c r="Y26" s="55" t="n">
        <f aca="false">IF(OR(I26="DNB",I26="Dry DNB"),1,0)</f>
        <v>1</v>
      </c>
      <c r="Z26" s="0" t="str">
        <f aca="false">IF(ISNUMBER(W26),A26-W26,"")</f>
        <v/>
      </c>
      <c r="AA26" s="55" t="n">
        <f aca="false">MATCH(A26,DATAS,0)</f>
        <v>1</v>
      </c>
      <c r="AB26" s="55" t="n">
        <f aca="false">IF(AND(E26&gt;0,OR(AND(B26&gt;=1,B26&lt;=6),B26=10)),1,0)</f>
        <v>1</v>
      </c>
      <c r="AC26" s="55" t="n">
        <f aca="false">IF(AND(E26&gt;0,B26=10),1,0)</f>
        <v>0</v>
      </c>
      <c r="AD26" s="0" t="str">
        <f aca="false">IF(AND(C25=C26,AA25=AA26-1),AB25,"")</f>
        <v/>
      </c>
      <c r="AE26" s="0" t="str">
        <f aca="false">IF(AND(C25=C26,AA25=AA26-1),AC25,"")</f>
        <v/>
      </c>
      <c r="AF26" s="0" t="str">
        <f aca="false">IF(AA26=1,"",IF(AND(AB26=1,AD26&lt;&gt;1),1,0))</f>
        <v/>
      </c>
      <c r="AG26" s="0" t="str">
        <f aca="false">IF(AA26=1,"",IF(AND(AC26=1,AE26&lt;&gt;1),1,0))</f>
        <v/>
      </c>
      <c r="AH26" s="60" t="str">
        <f aca="false">IF(AND(E26&gt;0,AA26&lt;2,NOT(AND(C27=C26,AA27=AA26+1))),INDEX(DATAS,AA26+1),"")</f>
        <v/>
      </c>
      <c r="AI26" s="60" t="str">
        <f aca="false">IF(AND(AC26=1,AA26&lt;2),IF(AND(C27=C26,AA27=AA26+1),IF(AC27=1,"",INDEX(DATAS,AA26+1)),INDEX(DATAS,AA26+1)),"")</f>
        <v/>
      </c>
    </row>
    <row r="27" customFormat="false" ht="15" hidden="false" customHeight="false" outlineLevel="0" collapsed="false">
      <c r="A27" s="60" t="n">
        <v>46310</v>
      </c>
      <c r="B27" s="0" t="n">
        <v>5</v>
      </c>
      <c r="C27" s="0" t="n">
        <v>1198</v>
      </c>
      <c r="D27" s="0" t="n">
        <v>199</v>
      </c>
      <c r="E27" s="0" t="n">
        <v>4</v>
      </c>
      <c r="F27" s="55" t="s">
        <v>170</v>
      </c>
      <c r="G27" s="0" t="n">
        <v>31.6</v>
      </c>
      <c r="H27" s="0" t="n">
        <v>34</v>
      </c>
      <c r="I27" s="55" t="s">
        <v>143</v>
      </c>
      <c r="J27" s="0" t="n">
        <v>199</v>
      </c>
      <c r="P27" s="0" t="n">
        <v>3.38</v>
      </c>
      <c r="Q27" s="0" t="n">
        <v>3.05</v>
      </c>
      <c r="T27" s="0" t="n">
        <v>48.65</v>
      </c>
      <c r="U27" s="0" t="n">
        <v>2184</v>
      </c>
      <c r="V27" s="0" t="n">
        <v>0</v>
      </c>
      <c r="X27" s="55" t="n">
        <f aca="false">IF(I27="Male",0,1)</f>
        <v>1</v>
      </c>
      <c r="Y27" s="55" t="n">
        <f aca="false">IF(OR(I27="DNB",I27="Dry DNB"),1,0)</f>
        <v>1</v>
      </c>
      <c r="Z27" s="0" t="str">
        <f aca="false">IF(ISNUMBER(W27),A27-W27,"")</f>
        <v/>
      </c>
      <c r="AA27" s="55" t="n">
        <f aca="false">MATCH(A27,DATAS,0)</f>
        <v>2</v>
      </c>
      <c r="AB27" s="55" t="n">
        <f aca="false">IF(AND(E27&gt;0,OR(AND(B27&gt;=1,B27&lt;=6),B27=10)),1,0)</f>
        <v>1</v>
      </c>
      <c r="AC27" s="55" t="n">
        <f aca="false">IF(AND(E27&gt;0,B27=10),1,0)</f>
        <v>0</v>
      </c>
      <c r="AD27" s="55" t="n">
        <f aca="false">IF(AND(C26=C27,AA26=AA27-1),AB26,"")</f>
        <v>1</v>
      </c>
      <c r="AE27" s="55" t="n">
        <f aca="false">IF(AND(C26=C27,AA26=AA27-1),AC26,"")</f>
        <v>0</v>
      </c>
      <c r="AF27" s="55" t="n">
        <f aca="false">IF(AA27=1,"",IF(AND(AB27=1,AD27&lt;&gt;1),1,0))</f>
        <v>0</v>
      </c>
      <c r="AG27" s="55" t="n">
        <f aca="false">IF(AA27=1,"",IF(AND(AC27=1,AE27&lt;&gt;1),1,0))</f>
        <v>0</v>
      </c>
      <c r="AH27" s="60" t="str">
        <f aca="false">IF(AND(E27&gt;0,AA27&lt;2,NOT(AND(C28=C27,AA28=AA27+1))),INDEX(DATAS,AA27+1),"")</f>
        <v/>
      </c>
      <c r="AI27" s="60" t="str">
        <f aca="false">IF(AND(AC27=1,AA27&lt;2),IF(AND(C28=C27,AA28=AA27+1),IF(AC28=1,"",INDEX(DATAS,AA27+1)),INDEX(DATAS,AA27+1)),"")</f>
        <v/>
      </c>
    </row>
    <row r="28" customFormat="false" ht="15" hidden="false" customHeight="false" outlineLevel="0" collapsed="false">
      <c r="A28" s="60" t="n">
        <v>46309</v>
      </c>
      <c r="B28" s="0" t="n">
        <v>3</v>
      </c>
      <c r="C28" s="0" t="n">
        <v>1200</v>
      </c>
      <c r="D28" s="0" t="n">
        <v>62</v>
      </c>
      <c r="E28" s="0" t="n">
        <v>6</v>
      </c>
      <c r="F28" s="55" t="s">
        <v>171</v>
      </c>
      <c r="G28" s="0" t="n">
        <v>49</v>
      </c>
      <c r="H28" s="0" t="n">
        <v>46</v>
      </c>
      <c r="I28" s="55" t="s">
        <v>166</v>
      </c>
      <c r="J28" s="0" t="n">
        <v>62</v>
      </c>
      <c r="M28" s="0" t="n">
        <v>-76.69</v>
      </c>
      <c r="N28" s="0" t="n">
        <v>25.94</v>
      </c>
      <c r="O28" s="0" t="n">
        <v>5.65</v>
      </c>
      <c r="P28" s="0" t="n">
        <v>3.04</v>
      </c>
      <c r="Q28" s="0" t="n">
        <v>2.9</v>
      </c>
      <c r="R28" s="0" t="n">
        <v>5707</v>
      </c>
      <c r="S28" s="0" t="n">
        <v>11472</v>
      </c>
      <c r="U28" s="0" t="n">
        <v>2184</v>
      </c>
      <c r="V28" s="0" t="n">
        <v>0</v>
      </c>
      <c r="X28" s="55" t="n">
        <f aca="false">IF(I28="Male",0,1)</f>
        <v>1</v>
      </c>
      <c r="Y28" s="55" t="n">
        <f aca="false">IF(OR(I28="DNB",I28="Dry DNB"),1,0)</f>
        <v>0</v>
      </c>
      <c r="Z28" s="0" t="str">
        <f aca="false">IF(ISNUMBER(W28),A28-W28,"")</f>
        <v/>
      </c>
      <c r="AA28" s="55" t="n">
        <f aca="false">MATCH(A28,DATAS,0)</f>
        <v>1</v>
      </c>
      <c r="AB28" s="55" t="n">
        <f aca="false">IF(AND(E28&gt;0,OR(AND(B28&gt;=1,B28&lt;=6),B28=10)),1,0)</f>
        <v>1</v>
      </c>
      <c r="AC28" s="55" t="n">
        <f aca="false">IF(AND(E28&gt;0,B28=10),1,0)</f>
        <v>0</v>
      </c>
      <c r="AD28" s="0" t="str">
        <f aca="false">IF(AND(C27=C28,AA27=AA28-1),AB27,"")</f>
        <v/>
      </c>
      <c r="AE28" s="0" t="str">
        <f aca="false">IF(AND(C27=C28,AA27=AA28-1),AC27,"")</f>
        <v/>
      </c>
      <c r="AF28" s="0" t="str">
        <f aca="false">IF(AA28=1,"",IF(AND(AB28=1,AD28&lt;&gt;1),1,0))</f>
        <v/>
      </c>
      <c r="AG28" s="0" t="str">
        <f aca="false">IF(AA28=1,"",IF(AND(AC28=1,AE28&lt;&gt;1),1,0))</f>
        <v/>
      </c>
      <c r="AH28" s="60" t="str">
        <f aca="false">IF(AND(E28&gt;0,AA28&lt;2,NOT(AND(C29=C28,AA29=AA28+1))),INDEX(DATAS,AA28+1),"")</f>
        <v/>
      </c>
      <c r="AI28" s="60" t="str">
        <f aca="false">IF(AND(AC28=1,AA28&lt;2),IF(AND(C29=C28,AA29=AA28+1),IF(AC29=1,"",INDEX(DATAS,AA28+1)),INDEX(DATAS,AA28+1)),"")</f>
        <v/>
      </c>
    </row>
    <row r="29" customFormat="false" ht="15" hidden="false" customHeight="false" outlineLevel="0" collapsed="false">
      <c r="A29" s="60" t="n">
        <v>46310</v>
      </c>
      <c r="B29" s="0" t="n">
        <v>3</v>
      </c>
      <c r="C29" s="0" t="n">
        <v>1200</v>
      </c>
      <c r="D29" s="0" t="n">
        <v>63</v>
      </c>
      <c r="E29" s="0" t="n">
        <v>6</v>
      </c>
      <c r="F29" s="55" t="s">
        <v>171</v>
      </c>
      <c r="G29" s="0" t="n">
        <v>48.7</v>
      </c>
      <c r="H29" s="0" t="n">
        <v>47</v>
      </c>
      <c r="I29" s="55" t="s">
        <v>166</v>
      </c>
      <c r="J29" s="0" t="n">
        <v>63</v>
      </c>
      <c r="M29" s="0" t="n">
        <v>-76.69</v>
      </c>
      <c r="N29" s="0" t="n">
        <v>25.94</v>
      </c>
      <c r="O29" s="0" t="n">
        <v>5.65</v>
      </c>
      <c r="P29" s="0" t="n">
        <v>3.04</v>
      </c>
      <c r="Q29" s="0" t="n">
        <v>2.9</v>
      </c>
      <c r="U29" s="0" t="n">
        <v>2185</v>
      </c>
      <c r="V29" s="0" t="n">
        <v>0</v>
      </c>
      <c r="X29" s="55" t="n">
        <f aca="false">IF(I29="Male",0,1)</f>
        <v>1</v>
      </c>
      <c r="Y29" s="55" t="n">
        <f aca="false">IF(OR(I29="DNB",I29="Dry DNB"),1,0)</f>
        <v>0</v>
      </c>
      <c r="Z29" s="0" t="str">
        <f aca="false">IF(ISNUMBER(W29),A29-W29,"")</f>
        <v/>
      </c>
      <c r="AA29" s="55" t="n">
        <f aca="false">MATCH(A29,DATAS,0)</f>
        <v>2</v>
      </c>
      <c r="AB29" s="55" t="n">
        <f aca="false">IF(AND(E29&gt;0,OR(AND(B29&gt;=1,B29&lt;=6),B29=10)),1,0)</f>
        <v>1</v>
      </c>
      <c r="AC29" s="55" t="n">
        <f aca="false">IF(AND(E29&gt;0,B29=10),1,0)</f>
        <v>0</v>
      </c>
      <c r="AD29" s="55" t="n">
        <f aca="false">IF(AND(C28=C29,AA28=AA29-1),AB28,"")</f>
        <v>1</v>
      </c>
      <c r="AE29" s="55" t="n">
        <f aca="false">IF(AND(C28=C29,AA28=AA29-1),AC28,"")</f>
        <v>0</v>
      </c>
      <c r="AF29" s="55" t="n">
        <f aca="false">IF(AA29=1,"",IF(AND(AB29=1,AD29&lt;&gt;1),1,0))</f>
        <v>0</v>
      </c>
      <c r="AG29" s="55" t="n">
        <f aca="false">IF(AA29=1,"",IF(AND(AC29=1,AE29&lt;&gt;1),1,0))</f>
        <v>0</v>
      </c>
      <c r="AH29" s="60" t="str">
        <f aca="false">IF(AND(E29&gt;0,AA29&lt;2,NOT(AND(C30=C29,AA30=AA29+1))),INDEX(DATAS,AA29+1),"")</f>
        <v/>
      </c>
      <c r="AI29" s="60" t="str">
        <f aca="false">IF(AND(AC29=1,AA29&lt;2),IF(AND(C30=C29,AA30=AA29+1),IF(AC30=1,"",INDEX(DATAS,AA29+1)),INDEX(DATAS,AA29+1)),"")</f>
        <v/>
      </c>
    </row>
    <row r="30" customFormat="false" ht="15" hidden="false" customHeight="false" outlineLevel="0" collapsed="false">
      <c r="A30" s="60" t="n">
        <v>46309</v>
      </c>
      <c r="B30" s="0" t="n">
        <v>2</v>
      </c>
      <c r="C30" s="0" t="n">
        <v>1202</v>
      </c>
      <c r="D30" s="0" t="n">
        <v>13</v>
      </c>
      <c r="E30" s="0" t="n">
        <v>5</v>
      </c>
      <c r="F30" s="55" t="s">
        <v>172</v>
      </c>
      <c r="G30" s="0" t="n">
        <v>45.5</v>
      </c>
      <c r="H30" s="0" t="n">
        <v>37</v>
      </c>
      <c r="I30" s="55" t="s">
        <v>166</v>
      </c>
      <c r="J30" s="0" t="n">
        <v>13</v>
      </c>
      <c r="M30" s="0" t="n">
        <v>107.54</v>
      </c>
      <c r="N30" s="0" t="n">
        <v>-13.12</v>
      </c>
      <c r="O30" s="0" t="n">
        <v>7.29</v>
      </c>
      <c r="R30" s="0" t="n">
        <v>2908</v>
      </c>
      <c r="S30" s="0" t="n">
        <v>5846</v>
      </c>
      <c r="U30" s="0" t="n">
        <v>2301</v>
      </c>
      <c r="V30" s="0" t="n">
        <v>0</v>
      </c>
      <c r="X30" s="55" t="n">
        <f aca="false">IF(I30="Male",0,1)</f>
        <v>1</v>
      </c>
      <c r="Y30" s="55" t="n">
        <f aca="false">IF(OR(I30="DNB",I30="Dry DNB"),1,0)</f>
        <v>0</v>
      </c>
      <c r="Z30" s="0" t="str">
        <f aca="false">IF(ISNUMBER(W30),A30-W30,"")</f>
        <v/>
      </c>
      <c r="AA30" s="55" t="n">
        <f aca="false">MATCH(A30,DATAS,0)</f>
        <v>1</v>
      </c>
      <c r="AB30" s="55" t="n">
        <f aca="false">IF(AND(E30&gt;0,OR(AND(B30&gt;=1,B30&lt;=6),B30=10)),1,0)</f>
        <v>1</v>
      </c>
      <c r="AC30" s="55" t="n">
        <f aca="false">IF(AND(E30&gt;0,B30=10),1,0)</f>
        <v>0</v>
      </c>
      <c r="AD30" s="0" t="str">
        <f aca="false">IF(AND(C29=C30,AA29=AA30-1),AB29,"")</f>
        <v/>
      </c>
      <c r="AE30" s="0" t="str">
        <f aca="false">IF(AND(C29=C30,AA29=AA30-1),AC29,"")</f>
        <v/>
      </c>
      <c r="AF30" s="0" t="str">
        <f aca="false">IF(AA30=1,"",IF(AND(AB30=1,AD30&lt;&gt;1),1,0))</f>
        <v/>
      </c>
      <c r="AG30" s="0" t="str">
        <f aca="false">IF(AA30=1,"",IF(AND(AC30=1,AE30&lt;&gt;1),1,0))</f>
        <v/>
      </c>
      <c r="AH30" s="60" t="str">
        <f aca="false">IF(AND(E30&gt;0,AA30&lt;2,NOT(AND(C31=C30,AA31=AA30+1))),INDEX(DATAS,AA30+1),"")</f>
        <v/>
      </c>
      <c r="AI30" s="60" t="str">
        <f aca="false">IF(AND(AC30=1,AA30&lt;2),IF(AND(C31=C30,AA31=AA30+1),IF(AC31=1,"",INDEX(DATAS,AA30+1)),INDEX(DATAS,AA30+1)),"")</f>
        <v/>
      </c>
    </row>
    <row r="31" customFormat="false" ht="15" hidden="false" customHeight="false" outlineLevel="0" collapsed="false">
      <c r="A31" s="60" t="n">
        <v>46310</v>
      </c>
      <c r="B31" s="0" t="n">
        <v>2</v>
      </c>
      <c r="C31" s="0" t="n">
        <v>1202</v>
      </c>
      <c r="D31" s="0" t="n">
        <v>14</v>
      </c>
      <c r="E31" s="0" t="n">
        <v>5</v>
      </c>
      <c r="F31" s="55" t="s">
        <v>172</v>
      </c>
      <c r="G31" s="0" t="n">
        <v>47.1</v>
      </c>
      <c r="H31" s="0" t="n">
        <v>38</v>
      </c>
      <c r="I31" s="55" t="s">
        <v>166</v>
      </c>
      <c r="J31" s="0" t="n">
        <v>14</v>
      </c>
      <c r="M31" s="0" t="n">
        <v>107.54</v>
      </c>
      <c r="N31" s="0" t="n">
        <v>-13.12</v>
      </c>
      <c r="O31" s="0" t="n">
        <v>7.29</v>
      </c>
      <c r="U31" s="0" t="n">
        <v>2302</v>
      </c>
      <c r="V31" s="0" t="n">
        <v>0</v>
      </c>
      <c r="X31" s="55" t="n">
        <f aca="false">IF(I31="Male",0,1)</f>
        <v>1</v>
      </c>
      <c r="Y31" s="55" t="n">
        <f aca="false">IF(OR(I31="DNB",I31="Dry DNB"),1,0)</f>
        <v>0</v>
      </c>
      <c r="Z31" s="0" t="str">
        <f aca="false">IF(ISNUMBER(W31),A31-W31,"")</f>
        <v/>
      </c>
      <c r="AA31" s="55" t="n">
        <f aca="false">MATCH(A31,DATAS,0)</f>
        <v>2</v>
      </c>
      <c r="AB31" s="55" t="n">
        <f aca="false">IF(AND(E31&gt;0,OR(AND(B31&gt;=1,B31&lt;=6),B31=10)),1,0)</f>
        <v>1</v>
      </c>
      <c r="AC31" s="55" t="n">
        <f aca="false">IF(AND(E31&gt;0,B31=10),1,0)</f>
        <v>0</v>
      </c>
      <c r="AD31" s="55" t="n">
        <f aca="false">IF(AND(C30=C31,AA30=AA31-1),AB30,"")</f>
        <v>1</v>
      </c>
      <c r="AE31" s="55" t="n">
        <f aca="false">IF(AND(C30=C31,AA30=AA31-1),AC30,"")</f>
        <v>0</v>
      </c>
      <c r="AF31" s="55" t="n">
        <f aca="false">IF(AA31=1,"",IF(AND(AB31=1,AD31&lt;&gt;1),1,0))</f>
        <v>0</v>
      </c>
      <c r="AG31" s="55" t="n">
        <f aca="false">IF(AA31=1,"",IF(AND(AC31=1,AE31&lt;&gt;1),1,0))</f>
        <v>0</v>
      </c>
      <c r="AH31" s="60" t="str">
        <f aca="false">IF(AND(E31&gt;0,AA31&lt;2,NOT(AND(C32=C31,AA32=AA31+1))),INDEX(DATAS,AA31+1),"")</f>
        <v/>
      </c>
      <c r="AI31" s="60" t="str">
        <f aca="false">IF(AND(AC31=1,AA31&lt;2),IF(AND(C32=C31,AA32=AA31+1),IF(AC32=1,"",INDEX(DATAS,AA31+1)),INDEX(DATAS,AA31+1)),"")</f>
        <v/>
      </c>
    </row>
    <row r="32" customFormat="false" ht="15" hidden="false" customHeight="false" outlineLevel="0" collapsed="false">
      <c r="A32" s="60" t="n">
        <v>46309</v>
      </c>
      <c r="B32" s="0" t="n">
        <v>3</v>
      </c>
      <c r="C32" s="0" t="n">
        <v>1204</v>
      </c>
      <c r="D32" s="0" t="n">
        <v>46</v>
      </c>
      <c r="E32" s="0" t="n">
        <v>4</v>
      </c>
      <c r="F32" s="55" t="s">
        <v>170</v>
      </c>
      <c r="G32" s="0" t="n">
        <v>55</v>
      </c>
      <c r="H32" s="0" t="n">
        <v>51</v>
      </c>
      <c r="I32" s="55" t="s">
        <v>166</v>
      </c>
      <c r="J32" s="0" t="n">
        <v>46</v>
      </c>
      <c r="M32" s="0" t="n">
        <v>517.38</v>
      </c>
      <c r="N32" s="0" t="n">
        <v>22.36</v>
      </c>
      <c r="O32" s="0" t="n">
        <v>17.25</v>
      </c>
      <c r="P32" s="0" t="n">
        <v>3.86</v>
      </c>
      <c r="Q32" s="0" t="n">
        <v>3.57</v>
      </c>
      <c r="R32" s="0" t="n">
        <v>4139</v>
      </c>
      <c r="S32" s="0" t="n">
        <v>8320</v>
      </c>
      <c r="U32" s="0" t="n">
        <v>2183</v>
      </c>
      <c r="V32" s="0" t="n">
        <v>0</v>
      </c>
      <c r="X32" s="55" t="n">
        <f aca="false">IF(I32="Male",0,1)</f>
        <v>1</v>
      </c>
      <c r="Y32" s="55" t="n">
        <f aca="false">IF(OR(I32="DNB",I32="Dry DNB"),1,0)</f>
        <v>0</v>
      </c>
      <c r="Z32" s="0" t="str">
        <f aca="false">IF(ISNUMBER(W32),A32-W32,"")</f>
        <v/>
      </c>
      <c r="AA32" s="55" t="n">
        <f aca="false">MATCH(A32,DATAS,0)</f>
        <v>1</v>
      </c>
      <c r="AB32" s="55" t="n">
        <f aca="false">IF(AND(E32&gt;0,OR(AND(B32&gt;=1,B32&lt;=6),B32=10)),1,0)</f>
        <v>1</v>
      </c>
      <c r="AC32" s="55" t="n">
        <f aca="false">IF(AND(E32&gt;0,B32=10),1,0)</f>
        <v>0</v>
      </c>
      <c r="AD32" s="0" t="str">
        <f aca="false">IF(AND(C31=C32,AA31=AA32-1),AB31,"")</f>
        <v/>
      </c>
      <c r="AE32" s="0" t="str">
        <f aca="false">IF(AND(C31=C32,AA31=AA32-1),AC31,"")</f>
        <v/>
      </c>
      <c r="AF32" s="0" t="str">
        <f aca="false">IF(AA32=1,"",IF(AND(AB32=1,AD32&lt;&gt;1),1,0))</f>
        <v/>
      </c>
      <c r="AG32" s="0" t="str">
        <f aca="false">IF(AA32=1,"",IF(AND(AC32=1,AE32&lt;&gt;1),1,0))</f>
        <v/>
      </c>
      <c r="AH32" s="60" t="str">
        <f aca="false">IF(AND(E32&gt;0,AA32&lt;2,NOT(AND(C33=C32,AA33=AA32+1))),INDEX(DATAS,AA32+1),"")</f>
        <v/>
      </c>
      <c r="AI32" s="60" t="str">
        <f aca="false">IF(AND(AC32=1,AA32&lt;2),IF(AND(C33=C32,AA33=AA32+1),IF(AC33=1,"",INDEX(DATAS,AA32+1)),INDEX(DATAS,AA32+1)),"")</f>
        <v/>
      </c>
    </row>
    <row r="33" customFormat="false" ht="15" hidden="false" customHeight="false" outlineLevel="0" collapsed="false">
      <c r="A33" s="60" t="n">
        <v>46310</v>
      </c>
      <c r="B33" s="0" t="n">
        <v>3</v>
      </c>
      <c r="C33" s="0" t="n">
        <v>1204</v>
      </c>
      <c r="D33" s="0" t="n">
        <v>47</v>
      </c>
      <c r="E33" s="0" t="n">
        <v>4</v>
      </c>
      <c r="F33" s="55" t="s">
        <v>170</v>
      </c>
      <c r="G33" s="0" t="n">
        <v>46.3</v>
      </c>
      <c r="H33" s="0" t="n">
        <v>51</v>
      </c>
      <c r="I33" s="55" t="s">
        <v>166</v>
      </c>
      <c r="J33" s="0" t="n">
        <v>47</v>
      </c>
      <c r="M33" s="0" t="n">
        <v>517.38</v>
      </c>
      <c r="N33" s="0" t="n">
        <v>22.36</v>
      </c>
      <c r="O33" s="0" t="n">
        <v>17.25</v>
      </c>
      <c r="P33" s="0" t="n">
        <v>3.86</v>
      </c>
      <c r="Q33" s="0" t="n">
        <v>3.57</v>
      </c>
      <c r="U33" s="0" t="n">
        <v>2184</v>
      </c>
      <c r="V33" s="0" t="n">
        <v>0</v>
      </c>
      <c r="X33" s="55" t="n">
        <f aca="false">IF(I33="Male",0,1)</f>
        <v>1</v>
      </c>
      <c r="Y33" s="55" t="n">
        <f aca="false">IF(OR(I33="DNB",I33="Dry DNB"),1,0)</f>
        <v>0</v>
      </c>
      <c r="Z33" s="0" t="str">
        <f aca="false">IF(ISNUMBER(W33),A33-W33,"")</f>
        <v/>
      </c>
      <c r="AA33" s="55" t="n">
        <f aca="false">MATCH(A33,DATAS,0)</f>
        <v>2</v>
      </c>
      <c r="AB33" s="55" t="n">
        <f aca="false">IF(AND(E33&gt;0,OR(AND(B33&gt;=1,B33&lt;=6),B33=10)),1,0)</f>
        <v>1</v>
      </c>
      <c r="AC33" s="55" t="n">
        <f aca="false">IF(AND(E33&gt;0,B33=10),1,0)</f>
        <v>0</v>
      </c>
      <c r="AD33" s="55" t="n">
        <f aca="false">IF(AND(C32=C33,AA32=AA33-1),AB32,"")</f>
        <v>1</v>
      </c>
      <c r="AE33" s="55" t="n">
        <f aca="false">IF(AND(C32=C33,AA32=AA33-1),AC32,"")</f>
        <v>0</v>
      </c>
      <c r="AF33" s="55" t="n">
        <f aca="false">IF(AA33=1,"",IF(AND(AB33=1,AD33&lt;&gt;1),1,0))</f>
        <v>0</v>
      </c>
      <c r="AG33" s="55" t="n">
        <f aca="false">IF(AA33=1,"",IF(AND(AC33=1,AE33&lt;&gt;1),1,0))</f>
        <v>0</v>
      </c>
      <c r="AH33" s="60" t="str">
        <f aca="false">IF(AND(E33&gt;0,AA33&lt;2,NOT(AND(C34=C33,AA34=AA33+1))),INDEX(DATAS,AA33+1),"")</f>
        <v/>
      </c>
      <c r="AI33" s="60" t="str">
        <f aca="false">IF(AND(AC33=1,AA33&lt;2),IF(AND(C34=C33,AA34=AA33+1),IF(AC34=1,"",INDEX(DATAS,AA33+1)),INDEX(DATAS,AA33+1)),"")</f>
        <v/>
      </c>
    </row>
    <row r="34" customFormat="false" ht="15" hidden="false" customHeight="false" outlineLevel="0" collapsed="false">
      <c r="A34" s="60" t="n">
        <v>46309</v>
      </c>
      <c r="B34" s="0" t="n">
        <v>5</v>
      </c>
      <c r="C34" s="0" t="n">
        <v>1216</v>
      </c>
      <c r="D34" s="0" t="n">
        <v>175</v>
      </c>
      <c r="E34" s="0" t="n">
        <v>5</v>
      </c>
      <c r="F34" s="55" t="s">
        <v>171</v>
      </c>
      <c r="G34" s="0" t="n">
        <v>38.4</v>
      </c>
      <c r="H34" s="0" t="n">
        <v>34</v>
      </c>
      <c r="I34" s="55" t="s">
        <v>157</v>
      </c>
      <c r="J34" s="0" t="n">
        <v>105</v>
      </c>
      <c r="K34" s="0" t="n">
        <v>71</v>
      </c>
      <c r="L34" s="0" t="n">
        <v>70</v>
      </c>
      <c r="M34" s="0" t="n">
        <v>657.09</v>
      </c>
      <c r="N34" s="0" t="n">
        <v>23.81</v>
      </c>
      <c r="O34" s="0" t="n">
        <v>24</v>
      </c>
      <c r="P34" s="0" t="n">
        <v>3.79</v>
      </c>
      <c r="Q34" s="0" t="n">
        <v>3.77</v>
      </c>
      <c r="R34" s="0" t="n">
        <v>4406</v>
      </c>
      <c r="S34" s="0" t="n">
        <v>8526</v>
      </c>
      <c r="T34" s="0" t="n">
        <v>50.4</v>
      </c>
      <c r="U34" s="0" t="n">
        <v>2184</v>
      </c>
      <c r="V34" s="0" t="n">
        <v>2</v>
      </c>
      <c r="W34" s="60" t="n">
        <v>46240</v>
      </c>
      <c r="X34" s="55" t="n">
        <f aca="false">IF(I34="Male",0,1)</f>
        <v>1</v>
      </c>
      <c r="Y34" s="55" t="n">
        <f aca="false">IF(OR(I34="DNB",I34="Dry DNB"),1,0)</f>
        <v>0</v>
      </c>
      <c r="Z34" s="55" t="n">
        <f aca="false">IF(ISNUMBER(W34),A34-W34,"")</f>
        <v>69</v>
      </c>
      <c r="AA34" s="55" t="n">
        <f aca="false">MATCH(A34,DATAS,0)</f>
        <v>1</v>
      </c>
      <c r="AB34" s="55" t="n">
        <f aca="false">IF(AND(E34&gt;0,OR(AND(B34&gt;=1,B34&lt;=6),B34=10)),1,0)</f>
        <v>1</v>
      </c>
      <c r="AC34" s="55" t="n">
        <f aca="false">IF(AND(E34&gt;0,B34=10),1,0)</f>
        <v>0</v>
      </c>
      <c r="AD34" s="0" t="str">
        <f aca="false">IF(AND(C33=C34,AA33=AA34-1),AB33,"")</f>
        <v/>
      </c>
      <c r="AE34" s="0" t="str">
        <f aca="false">IF(AND(C33=C34,AA33=AA34-1),AC33,"")</f>
        <v/>
      </c>
      <c r="AF34" s="0" t="str">
        <f aca="false">IF(AA34=1,"",IF(AND(AB34=1,AD34&lt;&gt;1),1,0))</f>
        <v/>
      </c>
      <c r="AG34" s="0" t="str">
        <f aca="false">IF(AA34=1,"",IF(AND(AC34=1,AE34&lt;&gt;1),1,0))</f>
        <v/>
      </c>
      <c r="AH34" s="60" t="str">
        <f aca="false">IF(AND(E34&gt;0,AA34&lt;2,NOT(AND(C35=C34,AA35=AA34+1))),INDEX(DATAS,AA34+1),"")</f>
        <v/>
      </c>
      <c r="AI34" s="60" t="str">
        <f aca="false">IF(AND(AC34=1,AA34&lt;2),IF(AND(C35=C34,AA35=AA34+1),IF(AC35=1,"",INDEX(DATAS,AA34+1)),INDEX(DATAS,AA34+1)),"")</f>
        <v/>
      </c>
    </row>
    <row r="35" customFormat="false" ht="15" hidden="false" customHeight="false" outlineLevel="0" collapsed="false">
      <c r="A35" s="60" t="n">
        <v>46310</v>
      </c>
      <c r="B35" s="0" t="n">
        <v>5</v>
      </c>
      <c r="C35" s="0" t="n">
        <v>1216</v>
      </c>
      <c r="D35" s="0" t="n">
        <v>176</v>
      </c>
      <c r="E35" s="0" t="n">
        <v>5</v>
      </c>
      <c r="F35" s="55" t="s">
        <v>171</v>
      </c>
      <c r="G35" s="0" t="n">
        <v>40.3</v>
      </c>
      <c r="H35" s="0" t="n">
        <v>35</v>
      </c>
      <c r="I35" s="55" t="s">
        <v>157</v>
      </c>
      <c r="J35" s="0" t="n">
        <v>105</v>
      </c>
      <c r="K35" s="0" t="n">
        <v>71</v>
      </c>
      <c r="L35" s="0" t="n">
        <v>71</v>
      </c>
      <c r="M35" s="0" t="n">
        <v>657.09</v>
      </c>
      <c r="N35" s="0" t="n">
        <v>23.81</v>
      </c>
      <c r="O35" s="0" t="n">
        <v>24</v>
      </c>
      <c r="P35" s="0" t="n">
        <v>3.79</v>
      </c>
      <c r="Q35" s="0" t="n">
        <v>3.77</v>
      </c>
      <c r="T35" s="0" t="n">
        <v>50.4</v>
      </c>
      <c r="U35" s="0" t="n">
        <v>2185</v>
      </c>
      <c r="V35" s="0" t="n">
        <v>2</v>
      </c>
      <c r="W35" s="60" t="n">
        <v>46240</v>
      </c>
      <c r="X35" s="55" t="n">
        <f aca="false">IF(I35="Male",0,1)</f>
        <v>1</v>
      </c>
      <c r="Y35" s="55" t="n">
        <f aca="false">IF(OR(I35="DNB",I35="Dry DNB"),1,0)</f>
        <v>0</v>
      </c>
      <c r="Z35" s="55" t="n">
        <f aca="false">IF(ISNUMBER(W35),A35-W35,"")</f>
        <v>70</v>
      </c>
      <c r="AA35" s="55" t="n">
        <f aca="false">MATCH(A35,DATAS,0)</f>
        <v>2</v>
      </c>
      <c r="AB35" s="55" t="n">
        <f aca="false">IF(AND(E35&gt;0,OR(AND(B35&gt;=1,B35&lt;=6),B35=10)),1,0)</f>
        <v>1</v>
      </c>
      <c r="AC35" s="55" t="n">
        <f aca="false">IF(AND(E35&gt;0,B35=10),1,0)</f>
        <v>0</v>
      </c>
      <c r="AD35" s="55" t="n">
        <f aca="false">IF(AND(C34=C35,AA34=AA35-1),AB34,"")</f>
        <v>1</v>
      </c>
      <c r="AE35" s="55" t="n">
        <f aca="false">IF(AND(C34=C35,AA34=AA35-1),AC34,"")</f>
        <v>0</v>
      </c>
      <c r="AF35" s="55" t="n">
        <f aca="false">IF(AA35=1,"",IF(AND(AB35=1,AD35&lt;&gt;1),1,0))</f>
        <v>0</v>
      </c>
      <c r="AG35" s="55" t="n">
        <f aca="false">IF(AA35=1,"",IF(AND(AC35=1,AE35&lt;&gt;1),1,0))</f>
        <v>0</v>
      </c>
      <c r="AH35" s="60" t="str">
        <f aca="false">IF(AND(E35&gt;0,AA35&lt;2,NOT(AND(C36=C35,AA36=AA35+1))),INDEX(DATAS,AA35+1),"")</f>
        <v/>
      </c>
      <c r="AI35" s="60" t="str">
        <f aca="false">IF(AND(AC35=1,AA35&lt;2),IF(AND(C36=C35,AA36=AA35+1),IF(AC36=1,"",INDEX(DATAS,AA35+1)),INDEX(DATAS,AA35+1)),"")</f>
        <v/>
      </c>
    </row>
    <row r="36" customFormat="false" ht="15" hidden="false" customHeight="false" outlineLevel="0" collapsed="false">
      <c r="A36" s="60" t="n">
        <v>46309</v>
      </c>
      <c r="B36" s="0" t="n">
        <v>6</v>
      </c>
      <c r="C36" s="0" t="n">
        <v>1226</v>
      </c>
      <c r="D36" s="0" t="n">
        <v>487</v>
      </c>
      <c r="E36" s="0" t="n">
        <v>3</v>
      </c>
      <c r="F36" s="55" t="s">
        <v>173</v>
      </c>
      <c r="G36" s="0" t="n">
        <v>17.6</v>
      </c>
      <c r="H36" s="0" t="n">
        <v>17</v>
      </c>
      <c r="I36" s="55" t="s">
        <v>143</v>
      </c>
      <c r="J36" s="0" t="n">
        <v>487</v>
      </c>
      <c r="K36" s="0" t="n">
        <v>60</v>
      </c>
      <c r="M36" s="0" t="n">
        <v>209.37</v>
      </c>
      <c r="N36" s="0" t="n">
        <v>33.48</v>
      </c>
      <c r="O36" s="0" t="n">
        <v>13.95</v>
      </c>
      <c r="P36" s="0" t="n">
        <v>6.28</v>
      </c>
      <c r="Q36" s="0" t="n">
        <v>4.47</v>
      </c>
      <c r="R36" s="0" t="n">
        <v>4540</v>
      </c>
      <c r="S36" s="0" t="n">
        <v>8840</v>
      </c>
      <c r="T36" s="0" t="n">
        <v>47.3</v>
      </c>
      <c r="U36" s="0" t="n">
        <v>2180</v>
      </c>
      <c r="V36" s="0" t="n">
        <v>7</v>
      </c>
      <c r="W36" s="60" t="n">
        <v>46093</v>
      </c>
      <c r="X36" s="55" t="n">
        <f aca="false">IF(I36="Male",0,1)</f>
        <v>1</v>
      </c>
      <c r="Y36" s="55" t="n">
        <f aca="false">IF(OR(I36="DNB",I36="Dry DNB"),1,0)</f>
        <v>1</v>
      </c>
      <c r="Z36" s="55" t="n">
        <f aca="false">IF(ISNUMBER(W36),A36-W36,"")</f>
        <v>216</v>
      </c>
      <c r="AA36" s="55" t="n">
        <f aca="false">MATCH(A36,DATAS,0)</f>
        <v>1</v>
      </c>
      <c r="AB36" s="55" t="n">
        <f aca="false">IF(AND(E36&gt;0,OR(AND(B36&gt;=1,B36&lt;=6),B36=10)),1,0)</f>
        <v>1</v>
      </c>
      <c r="AC36" s="55" t="n">
        <f aca="false">IF(AND(E36&gt;0,B36=10),1,0)</f>
        <v>0</v>
      </c>
      <c r="AD36" s="0" t="str">
        <f aca="false">IF(AND(C35=C36,AA35=AA36-1),AB35,"")</f>
        <v/>
      </c>
      <c r="AE36" s="0" t="str">
        <f aca="false">IF(AND(C35=C36,AA35=AA36-1),AC35,"")</f>
        <v/>
      </c>
      <c r="AF36" s="0" t="str">
        <f aca="false">IF(AA36=1,"",IF(AND(AB36=1,AD36&lt;&gt;1),1,0))</f>
        <v/>
      </c>
      <c r="AG36" s="0" t="str">
        <f aca="false">IF(AA36=1,"",IF(AND(AC36=1,AE36&lt;&gt;1),1,0))</f>
        <v/>
      </c>
      <c r="AH36" s="60" t="str">
        <f aca="false">IF(AND(E36&gt;0,AA36&lt;2,NOT(AND(C37=C36,AA37=AA36+1))),INDEX(DATAS,AA36+1),"")</f>
        <v/>
      </c>
      <c r="AI36" s="60" t="str">
        <f aca="false">IF(AND(AC36=1,AA36&lt;2),IF(AND(C37=C36,AA37=AA36+1),IF(AC37=1,"",INDEX(DATAS,AA36+1)),INDEX(DATAS,AA36+1)),"")</f>
        <v/>
      </c>
    </row>
    <row r="37" customFormat="false" ht="15" hidden="false" customHeight="false" outlineLevel="0" collapsed="false">
      <c r="A37" s="60" t="n">
        <v>46310</v>
      </c>
      <c r="B37" s="0" t="n">
        <v>6</v>
      </c>
      <c r="C37" s="0" t="n">
        <v>1226</v>
      </c>
      <c r="D37" s="0" t="n">
        <v>488</v>
      </c>
      <c r="E37" s="0" t="n">
        <v>3</v>
      </c>
      <c r="F37" s="55" t="s">
        <v>173</v>
      </c>
      <c r="G37" s="0" t="n">
        <v>17.9</v>
      </c>
      <c r="H37" s="0" t="n">
        <v>17</v>
      </c>
      <c r="I37" s="55" t="s">
        <v>143</v>
      </c>
      <c r="J37" s="0" t="n">
        <v>488</v>
      </c>
      <c r="K37" s="0" t="n">
        <v>60</v>
      </c>
      <c r="M37" s="0" t="n">
        <v>209.37</v>
      </c>
      <c r="N37" s="0" t="n">
        <v>33.48</v>
      </c>
      <c r="O37" s="0" t="n">
        <v>13.95</v>
      </c>
      <c r="P37" s="0" t="n">
        <v>6.28</v>
      </c>
      <c r="Q37" s="0" t="n">
        <v>4.47</v>
      </c>
      <c r="T37" s="0" t="n">
        <v>47.3</v>
      </c>
      <c r="U37" s="0" t="n">
        <v>2181</v>
      </c>
      <c r="V37" s="0" t="n">
        <v>7</v>
      </c>
      <c r="W37" s="60" t="n">
        <v>46093</v>
      </c>
      <c r="X37" s="55" t="n">
        <f aca="false">IF(I37="Male",0,1)</f>
        <v>1</v>
      </c>
      <c r="Y37" s="55" t="n">
        <f aca="false">IF(OR(I37="DNB",I37="Dry DNB"),1,0)</f>
        <v>1</v>
      </c>
      <c r="Z37" s="55" t="n">
        <f aca="false">IF(ISNUMBER(W37),A37-W37,"")</f>
        <v>217</v>
      </c>
      <c r="AA37" s="55" t="n">
        <f aca="false">MATCH(A37,DATAS,0)</f>
        <v>2</v>
      </c>
      <c r="AB37" s="55" t="n">
        <f aca="false">IF(AND(E37&gt;0,OR(AND(B37&gt;=1,B37&lt;=6),B37=10)),1,0)</f>
        <v>1</v>
      </c>
      <c r="AC37" s="55" t="n">
        <f aca="false">IF(AND(E37&gt;0,B37=10),1,0)</f>
        <v>0</v>
      </c>
      <c r="AD37" s="55" t="n">
        <f aca="false">IF(AND(C36=C37,AA36=AA37-1),AB36,"")</f>
        <v>1</v>
      </c>
      <c r="AE37" s="55" t="n">
        <f aca="false">IF(AND(C36=C37,AA36=AA37-1),AC36,"")</f>
        <v>0</v>
      </c>
      <c r="AF37" s="55" t="n">
        <f aca="false">IF(AA37=1,"",IF(AND(AB37=1,AD37&lt;&gt;1),1,0))</f>
        <v>0</v>
      </c>
      <c r="AG37" s="55" t="n">
        <f aca="false">IF(AA37=1,"",IF(AND(AC37=1,AE37&lt;&gt;1),1,0))</f>
        <v>0</v>
      </c>
      <c r="AH37" s="60" t="str">
        <f aca="false">IF(AND(E37&gt;0,AA37&lt;2,NOT(AND(C38=C37,AA38=AA37+1))),INDEX(DATAS,AA37+1),"")</f>
        <v/>
      </c>
      <c r="AI37" s="60" t="str">
        <f aca="false">IF(AND(AC37=1,AA37&lt;2),IF(AND(C38=C37,AA38=AA37+1),IF(AC38=1,"",INDEX(DATAS,AA37+1)),INDEX(DATAS,AA37+1)),"")</f>
        <v/>
      </c>
    </row>
    <row r="38" customFormat="false" ht="15" hidden="false" customHeight="false" outlineLevel="0" collapsed="false">
      <c r="A38" s="60" t="n">
        <v>46309</v>
      </c>
      <c r="B38" s="0" t="n">
        <v>10</v>
      </c>
      <c r="C38" s="0" t="n">
        <v>1571</v>
      </c>
      <c r="D38" s="0" t="n">
        <v>213</v>
      </c>
      <c r="E38" s="0" t="n">
        <v>2</v>
      </c>
      <c r="F38" s="55" t="s">
        <v>174</v>
      </c>
      <c r="G38" s="0" t="n">
        <v>13.1</v>
      </c>
      <c r="H38" s="0" t="n">
        <v>30</v>
      </c>
      <c r="I38" s="55" t="s">
        <v>157</v>
      </c>
      <c r="J38" s="0" t="n">
        <v>73</v>
      </c>
      <c r="K38" s="0" t="n">
        <v>73</v>
      </c>
      <c r="L38" s="0" t="n">
        <v>140</v>
      </c>
      <c r="P38" s="0" t="n">
        <v>2.01</v>
      </c>
      <c r="Q38" s="0" t="n">
        <v>3.92</v>
      </c>
      <c r="R38" s="0" t="n">
        <v>6013</v>
      </c>
      <c r="S38" s="0" t="n">
        <v>11418</v>
      </c>
      <c r="T38" s="0" t="n">
        <v>57.05</v>
      </c>
      <c r="U38" s="0" t="n">
        <v>1313</v>
      </c>
      <c r="V38" s="0" t="n">
        <v>1</v>
      </c>
      <c r="W38" s="60" t="n">
        <v>46170</v>
      </c>
      <c r="X38" s="55" t="n">
        <f aca="false">IF(I38="Male",0,1)</f>
        <v>1</v>
      </c>
      <c r="Y38" s="55" t="n">
        <f aca="false">IF(OR(I38="DNB",I38="Dry DNB"),1,0)</f>
        <v>0</v>
      </c>
      <c r="Z38" s="55" t="n">
        <f aca="false">IF(ISNUMBER(W38),A38-W38,"")</f>
        <v>139</v>
      </c>
      <c r="AA38" s="55" t="n">
        <f aca="false">MATCH(A38,DATAS,0)</f>
        <v>1</v>
      </c>
      <c r="AB38" s="55" t="n">
        <f aca="false">IF(AND(E38&gt;0,OR(AND(B38&gt;=1,B38&lt;=6),B38=10)),1,0)</f>
        <v>1</v>
      </c>
      <c r="AC38" s="55" t="n">
        <f aca="false">IF(AND(E38&gt;0,B38=10),1,0)</f>
        <v>1</v>
      </c>
      <c r="AD38" s="0" t="str">
        <f aca="false">IF(AND(C37=C38,AA37=AA38-1),AB37,"")</f>
        <v/>
      </c>
      <c r="AE38" s="0" t="str">
        <f aca="false">IF(AND(C37=C38,AA37=AA38-1),AC37,"")</f>
        <v/>
      </c>
      <c r="AF38" s="0" t="str">
        <f aca="false">IF(AA38=1,"",IF(AND(AB38=1,AD38&lt;&gt;1),1,0))</f>
        <v/>
      </c>
      <c r="AG38" s="0" t="str">
        <f aca="false">IF(AA38=1,"",IF(AND(AC38=1,AE38&lt;&gt;1),1,0))</f>
        <v/>
      </c>
      <c r="AH38" s="60" t="str">
        <f aca="false">IF(AND(E38&gt;0,AA38&lt;2,NOT(AND(C39=C38,AA39=AA38+1))),INDEX(DATAS,AA38+1),"")</f>
        <v/>
      </c>
      <c r="AI38" s="60" t="str">
        <f aca="false">IF(AND(AC38=1,AA38&lt;2),IF(AND(C39=C38,AA39=AA38+1),IF(AC39=1,"",INDEX(DATAS,AA38+1)),INDEX(DATAS,AA38+1)),"")</f>
        <v/>
      </c>
    </row>
    <row r="39" customFormat="false" ht="15" hidden="false" customHeight="false" outlineLevel="0" collapsed="false">
      <c r="A39" s="60" t="n">
        <v>46310</v>
      </c>
      <c r="B39" s="0" t="n">
        <v>10</v>
      </c>
      <c r="C39" s="0" t="n">
        <v>1571</v>
      </c>
      <c r="D39" s="0" t="n">
        <v>214</v>
      </c>
      <c r="E39" s="0" t="n">
        <v>2</v>
      </c>
      <c r="F39" s="55" t="s">
        <v>174</v>
      </c>
      <c r="H39" s="0" t="n">
        <v>28</v>
      </c>
      <c r="I39" s="55" t="s">
        <v>157</v>
      </c>
      <c r="J39" s="0" t="n">
        <v>73</v>
      </c>
      <c r="K39" s="0" t="n">
        <v>73</v>
      </c>
      <c r="L39" s="0" t="n">
        <v>141</v>
      </c>
      <c r="P39" s="0" t="n">
        <v>2.01</v>
      </c>
      <c r="Q39" s="0" t="n">
        <v>3.92</v>
      </c>
      <c r="T39" s="0" t="n">
        <v>57.05</v>
      </c>
      <c r="U39" s="0" t="n">
        <v>1314</v>
      </c>
      <c r="V39" s="0" t="n">
        <v>1</v>
      </c>
      <c r="W39" s="60" t="n">
        <v>46170</v>
      </c>
      <c r="X39" s="55" t="n">
        <f aca="false">IF(I39="Male",0,1)</f>
        <v>1</v>
      </c>
      <c r="Y39" s="55" t="n">
        <f aca="false">IF(OR(I39="DNB",I39="Dry DNB"),1,0)</f>
        <v>0</v>
      </c>
      <c r="Z39" s="55" t="n">
        <f aca="false">IF(ISNUMBER(W39),A39-W39,"")</f>
        <v>140</v>
      </c>
      <c r="AA39" s="55" t="n">
        <f aca="false">MATCH(A39,DATAS,0)</f>
        <v>2</v>
      </c>
      <c r="AB39" s="55" t="n">
        <f aca="false">IF(AND(E39&gt;0,OR(AND(B39&gt;=1,B39&lt;=6),B39=10)),1,0)</f>
        <v>1</v>
      </c>
      <c r="AC39" s="55" t="n">
        <f aca="false">IF(AND(E39&gt;0,B39=10),1,0)</f>
        <v>1</v>
      </c>
      <c r="AD39" s="55" t="n">
        <f aca="false">IF(AND(C38=C39,AA38=AA39-1),AB38,"")</f>
        <v>1</v>
      </c>
      <c r="AE39" s="55" t="n">
        <f aca="false">IF(AND(C38=C39,AA38=AA39-1),AC38,"")</f>
        <v>1</v>
      </c>
      <c r="AF39" s="55" t="n">
        <f aca="false">IF(AA39=1,"",IF(AND(AB39=1,AD39&lt;&gt;1),1,0))</f>
        <v>0</v>
      </c>
      <c r="AG39" s="55" t="n">
        <f aca="false">IF(AA39=1,"",IF(AND(AC39=1,AE39&lt;&gt;1),1,0))</f>
        <v>0</v>
      </c>
      <c r="AH39" s="60" t="str">
        <f aca="false">IF(AND(E39&gt;0,AA39&lt;2,NOT(AND(C40=C39,AA40=AA39+1))),INDEX(DATAS,AA39+1),"")</f>
        <v/>
      </c>
      <c r="AI39" s="60" t="str">
        <f aca="false">IF(AND(AC39=1,AA39&lt;2),IF(AND(C40=C39,AA40=AA39+1),IF(AC40=1,"",INDEX(DATAS,AA39+1)),INDEX(DATAS,AA39+1)),"")</f>
        <v/>
      </c>
    </row>
    <row r="40" customFormat="false" ht="15" hidden="false" customHeight="false" outlineLevel="0" collapsed="false">
      <c r="A40" s="60" t="n">
        <v>46309</v>
      </c>
      <c r="B40" s="0" t="n">
        <v>6</v>
      </c>
      <c r="C40" s="0" t="n">
        <v>1954</v>
      </c>
      <c r="D40" s="0" t="n">
        <v>600</v>
      </c>
      <c r="E40" s="0" t="n">
        <v>6</v>
      </c>
      <c r="F40" s="55" t="s">
        <v>175</v>
      </c>
      <c r="G40" s="0" t="n">
        <v>19.3</v>
      </c>
      <c r="H40" s="0" t="n">
        <v>19</v>
      </c>
      <c r="I40" s="55" t="s">
        <v>143</v>
      </c>
      <c r="J40" s="0" t="n">
        <v>600</v>
      </c>
      <c r="K40" s="0" t="n">
        <v>62</v>
      </c>
      <c r="P40" s="0" t="n">
        <v>4.5</v>
      </c>
      <c r="Q40" s="0" t="n">
        <v>3.99</v>
      </c>
      <c r="R40" s="0" t="n">
        <v>6173</v>
      </c>
      <c r="S40" s="0" t="n">
        <v>11815</v>
      </c>
      <c r="T40" s="0" t="n">
        <v>72.85</v>
      </c>
      <c r="U40" s="0" t="n">
        <v>3245</v>
      </c>
      <c r="V40" s="0" t="n">
        <v>11</v>
      </c>
      <c r="W40" s="60" t="n">
        <v>46156</v>
      </c>
      <c r="X40" s="55" t="n">
        <f aca="false">IF(I40="Male",0,1)</f>
        <v>1</v>
      </c>
      <c r="Y40" s="55" t="n">
        <f aca="false">IF(OR(I40="DNB",I40="Dry DNB"),1,0)</f>
        <v>1</v>
      </c>
      <c r="Z40" s="55" t="n">
        <f aca="false">IF(ISNUMBER(W40),A40-W40,"")</f>
        <v>153</v>
      </c>
      <c r="AA40" s="55" t="n">
        <f aca="false">MATCH(A40,DATAS,0)</f>
        <v>1</v>
      </c>
      <c r="AB40" s="55" t="n">
        <f aca="false">IF(AND(E40&gt;0,OR(AND(B40&gt;=1,B40&lt;=6),B40=10)),1,0)</f>
        <v>1</v>
      </c>
      <c r="AC40" s="55" t="n">
        <f aca="false">IF(AND(E40&gt;0,B40=10),1,0)</f>
        <v>0</v>
      </c>
      <c r="AD40" s="0" t="str">
        <f aca="false">IF(AND(C39=C40,AA39=AA40-1),AB39,"")</f>
        <v/>
      </c>
      <c r="AE40" s="0" t="str">
        <f aca="false">IF(AND(C39=C40,AA39=AA40-1),AC39,"")</f>
        <v/>
      </c>
      <c r="AF40" s="0" t="str">
        <f aca="false">IF(AA40=1,"",IF(AND(AB40=1,AD40&lt;&gt;1),1,0))</f>
        <v/>
      </c>
      <c r="AG40" s="0" t="str">
        <f aca="false">IF(AA40=1,"",IF(AND(AC40=1,AE40&lt;&gt;1),1,0))</f>
        <v/>
      </c>
      <c r="AH40" s="60" t="str">
        <f aca="false">IF(AND(E40&gt;0,AA40&lt;2,NOT(AND(C41=C40,AA41=AA40+1))),INDEX(DATAS,AA40+1),"")</f>
        <v/>
      </c>
      <c r="AI40" s="60" t="str">
        <f aca="false">IF(AND(AC40=1,AA40&lt;2),IF(AND(C41=C40,AA41=AA40+1),IF(AC41=1,"",INDEX(DATAS,AA40+1)),INDEX(DATAS,AA40+1)),"")</f>
        <v/>
      </c>
    </row>
    <row r="41" customFormat="false" ht="15" hidden="false" customHeight="false" outlineLevel="0" collapsed="false">
      <c r="A41" s="60" t="n">
        <v>46310</v>
      </c>
      <c r="B41" s="0" t="n">
        <v>6</v>
      </c>
      <c r="C41" s="0" t="n">
        <v>1954</v>
      </c>
      <c r="D41" s="0" t="n">
        <v>601</v>
      </c>
      <c r="E41" s="0" t="n">
        <v>6</v>
      </c>
      <c r="F41" s="55" t="s">
        <v>175</v>
      </c>
      <c r="G41" s="0" t="n">
        <v>22</v>
      </c>
      <c r="H41" s="0" t="n">
        <v>19</v>
      </c>
      <c r="I41" s="55" t="s">
        <v>143</v>
      </c>
      <c r="J41" s="0" t="n">
        <v>601</v>
      </c>
      <c r="K41" s="0" t="n">
        <v>62</v>
      </c>
      <c r="P41" s="0" t="n">
        <v>4.5</v>
      </c>
      <c r="Q41" s="0" t="n">
        <v>3.99</v>
      </c>
      <c r="T41" s="0" t="n">
        <v>72.85</v>
      </c>
      <c r="U41" s="0" t="n">
        <v>3246</v>
      </c>
      <c r="V41" s="0" t="n">
        <v>11</v>
      </c>
      <c r="W41" s="60" t="n">
        <v>46156</v>
      </c>
      <c r="X41" s="55" t="n">
        <f aca="false">IF(I41="Male",0,1)</f>
        <v>1</v>
      </c>
      <c r="Y41" s="55" t="n">
        <f aca="false">IF(OR(I41="DNB",I41="Dry DNB"),1,0)</f>
        <v>1</v>
      </c>
      <c r="Z41" s="55" t="n">
        <f aca="false">IF(ISNUMBER(W41),A41-W41,"")</f>
        <v>154</v>
      </c>
      <c r="AA41" s="55" t="n">
        <f aca="false">MATCH(A41,DATAS,0)</f>
        <v>2</v>
      </c>
      <c r="AB41" s="55" t="n">
        <f aca="false">IF(AND(E41&gt;0,OR(AND(B41&gt;=1,B41&lt;=6),B41=10)),1,0)</f>
        <v>1</v>
      </c>
      <c r="AC41" s="55" t="n">
        <f aca="false">IF(AND(E41&gt;0,B41=10),1,0)</f>
        <v>0</v>
      </c>
      <c r="AD41" s="55" t="n">
        <f aca="false">IF(AND(C40=C41,AA40=AA41-1),AB40,"")</f>
        <v>1</v>
      </c>
      <c r="AE41" s="55" t="n">
        <f aca="false">IF(AND(C40=C41,AA40=AA41-1),AC40,"")</f>
        <v>0</v>
      </c>
      <c r="AF41" s="55" t="n">
        <f aca="false">IF(AA41=1,"",IF(AND(AB41=1,AD41&lt;&gt;1),1,0))</f>
        <v>0</v>
      </c>
      <c r="AG41" s="55" t="n">
        <f aca="false">IF(AA41=1,"",IF(AND(AC41=1,AE41&lt;&gt;1),1,0))</f>
        <v>0</v>
      </c>
      <c r="AH41" s="60" t="str">
        <f aca="false">IF(AND(E41&gt;0,AA41&lt;2,NOT(AND(C42=C41,AA42=AA41+1))),INDEX(DATAS,AA41+1),"")</f>
        <v/>
      </c>
      <c r="AI41" s="60" t="str">
        <f aca="false">IF(AND(AC41=1,AA41&lt;2),IF(AND(C42=C41,AA42=AA41+1),IF(AC42=1,"",INDEX(DATAS,AA41+1)),INDEX(DATAS,AA41+1)),"")</f>
        <v/>
      </c>
    </row>
    <row r="42" customFormat="false" ht="15" hidden="false" customHeight="false" outlineLevel="0" collapsed="false">
      <c r="A42" s="60" t="n">
        <v>46309</v>
      </c>
      <c r="B42" s="0" t="n">
        <v>2</v>
      </c>
      <c r="C42" s="0" t="n">
        <v>2183</v>
      </c>
      <c r="D42" s="0" t="n">
        <v>64</v>
      </c>
      <c r="E42" s="0" t="n">
        <v>6</v>
      </c>
      <c r="F42" s="55" t="s">
        <v>176</v>
      </c>
      <c r="G42" s="0" t="n">
        <v>55.3</v>
      </c>
      <c r="H42" s="0" t="n">
        <v>51</v>
      </c>
      <c r="I42" s="55" t="s">
        <v>166</v>
      </c>
      <c r="J42" s="0" t="n">
        <v>64</v>
      </c>
      <c r="P42" s="0" t="n">
        <v>3.58</v>
      </c>
      <c r="Q42" s="0" t="n">
        <v>3.26</v>
      </c>
      <c r="R42" s="0" t="n">
        <v>4943</v>
      </c>
      <c r="S42" s="0" t="n">
        <v>9935</v>
      </c>
      <c r="U42" s="0" t="n">
        <v>3010</v>
      </c>
      <c r="V42" s="0" t="n">
        <v>0</v>
      </c>
      <c r="X42" s="55" t="n">
        <f aca="false">IF(I42="Male",0,1)</f>
        <v>1</v>
      </c>
      <c r="Y42" s="55" t="n">
        <f aca="false">IF(OR(I42="DNB",I42="Dry DNB"),1,0)</f>
        <v>0</v>
      </c>
      <c r="Z42" s="0" t="str">
        <f aca="false">IF(ISNUMBER(W42),A42-W42,"")</f>
        <v/>
      </c>
      <c r="AA42" s="55" t="n">
        <f aca="false">MATCH(A42,DATAS,0)</f>
        <v>1</v>
      </c>
      <c r="AB42" s="55" t="n">
        <f aca="false">IF(AND(E42&gt;0,OR(AND(B42&gt;=1,B42&lt;=6),B42=10)),1,0)</f>
        <v>1</v>
      </c>
      <c r="AC42" s="55" t="n">
        <f aca="false">IF(AND(E42&gt;0,B42=10),1,0)</f>
        <v>0</v>
      </c>
      <c r="AD42" s="0" t="str">
        <f aca="false">IF(AND(C41=C42,AA41=AA42-1),AB41,"")</f>
        <v/>
      </c>
      <c r="AE42" s="0" t="str">
        <f aca="false">IF(AND(C41=C42,AA41=AA42-1),AC41,"")</f>
        <v/>
      </c>
      <c r="AF42" s="0" t="str">
        <f aca="false">IF(AA42=1,"",IF(AND(AB42=1,AD42&lt;&gt;1),1,0))</f>
        <v/>
      </c>
      <c r="AG42" s="0" t="str">
        <f aca="false">IF(AA42=1,"",IF(AND(AC42=1,AE42&lt;&gt;1),1,0))</f>
        <v/>
      </c>
      <c r="AH42" s="60" t="str">
        <f aca="false">IF(AND(E42&gt;0,AA42&lt;2,NOT(AND(C43=C42,AA43=AA42+1))),INDEX(DATAS,AA42+1),"")</f>
        <v/>
      </c>
      <c r="AI42" s="60" t="str">
        <f aca="false">IF(AND(AC42=1,AA42&lt;2),IF(AND(C43=C42,AA43=AA42+1),IF(AC43=1,"",INDEX(DATAS,AA42+1)),INDEX(DATAS,AA42+1)),"")</f>
        <v/>
      </c>
    </row>
    <row r="43" customFormat="false" ht="15" hidden="false" customHeight="false" outlineLevel="0" collapsed="false">
      <c r="A43" s="60" t="n">
        <v>46310</v>
      </c>
      <c r="B43" s="0" t="n">
        <v>2</v>
      </c>
      <c r="C43" s="0" t="n">
        <v>2183</v>
      </c>
      <c r="D43" s="0" t="n">
        <v>65</v>
      </c>
      <c r="E43" s="0" t="n">
        <v>6</v>
      </c>
      <c r="F43" s="55" t="s">
        <v>176</v>
      </c>
      <c r="G43" s="0" t="n">
        <v>53.2</v>
      </c>
      <c r="H43" s="0" t="n">
        <v>50</v>
      </c>
      <c r="I43" s="55" t="s">
        <v>177</v>
      </c>
      <c r="J43" s="0" t="n">
        <v>65</v>
      </c>
      <c r="P43" s="0" t="n">
        <v>3.58</v>
      </c>
      <c r="Q43" s="0" t="n">
        <v>3.26</v>
      </c>
      <c r="U43" s="0" t="n">
        <v>3011</v>
      </c>
      <c r="V43" s="0" t="n">
        <v>0</v>
      </c>
      <c r="X43" s="55" t="n">
        <f aca="false">IF(I43="Male",0,1)</f>
        <v>1</v>
      </c>
      <c r="Y43" s="55" t="n">
        <f aca="false">IF(OR(I43="DNB",I43="Dry DNB"),1,0)</f>
        <v>0</v>
      </c>
      <c r="Z43" s="0" t="str">
        <f aca="false">IF(ISNUMBER(W43),A43-W43,"")</f>
        <v/>
      </c>
      <c r="AA43" s="55" t="n">
        <f aca="false">MATCH(A43,DATAS,0)</f>
        <v>2</v>
      </c>
      <c r="AB43" s="55" t="n">
        <f aca="false">IF(AND(E43&gt;0,OR(AND(B43&gt;=1,B43&lt;=6),B43=10)),1,0)</f>
        <v>1</v>
      </c>
      <c r="AC43" s="55" t="n">
        <f aca="false">IF(AND(E43&gt;0,B43=10),1,0)</f>
        <v>0</v>
      </c>
      <c r="AD43" s="55" t="n">
        <f aca="false">IF(AND(C42=C43,AA42=AA43-1),AB42,"")</f>
        <v>1</v>
      </c>
      <c r="AE43" s="55" t="n">
        <f aca="false">IF(AND(C42=C43,AA42=AA43-1),AC42,"")</f>
        <v>0</v>
      </c>
      <c r="AF43" s="55" t="n">
        <f aca="false">IF(AA43=1,"",IF(AND(AB43=1,AD43&lt;&gt;1),1,0))</f>
        <v>0</v>
      </c>
      <c r="AG43" s="55" t="n">
        <f aca="false">IF(AA43=1,"",IF(AND(AC43=1,AE43&lt;&gt;1),1,0))</f>
        <v>0</v>
      </c>
      <c r="AH43" s="60" t="str">
        <f aca="false">IF(AND(E43&gt;0,AA43&lt;2,NOT(AND(C44=C43,AA44=AA43+1))),INDEX(DATAS,AA43+1),"")</f>
        <v/>
      </c>
      <c r="AI43" s="60" t="str">
        <f aca="false">IF(AND(AC43=1,AA43&lt;2),IF(AND(C44=C43,AA44=AA43+1),IF(AC44=1,"",INDEX(DATAS,AA43+1)),INDEX(DATAS,AA43+1)),"")</f>
        <v/>
      </c>
    </row>
    <row r="44" customFormat="false" ht="15" hidden="false" customHeight="false" outlineLevel="0" collapsed="false">
      <c r="A44" s="60" t="n">
        <v>46309</v>
      </c>
      <c r="B44" s="0" t="n">
        <v>5</v>
      </c>
      <c r="C44" s="0" t="n">
        <v>2224</v>
      </c>
      <c r="D44" s="0" t="n">
        <v>22</v>
      </c>
      <c r="E44" s="0" t="n">
        <v>7</v>
      </c>
      <c r="F44" s="55" t="s">
        <v>178</v>
      </c>
      <c r="G44" s="0" t="n">
        <v>44.3</v>
      </c>
      <c r="H44" s="0" t="n">
        <v>42</v>
      </c>
      <c r="I44" s="55" t="s">
        <v>166</v>
      </c>
      <c r="J44" s="0" t="n">
        <v>22</v>
      </c>
      <c r="R44" s="0" t="n">
        <v>3169</v>
      </c>
      <c r="S44" s="0" t="n">
        <v>6370</v>
      </c>
      <c r="U44" s="0" t="n">
        <v>2960</v>
      </c>
      <c r="V44" s="0" t="n">
        <v>0</v>
      </c>
      <c r="X44" s="55" t="n">
        <f aca="false">IF(I44="Male",0,1)</f>
        <v>1</v>
      </c>
      <c r="Y44" s="55" t="n">
        <f aca="false">IF(OR(I44="DNB",I44="Dry DNB"),1,0)</f>
        <v>0</v>
      </c>
      <c r="Z44" s="0" t="str">
        <f aca="false">IF(ISNUMBER(W44),A44-W44,"")</f>
        <v/>
      </c>
      <c r="AA44" s="55" t="n">
        <f aca="false">MATCH(A44,DATAS,0)</f>
        <v>1</v>
      </c>
      <c r="AB44" s="55" t="n">
        <f aca="false">IF(AND(E44&gt;0,OR(AND(B44&gt;=1,B44&lt;=6),B44=10)),1,0)</f>
        <v>1</v>
      </c>
      <c r="AC44" s="55" t="n">
        <f aca="false">IF(AND(E44&gt;0,B44=10),1,0)</f>
        <v>0</v>
      </c>
      <c r="AD44" s="0" t="str">
        <f aca="false">IF(AND(C43=C44,AA43=AA44-1),AB43,"")</f>
        <v/>
      </c>
      <c r="AE44" s="0" t="str">
        <f aca="false">IF(AND(C43=C44,AA43=AA44-1),AC43,"")</f>
        <v/>
      </c>
      <c r="AF44" s="0" t="str">
        <f aca="false">IF(AA44=1,"",IF(AND(AB44=1,AD44&lt;&gt;1),1,0))</f>
        <v/>
      </c>
      <c r="AG44" s="0" t="str">
        <f aca="false">IF(AA44=1,"",IF(AND(AC44=1,AE44&lt;&gt;1),1,0))</f>
        <v/>
      </c>
      <c r="AH44" s="60" t="str">
        <f aca="false">IF(AND(E44&gt;0,AA44&lt;2,NOT(AND(C45=C44,AA45=AA44+1))),INDEX(DATAS,AA44+1),"")</f>
        <v/>
      </c>
      <c r="AI44" s="60" t="str">
        <f aca="false">IF(AND(AC44=1,AA44&lt;2),IF(AND(C45=C44,AA45=AA44+1),IF(AC45=1,"",INDEX(DATAS,AA44+1)),INDEX(DATAS,AA44+1)),"")</f>
        <v/>
      </c>
    </row>
    <row r="45" customFormat="false" ht="15" hidden="false" customHeight="false" outlineLevel="0" collapsed="false">
      <c r="A45" s="60" t="n">
        <v>46310</v>
      </c>
      <c r="B45" s="0" t="n">
        <v>5</v>
      </c>
      <c r="C45" s="0" t="n">
        <v>2224</v>
      </c>
      <c r="D45" s="0" t="n">
        <v>23</v>
      </c>
      <c r="E45" s="0" t="n">
        <v>7</v>
      </c>
      <c r="F45" s="55" t="s">
        <v>178</v>
      </c>
      <c r="G45" s="0" t="n">
        <v>42.4</v>
      </c>
      <c r="H45" s="0" t="n">
        <v>42</v>
      </c>
      <c r="I45" s="55" t="s">
        <v>166</v>
      </c>
      <c r="J45" s="0" t="n">
        <v>23</v>
      </c>
      <c r="U45" s="0" t="n">
        <v>2961</v>
      </c>
      <c r="V45" s="0" t="n">
        <v>0</v>
      </c>
      <c r="X45" s="55" t="n">
        <f aca="false">IF(I45="Male",0,1)</f>
        <v>1</v>
      </c>
      <c r="Y45" s="55" t="n">
        <f aca="false">IF(OR(I45="DNB",I45="Dry DNB"),1,0)</f>
        <v>0</v>
      </c>
      <c r="Z45" s="0" t="str">
        <f aca="false">IF(ISNUMBER(W45),A45-W45,"")</f>
        <v/>
      </c>
      <c r="AA45" s="55" t="n">
        <f aca="false">MATCH(A45,DATAS,0)</f>
        <v>2</v>
      </c>
      <c r="AB45" s="55" t="n">
        <f aca="false">IF(AND(E45&gt;0,OR(AND(B45&gt;=1,B45&lt;=6),B45=10)),1,0)</f>
        <v>1</v>
      </c>
      <c r="AC45" s="55" t="n">
        <f aca="false">IF(AND(E45&gt;0,B45=10),1,0)</f>
        <v>0</v>
      </c>
      <c r="AD45" s="55" t="n">
        <f aca="false">IF(AND(C44=C45,AA44=AA45-1),AB44,"")</f>
        <v>1</v>
      </c>
      <c r="AE45" s="55" t="n">
        <f aca="false">IF(AND(C44=C45,AA44=AA45-1),AC44,"")</f>
        <v>0</v>
      </c>
      <c r="AF45" s="55" t="n">
        <f aca="false">IF(AA45=1,"",IF(AND(AB45=1,AD45&lt;&gt;1),1,0))</f>
        <v>0</v>
      </c>
      <c r="AG45" s="55" t="n">
        <f aca="false">IF(AA45=1,"",IF(AND(AC45=1,AE45&lt;&gt;1),1,0))</f>
        <v>0</v>
      </c>
      <c r="AH45" s="60" t="str">
        <f aca="false">IF(AND(E45&gt;0,AA45&lt;2,NOT(AND(C46=C45,AA46=AA45+1))),INDEX(DATAS,AA45+1),"")</f>
        <v/>
      </c>
      <c r="AI45" s="60" t="str">
        <f aca="false">IF(AND(AC45=1,AA45&lt;2),IF(AND(C46=C45,AA46=AA45+1),IF(AC46=1,"",INDEX(DATAS,AA45+1)),INDEX(DATAS,AA45+1)),"")</f>
        <v/>
      </c>
    </row>
    <row r="46" customFormat="false" ht="15" hidden="false" customHeight="false" outlineLevel="0" collapsed="false">
      <c r="A46" s="60" t="n">
        <v>46309</v>
      </c>
      <c r="B46" s="0" t="n">
        <v>7</v>
      </c>
      <c r="C46" s="0" t="n">
        <v>2225</v>
      </c>
      <c r="D46" s="0" t="n">
        <v>233</v>
      </c>
      <c r="E46" s="0" t="n">
        <v>7</v>
      </c>
      <c r="F46" s="55" t="s">
        <v>179</v>
      </c>
      <c r="I46" s="55" t="s">
        <v>162</v>
      </c>
      <c r="J46" s="0" t="n">
        <v>128</v>
      </c>
      <c r="K46" s="0" t="n">
        <v>47</v>
      </c>
      <c r="L46" s="0" t="n">
        <v>119</v>
      </c>
      <c r="M46" s="0" t="n">
        <v>208.66</v>
      </c>
      <c r="N46" s="0" t="n">
        <v>-4.7</v>
      </c>
      <c r="O46" s="0" t="n">
        <v>20.26</v>
      </c>
      <c r="P46" s="0" t="n">
        <v>4.31</v>
      </c>
      <c r="Q46" s="0" t="n">
        <v>4.65</v>
      </c>
      <c r="R46" s="0" t="n">
        <v>2306</v>
      </c>
      <c r="S46" s="0" t="n">
        <v>4883</v>
      </c>
      <c r="T46" s="0" t="n">
        <v>26.75</v>
      </c>
      <c r="U46" s="0" t="n">
        <v>2959</v>
      </c>
      <c r="V46" s="0" t="n">
        <v>2</v>
      </c>
      <c r="W46" s="60" t="n">
        <v>46191</v>
      </c>
      <c r="X46" s="55" t="n">
        <f aca="false">IF(I46="Male",0,1)</f>
        <v>1</v>
      </c>
      <c r="Y46" s="55" t="n">
        <f aca="false">IF(OR(I46="DNB",I46="Dry DNB"),1,0)</f>
        <v>0</v>
      </c>
      <c r="Z46" s="55" t="n">
        <f aca="false">IF(ISNUMBER(W46),A46-W46,"")</f>
        <v>118</v>
      </c>
      <c r="AA46" s="55" t="n">
        <f aca="false">MATCH(A46,DATAS,0)</f>
        <v>1</v>
      </c>
      <c r="AB46" s="55" t="n">
        <f aca="false">IF(AND(E46&gt;0,OR(AND(B46&gt;=1,B46&lt;=6),B46=10)),1,0)</f>
        <v>0</v>
      </c>
      <c r="AC46" s="55" t="n">
        <f aca="false">IF(AND(E46&gt;0,B46=10),1,0)</f>
        <v>0</v>
      </c>
      <c r="AD46" s="0" t="str">
        <f aca="false">IF(AND(C45=C46,AA45=AA46-1),AB45,"")</f>
        <v/>
      </c>
      <c r="AE46" s="0" t="str">
        <f aca="false">IF(AND(C45=C46,AA45=AA46-1),AC45,"")</f>
        <v/>
      </c>
      <c r="AF46" s="0" t="str">
        <f aca="false">IF(AA46=1,"",IF(AND(AB46=1,AD46&lt;&gt;1),1,0))</f>
        <v/>
      </c>
      <c r="AG46" s="0" t="str">
        <f aca="false">IF(AA46=1,"",IF(AND(AC46=1,AE46&lt;&gt;1),1,0))</f>
        <v/>
      </c>
      <c r="AH46" s="60" t="str">
        <f aca="false">IF(AND(E46&gt;0,AA46&lt;2,NOT(AND(C47=C46,AA47=AA46+1))),INDEX(DATAS,AA46+1),"")</f>
        <v/>
      </c>
      <c r="AI46" s="60" t="str">
        <f aca="false">IF(AND(AC46=1,AA46&lt;2),IF(AND(C47=C46,AA47=AA46+1),IF(AC47=1,"",INDEX(DATAS,AA46+1)),INDEX(DATAS,AA46+1)),"")</f>
        <v/>
      </c>
    </row>
    <row r="47" customFormat="false" ht="15" hidden="false" customHeight="false" outlineLevel="0" collapsed="false">
      <c r="A47" s="60" t="n">
        <v>46310</v>
      </c>
      <c r="B47" s="0" t="n">
        <v>7</v>
      </c>
      <c r="C47" s="0" t="n">
        <v>2225</v>
      </c>
      <c r="D47" s="0" t="n">
        <v>233</v>
      </c>
      <c r="E47" s="0" t="n">
        <v>7</v>
      </c>
      <c r="F47" s="55" t="s">
        <v>179</v>
      </c>
      <c r="I47" s="55" t="s">
        <v>162</v>
      </c>
      <c r="J47" s="0" t="n">
        <v>128</v>
      </c>
      <c r="K47" s="0" t="n">
        <v>47</v>
      </c>
      <c r="L47" s="0" t="n">
        <v>120</v>
      </c>
      <c r="M47" s="0" t="n">
        <v>208.66</v>
      </c>
      <c r="N47" s="0" t="n">
        <v>-4.7</v>
      </c>
      <c r="O47" s="0" t="n">
        <v>20.26</v>
      </c>
      <c r="P47" s="0" t="n">
        <v>4.31</v>
      </c>
      <c r="Q47" s="0" t="n">
        <v>4.65</v>
      </c>
      <c r="T47" s="0" t="n">
        <v>26.75</v>
      </c>
      <c r="U47" s="0" t="n">
        <v>2960</v>
      </c>
      <c r="V47" s="0" t="n">
        <v>2</v>
      </c>
      <c r="W47" s="60" t="n">
        <v>46191</v>
      </c>
      <c r="X47" s="55" t="n">
        <f aca="false">IF(I47="Male",0,1)</f>
        <v>1</v>
      </c>
      <c r="Y47" s="55" t="n">
        <f aca="false">IF(OR(I47="DNB",I47="Dry DNB"),1,0)</f>
        <v>0</v>
      </c>
      <c r="Z47" s="55" t="n">
        <f aca="false">IF(ISNUMBER(W47),A47-W47,"")</f>
        <v>119</v>
      </c>
      <c r="AA47" s="55" t="n">
        <f aca="false">MATCH(A47,DATAS,0)</f>
        <v>2</v>
      </c>
      <c r="AB47" s="55" t="n">
        <f aca="false">IF(AND(E47&gt;0,OR(AND(B47&gt;=1,B47&lt;=6),B47=10)),1,0)</f>
        <v>0</v>
      </c>
      <c r="AC47" s="55" t="n">
        <f aca="false">IF(AND(E47&gt;0,B47=10),1,0)</f>
        <v>0</v>
      </c>
      <c r="AD47" s="55" t="n">
        <f aca="false">IF(AND(C46=C47,AA46=AA47-1),AB46,"")</f>
        <v>0</v>
      </c>
      <c r="AE47" s="55" t="n">
        <f aca="false">IF(AND(C46=C47,AA46=AA47-1),AC46,"")</f>
        <v>0</v>
      </c>
      <c r="AF47" s="55" t="n">
        <f aca="false">IF(AA47=1,"",IF(AND(AB47=1,AD47&lt;&gt;1),1,0))</f>
        <v>0</v>
      </c>
      <c r="AG47" s="55" t="n">
        <f aca="false">IF(AA47=1,"",IF(AND(AC47=1,AE47&lt;&gt;1),1,0))</f>
        <v>0</v>
      </c>
      <c r="AH47" s="60" t="str">
        <f aca="false">IF(AND(E47&gt;0,AA47&lt;2,NOT(AND(C48=C47,AA48=AA47+1))),INDEX(DATAS,AA47+1),"")</f>
        <v/>
      </c>
      <c r="AI47" s="60" t="str">
        <f aca="false">IF(AND(AC47=1,AA47&lt;2),IF(AND(C48=C47,AA48=AA47+1),IF(AC48=1,"",INDEX(DATAS,AA47+1)),INDEX(DATAS,AA47+1)),"")</f>
        <v/>
      </c>
    </row>
    <row r="48" customFormat="false" ht="15" hidden="false" customHeight="false" outlineLevel="0" collapsed="false">
      <c r="A48" s="60" t="n">
        <v>46309</v>
      </c>
      <c r="B48" s="0" t="n">
        <v>14</v>
      </c>
      <c r="C48" s="0" t="n">
        <v>2233</v>
      </c>
      <c r="D48" s="0" t="n">
        <v>314</v>
      </c>
      <c r="E48" s="0" t="n">
        <v>6</v>
      </c>
      <c r="F48" s="55" t="s">
        <v>180</v>
      </c>
      <c r="I48" s="55" t="s">
        <v>162</v>
      </c>
      <c r="J48" s="0" t="n">
        <v>175</v>
      </c>
      <c r="K48" s="0" t="n">
        <v>63</v>
      </c>
      <c r="L48" s="0" t="n">
        <v>273</v>
      </c>
      <c r="M48" s="0" t="n">
        <v>770.21</v>
      </c>
      <c r="N48" s="0" t="n">
        <v>6.41</v>
      </c>
      <c r="O48" s="0" t="n">
        <v>23.92</v>
      </c>
      <c r="P48" s="0" t="n">
        <v>4.7</v>
      </c>
      <c r="Q48" s="0" t="n">
        <v>3.5</v>
      </c>
      <c r="R48" s="0" t="n">
        <v>4939</v>
      </c>
      <c r="S48" s="0" t="n">
        <v>8605</v>
      </c>
      <c r="T48" s="0" t="n">
        <v>54.75</v>
      </c>
      <c r="U48" s="0" t="n">
        <v>2952</v>
      </c>
      <c r="V48" s="0" t="n">
        <v>2</v>
      </c>
      <c r="W48" s="60" t="n">
        <v>46037</v>
      </c>
      <c r="X48" s="55" t="n">
        <f aca="false">IF(I48="Male",0,1)</f>
        <v>1</v>
      </c>
      <c r="Y48" s="55" t="n">
        <f aca="false">IF(OR(I48="DNB",I48="Dry DNB"),1,0)</f>
        <v>0</v>
      </c>
      <c r="Z48" s="55" t="n">
        <f aca="false">IF(ISNUMBER(W48),A48-W48,"")</f>
        <v>272</v>
      </c>
      <c r="AA48" s="55" t="n">
        <f aca="false">MATCH(A48,DATAS,0)</f>
        <v>1</v>
      </c>
      <c r="AB48" s="55" t="n">
        <f aca="false">IF(AND(E48&gt;0,OR(AND(B48&gt;=1,B48&lt;=6),B48=10)),1,0)</f>
        <v>0</v>
      </c>
      <c r="AC48" s="55" t="n">
        <f aca="false">IF(AND(E48&gt;0,B48=10),1,0)</f>
        <v>0</v>
      </c>
      <c r="AD48" s="0" t="str">
        <f aca="false">IF(AND(C47=C48,AA47=AA48-1),AB47,"")</f>
        <v/>
      </c>
      <c r="AE48" s="0" t="str">
        <f aca="false">IF(AND(C47=C48,AA47=AA48-1),AC47,"")</f>
        <v/>
      </c>
      <c r="AF48" s="0" t="str">
        <f aca="false">IF(AA48=1,"",IF(AND(AB48=1,AD48&lt;&gt;1),1,0))</f>
        <v/>
      </c>
      <c r="AG48" s="0" t="str">
        <f aca="false">IF(AA48=1,"",IF(AND(AC48=1,AE48&lt;&gt;1),1,0))</f>
        <v/>
      </c>
      <c r="AH48" s="60" t="str">
        <f aca="false">IF(AND(E48&gt;0,AA48&lt;2,NOT(AND(C49=C48,AA49=AA48+1))),INDEX(DATAS,AA48+1),"")</f>
        <v/>
      </c>
      <c r="AI48" s="60" t="str">
        <f aca="false">IF(AND(AC48=1,AA48&lt;2),IF(AND(C49=C48,AA49=AA48+1),IF(AC49=1,"",INDEX(DATAS,AA48+1)),INDEX(DATAS,AA48+1)),"")</f>
        <v/>
      </c>
    </row>
    <row r="49" customFormat="false" ht="15" hidden="false" customHeight="false" outlineLevel="0" collapsed="false">
      <c r="A49" s="60" t="n">
        <v>46310</v>
      </c>
      <c r="B49" s="0" t="n">
        <v>14</v>
      </c>
      <c r="C49" s="0" t="n">
        <v>2233</v>
      </c>
      <c r="D49" s="0" t="n">
        <v>314</v>
      </c>
      <c r="E49" s="0" t="n">
        <v>6</v>
      </c>
      <c r="F49" s="55" t="s">
        <v>180</v>
      </c>
      <c r="I49" s="55" t="s">
        <v>162</v>
      </c>
      <c r="J49" s="0" t="n">
        <v>175</v>
      </c>
      <c r="K49" s="0" t="n">
        <v>63</v>
      </c>
      <c r="L49" s="0" t="n">
        <v>274</v>
      </c>
      <c r="M49" s="0" t="n">
        <v>770.21</v>
      </c>
      <c r="N49" s="0" t="n">
        <v>6.41</v>
      </c>
      <c r="O49" s="0" t="n">
        <v>23.92</v>
      </c>
      <c r="P49" s="0" t="n">
        <v>4.7</v>
      </c>
      <c r="Q49" s="0" t="n">
        <v>3.5</v>
      </c>
      <c r="T49" s="0" t="n">
        <v>54.75</v>
      </c>
      <c r="U49" s="0" t="n">
        <v>2953</v>
      </c>
      <c r="V49" s="0" t="n">
        <v>2</v>
      </c>
      <c r="W49" s="60" t="n">
        <v>46037</v>
      </c>
      <c r="X49" s="55" t="n">
        <f aca="false">IF(I49="Male",0,1)</f>
        <v>1</v>
      </c>
      <c r="Y49" s="55" t="n">
        <f aca="false">IF(OR(I49="DNB",I49="Dry DNB"),1,0)</f>
        <v>0</v>
      </c>
      <c r="Z49" s="55" t="n">
        <f aca="false">IF(ISNUMBER(W49),A49-W49,"")</f>
        <v>273</v>
      </c>
      <c r="AA49" s="55" t="n">
        <f aca="false">MATCH(A49,DATAS,0)</f>
        <v>2</v>
      </c>
      <c r="AB49" s="55" t="n">
        <f aca="false">IF(AND(E49&gt;0,OR(AND(B49&gt;=1,B49&lt;=6),B49=10)),1,0)</f>
        <v>0</v>
      </c>
      <c r="AC49" s="55" t="n">
        <f aca="false">IF(AND(E49&gt;0,B49=10),1,0)</f>
        <v>0</v>
      </c>
      <c r="AD49" s="55" t="n">
        <f aca="false">IF(AND(C48=C49,AA48=AA49-1),AB48,"")</f>
        <v>0</v>
      </c>
      <c r="AE49" s="55" t="n">
        <f aca="false">IF(AND(C48=C49,AA48=AA49-1),AC48,"")</f>
        <v>0</v>
      </c>
      <c r="AF49" s="55" t="n">
        <f aca="false">IF(AA49=1,"",IF(AND(AB49=1,AD49&lt;&gt;1),1,0))</f>
        <v>0</v>
      </c>
      <c r="AG49" s="55" t="n">
        <f aca="false">IF(AA49=1,"",IF(AND(AC49=1,AE49&lt;&gt;1),1,0))</f>
        <v>0</v>
      </c>
      <c r="AH49" s="60" t="str">
        <f aca="false">IF(AND(E49&gt;0,AA49&lt;2,NOT(AND(C50=C49,AA50=AA49+1))),INDEX(DATAS,AA49+1),"")</f>
        <v/>
      </c>
      <c r="AI49" s="60" t="str">
        <f aca="false">IF(AND(AC49=1,AA49&lt;2),IF(AND(C50=C49,AA50=AA49+1),IF(AC50=1,"",INDEX(DATAS,AA49+1)),INDEX(DATAS,AA49+1)),"")</f>
        <v/>
      </c>
    </row>
    <row r="50" customFormat="false" ht="15" hidden="false" customHeight="false" outlineLevel="0" collapsed="false">
      <c r="A50" s="60" t="n">
        <v>46309</v>
      </c>
      <c r="B50" s="0" t="n">
        <v>10</v>
      </c>
      <c r="C50" s="0" t="n">
        <v>2279</v>
      </c>
      <c r="D50" s="0" t="n">
        <v>328</v>
      </c>
      <c r="E50" s="0" t="n">
        <v>5</v>
      </c>
      <c r="F50" s="55" t="s">
        <v>181</v>
      </c>
      <c r="G50" s="0" t="n">
        <v>10.3</v>
      </c>
      <c r="H50" s="0" t="n">
        <v>20</v>
      </c>
      <c r="I50" s="55" t="s">
        <v>157</v>
      </c>
      <c r="J50" s="0" t="n">
        <v>265</v>
      </c>
      <c r="K50" s="0" t="n">
        <v>62</v>
      </c>
      <c r="L50" s="0" t="n">
        <v>63</v>
      </c>
      <c r="P50" s="0" t="n">
        <v>3.38</v>
      </c>
      <c r="Q50" s="0" t="n">
        <v>3.34</v>
      </c>
      <c r="R50" s="0" t="n">
        <v>5792</v>
      </c>
      <c r="S50" s="0" t="n">
        <v>10758</v>
      </c>
      <c r="T50" s="0" t="n">
        <v>61.9</v>
      </c>
      <c r="U50" s="0" t="n">
        <v>2898</v>
      </c>
      <c r="V50" s="0" t="n">
        <v>6</v>
      </c>
      <c r="W50" s="60" t="n">
        <v>46247</v>
      </c>
      <c r="X50" s="55" t="n">
        <f aca="false">IF(I50="Male",0,1)</f>
        <v>1</v>
      </c>
      <c r="Y50" s="55" t="n">
        <f aca="false">IF(OR(I50="DNB",I50="Dry DNB"),1,0)</f>
        <v>0</v>
      </c>
      <c r="Z50" s="55" t="n">
        <f aca="false">IF(ISNUMBER(W50),A50-W50,"")</f>
        <v>62</v>
      </c>
      <c r="AA50" s="55" t="n">
        <f aca="false">MATCH(A50,DATAS,0)</f>
        <v>1</v>
      </c>
      <c r="AB50" s="55" t="n">
        <f aca="false">IF(AND(E50&gt;0,OR(AND(B50&gt;=1,B50&lt;=6),B50=10)),1,0)</f>
        <v>1</v>
      </c>
      <c r="AC50" s="55" t="n">
        <f aca="false">IF(AND(E50&gt;0,B50=10),1,0)</f>
        <v>1</v>
      </c>
      <c r="AD50" s="0" t="str">
        <f aca="false">IF(AND(C49=C50,AA49=AA50-1),AB49,"")</f>
        <v/>
      </c>
      <c r="AE50" s="0" t="str">
        <f aca="false">IF(AND(C49=C50,AA49=AA50-1),AC49,"")</f>
        <v/>
      </c>
      <c r="AF50" s="0" t="str">
        <f aca="false">IF(AA50=1,"",IF(AND(AB50=1,AD50&lt;&gt;1),1,0))</f>
        <v/>
      </c>
      <c r="AG50" s="0" t="str">
        <f aca="false">IF(AA50=1,"",IF(AND(AC50=1,AE50&lt;&gt;1),1,0))</f>
        <v/>
      </c>
      <c r="AH50" s="60" t="str">
        <f aca="false">IF(AND(E50&gt;0,AA50&lt;2,NOT(AND(C51=C50,AA51=AA50+1))),INDEX(DATAS,AA50+1),"")</f>
        <v/>
      </c>
      <c r="AI50" s="60" t="str">
        <f aca="false">IF(AND(AC50=1,AA50&lt;2),IF(AND(C51=C50,AA51=AA50+1),IF(AC51=1,"",INDEX(DATAS,AA50+1)),INDEX(DATAS,AA50+1)),"")</f>
        <v/>
      </c>
    </row>
    <row r="51" customFormat="false" ht="15" hidden="false" customHeight="false" outlineLevel="0" collapsed="false">
      <c r="A51" s="60" t="n">
        <v>46310</v>
      </c>
      <c r="B51" s="0" t="n">
        <v>10</v>
      </c>
      <c r="C51" s="0" t="n">
        <v>2279</v>
      </c>
      <c r="D51" s="0" t="n">
        <v>329</v>
      </c>
      <c r="E51" s="0" t="n">
        <v>5</v>
      </c>
      <c r="F51" s="55" t="s">
        <v>181</v>
      </c>
      <c r="H51" s="0" t="n">
        <v>20</v>
      </c>
      <c r="I51" s="55" t="s">
        <v>157</v>
      </c>
      <c r="J51" s="0" t="n">
        <v>265</v>
      </c>
      <c r="K51" s="0" t="n">
        <v>62</v>
      </c>
      <c r="L51" s="0" t="n">
        <v>64</v>
      </c>
      <c r="P51" s="0" t="n">
        <v>3.38</v>
      </c>
      <c r="Q51" s="0" t="n">
        <v>3.34</v>
      </c>
      <c r="T51" s="0" t="n">
        <v>61.9</v>
      </c>
      <c r="U51" s="0" t="n">
        <v>2899</v>
      </c>
      <c r="V51" s="0" t="n">
        <v>6</v>
      </c>
      <c r="W51" s="60" t="n">
        <v>46247</v>
      </c>
      <c r="X51" s="55" t="n">
        <f aca="false">IF(I51="Male",0,1)</f>
        <v>1</v>
      </c>
      <c r="Y51" s="55" t="n">
        <f aca="false">IF(OR(I51="DNB",I51="Dry DNB"),1,0)</f>
        <v>0</v>
      </c>
      <c r="Z51" s="55" t="n">
        <f aca="false">IF(ISNUMBER(W51),A51-W51,"")</f>
        <v>63</v>
      </c>
      <c r="AA51" s="55" t="n">
        <f aca="false">MATCH(A51,DATAS,0)</f>
        <v>2</v>
      </c>
      <c r="AB51" s="55" t="n">
        <f aca="false">IF(AND(E51&gt;0,OR(AND(B51&gt;=1,B51&lt;=6),B51=10)),1,0)</f>
        <v>1</v>
      </c>
      <c r="AC51" s="55" t="n">
        <f aca="false">IF(AND(E51&gt;0,B51=10),1,0)</f>
        <v>1</v>
      </c>
      <c r="AD51" s="55" t="n">
        <f aca="false">IF(AND(C50=C51,AA50=AA51-1),AB50,"")</f>
        <v>1</v>
      </c>
      <c r="AE51" s="55" t="n">
        <f aca="false">IF(AND(C50=C51,AA50=AA51-1),AC50,"")</f>
        <v>1</v>
      </c>
      <c r="AF51" s="55" t="n">
        <f aca="false">IF(AA51=1,"",IF(AND(AB51=1,AD51&lt;&gt;1),1,0))</f>
        <v>0</v>
      </c>
      <c r="AG51" s="55" t="n">
        <f aca="false">IF(AA51=1,"",IF(AND(AC51=1,AE51&lt;&gt;1),1,0))</f>
        <v>0</v>
      </c>
      <c r="AH51" s="60" t="str">
        <f aca="false">IF(AND(E51&gt;0,AA51&lt;2,NOT(AND(C52=C51,AA52=AA51+1))),INDEX(DATAS,AA51+1),"")</f>
        <v/>
      </c>
      <c r="AI51" s="60" t="str">
        <f aca="false">IF(AND(AC51=1,AA51&lt;2),IF(AND(C52=C51,AA52=AA51+1),IF(AC52=1,"",INDEX(DATAS,AA51+1)),INDEX(DATAS,AA51+1)),"")</f>
        <v/>
      </c>
    </row>
    <row r="52" customFormat="false" ht="15" hidden="false" customHeight="false" outlineLevel="0" collapsed="false">
      <c r="A52" s="60" t="n">
        <v>46309</v>
      </c>
      <c r="B52" s="0" t="n">
        <v>6</v>
      </c>
      <c r="C52" s="0" t="n">
        <v>2303</v>
      </c>
      <c r="D52" s="0" t="n">
        <v>379</v>
      </c>
      <c r="E52" s="0" t="n">
        <v>6</v>
      </c>
      <c r="F52" s="55" t="s">
        <v>182</v>
      </c>
      <c r="G52" s="0" t="n">
        <v>25</v>
      </c>
      <c r="H52" s="0" t="n">
        <v>24</v>
      </c>
      <c r="I52" s="55" t="s">
        <v>157</v>
      </c>
      <c r="J52" s="0" t="n">
        <v>330</v>
      </c>
      <c r="K52" s="0" t="n">
        <v>79</v>
      </c>
      <c r="L52" s="0" t="n">
        <v>49</v>
      </c>
      <c r="M52" s="0" t="n">
        <v>579.21</v>
      </c>
      <c r="N52" s="0" t="n">
        <v>30.92</v>
      </c>
      <c r="O52" s="0" t="n">
        <v>9.05</v>
      </c>
      <c r="P52" s="0" t="n">
        <v>3.01</v>
      </c>
      <c r="Q52" s="0" t="n">
        <v>3.53</v>
      </c>
      <c r="R52" s="0" t="n">
        <v>5602</v>
      </c>
      <c r="S52" s="0" t="n">
        <v>10332</v>
      </c>
      <c r="T52" s="0" t="n">
        <v>65.25</v>
      </c>
      <c r="U52" s="0" t="n">
        <v>2883</v>
      </c>
      <c r="V52" s="0" t="n">
        <v>8</v>
      </c>
      <c r="W52" s="60" t="n">
        <v>46240</v>
      </c>
      <c r="X52" s="55" t="n">
        <f aca="false">IF(I52="Male",0,1)</f>
        <v>1</v>
      </c>
      <c r="Y52" s="55" t="n">
        <f aca="false">IF(OR(I52="DNB",I52="Dry DNB"),1,0)</f>
        <v>0</v>
      </c>
      <c r="Z52" s="55" t="n">
        <f aca="false">IF(ISNUMBER(W52),A52-W52,"")</f>
        <v>69</v>
      </c>
      <c r="AA52" s="55" t="n">
        <f aca="false">MATCH(A52,DATAS,0)</f>
        <v>1</v>
      </c>
      <c r="AB52" s="55" t="n">
        <f aca="false">IF(AND(E52&gt;0,OR(AND(B52&gt;=1,B52&lt;=6),B52=10)),1,0)</f>
        <v>1</v>
      </c>
      <c r="AC52" s="55" t="n">
        <f aca="false">IF(AND(E52&gt;0,B52=10),1,0)</f>
        <v>0</v>
      </c>
      <c r="AD52" s="0" t="str">
        <f aca="false">IF(AND(C51=C52,AA51=AA52-1),AB51,"")</f>
        <v/>
      </c>
      <c r="AE52" s="0" t="str">
        <f aca="false">IF(AND(C51=C52,AA51=AA52-1),AC51,"")</f>
        <v/>
      </c>
      <c r="AF52" s="0" t="str">
        <f aca="false">IF(AA52=1,"",IF(AND(AB52=1,AD52&lt;&gt;1),1,0))</f>
        <v/>
      </c>
      <c r="AG52" s="0" t="str">
        <f aca="false">IF(AA52=1,"",IF(AND(AC52=1,AE52&lt;&gt;1),1,0))</f>
        <v/>
      </c>
      <c r="AH52" s="60" t="str">
        <f aca="false">IF(AND(E52&gt;0,AA52&lt;2,NOT(AND(C53=C52,AA53=AA52+1))),INDEX(DATAS,AA52+1),"")</f>
        <v/>
      </c>
      <c r="AI52" s="60" t="str">
        <f aca="false">IF(AND(AC52=1,AA52&lt;2),IF(AND(C53=C52,AA53=AA52+1),IF(AC53=1,"",INDEX(DATAS,AA52+1)),INDEX(DATAS,AA52+1)),"")</f>
        <v/>
      </c>
    </row>
    <row r="53" customFormat="false" ht="15" hidden="false" customHeight="false" outlineLevel="0" collapsed="false">
      <c r="A53" s="60" t="n">
        <v>46310</v>
      </c>
      <c r="B53" s="0" t="n">
        <v>6</v>
      </c>
      <c r="C53" s="0" t="n">
        <v>2303</v>
      </c>
      <c r="D53" s="0" t="n">
        <v>380</v>
      </c>
      <c r="E53" s="0" t="n">
        <v>6</v>
      </c>
      <c r="F53" s="55" t="s">
        <v>182</v>
      </c>
      <c r="G53" s="0" t="n">
        <v>23.7</v>
      </c>
      <c r="H53" s="0" t="n">
        <v>24</v>
      </c>
      <c r="I53" s="55" t="s">
        <v>157</v>
      </c>
      <c r="J53" s="0" t="n">
        <v>330</v>
      </c>
      <c r="K53" s="0" t="n">
        <v>79</v>
      </c>
      <c r="L53" s="0" t="n">
        <v>50</v>
      </c>
      <c r="M53" s="0" t="n">
        <v>579.21</v>
      </c>
      <c r="N53" s="0" t="n">
        <v>30.92</v>
      </c>
      <c r="O53" s="0" t="n">
        <v>9.05</v>
      </c>
      <c r="P53" s="0" t="n">
        <v>3.01</v>
      </c>
      <c r="Q53" s="0" t="n">
        <v>3.53</v>
      </c>
      <c r="T53" s="0" t="n">
        <v>65.25</v>
      </c>
      <c r="U53" s="0" t="n">
        <v>2884</v>
      </c>
      <c r="V53" s="0" t="n">
        <v>8</v>
      </c>
      <c r="W53" s="60" t="n">
        <v>46240</v>
      </c>
      <c r="X53" s="55" t="n">
        <f aca="false">IF(I53="Male",0,1)</f>
        <v>1</v>
      </c>
      <c r="Y53" s="55" t="n">
        <f aca="false">IF(OR(I53="DNB",I53="Dry DNB"),1,0)</f>
        <v>0</v>
      </c>
      <c r="Z53" s="55" t="n">
        <f aca="false">IF(ISNUMBER(W53),A53-W53,"")</f>
        <v>70</v>
      </c>
      <c r="AA53" s="55" t="n">
        <f aca="false">MATCH(A53,DATAS,0)</f>
        <v>2</v>
      </c>
      <c r="AB53" s="55" t="n">
        <f aca="false">IF(AND(E53&gt;0,OR(AND(B53&gt;=1,B53&lt;=6),B53=10)),1,0)</f>
        <v>1</v>
      </c>
      <c r="AC53" s="55" t="n">
        <f aca="false">IF(AND(E53&gt;0,B53=10),1,0)</f>
        <v>0</v>
      </c>
      <c r="AD53" s="55" t="n">
        <f aca="false">IF(AND(C52=C53,AA52=AA53-1),AB52,"")</f>
        <v>1</v>
      </c>
      <c r="AE53" s="55" t="n">
        <f aca="false">IF(AND(C52=C53,AA52=AA53-1),AC52,"")</f>
        <v>0</v>
      </c>
      <c r="AF53" s="55" t="n">
        <f aca="false">IF(AA53=1,"",IF(AND(AB53=1,AD53&lt;&gt;1),1,0))</f>
        <v>0</v>
      </c>
      <c r="AG53" s="55" t="n">
        <f aca="false">IF(AA53=1,"",IF(AND(AC53=1,AE53&lt;&gt;1),1,0))</f>
        <v>0</v>
      </c>
      <c r="AH53" s="60" t="str">
        <f aca="false">IF(AND(E53&gt;0,AA53&lt;2,NOT(AND(C54=C53,AA54=AA53+1))),INDEX(DATAS,AA53+1),"")</f>
        <v/>
      </c>
      <c r="AI53" s="60" t="str">
        <f aca="false">IF(AND(AC53=1,AA53&lt;2),IF(AND(C54=C53,AA54=AA53+1),IF(AC54=1,"",INDEX(DATAS,AA53+1)),INDEX(DATAS,AA53+1)),"")</f>
        <v/>
      </c>
    </row>
    <row r="54" customFormat="false" ht="15" hidden="false" customHeight="false" outlineLevel="0" collapsed="false">
      <c r="A54" s="60" t="n">
        <v>46309</v>
      </c>
      <c r="B54" s="0" t="n">
        <v>5</v>
      </c>
      <c r="C54" s="0" t="n">
        <v>2362</v>
      </c>
      <c r="D54" s="0" t="n">
        <v>282</v>
      </c>
      <c r="E54" s="0" t="n">
        <v>6</v>
      </c>
      <c r="F54" s="55" t="s">
        <v>183</v>
      </c>
      <c r="G54" s="0" t="n">
        <v>47.9</v>
      </c>
      <c r="H54" s="0" t="n">
        <v>46</v>
      </c>
      <c r="I54" s="55" t="s">
        <v>157</v>
      </c>
      <c r="J54" s="0" t="n">
        <v>191</v>
      </c>
      <c r="K54" s="0" t="n">
        <v>86</v>
      </c>
      <c r="L54" s="0" t="n">
        <v>91</v>
      </c>
      <c r="M54" s="0" t="n">
        <v>529.34</v>
      </c>
      <c r="N54" s="0" t="n">
        <v>20.94</v>
      </c>
      <c r="O54" s="0" t="n">
        <v>21.13</v>
      </c>
      <c r="P54" s="0" t="n">
        <v>4.63</v>
      </c>
      <c r="Q54" s="0" t="n">
        <v>3.81</v>
      </c>
      <c r="R54" s="0" t="n">
        <v>6194</v>
      </c>
      <c r="S54" s="0" t="n">
        <v>11796</v>
      </c>
      <c r="T54" s="0" t="n">
        <v>63.1</v>
      </c>
      <c r="U54" s="0" t="n">
        <v>2822</v>
      </c>
      <c r="V54" s="0" t="n">
        <v>3</v>
      </c>
      <c r="W54" s="60" t="n">
        <v>46219</v>
      </c>
      <c r="X54" s="55" t="n">
        <f aca="false">IF(I54="Male",0,1)</f>
        <v>1</v>
      </c>
      <c r="Y54" s="55" t="n">
        <f aca="false">IF(OR(I54="DNB",I54="Dry DNB"),1,0)</f>
        <v>0</v>
      </c>
      <c r="Z54" s="55" t="n">
        <f aca="false">IF(ISNUMBER(W54),A54-W54,"")</f>
        <v>90</v>
      </c>
      <c r="AA54" s="55" t="n">
        <f aca="false">MATCH(A54,DATAS,0)</f>
        <v>1</v>
      </c>
      <c r="AB54" s="55" t="n">
        <f aca="false">IF(AND(E54&gt;0,OR(AND(B54&gt;=1,B54&lt;=6),B54=10)),1,0)</f>
        <v>1</v>
      </c>
      <c r="AC54" s="55" t="n">
        <f aca="false">IF(AND(E54&gt;0,B54=10),1,0)</f>
        <v>0</v>
      </c>
      <c r="AD54" s="0" t="str">
        <f aca="false">IF(AND(C53=C54,AA53=AA54-1),AB53,"")</f>
        <v/>
      </c>
      <c r="AE54" s="0" t="str">
        <f aca="false">IF(AND(C53=C54,AA53=AA54-1),AC53,"")</f>
        <v/>
      </c>
      <c r="AF54" s="0" t="str">
        <f aca="false">IF(AA54=1,"",IF(AND(AB54=1,AD54&lt;&gt;1),1,0))</f>
        <v/>
      </c>
      <c r="AG54" s="0" t="str">
        <f aca="false">IF(AA54=1,"",IF(AND(AC54=1,AE54&lt;&gt;1),1,0))</f>
        <v/>
      </c>
      <c r="AH54" s="60" t="str">
        <f aca="false">IF(AND(E54&gt;0,AA54&lt;2,NOT(AND(C55=C54,AA55=AA54+1))),INDEX(DATAS,AA54+1),"")</f>
        <v/>
      </c>
      <c r="AI54" s="60" t="str">
        <f aca="false">IF(AND(AC54=1,AA54&lt;2),IF(AND(C55=C54,AA55=AA54+1),IF(AC55=1,"",INDEX(DATAS,AA54+1)),INDEX(DATAS,AA54+1)),"")</f>
        <v/>
      </c>
    </row>
    <row r="55" customFormat="false" ht="15" hidden="false" customHeight="false" outlineLevel="0" collapsed="false">
      <c r="A55" s="60" t="n">
        <v>46310</v>
      </c>
      <c r="B55" s="0" t="n">
        <v>5</v>
      </c>
      <c r="C55" s="0" t="n">
        <v>2362</v>
      </c>
      <c r="D55" s="0" t="n">
        <v>283</v>
      </c>
      <c r="E55" s="0" t="n">
        <v>6</v>
      </c>
      <c r="F55" s="55" t="s">
        <v>183</v>
      </c>
      <c r="G55" s="0" t="n">
        <v>49.1</v>
      </c>
      <c r="H55" s="0" t="n">
        <v>47</v>
      </c>
      <c r="I55" s="55" t="s">
        <v>157</v>
      </c>
      <c r="J55" s="0" t="n">
        <v>191</v>
      </c>
      <c r="K55" s="0" t="n">
        <v>86</v>
      </c>
      <c r="L55" s="0" t="n">
        <v>92</v>
      </c>
      <c r="M55" s="0" t="n">
        <v>529.34</v>
      </c>
      <c r="N55" s="0" t="n">
        <v>20.94</v>
      </c>
      <c r="O55" s="0" t="n">
        <v>21.13</v>
      </c>
      <c r="P55" s="0" t="n">
        <v>4.63</v>
      </c>
      <c r="Q55" s="0" t="n">
        <v>3.81</v>
      </c>
      <c r="T55" s="0" t="n">
        <v>63.1</v>
      </c>
      <c r="U55" s="0" t="n">
        <v>2823</v>
      </c>
      <c r="V55" s="0" t="n">
        <v>3</v>
      </c>
      <c r="W55" s="60" t="n">
        <v>46219</v>
      </c>
      <c r="X55" s="55" t="n">
        <f aca="false">IF(I55="Male",0,1)</f>
        <v>1</v>
      </c>
      <c r="Y55" s="55" t="n">
        <f aca="false">IF(OR(I55="DNB",I55="Dry DNB"),1,0)</f>
        <v>0</v>
      </c>
      <c r="Z55" s="55" t="n">
        <f aca="false">IF(ISNUMBER(W55),A55-W55,"")</f>
        <v>91</v>
      </c>
      <c r="AA55" s="55" t="n">
        <f aca="false">MATCH(A55,DATAS,0)</f>
        <v>2</v>
      </c>
      <c r="AB55" s="55" t="n">
        <f aca="false">IF(AND(E55&gt;0,OR(AND(B55&gt;=1,B55&lt;=6),B55=10)),1,0)</f>
        <v>1</v>
      </c>
      <c r="AC55" s="55" t="n">
        <f aca="false">IF(AND(E55&gt;0,B55=10),1,0)</f>
        <v>0</v>
      </c>
      <c r="AD55" s="55" t="n">
        <f aca="false">IF(AND(C54=C55,AA54=AA55-1),AB54,"")</f>
        <v>1</v>
      </c>
      <c r="AE55" s="55" t="n">
        <f aca="false">IF(AND(C54=C55,AA54=AA55-1),AC54,"")</f>
        <v>0</v>
      </c>
      <c r="AF55" s="55" t="n">
        <f aca="false">IF(AA55=1,"",IF(AND(AB55=1,AD55&lt;&gt;1),1,0))</f>
        <v>0</v>
      </c>
      <c r="AG55" s="55" t="n">
        <f aca="false">IF(AA55=1,"",IF(AND(AC55=1,AE55&lt;&gt;1),1,0))</f>
        <v>0</v>
      </c>
      <c r="AH55" s="60" t="str">
        <f aca="false">IF(AND(E55&gt;0,AA55&lt;2,NOT(AND(C56=C55,AA56=AA55+1))),INDEX(DATAS,AA55+1),"")</f>
        <v/>
      </c>
      <c r="AI55" s="60" t="str">
        <f aca="false">IF(AND(AC55=1,AA55&lt;2),IF(AND(C56=C55,AA56=AA55+1),IF(AC56=1,"",INDEX(DATAS,AA55+1)),INDEX(DATAS,AA55+1)),"")</f>
        <v/>
      </c>
    </row>
    <row r="56" customFormat="false" ht="15" hidden="false" customHeight="false" outlineLevel="0" collapsed="false">
      <c r="A56" s="60" t="n">
        <v>46309</v>
      </c>
      <c r="B56" s="0" t="n">
        <v>13</v>
      </c>
      <c r="C56" s="0" t="n">
        <v>2413</v>
      </c>
      <c r="E56" s="0" t="n">
        <v>0</v>
      </c>
      <c r="F56" s="55" t="s">
        <v>184</v>
      </c>
      <c r="I56" s="55" t="s">
        <v>185</v>
      </c>
      <c r="U56" s="0" t="n">
        <v>220</v>
      </c>
      <c r="V56" s="0" t="n">
        <v>0</v>
      </c>
      <c r="X56" s="55" t="n">
        <f aca="false">IF(I56="Male",0,1)</f>
        <v>1</v>
      </c>
      <c r="Y56" s="55" t="n">
        <f aca="false">IF(OR(I56="DNB",I56="Dry DNB"),1,0)</f>
        <v>0</v>
      </c>
      <c r="Z56" s="0" t="str">
        <f aca="false">IF(ISNUMBER(W56),A56-W56,"")</f>
        <v/>
      </c>
      <c r="AA56" s="55" t="n">
        <f aca="false">MATCH(A56,DATAS,0)</f>
        <v>1</v>
      </c>
      <c r="AB56" s="55" t="n">
        <f aca="false">IF(AND(E56&gt;0,OR(AND(B56&gt;=1,B56&lt;=6),B56=10)),1,0)</f>
        <v>0</v>
      </c>
      <c r="AC56" s="55" t="n">
        <f aca="false">IF(AND(E56&gt;0,B56=10),1,0)</f>
        <v>0</v>
      </c>
      <c r="AD56" s="0" t="str">
        <f aca="false">IF(AND(C55=C56,AA55=AA56-1),AB55,"")</f>
        <v/>
      </c>
      <c r="AE56" s="0" t="str">
        <f aca="false">IF(AND(C55=C56,AA55=AA56-1),AC55,"")</f>
        <v/>
      </c>
      <c r="AF56" s="0" t="str">
        <f aca="false">IF(AA56=1,"",IF(AND(AB56=1,AD56&lt;&gt;1),1,0))</f>
        <v/>
      </c>
      <c r="AG56" s="0" t="str">
        <f aca="false">IF(AA56=1,"",IF(AND(AC56=1,AE56&lt;&gt;1),1,0))</f>
        <v/>
      </c>
      <c r="AH56" s="60" t="str">
        <f aca="false">IF(AND(E56&gt;0,AA56&lt;2,NOT(AND(C57=C56,AA57=AA56+1))),INDEX(DATAS,AA56+1),"")</f>
        <v/>
      </c>
      <c r="AI56" s="60" t="str">
        <f aca="false">IF(AND(AC56=1,AA56&lt;2),IF(AND(C57=C56,AA57=AA56+1),IF(AC57=1,"",INDEX(DATAS,AA56+1)),INDEX(DATAS,AA56+1)),"")</f>
        <v/>
      </c>
    </row>
    <row r="57" customFormat="false" ht="15" hidden="false" customHeight="false" outlineLevel="0" collapsed="false">
      <c r="A57" s="60" t="n">
        <v>46310</v>
      </c>
      <c r="B57" s="0" t="n">
        <v>13</v>
      </c>
      <c r="C57" s="0" t="n">
        <v>2413</v>
      </c>
      <c r="E57" s="0" t="n">
        <v>0</v>
      </c>
      <c r="F57" s="55" t="s">
        <v>184</v>
      </c>
      <c r="I57" s="55" t="s">
        <v>185</v>
      </c>
      <c r="U57" s="0" t="n">
        <v>221</v>
      </c>
      <c r="V57" s="0" t="n">
        <v>0</v>
      </c>
      <c r="X57" s="55" t="n">
        <f aca="false">IF(I57="Male",0,1)</f>
        <v>1</v>
      </c>
      <c r="Y57" s="55" t="n">
        <f aca="false">IF(OR(I57="DNB",I57="Dry DNB"),1,0)</f>
        <v>0</v>
      </c>
      <c r="Z57" s="0" t="str">
        <f aca="false">IF(ISNUMBER(W57),A57-W57,"")</f>
        <v/>
      </c>
      <c r="AA57" s="55" t="n">
        <f aca="false">MATCH(A57,DATAS,0)</f>
        <v>2</v>
      </c>
      <c r="AB57" s="55" t="n">
        <f aca="false">IF(AND(E57&gt;0,OR(AND(B57&gt;=1,B57&lt;=6),B57=10)),1,0)</f>
        <v>0</v>
      </c>
      <c r="AC57" s="55" t="n">
        <f aca="false">IF(AND(E57&gt;0,B57=10),1,0)</f>
        <v>0</v>
      </c>
      <c r="AD57" s="55" t="n">
        <f aca="false">IF(AND(C56=C57,AA56=AA57-1),AB56,"")</f>
        <v>0</v>
      </c>
      <c r="AE57" s="55" t="n">
        <f aca="false">IF(AND(C56=C57,AA56=AA57-1),AC56,"")</f>
        <v>0</v>
      </c>
      <c r="AF57" s="55" t="n">
        <f aca="false">IF(AA57=1,"",IF(AND(AB57=1,AD57&lt;&gt;1),1,0))</f>
        <v>0</v>
      </c>
      <c r="AG57" s="55" t="n">
        <f aca="false">IF(AA57=1,"",IF(AND(AC57=1,AE57&lt;&gt;1),1,0))</f>
        <v>0</v>
      </c>
      <c r="AH57" s="60" t="str">
        <f aca="false">IF(AND(E57&gt;0,AA57&lt;2,NOT(AND(C58=C57,AA58=AA57+1))),INDEX(DATAS,AA57+1),"")</f>
        <v/>
      </c>
      <c r="AI57" s="60" t="str">
        <f aca="false">IF(AND(AC57=1,AA57&lt;2),IF(AND(C58=C57,AA58=AA57+1),IF(AC58=1,"",INDEX(DATAS,AA57+1)),INDEX(DATAS,AA57+1)),"")</f>
        <v/>
      </c>
    </row>
    <row r="58" customFormat="false" ht="15" hidden="false" customHeight="false" outlineLevel="0" collapsed="false">
      <c r="A58" s="60" t="n">
        <v>46309</v>
      </c>
      <c r="B58" s="0" t="n">
        <v>6</v>
      </c>
      <c r="C58" s="0" t="n">
        <v>2439</v>
      </c>
      <c r="D58" s="0" t="n">
        <v>417</v>
      </c>
      <c r="E58" s="0" t="n">
        <v>5</v>
      </c>
      <c r="F58" s="55" t="s">
        <v>186</v>
      </c>
      <c r="G58" s="0" t="n">
        <v>20.1</v>
      </c>
      <c r="H58" s="0" t="n">
        <v>18</v>
      </c>
      <c r="I58" s="55" t="s">
        <v>187</v>
      </c>
      <c r="J58" s="0" t="n">
        <v>417</v>
      </c>
      <c r="K58" s="0" t="n">
        <v>60</v>
      </c>
      <c r="M58" s="0" t="n">
        <v>-554.63</v>
      </c>
      <c r="N58" s="0" t="n">
        <v>13.57</v>
      </c>
      <c r="O58" s="0" t="n">
        <v>2.45</v>
      </c>
      <c r="P58" s="0" t="n">
        <v>6.94</v>
      </c>
      <c r="Q58" s="0" t="n">
        <v>4.47</v>
      </c>
      <c r="R58" s="0" t="n">
        <v>4777</v>
      </c>
      <c r="S58" s="0" t="n">
        <v>9031</v>
      </c>
      <c r="T58" s="0" t="n">
        <v>52.15</v>
      </c>
      <c r="U58" s="0" t="n">
        <v>2746</v>
      </c>
      <c r="V58" s="0" t="n">
        <v>8</v>
      </c>
      <c r="W58" s="60" t="n">
        <v>46281</v>
      </c>
      <c r="X58" s="55" t="n">
        <f aca="false">IF(I58="Male",0,1)</f>
        <v>1</v>
      </c>
      <c r="Y58" s="55" t="n">
        <f aca="false">IF(OR(I58="DNB",I58="Dry DNB"),1,0)</f>
        <v>0</v>
      </c>
      <c r="Z58" s="55" t="n">
        <f aca="false">IF(ISNUMBER(W58),A58-W58,"")</f>
        <v>28</v>
      </c>
      <c r="AA58" s="55" t="n">
        <f aca="false">MATCH(A58,DATAS,0)</f>
        <v>1</v>
      </c>
      <c r="AB58" s="55" t="n">
        <f aca="false">IF(AND(E58&gt;0,OR(AND(B58&gt;=1,B58&lt;=6),B58=10)),1,0)</f>
        <v>1</v>
      </c>
      <c r="AC58" s="55" t="n">
        <f aca="false">IF(AND(E58&gt;0,B58=10),1,0)</f>
        <v>0</v>
      </c>
      <c r="AD58" s="0" t="str">
        <f aca="false">IF(AND(C57=C58,AA57=AA58-1),AB57,"")</f>
        <v/>
      </c>
      <c r="AE58" s="0" t="str">
        <f aca="false">IF(AND(C57=C58,AA57=AA58-1),AC57,"")</f>
        <v/>
      </c>
      <c r="AF58" s="0" t="str">
        <f aca="false">IF(AA58=1,"",IF(AND(AB58=1,AD58&lt;&gt;1),1,0))</f>
        <v/>
      </c>
      <c r="AG58" s="0" t="str">
        <f aca="false">IF(AA58=1,"",IF(AND(AC58=1,AE58&lt;&gt;1),1,0))</f>
        <v/>
      </c>
      <c r="AH58" s="60" t="str">
        <f aca="false">IF(AND(E58&gt;0,AA58&lt;2,NOT(AND(C59=C58,AA59=AA58+1))),INDEX(DATAS,AA58+1),"")</f>
        <v/>
      </c>
      <c r="AI58" s="60" t="str">
        <f aca="false">IF(AND(AC58=1,AA58&lt;2),IF(AND(C59=C58,AA59=AA58+1),IF(AC59=1,"",INDEX(DATAS,AA58+1)),INDEX(DATAS,AA58+1)),"")</f>
        <v/>
      </c>
    </row>
    <row r="59" customFormat="false" ht="15" hidden="false" customHeight="false" outlineLevel="0" collapsed="false">
      <c r="A59" s="60" t="n">
        <v>46310</v>
      </c>
      <c r="B59" s="0" t="n">
        <v>6</v>
      </c>
      <c r="C59" s="0" t="n">
        <v>2439</v>
      </c>
      <c r="D59" s="0" t="n">
        <v>418</v>
      </c>
      <c r="E59" s="0" t="n">
        <v>5</v>
      </c>
      <c r="F59" s="55" t="s">
        <v>186</v>
      </c>
      <c r="G59" s="0" t="n">
        <v>23</v>
      </c>
      <c r="H59" s="0" t="n">
        <v>19</v>
      </c>
      <c r="I59" s="55" t="s">
        <v>187</v>
      </c>
      <c r="J59" s="0" t="n">
        <v>418</v>
      </c>
      <c r="K59" s="0" t="n">
        <v>60</v>
      </c>
      <c r="M59" s="0" t="n">
        <v>-554.63</v>
      </c>
      <c r="N59" s="0" t="n">
        <v>13.57</v>
      </c>
      <c r="O59" s="0" t="n">
        <v>2.45</v>
      </c>
      <c r="P59" s="0" t="n">
        <v>6.94</v>
      </c>
      <c r="Q59" s="0" t="n">
        <v>4.47</v>
      </c>
      <c r="T59" s="0" t="n">
        <v>52.15</v>
      </c>
      <c r="U59" s="0" t="n">
        <v>2747</v>
      </c>
      <c r="V59" s="0" t="n">
        <v>8</v>
      </c>
      <c r="W59" s="60" t="n">
        <v>46281</v>
      </c>
      <c r="X59" s="55" t="n">
        <f aca="false">IF(I59="Male",0,1)</f>
        <v>1</v>
      </c>
      <c r="Y59" s="55" t="n">
        <f aca="false">IF(OR(I59="DNB",I59="Dry DNB"),1,0)</f>
        <v>0</v>
      </c>
      <c r="Z59" s="55" t="n">
        <f aca="false">IF(ISNUMBER(W59),A59-W59,"")</f>
        <v>29</v>
      </c>
      <c r="AA59" s="55" t="n">
        <f aca="false">MATCH(A59,DATAS,0)</f>
        <v>2</v>
      </c>
      <c r="AB59" s="55" t="n">
        <f aca="false">IF(AND(E59&gt;0,OR(AND(B59&gt;=1,B59&lt;=6),B59=10)),1,0)</f>
        <v>1</v>
      </c>
      <c r="AC59" s="55" t="n">
        <f aca="false">IF(AND(E59&gt;0,B59=10),1,0)</f>
        <v>0</v>
      </c>
      <c r="AD59" s="55" t="n">
        <f aca="false">IF(AND(C58=C59,AA58=AA59-1),AB58,"")</f>
        <v>1</v>
      </c>
      <c r="AE59" s="55" t="n">
        <f aca="false">IF(AND(C58=C59,AA58=AA59-1),AC58,"")</f>
        <v>0</v>
      </c>
      <c r="AF59" s="55" t="n">
        <f aca="false">IF(AA59=1,"",IF(AND(AB59=1,AD59&lt;&gt;1),1,0))</f>
        <v>0</v>
      </c>
      <c r="AG59" s="55" t="n">
        <f aca="false">IF(AA59=1,"",IF(AND(AC59=1,AE59&lt;&gt;1),1,0))</f>
        <v>0</v>
      </c>
      <c r="AH59" s="60" t="str">
        <f aca="false">IF(AND(E59&gt;0,AA59&lt;2,NOT(AND(C60=C59,AA60=AA59+1))),INDEX(DATAS,AA59+1),"")</f>
        <v/>
      </c>
      <c r="AI59" s="60" t="str">
        <f aca="false">IF(AND(AC59=1,AA59&lt;2),IF(AND(C60=C59,AA60=AA59+1),IF(AC60=1,"",INDEX(DATAS,AA59+1)),INDEX(DATAS,AA59+1)),"")</f>
        <v/>
      </c>
    </row>
    <row r="60" customFormat="false" ht="15" hidden="false" customHeight="false" outlineLevel="0" collapsed="false">
      <c r="A60" s="60" t="n">
        <v>46309</v>
      </c>
      <c r="B60" s="0" t="n">
        <v>6</v>
      </c>
      <c r="C60" s="0" t="n">
        <v>2494</v>
      </c>
      <c r="D60" s="0" t="n">
        <v>429</v>
      </c>
      <c r="E60" s="0" t="n">
        <v>5</v>
      </c>
      <c r="F60" s="55" t="s">
        <v>188</v>
      </c>
      <c r="G60" s="0" t="n">
        <v>21.9</v>
      </c>
      <c r="H60" s="0" t="n">
        <v>22</v>
      </c>
      <c r="I60" s="55" t="s">
        <v>143</v>
      </c>
      <c r="J60" s="0" t="n">
        <v>429</v>
      </c>
      <c r="K60" s="0" t="n">
        <v>65</v>
      </c>
      <c r="M60" s="0" t="n">
        <v>9.94</v>
      </c>
      <c r="N60" s="0" t="n">
        <v>17.72</v>
      </c>
      <c r="O60" s="0" t="n">
        <v>9.62</v>
      </c>
      <c r="P60" s="0" t="n">
        <v>8.43</v>
      </c>
      <c r="Q60" s="0" t="n">
        <v>5.01</v>
      </c>
      <c r="R60" s="0" t="n">
        <v>2891</v>
      </c>
      <c r="S60" s="0" t="n">
        <v>6292</v>
      </c>
      <c r="T60" s="0" t="n">
        <v>29.55</v>
      </c>
      <c r="U60" s="0" t="n">
        <v>2711</v>
      </c>
      <c r="V60" s="0" t="n">
        <v>6</v>
      </c>
      <c r="W60" s="60" t="n">
        <v>46135</v>
      </c>
      <c r="X60" s="55" t="n">
        <f aca="false">IF(I60="Male",0,1)</f>
        <v>1</v>
      </c>
      <c r="Y60" s="55" t="n">
        <f aca="false">IF(OR(I60="DNB",I60="Dry DNB"),1,0)</f>
        <v>1</v>
      </c>
      <c r="Z60" s="55" t="n">
        <f aca="false">IF(ISNUMBER(W60),A60-W60,"")</f>
        <v>174</v>
      </c>
      <c r="AA60" s="55" t="n">
        <f aca="false">MATCH(A60,DATAS,0)</f>
        <v>1</v>
      </c>
      <c r="AB60" s="55" t="n">
        <f aca="false">IF(AND(E60&gt;0,OR(AND(B60&gt;=1,B60&lt;=6),B60=10)),1,0)</f>
        <v>1</v>
      </c>
      <c r="AC60" s="55" t="n">
        <f aca="false">IF(AND(E60&gt;0,B60=10),1,0)</f>
        <v>0</v>
      </c>
      <c r="AD60" s="0" t="str">
        <f aca="false">IF(AND(C59=C60,AA59=AA60-1),AB59,"")</f>
        <v/>
      </c>
      <c r="AE60" s="0" t="str">
        <f aca="false">IF(AND(C59=C60,AA59=AA60-1),AC59,"")</f>
        <v/>
      </c>
      <c r="AF60" s="0" t="str">
        <f aca="false">IF(AA60=1,"",IF(AND(AB60=1,AD60&lt;&gt;1),1,0))</f>
        <v/>
      </c>
      <c r="AG60" s="0" t="str">
        <f aca="false">IF(AA60=1,"",IF(AND(AC60=1,AE60&lt;&gt;1),1,0))</f>
        <v/>
      </c>
      <c r="AH60" s="60" t="str">
        <f aca="false">IF(AND(E60&gt;0,AA60&lt;2,NOT(AND(C61=C60,AA61=AA60+1))),INDEX(DATAS,AA60+1),"")</f>
        <v/>
      </c>
      <c r="AI60" s="60" t="str">
        <f aca="false">IF(AND(AC60=1,AA60&lt;2),IF(AND(C61=C60,AA61=AA60+1),IF(AC61=1,"",INDEX(DATAS,AA60+1)),INDEX(DATAS,AA60+1)),"")</f>
        <v/>
      </c>
    </row>
    <row r="61" customFormat="false" ht="15" hidden="false" customHeight="false" outlineLevel="0" collapsed="false">
      <c r="A61" s="60" t="n">
        <v>46310</v>
      </c>
      <c r="B61" s="0" t="n">
        <v>6</v>
      </c>
      <c r="C61" s="0" t="n">
        <v>2494</v>
      </c>
      <c r="D61" s="0" t="n">
        <v>430</v>
      </c>
      <c r="E61" s="0" t="n">
        <v>5</v>
      </c>
      <c r="F61" s="55" t="s">
        <v>188</v>
      </c>
      <c r="G61" s="0" t="n">
        <v>18.8</v>
      </c>
      <c r="H61" s="0" t="n">
        <v>21</v>
      </c>
      <c r="I61" s="55" t="s">
        <v>143</v>
      </c>
      <c r="J61" s="0" t="n">
        <v>430</v>
      </c>
      <c r="K61" s="0" t="n">
        <v>65</v>
      </c>
      <c r="M61" s="0" t="n">
        <v>9.94</v>
      </c>
      <c r="N61" s="0" t="n">
        <v>17.72</v>
      </c>
      <c r="O61" s="0" t="n">
        <v>9.62</v>
      </c>
      <c r="P61" s="0" t="n">
        <v>8.43</v>
      </c>
      <c r="Q61" s="0" t="n">
        <v>5.01</v>
      </c>
      <c r="T61" s="0" t="n">
        <v>29.55</v>
      </c>
      <c r="U61" s="0" t="n">
        <v>2712</v>
      </c>
      <c r="V61" s="0" t="n">
        <v>6</v>
      </c>
      <c r="W61" s="60" t="n">
        <v>46135</v>
      </c>
      <c r="X61" s="55" t="n">
        <f aca="false">IF(I61="Male",0,1)</f>
        <v>1</v>
      </c>
      <c r="Y61" s="55" t="n">
        <f aca="false">IF(OR(I61="DNB",I61="Dry DNB"),1,0)</f>
        <v>1</v>
      </c>
      <c r="Z61" s="55" t="n">
        <f aca="false">IF(ISNUMBER(W61),A61-W61,"")</f>
        <v>175</v>
      </c>
      <c r="AA61" s="55" t="n">
        <f aca="false">MATCH(A61,DATAS,0)</f>
        <v>2</v>
      </c>
      <c r="AB61" s="55" t="n">
        <f aca="false">IF(AND(E61&gt;0,OR(AND(B61&gt;=1,B61&lt;=6),B61=10)),1,0)</f>
        <v>1</v>
      </c>
      <c r="AC61" s="55" t="n">
        <f aca="false">IF(AND(E61&gt;0,B61=10),1,0)</f>
        <v>0</v>
      </c>
      <c r="AD61" s="55" t="n">
        <f aca="false">IF(AND(C60=C61,AA60=AA61-1),AB60,"")</f>
        <v>1</v>
      </c>
      <c r="AE61" s="55" t="n">
        <f aca="false">IF(AND(C60=C61,AA60=AA61-1),AC60,"")</f>
        <v>0</v>
      </c>
      <c r="AF61" s="55" t="n">
        <f aca="false">IF(AA61=1,"",IF(AND(AB61=1,AD61&lt;&gt;1),1,0))</f>
        <v>0</v>
      </c>
      <c r="AG61" s="55" t="n">
        <f aca="false">IF(AA61=1,"",IF(AND(AC61=1,AE61&lt;&gt;1),1,0))</f>
        <v>0</v>
      </c>
      <c r="AH61" s="60" t="str">
        <f aca="false">IF(AND(E61&gt;0,AA61&lt;2,NOT(AND(C62=C61,AA62=AA61+1))),INDEX(DATAS,AA61+1),"")</f>
        <v/>
      </c>
      <c r="AI61" s="60" t="str">
        <f aca="false">IF(AND(AC61=1,AA61&lt;2),IF(AND(C62=C61,AA62=AA61+1),IF(AC62=1,"",INDEX(DATAS,AA61+1)),INDEX(DATAS,AA61+1)),"")</f>
        <v/>
      </c>
    </row>
    <row r="62" customFormat="false" ht="15" hidden="false" customHeight="false" outlineLevel="0" collapsed="false">
      <c r="A62" s="60" t="n">
        <v>46309</v>
      </c>
      <c r="B62" s="0" t="n">
        <v>7</v>
      </c>
      <c r="C62" s="0" t="n">
        <v>2521</v>
      </c>
      <c r="D62" s="0" t="n">
        <v>313</v>
      </c>
      <c r="E62" s="0" t="n">
        <v>4</v>
      </c>
      <c r="F62" s="55" t="s">
        <v>189</v>
      </c>
      <c r="I62" s="55" t="s">
        <v>162</v>
      </c>
      <c r="J62" s="0" t="n">
        <v>188</v>
      </c>
      <c r="K62" s="0" t="n">
        <v>69</v>
      </c>
      <c r="L62" s="0" t="n">
        <v>224</v>
      </c>
      <c r="M62" s="0" t="n">
        <v>-186.08</v>
      </c>
      <c r="N62" s="0" t="n">
        <v>6.94</v>
      </c>
      <c r="O62" s="0" t="n">
        <v>-5.41</v>
      </c>
      <c r="P62" s="0" t="n">
        <v>5.34</v>
      </c>
      <c r="Q62" s="0" t="n">
        <v>3.84</v>
      </c>
      <c r="R62" s="0" t="n">
        <v>3768</v>
      </c>
      <c r="S62" s="0" t="n">
        <v>7508</v>
      </c>
      <c r="T62" s="0" t="n">
        <v>40.95</v>
      </c>
      <c r="U62" s="0" t="n">
        <v>2695</v>
      </c>
      <c r="V62" s="0" t="n">
        <v>4</v>
      </c>
      <c r="W62" s="60" t="n">
        <v>46086</v>
      </c>
      <c r="X62" s="55" t="n">
        <f aca="false">IF(I62="Male",0,1)</f>
        <v>1</v>
      </c>
      <c r="Y62" s="55" t="n">
        <f aca="false">IF(OR(I62="DNB",I62="Dry DNB"),1,0)</f>
        <v>0</v>
      </c>
      <c r="Z62" s="55" t="n">
        <f aca="false">IF(ISNUMBER(W62),A62-W62,"")</f>
        <v>223</v>
      </c>
      <c r="AA62" s="55" t="n">
        <f aca="false">MATCH(A62,DATAS,0)</f>
        <v>1</v>
      </c>
      <c r="AB62" s="55" t="n">
        <f aca="false">IF(AND(E62&gt;0,OR(AND(B62&gt;=1,B62&lt;=6),B62=10)),1,0)</f>
        <v>0</v>
      </c>
      <c r="AC62" s="55" t="n">
        <f aca="false">IF(AND(E62&gt;0,B62=10),1,0)</f>
        <v>0</v>
      </c>
      <c r="AD62" s="0" t="str">
        <f aca="false">IF(AND(C61=C62,AA61=AA62-1),AB61,"")</f>
        <v/>
      </c>
      <c r="AE62" s="0" t="str">
        <f aca="false">IF(AND(C61=C62,AA61=AA62-1),AC61,"")</f>
        <v/>
      </c>
      <c r="AF62" s="0" t="str">
        <f aca="false">IF(AA62=1,"",IF(AND(AB62=1,AD62&lt;&gt;1),1,0))</f>
        <v/>
      </c>
      <c r="AG62" s="0" t="str">
        <f aca="false">IF(AA62=1,"",IF(AND(AC62=1,AE62&lt;&gt;1),1,0))</f>
        <v/>
      </c>
      <c r="AH62" s="60" t="str">
        <f aca="false">IF(AND(E62&gt;0,AA62&lt;2,NOT(AND(C63=C62,AA63=AA62+1))),INDEX(DATAS,AA62+1),"")</f>
        <v/>
      </c>
      <c r="AI62" s="60" t="str">
        <f aca="false">IF(AND(AC62=1,AA62&lt;2),IF(AND(C63=C62,AA63=AA62+1),IF(AC63=1,"",INDEX(DATAS,AA62+1)),INDEX(DATAS,AA62+1)),"")</f>
        <v/>
      </c>
    </row>
    <row r="63" customFormat="false" ht="15" hidden="false" customHeight="false" outlineLevel="0" collapsed="false">
      <c r="A63" s="60" t="n">
        <v>46310</v>
      </c>
      <c r="B63" s="0" t="n">
        <v>7</v>
      </c>
      <c r="C63" s="0" t="n">
        <v>2521</v>
      </c>
      <c r="D63" s="0" t="n">
        <v>313</v>
      </c>
      <c r="E63" s="0" t="n">
        <v>4</v>
      </c>
      <c r="F63" s="55" t="s">
        <v>189</v>
      </c>
      <c r="I63" s="55" t="s">
        <v>162</v>
      </c>
      <c r="J63" s="0" t="n">
        <v>188</v>
      </c>
      <c r="K63" s="0" t="n">
        <v>69</v>
      </c>
      <c r="L63" s="0" t="n">
        <v>225</v>
      </c>
      <c r="M63" s="0" t="n">
        <v>-186.08</v>
      </c>
      <c r="N63" s="0" t="n">
        <v>6.94</v>
      </c>
      <c r="O63" s="0" t="n">
        <v>-5.41</v>
      </c>
      <c r="P63" s="0" t="n">
        <v>5.34</v>
      </c>
      <c r="Q63" s="0" t="n">
        <v>3.84</v>
      </c>
      <c r="T63" s="0" t="n">
        <v>40.95</v>
      </c>
      <c r="U63" s="0" t="n">
        <v>2696</v>
      </c>
      <c r="V63" s="0" t="n">
        <v>4</v>
      </c>
      <c r="W63" s="60" t="n">
        <v>46086</v>
      </c>
      <c r="X63" s="55" t="n">
        <f aca="false">IF(I63="Male",0,1)</f>
        <v>1</v>
      </c>
      <c r="Y63" s="55" t="n">
        <f aca="false">IF(OR(I63="DNB",I63="Dry DNB"),1,0)</f>
        <v>0</v>
      </c>
      <c r="Z63" s="55" t="n">
        <f aca="false">IF(ISNUMBER(W63),A63-W63,"")</f>
        <v>224</v>
      </c>
      <c r="AA63" s="55" t="n">
        <f aca="false">MATCH(A63,DATAS,0)</f>
        <v>2</v>
      </c>
      <c r="AB63" s="55" t="n">
        <f aca="false">IF(AND(E63&gt;0,OR(AND(B63&gt;=1,B63&lt;=6),B63=10)),1,0)</f>
        <v>0</v>
      </c>
      <c r="AC63" s="55" t="n">
        <f aca="false">IF(AND(E63&gt;0,B63=10),1,0)</f>
        <v>0</v>
      </c>
      <c r="AD63" s="55" t="n">
        <f aca="false">IF(AND(C62=C63,AA62=AA63-1),AB62,"")</f>
        <v>0</v>
      </c>
      <c r="AE63" s="55" t="n">
        <f aca="false">IF(AND(C62=C63,AA62=AA63-1),AC62,"")</f>
        <v>0</v>
      </c>
      <c r="AF63" s="55" t="n">
        <f aca="false">IF(AA63=1,"",IF(AND(AB63=1,AD63&lt;&gt;1),1,0))</f>
        <v>0</v>
      </c>
      <c r="AG63" s="55" t="n">
        <f aca="false">IF(AA63=1,"",IF(AND(AC63=1,AE63&lt;&gt;1),1,0))</f>
        <v>0</v>
      </c>
      <c r="AH63" s="60" t="str">
        <f aca="false">IF(AND(E63&gt;0,AA63&lt;2,NOT(AND(C64=C63,AA64=AA63+1))),INDEX(DATAS,AA63+1),"")</f>
        <v/>
      </c>
      <c r="AI63" s="60" t="str">
        <f aca="false">IF(AND(AC63=1,AA63&lt;2),IF(AND(C64=C63,AA64=AA63+1),IF(AC64=1,"",INDEX(DATAS,AA63+1)),INDEX(DATAS,AA63+1)),"")</f>
        <v/>
      </c>
    </row>
    <row r="64" customFormat="false" ht="15" hidden="false" customHeight="false" outlineLevel="0" collapsed="false">
      <c r="A64" s="60" t="n">
        <v>46309</v>
      </c>
      <c r="B64" s="0" t="n">
        <v>3</v>
      </c>
      <c r="C64" s="0" t="n">
        <v>2540</v>
      </c>
      <c r="D64" s="0" t="n">
        <v>17</v>
      </c>
      <c r="E64" s="0" t="n">
        <v>6</v>
      </c>
      <c r="F64" s="55" t="s">
        <v>190</v>
      </c>
      <c r="G64" s="0" t="n">
        <v>34</v>
      </c>
      <c r="H64" s="0" t="n">
        <v>36</v>
      </c>
      <c r="I64" s="55" t="s">
        <v>166</v>
      </c>
      <c r="J64" s="0" t="n">
        <v>17</v>
      </c>
      <c r="M64" s="0" t="n">
        <v>904.75</v>
      </c>
      <c r="N64" s="0" t="n">
        <v>40.83</v>
      </c>
      <c r="O64" s="0" t="n">
        <v>24.84</v>
      </c>
      <c r="R64" s="0" t="n">
        <v>3250</v>
      </c>
      <c r="S64" s="0" t="n">
        <v>6533</v>
      </c>
      <c r="U64" s="0" t="n">
        <v>2686</v>
      </c>
      <c r="V64" s="0" t="n">
        <v>0</v>
      </c>
      <c r="X64" s="55" t="n">
        <f aca="false">IF(I64="Male",0,1)</f>
        <v>1</v>
      </c>
      <c r="Y64" s="55" t="n">
        <f aca="false">IF(OR(I64="DNB",I64="Dry DNB"),1,0)</f>
        <v>0</v>
      </c>
      <c r="Z64" s="0" t="str">
        <f aca="false">IF(ISNUMBER(W64),A64-W64,"")</f>
        <v/>
      </c>
      <c r="AA64" s="55" t="n">
        <f aca="false">MATCH(A64,DATAS,0)</f>
        <v>1</v>
      </c>
      <c r="AB64" s="55" t="n">
        <f aca="false">IF(AND(E64&gt;0,OR(AND(B64&gt;=1,B64&lt;=6),B64=10)),1,0)</f>
        <v>1</v>
      </c>
      <c r="AC64" s="55" t="n">
        <f aca="false">IF(AND(E64&gt;0,B64=10),1,0)</f>
        <v>0</v>
      </c>
      <c r="AD64" s="0" t="str">
        <f aca="false">IF(AND(C63=C64,AA63=AA64-1),AB63,"")</f>
        <v/>
      </c>
      <c r="AE64" s="0" t="str">
        <f aca="false">IF(AND(C63=C64,AA63=AA64-1),AC63,"")</f>
        <v/>
      </c>
      <c r="AF64" s="0" t="str">
        <f aca="false">IF(AA64=1,"",IF(AND(AB64=1,AD64&lt;&gt;1),1,0))</f>
        <v/>
      </c>
      <c r="AG64" s="0" t="str">
        <f aca="false">IF(AA64=1,"",IF(AND(AC64=1,AE64&lt;&gt;1),1,0))</f>
        <v/>
      </c>
      <c r="AH64" s="60" t="str">
        <f aca="false">IF(AND(E64&gt;0,AA64&lt;2,NOT(AND(C65=C64,AA65=AA64+1))),INDEX(DATAS,AA64+1),"")</f>
        <v/>
      </c>
      <c r="AI64" s="60" t="str">
        <f aca="false">IF(AND(AC64=1,AA64&lt;2),IF(AND(C65=C64,AA65=AA64+1),IF(AC65=1,"",INDEX(DATAS,AA64+1)),INDEX(DATAS,AA64+1)),"")</f>
        <v/>
      </c>
    </row>
    <row r="65" customFormat="false" ht="15" hidden="false" customHeight="false" outlineLevel="0" collapsed="false">
      <c r="A65" s="60" t="n">
        <v>46310</v>
      </c>
      <c r="B65" s="0" t="n">
        <v>3</v>
      </c>
      <c r="C65" s="0" t="n">
        <v>2540</v>
      </c>
      <c r="D65" s="0" t="n">
        <v>18</v>
      </c>
      <c r="E65" s="0" t="n">
        <v>6</v>
      </c>
      <c r="F65" s="55" t="s">
        <v>190</v>
      </c>
      <c r="G65" s="0" t="n">
        <v>54.3</v>
      </c>
      <c r="H65" s="0" t="n">
        <v>40</v>
      </c>
      <c r="I65" s="55" t="s">
        <v>166</v>
      </c>
      <c r="J65" s="0" t="n">
        <v>18</v>
      </c>
      <c r="M65" s="0" t="n">
        <v>904.75</v>
      </c>
      <c r="N65" s="0" t="n">
        <v>40.83</v>
      </c>
      <c r="O65" s="0" t="n">
        <v>24.84</v>
      </c>
      <c r="U65" s="0" t="n">
        <v>2687</v>
      </c>
      <c r="V65" s="0" t="n">
        <v>0</v>
      </c>
      <c r="X65" s="55" t="n">
        <f aca="false">IF(I65="Male",0,1)</f>
        <v>1</v>
      </c>
      <c r="Y65" s="55" t="n">
        <f aca="false">IF(OR(I65="DNB",I65="Dry DNB"),1,0)</f>
        <v>0</v>
      </c>
      <c r="Z65" s="0" t="str">
        <f aca="false">IF(ISNUMBER(W65),A65-W65,"")</f>
        <v/>
      </c>
      <c r="AA65" s="55" t="n">
        <f aca="false">MATCH(A65,DATAS,0)</f>
        <v>2</v>
      </c>
      <c r="AB65" s="55" t="n">
        <f aca="false">IF(AND(E65&gt;0,OR(AND(B65&gt;=1,B65&lt;=6),B65=10)),1,0)</f>
        <v>1</v>
      </c>
      <c r="AC65" s="55" t="n">
        <f aca="false">IF(AND(E65&gt;0,B65=10),1,0)</f>
        <v>0</v>
      </c>
      <c r="AD65" s="55" t="n">
        <f aca="false">IF(AND(C64=C65,AA64=AA65-1),AB64,"")</f>
        <v>1</v>
      </c>
      <c r="AE65" s="55" t="n">
        <f aca="false">IF(AND(C64=C65,AA64=AA65-1),AC64,"")</f>
        <v>0</v>
      </c>
      <c r="AF65" s="55" t="n">
        <f aca="false">IF(AA65=1,"",IF(AND(AB65=1,AD65&lt;&gt;1),1,0))</f>
        <v>0</v>
      </c>
      <c r="AG65" s="55" t="n">
        <f aca="false">IF(AA65=1,"",IF(AND(AC65=1,AE65&lt;&gt;1),1,0))</f>
        <v>0</v>
      </c>
      <c r="AH65" s="60" t="str">
        <f aca="false">IF(AND(E65&gt;0,AA65&lt;2,NOT(AND(C66=C65,AA66=AA65+1))),INDEX(DATAS,AA65+1),"")</f>
        <v/>
      </c>
      <c r="AI65" s="60" t="str">
        <f aca="false">IF(AND(AC65=1,AA65&lt;2),IF(AND(C66=C65,AA66=AA65+1),IF(AC66=1,"",INDEX(DATAS,AA65+1)),INDEX(DATAS,AA65+1)),"")</f>
        <v/>
      </c>
    </row>
    <row r="66" customFormat="false" ht="15" hidden="false" customHeight="false" outlineLevel="0" collapsed="false">
      <c r="A66" s="60" t="n">
        <v>46309</v>
      </c>
      <c r="B66" s="0" t="n">
        <v>14</v>
      </c>
      <c r="C66" s="0" t="n">
        <v>2548</v>
      </c>
      <c r="D66" s="0" t="n">
        <v>467</v>
      </c>
      <c r="E66" s="0" t="n">
        <v>4</v>
      </c>
      <c r="F66" s="55" t="s">
        <v>191</v>
      </c>
      <c r="I66" s="55" t="s">
        <v>162</v>
      </c>
      <c r="J66" s="0" t="n">
        <v>406</v>
      </c>
      <c r="K66" s="0" t="n">
        <v>64</v>
      </c>
      <c r="L66" s="0" t="n">
        <v>266</v>
      </c>
      <c r="M66" s="0" t="n">
        <v>454.85</v>
      </c>
      <c r="N66" s="0" t="n">
        <v>8</v>
      </c>
      <c r="O66" s="0" t="n">
        <v>12.14</v>
      </c>
      <c r="P66" s="0" t="n">
        <v>5.28</v>
      </c>
      <c r="Q66" s="0" t="n">
        <v>4.17</v>
      </c>
      <c r="R66" s="0" t="n">
        <v>6631</v>
      </c>
      <c r="S66" s="0" t="n">
        <v>12817</v>
      </c>
      <c r="T66" s="0" t="n">
        <v>72.45</v>
      </c>
      <c r="U66" s="0" t="n">
        <v>2677</v>
      </c>
      <c r="V66" s="0" t="n">
        <v>11</v>
      </c>
      <c r="W66" s="60" t="n">
        <v>46044</v>
      </c>
      <c r="X66" s="55" t="n">
        <f aca="false">IF(I66="Male",0,1)</f>
        <v>1</v>
      </c>
      <c r="Y66" s="55" t="n">
        <f aca="false">IF(OR(I66="DNB",I66="Dry DNB"),1,0)</f>
        <v>0</v>
      </c>
      <c r="Z66" s="55" t="n">
        <f aca="false">IF(ISNUMBER(W66),A66-W66,"")</f>
        <v>265</v>
      </c>
      <c r="AA66" s="55" t="n">
        <f aca="false">MATCH(A66,DATAS,0)</f>
        <v>1</v>
      </c>
      <c r="AB66" s="55" t="n">
        <f aca="false">IF(AND(E66&gt;0,OR(AND(B66&gt;=1,B66&lt;=6),B66=10)),1,0)</f>
        <v>0</v>
      </c>
      <c r="AC66" s="55" t="n">
        <f aca="false">IF(AND(E66&gt;0,B66=10),1,0)</f>
        <v>0</v>
      </c>
      <c r="AD66" s="0" t="str">
        <f aca="false">IF(AND(C65=C66,AA65=AA66-1),AB65,"")</f>
        <v/>
      </c>
      <c r="AE66" s="0" t="str">
        <f aca="false">IF(AND(C65=C66,AA65=AA66-1),AC65,"")</f>
        <v/>
      </c>
      <c r="AF66" s="0" t="str">
        <f aca="false">IF(AA66=1,"",IF(AND(AB66=1,AD66&lt;&gt;1),1,0))</f>
        <v/>
      </c>
      <c r="AG66" s="0" t="str">
        <f aca="false">IF(AA66=1,"",IF(AND(AC66=1,AE66&lt;&gt;1),1,0))</f>
        <v/>
      </c>
      <c r="AH66" s="60" t="str">
        <f aca="false">IF(AND(E66&gt;0,AA66&lt;2,NOT(AND(C67=C66,AA67=AA66+1))),INDEX(DATAS,AA66+1),"")</f>
        <v/>
      </c>
      <c r="AI66" s="60" t="str">
        <f aca="false">IF(AND(AC66=1,AA66&lt;2),IF(AND(C67=C66,AA67=AA66+1),IF(AC67=1,"",INDEX(DATAS,AA66+1)),INDEX(DATAS,AA66+1)),"")</f>
        <v/>
      </c>
    </row>
    <row r="67" customFormat="false" ht="15" hidden="false" customHeight="false" outlineLevel="0" collapsed="false">
      <c r="A67" s="60" t="n">
        <v>46310</v>
      </c>
      <c r="B67" s="0" t="n">
        <v>14</v>
      </c>
      <c r="C67" s="0" t="n">
        <v>2548</v>
      </c>
      <c r="D67" s="0" t="n">
        <v>467</v>
      </c>
      <c r="E67" s="0" t="n">
        <v>4</v>
      </c>
      <c r="F67" s="55" t="s">
        <v>191</v>
      </c>
      <c r="I67" s="55" t="s">
        <v>162</v>
      </c>
      <c r="J67" s="0" t="n">
        <v>406</v>
      </c>
      <c r="K67" s="0" t="n">
        <v>64</v>
      </c>
      <c r="L67" s="0" t="n">
        <v>267</v>
      </c>
      <c r="M67" s="0" t="n">
        <v>454.85</v>
      </c>
      <c r="N67" s="0" t="n">
        <v>8</v>
      </c>
      <c r="O67" s="0" t="n">
        <v>12.14</v>
      </c>
      <c r="P67" s="0" t="n">
        <v>5.28</v>
      </c>
      <c r="Q67" s="0" t="n">
        <v>4.17</v>
      </c>
      <c r="T67" s="0" t="n">
        <v>72.45</v>
      </c>
      <c r="U67" s="0" t="n">
        <v>2678</v>
      </c>
      <c r="V67" s="0" t="n">
        <v>11</v>
      </c>
      <c r="W67" s="60" t="n">
        <v>46044</v>
      </c>
      <c r="X67" s="55" t="n">
        <f aca="false">IF(I67="Male",0,1)</f>
        <v>1</v>
      </c>
      <c r="Y67" s="55" t="n">
        <f aca="false">IF(OR(I67="DNB",I67="Dry DNB"),1,0)</f>
        <v>0</v>
      </c>
      <c r="Z67" s="55" t="n">
        <f aca="false">IF(ISNUMBER(W67),A67-W67,"")</f>
        <v>266</v>
      </c>
      <c r="AA67" s="55" t="n">
        <f aca="false">MATCH(A67,DATAS,0)</f>
        <v>2</v>
      </c>
      <c r="AB67" s="55" t="n">
        <f aca="false">IF(AND(E67&gt;0,OR(AND(B67&gt;=1,B67&lt;=6),B67=10)),1,0)</f>
        <v>0</v>
      </c>
      <c r="AC67" s="55" t="n">
        <f aca="false">IF(AND(E67&gt;0,B67=10),1,0)</f>
        <v>0</v>
      </c>
      <c r="AD67" s="55" t="n">
        <f aca="false">IF(AND(C66=C67,AA66=AA67-1),AB66,"")</f>
        <v>0</v>
      </c>
      <c r="AE67" s="55" t="n">
        <f aca="false">IF(AND(C66=C67,AA66=AA67-1),AC66,"")</f>
        <v>0</v>
      </c>
      <c r="AF67" s="55" t="n">
        <f aca="false">IF(AA67=1,"",IF(AND(AB67=1,AD67&lt;&gt;1),1,0))</f>
        <v>0</v>
      </c>
      <c r="AG67" s="55" t="n">
        <f aca="false">IF(AA67=1,"",IF(AND(AC67=1,AE67&lt;&gt;1),1,0))</f>
        <v>0</v>
      </c>
      <c r="AH67" s="60" t="str">
        <f aca="false">IF(AND(E67&gt;0,AA67&lt;2,NOT(AND(C68=C67,AA68=AA67+1))),INDEX(DATAS,AA67+1),"")</f>
        <v/>
      </c>
      <c r="AI67" s="60" t="str">
        <f aca="false">IF(AND(AC67=1,AA67&lt;2),IF(AND(C68=C67,AA68=AA67+1),IF(AC68=1,"",INDEX(DATAS,AA67+1)),INDEX(DATAS,AA67+1)),"")</f>
        <v/>
      </c>
    </row>
    <row r="68" customFormat="false" ht="15" hidden="false" customHeight="false" outlineLevel="0" collapsed="false">
      <c r="A68" s="60" t="n">
        <v>46309</v>
      </c>
      <c r="B68" s="0" t="n">
        <v>6</v>
      </c>
      <c r="C68" s="0" t="n">
        <v>2575</v>
      </c>
      <c r="D68" s="0" t="n">
        <v>816</v>
      </c>
      <c r="E68" s="0" t="n">
        <v>4</v>
      </c>
      <c r="F68" s="55" t="s">
        <v>192</v>
      </c>
      <c r="G68" s="0" t="n">
        <v>18.5</v>
      </c>
      <c r="H68" s="0" t="n">
        <v>20</v>
      </c>
      <c r="I68" s="55" t="s">
        <v>143</v>
      </c>
      <c r="J68" s="0" t="n">
        <v>816</v>
      </c>
      <c r="K68" s="0" t="n">
        <v>68</v>
      </c>
      <c r="M68" s="0" t="n">
        <v>685.37</v>
      </c>
      <c r="N68" s="0" t="n">
        <v>33.02</v>
      </c>
      <c r="O68" s="0" t="n">
        <v>22.37</v>
      </c>
      <c r="P68" s="0" t="n">
        <v>5.12</v>
      </c>
      <c r="Q68" s="0" t="n">
        <v>3.81</v>
      </c>
      <c r="R68" s="0" t="n">
        <v>6236</v>
      </c>
      <c r="S68" s="0" t="n">
        <v>13568</v>
      </c>
      <c r="T68" s="0" t="n">
        <v>49.3</v>
      </c>
      <c r="U68" s="0" t="n">
        <v>2650</v>
      </c>
      <c r="V68" s="0" t="n">
        <v>14</v>
      </c>
      <c r="W68" s="60" t="n">
        <v>46093</v>
      </c>
      <c r="X68" s="55" t="n">
        <f aca="false">IF(I68="Male",0,1)</f>
        <v>1</v>
      </c>
      <c r="Y68" s="55" t="n">
        <f aca="false">IF(OR(I68="DNB",I68="Dry DNB"),1,0)</f>
        <v>1</v>
      </c>
      <c r="Z68" s="55" t="n">
        <f aca="false">IF(ISNUMBER(W68),A68-W68,"")</f>
        <v>216</v>
      </c>
      <c r="AA68" s="55" t="n">
        <f aca="false">MATCH(A68,DATAS,0)</f>
        <v>1</v>
      </c>
      <c r="AB68" s="55" t="n">
        <f aca="false">IF(AND(E68&gt;0,OR(AND(B68&gt;=1,B68&lt;=6),B68=10)),1,0)</f>
        <v>1</v>
      </c>
      <c r="AC68" s="55" t="n">
        <f aca="false">IF(AND(E68&gt;0,B68=10),1,0)</f>
        <v>0</v>
      </c>
      <c r="AD68" s="0" t="str">
        <f aca="false">IF(AND(C67=C68,AA67=AA68-1),AB67,"")</f>
        <v/>
      </c>
      <c r="AE68" s="0" t="str">
        <f aca="false">IF(AND(C67=C68,AA67=AA68-1),AC67,"")</f>
        <v/>
      </c>
      <c r="AF68" s="0" t="str">
        <f aca="false">IF(AA68=1,"",IF(AND(AB68=1,AD68&lt;&gt;1),1,0))</f>
        <v/>
      </c>
      <c r="AG68" s="0" t="str">
        <f aca="false">IF(AA68=1,"",IF(AND(AC68=1,AE68&lt;&gt;1),1,0))</f>
        <v/>
      </c>
      <c r="AH68" s="60" t="str">
        <f aca="false">IF(AND(E68&gt;0,AA68&lt;2,NOT(AND(C69=C68,AA69=AA68+1))),INDEX(DATAS,AA68+1),"")</f>
        <v/>
      </c>
      <c r="AI68" s="60" t="str">
        <f aca="false">IF(AND(AC68=1,AA68&lt;2),IF(AND(C69=C68,AA69=AA68+1),IF(AC69=1,"",INDEX(DATAS,AA68+1)),INDEX(DATAS,AA68+1)),"")</f>
        <v/>
      </c>
    </row>
    <row r="69" customFormat="false" ht="15" hidden="false" customHeight="false" outlineLevel="0" collapsed="false">
      <c r="A69" s="60" t="n">
        <v>46310</v>
      </c>
      <c r="B69" s="0" t="n">
        <v>6</v>
      </c>
      <c r="C69" s="0" t="n">
        <v>2575</v>
      </c>
      <c r="D69" s="0" t="n">
        <v>817</v>
      </c>
      <c r="E69" s="0" t="n">
        <v>4</v>
      </c>
      <c r="F69" s="55" t="s">
        <v>192</v>
      </c>
      <c r="G69" s="0" t="n">
        <v>21.2</v>
      </c>
      <c r="H69" s="0" t="n">
        <v>20</v>
      </c>
      <c r="I69" s="55" t="s">
        <v>143</v>
      </c>
      <c r="J69" s="0" t="n">
        <v>817</v>
      </c>
      <c r="K69" s="0" t="n">
        <v>68</v>
      </c>
      <c r="M69" s="0" t="n">
        <v>685.37</v>
      </c>
      <c r="N69" s="0" t="n">
        <v>33.02</v>
      </c>
      <c r="O69" s="0" t="n">
        <v>22.37</v>
      </c>
      <c r="P69" s="0" t="n">
        <v>5.12</v>
      </c>
      <c r="Q69" s="0" t="n">
        <v>3.81</v>
      </c>
      <c r="T69" s="0" t="n">
        <v>49.3</v>
      </c>
      <c r="U69" s="0" t="n">
        <v>2651</v>
      </c>
      <c r="V69" s="0" t="n">
        <v>14</v>
      </c>
      <c r="W69" s="60" t="n">
        <v>46093</v>
      </c>
      <c r="X69" s="55" t="n">
        <f aca="false">IF(I69="Male",0,1)</f>
        <v>1</v>
      </c>
      <c r="Y69" s="55" t="n">
        <f aca="false">IF(OR(I69="DNB",I69="Dry DNB"),1,0)</f>
        <v>1</v>
      </c>
      <c r="Z69" s="55" t="n">
        <f aca="false">IF(ISNUMBER(W69),A69-W69,"")</f>
        <v>217</v>
      </c>
      <c r="AA69" s="55" t="n">
        <f aca="false">MATCH(A69,DATAS,0)</f>
        <v>2</v>
      </c>
      <c r="AB69" s="55" t="n">
        <f aca="false">IF(AND(E69&gt;0,OR(AND(B69&gt;=1,B69&lt;=6),B69=10)),1,0)</f>
        <v>1</v>
      </c>
      <c r="AC69" s="55" t="n">
        <f aca="false">IF(AND(E69&gt;0,B69=10),1,0)</f>
        <v>0</v>
      </c>
      <c r="AD69" s="55" t="n">
        <f aca="false">IF(AND(C68=C69,AA68=AA69-1),AB68,"")</f>
        <v>1</v>
      </c>
      <c r="AE69" s="55" t="n">
        <f aca="false">IF(AND(C68=C69,AA68=AA69-1),AC68,"")</f>
        <v>0</v>
      </c>
      <c r="AF69" s="55" t="n">
        <f aca="false">IF(AA69=1,"",IF(AND(AB69=1,AD69&lt;&gt;1),1,0))</f>
        <v>0</v>
      </c>
      <c r="AG69" s="55" t="n">
        <f aca="false">IF(AA69=1,"",IF(AND(AC69=1,AE69&lt;&gt;1),1,0))</f>
        <v>0</v>
      </c>
      <c r="AH69" s="60" t="str">
        <f aca="false">IF(AND(E69&gt;0,AA69&lt;2,NOT(AND(C70=C69,AA70=AA69+1))),INDEX(DATAS,AA69+1),"")</f>
        <v/>
      </c>
      <c r="AI69" s="60" t="str">
        <f aca="false">IF(AND(AC69=1,AA69&lt;2),IF(AND(C70=C69,AA70=AA69+1),IF(AC70=1,"",INDEX(DATAS,AA69+1)),INDEX(DATAS,AA69+1)),"")</f>
        <v/>
      </c>
    </row>
    <row r="70" customFormat="false" ht="15" hidden="false" customHeight="false" outlineLevel="0" collapsed="false">
      <c r="A70" s="60" t="n">
        <v>46309</v>
      </c>
      <c r="B70" s="0" t="n">
        <v>7</v>
      </c>
      <c r="C70" s="0" t="n">
        <v>2643</v>
      </c>
      <c r="D70" s="0" t="n">
        <v>385</v>
      </c>
      <c r="E70" s="0" t="n">
        <v>4</v>
      </c>
      <c r="F70" s="55" t="s">
        <v>193</v>
      </c>
      <c r="I70" s="55" t="s">
        <v>162</v>
      </c>
      <c r="J70" s="0" t="n">
        <v>360</v>
      </c>
      <c r="K70" s="0" t="n">
        <v>66</v>
      </c>
      <c r="L70" s="0" t="n">
        <v>42</v>
      </c>
      <c r="M70" s="0" t="n">
        <v>1685.65</v>
      </c>
      <c r="N70" s="0" t="n">
        <v>6.07</v>
      </c>
      <c r="O70" s="0" t="n">
        <v>22.69</v>
      </c>
      <c r="P70" s="0" t="n">
        <v>2.61</v>
      </c>
      <c r="Q70" s="0" t="n">
        <v>3.48</v>
      </c>
      <c r="R70" s="0" t="n">
        <v>5978</v>
      </c>
      <c r="S70" s="0" t="n">
        <v>12284</v>
      </c>
      <c r="T70" s="0" t="n">
        <v>68.35</v>
      </c>
      <c r="U70" s="0" t="n">
        <v>2571</v>
      </c>
      <c r="V70" s="0" t="n">
        <v>8</v>
      </c>
      <c r="W70" s="60" t="n">
        <v>46268</v>
      </c>
      <c r="X70" s="55" t="n">
        <f aca="false">IF(I70="Male",0,1)</f>
        <v>1</v>
      </c>
      <c r="Y70" s="55" t="n">
        <f aca="false">IF(OR(I70="DNB",I70="Dry DNB"),1,0)</f>
        <v>0</v>
      </c>
      <c r="Z70" s="55" t="n">
        <f aca="false">IF(ISNUMBER(W70),A70-W70,"")</f>
        <v>41</v>
      </c>
      <c r="AA70" s="55" t="n">
        <f aca="false">MATCH(A70,DATAS,0)</f>
        <v>1</v>
      </c>
      <c r="AB70" s="55" t="n">
        <f aca="false">IF(AND(E70&gt;0,OR(AND(B70&gt;=1,B70&lt;=6),B70=10)),1,0)</f>
        <v>0</v>
      </c>
      <c r="AC70" s="55" t="n">
        <f aca="false">IF(AND(E70&gt;0,B70=10),1,0)</f>
        <v>0</v>
      </c>
      <c r="AD70" s="0" t="str">
        <f aca="false">IF(AND(C69=C70,AA69=AA70-1),AB69,"")</f>
        <v/>
      </c>
      <c r="AE70" s="0" t="str">
        <f aca="false">IF(AND(C69=C70,AA69=AA70-1),AC69,"")</f>
        <v/>
      </c>
      <c r="AF70" s="0" t="str">
        <f aca="false">IF(AA70=1,"",IF(AND(AB70=1,AD70&lt;&gt;1),1,0))</f>
        <v/>
      </c>
      <c r="AG70" s="0" t="str">
        <f aca="false">IF(AA70=1,"",IF(AND(AC70=1,AE70&lt;&gt;1),1,0))</f>
        <v/>
      </c>
      <c r="AH70" s="60" t="str">
        <f aca="false">IF(AND(E70&gt;0,AA70&lt;2,NOT(AND(C71=C70,AA71=AA70+1))),INDEX(DATAS,AA70+1),"")</f>
        <v/>
      </c>
      <c r="AI70" s="60" t="str">
        <f aca="false">IF(AND(AC70=1,AA70&lt;2),IF(AND(C71=C70,AA71=AA70+1),IF(AC71=1,"",INDEX(DATAS,AA70+1)),INDEX(DATAS,AA70+1)),"")</f>
        <v/>
      </c>
    </row>
    <row r="71" customFormat="false" ht="15" hidden="false" customHeight="false" outlineLevel="0" collapsed="false">
      <c r="A71" s="60" t="n">
        <v>46310</v>
      </c>
      <c r="B71" s="0" t="n">
        <v>7</v>
      </c>
      <c r="C71" s="0" t="n">
        <v>2643</v>
      </c>
      <c r="D71" s="0" t="n">
        <v>385</v>
      </c>
      <c r="E71" s="0" t="n">
        <v>4</v>
      </c>
      <c r="F71" s="55" t="s">
        <v>193</v>
      </c>
      <c r="I71" s="55" t="s">
        <v>162</v>
      </c>
      <c r="J71" s="0" t="n">
        <v>360</v>
      </c>
      <c r="K71" s="0" t="n">
        <v>66</v>
      </c>
      <c r="L71" s="0" t="n">
        <v>43</v>
      </c>
      <c r="M71" s="0" t="n">
        <v>1685.65</v>
      </c>
      <c r="N71" s="0" t="n">
        <v>6.07</v>
      </c>
      <c r="O71" s="0" t="n">
        <v>22.69</v>
      </c>
      <c r="P71" s="0" t="n">
        <v>2.61</v>
      </c>
      <c r="Q71" s="0" t="n">
        <v>3.48</v>
      </c>
      <c r="T71" s="0" t="n">
        <v>68.35</v>
      </c>
      <c r="U71" s="0" t="n">
        <v>2572</v>
      </c>
      <c r="V71" s="0" t="n">
        <v>8</v>
      </c>
      <c r="W71" s="60" t="n">
        <v>46268</v>
      </c>
      <c r="X71" s="55" t="n">
        <f aca="false">IF(I71="Male",0,1)</f>
        <v>1</v>
      </c>
      <c r="Y71" s="55" t="n">
        <f aca="false">IF(OR(I71="DNB",I71="Dry DNB"),1,0)</f>
        <v>0</v>
      </c>
      <c r="Z71" s="55" t="n">
        <f aca="false">IF(ISNUMBER(W71),A71-W71,"")</f>
        <v>42</v>
      </c>
      <c r="AA71" s="55" t="n">
        <f aca="false">MATCH(A71,DATAS,0)</f>
        <v>2</v>
      </c>
      <c r="AB71" s="55" t="n">
        <f aca="false">IF(AND(E71&gt;0,OR(AND(B71&gt;=1,B71&lt;=6),B71=10)),1,0)</f>
        <v>0</v>
      </c>
      <c r="AC71" s="55" t="n">
        <f aca="false">IF(AND(E71&gt;0,B71=10),1,0)</f>
        <v>0</v>
      </c>
      <c r="AD71" s="55" t="n">
        <f aca="false">IF(AND(C70=C71,AA70=AA71-1),AB70,"")</f>
        <v>0</v>
      </c>
      <c r="AE71" s="55" t="n">
        <f aca="false">IF(AND(C70=C71,AA70=AA71-1),AC70,"")</f>
        <v>0</v>
      </c>
      <c r="AF71" s="55" t="n">
        <f aca="false">IF(AA71=1,"",IF(AND(AB71=1,AD71&lt;&gt;1),1,0))</f>
        <v>0</v>
      </c>
      <c r="AG71" s="55" t="n">
        <f aca="false">IF(AA71=1,"",IF(AND(AC71=1,AE71&lt;&gt;1),1,0))</f>
        <v>0</v>
      </c>
      <c r="AH71" s="60" t="str">
        <f aca="false">IF(AND(E71&gt;0,AA71&lt;2,NOT(AND(C72=C71,AA72=AA71+1))),INDEX(DATAS,AA71+1),"")</f>
        <v/>
      </c>
      <c r="AI71" s="60" t="str">
        <f aca="false">IF(AND(AC71=1,AA71&lt;2),IF(AND(C72=C71,AA72=AA71+1),IF(AC72=1,"",INDEX(DATAS,AA71+1)),INDEX(DATAS,AA71+1)),"")</f>
        <v/>
      </c>
    </row>
    <row r="72" customFormat="false" ht="15" hidden="false" customHeight="false" outlineLevel="0" collapsed="false">
      <c r="A72" s="60" t="n">
        <v>46309</v>
      </c>
      <c r="B72" s="0" t="n">
        <v>5</v>
      </c>
      <c r="C72" s="0" t="n">
        <v>2679</v>
      </c>
      <c r="D72" s="0" t="n">
        <v>178</v>
      </c>
      <c r="E72" s="0" t="n">
        <v>5</v>
      </c>
      <c r="F72" s="55" t="s">
        <v>194</v>
      </c>
      <c r="G72" s="0" t="n">
        <v>38.2</v>
      </c>
      <c r="H72" s="0" t="n">
        <v>37</v>
      </c>
      <c r="I72" s="55" t="s">
        <v>177</v>
      </c>
      <c r="J72" s="0" t="n">
        <v>178</v>
      </c>
      <c r="K72" s="0" t="n">
        <v>94</v>
      </c>
      <c r="M72" s="0" t="n">
        <v>549.41</v>
      </c>
      <c r="N72" s="0" t="n">
        <v>3.75</v>
      </c>
      <c r="O72" s="0" t="n">
        <v>13.5</v>
      </c>
      <c r="P72" s="0" t="n">
        <v>4.61</v>
      </c>
      <c r="Q72" s="0" t="n">
        <v>3.34</v>
      </c>
      <c r="R72" s="0" t="n">
        <v>3892</v>
      </c>
      <c r="S72" s="0" t="n">
        <v>8268</v>
      </c>
      <c r="T72" s="0" t="n">
        <v>43.05</v>
      </c>
      <c r="U72" s="0" t="n">
        <v>2541</v>
      </c>
      <c r="V72" s="0" t="n">
        <v>1</v>
      </c>
      <c r="W72" s="60" t="n">
        <v>46226</v>
      </c>
      <c r="X72" s="55" t="n">
        <f aca="false">IF(I72="Male",0,1)</f>
        <v>1</v>
      </c>
      <c r="Y72" s="55" t="n">
        <f aca="false">IF(OR(I72="DNB",I72="Dry DNB"),1,0)</f>
        <v>0</v>
      </c>
      <c r="Z72" s="55" t="n">
        <f aca="false">IF(ISNUMBER(W72),A72-W72,"")</f>
        <v>83</v>
      </c>
      <c r="AA72" s="55" t="n">
        <f aca="false">MATCH(A72,DATAS,0)</f>
        <v>1</v>
      </c>
      <c r="AB72" s="55" t="n">
        <f aca="false">IF(AND(E72&gt;0,OR(AND(B72&gt;=1,B72&lt;=6),B72=10)),1,0)</f>
        <v>1</v>
      </c>
      <c r="AC72" s="55" t="n">
        <f aca="false">IF(AND(E72&gt;0,B72=10),1,0)</f>
        <v>0</v>
      </c>
      <c r="AD72" s="0" t="str">
        <f aca="false">IF(AND(C71=C72,AA71=AA72-1),AB71,"")</f>
        <v/>
      </c>
      <c r="AE72" s="0" t="str">
        <f aca="false">IF(AND(C71=C72,AA71=AA72-1),AC71,"")</f>
        <v/>
      </c>
      <c r="AF72" s="0" t="str">
        <f aca="false">IF(AA72=1,"",IF(AND(AB72=1,AD72&lt;&gt;1),1,0))</f>
        <v/>
      </c>
      <c r="AG72" s="0" t="str">
        <f aca="false">IF(AA72=1,"",IF(AND(AC72=1,AE72&lt;&gt;1),1,0))</f>
        <v/>
      </c>
      <c r="AH72" s="60" t="str">
        <f aca="false">IF(AND(E72&gt;0,AA72&lt;2,NOT(AND(C73=C72,AA73=AA72+1))),INDEX(DATAS,AA72+1),"")</f>
        <v/>
      </c>
      <c r="AI72" s="60" t="str">
        <f aca="false">IF(AND(AC72=1,AA72&lt;2),IF(AND(C73=C72,AA73=AA72+1),IF(AC73=1,"",INDEX(DATAS,AA72+1)),INDEX(DATAS,AA72+1)),"")</f>
        <v/>
      </c>
    </row>
    <row r="73" customFormat="false" ht="15" hidden="false" customHeight="false" outlineLevel="0" collapsed="false">
      <c r="A73" s="60" t="n">
        <v>46310</v>
      </c>
      <c r="B73" s="0" t="n">
        <v>5</v>
      </c>
      <c r="C73" s="0" t="n">
        <v>2679</v>
      </c>
      <c r="D73" s="0" t="n">
        <v>179</v>
      </c>
      <c r="E73" s="0" t="n">
        <v>5</v>
      </c>
      <c r="F73" s="55" t="s">
        <v>194</v>
      </c>
      <c r="G73" s="0" t="n">
        <v>40.9</v>
      </c>
      <c r="H73" s="0" t="n">
        <v>37</v>
      </c>
      <c r="I73" s="55" t="s">
        <v>177</v>
      </c>
      <c r="J73" s="0" t="n">
        <v>179</v>
      </c>
      <c r="K73" s="0" t="n">
        <v>94</v>
      </c>
      <c r="M73" s="0" t="n">
        <v>549.41</v>
      </c>
      <c r="N73" s="0" t="n">
        <v>3.75</v>
      </c>
      <c r="O73" s="0" t="n">
        <v>13.5</v>
      </c>
      <c r="P73" s="0" t="n">
        <v>4.61</v>
      </c>
      <c r="Q73" s="0" t="n">
        <v>3.34</v>
      </c>
      <c r="T73" s="0" t="n">
        <v>43.05</v>
      </c>
      <c r="U73" s="0" t="n">
        <v>2542</v>
      </c>
      <c r="V73" s="0" t="n">
        <v>1</v>
      </c>
      <c r="W73" s="60" t="n">
        <v>46226</v>
      </c>
      <c r="X73" s="55" t="n">
        <f aca="false">IF(I73="Male",0,1)</f>
        <v>1</v>
      </c>
      <c r="Y73" s="55" t="n">
        <f aca="false">IF(OR(I73="DNB",I73="Dry DNB"),1,0)</f>
        <v>0</v>
      </c>
      <c r="Z73" s="55" t="n">
        <f aca="false">IF(ISNUMBER(W73),A73-W73,"")</f>
        <v>84</v>
      </c>
      <c r="AA73" s="55" t="n">
        <f aca="false">MATCH(A73,DATAS,0)</f>
        <v>2</v>
      </c>
      <c r="AB73" s="55" t="n">
        <f aca="false">IF(AND(E73&gt;0,OR(AND(B73&gt;=1,B73&lt;=6),B73=10)),1,0)</f>
        <v>1</v>
      </c>
      <c r="AC73" s="55" t="n">
        <f aca="false">IF(AND(E73&gt;0,B73=10),1,0)</f>
        <v>0</v>
      </c>
      <c r="AD73" s="55" t="n">
        <f aca="false">IF(AND(C72=C73,AA72=AA73-1),AB72,"")</f>
        <v>1</v>
      </c>
      <c r="AE73" s="55" t="n">
        <f aca="false">IF(AND(C72=C73,AA72=AA73-1),AC72,"")</f>
        <v>0</v>
      </c>
      <c r="AF73" s="55" t="n">
        <f aca="false">IF(AA73=1,"",IF(AND(AB73=1,AD73&lt;&gt;1),1,0))</f>
        <v>0</v>
      </c>
      <c r="AG73" s="55" t="n">
        <f aca="false">IF(AA73=1,"",IF(AND(AC73=1,AE73&lt;&gt;1),1,0))</f>
        <v>0</v>
      </c>
      <c r="AH73" s="60" t="str">
        <f aca="false">IF(AND(E73&gt;0,AA73&lt;2,NOT(AND(C74=C73,AA74=AA73+1))),INDEX(DATAS,AA73+1),"")</f>
        <v/>
      </c>
      <c r="AI73" s="60" t="str">
        <f aca="false">IF(AND(AC73=1,AA73&lt;2),IF(AND(C74=C73,AA74=AA73+1),IF(AC74=1,"",INDEX(DATAS,AA73+1)),INDEX(DATAS,AA73+1)),"")</f>
        <v/>
      </c>
    </row>
    <row r="74" customFormat="false" ht="15" hidden="false" customHeight="false" outlineLevel="0" collapsed="false">
      <c r="A74" s="60" t="n">
        <v>46309</v>
      </c>
      <c r="B74" s="0" t="n">
        <v>10</v>
      </c>
      <c r="C74" s="0" t="n">
        <v>2688</v>
      </c>
      <c r="D74" s="0" t="n">
        <v>177</v>
      </c>
      <c r="E74" s="0" t="n">
        <v>5</v>
      </c>
      <c r="F74" s="55" t="s">
        <v>195</v>
      </c>
      <c r="G74" s="0" t="n">
        <v>23.8</v>
      </c>
      <c r="H74" s="0" t="n">
        <v>32</v>
      </c>
      <c r="I74" s="55" t="s">
        <v>157</v>
      </c>
      <c r="J74" s="0" t="n">
        <v>66</v>
      </c>
      <c r="K74" s="0" t="n">
        <v>73</v>
      </c>
      <c r="L74" s="0" t="n">
        <v>111</v>
      </c>
      <c r="M74" s="0" t="n">
        <v>964.16</v>
      </c>
      <c r="N74" s="0" t="n">
        <v>24.95</v>
      </c>
      <c r="O74" s="0" t="n">
        <v>14.39</v>
      </c>
      <c r="P74" s="0" t="n">
        <v>3.17</v>
      </c>
      <c r="Q74" s="0" t="n">
        <v>3.19</v>
      </c>
      <c r="R74" s="0" t="n">
        <v>4822</v>
      </c>
      <c r="S74" s="0" t="n">
        <v>10195</v>
      </c>
      <c r="T74" s="0" t="n">
        <v>55</v>
      </c>
      <c r="U74" s="0" t="n">
        <v>2536</v>
      </c>
      <c r="V74" s="0" t="n">
        <v>1</v>
      </c>
      <c r="X74" s="55" t="n">
        <f aca="false">IF(I74="Male",0,1)</f>
        <v>1</v>
      </c>
      <c r="Y74" s="55" t="n">
        <f aca="false">IF(OR(I74="DNB",I74="Dry DNB"),1,0)</f>
        <v>0</v>
      </c>
      <c r="Z74" s="0" t="str">
        <f aca="false">IF(ISNUMBER(W74),A74-W74,"")</f>
        <v/>
      </c>
      <c r="AA74" s="55" t="n">
        <f aca="false">MATCH(A74,DATAS,0)</f>
        <v>1</v>
      </c>
      <c r="AB74" s="55" t="n">
        <f aca="false">IF(AND(E74&gt;0,OR(AND(B74&gt;=1,B74&lt;=6),B74=10)),1,0)</f>
        <v>1</v>
      </c>
      <c r="AC74" s="55" t="n">
        <f aca="false">IF(AND(E74&gt;0,B74=10),1,0)</f>
        <v>1</v>
      </c>
      <c r="AD74" s="0" t="str">
        <f aca="false">IF(AND(C73=C74,AA73=AA74-1),AB73,"")</f>
        <v/>
      </c>
      <c r="AE74" s="0" t="str">
        <f aca="false">IF(AND(C73=C74,AA73=AA74-1),AC73,"")</f>
        <v/>
      </c>
      <c r="AF74" s="0" t="str">
        <f aca="false">IF(AA74=1,"",IF(AND(AB74=1,AD74&lt;&gt;1),1,0))</f>
        <v/>
      </c>
      <c r="AG74" s="0" t="str">
        <f aca="false">IF(AA74=1,"",IF(AND(AC74=1,AE74&lt;&gt;1),1,0))</f>
        <v/>
      </c>
      <c r="AH74" s="60" t="str">
        <f aca="false">IF(AND(E74&gt;0,AA74&lt;2,NOT(AND(C75=C74,AA75=AA74+1))),INDEX(DATAS,AA74+1),"")</f>
        <v/>
      </c>
      <c r="AI74" s="60" t="str">
        <f aca="false">IF(AND(AC74=1,AA74&lt;2),IF(AND(C75=C74,AA75=AA74+1),IF(AC75=1,"",INDEX(DATAS,AA74+1)),INDEX(DATAS,AA74+1)),"")</f>
        <v/>
      </c>
    </row>
    <row r="75" customFormat="false" ht="15" hidden="false" customHeight="false" outlineLevel="0" collapsed="false">
      <c r="A75" s="60" t="n">
        <v>46310</v>
      </c>
      <c r="B75" s="0" t="n">
        <v>10</v>
      </c>
      <c r="C75" s="0" t="n">
        <v>2688</v>
      </c>
      <c r="D75" s="0" t="n">
        <v>178</v>
      </c>
      <c r="E75" s="0" t="n">
        <v>5</v>
      </c>
      <c r="F75" s="55" t="s">
        <v>195</v>
      </c>
      <c r="G75" s="0" t="n">
        <v>31.8</v>
      </c>
      <c r="H75" s="0" t="n">
        <v>29</v>
      </c>
      <c r="I75" s="55" t="s">
        <v>157</v>
      </c>
      <c r="J75" s="0" t="n">
        <v>66</v>
      </c>
      <c r="K75" s="0" t="n">
        <v>73</v>
      </c>
      <c r="L75" s="0" t="n">
        <v>112</v>
      </c>
      <c r="M75" s="0" t="n">
        <v>964.16</v>
      </c>
      <c r="N75" s="0" t="n">
        <v>24.95</v>
      </c>
      <c r="O75" s="0" t="n">
        <v>14.39</v>
      </c>
      <c r="P75" s="0" t="n">
        <v>3.17</v>
      </c>
      <c r="Q75" s="0" t="n">
        <v>3.19</v>
      </c>
      <c r="T75" s="0" t="n">
        <v>55</v>
      </c>
      <c r="U75" s="0" t="n">
        <v>2537</v>
      </c>
      <c r="V75" s="0" t="n">
        <v>1</v>
      </c>
      <c r="X75" s="55" t="n">
        <f aca="false">IF(I75="Male",0,1)</f>
        <v>1</v>
      </c>
      <c r="Y75" s="55" t="n">
        <f aca="false">IF(OR(I75="DNB",I75="Dry DNB"),1,0)</f>
        <v>0</v>
      </c>
      <c r="Z75" s="0" t="str">
        <f aca="false">IF(ISNUMBER(W75),A75-W75,"")</f>
        <v/>
      </c>
      <c r="AA75" s="55" t="n">
        <f aca="false">MATCH(A75,DATAS,0)</f>
        <v>2</v>
      </c>
      <c r="AB75" s="55" t="n">
        <f aca="false">IF(AND(E75&gt;0,OR(AND(B75&gt;=1,B75&lt;=6),B75=10)),1,0)</f>
        <v>1</v>
      </c>
      <c r="AC75" s="55" t="n">
        <f aca="false">IF(AND(E75&gt;0,B75=10),1,0)</f>
        <v>1</v>
      </c>
      <c r="AD75" s="55" t="n">
        <f aca="false">IF(AND(C74=C75,AA74=AA75-1),AB74,"")</f>
        <v>1</v>
      </c>
      <c r="AE75" s="55" t="n">
        <f aca="false">IF(AND(C74=C75,AA74=AA75-1),AC74,"")</f>
        <v>1</v>
      </c>
      <c r="AF75" s="55" t="n">
        <f aca="false">IF(AA75=1,"",IF(AND(AB75=1,AD75&lt;&gt;1),1,0))</f>
        <v>0</v>
      </c>
      <c r="AG75" s="55" t="n">
        <f aca="false">IF(AA75=1,"",IF(AND(AC75=1,AE75&lt;&gt;1),1,0))</f>
        <v>0</v>
      </c>
      <c r="AH75" s="60" t="str">
        <f aca="false">IF(AND(E75&gt;0,AA75&lt;2,NOT(AND(C76=C75,AA76=AA75+1))),INDEX(DATAS,AA75+1),"")</f>
        <v/>
      </c>
      <c r="AI75" s="60" t="str">
        <f aca="false">IF(AND(AC75=1,AA75&lt;2),IF(AND(C76=C75,AA76=AA75+1),IF(AC76=1,"",INDEX(DATAS,AA75+1)),INDEX(DATAS,AA75+1)),"")</f>
        <v/>
      </c>
    </row>
    <row r="76" customFormat="false" ht="15" hidden="false" customHeight="false" outlineLevel="0" collapsed="false">
      <c r="A76" s="60" t="n">
        <v>46309</v>
      </c>
      <c r="B76" s="0" t="n">
        <v>2</v>
      </c>
      <c r="C76" s="0" t="n">
        <v>2703</v>
      </c>
      <c r="D76" s="0" t="n">
        <v>173</v>
      </c>
      <c r="E76" s="0" t="n">
        <v>5</v>
      </c>
      <c r="F76" s="55" t="s">
        <v>196</v>
      </c>
      <c r="G76" s="0" t="n">
        <v>50</v>
      </c>
      <c r="H76" s="0" t="n">
        <v>48</v>
      </c>
      <c r="I76" s="55" t="s">
        <v>187</v>
      </c>
      <c r="J76" s="0" t="n">
        <v>173</v>
      </c>
      <c r="K76" s="0" t="n">
        <v>68</v>
      </c>
      <c r="M76" s="0" t="n">
        <v>582.03</v>
      </c>
      <c r="N76" s="0" t="n">
        <v>14.25</v>
      </c>
      <c r="O76" s="0" t="n">
        <v>7.47</v>
      </c>
      <c r="P76" s="0" t="n">
        <v>3.96</v>
      </c>
      <c r="Q76" s="0" t="n">
        <v>2.97</v>
      </c>
      <c r="R76" s="0" t="n">
        <v>6066</v>
      </c>
      <c r="S76" s="0" t="n">
        <v>11184</v>
      </c>
      <c r="T76" s="0" t="n">
        <v>64.8</v>
      </c>
      <c r="U76" s="0" t="n">
        <v>2524</v>
      </c>
      <c r="V76" s="0" t="n">
        <v>3</v>
      </c>
      <c r="W76" s="60" t="n">
        <v>46289</v>
      </c>
      <c r="X76" s="55" t="n">
        <f aca="false">IF(I76="Male",0,1)</f>
        <v>1</v>
      </c>
      <c r="Y76" s="55" t="n">
        <f aca="false">IF(OR(I76="DNB",I76="Dry DNB"),1,0)</f>
        <v>0</v>
      </c>
      <c r="Z76" s="55" t="n">
        <f aca="false">IF(ISNUMBER(W76),A76-W76,"")</f>
        <v>20</v>
      </c>
      <c r="AA76" s="55" t="n">
        <f aca="false">MATCH(A76,DATAS,0)</f>
        <v>1</v>
      </c>
      <c r="AB76" s="55" t="n">
        <f aca="false">IF(AND(E76&gt;0,OR(AND(B76&gt;=1,B76&lt;=6),B76=10)),1,0)</f>
        <v>1</v>
      </c>
      <c r="AC76" s="55" t="n">
        <f aca="false">IF(AND(E76&gt;0,B76=10),1,0)</f>
        <v>0</v>
      </c>
      <c r="AD76" s="0" t="str">
        <f aca="false">IF(AND(C75=C76,AA75=AA76-1),AB75,"")</f>
        <v/>
      </c>
      <c r="AE76" s="0" t="str">
        <f aca="false">IF(AND(C75=C76,AA75=AA76-1),AC75,"")</f>
        <v/>
      </c>
      <c r="AF76" s="0" t="str">
        <f aca="false">IF(AA76=1,"",IF(AND(AB76=1,AD76&lt;&gt;1),1,0))</f>
        <v/>
      </c>
      <c r="AG76" s="0" t="str">
        <f aca="false">IF(AA76=1,"",IF(AND(AC76=1,AE76&lt;&gt;1),1,0))</f>
        <v/>
      </c>
      <c r="AH76" s="60" t="str">
        <f aca="false">IF(AND(E76&gt;0,AA76&lt;2,NOT(AND(C77=C76,AA77=AA76+1))),INDEX(DATAS,AA76+1),"")</f>
        <v/>
      </c>
      <c r="AI76" s="60" t="str">
        <f aca="false">IF(AND(AC76=1,AA76&lt;2),IF(AND(C77=C76,AA77=AA76+1),IF(AC77=1,"",INDEX(DATAS,AA76+1)),INDEX(DATAS,AA76+1)),"")</f>
        <v/>
      </c>
    </row>
    <row r="77" customFormat="false" ht="15" hidden="false" customHeight="false" outlineLevel="0" collapsed="false">
      <c r="A77" s="60" t="n">
        <v>46310</v>
      </c>
      <c r="B77" s="0" t="n">
        <v>2</v>
      </c>
      <c r="C77" s="0" t="n">
        <v>2703</v>
      </c>
      <c r="D77" s="0" t="n">
        <v>174</v>
      </c>
      <c r="E77" s="0" t="n">
        <v>5</v>
      </c>
      <c r="F77" s="55" t="s">
        <v>196</v>
      </c>
      <c r="G77" s="0" t="n">
        <v>47.4</v>
      </c>
      <c r="H77" s="0" t="n">
        <v>48</v>
      </c>
      <c r="I77" s="55" t="s">
        <v>187</v>
      </c>
      <c r="J77" s="0" t="n">
        <v>174</v>
      </c>
      <c r="K77" s="0" t="n">
        <v>68</v>
      </c>
      <c r="M77" s="0" t="n">
        <v>582.03</v>
      </c>
      <c r="N77" s="0" t="n">
        <v>14.25</v>
      </c>
      <c r="O77" s="0" t="n">
        <v>7.47</v>
      </c>
      <c r="P77" s="0" t="n">
        <v>3.96</v>
      </c>
      <c r="Q77" s="0" t="n">
        <v>2.97</v>
      </c>
      <c r="T77" s="0" t="n">
        <v>64.8</v>
      </c>
      <c r="U77" s="0" t="n">
        <v>2525</v>
      </c>
      <c r="V77" s="0" t="n">
        <v>3</v>
      </c>
      <c r="W77" s="60" t="n">
        <v>46289</v>
      </c>
      <c r="X77" s="55" t="n">
        <f aca="false">IF(I77="Male",0,1)</f>
        <v>1</v>
      </c>
      <c r="Y77" s="55" t="n">
        <f aca="false">IF(OR(I77="DNB",I77="Dry DNB"),1,0)</f>
        <v>0</v>
      </c>
      <c r="Z77" s="55" t="n">
        <f aca="false">IF(ISNUMBER(W77),A77-W77,"")</f>
        <v>21</v>
      </c>
      <c r="AA77" s="55" t="n">
        <f aca="false">MATCH(A77,DATAS,0)</f>
        <v>2</v>
      </c>
      <c r="AB77" s="55" t="n">
        <f aca="false">IF(AND(E77&gt;0,OR(AND(B77&gt;=1,B77&lt;=6),B77=10)),1,0)</f>
        <v>1</v>
      </c>
      <c r="AC77" s="55" t="n">
        <f aca="false">IF(AND(E77&gt;0,B77=10),1,0)</f>
        <v>0</v>
      </c>
      <c r="AD77" s="55" t="n">
        <f aca="false">IF(AND(C76=C77,AA76=AA77-1),AB76,"")</f>
        <v>1</v>
      </c>
      <c r="AE77" s="55" t="n">
        <f aca="false">IF(AND(C76=C77,AA76=AA77-1),AC76,"")</f>
        <v>0</v>
      </c>
      <c r="AF77" s="55" t="n">
        <f aca="false">IF(AA77=1,"",IF(AND(AB77=1,AD77&lt;&gt;1),1,0))</f>
        <v>0</v>
      </c>
      <c r="AG77" s="55" t="n">
        <f aca="false">IF(AA77=1,"",IF(AND(AC77=1,AE77&lt;&gt;1),1,0))</f>
        <v>0</v>
      </c>
      <c r="AH77" s="60" t="str">
        <f aca="false">IF(AND(E77&gt;0,AA77&lt;2,NOT(AND(C78=C77,AA78=AA77+1))),INDEX(DATAS,AA77+1),"")</f>
        <v/>
      </c>
      <c r="AI77" s="60" t="str">
        <f aca="false">IF(AND(AC77=1,AA77&lt;2),IF(AND(C78=C77,AA78=AA77+1),IF(AC78=1,"",INDEX(DATAS,AA77+1)),INDEX(DATAS,AA77+1)),"")</f>
        <v/>
      </c>
    </row>
    <row r="78" customFormat="false" ht="15" hidden="false" customHeight="false" outlineLevel="0" collapsed="false">
      <c r="A78" s="60" t="n">
        <v>46309</v>
      </c>
      <c r="B78" s="0" t="n">
        <v>2</v>
      </c>
      <c r="C78" s="0" t="n">
        <v>2723</v>
      </c>
      <c r="D78" s="0" t="n">
        <v>60</v>
      </c>
      <c r="E78" s="0" t="n">
        <v>6</v>
      </c>
      <c r="F78" s="55" t="s">
        <v>197</v>
      </c>
      <c r="G78" s="0" t="n">
        <v>65.9</v>
      </c>
      <c r="H78" s="0" t="n">
        <v>67</v>
      </c>
      <c r="I78" s="55" t="s">
        <v>166</v>
      </c>
      <c r="J78" s="0" t="n">
        <v>60</v>
      </c>
      <c r="M78" s="0" t="n">
        <v>-232.48</v>
      </c>
      <c r="N78" s="0" t="n">
        <v>38.69</v>
      </c>
      <c r="O78" s="0" t="n">
        <v>5.62</v>
      </c>
      <c r="P78" s="0" t="n">
        <v>3.3</v>
      </c>
      <c r="Q78" s="0" t="n">
        <v>2.69</v>
      </c>
      <c r="R78" s="0" t="n">
        <v>6124</v>
      </c>
      <c r="S78" s="0" t="n">
        <v>12310</v>
      </c>
      <c r="U78" s="0" t="n">
        <v>2499</v>
      </c>
      <c r="V78" s="0" t="n">
        <v>0</v>
      </c>
      <c r="X78" s="55" t="n">
        <f aca="false">IF(I78="Male",0,1)</f>
        <v>1</v>
      </c>
      <c r="Y78" s="55" t="n">
        <f aca="false">IF(OR(I78="DNB",I78="Dry DNB"),1,0)</f>
        <v>0</v>
      </c>
      <c r="Z78" s="0" t="str">
        <f aca="false">IF(ISNUMBER(W78),A78-W78,"")</f>
        <v/>
      </c>
      <c r="AA78" s="55" t="n">
        <f aca="false">MATCH(A78,DATAS,0)</f>
        <v>1</v>
      </c>
      <c r="AB78" s="55" t="n">
        <f aca="false">IF(AND(E78&gt;0,OR(AND(B78&gt;=1,B78&lt;=6),B78=10)),1,0)</f>
        <v>1</v>
      </c>
      <c r="AC78" s="55" t="n">
        <f aca="false">IF(AND(E78&gt;0,B78=10),1,0)</f>
        <v>0</v>
      </c>
      <c r="AD78" s="0" t="str">
        <f aca="false">IF(AND(C77=C78,AA77=AA78-1),AB77,"")</f>
        <v/>
      </c>
      <c r="AE78" s="0" t="str">
        <f aca="false">IF(AND(C77=C78,AA77=AA78-1),AC77,"")</f>
        <v/>
      </c>
      <c r="AF78" s="0" t="str">
        <f aca="false">IF(AA78=1,"",IF(AND(AB78=1,AD78&lt;&gt;1),1,0))</f>
        <v/>
      </c>
      <c r="AG78" s="0" t="str">
        <f aca="false">IF(AA78=1,"",IF(AND(AC78=1,AE78&lt;&gt;1),1,0))</f>
        <v/>
      </c>
      <c r="AH78" s="60" t="str">
        <f aca="false">IF(AND(E78&gt;0,AA78&lt;2,NOT(AND(C79=C78,AA79=AA78+1))),INDEX(DATAS,AA78+1),"")</f>
        <v/>
      </c>
      <c r="AI78" s="60" t="str">
        <f aca="false">IF(AND(AC78=1,AA78&lt;2),IF(AND(C79=C78,AA79=AA78+1),IF(AC79=1,"",INDEX(DATAS,AA78+1)),INDEX(DATAS,AA78+1)),"")</f>
        <v/>
      </c>
    </row>
    <row r="79" customFormat="false" ht="15" hidden="false" customHeight="false" outlineLevel="0" collapsed="false">
      <c r="A79" s="60" t="n">
        <v>46310</v>
      </c>
      <c r="B79" s="0" t="n">
        <v>2</v>
      </c>
      <c r="C79" s="0" t="n">
        <v>2723</v>
      </c>
      <c r="D79" s="0" t="n">
        <v>61</v>
      </c>
      <c r="E79" s="0" t="n">
        <v>6</v>
      </c>
      <c r="F79" s="55" t="s">
        <v>197</v>
      </c>
      <c r="G79" s="0" t="n">
        <v>67</v>
      </c>
      <c r="H79" s="0" t="n">
        <v>66</v>
      </c>
      <c r="I79" s="55" t="s">
        <v>166</v>
      </c>
      <c r="J79" s="0" t="n">
        <v>61</v>
      </c>
      <c r="M79" s="0" t="n">
        <v>-232.48</v>
      </c>
      <c r="N79" s="0" t="n">
        <v>38.69</v>
      </c>
      <c r="O79" s="0" t="n">
        <v>5.62</v>
      </c>
      <c r="P79" s="0" t="n">
        <v>3.3</v>
      </c>
      <c r="Q79" s="0" t="n">
        <v>2.69</v>
      </c>
      <c r="U79" s="0" t="n">
        <v>2500</v>
      </c>
      <c r="V79" s="0" t="n">
        <v>0</v>
      </c>
      <c r="X79" s="55" t="n">
        <f aca="false">IF(I79="Male",0,1)</f>
        <v>1</v>
      </c>
      <c r="Y79" s="55" t="n">
        <f aca="false">IF(OR(I79="DNB",I79="Dry DNB"),1,0)</f>
        <v>0</v>
      </c>
      <c r="Z79" s="0" t="str">
        <f aca="false">IF(ISNUMBER(W79),A79-W79,"")</f>
        <v/>
      </c>
      <c r="AA79" s="55" t="n">
        <f aca="false">MATCH(A79,DATAS,0)</f>
        <v>2</v>
      </c>
      <c r="AB79" s="55" t="n">
        <f aca="false">IF(AND(E79&gt;0,OR(AND(B79&gt;=1,B79&lt;=6),B79=10)),1,0)</f>
        <v>1</v>
      </c>
      <c r="AC79" s="55" t="n">
        <f aca="false">IF(AND(E79&gt;0,B79=10),1,0)</f>
        <v>0</v>
      </c>
      <c r="AD79" s="55" t="n">
        <f aca="false">IF(AND(C78=C79,AA78=AA79-1),AB78,"")</f>
        <v>1</v>
      </c>
      <c r="AE79" s="55" t="n">
        <f aca="false">IF(AND(C78=C79,AA78=AA79-1),AC78,"")</f>
        <v>0</v>
      </c>
      <c r="AF79" s="55" t="n">
        <f aca="false">IF(AA79=1,"",IF(AND(AB79=1,AD79&lt;&gt;1),1,0))</f>
        <v>0</v>
      </c>
      <c r="AG79" s="55" t="n">
        <f aca="false">IF(AA79=1,"",IF(AND(AC79=1,AE79&lt;&gt;1),1,0))</f>
        <v>0</v>
      </c>
      <c r="AH79" s="60" t="str">
        <f aca="false">IF(AND(E79&gt;0,AA79&lt;2,NOT(AND(C80=C79,AA80=AA79+1))),INDEX(DATAS,AA79+1),"")</f>
        <v/>
      </c>
      <c r="AI79" s="60" t="str">
        <f aca="false">IF(AND(AC79=1,AA79&lt;2),IF(AND(C80=C79,AA80=AA79+1),IF(AC80=1,"",INDEX(DATAS,AA79+1)),INDEX(DATAS,AA79+1)),"")</f>
        <v/>
      </c>
    </row>
    <row r="80" customFormat="false" ht="15" hidden="false" customHeight="false" outlineLevel="0" collapsed="false">
      <c r="A80" s="60" t="n">
        <v>46309</v>
      </c>
      <c r="B80" s="0" t="n">
        <v>5</v>
      </c>
      <c r="C80" s="0" t="n">
        <v>2761</v>
      </c>
      <c r="D80" s="0" t="n">
        <v>291</v>
      </c>
      <c r="E80" s="0" t="n">
        <v>5</v>
      </c>
      <c r="F80" s="55" t="s">
        <v>198</v>
      </c>
      <c r="G80" s="0" t="n">
        <v>37.2</v>
      </c>
      <c r="H80" s="0" t="n">
        <v>34</v>
      </c>
      <c r="I80" s="55" t="s">
        <v>187</v>
      </c>
      <c r="J80" s="0" t="n">
        <v>291</v>
      </c>
      <c r="K80" s="0" t="n">
        <v>60</v>
      </c>
      <c r="M80" s="0" t="n">
        <v>782.21</v>
      </c>
      <c r="N80" s="0" t="n">
        <v>23.88</v>
      </c>
      <c r="O80" s="0" t="n">
        <v>18.86</v>
      </c>
      <c r="P80" s="0" t="n">
        <v>3</v>
      </c>
      <c r="Q80" s="0" t="n">
        <v>3.71</v>
      </c>
      <c r="R80" s="0" t="n">
        <v>5478</v>
      </c>
      <c r="S80" s="0" t="n">
        <v>10627</v>
      </c>
      <c r="T80" s="0" t="n">
        <v>59.15</v>
      </c>
      <c r="U80" s="0" t="n">
        <v>2465</v>
      </c>
      <c r="V80" s="0" t="n">
        <v>7</v>
      </c>
      <c r="W80" s="60" t="n">
        <v>46282</v>
      </c>
      <c r="X80" s="55" t="n">
        <f aca="false">IF(I80="Male",0,1)</f>
        <v>1</v>
      </c>
      <c r="Y80" s="55" t="n">
        <f aca="false">IF(OR(I80="DNB",I80="Dry DNB"),1,0)</f>
        <v>0</v>
      </c>
      <c r="Z80" s="55" t="n">
        <f aca="false">IF(ISNUMBER(W80),A80-W80,"")</f>
        <v>27</v>
      </c>
      <c r="AA80" s="55" t="n">
        <f aca="false">MATCH(A80,DATAS,0)</f>
        <v>1</v>
      </c>
      <c r="AB80" s="55" t="n">
        <f aca="false">IF(AND(E80&gt;0,OR(AND(B80&gt;=1,B80&lt;=6),B80=10)),1,0)</f>
        <v>1</v>
      </c>
      <c r="AC80" s="55" t="n">
        <f aca="false">IF(AND(E80&gt;0,B80=10),1,0)</f>
        <v>0</v>
      </c>
      <c r="AD80" s="0" t="str">
        <f aca="false">IF(AND(C79=C80,AA79=AA80-1),AB79,"")</f>
        <v/>
      </c>
      <c r="AE80" s="0" t="str">
        <f aca="false">IF(AND(C79=C80,AA79=AA80-1),AC79,"")</f>
        <v/>
      </c>
      <c r="AF80" s="0" t="str">
        <f aca="false">IF(AA80=1,"",IF(AND(AB80=1,AD80&lt;&gt;1),1,0))</f>
        <v/>
      </c>
      <c r="AG80" s="0" t="str">
        <f aca="false">IF(AA80=1,"",IF(AND(AC80=1,AE80&lt;&gt;1),1,0))</f>
        <v/>
      </c>
      <c r="AH80" s="60" t="str">
        <f aca="false">IF(AND(E80&gt;0,AA80&lt;2,NOT(AND(C81=C80,AA81=AA80+1))),INDEX(DATAS,AA80+1),"")</f>
        <v/>
      </c>
      <c r="AI80" s="60" t="str">
        <f aca="false">IF(AND(AC80=1,AA80&lt;2),IF(AND(C81=C80,AA81=AA80+1),IF(AC81=1,"",INDEX(DATAS,AA80+1)),INDEX(DATAS,AA80+1)),"")</f>
        <v/>
      </c>
    </row>
    <row r="81" customFormat="false" ht="15" hidden="false" customHeight="false" outlineLevel="0" collapsed="false">
      <c r="A81" s="60" t="n">
        <v>46310</v>
      </c>
      <c r="B81" s="0" t="n">
        <v>5</v>
      </c>
      <c r="C81" s="0" t="n">
        <v>2761</v>
      </c>
      <c r="D81" s="0" t="n">
        <v>292</v>
      </c>
      <c r="E81" s="0" t="n">
        <v>5</v>
      </c>
      <c r="F81" s="55" t="s">
        <v>198</v>
      </c>
      <c r="G81" s="0" t="n">
        <v>40.6</v>
      </c>
      <c r="H81" s="0" t="n">
        <v>35</v>
      </c>
      <c r="I81" s="55" t="s">
        <v>187</v>
      </c>
      <c r="J81" s="0" t="n">
        <v>292</v>
      </c>
      <c r="K81" s="0" t="n">
        <v>60</v>
      </c>
      <c r="M81" s="0" t="n">
        <v>782.21</v>
      </c>
      <c r="N81" s="0" t="n">
        <v>23.88</v>
      </c>
      <c r="O81" s="0" t="n">
        <v>18.86</v>
      </c>
      <c r="P81" s="0" t="n">
        <v>3</v>
      </c>
      <c r="Q81" s="0" t="n">
        <v>3.71</v>
      </c>
      <c r="T81" s="0" t="n">
        <v>59.15</v>
      </c>
      <c r="U81" s="0" t="n">
        <v>2466</v>
      </c>
      <c r="V81" s="0" t="n">
        <v>7</v>
      </c>
      <c r="W81" s="60" t="n">
        <v>46282</v>
      </c>
      <c r="X81" s="55" t="n">
        <f aca="false">IF(I81="Male",0,1)</f>
        <v>1</v>
      </c>
      <c r="Y81" s="55" t="n">
        <f aca="false">IF(OR(I81="DNB",I81="Dry DNB"),1,0)</f>
        <v>0</v>
      </c>
      <c r="Z81" s="55" t="n">
        <f aca="false">IF(ISNUMBER(W81),A81-W81,"")</f>
        <v>28</v>
      </c>
      <c r="AA81" s="55" t="n">
        <f aca="false">MATCH(A81,DATAS,0)</f>
        <v>2</v>
      </c>
      <c r="AB81" s="55" t="n">
        <f aca="false">IF(AND(E81&gt;0,OR(AND(B81&gt;=1,B81&lt;=6),B81=10)),1,0)</f>
        <v>1</v>
      </c>
      <c r="AC81" s="55" t="n">
        <f aca="false">IF(AND(E81&gt;0,B81=10),1,0)</f>
        <v>0</v>
      </c>
      <c r="AD81" s="55" t="n">
        <f aca="false">IF(AND(C80=C81,AA80=AA81-1),AB80,"")</f>
        <v>1</v>
      </c>
      <c r="AE81" s="55" t="n">
        <f aca="false">IF(AND(C80=C81,AA80=AA81-1),AC80,"")</f>
        <v>0</v>
      </c>
      <c r="AF81" s="55" t="n">
        <f aca="false">IF(AA81=1,"",IF(AND(AB81=1,AD81&lt;&gt;1),1,0))</f>
        <v>0</v>
      </c>
      <c r="AG81" s="55" t="n">
        <f aca="false">IF(AA81=1,"",IF(AND(AC81=1,AE81&lt;&gt;1),1,0))</f>
        <v>0</v>
      </c>
      <c r="AH81" s="60" t="str">
        <f aca="false">IF(AND(E81&gt;0,AA81&lt;2,NOT(AND(C82=C81,AA82=AA81+1))),INDEX(DATAS,AA81+1),"")</f>
        <v/>
      </c>
      <c r="AI81" s="60" t="str">
        <f aca="false">IF(AND(AC81=1,AA81&lt;2),IF(AND(C82=C81,AA82=AA81+1),IF(AC82=1,"",INDEX(DATAS,AA81+1)),INDEX(DATAS,AA81+1)),"")</f>
        <v/>
      </c>
    </row>
    <row r="82" customFormat="false" ht="15" hidden="false" customHeight="false" outlineLevel="0" collapsed="false">
      <c r="A82" s="60" t="n">
        <v>46309</v>
      </c>
      <c r="B82" s="0" t="n">
        <v>3</v>
      </c>
      <c r="C82" s="0" t="n">
        <v>2763</v>
      </c>
      <c r="D82" s="0" t="n">
        <v>160</v>
      </c>
      <c r="E82" s="0" t="n">
        <v>5</v>
      </c>
      <c r="F82" s="55" t="s">
        <v>199</v>
      </c>
      <c r="G82" s="0" t="n">
        <v>57.7</v>
      </c>
      <c r="H82" s="0" t="n">
        <v>56</v>
      </c>
      <c r="I82" s="55" t="s">
        <v>187</v>
      </c>
      <c r="J82" s="0" t="n">
        <v>160</v>
      </c>
      <c r="K82" s="0" t="n">
        <v>69</v>
      </c>
      <c r="M82" s="0" t="n">
        <v>898.98</v>
      </c>
      <c r="N82" s="0" t="n">
        <v>2.52</v>
      </c>
      <c r="O82" s="0" t="n">
        <v>16.87</v>
      </c>
      <c r="P82" s="0" t="n">
        <v>2.92</v>
      </c>
      <c r="Q82" s="0" t="n">
        <v>3.1</v>
      </c>
      <c r="R82" s="0" t="n">
        <v>5351</v>
      </c>
      <c r="S82" s="0" t="n">
        <v>10981</v>
      </c>
      <c r="T82" s="0" t="n">
        <v>70.1</v>
      </c>
      <c r="U82" s="0" t="n">
        <v>2464</v>
      </c>
      <c r="V82" s="0" t="n">
        <v>3</v>
      </c>
      <c r="W82" s="60" t="n">
        <v>46282</v>
      </c>
      <c r="X82" s="55" t="n">
        <f aca="false">IF(I82="Male",0,1)</f>
        <v>1</v>
      </c>
      <c r="Y82" s="55" t="n">
        <f aca="false">IF(OR(I82="DNB",I82="Dry DNB"),1,0)</f>
        <v>0</v>
      </c>
      <c r="Z82" s="55" t="n">
        <f aca="false">IF(ISNUMBER(W82),A82-W82,"")</f>
        <v>27</v>
      </c>
      <c r="AA82" s="55" t="n">
        <f aca="false">MATCH(A82,DATAS,0)</f>
        <v>1</v>
      </c>
      <c r="AB82" s="55" t="n">
        <f aca="false">IF(AND(E82&gt;0,OR(AND(B82&gt;=1,B82&lt;=6),B82=10)),1,0)</f>
        <v>1</v>
      </c>
      <c r="AC82" s="55" t="n">
        <f aca="false">IF(AND(E82&gt;0,B82=10),1,0)</f>
        <v>0</v>
      </c>
      <c r="AD82" s="0" t="str">
        <f aca="false">IF(AND(C81=C82,AA81=AA82-1),AB81,"")</f>
        <v/>
      </c>
      <c r="AE82" s="0" t="str">
        <f aca="false">IF(AND(C81=C82,AA81=AA82-1),AC81,"")</f>
        <v/>
      </c>
      <c r="AF82" s="0" t="str">
        <f aca="false">IF(AA82=1,"",IF(AND(AB82=1,AD82&lt;&gt;1),1,0))</f>
        <v/>
      </c>
      <c r="AG82" s="0" t="str">
        <f aca="false">IF(AA82=1,"",IF(AND(AC82=1,AE82&lt;&gt;1),1,0))</f>
        <v/>
      </c>
      <c r="AH82" s="60" t="str">
        <f aca="false">IF(AND(E82&gt;0,AA82&lt;2,NOT(AND(C83=C82,AA83=AA82+1))),INDEX(DATAS,AA82+1),"")</f>
        <v/>
      </c>
      <c r="AI82" s="60" t="str">
        <f aca="false">IF(AND(AC82=1,AA82&lt;2),IF(AND(C83=C82,AA83=AA82+1),IF(AC83=1,"",INDEX(DATAS,AA82+1)),INDEX(DATAS,AA82+1)),"")</f>
        <v/>
      </c>
    </row>
    <row r="83" customFormat="false" ht="15" hidden="false" customHeight="false" outlineLevel="0" collapsed="false">
      <c r="A83" s="60" t="n">
        <v>46310</v>
      </c>
      <c r="B83" s="0" t="n">
        <v>3</v>
      </c>
      <c r="C83" s="0" t="n">
        <v>2763</v>
      </c>
      <c r="D83" s="0" t="n">
        <v>161</v>
      </c>
      <c r="E83" s="0" t="n">
        <v>5</v>
      </c>
      <c r="F83" s="55" t="s">
        <v>199</v>
      </c>
      <c r="G83" s="0" t="n">
        <v>54.3</v>
      </c>
      <c r="H83" s="0" t="n">
        <v>55</v>
      </c>
      <c r="I83" s="55" t="s">
        <v>187</v>
      </c>
      <c r="J83" s="0" t="n">
        <v>161</v>
      </c>
      <c r="K83" s="0" t="n">
        <v>69</v>
      </c>
      <c r="M83" s="0" t="n">
        <v>898.98</v>
      </c>
      <c r="N83" s="0" t="n">
        <v>2.52</v>
      </c>
      <c r="O83" s="0" t="n">
        <v>16.87</v>
      </c>
      <c r="P83" s="0" t="n">
        <v>2.92</v>
      </c>
      <c r="Q83" s="0" t="n">
        <v>3.1</v>
      </c>
      <c r="T83" s="0" t="n">
        <v>70.1</v>
      </c>
      <c r="U83" s="0" t="n">
        <v>2465</v>
      </c>
      <c r="V83" s="0" t="n">
        <v>3</v>
      </c>
      <c r="W83" s="60" t="n">
        <v>46282</v>
      </c>
      <c r="X83" s="55" t="n">
        <f aca="false">IF(I83="Male",0,1)</f>
        <v>1</v>
      </c>
      <c r="Y83" s="55" t="n">
        <f aca="false">IF(OR(I83="DNB",I83="Dry DNB"),1,0)</f>
        <v>0</v>
      </c>
      <c r="Z83" s="55" t="n">
        <f aca="false">IF(ISNUMBER(W83),A83-W83,"")</f>
        <v>28</v>
      </c>
      <c r="AA83" s="55" t="n">
        <f aca="false">MATCH(A83,DATAS,0)</f>
        <v>2</v>
      </c>
      <c r="AB83" s="55" t="n">
        <f aca="false">IF(AND(E83&gt;0,OR(AND(B83&gt;=1,B83&lt;=6),B83=10)),1,0)</f>
        <v>1</v>
      </c>
      <c r="AC83" s="55" t="n">
        <f aca="false">IF(AND(E83&gt;0,B83=10),1,0)</f>
        <v>0</v>
      </c>
      <c r="AD83" s="55" t="n">
        <f aca="false">IF(AND(C82=C83,AA82=AA83-1),AB82,"")</f>
        <v>1</v>
      </c>
      <c r="AE83" s="55" t="n">
        <f aca="false">IF(AND(C82=C83,AA82=AA83-1),AC82,"")</f>
        <v>0</v>
      </c>
      <c r="AF83" s="55" t="n">
        <f aca="false">IF(AA83=1,"",IF(AND(AB83=1,AD83&lt;&gt;1),1,0))</f>
        <v>0</v>
      </c>
      <c r="AG83" s="55" t="n">
        <f aca="false">IF(AA83=1,"",IF(AND(AC83=1,AE83&lt;&gt;1),1,0))</f>
        <v>0</v>
      </c>
      <c r="AH83" s="60" t="str">
        <f aca="false">IF(AND(E83&gt;0,AA83&lt;2,NOT(AND(C84=C83,AA84=AA83+1))),INDEX(DATAS,AA83+1),"")</f>
        <v/>
      </c>
      <c r="AI83" s="60" t="str">
        <f aca="false">IF(AND(AC83=1,AA83&lt;2),IF(AND(C84=C83,AA84=AA83+1),IF(AC84=1,"",INDEX(DATAS,AA83+1)),INDEX(DATAS,AA83+1)),"")</f>
        <v/>
      </c>
    </row>
    <row r="84" customFormat="false" ht="15" hidden="false" customHeight="false" outlineLevel="0" collapsed="false">
      <c r="A84" s="60" t="n">
        <v>46309</v>
      </c>
      <c r="B84" s="0" t="n">
        <v>6</v>
      </c>
      <c r="C84" s="0" t="n">
        <v>2765</v>
      </c>
      <c r="D84" s="0" t="n">
        <v>666</v>
      </c>
      <c r="E84" s="0" t="n">
        <v>4</v>
      </c>
      <c r="F84" s="55" t="s">
        <v>200</v>
      </c>
      <c r="G84" s="0" t="n">
        <v>21.6</v>
      </c>
      <c r="H84" s="0" t="n">
        <v>22</v>
      </c>
      <c r="I84" s="55" t="s">
        <v>143</v>
      </c>
      <c r="J84" s="0" t="n">
        <v>666</v>
      </c>
      <c r="K84" s="0" t="n">
        <v>72</v>
      </c>
      <c r="M84" s="0" t="n">
        <v>312.45</v>
      </c>
      <c r="N84" s="0" t="n">
        <v>19.07</v>
      </c>
      <c r="O84" s="0" t="n">
        <v>23.03</v>
      </c>
      <c r="P84" s="0" t="n">
        <v>4.66</v>
      </c>
      <c r="Q84" s="0" t="n">
        <v>3.69</v>
      </c>
      <c r="R84" s="0" t="n">
        <v>6070</v>
      </c>
      <c r="S84" s="0" t="n">
        <v>12080</v>
      </c>
      <c r="T84" s="0" t="n">
        <v>56</v>
      </c>
      <c r="U84" s="0" t="n">
        <v>2463</v>
      </c>
      <c r="V84" s="0" t="n">
        <v>10</v>
      </c>
      <c r="W84" s="60" t="n">
        <v>46184</v>
      </c>
      <c r="X84" s="55" t="n">
        <f aca="false">IF(I84="Male",0,1)</f>
        <v>1</v>
      </c>
      <c r="Y84" s="55" t="n">
        <f aca="false">IF(OR(I84="DNB",I84="Dry DNB"),1,0)</f>
        <v>1</v>
      </c>
      <c r="Z84" s="55" t="n">
        <f aca="false">IF(ISNUMBER(W84),A84-W84,"")</f>
        <v>125</v>
      </c>
      <c r="AA84" s="55" t="n">
        <f aca="false">MATCH(A84,DATAS,0)</f>
        <v>1</v>
      </c>
      <c r="AB84" s="55" t="n">
        <f aca="false">IF(AND(E84&gt;0,OR(AND(B84&gt;=1,B84&lt;=6),B84=10)),1,0)</f>
        <v>1</v>
      </c>
      <c r="AC84" s="55" t="n">
        <f aca="false">IF(AND(E84&gt;0,B84=10),1,0)</f>
        <v>0</v>
      </c>
      <c r="AD84" s="0" t="str">
        <f aca="false">IF(AND(C83=C84,AA83=AA84-1),AB83,"")</f>
        <v/>
      </c>
      <c r="AE84" s="0" t="str">
        <f aca="false">IF(AND(C83=C84,AA83=AA84-1),AC83,"")</f>
        <v/>
      </c>
      <c r="AF84" s="0" t="str">
        <f aca="false">IF(AA84=1,"",IF(AND(AB84=1,AD84&lt;&gt;1),1,0))</f>
        <v/>
      </c>
      <c r="AG84" s="0" t="str">
        <f aca="false">IF(AA84=1,"",IF(AND(AC84=1,AE84&lt;&gt;1),1,0))</f>
        <v/>
      </c>
      <c r="AH84" s="60" t="str">
        <f aca="false">IF(AND(E84&gt;0,AA84&lt;2,NOT(AND(C85=C84,AA85=AA84+1))),INDEX(DATAS,AA84+1),"")</f>
        <v/>
      </c>
      <c r="AI84" s="60" t="str">
        <f aca="false">IF(AND(AC84=1,AA84&lt;2),IF(AND(C85=C84,AA85=AA84+1),IF(AC85=1,"",INDEX(DATAS,AA84+1)),INDEX(DATAS,AA84+1)),"")</f>
        <v/>
      </c>
    </row>
    <row r="85" customFormat="false" ht="15" hidden="false" customHeight="false" outlineLevel="0" collapsed="false">
      <c r="A85" s="60" t="n">
        <v>46310</v>
      </c>
      <c r="B85" s="0" t="n">
        <v>6</v>
      </c>
      <c r="C85" s="0" t="n">
        <v>2765</v>
      </c>
      <c r="D85" s="0" t="n">
        <v>667</v>
      </c>
      <c r="E85" s="0" t="n">
        <v>4</v>
      </c>
      <c r="F85" s="55" t="s">
        <v>200</v>
      </c>
      <c r="G85" s="0" t="n">
        <v>23.1</v>
      </c>
      <c r="H85" s="0" t="n">
        <v>22</v>
      </c>
      <c r="I85" s="55" t="s">
        <v>143</v>
      </c>
      <c r="J85" s="0" t="n">
        <v>667</v>
      </c>
      <c r="K85" s="0" t="n">
        <v>72</v>
      </c>
      <c r="M85" s="0" t="n">
        <v>312.45</v>
      </c>
      <c r="N85" s="0" t="n">
        <v>19.07</v>
      </c>
      <c r="O85" s="0" t="n">
        <v>23.03</v>
      </c>
      <c r="P85" s="0" t="n">
        <v>4.66</v>
      </c>
      <c r="Q85" s="0" t="n">
        <v>3.69</v>
      </c>
      <c r="T85" s="0" t="n">
        <v>56</v>
      </c>
      <c r="U85" s="0" t="n">
        <v>2464</v>
      </c>
      <c r="V85" s="0" t="n">
        <v>10</v>
      </c>
      <c r="W85" s="60" t="n">
        <v>46184</v>
      </c>
      <c r="X85" s="55" t="n">
        <f aca="false">IF(I85="Male",0,1)</f>
        <v>1</v>
      </c>
      <c r="Y85" s="55" t="n">
        <f aca="false">IF(OR(I85="DNB",I85="Dry DNB"),1,0)</f>
        <v>1</v>
      </c>
      <c r="Z85" s="55" t="n">
        <f aca="false">IF(ISNUMBER(W85),A85-W85,"")</f>
        <v>126</v>
      </c>
      <c r="AA85" s="55" t="n">
        <f aca="false">MATCH(A85,DATAS,0)</f>
        <v>2</v>
      </c>
      <c r="AB85" s="55" t="n">
        <f aca="false">IF(AND(E85&gt;0,OR(AND(B85&gt;=1,B85&lt;=6),B85=10)),1,0)</f>
        <v>1</v>
      </c>
      <c r="AC85" s="55" t="n">
        <f aca="false">IF(AND(E85&gt;0,B85=10),1,0)</f>
        <v>0</v>
      </c>
      <c r="AD85" s="55" t="n">
        <f aca="false">IF(AND(C84=C85,AA84=AA85-1),AB84,"")</f>
        <v>1</v>
      </c>
      <c r="AE85" s="55" t="n">
        <f aca="false">IF(AND(C84=C85,AA84=AA85-1),AC84,"")</f>
        <v>0</v>
      </c>
      <c r="AF85" s="55" t="n">
        <f aca="false">IF(AA85=1,"",IF(AND(AB85=1,AD85&lt;&gt;1),1,0))</f>
        <v>0</v>
      </c>
      <c r="AG85" s="55" t="n">
        <f aca="false">IF(AA85=1,"",IF(AND(AC85=1,AE85&lt;&gt;1),1,0))</f>
        <v>0</v>
      </c>
      <c r="AH85" s="60" t="str">
        <f aca="false">IF(AND(E85&gt;0,AA85&lt;2,NOT(AND(C86=C85,AA86=AA85+1))),INDEX(DATAS,AA85+1),"")</f>
        <v/>
      </c>
      <c r="AI85" s="60" t="str">
        <f aca="false">IF(AND(AC85=1,AA85&lt;2),IF(AND(C86=C85,AA86=AA85+1),IF(AC86=1,"",INDEX(DATAS,AA85+1)),INDEX(DATAS,AA85+1)),"")</f>
        <v/>
      </c>
    </row>
    <row r="86" customFormat="false" ht="15" hidden="false" customHeight="false" outlineLevel="0" collapsed="false">
      <c r="A86" s="60" t="n">
        <v>46309</v>
      </c>
      <c r="B86" s="0" t="n">
        <v>6</v>
      </c>
      <c r="C86" s="0" t="n">
        <v>2791</v>
      </c>
      <c r="D86" s="0" t="n">
        <v>178</v>
      </c>
      <c r="E86" s="0" t="n">
        <v>4</v>
      </c>
      <c r="F86" s="55" t="s">
        <v>201</v>
      </c>
      <c r="G86" s="0" t="n">
        <v>30.3</v>
      </c>
      <c r="H86" s="0" t="n">
        <v>33</v>
      </c>
      <c r="I86" s="55" t="s">
        <v>187</v>
      </c>
      <c r="J86" s="0" t="n">
        <v>178</v>
      </c>
      <c r="K86" s="0" t="n">
        <v>74</v>
      </c>
      <c r="M86" s="0" t="n">
        <v>500.24</v>
      </c>
      <c r="N86" s="0" t="n">
        <v>29.95</v>
      </c>
      <c r="O86" s="0" t="n">
        <v>19.82</v>
      </c>
      <c r="P86" s="0" t="n">
        <v>3.57</v>
      </c>
      <c r="Q86" s="0" t="n">
        <v>2.86</v>
      </c>
      <c r="R86" s="0" t="n">
        <v>5581</v>
      </c>
      <c r="S86" s="0" t="n">
        <v>11695</v>
      </c>
      <c r="T86" s="0" t="n">
        <v>61.55</v>
      </c>
      <c r="U86" s="0" t="n">
        <v>2443</v>
      </c>
      <c r="V86" s="0" t="n">
        <v>3</v>
      </c>
      <c r="W86" s="60" t="n">
        <v>46296</v>
      </c>
      <c r="X86" s="55" t="n">
        <f aca="false">IF(I86="Male",0,1)</f>
        <v>1</v>
      </c>
      <c r="Y86" s="55" t="n">
        <f aca="false">IF(OR(I86="DNB",I86="Dry DNB"),1,0)</f>
        <v>0</v>
      </c>
      <c r="Z86" s="55" t="n">
        <f aca="false">IF(ISNUMBER(W86),A86-W86,"")</f>
        <v>13</v>
      </c>
      <c r="AA86" s="55" t="n">
        <f aca="false">MATCH(A86,DATAS,0)</f>
        <v>1</v>
      </c>
      <c r="AB86" s="55" t="n">
        <f aca="false">IF(AND(E86&gt;0,OR(AND(B86&gt;=1,B86&lt;=6),B86=10)),1,0)</f>
        <v>1</v>
      </c>
      <c r="AC86" s="55" t="n">
        <f aca="false">IF(AND(E86&gt;0,B86=10),1,0)</f>
        <v>0</v>
      </c>
      <c r="AD86" s="0" t="str">
        <f aca="false">IF(AND(C85=C86,AA85=AA86-1),AB85,"")</f>
        <v/>
      </c>
      <c r="AE86" s="0" t="str">
        <f aca="false">IF(AND(C85=C86,AA85=AA86-1),AC85,"")</f>
        <v/>
      </c>
      <c r="AF86" s="0" t="str">
        <f aca="false">IF(AA86=1,"",IF(AND(AB86=1,AD86&lt;&gt;1),1,0))</f>
        <v/>
      </c>
      <c r="AG86" s="0" t="str">
        <f aca="false">IF(AA86=1,"",IF(AND(AC86=1,AE86&lt;&gt;1),1,0))</f>
        <v/>
      </c>
      <c r="AH86" s="60" t="str">
        <f aca="false">IF(AND(E86&gt;0,AA86&lt;2,NOT(AND(C87=C86,AA87=AA86+1))),INDEX(DATAS,AA86+1),"")</f>
        <v/>
      </c>
      <c r="AI86" s="60" t="str">
        <f aca="false">IF(AND(AC86=1,AA86&lt;2),IF(AND(C87=C86,AA87=AA86+1),IF(AC87=1,"",INDEX(DATAS,AA86+1)),INDEX(DATAS,AA86+1)),"")</f>
        <v/>
      </c>
    </row>
    <row r="87" customFormat="false" ht="15" hidden="false" customHeight="false" outlineLevel="0" collapsed="false">
      <c r="A87" s="60" t="n">
        <v>46310</v>
      </c>
      <c r="B87" s="0" t="n">
        <v>6</v>
      </c>
      <c r="C87" s="0" t="n">
        <v>2791</v>
      </c>
      <c r="D87" s="0" t="n">
        <v>179</v>
      </c>
      <c r="E87" s="0" t="n">
        <v>4</v>
      </c>
      <c r="F87" s="55" t="s">
        <v>201</v>
      </c>
      <c r="G87" s="0" t="n">
        <v>42.4</v>
      </c>
      <c r="H87" s="0" t="n">
        <v>34</v>
      </c>
      <c r="I87" s="55" t="s">
        <v>187</v>
      </c>
      <c r="J87" s="0" t="n">
        <v>179</v>
      </c>
      <c r="K87" s="0" t="n">
        <v>74</v>
      </c>
      <c r="M87" s="0" t="n">
        <v>500.24</v>
      </c>
      <c r="N87" s="0" t="n">
        <v>29.95</v>
      </c>
      <c r="O87" s="0" t="n">
        <v>19.82</v>
      </c>
      <c r="P87" s="0" t="n">
        <v>3.57</v>
      </c>
      <c r="Q87" s="0" t="n">
        <v>2.86</v>
      </c>
      <c r="T87" s="0" t="n">
        <v>61.55</v>
      </c>
      <c r="U87" s="0" t="n">
        <v>2444</v>
      </c>
      <c r="V87" s="0" t="n">
        <v>3</v>
      </c>
      <c r="W87" s="60" t="n">
        <v>46296</v>
      </c>
      <c r="X87" s="55" t="n">
        <f aca="false">IF(I87="Male",0,1)</f>
        <v>1</v>
      </c>
      <c r="Y87" s="55" t="n">
        <f aca="false">IF(OR(I87="DNB",I87="Dry DNB"),1,0)</f>
        <v>0</v>
      </c>
      <c r="Z87" s="55" t="n">
        <f aca="false">IF(ISNUMBER(W87),A87-W87,"")</f>
        <v>14</v>
      </c>
      <c r="AA87" s="55" t="n">
        <f aca="false">MATCH(A87,DATAS,0)</f>
        <v>2</v>
      </c>
      <c r="AB87" s="55" t="n">
        <f aca="false">IF(AND(E87&gt;0,OR(AND(B87&gt;=1,B87&lt;=6),B87=10)),1,0)</f>
        <v>1</v>
      </c>
      <c r="AC87" s="55" t="n">
        <f aca="false">IF(AND(E87&gt;0,B87=10),1,0)</f>
        <v>0</v>
      </c>
      <c r="AD87" s="55" t="n">
        <f aca="false">IF(AND(C86=C87,AA86=AA87-1),AB86,"")</f>
        <v>1</v>
      </c>
      <c r="AE87" s="55" t="n">
        <f aca="false">IF(AND(C86=C87,AA86=AA87-1),AC86,"")</f>
        <v>0</v>
      </c>
      <c r="AF87" s="55" t="n">
        <f aca="false">IF(AA87=1,"",IF(AND(AB87=1,AD87&lt;&gt;1),1,0))</f>
        <v>0</v>
      </c>
      <c r="AG87" s="55" t="n">
        <f aca="false">IF(AA87=1,"",IF(AND(AC87=1,AE87&lt;&gt;1),1,0))</f>
        <v>0</v>
      </c>
      <c r="AH87" s="60" t="str">
        <f aca="false">IF(AND(E87&gt;0,AA87&lt;2,NOT(AND(C88=C87,AA88=AA87+1))),INDEX(DATAS,AA87+1),"")</f>
        <v/>
      </c>
      <c r="AI87" s="60" t="str">
        <f aca="false">IF(AND(AC87=1,AA87&lt;2),IF(AND(C88=C87,AA88=AA87+1),IF(AC88=1,"",INDEX(DATAS,AA87+1)),INDEX(DATAS,AA87+1)),"")</f>
        <v/>
      </c>
    </row>
    <row r="88" customFormat="false" ht="15" hidden="false" customHeight="false" outlineLevel="0" collapsed="false">
      <c r="A88" s="60" t="n">
        <v>46309</v>
      </c>
      <c r="B88" s="0" t="n">
        <v>7</v>
      </c>
      <c r="C88" s="0" t="n">
        <v>2792</v>
      </c>
      <c r="D88" s="0" t="n">
        <v>313</v>
      </c>
      <c r="E88" s="0" t="n">
        <v>4</v>
      </c>
      <c r="F88" s="55" t="s">
        <v>202</v>
      </c>
      <c r="I88" s="55" t="s">
        <v>162</v>
      </c>
      <c r="J88" s="0" t="n">
        <v>251</v>
      </c>
      <c r="K88" s="0" t="n">
        <v>69</v>
      </c>
      <c r="L88" s="0" t="n">
        <v>154</v>
      </c>
      <c r="M88" s="0" t="n">
        <v>444.69</v>
      </c>
      <c r="N88" s="0" t="n">
        <v>5.43</v>
      </c>
      <c r="O88" s="0" t="n">
        <v>18.43</v>
      </c>
      <c r="P88" s="0" t="n">
        <v>4.59</v>
      </c>
      <c r="Q88" s="0" t="n">
        <v>3.71</v>
      </c>
      <c r="R88" s="0" t="n">
        <v>5538</v>
      </c>
      <c r="S88" s="0" t="n">
        <v>10359</v>
      </c>
      <c r="T88" s="0" t="n">
        <v>65</v>
      </c>
      <c r="U88" s="0" t="n">
        <v>2439</v>
      </c>
      <c r="V88" s="0" t="n">
        <v>5</v>
      </c>
      <c r="W88" s="60" t="n">
        <v>46156</v>
      </c>
      <c r="X88" s="55" t="n">
        <f aca="false">IF(I88="Male",0,1)</f>
        <v>1</v>
      </c>
      <c r="Y88" s="55" t="n">
        <f aca="false">IF(OR(I88="DNB",I88="Dry DNB"),1,0)</f>
        <v>0</v>
      </c>
      <c r="Z88" s="55" t="n">
        <f aca="false">IF(ISNUMBER(W88),A88-W88,"")</f>
        <v>153</v>
      </c>
      <c r="AA88" s="55" t="n">
        <f aca="false">MATCH(A88,DATAS,0)</f>
        <v>1</v>
      </c>
      <c r="AB88" s="55" t="n">
        <f aca="false">IF(AND(E88&gt;0,OR(AND(B88&gt;=1,B88&lt;=6),B88=10)),1,0)</f>
        <v>0</v>
      </c>
      <c r="AC88" s="55" t="n">
        <f aca="false">IF(AND(E88&gt;0,B88=10),1,0)</f>
        <v>0</v>
      </c>
      <c r="AD88" s="0" t="str">
        <f aca="false">IF(AND(C87=C88,AA87=AA88-1),AB87,"")</f>
        <v/>
      </c>
      <c r="AE88" s="0" t="str">
        <f aca="false">IF(AND(C87=C88,AA87=AA88-1),AC87,"")</f>
        <v/>
      </c>
      <c r="AF88" s="0" t="str">
        <f aca="false">IF(AA88=1,"",IF(AND(AB88=1,AD88&lt;&gt;1),1,0))</f>
        <v/>
      </c>
      <c r="AG88" s="0" t="str">
        <f aca="false">IF(AA88=1,"",IF(AND(AC88=1,AE88&lt;&gt;1),1,0))</f>
        <v/>
      </c>
      <c r="AH88" s="60" t="str">
        <f aca="false">IF(AND(E88&gt;0,AA88&lt;2,NOT(AND(C89=C88,AA89=AA88+1))),INDEX(DATAS,AA88+1),"")</f>
        <v/>
      </c>
      <c r="AI88" s="60" t="str">
        <f aca="false">IF(AND(AC88=1,AA88&lt;2),IF(AND(C89=C88,AA89=AA88+1),IF(AC89=1,"",INDEX(DATAS,AA88+1)),INDEX(DATAS,AA88+1)),"")</f>
        <v/>
      </c>
    </row>
    <row r="89" customFormat="false" ht="15" hidden="false" customHeight="false" outlineLevel="0" collapsed="false">
      <c r="A89" s="60" t="n">
        <v>46310</v>
      </c>
      <c r="B89" s="0" t="n">
        <v>7</v>
      </c>
      <c r="C89" s="0" t="n">
        <v>2792</v>
      </c>
      <c r="D89" s="0" t="n">
        <v>313</v>
      </c>
      <c r="E89" s="0" t="n">
        <v>4</v>
      </c>
      <c r="F89" s="55" t="s">
        <v>202</v>
      </c>
      <c r="I89" s="55" t="s">
        <v>162</v>
      </c>
      <c r="J89" s="0" t="n">
        <v>251</v>
      </c>
      <c r="K89" s="0" t="n">
        <v>69</v>
      </c>
      <c r="L89" s="0" t="n">
        <v>155</v>
      </c>
      <c r="M89" s="0" t="n">
        <v>444.69</v>
      </c>
      <c r="N89" s="0" t="n">
        <v>5.43</v>
      </c>
      <c r="O89" s="0" t="n">
        <v>18.43</v>
      </c>
      <c r="P89" s="0" t="n">
        <v>4.59</v>
      </c>
      <c r="Q89" s="0" t="n">
        <v>3.71</v>
      </c>
      <c r="T89" s="0" t="n">
        <v>65</v>
      </c>
      <c r="U89" s="0" t="n">
        <v>2440</v>
      </c>
      <c r="V89" s="0" t="n">
        <v>5</v>
      </c>
      <c r="W89" s="60" t="n">
        <v>46156</v>
      </c>
      <c r="X89" s="55" t="n">
        <f aca="false">IF(I89="Male",0,1)</f>
        <v>1</v>
      </c>
      <c r="Y89" s="55" t="n">
        <f aca="false">IF(OR(I89="DNB",I89="Dry DNB"),1,0)</f>
        <v>0</v>
      </c>
      <c r="Z89" s="55" t="n">
        <f aca="false">IF(ISNUMBER(W89),A89-W89,"")</f>
        <v>154</v>
      </c>
      <c r="AA89" s="55" t="n">
        <f aca="false">MATCH(A89,DATAS,0)</f>
        <v>2</v>
      </c>
      <c r="AB89" s="55" t="n">
        <f aca="false">IF(AND(E89&gt;0,OR(AND(B89&gt;=1,B89&lt;=6),B89=10)),1,0)</f>
        <v>0</v>
      </c>
      <c r="AC89" s="55" t="n">
        <f aca="false">IF(AND(E89&gt;0,B89=10),1,0)</f>
        <v>0</v>
      </c>
      <c r="AD89" s="55" t="n">
        <f aca="false">IF(AND(C88=C89,AA88=AA89-1),AB88,"")</f>
        <v>0</v>
      </c>
      <c r="AE89" s="55" t="n">
        <f aca="false">IF(AND(C88=C89,AA88=AA89-1),AC88,"")</f>
        <v>0</v>
      </c>
      <c r="AF89" s="55" t="n">
        <f aca="false">IF(AA89=1,"",IF(AND(AB89=1,AD89&lt;&gt;1),1,0))</f>
        <v>0</v>
      </c>
      <c r="AG89" s="55" t="n">
        <f aca="false">IF(AA89=1,"",IF(AND(AC89=1,AE89&lt;&gt;1),1,0))</f>
        <v>0</v>
      </c>
      <c r="AH89" s="60" t="str">
        <f aca="false">IF(AND(E89&gt;0,AA89&lt;2,NOT(AND(C90=C89,AA90=AA89+1))),INDEX(DATAS,AA89+1),"")</f>
        <v/>
      </c>
      <c r="AI89" s="60" t="str">
        <f aca="false">IF(AND(AC89=1,AA89&lt;2),IF(AND(C90=C89,AA90=AA89+1),IF(AC90=1,"",INDEX(DATAS,AA89+1)),INDEX(DATAS,AA89+1)),"")</f>
        <v/>
      </c>
    </row>
    <row r="90" customFormat="false" ht="15" hidden="false" customHeight="false" outlineLevel="0" collapsed="false">
      <c r="A90" s="60" t="n">
        <v>46309</v>
      </c>
      <c r="B90" s="0" t="n">
        <v>6</v>
      </c>
      <c r="C90" s="0" t="n">
        <v>2800</v>
      </c>
      <c r="D90" s="0" t="n">
        <v>565</v>
      </c>
      <c r="E90" s="0" t="n">
        <v>4</v>
      </c>
      <c r="F90" s="55" t="s">
        <v>203</v>
      </c>
      <c r="G90" s="0" t="n">
        <v>25.3</v>
      </c>
      <c r="H90" s="0" t="n">
        <v>24</v>
      </c>
      <c r="I90" s="55" t="s">
        <v>157</v>
      </c>
      <c r="J90" s="0" t="n">
        <v>467</v>
      </c>
      <c r="K90" s="0" t="n">
        <v>62</v>
      </c>
      <c r="L90" s="0" t="n">
        <v>98</v>
      </c>
      <c r="M90" s="0" t="n">
        <v>585.17</v>
      </c>
      <c r="N90" s="0" t="n">
        <v>13.9</v>
      </c>
      <c r="O90" s="0" t="n">
        <v>12.32</v>
      </c>
      <c r="P90" s="0" t="n">
        <v>4.54</v>
      </c>
      <c r="Q90" s="0" t="n">
        <v>3.57</v>
      </c>
      <c r="R90" s="0" t="n">
        <v>6828</v>
      </c>
      <c r="S90" s="0" t="n">
        <v>13188</v>
      </c>
      <c r="T90" s="0" t="n">
        <v>75.45</v>
      </c>
      <c r="U90" s="0" t="n">
        <v>2430</v>
      </c>
      <c r="V90" s="0" t="n">
        <v>10</v>
      </c>
      <c r="W90" s="60" t="n">
        <v>46212</v>
      </c>
      <c r="X90" s="55" t="n">
        <f aca="false">IF(I90="Male",0,1)</f>
        <v>1</v>
      </c>
      <c r="Y90" s="55" t="n">
        <f aca="false">IF(OR(I90="DNB",I90="Dry DNB"),1,0)</f>
        <v>0</v>
      </c>
      <c r="Z90" s="55" t="n">
        <f aca="false">IF(ISNUMBER(W90),A90-W90,"")</f>
        <v>97</v>
      </c>
      <c r="AA90" s="55" t="n">
        <f aca="false">MATCH(A90,DATAS,0)</f>
        <v>1</v>
      </c>
      <c r="AB90" s="55" t="n">
        <f aca="false">IF(AND(E90&gt;0,OR(AND(B90&gt;=1,B90&lt;=6),B90=10)),1,0)</f>
        <v>1</v>
      </c>
      <c r="AC90" s="55" t="n">
        <f aca="false">IF(AND(E90&gt;0,B90=10),1,0)</f>
        <v>0</v>
      </c>
      <c r="AD90" s="0" t="str">
        <f aca="false">IF(AND(C89=C90,AA89=AA90-1),AB89,"")</f>
        <v/>
      </c>
      <c r="AE90" s="0" t="str">
        <f aca="false">IF(AND(C89=C90,AA89=AA90-1),AC89,"")</f>
        <v/>
      </c>
      <c r="AF90" s="0" t="str">
        <f aca="false">IF(AA90=1,"",IF(AND(AB90=1,AD90&lt;&gt;1),1,0))</f>
        <v/>
      </c>
      <c r="AG90" s="0" t="str">
        <f aca="false">IF(AA90=1,"",IF(AND(AC90=1,AE90&lt;&gt;1),1,0))</f>
        <v/>
      </c>
      <c r="AH90" s="60" t="str">
        <f aca="false">IF(AND(E90&gt;0,AA90&lt;2,NOT(AND(C91=C90,AA91=AA90+1))),INDEX(DATAS,AA90+1),"")</f>
        <v/>
      </c>
      <c r="AI90" s="60" t="str">
        <f aca="false">IF(AND(AC90=1,AA90&lt;2),IF(AND(C91=C90,AA91=AA90+1),IF(AC91=1,"",INDEX(DATAS,AA90+1)),INDEX(DATAS,AA90+1)),"")</f>
        <v/>
      </c>
    </row>
    <row r="91" customFormat="false" ht="15" hidden="false" customHeight="false" outlineLevel="0" collapsed="false">
      <c r="A91" s="60" t="n">
        <v>46310</v>
      </c>
      <c r="B91" s="0" t="n">
        <v>6</v>
      </c>
      <c r="C91" s="0" t="n">
        <v>2800</v>
      </c>
      <c r="D91" s="0" t="n">
        <v>566</v>
      </c>
      <c r="E91" s="0" t="n">
        <v>4</v>
      </c>
      <c r="F91" s="55" t="s">
        <v>203</v>
      </c>
      <c r="G91" s="0" t="n">
        <v>24.8</v>
      </c>
      <c r="H91" s="0" t="n">
        <v>24</v>
      </c>
      <c r="I91" s="55" t="s">
        <v>157</v>
      </c>
      <c r="J91" s="0" t="n">
        <v>467</v>
      </c>
      <c r="K91" s="0" t="n">
        <v>62</v>
      </c>
      <c r="L91" s="0" t="n">
        <v>99</v>
      </c>
      <c r="M91" s="0" t="n">
        <v>585.17</v>
      </c>
      <c r="N91" s="0" t="n">
        <v>13.9</v>
      </c>
      <c r="O91" s="0" t="n">
        <v>12.32</v>
      </c>
      <c r="P91" s="0" t="n">
        <v>4.54</v>
      </c>
      <c r="Q91" s="0" t="n">
        <v>3.57</v>
      </c>
      <c r="T91" s="0" t="n">
        <v>75.45</v>
      </c>
      <c r="U91" s="0" t="n">
        <v>2431</v>
      </c>
      <c r="V91" s="0" t="n">
        <v>10</v>
      </c>
      <c r="W91" s="60" t="n">
        <v>46212</v>
      </c>
      <c r="X91" s="55" t="n">
        <f aca="false">IF(I91="Male",0,1)</f>
        <v>1</v>
      </c>
      <c r="Y91" s="55" t="n">
        <f aca="false">IF(OR(I91="DNB",I91="Dry DNB"),1,0)</f>
        <v>0</v>
      </c>
      <c r="Z91" s="55" t="n">
        <f aca="false">IF(ISNUMBER(W91),A91-W91,"")</f>
        <v>98</v>
      </c>
      <c r="AA91" s="55" t="n">
        <f aca="false">MATCH(A91,DATAS,0)</f>
        <v>2</v>
      </c>
      <c r="AB91" s="55" t="n">
        <f aca="false">IF(AND(E91&gt;0,OR(AND(B91&gt;=1,B91&lt;=6),B91=10)),1,0)</f>
        <v>1</v>
      </c>
      <c r="AC91" s="55" t="n">
        <f aca="false">IF(AND(E91&gt;0,B91=10),1,0)</f>
        <v>0</v>
      </c>
      <c r="AD91" s="55" t="n">
        <f aca="false">IF(AND(C90=C91,AA90=AA91-1),AB90,"")</f>
        <v>1</v>
      </c>
      <c r="AE91" s="55" t="n">
        <f aca="false">IF(AND(C90=C91,AA90=AA91-1),AC90,"")</f>
        <v>0</v>
      </c>
      <c r="AF91" s="55" t="n">
        <f aca="false">IF(AA91=1,"",IF(AND(AB91=1,AD91&lt;&gt;1),1,0))</f>
        <v>0</v>
      </c>
      <c r="AG91" s="55" t="n">
        <f aca="false">IF(AA91=1,"",IF(AND(AC91=1,AE91&lt;&gt;1),1,0))</f>
        <v>0</v>
      </c>
      <c r="AH91" s="60" t="str">
        <f aca="false">IF(AND(E91&gt;0,AA91&lt;2,NOT(AND(C92=C91,AA92=AA91+1))),INDEX(DATAS,AA91+1),"")</f>
        <v/>
      </c>
      <c r="AI91" s="60" t="str">
        <f aca="false">IF(AND(AC91=1,AA91&lt;2),IF(AND(C92=C91,AA92=AA91+1),IF(AC92=1,"",INDEX(DATAS,AA91+1)),INDEX(DATAS,AA91+1)),"")</f>
        <v/>
      </c>
    </row>
    <row r="92" customFormat="false" ht="15" hidden="false" customHeight="false" outlineLevel="0" collapsed="false">
      <c r="A92" s="60" t="n">
        <v>46309</v>
      </c>
      <c r="B92" s="0" t="n">
        <v>6</v>
      </c>
      <c r="C92" s="0" t="n">
        <v>2802</v>
      </c>
      <c r="D92" s="0" t="n">
        <v>338</v>
      </c>
      <c r="E92" s="0" t="n">
        <v>3</v>
      </c>
      <c r="F92" s="55" t="s">
        <v>204</v>
      </c>
      <c r="G92" s="0" t="n">
        <v>17.1</v>
      </c>
      <c r="H92" s="0" t="n">
        <v>27</v>
      </c>
      <c r="I92" s="55" t="s">
        <v>187</v>
      </c>
      <c r="J92" s="0" t="n">
        <v>338</v>
      </c>
      <c r="K92" s="0" t="n">
        <v>65</v>
      </c>
      <c r="M92" s="0" t="n">
        <v>519.35</v>
      </c>
      <c r="N92" s="0" t="n">
        <v>13.05</v>
      </c>
      <c r="O92" s="0" t="n">
        <v>14.72</v>
      </c>
      <c r="P92" s="0" t="n">
        <v>3.73</v>
      </c>
      <c r="Q92" s="0" t="n">
        <v>3.33</v>
      </c>
      <c r="R92" s="0" t="n">
        <v>5502</v>
      </c>
      <c r="S92" s="0" t="n">
        <v>10906</v>
      </c>
      <c r="T92" s="0" t="n">
        <v>62.85</v>
      </c>
      <c r="U92" s="0" t="n">
        <v>2428</v>
      </c>
      <c r="V92" s="0" t="n">
        <v>6</v>
      </c>
      <c r="W92" s="60" t="n">
        <v>46297</v>
      </c>
      <c r="X92" s="55" t="n">
        <f aca="false">IF(I92="Male",0,1)</f>
        <v>1</v>
      </c>
      <c r="Y92" s="55" t="n">
        <f aca="false">IF(OR(I92="DNB",I92="Dry DNB"),1,0)</f>
        <v>0</v>
      </c>
      <c r="Z92" s="55" t="n">
        <f aca="false">IF(ISNUMBER(W92),A92-W92,"")</f>
        <v>12</v>
      </c>
      <c r="AA92" s="55" t="n">
        <f aca="false">MATCH(A92,DATAS,0)</f>
        <v>1</v>
      </c>
      <c r="AB92" s="55" t="n">
        <f aca="false">IF(AND(E92&gt;0,OR(AND(B92&gt;=1,B92&lt;=6),B92=10)),1,0)</f>
        <v>1</v>
      </c>
      <c r="AC92" s="55" t="n">
        <f aca="false">IF(AND(E92&gt;0,B92=10),1,0)</f>
        <v>0</v>
      </c>
      <c r="AD92" s="0" t="str">
        <f aca="false">IF(AND(C91=C92,AA91=AA92-1),AB91,"")</f>
        <v/>
      </c>
      <c r="AE92" s="0" t="str">
        <f aca="false">IF(AND(C91=C92,AA91=AA92-1),AC91,"")</f>
        <v/>
      </c>
      <c r="AF92" s="0" t="str">
        <f aca="false">IF(AA92=1,"",IF(AND(AB92=1,AD92&lt;&gt;1),1,0))</f>
        <v/>
      </c>
      <c r="AG92" s="0" t="str">
        <f aca="false">IF(AA92=1,"",IF(AND(AC92=1,AE92&lt;&gt;1),1,0))</f>
        <v/>
      </c>
      <c r="AH92" s="60" t="str">
        <f aca="false">IF(AND(E92&gt;0,AA92&lt;2,NOT(AND(C93=C92,AA93=AA92+1))),INDEX(DATAS,AA92+1),"")</f>
        <v/>
      </c>
      <c r="AI92" s="60" t="str">
        <f aca="false">IF(AND(AC92=1,AA92&lt;2),IF(AND(C93=C92,AA93=AA92+1),IF(AC93=1,"",INDEX(DATAS,AA92+1)),INDEX(DATAS,AA92+1)),"")</f>
        <v/>
      </c>
    </row>
    <row r="93" customFormat="false" ht="15" hidden="false" customHeight="false" outlineLevel="0" collapsed="false">
      <c r="A93" s="60" t="n">
        <v>46310</v>
      </c>
      <c r="B93" s="0" t="n">
        <v>6</v>
      </c>
      <c r="C93" s="0" t="n">
        <v>2802</v>
      </c>
      <c r="D93" s="0" t="n">
        <v>339</v>
      </c>
      <c r="E93" s="0" t="n">
        <v>3</v>
      </c>
      <c r="F93" s="55" t="s">
        <v>204</v>
      </c>
      <c r="G93" s="0" t="n">
        <v>23.9</v>
      </c>
      <c r="H93" s="0" t="n">
        <v>26</v>
      </c>
      <c r="I93" s="55" t="s">
        <v>187</v>
      </c>
      <c r="J93" s="0" t="n">
        <v>339</v>
      </c>
      <c r="K93" s="0" t="n">
        <v>65</v>
      </c>
      <c r="M93" s="0" t="n">
        <v>519.35</v>
      </c>
      <c r="N93" s="0" t="n">
        <v>13.05</v>
      </c>
      <c r="O93" s="0" t="n">
        <v>14.72</v>
      </c>
      <c r="P93" s="0" t="n">
        <v>3.73</v>
      </c>
      <c r="Q93" s="0" t="n">
        <v>3.33</v>
      </c>
      <c r="T93" s="0" t="n">
        <v>62.85</v>
      </c>
      <c r="U93" s="0" t="n">
        <v>2429</v>
      </c>
      <c r="V93" s="0" t="n">
        <v>6</v>
      </c>
      <c r="W93" s="60" t="n">
        <v>46297</v>
      </c>
      <c r="X93" s="55" t="n">
        <f aca="false">IF(I93="Male",0,1)</f>
        <v>1</v>
      </c>
      <c r="Y93" s="55" t="n">
        <f aca="false">IF(OR(I93="DNB",I93="Dry DNB"),1,0)</f>
        <v>0</v>
      </c>
      <c r="Z93" s="55" t="n">
        <f aca="false">IF(ISNUMBER(W93),A93-W93,"")</f>
        <v>13</v>
      </c>
      <c r="AA93" s="55" t="n">
        <f aca="false">MATCH(A93,DATAS,0)</f>
        <v>2</v>
      </c>
      <c r="AB93" s="55" t="n">
        <f aca="false">IF(AND(E93&gt;0,OR(AND(B93&gt;=1,B93&lt;=6),B93=10)),1,0)</f>
        <v>1</v>
      </c>
      <c r="AC93" s="55" t="n">
        <f aca="false">IF(AND(E93&gt;0,B93=10),1,0)</f>
        <v>0</v>
      </c>
      <c r="AD93" s="55" t="n">
        <f aca="false">IF(AND(C92=C93,AA92=AA93-1),AB92,"")</f>
        <v>1</v>
      </c>
      <c r="AE93" s="55" t="n">
        <f aca="false">IF(AND(C92=C93,AA92=AA93-1),AC92,"")</f>
        <v>0</v>
      </c>
      <c r="AF93" s="55" t="n">
        <f aca="false">IF(AA93=1,"",IF(AND(AB93=1,AD93&lt;&gt;1),1,0))</f>
        <v>0</v>
      </c>
      <c r="AG93" s="55" t="n">
        <f aca="false">IF(AA93=1,"",IF(AND(AC93=1,AE93&lt;&gt;1),1,0))</f>
        <v>0</v>
      </c>
      <c r="AH93" s="60" t="str">
        <f aca="false">IF(AND(E93&gt;0,AA93&lt;2,NOT(AND(C94=C93,AA94=AA93+1))),INDEX(DATAS,AA93+1),"")</f>
        <v/>
      </c>
      <c r="AI93" s="60" t="str">
        <f aca="false">IF(AND(AC93=1,AA93&lt;2),IF(AND(C94=C93,AA94=AA93+1),IF(AC94=1,"",INDEX(DATAS,AA93+1)),INDEX(DATAS,AA93+1)),"")</f>
        <v/>
      </c>
    </row>
    <row r="94" customFormat="false" ht="15" hidden="false" customHeight="false" outlineLevel="0" collapsed="false">
      <c r="A94" s="60" t="n">
        <v>46309</v>
      </c>
      <c r="B94" s="0" t="n">
        <v>6</v>
      </c>
      <c r="C94" s="0" t="n">
        <v>2822</v>
      </c>
      <c r="D94" s="0" t="n">
        <v>388</v>
      </c>
      <c r="E94" s="0" t="n">
        <v>4</v>
      </c>
      <c r="F94" s="55" t="s">
        <v>205</v>
      </c>
      <c r="G94" s="0" t="n">
        <v>28.5</v>
      </c>
      <c r="H94" s="0" t="n">
        <v>23</v>
      </c>
      <c r="I94" s="55" t="s">
        <v>157</v>
      </c>
      <c r="J94" s="0" t="n">
        <v>213</v>
      </c>
      <c r="K94" s="0" t="n">
        <v>66</v>
      </c>
      <c r="L94" s="0" t="n">
        <v>175</v>
      </c>
      <c r="M94" s="0" t="n">
        <v>-261</v>
      </c>
      <c r="N94" s="0" t="n">
        <v>9.92</v>
      </c>
      <c r="O94" s="0" t="n">
        <v>2.69</v>
      </c>
      <c r="P94" s="0" t="n">
        <v>4.53</v>
      </c>
      <c r="Q94" s="0" t="n">
        <v>3.41</v>
      </c>
      <c r="R94" s="0" t="n">
        <v>5789</v>
      </c>
      <c r="S94" s="0" t="n">
        <v>11064</v>
      </c>
      <c r="T94" s="0" t="n">
        <v>59.85</v>
      </c>
      <c r="U94" s="0" t="n">
        <v>2413</v>
      </c>
      <c r="V94" s="0" t="n">
        <v>5</v>
      </c>
      <c r="W94" s="60" t="n">
        <v>46104</v>
      </c>
      <c r="X94" s="55" t="n">
        <f aca="false">IF(I94="Male",0,1)</f>
        <v>1</v>
      </c>
      <c r="Y94" s="55" t="n">
        <f aca="false">IF(OR(I94="DNB",I94="Dry DNB"),1,0)</f>
        <v>0</v>
      </c>
      <c r="Z94" s="55" t="n">
        <f aca="false">IF(ISNUMBER(W94),A94-W94,"")</f>
        <v>205</v>
      </c>
      <c r="AA94" s="55" t="n">
        <f aca="false">MATCH(A94,DATAS,0)</f>
        <v>1</v>
      </c>
      <c r="AB94" s="55" t="n">
        <f aca="false">IF(AND(E94&gt;0,OR(AND(B94&gt;=1,B94&lt;=6),B94=10)),1,0)</f>
        <v>1</v>
      </c>
      <c r="AC94" s="55" t="n">
        <f aca="false">IF(AND(E94&gt;0,B94=10),1,0)</f>
        <v>0</v>
      </c>
      <c r="AD94" s="0" t="str">
        <f aca="false">IF(AND(C93=C94,AA93=AA94-1),AB93,"")</f>
        <v/>
      </c>
      <c r="AE94" s="0" t="str">
        <f aca="false">IF(AND(C93=C94,AA93=AA94-1),AC93,"")</f>
        <v/>
      </c>
      <c r="AF94" s="0" t="str">
        <f aca="false">IF(AA94=1,"",IF(AND(AB94=1,AD94&lt;&gt;1),1,0))</f>
        <v/>
      </c>
      <c r="AG94" s="0" t="str">
        <f aca="false">IF(AA94=1,"",IF(AND(AC94=1,AE94&lt;&gt;1),1,0))</f>
        <v/>
      </c>
      <c r="AH94" s="60" t="str">
        <f aca="false">IF(AND(E94&gt;0,AA94&lt;2,NOT(AND(C95=C94,AA95=AA94+1))),INDEX(DATAS,AA94+1),"")</f>
        <v/>
      </c>
      <c r="AI94" s="60" t="str">
        <f aca="false">IF(AND(AC94=1,AA94&lt;2),IF(AND(C95=C94,AA95=AA94+1),IF(AC95=1,"",INDEX(DATAS,AA94+1)),INDEX(DATAS,AA94+1)),"")</f>
        <v/>
      </c>
    </row>
    <row r="95" customFormat="false" ht="15" hidden="false" customHeight="false" outlineLevel="0" collapsed="false">
      <c r="A95" s="60" t="n">
        <v>46310</v>
      </c>
      <c r="B95" s="0" t="n">
        <v>6</v>
      </c>
      <c r="C95" s="0" t="n">
        <v>2822</v>
      </c>
      <c r="D95" s="0" t="n">
        <v>389</v>
      </c>
      <c r="E95" s="0" t="n">
        <v>4</v>
      </c>
      <c r="F95" s="55" t="s">
        <v>205</v>
      </c>
      <c r="G95" s="0" t="n">
        <v>28.7</v>
      </c>
      <c r="H95" s="0" t="n">
        <v>24</v>
      </c>
      <c r="I95" s="55" t="s">
        <v>157</v>
      </c>
      <c r="J95" s="0" t="n">
        <v>213</v>
      </c>
      <c r="K95" s="0" t="n">
        <v>66</v>
      </c>
      <c r="L95" s="0" t="n">
        <v>176</v>
      </c>
      <c r="M95" s="0" t="n">
        <v>-261</v>
      </c>
      <c r="N95" s="0" t="n">
        <v>9.92</v>
      </c>
      <c r="O95" s="0" t="n">
        <v>2.69</v>
      </c>
      <c r="P95" s="0" t="n">
        <v>4.53</v>
      </c>
      <c r="Q95" s="0" t="n">
        <v>3.41</v>
      </c>
      <c r="T95" s="0" t="n">
        <v>59.85</v>
      </c>
      <c r="U95" s="0" t="n">
        <v>2414</v>
      </c>
      <c r="V95" s="0" t="n">
        <v>5</v>
      </c>
      <c r="W95" s="60" t="n">
        <v>46104</v>
      </c>
      <c r="X95" s="55" t="n">
        <f aca="false">IF(I95="Male",0,1)</f>
        <v>1</v>
      </c>
      <c r="Y95" s="55" t="n">
        <f aca="false">IF(OR(I95="DNB",I95="Dry DNB"),1,0)</f>
        <v>0</v>
      </c>
      <c r="Z95" s="55" t="n">
        <f aca="false">IF(ISNUMBER(W95),A95-W95,"")</f>
        <v>206</v>
      </c>
      <c r="AA95" s="55" t="n">
        <f aca="false">MATCH(A95,DATAS,0)</f>
        <v>2</v>
      </c>
      <c r="AB95" s="55" t="n">
        <f aca="false">IF(AND(E95&gt;0,OR(AND(B95&gt;=1,B95&lt;=6),B95=10)),1,0)</f>
        <v>1</v>
      </c>
      <c r="AC95" s="55" t="n">
        <f aca="false">IF(AND(E95&gt;0,B95=10),1,0)</f>
        <v>0</v>
      </c>
      <c r="AD95" s="55" t="n">
        <f aca="false">IF(AND(C94=C95,AA94=AA95-1),AB94,"")</f>
        <v>1</v>
      </c>
      <c r="AE95" s="55" t="n">
        <f aca="false">IF(AND(C94=C95,AA94=AA95-1),AC94,"")</f>
        <v>0</v>
      </c>
      <c r="AF95" s="55" t="n">
        <f aca="false">IF(AA95=1,"",IF(AND(AB95=1,AD95&lt;&gt;1),1,0))</f>
        <v>0</v>
      </c>
      <c r="AG95" s="55" t="n">
        <f aca="false">IF(AA95=1,"",IF(AND(AC95=1,AE95&lt;&gt;1),1,0))</f>
        <v>0</v>
      </c>
      <c r="AH95" s="60" t="str">
        <f aca="false">IF(AND(E95&gt;0,AA95&lt;2,NOT(AND(C96=C95,AA96=AA95+1))),INDEX(DATAS,AA95+1),"")</f>
        <v/>
      </c>
      <c r="AI95" s="60" t="str">
        <f aca="false">IF(AND(AC95=1,AA95&lt;2),IF(AND(C96=C95,AA96=AA95+1),IF(AC96=1,"",INDEX(DATAS,AA95+1)),INDEX(DATAS,AA95+1)),"")</f>
        <v/>
      </c>
    </row>
    <row r="96" customFormat="false" ht="15" hidden="false" customHeight="false" outlineLevel="0" collapsed="false">
      <c r="A96" s="60" t="n">
        <v>46309</v>
      </c>
      <c r="B96" s="0" t="n">
        <v>5</v>
      </c>
      <c r="C96" s="0" t="n">
        <v>2856</v>
      </c>
      <c r="D96" s="0" t="n">
        <v>182</v>
      </c>
      <c r="E96" s="0" t="n">
        <v>6</v>
      </c>
      <c r="F96" s="55" t="s">
        <v>206</v>
      </c>
      <c r="G96" s="0" t="n">
        <v>34</v>
      </c>
      <c r="H96" s="0" t="n">
        <v>32</v>
      </c>
      <c r="I96" s="55" t="s">
        <v>187</v>
      </c>
      <c r="J96" s="0" t="n">
        <v>182</v>
      </c>
      <c r="K96" s="0" t="n">
        <v>77</v>
      </c>
      <c r="M96" s="0" t="n">
        <v>921.64</v>
      </c>
      <c r="N96" s="0" t="n">
        <v>22.33</v>
      </c>
      <c r="O96" s="0" t="n">
        <v>27.33</v>
      </c>
      <c r="P96" s="0" t="n">
        <v>3.2</v>
      </c>
      <c r="Q96" s="0" t="n">
        <v>3.32</v>
      </c>
      <c r="R96" s="0" t="n">
        <v>4157</v>
      </c>
      <c r="S96" s="0" t="n">
        <v>7787</v>
      </c>
      <c r="T96" s="0" t="n">
        <v>53.45</v>
      </c>
      <c r="U96" s="0" t="n">
        <v>2388</v>
      </c>
      <c r="V96" s="0" t="n">
        <v>3</v>
      </c>
      <c r="W96" s="60" t="n">
        <v>46289</v>
      </c>
      <c r="X96" s="55" t="n">
        <f aca="false">IF(I96="Male",0,1)</f>
        <v>1</v>
      </c>
      <c r="Y96" s="55" t="n">
        <f aca="false">IF(OR(I96="DNB",I96="Dry DNB"),1,0)</f>
        <v>0</v>
      </c>
      <c r="Z96" s="55" t="n">
        <f aca="false">IF(ISNUMBER(W96),A96-W96,"")</f>
        <v>20</v>
      </c>
      <c r="AA96" s="55" t="n">
        <f aca="false">MATCH(A96,DATAS,0)</f>
        <v>1</v>
      </c>
      <c r="AB96" s="55" t="n">
        <f aca="false">IF(AND(E96&gt;0,OR(AND(B96&gt;=1,B96&lt;=6),B96=10)),1,0)</f>
        <v>1</v>
      </c>
      <c r="AC96" s="55" t="n">
        <f aca="false">IF(AND(E96&gt;0,B96=10),1,0)</f>
        <v>0</v>
      </c>
      <c r="AD96" s="0" t="str">
        <f aca="false">IF(AND(C95=C96,AA95=AA96-1),AB95,"")</f>
        <v/>
      </c>
      <c r="AE96" s="0" t="str">
        <f aca="false">IF(AND(C95=C96,AA95=AA96-1),AC95,"")</f>
        <v/>
      </c>
      <c r="AF96" s="0" t="str">
        <f aca="false">IF(AA96=1,"",IF(AND(AB96=1,AD96&lt;&gt;1),1,0))</f>
        <v/>
      </c>
      <c r="AG96" s="0" t="str">
        <f aca="false">IF(AA96=1,"",IF(AND(AC96=1,AE96&lt;&gt;1),1,0))</f>
        <v/>
      </c>
      <c r="AH96" s="60" t="str">
        <f aca="false">IF(AND(E96&gt;0,AA96&lt;2,NOT(AND(C97=C96,AA97=AA96+1))),INDEX(DATAS,AA96+1),"")</f>
        <v/>
      </c>
      <c r="AI96" s="60" t="str">
        <f aca="false">IF(AND(AC96=1,AA96&lt;2),IF(AND(C97=C96,AA97=AA96+1),IF(AC97=1,"",INDEX(DATAS,AA96+1)),INDEX(DATAS,AA96+1)),"")</f>
        <v/>
      </c>
    </row>
    <row r="97" customFormat="false" ht="15" hidden="false" customHeight="false" outlineLevel="0" collapsed="false">
      <c r="A97" s="60" t="n">
        <v>46310</v>
      </c>
      <c r="B97" s="0" t="n">
        <v>5</v>
      </c>
      <c r="C97" s="0" t="n">
        <v>2856</v>
      </c>
      <c r="D97" s="0" t="n">
        <v>183</v>
      </c>
      <c r="E97" s="0" t="n">
        <v>6</v>
      </c>
      <c r="F97" s="55" t="s">
        <v>206</v>
      </c>
      <c r="G97" s="0" t="n">
        <v>38.3</v>
      </c>
      <c r="H97" s="0" t="n">
        <v>33</v>
      </c>
      <c r="I97" s="55" t="s">
        <v>187</v>
      </c>
      <c r="J97" s="0" t="n">
        <v>183</v>
      </c>
      <c r="K97" s="0" t="n">
        <v>77</v>
      </c>
      <c r="M97" s="0" t="n">
        <v>921.64</v>
      </c>
      <c r="N97" s="0" t="n">
        <v>22.33</v>
      </c>
      <c r="O97" s="0" t="n">
        <v>27.33</v>
      </c>
      <c r="P97" s="0" t="n">
        <v>3.2</v>
      </c>
      <c r="Q97" s="0" t="n">
        <v>3.32</v>
      </c>
      <c r="T97" s="0" t="n">
        <v>53.45</v>
      </c>
      <c r="U97" s="0" t="n">
        <v>2389</v>
      </c>
      <c r="V97" s="0" t="n">
        <v>3</v>
      </c>
      <c r="W97" s="60" t="n">
        <v>46289</v>
      </c>
      <c r="X97" s="55" t="n">
        <f aca="false">IF(I97="Male",0,1)</f>
        <v>1</v>
      </c>
      <c r="Y97" s="55" t="n">
        <f aca="false">IF(OR(I97="DNB",I97="Dry DNB"),1,0)</f>
        <v>0</v>
      </c>
      <c r="Z97" s="55" t="n">
        <f aca="false">IF(ISNUMBER(W97),A97-W97,"")</f>
        <v>21</v>
      </c>
      <c r="AA97" s="55" t="n">
        <f aca="false">MATCH(A97,DATAS,0)</f>
        <v>2</v>
      </c>
      <c r="AB97" s="55" t="n">
        <f aca="false">IF(AND(E97&gt;0,OR(AND(B97&gt;=1,B97&lt;=6),B97=10)),1,0)</f>
        <v>1</v>
      </c>
      <c r="AC97" s="55" t="n">
        <f aca="false">IF(AND(E97&gt;0,B97=10),1,0)</f>
        <v>0</v>
      </c>
      <c r="AD97" s="55" t="n">
        <f aca="false">IF(AND(C96=C97,AA96=AA97-1),AB96,"")</f>
        <v>1</v>
      </c>
      <c r="AE97" s="55" t="n">
        <f aca="false">IF(AND(C96=C97,AA96=AA97-1),AC96,"")</f>
        <v>0</v>
      </c>
      <c r="AF97" s="55" t="n">
        <f aca="false">IF(AA97=1,"",IF(AND(AB97=1,AD97&lt;&gt;1),1,0))</f>
        <v>0</v>
      </c>
      <c r="AG97" s="55" t="n">
        <f aca="false">IF(AA97=1,"",IF(AND(AC97=1,AE97&lt;&gt;1),1,0))</f>
        <v>0</v>
      </c>
      <c r="AH97" s="60" t="str">
        <f aca="false">IF(AND(E97&gt;0,AA97&lt;2,NOT(AND(C98=C97,AA98=AA97+1))),INDEX(DATAS,AA97+1),"")</f>
        <v/>
      </c>
      <c r="AI97" s="60" t="str">
        <f aca="false">IF(AND(AC97=1,AA97&lt;2),IF(AND(C98=C97,AA98=AA97+1),IF(AC98=1,"",INDEX(DATAS,AA97+1)),INDEX(DATAS,AA97+1)),"")</f>
        <v/>
      </c>
    </row>
    <row r="98" customFormat="false" ht="15" hidden="false" customHeight="false" outlineLevel="0" collapsed="false">
      <c r="A98" s="60" t="n">
        <v>46309</v>
      </c>
      <c r="B98" s="0" t="n">
        <v>5</v>
      </c>
      <c r="C98" s="0" t="n">
        <v>2862</v>
      </c>
      <c r="D98" s="0" t="n">
        <v>412</v>
      </c>
      <c r="E98" s="0" t="n">
        <v>4</v>
      </c>
      <c r="F98" s="55" t="s">
        <v>207</v>
      </c>
      <c r="G98" s="0" t="n">
        <v>21.2</v>
      </c>
      <c r="H98" s="0" t="n">
        <v>24</v>
      </c>
      <c r="I98" s="55" t="s">
        <v>157</v>
      </c>
      <c r="J98" s="0" t="n">
        <v>230</v>
      </c>
      <c r="K98" s="0" t="n">
        <v>69</v>
      </c>
      <c r="L98" s="0" t="n">
        <v>182</v>
      </c>
      <c r="M98" s="0" t="n">
        <v>-257.4</v>
      </c>
      <c r="N98" s="0" t="n">
        <v>15.38</v>
      </c>
      <c r="O98" s="0" t="n">
        <v>5.44</v>
      </c>
      <c r="P98" s="0" t="n">
        <v>4.26</v>
      </c>
      <c r="Q98" s="0" t="n">
        <v>3.86</v>
      </c>
      <c r="R98" s="0" t="n">
        <v>5896</v>
      </c>
      <c r="S98" s="0" t="n">
        <v>10701</v>
      </c>
      <c r="T98" s="0" t="n">
        <v>70.4</v>
      </c>
      <c r="U98" s="0" t="n">
        <v>2384</v>
      </c>
      <c r="V98" s="0" t="n">
        <v>5</v>
      </c>
      <c r="W98" s="60" t="n">
        <v>46128</v>
      </c>
      <c r="X98" s="55" t="n">
        <f aca="false">IF(I98="Male",0,1)</f>
        <v>1</v>
      </c>
      <c r="Y98" s="55" t="n">
        <f aca="false">IF(OR(I98="DNB",I98="Dry DNB"),1,0)</f>
        <v>0</v>
      </c>
      <c r="Z98" s="55" t="n">
        <f aca="false">IF(ISNUMBER(W98),A98-W98,"")</f>
        <v>181</v>
      </c>
      <c r="AA98" s="55" t="n">
        <f aca="false">MATCH(A98,DATAS,0)</f>
        <v>1</v>
      </c>
      <c r="AB98" s="55" t="n">
        <f aca="false">IF(AND(E98&gt;0,OR(AND(B98&gt;=1,B98&lt;=6),B98=10)),1,0)</f>
        <v>1</v>
      </c>
      <c r="AC98" s="55" t="n">
        <f aca="false">IF(AND(E98&gt;0,B98=10),1,0)</f>
        <v>0</v>
      </c>
      <c r="AD98" s="0" t="str">
        <f aca="false">IF(AND(C97=C98,AA97=AA98-1),AB97,"")</f>
        <v/>
      </c>
      <c r="AE98" s="0" t="str">
        <f aca="false">IF(AND(C97=C98,AA97=AA98-1),AC97,"")</f>
        <v/>
      </c>
      <c r="AF98" s="0" t="str">
        <f aca="false">IF(AA98=1,"",IF(AND(AB98=1,AD98&lt;&gt;1),1,0))</f>
        <v/>
      </c>
      <c r="AG98" s="0" t="str">
        <f aca="false">IF(AA98=1,"",IF(AND(AC98=1,AE98&lt;&gt;1),1,0))</f>
        <v/>
      </c>
      <c r="AH98" s="60" t="str">
        <f aca="false">IF(AND(E98&gt;0,AA98&lt;2,NOT(AND(C99=C98,AA99=AA98+1))),INDEX(DATAS,AA98+1),"")</f>
        <v/>
      </c>
      <c r="AI98" s="60" t="str">
        <f aca="false">IF(AND(AC98=1,AA98&lt;2),IF(AND(C99=C98,AA99=AA98+1),IF(AC99=1,"",INDEX(DATAS,AA98+1)),INDEX(DATAS,AA98+1)),"")</f>
        <v/>
      </c>
    </row>
    <row r="99" customFormat="false" ht="15" hidden="false" customHeight="false" outlineLevel="0" collapsed="false">
      <c r="A99" s="60" t="n">
        <v>46310</v>
      </c>
      <c r="B99" s="0" t="n">
        <v>5</v>
      </c>
      <c r="C99" s="0" t="n">
        <v>2862</v>
      </c>
      <c r="D99" s="0" t="n">
        <v>413</v>
      </c>
      <c r="E99" s="0" t="n">
        <v>4</v>
      </c>
      <c r="F99" s="55" t="s">
        <v>207</v>
      </c>
      <c r="G99" s="0" t="n">
        <v>22</v>
      </c>
      <c r="H99" s="0" t="n">
        <v>23</v>
      </c>
      <c r="I99" s="55" t="s">
        <v>157</v>
      </c>
      <c r="J99" s="0" t="n">
        <v>230</v>
      </c>
      <c r="K99" s="0" t="n">
        <v>69</v>
      </c>
      <c r="L99" s="0" t="n">
        <v>183</v>
      </c>
      <c r="M99" s="0" t="n">
        <v>-257.4</v>
      </c>
      <c r="N99" s="0" t="n">
        <v>15.38</v>
      </c>
      <c r="O99" s="0" t="n">
        <v>5.44</v>
      </c>
      <c r="P99" s="0" t="n">
        <v>4.26</v>
      </c>
      <c r="Q99" s="0" t="n">
        <v>3.86</v>
      </c>
      <c r="T99" s="0" t="n">
        <v>70.4</v>
      </c>
      <c r="U99" s="0" t="n">
        <v>2385</v>
      </c>
      <c r="V99" s="0" t="n">
        <v>5</v>
      </c>
      <c r="W99" s="60" t="n">
        <v>46128</v>
      </c>
      <c r="X99" s="55" t="n">
        <f aca="false">IF(I99="Male",0,1)</f>
        <v>1</v>
      </c>
      <c r="Y99" s="55" t="n">
        <f aca="false">IF(OR(I99="DNB",I99="Dry DNB"),1,0)</f>
        <v>0</v>
      </c>
      <c r="Z99" s="55" t="n">
        <f aca="false">IF(ISNUMBER(W99),A99-W99,"")</f>
        <v>182</v>
      </c>
      <c r="AA99" s="55" t="n">
        <f aca="false">MATCH(A99,DATAS,0)</f>
        <v>2</v>
      </c>
      <c r="AB99" s="55" t="n">
        <f aca="false">IF(AND(E99&gt;0,OR(AND(B99&gt;=1,B99&lt;=6),B99=10)),1,0)</f>
        <v>1</v>
      </c>
      <c r="AC99" s="55" t="n">
        <f aca="false">IF(AND(E99&gt;0,B99=10),1,0)</f>
        <v>0</v>
      </c>
      <c r="AD99" s="55" t="n">
        <f aca="false">IF(AND(C98=C99,AA98=AA99-1),AB98,"")</f>
        <v>1</v>
      </c>
      <c r="AE99" s="55" t="n">
        <f aca="false">IF(AND(C98=C99,AA98=AA99-1),AC98,"")</f>
        <v>0</v>
      </c>
      <c r="AF99" s="55" t="n">
        <f aca="false">IF(AA99=1,"",IF(AND(AB99=1,AD99&lt;&gt;1),1,0))</f>
        <v>0</v>
      </c>
      <c r="AG99" s="55" t="n">
        <f aca="false">IF(AA99=1,"",IF(AND(AC99=1,AE99&lt;&gt;1),1,0))</f>
        <v>0</v>
      </c>
      <c r="AH99" s="60" t="str">
        <f aca="false">IF(AND(E99&gt;0,AA99&lt;2,NOT(AND(C100=C99,AA100=AA99+1))),INDEX(DATAS,AA99+1),"")</f>
        <v/>
      </c>
      <c r="AI99" s="60" t="str">
        <f aca="false">IF(AND(AC99=1,AA99&lt;2),IF(AND(C100=C99,AA100=AA99+1),IF(AC100=1,"",INDEX(DATAS,AA99+1)),INDEX(DATAS,AA99+1)),"")</f>
        <v/>
      </c>
    </row>
    <row r="100" customFormat="false" ht="15" hidden="false" customHeight="false" outlineLevel="0" collapsed="false">
      <c r="A100" s="60" t="n">
        <v>46309</v>
      </c>
      <c r="B100" s="0" t="n">
        <v>5</v>
      </c>
      <c r="C100" s="0" t="n">
        <v>2863</v>
      </c>
      <c r="D100" s="0" t="n">
        <v>234</v>
      </c>
      <c r="E100" s="0" t="n">
        <v>5</v>
      </c>
      <c r="F100" s="55" t="s">
        <v>207</v>
      </c>
      <c r="G100" s="0" t="n">
        <v>37.9</v>
      </c>
      <c r="H100" s="0" t="n">
        <v>36</v>
      </c>
      <c r="I100" s="55" t="s">
        <v>157</v>
      </c>
      <c r="J100" s="0" t="n">
        <v>66</v>
      </c>
      <c r="K100" s="0" t="n">
        <v>66</v>
      </c>
      <c r="L100" s="0" t="n">
        <v>168</v>
      </c>
      <c r="M100" s="0" t="n">
        <v>692.66</v>
      </c>
      <c r="N100" s="0" t="n">
        <v>24.75</v>
      </c>
      <c r="O100" s="0" t="n">
        <v>23.6</v>
      </c>
      <c r="P100" s="0" t="n">
        <v>3.54</v>
      </c>
      <c r="Q100" s="0" t="n">
        <v>3.5</v>
      </c>
      <c r="R100" s="0" t="n">
        <v>4085</v>
      </c>
      <c r="S100" s="0" t="n">
        <v>8517</v>
      </c>
      <c r="T100" s="0" t="n">
        <v>46.05</v>
      </c>
      <c r="U100" s="0" t="n">
        <v>2384</v>
      </c>
      <c r="V100" s="0" t="n">
        <v>1</v>
      </c>
      <c r="W100" s="60" t="n">
        <v>46142</v>
      </c>
      <c r="X100" s="55" t="n">
        <f aca="false">IF(I100="Male",0,1)</f>
        <v>1</v>
      </c>
      <c r="Y100" s="55" t="n">
        <f aca="false">IF(OR(I100="DNB",I100="Dry DNB"),1,0)</f>
        <v>0</v>
      </c>
      <c r="Z100" s="55" t="n">
        <f aca="false">IF(ISNUMBER(W100),A100-W100,"")</f>
        <v>167</v>
      </c>
      <c r="AA100" s="55" t="n">
        <f aca="false">MATCH(A100,DATAS,0)</f>
        <v>1</v>
      </c>
      <c r="AB100" s="55" t="n">
        <f aca="false">IF(AND(E100&gt;0,OR(AND(B100&gt;=1,B100&lt;=6),B100=10)),1,0)</f>
        <v>1</v>
      </c>
      <c r="AC100" s="55" t="n">
        <f aca="false">IF(AND(E100&gt;0,B100=10),1,0)</f>
        <v>0</v>
      </c>
      <c r="AD100" s="0" t="str">
        <f aca="false">IF(AND(C99=C100,AA99=AA100-1),AB99,"")</f>
        <v/>
      </c>
      <c r="AE100" s="0" t="str">
        <f aca="false">IF(AND(C99=C100,AA99=AA100-1),AC99,"")</f>
        <v/>
      </c>
      <c r="AF100" s="0" t="str">
        <f aca="false">IF(AA100=1,"",IF(AND(AB100=1,AD100&lt;&gt;1),1,0))</f>
        <v/>
      </c>
      <c r="AG100" s="0" t="str">
        <f aca="false">IF(AA100=1,"",IF(AND(AC100=1,AE100&lt;&gt;1),1,0))</f>
        <v/>
      </c>
      <c r="AH100" s="60" t="str">
        <f aca="false">IF(AND(E100&gt;0,AA100&lt;2,NOT(AND(C101=C100,AA101=AA100+1))),INDEX(DATAS,AA100+1),"")</f>
        <v/>
      </c>
      <c r="AI100" s="60" t="str">
        <f aca="false">IF(AND(AC100=1,AA100&lt;2),IF(AND(C101=C100,AA101=AA100+1),IF(AC101=1,"",INDEX(DATAS,AA100+1)),INDEX(DATAS,AA100+1)),"")</f>
        <v/>
      </c>
    </row>
    <row r="101" customFormat="false" ht="15" hidden="false" customHeight="false" outlineLevel="0" collapsed="false">
      <c r="A101" s="60" t="n">
        <v>46310</v>
      </c>
      <c r="B101" s="0" t="n">
        <v>5</v>
      </c>
      <c r="C101" s="0" t="n">
        <v>2863</v>
      </c>
      <c r="D101" s="0" t="n">
        <v>235</v>
      </c>
      <c r="E101" s="0" t="n">
        <v>5</v>
      </c>
      <c r="F101" s="55" t="s">
        <v>207</v>
      </c>
      <c r="G101" s="0" t="n">
        <v>38.7</v>
      </c>
      <c r="H101" s="0" t="n">
        <v>36</v>
      </c>
      <c r="I101" s="55" t="s">
        <v>157</v>
      </c>
      <c r="J101" s="0" t="n">
        <v>66</v>
      </c>
      <c r="K101" s="0" t="n">
        <v>66</v>
      </c>
      <c r="L101" s="0" t="n">
        <v>169</v>
      </c>
      <c r="M101" s="0" t="n">
        <v>692.66</v>
      </c>
      <c r="N101" s="0" t="n">
        <v>24.75</v>
      </c>
      <c r="O101" s="0" t="n">
        <v>23.6</v>
      </c>
      <c r="P101" s="0" t="n">
        <v>3.54</v>
      </c>
      <c r="Q101" s="0" t="n">
        <v>3.5</v>
      </c>
      <c r="T101" s="0" t="n">
        <v>46.05</v>
      </c>
      <c r="U101" s="0" t="n">
        <v>2385</v>
      </c>
      <c r="V101" s="0" t="n">
        <v>1</v>
      </c>
      <c r="W101" s="60" t="n">
        <v>46142</v>
      </c>
      <c r="X101" s="55" t="n">
        <f aca="false">IF(I101="Male",0,1)</f>
        <v>1</v>
      </c>
      <c r="Y101" s="55" t="n">
        <f aca="false">IF(OR(I101="DNB",I101="Dry DNB"),1,0)</f>
        <v>0</v>
      </c>
      <c r="Z101" s="55" t="n">
        <f aca="false">IF(ISNUMBER(W101),A101-W101,"")</f>
        <v>168</v>
      </c>
      <c r="AA101" s="55" t="n">
        <f aca="false">MATCH(A101,DATAS,0)</f>
        <v>2</v>
      </c>
      <c r="AB101" s="55" t="n">
        <f aca="false">IF(AND(E101&gt;0,OR(AND(B101&gt;=1,B101&lt;=6),B101=10)),1,0)</f>
        <v>1</v>
      </c>
      <c r="AC101" s="55" t="n">
        <f aca="false">IF(AND(E101&gt;0,B101=10),1,0)</f>
        <v>0</v>
      </c>
      <c r="AD101" s="55" t="n">
        <f aca="false">IF(AND(C100=C101,AA100=AA101-1),AB100,"")</f>
        <v>1</v>
      </c>
      <c r="AE101" s="55" t="n">
        <f aca="false">IF(AND(C100=C101,AA100=AA101-1),AC100,"")</f>
        <v>0</v>
      </c>
      <c r="AF101" s="55" t="n">
        <f aca="false">IF(AA101=1,"",IF(AND(AB101=1,AD101&lt;&gt;1),1,0))</f>
        <v>0</v>
      </c>
      <c r="AG101" s="55" t="n">
        <f aca="false">IF(AA101=1,"",IF(AND(AC101=1,AE101&lt;&gt;1),1,0))</f>
        <v>0</v>
      </c>
      <c r="AH101" s="60" t="str">
        <f aca="false">IF(AND(E101&gt;0,AA101&lt;2,NOT(AND(C102=C101,AA102=AA101+1))),INDEX(DATAS,AA101+1),"")</f>
        <v/>
      </c>
      <c r="AI101" s="60" t="str">
        <f aca="false">IF(AND(AC101=1,AA101&lt;2),IF(AND(C102=C101,AA102=AA101+1),IF(AC102=1,"",INDEX(DATAS,AA101+1)),INDEX(DATAS,AA101+1)),"")</f>
        <v/>
      </c>
    </row>
    <row r="102" customFormat="false" ht="15" hidden="false" customHeight="false" outlineLevel="0" collapsed="false">
      <c r="A102" s="60" t="n">
        <v>46309</v>
      </c>
      <c r="B102" s="0" t="n">
        <v>6</v>
      </c>
      <c r="C102" s="0" t="n">
        <v>2875</v>
      </c>
      <c r="D102" s="0" t="n">
        <v>496</v>
      </c>
      <c r="E102" s="0" t="n">
        <v>4</v>
      </c>
      <c r="F102" s="55" t="s">
        <v>208</v>
      </c>
      <c r="G102" s="0" t="n">
        <v>16</v>
      </c>
      <c r="H102" s="0" t="n">
        <v>11</v>
      </c>
      <c r="I102" s="55" t="s">
        <v>157</v>
      </c>
      <c r="J102" s="0" t="n">
        <v>351</v>
      </c>
      <c r="K102" s="0" t="n">
        <v>62</v>
      </c>
      <c r="L102" s="0" t="n">
        <v>145</v>
      </c>
      <c r="M102" s="0" t="n">
        <v>577.81</v>
      </c>
      <c r="N102" s="0" t="n">
        <v>41.3</v>
      </c>
      <c r="O102" s="0" t="n">
        <v>15.02</v>
      </c>
      <c r="P102" s="0" t="n">
        <v>4.91</v>
      </c>
      <c r="Q102" s="0" t="n">
        <v>3.99</v>
      </c>
      <c r="R102" s="0" t="n">
        <v>6603</v>
      </c>
      <c r="S102" s="0" t="n">
        <v>12720</v>
      </c>
      <c r="T102" s="0" t="n">
        <v>71.95</v>
      </c>
      <c r="U102" s="0" t="n">
        <v>2379</v>
      </c>
      <c r="V102" s="0" t="n">
        <v>7</v>
      </c>
      <c r="W102" s="60" t="n">
        <v>46165</v>
      </c>
      <c r="X102" s="55" t="n">
        <f aca="false">IF(I102="Male",0,1)</f>
        <v>1</v>
      </c>
      <c r="Y102" s="55" t="n">
        <f aca="false">IF(OR(I102="DNB",I102="Dry DNB"),1,0)</f>
        <v>0</v>
      </c>
      <c r="Z102" s="55" t="n">
        <f aca="false">IF(ISNUMBER(W102),A102-W102,"")</f>
        <v>144</v>
      </c>
      <c r="AA102" s="55" t="n">
        <f aca="false">MATCH(A102,DATAS,0)</f>
        <v>1</v>
      </c>
      <c r="AB102" s="55" t="n">
        <f aca="false">IF(AND(E102&gt;0,OR(AND(B102&gt;=1,B102&lt;=6),B102=10)),1,0)</f>
        <v>1</v>
      </c>
      <c r="AC102" s="55" t="n">
        <f aca="false">IF(AND(E102&gt;0,B102=10),1,0)</f>
        <v>0</v>
      </c>
      <c r="AD102" s="0" t="str">
        <f aca="false">IF(AND(C101=C102,AA101=AA102-1),AB101,"")</f>
        <v/>
      </c>
      <c r="AE102" s="0" t="str">
        <f aca="false">IF(AND(C101=C102,AA101=AA102-1),AC101,"")</f>
        <v/>
      </c>
      <c r="AF102" s="0" t="str">
        <f aca="false">IF(AA102=1,"",IF(AND(AB102=1,AD102&lt;&gt;1),1,0))</f>
        <v/>
      </c>
      <c r="AG102" s="0" t="str">
        <f aca="false">IF(AA102=1,"",IF(AND(AC102=1,AE102&lt;&gt;1),1,0))</f>
        <v/>
      </c>
      <c r="AH102" s="60" t="str">
        <f aca="false">IF(AND(E102&gt;0,AA102&lt;2,NOT(AND(C103=C102,AA103=AA102+1))),INDEX(DATAS,AA102+1),"")</f>
        <v/>
      </c>
      <c r="AI102" s="60" t="str">
        <f aca="false">IF(AND(AC102=1,AA102&lt;2),IF(AND(C103=C102,AA103=AA102+1),IF(AC103=1,"",INDEX(DATAS,AA102+1)),INDEX(DATAS,AA102+1)),"")</f>
        <v/>
      </c>
    </row>
    <row r="103" customFormat="false" ht="15" hidden="false" customHeight="false" outlineLevel="0" collapsed="false">
      <c r="A103" s="60" t="n">
        <v>46310</v>
      </c>
      <c r="B103" s="0" t="n">
        <v>6</v>
      </c>
      <c r="C103" s="0" t="n">
        <v>2875</v>
      </c>
      <c r="D103" s="0" t="n">
        <v>497</v>
      </c>
      <c r="E103" s="0" t="n">
        <v>4</v>
      </c>
      <c r="F103" s="55" t="s">
        <v>208</v>
      </c>
      <c r="G103" s="0" t="n">
        <v>18.7</v>
      </c>
      <c r="H103" s="0" t="n">
        <v>11</v>
      </c>
      <c r="I103" s="55" t="s">
        <v>157</v>
      </c>
      <c r="J103" s="0" t="n">
        <v>351</v>
      </c>
      <c r="K103" s="0" t="n">
        <v>62</v>
      </c>
      <c r="L103" s="0" t="n">
        <v>146</v>
      </c>
      <c r="M103" s="0" t="n">
        <v>577.81</v>
      </c>
      <c r="N103" s="0" t="n">
        <v>41.3</v>
      </c>
      <c r="O103" s="0" t="n">
        <v>15.02</v>
      </c>
      <c r="P103" s="0" t="n">
        <v>4.91</v>
      </c>
      <c r="Q103" s="0" t="n">
        <v>3.99</v>
      </c>
      <c r="T103" s="0" t="n">
        <v>71.95</v>
      </c>
      <c r="U103" s="0" t="n">
        <v>2380</v>
      </c>
      <c r="V103" s="0" t="n">
        <v>7</v>
      </c>
      <c r="W103" s="60" t="n">
        <v>46165</v>
      </c>
      <c r="X103" s="55" t="n">
        <f aca="false">IF(I103="Male",0,1)</f>
        <v>1</v>
      </c>
      <c r="Y103" s="55" t="n">
        <f aca="false">IF(OR(I103="DNB",I103="Dry DNB"),1,0)</f>
        <v>0</v>
      </c>
      <c r="Z103" s="55" t="n">
        <f aca="false">IF(ISNUMBER(W103),A103-W103,"")</f>
        <v>145</v>
      </c>
      <c r="AA103" s="55" t="n">
        <f aca="false">MATCH(A103,DATAS,0)</f>
        <v>2</v>
      </c>
      <c r="AB103" s="55" t="n">
        <f aca="false">IF(AND(E103&gt;0,OR(AND(B103&gt;=1,B103&lt;=6),B103=10)),1,0)</f>
        <v>1</v>
      </c>
      <c r="AC103" s="55" t="n">
        <f aca="false">IF(AND(E103&gt;0,B103=10),1,0)</f>
        <v>0</v>
      </c>
      <c r="AD103" s="55" t="n">
        <f aca="false">IF(AND(C102=C103,AA102=AA103-1),AB102,"")</f>
        <v>1</v>
      </c>
      <c r="AE103" s="55" t="n">
        <f aca="false">IF(AND(C102=C103,AA102=AA103-1),AC102,"")</f>
        <v>0</v>
      </c>
      <c r="AF103" s="55" t="n">
        <f aca="false">IF(AA103=1,"",IF(AND(AB103=1,AD103&lt;&gt;1),1,0))</f>
        <v>0</v>
      </c>
      <c r="AG103" s="55" t="n">
        <f aca="false">IF(AA103=1,"",IF(AND(AC103=1,AE103&lt;&gt;1),1,0))</f>
        <v>0</v>
      </c>
      <c r="AH103" s="60" t="str">
        <f aca="false">IF(AND(E103&gt;0,AA103&lt;2,NOT(AND(C104=C103,AA104=AA103+1))),INDEX(DATAS,AA103+1),"")</f>
        <v/>
      </c>
      <c r="AI103" s="60" t="str">
        <f aca="false">IF(AND(AC103=1,AA103&lt;2),IF(AND(C104=C103,AA104=AA103+1),IF(AC104=1,"",INDEX(DATAS,AA103+1)),INDEX(DATAS,AA103+1)),"")</f>
        <v/>
      </c>
    </row>
    <row r="104" customFormat="false" ht="15" hidden="false" customHeight="false" outlineLevel="0" collapsed="false">
      <c r="A104" s="60" t="n">
        <v>46309</v>
      </c>
      <c r="B104" s="0" t="n">
        <v>6</v>
      </c>
      <c r="C104" s="0" t="n">
        <v>2887</v>
      </c>
      <c r="D104" s="0" t="n">
        <v>225</v>
      </c>
      <c r="E104" s="0" t="n">
        <v>5</v>
      </c>
      <c r="F104" s="55" t="s">
        <v>209</v>
      </c>
      <c r="G104" s="0" t="n">
        <v>30.1</v>
      </c>
      <c r="H104" s="0" t="n">
        <v>27</v>
      </c>
      <c r="I104" s="55" t="s">
        <v>157</v>
      </c>
      <c r="J104" s="0" t="n">
        <v>127</v>
      </c>
      <c r="K104" s="0" t="n">
        <v>64</v>
      </c>
      <c r="L104" s="0" t="n">
        <v>98</v>
      </c>
      <c r="M104" s="0" t="n">
        <v>354.32</v>
      </c>
      <c r="N104" s="0" t="n">
        <v>12.41</v>
      </c>
      <c r="O104" s="0" t="n">
        <v>12.9</v>
      </c>
      <c r="P104" s="0" t="n">
        <v>3.35</v>
      </c>
      <c r="Q104" s="0" t="n">
        <v>3.47</v>
      </c>
      <c r="R104" s="0" t="n">
        <v>3435</v>
      </c>
      <c r="S104" s="0" t="n">
        <v>8415</v>
      </c>
      <c r="T104" s="0" t="n">
        <v>38.1</v>
      </c>
      <c r="U104" s="0" t="n">
        <v>2370</v>
      </c>
      <c r="V104" s="0" t="n">
        <v>3</v>
      </c>
      <c r="W104" s="60" t="n">
        <v>46212</v>
      </c>
      <c r="X104" s="55" t="n">
        <f aca="false">IF(I104="Male",0,1)</f>
        <v>1</v>
      </c>
      <c r="Y104" s="55" t="n">
        <f aca="false">IF(OR(I104="DNB",I104="Dry DNB"),1,0)</f>
        <v>0</v>
      </c>
      <c r="Z104" s="55" t="n">
        <f aca="false">IF(ISNUMBER(W104),A104-W104,"")</f>
        <v>97</v>
      </c>
      <c r="AA104" s="55" t="n">
        <f aca="false">MATCH(A104,DATAS,0)</f>
        <v>1</v>
      </c>
      <c r="AB104" s="55" t="n">
        <f aca="false">IF(AND(E104&gt;0,OR(AND(B104&gt;=1,B104&lt;=6),B104=10)),1,0)</f>
        <v>1</v>
      </c>
      <c r="AC104" s="55" t="n">
        <f aca="false">IF(AND(E104&gt;0,B104=10),1,0)</f>
        <v>0</v>
      </c>
      <c r="AD104" s="0" t="str">
        <f aca="false">IF(AND(C103=C104,AA103=AA104-1),AB103,"")</f>
        <v/>
      </c>
      <c r="AE104" s="0" t="str">
        <f aca="false">IF(AND(C103=C104,AA103=AA104-1),AC103,"")</f>
        <v/>
      </c>
      <c r="AF104" s="0" t="str">
        <f aca="false">IF(AA104=1,"",IF(AND(AB104=1,AD104&lt;&gt;1),1,0))</f>
        <v/>
      </c>
      <c r="AG104" s="0" t="str">
        <f aca="false">IF(AA104=1,"",IF(AND(AC104=1,AE104&lt;&gt;1),1,0))</f>
        <v/>
      </c>
      <c r="AH104" s="60" t="str">
        <f aca="false">IF(AND(E104&gt;0,AA104&lt;2,NOT(AND(C105=C104,AA105=AA104+1))),INDEX(DATAS,AA104+1),"")</f>
        <v/>
      </c>
      <c r="AI104" s="60" t="str">
        <f aca="false">IF(AND(AC104=1,AA104&lt;2),IF(AND(C105=C104,AA105=AA104+1),IF(AC105=1,"",INDEX(DATAS,AA104+1)),INDEX(DATAS,AA104+1)),"")</f>
        <v/>
      </c>
    </row>
    <row r="105" customFormat="false" ht="15" hidden="false" customHeight="false" outlineLevel="0" collapsed="false">
      <c r="A105" s="60" t="n">
        <v>46310</v>
      </c>
      <c r="B105" s="0" t="n">
        <v>6</v>
      </c>
      <c r="C105" s="0" t="n">
        <v>2887</v>
      </c>
      <c r="D105" s="0" t="n">
        <v>226</v>
      </c>
      <c r="E105" s="0" t="n">
        <v>5</v>
      </c>
      <c r="F105" s="55" t="s">
        <v>209</v>
      </c>
      <c r="G105" s="0" t="n">
        <v>32.6</v>
      </c>
      <c r="H105" s="0" t="n">
        <v>28</v>
      </c>
      <c r="I105" s="55" t="s">
        <v>157</v>
      </c>
      <c r="J105" s="0" t="n">
        <v>127</v>
      </c>
      <c r="K105" s="0" t="n">
        <v>64</v>
      </c>
      <c r="L105" s="0" t="n">
        <v>99</v>
      </c>
      <c r="M105" s="0" t="n">
        <v>354.32</v>
      </c>
      <c r="N105" s="0" t="n">
        <v>12.41</v>
      </c>
      <c r="O105" s="0" t="n">
        <v>12.9</v>
      </c>
      <c r="P105" s="0" t="n">
        <v>3.35</v>
      </c>
      <c r="Q105" s="0" t="n">
        <v>3.47</v>
      </c>
      <c r="T105" s="0" t="n">
        <v>38.1</v>
      </c>
      <c r="U105" s="0" t="n">
        <v>2371</v>
      </c>
      <c r="V105" s="0" t="n">
        <v>3</v>
      </c>
      <c r="W105" s="60" t="n">
        <v>46212</v>
      </c>
      <c r="X105" s="55" t="n">
        <f aca="false">IF(I105="Male",0,1)</f>
        <v>1</v>
      </c>
      <c r="Y105" s="55" t="n">
        <f aca="false">IF(OR(I105="DNB",I105="Dry DNB"),1,0)</f>
        <v>0</v>
      </c>
      <c r="Z105" s="55" t="n">
        <f aca="false">IF(ISNUMBER(W105),A105-W105,"")</f>
        <v>98</v>
      </c>
      <c r="AA105" s="55" t="n">
        <f aca="false">MATCH(A105,DATAS,0)</f>
        <v>2</v>
      </c>
      <c r="AB105" s="55" t="n">
        <f aca="false">IF(AND(E105&gt;0,OR(AND(B105&gt;=1,B105&lt;=6),B105=10)),1,0)</f>
        <v>1</v>
      </c>
      <c r="AC105" s="55" t="n">
        <f aca="false">IF(AND(E105&gt;0,B105=10),1,0)</f>
        <v>0</v>
      </c>
      <c r="AD105" s="55" t="n">
        <f aca="false">IF(AND(C104=C105,AA104=AA105-1),AB104,"")</f>
        <v>1</v>
      </c>
      <c r="AE105" s="55" t="n">
        <f aca="false">IF(AND(C104=C105,AA104=AA105-1),AC104,"")</f>
        <v>0</v>
      </c>
      <c r="AF105" s="55" t="n">
        <f aca="false">IF(AA105=1,"",IF(AND(AB105=1,AD105&lt;&gt;1),1,0))</f>
        <v>0</v>
      </c>
      <c r="AG105" s="55" t="n">
        <f aca="false">IF(AA105=1,"",IF(AND(AC105=1,AE105&lt;&gt;1),1,0))</f>
        <v>0</v>
      </c>
      <c r="AH105" s="60" t="str">
        <f aca="false">IF(AND(E105&gt;0,AA105&lt;2,NOT(AND(C106=C105,AA106=AA105+1))),INDEX(DATAS,AA105+1),"")</f>
        <v/>
      </c>
      <c r="AI105" s="60" t="str">
        <f aca="false">IF(AND(AC105=1,AA105&lt;2),IF(AND(C106=C105,AA106=AA105+1),IF(AC106=1,"",INDEX(DATAS,AA105+1)),INDEX(DATAS,AA105+1)),"")</f>
        <v/>
      </c>
    </row>
    <row r="106" customFormat="false" ht="15" hidden="false" customHeight="false" outlineLevel="0" collapsed="false">
      <c r="A106" s="60" t="n">
        <v>46309</v>
      </c>
      <c r="B106" s="0" t="n">
        <v>5</v>
      </c>
      <c r="C106" s="0" t="n">
        <v>2894</v>
      </c>
      <c r="D106" s="0" t="n">
        <v>244</v>
      </c>
      <c r="E106" s="0" t="n">
        <v>4</v>
      </c>
      <c r="F106" s="55" t="s">
        <v>210</v>
      </c>
      <c r="G106" s="0" t="n">
        <v>41.8</v>
      </c>
      <c r="H106" s="0" t="n">
        <v>37</v>
      </c>
      <c r="I106" s="55" t="s">
        <v>187</v>
      </c>
      <c r="J106" s="0" t="n">
        <v>244</v>
      </c>
      <c r="K106" s="0" t="n">
        <v>111</v>
      </c>
      <c r="M106" s="0" t="n">
        <v>1248.55</v>
      </c>
      <c r="N106" s="0" t="n">
        <v>19.64</v>
      </c>
      <c r="O106" s="0" t="n">
        <v>33.47</v>
      </c>
      <c r="P106" s="0" t="n">
        <v>3.93</v>
      </c>
      <c r="Q106" s="0" t="n">
        <v>3.42</v>
      </c>
      <c r="R106" s="0" t="n">
        <v>4106</v>
      </c>
      <c r="S106" s="0" t="n">
        <v>8249</v>
      </c>
      <c r="T106" s="0" t="n">
        <v>43.9</v>
      </c>
      <c r="U106" s="0" t="n">
        <v>2365</v>
      </c>
      <c r="V106" s="0" t="n">
        <v>3</v>
      </c>
      <c r="W106" s="60" t="n">
        <v>46289</v>
      </c>
      <c r="X106" s="55" t="n">
        <f aca="false">IF(I106="Male",0,1)</f>
        <v>1</v>
      </c>
      <c r="Y106" s="55" t="n">
        <f aca="false">IF(OR(I106="DNB",I106="Dry DNB"),1,0)</f>
        <v>0</v>
      </c>
      <c r="Z106" s="55" t="n">
        <f aca="false">IF(ISNUMBER(W106),A106-W106,"")</f>
        <v>20</v>
      </c>
      <c r="AA106" s="55" t="n">
        <f aca="false">MATCH(A106,DATAS,0)</f>
        <v>1</v>
      </c>
      <c r="AB106" s="55" t="n">
        <f aca="false">IF(AND(E106&gt;0,OR(AND(B106&gt;=1,B106&lt;=6),B106=10)),1,0)</f>
        <v>1</v>
      </c>
      <c r="AC106" s="55" t="n">
        <f aca="false">IF(AND(E106&gt;0,B106=10),1,0)</f>
        <v>0</v>
      </c>
      <c r="AD106" s="0" t="str">
        <f aca="false">IF(AND(C105=C106,AA105=AA106-1),AB105,"")</f>
        <v/>
      </c>
      <c r="AE106" s="0" t="str">
        <f aca="false">IF(AND(C105=C106,AA105=AA106-1),AC105,"")</f>
        <v/>
      </c>
      <c r="AF106" s="0" t="str">
        <f aca="false">IF(AA106=1,"",IF(AND(AB106=1,AD106&lt;&gt;1),1,0))</f>
        <v/>
      </c>
      <c r="AG106" s="0" t="str">
        <f aca="false">IF(AA106=1,"",IF(AND(AC106=1,AE106&lt;&gt;1),1,0))</f>
        <v/>
      </c>
      <c r="AH106" s="60" t="str">
        <f aca="false">IF(AND(E106&gt;0,AA106&lt;2,NOT(AND(C107=C106,AA107=AA106+1))),INDEX(DATAS,AA106+1),"")</f>
        <v/>
      </c>
      <c r="AI106" s="60" t="str">
        <f aca="false">IF(AND(AC106=1,AA106&lt;2),IF(AND(C107=C106,AA107=AA106+1),IF(AC107=1,"",INDEX(DATAS,AA106+1)),INDEX(DATAS,AA106+1)),"")</f>
        <v/>
      </c>
    </row>
    <row r="107" customFormat="false" ht="15" hidden="false" customHeight="false" outlineLevel="0" collapsed="false">
      <c r="A107" s="60" t="n">
        <v>46310</v>
      </c>
      <c r="B107" s="0" t="n">
        <v>5</v>
      </c>
      <c r="C107" s="0" t="n">
        <v>2894</v>
      </c>
      <c r="D107" s="0" t="n">
        <v>245</v>
      </c>
      <c r="E107" s="0" t="n">
        <v>4</v>
      </c>
      <c r="F107" s="55" t="s">
        <v>210</v>
      </c>
      <c r="G107" s="0" t="n">
        <v>40.7</v>
      </c>
      <c r="H107" s="0" t="n">
        <v>39</v>
      </c>
      <c r="I107" s="55" t="s">
        <v>187</v>
      </c>
      <c r="J107" s="0" t="n">
        <v>245</v>
      </c>
      <c r="K107" s="0" t="n">
        <v>111</v>
      </c>
      <c r="M107" s="0" t="n">
        <v>1248.55</v>
      </c>
      <c r="N107" s="0" t="n">
        <v>19.64</v>
      </c>
      <c r="O107" s="0" t="n">
        <v>33.47</v>
      </c>
      <c r="P107" s="0" t="n">
        <v>3.93</v>
      </c>
      <c r="Q107" s="0" t="n">
        <v>3.42</v>
      </c>
      <c r="T107" s="0" t="n">
        <v>43.9</v>
      </c>
      <c r="U107" s="0" t="n">
        <v>2366</v>
      </c>
      <c r="V107" s="0" t="n">
        <v>3</v>
      </c>
      <c r="W107" s="60" t="n">
        <v>46289</v>
      </c>
      <c r="X107" s="55" t="n">
        <f aca="false">IF(I107="Male",0,1)</f>
        <v>1</v>
      </c>
      <c r="Y107" s="55" t="n">
        <f aca="false">IF(OR(I107="DNB",I107="Dry DNB"),1,0)</f>
        <v>0</v>
      </c>
      <c r="Z107" s="55" t="n">
        <f aca="false">IF(ISNUMBER(W107),A107-W107,"")</f>
        <v>21</v>
      </c>
      <c r="AA107" s="55" t="n">
        <f aca="false">MATCH(A107,DATAS,0)</f>
        <v>2</v>
      </c>
      <c r="AB107" s="55" t="n">
        <f aca="false">IF(AND(E107&gt;0,OR(AND(B107&gt;=1,B107&lt;=6),B107=10)),1,0)</f>
        <v>1</v>
      </c>
      <c r="AC107" s="55" t="n">
        <f aca="false">IF(AND(E107&gt;0,B107=10),1,0)</f>
        <v>0</v>
      </c>
      <c r="AD107" s="55" t="n">
        <f aca="false">IF(AND(C106=C107,AA106=AA107-1),AB106,"")</f>
        <v>1</v>
      </c>
      <c r="AE107" s="55" t="n">
        <f aca="false">IF(AND(C106=C107,AA106=AA107-1),AC106,"")</f>
        <v>0</v>
      </c>
      <c r="AF107" s="55" t="n">
        <f aca="false">IF(AA107=1,"",IF(AND(AB107=1,AD107&lt;&gt;1),1,0))</f>
        <v>0</v>
      </c>
      <c r="AG107" s="55" t="n">
        <f aca="false">IF(AA107=1,"",IF(AND(AC107=1,AE107&lt;&gt;1),1,0))</f>
        <v>0</v>
      </c>
      <c r="AH107" s="60" t="str">
        <f aca="false">IF(AND(E107&gt;0,AA107&lt;2,NOT(AND(C108=C107,AA108=AA107+1))),INDEX(DATAS,AA107+1),"")</f>
        <v/>
      </c>
      <c r="AI107" s="60" t="str">
        <f aca="false">IF(AND(AC107=1,AA107&lt;2),IF(AND(C108=C107,AA108=AA107+1),IF(AC108=1,"",INDEX(DATAS,AA107+1)),INDEX(DATAS,AA107+1)),"")</f>
        <v/>
      </c>
    </row>
    <row r="108" customFormat="false" ht="15" hidden="false" customHeight="false" outlineLevel="0" collapsed="false">
      <c r="A108" s="60" t="n">
        <v>46309</v>
      </c>
      <c r="B108" s="0" t="n">
        <v>6</v>
      </c>
      <c r="C108" s="0" t="n">
        <v>2904</v>
      </c>
      <c r="D108" s="0" t="n">
        <v>203</v>
      </c>
      <c r="E108" s="0" t="n">
        <v>4</v>
      </c>
      <c r="F108" s="55" t="s">
        <v>211</v>
      </c>
      <c r="G108" s="0" t="n">
        <v>17.9</v>
      </c>
      <c r="H108" s="0" t="n">
        <v>18</v>
      </c>
      <c r="I108" s="55" t="s">
        <v>177</v>
      </c>
      <c r="J108" s="0" t="n">
        <v>203</v>
      </c>
      <c r="K108" s="0" t="n">
        <v>92</v>
      </c>
      <c r="M108" s="0" t="n">
        <v>379.48</v>
      </c>
      <c r="N108" s="0" t="n">
        <v>12.53</v>
      </c>
      <c r="O108" s="0" t="n">
        <v>20.18</v>
      </c>
      <c r="P108" s="0" t="n">
        <v>3.82</v>
      </c>
      <c r="Q108" s="0" t="n">
        <v>3.55</v>
      </c>
      <c r="R108" s="0" t="n">
        <v>4110</v>
      </c>
      <c r="S108" s="0" t="n">
        <v>7322</v>
      </c>
      <c r="T108" s="0" t="n">
        <v>47.4</v>
      </c>
      <c r="U108" s="0" t="n">
        <v>2361</v>
      </c>
      <c r="V108" s="0" t="n">
        <v>3</v>
      </c>
      <c r="W108" s="60" t="n">
        <v>46275</v>
      </c>
      <c r="X108" s="55" t="n">
        <f aca="false">IF(I108="Male",0,1)</f>
        <v>1</v>
      </c>
      <c r="Y108" s="55" t="n">
        <f aca="false">IF(OR(I108="DNB",I108="Dry DNB"),1,0)</f>
        <v>0</v>
      </c>
      <c r="Z108" s="55" t="n">
        <f aca="false">IF(ISNUMBER(W108),A108-W108,"")</f>
        <v>34</v>
      </c>
      <c r="AA108" s="55" t="n">
        <f aca="false">MATCH(A108,DATAS,0)</f>
        <v>1</v>
      </c>
      <c r="AB108" s="55" t="n">
        <f aca="false">IF(AND(E108&gt;0,OR(AND(B108&gt;=1,B108&lt;=6),B108=10)),1,0)</f>
        <v>1</v>
      </c>
      <c r="AC108" s="55" t="n">
        <f aca="false">IF(AND(E108&gt;0,B108=10),1,0)</f>
        <v>0</v>
      </c>
      <c r="AD108" s="0" t="str">
        <f aca="false">IF(AND(C107=C108,AA107=AA108-1),AB107,"")</f>
        <v/>
      </c>
      <c r="AE108" s="0" t="str">
        <f aca="false">IF(AND(C107=C108,AA107=AA108-1),AC107,"")</f>
        <v/>
      </c>
      <c r="AF108" s="0" t="str">
        <f aca="false">IF(AA108=1,"",IF(AND(AB108=1,AD108&lt;&gt;1),1,0))</f>
        <v/>
      </c>
      <c r="AG108" s="0" t="str">
        <f aca="false">IF(AA108=1,"",IF(AND(AC108=1,AE108&lt;&gt;1),1,0))</f>
        <v/>
      </c>
      <c r="AH108" s="60" t="str">
        <f aca="false">IF(AND(E108&gt;0,AA108&lt;2,NOT(AND(C109=C108,AA109=AA108+1))),INDEX(DATAS,AA108+1),"")</f>
        <v/>
      </c>
      <c r="AI108" s="60" t="str">
        <f aca="false">IF(AND(AC108=1,AA108&lt;2),IF(AND(C109=C108,AA109=AA108+1),IF(AC109=1,"",INDEX(DATAS,AA108+1)),INDEX(DATAS,AA108+1)),"")</f>
        <v/>
      </c>
    </row>
    <row r="109" customFormat="false" ht="15" hidden="false" customHeight="false" outlineLevel="0" collapsed="false">
      <c r="A109" s="60" t="n">
        <v>46310</v>
      </c>
      <c r="B109" s="0" t="n">
        <v>6</v>
      </c>
      <c r="C109" s="0" t="n">
        <v>2904</v>
      </c>
      <c r="D109" s="0" t="n">
        <v>204</v>
      </c>
      <c r="E109" s="0" t="n">
        <v>4</v>
      </c>
      <c r="F109" s="55" t="s">
        <v>211</v>
      </c>
      <c r="G109" s="0" t="n">
        <v>17.1</v>
      </c>
      <c r="H109" s="0" t="n">
        <v>17</v>
      </c>
      <c r="I109" s="55" t="s">
        <v>177</v>
      </c>
      <c r="J109" s="0" t="n">
        <v>204</v>
      </c>
      <c r="K109" s="0" t="n">
        <v>92</v>
      </c>
      <c r="M109" s="0" t="n">
        <v>379.48</v>
      </c>
      <c r="N109" s="0" t="n">
        <v>12.53</v>
      </c>
      <c r="O109" s="0" t="n">
        <v>20.18</v>
      </c>
      <c r="P109" s="0" t="n">
        <v>3.82</v>
      </c>
      <c r="Q109" s="0" t="n">
        <v>3.55</v>
      </c>
      <c r="T109" s="0" t="n">
        <v>47.4</v>
      </c>
      <c r="U109" s="0" t="n">
        <v>2362</v>
      </c>
      <c r="V109" s="0" t="n">
        <v>3</v>
      </c>
      <c r="W109" s="60" t="n">
        <v>46275</v>
      </c>
      <c r="X109" s="55" t="n">
        <f aca="false">IF(I109="Male",0,1)</f>
        <v>1</v>
      </c>
      <c r="Y109" s="55" t="n">
        <f aca="false">IF(OR(I109="DNB",I109="Dry DNB"),1,0)</f>
        <v>0</v>
      </c>
      <c r="Z109" s="55" t="n">
        <f aca="false">IF(ISNUMBER(W109),A109-W109,"")</f>
        <v>35</v>
      </c>
      <c r="AA109" s="55" t="n">
        <f aca="false">MATCH(A109,DATAS,0)</f>
        <v>2</v>
      </c>
      <c r="AB109" s="55" t="n">
        <f aca="false">IF(AND(E109&gt;0,OR(AND(B109&gt;=1,B109&lt;=6),B109=10)),1,0)</f>
        <v>1</v>
      </c>
      <c r="AC109" s="55" t="n">
        <f aca="false">IF(AND(E109&gt;0,B109=10),1,0)</f>
        <v>0</v>
      </c>
      <c r="AD109" s="55" t="n">
        <f aca="false">IF(AND(C108=C109,AA108=AA109-1),AB108,"")</f>
        <v>1</v>
      </c>
      <c r="AE109" s="55" t="n">
        <f aca="false">IF(AND(C108=C109,AA108=AA109-1),AC108,"")</f>
        <v>0</v>
      </c>
      <c r="AF109" s="55" t="n">
        <f aca="false">IF(AA109=1,"",IF(AND(AB109=1,AD109&lt;&gt;1),1,0))</f>
        <v>0</v>
      </c>
      <c r="AG109" s="55" t="n">
        <f aca="false">IF(AA109=1,"",IF(AND(AC109=1,AE109&lt;&gt;1),1,0))</f>
        <v>0</v>
      </c>
      <c r="AH109" s="60" t="str">
        <f aca="false">IF(AND(E109&gt;0,AA109&lt;2,NOT(AND(C110=C109,AA110=AA109+1))),INDEX(DATAS,AA109+1),"")</f>
        <v/>
      </c>
      <c r="AI109" s="60" t="str">
        <f aca="false">IF(AND(AC109=1,AA109&lt;2),IF(AND(C110=C109,AA110=AA109+1),IF(AC110=1,"",INDEX(DATAS,AA109+1)),INDEX(DATAS,AA109+1)),"")</f>
        <v/>
      </c>
    </row>
    <row r="110" customFormat="false" ht="15" hidden="false" customHeight="false" outlineLevel="0" collapsed="false">
      <c r="A110" s="60" t="n">
        <v>46309</v>
      </c>
      <c r="B110" s="0" t="n">
        <v>5</v>
      </c>
      <c r="C110" s="0" t="n">
        <v>2925</v>
      </c>
      <c r="D110" s="0" t="n">
        <v>232</v>
      </c>
      <c r="E110" s="0" t="n">
        <v>5</v>
      </c>
      <c r="F110" s="55" t="s">
        <v>212</v>
      </c>
      <c r="G110" s="0" t="n">
        <v>36</v>
      </c>
      <c r="H110" s="0" t="n">
        <v>35</v>
      </c>
      <c r="I110" s="55" t="s">
        <v>177</v>
      </c>
      <c r="J110" s="0" t="n">
        <v>232</v>
      </c>
      <c r="K110" s="0" t="n">
        <v>64</v>
      </c>
      <c r="M110" s="0" t="n">
        <v>560.63</v>
      </c>
      <c r="N110" s="0" t="n">
        <v>16.58</v>
      </c>
      <c r="O110" s="0" t="n">
        <v>16.85</v>
      </c>
      <c r="P110" s="0" t="n">
        <v>4.3</v>
      </c>
      <c r="Q110" s="0" t="n">
        <v>3.53</v>
      </c>
      <c r="R110" s="0" t="n">
        <v>4941</v>
      </c>
      <c r="S110" s="0" t="n">
        <v>9932</v>
      </c>
      <c r="T110" s="0" t="n">
        <v>56.7</v>
      </c>
      <c r="U110" s="0" t="n">
        <v>2344</v>
      </c>
      <c r="V110" s="0" t="n">
        <v>4</v>
      </c>
      <c r="W110" s="60" t="n">
        <v>46272</v>
      </c>
      <c r="X110" s="55" t="n">
        <f aca="false">IF(I110="Male",0,1)</f>
        <v>1</v>
      </c>
      <c r="Y110" s="55" t="n">
        <f aca="false">IF(OR(I110="DNB",I110="Dry DNB"),1,0)</f>
        <v>0</v>
      </c>
      <c r="Z110" s="55" t="n">
        <f aca="false">IF(ISNUMBER(W110),A110-W110,"")</f>
        <v>37</v>
      </c>
      <c r="AA110" s="55" t="n">
        <f aca="false">MATCH(A110,DATAS,0)</f>
        <v>1</v>
      </c>
      <c r="AB110" s="55" t="n">
        <f aca="false">IF(AND(E110&gt;0,OR(AND(B110&gt;=1,B110&lt;=6),B110=10)),1,0)</f>
        <v>1</v>
      </c>
      <c r="AC110" s="55" t="n">
        <f aca="false">IF(AND(E110&gt;0,B110=10),1,0)</f>
        <v>0</v>
      </c>
      <c r="AD110" s="0" t="str">
        <f aca="false">IF(AND(C109=C110,AA109=AA110-1),AB109,"")</f>
        <v/>
      </c>
      <c r="AE110" s="0" t="str">
        <f aca="false">IF(AND(C109=C110,AA109=AA110-1),AC109,"")</f>
        <v/>
      </c>
      <c r="AF110" s="0" t="str">
        <f aca="false">IF(AA110=1,"",IF(AND(AB110=1,AD110&lt;&gt;1),1,0))</f>
        <v/>
      </c>
      <c r="AG110" s="0" t="str">
        <f aca="false">IF(AA110=1,"",IF(AND(AC110=1,AE110&lt;&gt;1),1,0))</f>
        <v/>
      </c>
      <c r="AH110" s="60" t="str">
        <f aca="false">IF(AND(E110&gt;0,AA110&lt;2,NOT(AND(C111=C110,AA111=AA110+1))),INDEX(DATAS,AA110+1),"")</f>
        <v/>
      </c>
      <c r="AI110" s="60" t="str">
        <f aca="false">IF(AND(AC110=1,AA110&lt;2),IF(AND(C111=C110,AA111=AA110+1),IF(AC111=1,"",INDEX(DATAS,AA110+1)),INDEX(DATAS,AA110+1)),"")</f>
        <v/>
      </c>
    </row>
    <row r="111" customFormat="false" ht="15" hidden="false" customHeight="false" outlineLevel="0" collapsed="false">
      <c r="A111" s="60" t="n">
        <v>46310</v>
      </c>
      <c r="B111" s="0" t="n">
        <v>5</v>
      </c>
      <c r="C111" s="0" t="n">
        <v>2925</v>
      </c>
      <c r="D111" s="0" t="n">
        <v>233</v>
      </c>
      <c r="E111" s="0" t="n">
        <v>5</v>
      </c>
      <c r="F111" s="55" t="s">
        <v>212</v>
      </c>
      <c r="G111" s="0" t="n">
        <v>35.4</v>
      </c>
      <c r="H111" s="0" t="n">
        <v>35</v>
      </c>
      <c r="I111" s="55" t="s">
        <v>187</v>
      </c>
      <c r="J111" s="0" t="n">
        <v>233</v>
      </c>
      <c r="K111" s="0" t="n">
        <v>64</v>
      </c>
      <c r="M111" s="0" t="n">
        <v>560.63</v>
      </c>
      <c r="N111" s="0" t="n">
        <v>16.58</v>
      </c>
      <c r="O111" s="0" t="n">
        <v>16.85</v>
      </c>
      <c r="P111" s="0" t="n">
        <v>4.3</v>
      </c>
      <c r="Q111" s="0" t="n">
        <v>3.53</v>
      </c>
      <c r="T111" s="0" t="n">
        <v>56.7</v>
      </c>
      <c r="U111" s="0" t="n">
        <v>2345</v>
      </c>
      <c r="V111" s="0" t="n">
        <v>5</v>
      </c>
      <c r="W111" s="60" t="n">
        <v>46310</v>
      </c>
      <c r="X111" s="55" t="n">
        <f aca="false">IF(I111="Male",0,1)</f>
        <v>1</v>
      </c>
      <c r="Y111" s="55" t="n">
        <f aca="false">IF(OR(I111="DNB",I111="Dry DNB"),1,0)</f>
        <v>0</v>
      </c>
      <c r="Z111" s="55" t="n">
        <f aca="false">IF(ISNUMBER(W111),A111-W111,"")</f>
        <v>0</v>
      </c>
      <c r="AA111" s="55" t="n">
        <f aca="false">MATCH(A111,DATAS,0)</f>
        <v>2</v>
      </c>
      <c r="AB111" s="55" t="n">
        <f aca="false">IF(AND(E111&gt;0,OR(AND(B111&gt;=1,B111&lt;=6),B111=10)),1,0)</f>
        <v>1</v>
      </c>
      <c r="AC111" s="55" t="n">
        <f aca="false">IF(AND(E111&gt;0,B111=10),1,0)</f>
        <v>0</v>
      </c>
      <c r="AD111" s="55" t="n">
        <f aca="false">IF(AND(C110=C111,AA110=AA111-1),AB110,"")</f>
        <v>1</v>
      </c>
      <c r="AE111" s="55" t="n">
        <f aca="false">IF(AND(C110=C111,AA110=AA111-1),AC110,"")</f>
        <v>0</v>
      </c>
      <c r="AF111" s="55" t="n">
        <f aca="false">IF(AA111=1,"",IF(AND(AB111=1,AD111&lt;&gt;1),1,0))</f>
        <v>0</v>
      </c>
      <c r="AG111" s="55" t="n">
        <f aca="false">IF(AA111=1,"",IF(AND(AC111=1,AE111&lt;&gt;1),1,0))</f>
        <v>0</v>
      </c>
      <c r="AH111" s="60" t="str">
        <f aca="false">IF(AND(E111&gt;0,AA111&lt;2,NOT(AND(C112=C111,AA112=AA111+1))),INDEX(DATAS,AA111+1),"")</f>
        <v/>
      </c>
      <c r="AI111" s="60" t="str">
        <f aca="false">IF(AND(AC111=1,AA111&lt;2),IF(AND(C112=C111,AA112=AA111+1),IF(AC112=1,"",INDEX(DATAS,AA111+1)),INDEX(DATAS,AA111+1)),"")</f>
        <v/>
      </c>
    </row>
    <row r="112" customFormat="false" ht="15" hidden="false" customHeight="false" outlineLevel="0" collapsed="false">
      <c r="A112" s="60" t="n">
        <v>46309</v>
      </c>
      <c r="B112" s="0" t="n">
        <v>2</v>
      </c>
      <c r="C112" s="0" t="n">
        <v>2927</v>
      </c>
      <c r="D112" s="0" t="n">
        <v>120</v>
      </c>
      <c r="E112" s="0" t="n">
        <v>4</v>
      </c>
      <c r="F112" s="55" t="s">
        <v>213</v>
      </c>
      <c r="G112" s="0" t="n">
        <v>45.6</v>
      </c>
      <c r="H112" s="0" t="n">
        <v>35</v>
      </c>
      <c r="I112" s="55" t="s">
        <v>187</v>
      </c>
      <c r="J112" s="0" t="n">
        <v>120</v>
      </c>
      <c r="K112" s="0" t="n">
        <v>64</v>
      </c>
      <c r="M112" s="0" t="n">
        <v>1287.7</v>
      </c>
      <c r="N112" s="0" t="n">
        <v>20.4</v>
      </c>
      <c r="O112" s="0" t="n">
        <v>26.92</v>
      </c>
      <c r="P112" s="0" t="n">
        <v>3.32</v>
      </c>
      <c r="Q112" s="0" t="n">
        <v>2.66</v>
      </c>
      <c r="R112" s="0" t="n">
        <v>5305</v>
      </c>
      <c r="S112" s="0" t="n">
        <v>10539</v>
      </c>
      <c r="T112" s="0" t="n">
        <v>58.45</v>
      </c>
      <c r="U112" s="0" t="n">
        <v>2341</v>
      </c>
      <c r="V112" s="0" t="n">
        <v>2</v>
      </c>
      <c r="W112" s="60" t="n">
        <v>46254</v>
      </c>
      <c r="X112" s="55" t="n">
        <f aca="false">IF(I112="Male",0,1)</f>
        <v>1</v>
      </c>
      <c r="Y112" s="55" t="n">
        <f aca="false">IF(OR(I112="DNB",I112="Dry DNB"),1,0)</f>
        <v>0</v>
      </c>
      <c r="Z112" s="55" t="n">
        <f aca="false">IF(ISNUMBER(W112),A112-W112,"")</f>
        <v>55</v>
      </c>
      <c r="AA112" s="55" t="n">
        <f aca="false">MATCH(A112,DATAS,0)</f>
        <v>1</v>
      </c>
      <c r="AB112" s="55" t="n">
        <f aca="false">IF(AND(E112&gt;0,OR(AND(B112&gt;=1,B112&lt;=6),B112=10)),1,0)</f>
        <v>1</v>
      </c>
      <c r="AC112" s="55" t="n">
        <f aca="false">IF(AND(E112&gt;0,B112=10),1,0)</f>
        <v>0</v>
      </c>
      <c r="AD112" s="0" t="str">
        <f aca="false">IF(AND(C111=C112,AA111=AA112-1),AB111,"")</f>
        <v/>
      </c>
      <c r="AE112" s="0" t="str">
        <f aca="false">IF(AND(C111=C112,AA111=AA112-1),AC111,"")</f>
        <v/>
      </c>
      <c r="AF112" s="0" t="str">
        <f aca="false">IF(AA112=1,"",IF(AND(AB112=1,AD112&lt;&gt;1),1,0))</f>
        <v/>
      </c>
      <c r="AG112" s="0" t="str">
        <f aca="false">IF(AA112=1,"",IF(AND(AC112=1,AE112&lt;&gt;1),1,0))</f>
        <v/>
      </c>
      <c r="AH112" s="60" t="str">
        <f aca="false">IF(AND(E112&gt;0,AA112&lt;2,NOT(AND(C113=C112,AA113=AA112+1))),INDEX(DATAS,AA112+1),"")</f>
        <v/>
      </c>
      <c r="AI112" s="60" t="str">
        <f aca="false">IF(AND(AC112=1,AA112&lt;2),IF(AND(C113=C112,AA113=AA112+1),IF(AC113=1,"",INDEX(DATAS,AA112+1)),INDEX(DATAS,AA112+1)),"")</f>
        <v/>
      </c>
    </row>
    <row r="113" customFormat="false" ht="15" hidden="false" customHeight="false" outlineLevel="0" collapsed="false">
      <c r="A113" s="60" t="n">
        <v>46310</v>
      </c>
      <c r="B113" s="0" t="n">
        <v>2</v>
      </c>
      <c r="C113" s="0" t="n">
        <v>2927</v>
      </c>
      <c r="D113" s="0" t="n">
        <v>121</v>
      </c>
      <c r="E113" s="0" t="n">
        <v>4</v>
      </c>
      <c r="F113" s="55" t="s">
        <v>213</v>
      </c>
      <c r="G113" s="0" t="n">
        <v>48.2</v>
      </c>
      <c r="H113" s="0" t="n">
        <v>35</v>
      </c>
      <c r="I113" s="55" t="s">
        <v>187</v>
      </c>
      <c r="J113" s="0" t="n">
        <v>121</v>
      </c>
      <c r="K113" s="0" t="n">
        <v>64</v>
      </c>
      <c r="M113" s="0" t="n">
        <v>1287.7</v>
      </c>
      <c r="N113" s="0" t="n">
        <v>20.4</v>
      </c>
      <c r="O113" s="0" t="n">
        <v>26.92</v>
      </c>
      <c r="P113" s="0" t="n">
        <v>3.32</v>
      </c>
      <c r="Q113" s="0" t="n">
        <v>2.66</v>
      </c>
      <c r="T113" s="0" t="n">
        <v>58.45</v>
      </c>
      <c r="U113" s="0" t="n">
        <v>2342</v>
      </c>
      <c r="V113" s="0" t="n">
        <v>2</v>
      </c>
      <c r="W113" s="60" t="n">
        <v>46254</v>
      </c>
      <c r="X113" s="55" t="n">
        <f aca="false">IF(I113="Male",0,1)</f>
        <v>1</v>
      </c>
      <c r="Y113" s="55" t="n">
        <f aca="false">IF(OR(I113="DNB",I113="Dry DNB"),1,0)</f>
        <v>0</v>
      </c>
      <c r="Z113" s="55" t="n">
        <f aca="false">IF(ISNUMBER(W113),A113-W113,"")</f>
        <v>56</v>
      </c>
      <c r="AA113" s="55" t="n">
        <f aca="false">MATCH(A113,DATAS,0)</f>
        <v>2</v>
      </c>
      <c r="AB113" s="55" t="n">
        <f aca="false">IF(AND(E113&gt;0,OR(AND(B113&gt;=1,B113&lt;=6),B113=10)),1,0)</f>
        <v>1</v>
      </c>
      <c r="AC113" s="55" t="n">
        <f aca="false">IF(AND(E113&gt;0,B113=10),1,0)</f>
        <v>0</v>
      </c>
      <c r="AD113" s="55" t="n">
        <f aca="false">IF(AND(C112=C113,AA112=AA113-1),AB112,"")</f>
        <v>1</v>
      </c>
      <c r="AE113" s="55" t="n">
        <f aca="false">IF(AND(C112=C113,AA112=AA113-1),AC112,"")</f>
        <v>0</v>
      </c>
      <c r="AF113" s="55" t="n">
        <f aca="false">IF(AA113=1,"",IF(AND(AB113=1,AD113&lt;&gt;1),1,0))</f>
        <v>0</v>
      </c>
      <c r="AG113" s="55" t="n">
        <f aca="false">IF(AA113=1,"",IF(AND(AC113=1,AE113&lt;&gt;1),1,0))</f>
        <v>0</v>
      </c>
      <c r="AH113" s="60" t="str">
        <f aca="false">IF(AND(E113&gt;0,AA113&lt;2,NOT(AND(C114=C113,AA114=AA113+1))),INDEX(DATAS,AA113+1),"")</f>
        <v/>
      </c>
      <c r="AI113" s="60" t="str">
        <f aca="false">IF(AND(AC113=1,AA113&lt;2),IF(AND(C114=C113,AA114=AA113+1),IF(AC114=1,"",INDEX(DATAS,AA113+1)),INDEX(DATAS,AA113+1)),"")</f>
        <v/>
      </c>
    </row>
    <row r="114" customFormat="false" ht="15" hidden="false" customHeight="false" outlineLevel="0" collapsed="false">
      <c r="A114" s="60" t="n">
        <v>46309</v>
      </c>
      <c r="B114" s="0" t="n">
        <v>5</v>
      </c>
      <c r="C114" s="0" t="n">
        <v>2935</v>
      </c>
      <c r="D114" s="0" t="n">
        <v>271</v>
      </c>
      <c r="E114" s="0" t="n">
        <v>5</v>
      </c>
      <c r="F114" s="55" t="s">
        <v>214</v>
      </c>
      <c r="G114" s="0" t="n">
        <v>50.4</v>
      </c>
      <c r="H114" s="0" t="n">
        <v>46</v>
      </c>
      <c r="I114" s="55" t="s">
        <v>157</v>
      </c>
      <c r="J114" s="0" t="n">
        <v>173</v>
      </c>
      <c r="K114" s="0" t="n">
        <v>68</v>
      </c>
      <c r="L114" s="0" t="n">
        <v>98</v>
      </c>
      <c r="M114" s="0" t="n">
        <v>1170.38</v>
      </c>
      <c r="N114" s="0" t="n">
        <v>8.95</v>
      </c>
      <c r="O114" s="0" t="n">
        <v>32.55</v>
      </c>
      <c r="P114" s="0" t="n">
        <v>2.4</v>
      </c>
      <c r="Q114" s="0" t="n">
        <v>3.15</v>
      </c>
      <c r="R114" s="0" t="n">
        <v>6164</v>
      </c>
      <c r="S114" s="0" t="n">
        <v>11235</v>
      </c>
      <c r="T114" s="0" t="n">
        <v>67.15</v>
      </c>
      <c r="U114" s="0" t="n">
        <v>2334</v>
      </c>
      <c r="V114" s="0" t="n">
        <v>3</v>
      </c>
      <c r="W114" s="60" t="n">
        <v>46212</v>
      </c>
      <c r="X114" s="55" t="n">
        <f aca="false">IF(I114="Male",0,1)</f>
        <v>1</v>
      </c>
      <c r="Y114" s="55" t="n">
        <f aca="false">IF(OR(I114="DNB",I114="Dry DNB"),1,0)</f>
        <v>0</v>
      </c>
      <c r="Z114" s="55" t="n">
        <f aca="false">IF(ISNUMBER(W114),A114-W114,"")</f>
        <v>97</v>
      </c>
      <c r="AA114" s="55" t="n">
        <f aca="false">MATCH(A114,DATAS,0)</f>
        <v>1</v>
      </c>
      <c r="AB114" s="55" t="n">
        <f aca="false">IF(AND(E114&gt;0,OR(AND(B114&gt;=1,B114&lt;=6),B114=10)),1,0)</f>
        <v>1</v>
      </c>
      <c r="AC114" s="55" t="n">
        <f aca="false">IF(AND(E114&gt;0,B114=10),1,0)</f>
        <v>0</v>
      </c>
      <c r="AD114" s="0" t="str">
        <f aca="false">IF(AND(C113=C114,AA113=AA114-1),AB113,"")</f>
        <v/>
      </c>
      <c r="AE114" s="0" t="str">
        <f aca="false">IF(AND(C113=C114,AA113=AA114-1),AC113,"")</f>
        <v/>
      </c>
      <c r="AF114" s="0" t="str">
        <f aca="false">IF(AA114=1,"",IF(AND(AB114=1,AD114&lt;&gt;1),1,0))</f>
        <v/>
      </c>
      <c r="AG114" s="0" t="str">
        <f aca="false">IF(AA114=1,"",IF(AND(AC114=1,AE114&lt;&gt;1),1,0))</f>
        <v/>
      </c>
      <c r="AH114" s="60" t="str">
        <f aca="false">IF(AND(E114&gt;0,AA114&lt;2,NOT(AND(C115=C114,AA115=AA114+1))),INDEX(DATAS,AA114+1),"")</f>
        <v/>
      </c>
      <c r="AI114" s="60" t="str">
        <f aca="false">IF(AND(AC114=1,AA114&lt;2),IF(AND(C115=C114,AA115=AA114+1),IF(AC115=1,"",INDEX(DATAS,AA114+1)),INDEX(DATAS,AA114+1)),"")</f>
        <v/>
      </c>
    </row>
    <row r="115" customFormat="false" ht="15" hidden="false" customHeight="false" outlineLevel="0" collapsed="false">
      <c r="A115" s="60" t="n">
        <v>46310</v>
      </c>
      <c r="B115" s="0" t="n">
        <v>5</v>
      </c>
      <c r="C115" s="0" t="n">
        <v>2935</v>
      </c>
      <c r="D115" s="0" t="n">
        <v>272</v>
      </c>
      <c r="E115" s="0" t="n">
        <v>5</v>
      </c>
      <c r="F115" s="55" t="s">
        <v>214</v>
      </c>
      <c r="G115" s="0" t="n">
        <v>51.8</v>
      </c>
      <c r="H115" s="0" t="n">
        <v>47</v>
      </c>
      <c r="I115" s="55" t="s">
        <v>157</v>
      </c>
      <c r="J115" s="0" t="n">
        <v>173</v>
      </c>
      <c r="K115" s="0" t="n">
        <v>68</v>
      </c>
      <c r="L115" s="0" t="n">
        <v>99</v>
      </c>
      <c r="M115" s="0" t="n">
        <v>1170.38</v>
      </c>
      <c r="N115" s="0" t="n">
        <v>8.95</v>
      </c>
      <c r="O115" s="0" t="n">
        <v>32.55</v>
      </c>
      <c r="P115" s="0" t="n">
        <v>2.4</v>
      </c>
      <c r="Q115" s="0" t="n">
        <v>3.15</v>
      </c>
      <c r="T115" s="0" t="n">
        <v>67.15</v>
      </c>
      <c r="U115" s="0" t="n">
        <v>2335</v>
      </c>
      <c r="V115" s="0" t="n">
        <v>3</v>
      </c>
      <c r="W115" s="60" t="n">
        <v>46212</v>
      </c>
      <c r="X115" s="55" t="n">
        <f aca="false">IF(I115="Male",0,1)</f>
        <v>1</v>
      </c>
      <c r="Y115" s="55" t="n">
        <f aca="false">IF(OR(I115="DNB",I115="Dry DNB"),1,0)</f>
        <v>0</v>
      </c>
      <c r="Z115" s="55" t="n">
        <f aca="false">IF(ISNUMBER(W115),A115-W115,"")</f>
        <v>98</v>
      </c>
      <c r="AA115" s="55" t="n">
        <f aca="false">MATCH(A115,DATAS,0)</f>
        <v>2</v>
      </c>
      <c r="AB115" s="55" t="n">
        <f aca="false">IF(AND(E115&gt;0,OR(AND(B115&gt;=1,B115&lt;=6),B115=10)),1,0)</f>
        <v>1</v>
      </c>
      <c r="AC115" s="55" t="n">
        <f aca="false">IF(AND(E115&gt;0,B115=10),1,0)</f>
        <v>0</v>
      </c>
      <c r="AD115" s="55" t="n">
        <f aca="false">IF(AND(C114=C115,AA114=AA115-1),AB114,"")</f>
        <v>1</v>
      </c>
      <c r="AE115" s="55" t="n">
        <f aca="false">IF(AND(C114=C115,AA114=AA115-1),AC114,"")</f>
        <v>0</v>
      </c>
      <c r="AF115" s="55" t="n">
        <f aca="false">IF(AA115=1,"",IF(AND(AB115=1,AD115&lt;&gt;1),1,0))</f>
        <v>0</v>
      </c>
      <c r="AG115" s="55" t="n">
        <f aca="false">IF(AA115=1,"",IF(AND(AC115=1,AE115&lt;&gt;1),1,0))</f>
        <v>0</v>
      </c>
      <c r="AH115" s="60" t="str">
        <f aca="false">IF(AND(E115&gt;0,AA115&lt;2,NOT(AND(C116=C115,AA116=AA115+1))),INDEX(DATAS,AA115+1),"")</f>
        <v/>
      </c>
      <c r="AI115" s="60" t="str">
        <f aca="false">IF(AND(AC115=1,AA115&lt;2),IF(AND(C116=C115,AA116=AA115+1),IF(AC116=1,"",INDEX(DATAS,AA115+1)),INDEX(DATAS,AA115+1)),"")</f>
        <v/>
      </c>
    </row>
    <row r="116" customFormat="false" ht="15" hidden="false" customHeight="false" outlineLevel="0" collapsed="false">
      <c r="A116" s="60" t="n">
        <v>46309</v>
      </c>
      <c r="B116" s="0" t="n">
        <v>2</v>
      </c>
      <c r="C116" s="0" t="n">
        <v>2938</v>
      </c>
      <c r="D116" s="0" t="n">
        <v>146</v>
      </c>
      <c r="E116" s="0" t="n">
        <v>6</v>
      </c>
      <c r="F116" s="55" t="s">
        <v>215</v>
      </c>
      <c r="G116" s="0" t="n">
        <v>53.6</v>
      </c>
      <c r="H116" s="0" t="n">
        <v>52</v>
      </c>
      <c r="I116" s="55" t="s">
        <v>157</v>
      </c>
      <c r="J116" s="0" t="n">
        <v>104</v>
      </c>
      <c r="K116" s="0" t="n">
        <v>69</v>
      </c>
      <c r="L116" s="0" t="n">
        <v>42</v>
      </c>
      <c r="M116" s="0" t="n">
        <v>1139.88</v>
      </c>
      <c r="N116" s="0" t="n">
        <v>36.35</v>
      </c>
      <c r="O116" s="0" t="n">
        <v>34.4</v>
      </c>
      <c r="P116" s="0" t="n">
        <v>4.35</v>
      </c>
      <c r="Q116" s="0" t="n">
        <v>3.13</v>
      </c>
      <c r="R116" s="0" t="n">
        <v>5786</v>
      </c>
      <c r="S116" s="0" t="n">
        <v>11404</v>
      </c>
      <c r="T116" s="0" t="n">
        <v>65.95</v>
      </c>
      <c r="U116" s="0" t="n">
        <v>2330</v>
      </c>
      <c r="V116" s="0" t="n">
        <v>2</v>
      </c>
      <c r="W116" s="60" t="n">
        <v>46268</v>
      </c>
      <c r="X116" s="55" t="n">
        <f aca="false">IF(I116="Male",0,1)</f>
        <v>1</v>
      </c>
      <c r="Y116" s="55" t="n">
        <f aca="false">IF(OR(I116="DNB",I116="Dry DNB"),1,0)</f>
        <v>0</v>
      </c>
      <c r="Z116" s="55" t="n">
        <f aca="false">IF(ISNUMBER(W116),A116-W116,"")</f>
        <v>41</v>
      </c>
      <c r="AA116" s="55" t="n">
        <f aca="false">MATCH(A116,DATAS,0)</f>
        <v>1</v>
      </c>
      <c r="AB116" s="55" t="n">
        <f aca="false">IF(AND(E116&gt;0,OR(AND(B116&gt;=1,B116&lt;=6),B116=10)),1,0)</f>
        <v>1</v>
      </c>
      <c r="AC116" s="55" t="n">
        <f aca="false">IF(AND(E116&gt;0,B116=10),1,0)</f>
        <v>0</v>
      </c>
      <c r="AD116" s="0" t="str">
        <f aca="false">IF(AND(C115=C116,AA115=AA116-1),AB115,"")</f>
        <v/>
      </c>
      <c r="AE116" s="0" t="str">
        <f aca="false">IF(AND(C115=C116,AA115=AA116-1),AC115,"")</f>
        <v/>
      </c>
      <c r="AF116" s="0" t="str">
        <f aca="false">IF(AA116=1,"",IF(AND(AB116=1,AD116&lt;&gt;1),1,0))</f>
        <v/>
      </c>
      <c r="AG116" s="0" t="str">
        <f aca="false">IF(AA116=1,"",IF(AND(AC116=1,AE116&lt;&gt;1),1,0))</f>
        <v/>
      </c>
      <c r="AH116" s="60" t="str">
        <f aca="false">IF(AND(E116&gt;0,AA116&lt;2,NOT(AND(C117=C116,AA117=AA116+1))),INDEX(DATAS,AA116+1),"")</f>
        <v/>
      </c>
      <c r="AI116" s="60" t="str">
        <f aca="false">IF(AND(AC116=1,AA116&lt;2),IF(AND(C117=C116,AA117=AA116+1),IF(AC117=1,"",INDEX(DATAS,AA116+1)),INDEX(DATAS,AA116+1)),"")</f>
        <v/>
      </c>
    </row>
    <row r="117" customFormat="false" ht="15" hidden="false" customHeight="false" outlineLevel="0" collapsed="false">
      <c r="A117" s="60" t="n">
        <v>46310</v>
      </c>
      <c r="B117" s="0" t="n">
        <v>2</v>
      </c>
      <c r="C117" s="0" t="n">
        <v>2938</v>
      </c>
      <c r="D117" s="0" t="n">
        <v>147</v>
      </c>
      <c r="E117" s="0" t="n">
        <v>6</v>
      </c>
      <c r="F117" s="55" t="s">
        <v>215</v>
      </c>
      <c r="G117" s="0" t="n">
        <v>55.3</v>
      </c>
      <c r="H117" s="0" t="n">
        <v>53</v>
      </c>
      <c r="I117" s="55" t="s">
        <v>157</v>
      </c>
      <c r="J117" s="0" t="n">
        <v>104</v>
      </c>
      <c r="K117" s="0" t="n">
        <v>69</v>
      </c>
      <c r="L117" s="0" t="n">
        <v>43</v>
      </c>
      <c r="M117" s="0" t="n">
        <v>1139.88</v>
      </c>
      <c r="N117" s="0" t="n">
        <v>36.35</v>
      </c>
      <c r="O117" s="0" t="n">
        <v>34.4</v>
      </c>
      <c r="P117" s="0" t="n">
        <v>4.35</v>
      </c>
      <c r="Q117" s="0" t="n">
        <v>3.13</v>
      </c>
      <c r="T117" s="0" t="n">
        <v>65.95</v>
      </c>
      <c r="U117" s="0" t="n">
        <v>2331</v>
      </c>
      <c r="V117" s="0" t="n">
        <v>2</v>
      </c>
      <c r="W117" s="60" t="n">
        <v>46268</v>
      </c>
      <c r="X117" s="55" t="n">
        <f aca="false">IF(I117="Male",0,1)</f>
        <v>1</v>
      </c>
      <c r="Y117" s="55" t="n">
        <f aca="false">IF(OR(I117="DNB",I117="Dry DNB"),1,0)</f>
        <v>0</v>
      </c>
      <c r="Z117" s="55" t="n">
        <f aca="false">IF(ISNUMBER(W117),A117-W117,"")</f>
        <v>42</v>
      </c>
      <c r="AA117" s="55" t="n">
        <f aca="false">MATCH(A117,DATAS,0)</f>
        <v>2</v>
      </c>
      <c r="AB117" s="55" t="n">
        <f aca="false">IF(AND(E117&gt;0,OR(AND(B117&gt;=1,B117&lt;=6),B117=10)),1,0)</f>
        <v>1</v>
      </c>
      <c r="AC117" s="55" t="n">
        <f aca="false">IF(AND(E117&gt;0,B117=10),1,0)</f>
        <v>0</v>
      </c>
      <c r="AD117" s="55" t="n">
        <f aca="false">IF(AND(C116=C117,AA116=AA117-1),AB116,"")</f>
        <v>1</v>
      </c>
      <c r="AE117" s="55" t="n">
        <f aca="false">IF(AND(C116=C117,AA116=AA117-1),AC116,"")</f>
        <v>0</v>
      </c>
      <c r="AF117" s="55" t="n">
        <f aca="false">IF(AA117=1,"",IF(AND(AB117=1,AD117&lt;&gt;1),1,0))</f>
        <v>0</v>
      </c>
      <c r="AG117" s="55" t="n">
        <f aca="false">IF(AA117=1,"",IF(AND(AC117=1,AE117&lt;&gt;1),1,0))</f>
        <v>0</v>
      </c>
      <c r="AH117" s="60" t="str">
        <f aca="false">IF(AND(E117&gt;0,AA117&lt;2,NOT(AND(C118=C117,AA118=AA117+1))),INDEX(DATAS,AA117+1),"")</f>
        <v/>
      </c>
      <c r="AI117" s="60" t="str">
        <f aca="false">IF(AND(AC117=1,AA117&lt;2),IF(AND(C118=C117,AA118=AA117+1),IF(AC118=1,"",INDEX(DATAS,AA117+1)),INDEX(DATAS,AA117+1)),"")</f>
        <v/>
      </c>
    </row>
    <row r="118" customFormat="false" ht="15" hidden="false" customHeight="false" outlineLevel="0" collapsed="false">
      <c r="A118" s="60" t="n">
        <v>46309</v>
      </c>
      <c r="B118" s="0" t="n">
        <v>3</v>
      </c>
      <c r="C118" s="0" t="n">
        <v>2943</v>
      </c>
      <c r="D118" s="0" t="n">
        <v>74</v>
      </c>
      <c r="E118" s="0" t="n">
        <v>4</v>
      </c>
      <c r="F118" s="55" t="s">
        <v>216</v>
      </c>
      <c r="G118" s="0" t="n">
        <v>67.7</v>
      </c>
      <c r="H118" s="0" t="n">
        <v>66</v>
      </c>
      <c r="I118" s="55" t="s">
        <v>187</v>
      </c>
      <c r="J118" s="0" t="n">
        <v>74</v>
      </c>
      <c r="K118" s="0" t="n">
        <v>67</v>
      </c>
      <c r="M118" s="0" t="n">
        <v>118.18</v>
      </c>
      <c r="N118" s="0" t="n">
        <v>48.19</v>
      </c>
      <c r="O118" s="0" t="n">
        <v>17.77</v>
      </c>
      <c r="P118" s="0" t="n">
        <v>4.35</v>
      </c>
      <c r="Q118" s="0" t="n">
        <v>3.4</v>
      </c>
      <c r="R118" s="0" t="n">
        <v>5152</v>
      </c>
      <c r="S118" s="0" t="n">
        <v>10357</v>
      </c>
      <c r="U118" s="0" t="n">
        <v>2325</v>
      </c>
      <c r="V118" s="0" t="n">
        <v>1</v>
      </c>
      <c r="W118" s="60" t="n">
        <v>46303</v>
      </c>
      <c r="X118" s="55" t="n">
        <f aca="false">IF(I118="Male",0,1)</f>
        <v>1</v>
      </c>
      <c r="Y118" s="55" t="n">
        <f aca="false">IF(OR(I118="DNB",I118="Dry DNB"),1,0)</f>
        <v>0</v>
      </c>
      <c r="Z118" s="55" t="n">
        <f aca="false">IF(ISNUMBER(W118),A118-W118,"")</f>
        <v>6</v>
      </c>
      <c r="AA118" s="55" t="n">
        <f aca="false">MATCH(A118,DATAS,0)</f>
        <v>1</v>
      </c>
      <c r="AB118" s="55" t="n">
        <f aca="false">IF(AND(E118&gt;0,OR(AND(B118&gt;=1,B118&lt;=6),B118=10)),1,0)</f>
        <v>1</v>
      </c>
      <c r="AC118" s="55" t="n">
        <f aca="false">IF(AND(E118&gt;0,B118=10),1,0)</f>
        <v>0</v>
      </c>
      <c r="AD118" s="0" t="str">
        <f aca="false">IF(AND(C117=C118,AA117=AA118-1),AB117,"")</f>
        <v/>
      </c>
      <c r="AE118" s="0" t="str">
        <f aca="false">IF(AND(C117=C118,AA117=AA118-1),AC117,"")</f>
        <v/>
      </c>
      <c r="AF118" s="0" t="str">
        <f aca="false">IF(AA118=1,"",IF(AND(AB118=1,AD118&lt;&gt;1),1,0))</f>
        <v/>
      </c>
      <c r="AG118" s="0" t="str">
        <f aca="false">IF(AA118=1,"",IF(AND(AC118=1,AE118&lt;&gt;1),1,0))</f>
        <v/>
      </c>
      <c r="AH118" s="60" t="str">
        <f aca="false">IF(AND(E118&gt;0,AA118&lt;2,NOT(AND(C119=C118,AA119=AA118+1))),INDEX(DATAS,AA118+1),"")</f>
        <v/>
      </c>
      <c r="AI118" s="60" t="str">
        <f aca="false">IF(AND(AC118=1,AA118&lt;2),IF(AND(C119=C118,AA119=AA118+1),IF(AC119=1,"",INDEX(DATAS,AA118+1)),INDEX(DATAS,AA118+1)),"")</f>
        <v/>
      </c>
    </row>
    <row r="119" customFormat="false" ht="15" hidden="false" customHeight="false" outlineLevel="0" collapsed="false">
      <c r="A119" s="60" t="n">
        <v>46310</v>
      </c>
      <c r="B119" s="0" t="n">
        <v>3</v>
      </c>
      <c r="C119" s="0" t="n">
        <v>2943</v>
      </c>
      <c r="D119" s="0" t="n">
        <v>75</v>
      </c>
      <c r="E119" s="0" t="n">
        <v>4</v>
      </c>
      <c r="F119" s="55" t="s">
        <v>216</v>
      </c>
      <c r="G119" s="0" t="n">
        <v>36.1</v>
      </c>
      <c r="H119" s="0" t="n">
        <v>62</v>
      </c>
      <c r="I119" s="55" t="s">
        <v>187</v>
      </c>
      <c r="J119" s="0" t="n">
        <v>75</v>
      </c>
      <c r="K119" s="0" t="n">
        <v>67</v>
      </c>
      <c r="M119" s="0" t="n">
        <v>118.18</v>
      </c>
      <c r="N119" s="0" t="n">
        <v>48.19</v>
      </c>
      <c r="O119" s="0" t="n">
        <v>17.77</v>
      </c>
      <c r="P119" s="0" t="n">
        <v>4.35</v>
      </c>
      <c r="Q119" s="0" t="n">
        <v>3.4</v>
      </c>
      <c r="U119" s="0" t="n">
        <v>2326</v>
      </c>
      <c r="V119" s="0" t="n">
        <v>1</v>
      </c>
      <c r="W119" s="60" t="n">
        <v>46303</v>
      </c>
      <c r="X119" s="55" t="n">
        <f aca="false">IF(I119="Male",0,1)</f>
        <v>1</v>
      </c>
      <c r="Y119" s="55" t="n">
        <f aca="false">IF(OR(I119="DNB",I119="Dry DNB"),1,0)</f>
        <v>0</v>
      </c>
      <c r="Z119" s="55" t="n">
        <f aca="false">IF(ISNUMBER(W119),A119-W119,"")</f>
        <v>7</v>
      </c>
      <c r="AA119" s="55" t="n">
        <f aca="false">MATCH(A119,DATAS,0)</f>
        <v>2</v>
      </c>
      <c r="AB119" s="55" t="n">
        <f aca="false">IF(AND(E119&gt;0,OR(AND(B119&gt;=1,B119&lt;=6),B119=10)),1,0)</f>
        <v>1</v>
      </c>
      <c r="AC119" s="55" t="n">
        <f aca="false">IF(AND(E119&gt;0,B119=10),1,0)</f>
        <v>0</v>
      </c>
      <c r="AD119" s="55" t="n">
        <f aca="false">IF(AND(C118=C119,AA118=AA119-1),AB118,"")</f>
        <v>1</v>
      </c>
      <c r="AE119" s="55" t="n">
        <f aca="false">IF(AND(C118=C119,AA118=AA119-1),AC118,"")</f>
        <v>0</v>
      </c>
      <c r="AF119" s="55" t="n">
        <f aca="false">IF(AA119=1,"",IF(AND(AB119=1,AD119&lt;&gt;1),1,0))</f>
        <v>0</v>
      </c>
      <c r="AG119" s="55" t="n">
        <f aca="false">IF(AA119=1,"",IF(AND(AC119=1,AE119&lt;&gt;1),1,0))</f>
        <v>0</v>
      </c>
      <c r="AH119" s="60" t="str">
        <f aca="false">IF(AND(E119&gt;0,AA119&lt;2,NOT(AND(C120=C119,AA120=AA119+1))),INDEX(DATAS,AA119+1),"")</f>
        <v/>
      </c>
      <c r="AI119" s="60" t="str">
        <f aca="false">IF(AND(AC119=1,AA119&lt;2),IF(AND(C120=C119,AA120=AA119+1),IF(AC120=1,"",INDEX(DATAS,AA119+1)),INDEX(DATAS,AA119+1)),"")</f>
        <v/>
      </c>
    </row>
    <row r="120" customFormat="false" ht="15" hidden="false" customHeight="false" outlineLevel="0" collapsed="false">
      <c r="A120" s="60" t="n">
        <v>46309</v>
      </c>
      <c r="B120" s="0" t="n">
        <v>14</v>
      </c>
      <c r="C120" s="0" t="n">
        <v>2944</v>
      </c>
      <c r="D120" s="0" t="n">
        <v>208</v>
      </c>
      <c r="E120" s="0" t="n">
        <v>4</v>
      </c>
      <c r="F120" s="55" t="s">
        <v>217</v>
      </c>
      <c r="I120" s="55" t="s">
        <v>162</v>
      </c>
      <c r="J120" s="0" t="n">
        <v>104</v>
      </c>
      <c r="K120" s="0" t="n">
        <v>70</v>
      </c>
      <c r="L120" s="0" t="n">
        <v>259</v>
      </c>
      <c r="M120" s="0" t="n">
        <v>972.29</v>
      </c>
      <c r="N120" s="0" t="n">
        <v>10.82</v>
      </c>
      <c r="O120" s="0" t="n">
        <v>13.93</v>
      </c>
      <c r="P120" s="0" t="n">
        <v>3.8</v>
      </c>
      <c r="Q120" s="0" t="n">
        <v>3.15</v>
      </c>
      <c r="R120" s="0" t="n">
        <v>5482</v>
      </c>
      <c r="S120" s="0" t="n">
        <v>9071</v>
      </c>
      <c r="T120" s="0" t="n">
        <v>61.3</v>
      </c>
      <c r="U120" s="0" t="n">
        <v>2324</v>
      </c>
      <c r="V120" s="0" t="n">
        <v>2</v>
      </c>
      <c r="W120" s="60" t="n">
        <v>46051</v>
      </c>
      <c r="X120" s="55" t="n">
        <f aca="false">IF(I120="Male",0,1)</f>
        <v>1</v>
      </c>
      <c r="Y120" s="55" t="n">
        <f aca="false">IF(OR(I120="DNB",I120="Dry DNB"),1,0)</f>
        <v>0</v>
      </c>
      <c r="Z120" s="55" t="n">
        <f aca="false">IF(ISNUMBER(W120),A120-W120,"")</f>
        <v>258</v>
      </c>
      <c r="AA120" s="55" t="n">
        <f aca="false">MATCH(A120,DATAS,0)</f>
        <v>1</v>
      </c>
      <c r="AB120" s="55" t="n">
        <f aca="false">IF(AND(E120&gt;0,OR(AND(B120&gt;=1,B120&lt;=6),B120=10)),1,0)</f>
        <v>0</v>
      </c>
      <c r="AC120" s="55" t="n">
        <f aca="false">IF(AND(E120&gt;0,B120=10),1,0)</f>
        <v>0</v>
      </c>
      <c r="AD120" s="0" t="str">
        <f aca="false">IF(AND(C119=C120,AA119=AA120-1),AB119,"")</f>
        <v/>
      </c>
      <c r="AE120" s="0" t="str">
        <f aca="false">IF(AND(C119=C120,AA119=AA120-1),AC119,"")</f>
        <v/>
      </c>
      <c r="AF120" s="0" t="str">
        <f aca="false">IF(AA120=1,"",IF(AND(AB120=1,AD120&lt;&gt;1),1,0))</f>
        <v/>
      </c>
      <c r="AG120" s="0" t="str">
        <f aca="false">IF(AA120=1,"",IF(AND(AC120=1,AE120&lt;&gt;1),1,0))</f>
        <v/>
      </c>
      <c r="AH120" s="60" t="str">
        <f aca="false">IF(AND(E120&gt;0,AA120&lt;2,NOT(AND(C121=C120,AA121=AA120+1))),INDEX(DATAS,AA120+1),"")</f>
        <v/>
      </c>
      <c r="AI120" s="60" t="str">
        <f aca="false">IF(AND(AC120=1,AA120&lt;2),IF(AND(C121=C120,AA121=AA120+1),IF(AC121=1,"",INDEX(DATAS,AA120+1)),INDEX(DATAS,AA120+1)),"")</f>
        <v/>
      </c>
    </row>
    <row r="121" customFormat="false" ht="15" hidden="false" customHeight="false" outlineLevel="0" collapsed="false">
      <c r="A121" s="60" t="n">
        <v>46310</v>
      </c>
      <c r="B121" s="0" t="n">
        <v>14</v>
      </c>
      <c r="C121" s="0" t="n">
        <v>2944</v>
      </c>
      <c r="D121" s="0" t="n">
        <v>208</v>
      </c>
      <c r="E121" s="0" t="n">
        <v>4</v>
      </c>
      <c r="F121" s="55" t="s">
        <v>217</v>
      </c>
      <c r="I121" s="55" t="s">
        <v>162</v>
      </c>
      <c r="J121" s="0" t="n">
        <v>104</v>
      </c>
      <c r="K121" s="0" t="n">
        <v>70</v>
      </c>
      <c r="L121" s="0" t="n">
        <v>260</v>
      </c>
      <c r="M121" s="0" t="n">
        <v>972.29</v>
      </c>
      <c r="N121" s="0" t="n">
        <v>10.82</v>
      </c>
      <c r="O121" s="0" t="n">
        <v>13.93</v>
      </c>
      <c r="P121" s="0" t="n">
        <v>3.8</v>
      </c>
      <c r="Q121" s="0" t="n">
        <v>3.15</v>
      </c>
      <c r="T121" s="0" t="n">
        <v>61.3</v>
      </c>
      <c r="U121" s="0" t="n">
        <v>2325</v>
      </c>
      <c r="V121" s="0" t="n">
        <v>2</v>
      </c>
      <c r="W121" s="60" t="n">
        <v>46051</v>
      </c>
      <c r="X121" s="55" t="n">
        <f aca="false">IF(I121="Male",0,1)</f>
        <v>1</v>
      </c>
      <c r="Y121" s="55" t="n">
        <f aca="false">IF(OR(I121="DNB",I121="Dry DNB"),1,0)</f>
        <v>0</v>
      </c>
      <c r="Z121" s="55" t="n">
        <f aca="false">IF(ISNUMBER(W121),A121-W121,"")</f>
        <v>259</v>
      </c>
      <c r="AA121" s="55" t="n">
        <f aca="false">MATCH(A121,DATAS,0)</f>
        <v>2</v>
      </c>
      <c r="AB121" s="55" t="n">
        <f aca="false">IF(AND(E121&gt;0,OR(AND(B121&gt;=1,B121&lt;=6),B121=10)),1,0)</f>
        <v>0</v>
      </c>
      <c r="AC121" s="55" t="n">
        <f aca="false">IF(AND(E121&gt;0,B121=10),1,0)</f>
        <v>0</v>
      </c>
      <c r="AD121" s="55" t="n">
        <f aca="false">IF(AND(C120=C121,AA120=AA121-1),AB120,"")</f>
        <v>0</v>
      </c>
      <c r="AE121" s="55" t="n">
        <f aca="false">IF(AND(C120=C121,AA120=AA121-1),AC120,"")</f>
        <v>0</v>
      </c>
      <c r="AF121" s="55" t="n">
        <f aca="false">IF(AA121=1,"",IF(AND(AB121=1,AD121&lt;&gt;1),1,0))</f>
        <v>0</v>
      </c>
      <c r="AG121" s="55" t="n">
        <f aca="false">IF(AA121=1,"",IF(AND(AC121=1,AE121&lt;&gt;1),1,0))</f>
        <v>0</v>
      </c>
      <c r="AH121" s="60" t="str">
        <f aca="false">IF(AND(E121&gt;0,AA121&lt;2,NOT(AND(C122=C121,AA122=AA121+1))),INDEX(DATAS,AA121+1),"")</f>
        <v/>
      </c>
      <c r="AI121" s="60" t="str">
        <f aca="false">IF(AND(AC121=1,AA121&lt;2),IF(AND(C122=C121,AA122=AA121+1),IF(AC122=1,"",INDEX(DATAS,AA121+1)),INDEX(DATAS,AA121+1)),"")</f>
        <v/>
      </c>
    </row>
    <row r="122" customFormat="false" ht="15" hidden="false" customHeight="false" outlineLevel="0" collapsed="false">
      <c r="A122" s="60" t="n">
        <v>46309</v>
      </c>
      <c r="B122" s="0" t="n">
        <v>14</v>
      </c>
      <c r="C122" s="0" t="n">
        <v>2964</v>
      </c>
      <c r="D122" s="0" t="n">
        <v>282</v>
      </c>
      <c r="E122" s="0" t="n">
        <v>4</v>
      </c>
      <c r="F122" s="55" t="s">
        <v>218</v>
      </c>
      <c r="I122" s="55" t="s">
        <v>162</v>
      </c>
      <c r="J122" s="0" t="n">
        <v>66</v>
      </c>
      <c r="K122" s="0" t="n">
        <v>66</v>
      </c>
      <c r="L122" s="0" t="n">
        <v>273</v>
      </c>
      <c r="M122" s="0" t="n">
        <v>403.89</v>
      </c>
      <c r="N122" s="0" t="n">
        <v>10.03</v>
      </c>
      <c r="O122" s="0" t="n">
        <v>25.25</v>
      </c>
      <c r="P122" s="0" t="n">
        <v>4.77</v>
      </c>
      <c r="Q122" s="0" t="n">
        <v>3.58</v>
      </c>
      <c r="R122" s="0" t="n">
        <v>5236</v>
      </c>
      <c r="S122" s="0" t="n">
        <v>8405</v>
      </c>
      <c r="T122" s="0" t="n">
        <v>54.4</v>
      </c>
      <c r="U122" s="0" t="n">
        <v>2307</v>
      </c>
      <c r="V122" s="0" t="n">
        <v>1</v>
      </c>
      <c r="W122" s="60" t="n">
        <v>46037</v>
      </c>
      <c r="X122" s="55" t="n">
        <f aca="false">IF(I122="Male",0,1)</f>
        <v>1</v>
      </c>
      <c r="Y122" s="55" t="n">
        <f aca="false">IF(OR(I122="DNB",I122="Dry DNB"),1,0)</f>
        <v>0</v>
      </c>
      <c r="Z122" s="55" t="n">
        <f aca="false">IF(ISNUMBER(W122),A122-W122,"")</f>
        <v>272</v>
      </c>
      <c r="AA122" s="55" t="n">
        <f aca="false">MATCH(A122,DATAS,0)</f>
        <v>1</v>
      </c>
      <c r="AB122" s="55" t="n">
        <f aca="false">IF(AND(E122&gt;0,OR(AND(B122&gt;=1,B122&lt;=6),B122=10)),1,0)</f>
        <v>0</v>
      </c>
      <c r="AC122" s="55" t="n">
        <f aca="false">IF(AND(E122&gt;0,B122=10),1,0)</f>
        <v>0</v>
      </c>
      <c r="AD122" s="0" t="str">
        <f aca="false">IF(AND(C121=C122,AA121=AA122-1),AB121,"")</f>
        <v/>
      </c>
      <c r="AE122" s="0" t="str">
        <f aca="false">IF(AND(C121=C122,AA121=AA122-1),AC121,"")</f>
        <v/>
      </c>
      <c r="AF122" s="0" t="str">
        <f aca="false">IF(AA122=1,"",IF(AND(AB122=1,AD122&lt;&gt;1),1,0))</f>
        <v/>
      </c>
      <c r="AG122" s="0" t="str">
        <f aca="false">IF(AA122=1,"",IF(AND(AC122=1,AE122&lt;&gt;1),1,0))</f>
        <v/>
      </c>
      <c r="AH122" s="60" t="str">
        <f aca="false">IF(AND(E122&gt;0,AA122&lt;2,NOT(AND(C123=C122,AA123=AA122+1))),INDEX(DATAS,AA122+1),"")</f>
        <v/>
      </c>
      <c r="AI122" s="60" t="str">
        <f aca="false">IF(AND(AC122=1,AA122&lt;2),IF(AND(C123=C122,AA123=AA122+1),IF(AC123=1,"",INDEX(DATAS,AA122+1)),INDEX(DATAS,AA122+1)),"")</f>
        <v/>
      </c>
    </row>
    <row r="123" customFormat="false" ht="15" hidden="false" customHeight="false" outlineLevel="0" collapsed="false">
      <c r="A123" s="60" t="n">
        <v>46310</v>
      </c>
      <c r="B123" s="0" t="n">
        <v>14</v>
      </c>
      <c r="C123" s="0" t="n">
        <v>2964</v>
      </c>
      <c r="D123" s="0" t="n">
        <v>282</v>
      </c>
      <c r="E123" s="0" t="n">
        <v>4</v>
      </c>
      <c r="F123" s="55" t="s">
        <v>218</v>
      </c>
      <c r="G123" s="0" t="n">
        <v>0.6</v>
      </c>
      <c r="H123" s="0" t="n">
        <v>0</v>
      </c>
      <c r="I123" s="55" t="s">
        <v>162</v>
      </c>
      <c r="J123" s="0" t="n">
        <v>66</v>
      </c>
      <c r="K123" s="0" t="n">
        <v>66</v>
      </c>
      <c r="L123" s="0" t="n">
        <v>274</v>
      </c>
      <c r="M123" s="0" t="n">
        <v>403.89</v>
      </c>
      <c r="N123" s="0" t="n">
        <v>10.03</v>
      </c>
      <c r="O123" s="0" t="n">
        <v>25.25</v>
      </c>
      <c r="P123" s="0" t="n">
        <v>4.77</v>
      </c>
      <c r="Q123" s="0" t="n">
        <v>3.58</v>
      </c>
      <c r="T123" s="0" t="n">
        <v>54.4</v>
      </c>
      <c r="U123" s="0" t="n">
        <v>2308</v>
      </c>
      <c r="V123" s="0" t="n">
        <v>1</v>
      </c>
      <c r="W123" s="60" t="n">
        <v>46037</v>
      </c>
      <c r="X123" s="55" t="n">
        <f aca="false">IF(I123="Male",0,1)</f>
        <v>1</v>
      </c>
      <c r="Y123" s="55" t="n">
        <f aca="false">IF(OR(I123="DNB",I123="Dry DNB"),1,0)</f>
        <v>0</v>
      </c>
      <c r="Z123" s="55" t="n">
        <f aca="false">IF(ISNUMBER(W123),A123-W123,"")</f>
        <v>273</v>
      </c>
      <c r="AA123" s="55" t="n">
        <f aca="false">MATCH(A123,DATAS,0)</f>
        <v>2</v>
      </c>
      <c r="AB123" s="55" t="n">
        <f aca="false">IF(AND(E123&gt;0,OR(AND(B123&gt;=1,B123&lt;=6),B123=10)),1,0)</f>
        <v>0</v>
      </c>
      <c r="AC123" s="55" t="n">
        <f aca="false">IF(AND(E123&gt;0,B123=10),1,0)</f>
        <v>0</v>
      </c>
      <c r="AD123" s="55" t="n">
        <f aca="false">IF(AND(C122=C123,AA122=AA123-1),AB122,"")</f>
        <v>0</v>
      </c>
      <c r="AE123" s="55" t="n">
        <f aca="false">IF(AND(C122=C123,AA122=AA123-1),AC122,"")</f>
        <v>0</v>
      </c>
      <c r="AF123" s="55" t="n">
        <f aca="false">IF(AA123=1,"",IF(AND(AB123=1,AD123&lt;&gt;1),1,0))</f>
        <v>0</v>
      </c>
      <c r="AG123" s="55" t="n">
        <f aca="false">IF(AA123=1,"",IF(AND(AC123=1,AE123&lt;&gt;1),1,0))</f>
        <v>0</v>
      </c>
      <c r="AH123" s="60" t="str">
        <f aca="false">IF(AND(E123&gt;0,AA123&lt;2,NOT(AND(C124=C123,AA124=AA123+1))),INDEX(DATAS,AA123+1),"")</f>
        <v/>
      </c>
      <c r="AI123" s="60" t="str">
        <f aca="false">IF(AND(AC123=1,AA123&lt;2),IF(AND(C124=C123,AA124=AA123+1),IF(AC124=1,"",INDEX(DATAS,AA123+1)),INDEX(DATAS,AA123+1)),"")</f>
        <v/>
      </c>
    </row>
    <row r="124" customFormat="false" ht="15" hidden="false" customHeight="false" outlineLevel="0" collapsed="false">
      <c r="A124" s="60" t="n">
        <v>46309</v>
      </c>
      <c r="B124" s="0" t="n">
        <v>6</v>
      </c>
      <c r="C124" s="0" t="n">
        <v>2971</v>
      </c>
      <c r="D124" s="0" t="n">
        <v>173</v>
      </c>
      <c r="E124" s="0" t="n">
        <v>5</v>
      </c>
      <c r="F124" s="55" t="s">
        <v>219</v>
      </c>
      <c r="G124" s="0" t="n">
        <v>28.7</v>
      </c>
      <c r="H124" s="0" t="n">
        <v>28</v>
      </c>
      <c r="I124" s="55" t="s">
        <v>187</v>
      </c>
      <c r="J124" s="0" t="n">
        <v>173</v>
      </c>
      <c r="K124" s="0" t="n">
        <v>68</v>
      </c>
      <c r="M124" s="0" t="n">
        <v>1174.15</v>
      </c>
      <c r="N124" s="0" t="n">
        <v>-13.59</v>
      </c>
      <c r="O124" s="0" t="n">
        <v>16.41</v>
      </c>
      <c r="P124" s="0" t="n">
        <v>3.3</v>
      </c>
      <c r="Q124" s="0" t="n">
        <v>3.1</v>
      </c>
      <c r="R124" s="0" t="n">
        <v>3606</v>
      </c>
      <c r="S124" s="0" t="n">
        <v>6885</v>
      </c>
      <c r="T124" s="0" t="n">
        <v>46.45</v>
      </c>
      <c r="U124" s="0" t="n">
        <v>2297</v>
      </c>
      <c r="V124" s="0" t="n">
        <v>3</v>
      </c>
      <c r="W124" s="60" t="n">
        <v>46205</v>
      </c>
      <c r="X124" s="55" t="n">
        <f aca="false">IF(I124="Male",0,1)</f>
        <v>1</v>
      </c>
      <c r="Y124" s="55" t="n">
        <f aca="false">IF(OR(I124="DNB",I124="Dry DNB"),1,0)</f>
        <v>0</v>
      </c>
      <c r="Z124" s="55" t="n">
        <f aca="false">IF(ISNUMBER(W124),A124-W124,"")</f>
        <v>104</v>
      </c>
      <c r="AA124" s="55" t="n">
        <f aca="false">MATCH(A124,DATAS,0)</f>
        <v>1</v>
      </c>
      <c r="AB124" s="55" t="n">
        <f aca="false">IF(AND(E124&gt;0,OR(AND(B124&gt;=1,B124&lt;=6),B124=10)),1,0)</f>
        <v>1</v>
      </c>
      <c r="AC124" s="55" t="n">
        <f aca="false">IF(AND(E124&gt;0,B124=10),1,0)</f>
        <v>0</v>
      </c>
      <c r="AD124" s="0" t="str">
        <f aca="false">IF(AND(C123=C124,AA123=AA124-1),AB123,"")</f>
        <v/>
      </c>
      <c r="AE124" s="0" t="str">
        <f aca="false">IF(AND(C123=C124,AA123=AA124-1),AC123,"")</f>
        <v/>
      </c>
      <c r="AF124" s="0" t="str">
        <f aca="false">IF(AA124=1,"",IF(AND(AB124=1,AD124&lt;&gt;1),1,0))</f>
        <v/>
      </c>
      <c r="AG124" s="0" t="str">
        <f aca="false">IF(AA124=1,"",IF(AND(AC124=1,AE124&lt;&gt;1),1,0))</f>
        <v/>
      </c>
      <c r="AH124" s="60" t="str">
        <f aca="false">IF(AND(E124&gt;0,AA124&lt;2,NOT(AND(C125=C124,AA125=AA124+1))),INDEX(DATAS,AA124+1),"")</f>
        <v/>
      </c>
      <c r="AI124" s="60" t="str">
        <f aca="false">IF(AND(AC124=1,AA124&lt;2),IF(AND(C125=C124,AA125=AA124+1),IF(AC125=1,"",INDEX(DATAS,AA124+1)),INDEX(DATAS,AA124+1)),"")</f>
        <v/>
      </c>
    </row>
    <row r="125" customFormat="false" ht="15" hidden="false" customHeight="false" outlineLevel="0" collapsed="false">
      <c r="A125" s="60" t="n">
        <v>46310</v>
      </c>
      <c r="B125" s="0" t="n">
        <v>6</v>
      </c>
      <c r="C125" s="0" t="n">
        <v>2971</v>
      </c>
      <c r="D125" s="0" t="n">
        <v>174</v>
      </c>
      <c r="E125" s="0" t="n">
        <v>5</v>
      </c>
      <c r="F125" s="55" t="s">
        <v>219</v>
      </c>
      <c r="G125" s="0" t="n">
        <v>28.8</v>
      </c>
      <c r="H125" s="0" t="n">
        <v>28</v>
      </c>
      <c r="I125" s="55" t="s">
        <v>187</v>
      </c>
      <c r="J125" s="0" t="n">
        <v>174</v>
      </c>
      <c r="K125" s="0" t="n">
        <v>68</v>
      </c>
      <c r="M125" s="0" t="n">
        <v>1174.15</v>
      </c>
      <c r="N125" s="0" t="n">
        <v>-13.59</v>
      </c>
      <c r="O125" s="0" t="n">
        <v>16.41</v>
      </c>
      <c r="P125" s="0" t="n">
        <v>3.3</v>
      </c>
      <c r="Q125" s="0" t="n">
        <v>3.1</v>
      </c>
      <c r="T125" s="0" t="n">
        <v>46.45</v>
      </c>
      <c r="U125" s="0" t="n">
        <v>2298</v>
      </c>
      <c r="V125" s="0" t="n">
        <v>3</v>
      </c>
      <c r="W125" s="60" t="n">
        <v>46205</v>
      </c>
      <c r="X125" s="55" t="n">
        <f aca="false">IF(I125="Male",0,1)</f>
        <v>1</v>
      </c>
      <c r="Y125" s="55" t="n">
        <f aca="false">IF(OR(I125="DNB",I125="Dry DNB"),1,0)</f>
        <v>0</v>
      </c>
      <c r="Z125" s="55" t="n">
        <f aca="false">IF(ISNUMBER(W125),A125-W125,"")</f>
        <v>105</v>
      </c>
      <c r="AA125" s="55" t="n">
        <f aca="false">MATCH(A125,DATAS,0)</f>
        <v>2</v>
      </c>
      <c r="AB125" s="55" t="n">
        <f aca="false">IF(AND(E125&gt;0,OR(AND(B125&gt;=1,B125&lt;=6),B125=10)),1,0)</f>
        <v>1</v>
      </c>
      <c r="AC125" s="55" t="n">
        <f aca="false">IF(AND(E125&gt;0,B125=10),1,0)</f>
        <v>0</v>
      </c>
      <c r="AD125" s="55" t="n">
        <f aca="false">IF(AND(C124=C125,AA124=AA125-1),AB124,"")</f>
        <v>1</v>
      </c>
      <c r="AE125" s="55" t="n">
        <f aca="false">IF(AND(C124=C125,AA124=AA125-1),AC124,"")</f>
        <v>0</v>
      </c>
      <c r="AF125" s="55" t="n">
        <f aca="false">IF(AA125=1,"",IF(AND(AB125=1,AD125&lt;&gt;1),1,0))</f>
        <v>0</v>
      </c>
      <c r="AG125" s="55" t="n">
        <f aca="false">IF(AA125=1,"",IF(AND(AC125=1,AE125&lt;&gt;1),1,0))</f>
        <v>0</v>
      </c>
      <c r="AH125" s="60" t="str">
        <f aca="false">IF(AND(E125&gt;0,AA125&lt;2,NOT(AND(C126=C125,AA126=AA125+1))),INDEX(DATAS,AA125+1),"")</f>
        <v/>
      </c>
      <c r="AI125" s="60" t="str">
        <f aca="false">IF(AND(AC125=1,AA125&lt;2),IF(AND(C126=C125,AA126=AA125+1),IF(AC126=1,"",INDEX(DATAS,AA125+1)),INDEX(DATAS,AA125+1)),"")</f>
        <v/>
      </c>
    </row>
    <row r="126" customFormat="false" ht="15" hidden="false" customHeight="false" outlineLevel="0" collapsed="false">
      <c r="A126" s="60" t="n">
        <v>46309</v>
      </c>
      <c r="B126" s="0" t="n">
        <v>7</v>
      </c>
      <c r="C126" s="0" t="n">
        <v>2973</v>
      </c>
      <c r="D126" s="0" t="n">
        <v>391</v>
      </c>
      <c r="E126" s="0" t="n">
        <v>4</v>
      </c>
      <c r="F126" s="55" t="s">
        <v>220</v>
      </c>
      <c r="I126" s="55" t="s">
        <v>162</v>
      </c>
      <c r="J126" s="0" t="n">
        <v>224</v>
      </c>
      <c r="K126" s="0" t="n">
        <v>63</v>
      </c>
      <c r="L126" s="0" t="n">
        <v>224</v>
      </c>
      <c r="M126" s="0" t="n">
        <v>-231.73</v>
      </c>
      <c r="N126" s="0" t="n">
        <v>30.52</v>
      </c>
      <c r="O126" s="0" t="n">
        <v>2.04</v>
      </c>
      <c r="P126" s="0" t="n">
        <v>5.7</v>
      </c>
      <c r="Q126" s="0" t="n">
        <v>5.01</v>
      </c>
      <c r="R126" s="0" t="n">
        <v>5453</v>
      </c>
      <c r="S126" s="0" t="n">
        <v>10874</v>
      </c>
      <c r="T126" s="0" t="n">
        <v>58.4</v>
      </c>
      <c r="U126" s="0" t="n">
        <v>2292</v>
      </c>
      <c r="V126" s="0" t="n">
        <v>5</v>
      </c>
      <c r="W126" s="60" t="n">
        <v>46086</v>
      </c>
      <c r="X126" s="55" t="n">
        <f aca="false">IF(I126="Male",0,1)</f>
        <v>1</v>
      </c>
      <c r="Y126" s="55" t="n">
        <f aca="false">IF(OR(I126="DNB",I126="Dry DNB"),1,0)</f>
        <v>0</v>
      </c>
      <c r="Z126" s="55" t="n">
        <f aca="false">IF(ISNUMBER(W126),A126-W126,"")</f>
        <v>223</v>
      </c>
      <c r="AA126" s="55" t="n">
        <f aca="false">MATCH(A126,DATAS,0)</f>
        <v>1</v>
      </c>
      <c r="AB126" s="55" t="n">
        <f aca="false">IF(AND(E126&gt;0,OR(AND(B126&gt;=1,B126&lt;=6),B126=10)),1,0)</f>
        <v>0</v>
      </c>
      <c r="AC126" s="55" t="n">
        <f aca="false">IF(AND(E126&gt;0,B126=10),1,0)</f>
        <v>0</v>
      </c>
      <c r="AD126" s="0" t="str">
        <f aca="false">IF(AND(C125=C126,AA125=AA126-1),AB125,"")</f>
        <v/>
      </c>
      <c r="AE126" s="0" t="str">
        <f aca="false">IF(AND(C125=C126,AA125=AA126-1),AC125,"")</f>
        <v/>
      </c>
      <c r="AF126" s="0" t="str">
        <f aca="false">IF(AA126=1,"",IF(AND(AB126=1,AD126&lt;&gt;1),1,0))</f>
        <v/>
      </c>
      <c r="AG126" s="0" t="str">
        <f aca="false">IF(AA126=1,"",IF(AND(AC126=1,AE126&lt;&gt;1),1,0))</f>
        <v/>
      </c>
      <c r="AH126" s="60" t="str">
        <f aca="false">IF(AND(E126&gt;0,AA126&lt;2,NOT(AND(C127=C126,AA127=AA126+1))),INDEX(DATAS,AA126+1),"")</f>
        <v/>
      </c>
      <c r="AI126" s="60" t="str">
        <f aca="false">IF(AND(AC126=1,AA126&lt;2),IF(AND(C127=C126,AA127=AA126+1),IF(AC127=1,"",INDEX(DATAS,AA126+1)),INDEX(DATAS,AA126+1)),"")</f>
        <v/>
      </c>
    </row>
    <row r="127" customFormat="false" ht="15" hidden="false" customHeight="false" outlineLevel="0" collapsed="false">
      <c r="A127" s="60" t="n">
        <v>46310</v>
      </c>
      <c r="B127" s="0" t="n">
        <v>7</v>
      </c>
      <c r="C127" s="0" t="n">
        <v>2973</v>
      </c>
      <c r="D127" s="0" t="n">
        <v>391</v>
      </c>
      <c r="E127" s="0" t="n">
        <v>4</v>
      </c>
      <c r="F127" s="55" t="s">
        <v>220</v>
      </c>
      <c r="I127" s="55" t="s">
        <v>162</v>
      </c>
      <c r="J127" s="0" t="n">
        <v>224</v>
      </c>
      <c r="K127" s="0" t="n">
        <v>63</v>
      </c>
      <c r="L127" s="0" t="n">
        <v>225</v>
      </c>
      <c r="M127" s="0" t="n">
        <v>-231.73</v>
      </c>
      <c r="N127" s="0" t="n">
        <v>30.52</v>
      </c>
      <c r="O127" s="0" t="n">
        <v>2.04</v>
      </c>
      <c r="P127" s="0" t="n">
        <v>5.7</v>
      </c>
      <c r="Q127" s="0" t="n">
        <v>5.01</v>
      </c>
      <c r="T127" s="0" t="n">
        <v>58.4</v>
      </c>
      <c r="U127" s="0" t="n">
        <v>2293</v>
      </c>
      <c r="V127" s="0" t="n">
        <v>5</v>
      </c>
      <c r="W127" s="60" t="n">
        <v>46086</v>
      </c>
      <c r="X127" s="55" t="n">
        <f aca="false">IF(I127="Male",0,1)</f>
        <v>1</v>
      </c>
      <c r="Y127" s="55" t="n">
        <f aca="false">IF(OR(I127="DNB",I127="Dry DNB"),1,0)</f>
        <v>0</v>
      </c>
      <c r="Z127" s="55" t="n">
        <f aca="false">IF(ISNUMBER(W127),A127-W127,"")</f>
        <v>224</v>
      </c>
      <c r="AA127" s="55" t="n">
        <f aca="false">MATCH(A127,DATAS,0)</f>
        <v>2</v>
      </c>
      <c r="AB127" s="55" t="n">
        <f aca="false">IF(AND(E127&gt;0,OR(AND(B127&gt;=1,B127&lt;=6),B127=10)),1,0)</f>
        <v>0</v>
      </c>
      <c r="AC127" s="55" t="n">
        <f aca="false">IF(AND(E127&gt;0,B127=10),1,0)</f>
        <v>0</v>
      </c>
      <c r="AD127" s="55" t="n">
        <f aca="false">IF(AND(C126=C127,AA126=AA127-1),AB126,"")</f>
        <v>0</v>
      </c>
      <c r="AE127" s="55" t="n">
        <f aca="false">IF(AND(C126=C127,AA126=AA127-1),AC126,"")</f>
        <v>0</v>
      </c>
      <c r="AF127" s="55" t="n">
        <f aca="false">IF(AA127=1,"",IF(AND(AB127=1,AD127&lt;&gt;1),1,0))</f>
        <v>0</v>
      </c>
      <c r="AG127" s="55" t="n">
        <f aca="false">IF(AA127=1,"",IF(AND(AC127=1,AE127&lt;&gt;1),1,0))</f>
        <v>0</v>
      </c>
      <c r="AH127" s="60" t="str">
        <f aca="false">IF(AND(E127&gt;0,AA127&lt;2,NOT(AND(C128=C127,AA128=AA127+1))),INDEX(DATAS,AA127+1),"")</f>
        <v/>
      </c>
      <c r="AI127" s="60" t="str">
        <f aca="false">IF(AND(AC127=1,AA127&lt;2),IF(AND(C128=C127,AA128=AA127+1),IF(AC128=1,"",INDEX(DATAS,AA127+1)),INDEX(DATAS,AA127+1)),"")</f>
        <v/>
      </c>
    </row>
    <row r="128" customFormat="false" ht="15" hidden="false" customHeight="false" outlineLevel="0" collapsed="false">
      <c r="A128" s="60" t="n">
        <v>46309</v>
      </c>
      <c r="B128" s="0" t="n">
        <v>6</v>
      </c>
      <c r="C128" s="0" t="n">
        <v>2981</v>
      </c>
      <c r="D128" s="0" t="n">
        <v>513</v>
      </c>
      <c r="E128" s="0" t="n">
        <v>4</v>
      </c>
      <c r="F128" s="55" t="s">
        <v>221</v>
      </c>
      <c r="G128" s="0" t="n">
        <v>17.7</v>
      </c>
      <c r="H128" s="0" t="n">
        <v>19</v>
      </c>
      <c r="I128" s="55" t="s">
        <v>143</v>
      </c>
      <c r="J128" s="0" t="n">
        <v>513</v>
      </c>
      <c r="K128" s="0" t="n">
        <v>58</v>
      </c>
      <c r="M128" s="0" t="n">
        <v>-179.04</v>
      </c>
      <c r="N128" s="0" t="n">
        <v>13.85</v>
      </c>
      <c r="O128" s="0" t="n">
        <v>4.28</v>
      </c>
      <c r="P128" s="0" t="n">
        <v>6.7</v>
      </c>
      <c r="Q128" s="0" t="n">
        <v>4.81</v>
      </c>
      <c r="R128" s="0" t="n">
        <v>4960</v>
      </c>
      <c r="S128" s="0" t="n">
        <v>10525</v>
      </c>
      <c r="T128" s="0" t="n">
        <v>57.15</v>
      </c>
      <c r="U128" s="0" t="n">
        <v>2285</v>
      </c>
      <c r="V128" s="0" t="n">
        <v>6</v>
      </c>
      <c r="W128" s="60" t="n">
        <v>46163</v>
      </c>
      <c r="X128" s="55" t="n">
        <f aca="false">IF(I128="Male",0,1)</f>
        <v>1</v>
      </c>
      <c r="Y128" s="55" t="n">
        <f aca="false">IF(OR(I128="DNB",I128="Dry DNB"),1,0)</f>
        <v>1</v>
      </c>
      <c r="Z128" s="55" t="n">
        <f aca="false">IF(ISNUMBER(W128),A128-W128,"")</f>
        <v>146</v>
      </c>
      <c r="AA128" s="55" t="n">
        <f aca="false">MATCH(A128,DATAS,0)</f>
        <v>1</v>
      </c>
      <c r="AB128" s="55" t="n">
        <f aca="false">IF(AND(E128&gt;0,OR(AND(B128&gt;=1,B128&lt;=6),B128=10)),1,0)</f>
        <v>1</v>
      </c>
      <c r="AC128" s="55" t="n">
        <f aca="false">IF(AND(E128&gt;0,B128=10),1,0)</f>
        <v>0</v>
      </c>
      <c r="AD128" s="0" t="str">
        <f aca="false">IF(AND(C127=C128,AA127=AA128-1),AB127,"")</f>
        <v/>
      </c>
      <c r="AE128" s="0" t="str">
        <f aca="false">IF(AND(C127=C128,AA127=AA128-1),AC127,"")</f>
        <v/>
      </c>
      <c r="AF128" s="0" t="str">
        <f aca="false">IF(AA128=1,"",IF(AND(AB128=1,AD128&lt;&gt;1),1,0))</f>
        <v/>
      </c>
      <c r="AG128" s="0" t="str">
        <f aca="false">IF(AA128=1,"",IF(AND(AC128=1,AE128&lt;&gt;1),1,0))</f>
        <v/>
      </c>
      <c r="AH128" s="60" t="str">
        <f aca="false">IF(AND(E128&gt;0,AA128&lt;2,NOT(AND(C129=C128,AA129=AA128+1))),INDEX(DATAS,AA128+1),"")</f>
        <v/>
      </c>
      <c r="AI128" s="60" t="str">
        <f aca="false">IF(AND(AC128=1,AA128&lt;2),IF(AND(C129=C128,AA129=AA128+1),IF(AC129=1,"",INDEX(DATAS,AA128+1)),INDEX(DATAS,AA128+1)),"")</f>
        <v/>
      </c>
    </row>
    <row r="129" customFormat="false" ht="15" hidden="false" customHeight="false" outlineLevel="0" collapsed="false">
      <c r="A129" s="60" t="n">
        <v>46310</v>
      </c>
      <c r="B129" s="0" t="n">
        <v>6</v>
      </c>
      <c r="C129" s="0" t="n">
        <v>2981</v>
      </c>
      <c r="D129" s="0" t="n">
        <v>514</v>
      </c>
      <c r="E129" s="0" t="n">
        <v>4</v>
      </c>
      <c r="F129" s="55" t="s">
        <v>221</v>
      </c>
      <c r="G129" s="0" t="n">
        <v>21</v>
      </c>
      <c r="H129" s="0" t="n">
        <v>20</v>
      </c>
      <c r="I129" s="55" t="s">
        <v>143</v>
      </c>
      <c r="J129" s="0" t="n">
        <v>514</v>
      </c>
      <c r="K129" s="0" t="n">
        <v>58</v>
      </c>
      <c r="M129" s="0" t="n">
        <v>-179.04</v>
      </c>
      <c r="N129" s="0" t="n">
        <v>13.85</v>
      </c>
      <c r="O129" s="0" t="n">
        <v>4.28</v>
      </c>
      <c r="P129" s="0" t="n">
        <v>6.7</v>
      </c>
      <c r="Q129" s="0" t="n">
        <v>4.81</v>
      </c>
      <c r="T129" s="0" t="n">
        <v>57.15</v>
      </c>
      <c r="U129" s="0" t="n">
        <v>2286</v>
      </c>
      <c r="V129" s="0" t="n">
        <v>6</v>
      </c>
      <c r="W129" s="60" t="n">
        <v>46163</v>
      </c>
      <c r="X129" s="55" t="n">
        <f aca="false">IF(I129="Male",0,1)</f>
        <v>1</v>
      </c>
      <c r="Y129" s="55" t="n">
        <f aca="false">IF(OR(I129="DNB",I129="Dry DNB"),1,0)</f>
        <v>1</v>
      </c>
      <c r="Z129" s="55" t="n">
        <f aca="false">IF(ISNUMBER(W129),A129-W129,"")</f>
        <v>147</v>
      </c>
      <c r="AA129" s="55" t="n">
        <f aca="false">MATCH(A129,DATAS,0)</f>
        <v>2</v>
      </c>
      <c r="AB129" s="55" t="n">
        <f aca="false">IF(AND(E129&gt;0,OR(AND(B129&gt;=1,B129&lt;=6),B129=10)),1,0)</f>
        <v>1</v>
      </c>
      <c r="AC129" s="55" t="n">
        <f aca="false">IF(AND(E129&gt;0,B129=10),1,0)</f>
        <v>0</v>
      </c>
      <c r="AD129" s="55" t="n">
        <f aca="false">IF(AND(C128=C129,AA128=AA129-1),AB128,"")</f>
        <v>1</v>
      </c>
      <c r="AE129" s="55" t="n">
        <f aca="false">IF(AND(C128=C129,AA128=AA129-1),AC128,"")</f>
        <v>0</v>
      </c>
      <c r="AF129" s="55" t="n">
        <f aca="false">IF(AA129=1,"",IF(AND(AB129=1,AD129&lt;&gt;1),1,0))</f>
        <v>0</v>
      </c>
      <c r="AG129" s="55" t="n">
        <f aca="false">IF(AA129=1,"",IF(AND(AC129=1,AE129&lt;&gt;1),1,0))</f>
        <v>0</v>
      </c>
      <c r="AH129" s="60" t="str">
        <f aca="false">IF(AND(E129&gt;0,AA129&lt;2,NOT(AND(C130=C129,AA130=AA129+1))),INDEX(DATAS,AA129+1),"")</f>
        <v/>
      </c>
      <c r="AI129" s="60" t="str">
        <f aca="false">IF(AND(AC129=1,AA129&lt;2),IF(AND(C130=C129,AA130=AA129+1),IF(AC130=1,"",INDEX(DATAS,AA129+1)),INDEX(DATAS,AA129+1)),"")</f>
        <v/>
      </c>
    </row>
    <row r="130" customFormat="false" ht="15" hidden="false" customHeight="false" outlineLevel="0" collapsed="false">
      <c r="A130" s="60" t="n">
        <v>46309</v>
      </c>
      <c r="B130" s="0" t="n">
        <v>14</v>
      </c>
      <c r="C130" s="0" t="n">
        <v>2987</v>
      </c>
      <c r="D130" s="0" t="n">
        <v>497</v>
      </c>
      <c r="E130" s="0" t="n">
        <v>3</v>
      </c>
      <c r="F130" s="55" t="s">
        <v>222</v>
      </c>
      <c r="I130" s="55" t="s">
        <v>162</v>
      </c>
      <c r="J130" s="0" t="n">
        <v>274</v>
      </c>
      <c r="K130" s="0" t="n">
        <v>64</v>
      </c>
      <c r="L130" s="0" t="n">
        <v>273</v>
      </c>
      <c r="M130" s="0" t="n">
        <v>915.78</v>
      </c>
      <c r="N130" s="0" t="n">
        <v>39.09</v>
      </c>
      <c r="O130" s="0" t="n">
        <v>16.79</v>
      </c>
      <c r="P130" s="0" t="n">
        <v>4.89</v>
      </c>
      <c r="Q130" s="0" t="n">
        <v>3.95</v>
      </c>
      <c r="R130" s="0" t="n">
        <v>5343</v>
      </c>
      <c r="S130" s="0" t="n">
        <v>10708</v>
      </c>
      <c r="T130" s="0" t="n">
        <v>63.1</v>
      </c>
      <c r="U130" s="0" t="n">
        <v>2278</v>
      </c>
      <c r="V130" s="0" t="n">
        <v>5</v>
      </c>
      <c r="W130" s="60" t="n">
        <v>46037</v>
      </c>
      <c r="X130" s="55" t="n">
        <f aca="false">IF(I130="Male",0,1)</f>
        <v>1</v>
      </c>
      <c r="Y130" s="55" t="n">
        <f aca="false">IF(OR(I130="DNB",I130="Dry DNB"),1,0)</f>
        <v>0</v>
      </c>
      <c r="Z130" s="55" t="n">
        <f aca="false">IF(ISNUMBER(W130),A130-W130,"")</f>
        <v>272</v>
      </c>
      <c r="AA130" s="55" t="n">
        <f aca="false">MATCH(A130,DATAS,0)</f>
        <v>1</v>
      </c>
      <c r="AB130" s="55" t="n">
        <f aca="false">IF(AND(E130&gt;0,OR(AND(B130&gt;=1,B130&lt;=6),B130=10)),1,0)</f>
        <v>0</v>
      </c>
      <c r="AC130" s="55" t="n">
        <f aca="false">IF(AND(E130&gt;0,B130=10),1,0)</f>
        <v>0</v>
      </c>
      <c r="AD130" s="0" t="str">
        <f aca="false">IF(AND(C129=C130,AA129=AA130-1),AB129,"")</f>
        <v/>
      </c>
      <c r="AE130" s="0" t="str">
        <f aca="false">IF(AND(C129=C130,AA129=AA130-1),AC129,"")</f>
        <v/>
      </c>
      <c r="AF130" s="0" t="str">
        <f aca="false">IF(AA130=1,"",IF(AND(AB130=1,AD130&lt;&gt;1),1,0))</f>
        <v/>
      </c>
      <c r="AG130" s="0" t="str">
        <f aca="false">IF(AA130=1,"",IF(AND(AC130=1,AE130&lt;&gt;1),1,0))</f>
        <v/>
      </c>
      <c r="AH130" s="60" t="str">
        <f aca="false">IF(AND(E130&gt;0,AA130&lt;2,NOT(AND(C131=C130,AA131=AA130+1))),INDEX(DATAS,AA130+1),"")</f>
        <v/>
      </c>
      <c r="AI130" s="60" t="str">
        <f aca="false">IF(AND(AC130=1,AA130&lt;2),IF(AND(C131=C130,AA131=AA130+1),IF(AC131=1,"",INDEX(DATAS,AA130+1)),INDEX(DATAS,AA130+1)),"")</f>
        <v/>
      </c>
    </row>
    <row r="131" customFormat="false" ht="15" hidden="false" customHeight="false" outlineLevel="0" collapsed="false">
      <c r="A131" s="60" t="n">
        <v>46310</v>
      </c>
      <c r="B131" s="0" t="n">
        <v>14</v>
      </c>
      <c r="C131" s="0" t="n">
        <v>2987</v>
      </c>
      <c r="D131" s="0" t="n">
        <v>497</v>
      </c>
      <c r="E131" s="0" t="n">
        <v>3</v>
      </c>
      <c r="F131" s="55" t="s">
        <v>222</v>
      </c>
      <c r="I131" s="55" t="s">
        <v>162</v>
      </c>
      <c r="J131" s="0" t="n">
        <v>274</v>
      </c>
      <c r="K131" s="0" t="n">
        <v>64</v>
      </c>
      <c r="L131" s="0" t="n">
        <v>274</v>
      </c>
      <c r="M131" s="0" t="n">
        <v>915.78</v>
      </c>
      <c r="N131" s="0" t="n">
        <v>39.09</v>
      </c>
      <c r="O131" s="0" t="n">
        <v>16.79</v>
      </c>
      <c r="P131" s="0" t="n">
        <v>4.89</v>
      </c>
      <c r="Q131" s="0" t="n">
        <v>3.95</v>
      </c>
      <c r="T131" s="0" t="n">
        <v>63.1</v>
      </c>
      <c r="U131" s="0" t="n">
        <v>2279</v>
      </c>
      <c r="V131" s="0" t="n">
        <v>5</v>
      </c>
      <c r="W131" s="60" t="n">
        <v>46037</v>
      </c>
      <c r="X131" s="55" t="n">
        <f aca="false">IF(I131="Male",0,1)</f>
        <v>1</v>
      </c>
      <c r="Y131" s="55" t="n">
        <f aca="false">IF(OR(I131="DNB",I131="Dry DNB"),1,0)</f>
        <v>0</v>
      </c>
      <c r="Z131" s="55" t="n">
        <f aca="false">IF(ISNUMBER(W131),A131-W131,"")</f>
        <v>273</v>
      </c>
      <c r="AA131" s="55" t="n">
        <f aca="false">MATCH(A131,DATAS,0)</f>
        <v>2</v>
      </c>
      <c r="AB131" s="55" t="n">
        <f aca="false">IF(AND(E131&gt;0,OR(AND(B131&gt;=1,B131&lt;=6),B131=10)),1,0)</f>
        <v>0</v>
      </c>
      <c r="AC131" s="55" t="n">
        <f aca="false">IF(AND(E131&gt;0,B131=10),1,0)</f>
        <v>0</v>
      </c>
      <c r="AD131" s="55" t="n">
        <f aca="false">IF(AND(C130=C131,AA130=AA131-1),AB130,"")</f>
        <v>0</v>
      </c>
      <c r="AE131" s="55" t="n">
        <f aca="false">IF(AND(C130=C131,AA130=AA131-1),AC130,"")</f>
        <v>0</v>
      </c>
      <c r="AF131" s="55" t="n">
        <f aca="false">IF(AA131=1,"",IF(AND(AB131=1,AD131&lt;&gt;1),1,0))</f>
        <v>0</v>
      </c>
      <c r="AG131" s="55" t="n">
        <f aca="false">IF(AA131=1,"",IF(AND(AC131=1,AE131&lt;&gt;1),1,0))</f>
        <v>0</v>
      </c>
      <c r="AH131" s="60" t="str">
        <f aca="false">IF(AND(E131&gt;0,AA131&lt;2,NOT(AND(C132=C131,AA132=AA131+1))),INDEX(DATAS,AA131+1),"")</f>
        <v/>
      </c>
      <c r="AI131" s="60" t="str">
        <f aca="false">IF(AND(AC131=1,AA131&lt;2),IF(AND(C132=C131,AA132=AA131+1),IF(AC132=1,"",INDEX(DATAS,AA131+1)),INDEX(DATAS,AA131+1)),"")</f>
        <v/>
      </c>
    </row>
    <row r="132" customFormat="false" ht="15" hidden="false" customHeight="false" outlineLevel="0" collapsed="false">
      <c r="A132" s="60" t="n">
        <v>46309</v>
      </c>
      <c r="B132" s="0" t="n">
        <v>5</v>
      </c>
      <c r="C132" s="0" t="n">
        <v>2988</v>
      </c>
      <c r="D132" s="0" t="n">
        <v>250</v>
      </c>
      <c r="E132" s="0" t="n">
        <v>4</v>
      </c>
      <c r="F132" s="55" t="s">
        <v>223</v>
      </c>
      <c r="G132" s="0" t="n">
        <v>50.9</v>
      </c>
      <c r="H132" s="0" t="n">
        <v>50</v>
      </c>
      <c r="I132" s="55" t="s">
        <v>143</v>
      </c>
      <c r="J132" s="0" t="n">
        <v>250</v>
      </c>
      <c r="K132" s="0" t="n">
        <v>89</v>
      </c>
      <c r="P132" s="0" t="n">
        <v>2.86</v>
      </c>
      <c r="Q132" s="0" t="n">
        <v>2.95</v>
      </c>
      <c r="R132" s="0" t="n">
        <v>5585</v>
      </c>
      <c r="S132" s="0" t="n">
        <v>10898</v>
      </c>
      <c r="T132" s="0" t="n">
        <v>69.35</v>
      </c>
      <c r="U132" s="0" t="n">
        <v>2277</v>
      </c>
      <c r="V132" s="0" t="n">
        <v>3</v>
      </c>
      <c r="W132" s="60" t="n">
        <v>46268</v>
      </c>
      <c r="X132" s="55" t="n">
        <f aca="false">IF(I132="Male",0,1)</f>
        <v>1</v>
      </c>
      <c r="Y132" s="55" t="n">
        <f aca="false">IF(OR(I132="DNB",I132="Dry DNB"),1,0)</f>
        <v>1</v>
      </c>
      <c r="Z132" s="55" t="n">
        <f aca="false">IF(ISNUMBER(W132),A132-W132,"")</f>
        <v>41</v>
      </c>
      <c r="AA132" s="55" t="n">
        <f aca="false">MATCH(A132,DATAS,0)</f>
        <v>1</v>
      </c>
      <c r="AB132" s="55" t="n">
        <f aca="false">IF(AND(E132&gt;0,OR(AND(B132&gt;=1,B132&lt;=6),B132=10)),1,0)</f>
        <v>1</v>
      </c>
      <c r="AC132" s="55" t="n">
        <f aca="false">IF(AND(E132&gt;0,B132=10),1,0)</f>
        <v>0</v>
      </c>
      <c r="AD132" s="0" t="str">
        <f aca="false">IF(AND(C131=C132,AA131=AA132-1),AB131,"")</f>
        <v/>
      </c>
      <c r="AE132" s="0" t="str">
        <f aca="false">IF(AND(C131=C132,AA131=AA132-1),AC131,"")</f>
        <v/>
      </c>
      <c r="AF132" s="0" t="str">
        <f aca="false">IF(AA132=1,"",IF(AND(AB132=1,AD132&lt;&gt;1),1,0))</f>
        <v/>
      </c>
      <c r="AG132" s="0" t="str">
        <f aca="false">IF(AA132=1,"",IF(AND(AC132=1,AE132&lt;&gt;1),1,0))</f>
        <v/>
      </c>
      <c r="AH132" s="60" t="str">
        <f aca="false">IF(AND(E132&gt;0,AA132&lt;2,NOT(AND(C133=C132,AA133=AA132+1))),INDEX(DATAS,AA132+1),"")</f>
        <v/>
      </c>
      <c r="AI132" s="60" t="str">
        <f aca="false">IF(AND(AC132=1,AA132&lt;2),IF(AND(C133=C132,AA133=AA132+1),IF(AC133=1,"",INDEX(DATAS,AA132+1)),INDEX(DATAS,AA132+1)),"")</f>
        <v/>
      </c>
    </row>
    <row r="133" customFormat="false" ht="15" hidden="false" customHeight="false" outlineLevel="0" collapsed="false">
      <c r="A133" s="60" t="n">
        <v>46310</v>
      </c>
      <c r="B133" s="0" t="n">
        <v>5</v>
      </c>
      <c r="C133" s="0" t="n">
        <v>2988</v>
      </c>
      <c r="D133" s="0" t="n">
        <v>251</v>
      </c>
      <c r="E133" s="0" t="n">
        <v>4</v>
      </c>
      <c r="F133" s="55" t="s">
        <v>223</v>
      </c>
      <c r="G133" s="0" t="n">
        <v>48.9</v>
      </c>
      <c r="H133" s="0" t="n">
        <v>49</v>
      </c>
      <c r="I133" s="55" t="s">
        <v>143</v>
      </c>
      <c r="J133" s="0" t="n">
        <v>251</v>
      </c>
      <c r="K133" s="0" t="n">
        <v>89</v>
      </c>
      <c r="P133" s="0" t="n">
        <v>2.86</v>
      </c>
      <c r="Q133" s="0" t="n">
        <v>2.95</v>
      </c>
      <c r="T133" s="0" t="n">
        <v>69.35</v>
      </c>
      <c r="U133" s="0" t="n">
        <v>2278</v>
      </c>
      <c r="V133" s="0" t="n">
        <v>3</v>
      </c>
      <c r="W133" s="60" t="n">
        <v>46268</v>
      </c>
      <c r="X133" s="55" t="n">
        <f aca="false">IF(I133="Male",0,1)</f>
        <v>1</v>
      </c>
      <c r="Y133" s="55" t="n">
        <f aca="false">IF(OR(I133="DNB",I133="Dry DNB"),1,0)</f>
        <v>1</v>
      </c>
      <c r="Z133" s="55" t="n">
        <f aca="false">IF(ISNUMBER(W133),A133-W133,"")</f>
        <v>42</v>
      </c>
      <c r="AA133" s="55" t="n">
        <f aca="false">MATCH(A133,DATAS,0)</f>
        <v>2</v>
      </c>
      <c r="AB133" s="55" t="n">
        <f aca="false">IF(AND(E133&gt;0,OR(AND(B133&gt;=1,B133&lt;=6),B133=10)),1,0)</f>
        <v>1</v>
      </c>
      <c r="AC133" s="55" t="n">
        <f aca="false">IF(AND(E133&gt;0,B133=10),1,0)</f>
        <v>0</v>
      </c>
      <c r="AD133" s="55" t="n">
        <f aca="false">IF(AND(C132=C133,AA132=AA133-1),AB132,"")</f>
        <v>1</v>
      </c>
      <c r="AE133" s="55" t="n">
        <f aca="false">IF(AND(C132=C133,AA132=AA133-1),AC132,"")</f>
        <v>0</v>
      </c>
      <c r="AF133" s="55" t="n">
        <f aca="false">IF(AA133=1,"",IF(AND(AB133=1,AD133&lt;&gt;1),1,0))</f>
        <v>0</v>
      </c>
      <c r="AG133" s="55" t="n">
        <f aca="false">IF(AA133=1,"",IF(AND(AC133=1,AE133&lt;&gt;1),1,0))</f>
        <v>0</v>
      </c>
      <c r="AH133" s="60" t="str">
        <f aca="false">IF(AND(E133&gt;0,AA133&lt;2,NOT(AND(C134=C133,AA134=AA133+1))),INDEX(DATAS,AA133+1),"")</f>
        <v/>
      </c>
      <c r="AI133" s="60" t="str">
        <f aca="false">IF(AND(AC133=1,AA133&lt;2),IF(AND(C134=C133,AA134=AA133+1),IF(AC134=1,"",INDEX(DATAS,AA133+1)),INDEX(DATAS,AA133+1)),"")</f>
        <v/>
      </c>
    </row>
    <row r="134" customFormat="false" ht="15" hidden="false" customHeight="false" outlineLevel="0" collapsed="false">
      <c r="A134" s="60" t="n">
        <v>46309</v>
      </c>
      <c r="B134" s="0" t="n">
        <v>14</v>
      </c>
      <c r="C134" s="0" t="n">
        <v>3009</v>
      </c>
      <c r="D134" s="0" t="n">
        <v>342</v>
      </c>
      <c r="E134" s="0" t="n">
        <v>4</v>
      </c>
      <c r="F134" s="55" t="s">
        <v>224</v>
      </c>
      <c r="I134" s="55" t="s">
        <v>162</v>
      </c>
      <c r="J134" s="0" t="n">
        <v>119</v>
      </c>
      <c r="K134" s="0" t="n">
        <v>63</v>
      </c>
      <c r="L134" s="0" t="n">
        <v>266</v>
      </c>
      <c r="M134" s="0" t="n">
        <v>371.76</v>
      </c>
      <c r="N134" s="0" t="n">
        <v>11.3</v>
      </c>
      <c r="O134" s="0" t="n">
        <v>20.13</v>
      </c>
      <c r="P134" s="0" t="n">
        <v>4.88</v>
      </c>
      <c r="Q134" s="0" t="n">
        <v>3.89</v>
      </c>
      <c r="R134" s="0" t="n">
        <v>5552</v>
      </c>
      <c r="S134" s="0" t="n">
        <v>10622</v>
      </c>
      <c r="T134" s="0" t="n">
        <v>58.75</v>
      </c>
      <c r="U134" s="0" t="n">
        <v>2259</v>
      </c>
      <c r="V134" s="0" t="n">
        <v>3</v>
      </c>
      <c r="W134" s="60" t="n">
        <v>46044</v>
      </c>
      <c r="X134" s="55" t="n">
        <f aca="false">IF(I134="Male",0,1)</f>
        <v>1</v>
      </c>
      <c r="Y134" s="55" t="n">
        <f aca="false">IF(OR(I134="DNB",I134="Dry DNB"),1,0)</f>
        <v>0</v>
      </c>
      <c r="Z134" s="55" t="n">
        <f aca="false">IF(ISNUMBER(W134),A134-W134,"")</f>
        <v>265</v>
      </c>
      <c r="AA134" s="55" t="n">
        <f aca="false">MATCH(A134,DATAS,0)</f>
        <v>1</v>
      </c>
      <c r="AB134" s="55" t="n">
        <f aca="false">IF(AND(E134&gt;0,OR(AND(B134&gt;=1,B134&lt;=6),B134=10)),1,0)</f>
        <v>0</v>
      </c>
      <c r="AC134" s="55" t="n">
        <f aca="false">IF(AND(E134&gt;0,B134=10),1,0)</f>
        <v>0</v>
      </c>
      <c r="AD134" s="0" t="str">
        <f aca="false">IF(AND(C133=C134,AA133=AA134-1),AB133,"")</f>
        <v/>
      </c>
      <c r="AE134" s="0" t="str">
        <f aca="false">IF(AND(C133=C134,AA133=AA134-1),AC133,"")</f>
        <v/>
      </c>
      <c r="AF134" s="0" t="str">
        <f aca="false">IF(AA134=1,"",IF(AND(AB134=1,AD134&lt;&gt;1),1,0))</f>
        <v/>
      </c>
      <c r="AG134" s="0" t="str">
        <f aca="false">IF(AA134=1,"",IF(AND(AC134=1,AE134&lt;&gt;1),1,0))</f>
        <v/>
      </c>
      <c r="AH134" s="60" t="str">
        <f aca="false">IF(AND(E134&gt;0,AA134&lt;2,NOT(AND(C135=C134,AA135=AA134+1))),INDEX(DATAS,AA134+1),"")</f>
        <v/>
      </c>
      <c r="AI134" s="60" t="str">
        <f aca="false">IF(AND(AC134=1,AA134&lt;2),IF(AND(C135=C134,AA135=AA134+1),IF(AC135=1,"",INDEX(DATAS,AA134+1)),INDEX(DATAS,AA134+1)),"")</f>
        <v/>
      </c>
    </row>
    <row r="135" customFormat="false" ht="15" hidden="false" customHeight="false" outlineLevel="0" collapsed="false">
      <c r="A135" s="60" t="n">
        <v>46310</v>
      </c>
      <c r="B135" s="0" t="n">
        <v>14</v>
      </c>
      <c r="C135" s="0" t="n">
        <v>3009</v>
      </c>
      <c r="D135" s="0" t="n">
        <v>342</v>
      </c>
      <c r="E135" s="0" t="n">
        <v>4</v>
      </c>
      <c r="F135" s="55" t="s">
        <v>224</v>
      </c>
      <c r="I135" s="55" t="s">
        <v>162</v>
      </c>
      <c r="J135" s="0" t="n">
        <v>119</v>
      </c>
      <c r="K135" s="0" t="n">
        <v>63</v>
      </c>
      <c r="L135" s="0" t="n">
        <v>267</v>
      </c>
      <c r="M135" s="0" t="n">
        <v>371.76</v>
      </c>
      <c r="N135" s="0" t="n">
        <v>11.3</v>
      </c>
      <c r="O135" s="0" t="n">
        <v>20.13</v>
      </c>
      <c r="P135" s="0" t="n">
        <v>4.88</v>
      </c>
      <c r="Q135" s="0" t="n">
        <v>3.89</v>
      </c>
      <c r="T135" s="0" t="n">
        <v>58.75</v>
      </c>
      <c r="U135" s="0" t="n">
        <v>2260</v>
      </c>
      <c r="V135" s="0" t="n">
        <v>3</v>
      </c>
      <c r="W135" s="60" t="n">
        <v>46044</v>
      </c>
      <c r="X135" s="55" t="n">
        <f aca="false">IF(I135="Male",0,1)</f>
        <v>1</v>
      </c>
      <c r="Y135" s="55" t="n">
        <f aca="false">IF(OR(I135="DNB",I135="Dry DNB"),1,0)</f>
        <v>0</v>
      </c>
      <c r="Z135" s="55" t="n">
        <f aca="false">IF(ISNUMBER(W135),A135-W135,"")</f>
        <v>266</v>
      </c>
      <c r="AA135" s="55" t="n">
        <f aca="false">MATCH(A135,DATAS,0)</f>
        <v>2</v>
      </c>
      <c r="AB135" s="55" t="n">
        <f aca="false">IF(AND(E135&gt;0,OR(AND(B135&gt;=1,B135&lt;=6),B135=10)),1,0)</f>
        <v>0</v>
      </c>
      <c r="AC135" s="55" t="n">
        <f aca="false">IF(AND(E135&gt;0,B135=10),1,0)</f>
        <v>0</v>
      </c>
      <c r="AD135" s="55" t="n">
        <f aca="false">IF(AND(C134=C135,AA134=AA135-1),AB134,"")</f>
        <v>0</v>
      </c>
      <c r="AE135" s="55" t="n">
        <f aca="false">IF(AND(C134=C135,AA134=AA135-1),AC134,"")</f>
        <v>0</v>
      </c>
      <c r="AF135" s="55" t="n">
        <f aca="false">IF(AA135=1,"",IF(AND(AB135=1,AD135&lt;&gt;1),1,0))</f>
        <v>0</v>
      </c>
      <c r="AG135" s="55" t="n">
        <f aca="false">IF(AA135=1,"",IF(AND(AC135=1,AE135&lt;&gt;1),1,0))</f>
        <v>0</v>
      </c>
      <c r="AH135" s="60" t="str">
        <f aca="false">IF(AND(E135&gt;0,AA135&lt;2,NOT(AND(C136=C135,AA136=AA135+1))),INDEX(DATAS,AA135+1),"")</f>
        <v/>
      </c>
      <c r="AI135" s="60" t="str">
        <f aca="false">IF(AND(AC135=1,AA135&lt;2),IF(AND(C136=C135,AA136=AA135+1),IF(AC136=1,"",INDEX(DATAS,AA135+1)),INDEX(DATAS,AA135+1)),"")</f>
        <v/>
      </c>
    </row>
    <row r="136" customFormat="false" ht="15" hidden="false" customHeight="false" outlineLevel="0" collapsed="false">
      <c r="A136" s="60" t="n">
        <v>46309</v>
      </c>
      <c r="B136" s="0" t="n">
        <v>5</v>
      </c>
      <c r="C136" s="0" t="n">
        <v>3025</v>
      </c>
      <c r="D136" s="0" t="n">
        <v>407</v>
      </c>
      <c r="E136" s="0" t="n">
        <v>3</v>
      </c>
      <c r="F136" s="55" t="s">
        <v>225</v>
      </c>
      <c r="G136" s="0" t="n">
        <v>32.1</v>
      </c>
      <c r="H136" s="0" t="n">
        <v>27</v>
      </c>
      <c r="I136" s="55" t="s">
        <v>187</v>
      </c>
      <c r="J136" s="0" t="n">
        <v>407</v>
      </c>
      <c r="K136" s="0" t="n">
        <v>64</v>
      </c>
      <c r="M136" s="0" t="n">
        <v>1069.94</v>
      </c>
      <c r="N136" s="0" t="n">
        <v>7.2</v>
      </c>
      <c r="O136" s="0" t="n">
        <v>19.91</v>
      </c>
      <c r="P136" s="0" t="n">
        <v>3.91</v>
      </c>
      <c r="Q136" s="0" t="n">
        <v>3.45</v>
      </c>
      <c r="R136" s="0" t="n">
        <v>6310</v>
      </c>
      <c r="S136" s="0" t="n">
        <v>9797</v>
      </c>
      <c r="T136" s="0" t="n">
        <v>74.6</v>
      </c>
      <c r="U136" s="0" t="n">
        <v>2245</v>
      </c>
      <c r="V136" s="0" t="n">
        <v>7</v>
      </c>
      <c r="W136" s="60" t="n">
        <v>46282</v>
      </c>
      <c r="X136" s="55" t="n">
        <f aca="false">IF(I136="Male",0,1)</f>
        <v>1</v>
      </c>
      <c r="Y136" s="55" t="n">
        <f aca="false">IF(OR(I136="DNB",I136="Dry DNB"),1,0)</f>
        <v>0</v>
      </c>
      <c r="Z136" s="55" t="n">
        <f aca="false">IF(ISNUMBER(W136),A136-W136,"")</f>
        <v>27</v>
      </c>
      <c r="AA136" s="55" t="n">
        <f aca="false">MATCH(A136,DATAS,0)</f>
        <v>1</v>
      </c>
      <c r="AB136" s="55" t="n">
        <f aca="false">IF(AND(E136&gt;0,OR(AND(B136&gt;=1,B136&lt;=6),B136=10)),1,0)</f>
        <v>1</v>
      </c>
      <c r="AC136" s="55" t="n">
        <f aca="false">IF(AND(E136&gt;0,B136=10),1,0)</f>
        <v>0</v>
      </c>
      <c r="AD136" s="0" t="str">
        <f aca="false">IF(AND(C135=C136,AA135=AA136-1),AB135,"")</f>
        <v/>
      </c>
      <c r="AE136" s="0" t="str">
        <f aca="false">IF(AND(C135=C136,AA135=AA136-1),AC135,"")</f>
        <v/>
      </c>
      <c r="AF136" s="0" t="str">
        <f aca="false">IF(AA136=1,"",IF(AND(AB136=1,AD136&lt;&gt;1),1,0))</f>
        <v/>
      </c>
      <c r="AG136" s="0" t="str">
        <f aca="false">IF(AA136=1,"",IF(AND(AC136=1,AE136&lt;&gt;1),1,0))</f>
        <v/>
      </c>
      <c r="AH136" s="60" t="str">
        <f aca="false">IF(AND(E136&gt;0,AA136&lt;2,NOT(AND(C137=C136,AA137=AA136+1))),INDEX(DATAS,AA136+1),"")</f>
        <v/>
      </c>
      <c r="AI136" s="60" t="str">
        <f aca="false">IF(AND(AC136=1,AA136&lt;2),IF(AND(C137=C136,AA137=AA136+1),IF(AC137=1,"",INDEX(DATAS,AA136+1)),INDEX(DATAS,AA136+1)),"")</f>
        <v/>
      </c>
    </row>
    <row r="137" customFormat="false" ht="15" hidden="false" customHeight="false" outlineLevel="0" collapsed="false">
      <c r="A137" s="60" t="n">
        <v>46310</v>
      </c>
      <c r="B137" s="0" t="n">
        <v>5</v>
      </c>
      <c r="C137" s="0" t="n">
        <v>3025</v>
      </c>
      <c r="D137" s="0" t="n">
        <v>408</v>
      </c>
      <c r="E137" s="0" t="n">
        <v>3</v>
      </c>
      <c r="F137" s="55" t="s">
        <v>225</v>
      </c>
      <c r="G137" s="0" t="n">
        <v>28.9</v>
      </c>
      <c r="H137" s="0" t="n">
        <v>27</v>
      </c>
      <c r="I137" s="55" t="s">
        <v>187</v>
      </c>
      <c r="J137" s="0" t="n">
        <v>408</v>
      </c>
      <c r="K137" s="0" t="n">
        <v>64</v>
      </c>
      <c r="M137" s="0" t="n">
        <v>1069.94</v>
      </c>
      <c r="N137" s="0" t="n">
        <v>7.2</v>
      </c>
      <c r="O137" s="0" t="n">
        <v>19.91</v>
      </c>
      <c r="P137" s="0" t="n">
        <v>3.91</v>
      </c>
      <c r="Q137" s="0" t="n">
        <v>3.45</v>
      </c>
      <c r="T137" s="0" t="n">
        <v>74.6</v>
      </c>
      <c r="U137" s="0" t="n">
        <v>2246</v>
      </c>
      <c r="V137" s="0" t="n">
        <v>7</v>
      </c>
      <c r="W137" s="60" t="n">
        <v>46282</v>
      </c>
      <c r="X137" s="55" t="n">
        <f aca="false">IF(I137="Male",0,1)</f>
        <v>1</v>
      </c>
      <c r="Y137" s="55" t="n">
        <f aca="false">IF(OR(I137="DNB",I137="Dry DNB"),1,0)</f>
        <v>0</v>
      </c>
      <c r="Z137" s="55" t="n">
        <f aca="false">IF(ISNUMBER(W137),A137-W137,"")</f>
        <v>28</v>
      </c>
      <c r="AA137" s="55" t="n">
        <f aca="false">MATCH(A137,DATAS,0)</f>
        <v>2</v>
      </c>
      <c r="AB137" s="55" t="n">
        <f aca="false">IF(AND(E137&gt;0,OR(AND(B137&gt;=1,B137&lt;=6),B137=10)),1,0)</f>
        <v>1</v>
      </c>
      <c r="AC137" s="55" t="n">
        <f aca="false">IF(AND(E137&gt;0,B137=10),1,0)</f>
        <v>0</v>
      </c>
      <c r="AD137" s="55" t="n">
        <f aca="false">IF(AND(C136=C137,AA136=AA137-1),AB136,"")</f>
        <v>1</v>
      </c>
      <c r="AE137" s="55" t="n">
        <f aca="false">IF(AND(C136=C137,AA136=AA137-1),AC136,"")</f>
        <v>0</v>
      </c>
      <c r="AF137" s="55" t="n">
        <f aca="false">IF(AA137=1,"",IF(AND(AB137=1,AD137&lt;&gt;1),1,0))</f>
        <v>0</v>
      </c>
      <c r="AG137" s="55" t="n">
        <f aca="false">IF(AA137=1,"",IF(AND(AC137=1,AE137&lt;&gt;1),1,0))</f>
        <v>0</v>
      </c>
      <c r="AH137" s="60" t="str">
        <f aca="false">IF(AND(E137&gt;0,AA137&lt;2,NOT(AND(C138=C137,AA138=AA137+1))),INDEX(DATAS,AA137+1),"")</f>
        <v/>
      </c>
      <c r="AI137" s="60" t="str">
        <f aca="false">IF(AND(AC137=1,AA137&lt;2),IF(AND(C138=C137,AA138=AA137+1),IF(AC138=1,"",INDEX(DATAS,AA137+1)),INDEX(DATAS,AA137+1)),"")</f>
        <v/>
      </c>
    </row>
    <row r="138" customFormat="false" ht="15" hidden="false" customHeight="false" outlineLevel="0" collapsed="false">
      <c r="A138" s="60" t="n">
        <v>46309</v>
      </c>
      <c r="B138" s="0" t="n">
        <v>9</v>
      </c>
      <c r="C138" s="0" t="n">
        <v>3028</v>
      </c>
      <c r="D138" s="0" t="n">
        <v>389</v>
      </c>
      <c r="E138" s="0" t="n">
        <v>3</v>
      </c>
      <c r="F138" s="55" t="s">
        <v>226</v>
      </c>
      <c r="I138" s="55" t="s">
        <v>162</v>
      </c>
      <c r="J138" s="0" t="n">
        <v>166</v>
      </c>
      <c r="K138" s="0" t="n">
        <v>61</v>
      </c>
      <c r="L138" s="0" t="n">
        <v>273</v>
      </c>
      <c r="M138" s="0" t="n">
        <v>636.34</v>
      </c>
      <c r="N138" s="0" t="n">
        <v>9.91</v>
      </c>
      <c r="O138" s="0" t="n">
        <v>15.38</v>
      </c>
      <c r="P138" s="0" t="n">
        <v>4.11</v>
      </c>
      <c r="Q138" s="0" t="n">
        <v>3.56</v>
      </c>
      <c r="R138" s="0" t="n">
        <v>5884</v>
      </c>
      <c r="S138" s="0" t="n">
        <v>12367</v>
      </c>
      <c r="T138" s="0" t="n">
        <v>67.7</v>
      </c>
      <c r="U138" s="0" t="n">
        <v>2244</v>
      </c>
      <c r="V138" s="0" t="n">
        <v>4</v>
      </c>
      <c r="W138" s="60" t="n">
        <v>46037</v>
      </c>
      <c r="X138" s="55" t="n">
        <f aca="false">IF(I138="Male",0,1)</f>
        <v>1</v>
      </c>
      <c r="Y138" s="55" t="n">
        <f aca="false">IF(OR(I138="DNB",I138="Dry DNB"),1,0)</f>
        <v>0</v>
      </c>
      <c r="Z138" s="55" t="n">
        <f aca="false">IF(ISNUMBER(W138),A138-W138,"")</f>
        <v>272</v>
      </c>
      <c r="AA138" s="55" t="n">
        <f aca="false">MATCH(A138,DATAS,0)</f>
        <v>1</v>
      </c>
      <c r="AB138" s="55" t="n">
        <f aca="false">IF(AND(E138&gt;0,OR(AND(B138&gt;=1,B138&lt;=6),B138=10)),1,0)</f>
        <v>0</v>
      </c>
      <c r="AC138" s="55" t="n">
        <f aca="false">IF(AND(E138&gt;0,B138=10),1,0)</f>
        <v>0</v>
      </c>
      <c r="AD138" s="0" t="str">
        <f aca="false">IF(AND(C137=C138,AA137=AA138-1),AB137,"")</f>
        <v/>
      </c>
      <c r="AE138" s="0" t="str">
        <f aca="false">IF(AND(C137=C138,AA137=AA138-1),AC137,"")</f>
        <v/>
      </c>
      <c r="AF138" s="0" t="str">
        <f aca="false">IF(AA138=1,"",IF(AND(AB138=1,AD138&lt;&gt;1),1,0))</f>
        <v/>
      </c>
      <c r="AG138" s="0" t="str">
        <f aca="false">IF(AA138=1,"",IF(AND(AC138=1,AE138&lt;&gt;1),1,0))</f>
        <v/>
      </c>
      <c r="AH138" s="60" t="str">
        <f aca="false">IF(AND(E138&gt;0,AA138&lt;2,NOT(AND(C139=C138,AA139=AA138+1))),INDEX(DATAS,AA138+1),"")</f>
        <v/>
      </c>
      <c r="AI138" s="60" t="str">
        <f aca="false">IF(AND(AC138=1,AA138&lt;2),IF(AND(C139=C138,AA139=AA138+1),IF(AC139=1,"",INDEX(DATAS,AA138+1)),INDEX(DATAS,AA138+1)),"")</f>
        <v/>
      </c>
    </row>
    <row r="139" customFormat="false" ht="15" hidden="false" customHeight="false" outlineLevel="0" collapsed="false">
      <c r="A139" s="60" t="n">
        <v>46310</v>
      </c>
      <c r="B139" s="0" t="n">
        <v>9</v>
      </c>
      <c r="C139" s="0" t="n">
        <v>3028</v>
      </c>
      <c r="D139" s="0" t="n">
        <v>389</v>
      </c>
      <c r="E139" s="0" t="n">
        <v>3</v>
      </c>
      <c r="F139" s="55" t="s">
        <v>226</v>
      </c>
      <c r="I139" s="55" t="s">
        <v>162</v>
      </c>
      <c r="J139" s="0" t="n">
        <v>166</v>
      </c>
      <c r="K139" s="0" t="n">
        <v>61</v>
      </c>
      <c r="L139" s="0" t="n">
        <v>274</v>
      </c>
      <c r="M139" s="0" t="n">
        <v>636.34</v>
      </c>
      <c r="N139" s="0" t="n">
        <v>9.91</v>
      </c>
      <c r="O139" s="0" t="n">
        <v>15.38</v>
      </c>
      <c r="P139" s="0" t="n">
        <v>4.11</v>
      </c>
      <c r="Q139" s="0" t="n">
        <v>3.56</v>
      </c>
      <c r="T139" s="0" t="n">
        <v>67.7</v>
      </c>
      <c r="U139" s="0" t="n">
        <v>2245</v>
      </c>
      <c r="V139" s="0" t="n">
        <v>4</v>
      </c>
      <c r="W139" s="60" t="n">
        <v>46037</v>
      </c>
      <c r="X139" s="55" t="n">
        <f aca="false">IF(I139="Male",0,1)</f>
        <v>1</v>
      </c>
      <c r="Y139" s="55" t="n">
        <f aca="false">IF(OR(I139="DNB",I139="Dry DNB"),1,0)</f>
        <v>0</v>
      </c>
      <c r="Z139" s="55" t="n">
        <f aca="false">IF(ISNUMBER(W139),A139-W139,"")</f>
        <v>273</v>
      </c>
      <c r="AA139" s="55" t="n">
        <f aca="false">MATCH(A139,DATAS,0)</f>
        <v>2</v>
      </c>
      <c r="AB139" s="55" t="n">
        <f aca="false">IF(AND(E139&gt;0,OR(AND(B139&gt;=1,B139&lt;=6),B139=10)),1,0)</f>
        <v>0</v>
      </c>
      <c r="AC139" s="55" t="n">
        <f aca="false">IF(AND(E139&gt;0,B139=10),1,0)</f>
        <v>0</v>
      </c>
      <c r="AD139" s="55" t="n">
        <f aca="false">IF(AND(C138=C139,AA138=AA139-1),AB138,"")</f>
        <v>0</v>
      </c>
      <c r="AE139" s="55" t="n">
        <f aca="false">IF(AND(C138=C139,AA138=AA139-1),AC138,"")</f>
        <v>0</v>
      </c>
      <c r="AF139" s="55" t="n">
        <f aca="false">IF(AA139=1,"",IF(AND(AB139=1,AD139&lt;&gt;1),1,0))</f>
        <v>0</v>
      </c>
      <c r="AG139" s="55" t="n">
        <f aca="false">IF(AA139=1,"",IF(AND(AC139=1,AE139&lt;&gt;1),1,0))</f>
        <v>0</v>
      </c>
      <c r="AH139" s="60" t="str">
        <f aca="false">IF(AND(E139&gt;0,AA139&lt;2,NOT(AND(C140=C139,AA140=AA139+1))),INDEX(DATAS,AA139+1),"")</f>
        <v/>
      </c>
      <c r="AI139" s="60" t="str">
        <f aca="false">IF(AND(AC139=1,AA139&lt;2),IF(AND(C140=C139,AA140=AA139+1),IF(AC140=1,"",INDEX(DATAS,AA139+1)),INDEX(DATAS,AA139+1)),"")</f>
        <v/>
      </c>
    </row>
    <row r="140" customFormat="false" ht="15" hidden="false" customHeight="false" outlineLevel="0" collapsed="false">
      <c r="A140" s="60" t="n">
        <v>46309</v>
      </c>
      <c r="B140" s="0" t="n">
        <v>6</v>
      </c>
      <c r="C140" s="0" t="n">
        <v>3039</v>
      </c>
      <c r="D140" s="0" t="n">
        <v>134</v>
      </c>
      <c r="E140" s="0" t="n">
        <v>4</v>
      </c>
      <c r="F140" s="55" t="s">
        <v>227</v>
      </c>
      <c r="G140" s="0" t="n">
        <v>14.6</v>
      </c>
      <c r="H140" s="0" t="n">
        <v>23</v>
      </c>
      <c r="I140" s="55" t="s">
        <v>143</v>
      </c>
      <c r="J140" s="0" t="n">
        <v>134</v>
      </c>
      <c r="K140" s="0" t="n">
        <v>64</v>
      </c>
      <c r="M140" s="0" t="n">
        <v>1581.34</v>
      </c>
      <c r="N140" s="0" t="n">
        <v>24.37</v>
      </c>
      <c r="O140" s="0" t="n">
        <v>29.28</v>
      </c>
      <c r="P140" s="0" t="n">
        <v>4.07</v>
      </c>
      <c r="Q140" s="0" t="n">
        <v>2.88</v>
      </c>
      <c r="R140" s="0" t="n">
        <v>2999</v>
      </c>
      <c r="S140" s="0" t="n">
        <v>5537</v>
      </c>
      <c r="T140" s="0" t="n">
        <v>31.6</v>
      </c>
      <c r="U140" s="0" t="n">
        <v>2230</v>
      </c>
      <c r="V140" s="0" t="n">
        <v>1</v>
      </c>
      <c r="W140" s="60" t="n">
        <v>46240</v>
      </c>
      <c r="X140" s="55" t="n">
        <f aca="false">IF(I140="Male",0,1)</f>
        <v>1</v>
      </c>
      <c r="Y140" s="55" t="n">
        <f aca="false">IF(OR(I140="DNB",I140="Dry DNB"),1,0)</f>
        <v>1</v>
      </c>
      <c r="Z140" s="55" t="n">
        <f aca="false">IF(ISNUMBER(W140),A140-W140,"")</f>
        <v>69</v>
      </c>
      <c r="AA140" s="55" t="n">
        <f aca="false">MATCH(A140,DATAS,0)</f>
        <v>1</v>
      </c>
      <c r="AB140" s="55" t="n">
        <f aca="false">IF(AND(E140&gt;0,OR(AND(B140&gt;=1,B140&lt;=6),B140=10)),1,0)</f>
        <v>1</v>
      </c>
      <c r="AC140" s="55" t="n">
        <f aca="false">IF(AND(E140&gt;0,B140=10),1,0)</f>
        <v>0</v>
      </c>
      <c r="AD140" s="0" t="str">
        <f aca="false">IF(AND(C139=C140,AA139=AA140-1),AB139,"")</f>
        <v/>
      </c>
      <c r="AE140" s="0" t="str">
        <f aca="false">IF(AND(C139=C140,AA139=AA140-1),AC139,"")</f>
        <v/>
      </c>
      <c r="AF140" s="0" t="str">
        <f aca="false">IF(AA140=1,"",IF(AND(AB140=1,AD140&lt;&gt;1),1,0))</f>
        <v/>
      </c>
      <c r="AG140" s="0" t="str">
        <f aca="false">IF(AA140=1,"",IF(AND(AC140=1,AE140&lt;&gt;1),1,0))</f>
        <v/>
      </c>
      <c r="AH140" s="60" t="str">
        <f aca="false">IF(AND(E140&gt;0,AA140&lt;2,NOT(AND(C141=C140,AA141=AA140+1))),INDEX(DATAS,AA140+1),"")</f>
        <v/>
      </c>
      <c r="AI140" s="60" t="str">
        <f aca="false">IF(AND(AC140=1,AA140&lt;2),IF(AND(C141=C140,AA141=AA140+1),IF(AC141=1,"",INDEX(DATAS,AA140+1)),INDEX(DATAS,AA140+1)),"")</f>
        <v/>
      </c>
    </row>
    <row r="141" customFormat="false" ht="15" hidden="false" customHeight="false" outlineLevel="0" collapsed="false">
      <c r="A141" s="60" t="n">
        <v>46310</v>
      </c>
      <c r="B141" s="0" t="n">
        <v>6</v>
      </c>
      <c r="C141" s="0" t="n">
        <v>3039</v>
      </c>
      <c r="D141" s="0" t="n">
        <v>135</v>
      </c>
      <c r="E141" s="0" t="n">
        <v>4</v>
      </c>
      <c r="F141" s="55" t="s">
        <v>227</v>
      </c>
      <c r="G141" s="0" t="n">
        <v>18.3</v>
      </c>
      <c r="H141" s="0" t="n">
        <v>23</v>
      </c>
      <c r="I141" s="55" t="s">
        <v>143</v>
      </c>
      <c r="J141" s="0" t="n">
        <v>135</v>
      </c>
      <c r="K141" s="0" t="n">
        <v>64</v>
      </c>
      <c r="M141" s="0" t="n">
        <v>1581.34</v>
      </c>
      <c r="N141" s="0" t="n">
        <v>24.37</v>
      </c>
      <c r="O141" s="0" t="n">
        <v>29.28</v>
      </c>
      <c r="P141" s="0" t="n">
        <v>4.07</v>
      </c>
      <c r="Q141" s="0" t="n">
        <v>2.88</v>
      </c>
      <c r="T141" s="0" t="n">
        <v>31.6</v>
      </c>
      <c r="U141" s="0" t="n">
        <v>2231</v>
      </c>
      <c r="V141" s="0" t="n">
        <v>1</v>
      </c>
      <c r="W141" s="60" t="n">
        <v>46240</v>
      </c>
      <c r="X141" s="55" t="n">
        <f aca="false">IF(I141="Male",0,1)</f>
        <v>1</v>
      </c>
      <c r="Y141" s="55" t="n">
        <f aca="false">IF(OR(I141="DNB",I141="Dry DNB"),1,0)</f>
        <v>1</v>
      </c>
      <c r="Z141" s="55" t="n">
        <f aca="false">IF(ISNUMBER(W141),A141-W141,"")</f>
        <v>70</v>
      </c>
      <c r="AA141" s="55" t="n">
        <f aca="false">MATCH(A141,DATAS,0)</f>
        <v>2</v>
      </c>
      <c r="AB141" s="55" t="n">
        <f aca="false">IF(AND(E141&gt;0,OR(AND(B141&gt;=1,B141&lt;=6),B141=10)),1,0)</f>
        <v>1</v>
      </c>
      <c r="AC141" s="55" t="n">
        <f aca="false">IF(AND(E141&gt;0,B141=10),1,0)</f>
        <v>0</v>
      </c>
      <c r="AD141" s="55" t="n">
        <f aca="false">IF(AND(C140=C141,AA140=AA141-1),AB140,"")</f>
        <v>1</v>
      </c>
      <c r="AE141" s="55" t="n">
        <f aca="false">IF(AND(C140=C141,AA140=AA141-1),AC140,"")</f>
        <v>0</v>
      </c>
      <c r="AF141" s="55" t="n">
        <f aca="false">IF(AA141=1,"",IF(AND(AB141=1,AD141&lt;&gt;1),1,0))</f>
        <v>0</v>
      </c>
      <c r="AG141" s="55" t="n">
        <f aca="false">IF(AA141=1,"",IF(AND(AC141=1,AE141&lt;&gt;1),1,0))</f>
        <v>0</v>
      </c>
      <c r="AH141" s="60" t="str">
        <f aca="false">IF(AND(E141&gt;0,AA141&lt;2,NOT(AND(C142=C141,AA142=AA141+1))),INDEX(DATAS,AA141+1),"")</f>
        <v/>
      </c>
      <c r="AI141" s="60" t="str">
        <f aca="false">IF(AND(AC141=1,AA141&lt;2),IF(AND(C142=C141,AA142=AA141+1),IF(AC142=1,"",INDEX(DATAS,AA141+1)),INDEX(DATAS,AA141+1)),"")</f>
        <v/>
      </c>
    </row>
    <row r="142" customFormat="false" ht="15" hidden="false" customHeight="false" outlineLevel="0" collapsed="false">
      <c r="A142" s="60" t="n">
        <v>46309</v>
      </c>
      <c r="B142" s="0" t="n">
        <v>6</v>
      </c>
      <c r="C142" s="0" t="n">
        <v>3050</v>
      </c>
      <c r="D142" s="0" t="n">
        <v>117</v>
      </c>
      <c r="E142" s="0" t="n">
        <v>5</v>
      </c>
      <c r="F142" s="55" t="s">
        <v>228</v>
      </c>
      <c r="G142" s="0" t="n">
        <v>29.1</v>
      </c>
      <c r="H142" s="0" t="n">
        <v>31</v>
      </c>
      <c r="I142" s="55" t="s">
        <v>187</v>
      </c>
      <c r="J142" s="0" t="n">
        <v>117</v>
      </c>
      <c r="K142" s="0" t="n">
        <v>89</v>
      </c>
      <c r="M142" s="0" t="n">
        <v>1204.13</v>
      </c>
      <c r="N142" s="0" t="n">
        <v>11.34</v>
      </c>
      <c r="O142" s="0" t="n">
        <v>29.93</v>
      </c>
      <c r="P142" s="0" t="n">
        <v>4.66</v>
      </c>
      <c r="Q142" s="0" t="n">
        <v>3.33</v>
      </c>
      <c r="R142" s="0" t="n">
        <v>3984</v>
      </c>
      <c r="S142" s="0" t="n">
        <v>7878</v>
      </c>
      <c r="T142" s="0" t="n">
        <v>41.6</v>
      </c>
      <c r="U142" s="0" t="n">
        <v>2223</v>
      </c>
      <c r="V142" s="0" t="n">
        <v>1</v>
      </c>
      <c r="W142" s="60" t="n">
        <v>46282</v>
      </c>
      <c r="X142" s="55" t="n">
        <f aca="false">IF(I142="Male",0,1)</f>
        <v>1</v>
      </c>
      <c r="Y142" s="55" t="n">
        <f aca="false">IF(OR(I142="DNB",I142="Dry DNB"),1,0)</f>
        <v>0</v>
      </c>
      <c r="Z142" s="55" t="n">
        <f aca="false">IF(ISNUMBER(W142),A142-W142,"")</f>
        <v>27</v>
      </c>
      <c r="AA142" s="55" t="n">
        <f aca="false">MATCH(A142,DATAS,0)</f>
        <v>1</v>
      </c>
      <c r="AB142" s="55" t="n">
        <f aca="false">IF(AND(E142&gt;0,OR(AND(B142&gt;=1,B142&lt;=6),B142=10)),1,0)</f>
        <v>1</v>
      </c>
      <c r="AC142" s="55" t="n">
        <f aca="false">IF(AND(E142&gt;0,B142=10),1,0)</f>
        <v>0</v>
      </c>
      <c r="AD142" s="0" t="str">
        <f aca="false">IF(AND(C141=C142,AA141=AA142-1),AB141,"")</f>
        <v/>
      </c>
      <c r="AE142" s="0" t="str">
        <f aca="false">IF(AND(C141=C142,AA141=AA142-1),AC141,"")</f>
        <v/>
      </c>
      <c r="AF142" s="0" t="str">
        <f aca="false">IF(AA142=1,"",IF(AND(AB142=1,AD142&lt;&gt;1),1,0))</f>
        <v/>
      </c>
      <c r="AG142" s="0" t="str">
        <f aca="false">IF(AA142=1,"",IF(AND(AC142=1,AE142&lt;&gt;1),1,0))</f>
        <v/>
      </c>
      <c r="AH142" s="60" t="str">
        <f aca="false">IF(AND(E142&gt;0,AA142&lt;2,NOT(AND(C143=C142,AA143=AA142+1))),INDEX(DATAS,AA142+1),"")</f>
        <v/>
      </c>
      <c r="AI142" s="60" t="str">
        <f aca="false">IF(AND(AC142=1,AA142&lt;2),IF(AND(C143=C142,AA143=AA142+1),IF(AC143=1,"",INDEX(DATAS,AA142+1)),INDEX(DATAS,AA142+1)),"")</f>
        <v/>
      </c>
    </row>
    <row r="143" customFormat="false" ht="15" hidden="false" customHeight="false" outlineLevel="0" collapsed="false">
      <c r="A143" s="60" t="n">
        <v>46310</v>
      </c>
      <c r="B143" s="0" t="n">
        <v>6</v>
      </c>
      <c r="C143" s="0" t="n">
        <v>3050</v>
      </c>
      <c r="D143" s="0" t="n">
        <v>118</v>
      </c>
      <c r="E143" s="0" t="n">
        <v>5</v>
      </c>
      <c r="F143" s="55" t="s">
        <v>228</v>
      </c>
      <c r="G143" s="0" t="n">
        <v>34</v>
      </c>
      <c r="H143" s="0" t="n">
        <v>31</v>
      </c>
      <c r="I143" s="55" t="s">
        <v>187</v>
      </c>
      <c r="J143" s="0" t="n">
        <v>118</v>
      </c>
      <c r="K143" s="0" t="n">
        <v>89</v>
      </c>
      <c r="M143" s="0" t="n">
        <v>1204.13</v>
      </c>
      <c r="N143" s="0" t="n">
        <v>11.34</v>
      </c>
      <c r="O143" s="0" t="n">
        <v>29.93</v>
      </c>
      <c r="P143" s="0" t="n">
        <v>4.66</v>
      </c>
      <c r="Q143" s="0" t="n">
        <v>3.33</v>
      </c>
      <c r="T143" s="0" t="n">
        <v>41.6</v>
      </c>
      <c r="U143" s="0" t="n">
        <v>2224</v>
      </c>
      <c r="V143" s="0" t="n">
        <v>1</v>
      </c>
      <c r="W143" s="60" t="n">
        <v>46282</v>
      </c>
      <c r="X143" s="55" t="n">
        <f aca="false">IF(I143="Male",0,1)</f>
        <v>1</v>
      </c>
      <c r="Y143" s="55" t="n">
        <f aca="false">IF(OR(I143="DNB",I143="Dry DNB"),1,0)</f>
        <v>0</v>
      </c>
      <c r="Z143" s="55" t="n">
        <f aca="false">IF(ISNUMBER(W143),A143-W143,"")</f>
        <v>28</v>
      </c>
      <c r="AA143" s="55" t="n">
        <f aca="false">MATCH(A143,DATAS,0)</f>
        <v>2</v>
      </c>
      <c r="AB143" s="55" t="n">
        <f aca="false">IF(AND(E143&gt;0,OR(AND(B143&gt;=1,B143&lt;=6),B143=10)),1,0)</f>
        <v>1</v>
      </c>
      <c r="AC143" s="55" t="n">
        <f aca="false">IF(AND(E143&gt;0,B143=10),1,0)</f>
        <v>0</v>
      </c>
      <c r="AD143" s="55" t="n">
        <f aca="false">IF(AND(C142=C143,AA142=AA143-1),AB142,"")</f>
        <v>1</v>
      </c>
      <c r="AE143" s="55" t="n">
        <f aca="false">IF(AND(C142=C143,AA142=AA143-1),AC142,"")</f>
        <v>0</v>
      </c>
      <c r="AF143" s="55" t="n">
        <f aca="false">IF(AA143=1,"",IF(AND(AB143=1,AD143&lt;&gt;1),1,0))</f>
        <v>0</v>
      </c>
      <c r="AG143" s="55" t="n">
        <f aca="false">IF(AA143=1,"",IF(AND(AC143=1,AE143&lt;&gt;1),1,0))</f>
        <v>0</v>
      </c>
      <c r="AH143" s="60" t="str">
        <f aca="false">IF(AND(E143&gt;0,AA143&lt;2,NOT(AND(C144=C143,AA144=AA143+1))),INDEX(DATAS,AA143+1),"")</f>
        <v/>
      </c>
      <c r="AI143" s="60" t="str">
        <f aca="false">IF(AND(AC143=1,AA143&lt;2),IF(AND(C144=C143,AA144=AA143+1),IF(AC144=1,"",INDEX(DATAS,AA143+1)),INDEX(DATAS,AA143+1)),"")</f>
        <v/>
      </c>
    </row>
    <row r="144" customFormat="false" ht="15" hidden="false" customHeight="false" outlineLevel="0" collapsed="false">
      <c r="A144" s="60" t="n">
        <v>46309</v>
      </c>
      <c r="B144" s="0" t="n">
        <v>7</v>
      </c>
      <c r="C144" s="0" t="n">
        <v>3053</v>
      </c>
      <c r="D144" s="0" t="n">
        <v>290</v>
      </c>
      <c r="E144" s="0" t="n">
        <v>4</v>
      </c>
      <c r="F144" s="55" t="s">
        <v>229</v>
      </c>
      <c r="I144" s="55" t="s">
        <v>162</v>
      </c>
      <c r="J144" s="0" t="n">
        <v>67</v>
      </c>
      <c r="K144" s="0" t="n">
        <v>67</v>
      </c>
      <c r="L144" s="0" t="n">
        <v>231</v>
      </c>
      <c r="M144" s="0" t="n">
        <v>848.21</v>
      </c>
      <c r="N144" s="0" t="n">
        <v>-3.85</v>
      </c>
      <c r="O144" s="0" t="n">
        <v>15.72</v>
      </c>
      <c r="P144" s="0" t="n">
        <v>3.56</v>
      </c>
      <c r="Q144" s="0" t="n">
        <v>3.12</v>
      </c>
      <c r="R144" s="0" t="n">
        <v>5254</v>
      </c>
      <c r="S144" s="0" t="n">
        <v>10507</v>
      </c>
      <c r="T144" s="0" t="n">
        <v>54.95</v>
      </c>
      <c r="U144" s="0" t="n">
        <v>2219</v>
      </c>
      <c r="V144" s="0" t="n">
        <v>1</v>
      </c>
      <c r="W144" s="60" t="n">
        <v>46079</v>
      </c>
      <c r="X144" s="55" t="n">
        <f aca="false">IF(I144="Male",0,1)</f>
        <v>1</v>
      </c>
      <c r="Y144" s="55" t="n">
        <f aca="false">IF(OR(I144="DNB",I144="Dry DNB"),1,0)</f>
        <v>0</v>
      </c>
      <c r="Z144" s="55" t="n">
        <f aca="false">IF(ISNUMBER(W144),A144-W144,"")</f>
        <v>230</v>
      </c>
      <c r="AA144" s="55" t="n">
        <f aca="false">MATCH(A144,DATAS,0)</f>
        <v>1</v>
      </c>
      <c r="AB144" s="55" t="n">
        <f aca="false">IF(AND(E144&gt;0,OR(AND(B144&gt;=1,B144&lt;=6),B144=10)),1,0)</f>
        <v>0</v>
      </c>
      <c r="AC144" s="55" t="n">
        <f aca="false">IF(AND(E144&gt;0,B144=10),1,0)</f>
        <v>0</v>
      </c>
      <c r="AD144" s="0" t="str">
        <f aca="false">IF(AND(C143=C144,AA143=AA144-1),AB143,"")</f>
        <v/>
      </c>
      <c r="AE144" s="0" t="str">
        <f aca="false">IF(AND(C143=C144,AA143=AA144-1),AC143,"")</f>
        <v/>
      </c>
      <c r="AF144" s="0" t="str">
        <f aca="false">IF(AA144=1,"",IF(AND(AB144=1,AD144&lt;&gt;1),1,0))</f>
        <v/>
      </c>
      <c r="AG144" s="0" t="str">
        <f aca="false">IF(AA144=1,"",IF(AND(AC144=1,AE144&lt;&gt;1),1,0))</f>
        <v/>
      </c>
      <c r="AH144" s="60" t="str">
        <f aca="false">IF(AND(E144&gt;0,AA144&lt;2,NOT(AND(C145=C144,AA145=AA144+1))),INDEX(DATAS,AA144+1),"")</f>
        <v/>
      </c>
      <c r="AI144" s="60" t="str">
        <f aca="false">IF(AND(AC144=1,AA144&lt;2),IF(AND(C145=C144,AA145=AA144+1),IF(AC145=1,"",INDEX(DATAS,AA144+1)),INDEX(DATAS,AA144+1)),"")</f>
        <v/>
      </c>
    </row>
    <row r="145" customFormat="false" ht="15" hidden="false" customHeight="false" outlineLevel="0" collapsed="false">
      <c r="A145" s="60" t="n">
        <v>46310</v>
      </c>
      <c r="B145" s="0" t="n">
        <v>7</v>
      </c>
      <c r="C145" s="0" t="n">
        <v>3053</v>
      </c>
      <c r="D145" s="0" t="n">
        <v>290</v>
      </c>
      <c r="E145" s="0" t="n">
        <v>4</v>
      </c>
      <c r="F145" s="55" t="s">
        <v>229</v>
      </c>
      <c r="I145" s="55" t="s">
        <v>162</v>
      </c>
      <c r="J145" s="0" t="n">
        <v>67</v>
      </c>
      <c r="K145" s="0" t="n">
        <v>67</v>
      </c>
      <c r="L145" s="0" t="n">
        <v>232</v>
      </c>
      <c r="M145" s="0" t="n">
        <v>848.21</v>
      </c>
      <c r="N145" s="0" t="n">
        <v>-3.85</v>
      </c>
      <c r="O145" s="0" t="n">
        <v>15.72</v>
      </c>
      <c r="P145" s="0" t="n">
        <v>3.56</v>
      </c>
      <c r="Q145" s="0" t="n">
        <v>3.12</v>
      </c>
      <c r="T145" s="0" t="n">
        <v>54.95</v>
      </c>
      <c r="U145" s="0" t="n">
        <v>2220</v>
      </c>
      <c r="V145" s="0" t="n">
        <v>1</v>
      </c>
      <c r="W145" s="60" t="n">
        <v>46079</v>
      </c>
      <c r="X145" s="55" t="n">
        <f aca="false">IF(I145="Male",0,1)</f>
        <v>1</v>
      </c>
      <c r="Y145" s="55" t="n">
        <f aca="false">IF(OR(I145="DNB",I145="Dry DNB"),1,0)</f>
        <v>0</v>
      </c>
      <c r="Z145" s="55" t="n">
        <f aca="false">IF(ISNUMBER(W145),A145-W145,"")</f>
        <v>231</v>
      </c>
      <c r="AA145" s="55" t="n">
        <f aca="false">MATCH(A145,DATAS,0)</f>
        <v>2</v>
      </c>
      <c r="AB145" s="55" t="n">
        <f aca="false">IF(AND(E145&gt;0,OR(AND(B145&gt;=1,B145&lt;=6),B145=10)),1,0)</f>
        <v>0</v>
      </c>
      <c r="AC145" s="55" t="n">
        <f aca="false">IF(AND(E145&gt;0,B145=10),1,0)</f>
        <v>0</v>
      </c>
      <c r="AD145" s="55" t="n">
        <f aca="false">IF(AND(C144=C145,AA144=AA145-1),AB144,"")</f>
        <v>0</v>
      </c>
      <c r="AE145" s="55" t="n">
        <f aca="false">IF(AND(C144=C145,AA144=AA145-1),AC144,"")</f>
        <v>0</v>
      </c>
      <c r="AF145" s="55" t="n">
        <f aca="false">IF(AA145=1,"",IF(AND(AB145=1,AD145&lt;&gt;1),1,0))</f>
        <v>0</v>
      </c>
      <c r="AG145" s="55" t="n">
        <f aca="false">IF(AA145=1,"",IF(AND(AC145=1,AE145&lt;&gt;1),1,0))</f>
        <v>0</v>
      </c>
      <c r="AH145" s="60" t="str">
        <f aca="false">IF(AND(E145&gt;0,AA145&lt;2,NOT(AND(C146=C145,AA146=AA145+1))),INDEX(DATAS,AA145+1),"")</f>
        <v/>
      </c>
      <c r="AI145" s="60" t="str">
        <f aca="false">IF(AND(AC145=1,AA145&lt;2),IF(AND(C146=C145,AA146=AA145+1),IF(AC146=1,"",INDEX(DATAS,AA145+1)),INDEX(DATAS,AA145+1)),"")</f>
        <v/>
      </c>
    </row>
    <row r="146" customFormat="false" ht="15" hidden="false" customHeight="false" outlineLevel="0" collapsed="false">
      <c r="A146" s="60" t="n">
        <v>46309</v>
      </c>
      <c r="B146" s="0" t="n">
        <v>6</v>
      </c>
      <c r="C146" s="0" t="n">
        <v>3060</v>
      </c>
      <c r="D146" s="0" t="n">
        <v>363</v>
      </c>
      <c r="E146" s="0" t="n">
        <v>4</v>
      </c>
      <c r="F146" s="55" t="s">
        <v>230</v>
      </c>
      <c r="H146" s="0" t="n">
        <v>21</v>
      </c>
      <c r="I146" s="55" t="s">
        <v>157</v>
      </c>
      <c r="J146" s="0" t="n">
        <v>230</v>
      </c>
      <c r="K146" s="0" t="n">
        <v>70</v>
      </c>
      <c r="L146" s="0" t="n">
        <v>133</v>
      </c>
      <c r="M146" s="0" t="n">
        <v>311.62</v>
      </c>
      <c r="N146" s="0" t="n">
        <v>30.1</v>
      </c>
      <c r="O146" s="0" t="n">
        <v>17.86</v>
      </c>
      <c r="P146" s="0" t="n">
        <v>3.92</v>
      </c>
      <c r="Q146" s="0" t="n">
        <v>4.02</v>
      </c>
      <c r="R146" s="0" t="n">
        <v>5889</v>
      </c>
      <c r="S146" s="0" t="n">
        <v>11688</v>
      </c>
      <c r="T146" s="0" t="n">
        <v>64.4</v>
      </c>
      <c r="U146" s="0" t="n">
        <v>2216</v>
      </c>
      <c r="V146" s="0" t="n">
        <v>5</v>
      </c>
      <c r="W146" s="60" t="n">
        <v>46177</v>
      </c>
      <c r="X146" s="55" t="n">
        <f aca="false">IF(I146="Male",0,1)</f>
        <v>1</v>
      </c>
      <c r="Y146" s="55" t="n">
        <f aca="false">IF(OR(I146="DNB",I146="Dry DNB"),1,0)</f>
        <v>0</v>
      </c>
      <c r="Z146" s="55" t="n">
        <f aca="false">IF(ISNUMBER(W146),A146-W146,"")</f>
        <v>132</v>
      </c>
      <c r="AA146" s="55" t="n">
        <f aca="false">MATCH(A146,DATAS,0)</f>
        <v>1</v>
      </c>
      <c r="AB146" s="55" t="n">
        <f aca="false">IF(AND(E146&gt;0,OR(AND(B146&gt;=1,B146&lt;=6),B146=10)),1,0)</f>
        <v>1</v>
      </c>
      <c r="AC146" s="55" t="n">
        <f aca="false">IF(AND(E146&gt;0,B146=10),1,0)</f>
        <v>0</v>
      </c>
      <c r="AD146" s="0" t="str">
        <f aca="false">IF(AND(C145=C146,AA145=AA146-1),AB145,"")</f>
        <v/>
      </c>
      <c r="AE146" s="0" t="str">
        <f aca="false">IF(AND(C145=C146,AA145=AA146-1),AC145,"")</f>
        <v/>
      </c>
      <c r="AF146" s="0" t="str">
        <f aca="false">IF(AA146=1,"",IF(AND(AB146=1,AD146&lt;&gt;1),1,0))</f>
        <v/>
      </c>
      <c r="AG146" s="0" t="str">
        <f aca="false">IF(AA146=1,"",IF(AND(AC146=1,AE146&lt;&gt;1),1,0))</f>
        <v/>
      </c>
      <c r="AH146" s="60" t="str">
        <f aca="false">IF(AND(E146&gt;0,AA146&lt;2,NOT(AND(C147=C146,AA147=AA146+1))),INDEX(DATAS,AA146+1),"")</f>
        <v/>
      </c>
      <c r="AI146" s="60" t="str">
        <f aca="false">IF(AND(AC146=1,AA146&lt;2),IF(AND(C147=C146,AA147=AA146+1),IF(AC147=1,"",INDEX(DATAS,AA146+1)),INDEX(DATAS,AA146+1)),"")</f>
        <v/>
      </c>
    </row>
    <row r="147" customFormat="false" ht="15" hidden="false" customHeight="false" outlineLevel="0" collapsed="false">
      <c r="A147" s="60" t="n">
        <v>46310</v>
      </c>
      <c r="B147" s="0" t="n">
        <v>6</v>
      </c>
      <c r="C147" s="0" t="n">
        <v>3060</v>
      </c>
      <c r="D147" s="0" t="n">
        <v>364</v>
      </c>
      <c r="E147" s="0" t="n">
        <v>4</v>
      </c>
      <c r="F147" s="55" t="s">
        <v>230</v>
      </c>
      <c r="G147" s="0" t="n">
        <v>20.9</v>
      </c>
      <c r="H147" s="0" t="n">
        <v>22</v>
      </c>
      <c r="I147" s="55" t="s">
        <v>157</v>
      </c>
      <c r="J147" s="0" t="n">
        <v>230</v>
      </c>
      <c r="K147" s="0" t="n">
        <v>70</v>
      </c>
      <c r="L147" s="0" t="n">
        <v>134</v>
      </c>
      <c r="M147" s="0" t="n">
        <v>311.62</v>
      </c>
      <c r="N147" s="0" t="n">
        <v>30.1</v>
      </c>
      <c r="O147" s="0" t="n">
        <v>17.86</v>
      </c>
      <c r="P147" s="0" t="n">
        <v>3.92</v>
      </c>
      <c r="Q147" s="0" t="n">
        <v>4.02</v>
      </c>
      <c r="T147" s="0" t="n">
        <v>64.4</v>
      </c>
      <c r="U147" s="0" t="n">
        <v>2217</v>
      </c>
      <c r="V147" s="0" t="n">
        <v>5</v>
      </c>
      <c r="W147" s="60" t="n">
        <v>46177</v>
      </c>
      <c r="X147" s="55" t="n">
        <f aca="false">IF(I147="Male",0,1)</f>
        <v>1</v>
      </c>
      <c r="Y147" s="55" t="n">
        <f aca="false">IF(OR(I147="DNB",I147="Dry DNB"),1,0)</f>
        <v>0</v>
      </c>
      <c r="Z147" s="55" t="n">
        <f aca="false">IF(ISNUMBER(W147),A147-W147,"")</f>
        <v>133</v>
      </c>
      <c r="AA147" s="55" t="n">
        <f aca="false">MATCH(A147,DATAS,0)</f>
        <v>2</v>
      </c>
      <c r="AB147" s="55" t="n">
        <f aca="false">IF(AND(E147&gt;0,OR(AND(B147&gt;=1,B147&lt;=6),B147=10)),1,0)</f>
        <v>1</v>
      </c>
      <c r="AC147" s="55" t="n">
        <f aca="false">IF(AND(E147&gt;0,B147=10),1,0)</f>
        <v>0</v>
      </c>
      <c r="AD147" s="55" t="n">
        <f aca="false">IF(AND(C146=C147,AA146=AA147-1),AB146,"")</f>
        <v>1</v>
      </c>
      <c r="AE147" s="55" t="n">
        <f aca="false">IF(AND(C146=C147,AA146=AA147-1),AC146,"")</f>
        <v>0</v>
      </c>
      <c r="AF147" s="55" t="n">
        <f aca="false">IF(AA147=1,"",IF(AND(AB147=1,AD147&lt;&gt;1),1,0))</f>
        <v>0</v>
      </c>
      <c r="AG147" s="55" t="n">
        <f aca="false">IF(AA147=1,"",IF(AND(AC147=1,AE147&lt;&gt;1),1,0))</f>
        <v>0</v>
      </c>
      <c r="AH147" s="60" t="str">
        <f aca="false">IF(AND(E147&gt;0,AA147&lt;2,NOT(AND(C148=C147,AA148=AA147+1))),INDEX(DATAS,AA147+1),"")</f>
        <v/>
      </c>
      <c r="AI147" s="60" t="str">
        <f aca="false">IF(AND(AC147=1,AA147&lt;2),IF(AND(C148=C147,AA148=AA147+1),IF(AC148=1,"",INDEX(DATAS,AA147+1)),INDEX(DATAS,AA147+1)),"")</f>
        <v/>
      </c>
    </row>
    <row r="148" customFormat="false" ht="15" hidden="false" customHeight="false" outlineLevel="0" collapsed="false">
      <c r="A148" s="60" t="n">
        <v>46309</v>
      </c>
      <c r="B148" s="0" t="n">
        <v>7</v>
      </c>
      <c r="C148" s="0" t="n">
        <v>3066</v>
      </c>
      <c r="D148" s="0" t="n">
        <v>347</v>
      </c>
      <c r="E148" s="0" t="n">
        <v>4</v>
      </c>
      <c r="F148" s="55" t="s">
        <v>231</v>
      </c>
      <c r="I148" s="55" t="s">
        <v>162</v>
      </c>
      <c r="J148" s="0" t="n">
        <v>124</v>
      </c>
      <c r="K148" s="0" t="n">
        <v>69</v>
      </c>
      <c r="L148" s="0" t="n">
        <v>245</v>
      </c>
      <c r="M148" s="0" t="n">
        <v>280.83</v>
      </c>
      <c r="N148" s="0" t="n">
        <v>19.84</v>
      </c>
      <c r="O148" s="0" t="n">
        <v>17.52</v>
      </c>
      <c r="P148" s="0" t="n">
        <v>4.54</v>
      </c>
      <c r="Q148" s="0" t="n">
        <v>3.47</v>
      </c>
      <c r="R148" s="0" t="n">
        <v>5683</v>
      </c>
      <c r="S148" s="0" t="n">
        <v>11535</v>
      </c>
      <c r="T148" s="0" t="n">
        <v>61</v>
      </c>
      <c r="U148" s="0" t="n">
        <v>2213</v>
      </c>
      <c r="V148" s="0" t="n">
        <v>3</v>
      </c>
      <c r="W148" s="60" t="n">
        <v>46065</v>
      </c>
      <c r="X148" s="55" t="n">
        <f aca="false">IF(I148="Male",0,1)</f>
        <v>1</v>
      </c>
      <c r="Y148" s="55" t="n">
        <f aca="false">IF(OR(I148="DNB",I148="Dry DNB"),1,0)</f>
        <v>0</v>
      </c>
      <c r="Z148" s="55" t="n">
        <f aca="false">IF(ISNUMBER(W148),A148-W148,"")</f>
        <v>244</v>
      </c>
      <c r="AA148" s="55" t="n">
        <f aca="false">MATCH(A148,DATAS,0)</f>
        <v>1</v>
      </c>
      <c r="AB148" s="55" t="n">
        <f aca="false">IF(AND(E148&gt;0,OR(AND(B148&gt;=1,B148&lt;=6),B148=10)),1,0)</f>
        <v>0</v>
      </c>
      <c r="AC148" s="55" t="n">
        <f aca="false">IF(AND(E148&gt;0,B148=10),1,0)</f>
        <v>0</v>
      </c>
      <c r="AD148" s="0" t="str">
        <f aca="false">IF(AND(C147=C148,AA147=AA148-1),AB147,"")</f>
        <v/>
      </c>
      <c r="AE148" s="0" t="str">
        <f aca="false">IF(AND(C147=C148,AA147=AA148-1),AC147,"")</f>
        <v/>
      </c>
      <c r="AF148" s="0" t="str">
        <f aca="false">IF(AA148=1,"",IF(AND(AB148=1,AD148&lt;&gt;1),1,0))</f>
        <v/>
      </c>
      <c r="AG148" s="0" t="str">
        <f aca="false">IF(AA148=1,"",IF(AND(AC148=1,AE148&lt;&gt;1),1,0))</f>
        <v/>
      </c>
      <c r="AH148" s="60" t="str">
        <f aca="false">IF(AND(E148&gt;0,AA148&lt;2,NOT(AND(C149=C148,AA149=AA148+1))),INDEX(DATAS,AA148+1),"")</f>
        <v/>
      </c>
      <c r="AI148" s="60" t="str">
        <f aca="false">IF(AND(AC148=1,AA148&lt;2),IF(AND(C149=C148,AA149=AA148+1),IF(AC149=1,"",INDEX(DATAS,AA148+1)),INDEX(DATAS,AA148+1)),"")</f>
        <v/>
      </c>
    </row>
    <row r="149" customFormat="false" ht="15" hidden="false" customHeight="false" outlineLevel="0" collapsed="false">
      <c r="A149" s="60" t="n">
        <v>46310</v>
      </c>
      <c r="B149" s="0" t="n">
        <v>7</v>
      </c>
      <c r="C149" s="0" t="n">
        <v>3066</v>
      </c>
      <c r="D149" s="0" t="n">
        <v>347</v>
      </c>
      <c r="E149" s="0" t="n">
        <v>4</v>
      </c>
      <c r="F149" s="55" t="s">
        <v>231</v>
      </c>
      <c r="I149" s="55" t="s">
        <v>162</v>
      </c>
      <c r="J149" s="0" t="n">
        <v>124</v>
      </c>
      <c r="K149" s="0" t="n">
        <v>69</v>
      </c>
      <c r="L149" s="0" t="n">
        <v>246</v>
      </c>
      <c r="M149" s="0" t="n">
        <v>280.83</v>
      </c>
      <c r="N149" s="0" t="n">
        <v>19.84</v>
      </c>
      <c r="O149" s="0" t="n">
        <v>17.52</v>
      </c>
      <c r="P149" s="0" t="n">
        <v>4.54</v>
      </c>
      <c r="Q149" s="0" t="n">
        <v>3.47</v>
      </c>
      <c r="T149" s="0" t="n">
        <v>61</v>
      </c>
      <c r="U149" s="0" t="n">
        <v>2214</v>
      </c>
      <c r="V149" s="0" t="n">
        <v>3</v>
      </c>
      <c r="W149" s="60" t="n">
        <v>46065</v>
      </c>
      <c r="X149" s="55" t="n">
        <f aca="false">IF(I149="Male",0,1)</f>
        <v>1</v>
      </c>
      <c r="Y149" s="55" t="n">
        <f aca="false">IF(OR(I149="DNB",I149="Dry DNB"),1,0)</f>
        <v>0</v>
      </c>
      <c r="Z149" s="55" t="n">
        <f aca="false">IF(ISNUMBER(W149),A149-W149,"")</f>
        <v>245</v>
      </c>
      <c r="AA149" s="55" t="n">
        <f aca="false">MATCH(A149,DATAS,0)</f>
        <v>2</v>
      </c>
      <c r="AB149" s="55" t="n">
        <f aca="false">IF(AND(E149&gt;0,OR(AND(B149&gt;=1,B149&lt;=6),B149=10)),1,0)</f>
        <v>0</v>
      </c>
      <c r="AC149" s="55" t="n">
        <f aca="false">IF(AND(E149&gt;0,B149=10),1,0)</f>
        <v>0</v>
      </c>
      <c r="AD149" s="55" t="n">
        <f aca="false">IF(AND(C148=C149,AA148=AA149-1),AB148,"")</f>
        <v>0</v>
      </c>
      <c r="AE149" s="55" t="n">
        <f aca="false">IF(AND(C148=C149,AA148=AA149-1),AC148,"")</f>
        <v>0</v>
      </c>
      <c r="AF149" s="55" t="n">
        <f aca="false">IF(AA149=1,"",IF(AND(AB149=1,AD149&lt;&gt;1),1,0))</f>
        <v>0</v>
      </c>
      <c r="AG149" s="55" t="n">
        <f aca="false">IF(AA149=1,"",IF(AND(AC149=1,AE149&lt;&gt;1),1,0))</f>
        <v>0</v>
      </c>
      <c r="AH149" s="60" t="str">
        <f aca="false">IF(AND(E149&gt;0,AA149&lt;2,NOT(AND(C150=C149,AA150=AA149+1))),INDEX(DATAS,AA149+1),"")</f>
        <v/>
      </c>
      <c r="AI149" s="60" t="str">
        <f aca="false">IF(AND(AC149=1,AA149&lt;2),IF(AND(C150=C149,AA150=AA149+1),IF(AC150=1,"",INDEX(DATAS,AA149+1)),INDEX(DATAS,AA149+1)),"")</f>
        <v/>
      </c>
    </row>
    <row r="150" customFormat="false" ht="15" hidden="false" customHeight="false" outlineLevel="0" collapsed="false">
      <c r="A150" s="60" t="n">
        <v>46309</v>
      </c>
      <c r="B150" s="0" t="n">
        <v>7</v>
      </c>
      <c r="C150" s="0" t="n">
        <v>3070</v>
      </c>
      <c r="D150" s="0" t="n">
        <v>324</v>
      </c>
      <c r="E150" s="0" t="n">
        <v>4</v>
      </c>
      <c r="F150" s="55" t="s">
        <v>232</v>
      </c>
      <c r="I150" s="55" t="s">
        <v>162</v>
      </c>
      <c r="J150" s="0" t="n">
        <v>179</v>
      </c>
      <c r="K150" s="0" t="n">
        <v>73</v>
      </c>
      <c r="L150" s="0" t="n">
        <v>223</v>
      </c>
      <c r="M150" s="0" t="n">
        <v>918.18</v>
      </c>
      <c r="N150" s="0" t="n">
        <v>-7.12</v>
      </c>
      <c r="O150" s="0" t="n">
        <v>18.82</v>
      </c>
      <c r="P150" s="0" t="n">
        <v>3.64</v>
      </c>
      <c r="Q150" s="0" t="n">
        <v>3.71</v>
      </c>
      <c r="R150" s="0" t="n">
        <v>4556</v>
      </c>
      <c r="S150" s="0" t="n">
        <v>8666</v>
      </c>
      <c r="T150" s="0" t="n">
        <v>49.9</v>
      </c>
      <c r="U150" s="0" t="n">
        <v>2211</v>
      </c>
      <c r="V150" s="0" t="n">
        <v>4</v>
      </c>
      <c r="W150" s="60" t="n">
        <v>46087</v>
      </c>
      <c r="X150" s="55" t="n">
        <f aca="false">IF(I150="Male",0,1)</f>
        <v>1</v>
      </c>
      <c r="Y150" s="55" t="n">
        <f aca="false">IF(OR(I150="DNB",I150="Dry DNB"),1,0)</f>
        <v>0</v>
      </c>
      <c r="Z150" s="55" t="n">
        <f aca="false">IF(ISNUMBER(W150),A150-W150,"")</f>
        <v>222</v>
      </c>
      <c r="AA150" s="55" t="n">
        <f aca="false">MATCH(A150,DATAS,0)</f>
        <v>1</v>
      </c>
      <c r="AB150" s="55" t="n">
        <f aca="false">IF(AND(E150&gt;0,OR(AND(B150&gt;=1,B150&lt;=6),B150=10)),1,0)</f>
        <v>0</v>
      </c>
      <c r="AC150" s="55" t="n">
        <f aca="false">IF(AND(E150&gt;0,B150=10),1,0)</f>
        <v>0</v>
      </c>
      <c r="AD150" s="0" t="str">
        <f aca="false">IF(AND(C149=C150,AA149=AA150-1),AB149,"")</f>
        <v/>
      </c>
      <c r="AE150" s="0" t="str">
        <f aca="false">IF(AND(C149=C150,AA149=AA150-1),AC149,"")</f>
        <v/>
      </c>
      <c r="AF150" s="0" t="str">
        <f aca="false">IF(AA150=1,"",IF(AND(AB150=1,AD150&lt;&gt;1),1,0))</f>
        <v/>
      </c>
      <c r="AG150" s="0" t="str">
        <f aca="false">IF(AA150=1,"",IF(AND(AC150=1,AE150&lt;&gt;1),1,0))</f>
        <v/>
      </c>
      <c r="AH150" s="60" t="str">
        <f aca="false">IF(AND(E150&gt;0,AA150&lt;2,NOT(AND(C151=C150,AA151=AA150+1))),INDEX(DATAS,AA150+1),"")</f>
        <v/>
      </c>
      <c r="AI150" s="60" t="str">
        <f aca="false">IF(AND(AC150=1,AA150&lt;2),IF(AND(C151=C150,AA151=AA150+1),IF(AC151=1,"",INDEX(DATAS,AA150+1)),INDEX(DATAS,AA150+1)),"")</f>
        <v/>
      </c>
    </row>
    <row r="151" customFormat="false" ht="15" hidden="false" customHeight="false" outlineLevel="0" collapsed="false">
      <c r="A151" s="60" t="n">
        <v>46310</v>
      </c>
      <c r="B151" s="0" t="n">
        <v>7</v>
      </c>
      <c r="C151" s="0" t="n">
        <v>3070</v>
      </c>
      <c r="D151" s="0" t="n">
        <v>324</v>
      </c>
      <c r="E151" s="0" t="n">
        <v>4</v>
      </c>
      <c r="F151" s="55" t="s">
        <v>232</v>
      </c>
      <c r="I151" s="55" t="s">
        <v>162</v>
      </c>
      <c r="J151" s="0" t="n">
        <v>179</v>
      </c>
      <c r="K151" s="0" t="n">
        <v>73</v>
      </c>
      <c r="L151" s="0" t="n">
        <v>224</v>
      </c>
      <c r="M151" s="0" t="n">
        <v>918.18</v>
      </c>
      <c r="N151" s="0" t="n">
        <v>-7.12</v>
      </c>
      <c r="O151" s="0" t="n">
        <v>18.82</v>
      </c>
      <c r="P151" s="0" t="n">
        <v>3.64</v>
      </c>
      <c r="Q151" s="0" t="n">
        <v>3.71</v>
      </c>
      <c r="T151" s="0" t="n">
        <v>49.9</v>
      </c>
      <c r="U151" s="0" t="n">
        <v>2212</v>
      </c>
      <c r="V151" s="0" t="n">
        <v>4</v>
      </c>
      <c r="W151" s="60" t="n">
        <v>46087</v>
      </c>
      <c r="X151" s="55" t="n">
        <f aca="false">IF(I151="Male",0,1)</f>
        <v>1</v>
      </c>
      <c r="Y151" s="55" t="n">
        <f aca="false">IF(OR(I151="DNB",I151="Dry DNB"),1,0)</f>
        <v>0</v>
      </c>
      <c r="Z151" s="55" t="n">
        <f aca="false">IF(ISNUMBER(W151),A151-W151,"")</f>
        <v>223</v>
      </c>
      <c r="AA151" s="55" t="n">
        <f aca="false">MATCH(A151,DATAS,0)</f>
        <v>2</v>
      </c>
      <c r="AB151" s="55" t="n">
        <f aca="false">IF(AND(E151&gt;0,OR(AND(B151&gt;=1,B151&lt;=6),B151=10)),1,0)</f>
        <v>0</v>
      </c>
      <c r="AC151" s="55" t="n">
        <f aca="false">IF(AND(E151&gt;0,B151=10),1,0)</f>
        <v>0</v>
      </c>
      <c r="AD151" s="55" t="n">
        <f aca="false">IF(AND(C150=C151,AA150=AA151-1),AB150,"")</f>
        <v>0</v>
      </c>
      <c r="AE151" s="55" t="n">
        <f aca="false">IF(AND(C150=C151,AA150=AA151-1),AC150,"")</f>
        <v>0</v>
      </c>
      <c r="AF151" s="55" t="n">
        <f aca="false">IF(AA151=1,"",IF(AND(AB151=1,AD151&lt;&gt;1),1,0))</f>
        <v>0</v>
      </c>
      <c r="AG151" s="55" t="n">
        <f aca="false">IF(AA151=1,"",IF(AND(AC151=1,AE151&lt;&gt;1),1,0))</f>
        <v>0</v>
      </c>
      <c r="AH151" s="60" t="str">
        <f aca="false">IF(AND(E151&gt;0,AA151&lt;2,NOT(AND(C152=C151,AA152=AA151+1))),INDEX(DATAS,AA151+1),"")</f>
        <v/>
      </c>
      <c r="AI151" s="60" t="str">
        <f aca="false">IF(AND(AC151=1,AA151&lt;2),IF(AND(C152=C151,AA152=AA151+1),IF(AC152=1,"",INDEX(DATAS,AA151+1)),INDEX(DATAS,AA151+1)),"")</f>
        <v/>
      </c>
    </row>
    <row r="152" customFormat="false" ht="15" hidden="false" customHeight="false" outlineLevel="0" collapsed="false">
      <c r="A152" s="60" t="n">
        <v>46309</v>
      </c>
      <c r="B152" s="0" t="n">
        <v>5</v>
      </c>
      <c r="C152" s="0" t="n">
        <v>3072</v>
      </c>
      <c r="D152" s="0" t="n">
        <v>544</v>
      </c>
      <c r="E152" s="0" t="n">
        <v>3</v>
      </c>
      <c r="F152" s="55" t="s">
        <v>232</v>
      </c>
      <c r="G152" s="0" t="n">
        <v>33.8</v>
      </c>
      <c r="H152" s="0" t="n">
        <v>28</v>
      </c>
      <c r="I152" s="55" t="s">
        <v>187</v>
      </c>
      <c r="J152" s="0" t="n">
        <v>544</v>
      </c>
      <c r="K152" s="0" t="n">
        <v>61</v>
      </c>
      <c r="M152" s="0" t="n">
        <v>383.53</v>
      </c>
      <c r="N152" s="0" t="n">
        <v>36.94</v>
      </c>
      <c r="O152" s="0" t="n">
        <v>31.55</v>
      </c>
      <c r="P152" s="0" t="n">
        <v>4.39</v>
      </c>
      <c r="Q152" s="0" t="n">
        <v>4.01</v>
      </c>
      <c r="R152" s="0" t="n">
        <v>6458</v>
      </c>
      <c r="S152" s="0" t="n">
        <v>11988</v>
      </c>
      <c r="T152" s="0" t="n">
        <v>68.95</v>
      </c>
      <c r="U152" s="0" t="n">
        <v>2211</v>
      </c>
      <c r="V152" s="0" t="n">
        <v>10</v>
      </c>
      <c r="W152" s="60" t="n">
        <v>46303</v>
      </c>
      <c r="X152" s="55" t="n">
        <f aca="false">IF(I152="Male",0,1)</f>
        <v>1</v>
      </c>
      <c r="Y152" s="55" t="n">
        <f aca="false">IF(OR(I152="DNB",I152="Dry DNB"),1,0)</f>
        <v>0</v>
      </c>
      <c r="Z152" s="55" t="n">
        <f aca="false">IF(ISNUMBER(W152),A152-W152,"")</f>
        <v>6</v>
      </c>
      <c r="AA152" s="55" t="n">
        <f aca="false">MATCH(A152,DATAS,0)</f>
        <v>1</v>
      </c>
      <c r="AB152" s="55" t="n">
        <f aca="false">IF(AND(E152&gt;0,OR(AND(B152&gt;=1,B152&lt;=6),B152=10)),1,0)</f>
        <v>1</v>
      </c>
      <c r="AC152" s="55" t="n">
        <f aca="false">IF(AND(E152&gt;0,B152=10),1,0)</f>
        <v>0</v>
      </c>
      <c r="AD152" s="0" t="str">
        <f aca="false">IF(AND(C151=C152,AA151=AA152-1),AB151,"")</f>
        <v/>
      </c>
      <c r="AE152" s="0" t="str">
        <f aca="false">IF(AND(C151=C152,AA151=AA152-1),AC151,"")</f>
        <v/>
      </c>
      <c r="AF152" s="0" t="str">
        <f aca="false">IF(AA152=1,"",IF(AND(AB152=1,AD152&lt;&gt;1),1,0))</f>
        <v/>
      </c>
      <c r="AG152" s="0" t="str">
        <f aca="false">IF(AA152=1,"",IF(AND(AC152=1,AE152&lt;&gt;1),1,0))</f>
        <v/>
      </c>
      <c r="AH152" s="60" t="str">
        <f aca="false">IF(AND(E152&gt;0,AA152&lt;2,NOT(AND(C153=C152,AA153=AA152+1))),INDEX(DATAS,AA152+1),"")</f>
        <v/>
      </c>
      <c r="AI152" s="60" t="str">
        <f aca="false">IF(AND(AC152=1,AA152&lt;2),IF(AND(C153=C152,AA153=AA152+1),IF(AC153=1,"",INDEX(DATAS,AA152+1)),INDEX(DATAS,AA152+1)),"")</f>
        <v/>
      </c>
    </row>
    <row r="153" customFormat="false" ht="15" hidden="false" customHeight="false" outlineLevel="0" collapsed="false">
      <c r="A153" s="60" t="n">
        <v>46310</v>
      </c>
      <c r="B153" s="0" t="n">
        <v>5</v>
      </c>
      <c r="C153" s="0" t="n">
        <v>3072</v>
      </c>
      <c r="D153" s="0" t="n">
        <v>545</v>
      </c>
      <c r="E153" s="0" t="n">
        <v>3</v>
      </c>
      <c r="F153" s="55" t="s">
        <v>232</v>
      </c>
      <c r="G153" s="0" t="n">
        <v>35.2</v>
      </c>
      <c r="H153" s="0" t="n">
        <v>30</v>
      </c>
      <c r="I153" s="55" t="s">
        <v>187</v>
      </c>
      <c r="J153" s="0" t="n">
        <v>545</v>
      </c>
      <c r="K153" s="0" t="n">
        <v>61</v>
      </c>
      <c r="M153" s="0" t="n">
        <v>383.53</v>
      </c>
      <c r="N153" s="0" t="n">
        <v>36.94</v>
      </c>
      <c r="O153" s="0" t="n">
        <v>31.55</v>
      </c>
      <c r="P153" s="0" t="n">
        <v>4.39</v>
      </c>
      <c r="Q153" s="0" t="n">
        <v>4.01</v>
      </c>
      <c r="T153" s="0" t="n">
        <v>68.95</v>
      </c>
      <c r="U153" s="0" t="n">
        <v>2212</v>
      </c>
      <c r="V153" s="0" t="n">
        <v>10</v>
      </c>
      <c r="W153" s="60" t="n">
        <v>46303</v>
      </c>
      <c r="X153" s="55" t="n">
        <f aca="false">IF(I153="Male",0,1)</f>
        <v>1</v>
      </c>
      <c r="Y153" s="55" t="n">
        <f aca="false">IF(OR(I153="DNB",I153="Dry DNB"),1,0)</f>
        <v>0</v>
      </c>
      <c r="Z153" s="55" t="n">
        <f aca="false">IF(ISNUMBER(W153),A153-W153,"")</f>
        <v>7</v>
      </c>
      <c r="AA153" s="55" t="n">
        <f aca="false">MATCH(A153,DATAS,0)</f>
        <v>2</v>
      </c>
      <c r="AB153" s="55" t="n">
        <f aca="false">IF(AND(E153&gt;0,OR(AND(B153&gt;=1,B153&lt;=6),B153=10)),1,0)</f>
        <v>1</v>
      </c>
      <c r="AC153" s="55" t="n">
        <f aca="false">IF(AND(E153&gt;0,B153=10),1,0)</f>
        <v>0</v>
      </c>
      <c r="AD153" s="55" t="n">
        <f aca="false">IF(AND(C152=C153,AA152=AA153-1),AB152,"")</f>
        <v>1</v>
      </c>
      <c r="AE153" s="55" t="n">
        <f aca="false">IF(AND(C152=C153,AA152=AA153-1),AC152,"")</f>
        <v>0</v>
      </c>
      <c r="AF153" s="55" t="n">
        <f aca="false">IF(AA153=1,"",IF(AND(AB153=1,AD153&lt;&gt;1),1,0))</f>
        <v>0</v>
      </c>
      <c r="AG153" s="55" t="n">
        <f aca="false">IF(AA153=1,"",IF(AND(AC153=1,AE153&lt;&gt;1),1,0))</f>
        <v>0</v>
      </c>
      <c r="AH153" s="60" t="str">
        <f aca="false">IF(AND(E153&gt;0,AA153&lt;2,NOT(AND(C154=C153,AA154=AA153+1))),INDEX(DATAS,AA153+1),"")</f>
        <v/>
      </c>
      <c r="AI153" s="60" t="str">
        <f aca="false">IF(AND(AC153=1,AA153&lt;2),IF(AND(C154=C153,AA154=AA153+1),IF(AC154=1,"",INDEX(DATAS,AA153+1)),INDEX(DATAS,AA153+1)),"")</f>
        <v/>
      </c>
    </row>
    <row r="154" customFormat="false" ht="15" hidden="false" customHeight="false" outlineLevel="0" collapsed="false">
      <c r="A154" s="60" t="n">
        <v>46309</v>
      </c>
      <c r="B154" s="0" t="n">
        <v>6</v>
      </c>
      <c r="C154" s="0" t="n">
        <v>3075</v>
      </c>
      <c r="D154" s="0" t="n">
        <v>401</v>
      </c>
      <c r="E154" s="0" t="n">
        <v>4</v>
      </c>
      <c r="F154" s="55" t="s">
        <v>233</v>
      </c>
      <c r="G154" s="0" t="n">
        <v>23.3</v>
      </c>
      <c r="H154" s="0" t="n">
        <v>21</v>
      </c>
      <c r="I154" s="55" t="s">
        <v>187</v>
      </c>
      <c r="J154" s="0" t="n">
        <v>401</v>
      </c>
      <c r="K154" s="0" t="n">
        <v>65</v>
      </c>
      <c r="M154" s="0" t="n">
        <v>-55.5</v>
      </c>
      <c r="N154" s="0" t="n">
        <v>13.75</v>
      </c>
      <c r="O154" s="0" t="n">
        <v>20.06</v>
      </c>
      <c r="P154" s="0" t="n">
        <v>6.32</v>
      </c>
      <c r="Q154" s="0" t="n">
        <v>4.3</v>
      </c>
      <c r="R154" s="0" t="n">
        <v>4281</v>
      </c>
      <c r="S154" s="0" t="n">
        <v>8336</v>
      </c>
      <c r="T154" s="0" t="n">
        <v>41.6</v>
      </c>
      <c r="U154" s="0" t="n">
        <v>2209</v>
      </c>
      <c r="V154" s="0" t="n">
        <v>6</v>
      </c>
      <c r="W154" s="60" t="n">
        <v>46282</v>
      </c>
      <c r="X154" s="55" t="n">
        <f aca="false">IF(I154="Male",0,1)</f>
        <v>1</v>
      </c>
      <c r="Y154" s="55" t="n">
        <f aca="false">IF(OR(I154="DNB",I154="Dry DNB"),1,0)</f>
        <v>0</v>
      </c>
      <c r="Z154" s="55" t="n">
        <f aca="false">IF(ISNUMBER(W154),A154-W154,"")</f>
        <v>27</v>
      </c>
      <c r="AA154" s="55" t="n">
        <f aca="false">MATCH(A154,DATAS,0)</f>
        <v>1</v>
      </c>
      <c r="AB154" s="55" t="n">
        <f aca="false">IF(AND(E154&gt;0,OR(AND(B154&gt;=1,B154&lt;=6),B154=10)),1,0)</f>
        <v>1</v>
      </c>
      <c r="AC154" s="55" t="n">
        <f aca="false">IF(AND(E154&gt;0,B154=10),1,0)</f>
        <v>0</v>
      </c>
      <c r="AD154" s="0" t="str">
        <f aca="false">IF(AND(C153=C154,AA153=AA154-1),AB153,"")</f>
        <v/>
      </c>
      <c r="AE154" s="0" t="str">
        <f aca="false">IF(AND(C153=C154,AA153=AA154-1),AC153,"")</f>
        <v/>
      </c>
      <c r="AF154" s="0" t="str">
        <f aca="false">IF(AA154=1,"",IF(AND(AB154=1,AD154&lt;&gt;1),1,0))</f>
        <v/>
      </c>
      <c r="AG154" s="0" t="str">
        <f aca="false">IF(AA154=1,"",IF(AND(AC154=1,AE154&lt;&gt;1),1,0))</f>
        <v/>
      </c>
      <c r="AH154" s="60" t="str">
        <f aca="false">IF(AND(E154&gt;0,AA154&lt;2,NOT(AND(C155=C154,AA155=AA154+1))),INDEX(DATAS,AA154+1),"")</f>
        <v/>
      </c>
      <c r="AI154" s="60" t="str">
        <f aca="false">IF(AND(AC154=1,AA154&lt;2),IF(AND(C155=C154,AA155=AA154+1),IF(AC155=1,"",INDEX(DATAS,AA154+1)),INDEX(DATAS,AA154+1)),"")</f>
        <v/>
      </c>
    </row>
    <row r="155" customFormat="false" ht="15" hidden="false" customHeight="false" outlineLevel="0" collapsed="false">
      <c r="A155" s="60" t="n">
        <v>46310</v>
      </c>
      <c r="B155" s="0" t="n">
        <v>6</v>
      </c>
      <c r="C155" s="0" t="n">
        <v>3075</v>
      </c>
      <c r="D155" s="0" t="n">
        <v>402</v>
      </c>
      <c r="E155" s="0" t="n">
        <v>4</v>
      </c>
      <c r="F155" s="55" t="s">
        <v>233</v>
      </c>
      <c r="G155" s="0" t="n">
        <v>25.7</v>
      </c>
      <c r="H155" s="0" t="n">
        <v>21</v>
      </c>
      <c r="I155" s="55" t="s">
        <v>187</v>
      </c>
      <c r="J155" s="0" t="n">
        <v>402</v>
      </c>
      <c r="K155" s="0" t="n">
        <v>65</v>
      </c>
      <c r="M155" s="0" t="n">
        <v>-55.5</v>
      </c>
      <c r="N155" s="0" t="n">
        <v>13.75</v>
      </c>
      <c r="O155" s="0" t="n">
        <v>20.06</v>
      </c>
      <c r="P155" s="0" t="n">
        <v>6.32</v>
      </c>
      <c r="Q155" s="0" t="n">
        <v>4.3</v>
      </c>
      <c r="T155" s="0" t="n">
        <v>41.6</v>
      </c>
      <c r="U155" s="0" t="n">
        <v>2210</v>
      </c>
      <c r="V155" s="0" t="n">
        <v>6</v>
      </c>
      <c r="W155" s="60" t="n">
        <v>46282</v>
      </c>
      <c r="X155" s="55" t="n">
        <f aca="false">IF(I155="Male",0,1)</f>
        <v>1</v>
      </c>
      <c r="Y155" s="55" t="n">
        <f aca="false">IF(OR(I155="DNB",I155="Dry DNB"),1,0)</f>
        <v>0</v>
      </c>
      <c r="Z155" s="55" t="n">
        <f aca="false">IF(ISNUMBER(W155),A155-W155,"")</f>
        <v>28</v>
      </c>
      <c r="AA155" s="55" t="n">
        <f aca="false">MATCH(A155,DATAS,0)</f>
        <v>2</v>
      </c>
      <c r="AB155" s="55" t="n">
        <f aca="false">IF(AND(E155&gt;0,OR(AND(B155&gt;=1,B155&lt;=6),B155=10)),1,0)</f>
        <v>1</v>
      </c>
      <c r="AC155" s="55" t="n">
        <f aca="false">IF(AND(E155&gt;0,B155=10),1,0)</f>
        <v>0</v>
      </c>
      <c r="AD155" s="55" t="n">
        <f aca="false">IF(AND(C154=C155,AA154=AA155-1),AB154,"")</f>
        <v>1</v>
      </c>
      <c r="AE155" s="55" t="n">
        <f aca="false">IF(AND(C154=C155,AA154=AA155-1),AC154,"")</f>
        <v>0</v>
      </c>
      <c r="AF155" s="55" t="n">
        <f aca="false">IF(AA155=1,"",IF(AND(AB155=1,AD155&lt;&gt;1),1,0))</f>
        <v>0</v>
      </c>
      <c r="AG155" s="55" t="n">
        <f aca="false">IF(AA155=1,"",IF(AND(AC155=1,AE155&lt;&gt;1),1,0))</f>
        <v>0</v>
      </c>
      <c r="AH155" s="60" t="str">
        <f aca="false">IF(AND(E155&gt;0,AA155&lt;2,NOT(AND(C156=C155,AA156=AA155+1))),INDEX(DATAS,AA155+1),"")</f>
        <v/>
      </c>
      <c r="AI155" s="60" t="str">
        <f aca="false">IF(AND(AC155=1,AA155&lt;2),IF(AND(C156=C155,AA156=AA155+1),IF(AC156=1,"",INDEX(DATAS,AA155+1)),INDEX(DATAS,AA155+1)),"")</f>
        <v/>
      </c>
    </row>
    <row r="156" customFormat="false" ht="15" hidden="false" customHeight="false" outlineLevel="0" collapsed="false">
      <c r="A156" s="60" t="n">
        <v>46309</v>
      </c>
      <c r="B156" s="0" t="n">
        <v>7</v>
      </c>
      <c r="C156" s="0" t="n">
        <v>3095</v>
      </c>
      <c r="D156" s="0" t="n">
        <v>373</v>
      </c>
      <c r="E156" s="0" t="n">
        <v>4</v>
      </c>
      <c r="F156" s="55" t="s">
        <v>234</v>
      </c>
      <c r="G156" s="0" t="n">
        <v>2.3</v>
      </c>
      <c r="H156" s="0" t="n">
        <v>6</v>
      </c>
      <c r="I156" s="55" t="s">
        <v>162</v>
      </c>
      <c r="J156" s="0" t="n">
        <v>241</v>
      </c>
      <c r="K156" s="0" t="n">
        <v>66</v>
      </c>
      <c r="L156" s="0" t="n">
        <v>133</v>
      </c>
      <c r="M156" s="0" t="n">
        <v>974.84</v>
      </c>
      <c r="N156" s="0" t="n">
        <v>25.32</v>
      </c>
      <c r="O156" s="0" t="n">
        <v>35.86</v>
      </c>
      <c r="P156" s="0" t="n">
        <v>4.2</v>
      </c>
      <c r="Q156" s="0" t="n">
        <v>4.04</v>
      </c>
      <c r="R156" s="0" t="n">
        <v>5573</v>
      </c>
      <c r="S156" s="0" t="n">
        <v>10190</v>
      </c>
      <c r="T156" s="0" t="n">
        <v>59</v>
      </c>
      <c r="U156" s="0" t="n">
        <v>2201</v>
      </c>
      <c r="V156" s="0" t="n">
        <v>6</v>
      </c>
      <c r="W156" s="60" t="n">
        <v>46178</v>
      </c>
      <c r="X156" s="55" t="n">
        <f aca="false">IF(I156="Male",0,1)</f>
        <v>1</v>
      </c>
      <c r="Y156" s="55" t="n">
        <f aca="false">IF(OR(I156="DNB",I156="Dry DNB"),1,0)</f>
        <v>0</v>
      </c>
      <c r="Z156" s="55" t="n">
        <f aca="false">IF(ISNUMBER(W156),A156-W156,"")</f>
        <v>131</v>
      </c>
      <c r="AA156" s="55" t="n">
        <f aca="false">MATCH(A156,DATAS,0)</f>
        <v>1</v>
      </c>
      <c r="AB156" s="55" t="n">
        <f aca="false">IF(AND(E156&gt;0,OR(AND(B156&gt;=1,B156&lt;=6),B156=10)),1,0)</f>
        <v>0</v>
      </c>
      <c r="AC156" s="55" t="n">
        <f aca="false">IF(AND(E156&gt;0,B156=10),1,0)</f>
        <v>0</v>
      </c>
      <c r="AD156" s="0" t="str">
        <f aca="false">IF(AND(C155=C156,AA155=AA156-1),AB155,"")</f>
        <v/>
      </c>
      <c r="AE156" s="0" t="str">
        <f aca="false">IF(AND(C155=C156,AA155=AA156-1),AC155,"")</f>
        <v/>
      </c>
      <c r="AF156" s="0" t="str">
        <f aca="false">IF(AA156=1,"",IF(AND(AB156=1,AD156&lt;&gt;1),1,0))</f>
        <v/>
      </c>
      <c r="AG156" s="0" t="str">
        <f aca="false">IF(AA156=1,"",IF(AND(AC156=1,AE156&lt;&gt;1),1,0))</f>
        <v/>
      </c>
      <c r="AH156" s="60" t="str">
        <f aca="false">IF(AND(E156&gt;0,AA156&lt;2,NOT(AND(C157=C156,AA157=AA156+1))),INDEX(DATAS,AA156+1),"")</f>
        <v/>
      </c>
      <c r="AI156" s="60" t="str">
        <f aca="false">IF(AND(AC156=1,AA156&lt;2),IF(AND(C157=C156,AA157=AA156+1),IF(AC157=1,"",INDEX(DATAS,AA156+1)),INDEX(DATAS,AA156+1)),"")</f>
        <v/>
      </c>
    </row>
    <row r="157" customFormat="false" ht="15" hidden="false" customHeight="false" outlineLevel="0" collapsed="false">
      <c r="A157" s="60" t="n">
        <v>46310</v>
      </c>
      <c r="B157" s="0" t="n">
        <v>7</v>
      </c>
      <c r="C157" s="0" t="n">
        <v>3095</v>
      </c>
      <c r="D157" s="0" t="n">
        <v>373</v>
      </c>
      <c r="E157" s="0" t="n">
        <v>4</v>
      </c>
      <c r="F157" s="55" t="s">
        <v>234</v>
      </c>
      <c r="H157" s="0" t="n">
        <v>4</v>
      </c>
      <c r="I157" s="55" t="s">
        <v>162</v>
      </c>
      <c r="J157" s="0" t="n">
        <v>241</v>
      </c>
      <c r="K157" s="0" t="n">
        <v>66</v>
      </c>
      <c r="L157" s="0" t="n">
        <v>134</v>
      </c>
      <c r="M157" s="0" t="n">
        <v>974.84</v>
      </c>
      <c r="N157" s="0" t="n">
        <v>25.32</v>
      </c>
      <c r="O157" s="0" t="n">
        <v>35.86</v>
      </c>
      <c r="P157" s="0" t="n">
        <v>4.2</v>
      </c>
      <c r="Q157" s="0" t="n">
        <v>4.04</v>
      </c>
      <c r="T157" s="0" t="n">
        <v>59</v>
      </c>
      <c r="U157" s="0" t="n">
        <v>2202</v>
      </c>
      <c r="V157" s="0" t="n">
        <v>6</v>
      </c>
      <c r="W157" s="60" t="n">
        <v>46178</v>
      </c>
      <c r="X157" s="55" t="n">
        <f aca="false">IF(I157="Male",0,1)</f>
        <v>1</v>
      </c>
      <c r="Y157" s="55" t="n">
        <f aca="false">IF(OR(I157="DNB",I157="Dry DNB"),1,0)</f>
        <v>0</v>
      </c>
      <c r="Z157" s="55" t="n">
        <f aca="false">IF(ISNUMBER(W157),A157-W157,"")</f>
        <v>132</v>
      </c>
      <c r="AA157" s="55" t="n">
        <f aca="false">MATCH(A157,DATAS,0)</f>
        <v>2</v>
      </c>
      <c r="AB157" s="55" t="n">
        <f aca="false">IF(AND(E157&gt;0,OR(AND(B157&gt;=1,B157&lt;=6),B157=10)),1,0)</f>
        <v>0</v>
      </c>
      <c r="AC157" s="55" t="n">
        <f aca="false">IF(AND(E157&gt;0,B157=10),1,0)</f>
        <v>0</v>
      </c>
      <c r="AD157" s="55" t="n">
        <f aca="false">IF(AND(C156=C157,AA156=AA157-1),AB156,"")</f>
        <v>0</v>
      </c>
      <c r="AE157" s="55" t="n">
        <f aca="false">IF(AND(C156=C157,AA156=AA157-1),AC156,"")</f>
        <v>0</v>
      </c>
      <c r="AF157" s="55" t="n">
        <f aca="false">IF(AA157=1,"",IF(AND(AB157=1,AD157&lt;&gt;1),1,0))</f>
        <v>0</v>
      </c>
      <c r="AG157" s="55" t="n">
        <f aca="false">IF(AA157=1,"",IF(AND(AC157=1,AE157&lt;&gt;1),1,0))</f>
        <v>0</v>
      </c>
      <c r="AH157" s="60" t="str">
        <f aca="false">IF(AND(E157&gt;0,AA157&lt;2,NOT(AND(C158=C157,AA158=AA157+1))),INDEX(DATAS,AA157+1),"")</f>
        <v/>
      </c>
      <c r="AI157" s="60" t="str">
        <f aca="false">IF(AND(AC157=1,AA157&lt;2),IF(AND(C158=C157,AA158=AA157+1),IF(AC158=1,"",INDEX(DATAS,AA157+1)),INDEX(DATAS,AA157+1)),"")</f>
        <v/>
      </c>
    </row>
    <row r="158" customFormat="false" ht="15" hidden="false" customHeight="false" outlineLevel="0" collapsed="false">
      <c r="A158" s="60" t="n">
        <v>46309</v>
      </c>
      <c r="B158" s="0" t="n">
        <v>5</v>
      </c>
      <c r="C158" s="0" t="n">
        <v>3105</v>
      </c>
      <c r="D158" s="0" t="n">
        <v>420</v>
      </c>
      <c r="E158" s="0" t="n">
        <v>4</v>
      </c>
      <c r="F158" s="55" t="s">
        <v>235</v>
      </c>
      <c r="G158" s="0" t="n">
        <v>40.2</v>
      </c>
      <c r="H158" s="0" t="n">
        <v>38</v>
      </c>
      <c r="I158" s="55" t="s">
        <v>157</v>
      </c>
      <c r="J158" s="0" t="n">
        <v>382</v>
      </c>
      <c r="K158" s="0" t="n">
        <v>63</v>
      </c>
      <c r="L158" s="0" t="n">
        <v>38</v>
      </c>
      <c r="M158" s="0" t="n">
        <v>76.7</v>
      </c>
      <c r="N158" s="0" t="n">
        <v>35.33</v>
      </c>
      <c r="O158" s="0" t="n">
        <v>13.14</v>
      </c>
      <c r="P158" s="0" t="n">
        <v>4.46</v>
      </c>
      <c r="Q158" s="0" t="n">
        <v>3.62</v>
      </c>
      <c r="R158" s="0" t="n">
        <v>6909</v>
      </c>
      <c r="S158" s="0" t="n">
        <v>13252</v>
      </c>
      <c r="T158" s="0" t="n">
        <v>74</v>
      </c>
      <c r="U158" s="0" t="n">
        <v>2192</v>
      </c>
      <c r="V158" s="0" t="n">
        <v>11</v>
      </c>
      <c r="W158" s="60" t="n">
        <v>46272</v>
      </c>
      <c r="X158" s="55" t="n">
        <f aca="false">IF(I158="Male",0,1)</f>
        <v>1</v>
      </c>
      <c r="Y158" s="55" t="n">
        <f aca="false">IF(OR(I158="DNB",I158="Dry DNB"),1,0)</f>
        <v>0</v>
      </c>
      <c r="Z158" s="55" t="n">
        <f aca="false">IF(ISNUMBER(W158),A158-W158,"")</f>
        <v>37</v>
      </c>
      <c r="AA158" s="55" t="n">
        <f aca="false">MATCH(A158,DATAS,0)</f>
        <v>1</v>
      </c>
      <c r="AB158" s="55" t="n">
        <f aca="false">IF(AND(E158&gt;0,OR(AND(B158&gt;=1,B158&lt;=6),B158=10)),1,0)</f>
        <v>1</v>
      </c>
      <c r="AC158" s="55" t="n">
        <f aca="false">IF(AND(E158&gt;0,B158=10),1,0)</f>
        <v>0</v>
      </c>
      <c r="AD158" s="0" t="str">
        <f aca="false">IF(AND(C157=C158,AA157=AA158-1),AB157,"")</f>
        <v/>
      </c>
      <c r="AE158" s="0" t="str">
        <f aca="false">IF(AND(C157=C158,AA157=AA158-1),AC157,"")</f>
        <v/>
      </c>
      <c r="AF158" s="0" t="str">
        <f aca="false">IF(AA158=1,"",IF(AND(AB158=1,AD158&lt;&gt;1),1,0))</f>
        <v/>
      </c>
      <c r="AG158" s="0" t="str">
        <f aca="false">IF(AA158=1,"",IF(AND(AC158=1,AE158&lt;&gt;1),1,0))</f>
        <v/>
      </c>
      <c r="AH158" s="60" t="str">
        <f aca="false">IF(AND(E158&gt;0,AA158&lt;2,NOT(AND(C159=C158,AA159=AA158+1))),INDEX(DATAS,AA158+1),"")</f>
        <v/>
      </c>
      <c r="AI158" s="60" t="str">
        <f aca="false">IF(AND(AC158=1,AA158&lt;2),IF(AND(C159=C158,AA159=AA158+1),IF(AC159=1,"",INDEX(DATAS,AA158+1)),INDEX(DATAS,AA158+1)),"")</f>
        <v/>
      </c>
    </row>
    <row r="159" customFormat="false" ht="15" hidden="false" customHeight="false" outlineLevel="0" collapsed="false">
      <c r="A159" s="60" t="n">
        <v>46310</v>
      </c>
      <c r="B159" s="0" t="n">
        <v>5</v>
      </c>
      <c r="C159" s="0" t="n">
        <v>3105</v>
      </c>
      <c r="D159" s="0" t="n">
        <v>421</v>
      </c>
      <c r="E159" s="0" t="n">
        <v>4</v>
      </c>
      <c r="F159" s="55" t="s">
        <v>235</v>
      </c>
      <c r="G159" s="0" t="n">
        <v>40.5</v>
      </c>
      <c r="H159" s="0" t="n">
        <v>39</v>
      </c>
      <c r="I159" s="55" t="s">
        <v>157</v>
      </c>
      <c r="J159" s="0" t="n">
        <v>382</v>
      </c>
      <c r="K159" s="0" t="n">
        <v>63</v>
      </c>
      <c r="L159" s="0" t="n">
        <v>39</v>
      </c>
      <c r="M159" s="0" t="n">
        <v>76.7</v>
      </c>
      <c r="N159" s="0" t="n">
        <v>35.33</v>
      </c>
      <c r="O159" s="0" t="n">
        <v>13.14</v>
      </c>
      <c r="P159" s="0" t="n">
        <v>4.46</v>
      </c>
      <c r="Q159" s="0" t="n">
        <v>3.62</v>
      </c>
      <c r="T159" s="0" t="n">
        <v>74</v>
      </c>
      <c r="U159" s="0" t="n">
        <v>2193</v>
      </c>
      <c r="V159" s="0" t="n">
        <v>11</v>
      </c>
      <c r="W159" s="60" t="n">
        <v>46272</v>
      </c>
      <c r="X159" s="55" t="n">
        <f aca="false">IF(I159="Male",0,1)</f>
        <v>1</v>
      </c>
      <c r="Y159" s="55" t="n">
        <f aca="false">IF(OR(I159="DNB",I159="Dry DNB"),1,0)</f>
        <v>0</v>
      </c>
      <c r="Z159" s="55" t="n">
        <f aca="false">IF(ISNUMBER(W159),A159-W159,"")</f>
        <v>38</v>
      </c>
      <c r="AA159" s="55" t="n">
        <f aca="false">MATCH(A159,DATAS,0)</f>
        <v>2</v>
      </c>
      <c r="AB159" s="55" t="n">
        <f aca="false">IF(AND(E159&gt;0,OR(AND(B159&gt;=1,B159&lt;=6),B159=10)),1,0)</f>
        <v>1</v>
      </c>
      <c r="AC159" s="55" t="n">
        <f aca="false">IF(AND(E159&gt;0,B159=10),1,0)</f>
        <v>0</v>
      </c>
      <c r="AD159" s="55" t="n">
        <f aca="false">IF(AND(C158=C159,AA158=AA159-1),AB158,"")</f>
        <v>1</v>
      </c>
      <c r="AE159" s="55" t="n">
        <f aca="false">IF(AND(C158=C159,AA158=AA159-1),AC158,"")</f>
        <v>0</v>
      </c>
      <c r="AF159" s="55" t="n">
        <f aca="false">IF(AA159=1,"",IF(AND(AB159=1,AD159&lt;&gt;1),1,0))</f>
        <v>0</v>
      </c>
      <c r="AG159" s="55" t="n">
        <f aca="false">IF(AA159=1,"",IF(AND(AC159=1,AE159&lt;&gt;1),1,0))</f>
        <v>0</v>
      </c>
      <c r="AH159" s="60" t="str">
        <f aca="false">IF(AND(E159&gt;0,AA159&lt;2,NOT(AND(C160=C159,AA160=AA159+1))),INDEX(DATAS,AA159+1),"")</f>
        <v/>
      </c>
      <c r="AI159" s="60" t="str">
        <f aca="false">IF(AND(AC159=1,AA159&lt;2),IF(AND(C160=C159,AA160=AA159+1),IF(AC160=1,"",INDEX(DATAS,AA159+1)),INDEX(DATAS,AA159+1)),"")</f>
        <v/>
      </c>
    </row>
    <row r="160" customFormat="false" ht="15" hidden="false" customHeight="false" outlineLevel="0" collapsed="false">
      <c r="A160" s="60" t="n">
        <v>46309</v>
      </c>
      <c r="B160" s="0" t="n">
        <v>5</v>
      </c>
      <c r="C160" s="0" t="n">
        <v>3110</v>
      </c>
      <c r="D160" s="0" t="n">
        <v>77</v>
      </c>
      <c r="E160" s="0" t="n">
        <v>5</v>
      </c>
      <c r="F160" s="55" t="s">
        <v>236</v>
      </c>
      <c r="G160" s="0" t="n">
        <v>38.9</v>
      </c>
      <c r="H160" s="0" t="n">
        <v>37</v>
      </c>
      <c r="I160" s="55" t="s">
        <v>177</v>
      </c>
      <c r="J160" s="0" t="n">
        <v>77</v>
      </c>
      <c r="M160" s="0" t="n">
        <v>1088.74</v>
      </c>
      <c r="N160" s="0" t="n">
        <v>17.42</v>
      </c>
      <c r="O160" s="0" t="n">
        <v>29</v>
      </c>
      <c r="P160" s="0" t="n">
        <v>3.12</v>
      </c>
      <c r="Q160" s="0" t="n">
        <v>2.81</v>
      </c>
      <c r="R160" s="0" t="n">
        <v>3893</v>
      </c>
      <c r="S160" s="0" t="n">
        <v>7826</v>
      </c>
      <c r="U160" s="0" t="n">
        <v>2190</v>
      </c>
      <c r="V160" s="0" t="n">
        <v>0</v>
      </c>
      <c r="X160" s="55" t="n">
        <f aca="false">IF(I160="Male",0,1)</f>
        <v>1</v>
      </c>
      <c r="Y160" s="55" t="n">
        <f aca="false">IF(OR(I160="DNB",I160="Dry DNB"),1,0)</f>
        <v>0</v>
      </c>
      <c r="Z160" s="0" t="str">
        <f aca="false">IF(ISNUMBER(W160),A160-W160,"")</f>
        <v/>
      </c>
      <c r="AA160" s="55" t="n">
        <f aca="false">MATCH(A160,DATAS,0)</f>
        <v>1</v>
      </c>
      <c r="AB160" s="55" t="n">
        <f aca="false">IF(AND(E160&gt;0,OR(AND(B160&gt;=1,B160&lt;=6),B160=10)),1,0)</f>
        <v>1</v>
      </c>
      <c r="AC160" s="55" t="n">
        <f aca="false">IF(AND(E160&gt;0,B160=10),1,0)</f>
        <v>0</v>
      </c>
      <c r="AD160" s="0" t="str">
        <f aca="false">IF(AND(C159=C160,AA159=AA160-1),AB159,"")</f>
        <v/>
      </c>
      <c r="AE160" s="0" t="str">
        <f aca="false">IF(AND(C159=C160,AA159=AA160-1),AC159,"")</f>
        <v/>
      </c>
      <c r="AF160" s="0" t="str">
        <f aca="false">IF(AA160=1,"",IF(AND(AB160=1,AD160&lt;&gt;1),1,0))</f>
        <v/>
      </c>
      <c r="AG160" s="0" t="str">
        <f aca="false">IF(AA160=1,"",IF(AND(AC160=1,AE160&lt;&gt;1),1,0))</f>
        <v/>
      </c>
      <c r="AH160" s="60" t="str">
        <f aca="false">IF(AND(E160&gt;0,AA160&lt;2,NOT(AND(C161=C160,AA161=AA160+1))),INDEX(DATAS,AA160+1),"")</f>
        <v/>
      </c>
      <c r="AI160" s="60" t="str">
        <f aca="false">IF(AND(AC160=1,AA160&lt;2),IF(AND(C161=C160,AA161=AA160+1),IF(AC161=1,"",INDEX(DATAS,AA160+1)),INDEX(DATAS,AA160+1)),"")</f>
        <v/>
      </c>
    </row>
    <row r="161" customFormat="false" ht="15" hidden="false" customHeight="false" outlineLevel="0" collapsed="false">
      <c r="A161" s="60" t="n">
        <v>46310</v>
      </c>
      <c r="B161" s="0" t="n">
        <v>5</v>
      </c>
      <c r="C161" s="0" t="n">
        <v>3110</v>
      </c>
      <c r="D161" s="0" t="n">
        <v>78</v>
      </c>
      <c r="E161" s="0" t="n">
        <v>5</v>
      </c>
      <c r="F161" s="55" t="s">
        <v>236</v>
      </c>
      <c r="G161" s="0" t="n">
        <v>39.7</v>
      </c>
      <c r="H161" s="0" t="n">
        <v>38</v>
      </c>
      <c r="I161" s="55" t="s">
        <v>187</v>
      </c>
      <c r="J161" s="0" t="n">
        <v>78</v>
      </c>
      <c r="K161" s="0" t="n">
        <v>77</v>
      </c>
      <c r="M161" s="0" t="n">
        <v>1088.74</v>
      </c>
      <c r="N161" s="0" t="n">
        <v>17.42</v>
      </c>
      <c r="O161" s="0" t="n">
        <v>29</v>
      </c>
      <c r="P161" s="0" t="n">
        <v>3.12</v>
      </c>
      <c r="Q161" s="0" t="n">
        <v>2.81</v>
      </c>
      <c r="U161" s="0" t="n">
        <v>2191</v>
      </c>
      <c r="V161" s="0" t="n">
        <v>1</v>
      </c>
      <c r="W161" s="60" t="n">
        <v>46310</v>
      </c>
      <c r="X161" s="55" t="n">
        <f aca="false">IF(I161="Male",0,1)</f>
        <v>1</v>
      </c>
      <c r="Y161" s="55" t="n">
        <f aca="false">IF(OR(I161="DNB",I161="Dry DNB"),1,0)</f>
        <v>0</v>
      </c>
      <c r="Z161" s="55" t="n">
        <f aca="false">IF(ISNUMBER(W161),A161-W161,"")</f>
        <v>0</v>
      </c>
      <c r="AA161" s="55" t="n">
        <f aca="false">MATCH(A161,DATAS,0)</f>
        <v>2</v>
      </c>
      <c r="AB161" s="55" t="n">
        <f aca="false">IF(AND(E161&gt;0,OR(AND(B161&gt;=1,B161&lt;=6),B161=10)),1,0)</f>
        <v>1</v>
      </c>
      <c r="AC161" s="55" t="n">
        <f aca="false">IF(AND(E161&gt;0,B161=10),1,0)</f>
        <v>0</v>
      </c>
      <c r="AD161" s="55" t="n">
        <f aca="false">IF(AND(C160=C161,AA160=AA161-1),AB160,"")</f>
        <v>1</v>
      </c>
      <c r="AE161" s="55" t="n">
        <f aca="false">IF(AND(C160=C161,AA160=AA161-1),AC160,"")</f>
        <v>0</v>
      </c>
      <c r="AF161" s="55" t="n">
        <f aca="false">IF(AA161=1,"",IF(AND(AB161=1,AD161&lt;&gt;1),1,0))</f>
        <v>0</v>
      </c>
      <c r="AG161" s="55" t="n">
        <f aca="false">IF(AA161=1,"",IF(AND(AC161=1,AE161&lt;&gt;1),1,0))</f>
        <v>0</v>
      </c>
      <c r="AH161" s="60" t="str">
        <f aca="false">IF(AND(E161&gt;0,AA161&lt;2,NOT(AND(C162=C161,AA162=AA161+1))),INDEX(DATAS,AA161+1),"")</f>
        <v/>
      </c>
      <c r="AI161" s="60" t="str">
        <f aca="false">IF(AND(AC161=1,AA161&lt;2),IF(AND(C162=C161,AA162=AA161+1),IF(AC162=1,"",INDEX(DATAS,AA161+1)),INDEX(DATAS,AA161+1)),"")</f>
        <v/>
      </c>
    </row>
    <row r="162" customFormat="false" ht="15" hidden="false" customHeight="false" outlineLevel="0" collapsed="false">
      <c r="A162" s="60" t="n">
        <v>46309</v>
      </c>
      <c r="B162" s="0" t="n">
        <v>6</v>
      </c>
      <c r="C162" s="0" t="n">
        <v>3112</v>
      </c>
      <c r="D162" s="0" t="n">
        <v>248</v>
      </c>
      <c r="E162" s="0" t="n">
        <v>4</v>
      </c>
      <c r="F162" s="55" t="s">
        <v>237</v>
      </c>
      <c r="H162" s="0" t="n">
        <v>17</v>
      </c>
      <c r="I162" s="55" t="s">
        <v>143</v>
      </c>
      <c r="J162" s="0" t="n">
        <v>248</v>
      </c>
      <c r="K162" s="0" t="n">
        <v>80</v>
      </c>
      <c r="M162" s="0" t="n">
        <v>908.29</v>
      </c>
      <c r="N162" s="0" t="n">
        <v>13.74</v>
      </c>
      <c r="O162" s="0" t="n">
        <v>24.95</v>
      </c>
      <c r="P162" s="0" t="n">
        <v>4.46</v>
      </c>
      <c r="Q162" s="0" t="n">
        <v>3.54</v>
      </c>
      <c r="R162" s="0" t="n">
        <v>5404</v>
      </c>
      <c r="S162" s="0" t="n">
        <v>10035</v>
      </c>
      <c r="T162" s="0" t="n">
        <v>61.4</v>
      </c>
      <c r="U162" s="0" t="n">
        <v>2188</v>
      </c>
      <c r="V162" s="0" t="n">
        <v>2</v>
      </c>
      <c r="W162" s="60" t="n">
        <v>46184</v>
      </c>
      <c r="X162" s="55" t="n">
        <f aca="false">IF(I162="Male",0,1)</f>
        <v>1</v>
      </c>
      <c r="Y162" s="55" t="n">
        <f aca="false">IF(OR(I162="DNB",I162="Dry DNB"),1,0)</f>
        <v>1</v>
      </c>
      <c r="Z162" s="55" t="n">
        <f aca="false">IF(ISNUMBER(W162),A162-W162,"")</f>
        <v>125</v>
      </c>
      <c r="AA162" s="55" t="n">
        <f aca="false">MATCH(A162,DATAS,0)</f>
        <v>1</v>
      </c>
      <c r="AB162" s="55" t="n">
        <f aca="false">IF(AND(E162&gt;0,OR(AND(B162&gt;=1,B162&lt;=6),B162=10)),1,0)</f>
        <v>1</v>
      </c>
      <c r="AC162" s="55" t="n">
        <f aca="false">IF(AND(E162&gt;0,B162=10),1,0)</f>
        <v>0</v>
      </c>
      <c r="AD162" s="0" t="str">
        <f aca="false">IF(AND(C161=C162,AA161=AA162-1),AB161,"")</f>
        <v/>
      </c>
      <c r="AE162" s="0" t="str">
        <f aca="false">IF(AND(C161=C162,AA161=AA162-1),AC161,"")</f>
        <v/>
      </c>
      <c r="AF162" s="0" t="str">
        <f aca="false">IF(AA162=1,"",IF(AND(AB162=1,AD162&lt;&gt;1),1,0))</f>
        <v/>
      </c>
      <c r="AG162" s="0" t="str">
        <f aca="false">IF(AA162=1,"",IF(AND(AC162=1,AE162&lt;&gt;1),1,0))</f>
        <v/>
      </c>
      <c r="AH162" s="60" t="str">
        <f aca="false">IF(AND(E162&gt;0,AA162&lt;2,NOT(AND(C163=C162,AA163=AA162+1))),INDEX(DATAS,AA162+1),"")</f>
        <v/>
      </c>
      <c r="AI162" s="60" t="str">
        <f aca="false">IF(AND(AC162=1,AA162&lt;2),IF(AND(C163=C162,AA163=AA162+1),IF(AC163=1,"",INDEX(DATAS,AA162+1)),INDEX(DATAS,AA162+1)),"")</f>
        <v/>
      </c>
    </row>
    <row r="163" customFormat="false" ht="15" hidden="false" customHeight="false" outlineLevel="0" collapsed="false">
      <c r="A163" s="60" t="n">
        <v>46310</v>
      </c>
      <c r="B163" s="0" t="n">
        <v>6</v>
      </c>
      <c r="C163" s="0" t="n">
        <v>3112</v>
      </c>
      <c r="D163" s="0" t="n">
        <v>249</v>
      </c>
      <c r="E163" s="0" t="n">
        <v>4</v>
      </c>
      <c r="F163" s="55" t="s">
        <v>237</v>
      </c>
      <c r="G163" s="0" t="n">
        <v>19.5</v>
      </c>
      <c r="H163" s="0" t="n">
        <v>17</v>
      </c>
      <c r="I163" s="55" t="s">
        <v>143</v>
      </c>
      <c r="J163" s="0" t="n">
        <v>249</v>
      </c>
      <c r="K163" s="0" t="n">
        <v>80</v>
      </c>
      <c r="M163" s="0" t="n">
        <v>908.29</v>
      </c>
      <c r="N163" s="0" t="n">
        <v>13.74</v>
      </c>
      <c r="O163" s="0" t="n">
        <v>24.95</v>
      </c>
      <c r="P163" s="0" t="n">
        <v>4.46</v>
      </c>
      <c r="Q163" s="0" t="n">
        <v>3.54</v>
      </c>
      <c r="T163" s="0" t="n">
        <v>61.4</v>
      </c>
      <c r="U163" s="0" t="n">
        <v>2189</v>
      </c>
      <c r="V163" s="0" t="n">
        <v>2</v>
      </c>
      <c r="W163" s="60" t="n">
        <v>46184</v>
      </c>
      <c r="X163" s="55" t="n">
        <f aca="false">IF(I163="Male",0,1)</f>
        <v>1</v>
      </c>
      <c r="Y163" s="55" t="n">
        <f aca="false">IF(OR(I163="DNB",I163="Dry DNB"),1,0)</f>
        <v>1</v>
      </c>
      <c r="Z163" s="55" t="n">
        <f aca="false">IF(ISNUMBER(W163),A163-W163,"")</f>
        <v>126</v>
      </c>
      <c r="AA163" s="55" t="n">
        <f aca="false">MATCH(A163,DATAS,0)</f>
        <v>2</v>
      </c>
      <c r="AB163" s="55" t="n">
        <f aca="false">IF(AND(E163&gt;0,OR(AND(B163&gt;=1,B163&lt;=6),B163=10)),1,0)</f>
        <v>1</v>
      </c>
      <c r="AC163" s="55" t="n">
        <f aca="false">IF(AND(E163&gt;0,B163=10),1,0)</f>
        <v>0</v>
      </c>
      <c r="AD163" s="55" t="n">
        <f aca="false">IF(AND(C162=C163,AA162=AA163-1),AB162,"")</f>
        <v>1</v>
      </c>
      <c r="AE163" s="55" t="n">
        <f aca="false">IF(AND(C162=C163,AA162=AA163-1),AC162,"")</f>
        <v>0</v>
      </c>
      <c r="AF163" s="55" t="n">
        <f aca="false">IF(AA163=1,"",IF(AND(AB163=1,AD163&lt;&gt;1),1,0))</f>
        <v>0</v>
      </c>
      <c r="AG163" s="55" t="n">
        <f aca="false">IF(AA163=1,"",IF(AND(AC163=1,AE163&lt;&gt;1),1,0))</f>
        <v>0</v>
      </c>
      <c r="AH163" s="60" t="str">
        <f aca="false">IF(AND(E163&gt;0,AA163&lt;2,NOT(AND(C164=C163,AA164=AA163+1))),INDEX(DATAS,AA163+1),"")</f>
        <v/>
      </c>
      <c r="AI163" s="60" t="str">
        <f aca="false">IF(AND(AC163=1,AA163&lt;2),IF(AND(C164=C163,AA164=AA163+1),IF(AC164=1,"",INDEX(DATAS,AA163+1)),INDEX(DATAS,AA163+1)),"")</f>
        <v/>
      </c>
    </row>
    <row r="164" customFormat="false" ht="15" hidden="false" customHeight="false" outlineLevel="0" collapsed="false">
      <c r="A164" s="60" t="n">
        <v>46309</v>
      </c>
      <c r="B164" s="0" t="n">
        <v>5</v>
      </c>
      <c r="C164" s="0" t="n">
        <v>3122</v>
      </c>
      <c r="D164" s="0" t="n">
        <v>284</v>
      </c>
      <c r="E164" s="0" t="n">
        <v>4</v>
      </c>
      <c r="F164" s="55" t="s">
        <v>170</v>
      </c>
      <c r="G164" s="0" t="n">
        <v>35</v>
      </c>
      <c r="H164" s="0" t="n">
        <v>38</v>
      </c>
      <c r="I164" s="55" t="s">
        <v>157</v>
      </c>
      <c r="J164" s="0" t="n">
        <v>214</v>
      </c>
      <c r="K164" s="0" t="n">
        <v>67</v>
      </c>
      <c r="L164" s="0" t="n">
        <v>70</v>
      </c>
      <c r="M164" s="0" t="n">
        <v>219.23</v>
      </c>
      <c r="N164" s="0" t="n">
        <v>64.76</v>
      </c>
      <c r="O164" s="0" t="n">
        <v>24.75</v>
      </c>
      <c r="P164" s="0" t="n">
        <v>6.13</v>
      </c>
      <c r="Q164" s="0" t="n">
        <v>4.16</v>
      </c>
      <c r="R164" s="0" t="n">
        <v>5551</v>
      </c>
      <c r="S164" s="0" t="n">
        <v>11277</v>
      </c>
      <c r="T164" s="0" t="n">
        <v>61.9</v>
      </c>
      <c r="U164" s="0" t="n">
        <v>2183</v>
      </c>
      <c r="V164" s="0" t="n">
        <v>5</v>
      </c>
      <c r="W164" s="60" t="n">
        <v>46240</v>
      </c>
      <c r="X164" s="55" t="n">
        <f aca="false">IF(I164="Male",0,1)</f>
        <v>1</v>
      </c>
      <c r="Y164" s="55" t="n">
        <f aca="false">IF(OR(I164="DNB",I164="Dry DNB"),1,0)</f>
        <v>0</v>
      </c>
      <c r="Z164" s="55" t="n">
        <f aca="false">IF(ISNUMBER(W164),A164-W164,"")</f>
        <v>69</v>
      </c>
      <c r="AA164" s="55" t="n">
        <f aca="false">MATCH(A164,DATAS,0)</f>
        <v>1</v>
      </c>
      <c r="AB164" s="55" t="n">
        <f aca="false">IF(AND(E164&gt;0,OR(AND(B164&gt;=1,B164&lt;=6),B164=10)),1,0)</f>
        <v>1</v>
      </c>
      <c r="AC164" s="55" t="n">
        <f aca="false">IF(AND(E164&gt;0,B164=10),1,0)</f>
        <v>0</v>
      </c>
      <c r="AD164" s="0" t="str">
        <f aca="false">IF(AND(C163=C164,AA163=AA164-1),AB163,"")</f>
        <v/>
      </c>
      <c r="AE164" s="0" t="str">
        <f aca="false">IF(AND(C163=C164,AA163=AA164-1),AC163,"")</f>
        <v/>
      </c>
      <c r="AF164" s="0" t="str">
        <f aca="false">IF(AA164=1,"",IF(AND(AB164=1,AD164&lt;&gt;1),1,0))</f>
        <v/>
      </c>
      <c r="AG164" s="0" t="str">
        <f aca="false">IF(AA164=1,"",IF(AND(AC164=1,AE164&lt;&gt;1),1,0))</f>
        <v/>
      </c>
      <c r="AH164" s="60" t="str">
        <f aca="false">IF(AND(E164&gt;0,AA164&lt;2,NOT(AND(C165=C164,AA165=AA164+1))),INDEX(DATAS,AA164+1),"")</f>
        <v/>
      </c>
      <c r="AI164" s="60" t="str">
        <f aca="false">IF(AND(AC164=1,AA164&lt;2),IF(AND(C165=C164,AA165=AA164+1),IF(AC165=1,"",INDEX(DATAS,AA164+1)),INDEX(DATAS,AA164+1)),"")</f>
        <v/>
      </c>
    </row>
    <row r="165" customFormat="false" ht="15" hidden="false" customHeight="false" outlineLevel="0" collapsed="false">
      <c r="A165" s="60" t="n">
        <v>46310</v>
      </c>
      <c r="B165" s="0" t="n">
        <v>5</v>
      </c>
      <c r="C165" s="0" t="n">
        <v>3122</v>
      </c>
      <c r="D165" s="0" t="n">
        <v>285</v>
      </c>
      <c r="E165" s="0" t="n">
        <v>4</v>
      </c>
      <c r="F165" s="55" t="s">
        <v>170</v>
      </c>
      <c r="G165" s="0" t="n">
        <v>41.8</v>
      </c>
      <c r="H165" s="0" t="n">
        <v>37</v>
      </c>
      <c r="I165" s="55" t="s">
        <v>157</v>
      </c>
      <c r="J165" s="0" t="n">
        <v>214</v>
      </c>
      <c r="K165" s="0" t="n">
        <v>67</v>
      </c>
      <c r="L165" s="0" t="n">
        <v>71</v>
      </c>
      <c r="M165" s="0" t="n">
        <v>219.23</v>
      </c>
      <c r="N165" s="0" t="n">
        <v>64.76</v>
      </c>
      <c r="O165" s="0" t="n">
        <v>24.75</v>
      </c>
      <c r="P165" s="0" t="n">
        <v>6.13</v>
      </c>
      <c r="Q165" s="0" t="n">
        <v>4.16</v>
      </c>
      <c r="T165" s="0" t="n">
        <v>61.9</v>
      </c>
      <c r="U165" s="0" t="n">
        <v>2184</v>
      </c>
      <c r="V165" s="0" t="n">
        <v>5</v>
      </c>
      <c r="W165" s="60" t="n">
        <v>46240</v>
      </c>
      <c r="X165" s="55" t="n">
        <f aca="false">IF(I165="Male",0,1)</f>
        <v>1</v>
      </c>
      <c r="Y165" s="55" t="n">
        <f aca="false">IF(OR(I165="DNB",I165="Dry DNB"),1,0)</f>
        <v>0</v>
      </c>
      <c r="Z165" s="55" t="n">
        <f aca="false">IF(ISNUMBER(W165),A165-W165,"")</f>
        <v>70</v>
      </c>
      <c r="AA165" s="55" t="n">
        <f aca="false">MATCH(A165,DATAS,0)</f>
        <v>2</v>
      </c>
      <c r="AB165" s="55" t="n">
        <f aca="false">IF(AND(E165&gt;0,OR(AND(B165&gt;=1,B165&lt;=6),B165=10)),1,0)</f>
        <v>1</v>
      </c>
      <c r="AC165" s="55" t="n">
        <f aca="false">IF(AND(E165&gt;0,B165=10),1,0)</f>
        <v>0</v>
      </c>
      <c r="AD165" s="55" t="n">
        <f aca="false">IF(AND(C164=C165,AA164=AA165-1),AB164,"")</f>
        <v>1</v>
      </c>
      <c r="AE165" s="55" t="n">
        <f aca="false">IF(AND(C164=C165,AA164=AA165-1),AC164,"")</f>
        <v>0</v>
      </c>
      <c r="AF165" s="55" t="n">
        <f aca="false">IF(AA165=1,"",IF(AND(AB165=1,AD165&lt;&gt;1),1,0))</f>
        <v>0</v>
      </c>
      <c r="AG165" s="55" t="n">
        <f aca="false">IF(AA165=1,"",IF(AND(AC165=1,AE165&lt;&gt;1),1,0))</f>
        <v>0</v>
      </c>
      <c r="AH165" s="60" t="str">
        <f aca="false">IF(AND(E165&gt;0,AA165&lt;2,NOT(AND(C166=C165,AA166=AA165+1))),INDEX(DATAS,AA165+1),"")</f>
        <v/>
      </c>
      <c r="AI165" s="60" t="str">
        <f aca="false">IF(AND(AC165=1,AA165&lt;2),IF(AND(C166=C165,AA166=AA165+1),IF(AC166=1,"",INDEX(DATAS,AA165+1)),INDEX(DATAS,AA165+1)),"")</f>
        <v/>
      </c>
    </row>
    <row r="166" customFormat="false" ht="15" hidden="false" customHeight="false" outlineLevel="0" collapsed="false">
      <c r="A166" s="60" t="n">
        <v>46309</v>
      </c>
      <c r="B166" s="0" t="n">
        <v>7</v>
      </c>
      <c r="C166" s="0" t="n">
        <v>3123</v>
      </c>
      <c r="D166" s="0" t="n">
        <v>329</v>
      </c>
      <c r="E166" s="0" t="n">
        <v>4</v>
      </c>
      <c r="F166" s="55" t="s">
        <v>238</v>
      </c>
      <c r="I166" s="55" t="s">
        <v>162</v>
      </c>
      <c r="J166" s="0" t="n">
        <v>107</v>
      </c>
      <c r="K166" s="0" t="n">
        <v>71</v>
      </c>
      <c r="L166" s="0" t="n">
        <v>272</v>
      </c>
      <c r="M166" s="0" t="n">
        <v>612.78</v>
      </c>
      <c r="N166" s="0" t="n">
        <v>11.3</v>
      </c>
      <c r="O166" s="0" t="n">
        <v>27.72</v>
      </c>
      <c r="P166" s="0" t="n">
        <v>3.88</v>
      </c>
      <c r="Q166" s="0" t="n">
        <v>3.27</v>
      </c>
      <c r="R166" s="0" t="n">
        <v>4574</v>
      </c>
      <c r="S166" s="0" t="n">
        <v>8073</v>
      </c>
      <c r="T166" s="0" t="n">
        <v>62.7</v>
      </c>
      <c r="U166" s="0" t="n">
        <v>2182</v>
      </c>
      <c r="V166" s="0" t="n">
        <v>3</v>
      </c>
      <c r="W166" s="60" t="n">
        <v>46038</v>
      </c>
      <c r="X166" s="55" t="n">
        <f aca="false">IF(I166="Male",0,1)</f>
        <v>1</v>
      </c>
      <c r="Y166" s="55" t="n">
        <f aca="false">IF(OR(I166="DNB",I166="Dry DNB"),1,0)</f>
        <v>0</v>
      </c>
      <c r="Z166" s="55" t="n">
        <f aca="false">IF(ISNUMBER(W166),A166-W166,"")</f>
        <v>271</v>
      </c>
      <c r="AA166" s="55" t="n">
        <f aca="false">MATCH(A166,DATAS,0)</f>
        <v>1</v>
      </c>
      <c r="AB166" s="55" t="n">
        <f aca="false">IF(AND(E166&gt;0,OR(AND(B166&gt;=1,B166&lt;=6),B166=10)),1,0)</f>
        <v>0</v>
      </c>
      <c r="AC166" s="55" t="n">
        <f aca="false">IF(AND(E166&gt;0,B166=10),1,0)</f>
        <v>0</v>
      </c>
      <c r="AD166" s="0" t="str">
        <f aca="false">IF(AND(C165=C166,AA165=AA166-1),AB165,"")</f>
        <v/>
      </c>
      <c r="AE166" s="0" t="str">
        <f aca="false">IF(AND(C165=C166,AA165=AA166-1),AC165,"")</f>
        <v/>
      </c>
      <c r="AF166" s="0" t="str">
        <f aca="false">IF(AA166=1,"",IF(AND(AB166=1,AD166&lt;&gt;1),1,0))</f>
        <v/>
      </c>
      <c r="AG166" s="0" t="str">
        <f aca="false">IF(AA166=1,"",IF(AND(AC166=1,AE166&lt;&gt;1),1,0))</f>
        <v/>
      </c>
      <c r="AH166" s="60" t="str">
        <f aca="false">IF(AND(E166&gt;0,AA166&lt;2,NOT(AND(C167=C166,AA167=AA166+1))),INDEX(DATAS,AA166+1),"")</f>
        <v/>
      </c>
      <c r="AI166" s="60" t="str">
        <f aca="false">IF(AND(AC166=1,AA166&lt;2),IF(AND(C167=C166,AA167=AA166+1),IF(AC167=1,"",INDEX(DATAS,AA166+1)),INDEX(DATAS,AA166+1)),"")</f>
        <v/>
      </c>
    </row>
    <row r="167" customFormat="false" ht="15" hidden="false" customHeight="false" outlineLevel="0" collapsed="false">
      <c r="A167" s="60" t="n">
        <v>46310</v>
      </c>
      <c r="B167" s="0" t="n">
        <v>7</v>
      </c>
      <c r="C167" s="0" t="n">
        <v>3123</v>
      </c>
      <c r="D167" s="0" t="n">
        <v>329</v>
      </c>
      <c r="E167" s="0" t="n">
        <v>4</v>
      </c>
      <c r="F167" s="55" t="s">
        <v>238</v>
      </c>
      <c r="I167" s="55" t="s">
        <v>162</v>
      </c>
      <c r="J167" s="0" t="n">
        <v>107</v>
      </c>
      <c r="K167" s="0" t="n">
        <v>71</v>
      </c>
      <c r="L167" s="0" t="n">
        <v>273</v>
      </c>
      <c r="M167" s="0" t="n">
        <v>612.78</v>
      </c>
      <c r="N167" s="0" t="n">
        <v>11.3</v>
      </c>
      <c r="O167" s="0" t="n">
        <v>27.72</v>
      </c>
      <c r="P167" s="0" t="n">
        <v>3.88</v>
      </c>
      <c r="Q167" s="0" t="n">
        <v>3.27</v>
      </c>
      <c r="T167" s="0" t="n">
        <v>62.7</v>
      </c>
      <c r="U167" s="0" t="n">
        <v>2183</v>
      </c>
      <c r="V167" s="0" t="n">
        <v>3</v>
      </c>
      <c r="W167" s="60" t="n">
        <v>46038</v>
      </c>
      <c r="X167" s="55" t="n">
        <f aca="false">IF(I167="Male",0,1)</f>
        <v>1</v>
      </c>
      <c r="Y167" s="55" t="n">
        <f aca="false">IF(OR(I167="DNB",I167="Dry DNB"),1,0)</f>
        <v>0</v>
      </c>
      <c r="Z167" s="55" t="n">
        <f aca="false">IF(ISNUMBER(W167),A167-W167,"")</f>
        <v>272</v>
      </c>
      <c r="AA167" s="55" t="n">
        <f aca="false">MATCH(A167,DATAS,0)</f>
        <v>2</v>
      </c>
      <c r="AB167" s="55" t="n">
        <f aca="false">IF(AND(E167&gt;0,OR(AND(B167&gt;=1,B167&lt;=6),B167=10)),1,0)</f>
        <v>0</v>
      </c>
      <c r="AC167" s="55" t="n">
        <f aca="false">IF(AND(E167&gt;0,B167=10),1,0)</f>
        <v>0</v>
      </c>
      <c r="AD167" s="55" t="n">
        <f aca="false">IF(AND(C166=C167,AA166=AA167-1),AB166,"")</f>
        <v>0</v>
      </c>
      <c r="AE167" s="55" t="n">
        <f aca="false">IF(AND(C166=C167,AA166=AA167-1),AC166,"")</f>
        <v>0</v>
      </c>
      <c r="AF167" s="55" t="n">
        <f aca="false">IF(AA167=1,"",IF(AND(AB167=1,AD167&lt;&gt;1),1,0))</f>
        <v>0</v>
      </c>
      <c r="AG167" s="55" t="n">
        <f aca="false">IF(AA167=1,"",IF(AND(AC167=1,AE167&lt;&gt;1),1,0))</f>
        <v>0</v>
      </c>
      <c r="AH167" s="60" t="str">
        <f aca="false">IF(AND(E167&gt;0,AA167&lt;2,NOT(AND(C168=C167,AA168=AA167+1))),INDEX(DATAS,AA167+1),"")</f>
        <v/>
      </c>
      <c r="AI167" s="60" t="str">
        <f aca="false">IF(AND(AC167=1,AA167&lt;2),IF(AND(C168=C167,AA168=AA167+1),IF(AC168=1,"",INDEX(DATAS,AA167+1)),INDEX(DATAS,AA167+1)),"")</f>
        <v/>
      </c>
    </row>
    <row r="168" customFormat="false" ht="15" hidden="false" customHeight="false" outlineLevel="0" collapsed="false">
      <c r="A168" s="60" t="n">
        <v>46309</v>
      </c>
      <c r="B168" s="0" t="n">
        <v>6</v>
      </c>
      <c r="C168" s="0" t="n">
        <v>3149</v>
      </c>
      <c r="D168" s="0" t="n">
        <v>156</v>
      </c>
      <c r="E168" s="0" t="n">
        <v>4</v>
      </c>
      <c r="F168" s="55" t="s">
        <v>239</v>
      </c>
      <c r="G168" s="0" t="n">
        <v>23.9</v>
      </c>
      <c r="H168" s="0" t="n">
        <v>25</v>
      </c>
      <c r="I168" s="55" t="s">
        <v>143</v>
      </c>
      <c r="J168" s="0" t="n">
        <v>156</v>
      </c>
      <c r="K168" s="0" t="n">
        <v>114</v>
      </c>
      <c r="M168" s="0" t="n">
        <v>-62.15</v>
      </c>
      <c r="N168" s="0" t="n">
        <v>9.91</v>
      </c>
      <c r="O168" s="0" t="n">
        <v>-3.32</v>
      </c>
      <c r="P168" s="0" t="n">
        <v>4.34</v>
      </c>
      <c r="Q168" s="0" t="n">
        <v>3.37</v>
      </c>
      <c r="R168" s="0" t="n">
        <v>2534</v>
      </c>
      <c r="S168" s="0" t="n">
        <v>5129</v>
      </c>
      <c r="T168" s="0" t="n">
        <v>25.75</v>
      </c>
      <c r="U168" s="0" t="n">
        <v>2162</v>
      </c>
      <c r="V168" s="0" t="n">
        <v>1</v>
      </c>
      <c r="W168" s="60" t="n">
        <v>46268</v>
      </c>
      <c r="X168" s="55" t="n">
        <f aca="false">IF(I168="Male",0,1)</f>
        <v>1</v>
      </c>
      <c r="Y168" s="55" t="n">
        <f aca="false">IF(OR(I168="DNB",I168="Dry DNB"),1,0)</f>
        <v>1</v>
      </c>
      <c r="Z168" s="55" t="n">
        <f aca="false">IF(ISNUMBER(W168),A168-W168,"")</f>
        <v>41</v>
      </c>
      <c r="AA168" s="55" t="n">
        <f aca="false">MATCH(A168,DATAS,0)</f>
        <v>1</v>
      </c>
      <c r="AB168" s="55" t="n">
        <f aca="false">IF(AND(E168&gt;0,OR(AND(B168&gt;=1,B168&lt;=6),B168=10)),1,0)</f>
        <v>1</v>
      </c>
      <c r="AC168" s="55" t="n">
        <f aca="false">IF(AND(E168&gt;0,B168=10),1,0)</f>
        <v>0</v>
      </c>
      <c r="AD168" s="0" t="str">
        <f aca="false">IF(AND(C167=C168,AA167=AA168-1),AB167,"")</f>
        <v/>
      </c>
      <c r="AE168" s="0" t="str">
        <f aca="false">IF(AND(C167=C168,AA167=AA168-1),AC167,"")</f>
        <v/>
      </c>
      <c r="AF168" s="0" t="str">
        <f aca="false">IF(AA168=1,"",IF(AND(AB168=1,AD168&lt;&gt;1),1,0))</f>
        <v/>
      </c>
      <c r="AG168" s="0" t="str">
        <f aca="false">IF(AA168=1,"",IF(AND(AC168=1,AE168&lt;&gt;1),1,0))</f>
        <v/>
      </c>
      <c r="AH168" s="60" t="str">
        <f aca="false">IF(AND(E168&gt;0,AA168&lt;2,NOT(AND(C169=C168,AA169=AA168+1))),INDEX(DATAS,AA168+1),"")</f>
        <v/>
      </c>
      <c r="AI168" s="60" t="str">
        <f aca="false">IF(AND(AC168=1,AA168&lt;2),IF(AND(C169=C168,AA169=AA168+1),IF(AC169=1,"",INDEX(DATAS,AA168+1)),INDEX(DATAS,AA168+1)),"")</f>
        <v/>
      </c>
    </row>
    <row r="169" customFormat="false" ht="15" hidden="false" customHeight="false" outlineLevel="0" collapsed="false">
      <c r="A169" s="60" t="n">
        <v>46310</v>
      </c>
      <c r="B169" s="0" t="n">
        <v>6</v>
      </c>
      <c r="C169" s="0" t="n">
        <v>3149</v>
      </c>
      <c r="D169" s="0" t="n">
        <v>157</v>
      </c>
      <c r="E169" s="0" t="n">
        <v>4</v>
      </c>
      <c r="F169" s="55" t="s">
        <v>239</v>
      </c>
      <c r="G169" s="0" t="n">
        <v>22.2</v>
      </c>
      <c r="H169" s="0" t="n">
        <v>24</v>
      </c>
      <c r="I169" s="55" t="s">
        <v>143</v>
      </c>
      <c r="J169" s="0" t="n">
        <v>157</v>
      </c>
      <c r="K169" s="0" t="n">
        <v>114</v>
      </c>
      <c r="M169" s="0" t="n">
        <v>-62.15</v>
      </c>
      <c r="N169" s="0" t="n">
        <v>9.91</v>
      </c>
      <c r="O169" s="0" t="n">
        <v>-3.32</v>
      </c>
      <c r="P169" s="0" t="n">
        <v>4.34</v>
      </c>
      <c r="Q169" s="0" t="n">
        <v>3.37</v>
      </c>
      <c r="T169" s="0" t="n">
        <v>25.75</v>
      </c>
      <c r="U169" s="0" t="n">
        <v>2163</v>
      </c>
      <c r="V169" s="0" t="n">
        <v>1</v>
      </c>
      <c r="W169" s="60" t="n">
        <v>46268</v>
      </c>
      <c r="X169" s="55" t="n">
        <f aca="false">IF(I169="Male",0,1)</f>
        <v>1</v>
      </c>
      <c r="Y169" s="55" t="n">
        <f aca="false">IF(OR(I169="DNB",I169="Dry DNB"),1,0)</f>
        <v>1</v>
      </c>
      <c r="Z169" s="55" t="n">
        <f aca="false">IF(ISNUMBER(W169),A169-W169,"")</f>
        <v>42</v>
      </c>
      <c r="AA169" s="55" t="n">
        <f aca="false">MATCH(A169,DATAS,0)</f>
        <v>2</v>
      </c>
      <c r="AB169" s="55" t="n">
        <f aca="false">IF(AND(E169&gt;0,OR(AND(B169&gt;=1,B169&lt;=6),B169=10)),1,0)</f>
        <v>1</v>
      </c>
      <c r="AC169" s="55" t="n">
        <f aca="false">IF(AND(E169&gt;0,B169=10),1,0)</f>
        <v>0</v>
      </c>
      <c r="AD169" s="55" t="n">
        <f aca="false">IF(AND(C168=C169,AA168=AA169-1),AB168,"")</f>
        <v>1</v>
      </c>
      <c r="AE169" s="55" t="n">
        <f aca="false">IF(AND(C168=C169,AA168=AA169-1),AC168,"")</f>
        <v>0</v>
      </c>
      <c r="AF169" s="55" t="n">
        <f aca="false">IF(AA169=1,"",IF(AND(AB169=1,AD169&lt;&gt;1),1,0))</f>
        <v>0</v>
      </c>
      <c r="AG169" s="55" t="n">
        <f aca="false">IF(AA169=1,"",IF(AND(AC169=1,AE169&lt;&gt;1),1,0))</f>
        <v>0</v>
      </c>
      <c r="AH169" s="60" t="str">
        <f aca="false">IF(AND(E169&gt;0,AA169&lt;2,NOT(AND(C170=C169,AA170=AA169+1))),INDEX(DATAS,AA169+1),"")</f>
        <v/>
      </c>
      <c r="AI169" s="60" t="str">
        <f aca="false">IF(AND(AC169=1,AA169&lt;2),IF(AND(C170=C169,AA170=AA169+1),IF(AC170=1,"",INDEX(DATAS,AA169+1)),INDEX(DATAS,AA169+1)),"")</f>
        <v/>
      </c>
    </row>
    <row r="170" customFormat="false" ht="15" hidden="false" customHeight="false" outlineLevel="0" collapsed="false">
      <c r="A170" s="60" t="n">
        <v>46309</v>
      </c>
      <c r="B170" s="0" t="n">
        <v>7</v>
      </c>
      <c r="C170" s="0" t="n">
        <v>3150</v>
      </c>
      <c r="D170" s="0" t="n">
        <v>614</v>
      </c>
      <c r="E170" s="0" t="n">
        <v>3</v>
      </c>
      <c r="F170" s="55" t="s">
        <v>239</v>
      </c>
      <c r="I170" s="55" t="s">
        <v>162</v>
      </c>
      <c r="J170" s="0" t="n">
        <v>468</v>
      </c>
      <c r="K170" s="0" t="n">
        <v>70</v>
      </c>
      <c r="L170" s="0" t="n">
        <v>231</v>
      </c>
      <c r="M170" s="0" t="n">
        <v>861.58</v>
      </c>
      <c r="N170" s="0" t="n">
        <v>44.57</v>
      </c>
      <c r="O170" s="0" t="n">
        <v>27.26</v>
      </c>
      <c r="P170" s="0" t="n">
        <v>5.94</v>
      </c>
      <c r="Q170" s="0" t="n">
        <v>4.63</v>
      </c>
      <c r="R170" s="0" t="n">
        <v>7395</v>
      </c>
      <c r="S170" s="0" t="n">
        <v>14670</v>
      </c>
      <c r="T170" s="0" t="n">
        <v>76.7</v>
      </c>
      <c r="U170" s="0" t="n">
        <v>2162</v>
      </c>
      <c r="V170" s="0" t="n">
        <v>12</v>
      </c>
      <c r="W170" s="60" t="n">
        <v>46037</v>
      </c>
      <c r="X170" s="55" t="n">
        <f aca="false">IF(I170="Male",0,1)</f>
        <v>1</v>
      </c>
      <c r="Y170" s="55" t="n">
        <f aca="false">IF(OR(I170="DNB",I170="Dry DNB"),1,0)</f>
        <v>0</v>
      </c>
      <c r="Z170" s="55" t="n">
        <f aca="false">IF(ISNUMBER(W170),A170-W170,"")</f>
        <v>272</v>
      </c>
      <c r="AA170" s="55" t="n">
        <f aca="false">MATCH(A170,DATAS,0)</f>
        <v>1</v>
      </c>
      <c r="AB170" s="55" t="n">
        <f aca="false">IF(AND(E170&gt;0,OR(AND(B170&gt;=1,B170&lt;=6),B170=10)),1,0)</f>
        <v>0</v>
      </c>
      <c r="AC170" s="55" t="n">
        <f aca="false">IF(AND(E170&gt;0,B170=10),1,0)</f>
        <v>0</v>
      </c>
      <c r="AD170" s="0" t="str">
        <f aca="false">IF(AND(C169=C170,AA169=AA170-1),AB169,"")</f>
        <v/>
      </c>
      <c r="AE170" s="0" t="str">
        <f aca="false">IF(AND(C169=C170,AA169=AA170-1),AC169,"")</f>
        <v/>
      </c>
      <c r="AF170" s="0" t="str">
        <f aca="false">IF(AA170=1,"",IF(AND(AB170=1,AD170&lt;&gt;1),1,0))</f>
        <v/>
      </c>
      <c r="AG170" s="0" t="str">
        <f aca="false">IF(AA170=1,"",IF(AND(AC170=1,AE170&lt;&gt;1),1,0))</f>
        <v/>
      </c>
      <c r="AH170" s="60" t="str">
        <f aca="false">IF(AND(E170&gt;0,AA170&lt;2,NOT(AND(C171=C170,AA171=AA170+1))),INDEX(DATAS,AA170+1),"")</f>
        <v/>
      </c>
      <c r="AI170" s="60" t="str">
        <f aca="false">IF(AND(AC170=1,AA170&lt;2),IF(AND(C171=C170,AA171=AA170+1),IF(AC171=1,"",INDEX(DATAS,AA170+1)),INDEX(DATAS,AA170+1)),"")</f>
        <v/>
      </c>
    </row>
    <row r="171" customFormat="false" ht="15" hidden="false" customHeight="false" outlineLevel="0" collapsed="false">
      <c r="A171" s="60" t="n">
        <v>46310</v>
      </c>
      <c r="B171" s="0" t="n">
        <v>7</v>
      </c>
      <c r="C171" s="0" t="n">
        <v>3150</v>
      </c>
      <c r="D171" s="0" t="n">
        <v>614</v>
      </c>
      <c r="E171" s="0" t="n">
        <v>3</v>
      </c>
      <c r="F171" s="55" t="s">
        <v>239</v>
      </c>
      <c r="I171" s="55" t="s">
        <v>162</v>
      </c>
      <c r="J171" s="0" t="n">
        <v>468</v>
      </c>
      <c r="K171" s="0" t="n">
        <v>70</v>
      </c>
      <c r="L171" s="0" t="n">
        <v>232</v>
      </c>
      <c r="M171" s="0" t="n">
        <v>861.58</v>
      </c>
      <c r="N171" s="0" t="n">
        <v>44.57</v>
      </c>
      <c r="O171" s="0" t="n">
        <v>27.26</v>
      </c>
      <c r="P171" s="0" t="n">
        <v>5.94</v>
      </c>
      <c r="Q171" s="0" t="n">
        <v>4.63</v>
      </c>
      <c r="T171" s="0" t="n">
        <v>76.7</v>
      </c>
      <c r="U171" s="0" t="n">
        <v>2163</v>
      </c>
      <c r="V171" s="0" t="n">
        <v>12</v>
      </c>
      <c r="W171" s="60" t="n">
        <v>46037</v>
      </c>
      <c r="X171" s="55" t="n">
        <f aca="false">IF(I171="Male",0,1)</f>
        <v>1</v>
      </c>
      <c r="Y171" s="55" t="n">
        <f aca="false">IF(OR(I171="DNB",I171="Dry DNB"),1,0)</f>
        <v>0</v>
      </c>
      <c r="Z171" s="55" t="n">
        <f aca="false">IF(ISNUMBER(W171),A171-W171,"")</f>
        <v>273</v>
      </c>
      <c r="AA171" s="55" t="n">
        <f aca="false">MATCH(A171,DATAS,0)</f>
        <v>2</v>
      </c>
      <c r="AB171" s="55" t="n">
        <f aca="false">IF(AND(E171&gt;0,OR(AND(B171&gt;=1,B171&lt;=6),B171=10)),1,0)</f>
        <v>0</v>
      </c>
      <c r="AC171" s="55" t="n">
        <f aca="false">IF(AND(E171&gt;0,B171=10),1,0)</f>
        <v>0</v>
      </c>
      <c r="AD171" s="55" t="n">
        <f aca="false">IF(AND(C170=C171,AA170=AA171-1),AB170,"")</f>
        <v>0</v>
      </c>
      <c r="AE171" s="55" t="n">
        <f aca="false">IF(AND(C170=C171,AA170=AA171-1),AC170,"")</f>
        <v>0</v>
      </c>
      <c r="AF171" s="55" t="n">
        <f aca="false">IF(AA171=1,"",IF(AND(AB171=1,AD171&lt;&gt;1),1,0))</f>
        <v>0</v>
      </c>
      <c r="AG171" s="55" t="n">
        <f aca="false">IF(AA171=1,"",IF(AND(AC171=1,AE171&lt;&gt;1),1,0))</f>
        <v>0</v>
      </c>
      <c r="AH171" s="60" t="str">
        <f aca="false">IF(AND(E171&gt;0,AA171&lt;2,NOT(AND(C172=C171,AA172=AA171+1))),INDEX(DATAS,AA171+1),"")</f>
        <v/>
      </c>
      <c r="AI171" s="60" t="str">
        <f aca="false">IF(AND(AC171=1,AA171&lt;2),IF(AND(C172=C171,AA172=AA171+1),IF(AC172=1,"",INDEX(DATAS,AA171+1)),INDEX(DATAS,AA171+1)),"")</f>
        <v/>
      </c>
    </row>
    <row r="172" customFormat="false" ht="15" hidden="false" customHeight="false" outlineLevel="0" collapsed="false">
      <c r="A172" s="60" t="n">
        <v>46309</v>
      </c>
      <c r="B172" s="0" t="n">
        <v>5</v>
      </c>
      <c r="C172" s="0" t="n">
        <v>3153</v>
      </c>
      <c r="D172" s="0" t="n">
        <v>223</v>
      </c>
      <c r="E172" s="0" t="n">
        <v>3</v>
      </c>
      <c r="F172" s="55" t="s">
        <v>240</v>
      </c>
      <c r="G172" s="0" t="n">
        <v>37.7</v>
      </c>
      <c r="H172" s="0" t="n">
        <v>35</v>
      </c>
      <c r="I172" s="55" t="s">
        <v>187</v>
      </c>
      <c r="J172" s="0" t="n">
        <v>223</v>
      </c>
      <c r="K172" s="0" t="n">
        <v>69</v>
      </c>
      <c r="M172" s="0" t="n">
        <v>480.59</v>
      </c>
      <c r="N172" s="0" t="n">
        <v>29.73</v>
      </c>
      <c r="O172" s="0" t="n">
        <v>31.99</v>
      </c>
      <c r="P172" s="0" t="n">
        <v>5.62</v>
      </c>
      <c r="Q172" s="0" t="n">
        <v>4.33</v>
      </c>
      <c r="R172" s="0" t="n">
        <v>4161</v>
      </c>
      <c r="S172" s="0" t="n">
        <v>9120</v>
      </c>
      <c r="T172" s="0" t="n">
        <v>48.2</v>
      </c>
      <c r="U172" s="0" t="n">
        <v>2161</v>
      </c>
      <c r="V172" s="0" t="n">
        <v>4</v>
      </c>
      <c r="W172" s="60" t="n">
        <v>46191</v>
      </c>
      <c r="X172" s="55" t="n">
        <f aca="false">IF(I172="Male",0,1)</f>
        <v>1</v>
      </c>
      <c r="Y172" s="55" t="n">
        <f aca="false">IF(OR(I172="DNB",I172="Dry DNB"),1,0)</f>
        <v>0</v>
      </c>
      <c r="Z172" s="55" t="n">
        <f aca="false">IF(ISNUMBER(W172),A172-W172,"")</f>
        <v>118</v>
      </c>
      <c r="AA172" s="55" t="n">
        <f aca="false">MATCH(A172,DATAS,0)</f>
        <v>1</v>
      </c>
      <c r="AB172" s="55" t="n">
        <f aca="false">IF(AND(E172&gt;0,OR(AND(B172&gt;=1,B172&lt;=6),B172=10)),1,0)</f>
        <v>1</v>
      </c>
      <c r="AC172" s="55" t="n">
        <f aca="false">IF(AND(E172&gt;0,B172=10),1,0)</f>
        <v>0</v>
      </c>
      <c r="AD172" s="0" t="str">
        <f aca="false">IF(AND(C171=C172,AA171=AA172-1),AB171,"")</f>
        <v/>
      </c>
      <c r="AE172" s="0" t="str">
        <f aca="false">IF(AND(C171=C172,AA171=AA172-1),AC171,"")</f>
        <v/>
      </c>
      <c r="AF172" s="0" t="str">
        <f aca="false">IF(AA172=1,"",IF(AND(AB172=1,AD172&lt;&gt;1),1,0))</f>
        <v/>
      </c>
      <c r="AG172" s="0" t="str">
        <f aca="false">IF(AA172=1,"",IF(AND(AC172=1,AE172&lt;&gt;1),1,0))</f>
        <v/>
      </c>
      <c r="AH172" s="60" t="str">
        <f aca="false">IF(AND(E172&gt;0,AA172&lt;2,NOT(AND(C173=C172,AA173=AA172+1))),INDEX(DATAS,AA172+1),"")</f>
        <v/>
      </c>
      <c r="AI172" s="60" t="str">
        <f aca="false">IF(AND(AC172=1,AA172&lt;2),IF(AND(C173=C172,AA173=AA172+1),IF(AC173=1,"",INDEX(DATAS,AA172+1)),INDEX(DATAS,AA172+1)),"")</f>
        <v/>
      </c>
    </row>
    <row r="173" customFormat="false" ht="15" hidden="false" customHeight="false" outlineLevel="0" collapsed="false">
      <c r="A173" s="60" t="n">
        <v>46310</v>
      </c>
      <c r="B173" s="0" t="n">
        <v>5</v>
      </c>
      <c r="C173" s="0" t="n">
        <v>3153</v>
      </c>
      <c r="D173" s="0" t="n">
        <v>224</v>
      </c>
      <c r="E173" s="0" t="n">
        <v>3</v>
      </c>
      <c r="F173" s="55" t="s">
        <v>240</v>
      </c>
      <c r="G173" s="0" t="n">
        <v>35</v>
      </c>
      <c r="H173" s="0" t="n">
        <v>35</v>
      </c>
      <c r="I173" s="55" t="s">
        <v>187</v>
      </c>
      <c r="J173" s="0" t="n">
        <v>224</v>
      </c>
      <c r="K173" s="0" t="n">
        <v>69</v>
      </c>
      <c r="M173" s="0" t="n">
        <v>480.59</v>
      </c>
      <c r="N173" s="0" t="n">
        <v>29.73</v>
      </c>
      <c r="O173" s="0" t="n">
        <v>31.99</v>
      </c>
      <c r="P173" s="0" t="n">
        <v>5.62</v>
      </c>
      <c r="Q173" s="0" t="n">
        <v>4.33</v>
      </c>
      <c r="T173" s="0" t="n">
        <v>48.2</v>
      </c>
      <c r="U173" s="0" t="n">
        <v>2162</v>
      </c>
      <c r="V173" s="0" t="n">
        <v>4</v>
      </c>
      <c r="W173" s="60" t="n">
        <v>46191</v>
      </c>
      <c r="X173" s="55" t="n">
        <f aca="false">IF(I173="Male",0,1)</f>
        <v>1</v>
      </c>
      <c r="Y173" s="55" t="n">
        <f aca="false">IF(OR(I173="DNB",I173="Dry DNB"),1,0)</f>
        <v>0</v>
      </c>
      <c r="Z173" s="55" t="n">
        <f aca="false">IF(ISNUMBER(W173),A173-W173,"")</f>
        <v>119</v>
      </c>
      <c r="AA173" s="55" t="n">
        <f aca="false">MATCH(A173,DATAS,0)</f>
        <v>2</v>
      </c>
      <c r="AB173" s="55" t="n">
        <f aca="false">IF(AND(E173&gt;0,OR(AND(B173&gt;=1,B173&lt;=6),B173=10)),1,0)</f>
        <v>1</v>
      </c>
      <c r="AC173" s="55" t="n">
        <f aca="false">IF(AND(E173&gt;0,B173=10),1,0)</f>
        <v>0</v>
      </c>
      <c r="AD173" s="55" t="n">
        <f aca="false">IF(AND(C172=C173,AA172=AA173-1),AB172,"")</f>
        <v>1</v>
      </c>
      <c r="AE173" s="55" t="n">
        <f aca="false">IF(AND(C172=C173,AA172=AA173-1),AC172,"")</f>
        <v>0</v>
      </c>
      <c r="AF173" s="55" t="n">
        <f aca="false">IF(AA173=1,"",IF(AND(AB173=1,AD173&lt;&gt;1),1,0))</f>
        <v>0</v>
      </c>
      <c r="AG173" s="55" t="n">
        <f aca="false">IF(AA173=1,"",IF(AND(AC173=1,AE173&lt;&gt;1),1,0))</f>
        <v>0</v>
      </c>
      <c r="AH173" s="60" t="str">
        <f aca="false">IF(AND(E173&gt;0,AA173&lt;2,NOT(AND(C174=C173,AA174=AA173+1))),INDEX(DATAS,AA173+1),"")</f>
        <v/>
      </c>
      <c r="AI173" s="60" t="str">
        <f aca="false">IF(AND(AC173=1,AA173&lt;2),IF(AND(C174=C173,AA174=AA173+1),IF(AC174=1,"",INDEX(DATAS,AA173+1)),INDEX(DATAS,AA173+1)),"")</f>
        <v/>
      </c>
    </row>
    <row r="174" customFormat="false" ht="15" hidden="false" customHeight="false" outlineLevel="0" collapsed="false">
      <c r="A174" s="60" t="n">
        <v>46309</v>
      </c>
      <c r="B174" s="0" t="n">
        <v>6</v>
      </c>
      <c r="C174" s="0" t="n">
        <v>3159</v>
      </c>
      <c r="D174" s="0" t="n">
        <v>503</v>
      </c>
      <c r="E174" s="0" t="n">
        <v>3</v>
      </c>
      <c r="F174" s="55" t="s">
        <v>241</v>
      </c>
      <c r="H174" s="0" t="n">
        <v>19</v>
      </c>
      <c r="I174" s="55" t="s">
        <v>157</v>
      </c>
      <c r="J174" s="0" t="n">
        <v>454</v>
      </c>
      <c r="K174" s="0" t="n">
        <v>62</v>
      </c>
      <c r="L174" s="0" t="n">
        <v>49</v>
      </c>
      <c r="M174" s="0" t="n">
        <v>727.77</v>
      </c>
      <c r="N174" s="0" t="n">
        <v>8.25</v>
      </c>
      <c r="O174" s="0" t="n">
        <v>18.82</v>
      </c>
      <c r="P174" s="0" t="n">
        <v>3.94</v>
      </c>
      <c r="Q174" s="0" t="n">
        <v>3.94</v>
      </c>
      <c r="R174" s="0" t="n">
        <v>6791</v>
      </c>
      <c r="S174" s="0" t="n">
        <v>13465</v>
      </c>
      <c r="T174" s="0" t="n">
        <v>69.75</v>
      </c>
      <c r="U174" s="0" t="n">
        <v>2159</v>
      </c>
      <c r="V174" s="0" t="n">
        <v>8</v>
      </c>
      <c r="W174" s="60" t="n">
        <v>46261</v>
      </c>
      <c r="X174" s="55" t="n">
        <f aca="false">IF(I174="Male",0,1)</f>
        <v>1</v>
      </c>
      <c r="Y174" s="55" t="n">
        <f aca="false">IF(OR(I174="DNB",I174="Dry DNB"),1,0)</f>
        <v>0</v>
      </c>
      <c r="Z174" s="55" t="n">
        <f aca="false">IF(ISNUMBER(W174),A174-W174,"")</f>
        <v>48</v>
      </c>
      <c r="AA174" s="55" t="n">
        <f aca="false">MATCH(A174,DATAS,0)</f>
        <v>1</v>
      </c>
      <c r="AB174" s="55" t="n">
        <f aca="false">IF(AND(E174&gt;0,OR(AND(B174&gt;=1,B174&lt;=6),B174=10)),1,0)</f>
        <v>1</v>
      </c>
      <c r="AC174" s="55" t="n">
        <f aca="false">IF(AND(E174&gt;0,B174=10),1,0)</f>
        <v>0</v>
      </c>
      <c r="AD174" s="0" t="str">
        <f aca="false">IF(AND(C173=C174,AA173=AA174-1),AB173,"")</f>
        <v/>
      </c>
      <c r="AE174" s="0" t="str">
        <f aca="false">IF(AND(C173=C174,AA173=AA174-1),AC173,"")</f>
        <v/>
      </c>
      <c r="AF174" s="0" t="str">
        <f aca="false">IF(AA174=1,"",IF(AND(AB174=1,AD174&lt;&gt;1),1,0))</f>
        <v/>
      </c>
      <c r="AG174" s="0" t="str">
        <f aca="false">IF(AA174=1,"",IF(AND(AC174=1,AE174&lt;&gt;1),1,0))</f>
        <v/>
      </c>
      <c r="AH174" s="60" t="str">
        <f aca="false">IF(AND(E174&gt;0,AA174&lt;2,NOT(AND(C175=C174,AA175=AA174+1))),INDEX(DATAS,AA174+1),"")</f>
        <v/>
      </c>
      <c r="AI174" s="60" t="str">
        <f aca="false">IF(AND(AC174=1,AA174&lt;2),IF(AND(C175=C174,AA175=AA174+1),IF(AC175=1,"",INDEX(DATAS,AA174+1)),INDEX(DATAS,AA174+1)),"")</f>
        <v/>
      </c>
    </row>
    <row r="175" customFormat="false" ht="15" hidden="false" customHeight="false" outlineLevel="0" collapsed="false">
      <c r="A175" s="60" t="n">
        <v>46310</v>
      </c>
      <c r="B175" s="0" t="n">
        <v>6</v>
      </c>
      <c r="C175" s="0" t="n">
        <v>3159</v>
      </c>
      <c r="D175" s="0" t="n">
        <v>504</v>
      </c>
      <c r="E175" s="0" t="n">
        <v>3</v>
      </c>
      <c r="F175" s="55" t="s">
        <v>241</v>
      </c>
      <c r="G175" s="0" t="n">
        <v>24.2</v>
      </c>
      <c r="H175" s="0" t="n">
        <v>19</v>
      </c>
      <c r="I175" s="55" t="s">
        <v>157</v>
      </c>
      <c r="J175" s="0" t="n">
        <v>454</v>
      </c>
      <c r="K175" s="0" t="n">
        <v>62</v>
      </c>
      <c r="L175" s="0" t="n">
        <v>50</v>
      </c>
      <c r="M175" s="0" t="n">
        <v>727.77</v>
      </c>
      <c r="N175" s="0" t="n">
        <v>8.25</v>
      </c>
      <c r="O175" s="0" t="n">
        <v>18.82</v>
      </c>
      <c r="P175" s="0" t="n">
        <v>3.94</v>
      </c>
      <c r="Q175" s="0" t="n">
        <v>3.94</v>
      </c>
      <c r="T175" s="0" t="n">
        <v>69.75</v>
      </c>
      <c r="U175" s="0" t="n">
        <v>2160</v>
      </c>
      <c r="V175" s="0" t="n">
        <v>8</v>
      </c>
      <c r="W175" s="60" t="n">
        <v>46261</v>
      </c>
      <c r="X175" s="55" t="n">
        <f aca="false">IF(I175="Male",0,1)</f>
        <v>1</v>
      </c>
      <c r="Y175" s="55" t="n">
        <f aca="false">IF(OR(I175="DNB",I175="Dry DNB"),1,0)</f>
        <v>0</v>
      </c>
      <c r="Z175" s="55" t="n">
        <f aca="false">IF(ISNUMBER(W175),A175-W175,"")</f>
        <v>49</v>
      </c>
      <c r="AA175" s="55" t="n">
        <f aca="false">MATCH(A175,DATAS,0)</f>
        <v>2</v>
      </c>
      <c r="AB175" s="55" t="n">
        <f aca="false">IF(AND(E175&gt;0,OR(AND(B175&gt;=1,B175&lt;=6),B175=10)),1,0)</f>
        <v>1</v>
      </c>
      <c r="AC175" s="55" t="n">
        <f aca="false">IF(AND(E175&gt;0,B175=10),1,0)</f>
        <v>0</v>
      </c>
      <c r="AD175" s="55" t="n">
        <f aca="false">IF(AND(C174=C175,AA174=AA175-1),AB174,"")</f>
        <v>1</v>
      </c>
      <c r="AE175" s="55" t="n">
        <f aca="false">IF(AND(C174=C175,AA174=AA175-1),AC174,"")</f>
        <v>0</v>
      </c>
      <c r="AF175" s="55" t="n">
        <f aca="false">IF(AA175=1,"",IF(AND(AB175=1,AD175&lt;&gt;1),1,0))</f>
        <v>0</v>
      </c>
      <c r="AG175" s="55" t="n">
        <f aca="false">IF(AA175=1,"",IF(AND(AC175=1,AE175&lt;&gt;1),1,0))</f>
        <v>0</v>
      </c>
      <c r="AH175" s="60" t="str">
        <f aca="false">IF(AND(E175&gt;0,AA175&lt;2,NOT(AND(C176=C175,AA176=AA175+1))),INDEX(DATAS,AA175+1),"")</f>
        <v/>
      </c>
      <c r="AI175" s="60" t="str">
        <f aca="false">IF(AND(AC175=1,AA175&lt;2),IF(AND(C176=C175,AA176=AA175+1),IF(AC176=1,"",INDEX(DATAS,AA175+1)),INDEX(DATAS,AA175+1)),"")</f>
        <v/>
      </c>
    </row>
    <row r="176" customFormat="false" ht="15" hidden="false" customHeight="false" outlineLevel="0" collapsed="false">
      <c r="A176" s="60" t="n">
        <v>46309</v>
      </c>
      <c r="B176" s="0" t="n">
        <v>3</v>
      </c>
      <c r="C176" s="0" t="n">
        <v>3163</v>
      </c>
      <c r="D176" s="0" t="n">
        <v>3</v>
      </c>
      <c r="E176" s="0" t="n">
        <v>5</v>
      </c>
      <c r="F176" s="55" t="s">
        <v>242</v>
      </c>
      <c r="G176" s="0" t="n">
        <v>17.3</v>
      </c>
      <c r="H176" s="0" t="n">
        <v>13</v>
      </c>
      <c r="I176" s="55" t="s">
        <v>166</v>
      </c>
      <c r="J176" s="0" t="n">
        <v>3</v>
      </c>
      <c r="M176" s="0" t="n">
        <v>-226.65</v>
      </c>
      <c r="N176" s="0" t="n">
        <v>41.25</v>
      </c>
      <c r="O176" s="0" t="n">
        <v>11.62</v>
      </c>
      <c r="R176" s="0" t="n">
        <v>1120</v>
      </c>
      <c r="S176" s="0" t="n">
        <v>2252</v>
      </c>
      <c r="U176" s="0" t="n">
        <v>2158</v>
      </c>
      <c r="V176" s="0" t="n">
        <v>0</v>
      </c>
      <c r="X176" s="55" t="n">
        <f aca="false">IF(I176="Male",0,1)</f>
        <v>1</v>
      </c>
      <c r="Y176" s="55" t="n">
        <f aca="false">IF(OR(I176="DNB",I176="Dry DNB"),1,0)</f>
        <v>0</v>
      </c>
      <c r="Z176" s="0" t="str">
        <f aca="false">IF(ISNUMBER(W176),A176-W176,"")</f>
        <v/>
      </c>
      <c r="AA176" s="55" t="n">
        <f aca="false">MATCH(A176,DATAS,0)</f>
        <v>1</v>
      </c>
      <c r="AB176" s="55" t="n">
        <f aca="false">IF(AND(E176&gt;0,OR(AND(B176&gt;=1,B176&lt;=6),B176=10)),1,0)</f>
        <v>1</v>
      </c>
      <c r="AC176" s="55" t="n">
        <f aca="false">IF(AND(E176&gt;0,B176=10),1,0)</f>
        <v>0</v>
      </c>
      <c r="AD176" s="0" t="str">
        <f aca="false">IF(AND(C175=C176,AA175=AA176-1),AB175,"")</f>
        <v/>
      </c>
      <c r="AE176" s="0" t="str">
        <f aca="false">IF(AND(C175=C176,AA175=AA176-1),AC175,"")</f>
        <v/>
      </c>
      <c r="AF176" s="0" t="str">
        <f aca="false">IF(AA176=1,"",IF(AND(AB176=1,AD176&lt;&gt;1),1,0))</f>
        <v/>
      </c>
      <c r="AG176" s="0" t="str">
        <f aca="false">IF(AA176=1,"",IF(AND(AC176=1,AE176&lt;&gt;1),1,0))</f>
        <v/>
      </c>
      <c r="AH176" s="60" t="str">
        <f aca="false">IF(AND(E176&gt;0,AA176&lt;2,NOT(AND(C177=C176,AA177=AA176+1))),INDEX(DATAS,AA176+1),"")</f>
        <v/>
      </c>
      <c r="AI176" s="60" t="str">
        <f aca="false">IF(AND(AC176=1,AA176&lt;2),IF(AND(C177=C176,AA177=AA176+1),IF(AC177=1,"",INDEX(DATAS,AA176+1)),INDEX(DATAS,AA176+1)),"")</f>
        <v/>
      </c>
    </row>
    <row r="177" customFormat="false" ht="15" hidden="false" customHeight="false" outlineLevel="0" collapsed="false">
      <c r="A177" s="60" t="n">
        <v>46310</v>
      </c>
      <c r="B177" s="0" t="n">
        <v>3</v>
      </c>
      <c r="C177" s="0" t="n">
        <v>3163</v>
      </c>
      <c r="D177" s="0" t="n">
        <v>4</v>
      </c>
      <c r="E177" s="0" t="n">
        <v>5</v>
      </c>
      <c r="F177" s="55" t="s">
        <v>242</v>
      </c>
      <c r="G177" s="0" t="n">
        <v>22.5</v>
      </c>
      <c r="H177" s="0" t="n">
        <v>16</v>
      </c>
      <c r="I177" s="55" t="s">
        <v>166</v>
      </c>
      <c r="J177" s="0" t="n">
        <v>4</v>
      </c>
      <c r="M177" s="0" t="n">
        <v>-226.65</v>
      </c>
      <c r="N177" s="0" t="n">
        <v>41.25</v>
      </c>
      <c r="O177" s="0" t="n">
        <v>11.62</v>
      </c>
      <c r="U177" s="0" t="n">
        <v>2159</v>
      </c>
      <c r="V177" s="0" t="n">
        <v>0</v>
      </c>
      <c r="X177" s="55" t="n">
        <f aca="false">IF(I177="Male",0,1)</f>
        <v>1</v>
      </c>
      <c r="Y177" s="55" t="n">
        <f aca="false">IF(OR(I177="DNB",I177="Dry DNB"),1,0)</f>
        <v>0</v>
      </c>
      <c r="Z177" s="0" t="str">
        <f aca="false">IF(ISNUMBER(W177),A177-W177,"")</f>
        <v/>
      </c>
      <c r="AA177" s="55" t="n">
        <f aca="false">MATCH(A177,DATAS,0)</f>
        <v>2</v>
      </c>
      <c r="AB177" s="55" t="n">
        <f aca="false">IF(AND(E177&gt;0,OR(AND(B177&gt;=1,B177&lt;=6),B177=10)),1,0)</f>
        <v>1</v>
      </c>
      <c r="AC177" s="55" t="n">
        <f aca="false">IF(AND(E177&gt;0,B177=10),1,0)</f>
        <v>0</v>
      </c>
      <c r="AD177" s="55" t="n">
        <f aca="false">IF(AND(C176=C177,AA176=AA177-1),AB176,"")</f>
        <v>1</v>
      </c>
      <c r="AE177" s="55" t="n">
        <f aca="false">IF(AND(C176=C177,AA176=AA177-1),AC176,"")</f>
        <v>0</v>
      </c>
      <c r="AF177" s="55" t="n">
        <f aca="false">IF(AA177=1,"",IF(AND(AB177=1,AD177&lt;&gt;1),1,0))</f>
        <v>0</v>
      </c>
      <c r="AG177" s="55" t="n">
        <f aca="false">IF(AA177=1,"",IF(AND(AC177=1,AE177&lt;&gt;1),1,0))</f>
        <v>0</v>
      </c>
      <c r="AH177" s="60" t="str">
        <f aca="false">IF(AND(E177&gt;0,AA177&lt;2,NOT(AND(C178=C177,AA178=AA177+1))),INDEX(DATAS,AA177+1),"")</f>
        <v/>
      </c>
      <c r="AI177" s="60" t="str">
        <f aca="false">IF(AND(AC177=1,AA177&lt;2),IF(AND(C178=C177,AA178=AA177+1),IF(AC178=1,"",INDEX(DATAS,AA177+1)),INDEX(DATAS,AA177+1)),"")</f>
        <v/>
      </c>
    </row>
    <row r="178" customFormat="false" ht="15" hidden="false" customHeight="false" outlineLevel="0" collapsed="false">
      <c r="A178" s="60" t="n">
        <v>46309</v>
      </c>
      <c r="B178" s="0" t="n">
        <v>3</v>
      </c>
      <c r="C178" s="0" t="n">
        <v>3164</v>
      </c>
      <c r="D178" s="0" t="n">
        <v>213</v>
      </c>
      <c r="E178" s="0" t="n">
        <v>4</v>
      </c>
      <c r="F178" s="55" t="s">
        <v>242</v>
      </c>
      <c r="G178" s="0" t="n">
        <v>48.4</v>
      </c>
      <c r="H178" s="0" t="n">
        <v>50</v>
      </c>
      <c r="I178" s="55" t="s">
        <v>157</v>
      </c>
      <c r="J178" s="0" t="n">
        <v>164</v>
      </c>
      <c r="K178" s="0" t="n">
        <v>66</v>
      </c>
      <c r="L178" s="0" t="n">
        <v>49</v>
      </c>
      <c r="M178" s="0" t="n">
        <v>917.35</v>
      </c>
      <c r="N178" s="0" t="n">
        <v>30.68</v>
      </c>
      <c r="O178" s="0" t="n">
        <v>41.07</v>
      </c>
      <c r="P178" s="0" t="n">
        <v>2.68</v>
      </c>
      <c r="Q178" s="0" t="n">
        <v>4.1</v>
      </c>
      <c r="R178" s="0" t="n">
        <v>6216</v>
      </c>
      <c r="S178" s="0" t="n">
        <v>11138</v>
      </c>
      <c r="T178" s="0" t="n">
        <v>68.65</v>
      </c>
      <c r="U178" s="0" t="n">
        <v>2158</v>
      </c>
      <c r="V178" s="0" t="n">
        <v>3</v>
      </c>
      <c r="W178" s="60" t="n">
        <v>46205</v>
      </c>
      <c r="X178" s="55" t="n">
        <f aca="false">IF(I178="Male",0,1)</f>
        <v>1</v>
      </c>
      <c r="Y178" s="55" t="n">
        <f aca="false">IF(OR(I178="DNB",I178="Dry DNB"),1,0)</f>
        <v>0</v>
      </c>
      <c r="Z178" s="55" t="n">
        <f aca="false">IF(ISNUMBER(W178),A178-W178,"")</f>
        <v>104</v>
      </c>
      <c r="AA178" s="55" t="n">
        <f aca="false">MATCH(A178,DATAS,0)</f>
        <v>1</v>
      </c>
      <c r="AB178" s="55" t="n">
        <f aca="false">IF(AND(E178&gt;0,OR(AND(B178&gt;=1,B178&lt;=6),B178=10)),1,0)</f>
        <v>1</v>
      </c>
      <c r="AC178" s="55" t="n">
        <f aca="false">IF(AND(E178&gt;0,B178=10),1,0)</f>
        <v>0</v>
      </c>
      <c r="AD178" s="0" t="str">
        <f aca="false">IF(AND(C177=C178,AA177=AA178-1),AB177,"")</f>
        <v/>
      </c>
      <c r="AE178" s="0" t="str">
        <f aca="false">IF(AND(C177=C178,AA177=AA178-1),AC177,"")</f>
        <v/>
      </c>
      <c r="AF178" s="0" t="str">
        <f aca="false">IF(AA178=1,"",IF(AND(AB178=1,AD178&lt;&gt;1),1,0))</f>
        <v/>
      </c>
      <c r="AG178" s="0" t="str">
        <f aca="false">IF(AA178=1,"",IF(AND(AC178=1,AE178&lt;&gt;1),1,0))</f>
        <v/>
      </c>
      <c r="AH178" s="60" t="str">
        <f aca="false">IF(AND(E178&gt;0,AA178&lt;2,NOT(AND(C179=C178,AA179=AA178+1))),INDEX(DATAS,AA178+1),"")</f>
        <v/>
      </c>
      <c r="AI178" s="60" t="str">
        <f aca="false">IF(AND(AC178=1,AA178&lt;2),IF(AND(C179=C178,AA179=AA178+1),IF(AC179=1,"",INDEX(DATAS,AA178+1)),INDEX(DATAS,AA178+1)),"")</f>
        <v/>
      </c>
    </row>
    <row r="179" customFormat="false" ht="15" hidden="false" customHeight="false" outlineLevel="0" collapsed="false">
      <c r="A179" s="60" t="n">
        <v>46310</v>
      </c>
      <c r="B179" s="0" t="n">
        <v>3</v>
      </c>
      <c r="C179" s="0" t="n">
        <v>3164</v>
      </c>
      <c r="D179" s="0" t="n">
        <v>214</v>
      </c>
      <c r="E179" s="0" t="n">
        <v>4</v>
      </c>
      <c r="F179" s="55" t="s">
        <v>242</v>
      </c>
      <c r="G179" s="0" t="n">
        <v>49.9</v>
      </c>
      <c r="H179" s="0" t="n">
        <v>50</v>
      </c>
      <c r="I179" s="55" t="s">
        <v>157</v>
      </c>
      <c r="J179" s="0" t="n">
        <v>164</v>
      </c>
      <c r="K179" s="0" t="n">
        <v>66</v>
      </c>
      <c r="L179" s="0" t="n">
        <v>50</v>
      </c>
      <c r="M179" s="0" t="n">
        <v>917.35</v>
      </c>
      <c r="N179" s="0" t="n">
        <v>30.68</v>
      </c>
      <c r="O179" s="0" t="n">
        <v>41.07</v>
      </c>
      <c r="P179" s="0" t="n">
        <v>2.68</v>
      </c>
      <c r="Q179" s="0" t="n">
        <v>4.1</v>
      </c>
      <c r="T179" s="0" t="n">
        <v>68.65</v>
      </c>
      <c r="U179" s="0" t="n">
        <v>2159</v>
      </c>
      <c r="V179" s="0" t="n">
        <v>3</v>
      </c>
      <c r="W179" s="60" t="n">
        <v>46205</v>
      </c>
      <c r="X179" s="55" t="n">
        <f aca="false">IF(I179="Male",0,1)</f>
        <v>1</v>
      </c>
      <c r="Y179" s="55" t="n">
        <f aca="false">IF(OR(I179="DNB",I179="Dry DNB"),1,0)</f>
        <v>0</v>
      </c>
      <c r="Z179" s="55" t="n">
        <f aca="false">IF(ISNUMBER(W179),A179-W179,"")</f>
        <v>105</v>
      </c>
      <c r="AA179" s="55" t="n">
        <f aca="false">MATCH(A179,DATAS,0)</f>
        <v>2</v>
      </c>
      <c r="AB179" s="55" t="n">
        <f aca="false">IF(AND(E179&gt;0,OR(AND(B179&gt;=1,B179&lt;=6),B179=10)),1,0)</f>
        <v>1</v>
      </c>
      <c r="AC179" s="55" t="n">
        <f aca="false">IF(AND(E179&gt;0,B179=10),1,0)</f>
        <v>0</v>
      </c>
      <c r="AD179" s="55" t="n">
        <f aca="false">IF(AND(C178=C179,AA178=AA179-1),AB178,"")</f>
        <v>1</v>
      </c>
      <c r="AE179" s="55" t="n">
        <f aca="false">IF(AND(C178=C179,AA178=AA179-1),AC178,"")</f>
        <v>0</v>
      </c>
      <c r="AF179" s="55" t="n">
        <f aca="false">IF(AA179=1,"",IF(AND(AB179=1,AD179&lt;&gt;1),1,0))</f>
        <v>0</v>
      </c>
      <c r="AG179" s="55" t="n">
        <f aca="false">IF(AA179=1,"",IF(AND(AC179=1,AE179&lt;&gt;1),1,0))</f>
        <v>0</v>
      </c>
      <c r="AH179" s="60" t="str">
        <f aca="false">IF(AND(E179&gt;0,AA179&lt;2,NOT(AND(C180=C179,AA180=AA179+1))),INDEX(DATAS,AA179+1),"")</f>
        <v/>
      </c>
      <c r="AI179" s="60" t="str">
        <f aca="false">IF(AND(AC179=1,AA179&lt;2),IF(AND(C180=C179,AA180=AA179+1),IF(AC180=1,"",INDEX(DATAS,AA179+1)),INDEX(DATAS,AA179+1)),"")</f>
        <v/>
      </c>
    </row>
    <row r="180" customFormat="false" ht="15" hidden="false" customHeight="false" outlineLevel="0" collapsed="false">
      <c r="A180" s="60" t="n">
        <v>46309</v>
      </c>
      <c r="B180" s="0" t="n">
        <v>7</v>
      </c>
      <c r="C180" s="0" t="n">
        <v>3174</v>
      </c>
      <c r="D180" s="0" t="n">
        <v>258</v>
      </c>
      <c r="E180" s="0" t="n">
        <v>4</v>
      </c>
      <c r="F180" s="55" t="s">
        <v>243</v>
      </c>
      <c r="I180" s="55" t="s">
        <v>157</v>
      </c>
      <c r="J180" s="0" t="n">
        <v>160</v>
      </c>
      <c r="K180" s="0" t="n">
        <v>76</v>
      </c>
      <c r="L180" s="0" t="n">
        <v>98</v>
      </c>
      <c r="M180" s="0" t="n">
        <v>7.47</v>
      </c>
      <c r="N180" s="0" t="n">
        <v>9.1</v>
      </c>
      <c r="O180" s="0" t="n">
        <v>19.74</v>
      </c>
      <c r="P180" s="0" t="n">
        <v>3.74</v>
      </c>
      <c r="Q180" s="0" t="n">
        <v>3.73</v>
      </c>
      <c r="R180" s="0" t="n">
        <v>4912</v>
      </c>
      <c r="S180" s="0" t="n">
        <v>9878</v>
      </c>
      <c r="T180" s="0" t="n">
        <v>54.95</v>
      </c>
      <c r="U180" s="0" t="n">
        <v>2154</v>
      </c>
      <c r="V180" s="0" t="n">
        <v>3</v>
      </c>
      <c r="W180" s="60" t="n">
        <v>46212</v>
      </c>
      <c r="X180" s="55" t="n">
        <f aca="false">IF(I180="Male",0,1)</f>
        <v>1</v>
      </c>
      <c r="Y180" s="55" t="n">
        <f aca="false">IF(OR(I180="DNB",I180="Dry DNB"),1,0)</f>
        <v>0</v>
      </c>
      <c r="Z180" s="55" t="n">
        <f aca="false">IF(ISNUMBER(W180),A180-W180,"")</f>
        <v>97</v>
      </c>
      <c r="AA180" s="55" t="n">
        <f aca="false">MATCH(A180,DATAS,0)</f>
        <v>1</v>
      </c>
      <c r="AB180" s="55" t="n">
        <f aca="false">IF(AND(E180&gt;0,OR(AND(B180&gt;=1,B180&lt;=6),B180=10)),1,0)</f>
        <v>0</v>
      </c>
      <c r="AC180" s="55" t="n">
        <f aca="false">IF(AND(E180&gt;0,B180=10),1,0)</f>
        <v>0</v>
      </c>
      <c r="AD180" s="0" t="str">
        <f aca="false">IF(AND(C179=C180,AA179=AA180-1),AB179,"")</f>
        <v/>
      </c>
      <c r="AE180" s="0" t="str">
        <f aca="false">IF(AND(C179=C180,AA179=AA180-1),AC179,"")</f>
        <v/>
      </c>
      <c r="AF180" s="0" t="str">
        <f aca="false">IF(AA180=1,"",IF(AND(AB180=1,AD180&lt;&gt;1),1,0))</f>
        <v/>
      </c>
      <c r="AG180" s="0" t="str">
        <f aca="false">IF(AA180=1,"",IF(AND(AC180=1,AE180&lt;&gt;1),1,0))</f>
        <v/>
      </c>
      <c r="AH180" s="60" t="str">
        <f aca="false">IF(AND(E180&gt;0,AA180&lt;2,NOT(AND(C181=C180,AA181=AA180+1))),INDEX(DATAS,AA180+1),"")</f>
        <v/>
      </c>
      <c r="AI180" s="60" t="str">
        <f aca="false">IF(AND(AC180=1,AA180&lt;2),IF(AND(C181=C180,AA181=AA180+1),IF(AC181=1,"",INDEX(DATAS,AA180+1)),INDEX(DATAS,AA180+1)),"")</f>
        <v/>
      </c>
    </row>
    <row r="181" customFormat="false" ht="15" hidden="false" customHeight="false" outlineLevel="0" collapsed="false">
      <c r="A181" s="60" t="n">
        <v>46310</v>
      </c>
      <c r="B181" s="0" t="n">
        <v>7</v>
      </c>
      <c r="C181" s="0" t="n">
        <v>3174</v>
      </c>
      <c r="D181" s="0" t="n">
        <v>259</v>
      </c>
      <c r="E181" s="0" t="n">
        <v>4</v>
      </c>
      <c r="F181" s="55" t="s">
        <v>243</v>
      </c>
      <c r="I181" s="55" t="s">
        <v>157</v>
      </c>
      <c r="J181" s="0" t="n">
        <v>160</v>
      </c>
      <c r="K181" s="0" t="n">
        <v>76</v>
      </c>
      <c r="L181" s="0" t="n">
        <v>99</v>
      </c>
      <c r="M181" s="0" t="n">
        <v>7.47</v>
      </c>
      <c r="N181" s="0" t="n">
        <v>9.1</v>
      </c>
      <c r="O181" s="0" t="n">
        <v>19.74</v>
      </c>
      <c r="P181" s="0" t="n">
        <v>3.74</v>
      </c>
      <c r="Q181" s="0" t="n">
        <v>3.73</v>
      </c>
      <c r="T181" s="0" t="n">
        <v>54.95</v>
      </c>
      <c r="U181" s="0" t="n">
        <v>2155</v>
      </c>
      <c r="V181" s="0" t="n">
        <v>3</v>
      </c>
      <c r="W181" s="60" t="n">
        <v>46212</v>
      </c>
      <c r="X181" s="55" t="n">
        <f aca="false">IF(I181="Male",0,1)</f>
        <v>1</v>
      </c>
      <c r="Y181" s="55" t="n">
        <f aca="false">IF(OR(I181="DNB",I181="Dry DNB"),1,0)</f>
        <v>0</v>
      </c>
      <c r="Z181" s="55" t="n">
        <f aca="false">IF(ISNUMBER(W181),A181-W181,"")</f>
        <v>98</v>
      </c>
      <c r="AA181" s="55" t="n">
        <f aca="false">MATCH(A181,DATAS,0)</f>
        <v>2</v>
      </c>
      <c r="AB181" s="55" t="n">
        <f aca="false">IF(AND(E181&gt;0,OR(AND(B181&gt;=1,B181&lt;=6),B181=10)),1,0)</f>
        <v>0</v>
      </c>
      <c r="AC181" s="55" t="n">
        <f aca="false">IF(AND(E181&gt;0,B181=10),1,0)</f>
        <v>0</v>
      </c>
      <c r="AD181" s="55" t="n">
        <f aca="false">IF(AND(C180=C181,AA180=AA181-1),AB180,"")</f>
        <v>0</v>
      </c>
      <c r="AE181" s="55" t="n">
        <f aca="false">IF(AND(C180=C181,AA180=AA181-1),AC180,"")</f>
        <v>0</v>
      </c>
      <c r="AF181" s="55" t="n">
        <f aca="false">IF(AA181=1,"",IF(AND(AB181=1,AD181&lt;&gt;1),1,0))</f>
        <v>0</v>
      </c>
      <c r="AG181" s="55" t="n">
        <f aca="false">IF(AA181=1,"",IF(AND(AC181=1,AE181&lt;&gt;1),1,0))</f>
        <v>0</v>
      </c>
      <c r="AH181" s="60" t="str">
        <f aca="false">IF(AND(E181&gt;0,AA181&lt;2,NOT(AND(C182=C181,AA182=AA181+1))),INDEX(DATAS,AA181+1),"")</f>
        <v/>
      </c>
      <c r="AI181" s="60" t="str">
        <f aca="false">IF(AND(AC181=1,AA181&lt;2),IF(AND(C182=C181,AA182=AA181+1),IF(AC182=1,"",INDEX(DATAS,AA181+1)),INDEX(DATAS,AA181+1)),"")</f>
        <v/>
      </c>
    </row>
    <row r="182" customFormat="false" ht="15" hidden="false" customHeight="false" outlineLevel="0" collapsed="false">
      <c r="A182" s="60" t="n">
        <v>46309</v>
      </c>
      <c r="B182" s="0" t="n">
        <v>6</v>
      </c>
      <c r="C182" s="0" t="n">
        <v>3177</v>
      </c>
      <c r="D182" s="0" t="n">
        <v>245</v>
      </c>
      <c r="E182" s="0" t="n">
        <v>4</v>
      </c>
      <c r="F182" s="55" t="s">
        <v>244</v>
      </c>
      <c r="G182" s="0" t="n">
        <v>21.5</v>
      </c>
      <c r="H182" s="0" t="n">
        <v>23</v>
      </c>
      <c r="I182" s="55" t="s">
        <v>187</v>
      </c>
      <c r="J182" s="0" t="n">
        <v>245</v>
      </c>
      <c r="K182" s="0" t="n">
        <v>63</v>
      </c>
      <c r="M182" s="0" t="n">
        <v>446.3</v>
      </c>
      <c r="N182" s="0" t="n">
        <v>30.49</v>
      </c>
      <c r="O182" s="0" t="n">
        <v>27.48</v>
      </c>
      <c r="P182" s="0" t="n">
        <v>4.32</v>
      </c>
      <c r="Q182" s="0" t="n">
        <v>3.48</v>
      </c>
      <c r="R182" s="0" t="n">
        <v>4417</v>
      </c>
      <c r="S182" s="0" t="n">
        <v>7471</v>
      </c>
      <c r="T182" s="0" t="n">
        <v>58.55</v>
      </c>
      <c r="U182" s="0" t="n">
        <v>2153</v>
      </c>
      <c r="V182" s="0" t="n">
        <v>4</v>
      </c>
      <c r="W182" s="60" t="n">
        <v>46282</v>
      </c>
      <c r="X182" s="55" t="n">
        <f aca="false">IF(I182="Male",0,1)</f>
        <v>1</v>
      </c>
      <c r="Y182" s="55" t="n">
        <f aca="false">IF(OR(I182="DNB",I182="Dry DNB"),1,0)</f>
        <v>0</v>
      </c>
      <c r="Z182" s="55" t="n">
        <f aca="false">IF(ISNUMBER(W182),A182-W182,"")</f>
        <v>27</v>
      </c>
      <c r="AA182" s="55" t="n">
        <f aca="false">MATCH(A182,DATAS,0)</f>
        <v>1</v>
      </c>
      <c r="AB182" s="55" t="n">
        <f aca="false">IF(AND(E182&gt;0,OR(AND(B182&gt;=1,B182&lt;=6),B182=10)),1,0)</f>
        <v>1</v>
      </c>
      <c r="AC182" s="55" t="n">
        <f aca="false">IF(AND(E182&gt;0,B182=10),1,0)</f>
        <v>0</v>
      </c>
      <c r="AD182" s="0" t="str">
        <f aca="false">IF(AND(C181=C182,AA181=AA182-1),AB181,"")</f>
        <v/>
      </c>
      <c r="AE182" s="0" t="str">
        <f aca="false">IF(AND(C181=C182,AA181=AA182-1),AC181,"")</f>
        <v/>
      </c>
      <c r="AF182" s="0" t="str">
        <f aca="false">IF(AA182=1,"",IF(AND(AB182=1,AD182&lt;&gt;1),1,0))</f>
        <v/>
      </c>
      <c r="AG182" s="0" t="str">
        <f aca="false">IF(AA182=1,"",IF(AND(AC182=1,AE182&lt;&gt;1),1,0))</f>
        <v/>
      </c>
      <c r="AH182" s="60" t="str">
        <f aca="false">IF(AND(E182&gt;0,AA182&lt;2,NOT(AND(C183=C182,AA183=AA182+1))),INDEX(DATAS,AA182+1),"")</f>
        <v/>
      </c>
      <c r="AI182" s="60" t="str">
        <f aca="false">IF(AND(AC182=1,AA182&lt;2),IF(AND(C183=C182,AA183=AA182+1),IF(AC183=1,"",INDEX(DATAS,AA182+1)),INDEX(DATAS,AA182+1)),"")</f>
        <v/>
      </c>
    </row>
    <row r="183" customFormat="false" ht="15" hidden="false" customHeight="false" outlineLevel="0" collapsed="false">
      <c r="A183" s="60" t="n">
        <v>46310</v>
      </c>
      <c r="B183" s="0" t="n">
        <v>6</v>
      </c>
      <c r="C183" s="0" t="n">
        <v>3177</v>
      </c>
      <c r="D183" s="0" t="n">
        <v>246</v>
      </c>
      <c r="E183" s="0" t="n">
        <v>4</v>
      </c>
      <c r="F183" s="55" t="s">
        <v>244</v>
      </c>
      <c r="G183" s="0" t="n">
        <v>26.2</v>
      </c>
      <c r="H183" s="0" t="n">
        <v>23</v>
      </c>
      <c r="I183" s="55" t="s">
        <v>187</v>
      </c>
      <c r="J183" s="0" t="n">
        <v>246</v>
      </c>
      <c r="K183" s="0" t="n">
        <v>63</v>
      </c>
      <c r="M183" s="0" t="n">
        <v>446.3</v>
      </c>
      <c r="N183" s="0" t="n">
        <v>30.49</v>
      </c>
      <c r="O183" s="0" t="n">
        <v>27.48</v>
      </c>
      <c r="P183" s="0" t="n">
        <v>4.32</v>
      </c>
      <c r="Q183" s="0" t="n">
        <v>3.48</v>
      </c>
      <c r="T183" s="0" t="n">
        <v>58.55</v>
      </c>
      <c r="U183" s="0" t="n">
        <v>2154</v>
      </c>
      <c r="V183" s="0" t="n">
        <v>4</v>
      </c>
      <c r="W183" s="60" t="n">
        <v>46282</v>
      </c>
      <c r="X183" s="55" t="n">
        <f aca="false">IF(I183="Male",0,1)</f>
        <v>1</v>
      </c>
      <c r="Y183" s="55" t="n">
        <f aca="false">IF(OR(I183="DNB",I183="Dry DNB"),1,0)</f>
        <v>0</v>
      </c>
      <c r="Z183" s="55" t="n">
        <f aca="false">IF(ISNUMBER(W183),A183-W183,"")</f>
        <v>28</v>
      </c>
      <c r="AA183" s="55" t="n">
        <f aca="false">MATCH(A183,DATAS,0)</f>
        <v>2</v>
      </c>
      <c r="AB183" s="55" t="n">
        <f aca="false">IF(AND(E183&gt;0,OR(AND(B183&gt;=1,B183&lt;=6),B183=10)),1,0)</f>
        <v>1</v>
      </c>
      <c r="AC183" s="55" t="n">
        <f aca="false">IF(AND(E183&gt;0,B183=10),1,0)</f>
        <v>0</v>
      </c>
      <c r="AD183" s="55" t="n">
        <f aca="false">IF(AND(C182=C183,AA182=AA183-1),AB182,"")</f>
        <v>1</v>
      </c>
      <c r="AE183" s="55" t="n">
        <f aca="false">IF(AND(C182=C183,AA182=AA183-1),AC182,"")</f>
        <v>0</v>
      </c>
      <c r="AF183" s="55" t="n">
        <f aca="false">IF(AA183=1,"",IF(AND(AB183=1,AD183&lt;&gt;1),1,0))</f>
        <v>0</v>
      </c>
      <c r="AG183" s="55" t="n">
        <f aca="false">IF(AA183=1,"",IF(AND(AC183=1,AE183&lt;&gt;1),1,0))</f>
        <v>0</v>
      </c>
      <c r="AH183" s="60" t="str">
        <f aca="false">IF(AND(E183&gt;0,AA183&lt;2,NOT(AND(C184=C183,AA184=AA183+1))),INDEX(DATAS,AA183+1),"")</f>
        <v/>
      </c>
      <c r="AI183" s="60" t="str">
        <f aca="false">IF(AND(AC183=1,AA183&lt;2),IF(AND(C184=C183,AA184=AA183+1),IF(AC184=1,"",INDEX(DATAS,AA183+1)),INDEX(DATAS,AA183+1)),"")</f>
        <v/>
      </c>
    </row>
    <row r="184" customFormat="false" ht="15" hidden="false" customHeight="false" outlineLevel="0" collapsed="false">
      <c r="A184" s="60" t="n">
        <v>46309</v>
      </c>
      <c r="B184" s="0" t="n">
        <v>3</v>
      </c>
      <c r="C184" s="0" t="n">
        <v>3186</v>
      </c>
      <c r="D184" s="0" t="n">
        <v>44</v>
      </c>
      <c r="E184" s="0" t="n">
        <v>5</v>
      </c>
      <c r="F184" s="55" t="s">
        <v>245</v>
      </c>
      <c r="G184" s="0" t="n">
        <v>65.3</v>
      </c>
      <c r="H184" s="0" t="n">
        <v>63</v>
      </c>
      <c r="I184" s="55" t="s">
        <v>166</v>
      </c>
      <c r="J184" s="0" t="n">
        <v>44</v>
      </c>
      <c r="M184" s="0" t="n">
        <v>846.92</v>
      </c>
      <c r="N184" s="0" t="n">
        <v>-0.28</v>
      </c>
      <c r="O184" s="0" t="n">
        <v>24.23</v>
      </c>
      <c r="P184" s="0" t="n">
        <v>3.77</v>
      </c>
      <c r="Q184" s="0" t="n">
        <v>3.23</v>
      </c>
      <c r="R184" s="0" t="n">
        <v>4834</v>
      </c>
      <c r="S184" s="0" t="n">
        <v>9718</v>
      </c>
      <c r="U184" s="0" t="n">
        <v>2148</v>
      </c>
      <c r="V184" s="0" t="n">
        <v>0</v>
      </c>
      <c r="X184" s="55" t="n">
        <f aca="false">IF(I184="Male",0,1)</f>
        <v>1</v>
      </c>
      <c r="Y184" s="55" t="n">
        <f aca="false">IF(OR(I184="DNB",I184="Dry DNB"),1,0)</f>
        <v>0</v>
      </c>
      <c r="Z184" s="0" t="str">
        <f aca="false">IF(ISNUMBER(W184),A184-W184,"")</f>
        <v/>
      </c>
      <c r="AA184" s="55" t="n">
        <f aca="false">MATCH(A184,DATAS,0)</f>
        <v>1</v>
      </c>
      <c r="AB184" s="55" t="n">
        <f aca="false">IF(AND(E184&gt;0,OR(AND(B184&gt;=1,B184&lt;=6),B184=10)),1,0)</f>
        <v>1</v>
      </c>
      <c r="AC184" s="55" t="n">
        <f aca="false">IF(AND(E184&gt;0,B184=10),1,0)</f>
        <v>0</v>
      </c>
      <c r="AD184" s="0" t="str">
        <f aca="false">IF(AND(C183=C184,AA183=AA184-1),AB183,"")</f>
        <v/>
      </c>
      <c r="AE184" s="0" t="str">
        <f aca="false">IF(AND(C183=C184,AA183=AA184-1),AC183,"")</f>
        <v/>
      </c>
      <c r="AF184" s="0" t="str">
        <f aca="false">IF(AA184=1,"",IF(AND(AB184=1,AD184&lt;&gt;1),1,0))</f>
        <v/>
      </c>
      <c r="AG184" s="0" t="str">
        <f aca="false">IF(AA184=1,"",IF(AND(AC184=1,AE184&lt;&gt;1),1,0))</f>
        <v/>
      </c>
      <c r="AH184" s="60" t="str">
        <f aca="false">IF(AND(E184&gt;0,AA184&lt;2,NOT(AND(C185=C184,AA185=AA184+1))),INDEX(DATAS,AA184+1),"")</f>
        <v/>
      </c>
      <c r="AI184" s="60" t="str">
        <f aca="false">IF(AND(AC184=1,AA184&lt;2),IF(AND(C185=C184,AA185=AA184+1),IF(AC185=1,"",INDEX(DATAS,AA184+1)),INDEX(DATAS,AA184+1)),"")</f>
        <v/>
      </c>
    </row>
    <row r="185" customFormat="false" ht="15" hidden="false" customHeight="false" outlineLevel="0" collapsed="false">
      <c r="A185" s="60" t="n">
        <v>46310</v>
      </c>
      <c r="B185" s="0" t="n">
        <v>3</v>
      </c>
      <c r="C185" s="0" t="n">
        <v>3186</v>
      </c>
      <c r="D185" s="0" t="n">
        <v>45</v>
      </c>
      <c r="E185" s="0" t="n">
        <v>5</v>
      </c>
      <c r="F185" s="55" t="s">
        <v>245</v>
      </c>
      <c r="G185" s="0" t="n">
        <v>61.3</v>
      </c>
      <c r="H185" s="0" t="n">
        <v>63</v>
      </c>
      <c r="I185" s="55" t="s">
        <v>166</v>
      </c>
      <c r="J185" s="0" t="n">
        <v>45</v>
      </c>
      <c r="M185" s="0" t="n">
        <v>846.92</v>
      </c>
      <c r="N185" s="0" t="n">
        <v>-0.28</v>
      </c>
      <c r="O185" s="0" t="n">
        <v>24.23</v>
      </c>
      <c r="P185" s="0" t="n">
        <v>3.77</v>
      </c>
      <c r="Q185" s="0" t="n">
        <v>3.23</v>
      </c>
      <c r="U185" s="0" t="n">
        <v>2149</v>
      </c>
      <c r="V185" s="0" t="n">
        <v>0</v>
      </c>
      <c r="X185" s="55" t="n">
        <f aca="false">IF(I185="Male",0,1)</f>
        <v>1</v>
      </c>
      <c r="Y185" s="55" t="n">
        <f aca="false">IF(OR(I185="DNB",I185="Dry DNB"),1,0)</f>
        <v>0</v>
      </c>
      <c r="Z185" s="0" t="str">
        <f aca="false">IF(ISNUMBER(W185),A185-W185,"")</f>
        <v/>
      </c>
      <c r="AA185" s="55" t="n">
        <f aca="false">MATCH(A185,DATAS,0)</f>
        <v>2</v>
      </c>
      <c r="AB185" s="55" t="n">
        <f aca="false">IF(AND(E185&gt;0,OR(AND(B185&gt;=1,B185&lt;=6),B185=10)),1,0)</f>
        <v>1</v>
      </c>
      <c r="AC185" s="55" t="n">
        <f aca="false">IF(AND(E185&gt;0,B185=10),1,0)</f>
        <v>0</v>
      </c>
      <c r="AD185" s="55" t="n">
        <f aca="false">IF(AND(C184=C185,AA184=AA185-1),AB184,"")</f>
        <v>1</v>
      </c>
      <c r="AE185" s="55" t="n">
        <f aca="false">IF(AND(C184=C185,AA184=AA185-1),AC184,"")</f>
        <v>0</v>
      </c>
      <c r="AF185" s="55" t="n">
        <f aca="false">IF(AA185=1,"",IF(AND(AB185=1,AD185&lt;&gt;1),1,0))</f>
        <v>0</v>
      </c>
      <c r="AG185" s="55" t="n">
        <f aca="false">IF(AA185=1,"",IF(AND(AC185=1,AE185&lt;&gt;1),1,0))</f>
        <v>0</v>
      </c>
      <c r="AH185" s="60" t="str">
        <f aca="false">IF(AND(E185&gt;0,AA185&lt;2,NOT(AND(C186=C185,AA186=AA185+1))),INDEX(DATAS,AA185+1),"")</f>
        <v/>
      </c>
      <c r="AI185" s="60" t="str">
        <f aca="false">IF(AND(AC185=1,AA185&lt;2),IF(AND(C186=C185,AA186=AA185+1),IF(AC186=1,"",INDEX(DATAS,AA185+1)),INDEX(DATAS,AA185+1)),"")</f>
        <v/>
      </c>
    </row>
    <row r="186" customFormat="false" ht="15" hidden="false" customHeight="false" outlineLevel="0" collapsed="false">
      <c r="A186" s="60" t="n">
        <v>46309</v>
      </c>
      <c r="B186" s="0" t="n">
        <v>6</v>
      </c>
      <c r="C186" s="0" t="n">
        <v>3188</v>
      </c>
      <c r="D186" s="0" t="n">
        <v>163</v>
      </c>
      <c r="E186" s="0" t="n">
        <v>4</v>
      </c>
      <c r="F186" s="55" t="s">
        <v>246</v>
      </c>
      <c r="G186" s="0" t="n">
        <v>24.1</v>
      </c>
      <c r="H186" s="0" t="n">
        <v>20</v>
      </c>
      <c r="I186" s="55" t="s">
        <v>177</v>
      </c>
      <c r="J186" s="0" t="n">
        <v>163</v>
      </c>
      <c r="K186" s="0" t="n">
        <v>65</v>
      </c>
      <c r="M186" s="0" t="n">
        <v>-141.62</v>
      </c>
      <c r="N186" s="0" t="n">
        <v>48.01</v>
      </c>
      <c r="O186" s="0" t="n">
        <v>22.68</v>
      </c>
      <c r="P186" s="0" t="n">
        <v>6.17</v>
      </c>
      <c r="Q186" s="0" t="n">
        <v>4.35</v>
      </c>
      <c r="R186" s="0" t="n">
        <v>4090</v>
      </c>
      <c r="S186" s="0" t="n">
        <v>6920</v>
      </c>
      <c r="T186" s="0" t="n">
        <v>47.15</v>
      </c>
      <c r="U186" s="0" t="n">
        <v>2147</v>
      </c>
      <c r="V186" s="0" t="n">
        <v>3</v>
      </c>
      <c r="W186" s="60" t="n">
        <v>46278</v>
      </c>
      <c r="X186" s="55" t="n">
        <f aca="false">IF(I186="Male",0,1)</f>
        <v>1</v>
      </c>
      <c r="Y186" s="55" t="n">
        <f aca="false">IF(OR(I186="DNB",I186="Dry DNB"),1,0)</f>
        <v>0</v>
      </c>
      <c r="Z186" s="55" t="n">
        <f aca="false">IF(ISNUMBER(W186),A186-W186,"")</f>
        <v>31</v>
      </c>
      <c r="AA186" s="55" t="n">
        <f aca="false">MATCH(A186,DATAS,0)</f>
        <v>1</v>
      </c>
      <c r="AB186" s="55" t="n">
        <f aca="false">IF(AND(E186&gt;0,OR(AND(B186&gt;=1,B186&lt;=6),B186=10)),1,0)</f>
        <v>1</v>
      </c>
      <c r="AC186" s="55" t="n">
        <f aca="false">IF(AND(E186&gt;0,B186=10),1,0)</f>
        <v>0</v>
      </c>
      <c r="AD186" s="0" t="str">
        <f aca="false">IF(AND(C185=C186,AA185=AA186-1),AB185,"")</f>
        <v/>
      </c>
      <c r="AE186" s="0" t="str">
        <f aca="false">IF(AND(C185=C186,AA185=AA186-1),AC185,"")</f>
        <v/>
      </c>
      <c r="AF186" s="0" t="str">
        <f aca="false">IF(AA186=1,"",IF(AND(AB186=1,AD186&lt;&gt;1),1,0))</f>
        <v/>
      </c>
      <c r="AG186" s="0" t="str">
        <f aca="false">IF(AA186=1,"",IF(AND(AC186=1,AE186&lt;&gt;1),1,0))</f>
        <v/>
      </c>
      <c r="AH186" s="60" t="str">
        <f aca="false">IF(AND(E186&gt;0,AA186&lt;2,NOT(AND(C187=C186,AA187=AA186+1))),INDEX(DATAS,AA186+1),"")</f>
        <v/>
      </c>
      <c r="AI186" s="60" t="str">
        <f aca="false">IF(AND(AC186=1,AA186&lt;2),IF(AND(C187=C186,AA187=AA186+1),IF(AC187=1,"",INDEX(DATAS,AA186+1)),INDEX(DATAS,AA186+1)),"")</f>
        <v/>
      </c>
    </row>
    <row r="187" customFormat="false" ht="15" hidden="false" customHeight="false" outlineLevel="0" collapsed="false">
      <c r="A187" s="60" t="n">
        <v>46310</v>
      </c>
      <c r="B187" s="0" t="n">
        <v>6</v>
      </c>
      <c r="C187" s="0" t="n">
        <v>3188</v>
      </c>
      <c r="D187" s="0" t="n">
        <v>164</v>
      </c>
      <c r="E187" s="0" t="n">
        <v>4</v>
      </c>
      <c r="F187" s="55" t="s">
        <v>246</v>
      </c>
      <c r="G187" s="0" t="n">
        <v>26.6</v>
      </c>
      <c r="H187" s="0" t="n">
        <v>22</v>
      </c>
      <c r="I187" s="55" t="s">
        <v>177</v>
      </c>
      <c r="J187" s="0" t="n">
        <v>164</v>
      </c>
      <c r="K187" s="0" t="n">
        <v>65</v>
      </c>
      <c r="M187" s="0" t="n">
        <v>-141.62</v>
      </c>
      <c r="N187" s="0" t="n">
        <v>48.01</v>
      </c>
      <c r="O187" s="0" t="n">
        <v>22.68</v>
      </c>
      <c r="P187" s="0" t="n">
        <v>6.17</v>
      </c>
      <c r="Q187" s="0" t="n">
        <v>4.35</v>
      </c>
      <c r="T187" s="0" t="n">
        <v>47.15</v>
      </c>
      <c r="U187" s="0" t="n">
        <v>2148</v>
      </c>
      <c r="V187" s="0" t="n">
        <v>3</v>
      </c>
      <c r="W187" s="60" t="n">
        <v>46278</v>
      </c>
      <c r="X187" s="55" t="n">
        <f aca="false">IF(I187="Male",0,1)</f>
        <v>1</v>
      </c>
      <c r="Y187" s="55" t="n">
        <f aca="false">IF(OR(I187="DNB",I187="Dry DNB"),1,0)</f>
        <v>0</v>
      </c>
      <c r="Z187" s="55" t="n">
        <f aca="false">IF(ISNUMBER(W187),A187-W187,"")</f>
        <v>32</v>
      </c>
      <c r="AA187" s="55" t="n">
        <f aca="false">MATCH(A187,DATAS,0)</f>
        <v>2</v>
      </c>
      <c r="AB187" s="55" t="n">
        <f aca="false">IF(AND(E187&gt;0,OR(AND(B187&gt;=1,B187&lt;=6),B187=10)),1,0)</f>
        <v>1</v>
      </c>
      <c r="AC187" s="55" t="n">
        <f aca="false">IF(AND(E187&gt;0,B187=10),1,0)</f>
        <v>0</v>
      </c>
      <c r="AD187" s="55" t="n">
        <f aca="false">IF(AND(C186=C187,AA186=AA187-1),AB186,"")</f>
        <v>1</v>
      </c>
      <c r="AE187" s="55" t="n">
        <f aca="false">IF(AND(C186=C187,AA186=AA187-1),AC186,"")</f>
        <v>0</v>
      </c>
      <c r="AF187" s="55" t="n">
        <f aca="false">IF(AA187=1,"",IF(AND(AB187=1,AD187&lt;&gt;1),1,0))</f>
        <v>0</v>
      </c>
      <c r="AG187" s="55" t="n">
        <f aca="false">IF(AA187=1,"",IF(AND(AC187=1,AE187&lt;&gt;1),1,0))</f>
        <v>0</v>
      </c>
      <c r="AH187" s="60" t="str">
        <f aca="false">IF(AND(E187&gt;0,AA187&lt;2,NOT(AND(C188=C187,AA188=AA187+1))),INDEX(DATAS,AA187+1),"")</f>
        <v/>
      </c>
      <c r="AI187" s="60" t="str">
        <f aca="false">IF(AND(AC187=1,AA187&lt;2),IF(AND(C188=C187,AA188=AA187+1),IF(AC188=1,"",INDEX(DATAS,AA187+1)),INDEX(DATAS,AA187+1)),"")</f>
        <v/>
      </c>
    </row>
    <row r="188" customFormat="false" ht="15" hidden="false" customHeight="false" outlineLevel="0" collapsed="false">
      <c r="A188" s="60" t="n">
        <v>46309</v>
      </c>
      <c r="B188" s="0" t="n">
        <v>5</v>
      </c>
      <c r="C188" s="0" t="n">
        <v>3190</v>
      </c>
      <c r="D188" s="0" t="n">
        <v>274</v>
      </c>
      <c r="E188" s="0" t="n">
        <v>4</v>
      </c>
      <c r="F188" s="55" t="s">
        <v>246</v>
      </c>
      <c r="G188" s="0" t="n">
        <v>32.3</v>
      </c>
      <c r="H188" s="0" t="n">
        <v>36</v>
      </c>
      <c r="I188" s="55" t="s">
        <v>157</v>
      </c>
      <c r="J188" s="0" t="n">
        <v>99</v>
      </c>
      <c r="K188" s="0" t="n">
        <v>71</v>
      </c>
      <c r="L188" s="0" t="n">
        <v>175</v>
      </c>
      <c r="M188" s="0" t="n">
        <v>938.78</v>
      </c>
      <c r="N188" s="0" t="n">
        <v>30.68</v>
      </c>
      <c r="O188" s="0" t="n">
        <v>39.87</v>
      </c>
      <c r="P188" s="0" t="n">
        <v>3.31</v>
      </c>
      <c r="Q188" s="0" t="n">
        <v>3.5</v>
      </c>
      <c r="R188" s="0" t="n">
        <v>4679</v>
      </c>
      <c r="S188" s="0" t="n">
        <v>9933</v>
      </c>
      <c r="T188" s="0" t="n">
        <v>48.5</v>
      </c>
      <c r="U188" s="0" t="n">
        <v>2147</v>
      </c>
      <c r="V188" s="0" t="n">
        <v>2</v>
      </c>
      <c r="W188" s="60" t="n">
        <v>46135</v>
      </c>
      <c r="X188" s="55" t="n">
        <f aca="false">IF(I188="Male",0,1)</f>
        <v>1</v>
      </c>
      <c r="Y188" s="55" t="n">
        <f aca="false">IF(OR(I188="DNB",I188="Dry DNB"),1,0)</f>
        <v>0</v>
      </c>
      <c r="Z188" s="55" t="n">
        <f aca="false">IF(ISNUMBER(W188),A188-W188,"")</f>
        <v>174</v>
      </c>
      <c r="AA188" s="55" t="n">
        <f aca="false">MATCH(A188,DATAS,0)</f>
        <v>1</v>
      </c>
      <c r="AB188" s="55" t="n">
        <f aca="false">IF(AND(E188&gt;0,OR(AND(B188&gt;=1,B188&lt;=6),B188=10)),1,0)</f>
        <v>1</v>
      </c>
      <c r="AC188" s="55" t="n">
        <f aca="false">IF(AND(E188&gt;0,B188=10),1,0)</f>
        <v>0</v>
      </c>
      <c r="AD188" s="0" t="str">
        <f aca="false">IF(AND(C187=C188,AA187=AA188-1),AB187,"")</f>
        <v/>
      </c>
      <c r="AE188" s="0" t="str">
        <f aca="false">IF(AND(C187=C188,AA187=AA188-1),AC187,"")</f>
        <v/>
      </c>
      <c r="AF188" s="0" t="str">
        <f aca="false">IF(AA188=1,"",IF(AND(AB188=1,AD188&lt;&gt;1),1,0))</f>
        <v/>
      </c>
      <c r="AG188" s="0" t="str">
        <f aca="false">IF(AA188=1,"",IF(AND(AC188=1,AE188&lt;&gt;1),1,0))</f>
        <v/>
      </c>
      <c r="AH188" s="60" t="str">
        <f aca="false">IF(AND(E188&gt;0,AA188&lt;2,NOT(AND(C189=C188,AA189=AA188+1))),INDEX(DATAS,AA188+1),"")</f>
        <v/>
      </c>
      <c r="AI188" s="60" t="str">
        <f aca="false">IF(AND(AC188=1,AA188&lt;2),IF(AND(C189=C188,AA189=AA188+1),IF(AC189=1,"",INDEX(DATAS,AA188+1)),INDEX(DATAS,AA188+1)),"")</f>
        <v/>
      </c>
    </row>
    <row r="189" customFormat="false" ht="15" hidden="false" customHeight="false" outlineLevel="0" collapsed="false">
      <c r="A189" s="60" t="n">
        <v>46310</v>
      </c>
      <c r="B189" s="0" t="n">
        <v>5</v>
      </c>
      <c r="C189" s="0" t="n">
        <v>3190</v>
      </c>
      <c r="D189" s="0" t="n">
        <v>275</v>
      </c>
      <c r="E189" s="0" t="n">
        <v>4</v>
      </c>
      <c r="F189" s="55" t="s">
        <v>246</v>
      </c>
      <c r="G189" s="0" t="n">
        <v>29.7</v>
      </c>
      <c r="H189" s="0" t="n">
        <v>34</v>
      </c>
      <c r="I189" s="55" t="s">
        <v>157</v>
      </c>
      <c r="J189" s="0" t="n">
        <v>99</v>
      </c>
      <c r="K189" s="0" t="n">
        <v>71</v>
      </c>
      <c r="L189" s="0" t="n">
        <v>176</v>
      </c>
      <c r="M189" s="0" t="n">
        <v>938.78</v>
      </c>
      <c r="N189" s="0" t="n">
        <v>30.68</v>
      </c>
      <c r="O189" s="0" t="n">
        <v>39.87</v>
      </c>
      <c r="P189" s="0" t="n">
        <v>3.31</v>
      </c>
      <c r="Q189" s="0" t="n">
        <v>3.5</v>
      </c>
      <c r="T189" s="0" t="n">
        <v>48.5</v>
      </c>
      <c r="U189" s="0" t="n">
        <v>2148</v>
      </c>
      <c r="V189" s="0" t="n">
        <v>2</v>
      </c>
      <c r="W189" s="60" t="n">
        <v>46135</v>
      </c>
      <c r="X189" s="55" t="n">
        <f aca="false">IF(I189="Male",0,1)</f>
        <v>1</v>
      </c>
      <c r="Y189" s="55" t="n">
        <f aca="false">IF(OR(I189="DNB",I189="Dry DNB"),1,0)</f>
        <v>0</v>
      </c>
      <c r="Z189" s="55" t="n">
        <f aca="false">IF(ISNUMBER(W189),A189-W189,"")</f>
        <v>175</v>
      </c>
      <c r="AA189" s="55" t="n">
        <f aca="false">MATCH(A189,DATAS,0)</f>
        <v>2</v>
      </c>
      <c r="AB189" s="55" t="n">
        <f aca="false">IF(AND(E189&gt;0,OR(AND(B189&gt;=1,B189&lt;=6),B189=10)),1,0)</f>
        <v>1</v>
      </c>
      <c r="AC189" s="55" t="n">
        <f aca="false">IF(AND(E189&gt;0,B189=10),1,0)</f>
        <v>0</v>
      </c>
      <c r="AD189" s="55" t="n">
        <f aca="false">IF(AND(C188=C189,AA188=AA189-1),AB188,"")</f>
        <v>1</v>
      </c>
      <c r="AE189" s="55" t="n">
        <f aca="false">IF(AND(C188=C189,AA188=AA189-1),AC188,"")</f>
        <v>0</v>
      </c>
      <c r="AF189" s="55" t="n">
        <f aca="false">IF(AA189=1,"",IF(AND(AB189=1,AD189&lt;&gt;1),1,0))</f>
        <v>0</v>
      </c>
      <c r="AG189" s="55" t="n">
        <f aca="false">IF(AA189=1,"",IF(AND(AC189=1,AE189&lt;&gt;1),1,0))</f>
        <v>0</v>
      </c>
      <c r="AH189" s="60" t="str">
        <f aca="false">IF(AND(E189&gt;0,AA189&lt;2,NOT(AND(C190=C189,AA190=AA189+1))),INDEX(DATAS,AA189+1),"")</f>
        <v/>
      </c>
      <c r="AI189" s="60" t="str">
        <f aca="false">IF(AND(AC189=1,AA189&lt;2),IF(AND(C190=C189,AA190=AA189+1),IF(AC190=1,"",INDEX(DATAS,AA189+1)),INDEX(DATAS,AA189+1)),"")</f>
        <v/>
      </c>
    </row>
    <row r="190" customFormat="false" ht="15" hidden="false" customHeight="false" outlineLevel="0" collapsed="false">
      <c r="A190" s="60" t="n">
        <v>46309</v>
      </c>
      <c r="B190" s="0" t="n">
        <v>5</v>
      </c>
      <c r="C190" s="0" t="n">
        <v>3193</v>
      </c>
      <c r="D190" s="0" t="n">
        <v>292</v>
      </c>
      <c r="E190" s="0" t="n">
        <v>4</v>
      </c>
      <c r="F190" s="55" t="s">
        <v>247</v>
      </c>
      <c r="G190" s="0" t="n">
        <v>43.2</v>
      </c>
      <c r="H190" s="0" t="n">
        <v>42</v>
      </c>
      <c r="I190" s="55" t="s">
        <v>187</v>
      </c>
      <c r="J190" s="0" t="n">
        <v>292</v>
      </c>
      <c r="K190" s="0" t="n">
        <v>68</v>
      </c>
      <c r="M190" s="0" t="n">
        <v>1323.02</v>
      </c>
      <c r="N190" s="0" t="n">
        <v>12.16</v>
      </c>
      <c r="O190" s="0" t="n">
        <v>31.64</v>
      </c>
      <c r="P190" s="0" t="n">
        <v>4.13</v>
      </c>
      <c r="Q190" s="0" t="n">
        <v>3.6</v>
      </c>
      <c r="R190" s="0" t="n">
        <v>6088</v>
      </c>
      <c r="S190" s="0" t="n">
        <v>11056</v>
      </c>
      <c r="T190" s="0" t="n">
        <v>64.7</v>
      </c>
      <c r="U190" s="0" t="n">
        <v>2145</v>
      </c>
      <c r="V190" s="0" t="n">
        <v>7</v>
      </c>
      <c r="W190" s="60" t="n">
        <v>46305</v>
      </c>
      <c r="X190" s="55" t="n">
        <f aca="false">IF(I190="Male",0,1)</f>
        <v>1</v>
      </c>
      <c r="Y190" s="55" t="n">
        <f aca="false">IF(OR(I190="DNB",I190="Dry DNB"),1,0)</f>
        <v>0</v>
      </c>
      <c r="Z190" s="55" t="n">
        <f aca="false">IF(ISNUMBER(W190),A190-W190,"")</f>
        <v>4</v>
      </c>
      <c r="AA190" s="55" t="n">
        <f aca="false">MATCH(A190,DATAS,0)</f>
        <v>1</v>
      </c>
      <c r="AB190" s="55" t="n">
        <f aca="false">IF(AND(E190&gt;0,OR(AND(B190&gt;=1,B190&lt;=6),B190=10)),1,0)</f>
        <v>1</v>
      </c>
      <c r="AC190" s="55" t="n">
        <f aca="false">IF(AND(E190&gt;0,B190=10),1,0)</f>
        <v>0</v>
      </c>
      <c r="AD190" s="0" t="str">
        <f aca="false">IF(AND(C189=C190,AA189=AA190-1),AB189,"")</f>
        <v/>
      </c>
      <c r="AE190" s="0" t="str">
        <f aca="false">IF(AND(C189=C190,AA189=AA190-1),AC189,"")</f>
        <v/>
      </c>
      <c r="AF190" s="0" t="str">
        <f aca="false">IF(AA190=1,"",IF(AND(AB190=1,AD190&lt;&gt;1),1,0))</f>
        <v/>
      </c>
      <c r="AG190" s="0" t="str">
        <f aca="false">IF(AA190=1,"",IF(AND(AC190=1,AE190&lt;&gt;1),1,0))</f>
        <v/>
      </c>
      <c r="AH190" s="60" t="str">
        <f aca="false">IF(AND(E190&gt;0,AA190&lt;2,NOT(AND(C191=C190,AA191=AA190+1))),INDEX(DATAS,AA190+1),"")</f>
        <v/>
      </c>
      <c r="AI190" s="60" t="str">
        <f aca="false">IF(AND(AC190=1,AA190&lt;2),IF(AND(C191=C190,AA191=AA190+1),IF(AC191=1,"",INDEX(DATAS,AA190+1)),INDEX(DATAS,AA190+1)),"")</f>
        <v/>
      </c>
    </row>
    <row r="191" customFormat="false" ht="15" hidden="false" customHeight="false" outlineLevel="0" collapsed="false">
      <c r="A191" s="60" t="n">
        <v>46310</v>
      </c>
      <c r="B191" s="0" t="n">
        <v>5</v>
      </c>
      <c r="C191" s="0" t="n">
        <v>3193</v>
      </c>
      <c r="D191" s="0" t="n">
        <v>293</v>
      </c>
      <c r="E191" s="0" t="n">
        <v>4</v>
      </c>
      <c r="F191" s="55" t="s">
        <v>247</v>
      </c>
      <c r="G191" s="0" t="n">
        <v>50.2</v>
      </c>
      <c r="H191" s="0" t="n">
        <v>44</v>
      </c>
      <c r="I191" s="55" t="s">
        <v>187</v>
      </c>
      <c r="J191" s="0" t="n">
        <v>293</v>
      </c>
      <c r="K191" s="0" t="n">
        <v>68</v>
      </c>
      <c r="M191" s="0" t="n">
        <v>1323.02</v>
      </c>
      <c r="N191" s="0" t="n">
        <v>12.16</v>
      </c>
      <c r="O191" s="0" t="n">
        <v>31.64</v>
      </c>
      <c r="P191" s="0" t="n">
        <v>4.13</v>
      </c>
      <c r="Q191" s="0" t="n">
        <v>3.6</v>
      </c>
      <c r="T191" s="0" t="n">
        <v>64.7</v>
      </c>
      <c r="U191" s="0" t="n">
        <v>2146</v>
      </c>
      <c r="V191" s="0" t="n">
        <v>7</v>
      </c>
      <c r="W191" s="60" t="n">
        <v>46305</v>
      </c>
      <c r="X191" s="55" t="n">
        <f aca="false">IF(I191="Male",0,1)</f>
        <v>1</v>
      </c>
      <c r="Y191" s="55" t="n">
        <f aca="false">IF(OR(I191="DNB",I191="Dry DNB"),1,0)</f>
        <v>0</v>
      </c>
      <c r="Z191" s="55" t="n">
        <f aca="false">IF(ISNUMBER(W191),A191-W191,"")</f>
        <v>5</v>
      </c>
      <c r="AA191" s="55" t="n">
        <f aca="false">MATCH(A191,DATAS,0)</f>
        <v>2</v>
      </c>
      <c r="AB191" s="55" t="n">
        <f aca="false">IF(AND(E191&gt;0,OR(AND(B191&gt;=1,B191&lt;=6),B191=10)),1,0)</f>
        <v>1</v>
      </c>
      <c r="AC191" s="55" t="n">
        <f aca="false">IF(AND(E191&gt;0,B191=10),1,0)</f>
        <v>0</v>
      </c>
      <c r="AD191" s="55" t="n">
        <f aca="false">IF(AND(C190=C191,AA190=AA191-1),AB190,"")</f>
        <v>1</v>
      </c>
      <c r="AE191" s="55" t="n">
        <f aca="false">IF(AND(C190=C191,AA190=AA191-1),AC190,"")</f>
        <v>0</v>
      </c>
      <c r="AF191" s="55" t="n">
        <f aca="false">IF(AA191=1,"",IF(AND(AB191=1,AD191&lt;&gt;1),1,0))</f>
        <v>0</v>
      </c>
      <c r="AG191" s="55" t="n">
        <f aca="false">IF(AA191=1,"",IF(AND(AC191=1,AE191&lt;&gt;1),1,0))</f>
        <v>0</v>
      </c>
      <c r="AH191" s="60" t="str">
        <f aca="false">IF(AND(E191&gt;0,AA191&lt;2,NOT(AND(C192=C191,AA192=AA191+1))),INDEX(DATAS,AA191+1),"")</f>
        <v/>
      </c>
      <c r="AI191" s="60" t="str">
        <f aca="false">IF(AND(AC191=1,AA191&lt;2),IF(AND(C192=C191,AA192=AA191+1),IF(AC192=1,"",INDEX(DATAS,AA191+1)),INDEX(DATAS,AA191+1)),"")</f>
        <v/>
      </c>
    </row>
    <row r="192" customFormat="false" ht="15" hidden="false" customHeight="false" outlineLevel="0" collapsed="false">
      <c r="A192" s="60" t="n">
        <v>46309</v>
      </c>
      <c r="B192" s="0" t="n">
        <v>5</v>
      </c>
      <c r="C192" s="0" t="n">
        <v>3199</v>
      </c>
      <c r="D192" s="0" t="n">
        <v>147</v>
      </c>
      <c r="E192" s="0" t="n">
        <v>4</v>
      </c>
      <c r="F192" s="55" t="s">
        <v>248</v>
      </c>
      <c r="G192" s="0" t="n">
        <v>39.8</v>
      </c>
      <c r="H192" s="0" t="n">
        <v>38</v>
      </c>
      <c r="I192" s="55" t="s">
        <v>157</v>
      </c>
      <c r="J192" s="0" t="n">
        <v>63</v>
      </c>
      <c r="K192" s="0" t="n">
        <v>63</v>
      </c>
      <c r="L192" s="0" t="n">
        <v>84</v>
      </c>
      <c r="M192" s="0" t="n">
        <v>244.25</v>
      </c>
      <c r="N192" s="0" t="n">
        <v>56.43</v>
      </c>
      <c r="O192" s="0" t="n">
        <v>11.75</v>
      </c>
      <c r="P192" s="0" t="n">
        <v>4.54</v>
      </c>
      <c r="Q192" s="0" t="n">
        <v>3.1</v>
      </c>
      <c r="R192" s="0" t="n">
        <v>4322</v>
      </c>
      <c r="S192" s="0" t="n">
        <v>8661</v>
      </c>
      <c r="T192" s="0" t="n">
        <v>49.45</v>
      </c>
      <c r="U192" s="0" t="n">
        <v>2142</v>
      </c>
      <c r="V192" s="0" t="n">
        <v>1</v>
      </c>
      <c r="W192" s="60" t="n">
        <v>46226</v>
      </c>
      <c r="X192" s="55" t="n">
        <f aca="false">IF(I192="Male",0,1)</f>
        <v>1</v>
      </c>
      <c r="Y192" s="55" t="n">
        <f aca="false">IF(OR(I192="DNB",I192="Dry DNB"),1,0)</f>
        <v>0</v>
      </c>
      <c r="Z192" s="55" t="n">
        <f aca="false">IF(ISNUMBER(W192),A192-W192,"")</f>
        <v>83</v>
      </c>
      <c r="AA192" s="55" t="n">
        <f aca="false">MATCH(A192,DATAS,0)</f>
        <v>1</v>
      </c>
      <c r="AB192" s="55" t="n">
        <f aca="false">IF(AND(E192&gt;0,OR(AND(B192&gt;=1,B192&lt;=6),B192=10)),1,0)</f>
        <v>1</v>
      </c>
      <c r="AC192" s="55" t="n">
        <f aca="false">IF(AND(E192&gt;0,B192=10),1,0)</f>
        <v>0</v>
      </c>
      <c r="AD192" s="0" t="str">
        <f aca="false">IF(AND(C191=C192,AA191=AA192-1),AB191,"")</f>
        <v/>
      </c>
      <c r="AE192" s="0" t="str">
        <f aca="false">IF(AND(C191=C192,AA191=AA192-1),AC191,"")</f>
        <v/>
      </c>
      <c r="AF192" s="0" t="str">
        <f aca="false">IF(AA192=1,"",IF(AND(AB192=1,AD192&lt;&gt;1),1,0))</f>
        <v/>
      </c>
      <c r="AG192" s="0" t="str">
        <f aca="false">IF(AA192=1,"",IF(AND(AC192=1,AE192&lt;&gt;1),1,0))</f>
        <v/>
      </c>
      <c r="AH192" s="60" t="str">
        <f aca="false">IF(AND(E192&gt;0,AA192&lt;2,NOT(AND(C193=C192,AA193=AA192+1))),INDEX(DATAS,AA192+1),"")</f>
        <v/>
      </c>
      <c r="AI192" s="60" t="str">
        <f aca="false">IF(AND(AC192=1,AA192&lt;2),IF(AND(C193=C192,AA193=AA192+1),IF(AC193=1,"",INDEX(DATAS,AA192+1)),INDEX(DATAS,AA192+1)),"")</f>
        <v/>
      </c>
    </row>
    <row r="193" customFormat="false" ht="15" hidden="false" customHeight="false" outlineLevel="0" collapsed="false">
      <c r="A193" s="60" t="n">
        <v>46310</v>
      </c>
      <c r="B193" s="0" t="n">
        <v>5</v>
      </c>
      <c r="C193" s="0" t="n">
        <v>3199</v>
      </c>
      <c r="D193" s="0" t="n">
        <v>148</v>
      </c>
      <c r="E193" s="0" t="n">
        <v>4</v>
      </c>
      <c r="F193" s="55" t="s">
        <v>248</v>
      </c>
      <c r="G193" s="0" t="n">
        <v>42.9</v>
      </c>
      <c r="H193" s="0" t="n">
        <v>39</v>
      </c>
      <c r="I193" s="55" t="s">
        <v>157</v>
      </c>
      <c r="J193" s="0" t="n">
        <v>63</v>
      </c>
      <c r="K193" s="0" t="n">
        <v>63</v>
      </c>
      <c r="L193" s="0" t="n">
        <v>85</v>
      </c>
      <c r="M193" s="0" t="n">
        <v>244.25</v>
      </c>
      <c r="N193" s="0" t="n">
        <v>56.43</v>
      </c>
      <c r="O193" s="0" t="n">
        <v>11.75</v>
      </c>
      <c r="P193" s="0" t="n">
        <v>4.54</v>
      </c>
      <c r="Q193" s="0" t="n">
        <v>3.1</v>
      </c>
      <c r="T193" s="0" t="n">
        <v>49.45</v>
      </c>
      <c r="U193" s="0" t="n">
        <v>2143</v>
      </c>
      <c r="V193" s="0" t="n">
        <v>1</v>
      </c>
      <c r="W193" s="60" t="n">
        <v>46226</v>
      </c>
      <c r="X193" s="55" t="n">
        <f aca="false">IF(I193="Male",0,1)</f>
        <v>1</v>
      </c>
      <c r="Y193" s="55" t="n">
        <f aca="false">IF(OR(I193="DNB",I193="Dry DNB"),1,0)</f>
        <v>0</v>
      </c>
      <c r="Z193" s="55" t="n">
        <f aca="false">IF(ISNUMBER(W193),A193-W193,"")</f>
        <v>84</v>
      </c>
      <c r="AA193" s="55" t="n">
        <f aca="false">MATCH(A193,DATAS,0)</f>
        <v>2</v>
      </c>
      <c r="AB193" s="55" t="n">
        <f aca="false">IF(AND(E193&gt;0,OR(AND(B193&gt;=1,B193&lt;=6),B193=10)),1,0)</f>
        <v>1</v>
      </c>
      <c r="AC193" s="55" t="n">
        <f aca="false">IF(AND(E193&gt;0,B193=10),1,0)</f>
        <v>0</v>
      </c>
      <c r="AD193" s="55" t="n">
        <f aca="false">IF(AND(C192=C193,AA192=AA193-1),AB192,"")</f>
        <v>1</v>
      </c>
      <c r="AE193" s="55" t="n">
        <f aca="false">IF(AND(C192=C193,AA192=AA193-1),AC192,"")</f>
        <v>0</v>
      </c>
      <c r="AF193" s="55" t="n">
        <f aca="false">IF(AA193=1,"",IF(AND(AB193=1,AD193&lt;&gt;1),1,0))</f>
        <v>0</v>
      </c>
      <c r="AG193" s="55" t="n">
        <f aca="false">IF(AA193=1,"",IF(AND(AC193=1,AE193&lt;&gt;1),1,0))</f>
        <v>0</v>
      </c>
      <c r="AH193" s="60" t="str">
        <f aca="false">IF(AND(E193&gt;0,AA193&lt;2,NOT(AND(C194=C193,AA194=AA193+1))),INDEX(DATAS,AA193+1),"")</f>
        <v/>
      </c>
      <c r="AI193" s="60" t="str">
        <f aca="false">IF(AND(AC193=1,AA193&lt;2),IF(AND(C194=C193,AA194=AA193+1),IF(AC194=1,"",INDEX(DATAS,AA193+1)),INDEX(DATAS,AA193+1)),"")</f>
        <v/>
      </c>
    </row>
    <row r="194" customFormat="false" ht="15" hidden="false" customHeight="false" outlineLevel="0" collapsed="false">
      <c r="A194" s="60" t="n">
        <v>46309</v>
      </c>
      <c r="B194" s="0" t="n">
        <v>5</v>
      </c>
      <c r="C194" s="0" t="n">
        <v>3208</v>
      </c>
      <c r="D194" s="0" t="n">
        <v>236</v>
      </c>
      <c r="E194" s="0" t="n">
        <v>4</v>
      </c>
      <c r="F194" s="55" t="s">
        <v>249</v>
      </c>
      <c r="G194" s="0" t="n">
        <v>31.9</v>
      </c>
      <c r="H194" s="0" t="n">
        <v>31</v>
      </c>
      <c r="I194" s="55" t="s">
        <v>177</v>
      </c>
      <c r="J194" s="0" t="n">
        <v>236</v>
      </c>
      <c r="K194" s="0" t="n">
        <v>83</v>
      </c>
      <c r="M194" s="0" t="n">
        <v>53.99</v>
      </c>
      <c r="N194" s="0" t="n">
        <v>56.05</v>
      </c>
      <c r="O194" s="0" t="n">
        <v>13.98</v>
      </c>
      <c r="P194" s="0" t="n">
        <v>4.92</v>
      </c>
      <c r="Q194" s="0" t="n">
        <v>3.85</v>
      </c>
      <c r="R194" s="0" t="n">
        <v>3753</v>
      </c>
      <c r="S194" s="0" t="n">
        <v>7577</v>
      </c>
      <c r="T194" s="0" t="n">
        <v>43.5</v>
      </c>
      <c r="U194" s="0" t="n">
        <v>2133</v>
      </c>
      <c r="V194" s="0" t="n">
        <v>4</v>
      </c>
      <c r="W194" s="60" t="n">
        <v>46263</v>
      </c>
      <c r="X194" s="55" t="n">
        <f aca="false">IF(I194="Male",0,1)</f>
        <v>1</v>
      </c>
      <c r="Y194" s="55" t="n">
        <f aca="false">IF(OR(I194="DNB",I194="Dry DNB"),1,0)</f>
        <v>0</v>
      </c>
      <c r="Z194" s="55" t="n">
        <f aca="false">IF(ISNUMBER(W194),A194-W194,"")</f>
        <v>46</v>
      </c>
      <c r="AA194" s="55" t="n">
        <f aca="false">MATCH(A194,DATAS,0)</f>
        <v>1</v>
      </c>
      <c r="AB194" s="55" t="n">
        <f aca="false">IF(AND(E194&gt;0,OR(AND(B194&gt;=1,B194&lt;=6),B194=10)),1,0)</f>
        <v>1</v>
      </c>
      <c r="AC194" s="55" t="n">
        <f aca="false">IF(AND(E194&gt;0,B194=10),1,0)</f>
        <v>0</v>
      </c>
      <c r="AD194" s="0" t="str">
        <f aca="false">IF(AND(C193=C194,AA193=AA194-1),AB193,"")</f>
        <v/>
      </c>
      <c r="AE194" s="0" t="str">
        <f aca="false">IF(AND(C193=C194,AA193=AA194-1),AC193,"")</f>
        <v/>
      </c>
      <c r="AF194" s="0" t="str">
        <f aca="false">IF(AA194=1,"",IF(AND(AB194=1,AD194&lt;&gt;1),1,0))</f>
        <v/>
      </c>
      <c r="AG194" s="0" t="str">
        <f aca="false">IF(AA194=1,"",IF(AND(AC194=1,AE194&lt;&gt;1),1,0))</f>
        <v/>
      </c>
      <c r="AH194" s="60" t="str">
        <f aca="false">IF(AND(E194&gt;0,AA194&lt;2,NOT(AND(C195=C194,AA195=AA194+1))),INDEX(DATAS,AA194+1),"")</f>
        <v/>
      </c>
      <c r="AI194" s="60" t="str">
        <f aca="false">IF(AND(AC194=1,AA194&lt;2),IF(AND(C195=C194,AA195=AA194+1),IF(AC195=1,"",INDEX(DATAS,AA194+1)),INDEX(DATAS,AA194+1)),"")</f>
        <v/>
      </c>
    </row>
    <row r="195" customFormat="false" ht="15" hidden="false" customHeight="false" outlineLevel="0" collapsed="false">
      <c r="A195" s="60" t="n">
        <v>46310</v>
      </c>
      <c r="B195" s="0" t="n">
        <v>5</v>
      </c>
      <c r="C195" s="0" t="n">
        <v>3208</v>
      </c>
      <c r="D195" s="0" t="n">
        <v>237</v>
      </c>
      <c r="E195" s="0" t="n">
        <v>4</v>
      </c>
      <c r="F195" s="55" t="s">
        <v>249</v>
      </c>
      <c r="G195" s="0" t="n">
        <v>34.3</v>
      </c>
      <c r="H195" s="0" t="n">
        <v>31</v>
      </c>
      <c r="I195" s="55" t="s">
        <v>177</v>
      </c>
      <c r="J195" s="0" t="n">
        <v>237</v>
      </c>
      <c r="K195" s="0" t="n">
        <v>83</v>
      </c>
      <c r="M195" s="0" t="n">
        <v>53.99</v>
      </c>
      <c r="N195" s="0" t="n">
        <v>56.05</v>
      </c>
      <c r="O195" s="0" t="n">
        <v>13.98</v>
      </c>
      <c r="P195" s="0" t="n">
        <v>4.92</v>
      </c>
      <c r="Q195" s="0" t="n">
        <v>3.85</v>
      </c>
      <c r="T195" s="0" t="n">
        <v>43.5</v>
      </c>
      <c r="U195" s="0" t="n">
        <v>2134</v>
      </c>
      <c r="V195" s="0" t="n">
        <v>4</v>
      </c>
      <c r="W195" s="60" t="n">
        <v>46263</v>
      </c>
      <c r="X195" s="55" t="n">
        <f aca="false">IF(I195="Male",0,1)</f>
        <v>1</v>
      </c>
      <c r="Y195" s="55" t="n">
        <f aca="false">IF(OR(I195="DNB",I195="Dry DNB"),1,0)</f>
        <v>0</v>
      </c>
      <c r="Z195" s="55" t="n">
        <f aca="false">IF(ISNUMBER(W195),A195-W195,"")</f>
        <v>47</v>
      </c>
      <c r="AA195" s="55" t="n">
        <f aca="false">MATCH(A195,DATAS,0)</f>
        <v>2</v>
      </c>
      <c r="AB195" s="55" t="n">
        <f aca="false">IF(AND(E195&gt;0,OR(AND(B195&gt;=1,B195&lt;=6),B195=10)),1,0)</f>
        <v>1</v>
      </c>
      <c r="AC195" s="55" t="n">
        <f aca="false">IF(AND(E195&gt;0,B195=10),1,0)</f>
        <v>0</v>
      </c>
      <c r="AD195" s="55" t="n">
        <f aca="false">IF(AND(C194=C195,AA194=AA195-1),AB194,"")</f>
        <v>1</v>
      </c>
      <c r="AE195" s="55" t="n">
        <f aca="false">IF(AND(C194=C195,AA194=AA195-1),AC194,"")</f>
        <v>0</v>
      </c>
      <c r="AF195" s="55" t="n">
        <f aca="false">IF(AA195=1,"",IF(AND(AB195=1,AD195&lt;&gt;1),1,0))</f>
        <v>0</v>
      </c>
      <c r="AG195" s="55" t="n">
        <f aca="false">IF(AA195=1,"",IF(AND(AC195=1,AE195&lt;&gt;1),1,0))</f>
        <v>0</v>
      </c>
      <c r="AH195" s="60" t="str">
        <f aca="false">IF(AND(E195&gt;0,AA195&lt;2,NOT(AND(C196=C195,AA196=AA195+1))),INDEX(DATAS,AA195+1),"")</f>
        <v/>
      </c>
      <c r="AI195" s="60" t="str">
        <f aca="false">IF(AND(AC195=1,AA195&lt;2),IF(AND(C196=C195,AA196=AA195+1),IF(AC196=1,"",INDEX(DATAS,AA195+1)),INDEX(DATAS,AA195+1)),"")</f>
        <v/>
      </c>
    </row>
    <row r="196" customFormat="false" ht="15" hidden="false" customHeight="false" outlineLevel="0" collapsed="false">
      <c r="A196" s="60" t="n">
        <v>46309</v>
      </c>
      <c r="B196" s="0" t="n">
        <v>5</v>
      </c>
      <c r="C196" s="0" t="n">
        <v>3210</v>
      </c>
      <c r="D196" s="0" t="n">
        <v>172</v>
      </c>
      <c r="E196" s="0" t="n">
        <v>4</v>
      </c>
      <c r="F196" s="55" t="s">
        <v>250</v>
      </c>
      <c r="G196" s="0" t="n">
        <v>54.4</v>
      </c>
      <c r="H196" s="0" t="n">
        <v>48</v>
      </c>
      <c r="I196" s="55" t="s">
        <v>187</v>
      </c>
      <c r="J196" s="0" t="n">
        <v>172</v>
      </c>
      <c r="K196" s="0" t="n">
        <v>67</v>
      </c>
      <c r="M196" s="0" t="n">
        <v>768.21</v>
      </c>
      <c r="N196" s="0" t="n">
        <v>4.95</v>
      </c>
      <c r="O196" s="0" t="n">
        <v>12.24</v>
      </c>
      <c r="P196" s="0" t="n">
        <v>2.99</v>
      </c>
      <c r="Q196" s="0" t="n">
        <v>2.76</v>
      </c>
      <c r="R196" s="0" t="n">
        <v>6024</v>
      </c>
      <c r="S196" s="0" t="n">
        <v>11392</v>
      </c>
      <c r="T196" s="0" t="n">
        <v>68.9</v>
      </c>
      <c r="U196" s="0" t="n">
        <v>2134</v>
      </c>
      <c r="V196" s="0" t="n">
        <v>3</v>
      </c>
      <c r="W196" s="60" t="n">
        <v>46282</v>
      </c>
      <c r="X196" s="55" t="n">
        <f aca="false">IF(I196="Male",0,1)</f>
        <v>1</v>
      </c>
      <c r="Y196" s="55" t="n">
        <f aca="false">IF(OR(I196="DNB",I196="Dry DNB"),1,0)</f>
        <v>0</v>
      </c>
      <c r="Z196" s="55" t="n">
        <f aca="false">IF(ISNUMBER(W196),A196-W196,"")</f>
        <v>27</v>
      </c>
      <c r="AA196" s="55" t="n">
        <f aca="false">MATCH(A196,DATAS,0)</f>
        <v>1</v>
      </c>
      <c r="AB196" s="55" t="n">
        <f aca="false">IF(AND(E196&gt;0,OR(AND(B196&gt;=1,B196&lt;=6),B196=10)),1,0)</f>
        <v>1</v>
      </c>
      <c r="AC196" s="55" t="n">
        <f aca="false">IF(AND(E196&gt;0,B196=10),1,0)</f>
        <v>0</v>
      </c>
      <c r="AD196" s="0" t="str">
        <f aca="false">IF(AND(C195=C196,AA195=AA196-1),AB195,"")</f>
        <v/>
      </c>
      <c r="AE196" s="0" t="str">
        <f aca="false">IF(AND(C195=C196,AA195=AA196-1),AC195,"")</f>
        <v/>
      </c>
      <c r="AF196" s="0" t="str">
        <f aca="false">IF(AA196=1,"",IF(AND(AB196=1,AD196&lt;&gt;1),1,0))</f>
        <v/>
      </c>
      <c r="AG196" s="0" t="str">
        <f aca="false">IF(AA196=1,"",IF(AND(AC196=1,AE196&lt;&gt;1),1,0))</f>
        <v/>
      </c>
      <c r="AH196" s="60" t="str">
        <f aca="false">IF(AND(E196&gt;0,AA196&lt;2,NOT(AND(C197=C196,AA197=AA196+1))),INDEX(DATAS,AA196+1),"")</f>
        <v/>
      </c>
      <c r="AI196" s="60" t="str">
        <f aca="false">IF(AND(AC196=1,AA196&lt;2),IF(AND(C197=C196,AA197=AA196+1),IF(AC197=1,"",INDEX(DATAS,AA196+1)),INDEX(DATAS,AA196+1)),"")</f>
        <v/>
      </c>
    </row>
    <row r="197" customFormat="false" ht="15" hidden="false" customHeight="false" outlineLevel="0" collapsed="false">
      <c r="A197" s="60" t="n">
        <v>46310</v>
      </c>
      <c r="B197" s="0" t="n">
        <v>5</v>
      </c>
      <c r="C197" s="0" t="n">
        <v>3210</v>
      </c>
      <c r="D197" s="0" t="n">
        <v>173</v>
      </c>
      <c r="E197" s="0" t="n">
        <v>4</v>
      </c>
      <c r="F197" s="55" t="s">
        <v>250</v>
      </c>
      <c r="G197" s="0" t="n">
        <v>52.9</v>
      </c>
      <c r="H197" s="0" t="n">
        <v>49</v>
      </c>
      <c r="I197" s="55" t="s">
        <v>187</v>
      </c>
      <c r="J197" s="0" t="n">
        <v>173</v>
      </c>
      <c r="K197" s="0" t="n">
        <v>67</v>
      </c>
      <c r="M197" s="0" t="n">
        <v>768.21</v>
      </c>
      <c r="N197" s="0" t="n">
        <v>4.95</v>
      </c>
      <c r="O197" s="0" t="n">
        <v>12.24</v>
      </c>
      <c r="P197" s="0" t="n">
        <v>2.99</v>
      </c>
      <c r="Q197" s="0" t="n">
        <v>2.76</v>
      </c>
      <c r="T197" s="0" t="n">
        <v>68.9</v>
      </c>
      <c r="U197" s="0" t="n">
        <v>2135</v>
      </c>
      <c r="V197" s="0" t="n">
        <v>3</v>
      </c>
      <c r="W197" s="60" t="n">
        <v>46282</v>
      </c>
      <c r="X197" s="55" t="n">
        <f aca="false">IF(I197="Male",0,1)</f>
        <v>1</v>
      </c>
      <c r="Y197" s="55" t="n">
        <f aca="false">IF(OR(I197="DNB",I197="Dry DNB"),1,0)</f>
        <v>0</v>
      </c>
      <c r="Z197" s="55" t="n">
        <f aca="false">IF(ISNUMBER(W197),A197-W197,"")</f>
        <v>28</v>
      </c>
      <c r="AA197" s="55" t="n">
        <f aca="false">MATCH(A197,DATAS,0)</f>
        <v>2</v>
      </c>
      <c r="AB197" s="55" t="n">
        <f aca="false">IF(AND(E197&gt;0,OR(AND(B197&gt;=1,B197&lt;=6),B197=10)),1,0)</f>
        <v>1</v>
      </c>
      <c r="AC197" s="55" t="n">
        <f aca="false">IF(AND(E197&gt;0,B197=10),1,0)</f>
        <v>0</v>
      </c>
      <c r="AD197" s="55" t="n">
        <f aca="false">IF(AND(C196=C197,AA196=AA197-1),AB196,"")</f>
        <v>1</v>
      </c>
      <c r="AE197" s="55" t="n">
        <f aca="false">IF(AND(C196=C197,AA196=AA197-1),AC196,"")</f>
        <v>0</v>
      </c>
      <c r="AF197" s="55" t="n">
        <f aca="false">IF(AA197=1,"",IF(AND(AB197=1,AD197&lt;&gt;1),1,0))</f>
        <v>0</v>
      </c>
      <c r="AG197" s="55" t="n">
        <f aca="false">IF(AA197=1,"",IF(AND(AC197=1,AE197&lt;&gt;1),1,0))</f>
        <v>0</v>
      </c>
      <c r="AH197" s="60" t="str">
        <f aca="false">IF(AND(E197&gt;0,AA197&lt;2,NOT(AND(C198=C197,AA198=AA197+1))),INDEX(DATAS,AA197+1),"")</f>
        <v/>
      </c>
      <c r="AI197" s="60" t="str">
        <f aca="false">IF(AND(AC197=1,AA197&lt;2),IF(AND(C198=C197,AA198=AA197+1),IF(AC198=1,"",INDEX(DATAS,AA197+1)),INDEX(DATAS,AA197+1)),"")</f>
        <v/>
      </c>
    </row>
    <row r="198" customFormat="false" ht="15" hidden="false" customHeight="false" outlineLevel="0" collapsed="false">
      <c r="A198" s="60" t="n">
        <v>46309</v>
      </c>
      <c r="B198" s="0" t="n">
        <v>2</v>
      </c>
      <c r="C198" s="0" t="n">
        <v>3213</v>
      </c>
      <c r="D198" s="0" t="n">
        <v>19</v>
      </c>
      <c r="E198" s="0" t="n">
        <v>5</v>
      </c>
      <c r="F198" s="55" t="s">
        <v>249</v>
      </c>
      <c r="G198" s="0" t="n">
        <v>44.6</v>
      </c>
      <c r="H198" s="0" t="n">
        <v>39</v>
      </c>
      <c r="I198" s="55" t="s">
        <v>166</v>
      </c>
      <c r="J198" s="0" t="n">
        <v>19</v>
      </c>
      <c r="M198" s="0" t="n">
        <v>-48.47</v>
      </c>
      <c r="N198" s="0" t="n">
        <v>41.25</v>
      </c>
      <c r="O198" s="0" t="n">
        <v>24.37</v>
      </c>
      <c r="R198" s="0" t="n">
        <v>3260</v>
      </c>
      <c r="S198" s="0" t="n">
        <v>6554</v>
      </c>
      <c r="U198" s="0" t="n">
        <v>2133</v>
      </c>
      <c r="V198" s="0" t="n">
        <v>0</v>
      </c>
      <c r="X198" s="55" t="n">
        <f aca="false">IF(I198="Male",0,1)</f>
        <v>1</v>
      </c>
      <c r="Y198" s="55" t="n">
        <f aca="false">IF(OR(I198="DNB",I198="Dry DNB"),1,0)</f>
        <v>0</v>
      </c>
      <c r="Z198" s="0" t="str">
        <f aca="false">IF(ISNUMBER(W198),A198-W198,"")</f>
        <v/>
      </c>
      <c r="AA198" s="55" t="n">
        <f aca="false">MATCH(A198,DATAS,0)</f>
        <v>1</v>
      </c>
      <c r="AB198" s="55" t="n">
        <f aca="false">IF(AND(E198&gt;0,OR(AND(B198&gt;=1,B198&lt;=6),B198=10)),1,0)</f>
        <v>1</v>
      </c>
      <c r="AC198" s="55" t="n">
        <f aca="false">IF(AND(E198&gt;0,B198=10),1,0)</f>
        <v>0</v>
      </c>
      <c r="AD198" s="0" t="str">
        <f aca="false">IF(AND(C197=C198,AA197=AA198-1),AB197,"")</f>
        <v/>
      </c>
      <c r="AE198" s="0" t="str">
        <f aca="false">IF(AND(C197=C198,AA197=AA198-1),AC197,"")</f>
        <v/>
      </c>
      <c r="AF198" s="0" t="str">
        <f aca="false">IF(AA198=1,"",IF(AND(AB198=1,AD198&lt;&gt;1),1,0))</f>
        <v/>
      </c>
      <c r="AG198" s="0" t="str">
        <f aca="false">IF(AA198=1,"",IF(AND(AC198=1,AE198&lt;&gt;1),1,0))</f>
        <v/>
      </c>
      <c r="AH198" s="60" t="str">
        <f aca="false">IF(AND(E198&gt;0,AA198&lt;2,NOT(AND(C199=C198,AA199=AA198+1))),INDEX(DATAS,AA198+1),"")</f>
        <v/>
      </c>
      <c r="AI198" s="60" t="str">
        <f aca="false">IF(AND(AC198=1,AA198&lt;2),IF(AND(C199=C198,AA199=AA198+1),IF(AC199=1,"",INDEX(DATAS,AA198+1)),INDEX(DATAS,AA198+1)),"")</f>
        <v/>
      </c>
    </row>
    <row r="199" customFormat="false" ht="15" hidden="false" customHeight="false" outlineLevel="0" collapsed="false">
      <c r="A199" s="60" t="n">
        <v>46310</v>
      </c>
      <c r="B199" s="0" t="n">
        <v>2</v>
      </c>
      <c r="C199" s="0" t="n">
        <v>3213</v>
      </c>
      <c r="D199" s="0" t="n">
        <v>20</v>
      </c>
      <c r="E199" s="0" t="n">
        <v>5</v>
      </c>
      <c r="F199" s="55" t="s">
        <v>249</v>
      </c>
      <c r="G199" s="0" t="n">
        <v>47</v>
      </c>
      <c r="H199" s="0" t="n">
        <v>40</v>
      </c>
      <c r="I199" s="55" t="s">
        <v>166</v>
      </c>
      <c r="J199" s="0" t="n">
        <v>20</v>
      </c>
      <c r="M199" s="0" t="n">
        <v>-48.47</v>
      </c>
      <c r="N199" s="0" t="n">
        <v>41.25</v>
      </c>
      <c r="O199" s="0" t="n">
        <v>24.37</v>
      </c>
      <c r="U199" s="0" t="n">
        <v>2134</v>
      </c>
      <c r="V199" s="0" t="n">
        <v>0</v>
      </c>
      <c r="X199" s="55" t="n">
        <f aca="false">IF(I199="Male",0,1)</f>
        <v>1</v>
      </c>
      <c r="Y199" s="55" t="n">
        <f aca="false">IF(OR(I199="DNB",I199="Dry DNB"),1,0)</f>
        <v>0</v>
      </c>
      <c r="Z199" s="0" t="str">
        <f aca="false">IF(ISNUMBER(W199),A199-W199,"")</f>
        <v/>
      </c>
      <c r="AA199" s="55" t="n">
        <f aca="false">MATCH(A199,DATAS,0)</f>
        <v>2</v>
      </c>
      <c r="AB199" s="55" t="n">
        <f aca="false">IF(AND(E199&gt;0,OR(AND(B199&gt;=1,B199&lt;=6),B199=10)),1,0)</f>
        <v>1</v>
      </c>
      <c r="AC199" s="55" t="n">
        <f aca="false">IF(AND(E199&gt;0,B199=10),1,0)</f>
        <v>0</v>
      </c>
      <c r="AD199" s="55" t="n">
        <f aca="false">IF(AND(C198=C199,AA198=AA199-1),AB198,"")</f>
        <v>1</v>
      </c>
      <c r="AE199" s="55" t="n">
        <f aca="false">IF(AND(C198=C199,AA198=AA199-1),AC198,"")</f>
        <v>0</v>
      </c>
      <c r="AF199" s="55" t="n">
        <f aca="false">IF(AA199=1,"",IF(AND(AB199=1,AD199&lt;&gt;1),1,0))</f>
        <v>0</v>
      </c>
      <c r="AG199" s="55" t="n">
        <f aca="false">IF(AA199=1,"",IF(AND(AC199=1,AE199&lt;&gt;1),1,0))</f>
        <v>0</v>
      </c>
      <c r="AH199" s="60" t="str">
        <f aca="false">IF(AND(E199&gt;0,AA199&lt;2,NOT(AND(C200=C199,AA200=AA199+1))),INDEX(DATAS,AA199+1),"")</f>
        <v/>
      </c>
      <c r="AI199" s="60" t="str">
        <f aca="false">IF(AND(AC199=1,AA199&lt;2),IF(AND(C200=C199,AA200=AA199+1),IF(AC200=1,"",INDEX(DATAS,AA199+1)),INDEX(DATAS,AA199+1)),"")</f>
        <v/>
      </c>
    </row>
    <row r="200" customFormat="false" ht="15" hidden="false" customHeight="false" outlineLevel="0" collapsed="false">
      <c r="A200" s="60" t="n">
        <v>46309</v>
      </c>
      <c r="B200" s="0" t="n">
        <v>2</v>
      </c>
      <c r="C200" s="0" t="n">
        <v>3218</v>
      </c>
      <c r="D200" s="0" t="n">
        <v>57</v>
      </c>
      <c r="E200" s="0" t="n">
        <v>4</v>
      </c>
      <c r="F200" s="55" t="s">
        <v>251</v>
      </c>
      <c r="G200" s="0" t="n">
        <v>63</v>
      </c>
      <c r="H200" s="0" t="n">
        <v>63</v>
      </c>
      <c r="I200" s="55" t="s">
        <v>166</v>
      </c>
      <c r="J200" s="0" t="n">
        <v>57</v>
      </c>
      <c r="M200" s="0" t="n">
        <v>587.18</v>
      </c>
      <c r="N200" s="0" t="n">
        <v>22.27</v>
      </c>
      <c r="O200" s="0" t="n">
        <v>21.37</v>
      </c>
      <c r="P200" s="0" t="n">
        <v>2.19</v>
      </c>
      <c r="Q200" s="0" t="n">
        <v>2.97</v>
      </c>
      <c r="R200" s="0" t="n">
        <v>6516</v>
      </c>
      <c r="S200" s="0" t="n">
        <v>13097</v>
      </c>
      <c r="U200" s="0" t="n">
        <v>2130</v>
      </c>
      <c r="V200" s="0" t="n">
        <v>0</v>
      </c>
      <c r="X200" s="55" t="n">
        <f aca="false">IF(I200="Male",0,1)</f>
        <v>1</v>
      </c>
      <c r="Y200" s="55" t="n">
        <f aca="false">IF(OR(I200="DNB",I200="Dry DNB"),1,0)</f>
        <v>0</v>
      </c>
      <c r="Z200" s="0" t="str">
        <f aca="false">IF(ISNUMBER(W200),A200-W200,"")</f>
        <v/>
      </c>
      <c r="AA200" s="55" t="n">
        <f aca="false">MATCH(A200,DATAS,0)</f>
        <v>1</v>
      </c>
      <c r="AB200" s="55" t="n">
        <f aca="false">IF(AND(E200&gt;0,OR(AND(B200&gt;=1,B200&lt;=6),B200=10)),1,0)</f>
        <v>1</v>
      </c>
      <c r="AC200" s="55" t="n">
        <f aca="false">IF(AND(E200&gt;0,B200=10),1,0)</f>
        <v>0</v>
      </c>
      <c r="AD200" s="0" t="str">
        <f aca="false">IF(AND(C199=C200,AA199=AA200-1),AB199,"")</f>
        <v/>
      </c>
      <c r="AE200" s="0" t="str">
        <f aca="false">IF(AND(C199=C200,AA199=AA200-1),AC199,"")</f>
        <v/>
      </c>
      <c r="AF200" s="0" t="str">
        <f aca="false">IF(AA200=1,"",IF(AND(AB200=1,AD200&lt;&gt;1),1,0))</f>
        <v/>
      </c>
      <c r="AG200" s="0" t="str">
        <f aca="false">IF(AA200=1,"",IF(AND(AC200=1,AE200&lt;&gt;1),1,0))</f>
        <v/>
      </c>
      <c r="AH200" s="60" t="str">
        <f aca="false">IF(AND(E200&gt;0,AA200&lt;2,NOT(AND(C201=C200,AA201=AA200+1))),INDEX(DATAS,AA200+1),"")</f>
        <v/>
      </c>
      <c r="AI200" s="60" t="str">
        <f aca="false">IF(AND(AC200=1,AA200&lt;2),IF(AND(C201=C200,AA201=AA200+1),IF(AC201=1,"",INDEX(DATAS,AA200+1)),INDEX(DATAS,AA200+1)),"")</f>
        <v/>
      </c>
    </row>
    <row r="201" customFormat="false" ht="15" hidden="false" customHeight="false" outlineLevel="0" collapsed="false">
      <c r="A201" s="60" t="n">
        <v>46310</v>
      </c>
      <c r="B201" s="0" t="n">
        <v>2</v>
      </c>
      <c r="C201" s="0" t="n">
        <v>3218</v>
      </c>
      <c r="D201" s="0" t="n">
        <v>58</v>
      </c>
      <c r="E201" s="0" t="n">
        <v>4</v>
      </c>
      <c r="F201" s="55" t="s">
        <v>251</v>
      </c>
      <c r="G201" s="0" t="n">
        <v>60.7</v>
      </c>
      <c r="H201" s="0" t="n">
        <v>62</v>
      </c>
      <c r="I201" s="55" t="s">
        <v>166</v>
      </c>
      <c r="J201" s="0" t="n">
        <v>58</v>
      </c>
      <c r="M201" s="0" t="n">
        <v>587.18</v>
      </c>
      <c r="N201" s="0" t="n">
        <v>22.27</v>
      </c>
      <c r="O201" s="0" t="n">
        <v>21.37</v>
      </c>
      <c r="P201" s="0" t="n">
        <v>2.19</v>
      </c>
      <c r="Q201" s="0" t="n">
        <v>2.97</v>
      </c>
      <c r="U201" s="0" t="n">
        <v>2131</v>
      </c>
      <c r="V201" s="0" t="n">
        <v>0</v>
      </c>
      <c r="X201" s="55" t="n">
        <f aca="false">IF(I201="Male",0,1)</f>
        <v>1</v>
      </c>
      <c r="Y201" s="55" t="n">
        <f aca="false">IF(OR(I201="DNB",I201="Dry DNB"),1,0)</f>
        <v>0</v>
      </c>
      <c r="Z201" s="0" t="str">
        <f aca="false">IF(ISNUMBER(W201),A201-W201,"")</f>
        <v/>
      </c>
      <c r="AA201" s="55" t="n">
        <f aca="false">MATCH(A201,DATAS,0)</f>
        <v>2</v>
      </c>
      <c r="AB201" s="55" t="n">
        <f aca="false">IF(AND(E201&gt;0,OR(AND(B201&gt;=1,B201&lt;=6),B201=10)),1,0)</f>
        <v>1</v>
      </c>
      <c r="AC201" s="55" t="n">
        <f aca="false">IF(AND(E201&gt;0,B201=10),1,0)</f>
        <v>0</v>
      </c>
      <c r="AD201" s="55" t="n">
        <f aca="false">IF(AND(C200=C201,AA200=AA201-1),AB200,"")</f>
        <v>1</v>
      </c>
      <c r="AE201" s="55" t="n">
        <f aca="false">IF(AND(C200=C201,AA200=AA201-1),AC200,"")</f>
        <v>0</v>
      </c>
      <c r="AF201" s="55" t="n">
        <f aca="false">IF(AA201=1,"",IF(AND(AB201=1,AD201&lt;&gt;1),1,0))</f>
        <v>0</v>
      </c>
      <c r="AG201" s="55" t="n">
        <f aca="false">IF(AA201=1,"",IF(AND(AC201=1,AE201&lt;&gt;1),1,0))</f>
        <v>0</v>
      </c>
      <c r="AH201" s="60" t="str">
        <f aca="false">IF(AND(E201&gt;0,AA201&lt;2,NOT(AND(C202=C201,AA202=AA201+1))),INDEX(DATAS,AA201+1),"")</f>
        <v/>
      </c>
      <c r="AI201" s="60" t="str">
        <f aca="false">IF(AND(AC201=1,AA201&lt;2),IF(AND(C202=C201,AA202=AA201+1),IF(AC202=1,"",INDEX(DATAS,AA201+1)),INDEX(DATAS,AA201+1)),"")</f>
        <v/>
      </c>
    </row>
    <row r="202" customFormat="false" ht="15" hidden="false" customHeight="false" outlineLevel="0" collapsed="false">
      <c r="A202" s="60" t="n">
        <v>46309</v>
      </c>
      <c r="B202" s="0" t="n">
        <v>7</v>
      </c>
      <c r="C202" s="0" t="n">
        <v>3223</v>
      </c>
      <c r="D202" s="0" t="n">
        <v>140</v>
      </c>
      <c r="E202" s="0" t="n">
        <v>4</v>
      </c>
      <c r="F202" s="55" t="s">
        <v>252</v>
      </c>
      <c r="I202" s="55" t="s">
        <v>162</v>
      </c>
      <c r="J202" s="0" t="n">
        <v>64</v>
      </c>
      <c r="K202" s="0" t="n">
        <v>64</v>
      </c>
      <c r="L202" s="0" t="n">
        <v>224</v>
      </c>
      <c r="M202" s="0" t="n">
        <v>1163.19</v>
      </c>
      <c r="N202" s="0" t="n">
        <v>22.78</v>
      </c>
      <c r="O202" s="0" t="n">
        <v>32.52</v>
      </c>
      <c r="P202" s="0" t="n">
        <v>2.32</v>
      </c>
      <c r="Q202" s="0" t="n">
        <v>3.39</v>
      </c>
      <c r="R202" s="0" t="n">
        <v>5447</v>
      </c>
      <c r="S202" s="0" t="n">
        <v>10342</v>
      </c>
      <c r="T202" s="0" t="n">
        <v>62.3</v>
      </c>
      <c r="U202" s="0" t="n">
        <v>2128</v>
      </c>
      <c r="V202" s="0" t="n">
        <v>1</v>
      </c>
      <c r="W202" s="60" t="n">
        <v>46086</v>
      </c>
      <c r="X202" s="55" t="n">
        <f aca="false">IF(I202="Male",0,1)</f>
        <v>1</v>
      </c>
      <c r="Y202" s="55" t="n">
        <f aca="false">IF(OR(I202="DNB",I202="Dry DNB"),1,0)</f>
        <v>0</v>
      </c>
      <c r="Z202" s="55" t="n">
        <f aca="false">IF(ISNUMBER(W202),A202-W202,"")</f>
        <v>223</v>
      </c>
      <c r="AA202" s="55" t="n">
        <f aca="false">MATCH(A202,DATAS,0)</f>
        <v>1</v>
      </c>
      <c r="AB202" s="55" t="n">
        <f aca="false">IF(AND(E202&gt;0,OR(AND(B202&gt;=1,B202&lt;=6),B202=10)),1,0)</f>
        <v>0</v>
      </c>
      <c r="AC202" s="55" t="n">
        <f aca="false">IF(AND(E202&gt;0,B202=10),1,0)</f>
        <v>0</v>
      </c>
      <c r="AD202" s="0" t="str">
        <f aca="false">IF(AND(C201=C202,AA201=AA202-1),AB201,"")</f>
        <v/>
      </c>
      <c r="AE202" s="0" t="str">
        <f aca="false">IF(AND(C201=C202,AA201=AA202-1),AC201,"")</f>
        <v/>
      </c>
      <c r="AF202" s="0" t="str">
        <f aca="false">IF(AA202=1,"",IF(AND(AB202=1,AD202&lt;&gt;1),1,0))</f>
        <v/>
      </c>
      <c r="AG202" s="0" t="str">
        <f aca="false">IF(AA202=1,"",IF(AND(AC202=1,AE202&lt;&gt;1),1,0))</f>
        <v/>
      </c>
      <c r="AH202" s="60" t="str">
        <f aca="false">IF(AND(E202&gt;0,AA202&lt;2,NOT(AND(C203=C202,AA203=AA202+1))),INDEX(DATAS,AA202+1),"")</f>
        <v/>
      </c>
      <c r="AI202" s="60" t="str">
        <f aca="false">IF(AND(AC202=1,AA202&lt;2),IF(AND(C203=C202,AA203=AA202+1),IF(AC203=1,"",INDEX(DATAS,AA202+1)),INDEX(DATAS,AA202+1)),"")</f>
        <v/>
      </c>
    </row>
    <row r="203" customFormat="false" ht="15" hidden="false" customHeight="false" outlineLevel="0" collapsed="false">
      <c r="A203" s="60" t="n">
        <v>46310</v>
      </c>
      <c r="B203" s="0" t="n">
        <v>7</v>
      </c>
      <c r="C203" s="0" t="n">
        <v>3223</v>
      </c>
      <c r="D203" s="0" t="n">
        <v>140</v>
      </c>
      <c r="E203" s="0" t="n">
        <v>4</v>
      </c>
      <c r="F203" s="55" t="s">
        <v>252</v>
      </c>
      <c r="I203" s="55" t="s">
        <v>162</v>
      </c>
      <c r="J203" s="0" t="n">
        <v>64</v>
      </c>
      <c r="K203" s="0" t="n">
        <v>64</v>
      </c>
      <c r="L203" s="0" t="n">
        <v>225</v>
      </c>
      <c r="M203" s="0" t="n">
        <v>1163.19</v>
      </c>
      <c r="N203" s="0" t="n">
        <v>22.78</v>
      </c>
      <c r="O203" s="0" t="n">
        <v>32.52</v>
      </c>
      <c r="P203" s="0" t="n">
        <v>2.32</v>
      </c>
      <c r="Q203" s="0" t="n">
        <v>3.39</v>
      </c>
      <c r="T203" s="0" t="n">
        <v>62.3</v>
      </c>
      <c r="U203" s="0" t="n">
        <v>2129</v>
      </c>
      <c r="V203" s="0" t="n">
        <v>1</v>
      </c>
      <c r="W203" s="60" t="n">
        <v>46086</v>
      </c>
      <c r="X203" s="55" t="n">
        <f aca="false">IF(I203="Male",0,1)</f>
        <v>1</v>
      </c>
      <c r="Y203" s="55" t="n">
        <f aca="false">IF(OR(I203="DNB",I203="Dry DNB"),1,0)</f>
        <v>0</v>
      </c>
      <c r="Z203" s="55" t="n">
        <f aca="false">IF(ISNUMBER(W203),A203-W203,"")</f>
        <v>224</v>
      </c>
      <c r="AA203" s="55" t="n">
        <f aca="false">MATCH(A203,DATAS,0)</f>
        <v>2</v>
      </c>
      <c r="AB203" s="55" t="n">
        <f aca="false">IF(AND(E203&gt;0,OR(AND(B203&gt;=1,B203&lt;=6),B203=10)),1,0)</f>
        <v>0</v>
      </c>
      <c r="AC203" s="55" t="n">
        <f aca="false">IF(AND(E203&gt;0,B203=10),1,0)</f>
        <v>0</v>
      </c>
      <c r="AD203" s="55" t="n">
        <f aca="false">IF(AND(C202=C203,AA202=AA203-1),AB202,"")</f>
        <v>0</v>
      </c>
      <c r="AE203" s="55" t="n">
        <f aca="false">IF(AND(C202=C203,AA202=AA203-1),AC202,"")</f>
        <v>0</v>
      </c>
      <c r="AF203" s="55" t="n">
        <f aca="false">IF(AA203=1,"",IF(AND(AB203=1,AD203&lt;&gt;1),1,0))</f>
        <v>0</v>
      </c>
      <c r="AG203" s="55" t="n">
        <f aca="false">IF(AA203=1,"",IF(AND(AC203=1,AE203&lt;&gt;1),1,0))</f>
        <v>0</v>
      </c>
      <c r="AH203" s="60" t="str">
        <f aca="false">IF(AND(E203&gt;0,AA203&lt;2,NOT(AND(C204=C203,AA204=AA203+1))),INDEX(DATAS,AA203+1),"")</f>
        <v/>
      </c>
      <c r="AI203" s="60" t="str">
        <f aca="false">IF(AND(AC203=1,AA203&lt;2),IF(AND(C204=C203,AA204=AA203+1),IF(AC204=1,"",INDEX(DATAS,AA203+1)),INDEX(DATAS,AA203+1)),"")</f>
        <v/>
      </c>
    </row>
    <row r="204" customFormat="false" ht="15" hidden="false" customHeight="false" outlineLevel="0" collapsed="false">
      <c r="A204" s="60" t="n">
        <v>46309</v>
      </c>
      <c r="B204" s="0" t="n">
        <v>3</v>
      </c>
      <c r="C204" s="0" t="n">
        <v>3224</v>
      </c>
      <c r="D204" s="0" t="n">
        <v>75</v>
      </c>
      <c r="E204" s="0" t="n">
        <v>4</v>
      </c>
      <c r="F204" s="55" t="s">
        <v>252</v>
      </c>
      <c r="G204" s="0" t="n">
        <v>57.1</v>
      </c>
      <c r="H204" s="0" t="n">
        <v>53</v>
      </c>
      <c r="I204" s="55" t="s">
        <v>177</v>
      </c>
      <c r="J204" s="0" t="n">
        <v>75</v>
      </c>
      <c r="M204" s="0" t="n">
        <v>1397.34</v>
      </c>
      <c r="N204" s="0" t="n">
        <v>35.91</v>
      </c>
      <c r="O204" s="0" t="n">
        <v>38.36</v>
      </c>
      <c r="P204" s="0" t="n">
        <v>2.76</v>
      </c>
      <c r="Q204" s="0" t="n">
        <v>2.96</v>
      </c>
      <c r="R204" s="0" t="n">
        <v>5102</v>
      </c>
      <c r="S204" s="0" t="n">
        <v>10256</v>
      </c>
      <c r="U204" s="0" t="n">
        <v>2128</v>
      </c>
      <c r="V204" s="0" t="n">
        <v>0</v>
      </c>
      <c r="X204" s="55" t="n">
        <f aca="false">IF(I204="Male",0,1)</f>
        <v>1</v>
      </c>
      <c r="Y204" s="55" t="n">
        <f aca="false">IF(OR(I204="DNB",I204="Dry DNB"),1,0)</f>
        <v>0</v>
      </c>
      <c r="Z204" s="0" t="str">
        <f aca="false">IF(ISNUMBER(W204),A204-W204,"")</f>
        <v/>
      </c>
      <c r="AA204" s="55" t="n">
        <f aca="false">MATCH(A204,DATAS,0)</f>
        <v>1</v>
      </c>
      <c r="AB204" s="55" t="n">
        <f aca="false">IF(AND(E204&gt;0,OR(AND(B204&gt;=1,B204&lt;=6),B204=10)),1,0)</f>
        <v>1</v>
      </c>
      <c r="AC204" s="55" t="n">
        <f aca="false">IF(AND(E204&gt;0,B204=10),1,0)</f>
        <v>0</v>
      </c>
      <c r="AD204" s="0" t="str">
        <f aca="false">IF(AND(C203=C204,AA203=AA204-1),AB203,"")</f>
        <v/>
      </c>
      <c r="AE204" s="0" t="str">
        <f aca="false">IF(AND(C203=C204,AA203=AA204-1),AC203,"")</f>
        <v/>
      </c>
      <c r="AF204" s="0" t="str">
        <f aca="false">IF(AA204=1,"",IF(AND(AB204=1,AD204&lt;&gt;1),1,0))</f>
        <v/>
      </c>
      <c r="AG204" s="0" t="str">
        <f aca="false">IF(AA204=1,"",IF(AND(AC204=1,AE204&lt;&gt;1),1,0))</f>
        <v/>
      </c>
      <c r="AH204" s="60" t="str">
        <f aca="false">IF(AND(E204&gt;0,AA204&lt;2,NOT(AND(C205=C204,AA205=AA204+1))),INDEX(DATAS,AA204+1),"")</f>
        <v/>
      </c>
      <c r="AI204" s="60" t="str">
        <f aca="false">IF(AND(AC204=1,AA204&lt;2),IF(AND(C205=C204,AA205=AA204+1),IF(AC205=1,"",INDEX(DATAS,AA204+1)),INDEX(DATAS,AA204+1)),"")</f>
        <v/>
      </c>
    </row>
    <row r="205" customFormat="false" ht="15" hidden="false" customHeight="false" outlineLevel="0" collapsed="false">
      <c r="A205" s="60" t="n">
        <v>46310</v>
      </c>
      <c r="B205" s="0" t="n">
        <v>3</v>
      </c>
      <c r="C205" s="0" t="n">
        <v>3224</v>
      </c>
      <c r="D205" s="0" t="n">
        <v>76</v>
      </c>
      <c r="E205" s="0" t="n">
        <v>4</v>
      </c>
      <c r="F205" s="55" t="s">
        <v>252</v>
      </c>
      <c r="G205" s="0" t="n">
        <v>59.7</v>
      </c>
      <c r="H205" s="0" t="n">
        <v>54</v>
      </c>
      <c r="I205" s="55" t="s">
        <v>177</v>
      </c>
      <c r="J205" s="0" t="n">
        <v>76</v>
      </c>
      <c r="M205" s="0" t="n">
        <v>1397.34</v>
      </c>
      <c r="N205" s="0" t="n">
        <v>35.91</v>
      </c>
      <c r="O205" s="0" t="n">
        <v>38.36</v>
      </c>
      <c r="P205" s="0" t="n">
        <v>2.76</v>
      </c>
      <c r="Q205" s="0" t="n">
        <v>2.96</v>
      </c>
      <c r="U205" s="0" t="n">
        <v>2129</v>
      </c>
      <c r="V205" s="0" t="n">
        <v>0</v>
      </c>
      <c r="X205" s="55" t="n">
        <f aca="false">IF(I205="Male",0,1)</f>
        <v>1</v>
      </c>
      <c r="Y205" s="55" t="n">
        <f aca="false">IF(OR(I205="DNB",I205="Dry DNB"),1,0)</f>
        <v>0</v>
      </c>
      <c r="Z205" s="0" t="str">
        <f aca="false">IF(ISNUMBER(W205),A205-W205,"")</f>
        <v/>
      </c>
      <c r="AA205" s="55" t="n">
        <f aca="false">MATCH(A205,DATAS,0)</f>
        <v>2</v>
      </c>
      <c r="AB205" s="55" t="n">
        <f aca="false">IF(AND(E205&gt;0,OR(AND(B205&gt;=1,B205&lt;=6),B205=10)),1,0)</f>
        <v>1</v>
      </c>
      <c r="AC205" s="55" t="n">
        <f aca="false">IF(AND(E205&gt;0,B205=10),1,0)</f>
        <v>0</v>
      </c>
      <c r="AD205" s="55" t="n">
        <f aca="false">IF(AND(C204=C205,AA204=AA205-1),AB204,"")</f>
        <v>1</v>
      </c>
      <c r="AE205" s="55" t="n">
        <f aca="false">IF(AND(C204=C205,AA204=AA205-1),AC204,"")</f>
        <v>0</v>
      </c>
      <c r="AF205" s="55" t="n">
        <f aca="false">IF(AA205=1,"",IF(AND(AB205=1,AD205&lt;&gt;1),1,0))</f>
        <v>0</v>
      </c>
      <c r="AG205" s="55" t="n">
        <f aca="false">IF(AA205=1,"",IF(AND(AC205=1,AE205&lt;&gt;1),1,0))</f>
        <v>0</v>
      </c>
      <c r="AH205" s="60" t="str">
        <f aca="false">IF(AND(E205&gt;0,AA205&lt;2,NOT(AND(C206=C205,AA206=AA205+1))),INDEX(DATAS,AA205+1),"")</f>
        <v/>
      </c>
      <c r="AI205" s="60" t="str">
        <f aca="false">IF(AND(AC205=1,AA205&lt;2),IF(AND(C206=C205,AA206=AA205+1),IF(AC206=1,"",INDEX(DATAS,AA205+1)),INDEX(DATAS,AA205+1)),"")</f>
        <v/>
      </c>
    </row>
    <row r="206" customFormat="false" ht="15" hidden="false" customHeight="false" outlineLevel="0" collapsed="false">
      <c r="A206" s="60" t="n">
        <v>46309</v>
      </c>
      <c r="B206" s="0" t="n">
        <v>5</v>
      </c>
      <c r="C206" s="0" t="n">
        <v>3226</v>
      </c>
      <c r="D206" s="0" t="n">
        <v>54</v>
      </c>
      <c r="E206" s="0" t="n">
        <v>5</v>
      </c>
      <c r="F206" s="55" t="s">
        <v>253</v>
      </c>
      <c r="G206" s="0" t="n">
        <v>41.7</v>
      </c>
      <c r="H206" s="0" t="n">
        <v>42</v>
      </c>
      <c r="I206" s="55" t="s">
        <v>166</v>
      </c>
      <c r="J206" s="0" t="n">
        <v>54</v>
      </c>
      <c r="M206" s="0" t="n">
        <v>1156.85</v>
      </c>
      <c r="N206" s="0" t="n">
        <v>11.42</v>
      </c>
      <c r="O206" s="0" t="n">
        <v>27.06</v>
      </c>
      <c r="P206" s="0" t="n">
        <v>3.3</v>
      </c>
      <c r="Q206" s="0" t="n">
        <v>3.56</v>
      </c>
      <c r="R206" s="0" t="n">
        <v>2792</v>
      </c>
      <c r="S206" s="0" t="n">
        <v>5613</v>
      </c>
      <c r="U206" s="0" t="n">
        <v>2126</v>
      </c>
      <c r="V206" s="0" t="n">
        <v>0</v>
      </c>
      <c r="X206" s="55" t="n">
        <f aca="false">IF(I206="Male",0,1)</f>
        <v>1</v>
      </c>
      <c r="Y206" s="55" t="n">
        <f aca="false">IF(OR(I206="DNB",I206="Dry DNB"),1,0)</f>
        <v>0</v>
      </c>
      <c r="Z206" s="0" t="str">
        <f aca="false">IF(ISNUMBER(W206),A206-W206,"")</f>
        <v/>
      </c>
      <c r="AA206" s="55" t="n">
        <f aca="false">MATCH(A206,DATAS,0)</f>
        <v>1</v>
      </c>
      <c r="AB206" s="55" t="n">
        <f aca="false">IF(AND(E206&gt;0,OR(AND(B206&gt;=1,B206&lt;=6),B206=10)),1,0)</f>
        <v>1</v>
      </c>
      <c r="AC206" s="55" t="n">
        <f aca="false">IF(AND(E206&gt;0,B206=10),1,0)</f>
        <v>0</v>
      </c>
      <c r="AD206" s="0" t="str">
        <f aca="false">IF(AND(C205=C206,AA205=AA206-1),AB205,"")</f>
        <v/>
      </c>
      <c r="AE206" s="0" t="str">
        <f aca="false">IF(AND(C205=C206,AA205=AA206-1),AC205,"")</f>
        <v/>
      </c>
      <c r="AF206" s="0" t="str">
        <f aca="false">IF(AA206=1,"",IF(AND(AB206=1,AD206&lt;&gt;1),1,0))</f>
        <v/>
      </c>
      <c r="AG206" s="0" t="str">
        <f aca="false">IF(AA206=1,"",IF(AND(AC206=1,AE206&lt;&gt;1),1,0))</f>
        <v/>
      </c>
      <c r="AH206" s="60" t="str">
        <f aca="false">IF(AND(E206&gt;0,AA206&lt;2,NOT(AND(C207=C206,AA207=AA206+1))),INDEX(DATAS,AA206+1),"")</f>
        <v/>
      </c>
      <c r="AI206" s="60" t="str">
        <f aca="false">IF(AND(AC206=1,AA206&lt;2),IF(AND(C207=C206,AA207=AA206+1),IF(AC207=1,"",INDEX(DATAS,AA206+1)),INDEX(DATAS,AA206+1)),"")</f>
        <v/>
      </c>
    </row>
    <row r="207" customFormat="false" ht="15" hidden="false" customHeight="false" outlineLevel="0" collapsed="false">
      <c r="A207" s="60" t="n">
        <v>46310</v>
      </c>
      <c r="B207" s="0" t="n">
        <v>5</v>
      </c>
      <c r="C207" s="0" t="n">
        <v>3226</v>
      </c>
      <c r="D207" s="0" t="n">
        <v>55</v>
      </c>
      <c r="E207" s="0" t="n">
        <v>5</v>
      </c>
      <c r="F207" s="55" t="s">
        <v>253</v>
      </c>
      <c r="G207" s="0" t="n">
        <v>43.4</v>
      </c>
      <c r="H207" s="0" t="n">
        <v>42</v>
      </c>
      <c r="I207" s="55" t="s">
        <v>166</v>
      </c>
      <c r="J207" s="0" t="n">
        <v>55</v>
      </c>
      <c r="M207" s="0" t="n">
        <v>1156.85</v>
      </c>
      <c r="N207" s="0" t="n">
        <v>11.42</v>
      </c>
      <c r="O207" s="0" t="n">
        <v>27.06</v>
      </c>
      <c r="P207" s="0" t="n">
        <v>3.3</v>
      </c>
      <c r="Q207" s="0" t="n">
        <v>3.56</v>
      </c>
      <c r="U207" s="0" t="n">
        <v>2127</v>
      </c>
      <c r="V207" s="0" t="n">
        <v>0</v>
      </c>
      <c r="X207" s="55" t="n">
        <f aca="false">IF(I207="Male",0,1)</f>
        <v>1</v>
      </c>
      <c r="Y207" s="55" t="n">
        <f aca="false">IF(OR(I207="DNB",I207="Dry DNB"),1,0)</f>
        <v>0</v>
      </c>
      <c r="Z207" s="0" t="str">
        <f aca="false">IF(ISNUMBER(W207),A207-W207,"")</f>
        <v/>
      </c>
      <c r="AA207" s="55" t="n">
        <f aca="false">MATCH(A207,DATAS,0)</f>
        <v>2</v>
      </c>
      <c r="AB207" s="55" t="n">
        <f aca="false">IF(AND(E207&gt;0,OR(AND(B207&gt;=1,B207&lt;=6),B207=10)),1,0)</f>
        <v>1</v>
      </c>
      <c r="AC207" s="55" t="n">
        <f aca="false">IF(AND(E207&gt;0,B207=10),1,0)</f>
        <v>0</v>
      </c>
      <c r="AD207" s="55" t="n">
        <f aca="false">IF(AND(C206=C207,AA206=AA207-1),AB206,"")</f>
        <v>1</v>
      </c>
      <c r="AE207" s="55" t="n">
        <f aca="false">IF(AND(C206=C207,AA206=AA207-1),AC206,"")</f>
        <v>0</v>
      </c>
      <c r="AF207" s="55" t="n">
        <f aca="false">IF(AA207=1,"",IF(AND(AB207=1,AD207&lt;&gt;1),1,0))</f>
        <v>0</v>
      </c>
      <c r="AG207" s="55" t="n">
        <f aca="false">IF(AA207=1,"",IF(AND(AC207=1,AE207&lt;&gt;1),1,0))</f>
        <v>0</v>
      </c>
      <c r="AH207" s="60" t="str">
        <f aca="false">IF(AND(E207&gt;0,AA207&lt;2,NOT(AND(C208=C207,AA208=AA207+1))),INDEX(DATAS,AA207+1),"")</f>
        <v/>
      </c>
      <c r="AI207" s="60" t="str">
        <f aca="false">IF(AND(AC207=1,AA207&lt;2),IF(AND(C208=C207,AA208=AA207+1),IF(AC208=1,"",INDEX(DATAS,AA207+1)),INDEX(DATAS,AA207+1)),"")</f>
        <v/>
      </c>
    </row>
    <row r="208" customFormat="false" ht="15" hidden="false" customHeight="false" outlineLevel="0" collapsed="false">
      <c r="A208" s="60" t="n">
        <v>46309</v>
      </c>
      <c r="B208" s="0" t="n">
        <v>6</v>
      </c>
      <c r="C208" s="0" t="n">
        <v>3246</v>
      </c>
      <c r="D208" s="0" t="n">
        <v>135</v>
      </c>
      <c r="E208" s="0" t="n">
        <v>4</v>
      </c>
      <c r="F208" s="55" t="s">
        <v>254</v>
      </c>
      <c r="I208" s="55" t="s">
        <v>157</v>
      </c>
      <c r="J208" s="0" t="n">
        <v>65</v>
      </c>
      <c r="K208" s="0" t="n">
        <v>65</v>
      </c>
      <c r="L208" s="0" t="n">
        <v>70</v>
      </c>
      <c r="M208" s="0" t="n">
        <v>748.55</v>
      </c>
      <c r="N208" s="0" t="n">
        <v>16.07</v>
      </c>
      <c r="O208" s="0" t="n">
        <v>16.98</v>
      </c>
      <c r="P208" s="0" t="n">
        <v>3.5</v>
      </c>
      <c r="Q208" s="0" t="n">
        <v>2.82</v>
      </c>
      <c r="R208" s="0" t="n">
        <v>5999</v>
      </c>
      <c r="S208" s="0" t="n">
        <v>12060</v>
      </c>
      <c r="T208" s="0" t="n">
        <v>59.85</v>
      </c>
      <c r="U208" s="0" t="n">
        <v>2111</v>
      </c>
      <c r="V208" s="0" t="n">
        <v>1</v>
      </c>
      <c r="W208" s="60" t="n">
        <v>46240</v>
      </c>
      <c r="X208" s="55" t="n">
        <f aca="false">IF(I208="Male",0,1)</f>
        <v>1</v>
      </c>
      <c r="Y208" s="55" t="n">
        <f aca="false">IF(OR(I208="DNB",I208="Dry DNB"),1,0)</f>
        <v>0</v>
      </c>
      <c r="Z208" s="55" t="n">
        <f aca="false">IF(ISNUMBER(W208),A208-W208,"")</f>
        <v>69</v>
      </c>
      <c r="AA208" s="55" t="n">
        <f aca="false">MATCH(A208,DATAS,0)</f>
        <v>1</v>
      </c>
      <c r="AB208" s="55" t="n">
        <f aca="false">IF(AND(E208&gt;0,OR(AND(B208&gt;=1,B208&lt;=6),B208=10)),1,0)</f>
        <v>1</v>
      </c>
      <c r="AC208" s="55" t="n">
        <f aca="false">IF(AND(E208&gt;0,B208=10),1,0)</f>
        <v>0</v>
      </c>
      <c r="AD208" s="0" t="str">
        <f aca="false">IF(AND(C207=C208,AA207=AA208-1),AB207,"")</f>
        <v/>
      </c>
      <c r="AE208" s="0" t="str">
        <f aca="false">IF(AND(C207=C208,AA207=AA208-1),AC207,"")</f>
        <v/>
      </c>
      <c r="AF208" s="0" t="str">
        <f aca="false">IF(AA208=1,"",IF(AND(AB208=1,AD208&lt;&gt;1),1,0))</f>
        <v/>
      </c>
      <c r="AG208" s="0" t="str">
        <f aca="false">IF(AA208=1,"",IF(AND(AC208=1,AE208&lt;&gt;1),1,0))</f>
        <v/>
      </c>
      <c r="AH208" s="60" t="str">
        <f aca="false">IF(AND(E208&gt;0,AA208&lt;2,NOT(AND(C209=C208,AA209=AA208+1))),INDEX(DATAS,AA208+1),"")</f>
        <v/>
      </c>
      <c r="AI208" s="60" t="str">
        <f aca="false">IF(AND(AC208=1,AA208&lt;2),IF(AND(C209=C208,AA209=AA208+1),IF(AC209=1,"",INDEX(DATAS,AA208+1)),INDEX(DATAS,AA208+1)),"")</f>
        <v/>
      </c>
    </row>
    <row r="209" customFormat="false" ht="15" hidden="false" customHeight="false" outlineLevel="0" collapsed="false">
      <c r="A209" s="60" t="n">
        <v>46310</v>
      </c>
      <c r="B209" s="0" t="n">
        <v>6</v>
      </c>
      <c r="C209" s="0" t="n">
        <v>3246</v>
      </c>
      <c r="D209" s="0" t="n">
        <v>136</v>
      </c>
      <c r="E209" s="0" t="n">
        <v>4</v>
      </c>
      <c r="F209" s="55" t="s">
        <v>254</v>
      </c>
      <c r="I209" s="55" t="s">
        <v>157</v>
      </c>
      <c r="J209" s="0" t="n">
        <v>65</v>
      </c>
      <c r="K209" s="0" t="n">
        <v>65</v>
      </c>
      <c r="L209" s="0" t="n">
        <v>71</v>
      </c>
      <c r="M209" s="0" t="n">
        <v>748.55</v>
      </c>
      <c r="N209" s="0" t="n">
        <v>16.07</v>
      </c>
      <c r="O209" s="0" t="n">
        <v>16.98</v>
      </c>
      <c r="P209" s="0" t="n">
        <v>3.5</v>
      </c>
      <c r="Q209" s="0" t="n">
        <v>2.82</v>
      </c>
      <c r="T209" s="0" t="n">
        <v>59.85</v>
      </c>
      <c r="U209" s="0" t="n">
        <v>2112</v>
      </c>
      <c r="V209" s="0" t="n">
        <v>1</v>
      </c>
      <c r="W209" s="60" t="n">
        <v>46240</v>
      </c>
      <c r="X209" s="55" t="n">
        <f aca="false">IF(I209="Male",0,1)</f>
        <v>1</v>
      </c>
      <c r="Y209" s="55" t="n">
        <f aca="false">IF(OR(I209="DNB",I209="Dry DNB"),1,0)</f>
        <v>0</v>
      </c>
      <c r="Z209" s="55" t="n">
        <f aca="false">IF(ISNUMBER(W209),A209-W209,"")</f>
        <v>70</v>
      </c>
      <c r="AA209" s="55" t="n">
        <f aca="false">MATCH(A209,DATAS,0)</f>
        <v>2</v>
      </c>
      <c r="AB209" s="55" t="n">
        <f aca="false">IF(AND(E209&gt;0,OR(AND(B209&gt;=1,B209&lt;=6),B209=10)),1,0)</f>
        <v>1</v>
      </c>
      <c r="AC209" s="55" t="n">
        <f aca="false">IF(AND(E209&gt;0,B209=10),1,0)</f>
        <v>0</v>
      </c>
      <c r="AD209" s="55" t="n">
        <f aca="false">IF(AND(C208=C209,AA208=AA209-1),AB208,"")</f>
        <v>1</v>
      </c>
      <c r="AE209" s="55" t="n">
        <f aca="false">IF(AND(C208=C209,AA208=AA209-1),AC208,"")</f>
        <v>0</v>
      </c>
      <c r="AF209" s="55" t="n">
        <f aca="false">IF(AA209=1,"",IF(AND(AB209=1,AD209&lt;&gt;1),1,0))</f>
        <v>0</v>
      </c>
      <c r="AG209" s="55" t="n">
        <f aca="false">IF(AA209=1,"",IF(AND(AC209=1,AE209&lt;&gt;1),1,0))</f>
        <v>0</v>
      </c>
      <c r="AH209" s="60" t="str">
        <f aca="false">IF(AND(E209&gt;0,AA209&lt;2,NOT(AND(C210=C209,AA210=AA209+1))),INDEX(DATAS,AA209+1),"")</f>
        <v/>
      </c>
      <c r="AI209" s="60" t="str">
        <f aca="false">IF(AND(AC209=1,AA209&lt;2),IF(AND(C210=C209,AA210=AA209+1),IF(AC210=1,"",INDEX(DATAS,AA209+1)),INDEX(DATAS,AA209+1)),"")</f>
        <v/>
      </c>
    </row>
    <row r="210" customFormat="false" ht="15" hidden="false" customHeight="false" outlineLevel="0" collapsed="false">
      <c r="A210" s="60" t="n">
        <v>46309</v>
      </c>
      <c r="B210" s="0" t="n">
        <v>7</v>
      </c>
      <c r="C210" s="0" t="n">
        <v>3250</v>
      </c>
      <c r="D210" s="0" t="n">
        <v>312</v>
      </c>
      <c r="E210" s="0" t="n">
        <v>4</v>
      </c>
      <c r="F210" s="55" t="s">
        <v>255</v>
      </c>
      <c r="I210" s="55" t="s">
        <v>162</v>
      </c>
      <c r="J210" s="0" t="n">
        <v>146</v>
      </c>
      <c r="K210" s="0" t="n">
        <v>68</v>
      </c>
      <c r="L210" s="0" t="n">
        <v>188</v>
      </c>
      <c r="M210" s="0" t="n">
        <v>838.76</v>
      </c>
      <c r="N210" s="0" t="n">
        <v>13.84</v>
      </c>
      <c r="O210" s="0" t="n">
        <v>37.51</v>
      </c>
      <c r="P210" s="0" t="n">
        <v>4.81</v>
      </c>
      <c r="Q210" s="0" t="n">
        <v>3.93</v>
      </c>
      <c r="R210" s="0" t="n">
        <v>5500</v>
      </c>
      <c r="S210" s="0" t="n">
        <v>11085</v>
      </c>
      <c r="T210" s="0" t="n">
        <v>59.2</v>
      </c>
      <c r="U210" s="0" t="n">
        <v>2110</v>
      </c>
      <c r="V210" s="0" t="n">
        <v>3</v>
      </c>
      <c r="W210" s="60" t="n">
        <v>46086</v>
      </c>
      <c r="X210" s="55" t="n">
        <f aca="false">IF(I210="Male",0,1)</f>
        <v>1</v>
      </c>
      <c r="Y210" s="55" t="n">
        <f aca="false">IF(OR(I210="DNB",I210="Dry DNB"),1,0)</f>
        <v>0</v>
      </c>
      <c r="Z210" s="55" t="n">
        <f aca="false">IF(ISNUMBER(W210),A210-W210,"")</f>
        <v>223</v>
      </c>
      <c r="AA210" s="55" t="n">
        <f aca="false">MATCH(A210,DATAS,0)</f>
        <v>1</v>
      </c>
      <c r="AB210" s="55" t="n">
        <f aca="false">IF(AND(E210&gt;0,OR(AND(B210&gt;=1,B210&lt;=6),B210=10)),1,0)</f>
        <v>0</v>
      </c>
      <c r="AC210" s="55" t="n">
        <f aca="false">IF(AND(E210&gt;0,B210=10),1,0)</f>
        <v>0</v>
      </c>
      <c r="AD210" s="0" t="str">
        <f aca="false">IF(AND(C209=C210,AA209=AA210-1),AB209,"")</f>
        <v/>
      </c>
      <c r="AE210" s="0" t="str">
        <f aca="false">IF(AND(C209=C210,AA209=AA210-1),AC209,"")</f>
        <v/>
      </c>
      <c r="AF210" s="0" t="str">
        <f aca="false">IF(AA210=1,"",IF(AND(AB210=1,AD210&lt;&gt;1),1,0))</f>
        <v/>
      </c>
      <c r="AG210" s="0" t="str">
        <f aca="false">IF(AA210=1,"",IF(AND(AC210=1,AE210&lt;&gt;1),1,0))</f>
        <v/>
      </c>
      <c r="AH210" s="60" t="str">
        <f aca="false">IF(AND(E210&gt;0,AA210&lt;2,NOT(AND(C211=C210,AA211=AA210+1))),INDEX(DATAS,AA210+1),"")</f>
        <v/>
      </c>
      <c r="AI210" s="60" t="str">
        <f aca="false">IF(AND(AC210=1,AA210&lt;2),IF(AND(C211=C210,AA211=AA210+1),IF(AC211=1,"",INDEX(DATAS,AA210+1)),INDEX(DATAS,AA210+1)),"")</f>
        <v/>
      </c>
    </row>
    <row r="211" customFormat="false" ht="15" hidden="false" customHeight="false" outlineLevel="0" collapsed="false">
      <c r="A211" s="60" t="n">
        <v>46310</v>
      </c>
      <c r="B211" s="0" t="n">
        <v>7</v>
      </c>
      <c r="C211" s="0" t="n">
        <v>3250</v>
      </c>
      <c r="D211" s="0" t="n">
        <v>312</v>
      </c>
      <c r="E211" s="0" t="n">
        <v>4</v>
      </c>
      <c r="F211" s="55" t="s">
        <v>255</v>
      </c>
      <c r="I211" s="55" t="s">
        <v>162</v>
      </c>
      <c r="J211" s="0" t="n">
        <v>146</v>
      </c>
      <c r="K211" s="0" t="n">
        <v>68</v>
      </c>
      <c r="L211" s="0" t="n">
        <v>189</v>
      </c>
      <c r="M211" s="0" t="n">
        <v>838.76</v>
      </c>
      <c r="N211" s="0" t="n">
        <v>13.84</v>
      </c>
      <c r="O211" s="0" t="n">
        <v>37.51</v>
      </c>
      <c r="P211" s="0" t="n">
        <v>4.81</v>
      </c>
      <c r="Q211" s="0" t="n">
        <v>3.93</v>
      </c>
      <c r="T211" s="0" t="n">
        <v>59.2</v>
      </c>
      <c r="U211" s="0" t="n">
        <v>2111</v>
      </c>
      <c r="V211" s="0" t="n">
        <v>3</v>
      </c>
      <c r="W211" s="60" t="n">
        <v>46086</v>
      </c>
      <c r="X211" s="55" t="n">
        <f aca="false">IF(I211="Male",0,1)</f>
        <v>1</v>
      </c>
      <c r="Y211" s="55" t="n">
        <f aca="false">IF(OR(I211="DNB",I211="Dry DNB"),1,0)</f>
        <v>0</v>
      </c>
      <c r="Z211" s="55" t="n">
        <f aca="false">IF(ISNUMBER(W211),A211-W211,"")</f>
        <v>224</v>
      </c>
      <c r="AA211" s="55" t="n">
        <f aca="false">MATCH(A211,DATAS,0)</f>
        <v>2</v>
      </c>
      <c r="AB211" s="55" t="n">
        <f aca="false">IF(AND(E211&gt;0,OR(AND(B211&gt;=1,B211&lt;=6),B211=10)),1,0)</f>
        <v>0</v>
      </c>
      <c r="AC211" s="55" t="n">
        <f aca="false">IF(AND(E211&gt;0,B211=10),1,0)</f>
        <v>0</v>
      </c>
      <c r="AD211" s="55" t="n">
        <f aca="false">IF(AND(C210=C211,AA210=AA211-1),AB210,"")</f>
        <v>0</v>
      </c>
      <c r="AE211" s="55" t="n">
        <f aca="false">IF(AND(C210=C211,AA210=AA211-1),AC210,"")</f>
        <v>0</v>
      </c>
      <c r="AF211" s="55" t="n">
        <f aca="false">IF(AA211=1,"",IF(AND(AB211=1,AD211&lt;&gt;1),1,0))</f>
        <v>0</v>
      </c>
      <c r="AG211" s="55" t="n">
        <f aca="false">IF(AA211=1,"",IF(AND(AC211=1,AE211&lt;&gt;1),1,0))</f>
        <v>0</v>
      </c>
      <c r="AH211" s="60" t="str">
        <f aca="false">IF(AND(E211&gt;0,AA211&lt;2,NOT(AND(C212=C211,AA212=AA211+1))),INDEX(DATAS,AA211+1),"")</f>
        <v/>
      </c>
      <c r="AI211" s="60" t="str">
        <f aca="false">IF(AND(AC211=1,AA211&lt;2),IF(AND(C212=C211,AA212=AA211+1),IF(AC212=1,"",INDEX(DATAS,AA211+1)),INDEX(DATAS,AA211+1)),"")</f>
        <v/>
      </c>
    </row>
    <row r="212" customFormat="false" ht="15" hidden="false" customHeight="false" outlineLevel="0" collapsed="false">
      <c r="A212" s="60" t="n">
        <v>46309</v>
      </c>
      <c r="B212" s="0" t="n">
        <v>5</v>
      </c>
      <c r="C212" s="0" t="n">
        <v>3251</v>
      </c>
      <c r="D212" s="0" t="n">
        <v>150</v>
      </c>
      <c r="E212" s="0" t="n">
        <v>4</v>
      </c>
      <c r="F212" s="55" t="s">
        <v>255</v>
      </c>
      <c r="G212" s="0" t="n">
        <v>23.6</v>
      </c>
      <c r="H212" s="0" t="n">
        <v>24</v>
      </c>
      <c r="I212" s="55" t="s">
        <v>177</v>
      </c>
      <c r="J212" s="0" t="n">
        <v>150</v>
      </c>
      <c r="K212" s="0" t="n">
        <v>66</v>
      </c>
      <c r="M212" s="0" t="n">
        <v>675.45</v>
      </c>
      <c r="N212" s="0" t="n">
        <v>12.91</v>
      </c>
      <c r="O212" s="0" t="n">
        <v>34.11</v>
      </c>
      <c r="P212" s="0" t="n">
        <v>4.17</v>
      </c>
      <c r="Q212" s="0" t="n">
        <v>3.86</v>
      </c>
      <c r="R212" s="0" t="n">
        <v>2719</v>
      </c>
      <c r="S212" s="0" t="n">
        <v>5662</v>
      </c>
      <c r="T212" s="0" t="n">
        <v>26.9</v>
      </c>
      <c r="U212" s="0" t="n">
        <v>2110</v>
      </c>
      <c r="V212" s="0" t="n">
        <v>2</v>
      </c>
      <c r="W212" s="60" t="n">
        <v>46268</v>
      </c>
      <c r="X212" s="55" t="n">
        <f aca="false">IF(I212="Male",0,1)</f>
        <v>1</v>
      </c>
      <c r="Y212" s="55" t="n">
        <f aca="false">IF(OR(I212="DNB",I212="Dry DNB"),1,0)</f>
        <v>0</v>
      </c>
      <c r="Z212" s="55" t="n">
        <f aca="false">IF(ISNUMBER(W212),A212-W212,"")</f>
        <v>41</v>
      </c>
      <c r="AA212" s="55" t="n">
        <f aca="false">MATCH(A212,DATAS,0)</f>
        <v>1</v>
      </c>
      <c r="AB212" s="55" t="n">
        <f aca="false">IF(AND(E212&gt;0,OR(AND(B212&gt;=1,B212&lt;=6),B212=10)),1,0)</f>
        <v>1</v>
      </c>
      <c r="AC212" s="55" t="n">
        <f aca="false">IF(AND(E212&gt;0,B212=10),1,0)</f>
        <v>0</v>
      </c>
      <c r="AD212" s="0" t="str">
        <f aca="false">IF(AND(C211=C212,AA211=AA212-1),AB211,"")</f>
        <v/>
      </c>
      <c r="AE212" s="0" t="str">
        <f aca="false">IF(AND(C211=C212,AA211=AA212-1),AC211,"")</f>
        <v/>
      </c>
      <c r="AF212" s="0" t="str">
        <f aca="false">IF(AA212=1,"",IF(AND(AB212=1,AD212&lt;&gt;1),1,0))</f>
        <v/>
      </c>
      <c r="AG212" s="0" t="str">
        <f aca="false">IF(AA212=1,"",IF(AND(AC212=1,AE212&lt;&gt;1),1,0))</f>
        <v/>
      </c>
      <c r="AH212" s="60" t="str">
        <f aca="false">IF(AND(E212&gt;0,AA212&lt;2,NOT(AND(C213=C212,AA213=AA212+1))),INDEX(DATAS,AA212+1),"")</f>
        <v/>
      </c>
      <c r="AI212" s="60" t="str">
        <f aca="false">IF(AND(AC212=1,AA212&lt;2),IF(AND(C213=C212,AA213=AA212+1),IF(AC213=1,"",INDEX(DATAS,AA212+1)),INDEX(DATAS,AA212+1)),"")</f>
        <v/>
      </c>
    </row>
    <row r="213" customFormat="false" ht="15" hidden="false" customHeight="false" outlineLevel="0" collapsed="false">
      <c r="A213" s="60" t="n">
        <v>46310</v>
      </c>
      <c r="B213" s="0" t="n">
        <v>5</v>
      </c>
      <c r="C213" s="0" t="n">
        <v>3251</v>
      </c>
      <c r="D213" s="0" t="n">
        <v>151</v>
      </c>
      <c r="E213" s="0" t="n">
        <v>4</v>
      </c>
      <c r="F213" s="55" t="s">
        <v>255</v>
      </c>
      <c r="G213" s="0" t="n">
        <v>25.4</v>
      </c>
      <c r="H213" s="0" t="n">
        <v>24</v>
      </c>
      <c r="I213" s="55" t="s">
        <v>187</v>
      </c>
      <c r="J213" s="0" t="n">
        <v>151</v>
      </c>
      <c r="K213" s="0" t="n">
        <v>66</v>
      </c>
      <c r="M213" s="0" t="n">
        <v>675.45</v>
      </c>
      <c r="N213" s="0" t="n">
        <v>12.91</v>
      </c>
      <c r="O213" s="0" t="n">
        <v>34.11</v>
      </c>
      <c r="P213" s="0" t="n">
        <v>4.17</v>
      </c>
      <c r="Q213" s="0" t="n">
        <v>3.86</v>
      </c>
      <c r="T213" s="0" t="n">
        <v>26.9</v>
      </c>
      <c r="U213" s="0" t="n">
        <v>2111</v>
      </c>
      <c r="V213" s="0" t="n">
        <v>3</v>
      </c>
      <c r="W213" s="60" t="n">
        <v>46310</v>
      </c>
      <c r="X213" s="55" t="n">
        <f aca="false">IF(I213="Male",0,1)</f>
        <v>1</v>
      </c>
      <c r="Y213" s="55" t="n">
        <f aca="false">IF(OR(I213="DNB",I213="Dry DNB"),1,0)</f>
        <v>0</v>
      </c>
      <c r="Z213" s="55" t="n">
        <f aca="false">IF(ISNUMBER(W213),A213-W213,"")</f>
        <v>0</v>
      </c>
      <c r="AA213" s="55" t="n">
        <f aca="false">MATCH(A213,DATAS,0)</f>
        <v>2</v>
      </c>
      <c r="AB213" s="55" t="n">
        <f aca="false">IF(AND(E213&gt;0,OR(AND(B213&gt;=1,B213&lt;=6),B213=10)),1,0)</f>
        <v>1</v>
      </c>
      <c r="AC213" s="55" t="n">
        <f aca="false">IF(AND(E213&gt;0,B213=10),1,0)</f>
        <v>0</v>
      </c>
      <c r="AD213" s="55" t="n">
        <f aca="false">IF(AND(C212=C213,AA212=AA213-1),AB212,"")</f>
        <v>1</v>
      </c>
      <c r="AE213" s="55" t="n">
        <f aca="false">IF(AND(C212=C213,AA212=AA213-1),AC212,"")</f>
        <v>0</v>
      </c>
      <c r="AF213" s="55" t="n">
        <f aca="false">IF(AA213=1,"",IF(AND(AB213=1,AD213&lt;&gt;1),1,0))</f>
        <v>0</v>
      </c>
      <c r="AG213" s="55" t="n">
        <f aca="false">IF(AA213=1,"",IF(AND(AC213=1,AE213&lt;&gt;1),1,0))</f>
        <v>0</v>
      </c>
      <c r="AH213" s="60" t="str">
        <f aca="false">IF(AND(E213&gt;0,AA213&lt;2,NOT(AND(C214=C213,AA214=AA213+1))),INDEX(DATAS,AA213+1),"")</f>
        <v/>
      </c>
      <c r="AI213" s="60" t="str">
        <f aca="false">IF(AND(AC213=1,AA213&lt;2),IF(AND(C214=C213,AA214=AA213+1),IF(AC214=1,"",INDEX(DATAS,AA213+1)),INDEX(DATAS,AA213+1)),"")</f>
        <v/>
      </c>
    </row>
    <row r="214" customFormat="false" ht="15" hidden="false" customHeight="false" outlineLevel="0" collapsed="false">
      <c r="A214" s="60" t="n">
        <v>46309</v>
      </c>
      <c r="B214" s="0" t="n">
        <v>2</v>
      </c>
      <c r="C214" s="0" t="n">
        <v>3261</v>
      </c>
      <c r="D214" s="0" t="n">
        <v>25</v>
      </c>
      <c r="E214" s="0" t="n">
        <v>4</v>
      </c>
      <c r="F214" s="55" t="s">
        <v>256</v>
      </c>
      <c r="G214" s="0" t="n">
        <v>51.3</v>
      </c>
      <c r="H214" s="0" t="n">
        <v>50</v>
      </c>
      <c r="I214" s="55" t="s">
        <v>166</v>
      </c>
      <c r="J214" s="0" t="n">
        <v>25</v>
      </c>
      <c r="M214" s="0" t="n">
        <v>110.77</v>
      </c>
      <c r="N214" s="0" t="n">
        <v>-7.8</v>
      </c>
      <c r="O214" s="0" t="n">
        <v>-0.49</v>
      </c>
      <c r="R214" s="0" t="n">
        <v>4849</v>
      </c>
      <c r="S214" s="0" t="n">
        <v>9748</v>
      </c>
      <c r="U214" s="0" t="n">
        <v>2103</v>
      </c>
      <c r="V214" s="0" t="n">
        <v>0</v>
      </c>
      <c r="X214" s="55" t="n">
        <f aca="false">IF(I214="Male",0,1)</f>
        <v>1</v>
      </c>
      <c r="Y214" s="55" t="n">
        <f aca="false">IF(OR(I214="DNB",I214="Dry DNB"),1,0)</f>
        <v>0</v>
      </c>
      <c r="Z214" s="0" t="str">
        <f aca="false">IF(ISNUMBER(W214),A214-W214,"")</f>
        <v/>
      </c>
      <c r="AA214" s="55" t="n">
        <f aca="false">MATCH(A214,DATAS,0)</f>
        <v>1</v>
      </c>
      <c r="AB214" s="55" t="n">
        <f aca="false">IF(AND(E214&gt;0,OR(AND(B214&gt;=1,B214&lt;=6),B214=10)),1,0)</f>
        <v>1</v>
      </c>
      <c r="AC214" s="55" t="n">
        <f aca="false">IF(AND(E214&gt;0,B214=10),1,0)</f>
        <v>0</v>
      </c>
      <c r="AD214" s="0" t="str">
        <f aca="false">IF(AND(C213=C214,AA213=AA214-1),AB213,"")</f>
        <v/>
      </c>
      <c r="AE214" s="0" t="str">
        <f aca="false">IF(AND(C213=C214,AA213=AA214-1),AC213,"")</f>
        <v/>
      </c>
      <c r="AF214" s="0" t="str">
        <f aca="false">IF(AA214=1,"",IF(AND(AB214=1,AD214&lt;&gt;1),1,0))</f>
        <v/>
      </c>
      <c r="AG214" s="0" t="str">
        <f aca="false">IF(AA214=1,"",IF(AND(AC214=1,AE214&lt;&gt;1),1,0))</f>
        <v/>
      </c>
      <c r="AH214" s="60" t="str">
        <f aca="false">IF(AND(E214&gt;0,AA214&lt;2,NOT(AND(C215=C214,AA215=AA214+1))),INDEX(DATAS,AA214+1),"")</f>
        <v/>
      </c>
      <c r="AI214" s="60" t="str">
        <f aca="false">IF(AND(AC214=1,AA214&lt;2),IF(AND(C215=C214,AA215=AA214+1),IF(AC215=1,"",INDEX(DATAS,AA214+1)),INDEX(DATAS,AA214+1)),"")</f>
        <v/>
      </c>
    </row>
    <row r="215" customFormat="false" ht="15" hidden="false" customHeight="false" outlineLevel="0" collapsed="false">
      <c r="A215" s="60" t="n">
        <v>46310</v>
      </c>
      <c r="B215" s="0" t="n">
        <v>2</v>
      </c>
      <c r="C215" s="0" t="n">
        <v>3261</v>
      </c>
      <c r="D215" s="0" t="n">
        <v>26</v>
      </c>
      <c r="E215" s="0" t="n">
        <v>4</v>
      </c>
      <c r="F215" s="55" t="s">
        <v>256</v>
      </c>
      <c r="G215" s="0" t="n">
        <v>53.5</v>
      </c>
      <c r="H215" s="0" t="n">
        <v>50</v>
      </c>
      <c r="I215" s="55" t="s">
        <v>166</v>
      </c>
      <c r="J215" s="0" t="n">
        <v>26</v>
      </c>
      <c r="M215" s="0" t="n">
        <v>110.77</v>
      </c>
      <c r="N215" s="0" t="n">
        <v>-7.8</v>
      </c>
      <c r="O215" s="0" t="n">
        <v>-0.49</v>
      </c>
      <c r="U215" s="0" t="n">
        <v>2104</v>
      </c>
      <c r="V215" s="0" t="n">
        <v>0</v>
      </c>
      <c r="X215" s="55" t="n">
        <f aca="false">IF(I215="Male",0,1)</f>
        <v>1</v>
      </c>
      <c r="Y215" s="55" t="n">
        <f aca="false">IF(OR(I215="DNB",I215="Dry DNB"),1,0)</f>
        <v>0</v>
      </c>
      <c r="Z215" s="0" t="str">
        <f aca="false">IF(ISNUMBER(W215),A215-W215,"")</f>
        <v/>
      </c>
      <c r="AA215" s="55" t="n">
        <f aca="false">MATCH(A215,DATAS,0)</f>
        <v>2</v>
      </c>
      <c r="AB215" s="55" t="n">
        <f aca="false">IF(AND(E215&gt;0,OR(AND(B215&gt;=1,B215&lt;=6),B215=10)),1,0)</f>
        <v>1</v>
      </c>
      <c r="AC215" s="55" t="n">
        <f aca="false">IF(AND(E215&gt;0,B215=10),1,0)</f>
        <v>0</v>
      </c>
      <c r="AD215" s="55" t="n">
        <f aca="false">IF(AND(C214=C215,AA214=AA215-1),AB214,"")</f>
        <v>1</v>
      </c>
      <c r="AE215" s="55" t="n">
        <f aca="false">IF(AND(C214=C215,AA214=AA215-1),AC214,"")</f>
        <v>0</v>
      </c>
      <c r="AF215" s="55" t="n">
        <f aca="false">IF(AA215=1,"",IF(AND(AB215=1,AD215&lt;&gt;1),1,0))</f>
        <v>0</v>
      </c>
      <c r="AG215" s="55" t="n">
        <f aca="false">IF(AA215=1,"",IF(AND(AC215=1,AE215&lt;&gt;1),1,0))</f>
        <v>0</v>
      </c>
      <c r="AH215" s="60" t="str">
        <f aca="false">IF(AND(E215&gt;0,AA215&lt;2,NOT(AND(C216=C215,AA216=AA215+1))),INDEX(DATAS,AA215+1),"")</f>
        <v/>
      </c>
      <c r="AI215" s="60" t="str">
        <f aca="false">IF(AND(AC215=1,AA215&lt;2),IF(AND(C216=C215,AA216=AA215+1),IF(AC216=1,"",INDEX(DATAS,AA215+1)),INDEX(DATAS,AA215+1)),"")</f>
        <v/>
      </c>
    </row>
    <row r="216" customFormat="false" ht="15" hidden="false" customHeight="false" outlineLevel="0" collapsed="false">
      <c r="A216" s="60" t="n">
        <v>46309</v>
      </c>
      <c r="B216" s="0" t="n">
        <v>5</v>
      </c>
      <c r="C216" s="0" t="n">
        <v>3263</v>
      </c>
      <c r="D216" s="0" t="n">
        <v>236</v>
      </c>
      <c r="E216" s="0" t="n">
        <v>3</v>
      </c>
      <c r="F216" s="55" t="s">
        <v>257</v>
      </c>
      <c r="G216" s="0" t="n">
        <v>37.5</v>
      </c>
      <c r="H216" s="0" t="n">
        <v>37</v>
      </c>
      <c r="I216" s="55" t="s">
        <v>143</v>
      </c>
      <c r="J216" s="0" t="n">
        <v>236</v>
      </c>
      <c r="K216" s="0" t="n">
        <v>110</v>
      </c>
      <c r="M216" s="0" t="n">
        <v>684.84</v>
      </c>
      <c r="N216" s="0" t="n">
        <v>15.58</v>
      </c>
      <c r="O216" s="0" t="n">
        <v>24.5</v>
      </c>
      <c r="P216" s="0" t="n">
        <v>4.03</v>
      </c>
      <c r="Q216" s="0" t="n">
        <v>3.72</v>
      </c>
      <c r="R216" s="0" t="n">
        <v>6127</v>
      </c>
      <c r="S216" s="0" t="n">
        <v>10608</v>
      </c>
      <c r="T216" s="0" t="n">
        <v>69.6</v>
      </c>
      <c r="U216" s="0" t="n">
        <v>2102</v>
      </c>
      <c r="V216" s="0" t="n">
        <v>1</v>
      </c>
      <c r="W216" s="60" t="n">
        <v>46184</v>
      </c>
      <c r="X216" s="55" t="n">
        <f aca="false">IF(I216="Male",0,1)</f>
        <v>1</v>
      </c>
      <c r="Y216" s="55" t="n">
        <f aca="false">IF(OR(I216="DNB",I216="Dry DNB"),1,0)</f>
        <v>1</v>
      </c>
      <c r="Z216" s="55" t="n">
        <f aca="false">IF(ISNUMBER(W216),A216-W216,"")</f>
        <v>125</v>
      </c>
      <c r="AA216" s="55" t="n">
        <f aca="false">MATCH(A216,DATAS,0)</f>
        <v>1</v>
      </c>
      <c r="AB216" s="55" t="n">
        <f aca="false">IF(AND(E216&gt;0,OR(AND(B216&gt;=1,B216&lt;=6),B216=10)),1,0)</f>
        <v>1</v>
      </c>
      <c r="AC216" s="55" t="n">
        <f aca="false">IF(AND(E216&gt;0,B216=10),1,0)</f>
        <v>0</v>
      </c>
      <c r="AD216" s="0" t="str">
        <f aca="false">IF(AND(C215=C216,AA215=AA216-1),AB215,"")</f>
        <v/>
      </c>
      <c r="AE216" s="0" t="str">
        <f aca="false">IF(AND(C215=C216,AA215=AA216-1),AC215,"")</f>
        <v/>
      </c>
      <c r="AF216" s="0" t="str">
        <f aca="false">IF(AA216=1,"",IF(AND(AB216=1,AD216&lt;&gt;1),1,0))</f>
        <v/>
      </c>
      <c r="AG216" s="0" t="str">
        <f aca="false">IF(AA216=1,"",IF(AND(AC216=1,AE216&lt;&gt;1),1,0))</f>
        <v/>
      </c>
      <c r="AH216" s="60" t="str">
        <f aca="false">IF(AND(E216&gt;0,AA216&lt;2,NOT(AND(C217=C216,AA217=AA216+1))),INDEX(DATAS,AA216+1),"")</f>
        <v/>
      </c>
      <c r="AI216" s="60" t="str">
        <f aca="false">IF(AND(AC216=1,AA216&lt;2),IF(AND(C217=C216,AA217=AA216+1),IF(AC217=1,"",INDEX(DATAS,AA216+1)),INDEX(DATAS,AA216+1)),"")</f>
        <v/>
      </c>
    </row>
    <row r="217" customFormat="false" ht="15" hidden="false" customHeight="false" outlineLevel="0" collapsed="false">
      <c r="A217" s="60" t="n">
        <v>46310</v>
      </c>
      <c r="B217" s="0" t="n">
        <v>5</v>
      </c>
      <c r="C217" s="0" t="n">
        <v>3263</v>
      </c>
      <c r="D217" s="0" t="n">
        <v>237</v>
      </c>
      <c r="E217" s="0" t="n">
        <v>3</v>
      </c>
      <c r="F217" s="55" t="s">
        <v>257</v>
      </c>
      <c r="G217" s="0" t="n">
        <v>38.9</v>
      </c>
      <c r="H217" s="0" t="n">
        <v>37</v>
      </c>
      <c r="I217" s="55" t="s">
        <v>143</v>
      </c>
      <c r="J217" s="0" t="n">
        <v>237</v>
      </c>
      <c r="K217" s="0" t="n">
        <v>110</v>
      </c>
      <c r="M217" s="0" t="n">
        <v>684.84</v>
      </c>
      <c r="N217" s="0" t="n">
        <v>15.58</v>
      </c>
      <c r="O217" s="0" t="n">
        <v>24.5</v>
      </c>
      <c r="P217" s="0" t="n">
        <v>4.03</v>
      </c>
      <c r="Q217" s="0" t="n">
        <v>3.72</v>
      </c>
      <c r="T217" s="0" t="n">
        <v>69.6</v>
      </c>
      <c r="U217" s="0" t="n">
        <v>2103</v>
      </c>
      <c r="V217" s="0" t="n">
        <v>1</v>
      </c>
      <c r="W217" s="60" t="n">
        <v>46184</v>
      </c>
      <c r="X217" s="55" t="n">
        <f aca="false">IF(I217="Male",0,1)</f>
        <v>1</v>
      </c>
      <c r="Y217" s="55" t="n">
        <f aca="false">IF(OR(I217="DNB",I217="Dry DNB"),1,0)</f>
        <v>1</v>
      </c>
      <c r="Z217" s="55" t="n">
        <f aca="false">IF(ISNUMBER(W217),A217-W217,"")</f>
        <v>126</v>
      </c>
      <c r="AA217" s="55" t="n">
        <f aca="false">MATCH(A217,DATAS,0)</f>
        <v>2</v>
      </c>
      <c r="AB217" s="55" t="n">
        <f aca="false">IF(AND(E217&gt;0,OR(AND(B217&gt;=1,B217&lt;=6),B217=10)),1,0)</f>
        <v>1</v>
      </c>
      <c r="AC217" s="55" t="n">
        <f aca="false">IF(AND(E217&gt;0,B217=10),1,0)</f>
        <v>0</v>
      </c>
      <c r="AD217" s="55" t="n">
        <f aca="false">IF(AND(C216=C217,AA216=AA217-1),AB216,"")</f>
        <v>1</v>
      </c>
      <c r="AE217" s="55" t="n">
        <f aca="false">IF(AND(C216=C217,AA216=AA217-1),AC216,"")</f>
        <v>0</v>
      </c>
      <c r="AF217" s="55" t="n">
        <f aca="false">IF(AA217=1,"",IF(AND(AB217=1,AD217&lt;&gt;1),1,0))</f>
        <v>0</v>
      </c>
      <c r="AG217" s="55" t="n">
        <f aca="false">IF(AA217=1,"",IF(AND(AC217=1,AE217&lt;&gt;1),1,0))</f>
        <v>0</v>
      </c>
      <c r="AH217" s="60" t="str">
        <f aca="false">IF(AND(E217&gt;0,AA217&lt;2,NOT(AND(C218=C217,AA218=AA217+1))),INDEX(DATAS,AA217+1),"")</f>
        <v/>
      </c>
      <c r="AI217" s="60" t="str">
        <f aca="false">IF(AND(AC217=1,AA217&lt;2),IF(AND(C218=C217,AA218=AA217+1),IF(AC218=1,"",INDEX(DATAS,AA217+1)),INDEX(DATAS,AA217+1)),"")</f>
        <v/>
      </c>
    </row>
    <row r="218" customFormat="false" ht="15" hidden="false" customHeight="false" outlineLevel="0" collapsed="false">
      <c r="A218" s="60" t="n">
        <v>46309</v>
      </c>
      <c r="B218" s="0" t="n">
        <v>2</v>
      </c>
      <c r="C218" s="0" t="n">
        <v>3278</v>
      </c>
      <c r="D218" s="0" t="n">
        <v>43</v>
      </c>
      <c r="E218" s="0" t="n">
        <v>4</v>
      </c>
      <c r="F218" s="55" t="s">
        <v>258</v>
      </c>
      <c r="G218" s="0" t="n">
        <v>49.2</v>
      </c>
      <c r="H218" s="0" t="n">
        <v>46</v>
      </c>
      <c r="I218" s="55" t="s">
        <v>166</v>
      </c>
      <c r="J218" s="0" t="n">
        <v>43</v>
      </c>
      <c r="M218" s="0" t="n">
        <v>466.98</v>
      </c>
      <c r="N218" s="0" t="n">
        <v>37.49</v>
      </c>
      <c r="O218" s="0" t="n">
        <v>29.41</v>
      </c>
      <c r="P218" s="0" t="n">
        <v>3.61</v>
      </c>
      <c r="Q218" s="0" t="n">
        <v>2.92</v>
      </c>
      <c r="R218" s="0" t="n">
        <v>4817</v>
      </c>
      <c r="S218" s="0" t="n">
        <v>9684</v>
      </c>
      <c r="U218" s="0" t="n">
        <v>2093</v>
      </c>
      <c r="V218" s="0" t="n">
        <v>0</v>
      </c>
      <c r="X218" s="55" t="n">
        <f aca="false">IF(I218="Male",0,1)</f>
        <v>1</v>
      </c>
      <c r="Y218" s="55" t="n">
        <f aca="false">IF(OR(I218="DNB",I218="Dry DNB"),1,0)</f>
        <v>0</v>
      </c>
      <c r="Z218" s="0" t="str">
        <f aca="false">IF(ISNUMBER(W218),A218-W218,"")</f>
        <v/>
      </c>
      <c r="AA218" s="55" t="n">
        <f aca="false">MATCH(A218,DATAS,0)</f>
        <v>1</v>
      </c>
      <c r="AB218" s="55" t="n">
        <f aca="false">IF(AND(E218&gt;0,OR(AND(B218&gt;=1,B218&lt;=6),B218=10)),1,0)</f>
        <v>1</v>
      </c>
      <c r="AC218" s="55" t="n">
        <f aca="false">IF(AND(E218&gt;0,B218=10),1,0)</f>
        <v>0</v>
      </c>
      <c r="AD218" s="0" t="str">
        <f aca="false">IF(AND(C217=C218,AA217=AA218-1),AB217,"")</f>
        <v/>
      </c>
      <c r="AE218" s="0" t="str">
        <f aca="false">IF(AND(C217=C218,AA217=AA218-1),AC217,"")</f>
        <v/>
      </c>
      <c r="AF218" s="0" t="str">
        <f aca="false">IF(AA218=1,"",IF(AND(AB218=1,AD218&lt;&gt;1),1,0))</f>
        <v/>
      </c>
      <c r="AG218" s="0" t="str">
        <f aca="false">IF(AA218=1,"",IF(AND(AC218=1,AE218&lt;&gt;1),1,0))</f>
        <v/>
      </c>
      <c r="AH218" s="60" t="str">
        <f aca="false">IF(AND(E218&gt;0,AA218&lt;2,NOT(AND(C219=C218,AA219=AA218+1))),INDEX(DATAS,AA218+1),"")</f>
        <v/>
      </c>
      <c r="AI218" s="60" t="str">
        <f aca="false">IF(AND(AC218=1,AA218&lt;2),IF(AND(C219=C218,AA219=AA218+1),IF(AC219=1,"",INDEX(DATAS,AA218+1)),INDEX(DATAS,AA218+1)),"")</f>
        <v/>
      </c>
    </row>
    <row r="219" customFormat="false" ht="15" hidden="false" customHeight="false" outlineLevel="0" collapsed="false">
      <c r="A219" s="60" t="n">
        <v>46310</v>
      </c>
      <c r="B219" s="0" t="n">
        <v>2</v>
      </c>
      <c r="C219" s="0" t="n">
        <v>3278</v>
      </c>
      <c r="D219" s="0" t="n">
        <v>44</v>
      </c>
      <c r="E219" s="0" t="n">
        <v>4</v>
      </c>
      <c r="F219" s="55" t="s">
        <v>258</v>
      </c>
      <c r="G219" s="0" t="n">
        <v>50.9</v>
      </c>
      <c r="H219" s="0" t="n">
        <v>46</v>
      </c>
      <c r="I219" s="55" t="s">
        <v>166</v>
      </c>
      <c r="J219" s="0" t="n">
        <v>44</v>
      </c>
      <c r="M219" s="0" t="n">
        <v>466.98</v>
      </c>
      <c r="N219" s="0" t="n">
        <v>37.49</v>
      </c>
      <c r="O219" s="0" t="n">
        <v>29.41</v>
      </c>
      <c r="P219" s="0" t="n">
        <v>3.61</v>
      </c>
      <c r="Q219" s="0" t="n">
        <v>2.92</v>
      </c>
      <c r="U219" s="0" t="n">
        <v>2094</v>
      </c>
      <c r="V219" s="0" t="n">
        <v>0</v>
      </c>
      <c r="X219" s="55" t="n">
        <f aca="false">IF(I219="Male",0,1)</f>
        <v>1</v>
      </c>
      <c r="Y219" s="55" t="n">
        <f aca="false">IF(OR(I219="DNB",I219="Dry DNB"),1,0)</f>
        <v>0</v>
      </c>
      <c r="Z219" s="0" t="str">
        <f aca="false">IF(ISNUMBER(W219),A219-W219,"")</f>
        <v/>
      </c>
      <c r="AA219" s="55" t="n">
        <f aca="false">MATCH(A219,DATAS,0)</f>
        <v>2</v>
      </c>
      <c r="AB219" s="55" t="n">
        <f aca="false">IF(AND(E219&gt;0,OR(AND(B219&gt;=1,B219&lt;=6),B219=10)),1,0)</f>
        <v>1</v>
      </c>
      <c r="AC219" s="55" t="n">
        <f aca="false">IF(AND(E219&gt;0,B219=10),1,0)</f>
        <v>0</v>
      </c>
      <c r="AD219" s="55" t="n">
        <f aca="false">IF(AND(C218=C219,AA218=AA219-1),AB218,"")</f>
        <v>1</v>
      </c>
      <c r="AE219" s="55" t="n">
        <f aca="false">IF(AND(C218=C219,AA218=AA219-1),AC218,"")</f>
        <v>0</v>
      </c>
      <c r="AF219" s="55" t="n">
        <f aca="false">IF(AA219=1,"",IF(AND(AB219=1,AD219&lt;&gt;1),1,0))</f>
        <v>0</v>
      </c>
      <c r="AG219" s="55" t="n">
        <f aca="false">IF(AA219=1,"",IF(AND(AC219=1,AE219&lt;&gt;1),1,0))</f>
        <v>0</v>
      </c>
      <c r="AH219" s="60" t="str">
        <f aca="false">IF(AND(E219&gt;0,AA219&lt;2,NOT(AND(C220=C219,AA220=AA219+1))),INDEX(DATAS,AA219+1),"")</f>
        <v/>
      </c>
      <c r="AI219" s="60" t="str">
        <f aca="false">IF(AND(AC219=1,AA219&lt;2),IF(AND(C220=C219,AA220=AA219+1),IF(AC220=1,"",INDEX(DATAS,AA219+1)),INDEX(DATAS,AA219+1)),"")</f>
        <v/>
      </c>
    </row>
    <row r="220" customFormat="false" ht="15" hidden="false" customHeight="false" outlineLevel="0" collapsed="false">
      <c r="A220" s="60" t="n">
        <v>46309</v>
      </c>
      <c r="B220" s="0" t="n">
        <v>6</v>
      </c>
      <c r="C220" s="0" t="n">
        <v>3282</v>
      </c>
      <c r="D220" s="0" t="n">
        <v>221</v>
      </c>
      <c r="E220" s="0" t="n">
        <v>4</v>
      </c>
      <c r="F220" s="55" t="s">
        <v>259</v>
      </c>
      <c r="G220" s="0" t="n">
        <v>21.1</v>
      </c>
      <c r="H220" s="0" t="n">
        <v>20</v>
      </c>
      <c r="I220" s="55" t="s">
        <v>187</v>
      </c>
      <c r="J220" s="0" t="n">
        <v>221</v>
      </c>
      <c r="K220" s="0" t="n">
        <v>74</v>
      </c>
      <c r="M220" s="0" t="n">
        <v>274.47</v>
      </c>
      <c r="N220" s="0" t="n">
        <v>11.44</v>
      </c>
      <c r="O220" s="0" t="n">
        <v>16.8</v>
      </c>
      <c r="P220" s="0" t="n">
        <v>3.27</v>
      </c>
      <c r="Q220" s="0" t="n">
        <v>3.02</v>
      </c>
      <c r="R220" s="0" t="n">
        <v>5013</v>
      </c>
      <c r="S220" s="0" t="n">
        <v>9529</v>
      </c>
      <c r="T220" s="0" t="n">
        <v>56.05</v>
      </c>
      <c r="U220" s="0" t="n">
        <v>2091</v>
      </c>
      <c r="V220" s="0" t="n">
        <v>4</v>
      </c>
      <c r="W220" s="60" t="n">
        <v>46282</v>
      </c>
      <c r="X220" s="55" t="n">
        <f aca="false">IF(I220="Male",0,1)</f>
        <v>1</v>
      </c>
      <c r="Y220" s="55" t="n">
        <f aca="false">IF(OR(I220="DNB",I220="Dry DNB"),1,0)</f>
        <v>0</v>
      </c>
      <c r="Z220" s="55" t="n">
        <f aca="false">IF(ISNUMBER(W220),A220-W220,"")</f>
        <v>27</v>
      </c>
      <c r="AA220" s="55" t="n">
        <f aca="false">MATCH(A220,DATAS,0)</f>
        <v>1</v>
      </c>
      <c r="AB220" s="55" t="n">
        <f aca="false">IF(AND(E220&gt;0,OR(AND(B220&gt;=1,B220&lt;=6),B220=10)),1,0)</f>
        <v>1</v>
      </c>
      <c r="AC220" s="55" t="n">
        <f aca="false">IF(AND(E220&gt;0,B220=10),1,0)</f>
        <v>0</v>
      </c>
      <c r="AD220" s="0" t="str">
        <f aca="false">IF(AND(C219=C220,AA219=AA220-1),AB219,"")</f>
        <v/>
      </c>
      <c r="AE220" s="0" t="str">
        <f aca="false">IF(AND(C219=C220,AA219=AA220-1),AC219,"")</f>
        <v/>
      </c>
      <c r="AF220" s="0" t="str">
        <f aca="false">IF(AA220=1,"",IF(AND(AB220=1,AD220&lt;&gt;1),1,0))</f>
        <v/>
      </c>
      <c r="AG220" s="0" t="str">
        <f aca="false">IF(AA220=1,"",IF(AND(AC220=1,AE220&lt;&gt;1),1,0))</f>
        <v/>
      </c>
      <c r="AH220" s="60" t="str">
        <f aca="false">IF(AND(E220&gt;0,AA220&lt;2,NOT(AND(C221=C220,AA221=AA220+1))),INDEX(DATAS,AA220+1),"")</f>
        <v/>
      </c>
      <c r="AI220" s="60" t="str">
        <f aca="false">IF(AND(AC220=1,AA220&lt;2),IF(AND(C221=C220,AA221=AA220+1),IF(AC221=1,"",INDEX(DATAS,AA220+1)),INDEX(DATAS,AA220+1)),"")</f>
        <v/>
      </c>
    </row>
    <row r="221" customFormat="false" ht="15" hidden="false" customHeight="false" outlineLevel="0" collapsed="false">
      <c r="A221" s="60" t="n">
        <v>46310</v>
      </c>
      <c r="B221" s="0" t="n">
        <v>6</v>
      </c>
      <c r="C221" s="0" t="n">
        <v>3282</v>
      </c>
      <c r="D221" s="0" t="n">
        <v>222</v>
      </c>
      <c r="E221" s="0" t="n">
        <v>4</v>
      </c>
      <c r="F221" s="55" t="s">
        <v>259</v>
      </c>
      <c r="G221" s="0" t="n">
        <v>19</v>
      </c>
      <c r="H221" s="0" t="n">
        <v>20</v>
      </c>
      <c r="I221" s="55" t="s">
        <v>187</v>
      </c>
      <c r="J221" s="0" t="n">
        <v>222</v>
      </c>
      <c r="K221" s="0" t="n">
        <v>74</v>
      </c>
      <c r="M221" s="0" t="n">
        <v>274.47</v>
      </c>
      <c r="N221" s="0" t="n">
        <v>11.44</v>
      </c>
      <c r="O221" s="0" t="n">
        <v>16.8</v>
      </c>
      <c r="P221" s="0" t="n">
        <v>3.27</v>
      </c>
      <c r="Q221" s="0" t="n">
        <v>3.02</v>
      </c>
      <c r="T221" s="0" t="n">
        <v>56.05</v>
      </c>
      <c r="U221" s="0" t="n">
        <v>2092</v>
      </c>
      <c r="V221" s="0" t="n">
        <v>4</v>
      </c>
      <c r="W221" s="60" t="n">
        <v>46282</v>
      </c>
      <c r="X221" s="55" t="n">
        <f aca="false">IF(I221="Male",0,1)</f>
        <v>1</v>
      </c>
      <c r="Y221" s="55" t="n">
        <f aca="false">IF(OR(I221="DNB",I221="Dry DNB"),1,0)</f>
        <v>0</v>
      </c>
      <c r="Z221" s="55" t="n">
        <f aca="false">IF(ISNUMBER(W221),A221-W221,"")</f>
        <v>28</v>
      </c>
      <c r="AA221" s="55" t="n">
        <f aca="false">MATCH(A221,DATAS,0)</f>
        <v>2</v>
      </c>
      <c r="AB221" s="55" t="n">
        <f aca="false">IF(AND(E221&gt;0,OR(AND(B221&gt;=1,B221&lt;=6),B221=10)),1,0)</f>
        <v>1</v>
      </c>
      <c r="AC221" s="55" t="n">
        <f aca="false">IF(AND(E221&gt;0,B221=10),1,0)</f>
        <v>0</v>
      </c>
      <c r="AD221" s="55" t="n">
        <f aca="false">IF(AND(C220=C221,AA220=AA221-1),AB220,"")</f>
        <v>1</v>
      </c>
      <c r="AE221" s="55" t="n">
        <f aca="false">IF(AND(C220=C221,AA220=AA221-1),AC220,"")</f>
        <v>0</v>
      </c>
      <c r="AF221" s="55" t="n">
        <f aca="false">IF(AA221=1,"",IF(AND(AB221=1,AD221&lt;&gt;1),1,0))</f>
        <v>0</v>
      </c>
      <c r="AG221" s="55" t="n">
        <f aca="false">IF(AA221=1,"",IF(AND(AC221=1,AE221&lt;&gt;1),1,0))</f>
        <v>0</v>
      </c>
      <c r="AH221" s="60" t="str">
        <f aca="false">IF(AND(E221&gt;0,AA221&lt;2,NOT(AND(C222=C221,AA222=AA221+1))),INDEX(DATAS,AA221+1),"")</f>
        <v/>
      </c>
      <c r="AI221" s="60" t="str">
        <f aca="false">IF(AND(AC221=1,AA221&lt;2),IF(AND(C222=C221,AA222=AA221+1),IF(AC222=1,"",INDEX(DATAS,AA221+1)),INDEX(DATAS,AA221+1)),"")</f>
        <v/>
      </c>
    </row>
    <row r="222" customFormat="false" ht="15" hidden="false" customHeight="false" outlineLevel="0" collapsed="false">
      <c r="A222" s="60" t="n">
        <v>46309</v>
      </c>
      <c r="B222" s="0" t="n">
        <v>6</v>
      </c>
      <c r="C222" s="0" t="n">
        <v>3288</v>
      </c>
      <c r="D222" s="0" t="n">
        <v>243</v>
      </c>
      <c r="E222" s="0" t="n">
        <v>4</v>
      </c>
      <c r="F222" s="55" t="s">
        <v>260</v>
      </c>
      <c r="G222" s="0" t="n">
        <v>45</v>
      </c>
      <c r="H222" s="0" t="n">
        <v>27</v>
      </c>
      <c r="I222" s="55" t="s">
        <v>177</v>
      </c>
      <c r="J222" s="0" t="n">
        <v>243</v>
      </c>
      <c r="K222" s="0" t="n">
        <v>96</v>
      </c>
      <c r="M222" s="0" t="n">
        <v>1113.22</v>
      </c>
      <c r="N222" s="0" t="n">
        <v>43.88</v>
      </c>
      <c r="O222" s="0" t="n">
        <v>35.83</v>
      </c>
      <c r="P222" s="0" t="n">
        <v>3.23</v>
      </c>
      <c r="Q222" s="0" t="n">
        <v>3.51</v>
      </c>
      <c r="R222" s="0" t="n">
        <v>4759</v>
      </c>
      <c r="S222" s="0" t="n">
        <v>10533</v>
      </c>
      <c r="T222" s="0" t="n">
        <v>52.2</v>
      </c>
      <c r="U222" s="0" t="n">
        <v>2082</v>
      </c>
      <c r="V222" s="0" t="n">
        <v>4</v>
      </c>
      <c r="W222" s="60" t="n">
        <v>46268</v>
      </c>
      <c r="X222" s="55" t="n">
        <f aca="false">IF(I222="Male",0,1)</f>
        <v>1</v>
      </c>
      <c r="Y222" s="55" t="n">
        <f aca="false">IF(OR(I222="DNB",I222="Dry DNB"),1,0)</f>
        <v>0</v>
      </c>
      <c r="Z222" s="55" t="n">
        <f aca="false">IF(ISNUMBER(W222),A222-W222,"")</f>
        <v>41</v>
      </c>
      <c r="AA222" s="55" t="n">
        <f aca="false">MATCH(A222,DATAS,0)</f>
        <v>1</v>
      </c>
      <c r="AB222" s="55" t="n">
        <f aca="false">IF(AND(E222&gt;0,OR(AND(B222&gt;=1,B222&lt;=6),B222=10)),1,0)</f>
        <v>1</v>
      </c>
      <c r="AC222" s="55" t="n">
        <f aca="false">IF(AND(E222&gt;0,B222=10),1,0)</f>
        <v>0</v>
      </c>
      <c r="AD222" s="0" t="str">
        <f aca="false">IF(AND(C221=C222,AA221=AA222-1),AB221,"")</f>
        <v/>
      </c>
      <c r="AE222" s="0" t="str">
        <f aca="false">IF(AND(C221=C222,AA221=AA222-1),AC221,"")</f>
        <v/>
      </c>
      <c r="AF222" s="0" t="str">
        <f aca="false">IF(AA222=1,"",IF(AND(AB222=1,AD222&lt;&gt;1),1,0))</f>
        <v/>
      </c>
      <c r="AG222" s="0" t="str">
        <f aca="false">IF(AA222=1,"",IF(AND(AC222=1,AE222&lt;&gt;1),1,0))</f>
        <v/>
      </c>
      <c r="AH222" s="60" t="str">
        <f aca="false">IF(AND(E222&gt;0,AA222&lt;2,NOT(AND(C223=C222,AA223=AA222+1))),INDEX(DATAS,AA222+1),"")</f>
        <v/>
      </c>
      <c r="AI222" s="60" t="str">
        <f aca="false">IF(AND(AC222=1,AA222&lt;2),IF(AND(C223=C222,AA223=AA222+1),IF(AC223=1,"",INDEX(DATAS,AA222+1)),INDEX(DATAS,AA222+1)),"")</f>
        <v/>
      </c>
    </row>
    <row r="223" customFormat="false" ht="15" hidden="false" customHeight="false" outlineLevel="0" collapsed="false">
      <c r="A223" s="60" t="n">
        <v>46310</v>
      </c>
      <c r="B223" s="0" t="n">
        <v>6</v>
      </c>
      <c r="C223" s="0" t="n">
        <v>3288</v>
      </c>
      <c r="D223" s="0" t="n">
        <v>244</v>
      </c>
      <c r="E223" s="0" t="n">
        <v>4</v>
      </c>
      <c r="F223" s="55" t="s">
        <v>260</v>
      </c>
      <c r="G223" s="0" t="n">
        <v>36.9</v>
      </c>
      <c r="H223" s="0" t="n">
        <v>29</v>
      </c>
      <c r="I223" s="55" t="s">
        <v>177</v>
      </c>
      <c r="J223" s="0" t="n">
        <v>244</v>
      </c>
      <c r="K223" s="0" t="n">
        <v>96</v>
      </c>
      <c r="M223" s="0" t="n">
        <v>1113.22</v>
      </c>
      <c r="N223" s="0" t="n">
        <v>43.88</v>
      </c>
      <c r="O223" s="0" t="n">
        <v>35.83</v>
      </c>
      <c r="P223" s="0" t="n">
        <v>3.23</v>
      </c>
      <c r="Q223" s="0" t="n">
        <v>3.51</v>
      </c>
      <c r="T223" s="0" t="n">
        <v>52.2</v>
      </c>
      <c r="U223" s="0" t="n">
        <v>2083</v>
      </c>
      <c r="V223" s="0" t="n">
        <v>4</v>
      </c>
      <c r="W223" s="60" t="n">
        <v>46268</v>
      </c>
      <c r="X223" s="55" t="n">
        <f aca="false">IF(I223="Male",0,1)</f>
        <v>1</v>
      </c>
      <c r="Y223" s="55" t="n">
        <f aca="false">IF(OR(I223="DNB",I223="Dry DNB"),1,0)</f>
        <v>0</v>
      </c>
      <c r="Z223" s="55" t="n">
        <f aca="false">IF(ISNUMBER(W223),A223-W223,"")</f>
        <v>42</v>
      </c>
      <c r="AA223" s="55" t="n">
        <f aca="false">MATCH(A223,DATAS,0)</f>
        <v>2</v>
      </c>
      <c r="AB223" s="55" t="n">
        <f aca="false">IF(AND(E223&gt;0,OR(AND(B223&gt;=1,B223&lt;=6),B223=10)),1,0)</f>
        <v>1</v>
      </c>
      <c r="AC223" s="55" t="n">
        <f aca="false">IF(AND(E223&gt;0,B223=10),1,0)</f>
        <v>0</v>
      </c>
      <c r="AD223" s="55" t="n">
        <f aca="false">IF(AND(C222=C223,AA222=AA223-1),AB222,"")</f>
        <v>1</v>
      </c>
      <c r="AE223" s="55" t="n">
        <f aca="false">IF(AND(C222=C223,AA222=AA223-1),AC222,"")</f>
        <v>0</v>
      </c>
      <c r="AF223" s="55" t="n">
        <f aca="false">IF(AA223=1,"",IF(AND(AB223=1,AD223&lt;&gt;1),1,0))</f>
        <v>0</v>
      </c>
      <c r="AG223" s="55" t="n">
        <f aca="false">IF(AA223=1,"",IF(AND(AC223=1,AE223&lt;&gt;1),1,0))</f>
        <v>0</v>
      </c>
      <c r="AH223" s="60" t="str">
        <f aca="false">IF(AND(E223&gt;0,AA223&lt;2,NOT(AND(C224=C223,AA224=AA223+1))),INDEX(DATAS,AA223+1),"")</f>
        <v/>
      </c>
      <c r="AI223" s="60" t="str">
        <f aca="false">IF(AND(AC223=1,AA223&lt;2),IF(AND(C224=C223,AA224=AA223+1),IF(AC224=1,"",INDEX(DATAS,AA223+1)),INDEX(DATAS,AA223+1)),"")</f>
        <v/>
      </c>
    </row>
    <row r="224" customFormat="false" ht="15" hidden="false" customHeight="false" outlineLevel="0" collapsed="false">
      <c r="A224" s="60" t="n">
        <v>46309</v>
      </c>
      <c r="B224" s="0" t="n">
        <v>3</v>
      </c>
      <c r="C224" s="0" t="n">
        <v>3291</v>
      </c>
      <c r="D224" s="0" t="n">
        <v>81</v>
      </c>
      <c r="E224" s="0" t="n">
        <v>4</v>
      </c>
      <c r="F224" s="55" t="s">
        <v>260</v>
      </c>
      <c r="G224" s="0" t="n">
        <v>48.8</v>
      </c>
      <c r="H224" s="0" t="n">
        <v>48</v>
      </c>
      <c r="I224" s="55" t="s">
        <v>187</v>
      </c>
      <c r="J224" s="0" t="n">
        <v>81</v>
      </c>
      <c r="K224" s="0" t="n">
        <v>74</v>
      </c>
      <c r="M224" s="0" t="n">
        <v>-856.64</v>
      </c>
      <c r="N224" s="0" t="n">
        <v>47.71</v>
      </c>
      <c r="O224" s="0" t="n">
        <v>-7.29</v>
      </c>
      <c r="P224" s="0" t="n">
        <v>5.24</v>
      </c>
      <c r="Q224" s="0" t="n">
        <v>3.72</v>
      </c>
      <c r="R224" s="0" t="n">
        <v>4549</v>
      </c>
      <c r="S224" s="0" t="n">
        <v>9144</v>
      </c>
      <c r="U224" s="0" t="n">
        <v>2082</v>
      </c>
      <c r="V224" s="0" t="n">
        <v>1</v>
      </c>
      <c r="X224" s="55" t="n">
        <f aca="false">IF(I224="Male",0,1)</f>
        <v>1</v>
      </c>
      <c r="Y224" s="55" t="n">
        <f aca="false">IF(OR(I224="DNB",I224="Dry DNB"),1,0)</f>
        <v>0</v>
      </c>
      <c r="Z224" s="0" t="str">
        <f aca="false">IF(ISNUMBER(W224),A224-W224,"")</f>
        <v/>
      </c>
      <c r="AA224" s="55" t="n">
        <f aca="false">MATCH(A224,DATAS,0)</f>
        <v>1</v>
      </c>
      <c r="AB224" s="55" t="n">
        <f aca="false">IF(AND(E224&gt;0,OR(AND(B224&gt;=1,B224&lt;=6),B224=10)),1,0)</f>
        <v>1</v>
      </c>
      <c r="AC224" s="55" t="n">
        <f aca="false">IF(AND(E224&gt;0,B224=10),1,0)</f>
        <v>0</v>
      </c>
      <c r="AD224" s="0" t="str">
        <f aca="false">IF(AND(C223=C224,AA223=AA224-1),AB223,"")</f>
        <v/>
      </c>
      <c r="AE224" s="0" t="str">
        <f aca="false">IF(AND(C223=C224,AA223=AA224-1),AC223,"")</f>
        <v/>
      </c>
      <c r="AF224" s="0" t="str">
        <f aca="false">IF(AA224=1,"",IF(AND(AB224=1,AD224&lt;&gt;1),1,0))</f>
        <v/>
      </c>
      <c r="AG224" s="0" t="str">
        <f aca="false">IF(AA224=1,"",IF(AND(AC224=1,AE224&lt;&gt;1),1,0))</f>
        <v/>
      </c>
      <c r="AH224" s="60" t="str">
        <f aca="false">IF(AND(E224&gt;0,AA224&lt;2,NOT(AND(C225=C224,AA225=AA224+1))),INDEX(DATAS,AA224+1),"")</f>
        <v/>
      </c>
      <c r="AI224" s="60" t="str">
        <f aca="false">IF(AND(AC224=1,AA224&lt;2),IF(AND(C225=C224,AA225=AA224+1),IF(AC225=1,"",INDEX(DATAS,AA224+1)),INDEX(DATAS,AA224+1)),"")</f>
        <v/>
      </c>
    </row>
    <row r="225" customFormat="false" ht="15" hidden="false" customHeight="false" outlineLevel="0" collapsed="false">
      <c r="A225" s="60" t="n">
        <v>46310</v>
      </c>
      <c r="B225" s="0" t="n">
        <v>3</v>
      </c>
      <c r="C225" s="0" t="n">
        <v>3291</v>
      </c>
      <c r="D225" s="0" t="n">
        <v>82</v>
      </c>
      <c r="E225" s="0" t="n">
        <v>4</v>
      </c>
      <c r="F225" s="55" t="s">
        <v>260</v>
      </c>
      <c r="G225" s="0" t="n">
        <v>50.2</v>
      </c>
      <c r="H225" s="0" t="n">
        <v>48</v>
      </c>
      <c r="I225" s="55" t="s">
        <v>187</v>
      </c>
      <c r="J225" s="0" t="n">
        <v>82</v>
      </c>
      <c r="K225" s="0" t="n">
        <v>74</v>
      </c>
      <c r="M225" s="0" t="n">
        <v>-856.64</v>
      </c>
      <c r="N225" s="0" t="n">
        <v>47.71</v>
      </c>
      <c r="O225" s="0" t="n">
        <v>-7.29</v>
      </c>
      <c r="P225" s="0" t="n">
        <v>5.24</v>
      </c>
      <c r="Q225" s="0" t="n">
        <v>3.72</v>
      </c>
      <c r="U225" s="0" t="n">
        <v>2083</v>
      </c>
      <c r="V225" s="0" t="n">
        <v>1</v>
      </c>
      <c r="X225" s="55" t="n">
        <f aca="false">IF(I225="Male",0,1)</f>
        <v>1</v>
      </c>
      <c r="Y225" s="55" t="n">
        <f aca="false">IF(OR(I225="DNB",I225="Dry DNB"),1,0)</f>
        <v>0</v>
      </c>
      <c r="Z225" s="0" t="str">
        <f aca="false">IF(ISNUMBER(W225),A225-W225,"")</f>
        <v/>
      </c>
      <c r="AA225" s="55" t="n">
        <f aca="false">MATCH(A225,DATAS,0)</f>
        <v>2</v>
      </c>
      <c r="AB225" s="55" t="n">
        <f aca="false">IF(AND(E225&gt;0,OR(AND(B225&gt;=1,B225&lt;=6),B225=10)),1,0)</f>
        <v>1</v>
      </c>
      <c r="AC225" s="55" t="n">
        <f aca="false">IF(AND(E225&gt;0,B225=10),1,0)</f>
        <v>0</v>
      </c>
      <c r="AD225" s="55" t="n">
        <f aca="false">IF(AND(C224=C225,AA224=AA225-1),AB224,"")</f>
        <v>1</v>
      </c>
      <c r="AE225" s="55" t="n">
        <f aca="false">IF(AND(C224=C225,AA224=AA225-1),AC224,"")</f>
        <v>0</v>
      </c>
      <c r="AF225" s="55" t="n">
        <f aca="false">IF(AA225=1,"",IF(AND(AB225=1,AD225&lt;&gt;1),1,0))</f>
        <v>0</v>
      </c>
      <c r="AG225" s="55" t="n">
        <f aca="false">IF(AA225=1,"",IF(AND(AC225=1,AE225&lt;&gt;1),1,0))</f>
        <v>0</v>
      </c>
      <c r="AH225" s="60" t="str">
        <f aca="false">IF(AND(E225&gt;0,AA225&lt;2,NOT(AND(C226=C225,AA226=AA225+1))),INDEX(DATAS,AA225+1),"")</f>
        <v/>
      </c>
      <c r="AI225" s="60" t="str">
        <f aca="false">IF(AND(AC225=1,AA225&lt;2),IF(AND(C226=C225,AA226=AA225+1),IF(AC226=1,"",INDEX(DATAS,AA225+1)),INDEX(DATAS,AA225+1)),"")</f>
        <v/>
      </c>
    </row>
    <row r="226" customFormat="false" ht="15" hidden="false" customHeight="false" outlineLevel="0" collapsed="false">
      <c r="A226" s="60" t="n">
        <v>46309</v>
      </c>
      <c r="B226" s="0" t="n">
        <v>6</v>
      </c>
      <c r="C226" s="0" t="n">
        <v>3295</v>
      </c>
      <c r="D226" s="0" t="n">
        <v>397</v>
      </c>
      <c r="E226" s="0" t="n">
        <v>4</v>
      </c>
      <c r="F226" s="55" t="s">
        <v>261</v>
      </c>
      <c r="G226" s="0" t="n">
        <v>18.1</v>
      </c>
      <c r="H226" s="0" t="n">
        <v>17</v>
      </c>
      <c r="I226" s="55" t="s">
        <v>157</v>
      </c>
      <c r="J226" s="0" t="n">
        <v>324</v>
      </c>
      <c r="K226" s="0" t="n">
        <v>68</v>
      </c>
      <c r="L226" s="0" t="n">
        <v>73</v>
      </c>
      <c r="M226" s="0" t="n">
        <v>1190.65</v>
      </c>
      <c r="N226" s="0" t="n">
        <v>10.7</v>
      </c>
      <c r="O226" s="0" t="n">
        <v>38.37</v>
      </c>
      <c r="P226" s="0" t="n">
        <v>4.35</v>
      </c>
      <c r="Q226" s="0" t="n">
        <v>3.75</v>
      </c>
      <c r="R226" s="0" t="n">
        <v>5785</v>
      </c>
      <c r="S226" s="0" t="n">
        <v>10122</v>
      </c>
      <c r="T226" s="0" t="n">
        <v>59.25</v>
      </c>
      <c r="U226" s="0" t="n">
        <v>2080</v>
      </c>
      <c r="V226" s="0" t="n">
        <v>6</v>
      </c>
      <c r="W226" s="60" t="n">
        <v>46237</v>
      </c>
      <c r="X226" s="55" t="n">
        <f aca="false">IF(I226="Male",0,1)</f>
        <v>1</v>
      </c>
      <c r="Y226" s="55" t="n">
        <f aca="false">IF(OR(I226="DNB",I226="Dry DNB"),1,0)</f>
        <v>0</v>
      </c>
      <c r="Z226" s="55" t="n">
        <f aca="false">IF(ISNUMBER(W226),A226-W226,"")</f>
        <v>72</v>
      </c>
      <c r="AA226" s="55" t="n">
        <f aca="false">MATCH(A226,DATAS,0)</f>
        <v>1</v>
      </c>
      <c r="AB226" s="55" t="n">
        <f aca="false">IF(AND(E226&gt;0,OR(AND(B226&gt;=1,B226&lt;=6),B226=10)),1,0)</f>
        <v>1</v>
      </c>
      <c r="AC226" s="55" t="n">
        <f aca="false">IF(AND(E226&gt;0,B226=10),1,0)</f>
        <v>0</v>
      </c>
      <c r="AD226" s="0" t="str">
        <f aca="false">IF(AND(C225=C226,AA225=AA226-1),AB225,"")</f>
        <v/>
      </c>
      <c r="AE226" s="0" t="str">
        <f aca="false">IF(AND(C225=C226,AA225=AA226-1),AC225,"")</f>
        <v/>
      </c>
      <c r="AF226" s="0" t="str">
        <f aca="false">IF(AA226=1,"",IF(AND(AB226=1,AD226&lt;&gt;1),1,0))</f>
        <v/>
      </c>
      <c r="AG226" s="0" t="str">
        <f aca="false">IF(AA226=1,"",IF(AND(AC226=1,AE226&lt;&gt;1),1,0))</f>
        <v/>
      </c>
      <c r="AH226" s="60" t="str">
        <f aca="false">IF(AND(E226&gt;0,AA226&lt;2,NOT(AND(C227=C226,AA227=AA226+1))),INDEX(DATAS,AA226+1),"")</f>
        <v/>
      </c>
      <c r="AI226" s="60" t="str">
        <f aca="false">IF(AND(AC226=1,AA226&lt;2),IF(AND(C227=C226,AA227=AA226+1),IF(AC227=1,"",INDEX(DATAS,AA226+1)),INDEX(DATAS,AA226+1)),"")</f>
        <v/>
      </c>
    </row>
    <row r="227" customFormat="false" ht="15" hidden="false" customHeight="false" outlineLevel="0" collapsed="false">
      <c r="A227" s="60" t="n">
        <v>46310</v>
      </c>
      <c r="B227" s="0" t="n">
        <v>6</v>
      </c>
      <c r="C227" s="0" t="n">
        <v>3295</v>
      </c>
      <c r="D227" s="0" t="n">
        <v>398</v>
      </c>
      <c r="E227" s="0" t="n">
        <v>4</v>
      </c>
      <c r="F227" s="55" t="s">
        <v>261</v>
      </c>
      <c r="G227" s="0" t="n">
        <v>21.3</v>
      </c>
      <c r="H227" s="0" t="n">
        <v>18</v>
      </c>
      <c r="I227" s="55" t="s">
        <v>157</v>
      </c>
      <c r="J227" s="0" t="n">
        <v>324</v>
      </c>
      <c r="K227" s="0" t="n">
        <v>68</v>
      </c>
      <c r="L227" s="0" t="n">
        <v>74</v>
      </c>
      <c r="M227" s="0" t="n">
        <v>1190.65</v>
      </c>
      <c r="N227" s="0" t="n">
        <v>10.7</v>
      </c>
      <c r="O227" s="0" t="n">
        <v>38.37</v>
      </c>
      <c r="P227" s="0" t="n">
        <v>4.35</v>
      </c>
      <c r="Q227" s="0" t="n">
        <v>3.75</v>
      </c>
      <c r="T227" s="0" t="n">
        <v>59.25</v>
      </c>
      <c r="U227" s="0" t="n">
        <v>2081</v>
      </c>
      <c r="V227" s="0" t="n">
        <v>6</v>
      </c>
      <c r="W227" s="60" t="n">
        <v>46237</v>
      </c>
      <c r="X227" s="55" t="n">
        <f aca="false">IF(I227="Male",0,1)</f>
        <v>1</v>
      </c>
      <c r="Y227" s="55" t="n">
        <f aca="false">IF(OR(I227="DNB",I227="Dry DNB"),1,0)</f>
        <v>0</v>
      </c>
      <c r="Z227" s="55" t="n">
        <f aca="false">IF(ISNUMBER(W227),A227-W227,"")</f>
        <v>73</v>
      </c>
      <c r="AA227" s="55" t="n">
        <f aca="false">MATCH(A227,DATAS,0)</f>
        <v>2</v>
      </c>
      <c r="AB227" s="55" t="n">
        <f aca="false">IF(AND(E227&gt;0,OR(AND(B227&gt;=1,B227&lt;=6),B227=10)),1,0)</f>
        <v>1</v>
      </c>
      <c r="AC227" s="55" t="n">
        <f aca="false">IF(AND(E227&gt;0,B227=10),1,0)</f>
        <v>0</v>
      </c>
      <c r="AD227" s="55" t="n">
        <f aca="false">IF(AND(C226=C227,AA226=AA227-1),AB226,"")</f>
        <v>1</v>
      </c>
      <c r="AE227" s="55" t="n">
        <f aca="false">IF(AND(C226=C227,AA226=AA227-1),AC226,"")</f>
        <v>0</v>
      </c>
      <c r="AF227" s="55" t="n">
        <f aca="false">IF(AA227=1,"",IF(AND(AB227=1,AD227&lt;&gt;1),1,0))</f>
        <v>0</v>
      </c>
      <c r="AG227" s="55" t="n">
        <f aca="false">IF(AA227=1,"",IF(AND(AC227=1,AE227&lt;&gt;1),1,0))</f>
        <v>0</v>
      </c>
      <c r="AH227" s="60" t="str">
        <f aca="false">IF(AND(E227&gt;0,AA227&lt;2,NOT(AND(C228=C227,AA228=AA227+1))),INDEX(DATAS,AA227+1),"")</f>
        <v/>
      </c>
      <c r="AI227" s="60" t="str">
        <f aca="false">IF(AND(AC227=1,AA227&lt;2),IF(AND(C228=C227,AA228=AA227+1),IF(AC228=1,"",INDEX(DATAS,AA227+1)),INDEX(DATAS,AA227+1)),"")</f>
        <v/>
      </c>
    </row>
    <row r="228" customFormat="false" ht="15" hidden="false" customHeight="false" outlineLevel="0" collapsed="false">
      <c r="A228" s="60" t="n">
        <v>46309</v>
      </c>
      <c r="B228" s="0" t="n">
        <v>7</v>
      </c>
      <c r="C228" s="0" t="n">
        <v>3297</v>
      </c>
      <c r="D228" s="0" t="n">
        <v>395</v>
      </c>
      <c r="E228" s="0" t="n">
        <v>3</v>
      </c>
      <c r="F228" s="55" t="s">
        <v>262</v>
      </c>
      <c r="I228" s="55" t="s">
        <v>162</v>
      </c>
      <c r="J228" s="0" t="n">
        <v>347</v>
      </c>
      <c r="K228" s="0" t="n">
        <v>60</v>
      </c>
      <c r="L228" s="0" t="n">
        <v>84</v>
      </c>
      <c r="M228" s="0" t="n">
        <v>1016.64</v>
      </c>
      <c r="N228" s="0" t="n">
        <v>27.14</v>
      </c>
      <c r="O228" s="0" t="n">
        <v>33.43</v>
      </c>
      <c r="P228" s="0" t="n">
        <v>3.81</v>
      </c>
      <c r="Q228" s="0" t="n">
        <v>3.62</v>
      </c>
      <c r="R228" s="0" t="n">
        <v>6154</v>
      </c>
      <c r="S228" s="0" t="n">
        <v>12533</v>
      </c>
      <c r="T228" s="0" t="n">
        <v>60.2</v>
      </c>
      <c r="U228" s="0" t="n">
        <v>2079</v>
      </c>
      <c r="V228" s="0" t="n">
        <v>8</v>
      </c>
      <c r="W228" s="60" t="n">
        <v>46226</v>
      </c>
      <c r="X228" s="55" t="n">
        <f aca="false">IF(I228="Male",0,1)</f>
        <v>1</v>
      </c>
      <c r="Y228" s="55" t="n">
        <f aca="false">IF(OR(I228="DNB",I228="Dry DNB"),1,0)</f>
        <v>0</v>
      </c>
      <c r="Z228" s="55" t="n">
        <f aca="false">IF(ISNUMBER(W228),A228-W228,"")</f>
        <v>83</v>
      </c>
      <c r="AA228" s="55" t="n">
        <f aca="false">MATCH(A228,DATAS,0)</f>
        <v>1</v>
      </c>
      <c r="AB228" s="55" t="n">
        <f aca="false">IF(AND(E228&gt;0,OR(AND(B228&gt;=1,B228&lt;=6),B228=10)),1,0)</f>
        <v>0</v>
      </c>
      <c r="AC228" s="55" t="n">
        <f aca="false">IF(AND(E228&gt;0,B228=10),1,0)</f>
        <v>0</v>
      </c>
      <c r="AD228" s="0" t="str">
        <f aca="false">IF(AND(C227=C228,AA227=AA228-1),AB227,"")</f>
        <v/>
      </c>
      <c r="AE228" s="0" t="str">
        <f aca="false">IF(AND(C227=C228,AA227=AA228-1),AC227,"")</f>
        <v/>
      </c>
      <c r="AF228" s="0" t="str">
        <f aca="false">IF(AA228=1,"",IF(AND(AB228=1,AD228&lt;&gt;1),1,0))</f>
        <v/>
      </c>
      <c r="AG228" s="0" t="str">
        <f aca="false">IF(AA228=1,"",IF(AND(AC228=1,AE228&lt;&gt;1),1,0))</f>
        <v/>
      </c>
      <c r="AH228" s="60" t="str">
        <f aca="false">IF(AND(E228&gt;0,AA228&lt;2,NOT(AND(C229=C228,AA229=AA228+1))),INDEX(DATAS,AA228+1),"")</f>
        <v/>
      </c>
      <c r="AI228" s="60" t="str">
        <f aca="false">IF(AND(AC228=1,AA228&lt;2),IF(AND(C229=C228,AA229=AA228+1),IF(AC229=1,"",INDEX(DATAS,AA228+1)),INDEX(DATAS,AA228+1)),"")</f>
        <v/>
      </c>
    </row>
    <row r="229" customFormat="false" ht="15" hidden="false" customHeight="false" outlineLevel="0" collapsed="false">
      <c r="A229" s="60" t="n">
        <v>46310</v>
      </c>
      <c r="B229" s="0" t="n">
        <v>7</v>
      </c>
      <c r="C229" s="0" t="n">
        <v>3297</v>
      </c>
      <c r="D229" s="0" t="n">
        <v>395</v>
      </c>
      <c r="E229" s="0" t="n">
        <v>3</v>
      </c>
      <c r="F229" s="55" t="s">
        <v>262</v>
      </c>
      <c r="I229" s="55" t="s">
        <v>162</v>
      </c>
      <c r="J229" s="0" t="n">
        <v>347</v>
      </c>
      <c r="K229" s="0" t="n">
        <v>60</v>
      </c>
      <c r="L229" s="0" t="n">
        <v>85</v>
      </c>
      <c r="M229" s="0" t="n">
        <v>1016.64</v>
      </c>
      <c r="N229" s="0" t="n">
        <v>27.14</v>
      </c>
      <c r="O229" s="0" t="n">
        <v>33.43</v>
      </c>
      <c r="P229" s="0" t="n">
        <v>3.81</v>
      </c>
      <c r="Q229" s="0" t="n">
        <v>3.62</v>
      </c>
      <c r="T229" s="0" t="n">
        <v>60.2</v>
      </c>
      <c r="U229" s="0" t="n">
        <v>2080</v>
      </c>
      <c r="V229" s="0" t="n">
        <v>8</v>
      </c>
      <c r="W229" s="60" t="n">
        <v>46226</v>
      </c>
      <c r="X229" s="55" t="n">
        <f aca="false">IF(I229="Male",0,1)</f>
        <v>1</v>
      </c>
      <c r="Y229" s="55" t="n">
        <f aca="false">IF(OR(I229="DNB",I229="Dry DNB"),1,0)</f>
        <v>0</v>
      </c>
      <c r="Z229" s="55" t="n">
        <f aca="false">IF(ISNUMBER(W229),A229-W229,"")</f>
        <v>84</v>
      </c>
      <c r="AA229" s="55" t="n">
        <f aca="false">MATCH(A229,DATAS,0)</f>
        <v>2</v>
      </c>
      <c r="AB229" s="55" t="n">
        <f aca="false">IF(AND(E229&gt;0,OR(AND(B229&gt;=1,B229&lt;=6),B229=10)),1,0)</f>
        <v>0</v>
      </c>
      <c r="AC229" s="55" t="n">
        <f aca="false">IF(AND(E229&gt;0,B229=10),1,0)</f>
        <v>0</v>
      </c>
      <c r="AD229" s="55" t="n">
        <f aca="false">IF(AND(C228=C229,AA228=AA229-1),AB228,"")</f>
        <v>0</v>
      </c>
      <c r="AE229" s="55" t="n">
        <f aca="false">IF(AND(C228=C229,AA228=AA229-1),AC228,"")</f>
        <v>0</v>
      </c>
      <c r="AF229" s="55" t="n">
        <f aca="false">IF(AA229=1,"",IF(AND(AB229=1,AD229&lt;&gt;1),1,0))</f>
        <v>0</v>
      </c>
      <c r="AG229" s="55" t="n">
        <f aca="false">IF(AA229=1,"",IF(AND(AC229=1,AE229&lt;&gt;1),1,0))</f>
        <v>0</v>
      </c>
      <c r="AH229" s="60" t="str">
        <f aca="false">IF(AND(E229&gt;0,AA229&lt;2,NOT(AND(C230=C229,AA230=AA229+1))),INDEX(DATAS,AA229+1),"")</f>
        <v/>
      </c>
      <c r="AI229" s="60" t="str">
        <f aca="false">IF(AND(AC229=1,AA229&lt;2),IF(AND(C230=C229,AA230=AA229+1),IF(AC230=1,"",INDEX(DATAS,AA229+1)),INDEX(DATAS,AA229+1)),"")</f>
        <v/>
      </c>
    </row>
    <row r="230" customFormat="false" ht="15" hidden="false" customHeight="false" outlineLevel="0" collapsed="false">
      <c r="A230" s="60" t="n">
        <v>46309</v>
      </c>
      <c r="B230" s="0" t="n">
        <v>5</v>
      </c>
      <c r="C230" s="0" t="n">
        <v>3306</v>
      </c>
      <c r="D230" s="0" t="n">
        <v>111</v>
      </c>
      <c r="E230" s="0" t="n">
        <v>4</v>
      </c>
      <c r="F230" s="55" t="s">
        <v>263</v>
      </c>
      <c r="G230" s="0" t="n">
        <v>28.3</v>
      </c>
      <c r="H230" s="0" t="n">
        <v>26</v>
      </c>
      <c r="I230" s="55" t="s">
        <v>187</v>
      </c>
      <c r="J230" s="0" t="n">
        <v>111</v>
      </c>
      <c r="K230" s="0" t="n">
        <v>83</v>
      </c>
      <c r="M230" s="0" t="n">
        <v>966.42</v>
      </c>
      <c r="N230" s="0" t="n">
        <v>3.4</v>
      </c>
      <c r="O230" s="0" t="n">
        <v>25.31</v>
      </c>
      <c r="P230" s="0" t="n">
        <v>3.7</v>
      </c>
      <c r="Q230" s="0" t="n">
        <v>2.98</v>
      </c>
      <c r="R230" s="0" t="n">
        <v>3191</v>
      </c>
      <c r="S230" s="0" t="n">
        <v>6351</v>
      </c>
      <c r="T230" s="0" t="n">
        <v>40.35</v>
      </c>
      <c r="U230" s="0" t="n">
        <v>2072</v>
      </c>
      <c r="V230" s="0" t="n">
        <v>1</v>
      </c>
      <c r="W230" s="60" t="n">
        <v>46282</v>
      </c>
      <c r="X230" s="55" t="n">
        <f aca="false">IF(I230="Male",0,1)</f>
        <v>1</v>
      </c>
      <c r="Y230" s="55" t="n">
        <f aca="false">IF(OR(I230="DNB",I230="Dry DNB"),1,0)</f>
        <v>0</v>
      </c>
      <c r="Z230" s="55" t="n">
        <f aca="false">IF(ISNUMBER(W230),A230-W230,"")</f>
        <v>27</v>
      </c>
      <c r="AA230" s="55" t="n">
        <f aca="false">MATCH(A230,DATAS,0)</f>
        <v>1</v>
      </c>
      <c r="AB230" s="55" t="n">
        <f aca="false">IF(AND(E230&gt;0,OR(AND(B230&gt;=1,B230&lt;=6),B230=10)),1,0)</f>
        <v>1</v>
      </c>
      <c r="AC230" s="55" t="n">
        <f aca="false">IF(AND(E230&gt;0,B230=10),1,0)</f>
        <v>0</v>
      </c>
      <c r="AD230" s="0" t="str">
        <f aca="false">IF(AND(C229=C230,AA229=AA230-1),AB229,"")</f>
        <v/>
      </c>
      <c r="AE230" s="0" t="str">
        <f aca="false">IF(AND(C229=C230,AA229=AA230-1),AC229,"")</f>
        <v/>
      </c>
      <c r="AF230" s="0" t="str">
        <f aca="false">IF(AA230=1,"",IF(AND(AB230=1,AD230&lt;&gt;1),1,0))</f>
        <v/>
      </c>
      <c r="AG230" s="0" t="str">
        <f aca="false">IF(AA230=1,"",IF(AND(AC230=1,AE230&lt;&gt;1),1,0))</f>
        <v/>
      </c>
      <c r="AH230" s="60" t="str">
        <f aca="false">IF(AND(E230&gt;0,AA230&lt;2,NOT(AND(C231=C230,AA231=AA230+1))),INDEX(DATAS,AA230+1),"")</f>
        <v/>
      </c>
      <c r="AI230" s="60" t="str">
        <f aca="false">IF(AND(AC230=1,AA230&lt;2),IF(AND(C231=C230,AA231=AA230+1),IF(AC231=1,"",INDEX(DATAS,AA230+1)),INDEX(DATAS,AA230+1)),"")</f>
        <v/>
      </c>
    </row>
    <row r="231" customFormat="false" ht="15" hidden="false" customHeight="false" outlineLevel="0" collapsed="false">
      <c r="A231" s="60" t="n">
        <v>46310</v>
      </c>
      <c r="B231" s="0" t="n">
        <v>5</v>
      </c>
      <c r="C231" s="0" t="n">
        <v>3306</v>
      </c>
      <c r="D231" s="0" t="n">
        <v>112</v>
      </c>
      <c r="E231" s="0" t="n">
        <v>4</v>
      </c>
      <c r="F231" s="55" t="s">
        <v>263</v>
      </c>
      <c r="G231" s="0" t="n">
        <v>31.5</v>
      </c>
      <c r="H231" s="0" t="n">
        <v>27</v>
      </c>
      <c r="I231" s="55" t="s">
        <v>187</v>
      </c>
      <c r="J231" s="0" t="n">
        <v>112</v>
      </c>
      <c r="K231" s="0" t="n">
        <v>83</v>
      </c>
      <c r="M231" s="0" t="n">
        <v>966.42</v>
      </c>
      <c r="N231" s="0" t="n">
        <v>3.4</v>
      </c>
      <c r="O231" s="0" t="n">
        <v>25.31</v>
      </c>
      <c r="P231" s="0" t="n">
        <v>3.7</v>
      </c>
      <c r="Q231" s="0" t="n">
        <v>2.98</v>
      </c>
      <c r="T231" s="0" t="n">
        <v>40.35</v>
      </c>
      <c r="U231" s="0" t="n">
        <v>2073</v>
      </c>
      <c r="V231" s="0" t="n">
        <v>1</v>
      </c>
      <c r="W231" s="60" t="n">
        <v>46282</v>
      </c>
      <c r="X231" s="55" t="n">
        <f aca="false">IF(I231="Male",0,1)</f>
        <v>1</v>
      </c>
      <c r="Y231" s="55" t="n">
        <f aca="false">IF(OR(I231="DNB",I231="Dry DNB"),1,0)</f>
        <v>0</v>
      </c>
      <c r="Z231" s="55" t="n">
        <f aca="false">IF(ISNUMBER(W231),A231-W231,"")</f>
        <v>28</v>
      </c>
      <c r="AA231" s="55" t="n">
        <f aca="false">MATCH(A231,DATAS,0)</f>
        <v>2</v>
      </c>
      <c r="AB231" s="55" t="n">
        <f aca="false">IF(AND(E231&gt;0,OR(AND(B231&gt;=1,B231&lt;=6),B231=10)),1,0)</f>
        <v>1</v>
      </c>
      <c r="AC231" s="55" t="n">
        <f aca="false">IF(AND(E231&gt;0,B231=10),1,0)</f>
        <v>0</v>
      </c>
      <c r="AD231" s="55" t="n">
        <f aca="false">IF(AND(C230=C231,AA230=AA231-1),AB230,"")</f>
        <v>1</v>
      </c>
      <c r="AE231" s="55" t="n">
        <f aca="false">IF(AND(C230=C231,AA230=AA231-1),AC230,"")</f>
        <v>0</v>
      </c>
      <c r="AF231" s="55" t="n">
        <f aca="false">IF(AA231=1,"",IF(AND(AB231=1,AD231&lt;&gt;1),1,0))</f>
        <v>0</v>
      </c>
      <c r="AG231" s="55" t="n">
        <f aca="false">IF(AA231=1,"",IF(AND(AC231=1,AE231&lt;&gt;1),1,0))</f>
        <v>0</v>
      </c>
      <c r="AH231" s="60" t="str">
        <f aca="false">IF(AND(E231&gt;0,AA231&lt;2,NOT(AND(C232=C231,AA232=AA231+1))),INDEX(DATAS,AA231+1),"")</f>
        <v/>
      </c>
      <c r="AI231" s="60" t="str">
        <f aca="false">IF(AND(AC231=1,AA231&lt;2),IF(AND(C232=C231,AA232=AA231+1),IF(AC232=1,"",INDEX(DATAS,AA231+1)),INDEX(DATAS,AA231+1)),"")</f>
        <v/>
      </c>
    </row>
    <row r="232" customFormat="false" ht="15" hidden="false" customHeight="false" outlineLevel="0" collapsed="false">
      <c r="A232" s="60" t="n">
        <v>46309</v>
      </c>
      <c r="B232" s="0" t="n">
        <v>5</v>
      </c>
      <c r="C232" s="0" t="n">
        <v>3317</v>
      </c>
      <c r="D232" s="0" t="n">
        <v>124</v>
      </c>
      <c r="E232" s="0" t="n">
        <v>4</v>
      </c>
      <c r="F232" s="55" t="s">
        <v>264</v>
      </c>
      <c r="G232" s="0" t="n">
        <v>32.4</v>
      </c>
      <c r="H232" s="0" t="n">
        <v>29</v>
      </c>
      <c r="I232" s="55" t="s">
        <v>187</v>
      </c>
      <c r="J232" s="0" t="n">
        <v>124</v>
      </c>
      <c r="K232" s="0" t="n">
        <v>68</v>
      </c>
      <c r="M232" s="0" t="n">
        <v>558.74</v>
      </c>
      <c r="N232" s="0" t="n">
        <v>9.86</v>
      </c>
      <c r="O232" s="0" t="n">
        <v>12.59</v>
      </c>
      <c r="P232" s="0" t="n">
        <v>3.35</v>
      </c>
      <c r="Q232" s="0" t="n">
        <v>2.93</v>
      </c>
      <c r="R232" s="0" t="n">
        <v>4719</v>
      </c>
      <c r="S232" s="0" t="n">
        <v>9062</v>
      </c>
      <c r="T232" s="0" t="n">
        <v>50.95</v>
      </c>
      <c r="U232" s="0" t="n">
        <v>2066</v>
      </c>
      <c r="V232" s="0" t="n">
        <v>2</v>
      </c>
      <c r="W232" s="60" t="n">
        <v>46254</v>
      </c>
      <c r="X232" s="55" t="n">
        <f aca="false">IF(I232="Male",0,1)</f>
        <v>1</v>
      </c>
      <c r="Y232" s="55" t="n">
        <f aca="false">IF(OR(I232="DNB",I232="Dry DNB"),1,0)</f>
        <v>0</v>
      </c>
      <c r="Z232" s="55" t="n">
        <f aca="false">IF(ISNUMBER(W232),A232-W232,"")</f>
        <v>55</v>
      </c>
      <c r="AA232" s="55" t="n">
        <f aca="false">MATCH(A232,DATAS,0)</f>
        <v>1</v>
      </c>
      <c r="AB232" s="55" t="n">
        <f aca="false">IF(AND(E232&gt;0,OR(AND(B232&gt;=1,B232&lt;=6),B232=10)),1,0)</f>
        <v>1</v>
      </c>
      <c r="AC232" s="55" t="n">
        <f aca="false">IF(AND(E232&gt;0,B232=10),1,0)</f>
        <v>0</v>
      </c>
      <c r="AD232" s="0" t="str">
        <f aca="false">IF(AND(C231=C232,AA231=AA232-1),AB231,"")</f>
        <v/>
      </c>
      <c r="AE232" s="0" t="str">
        <f aca="false">IF(AND(C231=C232,AA231=AA232-1),AC231,"")</f>
        <v/>
      </c>
      <c r="AF232" s="0" t="str">
        <f aca="false">IF(AA232=1,"",IF(AND(AB232=1,AD232&lt;&gt;1),1,0))</f>
        <v/>
      </c>
      <c r="AG232" s="0" t="str">
        <f aca="false">IF(AA232=1,"",IF(AND(AC232=1,AE232&lt;&gt;1),1,0))</f>
        <v/>
      </c>
      <c r="AH232" s="60" t="str">
        <f aca="false">IF(AND(E232&gt;0,AA232&lt;2,NOT(AND(C233=C232,AA233=AA232+1))),INDEX(DATAS,AA232+1),"")</f>
        <v/>
      </c>
      <c r="AI232" s="60" t="str">
        <f aca="false">IF(AND(AC232=1,AA232&lt;2),IF(AND(C233=C232,AA233=AA232+1),IF(AC233=1,"",INDEX(DATAS,AA232+1)),INDEX(DATAS,AA232+1)),"")</f>
        <v/>
      </c>
    </row>
    <row r="233" customFormat="false" ht="15" hidden="false" customHeight="false" outlineLevel="0" collapsed="false">
      <c r="A233" s="60" t="n">
        <v>46310</v>
      </c>
      <c r="B233" s="0" t="n">
        <v>5</v>
      </c>
      <c r="C233" s="0" t="n">
        <v>3317</v>
      </c>
      <c r="D233" s="0" t="n">
        <v>125</v>
      </c>
      <c r="E233" s="0" t="n">
        <v>4</v>
      </c>
      <c r="F233" s="55" t="s">
        <v>264</v>
      </c>
      <c r="G233" s="0" t="n">
        <v>28.7</v>
      </c>
      <c r="H233" s="0" t="n">
        <v>29</v>
      </c>
      <c r="I233" s="55" t="s">
        <v>187</v>
      </c>
      <c r="J233" s="0" t="n">
        <v>125</v>
      </c>
      <c r="K233" s="0" t="n">
        <v>68</v>
      </c>
      <c r="M233" s="0" t="n">
        <v>558.74</v>
      </c>
      <c r="N233" s="0" t="n">
        <v>9.86</v>
      </c>
      <c r="O233" s="0" t="n">
        <v>12.59</v>
      </c>
      <c r="P233" s="0" t="n">
        <v>3.35</v>
      </c>
      <c r="Q233" s="0" t="n">
        <v>2.93</v>
      </c>
      <c r="T233" s="0" t="n">
        <v>50.95</v>
      </c>
      <c r="U233" s="0" t="n">
        <v>2067</v>
      </c>
      <c r="V233" s="0" t="n">
        <v>2</v>
      </c>
      <c r="W233" s="60" t="n">
        <v>46254</v>
      </c>
      <c r="X233" s="55" t="n">
        <f aca="false">IF(I233="Male",0,1)</f>
        <v>1</v>
      </c>
      <c r="Y233" s="55" t="n">
        <f aca="false">IF(OR(I233="DNB",I233="Dry DNB"),1,0)</f>
        <v>0</v>
      </c>
      <c r="Z233" s="55" t="n">
        <f aca="false">IF(ISNUMBER(W233),A233-W233,"")</f>
        <v>56</v>
      </c>
      <c r="AA233" s="55" t="n">
        <f aca="false">MATCH(A233,DATAS,0)</f>
        <v>2</v>
      </c>
      <c r="AB233" s="55" t="n">
        <f aca="false">IF(AND(E233&gt;0,OR(AND(B233&gt;=1,B233&lt;=6),B233=10)),1,0)</f>
        <v>1</v>
      </c>
      <c r="AC233" s="55" t="n">
        <f aca="false">IF(AND(E233&gt;0,B233=10),1,0)</f>
        <v>0</v>
      </c>
      <c r="AD233" s="55" t="n">
        <f aca="false">IF(AND(C232=C233,AA232=AA233-1),AB232,"")</f>
        <v>1</v>
      </c>
      <c r="AE233" s="55" t="n">
        <f aca="false">IF(AND(C232=C233,AA232=AA233-1),AC232,"")</f>
        <v>0</v>
      </c>
      <c r="AF233" s="55" t="n">
        <f aca="false">IF(AA233=1,"",IF(AND(AB233=1,AD233&lt;&gt;1),1,0))</f>
        <v>0</v>
      </c>
      <c r="AG233" s="55" t="n">
        <f aca="false">IF(AA233=1,"",IF(AND(AC233=1,AE233&lt;&gt;1),1,0))</f>
        <v>0</v>
      </c>
      <c r="AH233" s="60" t="str">
        <f aca="false">IF(AND(E233&gt;0,AA233&lt;2,NOT(AND(C234=C233,AA234=AA233+1))),INDEX(DATAS,AA233+1),"")</f>
        <v/>
      </c>
      <c r="AI233" s="60" t="str">
        <f aca="false">IF(AND(AC233=1,AA233&lt;2),IF(AND(C234=C233,AA234=AA233+1),IF(AC234=1,"",INDEX(DATAS,AA233+1)),INDEX(DATAS,AA233+1)),"")</f>
        <v/>
      </c>
    </row>
    <row r="234" customFormat="false" ht="15" hidden="false" customHeight="false" outlineLevel="0" collapsed="false">
      <c r="A234" s="60" t="n">
        <v>46309</v>
      </c>
      <c r="B234" s="0" t="n">
        <v>10</v>
      </c>
      <c r="C234" s="0" t="n">
        <v>3331</v>
      </c>
      <c r="D234" s="0" t="n">
        <v>154</v>
      </c>
      <c r="E234" s="0" t="n">
        <v>4</v>
      </c>
      <c r="F234" s="55" t="s">
        <v>265</v>
      </c>
      <c r="H234" s="0" t="n">
        <v>12</v>
      </c>
      <c r="I234" s="55" t="s">
        <v>187</v>
      </c>
      <c r="J234" s="0" t="n">
        <v>154</v>
      </c>
      <c r="K234" s="0" t="n">
        <v>71</v>
      </c>
      <c r="M234" s="0" t="n">
        <v>-410.96</v>
      </c>
      <c r="N234" s="0" t="n">
        <v>14.39</v>
      </c>
      <c r="O234" s="0" t="n">
        <v>4.3</v>
      </c>
      <c r="P234" s="0" t="n">
        <v>3.84</v>
      </c>
      <c r="Q234" s="0" t="n">
        <v>3.49</v>
      </c>
      <c r="R234" s="0" t="n">
        <v>4374</v>
      </c>
      <c r="S234" s="0" t="n">
        <v>8147</v>
      </c>
      <c r="T234" s="0" t="n">
        <v>48.3</v>
      </c>
      <c r="U234" s="0" t="n">
        <v>2052</v>
      </c>
      <c r="V234" s="0" t="n">
        <v>2</v>
      </c>
      <c r="W234" s="60" t="n">
        <v>46282</v>
      </c>
      <c r="X234" s="55" t="n">
        <f aca="false">IF(I234="Male",0,1)</f>
        <v>1</v>
      </c>
      <c r="Y234" s="55" t="n">
        <f aca="false">IF(OR(I234="DNB",I234="Dry DNB"),1,0)</f>
        <v>0</v>
      </c>
      <c r="Z234" s="55" t="n">
        <f aca="false">IF(ISNUMBER(W234),A234-W234,"")</f>
        <v>27</v>
      </c>
      <c r="AA234" s="55" t="n">
        <f aca="false">MATCH(A234,DATAS,0)</f>
        <v>1</v>
      </c>
      <c r="AB234" s="55" t="n">
        <f aca="false">IF(AND(E234&gt;0,OR(AND(B234&gt;=1,B234&lt;=6),B234=10)),1,0)</f>
        <v>1</v>
      </c>
      <c r="AC234" s="55" t="n">
        <f aca="false">IF(AND(E234&gt;0,B234=10),1,0)</f>
        <v>1</v>
      </c>
      <c r="AD234" s="0" t="str">
        <f aca="false">IF(AND(C233=C234,AA233=AA234-1),AB233,"")</f>
        <v/>
      </c>
      <c r="AE234" s="0" t="str">
        <f aca="false">IF(AND(C233=C234,AA233=AA234-1),AC233,"")</f>
        <v/>
      </c>
      <c r="AF234" s="0" t="str">
        <f aca="false">IF(AA234=1,"",IF(AND(AB234=1,AD234&lt;&gt;1),1,0))</f>
        <v/>
      </c>
      <c r="AG234" s="0" t="str">
        <f aca="false">IF(AA234=1,"",IF(AND(AC234=1,AE234&lt;&gt;1),1,0))</f>
        <v/>
      </c>
      <c r="AH234" s="60" t="str">
        <f aca="false">IF(AND(E234&gt;0,AA234&lt;2,NOT(AND(C235=C234,AA235=AA234+1))),INDEX(DATAS,AA234+1),"")</f>
        <v/>
      </c>
      <c r="AI234" s="60" t="str">
        <f aca="false">IF(AND(AC234=1,AA234&lt;2),IF(AND(C235=C234,AA235=AA234+1),IF(AC235=1,"",INDEX(DATAS,AA234+1)),INDEX(DATAS,AA234+1)),"")</f>
        <v/>
      </c>
    </row>
    <row r="235" customFormat="false" ht="15" hidden="false" customHeight="false" outlineLevel="0" collapsed="false">
      <c r="A235" s="60" t="n">
        <v>46310</v>
      </c>
      <c r="B235" s="0" t="n">
        <v>10</v>
      </c>
      <c r="C235" s="0" t="n">
        <v>3331</v>
      </c>
      <c r="D235" s="0" t="n">
        <v>155</v>
      </c>
      <c r="E235" s="0" t="n">
        <v>4</v>
      </c>
      <c r="F235" s="55" t="s">
        <v>265</v>
      </c>
      <c r="H235" s="0" t="n">
        <v>13</v>
      </c>
      <c r="I235" s="55" t="s">
        <v>187</v>
      </c>
      <c r="J235" s="0" t="n">
        <v>155</v>
      </c>
      <c r="K235" s="0" t="n">
        <v>71</v>
      </c>
      <c r="M235" s="0" t="n">
        <v>-410.96</v>
      </c>
      <c r="N235" s="0" t="n">
        <v>14.39</v>
      </c>
      <c r="O235" s="0" t="n">
        <v>4.3</v>
      </c>
      <c r="P235" s="0" t="n">
        <v>3.84</v>
      </c>
      <c r="Q235" s="0" t="n">
        <v>3.49</v>
      </c>
      <c r="T235" s="0" t="n">
        <v>48.3</v>
      </c>
      <c r="U235" s="0" t="n">
        <v>2053</v>
      </c>
      <c r="V235" s="0" t="n">
        <v>2</v>
      </c>
      <c r="W235" s="60" t="n">
        <v>46282</v>
      </c>
      <c r="X235" s="55" t="n">
        <f aca="false">IF(I235="Male",0,1)</f>
        <v>1</v>
      </c>
      <c r="Y235" s="55" t="n">
        <f aca="false">IF(OR(I235="DNB",I235="Dry DNB"),1,0)</f>
        <v>0</v>
      </c>
      <c r="Z235" s="55" t="n">
        <f aca="false">IF(ISNUMBER(W235),A235-W235,"")</f>
        <v>28</v>
      </c>
      <c r="AA235" s="55" t="n">
        <f aca="false">MATCH(A235,DATAS,0)</f>
        <v>2</v>
      </c>
      <c r="AB235" s="55" t="n">
        <f aca="false">IF(AND(E235&gt;0,OR(AND(B235&gt;=1,B235&lt;=6),B235=10)),1,0)</f>
        <v>1</v>
      </c>
      <c r="AC235" s="55" t="n">
        <f aca="false">IF(AND(E235&gt;0,B235=10),1,0)</f>
        <v>1</v>
      </c>
      <c r="AD235" s="55" t="n">
        <f aca="false">IF(AND(C234=C235,AA234=AA235-1),AB234,"")</f>
        <v>1</v>
      </c>
      <c r="AE235" s="55" t="n">
        <f aca="false">IF(AND(C234=C235,AA234=AA235-1),AC234,"")</f>
        <v>1</v>
      </c>
      <c r="AF235" s="55" t="n">
        <f aca="false">IF(AA235=1,"",IF(AND(AB235=1,AD235&lt;&gt;1),1,0))</f>
        <v>0</v>
      </c>
      <c r="AG235" s="55" t="n">
        <f aca="false">IF(AA235=1,"",IF(AND(AC235=1,AE235&lt;&gt;1),1,0))</f>
        <v>0</v>
      </c>
      <c r="AH235" s="60" t="str">
        <f aca="false">IF(AND(E235&gt;0,AA235&lt;2,NOT(AND(C236=C235,AA236=AA235+1))),INDEX(DATAS,AA235+1),"")</f>
        <v/>
      </c>
      <c r="AI235" s="60" t="str">
        <f aca="false">IF(AND(AC235=1,AA235&lt;2),IF(AND(C236=C235,AA236=AA235+1),IF(AC236=1,"",INDEX(DATAS,AA235+1)),INDEX(DATAS,AA235+1)),"")</f>
        <v/>
      </c>
    </row>
    <row r="236" customFormat="false" ht="15" hidden="false" customHeight="false" outlineLevel="0" collapsed="false">
      <c r="A236" s="60" t="n">
        <v>46309</v>
      </c>
      <c r="B236" s="0" t="n">
        <v>7</v>
      </c>
      <c r="C236" s="0" t="n">
        <v>3334</v>
      </c>
      <c r="D236" s="0" t="n">
        <v>132</v>
      </c>
      <c r="E236" s="0" t="n">
        <v>5</v>
      </c>
      <c r="F236" s="55" t="s">
        <v>266</v>
      </c>
      <c r="I236" s="55" t="s">
        <v>162</v>
      </c>
      <c r="J236" s="0" t="n">
        <v>72</v>
      </c>
      <c r="K236" s="0" t="n">
        <v>72</v>
      </c>
      <c r="L236" s="0" t="n">
        <v>77</v>
      </c>
      <c r="M236" s="0" t="n">
        <v>38.75</v>
      </c>
      <c r="N236" s="0" t="n">
        <v>20.1</v>
      </c>
      <c r="O236" s="0" t="n">
        <v>7.3</v>
      </c>
      <c r="P236" s="0" t="n">
        <v>5.66</v>
      </c>
      <c r="Q236" s="0" t="n">
        <v>4.23</v>
      </c>
      <c r="R236" s="0" t="n">
        <v>2108</v>
      </c>
      <c r="S236" s="0" t="n">
        <v>4092</v>
      </c>
      <c r="T236" s="0" t="n">
        <v>18.95</v>
      </c>
      <c r="U236" s="0" t="n">
        <v>2051</v>
      </c>
      <c r="V236" s="0" t="n">
        <v>1</v>
      </c>
      <c r="W236" s="60" t="n">
        <v>46233</v>
      </c>
      <c r="X236" s="55" t="n">
        <f aca="false">IF(I236="Male",0,1)</f>
        <v>1</v>
      </c>
      <c r="Y236" s="55" t="n">
        <f aca="false">IF(OR(I236="DNB",I236="Dry DNB"),1,0)</f>
        <v>0</v>
      </c>
      <c r="Z236" s="55" t="n">
        <f aca="false">IF(ISNUMBER(W236),A236-W236,"")</f>
        <v>76</v>
      </c>
      <c r="AA236" s="55" t="n">
        <f aca="false">MATCH(A236,DATAS,0)</f>
        <v>1</v>
      </c>
      <c r="AB236" s="55" t="n">
        <f aca="false">IF(AND(E236&gt;0,OR(AND(B236&gt;=1,B236&lt;=6),B236=10)),1,0)</f>
        <v>0</v>
      </c>
      <c r="AC236" s="55" t="n">
        <f aca="false">IF(AND(E236&gt;0,B236=10),1,0)</f>
        <v>0</v>
      </c>
      <c r="AD236" s="0" t="str">
        <f aca="false">IF(AND(C235=C236,AA235=AA236-1),AB235,"")</f>
        <v/>
      </c>
      <c r="AE236" s="0" t="str">
        <f aca="false">IF(AND(C235=C236,AA235=AA236-1),AC235,"")</f>
        <v/>
      </c>
      <c r="AF236" s="0" t="str">
        <f aca="false">IF(AA236=1,"",IF(AND(AB236=1,AD236&lt;&gt;1),1,0))</f>
        <v/>
      </c>
      <c r="AG236" s="0" t="str">
        <f aca="false">IF(AA236=1,"",IF(AND(AC236=1,AE236&lt;&gt;1),1,0))</f>
        <v/>
      </c>
      <c r="AH236" s="60" t="str">
        <f aca="false">IF(AND(E236&gt;0,AA236&lt;2,NOT(AND(C237=C236,AA237=AA236+1))),INDEX(DATAS,AA236+1),"")</f>
        <v/>
      </c>
      <c r="AI236" s="60" t="str">
        <f aca="false">IF(AND(AC236=1,AA236&lt;2),IF(AND(C237=C236,AA237=AA236+1),IF(AC237=1,"",INDEX(DATAS,AA236+1)),INDEX(DATAS,AA236+1)),"")</f>
        <v/>
      </c>
    </row>
    <row r="237" customFormat="false" ht="15" hidden="false" customHeight="false" outlineLevel="0" collapsed="false">
      <c r="A237" s="60" t="n">
        <v>46310</v>
      </c>
      <c r="B237" s="0" t="n">
        <v>7</v>
      </c>
      <c r="C237" s="0" t="n">
        <v>3334</v>
      </c>
      <c r="D237" s="0" t="n">
        <v>132</v>
      </c>
      <c r="E237" s="0" t="n">
        <v>5</v>
      </c>
      <c r="F237" s="55" t="s">
        <v>266</v>
      </c>
      <c r="I237" s="55" t="s">
        <v>162</v>
      </c>
      <c r="J237" s="0" t="n">
        <v>72</v>
      </c>
      <c r="K237" s="0" t="n">
        <v>72</v>
      </c>
      <c r="L237" s="0" t="n">
        <v>78</v>
      </c>
      <c r="M237" s="0" t="n">
        <v>38.75</v>
      </c>
      <c r="N237" s="0" t="n">
        <v>20.1</v>
      </c>
      <c r="O237" s="0" t="n">
        <v>7.3</v>
      </c>
      <c r="P237" s="0" t="n">
        <v>5.66</v>
      </c>
      <c r="Q237" s="0" t="n">
        <v>4.23</v>
      </c>
      <c r="T237" s="0" t="n">
        <v>18.95</v>
      </c>
      <c r="U237" s="0" t="n">
        <v>2052</v>
      </c>
      <c r="V237" s="0" t="n">
        <v>1</v>
      </c>
      <c r="W237" s="60" t="n">
        <v>46233</v>
      </c>
      <c r="X237" s="55" t="n">
        <f aca="false">IF(I237="Male",0,1)</f>
        <v>1</v>
      </c>
      <c r="Y237" s="55" t="n">
        <f aca="false">IF(OR(I237="DNB",I237="Dry DNB"),1,0)</f>
        <v>0</v>
      </c>
      <c r="Z237" s="55" t="n">
        <f aca="false">IF(ISNUMBER(W237),A237-W237,"")</f>
        <v>77</v>
      </c>
      <c r="AA237" s="55" t="n">
        <f aca="false">MATCH(A237,DATAS,0)</f>
        <v>2</v>
      </c>
      <c r="AB237" s="55" t="n">
        <f aca="false">IF(AND(E237&gt;0,OR(AND(B237&gt;=1,B237&lt;=6),B237=10)),1,0)</f>
        <v>0</v>
      </c>
      <c r="AC237" s="55" t="n">
        <f aca="false">IF(AND(E237&gt;0,B237=10),1,0)</f>
        <v>0</v>
      </c>
      <c r="AD237" s="55" t="n">
        <f aca="false">IF(AND(C236=C237,AA236=AA237-1),AB236,"")</f>
        <v>0</v>
      </c>
      <c r="AE237" s="55" t="n">
        <f aca="false">IF(AND(C236=C237,AA236=AA237-1),AC236,"")</f>
        <v>0</v>
      </c>
      <c r="AF237" s="55" t="n">
        <f aca="false">IF(AA237=1,"",IF(AND(AB237=1,AD237&lt;&gt;1),1,0))</f>
        <v>0</v>
      </c>
      <c r="AG237" s="55" t="n">
        <f aca="false">IF(AA237=1,"",IF(AND(AC237=1,AE237&lt;&gt;1),1,0))</f>
        <v>0</v>
      </c>
      <c r="AH237" s="60" t="str">
        <f aca="false">IF(AND(E237&gt;0,AA237&lt;2,NOT(AND(C238=C237,AA238=AA237+1))),INDEX(DATAS,AA237+1),"")</f>
        <v/>
      </c>
      <c r="AI237" s="60" t="str">
        <f aca="false">IF(AND(AC237=1,AA237&lt;2),IF(AND(C238=C237,AA238=AA237+1),IF(AC238=1,"",INDEX(DATAS,AA237+1)),INDEX(DATAS,AA237+1)),"")</f>
        <v/>
      </c>
    </row>
    <row r="238" customFormat="false" ht="15" hidden="false" customHeight="false" outlineLevel="0" collapsed="false">
      <c r="A238" s="60" t="n">
        <v>46309</v>
      </c>
      <c r="B238" s="0" t="n">
        <v>14</v>
      </c>
      <c r="C238" s="0" t="n">
        <v>3338</v>
      </c>
      <c r="D238" s="0" t="n">
        <v>677</v>
      </c>
      <c r="E238" s="0" t="n">
        <v>3</v>
      </c>
      <c r="F238" s="55" t="s">
        <v>267</v>
      </c>
      <c r="I238" s="55" t="s">
        <v>162</v>
      </c>
      <c r="J238" s="0" t="n">
        <v>573</v>
      </c>
      <c r="K238" s="0" t="n">
        <v>70</v>
      </c>
      <c r="L238" s="0" t="n">
        <v>259</v>
      </c>
      <c r="M238" s="0" t="n">
        <v>798.32</v>
      </c>
      <c r="N238" s="0" t="n">
        <v>22.03</v>
      </c>
      <c r="O238" s="0" t="n">
        <v>29.53</v>
      </c>
      <c r="P238" s="0" t="n">
        <v>4.63</v>
      </c>
      <c r="Q238" s="0" t="n">
        <v>3.92</v>
      </c>
      <c r="R238" s="0" t="n">
        <v>5395</v>
      </c>
      <c r="S238" s="0" t="n">
        <v>12285</v>
      </c>
      <c r="T238" s="0" t="n">
        <v>37.2</v>
      </c>
      <c r="U238" s="0" t="n">
        <v>2049</v>
      </c>
      <c r="V238" s="0" t="n">
        <v>14</v>
      </c>
      <c r="W238" s="60" t="n">
        <v>46051</v>
      </c>
      <c r="X238" s="55" t="n">
        <f aca="false">IF(I238="Male",0,1)</f>
        <v>1</v>
      </c>
      <c r="Y238" s="55" t="n">
        <f aca="false">IF(OR(I238="DNB",I238="Dry DNB"),1,0)</f>
        <v>0</v>
      </c>
      <c r="Z238" s="55" t="n">
        <f aca="false">IF(ISNUMBER(W238),A238-W238,"")</f>
        <v>258</v>
      </c>
      <c r="AA238" s="55" t="n">
        <f aca="false">MATCH(A238,DATAS,0)</f>
        <v>1</v>
      </c>
      <c r="AB238" s="55" t="n">
        <f aca="false">IF(AND(E238&gt;0,OR(AND(B238&gt;=1,B238&lt;=6),B238=10)),1,0)</f>
        <v>0</v>
      </c>
      <c r="AC238" s="55" t="n">
        <f aca="false">IF(AND(E238&gt;0,B238=10),1,0)</f>
        <v>0</v>
      </c>
      <c r="AD238" s="0" t="str">
        <f aca="false">IF(AND(C237=C238,AA237=AA238-1),AB237,"")</f>
        <v/>
      </c>
      <c r="AE238" s="0" t="str">
        <f aca="false">IF(AND(C237=C238,AA237=AA238-1),AC237,"")</f>
        <v/>
      </c>
      <c r="AF238" s="0" t="str">
        <f aca="false">IF(AA238=1,"",IF(AND(AB238=1,AD238&lt;&gt;1),1,0))</f>
        <v/>
      </c>
      <c r="AG238" s="0" t="str">
        <f aca="false">IF(AA238=1,"",IF(AND(AC238=1,AE238&lt;&gt;1),1,0))</f>
        <v/>
      </c>
      <c r="AH238" s="60" t="str">
        <f aca="false">IF(AND(E238&gt;0,AA238&lt;2,NOT(AND(C239=C238,AA239=AA238+1))),INDEX(DATAS,AA238+1),"")</f>
        <v/>
      </c>
      <c r="AI238" s="60" t="str">
        <f aca="false">IF(AND(AC238=1,AA238&lt;2),IF(AND(C239=C238,AA239=AA238+1),IF(AC239=1,"",INDEX(DATAS,AA238+1)),INDEX(DATAS,AA238+1)),"")</f>
        <v/>
      </c>
    </row>
    <row r="239" customFormat="false" ht="15" hidden="false" customHeight="false" outlineLevel="0" collapsed="false">
      <c r="A239" s="60" t="n">
        <v>46310</v>
      </c>
      <c r="B239" s="0" t="n">
        <v>14</v>
      </c>
      <c r="C239" s="0" t="n">
        <v>3338</v>
      </c>
      <c r="D239" s="0" t="n">
        <v>677</v>
      </c>
      <c r="E239" s="0" t="n">
        <v>3</v>
      </c>
      <c r="F239" s="55" t="s">
        <v>267</v>
      </c>
      <c r="I239" s="55" t="s">
        <v>162</v>
      </c>
      <c r="J239" s="0" t="n">
        <v>573</v>
      </c>
      <c r="K239" s="0" t="n">
        <v>70</v>
      </c>
      <c r="L239" s="0" t="n">
        <v>260</v>
      </c>
      <c r="M239" s="0" t="n">
        <v>798.32</v>
      </c>
      <c r="N239" s="0" t="n">
        <v>22.03</v>
      </c>
      <c r="O239" s="0" t="n">
        <v>29.53</v>
      </c>
      <c r="P239" s="0" t="n">
        <v>4.63</v>
      </c>
      <c r="Q239" s="0" t="n">
        <v>3.92</v>
      </c>
      <c r="T239" s="0" t="n">
        <v>37.2</v>
      </c>
      <c r="U239" s="0" t="n">
        <v>2050</v>
      </c>
      <c r="V239" s="0" t="n">
        <v>14</v>
      </c>
      <c r="W239" s="60" t="n">
        <v>46051</v>
      </c>
      <c r="X239" s="55" t="n">
        <f aca="false">IF(I239="Male",0,1)</f>
        <v>1</v>
      </c>
      <c r="Y239" s="55" t="n">
        <f aca="false">IF(OR(I239="DNB",I239="Dry DNB"),1,0)</f>
        <v>0</v>
      </c>
      <c r="Z239" s="55" t="n">
        <f aca="false">IF(ISNUMBER(W239),A239-W239,"")</f>
        <v>259</v>
      </c>
      <c r="AA239" s="55" t="n">
        <f aca="false">MATCH(A239,DATAS,0)</f>
        <v>2</v>
      </c>
      <c r="AB239" s="55" t="n">
        <f aca="false">IF(AND(E239&gt;0,OR(AND(B239&gt;=1,B239&lt;=6),B239=10)),1,0)</f>
        <v>0</v>
      </c>
      <c r="AC239" s="55" t="n">
        <f aca="false">IF(AND(E239&gt;0,B239=10),1,0)</f>
        <v>0</v>
      </c>
      <c r="AD239" s="55" t="n">
        <f aca="false">IF(AND(C238=C239,AA238=AA239-1),AB238,"")</f>
        <v>0</v>
      </c>
      <c r="AE239" s="55" t="n">
        <f aca="false">IF(AND(C238=C239,AA238=AA239-1),AC238,"")</f>
        <v>0</v>
      </c>
      <c r="AF239" s="55" t="n">
        <f aca="false">IF(AA239=1,"",IF(AND(AB239=1,AD239&lt;&gt;1),1,0))</f>
        <v>0</v>
      </c>
      <c r="AG239" s="55" t="n">
        <f aca="false">IF(AA239=1,"",IF(AND(AC239=1,AE239&lt;&gt;1),1,0))</f>
        <v>0</v>
      </c>
      <c r="AH239" s="60" t="str">
        <f aca="false">IF(AND(E239&gt;0,AA239&lt;2,NOT(AND(C240=C239,AA240=AA239+1))),INDEX(DATAS,AA239+1),"")</f>
        <v/>
      </c>
      <c r="AI239" s="60" t="str">
        <f aca="false">IF(AND(AC239=1,AA239&lt;2),IF(AND(C240=C239,AA240=AA239+1),IF(AC240=1,"",INDEX(DATAS,AA239+1)),INDEX(DATAS,AA239+1)),"")</f>
        <v/>
      </c>
    </row>
    <row r="240" customFormat="false" ht="15" hidden="false" customHeight="false" outlineLevel="0" collapsed="false">
      <c r="A240" s="60" t="n">
        <v>46309</v>
      </c>
      <c r="B240" s="0" t="n">
        <v>3</v>
      </c>
      <c r="C240" s="0" t="n">
        <v>3339</v>
      </c>
      <c r="D240" s="0" t="n">
        <v>174</v>
      </c>
      <c r="E240" s="0" t="n">
        <v>4</v>
      </c>
      <c r="F240" s="55" t="s">
        <v>267</v>
      </c>
      <c r="G240" s="0" t="n">
        <v>51.9</v>
      </c>
      <c r="H240" s="0" t="n">
        <v>48</v>
      </c>
      <c r="I240" s="55" t="s">
        <v>187</v>
      </c>
      <c r="J240" s="0" t="n">
        <v>174</v>
      </c>
      <c r="K240" s="0" t="n">
        <v>69</v>
      </c>
      <c r="M240" s="0" t="n">
        <v>1342.29</v>
      </c>
      <c r="N240" s="0" t="n">
        <v>15.52</v>
      </c>
      <c r="O240" s="0" t="n">
        <v>26.84</v>
      </c>
      <c r="P240" s="0" t="n">
        <v>2.29</v>
      </c>
      <c r="Q240" s="0" t="n">
        <v>3.2</v>
      </c>
      <c r="R240" s="0" t="n">
        <v>7112</v>
      </c>
      <c r="S240" s="0" t="n">
        <v>13606</v>
      </c>
      <c r="T240" s="0" t="n">
        <v>78.85</v>
      </c>
      <c r="U240" s="0" t="n">
        <v>2049</v>
      </c>
      <c r="V240" s="0" t="n">
        <v>3</v>
      </c>
      <c r="W240" s="60" t="n">
        <v>46296</v>
      </c>
      <c r="X240" s="55" t="n">
        <f aca="false">IF(I240="Male",0,1)</f>
        <v>1</v>
      </c>
      <c r="Y240" s="55" t="n">
        <f aca="false">IF(OR(I240="DNB",I240="Dry DNB"),1,0)</f>
        <v>0</v>
      </c>
      <c r="Z240" s="55" t="n">
        <f aca="false">IF(ISNUMBER(W240),A240-W240,"")</f>
        <v>13</v>
      </c>
      <c r="AA240" s="55" t="n">
        <f aca="false">MATCH(A240,DATAS,0)</f>
        <v>1</v>
      </c>
      <c r="AB240" s="55" t="n">
        <f aca="false">IF(AND(E240&gt;0,OR(AND(B240&gt;=1,B240&lt;=6),B240=10)),1,0)</f>
        <v>1</v>
      </c>
      <c r="AC240" s="55" t="n">
        <f aca="false">IF(AND(E240&gt;0,B240=10),1,0)</f>
        <v>0</v>
      </c>
      <c r="AD240" s="0" t="str">
        <f aca="false">IF(AND(C239=C240,AA239=AA240-1),AB239,"")</f>
        <v/>
      </c>
      <c r="AE240" s="0" t="str">
        <f aca="false">IF(AND(C239=C240,AA239=AA240-1),AC239,"")</f>
        <v/>
      </c>
      <c r="AF240" s="0" t="str">
        <f aca="false">IF(AA240=1,"",IF(AND(AB240=1,AD240&lt;&gt;1),1,0))</f>
        <v/>
      </c>
      <c r="AG240" s="0" t="str">
        <f aca="false">IF(AA240=1,"",IF(AND(AC240=1,AE240&lt;&gt;1),1,0))</f>
        <v/>
      </c>
      <c r="AH240" s="60" t="str">
        <f aca="false">IF(AND(E240&gt;0,AA240&lt;2,NOT(AND(C241=C240,AA241=AA240+1))),INDEX(DATAS,AA240+1),"")</f>
        <v/>
      </c>
      <c r="AI240" s="60" t="str">
        <f aca="false">IF(AND(AC240=1,AA240&lt;2),IF(AND(C241=C240,AA241=AA240+1),IF(AC241=1,"",INDEX(DATAS,AA240+1)),INDEX(DATAS,AA240+1)),"")</f>
        <v/>
      </c>
    </row>
    <row r="241" customFormat="false" ht="15" hidden="false" customHeight="false" outlineLevel="0" collapsed="false">
      <c r="A241" s="60" t="n">
        <v>46310</v>
      </c>
      <c r="B241" s="0" t="n">
        <v>3</v>
      </c>
      <c r="C241" s="0" t="n">
        <v>3339</v>
      </c>
      <c r="D241" s="0" t="n">
        <v>175</v>
      </c>
      <c r="E241" s="0" t="n">
        <v>4</v>
      </c>
      <c r="F241" s="55" t="s">
        <v>267</v>
      </c>
      <c r="G241" s="0" t="n">
        <v>53.8</v>
      </c>
      <c r="H241" s="0" t="n">
        <v>49</v>
      </c>
      <c r="I241" s="55" t="s">
        <v>187</v>
      </c>
      <c r="J241" s="0" t="n">
        <v>175</v>
      </c>
      <c r="K241" s="0" t="n">
        <v>69</v>
      </c>
      <c r="M241" s="0" t="n">
        <v>1342.29</v>
      </c>
      <c r="N241" s="0" t="n">
        <v>15.52</v>
      </c>
      <c r="O241" s="0" t="n">
        <v>26.84</v>
      </c>
      <c r="P241" s="0" t="n">
        <v>2.29</v>
      </c>
      <c r="Q241" s="0" t="n">
        <v>3.2</v>
      </c>
      <c r="T241" s="0" t="n">
        <v>78.85</v>
      </c>
      <c r="U241" s="0" t="n">
        <v>2050</v>
      </c>
      <c r="V241" s="0" t="n">
        <v>3</v>
      </c>
      <c r="W241" s="60" t="n">
        <v>46296</v>
      </c>
      <c r="X241" s="55" t="n">
        <f aca="false">IF(I241="Male",0,1)</f>
        <v>1</v>
      </c>
      <c r="Y241" s="55" t="n">
        <f aca="false">IF(OR(I241="DNB",I241="Dry DNB"),1,0)</f>
        <v>0</v>
      </c>
      <c r="Z241" s="55" t="n">
        <f aca="false">IF(ISNUMBER(W241),A241-W241,"")</f>
        <v>14</v>
      </c>
      <c r="AA241" s="55" t="n">
        <f aca="false">MATCH(A241,DATAS,0)</f>
        <v>2</v>
      </c>
      <c r="AB241" s="55" t="n">
        <f aca="false">IF(AND(E241&gt;0,OR(AND(B241&gt;=1,B241&lt;=6),B241=10)),1,0)</f>
        <v>1</v>
      </c>
      <c r="AC241" s="55" t="n">
        <f aca="false">IF(AND(E241&gt;0,B241=10),1,0)</f>
        <v>0</v>
      </c>
      <c r="AD241" s="55" t="n">
        <f aca="false">IF(AND(C240=C241,AA240=AA241-1),AB240,"")</f>
        <v>1</v>
      </c>
      <c r="AE241" s="55" t="n">
        <f aca="false">IF(AND(C240=C241,AA240=AA241-1),AC240,"")</f>
        <v>0</v>
      </c>
      <c r="AF241" s="55" t="n">
        <f aca="false">IF(AA241=1,"",IF(AND(AB241=1,AD241&lt;&gt;1),1,0))</f>
        <v>0</v>
      </c>
      <c r="AG241" s="55" t="n">
        <f aca="false">IF(AA241=1,"",IF(AND(AC241=1,AE241&lt;&gt;1),1,0))</f>
        <v>0</v>
      </c>
      <c r="AH241" s="60" t="str">
        <f aca="false">IF(AND(E241&gt;0,AA241&lt;2,NOT(AND(C242=C241,AA242=AA241+1))),INDEX(DATAS,AA241+1),"")</f>
        <v/>
      </c>
      <c r="AI241" s="60" t="str">
        <f aca="false">IF(AND(AC241=1,AA241&lt;2),IF(AND(C242=C241,AA242=AA241+1),IF(AC242=1,"",INDEX(DATAS,AA241+1)),INDEX(DATAS,AA241+1)),"")</f>
        <v/>
      </c>
    </row>
    <row r="242" customFormat="false" ht="15" hidden="false" customHeight="false" outlineLevel="0" collapsed="false">
      <c r="A242" s="60" t="n">
        <v>46309</v>
      </c>
      <c r="B242" s="0" t="n">
        <v>2</v>
      </c>
      <c r="C242" s="0" t="n">
        <v>3349</v>
      </c>
      <c r="D242" s="0" t="n">
        <v>90</v>
      </c>
      <c r="E242" s="0" t="n">
        <v>4</v>
      </c>
      <c r="F242" s="55" t="s">
        <v>268</v>
      </c>
      <c r="G242" s="0" t="n">
        <v>55.5</v>
      </c>
      <c r="H242" s="0" t="n">
        <v>55</v>
      </c>
      <c r="I242" s="55" t="s">
        <v>187</v>
      </c>
      <c r="J242" s="0" t="n">
        <v>90</v>
      </c>
      <c r="K242" s="0" t="n">
        <v>69</v>
      </c>
      <c r="M242" s="0" t="n">
        <v>190.37</v>
      </c>
      <c r="N242" s="0" t="n">
        <v>28.87</v>
      </c>
      <c r="O242" s="0" t="n">
        <v>9</v>
      </c>
      <c r="P242" s="0" t="n">
        <v>2.89</v>
      </c>
      <c r="Q242" s="0" t="n">
        <v>3.3</v>
      </c>
      <c r="R242" s="0" t="n">
        <v>5048</v>
      </c>
      <c r="S242" s="0" t="n">
        <v>10147</v>
      </c>
      <c r="U242" s="0" t="n">
        <v>2039</v>
      </c>
      <c r="V242" s="0" t="n">
        <v>1</v>
      </c>
      <c r="W242" s="60" t="n">
        <v>46289</v>
      </c>
      <c r="X242" s="55" t="n">
        <f aca="false">IF(I242="Male",0,1)</f>
        <v>1</v>
      </c>
      <c r="Y242" s="55" t="n">
        <f aca="false">IF(OR(I242="DNB",I242="Dry DNB"),1,0)</f>
        <v>0</v>
      </c>
      <c r="Z242" s="55" t="n">
        <f aca="false">IF(ISNUMBER(W242),A242-W242,"")</f>
        <v>20</v>
      </c>
      <c r="AA242" s="55" t="n">
        <f aca="false">MATCH(A242,DATAS,0)</f>
        <v>1</v>
      </c>
      <c r="AB242" s="55" t="n">
        <f aca="false">IF(AND(E242&gt;0,OR(AND(B242&gt;=1,B242&lt;=6),B242=10)),1,0)</f>
        <v>1</v>
      </c>
      <c r="AC242" s="55" t="n">
        <f aca="false">IF(AND(E242&gt;0,B242=10),1,0)</f>
        <v>0</v>
      </c>
      <c r="AD242" s="0" t="str">
        <f aca="false">IF(AND(C241=C242,AA241=AA242-1),AB241,"")</f>
        <v/>
      </c>
      <c r="AE242" s="0" t="str">
        <f aca="false">IF(AND(C241=C242,AA241=AA242-1),AC241,"")</f>
        <v/>
      </c>
      <c r="AF242" s="0" t="str">
        <f aca="false">IF(AA242=1,"",IF(AND(AB242=1,AD242&lt;&gt;1),1,0))</f>
        <v/>
      </c>
      <c r="AG242" s="0" t="str">
        <f aca="false">IF(AA242=1,"",IF(AND(AC242=1,AE242&lt;&gt;1),1,0))</f>
        <v/>
      </c>
      <c r="AH242" s="60" t="str">
        <f aca="false">IF(AND(E242&gt;0,AA242&lt;2,NOT(AND(C243=C242,AA243=AA242+1))),INDEX(DATAS,AA242+1),"")</f>
        <v/>
      </c>
      <c r="AI242" s="60" t="str">
        <f aca="false">IF(AND(AC242=1,AA242&lt;2),IF(AND(C243=C242,AA243=AA242+1),IF(AC243=1,"",INDEX(DATAS,AA242+1)),INDEX(DATAS,AA242+1)),"")</f>
        <v/>
      </c>
    </row>
    <row r="243" customFormat="false" ht="15" hidden="false" customHeight="false" outlineLevel="0" collapsed="false">
      <c r="A243" s="60" t="n">
        <v>46310</v>
      </c>
      <c r="B243" s="0" t="n">
        <v>2</v>
      </c>
      <c r="C243" s="0" t="n">
        <v>3349</v>
      </c>
      <c r="D243" s="0" t="n">
        <v>91</v>
      </c>
      <c r="E243" s="0" t="n">
        <v>4</v>
      </c>
      <c r="F243" s="55" t="s">
        <v>268</v>
      </c>
      <c r="G243" s="0" t="n">
        <v>56.7</v>
      </c>
      <c r="H243" s="0" t="n">
        <v>55</v>
      </c>
      <c r="I243" s="55" t="s">
        <v>187</v>
      </c>
      <c r="J243" s="0" t="n">
        <v>91</v>
      </c>
      <c r="K243" s="0" t="n">
        <v>69</v>
      </c>
      <c r="M243" s="0" t="n">
        <v>190.37</v>
      </c>
      <c r="N243" s="0" t="n">
        <v>28.87</v>
      </c>
      <c r="O243" s="0" t="n">
        <v>9</v>
      </c>
      <c r="P243" s="0" t="n">
        <v>2.89</v>
      </c>
      <c r="Q243" s="0" t="n">
        <v>3.3</v>
      </c>
      <c r="U243" s="0" t="n">
        <v>2040</v>
      </c>
      <c r="V243" s="0" t="n">
        <v>1</v>
      </c>
      <c r="W243" s="60" t="n">
        <v>46289</v>
      </c>
      <c r="X243" s="55" t="n">
        <f aca="false">IF(I243="Male",0,1)</f>
        <v>1</v>
      </c>
      <c r="Y243" s="55" t="n">
        <f aca="false">IF(OR(I243="DNB",I243="Dry DNB"),1,0)</f>
        <v>0</v>
      </c>
      <c r="Z243" s="55" t="n">
        <f aca="false">IF(ISNUMBER(W243),A243-W243,"")</f>
        <v>21</v>
      </c>
      <c r="AA243" s="55" t="n">
        <f aca="false">MATCH(A243,DATAS,0)</f>
        <v>2</v>
      </c>
      <c r="AB243" s="55" t="n">
        <f aca="false">IF(AND(E243&gt;0,OR(AND(B243&gt;=1,B243&lt;=6),B243=10)),1,0)</f>
        <v>1</v>
      </c>
      <c r="AC243" s="55" t="n">
        <f aca="false">IF(AND(E243&gt;0,B243=10),1,0)</f>
        <v>0</v>
      </c>
      <c r="AD243" s="55" t="n">
        <f aca="false">IF(AND(C242=C243,AA242=AA243-1),AB242,"")</f>
        <v>1</v>
      </c>
      <c r="AE243" s="55" t="n">
        <f aca="false">IF(AND(C242=C243,AA242=AA243-1),AC242,"")</f>
        <v>0</v>
      </c>
      <c r="AF243" s="55" t="n">
        <f aca="false">IF(AA243=1,"",IF(AND(AB243=1,AD243&lt;&gt;1),1,0))</f>
        <v>0</v>
      </c>
      <c r="AG243" s="55" t="n">
        <f aca="false">IF(AA243=1,"",IF(AND(AC243=1,AE243&lt;&gt;1),1,0))</f>
        <v>0</v>
      </c>
      <c r="AH243" s="60" t="str">
        <f aca="false">IF(AND(E243&gt;0,AA243&lt;2,NOT(AND(C244=C243,AA244=AA243+1))),INDEX(DATAS,AA243+1),"")</f>
        <v/>
      </c>
      <c r="AI243" s="60" t="str">
        <f aca="false">IF(AND(AC243=1,AA243&lt;2),IF(AND(C244=C243,AA244=AA243+1),IF(AC244=1,"",INDEX(DATAS,AA243+1)),INDEX(DATAS,AA243+1)),"")</f>
        <v/>
      </c>
    </row>
    <row r="244" customFormat="false" ht="15" hidden="false" customHeight="false" outlineLevel="0" collapsed="false">
      <c r="A244" s="60" t="n">
        <v>46309</v>
      </c>
      <c r="B244" s="0" t="n">
        <v>7</v>
      </c>
      <c r="C244" s="0" t="n">
        <v>3350</v>
      </c>
      <c r="D244" s="0" t="n">
        <v>396</v>
      </c>
      <c r="E244" s="0" t="n">
        <v>3</v>
      </c>
      <c r="F244" s="55" t="s">
        <v>268</v>
      </c>
      <c r="I244" s="55" t="s">
        <v>162</v>
      </c>
      <c r="J244" s="0" t="n">
        <v>278</v>
      </c>
      <c r="K244" s="0" t="n">
        <v>61</v>
      </c>
      <c r="L244" s="0" t="n">
        <v>161</v>
      </c>
      <c r="M244" s="0" t="n">
        <v>205.59</v>
      </c>
      <c r="N244" s="0" t="n">
        <v>32.71</v>
      </c>
      <c r="O244" s="0" t="n">
        <v>10.97</v>
      </c>
      <c r="P244" s="0" t="n">
        <v>4.61</v>
      </c>
      <c r="Q244" s="0" t="n">
        <v>3.5</v>
      </c>
      <c r="R244" s="0" t="n">
        <v>5632</v>
      </c>
      <c r="S244" s="0" t="n">
        <v>9531</v>
      </c>
      <c r="T244" s="0" t="n">
        <v>55.65</v>
      </c>
      <c r="U244" s="0" t="n">
        <v>2039</v>
      </c>
      <c r="V244" s="0" t="n">
        <v>5</v>
      </c>
      <c r="W244" s="60" t="n">
        <v>46149</v>
      </c>
      <c r="X244" s="55" t="n">
        <f aca="false">IF(I244="Male",0,1)</f>
        <v>1</v>
      </c>
      <c r="Y244" s="55" t="n">
        <f aca="false">IF(OR(I244="DNB",I244="Dry DNB"),1,0)</f>
        <v>0</v>
      </c>
      <c r="Z244" s="55" t="n">
        <f aca="false">IF(ISNUMBER(W244),A244-W244,"")</f>
        <v>160</v>
      </c>
      <c r="AA244" s="55" t="n">
        <f aca="false">MATCH(A244,DATAS,0)</f>
        <v>1</v>
      </c>
      <c r="AB244" s="55" t="n">
        <f aca="false">IF(AND(E244&gt;0,OR(AND(B244&gt;=1,B244&lt;=6),B244=10)),1,0)</f>
        <v>0</v>
      </c>
      <c r="AC244" s="55" t="n">
        <f aca="false">IF(AND(E244&gt;0,B244=10),1,0)</f>
        <v>0</v>
      </c>
      <c r="AD244" s="0" t="str">
        <f aca="false">IF(AND(C243=C244,AA243=AA244-1),AB243,"")</f>
        <v/>
      </c>
      <c r="AE244" s="0" t="str">
        <f aca="false">IF(AND(C243=C244,AA243=AA244-1),AC243,"")</f>
        <v/>
      </c>
      <c r="AF244" s="0" t="str">
        <f aca="false">IF(AA244=1,"",IF(AND(AB244=1,AD244&lt;&gt;1),1,0))</f>
        <v/>
      </c>
      <c r="AG244" s="0" t="str">
        <f aca="false">IF(AA244=1,"",IF(AND(AC244=1,AE244&lt;&gt;1),1,0))</f>
        <v/>
      </c>
      <c r="AH244" s="60" t="str">
        <f aca="false">IF(AND(E244&gt;0,AA244&lt;2,NOT(AND(C245=C244,AA245=AA244+1))),INDEX(DATAS,AA244+1),"")</f>
        <v/>
      </c>
      <c r="AI244" s="60" t="str">
        <f aca="false">IF(AND(AC244=1,AA244&lt;2),IF(AND(C245=C244,AA245=AA244+1),IF(AC245=1,"",INDEX(DATAS,AA244+1)),INDEX(DATAS,AA244+1)),"")</f>
        <v/>
      </c>
    </row>
    <row r="245" customFormat="false" ht="15" hidden="false" customHeight="false" outlineLevel="0" collapsed="false">
      <c r="A245" s="60" t="n">
        <v>46310</v>
      </c>
      <c r="B245" s="0" t="n">
        <v>7</v>
      </c>
      <c r="C245" s="0" t="n">
        <v>3350</v>
      </c>
      <c r="D245" s="0" t="n">
        <v>396</v>
      </c>
      <c r="E245" s="0" t="n">
        <v>3</v>
      </c>
      <c r="F245" s="55" t="s">
        <v>268</v>
      </c>
      <c r="I245" s="55" t="s">
        <v>162</v>
      </c>
      <c r="J245" s="0" t="n">
        <v>278</v>
      </c>
      <c r="K245" s="0" t="n">
        <v>61</v>
      </c>
      <c r="L245" s="0" t="n">
        <v>162</v>
      </c>
      <c r="M245" s="0" t="n">
        <v>205.59</v>
      </c>
      <c r="N245" s="0" t="n">
        <v>32.71</v>
      </c>
      <c r="O245" s="0" t="n">
        <v>10.97</v>
      </c>
      <c r="P245" s="0" t="n">
        <v>4.61</v>
      </c>
      <c r="Q245" s="0" t="n">
        <v>3.5</v>
      </c>
      <c r="T245" s="0" t="n">
        <v>55.65</v>
      </c>
      <c r="U245" s="0" t="n">
        <v>2040</v>
      </c>
      <c r="V245" s="0" t="n">
        <v>5</v>
      </c>
      <c r="W245" s="60" t="n">
        <v>46149</v>
      </c>
      <c r="X245" s="55" t="n">
        <f aca="false">IF(I245="Male",0,1)</f>
        <v>1</v>
      </c>
      <c r="Y245" s="55" t="n">
        <f aca="false">IF(OR(I245="DNB",I245="Dry DNB"),1,0)</f>
        <v>0</v>
      </c>
      <c r="Z245" s="55" t="n">
        <f aca="false">IF(ISNUMBER(W245),A245-W245,"")</f>
        <v>161</v>
      </c>
      <c r="AA245" s="55" t="n">
        <f aca="false">MATCH(A245,DATAS,0)</f>
        <v>2</v>
      </c>
      <c r="AB245" s="55" t="n">
        <f aca="false">IF(AND(E245&gt;0,OR(AND(B245&gt;=1,B245&lt;=6),B245=10)),1,0)</f>
        <v>0</v>
      </c>
      <c r="AC245" s="55" t="n">
        <f aca="false">IF(AND(E245&gt;0,B245=10),1,0)</f>
        <v>0</v>
      </c>
      <c r="AD245" s="55" t="n">
        <f aca="false">IF(AND(C244=C245,AA244=AA245-1),AB244,"")</f>
        <v>0</v>
      </c>
      <c r="AE245" s="55" t="n">
        <f aca="false">IF(AND(C244=C245,AA244=AA245-1),AC244,"")</f>
        <v>0</v>
      </c>
      <c r="AF245" s="55" t="n">
        <f aca="false">IF(AA245=1,"",IF(AND(AB245=1,AD245&lt;&gt;1),1,0))</f>
        <v>0</v>
      </c>
      <c r="AG245" s="55" t="n">
        <f aca="false">IF(AA245=1,"",IF(AND(AC245=1,AE245&lt;&gt;1),1,0))</f>
        <v>0</v>
      </c>
      <c r="AH245" s="60" t="str">
        <f aca="false">IF(AND(E245&gt;0,AA245&lt;2,NOT(AND(C246=C245,AA246=AA245+1))),INDEX(DATAS,AA245+1),"")</f>
        <v/>
      </c>
      <c r="AI245" s="60" t="str">
        <f aca="false">IF(AND(AC245=1,AA245&lt;2),IF(AND(C246=C245,AA246=AA245+1),IF(AC246=1,"",INDEX(DATAS,AA245+1)),INDEX(DATAS,AA245+1)),"")</f>
        <v/>
      </c>
    </row>
    <row r="246" customFormat="false" ht="15" hidden="false" customHeight="false" outlineLevel="0" collapsed="false">
      <c r="A246" s="60" t="n">
        <v>46309</v>
      </c>
      <c r="B246" s="0" t="n">
        <v>6</v>
      </c>
      <c r="C246" s="0" t="n">
        <v>3355</v>
      </c>
      <c r="D246" s="0" t="n">
        <v>180</v>
      </c>
      <c r="E246" s="0" t="n">
        <v>4</v>
      </c>
      <c r="F246" s="55" t="s">
        <v>269</v>
      </c>
      <c r="G246" s="0" t="n">
        <v>22</v>
      </c>
      <c r="H246" s="0" t="n">
        <v>24</v>
      </c>
      <c r="I246" s="55" t="s">
        <v>157</v>
      </c>
      <c r="J246" s="0" t="n">
        <v>96</v>
      </c>
      <c r="K246" s="0" t="n">
        <v>68</v>
      </c>
      <c r="L246" s="0" t="n">
        <v>84</v>
      </c>
      <c r="M246" s="0" t="n">
        <v>-66.81</v>
      </c>
      <c r="N246" s="0" t="n">
        <v>60.3</v>
      </c>
      <c r="O246" s="0" t="n">
        <v>12.42</v>
      </c>
      <c r="P246" s="0" t="n">
        <v>6.11</v>
      </c>
      <c r="Q246" s="0" t="n">
        <v>4.37</v>
      </c>
      <c r="R246" s="0" t="n">
        <v>3381</v>
      </c>
      <c r="S246" s="0" t="n">
        <v>6290</v>
      </c>
      <c r="T246" s="0" t="n">
        <v>30.65</v>
      </c>
      <c r="U246" s="0" t="n">
        <v>2037</v>
      </c>
      <c r="V246" s="0" t="n">
        <v>3</v>
      </c>
      <c r="W246" s="60" t="n">
        <v>46226</v>
      </c>
      <c r="X246" s="55" t="n">
        <f aca="false">IF(I246="Male",0,1)</f>
        <v>1</v>
      </c>
      <c r="Y246" s="55" t="n">
        <f aca="false">IF(OR(I246="DNB",I246="Dry DNB"),1,0)</f>
        <v>0</v>
      </c>
      <c r="Z246" s="55" t="n">
        <f aca="false">IF(ISNUMBER(W246),A246-W246,"")</f>
        <v>83</v>
      </c>
      <c r="AA246" s="55" t="n">
        <f aca="false">MATCH(A246,DATAS,0)</f>
        <v>1</v>
      </c>
      <c r="AB246" s="55" t="n">
        <f aca="false">IF(AND(E246&gt;0,OR(AND(B246&gt;=1,B246&lt;=6),B246=10)),1,0)</f>
        <v>1</v>
      </c>
      <c r="AC246" s="55" t="n">
        <f aca="false">IF(AND(E246&gt;0,B246=10),1,0)</f>
        <v>0</v>
      </c>
      <c r="AD246" s="0" t="str">
        <f aca="false">IF(AND(C245=C246,AA245=AA246-1),AB245,"")</f>
        <v/>
      </c>
      <c r="AE246" s="0" t="str">
        <f aca="false">IF(AND(C245=C246,AA245=AA246-1),AC245,"")</f>
        <v/>
      </c>
      <c r="AF246" s="0" t="str">
        <f aca="false">IF(AA246=1,"",IF(AND(AB246=1,AD246&lt;&gt;1),1,0))</f>
        <v/>
      </c>
      <c r="AG246" s="0" t="str">
        <f aca="false">IF(AA246=1,"",IF(AND(AC246=1,AE246&lt;&gt;1),1,0))</f>
        <v/>
      </c>
      <c r="AH246" s="60" t="str">
        <f aca="false">IF(AND(E246&gt;0,AA246&lt;2,NOT(AND(C247=C246,AA247=AA246+1))),INDEX(DATAS,AA246+1),"")</f>
        <v/>
      </c>
      <c r="AI246" s="60" t="str">
        <f aca="false">IF(AND(AC246=1,AA246&lt;2),IF(AND(C247=C246,AA247=AA246+1),IF(AC247=1,"",INDEX(DATAS,AA246+1)),INDEX(DATAS,AA246+1)),"")</f>
        <v/>
      </c>
    </row>
    <row r="247" customFormat="false" ht="15" hidden="false" customHeight="false" outlineLevel="0" collapsed="false">
      <c r="A247" s="60" t="n">
        <v>46310</v>
      </c>
      <c r="B247" s="0" t="n">
        <v>6</v>
      </c>
      <c r="C247" s="0" t="n">
        <v>3355</v>
      </c>
      <c r="D247" s="0" t="n">
        <v>181</v>
      </c>
      <c r="E247" s="0" t="n">
        <v>4</v>
      </c>
      <c r="F247" s="55" t="s">
        <v>269</v>
      </c>
      <c r="G247" s="0" t="n">
        <v>25.1</v>
      </c>
      <c r="H247" s="0" t="n">
        <v>23</v>
      </c>
      <c r="I247" s="55" t="s">
        <v>157</v>
      </c>
      <c r="J247" s="0" t="n">
        <v>96</v>
      </c>
      <c r="K247" s="0" t="n">
        <v>68</v>
      </c>
      <c r="L247" s="0" t="n">
        <v>85</v>
      </c>
      <c r="M247" s="0" t="n">
        <v>-66.81</v>
      </c>
      <c r="N247" s="0" t="n">
        <v>60.3</v>
      </c>
      <c r="O247" s="0" t="n">
        <v>12.42</v>
      </c>
      <c r="P247" s="0" t="n">
        <v>6.11</v>
      </c>
      <c r="Q247" s="0" t="n">
        <v>4.37</v>
      </c>
      <c r="T247" s="0" t="n">
        <v>30.65</v>
      </c>
      <c r="U247" s="0" t="n">
        <v>2038</v>
      </c>
      <c r="V247" s="0" t="n">
        <v>3</v>
      </c>
      <c r="W247" s="60" t="n">
        <v>46226</v>
      </c>
      <c r="X247" s="55" t="n">
        <f aca="false">IF(I247="Male",0,1)</f>
        <v>1</v>
      </c>
      <c r="Y247" s="55" t="n">
        <f aca="false">IF(OR(I247="DNB",I247="Dry DNB"),1,0)</f>
        <v>0</v>
      </c>
      <c r="Z247" s="55" t="n">
        <f aca="false">IF(ISNUMBER(W247),A247-W247,"")</f>
        <v>84</v>
      </c>
      <c r="AA247" s="55" t="n">
        <f aca="false">MATCH(A247,DATAS,0)</f>
        <v>2</v>
      </c>
      <c r="AB247" s="55" t="n">
        <f aca="false">IF(AND(E247&gt;0,OR(AND(B247&gt;=1,B247&lt;=6),B247=10)),1,0)</f>
        <v>1</v>
      </c>
      <c r="AC247" s="55" t="n">
        <f aca="false">IF(AND(E247&gt;0,B247=10),1,0)</f>
        <v>0</v>
      </c>
      <c r="AD247" s="55" t="n">
        <f aca="false">IF(AND(C246=C247,AA246=AA247-1),AB246,"")</f>
        <v>1</v>
      </c>
      <c r="AE247" s="55" t="n">
        <f aca="false">IF(AND(C246=C247,AA246=AA247-1),AC246,"")</f>
        <v>0</v>
      </c>
      <c r="AF247" s="55" t="n">
        <f aca="false">IF(AA247=1,"",IF(AND(AB247=1,AD247&lt;&gt;1),1,0))</f>
        <v>0</v>
      </c>
      <c r="AG247" s="55" t="n">
        <f aca="false">IF(AA247=1,"",IF(AND(AC247=1,AE247&lt;&gt;1),1,0))</f>
        <v>0</v>
      </c>
      <c r="AH247" s="60" t="str">
        <f aca="false">IF(AND(E247&gt;0,AA247&lt;2,NOT(AND(C248=C247,AA248=AA247+1))),INDEX(DATAS,AA247+1),"")</f>
        <v/>
      </c>
      <c r="AI247" s="60" t="str">
        <f aca="false">IF(AND(AC247=1,AA247&lt;2),IF(AND(C248=C247,AA248=AA247+1),IF(AC248=1,"",INDEX(DATAS,AA247+1)),INDEX(DATAS,AA247+1)),"")</f>
        <v/>
      </c>
    </row>
    <row r="248" customFormat="false" ht="15" hidden="false" customHeight="false" outlineLevel="0" collapsed="false">
      <c r="A248" s="60" t="n">
        <v>46309</v>
      </c>
      <c r="B248" s="0" t="n">
        <v>5</v>
      </c>
      <c r="C248" s="0" t="n">
        <v>3357</v>
      </c>
      <c r="D248" s="0" t="n">
        <v>302</v>
      </c>
      <c r="E248" s="0" t="n">
        <v>4</v>
      </c>
      <c r="F248" s="55" t="s">
        <v>270</v>
      </c>
      <c r="G248" s="0" t="n">
        <v>30.1</v>
      </c>
      <c r="H248" s="0" t="n">
        <v>28</v>
      </c>
      <c r="I248" s="55" t="s">
        <v>187</v>
      </c>
      <c r="J248" s="0" t="n">
        <v>302</v>
      </c>
      <c r="K248" s="0" t="n">
        <v>78</v>
      </c>
      <c r="M248" s="0" t="n">
        <v>-289.93</v>
      </c>
      <c r="N248" s="0" t="n">
        <v>40.34</v>
      </c>
      <c r="O248" s="0" t="n">
        <v>14.14</v>
      </c>
      <c r="P248" s="0" t="n">
        <v>5.4</v>
      </c>
      <c r="Q248" s="0" t="n">
        <v>3.64</v>
      </c>
      <c r="R248" s="0" t="n">
        <v>6288</v>
      </c>
      <c r="S248" s="0" t="n">
        <v>12723</v>
      </c>
      <c r="T248" s="0" t="n">
        <v>71.15</v>
      </c>
      <c r="U248" s="0" t="n">
        <v>2036</v>
      </c>
      <c r="V248" s="0" t="n">
        <v>6</v>
      </c>
      <c r="W248" s="60" t="n">
        <v>46282</v>
      </c>
      <c r="X248" s="55" t="n">
        <f aca="false">IF(I248="Male",0,1)</f>
        <v>1</v>
      </c>
      <c r="Y248" s="55" t="n">
        <f aca="false">IF(OR(I248="DNB",I248="Dry DNB"),1,0)</f>
        <v>0</v>
      </c>
      <c r="Z248" s="55" t="n">
        <f aca="false">IF(ISNUMBER(W248),A248-W248,"")</f>
        <v>27</v>
      </c>
      <c r="AA248" s="55" t="n">
        <f aca="false">MATCH(A248,DATAS,0)</f>
        <v>1</v>
      </c>
      <c r="AB248" s="55" t="n">
        <f aca="false">IF(AND(E248&gt;0,OR(AND(B248&gt;=1,B248&lt;=6),B248=10)),1,0)</f>
        <v>1</v>
      </c>
      <c r="AC248" s="55" t="n">
        <f aca="false">IF(AND(E248&gt;0,B248=10),1,0)</f>
        <v>0</v>
      </c>
      <c r="AD248" s="0" t="str">
        <f aca="false">IF(AND(C247=C248,AA247=AA248-1),AB247,"")</f>
        <v/>
      </c>
      <c r="AE248" s="0" t="str">
        <f aca="false">IF(AND(C247=C248,AA247=AA248-1),AC247,"")</f>
        <v/>
      </c>
      <c r="AF248" s="0" t="str">
        <f aca="false">IF(AA248=1,"",IF(AND(AB248=1,AD248&lt;&gt;1),1,0))</f>
        <v/>
      </c>
      <c r="AG248" s="0" t="str">
        <f aca="false">IF(AA248=1,"",IF(AND(AC248=1,AE248&lt;&gt;1),1,0))</f>
        <v/>
      </c>
      <c r="AH248" s="60" t="str">
        <f aca="false">IF(AND(E248&gt;0,AA248&lt;2,NOT(AND(C249=C248,AA249=AA248+1))),INDEX(DATAS,AA248+1),"")</f>
        <v/>
      </c>
      <c r="AI248" s="60" t="str">
        <f aca="false">IF(AND(AC248=1,AA248&lt;2),IF(AND(C249=C248,AA249=AA248+1),IF(AC249=1,"",INDEX(DATAS,AA248+1)),INDEX(DATAS,AA248+1)),"")</f>
        <v/>
      </c>
    </row>
    <row r="249" customFormat="false" ht="15" hidden="false" customHeight="false" outlineLevel="0" collapsed="false">
      <c r="A249" s="60" t="n">
        <v>46310</v>
      </c>
      <c r="B249" s="0" t="n">
        <v>5</v>
      </c>
      <c r="C249" s="0" t="n">
        <v>3357</v>
      </c>
      <c r="D249" s="0" t="n">
        <v>303</v>
      </c>
      <c r="E249" s="0" t="n">
        <v>4</v>
      </c>
      <c r="F249" s="55" t="s">
        <v>270</v>
      </c>
      <c r="G249" s="0" t="n">
        <v>35.8</v>
      </c>
      <c r="H249" s="0" t="n">
        <v>26</v>
      </c>
      <c r="I249" s="55" t="s">
        <v>187</v>
      </c>
      <c r="J249" s="0" t="n">
        <v>303</v>
      </c>
      <c r="K249" s="0" t="n">
        <v>78</v>
      </c>
      <c r="M249" s="0" t="n">
        <v>-289.93</v>
      </c>
      <c r="N249" s="0" t="n">
        <v>40.34</v>
      </c>
      <c r="O249" s="0" t="n">
        <v>14.14</v>
      </c>
      <c r="P249" s="0" t="n">
        <v>5.4</v>
      </c>
      <c r="Q249" s="0" t="n">
        <v>3.64</v>
      </c>
      <c r="T249" s="0" t="n">
        <v>71.15</v>
      </c>
      <c r="U249" s="0" t="n">
        <v>2037</v>
      </c>
      <c r="V249" s="0" t="n">
        <v>6</v>
      </c>
      <c r="W249" s="60" t="n">
        <v>46282</v>
      </c>
      <c r="X249" s="55" t="n">
        <f aca="false">IF(I249="Male",0,1)</f>
        <v>1</v>
      </c>
      <c r="Y249" s="55" t="n">
        <f aca="false">IF(OR(I249="DNB",I249="Dry DNB"),1,0)</f>
        <v>0</v>
      </c>
      <c r="Z249" s="55" t="n">
        <f aca="false">IF(ISNUMBER(W249),A249-W249,"")</f>
        <v>28</v>
      </c>
      <c r="AA249" s="55" t="n">
        <f aca="false">MATCH(A249,DATAS,0)</f>
        <v>2</v>
      </c>
      <c r="AB249" s="55" t="n">
        <f aca="false">IF(AND(E249&gt;0,OR(AND(B249&gt;=1,B249&lt;=6),B249=10)),1,0)</f>
        <v>1</v>
      </c>
      <c r="AC249" s="55" t="n">
        <f aca="false">IF(AND(E249&gt;0,B249=10),1,0)</f>
        <v>0</v>
      </c>
      <c r="AD249" s="55" t="n">
        <f aca="false">IF(AND(C248=C249,AA248=AA249-1),AB248,"")</f>
        <v>1</v>
      </c>
      <c r="AE249" s="55" t="n">
        <f aca="false">IF(AND(C248=C249,AA248=AA249-1),AC248,"")</f>
        <v>0</v>
      </c>
      <c r="AF249" s="55" t="n">
        <f aca="false">IF(AA249=1,"",IF(AND(AB249=1,AD249&lt;&gt;1),1,0))</f>
        <v>0</v>
      </c>
      <c r="AG249" s="55" t="n">
        <f aca="false">IF(AA249=1,"",IF(AND(AC249=1,AE249&lt;&gt;1),1,0))</f>
        <v>0</v>
      </c>
      <c r="AH249" s="60" t="str">
        <f aca="false">IF(AND(E249&gt;0,AA249&lt;2,NOT(AND(C250=C249,AA250=AA249+1))),INDEX(DATAS,AA249+1),"")</f>
        <v/>
      </c>
      <c r="AI249" s="60" t="str">
        <f aca="false">IF(AND(AC249=1,AA249&lt;2),IF(AND(C250=C249,AA250=AA249+1),IF(AC250=1,"",INDEX(DATAS,AA249+1)),INDEX(DATAS,AA249+1)),"")</f>
        <v/>
      </c>
    </row>
    <row r="250" customFormat="false" ht="15" hidden="false" customHeight="false" outlineLevel="0" collapsed="false">
      <c r="A250" s="60" t="n">
        <v>46309</v>
      </c>
      <c r="B250" s="0" t="n">
        <v>3</v>
      </c>
      <c r="C250" s="0" t="n">
        <v>3366</v>
      </c>
      <c r="D250" s="0" t="n">
        <v>8</v>
      </c>
      <c r="E250" s="0" t="n">
        <v>5</v>
      </c>
      <c r="F250" s="55" t="s">
        <v>271</v>
      </c>
      <c r="G250" s="0" t="n">
        <v>34.9</v>
      </c>
      <c r="H250" s="0" t="n">
        <v>24</v>
      </c>
      <c r="I250" s="55" t="s">
        <v>166</v>
      </c>
      <c r="J250" s="0" t="n">
        <v>8</v>
      </c>
      <c r="M250" s="0" t="n">
        <v>1280.61</v>
      </c>
      <c r="N250" s="0" t="n">
        <v>31.03</v>
      </c>
      <c r="O250" s="0" t="n">
        <v>29.57</v>
      </c>
      <c r="R250" s="0" t="n">
        <v>1627</v>
      </c>
      <c r="S250" s="0" t="n">
        <v>3271</v>
      </c>
      <c r="U250" s="0" t="n">
        <v>2032</v>
      </c>
      <c r="V250" s="0" t="n">
        <v>0</v>
      </c>
      <c r="X250" s="55" t="n">
        <f aca="false">IF(I250="Male",0,1)</f>
        <v>1</v>
      </c>
      <c r="Y250" s="55" t="n">
        <f aca="false">IF(OR(I250="DNB",I250="Dry DNB"),1,0)</f>
        <v>0</v>
      </c>
      <c r="Z250" s="0" t="str">
        <f aca="false">IF(ISNUMBER(W250),A250-W250,"")</f>
        <v/>
      </c>
      <c r="AA250" s="55" t="n">
        <f aca="false">MATCH(A250,DATAS,0)</f>
        <v>1</v>
      </c>
      <c r="AB250" s="55" t="n">
        <f aca="false">IF(AND(E250&gt;0,OR(AND(B250&gt;=1,B250&lt;=6),B250=10)),1,0)</f>
        <v>1</v>
      </c>
      <c r="AC250" s="55" t="n">
        <f aca="false">IF(AND(E250&gt;0,B250=10),1,0)</f>
        <v>0</v>
      </c>
      <c r="AD250" s="0" t="str">
        <f aca="false">IF(AND(C249=C250,AA249=AA250-1),AB249,"")</f>
        <v/>
      </c>
      <c r="AE250" s="0" t="str">
        <f aca="false">IF(AND(C249=C250,AA249=AA250-1),AC249,"")</f>
        <v/>
      </c>
      <c r="AF250" s="0" t="str">
        <f aca="false">IF(AA250=1,"",IF(AND(AB250=1,AD250&lt;&gt;1),1,0))</f>
        <v/>
      </c>
      <c r="AG250" s="0" t="str">
        <f aca="false">IF(AA250=1,"",IF(AND(AC250=1,AE250&lt;&gt;1),1,0))</f>
        <v/>
      </c>
      <c r="AH250" s="60" t="str">
        <f aca="false">IF(AND(E250&gt;0,AA250&lt;2,NOT(AND(C251=C250,AA251=AA250+1))),INDEX(DATAS,AA250+1),"")</f>
        <v/>
      </c>
      <c r="AI250" s="60" t="str">
        <f aca="false">IF(AND(AC250=1,AA250&lt;2),IF(AND(C251=C250,AA251=AA250+1),IF(AC251=1,"",INDEX(DATAS,AA250+1)),INDEX(DATAS,AA250+1)),"")</f>
        <v/>
      </c>
    </row>
    <row r="251" customFormat="false" ht="15" hidden="false" customHeight="false" outlineLevel="0" collapsed="false">
      <c r="A251" s="60" t="n">
        <v>46310</v>
      </c>
      <c r="B251" s="0" t="n">
        <v>3</v>
      </c>
      <c r="C251" s="0" t="n">
        <v>3366</v>
      </c>
      <c r="D251" s="0" t="n">
        <v>9</v>
      </c>
      <c r="E251" s="0" t="n">
        <v>5</v>
      </c>
      <c r="F251" s="55" t="s">
        <v>271</v>
      </c>
      <c r="G251" s="0" t="n">
        <v>34</v>
      </c>
      <c r="H251" s="0" t="n">
        <v>28</v>
      </c>
      <c r="I251" s="55" t="s">
        <v>166</v>
      </c>
      <c r="J251" s="0" t="n">
        <v>9</v>
      </c>
      <c r="M251" s="0" t="n">
        <v>1280.61</v>
      </c>
      <c r="N251" s="0" t="n">
        <v>31.03</v>
      </c>
      <c r="O251" s="0" t="n">
        <v>29.57</v>
      </c>
      <c r="U251" s="0" t="n">
        <v>2033</v>
      </c>
      <c r="V251" s="0" t="n">
        <v>0</v>
      </c>
      <c r="X251" s="55" t="n">
        <f aca="false">IF(I251="Male",0,1)</f>
        <v>1</v>
      </c>
      <c r="Y251" s="55" t="n">
        <f aca="false">IF(OR(I251="DNB",I251="Dry DNB"),1,0)</f>
        <v>0</v>
      </c>
      <c r="Z251" s="0" t="str">
        <f aca="false">IF(ISNUMBER(W251),A251-W251,"")</f>
        <v/>
      </c>
      <c r="AA251" s="55" t="n">
        <f aca="false">MATCH(A251,DATAS,0)</f>
        <v>2</v>
      </c>
      <c r="AB251" s="55" t="n">
        <f aca="false">IF(AND(E251&gt;0,OR(AND(B251&gt;=1,B251&lt;=6),B251=10)),1,0)</f>
        <v>1</v>
      </c>
      <c r="AC251" s="55" t="n">
        <f aca="false">IF(AND(E251&gt;0,B251=10),1,0)</f>
        <v>0</v>
      </c>
      <c r="AD251" s="55" t="n">
        <f aca="false">IF(AND(C250=C251,AA250=AA251-1),AB250,"")</f>
        <v>1</v>
      </c>
      <c r="AE251" s="55" t="n">
        <f aca="false">IF(AND(C250=C251,AA250=AA251-1),AC250,"")</f>
        <v>0</v>
      </c>
      <c r="AF251" s="55" t="n">
        <f aca="false">IF(AA251=1,"",IF(AND(AB251=1,AD251&lt;&gt;1),1,0))</f>
        <v>0</v>
      </c>
      <c r="AG251" s="55" t="n">
        <f aca="false">IF(AA251=1,"",IF(AND(AC251=1,AE251&lt;&gt;1),1,0))</f>
        <v>0</v>
      </c>
      <c r="AH251" s="60" t="str">
        <f aca="false">IF(AND(E251&gt;0,AA251&lt;2,NOT(AND(C252=C251,AA252=AA251+1))),INDEX(DATAS,AA251+1),"")</f>
        <v/>
      </c>
      <c r="AI251" s="60" t="str">
        <f aca="false">IF(AND(AC251=1,AA251&lt;2),IF(AND(C252=C251,AA252=AA251+1),IF(AC252=1,"",INDEX(DATAS,AA251+1)),INDEX(DATAS,AA251+1)),"")</f>
        <v/>
      </c>
    </row>
    <row r="252" customFormat="false" ht="15" hidden="false" customHeight="false" outlineLevel="0" collapsed="false">
      <c r="A252" s="60" t="n">
        <v>46309</v>
      </c>
      <c r="B252" s="0" t="n">
        <v>5</v>
      </c>
      <c r="C252" s="0" t="n">
        <v>3370</v>
      </c>
      <c r="D252" s="0" t="n">
        <v>277</v>
      </c>
      <c r="E252" s="0" t="n">
        <v>4</v>
      </c>
      <c r="F252" s="55" t="s">
        <v>272</v>
      </c>
      <c r="G252" s="0" t="n">
        <v>44.4</v>
      </c>
      <c r="H252" s="0" t="n">
        <v>41</v>
      </c>
      <c r="I252" s="55" t="s">
        <v>157</v>
      </c>
      <c r="J252" s="0" t="n">
        <v>102</v>
      </c>
      <c r="K252" s="0" t="n">
        <v>67</v>
      </c>
      <c r="L252" s="0" t="n">
        <v>175</v>
      </c>
      <c r="M252" s="0" t="n">
        <v>434.53</v>
      </c>
      <c r="N252" s="0" t="n">
        <v>24.38</v>
      </c>
      <c r="O252" s="0" t="n">
        <v>22.76</v>
      </c>
      <c r="P252" s="0" t="n">
        <v>4.98</v>
      </c>
      <c r="Q252" s="0" t="n">
        <v>3.58</v>
      </c>
      <c r="R252" s="0" t="n">
        <v>5025</v>
      </c>
      <c r="S252" s="0" t="n">
        <v>10384</v>
      </c>
      <c r="T252" s="0" t="n">
        <v>58.5</v>
      </c>
      <c r="U252" s="0" t="n">
        <v>2028</v>
      </c>
      <c r="V252" s="0" t="n">
        <v>2</v>
      </c>
      <c r="W252" s="60" t="n">
        <v>46135</v>
      </c>
      <c r="X252" s="55" t="n">
        <f aca="false">IF(I252="Male",0,1)</f>
        <v>1</v>
      </c>
      <c r="Y252" s="55" t="n">
        <f aca="false">IF(OR(I252="DNB",I252="Dry DNB"),1,0)</f>
        <v>0</v>
      </c>
      <c r="Z252" s="55" t="n">
        <f aca="false">IF(ISNUMBER(W252),A252-W252,"")</f>
        <v>174</v>
      </c>
      <c r="AA252" s="55" t="n">
        <f aca="false">MATCH(A252,DATAS,0)</f>
        <v>1</v>
      </c>
      <c r="AB252" s="55" t="n">
        <f aca="false">IF(AND(E252&gt;0,OR(AND(B252&gt;=1,B252&lt;=6),B252=10)),1,0)</f>
        <v>1</v>
      </c>
      <c r="AC252" s="55" t="n">
        <f aca="false">IF(AND(E252&gt;0,B252=10),1,0)</f>
        <v>0</v>
      </c>
      <c r="AD252" s="0" t="str">
        <f aca="false">IF(AND(C251=C252,AA251=AA252-1),AB251,"")</f>
        <v/>
      </c>
      <c r="AE252" s="0" t="str">
        <f aca="false">IF(AND(C251=C252,AA251=AA252-1),AC251,"")</f>
        <v/>
      </c>
      <c r="AF252" s="0" t="str">
        <f aca="false">IF(AA252=1,"",IF(AND(AB252=1,AD252&lt;&gt;1),1,0))</f>
        <v/>
      </c>
      <c r="AG252" s="0" t="str">
        <f aca="false">IF(AA252=1,"",IF(AND(AC252=1,AE252&lt;&gt;1),1,0))</f>
        <v/>
      </c>
      <c r="AH252" s="60" t="str">
        <f aca="false">IF(AND(E252&gt;0,AA252&lt;2,NOT(AND(C253=C252,AA253=AA252+1))),INDEX(DATAS,AA252+1),"")</f>
        <v/>
      </c>
      <c r="AI252" s="60" t="str">
        <f aca="false">IF(AND(AC252=1,AA252&lt;2),IF(AND(C253=C252,AA253=AA252+1),IF(AC253=1,"",INDEX(DATAS,AA252+1)),INDEX(DATAS,AA252+1)),"")</f>
        <v/>
      </c>
    </row>
    <row r="253" customFormat="false" ht="15" hidden="false" customHeight="false" outlineLevel="0" collapsed="false">
      <c r="A253" s="60" t="n">
        <v>46310</v>
      </c>
      <c r="B253" s="0" t="n">
        <v>5</v>
      </c>
      <c r="C253" s="0" t="n">
        <v>3370</v>
      </c>
      <c r="D253" s="0" t="n">
        <v>278</v>
      </c>
      <c r="E253" s="0" t="n">
        <v>4</v>
      </c>
      <c r="F253" s="55" t="s">
        <v>272</v>
      </c>
      <c r="G253" s="0" t="n">
        <v>44.8</v>
      </c>
      <c r="H253" s="0" t="n">
        <v>42</v>
      </c>
      <c r="I253" s="55" t="s">
        <v>157</v>
      </c>
      <c r="J253" s="0" t="n">
        <v>102</v>
      </c>
      <c r="K253" s="0" t="n">
        <v>67</v>
      </c>
      <c r="L253" s="0" t="n">
        <v>176</v>
      </c>
      <c r="M253" s="0" t="n">
        <v>434.53</v>
      </c>
      <c r="N253" s="0" t="n">
        <v>24.38</v>
      </c>
      <c r="O253" s="0" t="n">
        <v>22.76</v>
      </c>
      <c r="P253" s="0" t="n">
        <v>4.98</v>
      </c>
      <c r="Q253" s="0" t="n">
        <v>3.58</v>
      </c>
      <c r="T253" s="0" t="n">
        <v>58.5</v>
      </c>
      <c r="U253" s="0" t="n">
        <v>2029</v>
      </c>
      <c r="V253" s="0" t="n">
        <v>2</v>
      </c>
      <c r="W253" s="60" t="n">
        <v>46135</v>
      </c>
      <c r="X253" s="55" t="n">
        <f aca="false">IF(I253="Male",0,1)</f>
        <v>1</v>
      </c>
      <c r="Y253" s="55" t="n">
        <f aca="false">IF(OR(I253="DNB",I253="Dry DNB"),1,0)</f>
        <v>0</v>
      </c>
      <c r="Z253" s="55" t="n">
        <f aca="false">IF(ISNUMBER(W253),A253-W253,"")</f>
        <v>175</v>
      </c>
      <c r="AA253" s="55" t="n">
        <f aca="false">MATCH(A253,DATAS,0)</f>
        <v>2</v>
      </c>
      <c r="AB253" s="55" t="n">
        <f aca="false">IF(AND(E253&gt;0,OR(AND(B253&gt;=1,B253&lt;=6),B253=10)),1,0)</f>
        <v>1</v>
      </c>
      <c r="AC253" s="55" t="n">
        <f aca="false">IF(AND(E253&gt;0,B253=10),1,0)</f>
        <v>0</v>
      </c>
      <c r="AD253" s="55" t="n">
        <f aca="false">IF(AND(C252=C253,AA252=AA253-1),AB252,"")</f>
        <v>1</v>
      </c>
      <c r="AE253" s="55" t="n">
        <f aca="false">IF(AND(C252=C253,AA252=AA253-1),AC252,"")</f>
        <v>0</v>
      </c>
      <c r="AF253" s="55" t="n">
        <f aca="false">IF(AA253=1,"",IF(AND(AB253=1,AD253&lt;&gt;1),1,0))</f>
        <v>0</v>
      </c>
      <c r="AG253" s="55" t="n">
        <f aca="false">IF(AA253=1,"",IF(AND(AC253=1,AE253&lt;&gt;1),1,0))</f>
        <v>0</v>
      </c>
      <c r="AH253" s="60" t="str">
        <f aca="false">IF(AND(E253&gt;0,AA253&lt;2,NOT(AND(C254=C253,AA254=AA253+1))),INDEX(DATAS,AA253+1),"")</f>
        <v/>
      </c>
      <c r="AI253" s="60" t="str">
        <f aca="false">IF(AND(AC253=1,AA253&lt;2),IF(AND(C254=C253,AA254=AA253+1),IF(AC254=1,"",INDEX(DATAS,AA253+1)),INDEX(DATAS,AA253+1)),"")</f>
        <v/>
      </c>
    </row>
    <row r="254" customFormat="false" ht="15" hidden="false" customHeight="false" outlineLevel="0" collapsed="false">
      <c r="A254" s="60" t="n">
        <v>46309</v>
      </c>
      <c r="B254" s="0" t="n">
        <v>14</v>
      </c>
      <c r="C254" s="0" t="n">
        <v>3376</v>
      </c>
      <c r="D254" s="0" t="n">
        <v>363</v>
      </c>
      <c r="E254" s="0" t="n">
        <v>4</v>
      </c>
      <c r="F254" s="55" t="s">
        <v>273</v>
      </c>
      <c r="I254" s="55" t="s">
        <v>162</v>
      </c>
      <c r="J254" s="0" t="n">
        <v>140</v>
      </c>
      <c r="K254" s="0" t="n">
        <v>63</v>
      </c>
      <c r="L254" s="0" t="n">
        <v>259</v>
      </c>
      <c r="M254" s="0" t="n">
        <v>1158.26</v>
      </c>
      <c r="N254" s="0" t="n">
        <v>9.2</v>
      </c>
      <c r="O254" s="0" t="n">
        <v>23.68</v>
      </c>
      <c r="P254" s="0" t="n">
        <v>3.06</v>
      </c>
      <c r="Q254" s="0" t="n">
        <v>3.27</v>
      </c>
      <c r="R254" s="0" t="n">
        <v>6626</v>
      </c>
      <c r="S254" s="0" t="n">
        <v>13187</v>
      </c>
      <c r="T254" s="0" t="n">
        <v>71.05</v>
      </c>
      <c r="U254" s="0" t="n">
        <v>2023</v>
      </c>
      <c r="V254" s="0" t="n">
        <v>3</v>
      </c>
      <c r="W254" s="60" t="n">
        <v>46051</v>
      </c>
      <c r="X254" s="55" t="n">
        <f aca="false">IF(I254="Male",0,1)</f>
        <v>1</v>
      </c>
      <c r="Y254" s="55" t="n">
        <f aca="false">IF(OR(I254="DNB",I254="Dry DNB"),1,0)</f>
        <v>0</v>
      </c>
      <c r="Z254" s="55" t="n">
        <f aca="false">IF(ISNUMBER(W254),A254-W254,"")</f>
        <v>258</v>
      </c>
      <c r="AA254" s="55" t="n">
        <f aca="false">MATCH(A254,DATAS,0)</f>
        <v>1</v>
      </c>
      <c r="AB254" s="55" t="n">
        <f aca="false">IF(AND(E254&gt;0,OR(AND(B254&gt;=1,B254&lt;=6),B254=10)),1,0)</f>
        <v>0</v>
      </c>
      <c r="AC254" s="55" t="n">
        <f aca="false">IF(AND(E254&gt;0,B254=10),1,0)</f>
        <v>0</v>
      </c>
      <c r="AD254" s="0" t="str">
        <f aca="false">IF(AND(C253=C254,AA253=AA254-1),AB253,"")</f>
        <v/>
      </c>
      <c r="AE254" s="0" t="str">
        <f aca="false">IF(AND(C253=C254,AA253=AA254-1),AC253,"")</f>
        <v/>
      </c>
      <c r="AF254" s="0" t="str">
        <f aca="false">IF(AA254=1,"",IF(AND(AB254=1,AD254&lt;&gt;1),1,0))</f>
        <v/>
      </c>
      <c r="AG254" s="0" t="str">
        <f aca="false">IF(AA254=1,"",IF(AND(AC254=1,AE254&lt;&gt;1),1,0))</f>
        <v/>
      </c>
      <c r="AH254" s="60" t="str">
        <f aca="false">IF(AND(E254&gt;0,AA254&lt;2,NOT(AND(C255=C254,AA255=AA254+1))),INDEX(DATAS,AA254+1),"")</f>
        <v/>
      </c>
      <c r="AI254" s="60" t="str">
        <f aca="false">IF(AND(AC254=1,AA254&lt;2),IF(AND(C255=C254,AA255=AA254+1),IF(AC255=1,"",INDEX(DATAS,AA254+1)),INDEX(DATAS,AA254+1)),"")</f>
        <v/>
      </c>
    </row>
    <row r="255" customFormat="false" ht="15" hidden="false" customHeight="false" outlineLevel="0" collapsed="false">
      <c r="A255" s="60" t="n">
        <v>46310</v>
      </c>
      <c r="B255" s="0" t="n">
        <v>14</v>
      </c>
      <c r="C255" s="0" t="n">
        <v>3376</v>
      </c>
      <c r="D255" s="0" t="n">
        <v>363</v>
      </c>
      <c r="E255" s="0" t="n">
        <v>4</v>
      </c>
      <c r="F255" s="55" t="s">
        <v>273</v>
      </c>
      <c r="I255" s="55" t="s">
        <v>162</v>
      </c>
      <c r="J255" s="0" t="n">
        <v>140</v>
      </c>
      <c r="K255" s="0" t="n">
        <v>63</v>
      </c>
      <c r="L255" s="0" t="n">
        <v>260</v>
      </c>
      <c r="M255" s="0" t="n">
        <v>1158.26</v>
      </c>
      <c r="N255" s="0" t="n">
        <v>9.2</v>
      </c>
      <c r="O255" s="0" t="n">
        <v>23.68</v>
      </c>
      <c r="P255" s="0" t="n">
        <v>3.06</v>
      </c>
      <c r="Q255" s="0" t="n">
        <v>3.27</v>
      </c>
      <c r="T255" s="0" t="n">
        <v>71.05</v>
      </c>
      <c r="U255" s="0" t="n">
        <v>2024</v>
      </c>
      <c r="V255" s="0" t="n">
        <v>3</v>
      </c>
      <c r="W255" s="60" t="n">
        <v>46051</v>
      </c>
      <c r="X255" s="55" t="n">
        <f aca="false">IF(I255="Male",0,1)</f>
        <v>1</v>
      </c>
      <c r="Y255" s="55" t="n">
        <f aca="false">IF(OR(I255="DNB",I255="Dry DNB"),1,0)</f>
        <v>0</v>
      </c>
      <c r="Z255" s="55" t="n">
        <f aca="false">IF(ISNUMBER(W255),A255-W255,"")</f>
        <v>259</v>
      </c>
      <c r="AA255" s="55" t="n">
        <f aca="false">MATCH(A255,DATAS,0)</f>
        <v>2</v>
      </c>
      <c r="AB255" s="55" t="n">
        <f aca="false">IF(AND(E255&gt;0,OR(AND(B255&gt;=1,B255&lt;=6),B255=10)),1,0)</f>
        <v>0</v>
      </c>
      <c r="AC255" s="55" t="n">
        <f aca="false">IF(AND(E255&gt;0,B255=10),1,0)</f>
        <v>0</v>
      </c>
      <c r="AD255" s="55" t="n">
        <f aca="false">IF(AND(C254=C255,AA254=AA255-1),AB254,"")</f>
        <v>0</v>
      </c>
      <c r="AE255" s="55" t="n">
        <f aca="false">IF(AND(C254=C255,AA254=AA255-1),AC254,"")</f>
        <v>0</v>
      </c>
      <c r="AF255" s="55" t="n">
        <f aca="false">IF(AA255=1,"",IF(AND(AB255=1,AD255&lt;&gt;1),1,0))</f>
        <v>0</v>
      </c>
      <c r="AG255" s="55" t="n">
        <f aca="false">IF(AA255=1,"",IF(AND(AC255=1,AE255&lt;&gt;1),1,0))</f>
        <v>0</v>
      </c>
      <c r="AH255" s="60" t="str">
        <f aca="false">IF(AND(E255&gt;0,AA255&lt;2,NOT(AND(C256=C255,AA256=AA255+1))),INDEX(DATAS,AA255+1),"")</f>
        <v/>
      </c>
      <c r="AI255" s="60" t="str">
        <f aca="false">IF(AND(AC255=1,AA255&lt;2),IF(AND(C256=C255,AA256=AA255+1),IF(AC256=1,"",INDEX(DATAS,AA255+1)),INDEX(DATAS,AA255+1)),"")</f>
        <v/>
      </c>
    </row>
    <row r="256" customFormat="false" ht="15" hidden="false" customHeight="false" outlineLevel="0" collapsed="false">
      <c r="A256" s="60" t="n">
        <v>46309</v>
      </c>
      <c r="B256" s="0" t="n">
        <v>5</v>
      </c>
      <c r="C256" s="0" t="n">
        <v>3380</v>
      </c>
      <c r="D256" s="0" t="n">
        <v>157</v>
      </c>
      <c r="E256" s="0" t="n">
        <v>5</v>
      </c>
      <c r="F256" s="55" t="s">
        <v>274</v>
      </c>
      <c r="G256" s="0" t="n">
        <v>37.2</v>
      </c>
      <c r="H256" s="0" t="n">
        <v>37</v>
      </c>
      <c r="I256" s="55" t="s">
        <v>187</v>
      </c>
      <c r="J256" s="0" t="n">
        <v>157</v>
      </c>
      <c r="K256" s="0" t="n">
        <v>74</v>
      </c>
      <c r="M256" s="0" t="n">
        <v>432.7</v>
      </c>
      <c r="N256" s="0" t="n">
        <v>20.11</v>
      </c>
      <c r="O256" s="0" t="n">
        <v>19.2</v>
      </c>
      <c r="P256" s="0" t="n">
        <v>4.1</v>
      </c>
      <c r="Q256" s="0" t="n">
        <v>3.38</v>
      </c>
      <c r="R256" s="0" t="n">
        <v>4572</v>
      </c>
      <c r="S256" s="0" t="n">
        <v>8782</v>
      </c>
      <c r="T256" s="0" t="n">
        <v>48.4</v>
      </c>
      <c r="U256" s="0" t="n">
        <v>2021</v>
      </c>
      <c r="V256" s="0" t="n">
        <v>4</v>
      </c>
      <c r="W256" s="60" t="n">
        <v>46303</v>
      </c>
      <c r="X256" s="55" t="n">
        <f aca="false">IF(I256="Male",0,1)</f>
        <v>1</v>
      </c>
      <c r="Y256" s="55" t="n">
        <f aca="false">IF(OR(I256="DNB",I256="Dry DNB"),1,0)</f>
        <v>0</v>
      </c>
      <c r="Z256" s="55" t="n">
        <f aca="false">IF(ISNUMBER(W256),A256-W256,"")</f>
        <v>6</v>
      </c>
      <c r="AA256" s="55" t="n">
        <f aca="false">MATCH(A256,DATAS,0)</f>
        <v>1</v>
      </c>
      <c r="AB256" s="55" t="n">
        <f aca="false">IF(AND(E256&gt;0,OR(AND(B256&gt;=1,B256&lt;=6),B256=10)),1,0)</f>
        <v>1</v>
      </c>
      <c r="AC256" s="55" t="n">
        <f aca="false">IF(AND(E256&gt;0,B256=10),1,0)</f>
        <v>0</v>
      </c>
      <c r="AD256" s="0" t="str">
        <f aca="false">IF(AND(C255=C256,AA255=AA256-1),AB255,"")</f>
        <v/>
      </c>
      <c r="AE256" s="0" t="str">
        <f aca="false">IF(AND(C255=C256,AA255=AA256-1),AC255,"")</f>
        <v/>
      </c>
      <c r="AF256" s="0" t="str">
        <f aca="false">IF(AA256=1,"",IF(AND(AB256=1,AD256&lt;&gt;1),1,0))</f>
        <v/>
      </c>
      <c r="AG256" s="0" t="str">
        <f aca="false">IF(AA256=1,"",IF(AND(AC256=1,AE256&lt;&gt;1),1,0))</f>
        <v/>
      </c>
      <c r="AH256" s="60" t="str">
        <f aca="false">IF(AND(E256&gt;0,AA256&lt;2,NOT(AND(C257=C256,AA257=AA256+1))),INDEX(DATAS,AA256+1),"")</f>
        <v/>
      </c>
      <c r="AI256" s="60" t="str">
        <f aca="false">IF(AND(AC256=1,AA256&lt;2),IF(AND(C257=C256,AA257=AA256+1),IF(AC257=1,"",INDEX(DATAS,AA256+1)),INDEX(DATAS,AA256+1)),"")</f>
        <v/>
      </c>
    </row>
    <row r="257" customFormat="false" ht="15" hidden="false" customHeight="false" outlineLevel="0" collapsed="false">
      <c r="A257" s="60" t="n">
        <v>46310</v>
      </c>
      <c r="B257" s="0" t="n">
        <v>5</v>
      </c>
      <c r="C257" s="0" t="n">
        <v>3380</v>
      </c>
      <c r="D257" s="0" t="n">
        <v>158</v>
      </c>
      <c r="E257" s="0" t="n">
        <v>5</v>
      </c>
      <c r="F257" s="55" t="s">
        <v>274</v>
      </c>
      <c r="G257" s="0" t="n">
        <v>36.3</v>
      </c>
      <c r="H257" s="0" t="n">
        <v>37</v>
      </c>
      <c r="I257" s="55" t="s">
        <v>187</v>
      </c>
      <c r="J257" s="0" t="n">
        <v>158</v>
      </c>
      <c r="K257" s="0" t="n">
        <v>74</v>
      </c>
      <c r="M257" s="0" t="n">
        <v>432.7</v>
      </c>
      <c r="N257" s="0" t="n">
        <v>20.11</v>
      </c>
      <c r="O257" s="0" t="n">
        <v>19.2</v>
      </c>
      <c r="P257" s="0" t="n">
        <v>4.1</v>
      </c>
      <c r="Q257" s="0" t="n">
        <v>3.38</v>
      </c>
      <c r="T257" s="0" t="n">
        <v>48.4</v>
      </c>
      <c r="U257" s="0" t="n">
        <v>2022</v>
      </c>
      <c r="V257" s="0" t="n">
        <v>4</v>
      </c>
      <c r="W257" s="60" t="n">
        <v>46303</v>
      </c>
      <c r="X257" s="55" t="n">
        <f aca="false">IF(I257="Male",0,1)</f>
        <v>1</v>
      </c>
      <c r="Y257" s="55" t="n">
        <f aca="false">IF(OR(I257="DNB",I257="Dry DNB"),1,0)</f>
        <v>0</v>
      </c>
      <c r="Z257" s="55" t="n">
        <f aca="false">IF(ISNUMBER(W257),A257-W257,"")</f>
        <v>7</v>
      </c>
      <c r="AA257" s="55" t="n">
        <f aca="false">MATCH(A257,DATAS,0)</f>
        <v>2</v>
      </c>
      <c r="AB257" s="55" t="n">
        <f aca="false">IF(AND(E257&gt;0,OR(AND(B257&gt;=1,B257&lt;=6),B257=10)),1,0)</f>
        <v>1</v>
      </c>
      <c r="AC257" s="55" t="n">
        <f aca="false">IF(AND(E257&gt;0,B257=10),1,0)</f>
        <v>0</v>
      </c>
      <c r="AD257" s="55" t="n">
        <f aca="false">IF(AND(C256=C257,AA256=AA257-1),AB256,"")</f>
        <v>1</v>
      </c>
      <c r="AE257" s="55" t="n">
        <f aca="false">IF(AND(C256=C257,AA256=AA257-1),AC256,"")</f>
        <v>0</v>
      </c>
      <c r="AF257" s="55" t="n">
        <f aca="false">IF(AA257=1,"",IF(AND(AB257=1,AD257&lt;&gt;1),1,0))</f>
        <v>0</v>
      </c>
      <c r="AG257" s="55" t="n">
        <f aca="false">IF(AA257=1,"",IF(AND(AC257=1,AE257&lt;&gt;1),1,0))</f>
        <v>0</v>
      </c>
      <c r="AH257" s="60" t="str">
        <f aca="false">IF(AND(E257&gt;0,AA257&lt;2,NOT(AND(C258=C257,AA258=AA257+1))),INDEX(DATAS,AA257+1),"")</f>
        <v/>
      </c>
      <c r="AI257" s="60" t="str">
        <f aca="false">IF(AND(AC257=1,AA257&lt;2),IF(AND(C258=C257,AA258=AA257+1),IF(AC258=1,"",INDEX(DATAS,AA257+1)),INDEX(DATAS,AA257+1)),"")</f>
        <v/>
      </c>
    </row>
    <row r="258" customFormat="false" ht="15" hidden="false" customHeight="false" outlineLevel="0" collapsed="false">
      <c r="A258" s="60" t="n">
        <v>46309</v>
      </c>
      <c r="B258" s="0" t="n">
        <v>14</v>
      </c>
      <c r="C258" s="0" t="n">
        <v>3386</v>
      </c>
      <c r="D258" s="0" t="n">
        <v>488</v>
      </c>
      <c r="E258" s="0" t="n">
        <v>3</v>
      </c>
      <c r="F258" s="55" t="s">
        <v>275</v>
      </c>
      <c r="I258" s="55" t="s">
        <v>162</v>
      </c>
      <c r="J258" s="0" t="n">
        <v>279</v>
      </c>
      <c r="K258" s="0" t="n">
        <v>62</v>
      </c>
      <c r="L258" s="0" t="n">
        <v>259</v>
      </c>
      <c r="M258" s="0" t="n">
        <v>465.99</v>
      </c>
      <c r="N258" s="0" t="n">
        <v>25.38</v>
      </c>
      <c r="O258" s="0" t="n">
        <v>23.23</v>
      </c>
      <c r="P258" s="0" t="n">
        <v>4.09</v>
      </c>
      <c r="Q258" s="0" t="n">
        <v>4.05</v>
      </c>
      <c r="R258" s="0" t="n">
        <v>6074</v>
      </c>
      <c r="S258" s="0" t="n">
        <v>11143</v>
      </c>
      <c r="T258" s="0" t="n">
        <v>62.45</v>
      </c>
      <c r="U258" s="0" t="n">
        <v>2019</v>
      </c>
      <c r="V258" s="0" t="n">
        <v>8</v>
      </c>
      <c r="W258" s="60" t="n">
        <v>46051</v>
      </c>
      <c r="X258" s="55" t="n">
        <f aca="false">IF(I258="Male",0,1)</f>
        <v>1</v>
      </c>
      <c r="Y258" s="55" t="n">
        <f aca="false">IF(OR(I258="DNB",I258="Dry DNB"),1,0)</f>
        <v>0</v>
      </c>
      <c r="Z258" s="55" t="n">
        <f aca="false">IF(ISNUMBER(W258),A258-W258,"")</f>
        <v>258</v>
      </c>
      <c r="AA258" s="55" t="n">
        <f aca="false">MATCH(A258,DATAS,0)</f>
        <v>1</v>
      </c>
      <c r="AB258" s="55" t="n">
        <f aca="false">IF(AND(E258&gt;0,OR(AND(B258&gt;=1,B258&lt;=6),B258=10)),1,0)</f>
        <v>0</v>
      </c>
      <c r="AC258" s="55" t="n">
        <f aca="false">IF(AND(E258&gt;0,B258=10),1,0)</f>
        <v>0</v>
      </c>
      <c r="AD258" s="0" t="str">
        <f aca="false">IF(AND(C257=C258,AA257=AA258-1),AB257,"")</f>
        <v/>
      </c>
      <c r="AE258" s="0" t="str">
        <f aca="false">IF(AND(C257=C258,AA257=AA258-1),AC257,"")</f>
        <v/>
      </c>
      <c r="AF258" s="0" t="str">
        <f aca="false">IF(AA258=1,"",IF(AND(AB258=1,AD258&lt;&gt;1),1,0))</f>
        <v/>
      </c>
      <c r="AG258" s="0" t="str">
        <f aca="false">IF(AA258=1,"",IF(AND(AC258=1,AE258&lt;&gt;1),1,0))</f>
        <v/>
      </c>
      <c r="AH258" s="60" t="str">
        <f aca="false">IF(AND(E258&gt;0,AA258&lt;2,NOT(AND(C259=C258,AA259=AA258+1))),INDEX(DATAS,AA258+1),"")</f>
        <v/>
      </c>
      <c r="AI258" s="60" t="str">
        <f aca="false">IF(AND(AC258=1,AA258&lt;2),IF(AND(C259=C258,AA259=AA258+1),IF(AC259=1,"",INDEX(DATAS,AA258+1)),INDEX(DATAS,AA258+1)),"")</f>
        <v/>
      </c>
    </row>
    <row r="259" customFormat="false" ht="15" hidden="false" customHeight="false" outlineLevel="0" collapsed="false">
      <c r="A259" s="60" t="n">
        <v>46310</v>
      </c>
      <c r="B259" s="0" t="n">
        <v>14</v>
      </c>
      <c r="C259" s="0" t="n">
        <v>3386</v>
      </c>
      <c r="D259" s="0" t="n">
        <v>488</v>
      </c>
      <c r="E259" s="0" t="n">
        <v>3</v>
      </c>
      <c r="F259" s="55" t="s">
        <v>275</v>
      </c>
      <c r="I259" s="55" t="s">
        <v>162</v>
      </c>
      <c r="J259" s="0" t="n">
        <v>279</v>
      </c>
      <c r="K259" s="0" t="n">
        <v>62</v>
      </c>
      <c r="L259" s="0" t="n">
        <v>260</v>
      </c>
      <c r="M259" s="0" t="n">
        <v>465.99</v>
      </c>
      <c r="N259" s="0" t="n">
        <v>25.38</v>
      </c>
      <c r="O259" s="0" t="n">
        <v>23.23</v>
      </c>
      <c r="P259" s="0" t="n">
        <v>4.09</v>
      </c>
      <c r="Q259" s="0" t="n">
        <v>4.05</v>
      </c>
      <c r="T259" s="0" t="n">
        <v>62.45</v>
      </c>
      <c r="U259" s="0" t="n">
        <v>2020</v>
      </c>
      <c r="V259" s="0" t="n">
        <v>8</v>
      </c>
      <c r="W259" s="60" t="n">
        <v>46051</v>
      </c>
      <c r="X259" s="55" t="n">
        <f aca="false">IF(I259="Male",0,1)</f>
        <v>1</v>
      </c>
      <c r="Y259" s="55" t="n">
        <f aca="false">IF(OR(I259="DNB",I259="Dry DNB"),1,0)</f>
        <v>0</v>
      </c>
      <c r="Z259" s="55" t="n">
        <f aca="false">IF(ISNUMBER(W259),A259-W259,"")</f>
        <v>259</v>
      </c>
      <c r="AA259" s="55" t="n">
        <f aca="false">MATCH(A259,DATAS,0)</f>
        <v>2</v>
      </c>
      <c r="AB259" s="55" t="n">
        <f aca="false">IF(AND(E259&gt;0,OR(AND(B259&gt;=1,B259&lt;=6),B259=10)),1,0)</f>
        <v>0</v>
      </c>
      <c r="AC259" s="55" t="n">
        <f aca="false">IF(AND(E259&gt;0,B259=10),1,0)</f>
        <v>0</v>
      </c>
      <c r="AD259" s="55" t="n">
        <f aca="false">IF(AND(C258=C259,AA258=AA259-1),AB258,"")</f>
        <v>0</v>
      </c>
      <c r="AE259" s="55" t="n">
        <f aca="false">IF(AND(C258=C259,AA258=AA259-1),AC258,"")</f>
        <v>0</v>
      </c>
      <c r="AF259" s="55" t="n">
        <f aca="false">IF(AA259=1,"",IF(AND(AB259=1,AD259&lt;&gt;1),1,0))</f>
        <v>0</v>
      </c>
      <c r="AG259" s="55" t="n">
        <f aca="false">IF(AA259=1,"",IF(AND(AC259=1,AE259&lt;&gt;1),1,0))</f>
        <v>0</v>
      </c>
      <c r="AH259" s="60" t="str">
        <f aca="false">IF(AND(E259&gt;0,AA259&lt;2,NOT(AND(C260=C259,AA260=AA259+1))),INDEX(DATAS,AA259+1),"")</f>
        <v/>
      </c>
      <c r="AI259" s="60" t="str">
        <f aca="false">IF(AND(AC259=1,AA259&lt;2),IF(AND(C260=C259,AA260=AA259+1),IF(AC260=1,"",INDEX(DATAS,AA259+1)),INDEX(DATAS,AA259+1)),"")</f>
        <v/>
      </c>
    </row>
    <row r="260" customFormat="false" ht="15" hidden="false" customHeight="false" outlineLevel="0" collapsed="false">
      <c r="A260" s="60" t="n">
        <v>46309</v>
      </c>
      <c r="B260" s="0" t="n">
        <v>3</v>
      </c>
      <c r="C260" s="0" t="n">
        <v>3390</v>
      </c>
      <c r="D260" s="0" t="n">
        <v>6</v>
      </c>
      <c r="E260" s="0" t="n">
        <v>4</v>
      </c>
      <c r="F260" s="55" t="s">
        <v>276</v>
      </c>
      <c r="H260" s="0" t="n">
        <v>10</v>
      </c>
      <c r="I260" s="55" t="s">
        <v>166</v>
      </c>
      <c r="J260" s="0" t="n">
        <v>6</v>
      </c>
      <c r="M260" s="0" t="n">
        <v>845.41</v>
      </c>
      <c r="N260" s="0" t="n">
        <v>30.4</v>
      </c>
      <c r="O260" s="0" t="n">
        <v>33.92</v>
      </c>
      <c r="R260" s="0" t="n">
        <v>875</v>
      </c>
      <c r="S260" s="0" t="n">
        <v>1760</v>
      </c>
      <c r="U260" s="0" t="n">
        <v>2015</v>
      </c>
      <c r="V260" s="0" t="n">
        <v>0</v>
      </c>
      <c r="X260" s="55" t="n">
        <f aca="false">IF(I260="Male",0,1)</f>
        <v>1</v>
      </c>
      <c r="Y260" s="55" t="n">
        <f aca="false">IF(OR(I260="DNB",I260="Dry DNB"),1,0)</f>
        <v>0</v>
      </c>
      <c r="Z260" s="0" t="str">
        <f aca="false">IF(ISNUMBER(W260),A260-W260,"")</f>
        <v/>
      </c>
      <c r="AA260" s="55" t="n">
        <f aca="false">MATCH(A260,DATAS,0)</f>
        <v>1</v>
      </c>
      <c r="AB260" s="55" t="n">
        <f aca="false">IF(AND(E260&gt;0,OR(AND(B260&gt;=1,B260&lt;=6),B260=10)),1,0)</f>
        <v>1</v>
      </c>
      <c r="AC260" s="55" t="n">
        <f aca="false">IF(AND(E260&gt;0,B260=10),1,0)</f>
        <v>0</v>
      </c>
      <c r="AD260" s="0" t="str">
        <f aca="false">IF(AND(C259=C260,AA259=AA260-1),AB259,"")</f>
        <v/>
      </c>
      <c r="AE260" s="0" t="str">
        <f aca="false">IF(AND(C259=C260,AA259=AA260-1),AC259,"")</f>
        <v/>
      </c>
      <c r="AF260" s="0" t="str">
        <f aca="false">IF(AA260=1,"",IF(AND(AB260=1,AD260&lt;&gt;1),1,0))</f>
        <v/>
      </c>
      <c r="AG260" s="0" t="str">
        <f aca="false">IF(AA260=1,"",IF(AND(AC260=1,AE260&lt;&gt;1),1,0))</f>
        <v/>
      </c>
      <c r="AH260" s="60" t="str">
        <f aca="false">IF(AND(E260&gt;0,AA260&lt;2,NOT(AND(C261=C260,AA261=AA260+1))),INDEX(DATAS,AA260+1),"")</f>
        <v/>
      </c>
      <c r="AI260" s="60" t="str">
        <f aca="false">IF(AND(AC260=1,AA260&lt;2),IF(AND(C261=C260,AA261=AA260+1),IF(AC261=1,"",INDEX(DATAS,AA260+1)),INDEX(DATAS,AA260+1)),"")</f>
        <v/>
      </c>
    </row>
    <row r="261" customFormat="false" ht="15" hidden="false" customHeight="false" outlineLevel="0" collapsed="false">
      <c r="A261" s="60" t="n">
        <v>46310</v>
      </c>
      <c r="B261" s="0" t="n">
        <v>3</v>
      </c>
      <c r="C261" s="0" t="n">
        <v>3390</v>
      </c>
      <c r="D261" s="0" t="n">
        <v>7</v>
      </c>
      <c r="E261" s="0" t="n">
        <v>4</v>
      </c>
      <c r="F261" s="55" t="s">
        <v>276</v>
      </c>
      <c r="G261" s="0" t="n">
        <v>23</v>
      </c>
      <c r="H261" s="0" t="n">
        <v>11</v>
      </c>
      <c r="I261" s="55" t="s">
        <v>166</v>
      </c>
      <c r="J261" s="0" t="n">
        <v>7</v>
      </c>
      <c r="M261" s="0" t="n">
        <v>845.41</v>
      </c>
      <c r="N261" s="0" t="n">
        <v>30.4</v>
      </c>
      <c r="O261" s="0" t="n">
        <v>33.92</v>
      </c>
      <c r="U261" s="0" t="n">
        <v>2016</v>
      </c>
      <c r="V261" s="0" t="n">
        <v>0</v>
      </c>
      <c r="X261" s="55" t="n">
        <f aca="false">IF(I261="Male",0,1)</f>
        <v>1</v>
      </c>
      <c r="Y261" s="55" t="n">
        <f aca="false">IF(OR(I261="DNB",I261="Dry DNB"),1,0)</f>
        <v>0</v>
      </c>
      <c r="Z261" s="0" t="str">
        <f aca="false">IF(ISNUMBER(W261),A261-W261,"")</f>
        <v/>
      </c>
      <c r="AA261" s="55" t="n">
        <f aca="false">MATCH(A261,DATAS,0)</f>
        <v>2</v>
      </c>
      <c r="AB261" s="55" t="n">
        <f aca="false">IF(AND(E261&gt;0,OR(AND(B261&gt;=1,B261&lt;=6),B261=10)),1,0)</f>
        <v>1</v>
      </c>
      <c r="AC261" s="55" t="n">
        <f aca="false">IF(AND(E261&gt;0,B261=10),1,0)</f>
        <v>0</v>
      </c>
      <c r="AD261" s="55" t="n">
        <f aca="false">IF(AND(C260=C261,AA260=AA261-1),AB260,"")</f>
        <v>1</v>
      </c>
      <c r="AE261" s="55" t="n">
        <f aca="false">IF(AND(C260=C261,AA260=AA261-1),AC260,"")</f>
        <v>0</v>
      </c>
      <c r="AF261" s="55" t="n">
        <f aca="false">IF(AA261=1,"",IF(AND(AB261=1,AD261&lt;&gt;1),1,0))</f>
        <v>0</v>
      </c>
      <c r="AG261" s="55" t="n">
        <f aca="false">IF(AA261=1,"",IF(AND(AC261=1,AE261&lt;&gt;1),1,0))</f>
        <v>0</v>
      </c>
      <c r="AH261" s="60" t="str">
        <f aca="false">IF(AND(E261&gt;0,AA261&lt;2,NOT(AND(C262=C261,AA262=AA261+1))),INDEX(DATAS,AA261+1),"")</f>
        <v/>
      </c>
      <c r="AI261" s="60" t="str">
        <f aca="false">IF(AND(AC261=1,AA261&lt;2),IF(AND(C262=C261,AA262=AA261+1),IF(AC262=1,"",INDEX(DATAS,AA261+1)),INDEX(DATAS,AA261+1)),"")</f>
        <v/>
      </c>
    </row>
    <row r="262" customFormat="false" ht="15" hidden="false" customHeight="false" outlineLevel="0" collapsed="false">
      <c r="A262" s="60" t="n">
        <v>46309</v>
      </c>
      <c r="B262" s="0" t="n">
        <v>2</v>
      </c>
      <c r="C262" s="0" t="n">
        <v>3392</v>
      </c>
      <c r="D262" s="0" t="n">
        <v>42</v>
      </c>
      <c r="E262" s="0" t="n">
        <v>4</v>
      </c>
      <c r="F262" s="55" t="s">
        <v>277</v>
      </c>
      <c r="G262" s="0" t="n">
        <v>74.4</v>
      </c>
      <c r="H262" s="0" t="n">
        <v>71</v>
      </c>
      <c r="I262" s="55" t="s">
        <v>166</v>
      </c>
      <c r="J262" s="0" t="n">
        <v>42</v>
      </c>
      <c r="M262" s="0" t="n">
        <v>1126.69</v>
      </c>
      <c r="N262" s="0" t="n">
        <v>17.07</v>
      </c>
      <c r="O262" s="0" t="n">
        <v>25.1</v>
      </c>
      <c r="P262" s="0" t="n">
        <v>4.5</v>
      </c>
      <c r="Q262" s="0" t="n">
        <v>3.04</v>
      </c>
      <c r="R262" s="0" t="n">
        <v>5723</v>
      </c>
      <c r="S262" s="0" t="n">
        <v>11505</v>
      </c>
      <c r="U262" s="0" t="n">
        <v>2014</v>
      </c>
      <c r="V262" s="0" t="n">
        <v>0</v>
      </c>
      <c r="X262" s="55" t="n">
        <f aca="false">IF(I262="Male",0,1)</f>
        <v>1</v>
      </c>
      <c r="Y262" s="55" t="n">
        <f aca="false">IF(OR(I262="DNB",I262="Dry DNB"),1,0)</f>
        <v>0</v>
      </c>
      <c r="Z262" s="0" t="str">
        <f aca="false">IF(ISNUMBER(W262),A262-W262,"")</f>
        <v/>
      </c>
      <c r="AA262" s="55" t="n">
        <f aca="false">MATCH(A262,DATAS,0)</f>
        <v>1</v>
      </c>
      <c r="AB262" s="55" t="n">
        <f aca="false">IF(AND(E262&gt;0,OR(AND(B262&gt;=1,B262&lt;=6),B262=10)),1,0)</f>
        <v>1</v>
      </c>
      <c r="AC262" s="55" t="n">
        <f aca="false">IF(AND(E262&gt;0,B262=10),1,0)</f>
        <v>0</v>
      </c>
      <c r="AD262" s="0" t="str">
        <f aca="false">IF(AND(C261=C262,AA261=AA262-1),AB261,"")</f>
        <v/>
      </c>
      <c r="AE262" s="0" t="str">
        <f aca="false">IF(AND(C261=C262,AA261=AA262-1),AC261,"")</f>
        <v/>
      </c>
      <c r="AF262" s="0" t="str">
        <f aca="false">IF(AA262=1,"",IF(AND(AB262=1,AD262&lt;&gt;1),1,0))</f>
        <v/>
      </c>
      <c r="AG262" s="0" t="str">
        <f aca="false">IF(AA262=1,"",IF(AND(AC262=1,AE262&lt;&gt;1),1,0))</f>
        <v/>
      </c>
      <c r="AH262" s="60" t="str">
        <f aca="false">IF(AND(E262&gt;0,AA262&lt;2,NOT(AND(C263=C262,AA263=AA262+1))),INDEX(DATAS,AA262+1),"")</f>
        <v/>
      </c>
      <c r="AI262" s="60" t="str">
        <f aca="false">IF(AND(AC262=1,AA262&lt;2),IF(AND(C263=C262,AA263=AA262+1),IF(AC263=1,"",INDEX(DATAS,AA262+1)),INDEX(DATAS,AA262+1)),"")</f>
        <v/>
      </c>
    </row>
    <row r="263" customFormat="false" ht="15" hidden="false" customHeight="false" outlineLevel="0" collapsed="false">
      <c r="A263" s="60" t="n">
        <v>46310</v>
      </c>
      <c r="B263" s="0" t="n">
        <v>2</v>
      </c>
      <c r="C263" s="0" t="n">
        <v>3392</v>
      </c>
      <c r="D263" s="0" t="n">
        <v>43</v>
      </c>
      <c r="E263" s="0" t="n">
        <v>4</v>
      </c>
      <c r="F263" s="55" t="s">
        <v>277</v>
      </c>
      <c r="G263" s="0" t="n">
        <v>72.9</v>
      </c>
      <c r="H263" s="0" t="n">
        <v>72</v>
      </c>
      <c r="I263" s="55" t="s">
        <v>166</v>
      </c>
      <c r="J263" s="0" t="n">
        <v>43</v>
      </c>
      <c r="M263" s="0" t="n">
        <v>1126.69</v>
      </c>
      <c r="N263" s="0" t="n">
        <v>17.07</v>
      </c>
      <c r="O263" s="0" t="n">
        <v>25.1</v>
      </c>
      <c r="P263" s="0" t="n">
        <v>4.5</v>
      </c>
      <c r="Q263" s="0" t="n">
        <v>3.04</v>
      </c>
      <c r="U263" s="0" t="n">
        <v>2015</v>
      </c>
      <c r="V263" s="0" t="n">
        <v>0</v>
      </c>
      <c r="X263" s="55" t="n">
        <f aca="false">IF(I263="Male",0,1)</f>
        <v>1</v>
      </c>
      <c r="Y263" s="55" t="n">
        <f aca="false">IF(OR(I263="DNB",I263="Dry DNB"),1,0)</f>
        <v>0</v>
      </c>
      <c r="Z263" s="0" t="str">
        <f aca="false">IF(ISNUMBER(W263),A263-W263,"")</f>
        <v/>
      </c>
      <c r="AA263" s="55" t="n">
        <f aca="false">MATCH(A263,DATAS,0)</f>
        <v>2</v>
      </c>
      <c r="AB263" s="55" t="n">
        <f aca="false">IF(AND(E263&gt;0,OR(AND(B263&gt;=1,B263&lt;=6),B263=10)),1,0)</f>
        <v>1</v>
      </c>
      <c r="AC263" s="55" t="n">
        <f aca="false">IF(AND(E263&gt;0,B263=10),1,0)</f>
        <v>0</v>
      </c>
      <c r="AD263" s="55" t="n">
        <f aca="false">IF(AND(C262=C263,AA262=AA263-1),AB262,"")</f>
        <v>1</v>
      </c>
      <c r="AE263" s="55" t="n">
        <f aca="false">IF(AND(C262=C263,AA262=AA263-1),AC262,"")</f>
        <v>0</v>
      </c>
      <c r="AF263" s="55" t="n">
        <f aca="false">IF(AA263=1,"",IF(AND(AB263=1,AD263&lt;&gt;1),1,0))</f>
        <v>0</v>
      </c>
      <c r="AG263" s="55" t="n">
        <f aca="false">IF(AA263=1,"",IF(AND(AC263=1,AE263&lt;&gt;1),1,0))</f>
        <v>0</v>
      </c>
      <c r="AH263" s="60" t="str">
        <f aca="false">IF(AND(E263&gt;0,AA263&lt;2,NOT(AND(C264=C263,AA264=AA263+1))),INDEX(DATAS,AA263+1),"")</f>
        <v/>
      </c>
      <c r="AI263" s="60" t="str">
        <f aca="false">IF(AND(AC263=1,AA263&lt;2),IF(AND(C264=C263,AA264=AA263+1),IF(AC264=1,"",INDEX(DATAS,AA263+1)),INDEX(DATAS,AA263+1)),"")</f>
        <v/>
      </c>
    </row>
    <row r="264" customFormat="false" ht="15" hidden="false" customHeight="false" outlineLevel="0" collapsed="false">
      <c r="A264" s="60" t="n">
        <v>46309</v>
      </c>
      <c r="B264" s="0" t="n">
        <v>3</v>
      </c>
      <c r="C264" s="0" t="n">
        <v>3393</v>
      </c>
      <c r="D264" s="0" t="n">
        <v>100</v>
      </c>
      <c r="E264" s="0" t="n">
        <v>4</v>
      </c>
      <c r="F264" s="55" t="s">
        <v>278</v>
      </c>
      <c r="G264" s="0" t="n">
        <v>73.3</v>
      </c>
      <c r="H264" s="0" t="n">
        <v>77</v>
      </c>
      <c r="I264" s="55" t="s">
        <v>177</v>
      </c>
      <c r="J264" s="0" t="n">
        <v>100</v>
      </c>
      <c r="K264" s="0" t="n">
        <v>65</v>
      </c>
      <c r="M264" s="0" t="n">
        <v>940.48</v>
      </c>
      <c r="N264" s="0" t="n">
        <v>2.47</v>
      </c>
      <c r="O264" s="0" t="n">
        <v>24.31</v>
      </c>
      <c r="P264" s="0" t="n">
        <v>2.56</v>
      </c>
      <c r="Q264" s="0" t="n">
        <v>2.94</v>
      </c>
      <c r="R264" s="0" t="n">
        <v>7160</v>
      </c>
      <c r="S264" s="0" t="n">
        <v>14393</v>
      </c>
      <c r="T264" s="0" t="n">
        <v>78.55</v>
      </c>
      <c r="U264" s="0" t="n">
        <v>2013</v>
      </c>
      <c r="V264" s="0" t="n">
        <v>1</v>
      </c>
      <c r="W264" s="60" t="n">
        <v>46275</v>
      </c>
      <c r="X264" s="55" t="n">
        <f aca="false">IF(I264="Male",0,1)</f>
        <v>1</v>
      </c>
      <c r="Y264" s="55" t="n">
        <f aca="false">IF(OR(I264="DNB",I264="Dry DNB"),1,0)</f>
        <v>0</v>
      </c>
      <c r="Z264" s="55" t="n">
        <f aca="false">IF(ISNUMBER(W264),A264-W264,"")</f>
        <v>34</v>
      </c>
      <c r="AA264" s="55" t="n">
        <f aca="false">MATCH(A264,DATAS,0)</f>
        <v>1</v>
      </c>
      <c r="AB264" s="55" t="n">
        <f aca="false">IF(AND(E264&gt;0,OR(AND(B264&gt;=1,B264&lt;=6),B264=10)),1,0)</f>
        <v>1</v>
      </c>
      <c r="AC264" s="55" t="n">
        <f aca="false">IF(AND(E264&gt;0,B264=10),1,0)</f>
        <v>0</v>
      </c>
      <c r="AD264" s="0" t="str">
        <f aca="false">IF(AND(C263=C264,AA263=AA264-1),AB263,"")</f>
        <v/>
      </c>
      <c r="AE264" s="0" t="str">
        <f aca="false">IF(AND(C263=C264,AA263=AA264-1),AC263,"")</f>
        <v/>
      </c>
      <c r="AF264" s="0" t="str">
        <f aca="false">IF(AA264=1,"",IF(AND(AB264=1,AD264&lt;&gt;1),1,0))</f>
        <v/>
      </c>
      <c r="AG264" s="0" t="str">
        <f aca="false">IF(AA264=1,"",IF(AND(AC264=1,AE264&lt;&gt;1),1,0))</f>
        <v/>
      </c>
      <c r="AH264" s="60" t="str">
        <f aca="false">IF(AND(E264&gt;0,AA264&lt;2,NOT(AND(C265=C264,AA265=AA264+1))),INDEX(DATAS,AA264+1),"")</f>
        <v/>
      </c>
      <c r="AI264" s="60" t="str">
        <f aca="false">IF(AND(AC264=1,AA264&lt;2),IF(AND(C265=C264,AA265=AA264+1),IF(AC265=1,"",INDEX(DATAS,AA264+1)),INDEX(DATAS,AA264+1)),"")</f>
        <v/>
      </c>
    </row>
    <row r="265" customFormat="false" ht="15" hidden="false" customHeight="false" outlineLevel="0" collapsed="false">
      <c r="A265" s="60" t="n">
        <v>46310</v>
      </c>
      <c r="B265" s="0" t="n">
        <v>3</v>
      </c>
      <c r="C265" s="0" t="n">
        <v>3393</v>
      </c>
      <c r="D265" s="0" t="n">
        <v>101</v>
      </c>
      <c r="E265" s="0" t="n">
        <v>4</v>
      </c>
      <c r="F265" s="55" t="s">
        <v>278</v>
      </c>
      <c r="G265" s="0" t="n">
        <v>76.7</v>
      </c>
      <c r="H265" s="0" t="n">
        <v>76</v>
      </c>
      <c r="I265" s="55" t="s">
        <v>177</v>
      </c>
      <c r="J265" s="0" t="n">
        <v>101</v>
      </c>
      <c r="K265" s="0" t="n">
        <v>65</v>
      </c>
      <c r="M265" s="0" t="n">
        <v>940.48</v>
      </c>
      <c r="N265" s="0" t="n">
        <v>2.47</v>
      </c>
      <c r="O265" s="0" t="n">
        <v>24.31</v>
      </c>
      <c r="P265" s="0" t="n">
        <v>2.56</v>
      </c>
      <c r="Q265" s="0" t="n">
        <v>2.94</v>
      </c>
      <c r="T265" s="0" t="n">
        <v>78.55</v>
      </c>
      <c r="U265" s="0" t="n">
        <v>2014</v>
      </c>
      <c r="V265" s="0" t="n">
        <v>1</v>
      </c>
      <c r="W265" s="60" t="n">
        <v>46275</v>
      </c>
      <c r="X265" s="55" t="n">
        <f aca="false">IF(I265="Male",0,1)</f>
        <v>1</v>
      </c>
      <c r="Y265" s="55" t="n">
        <f aca="false">IF(OR(I265="DNB",I265="Dry DNB"),1,0)</f>
        <v>0</v>
      </c>
      <c r="Z265" s="55" t="n">
        <f aca="false">IF(ISNUMBER(W265),A265-W265,"")</f>
        <v>35</v>
      </c>
      <c r="AA265" s="55" t="n">
        <f aca="false">MATCH(A265,DATAS,0)</f>
        <v>2</v>
      </c>
      <c r="AB265" s="55" t="n">
        <f aca="false">IF(AND(E265&gt;0,OR(AND(B265&gt;=1,B265&lt;=6),B265=10)),1,0)</f>
        <v>1</v>
      </c>
      <c r="AC265" s="55" t="n">
        <f aca="false">IF(AND(E265&gt;0,B265=10),1,0)</f>
        <v>0</v>
      </c>
      <c r="AD265" s="55" t="n">
        <f aca="false">IF(AND(C264=C265,AA264=AA265-1),AB264,"")</f>
        <v>1</v>
      </c>
      <c r="AE265" s="55" t="n">
        <f aca="false">IF(AND(C264=C265,AA264=AA265-1),AC264,"")</f>
        <v>0</v>
      </c>
      <c r="AF265" s="55" t="n">
        <f aca="false">IF(AA265=1,"",IF(AND(AB265=1,AD265&lt;&gt;1),1,0))</f>
        <v>0</v>
      </c>
      <c r="AG265" s="55" t="n">
        <f aca="false">IF(AA265=1,"",IF(AND(AC265=1,AE265&lt;&gt;1),1,0))</f>
        <v>0</v>
      </c>
      <c r="AH265" s="60" t="str">
        <f aca="false">IF(AND(E265&gt;0,AA265&lt;2,NOT(AND(C266=C265,AA266=AA265+1))),INDEX(DATAS,AA265+1),"")</f>
        <v/>
      </c>
      <c r="AI265" s="60" t="str">
        <f aca="false">IF(AND(AC265=1,AA265&lt;2),IF(AND(C266=C265,AA266=AA265+1),IF(AC266=1,"",INDEX(DATAS,AA265+1)),INDEX(DATAS,AA265+1)),"")</f>
        <v/>
      </c>
    </row>
    <row r="266" customFormat="false" ht="15" hidden="false" customHeight="false" outlineLevel="0" collapsed="false">
      <c r="A266" s="60" t="n">
        <v>46309</v>
      </c>
      <c r="B266" s="0" t="n">
        <v>5</v>
      </c>
      <c r="C266" s="0" t="n">
        <v>3394</v>
      </c>
      <c r="D266" s="0" t="n">
        <v>314</v>
      </c>
      <c r="E266" s="0" t="n">
        <v>4</v>
      </c>
      <c r="F266" s="55" t="s">
        <v>279</v>
      </c>
      <c r="G266" s="0" t="n">
        <v>44.4</v>
      </c>
      <c r="H266" s="0" t="n">
        <v>45</v>
      </c>
      <c r="I266" s="55" t="s">
        <v>157</v>
      </c>
      <c r="J266" s="0" t="n">
        <v>104</v>
      </c>
      <c r="K266" s="0" t="n">
        <v>69</v>
      </c>
      <c r="L266" s="0" t="n">
        <v>210</v>
      </c>
      <c r="M266" s="0" t="n">
        <v>321.84</v>
      </c>
      <c r="N266" s="0" t="n">
        <v>41.08</v>
      </c>
      <c r="O266" s="0" t="n">
        <v>23.07</v>
      </c>
      <c r="P266" s="0" t="n">
        <v>3.23</v>
      </c>
      <c r="Q266" s="0" t="n">
        <v>3.91</v>
      </c>
      <c r="R266" s="0" t="n">
        <v>6195</v>
      </c>
      <c r="S266" s="0" t="n">
        <v>12370</v>
      </c>
      <c r="T266" s="0" t="n">
        <v>70.05</v>
      </c>
      <c r="U266" s="0" t="n">
        <v>2012</v>
      </c>
      <c r="V266" s="0" t="n">
        <v>2</v>
      </c>
      <c r="W266" s="60" t="n">
        <v>46100</v>
      </c>
      <c r="X266" s="55" t="n">
        <f aca="false">IF(I266="Male",0,1)</f>
        <v>1</v>
      </c>
      <c r="Y266" s="55" t="n">
        <f aca="false">IF(OR(I266="DNB",I266="Dry DNB"),1,0)</f>
        <v>0</v>
      </c>
      <c r="Z266" s="55" t="n">
        <f aca="false">IF(ISNUMBER(W266),A266-W266,"")</f>
        <v>209</v>
      </c>
      <c r="AA266" s="55" t="n">
        <f aca="false">MATCH(A266,DATAS,0)</f>
        <v>1</v>
      </c>
      <c r="AB266" s="55" t="n">
        <f aca="false">IF(AND(E266&gt;0,OR(AND(B266&gt;=1,B266&lt;=6),B266=10)),1,0)</f>
        <v>1</v>
      </c>
      <c r="AC266" s="55" t="n">
        <f aca="false">IF(AND(E266&gt;0,B266=10),1,0)</f>
        <v>0</v>
      </c>
      <c r="AD266" s="0" t="str">
        <f aca="false">IF(AND(C265=C266,AA265=AA266-1),AB265,"")</f>
        <v/>
      </c>
      <c r="AE266" s="0" t="str">
        <f aca="false">IF(AND(C265=C266,AA265=AA266-1),AC265,"")</f>
        <v/>
      </c>
      <c r="AF266" s="0" t="str">
        <f aca="false">IF(AA266=1,"",IF(AND(AB266=1,AD266&lt;&gt;1),1,0))</f>
        <v/>
      </c>
      <c r="AG266" s="0" t="str">
        <f aca="false">IF(AA266=1,"",IF(AND(AC266=1,AE266&lt;&gt;1),1,0))</f>
        <v/>
      </c>
      <c r="AH266" s="60" t="str">
        <f aca="false">IF(AND(E266&gt;0,AA266&lt;2,NOT(AND(C267=C266,AA267=AA266+1))),INDEX(DATAS,AA266+1),"")</f>
        <v/>
      </c>
      <c r="AI266" s="60" t="str">
        <f aca="false">IF(AND(AC266=1,AA266&lt;2),IF(AND(C267=C266,AA267=AA266+1),IF(AC267=1,"",INDEX(DATAS,AA266+1)),INDEX(DATAS,AA266+1)),"")</f>
        <v/>
      </c>
    </row>
    <row r="267" customFormat="false" ht="15" hidden="false" customHeight="false" outlineLevel="0" collapsed="false">
      <c r="A267" s="60" t="n">
        <v>46310</v>
      </c>
      <c r="B267" s="0" t="n">
        <v>5</v>
      </c>
      <c r="C267" s="0" t="n">
        <v>3394</v>
      </c>
      <c r="D267" s="0" t="n">
        <v>315</v>
      </c>
      <c r="E267" s="0" t="n">
        <v>4</v>
      </c>
      <c r="F267" s="55" t="s">
        <v>279</v>
      </c>
      <c r="G267" s="0" t="n">
        <v>47.7</v>
      </c>
      <c r="H267" s="0" t="n">
        <v>45</v>
      </c>
      <c r="I267" s="55" t="s">
        <v>157</v>
      </c>
      <c r="J267" s="0" t="n">
        <v>104</v>
      </c>
      <c r="K267" s="0" t="n">
        <v>69</v>
      </c>
      <c r="L267" s="0" t="n">
        <v>211</v>
      </c>
      <c r="M267" s="0" t="n">
        <v>321.84</v>
      </c>
      <c r="N267" s="0" t="n">
        <v>41.08</v>
      </c>
      <c r="O267" s="0" t="n">
        <v>23.07</v>
      </c>
      <c r="P267" s="0" t="n">
        <v>3.23</v>
      </c>
      <c r="Q267" s="0" t="n">
        <v>3.91</v>
      </c>
      <c r="T267" s="0" t="n">
        <v>70.05</v>
      </c>
      <c r="U267" s="0" t="n">
        <v>2013</v>
      </c>
      <c r="V267" s="0" t="n">
        <v>2</v>
      </c>
      <c r="W267" s="60" t="n">
        <v>46100</v>
      </c>
      <c r="X267" s="55" t="n">
        <f aca="false">IF(I267="Male",0,1)</f>
        <v>1</v>
      </c>
      <c r="Y267" s="55" t="n">
        <f aca="false">IF(OR(I267="DNB",I267="Dry DNB"),1,0)</f>
        <v>0</v>
      </c>
      <c r="Z267" s="55" t="n">
        <f aca="false">IF(ISNUMBER(W267),A267-W267,"")</f>
        <v>210</v>
      </c>
      <c r="AA267" s="55" t="n">
        <f aca="false">MATCH(A267,DATAS,0)</f>
        <v>2</v>
      </c>
      <c r="AB267" s="55" t="n">
        <f aca="false">IF(AND(E267&gt;0,OR(AND(B267&gt;=1,B267&lt;=6),B267=10)),1,0)</f>
        <v>1</v>
      </c>
      <c r="AC267" s="55" t="n">
        <f aca="false">IF(AND(E267&gt;0,B267=10),1,0)</f>
        <v>0</v>
      </c>
      <c r="AD267" s="55" t="n">
        <f aca="false">IF(AND(C266=C267,AA266=AA267-1),AB266,"")</f>
        <v>1</v>
      </c>
      <c r="AE267" s="55" t="n">
        <f aca="false">IF(AND(C266=C267,AA266=AA267-1),AC266,"")</f>
        <v>0</v>
      </c>
      <c r="AF267" s="55" t="n">
        <f aca="false">IF(AA267=1,"",IF(AND(AB267=1,AD267&lt;&gt;1),1,0))</f>
        <v>0</v>
      </c>
      <c r="AG267" s="55" t="n">
        <f aca="false">IF(AA267=1,"",IF(AND(AC267=1,AE267&lt;&gt;1),1,0))</f>
        <v>0</v>
      </c>
      <c r="AH267" s="60" t="str">
        <f aca="false">IF(AND(E267&gt;0,AA267&lt;2,NOT(AND(C268=C267,AA268=AA267+1))),INDEX(DATAS,AA267+1),"")</f>
        <v/>
      </c>
      <c r="AI267" s="60" t="str">
        <f aca="false">IF(AND(AC267=1,AA267&lt;2),IF(AND(C268=C267,AA268=AA267+1),IF(AC268=1,"",INDEX(DATAS,AA267+1)),INDEX(DATAS,AA267+1)),"")</f>
        <v/>
      </c>
    </row>
    <row r="268" customFormat="false" ht="15" hidden="false" customHeight="false" outlineLevel="0" collapsed="false">
      <c r="A268" s="60" t="n">
        <v>46309</v>
      </c>
      <c r="B268" s="0" t="n">
        <v>3</v>
      </c>
      <c r="C268" s="0" t="n">
        <v>3397</v>
      </c>
      <c r="D268" s="0" t="n">
        <v>9</v>
      </c>
      <c r="E268" s="0" t="n">
        <v>4</v>
      </c>
      <c r="F268" s="55" t="s">
        <v>280</v>
      </c>
      <c r="G268" s="0" t="n">
        <v>53</v>
      </c>
      <c r="H268" s="0" t="n">
        <v>45</v>
      </c>
      <c r="I268" s="55" t="s">
        <v>166</v>
      </c>
      <c r="J268" s="0" t="n">
        <v>9</v>
      </c>
      <c r="M268" s="0" t="n">
        <v>607.48</v>
      </c>
      <c r="N268" s="0" t="n">
        <v>34.9</v>
      </c>
      <c r="O268" s="0" t="n">
        <v>29.04</v>
      </c>
      <c r="R268" s="0" t="n">
        <v>3727</v>
      </c>
      <c r="S268" s="0" t="n">
        <v>7493</v>
      </c>
      <c r="U268" s="0" t="n">
        <v>2011</v>
      </c>
      <c r="V268" s="0" t="n">
        <v>0</v>
      </c>
      <c r="X268" s="55" t="n">
        <f aca="false">IF(I268="Male",0,1)</f>
        <v>1</v>
      </c>
      <c r="Y268" s="55" t="n">
        <f aca="false">IF(OR(I268="DNB",I268="Dry DNB"),1,0)</f>
        <v>0</v>
      </c>
      <c r="Z268" s="0" t="str">
        <f aca="false">IF(ISNUMBER(W268),A268-W268,"")</f>
        <v/>
      </c>
      <c r="AA268" s="55" t="n">
        <f aca="false">MATCH(A268,DATAS,0)</f>
        <v>1</v>
      </c>
      <c r="AB268" s="55" t="n">
        <f aca="false">IF(AND(E268&gt;0,OR(AND(B268&gt;=1,B268&lt;=6),B268=10)),1,0)</f>
        <v>1</v>
      </c>
      <c r="AC268" s="55" t="n">
        <f aca="false">IF(AND(E268&gt;0,B268=10),1,0)</f>
        <v>0</v>
      </c>
      <c r="AD268" s="0" t="str">
        <f aca="false">IF(AND(C267=C268,AA267=AA268-1),AB267,"")</f>
        <v/>
      </c>
      <c r="AE268" s="0" t="str">
        <f aca="false">IF(AND(C267=C268,AA267=AA268-1),AC267,"")</f>
        <v/>
      </c>
      <c r="AF268" s="0" t="str">
        <f aca="false">IF(AA268=1,"",IF(AND(AB268=1,AD268&lt;&gt;1),1,0))</f>
        <v/>
      </c>
      <c r="AG268" s="0" t="str">
        <f aca="false">IF(AA268=1,"",IF(AND(AC268=1,AE268&lt;&gt;1),1,0))</f>
        <v/>
      </c>
      <c r="AH268" s="60" t="str">
        <f aca="false">IF(AND(E268&gt;0,AA268&lt;2,NOT(AND(C269=C268,AA269=AA268+1))),INDEX(DATAS,AA268+1),"")</f>
        <v/>
      </c>
      <c r="AI268" s="60" t="str">
        <f aca="false">IF(AND(AC268=1,AA268&lt;2),IF(AND(C269=C268,AA269=AA268+1),IF(AC269=1,"",INDEX(DATAS,AA268+1)),INDEX(DATAS,AA268+1)),"")</f>
        <v/>
      </c>
    </row>
    <row r="269" customFormat="false" ht="15" hidden="false" customHeight="false" outlineLevel="0" collapsed="false">
      <c r="A269" s="60" t="n">
        <v>46310</v>
      </c>
      <c r="B269" s="0" t="n">
        <v>3</v>
      </c>
      <c r="C269" s="0" t="n">
        <v>3397</v>
      </c>
      <c r="D269" s="0" t="n">
        <v>10</v>
      </c>
      <c r="E269" s="0" t="n">
        <v>4</v>
      </c>
      <c r="F269" s="55" t="s">
        <v>280</v>
      </c>
      <c r="G269" s="0" t="n">
        <v>52</v>
      </c>
      <c r="H269" s="0" t="n">
        <v>47</v>
      </c>
      <c r="I269" s="55" t="s">
        <v>166</v>
      </c>
      <c r="J269" s="0" t="n">
        <v>10</v>
      </c>
      <c r="M269" s="0" t="n">
        <v>607.48</v>
      </c>
      <c r="N269" s="0" t="n">
        <v>34.9</v>
      </c>
      <c r="O269" s="0" t="n">
        <v>29.04</v>
      </c>
      <c r="U269" s="0" t="n">
        <v>2012</v>
      </c>
      <c r="V269" s="0" t="n">
        <v>0</v>
      </c>
      <c r="X269" s="55" t="n">
        <f aca="false">IF(I269="Male",0,1)</f>
        <v>1</v>
      </c>
      <c r="Y269" s="55" t="n">
        <f aca="false">IF(OR(I269="DNB",I269="Dry DNB"),1,0)</f>
        <v>0</v>
      </c>
      <c r="Z269" s="0" t="str">
        <f aca="false">IF(ISNUMBER(W269),A269-W269,"")</f>
        <v/>
      </c>
      <c r="AA269" s="55" t="n">
        <f aca="false">MATCH(A269,DATAS,0)</f>
        <v>2</v>
      </c>
      <c r="AB269" s="55" t="n">
        <f aca="false">IF(AND(E269&gt;0,OR(AND(B269&gt;=1,B269&lt;=6),B269=10)),1,0)</f>
        <v>1</v>
      </c>
      <c r="AC269" s="55" t="n">
        <f aca="false">IF(AND(E269&gt;0,B269=10),1,0)</f>
        <v>0</v>
      </c>
      <c r="AD269" s="55" t="n">
        <f aca="false">IF(AND(C268=C269,AA268=AA269-1),AB268,"")</f>
        <v>1</v>
      </c>
      <c r="AE269" s="55" t="n">
        <f aca="false">IF(AND(C268=C269,AA268=AA269-1),AC268,"")</f>
        <v>0</v>
      </c>
      <c r="AF269" s="55" t="n">
        <f aca="false">IF(AA269=1,"",IF(AND(AB269=1,AD269&lt;&gt;1),1,0))</f>
        <v>0</v>
      </c>
      <c r="AG269" s="55" t="n">
        <f aca="false">IF(AA269=1,"",IF(AND(AC269=1,AE269&lt;&gt;1),1,0))</f>
        <v>0</v>
      </c>
      <c r="AH269" s="60" t="str">
        <f aca="false">IF(AND(E269&gt;0,AA269&lt;2,NOT(AND(C270=C269,AA270=AA269+1))),INDEX(DATAS,AA269+1),"")</f>
        <v/>
      </c>
      <c r="AI269" s="60" t="str">
        <f aca="false">IF(AND(AC269=1,AA269&lt;2),IF(AND(C270=C269,AA270=AA269+1),IF(AC270=1,"",INDEX(DATAS,AA269+1)),INDEX(DATAS,AA269+1)),"")</f>
        <v/>
      </c>
    </row>
    <row r="270" customFormat="false" ht="15" hidden="false" customHeight="false" outlineLevel="0" collapsed="false">
      <c r="A270" s="60" t="n">
        <v>46309</v>
      </c>
      <c r="B270" s="0" t="n">
        <v>7</v>
      </c>
      <c r="C270" s="0" t="n">
        <v>3401</v>
      </c>
      <c r="D270" s="0" t="n">
        <v>440</v>
      </c>
      <c r="E270" s="0" t="n">
        <v>3</v>
      </c>
      <c r="F270" s="55" t="s">
        <v>281</v>
      </c>
      <c r="I270" s="55" t="s">
        <v>162</v>
      </c>
      <c r="J270" s="0" t="n">
        <v>217</v>
      </c>
      <c r="K270" s="0" t="n">
        <v>63</v>
      </c>
      <c r="L270" s="0" t="n">
        <v>245</v>
      </c>
      <c r="M270" s="0" t="n">
        <v>805.39</v>
      </c>
      <c r="N270" s="0" t="n">
        <v>30.62</v>
      </c>
      <c r="O270" s="0" t="n">
        <v>29.61</v>
      </c>
      <c r="P270" s="0" t="n">
        <v>3.42</v>
      </c>
      <c r="Q270" s="0" t="n">
        <v>3.9</v>
      </c>
      <c r="R270" s="0" t="n">
        <v>5775</v>
      </c>
      <c r="S270" s="0" t="n">
        <v>11664</v>
      </c>
      <c r="T270" s="0" t="n">
        <v>58.55</v>
      </c>
      <c r="U270" s="0" t="n">
        <v>2009</v>
      </c>
      <c r="V270" s="0" t="n">
        <v>5</v>
      </c>
      <c r="W270" s="60" t="n">
        <v>46034</v>
      </c>
      <c r="X270" s="55" t="n">
        <f aca="false">IF(I270="Male",0,1)</f>
        <v>1</v>
      </c>
      <c r="Y270" s="55" t="n">
        <f aca="false">IF(OR(I270="DNB",I270="Dry DNB"),1,0)</f>
        <v>0</v>
      </c>
      <c r="Z270" s="55" t="n">
        <f aca="false">IF(ISNUMBER(W270),A270-W270,"")</f>
        <v>275</v>
      </c>
      <c r="AA270" s="55" t="n">
        <f aca="false">MATCH(A270,DATAS,0)</f>
        <v>1</v>
      </c>
      <c r="AB270" s="55" t="n">
        <f aca="false">IF(AND(E270&gt;0,OR(AND(B270&gt;=1,B270&lt;=6),B270=10)),1,0)</f>
        <v>0</v>
      </c>
      <c r="AC270" s="55" t="n">
        <f aca="false">IF(AND(E270&gt;0,B270=10),1,0)</f>
        <v>0</v>
      </c>
      <c r="AD270" s="0" t="str">
        <f aca="false">IF(AND(C269=C270,AA269=AA270-1),AB269,"")</f>
        <v/>
      </c>
      <c r="AE270" s="0" t="str">
        <f aca="false">IF(AND(C269=C270,AA269=AA270-1),AC269,"")</f>
        <v/>
      </c>
      <c r="AF270" s="0" t="str">
        <f aca="false">IF(AA270=1,"",IF(AND(AB270=1,AD270&lt;&gt;1),1,0))</f>
        <v/>
      </c>
      <c r="AG270" s="0" t="str">
        <f aca="false">IF(AA270=1,"",IF(AND(AC270=1,AE270&lt;&gt;1),1,0))</f>
        <v/>
      </c>
      <c r="AH270" s="60" t="str">
        <f aca="false">IF(AND(E270&gt;0,AA270&lt;2,NOT(AND(C271=C270,AA271=AA270+1))),INDEX(DATAS,AA270+1),"")</f>
        <v/>
      </c>
      <c r="AI270" s="60" t="str">
        <f aca="false">IF(AND(AC270=1,AA270&lt;2),IF(AND(C271=C270,AA271=AA270+1),IF(AC271=1,"",INDEX(DATAS,AA270+1)),INDEX(DATAS,AA270+1)),"")</f>
        <v/>
      </c>
    </row>
    <row r="271" customFormat="false" ht="15" hidden="false" customHeight="false" outlineLevel="0" collapsed="false">
      <c r="A271" s="60" t="n">
        <v>46310</v>
      </c>
      <c r="B271" s="0" t="n">
        <v>7</v>
      </c>
      <c r="C271" s="0" t="n">
        <v>3401</v>
      </c>
      <c r="D271" s="0" t="n">
        <v>440</v>
      </c>
      <c r="E271" s="0" t="n">
        <v>3</v>
      </c>
      <c r="F271" s="55" t="s">
        <v>281</v>
      </c>
      <c r="I271" s="55" t="s">
        <v>162</v>
      </c>
      <c r="J271" s="0" t="n">
        <v>217</v>
      </c>
      <c r="K271" s="0" t="n">
        <v>63</v>
      </c>
      <c r="L271" s="0" t="n">
        <v>246</v>
      </c>
      <c r="M271" s="0" t="n">
        <v>805.39</v>
      </c>
      <c r="N271" s="0" t="n">
        <v>30.62</v>
      </c>
      <c r="O271" s="0" t="n">
        <v>29.61</v>
      </c>
      <c r="P271" s="0" t="n">
        <v>3.42</v>
      </c>
      <c r="Q271" s="0" t="n">
        <v>3.9</v>
      </c>
      <c r="T271" s="0" t="n">
        <v>58.55</v>
      </c>
      <c r="U271" s="0" t="n">
        <v>2010</v>
      </c>
      <c r="V271" s="0" t="n">
        <v>5</v>
      </c>
      <c r="W271" s="60" t="n">
        <v>46034</v>
      </c>
      <c r="X271" s="55" t="n">
        <f aca="false">IF(I271="Male",0,1)</f>
        <v>1</v>
      </c>
      <c r="Y271" s="55" t="n">
        <f aca="false">IF(OR(I271="DNB",I271="Dry DNB"),1,0)</f>
        <v>0</v>
      </c>
      <c r="Z271" s="55" t="n">
        <f aca="false">IF(ISNUMBER(W271),A271-W271,"")</f>
        <v>276</v>
      </c>
      <c r="AA271" s="55" t="n">
        <f aca="false">MATCH(A271,DATAS,0)</f>
        <v>2</v>
      </c>
      <c r="AB271" s="55" t="n">
        <f aca="false">IF(AND(E271&gt;0,OR(AND(B271&gt;=1,B271&lt;=6),B271=10)),1,0)</f>
        <v>0</v>
      </c>
      <c r="AC271" s="55" t="n">
        <f aca="false">IF(AND(E271&gt;0,B271=10),1,0)</f>
        <v>0</v>
      </c>
      <c r="AD271" s="55" t="n">
        <f aca="false">IF(AND(C270=C271,AA270=AA271-1),AB270,"")</f>
        <v>0</v>
      </c>
      <c r="AE271" s="55" t="n">
        <f aca="false">IF(AND(C270=C271,AA270=AA271-1),AC270,"")</f>
        <v>0</v>
      </c>
      <c r="AF271" s="55" t="n">
        <f aca="false">IF(AA271=1,"",IF(AND(AB271=1,AD271&lt;&gt;1),1,0))</f>
        <v>0</v>
      </c>
      <c r="AG271" s="55" t="n">
        <f aca="false">IF(AA271=1,"",IF(AND(AC271=1,AE271&lt;&gt;1),1,0))</f>
        <v>0</v>
      </c>
      <c r="AH271" s="60" t="str">
        <f aca="false">IF(AND(E271&gt;0,AA271&lt;2,NOT(AND(C272=C271,AA272=AA271+1))),INDEX(DATAS,AA271+1),"")</f>
        <v/>
      </c>
      <c r="AI271" s="60" t="str">
        <f aca="false">IF(AND(AC271=1,AA271&lt;2),IF(AND(C272=C271,AA272=AA271+1),IF(AC272=1,"",INDEX(DATAS,AA271+1)),INDEX(DATAS,AA271+1)),"")</f>
        <v/>
      </c>
    </row>
    <row r="272" customFormat="false" ht="15" hidden="false" customHeight="false" outlineLevel="0" collapsed="false">
      <c r="A272" s="60" t="n">
        <v>46309</v>
      </c>
      <c r="B272" s="0" t="n">
        <v>3</v>
      </c>
      <c r="C272" s="0" t="n">
        <v>3413</v>
      </c>
      <c r="D272" s="0" t="n">
        <v>80</v>
      </c>
      <c r="E272" s="0" t="n">
        <v>4</v>
      </c>
      <c r="F272" s="55" t="s">
        <v>282</v>
      </c>
      <c r="G272" s="0" t="n">
        <v>64</v>
      </c>
      <c r="H272" s="0" t="n">
        <v>62</v>
      </c>
      <c r="I272" s="55" t="s">
        <v>187</v>
      </c>
      <c r="J272" s="0" t="n">
        <v>80</v>
      </c>
      <c r="K272" s="0" t="n">
        <v>80</v>
      </c>
      <c r="M272" s="0" t="n">
        <v>267.81</v>
      </c>
      <c r="N272" s="0" t="n">
        <v>44.5</v>
      </c>
      <c r="O272" s="0" t="n">
        <v>19.79</v>
      </c>
      <c r="P272" s="0" t="n">
        <v>4.45</v>
      </c>
      <c r="Q272" s="0" t="n">
        <v>3.37</v>
      </c>
      <c r="R272" s="0" t="n">
        <v>5244</v>
      </c>
      <c r="S272" s="0" t="n">
        <v>10541</v>
      </c>
      <c r="U272" s="0" t="n">
        <v>2001</v>
      </c>
      <c r="V272" s="0" t="n">
        <v>1</v>
      </c>
      <c r="W272" s="60" t="n">
        <v>46310</v>
      </c>
      <c r="X272" s="55" t="n">
        <f aca="false">IF(I272="Male",0,1)</f>
        <v>1</v>
      </c>
      <c r="Y272" s="55" t="n">
        <f aca="false">IF(OR(I272="DNB",I272="Dry DNB"),1,0)</f>
        <v>0</v>
      </c>
      <c r="Z272" s="55" t="n">
        <f aca="false">IF(ISNUMBER(W272),A272-W272,"")</f>
        <v>-1</v>
      </c>
      <c r="AA272" s="55" t="n">
        <f aca="false">MATCH(A272,DATAS,0)</f>
        <v>1</v>
      </c>
      <c r="AB272" s="55" t="n">
        <f aca="false">IF(AND(E272&gt;0,OR(AND(B272&gt;=1,B272&lt;=6),B272=10)),1,0)</f>
        <v>1</v>
      </c>
      <c r="AC272" s="55" t="n">
        <f aca="false">IF(AND(E272&gt;0,B272=10),1,0)</f>
        <v>0</v>
      </c>
      <c r="AD272" s="0" t="str">
        <f aca="false">IF(AND(C271=C272,AA271=AA272-1),AB271,"")</f>
        <v/>
      </c>
      <c r="AE272" s="0" t="str">
        <f aca="false">IF(AND(C271=C272,AA271=AA272-1),AC271,"")</f>
        <v/>
      </c>
      <c r="AF272" s="0" t="str">
        <f aca="false">IF(AA272=1,"",IF(AND(AB272=1,AD272&lt;&gt;1),1,0))</f>
        <v/>
      </c>
      <c r="AG272" s="0" t="str">
        <f aca="false">IF(AA272=1,"",IF(AND(AC272=1,AE272&lt;&gt;1),1,0))</f>
        <v/>
      </c>
      <c r="AH272" s="60" t="str">
        <f aca="false">IF(AND(E272&gt;0,AA272&lt;2,NOT(AND(C273=C272,AA273=AA272+1))),INDEX(DATAS,AA272+1),"")</f>
        <v/>
      </c>
      <c r="AI272" s="60" t="str">
        <f aca="false">IF(AND(AC272=1,AA272&lt;2),IF(AND(C273=C272,AA273=AA272+1),IF(AC273=1,"",INDEX(DATAS,AA272+1)),INDEX(DATAS,AA272+1)),"")</f>
        <v/>
      </c>
    </row>
    <row r="273" customFormat="false" ht="15" hidden="false" customHeight="false" outlineLevel="0" collapsed="false">
      <c r="A273" s="60" t="n">
        <v>46310</v>
      </c>
      <c r="B273" s="0" t="n">
        <v>3</v>
      </c>
      <c r="C273" s="0" t="n">
        <v>3413</v>
      </c>
      <c r="D273" s="0" t="n">
        <v>81</v>
      </c>
      <c r="E273" s="0" t="n">
        <v>4</v>
      </c>
      <c r="F273" s="55" t="s">
        <v>282</v>
      </c>
      <c r="G273" s="0" t="n">
        <v>64.7</v>
      </c>
      <c r="H273" s="0" t="n">
        <v>62</v>
      </c>
      <c r="I273" s="55" t="s">
        <v>187</v>
      </c>
      <c r="J273" s="0" t="n">
        <v>81</v>
      </c>
      <c r="K273" s="0" t="n">
        <v>80</v>
      </c>
      <c r="M273" s="0" t="n">
        <v>267.81</v>
      </c>
      <c r="N273" s="0" t="n">
        <v>44.5</v>
      </c>
      <c r="O273" s="0" t="n">
        <v>19.79</v>
      </c>
      <c r="P273" s="0" t="n">
        <v>4.45</v>
      </c>
      <c r="Q273" s="0" t="n">
        <v>3.37</v>
      </c>
      <c r="U273" s="0" t="n">
        <v>2002</v>
      </c>
      <c r="V273" s="0" t="n">
        <v>1</v>
      </c>
      <c r="W273" s="60" t="n">
        <v>46310</v>
      </c>
      <c r="X273" s="55" t="n">
        <f aca="false">IF(I273="Male",0,1)</f>
        <v>1</v>
      </c>
      <c r="Y273" s="55" t="n">
        <f aca="false">IF(OR(I273="DNB",I273="Dry DNB"),1,0)</f>
        <v>0</v>
      </c>
      <c r="Z273" s="55" t="n">
        <f aca="false">IF(ISNUMBER(W273),A273-W273,"")</f>
        <v>0</v>
      </c>
      <c r="AA273" s="55" t="n">
        <f aca="false">MATCH(A273,DATAS,0)</f>
        <v>2</v>
      </c>
      <c r="AB273" s="55" t="n">
        <f aca="false">IF(AND(E273&gt;0,OR(AND(B273&gt;=1,B273&lt;=6),B273=10)),1,0)</f>
        <v>1</v>
      </c>
      <c r="AC273" s="55" t="n">
        <f aca="false">IF(AND(E273&gt;0,B273=10),1,0)</f>
        <v>0</v>
      </c>
      <c r="AD273" s="55" t="n">
        <f aca="false">IF(AND(C272=C273,AA272=AA273-1),AB272,"")</f>
        <v>1</v>
      </c>
      <c r="AE273" s="55" t="n">
        <f aca="false">IF(AND(C272=C273,AA272=AA273-1),AC272,"")</f>
        <v>0</v>
      </c>
      <c r="AF273" s="55" t="n">
        <f aca="false">IF(AA273=1,"",IF(AND(AB273=1,AD273&lt;&gt;1),1,0))</f>
        <v>0</v>
      </c>
      <c r="AG273" s="55" t="n">
        <f aca="false">IF(AA273=1,"",IF(AND(AC273=1,AE273&lt;&gt;1),1,0))</f>
        <v>0</v>
      </c>
      <c r="AH273" s="60" t="str">
        <f aca="false">IF(AND(E273&gt;0,AA273&lt;2,NOT(AND(C274=C273,AA274=AA273+1))),INDEX(DATAS,AA273+1),"")</f>
        <v/>
      </c>
      <c r="AI273" s="60" t="str">
        <f aca="false">IF(AND(AC273=1,AA273&lt;2),IF(AND(C274=C273,AA274=AA273+1),IF(AC274=1,"",INDEX(DATAS,AA273+1)),INDEX(DATAS,AA273+1)),"")</f>
        <v/>
      </c>
    </row>
    <row r="274" customFormat="false" ht="15" hidden="false" customHeight="false" outlineLevel="0" collapsed="false">
      <c r="A274" s="60" t="n">
        <v>46309</v>
      </c>
      <c r="B274" s="0" t="n">
        <v>5</v>
      </c>
      <c r="C274" s="0" t="n">
        <v>3417</v>
      </c>
      <c r="D274" s="0" t="n">
        <v>419</v>
      </c>
      <c r="E274" s="0" t="n">
        <v>4</v>
      </c>
      <c r="F274" s="55" t="s">
        <v>283</v>
      </c>
      <c r="G274" s="0" t="n">
        <v>32.8</v>
      </c>
      <c r="H274" s="0" t="n">
        <v>33</v>
      </c>
      <c r="I274" s="55" t="s">
        <v>157</v>
      </c>
      <c r="J274" s="0" t="n">
        <v>272</v>
      </c>
      <c r="K274" s="0" t="n">
        <v>69</v>
      </c>
      <c r="L274" s="0" t="n">
        <v>147</v>
      </c>
      <c r="M274" s="0" t="n">
        <v>616.74</v>
      </c>
      <c r="N274" s="0" t="n">
        <v>26.68</v>
      </c>
      <c r="O274" s="0" t="n">
        <v>18.04</v>
      </c>
      <c r="P274" s="0" t="n">
        <v>4.59</v>
      </c>
      <c r="Q274" s="0" t="n">
        <v>3.81</v>
      </c>
      <c r="R274" s="0" t="n">
        <v>4178</v>
      </c>
      <c r="S274" s="0" t="n">
        <v>8981</v>
      </c>
      <c r="T274" s="0" t="n">
        <v>48.6</v>
      </c>
      <c r="U274" s="0" t="n">
        <v>1998</v>
      </c>
      <c r="V274" s="0" t="n">
        <v>4</v>
      </c>
      <c r="W274" s="60" t="n">
        <v>46163</v>
      </c>
      <c r="X274" s="55" t="n">
        <f aca="false">IF(I274="Male",0,1)</f>
        <v>1</v>
      </c>
      <c r="Y274" s="55" t="n">
        <f aca="false">IF(OR(I274="DNB",I274="Dry DNB"),1,0)</f>
        <v>0</v>
      </c>
      <c r="Z274" s="55" t="n">
        <f aca="false">IF(ISNUMBER(W274),A274-W274,"")</f>
        <v>146</v>
      </c>
      <c r="AA274" s="55" t="n">
        <f aca="false">MATCH(A274,DATAS,0)</f>
        <v>1</v>
      </c>
      <c r="AB274" s="55" t="n">
        <f aca="false">IF(AND(E274&gt;0,OR(AND(B274&gt;=1,B274&lt;=6),B274=10)),1,0)</f>
        <v>1</v>
      </c>
      <c r="AC274" s="55" t="n">
        <f aca="false">IF(AND(E274&gt;0,B274=10),1,0)</f>
        <v>0</v>
      </c>
      <c r="AD274" s="0" t="str">
        <f aca="false">IF(AND(C273=C274,AA273=AA274-1),AB273,"")</f>
        <v/>
      </c>
      <c r="AE274" s="0" t="str">
        <f aca="false">IF(AND(C273=C274,AA273=AA274-1),AC273,"")</f>
        <v/>
      </c>
      <c r="AF274" s="0" t="str">
        <f aca="false">IF(AA274=1,"",IF(AND(AB274=1,AD274&lt;&gt;1),1,0))</f>
        <v/>
      </c>
      <c r="AG274" s="0" t="str">
        <f aca="false">IF(AA274=1,"",IF(AND(AC274=1,AE274&lt;&gt;1),1,0))</f>
        <v/>
      </c>
      <c r="AH274" s="60" t="str">
        <f aca="false">IF(AND(E274&gt;0,AA274&lt;2,NOT(AND(C275=C274,AA275=AA274+1))),INDEX(DATAS,AA274+1),"")</f>
        <v/>
      </c>
      <c r="AI274" s="60" t="str">
        <f aca="false">IF(AND(AC274=1,AA274&lt;2),IF(AND(C275=C274,AA275=AA274+1),IF(AC275=1,"",INDEX(DATAS,AA274+1)),INDEX(DATAS,AA274+1)),"")</f>
        <v/>
      </c>
    </row>
    <row r="275" customFormat="false" ht="15" hidden="false" customHeight="false" outlineLevel="0" collapsed="false">
      <c r="A275" s="60" t="n">
        <v>46310</v>
      </c>
      <c r="B275" s="0" t="n">
        <v>5</v>
      </c>
      <c r="C275" s="0" t="n">
        <v>3417</v>
      </c>
      <c r="D275" s="0" t="n">
        <v>420</v>
      </c>
      <c r="E275" s="0" t="n">
        <v>4</v>
      </c>
      <c r="F275" s="55" t="s">
        <v>283</v>
      </c>
      <c r="G275" s="0" t="n">
        <v>32.2</v>
      </c>
      <c r="H275" s="0" t="n">
        <v>33</v>
      </c>
      <c r="I275" s="55" t="s">
        <v>157</v>
      </c>
      <c r="J275" s="0" t="n">
        <v>272</v>
      </c>
      <c r="K275" s="0" t="n">
        <v>69</v>
      </c>
      <c r="L275" s="0" t="n">
        <v>148</v>
      </c>
      <c r="M275" s="0" t="n">
        <v>616.74</v>
      </c>
      <c r="N275" s="0" t="n">
        <v>26.68</v>
      </c>
      <c r="O275" s="0" t="n">
        <v>18.04</v>
      </c>
      <c r="P275" s="0" t="n">
        <v>4.59</v>
      </c>
      <c r="Q275" s="0" t="n">
        <v>3.81</v>
      </c>
      <c r="T275" s="0" t="n">
        <v>48.6</v>
      </c>
      <c r="U275" s="0" t="n">
        <v>1999</v>
      </c>
      <c r="V275" s="0" t="n">
        <v>4</v>
      </c>
      <c r="W275" s="60" t="n">
        <v>46163</v>
      </c>
      <c r="X275" s="55" t="n">
        <f aca="false">IF(I275="Male",0,1)</f>
        <v>1</v>
      </c>
      <c r="Y275" s="55" t="n">
        <f aca="false">IF(OR(I275="DNB",I275="Dry DNB"),1,0)</f>
        <v>0</v>
      </c>
      <c r="Z275" s="55" t="n">
        <f aca="false">IF(ISNUMBER(W275),A275-W275,"")</f>
        <v>147</v>
      </c>
      <c r="AA275" s="55" t="n">
        <f aca="false">MATCH(A275,DATAS,0)</f>
        <v>2</v>
      </c>
      <c r="AB275" s="55" t="n">
        <f aca="false">IF(AND(E275&gt;0,OR(AND(B275&gt;=1,B275&lt;=6),B275=10)),1,0)</f>
        <v>1</v>
      </c>
      <c r="AC275" s="55" t="n">
        <f aca="false">IF(AND(E275&gt;0,B275=10),1,0)</f>
        <v>0</v>
      </c>
      <c r="AD275" s="55" t="n">
        <f aca="false">IF(AND(C274=C275,AA274=AA275-1),AB274,"")</f>
        <v>1</v>
      </c>
      <c r="AE275" s="55" t="n">
        <f aca="false">IF(AND(C274=C275,AA274=AA275-1),AC274,"")</f>
        <v>0</v>
      </c>
      <c r="AF275" s="55" t="n">
        <f aca="false">IF(AA275=1,"",IF(AND(AB275=1,AD275&lt;&gt;1),1,0))</f>
        <v>0</v>
      </c>
      <c r="AG275" s="55" t="n">
        <f aca="false">IF(AA275=1,"",IF(AND(AC275=1,AE275&lt;&gt;1),1,0))</f>
        <v>0</v>
      </c>
      <c r="AH275" s="60" t="str">
        <f aca="false">IF(AND(E275&gt;0,AA275&lt;2,NOT(AND(C276=C275,AA276=AA275+1))),INDEX(DATAS,AA275+1),"")</f>
        <v/>
      </c>
      <c r="AI275" s="60" t="str">
        <f aca="false">IF(AND(AC275=1,AA275&lt;2),IF(AND(C276=C275,AA276=AA275+1),IF(AC276=1,"",INDEX(DATAS,AA275+1)),INDEX(DATAS,AA275+1)),"")</f>
        <v/>
      </c>
    </row>
    <row r="276" customFormat="false" ht="15" hidden="false" customHeight="false" outlineLevel="0" collapsed="false">
      <c r="A276" s="60" t="n">
        <v>46309</v>
      </c>
      <c r="B276" s="0" t="n">
        <v>5</v>
      </c>
      <c r="C276" s="0" t="n">
        <v>3421</v>
      </c>
      <c r="D276" s="0" t="n">
        <v>219</v>
      </c>
      <c r="E276" s="0" t="n">
        <v>4</v>
      </c>
      <c r="F276" s="55" t="s">
        <v>284</v>
      </c>
      <c r="G276" s="0" t="n">
        <v>38.3</v>
      </c>
      <c r="H276" s="0" t="n">
        <v>36</v>
      </c>
      <c r="I276" s="55" t="s">
        <v>157</v>
      </c>
      <c r="J276" s="0" t="n">
        <v>163</v>
      </c>
      <c r="K276" s="0" t="n">
        <v>65</v>
      </c>
      <c r="L276" s="0" t="n">
        <v>56</v>
      </c>
      <c r="M276" s="0" t="n">
        <v>350.78</v>
      </c>
      <c r="N276" s="0" t="n">
        <v>15.42</v>
      </c>
      <c r="O276" s="0" t="n">
        <v>23.27</v>
      </c>
      <c r="P276" s="0" t="n">
        <v>4.21</v>
      </c>
      <c r="Q276" s="0" t="n">
        <v>3.58</v>
      </c>
      <c r="R276" s="0" t="n">
        <v>4634</v>
      </c>
      <c r="S276" s="0" t="n">
        <v>9310</v>
      </c>
      <c r="T276" s="0" t="n">
        <v>49.1</v>
      </c>
      <c r="U276" s="0" t="n">
        <v>1997</v>
      </c>
      <c r="V276" s="0" t="n">
        <v>3</v>
      </c>
      <c r="W276" s="60" t="n">
        <v>46254</v>
      </c>
      <c r="X276" s="55" t="n">
        <f aca="false">IF(I276="Male",0,1)</f>
        <v>1</v>
      </c>
      <c r="Y276" s="55" t="n">
        <f aca="false">IF(OR(I276="DNB",I276="Dry DNB"),1,0)</f>
        <v>0</v>
      </c>
      <c r="Z276" s="55" t="n">
        <f aca="false">IF(ISNUMBER(W276),A276-W276,"")</f>
        <v>55</v>
      </c>
      <c r="AA276" s="55" t="n">
        <f aca="false">MATCH(A276,DATAS,0)</f>
        <v>1</v>
      </c>
      <c r="AB276" s="55" t="n">
        <f aca="false">IF(AND(E276&gt;0,OR(AND(B276&gt;=1,B276&lt;=6),B276=10)),1,0)</f>
        <v>1</v>
      </c>
      <c r="AC276" s="55" t="n">
        <f aca="false">IF(AND(E276&gt;0,B276=10),1,0)</f>
        <v>0</v>
      </c>
      <c r="AD276" s="0" t="str">
        <f aca="false">IF(AND(C275=C276,AA275=AA276-1),AB275,"")</f>
        <v/>
      </c>
      <c r="AE276" s="0" t="str">
        <f aca="false">IF(AND(C275=C276,AA275=AA276-1),AC275,"")</f>
        <v/>
      </c>
      <c r="AF276" s="0" t="str">
        <f aca="false">IF(AA276=1,"",IF(AND(AB276=1,AD276&lt;&gt;1),1,0))</f>
        <v/>
      </c>
      <c r="AG276" s="0" t="str">
        <f aca="false">IF(AA276=1,"",IF(AND(AC276=1,AE276&lt;&gt;1),1,0))</f>
        <v/>
      </c>
      <c r="AH276" s="60" t="str">
        <f aca="false">IF(AND(E276&gt;0,AA276&lt;2,NOT(AND(C277=C276,AA277=AA276+1))),INDEX(DATAS,AA276+1),"")</f>
        <v/>
      </c>
      <c r="AI276" s="60" t="str">
        <f aca="false">IF(AND(AC276=1,AA276&lt;2),IF(AND(C277=C276,AA277=AA276+1),IF(AC277=1,"",INDEX(DATAS,AA276+1)),INDEX(DATAS,AA276+1)),"")</f>
        <v/>
      </c>
    </row>
    <row r="277" customFormat="false" ht="15" hidden="false" customHeight="false" outlineLevel="0" collapsed="false">
      <c r="A277" s="60" t="n">
        <v>46310</v>
      </c>
      <c r="B277" s="0" t="n">
        <v>5</v>
      </c>
      <c r="C277" s="0" t="n">
        <v>3421</v>
      </c>
      <c r="D277" s="0" t="n">
        <v>220</v>
      </c>
      <c r="E277" s="0" t="n">
        <v>4</v>
      </c>
      <c r="F277" s="55" t="s">
        <v>284</v>
      </c>
      <c r="G277" s="0" t="n">
        <v>38.5</v>
      </c>
      <c r="H277" s="0" t="n">
        <v>36</v>
      </c>
      <c r="I277" s="55" t="s">
        <v>157</v>
      </c>
      <c r="J277" s="0" t="n">
        <v>163</v>
      </c>
      <c r="K277" s="0" t="n">
        <v>65</v>
      </c>
      <c r="L277" s="0" t="n">
        <v>57</v>
      </c>
      <c r="M277" s="0" t="n">
        <v>350.78</v>
      </c>
      <c r="N277" s="0" t="n">
        <v>15.42</v>
      </c>
      <c r="O277" s="0" t="n">
        <v>23.27</v>
      </c>
      <c r="P277" s="0" t="n">
        <v>4.21</v>
      </c>
      <c r="Q277" s="0" t="n">
        <v>3.58</v>
      </c>
      <c r="T277" s="0" t="n">
        <v>49.1</v>
      </c>
      <c r="U277" s="0" t="n">
        <v>1998</v>
      </c>
      <c r="V277" s="0" t="n">
        <v>3</v>
      </c>
      <c r="W277" s="60" t="n">
        <v>46254</v>
      </c>
      <c r="X277" s="55" t="n">
        <f aca="false">IF(I277="Male",0,1)</f>
        <v>1</v>
      </c>
      <c r="Y277" s="55" t="n">
        <f aca="false">IF(OR(I277="DNB",I277="Dry DNB"),1,0)</f>
        <v>0</v>
      </c>
      <c r="Z277" s="55" t="n">
        <f aca="false">IF(ISNUMBER(W277),A277-W277,"")</f>
        <v>56</v>
      </c>
      <c r="AA277" s="55" t="n">
        <f aca="false">MATCH(A277,DATAS,0)</f>
        <v>2</v>
      </c>
      <c r="AB277" s="55" t="n">
        <f aca="false">IF(AND(E277&gt;0,OR(AND(B277&gt;=1,B277&lt;=6),B277=10)),1,0)</f>
        <v>1</v>
      </c>
      <c r="AC277" s="55" t="n">
        <f aca="false">IF(AND(E277&gt;0,B277=10),1,0)</f>
        <v>0</v>
      </c>
      <c r="AD277" s="55" t="n">
        <f aca="false">IF(AND(C276=C277,AA276=AA277-1),AB276,"")</f>
        <v>1</v>
      </c>
      <c r="AE277" s="55" t="n">
        <f aca="false">IF(AND(C276=C277,AA276=AA277-1),AC276,"")</f>
        <v>0</v>
      </c>
      <c r="AF277" s="55" t="n">
        <f aca="false">IF(AA277=1,"",IF(AND(AB277=1,AD277&lt;&gt;1),1,0))</f>
        <v>0</v>
      </c>
      <c r="AG277" s="55" t="n">
        <f aca="false">IF(AA277=1,"",IF(AND(AC277=1,AE277&lt;&gt;1),1,0))</f>
        <v>0</v>
      </c>
      <c r="AH277" s="60" t="str">
        <f aca="false">IF(AND(E277&gt;0,AA277&lt;2,NOT(AND(C278=C277,AA278=AA277+1))),INDEX(DATAS,AA277+1),"")</f>
        <v/>
      </c>
      <c r="AI277" s="60" t="str">
        <f aca="false">IF(AND(AC277=1,AA277&lt;2),IF(AND(C278=C277,AA278=AA277+1),IF(AC278=1,"",INDEX(DATAS,AA277+1)),INDEX(DATAS,AA277+1)),"")</f>
        <v/>
      </c>
    </row>
    <row r="278" customFormat="false" ht="15" hidden="false" customHeight="false" outlineLevel="0" collapsed="false">
      <c r="A278" s="60" t="n">
        <v>46309</v>
      </c>
      <c r="B278" s="0" t="n">
        <v>3</v>
      </c>
      <c r="C278" s="0" t="n">
        <v>3422</v>
      </c>
      <c r="D278" s="0" t="n">
        <v>22</v>
      </c>
      <c r="E278" s="0" t="n">
        <v>4</v>
      </c>
      <c r="F278" s="55" t="s">
        <v>284</v>
      </c>
      <c r="G278" s="0" t="n">
        <v>61.3</v>
      </c>
      <c r="H278" s="0" t="n">
        <v>57</v>
      </c>
      <c r="I278" s="55" t="s">
        <v>166</v>
      </c>
      <c r="J278" s="0" t="n">
        <v>22</v>
      </c>
      <c r="M278" s="0" t="n">
        <v>291.97</v>
      </c>
      <c r="N278" s="0" t="n">
        <v>32.68</v>
      </c>
      <c r="O278" s="0" t="n">
        <v>13.41</v>
      </c>
      <c r="R278" s="0" t="n">
        <v>4104</v>
      </c>
      <c r="S278" s="0" t="n">
        <v>8250</v>
      </c>
      <c r="U278" s="0" t="n">
        <v>1997</v>
      </c>
      <c r="V278" s="0" t="n">
        <v>0</v>
      </c>
      <c r="X278" s="55" t="n">
        <f aca="false">IF(I278="Male",0,1)</f>
        <v>1</v>
      </c>
      <c r="Y278" s="55" t="n">
        <f aca="false">IF(OR(I278="DNB",I278="Dry DNB"),1,0)</f>
        <v>0</v>
      </c>
      <c r="Z278" s="0" t="str">
        <f aca="false">IF(ISNUMBER(W278),A278-W278,"")</f>
        <v/>
      </c>
      <c r="AA278" s="55" t="n">
        <f aca="false">MATCH(A278,DATAS,0)</f>
        <v>1</v>
      </c>
      <c r="AB278" s="55" t="n">
        <f aca="false">IF(AND(E278&gt;0,OR(AND(B278&gt;=1,B278&lt;=6),B278=10)),1,0)</f>
        <v>1</v>
      </c>
      <c r="AC278" s="55" t="n">
        <f aca="false">IF(AND(E278&gt;0,B278=10),1,0)</f>
        <v>0</v>
      </c>
      <c r="AD278" s="0" t="str">
        <f aca="false">IF(AND(C277=C278,AA277=AA278-1),AB277,"")</f>
        <v/>
      </c>
      <c r="AE278" s="0" t="str">
        <f aca="false">IF(AND(C277=C278,AA277=AA278-1),AC277,"")</f>
        <v/>
      </c>
      <c r="AF278" s="0" t="str">
        <f aca="false">IF(AA278=1,"",IF(AND(AB278=1,AD278&lt;&gt;1),1,0))</f>
        <v/>
      </c>
      <c r="AG278" s="0" t="str">
        <f aca="false">IF(AA278=1,"",IF(AND(AC278=1,AE278&lt;&gt;1),1,0))</f>
        <v/>
      </c>
      <c r="AH278" s="60" t="str">
        <f aca="false">IF(AND(E278&gt;0,AA278&lt;2,NOT(AND(C279=C278,AA279=AA278+1))),INDEX(DATAS,AA278+1),"")</f>
        <v/>
      </c>
      <c r="AI278" s="60" t="str">
        <f aca="false">IF(AND(AC278=1,AA278&lt;2),IF(AND(C279=C278,AA279=AA278+1),IF(AC279=1,"",INDEX(DATAS,AA278+1)),INDEX(DATAS,AA278+1)),"")</f>
        <v/>
      </c>
    </row>
    <row r="279" customFormat="false" ht="15" hidden="false" customHeight="false" outlineLevel="0" collapsed="false">
      <c r="A279" s="60" t="n">
        <v>46310</v>
      </c>
      <c r="B279" s="0" t="n">
        <v>3</v>
      </c>
      <c r="C279" s="0" t="n">
        <v>3422</v>
      </c>
      <c r="D279" s="0" t="n">
        <v>23</v>
      </c>
      <c r="E279" s="0" t="n">
        <v>4</v>
      </c>
      <c r="F279" s="55" t="s">
        <v>284</v>
      </c>
      <c r="G279" s="0" t="n">
        <v>61.2</v>
      </c>
      <c r="H279" s="0" t="n">
        <v>59</v>
      </c>
      <c r="I279" s="55" t="s">
        <v>166</v>
      </c>
      <c r="J279" s="0" t="n">
        <v>23</v>
      </c>
      <c r="M279" s="0" t="n">
        <v>291.97</v>
      </c>
      <c r="N279" s="0" t="n">
        <v>32.68</v>
      </c>
      <c r="O279" s="0" t="n">
        <v>13.41</v>
      </c>
      <c r="U279" s="0" t="n">
        <v>1998</v>
      </c>
      <c r="V279" s="0" t="n">
        <v>0</v>
      </c>
      <c r="X279" s="55" t="n">
        <f aca="false">IF(I279="Male",0,1)</f>
        <v>1</v>
      </c>
      <c r="Y279" s="55" t="n">
        <f aca="false">IF(OR(I279="DNB",I279="Dry DNB"),1,0)</f>
        <v>0</v>
      </c>
      <c r="Z279" s="0" t="str">
        <f aca="false">IF(ISNUMBER(W279),A279-W279,"")</f>
        <v/>
      </c>
      <c r="AA279" s="55" t="n">
        <f aca="false">MATCH(A279,DATAS,0)</f>
        <v>2</v>
      </c>
      <c r="AB279" s="55" t="n">
        <f aca="false">IF(AND(E279&gt;0,OR(AND(B279&gt;=1,B279&lt;=6),B279=10)),1,0)</f>
        <v>1</v>
      </c>
      <c r="AC279" s="55" t="n">
        <f aca="false">IF(AND(E279&gt;0,B279=10),1,0)</f>
        <v>0</v>
      </c>
      <c r="AD279" s="55" t="n">
        <f aca="false">IF(AND(C278=C279,AA278=AA279-1),AB278,"")</f>
        <v>1</v>
      </c>
      <c r="AE279" s="55" t="n">
        <f aca="false">IF(AND(C278=C279,AA278=AA279-1),AC278,"")</f>
        <v>0</v>
      </c>
      <c r="AF279" s="55" t="n">
        <f aca="false">IF(AA279=1,"",IF(AND(AB279=1,AD279&lt;&gt;1),1,0))</f>
        <v>0</v>
      </c>
      <c r="AG279" s="55" t="n">
        <f aca="false">IF(AA279=1,"",IF(AND(AC279=1,AE279&lt;&gt;1),1,0))</f>
        <v>0</v>
      </c>
      <c r="AH279" s="60" t="str">
        <f aca="false">IF(AND(E279&gt;0,AA279&lt;2,NOT(AND(C280=C279,AA280=AA279+1))),INDEX(DATAS,AA279+1),"")</f>
        <v/>
      </c>
      <c r="AI279" s="60" t="str">
        <f aca="false">IF(AND(AC279=1,AA279&lt;2),IF(AND(C280=C279,AA280=AA279+1),IF(AC280=1,"",INDEX(DATAS,AA279+1)),INDEX(DATAS,AA279+1)),"")</f>
        <v/>
      </c>
    </row>
    <row r="280" customFormat="false" ht="15" hidden="false" customHeight="false" outlineLevel="0" collapsed="false">
      <c r="A280" s="60" t="n">
        <v>46309</v>
      </c>
      <c r="B280" s="0" t="n">
        <v>6</v>
      </c>
      <c r="C280" s="0" t="n">
        <v>3424</v>
      </c>
      <c r="D280" s="0" t="n">
        <v>85</v>
      </c>
      <c r="E280" s="0" t="n">
        <v>4</v>
      </c>
      <c r="F280" s="55" t="s">
        <v>285</v>
      </c>
      <c r="G280" s="0" t="n">
        <v>28.3</v>
      </c>
      <c r="H280" s="0" t="n">
        <v>28</v>
      </c>
      <c r="I280" s="55" t="s">
        <v>187</v>
      </c>
      <c r="J280" s="0" t="n">
        <v>85</v>
      </c>
      <c r="K280" s="0" t="n">
        <v>64</v>
      </c>
      <c r="P280" s="0" t="n">
        <v>4.54</v>
      </c>
      <c r="Q280" s="0" t="n">
        <v>4.02</v>
      </c>
      <c r="R280" s="0" t="n">
        <v>2767</v>
      </c>
      <c r="S280" s="0" t="n">
        <v>5563</v>
      </c>
      <c r="U280" s="0" t="n">
        <v>1995</v>
      </c>
      <c r="V280" s="0" t="n">
        <v>1</v>
      </c>
      <c r="W280" s="60" t="n">
        <v>46289</v>
      </c>
      <c r="X280" s="55" t="n">
        <f aca="false">IF(I280="Male",0,1)</f>
        <v>1</v>
      </c>
      <c r="Y280" s="55" t="n">
        <f aca="false">IF(OR(I280="DNB",I280="Dry DNB"),1,0)</f>
        <v>0</v>
      </c>
      <c r="Z280" s="55" t="n">
        <f aca="false">IF(ISNUMBER(W280),A280-W280,"")</f>
        <v>20</v>
      </c>
      <c r="AA280" s="55" t="n">
        <f aca="false">MATCH(A280,DATAS,0)</f>
        <v>1</v>
      </c>
      <c r="AB280" s="55" t="n">
        <f aca="false">IF(AND(E280&gt;0,OR(AND(B280&gt;=1,B280&lt;=6),B280=10)),1,0)</f>
        <v>1</v>
      </c>
      <c r="AC280" s="55" t="n">
        <f aca="false">IF(AND(E280&gt;0,B280=10),1,0)</f>
        <v>0</v>
      </c>
      <c r="AD280" s="0" t="str">
        <f aca="false">IF(AND(C279=C280,AA279=AA280-1),AB279,"")</f>
        <v/>
      </c>
      <c r="AE280" s="0" t="str">
        <f aca="false">IF(AND(C279=C280,AA279=AA280-1),AC279,"")</f>
        <v/>
      </c>
      <c r="AF280" s="0" t="str">
        <f aca="false">IF(AA280=1,"",IF(AND(AB280=1,AD280&lt;&gt;1),1,0))</f>
        <v/>
      </c>
      <c r="AG280" s="0" t="str">
        <f aca="false">IF(AA280=1,"",IF(AND(AC280=1,AE280&lt;&gt;1),1,0))</f>
        <v/>
      </c>
      <c r="AH280" s="60" t="str">
        <f aca="false">IF(AND(E280&gt;0,AA280&lt;2,NOT(AND(C281=C280,AA281=AA280+1))),INDEX(DATAS,AA280+1),"")</f>
        <v/>
      </c>
      <c r="AI280" s="60" t="str">
        <f aca="false">IF(AND(AC280=1,AA280&lt;2),IF(AND(C281=C280,AA281=AA280+1),IF(AC281=1,"",INDEX(DATAS,AA280+1)),INDEX(DATAS,AA280+1)),"")</f>
        <v/>
      </c>
    </row>
    <row r="281" customFormat="false" ht="15" hidden="false" customHeight="false" outlineLevel="0" collapsed="false">
      <c r="A281" s="60" t="n">
        <v>46310</v>
      </c>
      <c r="B281" s="0" t="n">
        <v>6</v>
      </c>
      <c r="C281" s="0" t="n">
        <v>3424</v>
      </c>
      <c r="D281" s="0" t="n">
        <v>86</v>
      </c>
      <c r="E281" s="0" t="n">
        <v>4</v>
      </c>
      <c r="F281" s="55" t="s">
        <v>285</v>
      </c>
      <c r="G281" s="0" t="n">
        <v>29.1</v>
      </c>
      <c r="H281" s="0" t="n">
        <v>28</v>
      </c>
      <c r="I281" s="55" t="s">
        <v>187</v>
      </c>
      <c r="J281" s="0" t="n">
        <v>86</v>
      </c>
      <c r="K281" s="0" t="n">
        <v>64</v>
      </c>
      <c r="P281" s="0" t="n">
        <v>4.54</v>
      </c>
      <c r="Q281" s="0" t="n">
        <v>4.02</v>
      </c>
      <c r="U281" s="0" t="n">
        <v>1996</v>
      </c>
      <c r="V281" s="0" t="n">
        <v>1</v>
      </c>
      <c r="W281" s="60" t="n">
        <v>46289</v>
      </c>
      <c r="X281" s="55" t="n">
        <f aca="false">IF(I281="Male",0,1)</f>
        <v>1</v>
      </c>
      <c r="Y281" s="55" t="n">
        <f aca="false">IF(OR(I281="DNB",I281="Dry DNB"),1,0)</f>
        <v>0</v>
      </c>
      <c r="Z281" s="55" t="n">
        <f aca="false">IF(ISNUMBER(W281),A281-W281,"")</f>
        <v>21</v>
      </c>
      <c r="AA281" s="55" t="n">
        <f aca="false">MATCH(A281,DATAS,0)</f>
        <v>2</v>
      </c>
      <c r="AB281" s="55" t="n">
        <f aca="false">IF(AND(E281&gt;0,OR(AND(B281&gt;=1,B281&lt;=6),B281=10)),1,0)</f>
        <v>1</v>
      </c>
      <c r="AC281" s="55" t="n">
        <f aca="false">IF(AND(E281&gt;0,B281=10),1,0)</f>
        <v>0</v>
      </c>
      <c r="AD281" s="55" t="n">
        <f aca="false">IF(AND(C280=C281,AA280=AA281-1),AB280,"")</f>
        <v>1</v>
      </c>
      <c r="AE281" s="55" t="n">
        <f aca="false">IF(AND(C280=C281,AA280=AA281-1),AC280,"")</f>
        <v>0</v>
      </c>
      <c r="AF281" s="55" t="n">
        <f aca="false">IF(AA281=1,"",IF(AND(AB281=1,AD281&lt;&gt;1),1,0))</f>
        <v>0</v>
      </c>
      <c r="AG281" s="55" t="n">
        <f aca="false">IF(AA281=1,"",IF(AND(AC281=1,AE281&lt;&gt;1),1,0))</f>
        <v>0</v>
      </c>
      <c r="AH281" s="60" t="str">
        <f aca="false">IF(AND(E281&gt;0,AA281&lt;2,NOT(AND(C282=C281,AA282=AA281+1))),INDEX(DATAS,AA281+1),"")</f>
        <v/>
      </c>
      <c r="AI281" s="60" t="str">
        <f aca="false">IF(AND(AC281=1,AA281&lt;2),IF(AND(C282=C281,AA282=AA281+1),IF(AC282=1,"",INDEX(DATAS,AA281+1)),INDEX(DATAS,AA281+1)),"")</f>
        <v/>
      </c>
    </row>
    <row r="282" customFormat="false" ht="15" hidden="false" customHeight="false" outlineLevel="0" collapsed="false">
      <c r="A282" s="60" t="n">
        <v>46309</v>
      </c>
      <c r="B282" s="0" t="n">
        <v>5</v>
      </c>
      <c r="C282" s="0" t="n">
        <v>3427</v>
      </c>
      <c r="D282" s="0" t="n">
        <v>329</v>
      </c>
      <c r="E282" s="0" t="n">
        <v>4</v>
      </c>
      <c r="F282" s="55" t="s">
        <v>286</v>
      </c>
      <c r="G282" s="0" t="n">
        <v>33</v>
      </c>
      <c r="H282" s="0" t="n">
        <v>31</v>
      </c>
      <c r="I282" s="55" t="s">
        <v>157</v>
      </c>
      <c r="J282" s="0" t="n">
        <v>252</v>
      </c>
      <c r="K282" s="0" t="n">
        <v>70</v>
      </c>
      <c r="L282" s="0" t="n">
        <v>77</v>
      </c>
      <c r="M282" s="0" t="n">
        <v>133.17</v>
      </c>
      <c r="N282" s="0" t="n">
        <v>11.32</v>
      </c>
      <c r="O282" s="0" t="n">
        <v>10.14</v>
      </c>
      <c r="P282" s="0" t="n">
        <v>3.52</v>
      </c>
      <c r="Q282" s="0" t="n">
        <v>3.96</v>
      </c>
      <c r="R282" s="0" t="n">
        <v>5491</v>
      </c>
      <c r="S282" s="0" t="n">
        <v>10309</v>
      </c>
      <c r="T282" s="0" t="n">
        <v>52.75</v>
      </c>
      <c r="U282" s="0" t="n">
        <v>1993</v>
      </c>
      <c r="V282" s="0" t="n">
        <v>6</v>
      </c>
      <c r="W282" s="60" t="n">
        <v>46233</v>
      </c>
      <c r="X282" s="55" t="n">
        <f aca="false">IF(I282="Male",0,1)</f>
        <v>1</v>
      </c>
      <c r="Y282" s="55" t="n">
        <f aca="false">IF(OR(I282="DNB",I282="Dry DNB"),1,0)</f>
        <v>0</v>
      </c>
      <c r="Z282" s="55" t="n">
        <f aca="false">IF(ISNUMBER(W282),A282-W282,"")</f>
        <v>76</v>
      </c>
      <c r="AA282" s="55" t="n">
        <f aca="false">MATCH(A282,DATAS,0)</f>
        <v>1</v>
      </c>
      <c r="AB282" s="55" t="n">
        <f aca="false">IF(AND(E282&gt;0,OR(AND(B282&gt;=1,B282&lt;=6),B282=10)),1,0)</f>
        <v>1</v>
      </c>
      <c r="AC282" s="55" t="n">
        <f aca="false">IF(AND(E282&gt;0,B282=10),1,0)</f>
        <v>0</v>
      </c>
      <c r="AD282" s="0" t="str">
        <f aca="false">IF(AND(C281=C282,AA281=AA282-1),AB281,"")</f>
        <v/>
      </c>
      <c r="AE282" s="0" t="str">
        <f aca="false">IF(AND(C281=C282,AA281=AA282-1),AC281,"")</f>
        <v/>
      </c>
      <c r="AF282" s="0" t="str">
        <f aca="false">IF(AA282=1,"",IF(AND(AB282=1,AD282&lt;&gt;1),1,0))</f>
        <v/>
      </c>
      <c r="AG282" s="0" t="str">
        <f aca="false">IF(AA282=1,"",IF(AND(AC282=1,AE282&lt;&gt;1),1,0))</f>
        <v/>
      </c>
      <c r="AH282" s="60" t="str">
        <f aca="false">IF(AND(E282&gt;0,AA282&lt;2,NOT(AND(C283=C282,AA283=AA282+1))),INDEX(DATAS,AA282+1),"")</f>
        <v/>
      </c>
      <c r="AI282" s="60" t="str">
        <f aca="false">IF(AND(AC282=1,AA282&lt;2),IF(AND(C283=C282,AA283=AA282+1),IF(AC283=1,"",INDEX(DATAS,AA282+1)),INDEX(DATAS,AA282+1)),"")</f>
        <v/>
      </c>
    </row>
    <row r="283" customFormat="false" ht="15" hidden="false" customHeight="false" outlineLevel="0" collapsed="false">
      <c r="A283" s="60" t="n">
        <v>46310</v>
      </c>
      <c r="B283" s="0" t="n">
        <v>5</v>
      </c>
      <c r="C283" s="0" t="n">
        <v>3427</v>
      </c>
      <c r="D283" s="0" t="n">
        <v>330</v>
      </c>
      <c r="E283" s="0" t="n">
        <v>4</v>
      </c>
      <c r="F283" s="55" t="s">
        <v>286</v>
      </c>
      <c r="G283" s="0" t="n">
        <v>32.6</v>
      </c>
      <c r="H283" s="0" t="n">
        <v>31</v>
      </c>
      <c r="I283" s="55" t="s">
        <v>157</v>
      </c>
      <c r="J283" s="0" t="n">
        <v>252</v>
      </c>
      <c r="K283" s="0" t="n">
        <v>70</v>
      </c>
      <c r="L283" s="0" t="n">
        <v>78</v>
      </c>
      <c r="M283" s="0" t="n">
        <v>133.17</v>
      </c>
      <c r="N283" s="0" t="n">
        <v>11.32</v>
      </c>
      <c r="O283" s="0" t="n">
        <v>10.14</v>
      </c>
      <c r="P283" s="0" t="n">
        <v>3.52</v>
      </c>
      <c r="Q283" s="0" t="n">
        <v>3.96</v>
      </c>
      <c r="T283" s="0" t="n">
        <v>52.75</v>
      </c>
      <c r="U283" s="0" t="n">
        <v>1994</v>
      </c>
      <c r="V283" s="0" t="n">
        <v>6</v>
      </c>
      <c r="W283" s="60" t="n">
        <v>46233</v>
      </c>
      <c r="X283" s="55" t="n">
        <f aca="false">IF(I283="Male",0,1)</f>
        <v>1</v>
      </c>
      <c r="Y283" s="55" t="n">
        <f aca="false">IF(OR(I283="DNB",I283="Dry DNB"),1,0)</f>
        <v>0</v>
      </c>
      <c r="Z283" s="55" t="n">
        <f aca="false">IF(ISNUMBER(W283),A283-W283,"")</f>
        <v>77</v>
      </c>
      <c r="AA283" s="55" t="n">
        <f aca="false">MATCH(A283,DATAS,0)</f>
        <v>2</v>
      </c>
      <c r="AB283" s="55" t="n">
        <f aca="false">IF(AND(E283&gt;0,OR(AND(B283&gt;=1,B283&lt;=6),B283=10)),1,0)</f>
        <v>1</v>
      </c>
      <c r="AC283" s="55" t="n">
        <f aca="false">IF(AND(E283&gt;0,B283=10),1,0)</f>
        <v>0</v>
      </c>
      <c r="AD283" s="55" t="n">
        <f aca="false">IF(AND(C282=C283,AA282=AA283-1),AB282,"")</f>
        <v>1</v>
      </c>
      <c r="AE283" s="55" t="n">
        <f aca="false">IF(AND(C282=C283,AA282=AA283-1),AC282,"")</f>
        <v>0</v>
      </c>
      <c r="AF283" s="55" t="n">
        <f aca="false">IF(AA283=1,"",IF(AND(AB283=1,AD283&lt;&gt;1),1,0))</f>
        <v>0</v>
      </c>
      <c r="AG283" s="55" t="n">
        <f aca="false">IF(AA283=1,"",IF(AND(AC283=1,AE283&lt;&gt;1),1,0))</f>
        <v>0</v>
      </c>
      <c r="AH283" s="60" t="str">
        <f aca="false">IF(AND(E283&gt;0,AA283&lt;2,NOT(AND(C284=C283,AA284=AA283+1))),INDEX(DATAS,AA283+1),"")</f>
        <v/>
      </c>
      <c r="AI283" s="60" t="str">
        <f aca="false">IF(AND(AC283=1,AA283&lt;2),IF(AND(C284=C283,AA284=AA283+1),IF(AC284=1,"",INDEX(DATAS,AA283+1)),INDEX(DATAS,AA283+1)),"")</f>
        <v/>
      </c>
    </row>
    <row r="284" customFormat="false" ht="15" hidden="false" customHeight="false" outlineLevel="0" collapsed="false">
      <c r="A284" s="60" t="n">
        <v>46309</v>
      </c>
      <c r="B284" s="0" t="n">
        <v>7</v>
      </c>
      <c r="C284" s="0" t="n">
        <v>3428</v>
      </c>
      <c r="D284" s="0" t="n">
        <v>341</v>
      </c>
      <c r="E284" s="0" t="n">
        <v>3</v>
      </c>
      <c r="F284" s="55" t="s">
        <v>287</v>
      </c>
      <c r="I284" s="55" t="s">
        <v>162</v>
      </c>
      <c r="J284" s="0" t="n">
        <v>125</v>
      </c>
      <c r="K284" s="0" t="n">
        <v>70</v>
      </c>
      <c r="L284" s="0" t="n">
        <v>231</v>
      </c>
      <c r="M284" s="0" t="n">
        <v>94.04</v>
      </c>
      <c r="N284" s="0" t="n">
        <v>27.03</v>
      </c>
      <c r="O284" s="0" t="n">
        <v>21.76</v>
      </c>
      <c r="P284" s="0" t="n">
        <v>4.05</v>
      </c>
      <c r="Q284" s="0" t="n">
        <v>3.87</v>
      </c>
      <c r="R284" s="0" t="n">
        <v>5183</v>
      </c>
      <c r="S284" s="0" t="n">
        <v>9141</v>
      </c>
      <c r="T284" s="0" t="n">
        <v>55.65</v>
      </c>
      <c r="U284" s="0" t="n">
        <v>1992</v>
      </c>
      <c r="V284" s="0" t="n">
        <v>3</v>
      </c>
      <c r="W284" s="60" t="n">
        <v>46079</v>
      </c>
      <c r="X284" s="55" t="n">
        <f aca="false">IF(I284="Male",0,1)</f>
        <v>1</v>
      </c>
      <c r="Y284" s="55" t="n">
        <f aca="false">IF(OR(I284="DNB",I284="Dry DNB"),1,0)</f>
        <v>0</v>
      </c>
      <c r="Z284" s="55" t="n">
        <f aca="false">IF(ISNUMBER(W284),A284-W284,"")</f>
        <v>230</v>
      </c>
      <c r="AA284" s="55" t="n">
        <f aca="false">MATCH(A284,DATAS,0)</f>
        <v>1</v>
      </c>
      <c r="AB284" s="55" t="n">
        <f aca="false">IF(AND(E284&gt;0,OR(AND(B284&gt;=1,B284&lt;=6),B284=10)),1,0)</f>
        <v>0</v>
      </c>
      <c r="AC284" s="55" t="n">
        <f aca="false">IF(AND(E284&gt;0,B284=10),1,0)</f>
        <v>0</v>
      </c>
      <c r="AD284" s="0" t="str">
        <f aca="false">IF(AND(C283=C284,AA283=AA284-1),AB283,"")</f>
        <v/>
      </c>
      <c r="AE284" s="0" t="str">
        <f aca="false">IF(AND(C283=C284,AA283=AA284-1),AC283,"")</f>
        <v/>
      </c>
      <c r="AF284" s="0" t="str">
        <f aca="false">IF(AA284=1,"",IF(AND(AB284=1,AD284&lt;&gt;1),1,0))</f>
        <v/>
      </c>
      <c r="AG284" s="0" t="str">
        <f aca="false">IF(AA284=1,"",IF(AND(AC284=1,AE284&lt;&gt;1),1,0))</f>
        <v/>
      </c>
      <c r="AH284" s="60" t="str">
        <f aca="false">IF(AND(E284&gt;0,AA284&lt;2,NOT(AND(C285=C284,AA285=AA284+1))),INDEX(DATAS,AA284+1),"")</f>
        <v/>
      </c>
      <c r="AI284" s="60" t="str">
        <f aca="false">IF(AND(AC284=1,AA284&lt;2),IF(AND(C285=C284,AA285=AA284+1),IF(AC285=1,"",INDEX(DATAS,AA284+1)),INDEX(DATAS,AA284+1)),"")</f>
        <v/>
      </c>
    </row>
    <row r="285" customFormat="false" ht="15" hidden="false" customHeight="false" outlineLevel="0" collapsed="false">
      <c r="A285" s="60" t="n">
        <v>46310</v>
      </c>
      <c r="B285" s="0" t="n">
        <v>7</v>
      </c>
      <c r="C285" s="0" t="n">
        <v>3428</v>
      </c>
      <c r="D285" s="0" t="n">
        <v>341</v>
      </c>
      <c r="E285" s="0" t="n">
        <v>3</v>
      </c>
      <c r="F285" s="55" t="s">
        <v>287</v>
      </c>
      <c r="I285" s="55" t="s">
        <v>162</v>
      </c>
      <c r="J285" s="0" t="n">
        <v>125</v>
      </c>
      <c r="K285" s="0" t="n">
        <v>70</v>
      </c>
      <c r="L285" s="0" t="n">
        <v>232</v>
      </c>
      <c r="M285" s="0" t="n">
        <v>94.04</v>
      </c>
      <c r="N285" s="0" t="n">
        <v>27.03</v>
      </c>
      <c r="O285" s="0" t="n">
        <v>21.76</v>
      </c>
      <c r="P285" s="0" t="n">
        <v>4.05</v>
      </c>
      <c r="Q285" s="0" t="n">
        <v>3.87</v>
      </c>
      <c r="T285" s="0" t="n">
        <v>55.65</v>
      </c>
      <c r="U285" s="0" t="n">
        <v>1993</v>
      </c>
      <c r="V285" s="0" t="n">
        <v>3</v>
      </c>
      <c r="W285" s="60" t="n">
        <v>46079</v>
      </c>
      <c r="X285" s="55" t="n">
        <f aca="false">IF(I285="Male",0,1)</f>
        <v>1</v>
      </c>
      <c r="Y285" s="55" t="n">
        <f aca="false">IF(OR(I285="DNB",I285="Dry DNB"),1,0)</f>
        <v>0</v>
      </c>
      <c r="Z285" s="55" t="n">
        <f aca="false">IF(ISNUMBER(W285),A285-W285,"")</f>
        <v>231</v>
      </c>
      <c r="AA285" s="55" t="n">
        <f aca="false">MATCH(A285,DATAS,0)</f>
        <v>2</v>
      </c>
      <c r="AB285" s="55" t="n">
        <f aca="false">IF(AND(E285&gt;0,OR(AND(B285&gt;=1,B285&lt;=6),B285=10)),1,0)</f>
        <v>0</v>
      </c>
      <c r="AC285" s="55" t="n">
        <f aca="false">IF(AND(E285&gt;0,B285=10),1,0)</f>
        <v>0</v>
      </c>
      <c r="AD285" s="55" t="n">
        <f aca="false">IF(AND(C284=C285,AA284=AA285-1),AB284,"")</f>
        <v>0</v>
      </c>
      <c r="AE285" s="55" t="n">
        <f aca="false">IF(AND(C284=C285,AA284=AA285-1),AC284,"")</f>
        <v>0</v>
      </c>
      <c r="AF285" s="55" t="n">
        <f aca="false">IF(AA285=1,"",IF(AND(AB285=1,AD285&lt;&gt;1),1,0))</f>
        <v>0</v>
      </c>
      <c r="AG285" s="55" t="n">
        <f aca="false">IF(AA285=1,"",IF(AND(AC285=1,AE285&lt;&gt;1),1,0))</f>
        <v>0</v>
      </c>
      <c r="AH285" s="60" t="str">
        <f aca="false">IF(AND(E285&gt;0,AA285&lt;2,NOT(AND(C286=C285,AA286=AA285+1))),INDEX(DATAS,AA285+1),"")</f>
        <v/>
      </c>
      <c r="AI285" s="60" t="str">
        <f aca="false">IF(AND(AC285=1,AA285&lt;2),IF(AND(C286=C285,AA286=AA285+1),IF(AC286=1,"",INDEX(DATAS,AA285+1)),INDEX(DATAS,AA285+1)),"")</f>
        <v/>
      </c>
    </row>
    <row r="286" customFormat="false" ht="15" hidden="false" customHeight="false" outlineLevel="0" collapsed="false">
      <c r="A286" s="60" t="n">
        <v>46309</v>
      </c>
      <c r="B286" s="0" t="n">
        <v>6</v>
      </c>
      <c r="C286" s="0" t="n">
        <v>3432</v>
      </c>
      <c r="D286" s="0" t="n">
        <v>549</v>
      </c>
      <c r="E286" s="0" t="n">
        <v>2</v>
      </c>
      <c r="F286" s="55" t="s">
        <v>288</v>
      </c>
      <c r="G286" s="0" t="n">
        <v>16.7</v>
      </c>
      <c r="H286" s="0" t="n">
        <v>16</v>
      </c>
      <c r="I286" s="55" t="s">
        <v>143</v>
      </c>
      <c r="J286" s="0" t="n">
        <v>549</v>
      </c>
      <c r="K286" s="0" t="n">
        <v>60</v>
      </c>
      <c r="M286" s="0" t="n">
        <v>893.99</v>
      </c>
      <c r="N286" s="0" t="n">
        <v>19.84</v>
      </c>
      <c r="O286" s="0" t="n">
        <v>21.46</v>
      </c>
      <c r="P286" s="0" t="n">
        <v>2.84</v>
      </c>
      <c r="Q286" s="0" t="n">
        <v>3.53</v>
      </c>
      <c r="R286" s="0" t="n">
        <v>4892</v>
      </c>
      <c r="S286" s="0" t="n">
        <v>10371</v>
      </c>
      <c r="T286" s="0" t="n">
        <v>56.15</v>
      </c>
      <c r="U286" s="0" t="n">
        <v>1991</v>
      </c>
      <c r="V286" s="0" t="n">
        <v>3</v>
      </c>
      <c r="W286" s="60" t="n">
        <v>46024</v>
      </c>
      <c r="X286" s="55" t="n">
        <f aca="false">IF(I286="Male",0,1)</f>
        <v>1</v>
      </c>
      <c r="Y286" s="55" t="n">
        <f aca="false">IF(OR(I286="DNB",I286="Dry DNB"),1,0)</f>
        <v>1</v>
      </c>
      <c r="Z286" s="55" t="n">
        <f aca="false">IF(ISNUMBER(W286),A286-W286,"")</f>
        <v>285</v>
      </c>
      <c r="AA286" s="55" t="n">
        <f aca="false">MATCH(A286,DATAS,0)</f>
        <v>1</v>
      </c>
      <c r="AB286" s="55" t="n">
        <f aca="false">IF(AND(E286&gt;0,OR(AND(B286&gt;=1,B286&lt;=6),B286=10)),1,0)</f>
        <v>1</v>
      </c>
      <c r="AC286" s="55" t="n">
        <f aca="false">IF(AND(E286&gt;0,B286=10),1,0)</f>
        <v>0</v>
      </c>
      <c r="AD286" s="0" t="str">
        <f aca="false">IF(AND(C285=C286,AA285=AA286-1),AB285,"")</f>
        <v/>
      </c>
      <c r="AE286" s="0" t="str">
        <f aca="false">IF(AND(C285=C286,AA285=AA286-1),AC285,"")</f>
        <v/>
      </c>
      <c r="AF286" s="0" t="str">
        <f aca="false">IF(AA286=1,"",IF(AND(AB286=1,AD286&lt;&gt;1),1,0))</f>
        <v/>
      </c>
      <c r="AG286" s="0" t="str">
        <f aca="false">IF(AA286=1,"",IF(AND(AC286=1,AE286&lt;&gt;1),1,0))</f>
        <v/>
      </c>
      <c r="AH286" s="60" t="str">
        <f aca="false">IF(AND(E286&gt;0,AA286&lt;2,NOT(AND(C287=C286,AA287=AA286+1))),INDEX(DATAS,AA286+1),"")</f>
        <v/>
      </c>
      <c r="AI286" s="60" t="str">
        <f aca="false">IF(AND(AC286=1,AA286&lt;2),IF(AND(C287=C286,AA287=AA286+1),IF(AC287=1,"",INDEX(DATAS,AA286+1)),INDEX(DATAS,AA286+1)),"")</f>
        <v/>
      </c>
    </row>
    <row r="287" customFormat="false" ht="15" hidden="false" customHeight="false" outlineLevel="0" collapsed="false">
      <c r="A287" s="60" t="n">
        <v>46310</v>
      </c>
      <c r="B287" s="0" t="n">
        <v>6</v>
      </c>
      <c r="C287" s="0" t="n">
        <v>3432</v>
      </c>
      <c r="D287" s="0" t="n">
        <v>550</v>
      </c>
      <c r="E287" s="0" t="n">
        <v>2</v>
      </c>
      <c r="F287" s="55" t="s">
        <v>288</v>
      </c>
      <c r="G287" s="0" t="n">
        <v>20.9</v>
      </c>
      <c r="H287" s="0" t="n">
        <v>17</v>
      </c>
      <c r="I287" s="55" t="s">
        <v>143</v>
      </c>
      <c r="J287" s="0" t="n">
        <v>550</v>
      </c>
      <c r="K287" s="0" t="n">
        <v>60</v>
      </c>
      <c r="M287" s="0" t="n">
        <v>893.99</v>
      </c>
      <c r="N287" s="0" t="n">
        <v>19.84</v>
      </c>
      <c r="O287" s="0" t="n">
        <v>21.46</v>
      </c>
      <c r="P287" s="0" t="n">
        <v>2.84</v>
      </c>
      <c r="Q287" s="0" t="n">
        <v>3.53</v>
      </c>
      <c r="T287" s="0" t="n">
        <v>56.15</v>
      </c>
      <c r="U287" s="0" t="n">
        <v>1992</v>
      </c>
      <c r="V287" s="0" t="n">
        <v>3</v>
      </c>
      <c r="W287" s="60" t="n">
        <v>46024</v>
      </c>
      <c r="X287" s="55" t="n">
        <f aca="false">IF(I287="Male",0,1)</f>
        <v>1</v>
      </c>
      <c r="Y287" s="55" t="n">
        <f aca="false">IF(OR(I287="DNB",I287="Dry DNB"),1,0)</f>
        <v>1</v>
      </c>
      <c r="Z287" s="55" t="n">
        <f aca="false">IF(ISNUMBER(W287),A287-W287,"")</f>
        <v>286</v>
      </c>
      <c r="AA287" s="55" t="n">
        <f aca="false">MATCH(A287,DATAS,0)</f>
        <v>2</v>
      </c>
      <c r="AB287" s="55" t="n">
        <f aca="false">IF(AND(E287&gt;0,OR(AND(B287&gt;=1,B287&lt;=6),B287=10)),1,0)</f>
        <v>1</v>
      </c>
      <c r="AC287" s="55" t="n">
        <f aca="false">IF(AND(E287&gt;0,B287=10),1,0)</f>
        <v>0</v>
      </c>
      <c r="AD287" s="55" t="n">
        <f aca="false">IF(AND(C286=C287,AA286=AA287-1),AB286,"")</f>
        <v>1</v>
      </c>
      <c r="AE287" s="55" t="n">
        <f aca="false">IF(AND(C286=C287,AA286=AA287-1),AC286,"")</f>
        <v>0</v>
      </c>
      <c r="AF287" s="55" t="n">
        <f aca="false">IF(AA287=1,"",IF(AND(AB287=1,AD287&lt;&gt;1),1,0))</f>
        <v>0</v>
      </c>
      <c r="AG287" s="55" t="n">
        <f aca="false">IF(AA287=1,"",IF(AND(AC287=1,AE287&lt;&gt;1),1,0))</f>
        <v>0</v>
      </c>
      <c r="AH287" s="60" t="str">
        <f aca="false">IF(AND(E287&gt;0,AA287&lt;2,NOT(AND(C288=C287,AA288=AA287+1))),INDEX(DATAS,AA287+1),"")</f>
        <v/>
      </c>
      <c r="AI287" s="60" t="str">
        <f aca="false">IF(AND(AC287=1,AA287&lt;2),IF(AND(C288=C287,AA288=AA287+1),IF(AC288=1,"",INDEX(DATAS,AA287+1)),INDEX(DATAS,AA287+1)),"")</f>
        <v/>
      </c>
    </row>
    <row r="288" customFormat="false" ht="15" hidden="false" customHeight="false" outlineLevel="0" collapsed="false">
      <c r="A288" s="60" t="n">
        <v>46309</v>
      </c>
      <c r="B288" s="0" t="n">
        <v>5</v>
      </c>
      <c r="C288" s="0" t="n">
        <v>3437</v>
      </c>
      <c r="D288" s="0" t="n">
        <v>390</v>
      </c>
      <c r="E288" s="0" t="n">
        <v>3</v>
      </c>
      <c r="F288" s="55" t="s">
        <v>289</v>
      </c>
      <c r="G288" s="0" t="n">
        <v>44.5</v>
      </c>
      <c r="H288" s="0" t="n">
        <v>41</v>
      </c>
      <c r="I288" s="55" t="s">
        <v>157</v>
      </c>
      <c r="J288" s="0" t="n">
        <v>341</v>
      </c>
      <c r="K288" s="0" t="n">
        <v>68</v>
      </c>
      <c r="L288" s="0" t="n">
        <v>49</v>
      </c>
      <c r="M288" s="0" t="n">
        <v>473.48</v>
      </c>
      <c r="N288" s="0" t="n">
        <v>35.86</v>
      </c>
      <c r="O288" s="0" t="n">
        <v>25.35</v>
      </c>
      <c r="P288" s="0" t="n">
        <v>4.62</v>
      </c>
      <c r="Q288" s="0" t="n">
        <v>4.16</v>
      </c>
      <c r="R288" s="0" t="n">
        <v>4946</v>
      </c>
      <c r="S288" s="0" t="n">
        <v>9789</v>
      </c>
      <c r="T288" s="0" t="n">
        <v>56</v>
      </c>
      <c r="U288" s="0" t="n">
        <v>1983</v>
      </c>
      <c r="V288" s="0" t="n">
        <v>7</v>
      </c>
      <c r="W288" s="60" t="n">
        <v>46219</v>
      </c>
      <c r="X288" s="55" t="n">
        <f aca="false">IF(I288="Male",0,1)</f>
        <v>1</v>
      </c>
      <c r="Y288" s="55" t="n">
        <f aca="false">IF(OR(I288="DNB",I288="Dry DNB"),1,0)</f>
        <v>0</v>
      </c>
      <c r="Z288" s="55" t="n">
        <f aca="false">IF(ISNUMBER(W288),A288-W288,"")</f>
        <v>90</v>
      </c>
      <c r="AA288" s="55" t="n">
        <f aca="false">MATCH(A288,DATAS,0)</f>
        <v>1</v>
      </c>
      <c r="AB288" s="55" t="n">
        <f aca="false">IF(AND(E288&gt;0,OR(AND(B288&gt;=1,B288&lt;=6),B288=10)),1,0)</f>
        <v>1</v>
      </c>
      <c r="AC288" s="55" t="n">
        <f aca="false">IF(AND(E288&gt;0,B288=10),1,0)</f>
        <v>0</v>
      </c>
      <c r="AD288" s="0" t="str">
        <f aca="false">IF(AND(C287=C288,AA287=AA288-1),AB287,"")</f>
        <v/>
      </c>
      <c r="AE288" s="0" t="str">
        <f aca="false">IF(AND(C287=C288,AA287=AA288-1),AC287,"")</f>
        <v/>
      </c>
      <c r="AF288" s="0" t="str">
        <f aca="false">IF(AA288=1,"",IF(AND(AB288=1,AD288&lt;&gt;1),1,0))</f>
        <v/>
      </c>
      <c r="AG288" s="0" t="str">
        <f aca="false">IF(AA288=1,"",IF(AND(AC288=1,AE288&lt;&gt;1),1,0))</f>
        <v/>
      </c>
      <c r="AH288" s="60" t="str">
        <f aca="false">IF(AND(E288&gt;0,AA288&lt;2,NOT(AND(C289=C288,AA289=AA288+1))),INDEX(DATAS,AA288+1),"")</f>
        <v/>
      </c>
      <c r="AI288" s="60" t="str">
        <f aca="false">IF(AND(AC288=1,AA288&lt;2),IF(AND(C289=C288,AA289=AA288+1),IF(AC289=1,"",INDEX(DATAS,AA288+1)),INDEX(DATAS,AA288+1)),"")</f>
        <v/>
      </c>
    </row>
    <row r="289" customFormat="false" ht="15" hidden="false" customHeight="false" outlineLevel="0" collapsed="false">
      <c r="A289" s="60" t="n">
        <v>46310</v>
      </c>
      <c r="B289" s="0" t="n">
        <v>5</v>
      </c>
      <c r="C289" s="0" t="n">
        <v>3437</v>
      </c>
      <c r="D289" s="0" t="n">
        <v>391</v>
      </c>
      <c r="E289" s="0" t="n">
        <v>3</v>
      </c>
      <c r="F289" s="55" t="s">
        <v>289</v>
      </c>
      <c r="G289" s="0" t="n">
        <v>44.9</v>
      </c>
      <c r="H289" s="0" t="n">
        <v>42</v>
      </c>
      <c r="I289" s="55" t="s">
        <v>157</v>
      </c>
      <c r="J289" s="0" t="n">
        <v>341</v>
      </c>
      <c r="K289" s="0" t="n">
        <v>68</v>
      </c>
      <c r="L289" s="0" t="n">
        <v>50</v>
      </c>
      <c r="M289" s="0" t="n">
        <v>473.48</v>
      </c>
      <c r="N289" s="0" t="n">
        <v>35.86</v>
      </c>
      <c r="O289" s="0" t="n">
        <v>25.35</v>
      </c>
      <c r="P289" s="0" t="n">
        <v>4.62</v>
      </c>
      <c r="Q289" s="0" t="n">
        <v>4.16</v>
      </c>
      <c r="T289" s="0" t="n">
        <v>56</v>
      </c>
      <c r="U289" s="0" t="n">
        <v>1984</v>
      </c>
      <c r="V289" s="0" t="n">
        <v>7</v>
      </c>
      <c r="W289" s="60" t="n">
        <v>46219</v>
      </c>
      <c r="X289" s="55" t="n">
        <f aca="false">IF(I289="Male",0,1)</f>
        <v>1</v>
      </c>
      <c r="Y289" s="55" t="n">
        <f aca="false">IF(OR(I289="DNB",I289="Dry DNB"),1,0)</f>
        <v>0</v>
      </c>
      <c r="Z289" s="55" t="n">
        <f aca="false">IF(ISNUMBER(W289),A289-W289,"")</f>
        <v>91</v>
      </c>
      <c r="AA289" s="55" t="n">
        <f aca="false">MATCH(A289,DATAS,0)</f>
        <v>2</v>
      </c>
      <c r="AB289" s="55" t="n">
        <f aca="false">IF(AND(E289&gt;0,OR(AND(B289&gt;=1,B289&lt;=6),B289=10)),1,0)</f>
        <v>1</v>
      </c>
      <c r="AC289" s="55" t="n">
        <f aca="false">IF(AND(E289&gt;0,B289=10),1,0)</f>
        <v>0</v>
      </c>
      <c r="AD289" s="55" t="n">
        <f aca="false">IF(AND(C288=C289,AA288=AA289-1),AB288,"")</f>
        <v>1</v>
      </c>
      <c r="AE289" s="55" t="n">
        <f aca="false">IF(AND(C288=C289,AA288=AA289-1),AC288,"")</f>
        <v>0</v>
      </c>
      <c r="AF289" s="55" t="n">
        <f aca="false">IF(AA289=1,"",IF(AND(AB289=1,AD289&lt;&gt;1),1,0))</f>
        <v>0</v>
      </c>
      <c r="AG289" s="55" t="n">
        <f aca="false">IF(AA289=1,"",IF(AND(AC289=1,AE289&lt;&gt;1),1,0))</f>
        <v>0</v>
      </c>
      <c r="AH289" s="60" t="str">
        <f aca="false">IF(AND(E289&gt;0,AA289&lt;2,NOT(AND(C290=C289,AA290=AA289+1))),INDEX(DATAS,AA289+1),"")</f>
        <v/>
      </c>
      <c r="AI289" s="60" t="str">
        <f aca="false">IF(AND(AC289=1,AA289&lt;2),IF(AND(C290=C289,AA290=AA289+1),IF(AC290=1,"",INDEX(DATAS,AA289+1)),INDEX(DATAS,AA289+1)),"")</f>
        <v/>
      </c>
    </row>
    <row r="290" customFormat="false" ht="15" hidden="false" customHeight="false" outlineLevel="0" collapsed="false">
      <c r="A290" s="60" t="n">
        <v>46309</v>
      </c>
      <c r="B290" s="0" t="n">
        <v>2</v>
      </c>
      <c r="C290" s="0" t="n">
        <v>3439</v>
      </c>
      <c r="D290" s="0" t="n">
        <v>104</v>
      </c>
      <c r="E290" s="0" t="n">
        <v>4</v>
      </c>
      <c r="F290" s="55" t="s">
        <v>290</v>
      </c>
      <c r="G290" s="0" t="n">
        <v>48.2</v>
      </c>
      <c r="H290" s="0" t="n">
        <v>49</v>
      </c>
      <c r="I290" s="55" t="s">
        <v>187</v>
      </c>
      <c r="J290" s="0" t="n">
        <v>104</v>
      </c>
      <c r="K290" s="0" t="n">
        <v>83</v>
      </c>
      <c r="M290" s="0" t="n">
        <v>882.59</v>
      </c>
      <c r="N290" s="0" t="n">
        <v>44.37</v>
      </c>
      <c r="O290" s="0" t="n">
        <v>34.72</v>
      </c>
      <c r="P290" s="0" t="n">
        <v>3.9</v>
      </c>
      <c r="Q290" s="0" t="n">
        <v>3.09</v>
      </c>
      <c r="R290" s="0" t="n">
        <v>4103</v>
      </c>
      <c r="S290" s="0" t="n">
        <v>8314</v>
      </c>
      <c r="T290" s="0" t="n">
        <v>47.55</v>
      </c>
      <c r="U290" s="0" t="n">
        <v>1981</v>
      </c>
      <c r="V290" s="0" t="n">
        <v>1</v>
      </c>
      <c r="W290" s="60" t="n">
        <v>46289</v>
      </c>
      <c r="X290" s="55" t="n">
        <f aca="false">IF(I290="Male",0,1)</f>
        <v>1</v>
      </c>
      <c r="Y290" s="55" t="n">
        <f aca="false">IF(OR(I290="DNB",I290="Dry DNB"),1,0)</f>
        <v>0</v>
      </c>
      <c r="Z290" s="55" t="n">
        <f aca="false">IF(ISNUMBER(W290),A290-W290,"")</f>
        <v>20</v>
      </c>
      <c r="AA290" s="55" t="n">
        <f aca="false">MATCH(A290,DATAS,0)</f>
        <v>1</v>
      </c>
      <c r="AB290" s="55" t="n">
        <f aca="false">IF(AND(E290&gt;0,OR(AND(B290&gt;=1,B290&lt;=6),B290=10)),1,0)</f>
        <v>1</v>
      </c>
      <c r="AC290" s="55" t="n">
        <f aca="false">IF(AND(E290&gt;0,B290=10),1,0)</f>
        <v>0</v>
      </c>
      <c r="AD290" s="0" t="str">
        <f aca="false">IF(AND(C289=C290,AA289=AA290-1),AB289,"")</f>
        <v/>
      </c>
      <c r="AE290" s="0" t="str">
        <f aca="false">IF(AND(C289=C290,AA289=AA290-1),AC289,"")</f>
        <v/>
      </c>
      <c r="AF290" s="0" t="str">
        <f aca="false">IF(AA290=1,"",IF(AND(AB290=1,AD290&lt;&gt;1),1,0))</f>
        <v/>
      </c>
      <c r="AG290" s="0" t="str">
        <f aca="false">IF(AA290=1,"",IF(AND(AC290=1,AE290&lt;&gt;1),1,0))</f>
        <v/>
      </c>
      <c r="AH290" s="60" t="str">
        <f aca="false">IF(AND(E290&gt;0,AA290&lt;2,NOT(AND(C291=C290,AA291=AA290+1))),INDEX(DATAS,AA290+1),"")</f>
        <v/>
      </c>
      <c r="AI290" s="60" t="str">
        <f aca="false">IF(AND(AC290=1,AA290&lt;2),IF(AND(C291=C290,AA291=AA290+1),IF(AC291=1,"",INDEX(DATAS,AA290+1)),INDEX(DATAS,AA290+1)),"")</f>
        <v/>
      </c>
    </row>
    <row r="291" customFormat="false" ht="15" hidden="false" customHeight="false" outlineLevel="0" collapsed="false">
      <c r="A291" s="60" t="n">
        <v>46310</v>
      </c>
      <c r="B291" s="0" t="n">
        <v>2</v>
      </c>
      <c r="C291" s="0" t="n">
        <v>3439</v>
      </c>
      <c r="D291" s="0" t="n">
        <v>105</v>
      </c>
      <c r="E291" s="0" t="n">
        <v>4</v>
      </c>
      <c r="F291" s="55" t="s">
        <v>290</v>
      </c>
      <c r="G291" s="0" t="n">
        <v>55.1</v>
      </c>
      <c r="H291" s="0" t="n">
        <v>50</v>
      </c>
      <c r="I291" s="55" t="s">
        <v>187</v>
      </c>
      <c r="J291" s="0" t="n">
        <v>105</v>
      </c>
      <c r="K291" s="0" t="n">
        <v>83</v>
      </c>
      <c r="M291" s="0" t="n">
        <v>882.59</v>
      </c>
      <c r="N291" s="0" t="n">
        <v>44.37</v>
      </c>
      <c r="O291" s="0" t="n">
        <v>34.72</v>
      </c>
      <c r="P291" s="0" t="n">
        <v>3.9</v>
      </c>
      <c r="Q291" s="0" t="n">
        <v>3.09</v>
      </c>
      <c r="T291" s="0" t="n">
        <v>47.55</v>
      </c>
      <c r="U291" s="0" t="n">
        <v>1982</v>
      </c>
      <c r="V291" s="0" t="n">
        <v>1</v>
      </c>
      <c r="W291" s="60" t="n">
        <v>46289</v>
      </c>
      <c r="X291" s="55" t="n">
        <f aca="false">IF(I291="Male",0,1)</f>
        <v>1</v>
      </c>
      <c r="Y291" s="55" t="n">
        <f aca="false">IF(OR(I291="DNB",I291="Dry DNB"),1,0)</f>
        <v>0</v>
      </c>
      <c r="Z291" s="55" t="n">
        <f aca="false">IF(ISNUMBER(W291),A291-W291,"")</f>
        <v>21</v>
      </c>
      <c r="AA291" s="55" t="n">
        <f aca="false">MATCH(A291,DATAS,0)</f>
        <v>2</v>
      </c>
      <c r="AB291" s="55" t="n">
        <f aca="false">IF(AND(E291&gt;0,OR(AND(B291&gt;=1,B291&lt;=6),B291=10)),1,0)</f>
        <v>1</v>
      </c>
      <c r="AC291" s="55" t="n">
        <f aca="false">IF(AND(E291&gt;0,B291=10),1,0)</f>
        <v>0</v>
      </c>
      <c r="AD291" s="55" t="n">
        <f aca="false">IF(AND(C290=C291,AA290=AA291-1),AB290,"")</f>
        <v>1</v>
      </c>
      <c r="AE291" s="55" t="n">
        <f aca="false">IF(AND(C290=C291,AA290=AA291-1),AC290,"")</f>
        <v>0</v>
      </c>
      <c r="AF291" s="55" t="n">
        <f aca="false">IF(AA291=1,"",IF(AND(AB291=1,AD291&lt;&gt;1),1,0))</f>
        <v>0</v>
      </c>
      <c r="AG291" s="55" t="n">
        <f aca="false">IF(AA291=1,"",IF(AND(AC291=1,AE291&lt;&gt;1),1,0))</f>
        <v>0</v>
      </c>
      <c r="AH291" s="60" t="str">
        <f aca="false">IF(AND(E291&gt;0,AA291&lt;2,NOT(AND(C292=C291,AA292=AA291+1))),INDEX(DATAS,AA291+1),"")</f>
        <v/>
      </c>
      <c r="AI291" s="60" t="str">
        <f aca="false">IF(AND(AC291=1,AA291&lt;2),IF(AND(C292=C291,AA292=AA291+1),IF(AC292=1,"",INDEX(DATAS,AA291+1)),INDEX(DATAS,AA291+1)),"")</f>
        <v/>
      </c>
    </row>
    <row r="292" customFormat="false" ht="15" hidden="false" customHeight="false" outlineLevel="0" collapsed="false">
      <c r="A292" s="60" t="n">
        <v>46309</v>
      </c>
      <c r="B292" s="0" t="n">
        <v>3</v>
      </c>
      <c r="C292" s="0" t="n">
        <v>3443</v>
      </c>
      <c r="D292" s="0" t="n">
        <v>13</v>
      </c>
      <c r="E292" s="0" t="n">
        <v>4</v>
      </c>
      <c r="F292" s="55" t="s">
        <v>291</v>
      </c>
      <c r="G292" s="0" t="n">
        <v>34.6</v>
      </c>
      <c r="H292" s="0" t="n">
        <v>24</v>
      </c>
      <c r="I292" s="55" t="s">
        <v>166</v>
      </c>
      <c r="J292" s="0" t="n">
        <v>13</v>
      </c>
      <c r="M292" s="0" t="n">
        <v>-4.46</v>
      </c>
      <c r="N292" s="0" t="n">
        <v>25.54</v>
      </c>
      <c r="O292" s="0" t="n">
        <v>8.45</v>
      </c>
      <c r="R292" s="0" t="n">
        <v>2923</v>
      </c>
      <c r="S292" s="0" t="n">
        <v>5875</v>
      </c>
      <c r="U292" s="0" t="n">
        <v>1977</v>
      </c>
      <c r="V292" s="0" t="n">
        <v>0</v>
      </c>
      <c r="X292" s="55" t="n">
        <f aca="false">IF(I292="Male",0,1)</f>
        <v>1</v>
      </c>
      <c r="Y292" s="55" t="n">
        <f aca="false">IF(OR(I292="DNB",I292="Dry DNB"),1,0)</f>
        <v>0</v>
      </c>
      <c r="Z292" s="0" t="str">
        <f aca="false">IF(ISNUMBER(W292),A292-W292,"")</f>
        <v/>
      </c>
      <c r="AA292" s="55" t="n">
        <f aca="false">MATCH(A292,DATAS,0)</f>
        <v>1</v>
      </c>
      <c r="AB292" s="55" t="n">
        <f aca="false">IF(AND(E292&gt;0,OR(AND(B292&gt;=1,B292&lt;=6),B292=10)),1,0)</f>
        <v>1</v>
      </c>
      <c r="AC292" s="55" t="n">
        <f aca="false">IF(AND(E292&gt;0,B292=10),1,0)</f>
        <v>0</v>
      </c>
      <c r="AD292" s="0" t="str">
        <f aca="false">IF(AND(C291=C292,AA291=AA292-1),AB291,"")</f>
        <v/>
      </c>
      <c r="AE292" s="0" t="str">
        <f aca="false">IF(AND(C291=C292,AA291=AA292-1),AC291,"")</f>
        <v/>
      </c>
      <c r="AF292" s="0" t="str">
        <f aca="false">IF(AA292=1,"",IF(AND(AB292=1,AD292&lt;&gt;1),1,0))</f>
        <v/>
      </c>
      <c r="AG292" s="0" t="str">
        <f aca="false">IF(AA292=1,"",IF(AND(AC292=1,AE292&lt;&gt;1),1,0))</f>
        <v/>
      </c>
      <c r="AH292" s="60" t="str">
        <f aca="false">IF(AND(E292&gt;0,AA292&lt;2,NOT(AND(C293=C292,AA293=AA292+1))),INDEX(DATAS,AA292+1),"")</f>
        <v/>
      </c>
      <c r="AI292" s="60" t="str">
        <f aca="false">IF(AND(AC292=1,AA292&lt;2),IF(AND(C293=C292,AA293=AA292+1),IF(AC293=1,"",INDEX(DATAS,AA292+1)),INDEX(DATAS,AA292+1)),"")</f>
        <v/>
      </c>
    </row>
    <row r="293" customFormat="false" ht="15" hidden="false" customHeight="false" outlineLevel="0" collapsed="false">
      <c r="A293" s="60" t="n">
        <v>46310</v>
      </c>
      <c r="B293" s="0" t="n">
        <v>3</v>
      </c>
      <c r="C293" s="0" t="n">
        <v>3443</v>
      </c>
      <c r="D293" s="0" t="n">
        <v>14</v>
      </c>
      <c r="E293" s="0" t="n">
        <v>4</v>
      </c>
      <c r="F293" s="55" t="s">
        <v>291</v>
      </c>
      <c r="G293" s="0" t="n">
        <v>39.3</v>
      </c>
      <c r="H293" s="0" t="n">
        <v>28</v>
      </c>
      <c r="I293" s="55" t="s">
        <v>166</v>
      </c>
      <c r="J293" s="0" t="n">
        <v>14</v>
      </c>
      <c r="M293" s="0" t="n">
        <v>-4.46</v>
      </c>
      <c r="N293" s="0" t="n">
        <v>25.54</v>
      </c>
      <c r="O293" s="0" t="n">
        <v>8.45</v>
      </c>
      <c r="U293" s="0" t="n">
        <v>1978</v>
      </c>
      <c r="V293" s="0" t="n">
        <v>0</v>
      </c>
      <c r="X293" s="55" t="n">
        <f aca="false">IF(I293="Male",0,1)</f>
        <v>1</v>
      </c>
      <c r="Y293" s="55" t="n">
        <f aca="false">IF(OR(I293="DNB",I293="Dry DNB"),1,0)</f>
        <v>0</v>
      </c>
      <c r="Z293" s="0" t="str">
        <f aca="false">IF(ISNUMBER(W293),A293-W293,"")</f>
        <v/>
      </c>
      <c r="AA293" s="55" t="n">
        <f aca="false">MATCH(A293,DATAS,0)</f>
        <v>2</v>
      </c>
      <c r="AB293" s="55" t="n">
        <f aca="false">IF(AND(E293&gt;0,OR(AND(B293&gt;=1,B293&lt;=6),B293=10)),1,0)</f>
        <v>1</v>
      </c>
      <c r="AC293" s="55" t="n">
        <f aca="false">IF(AND(E293&gt;0,B293=10),1,0)</f>
        <v>0</v>
      </c>
      <c r="AD293" s="55" t="n">
        <f aca="false">IF(AND(C292=C293,AA292=AA293-1),AB292,"")</f>
        <v>1</v>
      </c>
      <c r="AE293" s="55" t="n">
        <f aca="false">IF(AND(C292=C293,AA292=AA293-1),AC292,"")</f>
        <v>0</v>
      </c>
      <c r="AF293" s="55" t="n">
        <f aca="false">IF(AA293=1,"",IF(AND(AB293=1,AD293&lt;&gt;1),1,0))</f>
        <v>0</v>
      </c>
      <c r="AG293" s="55" t="n">
        <f aca="false">IF(AA293=1,"",IF(AND(AC293=1,AE293&lt;&gt;1),1,0))</f>
        <v>0</v>
      </c>
      <c r="AH293" s="60" t="str">
        <f aca="false">IF(AND(E293&gt;0,AA293&lt;2,NOT(AND(C294=C293,AA294=AA293+1))),INDEX(DATAS,AA293+1),"")</f>
        <v/>
      </c>
      <c r="AI293" s="60" t="str">
        <f aca="false">IF(AND(AC293=1,AA293&lt;2),IF(AND(C294=C293,AA294=AA293+1),IF(AC294=1,"",INDEX(DATAS,AA293+1)),INDEX(DATAS,AA293+1)),"")</f>
        <v/>
      </c>
    </row>
    <row r="294" customFormat="false" ht="15" hidden="false" customHeight="false" outlineLevel="0" collapsed="false">
      <c r="A294" s="60" t="n">
        <v>46309</v>
      </c>
      <c r="B294" s="0" t="n">
        <v>6</v>
      </c>
      <c r="C294" s="0" t="n">
        <v>3445</v>
      </c>
      <c r="D294" s="0" t="n">
        <v>106</v>
      </c>
      <c r="E294" s="0" t="n">
        <v>4</v>
      </c>
      <c r="F294" s="55" t="s">
        <v>292</v>
      </c>
      <c r="H294" s="0" t="n">
        <v>14</v>
      </c>
      <c r="I294" s="55" t="s">
        <v>177</v>
      </c>
      <c r="J294" s="0" t="n">
        <v>106</v>
      </c>
      <c r="K294" s="0" t="n">
        <v>64</v>
      </c>
      <c r="M294" s="0" t="n">
        <v>653.44</v>
      </c>
      <c r="N294" s="0" t="n">
        <v>41.44</v>
      </c>
      <c r="O294" s="0" t="n">
        <v>26.57</v>
      </c>
      <c r="P294" s="0" t="n">
        <v>4.86</v>
      </c>
      <c r="Q294" s="0" t="n">
        <v>3.69</v>
      </c>
      <c r="R294" s="0" t="n">
        <v>2579</v>
      </c>
      <c r="S294" s="0" t="n">
        <v>5061</v>
      </c>
      <c r="T294" s="0" t="n">
        <v>33.2</v>
      </c>
      <c r="U294" s="0" t="n">
        <v>1975</v>
      </c>
      <c r="V294" s="0" t="n">
        <v>1</v>
      </c>
      <c r="W294" s="60" t="n">
        <v>46268</v>
      </c>
      <c r="X294" s="55" t="n">
        <f aca="false">IF(I294="Male",0,1)</f>
        <v>1</v>
      </c>
      <c r="Y294" s="55" t="n">
        <f aca="false">IF(OR(I294="DNB",I294="Dry DNB"),1,0)</f>
        <v>0</v>
      </c>
      <c r="Z294" s="55" t="n">
        <f aca="false">IF(ISNUMBER(W294),A294-W294,"")</f>
        <v>41</v>
      </c>
      <c r="AA294" s="55" t="n">
        <f aca="false">MATCH(A294,DATAS,0)</f>
        <v>1</v>
      </c>
      <c r="AB294" s="55" t="n">
        <f aca="false">IF(AND(E294&gt;0,OR(AND(B294&gt;=1,B294&lt;=6),B294=10)),1,0)</f>
        <v>1</v>
      </c>
      <c r="AC294" s="55" t="n">
        <f aca="false">IF(AND(E294&gt;0,B294=10),1,0)</f>
        <v>0</v>
      </c>
      <c r="AD294" s="0" t="str">
        <f aca="false">IF(AND(C293=C294,AA293=AA294-1),AB293,"")</f>
        <v/>
      </c>
      <c r="AE294" s="0" t="str">
        <f aca="false">IF(AND(C293=C294,AA293=AA294-1),AC293,"")</f>
        <v/>
      </c>
      <c r="AF294" s="0" t="str">
        <f aca="false">IF(AA294=1,"",IF(AND(AB294=1,AD294&lt;&gt;1),1,0))</f>
        <v/>
      </c>
      <c r="AG294" s="0" t="str">
        <f aca="false">IF(AA294=1,"",IF(AND(AC294=1,AE294&lt;&gt;1),1,0))</f>
        <v/>
      </c>
      <c r="AH294" s="60" t="str">
        <f aca="false">IF(AND(E294&gt;0,AA294&lt;2,NOT(AND(C295=C294,AA295=AA294+1))),INDEX(DATAS,AA294+1),"")</f>
        <v/>
      </c>
      <c r="AI294" s="60" t="str">
        <f aca="false">IF(AND(AC294=1,AA294&lt;2),IF(AND(C295=C294,AA295=AA294+1),IF(AC295=1,"",INDEX(DATAS,AA294+1)),INDEX(DATAS,AA294+1)),"")</f>
        <v/>
      </c>
    </row>
    <row r="295" customFormat="false" ht="15" hidden="false" customHeight="false" outlineLevel="0" collapsed="false">
      <c r="A295" s="60" t="n">
        <v>46310</v>
      </c>
      <c r="B295" s="0" t="n">
        <v>6</v>
      </c>
      <c r="C295" s="0" t="n">
        <v>3445</v>
      </c>
      <c r="D295" s="0" t="n">
        <v>107</v>
      </c>
      <c r="E295" s="0" t="n">
        <v>4</v>
      </c>
      <c r="F295" s="55" t="s">
        <v>292</v>
      </c>
      <c r="G295" s="0" t="n">
        <v>14.6</v>
      </c>
      <c r="H295" s="0" t="n">
        <v>14</v>
      </c>
      <c r="I295" s="55" t="s">
        <v>187</v>
      </c>
      <c r="J295" s="0" t="n">
        <v>107</v>
      </c>
      <c r="K295" s="0" t="n">
        <v>64</v>
      </c>
      <c r="M295" s="0" t="n">
        <v>653.44</v>
      </c>
      <c r="N295" s="0" t="n">
        <v>41.44</v>
      </c>
      <c r="O295" s="0" t="n">
        <v>26.57</v>
      </c>
      <c r="P295" s="0" t="n">
        <v>4.86</v>
      </c>
      <c r="Q295" s="0" t="n">
        <v>3.69</v>
      </c>
      <c r="T295" s="0" t="n">
        <v>33.2</v>
      </c>
      <c r="U295" s="0" t="n">
        <v>1976</v>
      </c>
      <c r="V295" s="0" t="n">
        <v>2</v>
      </c>
      <c r="W295" s="60" t="n">
        <v>46310</v>
      </c>
      <c r="X295" s="55" t="n">
        <f aca="false">IF(I295="Male",0,1)</f>
        <v>1</v>
      </c>
      <c r="Y295" s="55" t="n">
        <f aca="false">IF(OR(I295="DNB",I295="Dry DNB"),1,0)</f>
        <v>0</v>
      </c>
      <c r="Z295" s="55" t="n">
        <f aca="false">IF(ISNUMBER(W295),A295-W295,"")</f>
        <v>0</v>
      </c>
      <c r="AA295" s="55" t="n">
        <f aca="false">MATCH(A295,DATAS,0)</f>
        <v>2</v>
      </c>
      <c r="AB295" s="55" t="n">
        <f aca="false">IF(AND(E295&gt;0,OR(AND(B295&gt;=1,B295&lt;=6),B295=10)),1,0)</f>
        <v>1</v>
      </c>
      <c r="AC295" s="55" t="n">
        <f aca="false">IF(AND(E295&gt;0,B295=10),1,0)</f>
        <v>0</v>
      </c>
      <c r="AD295" s="55" t="n">
        <f aca="false">IF(AND(C294=C295,AA294=AA295-1),AB294,"")</f>
        <v>1</v>
      </c>
      <c r="AE295" s="55" t="n">
        <f aca="false">IF(AND(C294=C295,AA294=AA295-1),AC294,"")</f>
        <v>0</v>
      </c>
      <c r="AF295" s="55" t="n">
        <f aca="false">IF(AA295=1,"",IF(AND(AB295=1,AD295&lt;&gt;1),1,0))</f>
        <v>0</v>
      </c>
      <c r="AG295" s="55" t="n">
        <f aca="false">IF(AA295=1,"",IF(AND(AC295=1,AE295&lt;&gt;1),1,0))</f>
        <v>0</v>
      </c>
      <c r="AH295" s="60" t="str">
        <f aca="false">IF(AND(E295&gt;0,AA295&lt;2,NOT(AND(C296=C295,AA296=AA295+1))),INDEX(DATAS,AA295+1),"")</f>
        <v/>
      </c>
      <c r="AI295" s="60" t="str">
        <f aca="false">IF(AND(AC295=1,AA295&lt;2),IF(AND(C296=C295,AA296=AA295+1),IF(AC296=1,"",INDEX(DATAS,AA295+1)),INDEX(DATAS,AA295+1)),"")</f>
        <v/>
      </c>
    </row>
    <row r="296" customFormat="false" ht="15" hidden="false" customHeight="false" outlineLevel="0" collapsed="false">
      <c r="A296" s="60" t="n">
        <v>46309</v>
      </c>
      <c r="B296" s="0" t="n">
        <v>2</v>
      </c>
      <c r="C296" s="0" t="n">
        <v>3456</v>
      </c>
      <c r="D296" s="0" t="n">
        <v>117</v>
      </c>
      <c r="E296" s="0" t="n">
        <v>5</v>
      </c>
      <c r="F296" s="55" t="s">
        <v>293</v>
      </c>
      <c r="G296" s="0" t="n">
        <v>64.5</v>
      </c>
      <c r="H296" s="0" t="n">
        <v>65</v>
      </c>
      <c r="I296" s="55" t="s">
        <v>187</v>
      </c>
      <c r="J296" s="0" t="n">
        <v>117</v>
      </c>
      <c r="K296" s="0" t="n">
        <v>68</v>
      </c>
      <c r="M296" s="0" t="n">
        <v>-32.23</v>
      </c>
      <c r="N296" s="0" t="n">
        <v>15.2</v>
      </c>
      <c r="O296" s="0" t="n">
        <v>12.97</v>
      </c>
      <c r="P296" s="0" t="n">
        <v>3.91</v>
      </c>
      <c r="Q296" s="0" t="n">
        <v>3.12</v>
      </c>
      <c r="R296" s="0" t="n">
        <v>5955</v>
      </c>
      <c r="S296" s="0" t="n">
        <v>12207</v>
      </c>
      <c r="U296" s="0" t="n">
        <v>1966</v>
      </c>
      <c r="V296" s="0" t="n">
        <v>2</v>
      </c>
      <c r="W296" s="60" t="n">
        <v>46296</v>
      </c>
      <c r="X296" s="55" t="n">
        <f aca="false">IF(I296="Male",0,1)</f>
        <v>1</v>
      </c>
      <c r="Y296" s="55" t="n">
        <f aca="false">IF(OR(I296="DNB",I296="Dry DNB"),1,0)</f>
        <v>0</v>
      </c>
      <c r="Z296" s="55" t="n">
        <f aca="false">IF(ISNUMBER(W296),A296-W296,"")</f>
        <v>13</v>
      </c>
      <c r="AA296" s="55" t="n">
        <f aca="false">MATCH(A296,DATAS,0)</f>
        <v>1</v>
      </c>
      <c r="AB296" s="55" t="n">
        <f aca="false">IF(AND(E296&gt;0,OR(AND(B296&gt;=1,B296&lt;=6),B296=10)),1,0)</f>
        <v>1</v>
      </c>
      <c r="AC296" s="55" t="n">
        <f aca="false">IF(AND(E296&gt;0,B296=10),1,0)</f>
        <v>0</v>
      </c>
      <c r="AD296" s="0" t="str">
        <f aca="false">IF(AND(C295=C296,AA295=AA296-1),AB295,"")</f>
        <v/>
      </c>
      <c r="AE296" s="0" t="str">
        <f aca="false">IF(AND(C295=C296,AA295=AA296-1),AC295,"")</f>
        <v/>
      </c>
      <c r="AF296" s="0" t="str">
        <f aca="false">IF(AA296=1,"",IF(AND(AB296=1,AD296&lt;&gt;1),1,0))</f>
        <v/>
      </c>
      <c r="AG296" s="0" t="str">
        <f aca="false">IF(AA296=1,"",IF(AND(AC296=1,AE296&lt;&gt;1),1,0))</f>
        <v/>
      </c>
      <c r="AH296" s="60" t="str">
        <f aca="false">IF(AND(E296&gt;0,AA296&lt;2,NOT(AND(C297=C296,AA297=AA296+1))),INDEX(DATAS,AA296+1),"")</f>
        <v/>
      </c>
      <c r="AI296" s="60" t="str">
        <f aca="false">IF(AND(AC296=1,AA296&lt;2),IF(AND(C297=C296,AA297=AA296+1),IF(AC297=1,"",INDEX(DATAS,AA296+1)),INDEX(DATAS,AA296+1)),"")</f>
        <v/>
      </c>
    </row>
    <row r="297" customFormat="false" ht="15" hidden="false" customHeight="false" outlineLevel="0" collapsed="false">
      <c r="A297" s="60" t="n">
        <v>46310</v>
      </c>
      <c r="B297" s="0" t="n">
        <v>2</v>
      </c>
      <c r="C297" s="0" t="n">
        <v>3456</v>
      </c>
      <c r="D297" s="0" t="n">
        <v>118</v>
      </c>
      <c r="E297" s="0" t="n">
        <v>5</v>
      </c>
      <c r="F297" s="55" t="s">
        <v>293</v>
      </c>
      <c r="G297" s="0" t="n">
        <v>58.9</v>
      </c>
      <c r="H297" s="0" t="n">
        <v>64</v>
      </c>
      <c r="I297" s="55" t="s">
        <v>187</v>
      </c>
      <c r="J297" s="0" t="n">
        <v>118</v>
      </c>
      <c r="K297" s="0" t="n">
        <v>68</v>
      </c>
      <c r="M297" s="0" t="n">
        <v>-32.23</v>
      </c>
      <c r="N297" s="0" t="n">
        <v>15.2</v>
      </c>
      <c r="O297" s="0" t="n">
        <v>12.97</v>
      </c>
      <c r="P297" s="0" t="n">
        <v>3.91</v>
      </c>
      <c r="Q297" s="0" t="n">
        <v>3.12</v>
      </c>
      <c r="U297" s="0" t="n">
        <v>1967</v>
      </c>
      <c r="V297" s="0" t="n">
        <v>2</v>
      </c>
      <c r="W297" s="60" t="n">
        <v>46296</v>
      </c>
      <c r="X297" s="55" t="n">
        <f aca="false">IF(I297="Male",0,1)</f>
        <v>1</v>
      </c>
      <c r="Y297" s="55" t="n">
        <f aca="false">IF(OR(I297="DNB",I297="Dry DNB"),1,0)</f>
        <v>0</v>
      </c>
      <c r="Z297" s="55" t="n">
        <f aca="false">IF(ISNUMBER(W297),A297-W297,"")</f>
        <v>14</v>
      </c>
      <c r="AA297" s="55" t="n">
        <f aca="false">MATCH(A297,DATAS,0)</f>
        <v>2</v>
      </c>
      <c r="AB297" s="55" t="n">
        <f aca="false">IF(AND(E297&gt;0,OR(AND(B297&gt;=1,B297&lt;=6),B297=10)),1,0)</f>
        <v>1</v>
      </c>
      <c r="AC297" s="55" t="n">
        <f aca="false">IF(AND(E297&gt;0,B297=10),1,0)</f>
        <v>0</v>
      </c>
      <c r="AD297" s="55" t="n">
        <f aca="false">IF(AND(C296=C297,AA296=AA297-1),AB296,"")</f>
        <v>1</v>
      </c>
      <c r="AE297" s="55" t="n">
        <f aca="false">IF(AND(C296=C297,AA296=AA297-1),AC296,"")</f>
        <v>0</v>
      </c>
      <c r="AF297" s="55" t="n">
        <f aca="false">IF(AA297=1,"",IF(AND(AB297=1,AD297&lt;&gt;1),1,0))</f>
        <v>0</v>
      </c>
      <c r="AG297" s="55" t="n">
        <f aca="false">IF(AA297=1,"",IF(AND(AC297=1,AE297&lt;&gt;1),1,0))</f>
        <v>0</v>
      </c>
      <c r="AH297" s="60" t="str">
        <f aca="false">IF(AND(E297&gt;0,AA297&lt;2,NOT(AND(C298=C297,AA298=AA297+1))),INDEX(DATAS,AA297+1),"")</f>
        <v/>
      </c>
      <c r="AI297" s="60" t="str">
        <f aca="false">IF(AND(AC297=1,AA297&lt;2),IF(AND(C298=C297,AA298=AA297+1),IF(AC298=1,"",INDEX(DATAS,AA297+1)),INDEX(DATAS,AA297+1)),"")</f>
        <v/>
      </c>
    </row>
    <row r="298" customFormat="false" ht="15" hidden="false" customHeight="false" outlineLevel="0" collapsed="false">
      <c r="A298" s="60" t="n">
        <v>46309</v>
      </c>
      <c r="B298" s="0" t="n">
        <v>2</v>
      </c>
      <c r="C298" s="0" t="n">
        <v>3458</v>
      </c>
      <c r="D298" s="0" t="n">
        <v>30</v>
      </c>
      <c r="E298" s="0" t="n">
        <v>5</v>
      </c>
      <c r="F298" s="55" t="s">
        <v>294</v>
      </c>
      <c r="G298" s="0" t="n">
        <v>59.3</v>
      </c>
      <c r="H298" s="0" t="n">
        <v>58</v>
      </c>
      <c r="I298" s="55" t="s">
        <v>166</v>
      </c>
      <c r="J298" s="0" t="n">
        <v>30</v>
      </c>
      <c r="M298" s="0" t="n">
        <v>323.94</v>
      </c>
      <c r="N298" s="0" t="n">
        <v>38.73</v>
      </c>
      <c r="O298" s="0" t="n">
        <v>21.42</v>
      </c>
      <c r="P298" s="0" t="n">
        <v>7.95</v>
      </c>
      <c r="Q298" s="0" t="n">
        <v>5.42</v>
      </c>
      <c r="R298" s="0" t="n">
        <v>4207</v>
      </c>
      <c r="S298" s="0" t="n">
        <v>8458</v>
      </c>
      <c r="U298" s="0" t="n">
        <v>1965</v>
      </c>
      <c r="V298" s="0" t="n">
        <v>0</v>
      </c>
      <c r="X298" s="55" t="n">
        <f aca="false">IF(I298="Male",0,1)</f>
        <v>1</v>
      </c>
      <c r="Y298" s="55" t="n">
        <f aca="false">IF(OR(I298="DNB",I298="Dry DNB"),1,0)</f>
        <v>0</v>
      </c>
      <c r="Z298" s="0" t="str">
        <f aca="false">IF(ISNUMBER(W298),A298-W298,"")</f>
        <v/>
      </c>
      <c r="AA298" s="55" t="n">
        <f aca="false">MATCH(A298,DATAS,0)</f>
        <v>1</v>
      </c>
      <c r="AB298" s="55" t="n">
        <f aca="false">IF(AND(E298&gt;0,OR(AND(B298&gt;=1,B298&lt;=6),B298=10)),1,0)</f>
        <v>1</v>
      </c>
      <c r="AC298" s="55" t="n">
        <f aca="false">IF(AND(E298&gt;0,B298=10),1,0)</f>
        <v>0</v>
      </c>
      <c r="AD298" s="0" t="str">
        <f aca="false">IF(AND(C297=C298,AA297=AA298-1),AB297,"")</f>
        <v/>
      </c>
      <c r="AE298" s="0" t="str">
        <f aca="false">IF(AND(C297=C298,AA297=AA298-1),AC297,"")</f>
        <v/>
      </c>
      <c r="AF298" s="0" t="str">
        <f aca="false">IF(AA298=1,"",IF(AND(AB298=1,AD298&lt;&gt;1),1,0))</f>
        <v/>
      </c>
      <c r="AG298" s="0" t="str">
        <f aca="false">IF(AA298=1,"",IF(AND(AC298=1,AE298&lt;&gt;1),1,0))</f>
        <v/>
      </c>
      <c r="AH298" s="60" t="str">
        <f aca="false">IF(AND(E298&gt;0,AA298&lt;2,NOT(AND(C299=C298,AA299=AA298+1))),INDEX(DATAS,AA298+1),"")</f>
        <v/>
      </c>
      <c r="AI298" s="60" t="str">
        <f aca="false">IF(AND(AC298=1,AA298&lt;2),IF(AND(C299=C298,AA299=AA298+1),IF(AC299=1,"",INDEX(DATAS,AA298+1)),INDEX(DATAS,AA298+1)),"")</f>
        <v/>
      </c>
    </row>
    <row r="299" customFormat="false" ht="15" hidden="false" customHeight="false" outlineLevel="0" collapsed="false">
      <c r="A299" s="60" t="n">
        <v>46310</v>
      </c>
      <c r="B299" s="0" t="n">
        <v>2</v>
      </c>
      <c r="C299" s="0" t="n">
        <v>3458</v>
      </c>
      <c r="D299" s="0" t="n">
        <v>31</v>
      </c>
      <c r="E299" s="0" t="n">
        <v>5</v>
      </c>
      <c r="F299" s="55" t="s">
        <v>294</v>
      </c>
      <c r="G299" s="0" t="n">
        <v>65.8</v>
      </c>
      <c r="H299" s="0" t="n">
        <v>60</v>
      </c>
      <c r="I299" s="55" t="s">
        <v>166</v>
      </c>
      <c r="J299" s="0" t="n">
        <v>31</v>
      </c>
      <c r="M299" s="0" t="n">
        <v>323.94</v>
      </c>
      <c r="N299" s="0" t="n">
        <v>38.73</v>
      </c>
      <c r="O299" s="0" t="n">
        <v>21.42</v>
      </c>
      <c r="P299" s="0" t="n">
        <v>7.95</v>
      </c>
      <c r="Q299" s="0" t="n">
        <v>5.42</v>
      </c>
      <c r="U299" s="0" t="n">
        <v>1966</v>
      </c>
      <c r="V299" s="0" t="n">
        <v>0</v>
      </c>
      <c r="X299" s="55" t="n">
        <f aca="false">IF(I299="Male",0,1)</f>
        <v>1</v>
      </c>
      <c r="Y299" s="55" t="n">
        <f aca="false">IF(OR(I299="DNB",I299="Dry DNB"),1,0)</f>
        <v>0</v>
      </c>
      <c r="Z299" s="0" t="str">
        <f aca="false">IF(ISNUMBER(W299),A299-W299,"")</f>
        <v/>
      </c>
      <c r="AA299" s="55" t="n">
        <f aca="false">MATCH(A299,DATAS,0)</f>
        <v>2</v>
      </c>
      <c r="AB299" s="55" t="n">
        <f aca="false">IF(AND(E299&gt;0,OR(AND(B299&gt;=1,B299&lt;=6),B299=10)),1,0)</f>
        <v>1</v>
      </c>
      <c r="AC299" s="55" t="n">
        <f aca="false">IF(AND(E299&gt;0,B299=10),1,0)</f>
        <v>0</v>
      </c>
      <c r="AD299" s="55" t="n">
        <f aca="false">IF(AND(C298=C299,AA298=AA299-1),AB298,"")</f>
        <v>1</v>
      </c>
      <c r="AE299" s="55" t="n">
        <f aca="false">IF(AND(C298=C299,AA298=AA299-1),AC298,"")</f>
        <v>0</v>
      </c>
      <c r="AF299" s="55" t="n">
        <f aca="false">IF(AA299=1,"",IF(AND(AB299=1,AD299&lt;&gt;1),1,0))</f>
        <v>0</v>
      </c>
      <c r="AG299" s="55" t="n">
        <f aca="false">IF(AA299=1,"",IF(AND(AC299=1,AE299&lt;&gt;1),1,0))</f>
        <v>0</v>
      </c>
      <c r="AH299" s="60" t="str">
        <f aca="false">IF(AND(E299&gt;0,AA299&lt;2,NOT(AND(C300=C299,AA300=AA299+1))),INDEX(DATAS,AA299+1),"")</f>
        <v/>
      </c>
      <c r="AI299" s="60" t="str">
        <f aca="false">IF(AND(AC299=1,AA299&lt;2),IF(AND(C300=C299,AA300=AA299+1),IF(AC300=1,"",INDEX(DATAS,AA299+1)),INDEX(DATAS,AA299+1)),"")</f>
        <v/>
      </c>
    </row>
    <row r="300" customFormat="false" ht="15" hidden="false" customHeight="false" outlineLevel="0" collapsed="false">
      <c r="A300" s="60" t="n">
        <v>46309</v>
      </c>
      <c r="B300" s="0" t="n">
        <v>6</v>
      </c>
      <c r="C300" s="0" t="n">
        <v>3459</v>
      </c>
      <c r="D300" s="0" t="n">
        <v>209</v>
      </c>
      <c r="E300" s="0" t="n">
        <v>4</v>
      </c>
      <c r="F300" s="55" t="s">
        <v>295</v>
      </c>
      <c r="G300" s="0" t="n">
        <v>30.2</v>
      </c>
      <c r="H300" s="0" t="n">
        <v>27</v>
      </c>
      <c r="I300" s="55" t="s">
        <v>157</v>
      </c>
      <c r="J300" s="0" t="n">
        <v>62</v>
      </c>
      <c r="K300" s="0" t="n">
        <v>62</v>
      </c>
      <c r="L300" s="0" t="n">
        <v>147</v>
      </c>
      <c r="M300" s="0" t="n">
        <v>532.05</v>
      </c>
      <c r="N300" s="0" t="n">
        <v>47.33</v>
      </c>
      <c r="O300" s="0" t="n">
        <v>25.67</v>
      </c>
      <c r="P300" s="0" t="n">
        <v>4.9</v>
      </c>
      <c r="Q300" s="0" t="n">
        <v>3.25</v>
      </c>
      <c r="R300" s="0" t="n">
        <v>6648</v>
      </c>
      <c r="S300" s="0" t="n">
        <v>11489</v>
      </c>
      <c r="T300" s="0" t="n">
        <v>73.4</v>
      </c>
      <c r="U300" s="0" t="n">
        <v>1964</v>
      </c>
      <c r="V300" s="0" t="n">
        <v>1</v>
      </c>
      <c r="W300" s="60" t="n">
        <v>46163</v>
      </c>
      <c r="X300" s="55" t="n">
        <f aca="false">IF(I300="Male",0,1)</f>
        <v>1</v>
      </c>
      <c r="Y300" s="55" t="n">
        <f aca="false">IF(OR(I300="DNB",I300="Dry DNB"),1,0)</f>
        <v>0</v>
      </c>
      <c r="Z300" s="55" t="n">
        <f aca="false">IF(ISNUMBER(W300),A300-W300,"")</f>
        <v>146</v>
      </c>
      <c r="AA300" s="55" t="n">
        <f aca="false">MATCH(A300,DATAS,0)</f>
        <v>1</v>
      </c>
      <c r="AB300" s="55" t="n">
        <f aca="false">IF(AND(E300&gt;0,OR(AND(B300&gt;=1,B300&lt;=6),B300=10)),1,0)</f>
        <v>1</v>
      </c>
      <c r="AC300" s="55" t="n">
        <f aca="false">IF(AND(E300&gt;0,B300=10),1,0)</f>
        <v>0</v>
      </c>
      <c r="AD300" s="0" t="str">
        <f aca="false">IF(AND(C299=C300,AA299=AA300-1),AB299,"")</f>
        <v/>
      </c>
      <c r="AE300" s="0" t="str">
        <f aca="false">IF(AND(C299=C300,AA299=AA300-1),AC299,"")</f>
        <v/>
      </c>
      <c r="AF300" s="0" t="str">
        <f aca="false">IF(AA300=1,"",IF(AND(AB300=1,AD300&lt;&gt;1),1,0))</f>
        <v/>
      </c>
      <c r="AG300" s="0" t="str">
        <f aca="false">IF(AA300=1,"",IF(AND(AC300=1,AE300&lt;&gt;1),1,0))</f>
        <v/>
      </c>
      <c r="AH300" s="60" t="str">
        <f aca="false">IF(AND(E300&gt;0,AA300&lt;2,NOT(AND(C301=C300,AA301=AA300+1))),INDEX(DATAS,AA300+1),"")</f>
        <v/>
      </c>
      <c r="AI300" s="60" t="str">
        <f aca="false">IF(AND(AC300=1,AA300&lt;2),IF(AND(C301=C300,AA301=AA300+1),IF(AC301=1,"",INDEX(DATAS,AA300+1)),INDEX(DATAS,AA300+1)),"")</f>
        <v/>
      </c>
    </row>
    <row r="301" customFormat="false" ht="15" hidden="false" customHeight="false" outlineLevel="0" collapsed="false">
      <c r="A301" s="60" t="n">
        <v>46310</v>
      </c>
      <c r="B301" s="0" t="n">
        <v>6</v>
      </c>
      <c r="C301" s="0" t="n">
        <v>3459</v>
      </c>
      <c r="D301" s="0" t="n">
        <v>210</v>
      </c>
      <c r="E301" s="0" t="n">
        <v>4</v>
      </c>
      <c r="F301" s="55" t="s">
        <v>295</v>
      </c>
      <c r="G301" s="0" t="n">
        <v>30.2</v>
      </c>
      <c r="H301" s="0" t="n">
        <v>28</v>
      </c>
      <c r="I301" s="55" t="s">
        <v>157</v>
      </c>
      <c r="J301" s="0" t="n">
        <v>62</v>
      </c>
      <c r="K301" s="0" t="n">
        <v>62</v>
      </c>
      <c r="L301" s="0" t="n">
        <v>148</v>
      </c>
      <c r="M301" s="0" t="n">
        <v>532.05</v>
      </c>
      <c r="N301" s="0" t="n">
        <v>47.33</v>
      </c>
      <c r="O301" s="0" t="n">
        <v>25.67</v>
      </c>
      <c r="P301" s="0" t="n">
        <v>4.9</v>
      </c>
      <c r="Q301" s="0" t="n">
        <v>3.25</v>
      </c>
      <c r="T301" s="0" t="n">
        <v>73.4</v>
      </c>
      <c r="U301" s="0" t="n">
        <v>1965</v>
      </c>
      <c r="V301" s="0" t="n">
        <v>1</v>
      </c>
      <c r="W301" s="60" t="n">
        <v>46163</v>
      </c>
      <c r="X301" s="55" t="n">
        <f aca="false">IF(I301="Male",0,1)</f>
        <v>1</v>
      </c>
      <c r="Y301" s="55" t="n">
        <f aca="false">IF(OR(I301="DNB",I301="Dry DNB"),1,0)</f>
        <v>0</v>
      </c>
      <c r="Z301" s="55" t="n">
        <f aca="false">IF(ISNUMBER(W301),A301-W301,"")</f>
        <v>147</v>
      </c>
      <c r="AA301" s="55" t="n">
        <f aca="false">MATCH(A301,DATAS,0)</f>
        <v>2</v>
      </c>
      <c r="AB301" s="55" t="n">
        <f aca="false">IF(AND(E301&gt;0,OR(AND(B301&gt;=1,B301&lt;=6),B301=10)),1,0)</f>
        <v>1</v>
      </c>
      <c r="AC301" s="55" t="n">
        <f aca="false">IF(AND(E301&gt;0,B301=10),1,0)</f>
        <v>0</v>
      </c>
      <c r="AD301" s="55" t="n">
        <f aca="false">IF(AND(C300=C301,AA300=AA301-1),AB300,"")</f>
        <v>1</v>
      </c>
      <c r="AE301" s="55" t="n">
        <f aca="false">IF(AND(C300=C301,AA300=AA301-1),AC300,"")</f>
        <v>0</v>
      </c>
      <c r="AF301" s="55" t="n">
        <f aca="false">IF(AA301=1,"",IF(AND(AB301=1,AD301&lt;&gt;1),1,0))</f>
        <v>0</v>
      </c>
      <c r="AG301" s="55" t="n">
        <f aca="false">IF(AA301=1,"",IF(AND(AC301=1,AE301&lt;&gt;1),1,0))</f>
        <v>0</v>
      </c>
      <c r="AH301" s="60" t="str">
        <f aca="false">IF(AND(E301&gt;0,AA301&lt;2,NOT(AND(C302=C301,AA302=AA301+1))),INDEX(DATAS,AA301+1),"")</f>
        <v/>
      </c>
      <c r="AI301" s="60" t="str">
        <f aca="false">IF(AND(AC301=1,AA301&lt;2),IF(AND(C302=C301,AA302=AA301+1),IF(AC302=1,"",INDEX(DATAS,AA301+1)),INDEX(DATAS,AA301+1)),"")</f>
        <v/>
      </c>
    </row>
    <row r="302" customFormat="false" ht="15" hidden="false" customHeight="false" outlineLevel="0" collapsed="false">
      <c r="A302" s="60" t="n">
        <v>46309</v>
      </c>
      <c r="B302" s="0" t="n">
        <v>2</v>
      </c>
      <c r="C302" s="0" t="n">
        <v>3469</v>
      </c>
      <c r="D302" s="0" t="n">
        <v>151</v>
      </c>
      <c r="E302" s="0" t="n">
        <v>5</v>
      </c>
      <c r="F302" s="55" t="s">
        <v>296</v>
      </c>
      <c r="G302" s="0" t="n">
        <v>62</v>
      </c>
      <c r="H302" s="0" t="n">
        <v>64</v>
      </c>
      <c r="I302" s="55" t="s">
        <v>177</v>
      </c>
      <c r="J302" s="0" t="n">
        <v>151</v>
      </c>
      <c r="K302" s="0" t="n">
        <v>81</v>
      </c>
      <c r="M302" s="0" t="n">
        <v>867.89</v>
      </c>
      <c r="N302" s="0" t="n">
        <v>36.97</v>
      </c>
      <c r="O302" s="0" t="n">
        <v>25.59</v>
      </c>
      <c r="P302" s="0" t="n">
        <v>2.8</v>
      </c>
      <c r="Q302" s="0" t="n">
        <v>3.39</v>
      </c>
      <c r="R302" s="0" t="n">
        <v>5939</v>
      </c>
      <c r="S302" s="0" t="n">
        <v>12378</v>
      </c>
      <c r="T302" s="0" t="n">
        <v>59.4</v>
      </c>
      <c r="U302" s="0" t="n">
        <v>1952</v>
      </c>
      <c r="V302" s="0" t="n">
        <v>2</v>
      </c>
      <c r="W302" s="60" t="n">
        <v>46275</v>
      </c>
      <c r="X302" s="55" t="n">
        <f aca="false">IF(I302="Male",0,1)</f>
        <v>1</v>
      </c>
      <c r="Y302" s="55" t="n">
        <f aca="false">IF(OR(I302="DNB",I302="Dry DNB"),1,0)</f>
        <v>0</v>
      </c>
      <c r="Z302" s="55" t="n">
        <f aca="false">IF(ISNUMBER(W302),A302-W302,"")</f>
        <v>34</v>
      </c>
      <c r="AA302" s="55" t="n">
        <f aca="false">MATCH(A302,DATAS,0)</f>
        <v>1</v>
      </c>
      <c r="AB302" s="55" t="n">
        <f aca="false">IF(AND(E302&gt;0,OR(AND(B302&gt;=1,B302&lt;=6),B302=10)),1,0)</f>
        <v>1</v>
      </c>
      <c r="AC302" s="55" t="n">
        <f aca="false">IF(AND(E302&gt;0,B302=10),1,0)</f>
        <v>0</v>
      </c>
      <c r="AD302" s="0" t="str">
        <f aca="false">IF(AND(C301=C302,AA301=AA302-1),AB301,"")</f>
        <v/>
      </c>
      <c r="AE302" s="0" t="str">
        <f aca="false">IF(AND(C301=C302,AA301=AA302-1),AC301,"")</f>
        <v/>
      </c>
      <c r="AF302" s="0" t="str">
        <f aca="false">IF(AA302=1,"",IF(AND(AB302=1,AD302&lt;&gt;1),1,0))</f>
        <v/>
      </c>
      <c r="AG302" s="0" t="str">
        <f aca="false">IF(AA302=1,"",IF(AND(AC302=1,AE302&lt;&gt;1),1,0))</f>
        <v/>
      </c>
      <c r="AH302" s="60" t="str">
        <f aca="false">IF(AND(E302&gt;0,AA302&lt;2,NOT(AND(C303=C302,AA303=AA302+1))),INDEX(DATAS,AA302+1),"")</f>
        <v/>
      </c>
      <c r="AI302" s="60" t="str">
        <f aca="false">IF(AND(AC302=1,AA302&lt;2),IF(AND(C303=C302,AA303=AA302+1),IF(AC303=1,"",INDEX(DATAS,AA302+1)),INDEX(DATAS,AA302+1)),"")</f>
        <v/>
      </c>
    </row>
    <row r="303" customFormat="false" ht="15" hidden="false" customHeight="false" outlineLevel="0" collapsed="false">
      <c r="A303" s="60" t="n">
        <v>46310</v>
      </c>
      <c r="B303" s="0" t="n">
        <v>2</v>
      </c>
      <c r="C303" s="0" t="n">
        <v>3469</v>
      </c>
      <c r="D303" s="0" t="n">
        <v>152</v>
      </c>
      <c r="E303" s="0" t="n">
        <v>5</v>
      </c>
      <c r="F303" s="55" t="s">
        <v>296</v>
      </c>
      <c r="G303" s="0" t="n">
        <v>64.8</v>
      </c>
      <c r="H303" s="0" t="n">
        <v>63</v>
      </c>
      <c r="I303" s="55" t="s">
        <v>177</v>
      </c>
      <c r="J303" s="0" t="n">
        <v>152</v>
      </c>
      <c r="K303" s="0" t="n">
        <v>81</v>
      </c>
      <c r="M303" s="0" t="n">
        <v>867.89</v>
      </c>
      <c r="N303" s="0" t="n">
        <v>36.97</v>
      </c>
      <c r="O303" s="0" t="n">
        <v>25.59</v>
      </c>
      <c r="P303" s="0" t="n">
        <v>2.8</v>
      </c>
      <c r="Q303" s="0" t="n">
        <v>3.39</v>
      </c>
      <c r="T303" s="0" t="n">
        <v>59.4</v>
      </c>
      <c r="U303" s="0" t="n">
        <v>1953</v>
      </c>
      <c r="V303" s="0" t="n">
        <v>2</v>
      </c>
      <c r="W303" s="60" t="n">
        <v>46275</v>
      </c>
      <c r="X303" s="55" t="n">
        <f aca="false">IF(I303="Male",0,1)</f>
        <v>1</v>
      </c>
      <c r="Y303" s="55" t="n">
        <f aca="false">IF(OR(I303="DNB",I303="Dry DNB"),1,0)</f>
        <v>0</v>
      </c>
      <c r="Z303" s="55" t="n">
        <f aca="false">IF(ISNUMBER(W303),A303-W303,"")</f>
        <v>35</v>
      </c>
      <c r="AA303" s="55" t="n">
        <f aca="false">MATCH(A303,DATAS,0)</f>
        <v>2</v>
      </c>
      <c r="AB303" s="55" t="n">
        <f aca="false">IF(AND(E303&gt;0,OR(AND(B303&gt;=1,B303&lt;=6),B303=10)),1,0)</f>
        <v>1</v>
      </c>
      <c r="AC303" s="55" t="n">
        <f aca="false">IF(AND(E303&gt;0,B303=10),1,0)</f>
        <v>0</v>
      </c>
      <c r="AD303" s="55" t="n">
        <f aca="false">IF(AND(C302=C303,AA302=AA303-1),AB302,"")</f>
        <v>1</v>
      </c>
      <c r="AE303" s="55" t="n">
        <f aca="false">IF(AND(C302=C303,AA302=AA303-1),AC302,"")</f>
        <v>0</v>
      </c>
      <c r="AF303" s="55" t="n">
        <f aca="false">IF(AA303=1,"",IF(AND(AB303=1,AD303&lt;&gt;1),1,0))</f>
        <v>0</v>
      </c>
      <c r="AG303" s="55" t="n">
        <f aca="false">IF(AA303=1,"",IF(AND(AC303=1,AE303&lt;&gt;1),1,0))</f>
        <v>0</v>
      </c>
      <c r="AH303" s="60" t="str">
        <f aca="false">IF(AND(E303&gt;0,AA303&lt;2,NOT(AND(C304=C303,AA304=AA303+1))),INDEX(DATAS,AA303+1),"")</f>
        <v/>
      </c>
      <c r="AI303" s="60" t="str">
        <f aca="false">IF(AND(AC303=1,AA303&lt;2),IF(AND(C304=C303,AA304=AA303+1),IF(AC304=1,"",INDEX(DATAS,AA303+1)),INDEX(DATAS,AA303+1)),"")</f>
        <v/>
      </c>
    </row>
    <row r="304" customFormat="false" ht="15" hidden="false" customHeight="false" outlineLevel="0" collapsed="false">
      <c r="A304" s="60" t="n">
        <v>46309</v>
      </c>
      <c r="B304" s="0" t="n">
        <v>5</v>
      </c>
      <c r="C304" s="0" t="n">
        <v>3472</v>
      </c>
      <c r="D304" s="0" t="n">
        <v>143</v>
      </c>
      <c r="E304" s="0" t="n">
        <v>4</v>
      </c>
      <c r="F304" s="55" t="s">
        <v>297</v>
      </c>
      <c r="G304" s="0" t="n">
        <v>20.9</v>
      </c>
      <c r="H304" s="0" t="n">
        <v>25</v>
      </c>
      <c r="I304" s="55" t="s">
        <v>143</v>
      </c>
      <c r="J304" s="0" t="n">
        <v>143</v>
      </c>
      <c r="K304" s="0" t="n">
        <v>66</v>
      </c>
      <c r="M304" s="0" t="n">
        <v>418.6</v>
      </c>
      <c r="N304" s="0" t="n">
        <v>46.6</v>
      </c>
      <c r="O304" s="0" t="n">
        <v>25.89</v>
      </c>
      <c r="P304" s="0" t="n">
        <v>3.45</v>
      </c>
      <c r="Q304" s="0" t="n">
        <v>4.01</v>
      </c>
      <c r="R304" s="0" t="n">
        <v>3929</v>
      </c>
      <c r="S304" s="0" t="n">
        <v>7207</v>
      </c>
      <c r="T304" s="0" t="n">
        <v>39.1</v>
      </c>
      <c r="U304" s="0" t="n">
        <v>1950</v>
      </c>
      <c r="V304" s="0" t="n">
        <v>2</v>
      </c>
      <c r="W304" s="60" t="n">
        <v>46263</v>
      </c>
      <c r="X304" s="55" t="n">
        <f aca="false">IF(I304="Male",0,1)</f>
        <v>1</v>
      </c>
      <c r="Y304" s="55" t="n">
        <f aca="false">IF(OR(I304="DNB",I304="Dry DNB"),1,0)</f>
        <v>1</v>
      </c>
      <c r="Z304" s="55" t="n">
        <f aca="false">IF(ISNUMBER(W304),A304-W304,"")</f>
        <v>46</v>
      </c>
      <c r="AA304" s="55" t="n">
        <f aca="false">MATCH(A304,DATAS,0)</f>
        <v>1</v>
      </c>
      <c r="AB304" s="55" t="n">
        <f aca="false">IF(AND(E304&gt;0,OR(AND(B304&gt;=1,B304&lt;=6),B304=10)),1,0)</f>
        <v>1</v>
      </c>
      <c r="AC304" s="55" t="n">
        <f aca="false">IF(AND(E304&gt;0,B304=10),1,0)</f>
        <v>0</v>
      </c>
      <c r="AD304" s="0" t="str">
        <f aca="false">IF(AND(C303=C304,AA303=AA304-1),AB303,"")</f>
        <v/>
      </c>
      <c r="AE304" s="0" t="str">
        <f aca="false">IF(AND(C303=C304,AA303=AA304-1),AC303,"")</f>
        <v/>
      </c>
      <c r="AF304" s="0" t="str">
        <f aca="false">IF(AA304=1,"",IF(AND(AB304=1,AD304&lt;&gt;1),1,0))</f>
        <v/>
      </c>
      <c r="AG304" s="0" t="str">
        <f aca="false">IF(AA304=1,"",IF(AND(AC304=1,AE304&lt;&gt;1),1,0))</f>
        <v/>
      </c>
      <c r="AH304" s="60" t="str">
        <f aca="false">IF(AND(E304&gt;0,AA304&lt;2,NOT(AND(C305=C304,AA305=AA304+1))),INDEX(DATAS,AA304+1),"")</f>
        <v/>
      </c>
      <c r="AI304" s="60" t="str">
        <f aca="false">IF(AND(AC304=1,AA304&lt;2),IF(AND(C305=C304,AA305=AA304+1),IF(AC305=1,"",INDEX(DATAS,AA304+1)),INDEX(DATAS,AA304+1)),"")</f>
        <v/>
      </c>
    </row>
    <row r="305" customFormat="false" ht="15" hidden="false" customHeight="false" outlineLevel="0" collapsed="false">
      <c r="A305" s="60" t="n">
        <v>46310</v>
      </c>
      <c r="B305" s="0" t="n">
        <v>5</v>
      </c>
      <c r="C305" s="0" t="n">
        <v>3472</v>
      </c>
      <c r="D305" s="0" t="n">
        <v>144</v>
      </c>
      <c r="E305" s="0" t="n">
        <v>4</v>
      </c>
      <c r="F305" s="55" t="s">
        <v>297</v>
      </c>
      <c r="G305" s="0" t="n">
        <v>21.4</v>
      </c>
      <c r="H305" s="0" t="n">
        <v>24</v>
      </c>
      <c r="I305" s="55" t="s">
        <v>143</v>
      </c>
      <c r="J305" s="0" t="n">
        <v>144</v>
      </c>
      <c r="K305" s="0" t="n">
        <v>66</v>
      </c>
      <c r="M305" s="0" t="n">
        <v>418.6</v>
      </c>
      <c r="N305" s="0" t="n">
        <v>46.6</v>
      </c>
      <c r="O305" s="0" t="n">
        <v>25.89</v>
      </c>
      <c r="P305" s="0" t="n">
        <v>3.45</v>
      </c>
      <c r="Q305" s="0" t="n">
        <v>4.01</v>
      </c>
      <c r="T305" s="0" t="n">
        <v>39.1</v>
      </c>
      <c r="U305" s="0" t="n">
        <v>1951</v>
      </c>
      <c r="V305" s="0" t="n">
        <v>2</v>
      </c>
      <c r="W305" s="60" t="n">
        <v>46263</v>
      </c>
      <c r="X305" s="55" t="n">
        <f aca="false">IF(I305="Male",0,1)</f>
        <v>1</v>
      </c>
      <c r="Y305" s="55" t="n">
        <f aca="false">IF(OR(I305="DNB",I305="Dry DNB"),1,0)</f>
        <v>1</v>
      </c>
      <c r="Z305" s="55" t="n">
        <f aca="false">IF(ISNUMBER(W305),A305-W305,"")</f>
        <v>47</v>
      </c>
      <c r="AA305" s="55" t="n">
        <f aca="false">MATCH(A305,DATAS,0)</f>
        <v>2</v>
      </c>
      <c r="AB305" s="55" t="n">
        <f aca="false">IF(AND(E305&gt;0,OR(AND(B305&gt;=1,B305&lt;=6),B305=10)),1,0)</f>
        <v>1</v>
      </c>
      <c r="AC305" s="55" t="n">
        <f aca="false">IF(AND(E305&gt;0,B305=10),1,0)</f>
        <v>0</v>
      </c>
      <c r="AD305" s="55" t="n">
        <f aca="false">IF(AND(C304=C305,AA304=AA305-1),AB304,"")</f>
        <v>1</v>
      </c>
      <c r="AE305" s="55" t="n">
        <f aca="false">IF(AND(C304=C305,AA304=AA305-1),AC304,"")</f>
        <v>0</v>
      </c>
      <c r="AF305" s="55" t="n">
        <f aca="false">IF(AA305=1,"",IF(AND(AB305=1,AD305&lt;&gt;1),1,0))</f>
        <v>0</v>
      </c>
      <c r="AG305" s="55" t="n">
        <f aca="false">IF(AA305=1,"",IF(AND(AC305=1,AE305&lt;&gt;1),1,0))</f>
        <v>0</v>
      </c>
      <c r="AH305" s="60" t="str">
        <f aca="false">IF(AND(E305&gt;0,AA305&lt;2,NOT(AND(C306=C305,AA306=AA305+1))),INDEX(DATAS,AA305+1),"")</f>
        <v/>
      </c>
      <c r="AI305" s="60" t="str">
        <f aca="false">IF(AND(AC305=1,AA305&lt;2),IF(AND(C306=C305,AA306=AA305+1),IF(AC306=1,"",INDEX(DATAS,AA305+1)),INDEX(DATAS,AA305+1)),"")</f>
        <v/>
      </c>
    </row>
    <row r="306" customFormat="false" ht="15" hidden="false" customHeight="false" outlineLevel="0" collapsed="false">
      <c r="A306" s="60" t="n">
        <v>46309</v>
      </c>
      <c r="B306" s="0" t="n">
        <v>6</v>
      </c>
      <c r="C306" s="0" t="n">
        <v>3478</v>
      </c>
      <c r="D306" s="0" t="n">
        <v>442</v>
      </c>
      <c r="E306" s="0" t="n">
        <v>3</v>
      </c>
      <c r="F306" s="55" t="s">
        <v>298</v>
      </c>
      <c r="G306" s="0" t="n">
        <v>17.8</v>
      </c>
      <c r="H306" s="0" t="n">
        <v>16</v>
      </c>
      <c r="I306" s="55" t="s">
        <v>157</v>
      </c>
      <c r="J306" s="0" t="n">
        <v>326</v>
      </c>
      <c r="K306" s="0" t="n">
        <v>78</v>
      </c>
      <c r="L306" s="0" t="n">
        <v>116</v>
      </c>
      <c r="M306" s="0" t="n">
        <v>223.71</v>
      </c>
      <c r="N306" s="0" t="n">
        <v>30.93</v>
      </c>
      <c r="O306" s="0" t="n">
        <v>14.36</v>
      </c>
      <c r="P306" s="0" t="n">
        <v>4.55</v>
      </c>
      <c r="Q306" s="0" t="n">
        <v>3.92</v>
      </c>
      <c r="R306" s="0" t="n">
        <v>6063</v>
      </c>
      <c r="S306" s="0" t="n">
        <v>11524</v>
      </c>
      <c r="T306" s="0" t="n">
        <v>64</v>
      </c>
      <c r="U306" s="0" t="n">
        <v>1947</v>
      </c>
      <c r="V306" s="0" t="n">
        <v>7</v>
      </c>
      <c r="W306" s="60" t="n">
        <v>46194</v>
      </c>
      <c r="X306" s="55" t="n">
        <f aca="false">IF(I306="Male",0,1)</f>
        <v>1</v>
      </c>
      <c r="Y306" s="55" t="n">
        <f aca="false">IF(OR(I306="DNB",I306="Dry DNB"),1,0)</f>
        <v>0</v>
      </c>
      <c r="Z306" s="55" t="n">
        <f aca="false">IF(ISNUMBER(W306),A306-W306,"")</f>
        <v>115</v>
      </c>
      <c r="AA306" s="55" t="n">
        <f aca="false">MATCH(A306,DATAS,0)</f>
        <v>1</v>
      </c>
      <c r="AB306" s="55" t="n">
        <f aca="false">IF(AND(E306&gt;0,OR(AND(B306&gt;=1,B306&lt;=6),B306=10)),1,0)</f>
        <v>1</v>
      </c>
      <c r="AC306" s="55" t="n">
        <f aca="false">IF(AND(E306&gt;0,B306=10),1,0)</f>
        <v>0</v>
      </c>
      <c r="AD306" s="0" t="str">
        <f aca="false">IF(AND(C305=C306,AA305=AA306-1),AB305,"")</f>
        <v/>
      </c>
      <c r="AE306" s="0" t="str">
        <f aca="false">IF(AND(C305=C306,AA305=AA306-1),AC305,"")</f>
        <v/>
      </c>
      <c r="AF306" s="0" t="str">
        <f aca="false">IF(AA306=1,"",IF(AND(AB306=1,AD306&lt;&gt;1),1,0))</f>
        <v/>
      </c>
      <c r="AG306" s="0" t="str">
        <f aca="false">IF(AA306=1,"",IF(AND(AC306=1,AE306&lt;&gt;1),1,0))</f>
        <v/>
      </c>
      <c r="AH306" s="60" t="str">
        <f aca="false">IF(AND(E306&gt;0,AA306&lt;2,NOT(AND(C307=C306,AA307=AA306+1))),INDEX(DATAS,AA306+1),"")</f>
        <v/>
      </c>
      <c r="AI306" s="60" t="str">
        <f aca="false">IF(AND(AC306=1,AA306&lt;2),IF(AND(C307=C306,AA307=AA306+1),IF(AC307=1,"",INDEX(DATAS,AA306+1)),INDEX(DATAS,AA306+1)),"")</f>
        <v/>
      </c>
    </row>
    <row r="307" customFormat="false" ht="15" hidden="false" customHeight="false" outlineLevel="0" collapsed="false">
      <c r="A307" s="60" t="n">
        <v>46310</v>
      </c>
      <c r="B307" s="0" t="n">
        <v>6</v>
      </c>
      <c r="C307" s="0" t="n">
        <v>3478</v>
      </c>
      <c r="D307" s="0" t="n">
        <v>443</v>
      </c>
      <c r="E307" s="0" t="n">
        <v>3</v>
      </c>
      <c r="F307" s="55" t="s">
        <v>298</v>
      </c>
      <c r="G307" s="0" t="n">
        <v>18.5</v>
      </c>
      <c r="H307" s="0" t="n">
        <v>17</v>
      </c>
      <c r="I307" s="55" t="s">
        <v>157</v>
      </c>
      <c r="J307" s="0" t="n">
        <v>326</v>
      </c>
      <c r="K307" s="0" t="n">
        <v>78</v>
      </c>
      <c r="L307" s="0" t="n">
        <v>117</v>
      </c>
      <c r="M307" s="0" t="n">
        <v>223.71</v>
      </c>
      <c r="N307" s="0" t="n">
        <v>30.93</v>
      </c>
      <c r="O307" s="0" t="n">
        <v>14.36</v>
      </c>
      <c r="P307" s="0" t="n">
        <v>4.55</v>
      </c>
      <c r="Q307" s="0" t="n">
        <v>3.92</v>
      </c>
      <c r="T307" s="0" t="n">
        <v>64</v>
      </c>
      <c r="U307" s="0" t="n">
        <v>1948</v>
      </c>
      <c r="V307" s="0" t="n">
        <v>7</v>
      </c>
      <c r="W307" s="60" t="n">
        <v>46194</v>
      </c>
      <c r="X307" s="55" t="n">
        <f aca="false">IF(I307="Male",0,1)</f>
        <v>1</v>
      </c>
      <c r="Y307" s="55" t="n">
        <f aca="false">IF(OR(I307="DNB",I307="Dry DNB"),1,0)</f>
        <v>0</v>
      </c>
      <c r="Z307" s="55" t="n">
        <f aca="false">IF(ISNUMBER(W307),A307-W307,"")</f>
        <v>116</v>
      </c>
      <c r="AA307" s="55" t="n">
        <f aca="false">MATCH(A307,DATAS,0)</f>
        <v>2</v>
      </c>
      <c r="AB307" s="55" t="n">
        <f aca="false">IF(AND(E307&gt;0,OR(AND(B307&gt;=1,B307&lt;=6),B307=10)),1,0)</f>
        <v>1</v>
      </c>
      <c r="AC307" s="55" t="n">
        <f aca="false">IF(AND(E307&gt;0,B307=10),1,0)</f>
        <v>0</v>
      </c>
      <c r="AD307" s="55" t="n">
        <f aca="false">IF(AND(C306=C307,AA306=AA307-1),AB306,"")</f>
        <v>1</v>
      </c>
      <c r="AE307" s="55" t="n">
        <f aca="false">IF(AND(C306=C307,AA306=AA307-1),AC306,"")</f>
        <v>0</v>
      </c>
      <c r="AF307" s="55" t="n">
        <f aca="false">IF(AA307=1,"",IF(AND(AB307=1,AD307&lt;&gt;1),1,0))</f>
        <v>0</v>
      </c>
      <c r="AG307" s="55" t="n">
        <f aca="false">IF(AA307=1,"",IF(AND(AC307=1,AE307&lt;&gt;1),1,0))</f>
        <v>0</v>
      </c>
      <c r="AH307" s="60" t="str">
        <f aca="false">IF(AND(E307&gt;0,AA307&lt;2,NOT(AND(C308=C307,AA308=AA307+1))),INDEX(DATAS,AA307+1),"")</f>
        <v/>
      </c>
      <c r="AI307" s="60" t="str">
        <f aca="false">IF(AND(AC307=1,AA307&lt;2),IF(AND(C308=C307,AA308=AA307+1),IF(AC308=1,"",INDEX(DATAS,AA307+1)),INDEX(DATAS,AA307+1)),"")</f>
        <v/>
      </c>
    </row>
    <row r="308" customFormat="false" ht="15" hidden="false" customHeight="false" outlineLevel="0" collapsed="false">
      <c r="A308" s="60" t="n">
        <v>46309</v>
      </c>
      <c r="B308" s="0" t="n">
        <v>5</v>
      </c>
      <c r="C308" s="0" t="n">
        <v>3481</v>
      </c>
      <c r="D308" s="0" t="n">
        <v>94</v>
      </c>
      <c r="E308" s="0" t="n">
        <v>4</v>
      </c>
      <c r="F308" s="55" t="s">
        <v>299</v>
      </c>
      <c r="G308" s="0" t="n">
        <v>46.3</v>
      </c>
      <c r="H308" s="0" t="n">
        <v>46</v>
      </c>
      <c r="I308" s="55" t="s">
        <v>187</v>
      </c>
      <c r="J308" s="0" t="n">
        <v>94</v>
      </c>
      <c r="K308" s="0" t="n">
        <v>66</v>
      </c>
      <c r="M308" s="0" t="n">
        <v>290.55</v>
      </c>
      <c r="N308" s="0" t="n">
        <v>60.06</v>
      </c>
      <c r="O308" s="0" t="n">
        <v>28.81</v>
      </c>
      <c r="P308" s="0" t="n">
        <v>5.35</v>
      </c>
      <c r="Q308" s="0" t="n">
        <v>3.49</v>
      </c>
      <c r="R308" s="0" t="n">
        <v>4116</v>
      </c>
      <c r="S308" s="0" t="n">
        <v>8275</v>
      </c>
      <c r="T308" s="0" t="n">
        <v>45.9</v>
      </c>
      <c r="U308" s="0" t="n">
        <v>1945</v>
      </c>
      <c r="V308" s="0" t="n">
        <v>1</v>
      </c>
      <c r="W308" s="60" t="n">
        <v>46282</v>
      </c>
      <c r="X308" s="55" t="n">
        <f aca="false">IF(I308="Male",0,1)</f>
        <v>1</v>
      </c>
      <c r="Y308" s="55" t="n">
        <f aca="false">IF(OR(I308="DNB",I308="Dry DNB"),1,0)</f>
        <v>0</v>
      </c>
      <c r="Z308" s="55" t="n">
        <f aca="false">IF(ISNUMBER(W308),A308-W308,"")</f>
        <v>27</v>
      </c>
      <c r="AA308" s="55" t="n">
        <f aca="false">MATCH(A308,DATAS,0)</f>
        <v>1</v>
      </c>
      <c r="AB308" s="55" t="n">
        <f aca="false">IF(AND(E308&gt;0,OR(AND(B308&gt;=1,B308&lt;=6),B308=10)),1,0)</f>
        <v>1</v>
      </c>
      <c r="AC308" s="55" t="n">
        <f aca="false">IF(AND(E308&gt;0,B308=10),1,0)</f>
        <v>0</v>
      </c>
      <c r="AD308" s="0" t="str">
        <f aca="false">IF(AND(C307=C308,AA307=AA308-1),AB307,"")</f>
        <v/>
      </c>
      <c r="AE308" s="0" t="str">
        <f aca="false">IF(AND(C307=C308,AA307=AA308-1),AC307,"")</f>
        <v/>
      </c>
      <c r="AF308" s="0" t="str">
        <f aca="false">IF(AA308=1,"",IF(AND(AB308=1,AD308&lt;&gt;1),1,0))</f>
        <v/>
      </c>
      <c r="AG308" s="0" t="str">
        <f aca="false">IF(AA308=1,"",IF(AND(AC308=1,AE308&lt;&gt;1),1,0))</f>
        <v/>
      </c>
      <c r="AH308" s="60" t="str">
        <f aca="false">IF(AND(E308&gt;0,AA308&lt;2,NOT(AND(C309=C308,AA309=AA308+1))),INDEX(DATAS,AA308+1),"")</f>
        <v/>
      </c>
      <c r="AI308" s="60" t="str">
        <f aca="false">IF(AND(AC308=1,AA308&lt;2),IF(AND(C309=C308,AA309=AA308+1),IF(AC309=1,"",INDEX(DATAS,AA308+1)),INDEX(DATAS,AA308+1)),"")</f>
        <v/>
      </c>
    </row>
    <row r="309" customFormat="false" ht="15" hidden="false" customHeight="false" outlineLevel="0" collapsed="false">
      <c r="A309" s="60" t="n">
        <v>46310</v>
      </c>
      <c r="B309" s="0" t="n">
        <v>5</v>
      </c>
      <c r="C309" s="0" t="n">
        <v>3481</v>
      </c>
      <c r="D309" s="0" t="n">
        <v>95</v>
      </c>
      <c r="E309" s="0" t="n">
        <v>4</v>
      </c>
      <c r="F309" s="55" t="s">
        <v>299</v>
      </c>
      <c r="G309" s="0" t="n">
        <v>45.9</v>
      </c>
      <c r="H309" s="0" t="n">
        <v>46</v>
      </c>
      <c r="I309" s="55" t="s">
        <v>187</v>
      </c>
      <c r="J309" s="0" t="n">
        <v>95</v>
      </c>
      <c r="K309" s="0" t="n">
        <v>66</v>
      </c>
      <c r="M309" s="0" t="n">
        <v>290.55</v>
      </c>
      <c r="N309" s="0" t="n">
        <v>60.06</v>
      </c>
      <c r="O309" s="0" t="n">
        <v>28.81</v>
      </c>
      <c r="P309" s="0" t="n">
        <v>5.35</v>
      </c>
      <c r="Q309" s="0" t="n">
        <v>3.49</v>
      </c>
      <c r="T309" s="0" t="n">
        <v>45.9</v>
      </c>
      <c r="U309" s="0" t="n">
        <v>1946</v>
      </c>
      <c r="V309" s="0" t="n">
        <v>1</v>
      </c>
      <c r="W309" s="60" t="n">
        <v>46282</v>
      </c>
      <c r="X309" s="55" t="n">
        <f aca="false">IF(I309="Male",0,1)</f>
        <v>1</v>
      </c>
      <c r="Y309" s="55" t="n">
        <f aca="false">IF(OR(I309="DNB",I309="Dry DNB"),1,0)</f>
        <v>0</v>
      </c>
      <c r="Z309" s="55" t="n">
        <f aca="false">IF(ISNUMBER(W309),A309-W309,"")</f>
        <v>28</v>
      </c>
      <c r="AA309" s="55" t="n">
        <f aca="false">MATCH(A309,DATAS,0)</f>
        <v>2</v>
      </c>
      <c r="AB309" s="55" t="n">
        <f aca="false">IF(AND(E309&gt;0,OR(AND(B309&gt;=1,B309&lt;=6),B309=10)),1,0)</f>
        <v>1</v>
      </c>
      <c r="AC309" s="55" t="n">
        <f aca="false">IF(AND(E309&gt;0,B309=10),1,0)</f>
        <v>0</v>
      </c>
      <c r="AD309" s="55" t="n">
        <f aca="false">IF(AND(C308=C309,AA308=AA309-1),AB308,"")</f>
        <v>1</v>
      </c>
      <c r="AE309" s="55" t="n">
        <f aca="false">IF(AND(C308=C309,AA308=AA309-1),AC308,"")</f>
        <v>0</v>
      </c>
      <c r="AF309" s="55" t="n">
        <f aca="false">IF(AA309=1,"",IF(AND(AB309=1,AD309&lt;&gt;1),1,0))</f>
        <v>0</v>
      </c>
      <c r="AG309" s="55" t="n">
        <f aca="false">IF(AA309=1,"",IF(AND(AC309=1,AE309&lt;&gt;1),1,0))</f>
        <v>0</v>
      </c>
      <c r="AH309" s="60" t="str">
        <f aca="false">IF(AND(E309&gt;0,AA309&lt;2,NOT(AND(C310=C309,AA310=AA309+1))),INDEX(DATAS,AA309+1),"")</f>
        <v/>
      </c>
      <c r="AI309" s="60" t="str">
        <f aca="false">IF(AND(AC309=1,AA309&lt;2),IF(AND(C310=C309,AA310=AA309+1),IF(AC310=1,"",INDEX(DATAS,AA309+1)),INDEX(DATAS,AA309+1)),"")</f>
        <v/>
      </c>
    </row>
    <row r="310" customFormat="false" ht="15" hidden="false" customHeight="false" outlineLevel="0" collapsed="false">
      <c r="A310" s="60" t="n">
        <v>46309</v>
      </c>
      <c r="B310" s="0" t="n">
        <v>7</v>
      </c>
      <c r="C310" s="0" t="n">
        <v>3483</v>
      </c>
      <c r="D310" s="0" t="n">
        <v>329</v>
      </c>
      <c r="E310" s="0" t="n">
        <v>3</v>
      </c>
      <c r="F310" s="55" t="s">
        <v>300</v>
      </c>
      <c r="I310" s="55" t="s">
        <v>162</v>
      </c>
      <c r="J310" s="0" t="n">
        <v>373</v>
      </c>
      <c r="K310" s="0" t="n">
        <v>57</v>
      </c>
      <c r="L310" s="0" t="n">
        <v>146</v>
      </c>
      <c r="M310" s="0" t="n">
        <v>243.42</v>
      </c>
      <c r="N310" s="0" t="n">
        <v>16.25</v>
      </c>
      <c r="O310" s="0" t="n">
        <v>18.85</v>
      </c>
      <c r="P310" s="0" t="n">
        <v>5.52</v>
      </c>
      <c r="Q310" s="0" t="n">
        <v>4.02</v>
      </c>
      <c r="R310" s="0" t="n">
        <v>4534</v>
      </c>
      <c r="S310" s="0" t="n">
        <v>9710</v>
      </c>
      <c r="T310" s="0" t="n">
        <v>51.9</v>
      </c>
      <c r="U310" s="0" t="n">
        <v>1944</v>
      </c>
      <c r="V310" s="0" t="n">
        <v>7</v>
      </c>
      <c r="W310" s="60" t="n">
        <v>46164</v>
      </c>
      <c r="X310" s="55" t="n">
        <f aca="false">IF(I310="Male",0,1)</f>
        <v>1</v>
      </c>
      <c r="Y310" s="55" t="n">
        <f aca="false">IF(OR(I310="DNB",I310="Dry DNB"),1,0)</f>
        <v>0</v>
      </c>
      <c r="Z310" s="55" t="n">
        <f aca="false">IF(ISNUMBER(W310),A310-W310,"")</f>
        <v>145</v>
      </c>
      <c r="AA310" s="55" t="n">
        <f aca="false">MATCH(A310,DATAS,0)</f>
        <v>1</v>
      </c>
      <c r="AB310" s="55" t="n">
        <f aca="false">IF(AND(E310&gt;0,OR(AND(B310&gt;=1,B310&lt;=6),B310=10)),1,0)</f>
        <v>0</v>
      </c>
      <c r="AC310" s="55" t="n">
        <f aca="false">IF(AND(E310&gt;0,B310=10),1,0)</f>
        <v>0</v>
      </c>
      <c r="AD310" s="0" t="str">
        <f aca="false">IF(AND(C309=C310,AA309=AA310-1),AB309,"")</f>
        <v/>
      </c>
      <c r="AE310" s="0" t="str">
        <f aca="false">IF(AND(C309=C310,AA309=AA310-1),AC309,"")</f>
        <v/>
      </c>
      <c r="AF310" s="0" t="str">
        <f aca="false">IF(AA310=1,"",IF(AND(AB310=1,AD310&lt;&gt;1),1,0))</f>
        <v/>
      </c>
      <c r="AG310" s="0" t="str">
        <f aca="false">IF(AA310=1,"",IF(AND(AC310=1,AE310&lt;&gt;1),1,0))</f>
        <v/>
      </c>
      <c r="AH310" s="60" t="str">
        <f aca="false">IF(AND(E310&gt;0,AA310&lt;2,NOT(AND(C311=C310,AA311=AA310+1))),INDEX(DATAS,AA310+1),"")</f>
        <v/>
      </c>
      <c r="AI310" s="60" t="str">
        <f aca="false">IF(AND(AC310=1,AA310&lt;2),IF(AND(C311=C310,AA311=AA310+1),IF(AC311=1,"",INDEX(DATAS,AA310+1)),INDEX(DATAS,AA310+1)),"")</f>
        <v/>
      </c>
    </row>
    <row r="311" customFormat="false" ht="15" hidden="false" customHeight="false" outlineLevel="0" collapsed="false">
      <c r="A311" s="60" t="n">
        <v>46310</v>
      </c>
      <c r="B311" s="0" t="n">
        <v>7</v>
      </c>
      <c r="C311" s="0" t="n">
        <v>3483</v>
      </c>
      <c r="D311" s="0" t="n">
        <v>329</v>
      </c>
      <c r="E311" s="0" t="n">
        <v>3</v>
      </c>
      <c r="F311" s="55" t="s">
        <v>300</v>
      </c>
      <c r="I311" s="55" t="s">
        <v>162</v>
      </c>
      <c r="J311" s="0" t="n">
        <v>373</v>
      </c>
      <c r="K311" s="0" t="n">
        <v>57</v>
      </c>
      <c r="L311" s="0" t="n">
        <v>147</v>
      </c>
      <c r="M311" s="0" t="n">
        <v>243.42</v>
      </c>
      <c r="N311" s="0" t="n">
        <v>16.25</v>
      </c>
      <c r="O311" s="0" t="n">
        <v>18.85</v>
      </c>
      <c r="P311" s="0" t="n">
        <v>5.52</v>
      </c>
      <c r="Q311" s="0" t="n">
        <v>4.02</v>
      </c>
      <c r="T311" s="0" t="n">
        <v>51.9</v>
      </c>
      <c r="U311" s="0" t="n">
        <v>1945</v>
      </c>
      <c r="V311" s="0" t="n">
        <v>7</v>
      </c>
      <c r="W311" s="60" t="n">
        <v>46164</v>
      </c>
      <c r="X311" s="55" t="n">
        <f aca="false">IF(I311="Male",0,1)</f>
        <v>1</v>
      </c>
      <c r="Y311" s="55" t="n">
        <f aca="false">IF(OR(I311="DNB",I311="Dry DNB"),1,0)</f>
        <v>0</v>
      </c>
      <c r="Z311" s="55" t="n">
        <f aca="false">IF(ISNUMBER(W311),A311-W311,"")</f>
        <v>146</v>
      </c>
      <c r="AA311" s="55" t="n">
        <f aca="false">MATCH(A311,DATAS,0)</f>
        <v>2</v>
      </c>
      <c r="AB311" s="55" t="n">
        <f aca="false">IF(AND(E311&gt;0,OR(AND(B311&gt;=1,B311&lt;=6),B311=10)),1,0)</f>
        <v>0</v>
      </c>
      <c r="AC311" s="55" t="n">
        <f aca="false">IF(AND(E311&gt;0,B311=10),1,0)</f>
        <v>0</v>
      </c>
      <c r="AD311" s="55" t="n">
        <f aca="false">IF(AND(C310=C311,AA310=AA311-1),AB310,"")</f>
        <v>0</v>
      </c>
      <c r="AE311" s="55" t="n">
        <f aca="false">IF(AND(C310=C311,AA310=AA311-1),AC310,"")</f>
        <v>0</v>
      </c>
      <c r="AF311" s="55" t="n">
        <f aca="false">IF(AA311=1,"",IF(AND(AB311=1,AD311&lt;&gt;1),1,0))</f>
        <v>0</v>
      </c>
      <c r="AG311" s="55" t="n">
        <f aca="false">IF(AA311=1,"",IF(AND(AC311=1,AE311&lt;&gt;1),1,0))</f>
        <v>0</v>
      </c>
      <c r="AH311" s="60" t="str">
        <f aca="false">IF(AND(E311&gt;0,AA311&lt;2,NOT(AND(C312=C311,AA312=AA311+1))),INDEX(DATAS,AA311+1),"")</f>
        <v/>
      </c>
      <c r="AI311" s="60" t="str">
        <f aca="false">IF(AND(AC311=1,AA311&lt;2),IF(AND(C312=C311,AA312=AA311+1),IF(AC312=1,"",INDEX(DATAS,AA311+1)),INDEX(DATAS,AA311+1)),"")</f>
        <v/>
      </c>
    </row>
    <row r="312" customFormat="false" ht="15" hidden="false" customHeight="false" outlineLevel="0" collapsed="false">
      <c r="A312" s="60" t="n">
        <v>46309</v>
      </c>
      <c r="B312" s="0" t="n">
        <v>5</v>
      </c>
      <c r="C312" s="0" t="n">
        <v>3486</v>
      </c>
      <c r="D312" s="0" t="n">
        <v>541</v>
      </c>
      <c r="E312" s="0" t="n">
        <v>3</v>
      </c>
      <c r="F312" s="55" t="s">
        <v>301</v>
      </c>
      <c r="G312" s="0" t="n">
        <v>26.6</v>
      </c>
      <c r="H312" s="0" t="n">
        <v>26</v>
      </c>
      <c r="I312" s="55" t="s">
        <v>187</v>
      </c>
      <c r="J312" s="0" t="n">
        <v>541</v>
      </c>
      <c r="K312" s="0" t="n">
        <v>65</v>
      </c>
      <c r="M312" s="0" t="n">
        <v>851.06</v>
      </c>
      <c r="N312" s="0" t="n">
        <v>29.89</v>
      </c>
      <c r="O312" s="0" t="n">
        <v>19.52</v>
      </c>
      <c r="P312" s="0" t="n">
        <v>4.19</v>
      </c>
      <c r="Q312" s="0" t="n">
        <v>3.65</v>
      </c>
      <c r="R312" s="0" t="n">
        <v>5656</v>
      </c>
      <c r="S312" s="0" t="n">
        <v>11989</v>
      </c>
      <c r="T312" s="0" t="n">
        <v>68.65</v>
      </c>
      <c r="U312" s="0" t="n">
        <v>1943</v>
      </c>
      <c r="V312" s="0" t="n">
        <v>8</v>
      </c>
      <c r="W312" s="60" t="n">
        <v>46296</v>
      </c>
      <c r="X312" s="55" t="n">
        <f aca="false">IF(I312="Male",0,1)</f>
        <v>1</v>
      </c>
      <c r="Y312" s="55" t="n">
        <f aca="false">IF(OR(I312="DNB",I312="Dry DNB"),1,0)</f>
        <v>0</v>
      </c>
      <c r="Z312" s="55" t="n">
        <f aca="false">IF(ISNUMBER(W312),A312-W312,"")</f>
        <v>13</v>
      </c>
      <c r="AA312" s="55" t="n">
        <f aca="false">MATCH(A312,DATAS,0)</f>
        <v>1</v>
      </c>
      <c r="AB312" s="55" t="n">
        <f aca="false">IF(AND(E312&gt;0,OR(AND(B312&gt;=1,B312&lt;=6),B312=10)),1,0)</f>
        <v>1</v>
      </c>
      <c r="AC312" s="55" t="n">
        <f aca="false">IF(AND(E312&gt;0,B312=10),1,0)</f>
        <v>0</v>
      </c>
      <c r="AD312" s="0" t="str">
        <f aca="false">IF(AND(C311=C312,AA311=AA312-1),AB311,"")</f>
        <v/>
      </c>
      <c r="AE312" s="0" t="str">
        <f aca="false">IF(AND(C311=C312,AA311=AA312-1),AC311,"")</f>
        <v/>
      </c>
      <c r="AF312" s="0" t="str">
        <f aca="false">IF(AA312=1,"",IF(AND(AB312=1,AD312&lt;&gt;1),1,0))</f>
        <v/>
      </c>
      <c r="AG312" s="0" t="str">
        <f aca="false">IF(AA312=1,"",IF(AND(AC312=1,AE312&lt;&gt;1),1,0))</f>
        <v/>
      </c>
      <c r="AH312" s="60" t="str">
        <f aca="false">IF(AND(E312&gt;0,AA312&lt;2,NOT(AND(C313=C312,AA313=AA312+1))),INDEX(DATAS,AA312+1),"")</f>
        <v/>
      </c>
      <c r="AI312" s="60" t="str">
        <f aca="false">IF(AND(AC312=1,AA312&lt;2),IF(AND(C313=C312,AA313=AA312+1),IF(AC313=1,"",INDEX(DATAS,AA312+1)),INDEX(DATAS,AA312+1)),"")</f>
        <v/>
      </c>
    </row>
    <row r="313" customFormat="false" ht="15" hidden="false" customHeight="false" outlineLevel="0" collapsed="false">
      <c r="A313" s="60" t="n">
        <v>46310</v>
      </c>
      <c r="B313" s="0" t="n">
        <v>5</v>
      </c>
      <c r="C313" s="0" t="n">
        <v>3486</v>
      </c>
      <c r="D313" s="0" t="n">
        <v>542</v>
      </c>
      <c r="E313" s="0" t="n">
        <v>3</v>
      </c>
      <c r="F313" s="55" t="s">
        <v>301</v>
      </c>
      <c r="G313" s="0" t="n">
        <v>26.8</v>
      </c>
      <c r="H313" s="0" t="n">
        <v>27</v>
      </c>
      <c r="I313" s="55" t="s">
        <v>187</v>
      </c>
      <c r="J313" s="0" t="n">
        <v>542</v>
      </c>
      <c r="K313" s="0" t="n">
        <v>65</v>
      </c>
      <c r="M313" s="0" t="n">
        <v>851.06</v>
      </c>
      <c r="N313" s="0" t="n">
        <v>29.89</v>
      </c>
      <c r="O313" s="0" t="n">
        <v>19.52</v>
      </c>
      <c r="P313" s="0" t="n">
        <v>4.19</v>
      </c>
      <c r="Q313" s="0" t="n">
        <v>3.65</v>
      </c>
      <c r="T313" s="0" t="n">
        <v>68.65</v>
      </c>
      <c r="U313" s="0" t="n">
        <v>1944</v>
      </c>
      <c r="V313" s="0" t="n">
        <v>8</v>
      </c>
      <c r="W313" s="60" t="n">
        <v>46296</v>
      </c>
      <c r="X313" s="55" t="n">
        <f aca="false">IF(I313="Male",0,1)</f>
        <v>1</v>
      </c>
      <c r="Y313" s="55" t="n">
        <f aca="false">IF(OR(I313="DNB",I313="Dry DNB"),1,0)</f>
        <v>0</v>
      </c>
      <c r="Z313" s="55" t="n">
        <f aca="false">IF(ISNUMBER(W313),A313-W313,"")</f>
        <v>14</v>
      </c>
      <c r="AA313" s="55" t="n">
        <f aca="false">MATCH(A313,DATAS,0)</f>
        <v>2</v>
      </c>
      <c r="AB313" s="55" t="n">
        <f aca="false">IF(AND(E313&gt;0,OR(AND(B313&gt;=1,B313&lt;=6),B313=10)),1,0)</f>
        <v>1</v>
      </c>
      <c r="AC313" s="55" t="n">
        <f aca="false">IF(AND(E313&gt;0,B313=10),1,0)</f>
        <v>0</v>
      </c>
      <c r="AD313" s="55" t="n">
        <f aca="false">IF(AND(C312=C313,AA312=AA313-1),AB312,"")</f>
        <v>1</v>
      </c>
      <c r="AE313" s="55" t="n">
        <f aca="false">IF(AND(C312=C313,AA312=AA313-1),AC312,"")</f>
        <v>0</v>
      </c>
      <c r="AF313" s="55" t="n">
        <f aca="false">IF(AA313=1,"",IF(AND(AB313=1,AD313&lt;&gt;1),1,0))</f>
        <v>0</v>
      </c>
      <c r="AG313" s="55" t="n">
        <f aca="false">IF(AA313=1,"",IF(AND(AC313=1,AE313&lt;&gt;1),1,0))</f>
        <v>0</v>
      </c>
      <c r="AH313" s="60" t="str">
        <f aca="false">IF(AND(E313&gt;0,AA313&lt;2,NOT(AND(C314=C313,AA314=AA313+1))),INDEX(DATAS,AA313+1),"")</f>
        <v/>
      </c>
      <c r="AI313" s="60" t="str">
        <f aca="false">IF(AND(AC313=1,AA313&lt;2),IF(AND(C314=C313,AA314=AA313+1),IF(AC314=1,"",INDEX(DATAS,AA313+1)),INDEX(DATAS,AA313+1)),"")</f>
        <v/>
      </c>
    </row>
    <row r="314" customFormat="false" ht="15" hidden="false" customHeight="false" outlineLevel="0" collapsed="false">
      <c r="A314" s="60" t="n">
        <v>46309</v>
      </c>
      <c r="B314" s="0" t="n">
        <v>3</v>
      </c>
      <c r="C314" s="0" t="n">
        <v>3491</v>
      </c>
      <c r="D314" s="0" t="n">
        <v>102</v>
      </c>
      <c r="E314" s="0" t="n">
        <v>5</v>
      </c>
      <c r="F314" s="55" t="s">
        <v>302</v>
      </c>
      <c r="G314" s="0" t="n">
        <v>53.7</v>
      </c>
      <c r="H314" s="0" t="n">
        <v>51</v>
      </c>
      <c r="I314" s="55" t="s">
        <v>177</v>
      </c>
      <c r="J314" s="0" t="n">
        <v>102</v>
      </c>
      <c r="K314" s="0" t="n">
        <v>67</v>
      </c>
      <c r="M314" s="0" t="n">
        <v>305.32</v>
      </c>
      <c r="N314" s="0" t="n">
        <v>17.16</v>
      </c>
      <c r="O314" s="0" t="n">
        <v>15.43</v>
      </c>
      <c r="P314" s="0" t="n">
        <v>3</v>
      </c>
      <c r="Q314" s="0" t="n">
        <v>2.96</v>
      </c>
      <c r="R314" s="0" t="n">
        <v>5603</v>
      </c>
      <c r="S314" s="0" t="n">
        <v>11241</v>
      </c>
      <c r="T314" s="0" t="n">
        <v>61.45</v>
      </c>
      <c r="U314" s="0" t="n">
        <v>1941</v>
      </c>
      <c r="V314" s="0" t="n">
        <v>1</v>
      </c>
      <c r="W314" s="60" t="n">
        <v>46275</v>
      </c>
      <c r="X314" s="55" t="n">
        <f aca="false">IF(I314="Male",0,1)</f>
        <v>1</v>
      </c>
      <c r="Y314" s="55" t="n">
        <f aca="false">IF(OR(I314="DNB",I314="Dry DNB"),1,0)</f>
        <v>0</v>
      </c>
      <c r="Z314" s="55" t="n">
        <f aca="false">IF(ISNUMBER(W314),A314-W314,"")</f>
        <v>34</v>
      </c>
      <c r="AA314" s="55" t="n">
        <f aca="false">MATCH(A314,DATAS,0)</f>
        <v>1</v>
      </c>
      <c r="AB314" s="55" t="n">
        <f aca="false">IF(AND(E314&gt;0,OR(AND(B314&gt;=1,B314&lt;=6),B314=10)),1,0)</f>
        <v>1</v>
      </c>
      <c r="AC314" s="55" t="n">
        <f aca="false">IF(AND(E314&gt;0,B314=10),1,0)</f>
        <v>0</v>
      </c>
      <c r="AD314" s="0" t="str">
        <f aca="false">IF(AND(C313=C314,AA313=AA314-1),AB313,"")</f>
        <v/>
      </c>
      <c r="AE314" s="0" t="str">
        <f aca="false">IF(AND(C313=C314,AA313=AA314-1),AC313,"")</f>
        <v/>
      </c>
      <c r="AF314" s="0" t="str">
        <f aca="false">IF(AA314=1,"",IF(AND(AB314=1,AD314&lt;&gt;1),1,0))</f>
        <v/>
      </c>
      <c r="AG314" s="0" t="str">
        <f aca="false">IF(AA314=1,"",IF(AND(AC314=1,AE314&lt;&gt;1),1,0))</f>
        <v/>
      </c>
      <c r="AH314" s="60" t="str">
        <f aca="false">IF(AND(E314&gt;0,AA314&lt;2,NOT(AND(C315=C314,AA315=AA314+1))),INDEX(DATAS,AA314+1),"")</f>
        <v/>
      </c>
      <c r="AI314" s="60" t="str">
        <f aca="false">IF(AND(AC314=1,AA314&lt;2),IF(AND(C315=C314,AA315=AA314+1),IF(AC315=1,"",INDEX(DATAS,AA314+1)),INDEX(DATAS,AA314+1)),"")</f>
        <v/>
      </c>
    </row>
    <row r="315" customFormat="false" ht="15" hidden="false" customHeight="false" outlineLevel="0" collapsed="false">
      <c r="A315" s="60" t="n">
        <v>46310</v>
      </c>
      <c r="B315" s="0" t="n">
        <v>3</v>
      </c>
      <c r="C315" s="0" t="n">
        <v>3491</v>
      </c>
      <c r="D315" s="0" t="n">
        <v>103</v>
      </c>
      <c r="E315" s="0" t="n">
        <v>5</v>
      </c>
      <c r="F315" s="55" t="s">
        <v>302</v>
      </c>
      <c r="G315" s="0" t="n">
        <v>50.5</v>
      </c>
      <c r="H315" s="0" t="n">
        <v>51</v>
      </c>
      <c r="I315" s="55" t="s">
        <v>177</v>
      </c>
      <c r="J315" s="0" t="n">
        <v>103</v>
      </c>
      <c r="K315" s="0" t="n">
        <v>67</v>
      </c>
      <c r="M315" s="0" t="n">
        <v>305.32</v>
      </c>
      <c r="N315" s="0" t="n">
        <v>17.16</v>
      </c>
      <c r="O315" s="0" t="n">
        <v>15.43</v>
      </c>
      <c r="P315" s="0" t="n">
        <v>3</v>
      </c>
      <c r="Q315" s="0" t="n">
        <v>2.96</v>
      </c>
      <c r="T315" s="0" t="n">
        <v>61.45</v>
      </c>
      <c r="U315" s="0" t="n">
        <v>1942</v>
      </c>
      <c r="V315" s="0" t="n">
        <v>1</v>
      </c>
      <c r="W315" s="60" t="n">
        <v>46275</v>
      </c>
      <c r="X315" s="55" t="n">
        <f aca="false">IF(I315="Male",0,1)</f>
        <v>1</v>
      </c>
      <c r="Y315" s="55" t="n">
        <f aca="false">IF(OR(I315="DNB",I315="Dry DNB"),1,0)</f>
        <v>0</v>
      </c>
      <c r="Z315" s="55" t="n">
        <f aca="false">IF(ISNUMBER(W315),A315-W315,"")</f>
        <v>35</v>
      </c>
      <c r="AA315" s="55" t="n">
        <f aca="false">MATCH(A315,DATAS,0)</f>
        <v>2</v>
      </c>
      <c r="AB315" s="55" t="n">
        <f aca="false">IF(AND(E315&gt;0,OR(AND(B315&gt;=1,B315&lt;=6),B315=10)),1,0)</f>
        <v>1</v>
      </c>
      <c r="AC315" s="55" t="n">
        <f aca="false">IF(AND(E315&gt;0,B315=10),1,0)</f>
        <v>0</v>
      </c>
      <c r="AD315" s="55" t="n">
        <f aca="false">IF(AND(C314=C315,AA314=AA315-1),AB314,"")</f>
        <v>1</v>
      </c>
      <c r="AE315" s="55" t="n">
        <f aca="false">IF(AND(C314=C315,AA314=AA315-1),AC314,"")</f>
        <v>0</v>
      </c>
      <c r="AF315" s="55" t="n">
        <f aca="false">IF(AA315=1,"",IF(AND(AB315=1,AD315&lt;&gt;1),1,0))</f>
        <v>0</v>
      </c>
      <c r="AG315" s="55" t="n">
        <f aca="false">IF(AA315=1,"",IF(AND(AC315=1,AE315&lt;&gt;1),1,0))</f>
        <v>0</v>
      </c>
      <c r="AH315" s="60" t="str">
        <f aca="false">IF(AND(E315&gt;0,AA315&lt;2,NOT(AND(C316=C315,AA316=AA315+1))),INDEX(DATAS,AA315+1),"")</f>
        <v/>
      </c>
      <c r="AI315" s="60" t="str">
        <f aca="false">IF(AND(AC315=1,AA315&lt;2),IF(AND(C316=C315,AA316=AA315+1),IF(AC316=1,"",INDEX(DATAS,AA315+1)),INDEX(DATAS,AA315+1)),"")</f>
        <v/>
      </c>
    </row>
    <row r="316" customFormat="false" ht="15" hidden="false" customHeight="false" outlineLevel="0" collapsed="false">
      <c r="A316" s="60" t="n">
        <v>46309</v>
      </c>
      <c r="B316" s="0" t="n">
        <v>5</v>
      </c>
      <c r="C316" s="0" t="n">
        <v>3493</v>
      </c>
      <c r="D316" s="0" t="n">
        <v>117</v>
      </c>
      <c r="E316" s="0" t="n">
        <v>4</v>
      </c>
      <c r="F316" s="55" t="s">
        <v>303</v>
      </c>
      <c r="I316" s="55" t="s">
        <v>187</v>
      </c>
      <c r="J316" s="0" t="n">
        <v>117</v>
      </c>
      <c r="K316" s="0" t="n">
        <v>75</v>
      </c>
      <c r="M316" s="0" t="n">
        <v>527.84</v>
      </c>
      <c r="N316" s="0" t="n">
        <v>6.16</v>
      </c>
      <c r="O316" s="0" t="n">
        <v>11.22</v>
      </c>
      <c r="P316" s="0" t="n">
        <v>2.82</v>
      </c>
      <c r="Q316" s="0" t="n">
        <v>2.94</v>
      </c>
      <c r="R316" s="0" t="n">
        <v>4471</v>
      </c>
      <c r="S316" s="0" t="n">
        <v>8967</v>
      </c>
      <c r="T316" s="0" t="n">
        <v>52.45</v>
      </c>
      <c r="U316" s="0" t="n">
        <v>1939</v>
      </c>
      <c r="V316" s="0" t="n">
        <v>3</v>
      </c>
      <c r="W316" s="60" t="n">
        <v>46307</v>
      </c>
      <c r="X316" s="55" t="n">
        <f aca="false">IF(I316="Male",0,1)</f>
        <v>1</v>
      </c>
      <c r="Y316" s="55" t="n">
        <f aca="false">IF(OR(I316="DNB",I316="Dry DNB"),1,0)</f>
        <v>0</v>
      </c>
      <c r="Z316" s="55" t="n">
        <f aca="false">IF(ISNUMBER(W316),A316-W316,"")</f>
        <v>2</v>
      </c>
      <c r="AA316" s="55" t="n">
        <f aca="false">MATCH(A316,DATAS,0)</f>
        <v>1</v>
      </c>
      <c r="AB316" s="55" t="n">
        <f aca="false">IF(AND(E316&gt;0,OR(AND(B316&gt;=1,B316&lt;=6),B316=10)),1,0)</f>
        <v>1</v>
      </c>
      <c r="AC316" s="55" t="n">
        <f aca="false">IF(AND(E316&gt;0,B316=10),1,0)</f>
        <v>0</v>
      </c>
      <c r="AD316" s="0" t="str">
        <f aca="false">IF(AND(C315=C316,AA315=AA316-1),AB315,"")</f>
        <v/>
      </c>
      <c r="AE316" s="0" t="str">
        <f aca="false">IF(AND(C315=C316,AA315=AA316-1),AC315,"")</f>
        <v/>
      </c>
      <c r="AF316" s="0" t="str">
        <f aca="false">IF(AA316=1,"",IF(AND(AB316=1,AD316&lt;&gt;1),1,0))</f>
        <v/>
      </c>
      <c r="AG316" s="0" t="str">
        <f aca="false">IF(AA316=1,"",IF(AND(AC316=1,AE316&lt;&gt;1),1,0))</f>
        <v/>
      </c>
      <c r="AH316" s="60" t="str">
        <f aca="false">IF(AND(E316&gt;0,AA316&lt;2,NOT(AND(C317=C316,AA317=AA316+1))),INDEX(DATAS,AA316+1),"")</f>
        <v/>
      </c>
      <c r="AI316" s="60" t="str">
        <f aca="false">IF(AND(AC316=1,AA316&lt;2),IF(AND(C317=C316,AA317=AA316+1),IF(AC317=1,"",INDEX(DATAS,AA316+1)),INDEX(DATAS,AA316+1)),"")</f>
        <v/>
      </c>
    </row>
    <row r="317" customFormat="false" ht="15" hidden="false" customHeight="false" outlineLevel="0" collapsed="false">
      <c r="A317" s="60" t="n">
        <v>46310</v>
      </c>
      <c r="B317" s="0" t="n">
        <v>5</v>
      </c>
      <c r="C317" s="0" t="n">
        <v>3493</v>
      </c>
      <c r="D317" s="0" t="n">
        <v>118</v>
      </c>
      <c r="E317" s="0" t="n">
        <v>4</v>
      </c>
      <c r="F317" s="55" t="s">
        <v>303</v>
      </c>
      <c r="I317" s="55" t="s">
        <v>187</v>
      </c>
      <c r="J317" s="0" t="n">
        <v>118</v>
      </c>
      <c r="K317" s="0" t="n">
        <v>75</v>
      </c>
      <c r="M317" s="0" t="n">
        <v>527.84</v>
      </c>
      <c r="N317" s="0" t="n">
        <v>6.16</v>
      </c>
      <c r="O317" s="0" t="n">
        <v>11.22</v>
      </c>
      <c r="P317" s="0" t="n">
        <v>2.82</v>
      </c>
      <c r="Q317" s="0" t="n">
        <v>2.94</v>
      </c>
      <c r="T317" s="0" t="n">
        <v>52.45</v>
      </c>
      <c r="U317" s="0" t="n">
        <v>1940</v>
      </c>
      <c r="V317" s="0" t="n">
        <v>3</v>
      </c>
      <c r="W317" s="60" t="n">
        <v>46307</v>
      </c>
      <c r="X317" s="55" t="n">
        <f aca="false">IF(I317="Male",0,1)</f>
        <v>1</v>
      </c>
      <c r="Y317" s="55" t="n">
        <f aca="false">IF(OR(I317="DNB",I317="Dry DNB"),1,0)</f>
        <v>0</v>
      </c>
      <c r="Z317" s="55" t="n">
        <f aca="false">IF(ISNUMBER(W317),A317-W317,"")</f>
        <v>3</v>
      </c>
      <c r="AA317" s="55" t="n">
        <f aca="false">MATCH(A317,DATAS,0)</f>
        <v>2</v>
      </c>
      <c r="AB317" s="55" t="n">
        <f aca="false">IF(AND(E317&gt;0,OR(AND(B317&gt;=1,B317&lt;=6),B317=10)),1,0)</f>
        <v>1</v>
      </c>
      <c r="AC317" s="55" t="n">
        <f aca="false">IF(AND(E317&gt;0,B317=10),1,0)</f>
        <v>0</v>
      </c>
      <c r="AD317" s="55" t="n">
        <f aca="false">IF(AND(C316=C317,AA316=AA317-1),AB316,"")</f>
        <v>1</v>
      </c>
      <c r="AE317" s="55" t="n">
        <f aca="false">IF(AND(C316=C317,AA316=AA317-1),AC316,"")</f>
        <v>0</v>
      </c>
      <c r="AF317" s="55" t="n">
        <f aca="false">IF(AA317=1,"",IF(AND(AB317=1,AD317&lt;&gt;1),1,0))</f>
        <v>0</v>
      </c>
      <c r="AG317" s="55" t="n">
        <f aca="false">IF(AA317=1,"",IF(AND(AC317=1,AE317&lt;&gt;1),1,0))</f>
        <v>0</v>
      </c>
      <c r="AH317" s="60" t="str">
        <f aca="false">IF(AND(E317&gt;0,AA317&lt;2,NOT(AND(C318=C317,AA318=AA317+1))),INDEX(DATAS,AA317+1),"")</f>
        <v/>
      </c>
      <c r="AI317" s="60" t="str">
        <f aca="false">IF(AND(AC317=1,AA317&lt;2),IF(AND(C318=C317,AA318=AA317+1),IF(AC318=1,"",INDEX(DATAS,AA317+1)),INDEX(DATAS,AA317+1)),"")</f>
        <v/>
      </c>
    </row>
    <row r="318" customFormat="false" ht="15" hidden="false" customHeight="false" outlineLevel="0" collapsed="false">
      <c r="A318" s="60" t="n">
        <v>46309</v>
      </c>
      <c r="B318" s="0" t="n">
        <v>2</v>
      </c>
      <c r="C318" s="0" t="n">
        <v>3501</v>
      </c>
      <c r="D318" s="0" t="n">
        <v>159</v>
      </c>
      <c r="E318" s="0" t="n">
        <v>4</v>
      </c>
      <c r="F318" s="55" t="s">
        <v>304</v>
      </c>
      <c r="G318" s="0" t="n">
        <v>56</v>
      </c>
      <c r="H318" s="0" t="n">
        <v>57</v>
      </c>
      <c r="I318" s="55" t="s">
        <v>187</v>
      </c>
      <c r="J318" s="0" t="n">
        <v>159</v>
      </c>
      <c r="K318" s="0" t="n">
        <v>68</v>
      </c>
      <c r="M318" s="0" t="n">
        <v>368.22</v>
      </c>
      <c r="N318" s="0" t="n">
        <v>27.34</v>
      </c>
      <c r="O318" s="0" t="n">
        <v>18.8</v>
      </c>
      <c r="P318" s="0" t="n">
        <v>2.93</v>
      </c>
      <c r="Q318" s="0" t="n">
        <v>3.58</v>
      </c>
      <c r="R318" s="0" t="n">
        <v>5749</v>
      </c>
      <c r="S318" s="0" t="n">
        <v>11788</v>
      </c>
      <c r="T318" s="0" t="n">
        <v>66.95</v>
      </c>
      <c r="U318" s="0" t="n">
        <v>1931</v>
      </c>
      <c r="V318" s="0" t="n">
        <v>3</v>
      </c>
      <c r="W318" s="60" t="n">
        <v>46296</v>
      </c>
      <c r="X318" s="55" t="n">
        <f aca="false">IF(I318="Male",0,1)</f>
        <v>1</v>
      </c>
      <c r="Y318" s="55" t="n">
        <f aca="false">IF(OR(I318="DNB",I318="Dry DNB"),1,0)</f>
        <v>0</v>
      </c>
      <c r="Z318" s="55" t="n">
        <f aca="false">IF(ISNUMBER(W318),A318-W318,"")</f>
        <v>13</v>
      </c>
      <c r="AA318" s="55" t="n">
        <f aca="false">MATCH(A318,DATAS,0)</f>
        <v>1</v>
      </c>
      <c r="AB318" s="55" t="n">
        <f aca="false">IF(AND(E318&gt;0,OR(AND(B318&gt;=1,B318&lt;=6),B318=10)),1,0)</f>
        <v>1</v>
      </c>
      <c r="AC318" s="55" t="n">
        <f aca="false">IF(AND(E318&gt;0,B318=10),1,0)</f>
        <v>0</v>
      </c>
      <c r="AD318" s="0" t="str">
        <f aca="false">IF(AND(C317=C318,AA317=AA318-1),AB317,"")</f>
        <v/>
      </c>
      <c r="AE318" s="0" t="str">
        <f aca="false">IF(AND(C317=C318,AA317=AA318-1),AC317,"")</f>
        <v/>
      </c>
      <c r="AF318" s="0" t="str">
        <f aca="false">IF(AA318=1,"",IF(AND(AB318=1,AD318&lt;&gt;1),1,0))</f>
        <v/>
      </c>
      <c r="AG318" s="0" t="str">
        <f aca="false">IF(AA318=1,"",IF(AND(AC318=1,AE318&lt;&gt;1),1,0))</f>
        <v/>
      </c>
      <c r="AH318" s="60" t="str">
        <f aca="false">IF(AND(E318&gt;0,AA318&lt;2,NOT(AND(C319=C318,AA319=AA318+1))),INDEX(DATAS,AA318+1),"")</f>
        <v/>
      </c>
      <c r="AI318" s="60" t="str">
        <f aca="false">IF(AND(AC318=1,AA318&lt;2),IF(AND(C319=C318,AA319=AA318+1),IF(AC319=1,"",INDEX(DATAS,AA318+1)),INDEX(DATAS,AA318+1)),"")</f>
        <v/>
      </c>
    </row>
    <row r="319" customFormat="false" ht="15" hidden="false" customHeight="false" outlineLevel="0" collapsed="false">
      <c r="A319" s="60" t="n">
        <v>46310</v>
      </c>
      <c r="B319" s="0" t="n">
        <v>2</v>
      </c>
      <c r="C319" s="0" t="n">
        <v>3501</v>
      </c>
      <c r="D319" s="0" t="n">
        <v>160</v>
      </c>
      <c r="E319" s="0" t="n">
        <v>4</v>
      </c>
      <c r="F319" s="55" t="s">
        <v>304</v>
      </c>
      <c r="G319" s="0" t="n">
        <v>57.8</v>
      </c>
      <c r="H319" s="0" t="n">
        <v>56</v>
      </c>
      <c r="I319" s="55" t="s">
        <v>187</v>
      </c>
      <c r="J319" s="0" t="n">
        <v>160</v>
      </c>
      <c r="K319" s="0" t="n">
        <v>68</v>
      </c>
      <c r="M319" s="0" t="n">
        <v>368.22</v>
      </c>
      <c r="N319" s="0" t="n">
        <v>27.34</v>
      </c>
      <c r="O319" s="0" t="n">
        <v>18.8</v>
      </c>
      <c r="P319" s="0" t="n">
        <v>2.93</v>
      </c>
      <c r="Q319" s="0" t="n">
        <v>3.58</v>
      </c>
      <c r="T319" s="0" t="n">
        <v>66.95</v>
      </c>
      <c r="U319" s="0" t="n">
        <v>1932</v>
      </c>
      <c r="V319" s="0" t="n">
        <v>3</v>
      </c>
      <c r="W319" s="60" t="n">
        <v>46296</v>
      </c>
      <c r="X319" s="55" t="n">
        <f aca="false">IF(I319="Male",0,1)</f>
        <v>1</v>
      </c>
      <c r="Y319" s="55" t="n">
        <f aca="false">IF(OR(I319="DNB",I319="Dry DNB"),1,0)</f>
        <v>0</v>
      </c>
      <c r="Z319" s="55" t="n">
        <f aca="false">IF(ISNUMBER(W319),A319-W319,"")</f>
        <v>14</v>
      </c>
      <c r="AA319" s="55" t="n">
        <f aca="false">MATCH(A319,DATAS,0)</f>
        <v>2</v>
      </c>
      <c r="AB319" s="55" t="n">
        <f aca="false">IF(AND(E319&gt;0,OR(AND(B319&gt;=1,B319&lt;=6),B319=10)),1,0)</f>
        <v>1</v>
      </c>
      <c r="AC319" s="55" t="n">
        <f aca="false">IF(AND(E319&gt;0,B319=10),1,0)</f>
        <v>0</v>
      </c>
      <c r="AD319" s="55" t="n">
        <f aca="false">IF(AND(C318=C319,AA318=AA319-1),AB318,"")</f>
        <v>1</v>
      </c>
      <c r="AE319" s="55" t="n">
        <f aca="false">IF(AND(C318=C319,AA318=AA319-1),AC318,"")</f>
        <v>0</v>
      </c>
      <c r="AF319" s="55" t="n">
        <f aca="false">IF(AA319=1,"",IF(AND(AB319=1,AD319&lt;&gt;1),1,0))</f>
        <v>0</v>
      </c>
      <c r="AG319" s="55" t="n">
        <f aca="false">IF(AA319=1,"",IF(AND(AC319=1,AE319&lt;&gt;1),1,0))</f>
        <v>0</v>
      </c>
      <c r="AH319" s="60" t="str">
        <f aca="false">IF(AND(E319&gt;0,AA319&lt;2,NOT(AND(C320=C319,AA320=AA319+1))),INDEX(DATAS,AA319+1),"")</f>
        <v/>
      </c>
      <c r="AI319" s="60" t="str">
        <f aca="false">IF(AND(AC319=1,AA319&lt;2),IF(AND(C320=C319,AA320=AA319+1),IF(AC320=1,"",INDEX(DATAS,AA319+1)),INDEX(DATAS,AA319+1)),"")</f>
        <v/>
      </c>
    </row>
    <row r="320" customFormat="false" ht="15" hidden="false" customHeight="false" outlineLevel="0" collapsed="false">
      <c r="A320" s="60" t="n">
        <v>46309</v>
      </c>
      <c r="B320" s="0" t="n">
        <v>5</v>
      </c>
      <c r="C320" s="0" t="n">
        <v>3504</v>
      </c>
      <c r="D320" s="0" t="n">
        <v>119</v>
      </c>
      <c r="E320" s="0" t="n">
        <v>3</v>
      </c>
      <c r="F320" s="55" t="s">
        <v>305</v>
      </c>
      <c r="G320" s="0" t="n">
        <v>28.9</v>
      </c>
      <c r="H320" s="0" t="n">
        <v>33</v>
      </c>
      <c r="I320" s="55" t="s">
        <v>177</v>
      </c>
      <c r="J320" s="0" t="n">
        <v>119</v>
      </c>
      <c r="K320" s="0" t="n">
        <v>63</v>
      </c>
      <c r="M320" s="0" t="n">
        <v>708.59</v>
      </c>
      <c r="N320" s="0" t="n">
        <v>56.71</v>
      </c>
      <c r="O320" s="0" t="n">
        <v>31.54</v>
      </c>
      <c r="P320" s="0" t="n">
        <v>5.24</v>
      </c>
      <c r="Q320" s="0" t="n">
        <v>3.96</v>
      </c>
      <c r="R320" s="0" t="n">
        <v>4175</v>
      </c>
      <c r="S320" s="0" t="n">
        <v>8145</v>
      </c>
      <c r="T320" s="0" t="n">
        <v>41.9</v>
      </c>
      <c r="U320" s="0" t="n">
        <v>1930</v>
      </c>
      <c r="V320" s="0" t="n">
        <v>2</v>
      </c>
      <c r="W320" s="60" t="n">
        <v>46275</v>
      </c>
      <c r="X320" s="55" t="n">
        <f aca="false">IF(I320="Male",0,1)</f>
        <v>1</v>
      </c>
      <c r="Y320" s="55" t="n">
        <f aca="false">IF(OR(I320="DNB",I320="Dry DNB"),1,0)</f>
        <v>0</v>
      </c>
      <c r="Z320" s="55" t="n">
        <f aca="false">IF(ISNUMBER(W320),A320-W320,"")</f>
        <v>34</v>
      </c>
      <c r="AA320" s="55" t="n">
        <f aca="false">MATCH(A320,DATAS,0)</f>
        <v>1</v>
      </c>
      <c r="AB320" s="55" t="n">
        <f aca="false">IF(AND(E320&gt;0,OR(AND(B320&gt;=1,B320&lt;=6),B320=10)),1,0)</f>
        <v>1</v>
      </c>
      <c r="AC320" s="55" t="n">
        <f aca="false">IF(AND(E320&gt;0,B320=10),1,0)</f>
        <v>0</v>
      </c>
      <c r="AD320" s="0" t="str">
        <f aca="false">IF(AND(C319=C320,AA319=AA320-1),AB319,"")</f>
        <v/>
      </c>
      <c r="AE320" s="0" t="str">
        <f aca="false">IF(AND(C319=C320,AA319=AA320-1),AC319,"")</f>
        <v/>
      </c>
      <c r="AF320" s="0" t="str">
        <f aca="false">IF(AA320=1,"",IF(AND(AB320=1,AD320&lt;&gt;1),1,0))</f>
        <v/>
      </c>
      <c r="AG320" s="0" t="str">
        <f aca="false">IF(AA320=1,"",IF(AND(AC320=1,AE320&lt;&gt;1),1,0))</f>
        <v/>
      </c>
      <c r="AH320" s="60" t="str">
        <f aca="false">IF(AND(E320&gt;0,AA320&lt;2,NOT(AND(C321=C320,AA321=AA320+1))),INDEX(DATAS,AA320+1),"")</f>
        <v/>
      </c>
      <c r="AI320" s="60" t="str">
        <f aca="false">IF(AND(AC320=1,AA320&lt;2),IF(AND(C321=C320,AA321=AA320+1),IF(AC321=1,"",INDEX(DATAS,AA320+1)),INDEX(DATAS,AA320+1)),"")</f>
        <v/>
      </c>
    </row>
    <row r="321" customFormat="false" ht="15" hidden="false" customHeight="false" outlineLevel="0" collapsed="false">
      <c r="A321" s="60" t="n">
        <v>46310</v>
      </c>
      <c r="B321" s="0" t="n">
        <v>5</v>
      </c>
      <c r="C321" s="0" t="n">
        <v>3504</v>
      </c>
      <c r="D321" s="0" t="n">
        <v>120</v>
      </c>
      <c r="E321" s="0" t="n">
        <v>3</v>
      </c>
      <c r="F321" s="55" t="s">
        <v>305</v>
      </c>
      <c r="G321" s="0" t="n">
        <v>39</v>
      </c>
      <c r="H321" s="0" t="n">
        <v>33</v>
      </c>
      <c r="I321" s="55" t="s">
        <v>187</v>
      </c>
      <c r="J321" s="0" t="n">
        <v>120</v>
      </c>
      <c r="K321" s="0" t="n">
        <v>63</v>
      </c>
      <c r="M321" s="0" t="n">
        <v>708.59</v>
      </c>
      <c r="N321" s="0" t="n">
        <v>56.71</v>
      </c>
      <c r="O321" s="0" t="n">
        <v>31.54</v>
      </c>
      <c r="P321" s="0" t="n">
        <v>5.24</v>
      </c>
      <c r="Q321" s="0" t="n">
        <v>3.96</v>
      </c>
      <c r="T321" s="0" t="n">
        <v>41.9</v>
      </c>
      <c r="U321" s="0" t="n">
        <v>1931</v>
      </c>
      <c r="V321" s="0" t="n">
        <v>3</v>
      </c>
      <c r="W321" s="60" t="n">
        <v>46310</v>
      </c>
      <c r="X321" s="55" t="n">
        <f aca="false">IF(I321="Male",0,1)</f>
        <v>1</v>
      </c>
      <c r="Y321" s="55" t="n">
        <f aca="false">IF(OR(I321="DNB",I321="Dry DNB"),1,0)</f>
        <v>0</v>
      </c>
      <c r="Z321" s="55" t="n">
        <f aca="false">IF(ISNUMBER(W321),A321-W321,"")</f>
        <v>0</v>
      </c>
      <c r="AA321" s="55" t="n">
        <f aca="false">MATCH(A321,DATAS,0)</f>
        <v>2</v>
      </c>
      <c r="AB321" s="55" t="n">
        <f aca="false">IF(AND(E321&gt;0,OR(AND(B321&gt;=1,B321&lt;=6),B321=10)),1,0)</f>
        <v>1</v>
      </c>
      <c r="AC321" s="55" t="n">
        <f aca="false">IF(AND(E321&gt;0,B321=10),1,0)</f>
        <v>0</v>
      </c>
      <c r="AD321" s="55" t="n">
        <f aca="false">IF(AND(C320=C321,AA320=AA321-1),AB320,"")</f>
        <v>1</v>
      </c>
      <c r="AE321" s="55" t="n">
        <f aca="false">IF(AND(C320=C321,AA320=AA321-1),AC320,"")</f>
        <v>0</v>
      </c>
      <c r="AF321" s="55" t="n">
        <f aca="false">IF(AA321=1,"",IF(AND(AB321=1,AD321&lt;&gt;1),1,0))</f>
        <v>0</v>
      </c>
      <c r="AG321" s="55" t="n">
        <f aca="false">IF(AA321=1,"",IF(AND(AC321=1,AE321&lt;&gt;1),1,0))</f>
        <v>0</v>
      </c>
      <c r="AH321" s="60" t="str">
        <f aca="false">IF(AND(E321&gt;0,AA321&lt;2,NOT(AND(C322=C321,AA322=AA321+1))),INDEX(DATAS,AA321+1),"")</f>
        <v/>
      </c>
      <c r="AI321" s="60" t="str">
        <f aca="false">IF(AND(AC321=1,AA321&lt;2),IF(AND(C322=C321,AA322=AA321+1),IF(AC322=1,"",INDEX(DATAS,AA321+1)),INDEX(DATAS,AA321+1)),"")</f>
        <v/>
      </c>
    </row>
    <row r="322" customFormat="false" ht="15" hidden="false" customHeight="false" outlineLevel="0" collapsed="false">
      <c r="A322" s="60" t="n">
        <v>46309</v>
      </c>
      <c r="B322" s="0" t="n">
        <v>10</v>
      </c>
      <c r="C322" s="0" t="n">
        <v>3506</v>
      </c>
      <c r="D322" s="0" t="n">
        <v>268</v>
      </c>
      <c r="E322" s="0" t="n">
        <v>2</v>
      </c>
      <c r="F322" s="55" t="s">
        <v>306</v>
      </c>
      <c r="H322" s="0" t="n">
        <v>15</v>
      </c>
      <c r="I322" s="55" t="s">
        <v>143</v>
      </c>
      <c r="J322" s="0" t="n">
        <v>268</v>
      </c>
      <c r="K322" s="0" t="n">
        <v>72</v>
      </c>
      <c r="M322" s="0" t="n">
        <v>1333.7</v>
      </c>
      <c r="N322" s="0" t="n">
        <v>21.81</v>
      </c>
      <c r="O322" s="0" t="n">
        <v>38.31</v>
      </c>
      <c r="P322" s="0" t="n">
        <v>4.83</v>
      </c>
      <c r="Q322" s="0" t="n">
        <v>3.61</v>
      </c>
      <c r="R322" s="0" t="n">
        <v>5646</v>
      </c>
      <c r="S322" s="0" t="n">
        <v>12072</v>
      </c>
      <c r="T322" s="0" t="n">
        <v>63.1</v>
      </c>
      <c r="U322" s="0" t="n">
        <v>1928</v>
      </c>
      <c r="V322" s="0" t="n">
        <v>4</v>
      </c>
      <c r="W322" s="60" t="n">
        <v>46240</v>
      </c>
      <c r="X322" s="55" t="n">
        <f aca="false">IF(I322="Male",0,1)</f>
        <v>1</v>
      </c>
      <c r="Y322" s="55" t="n">
        <f aca="false">IF(OR(I322="DNB",I322="Dry DNB"),1,0)</f>
        <v>1</v>
      </c>
      <c r="Z322" s="55" t="n">
        <f aca="false">IF(ISNUMBER(W322),A322-W322,"")</f>
        <v>69</v>
      </c>
      <c r="AA322" s="55" t="n">
        <f aca="false">MATCH(A322,DATAS,0)</f>
        <v>1</v>
      </c>
      <c r="AB322" s="55" t="n">
        <f aca="false">IF(AND(E322&gt;0,OR(AND(B322&gt;=1,B322&lt;=6),B322=10)),1,0)</f>
        <v>1</v>
      </c>
      <c r="AC322" s="55" t="n">
        <f aca="false">IF(AND(E322&gt;0,B322=10),1,0)</f>
        <v>1</v>
      </c>
      <c r="AD322" s="0" t="str">
        <f aca="false">IF(AND(C321=C322,AA321=AA322-1),AB321,"")</f>
        <v/>
      </c>
      <c r="AE322" s="0" t="str">
        <f aca="false">IF(AND(C321=C322,AA321=AA322-1),AC321,"")</f>
        <v/>
      </c>
      <c r="AF322" s="0" t="str">
        <f aca="false">IF(AA322=1,"",IF(AND(AB322=1,AD322&lt;&gt;1),1,0))</f>
        <v/>
      </c>
      <c r="AG322" s="0" t="str">
        <f aca="false">IF(AA322=1,"",IF(AND(AC322=1,AE322&lt;&gt;1),1,0))</f>
        <v/>
      </c>
      <c r="AH322" s="60" t="str">
        <f aca="false">IF(AND(E322&gt;0,AA322&lt;2,NOT(AND(C323=C322,AA323=AA322+1))),INDEX(DATAS,AA322+1),"")</f>
        <v/>
      </c>
      <c r="AI322" s="60" t="str">
        <f aca="false">IF(AND(AC322=1,AA322&lt;2),IF(AND(C323=C322,AA323=AA322+1),IF(AC323=1,"",INDEX(DATAS,AA322+1)),INDEX(DATAS,AA322+1)),"")</f>
        <v/>
      </c>
    </row>
    <row r="323" customFormat="false" ht="15" hidden="false" customHeight="false" outlineLevel="0" collapsed="false">
      <c r="A323" s="60" t="n">
        <v>46310</v>
      </c>
      <c r="B323" s="0" t="n">
        <v>10</v>
      </c>
      <c r="C323" s="0" t="n">
        <v>3506</v>
      </c>
      <c r="D323" s="0" t="n">
        <v>269</v>
      </c>
      <c r="E323" s="0" t="n">
        <v>2</v>
      </c>
      <c r="F323" s="55" t="s">
        <v>306</v>
      </c>
      <c r="H323" s="0" t="n">
        <v>15</v>
      </c>
      <c r="I323" s="55" t="s">
        <v>143</v>
      </c>
      <c r="J323" s="0" t="n">
        <v>269</v>
      </c>
      <c r="K323" s="0" t="n">
        <v>72</v>
      </c>
      <c r="M323" s="0" t="n">
        <v>1333.7</v>
      </c>
      <c r="N323" s="0" t="n">
        <v>21.81</v>
      </c>
      <c r="O323" s="0" t="n">
        <v>38.31</v>
      </c>
      <c r="P323" s="0" t="n">
        <v>4.83</v>
      </c>
      <c r="Q323" s="0" t="n">
        <v>3.61</v>
      </c>
      <c r="T323" s="0" t="n">
        <v>63.1</v>
      </c>
      <c r="U323" s="0" t="n">
        <v>1929</v>
      </c>
      <c r="V323" s="0" t="n">
        <v>4</v>
      </c>
      <c r="W323" s="60" t="n">
        <v>46240</v>
      </c>
      <c r="X323" s="55" t="n">
        <f aca="false">IF(I323="Male",0,1)</f>
        <v>1</v>
      </c>
      <c r="Y323" s="55" t="n">
        <f aca="false">IF(OR(I323="DNB",I323="Dry DNB"),1,0)</f>
        <v>1</v>
      </c>
      <c r="Z323" s="55" t="n">
        <f aca="false">IF(ISNUMBER(W323),A323-W323,"")</f>
        <v>70</v>
      </c>
      <c r="AA323" s="55" t="n">
        <f aca="false">MATCH(A323,DATAS,0)</f>
        <v>2</v>
      </c>
      <c r="AB323" s="55" t="n">
        <f aca="false">IF(AND(E323&gt;0,OR(AND(B323&gt;=1,B323&lt;=6),B323=10)),1,0)</f>
        <v>1</v>
      </c>
      <c r="AC323" s="55" t="n">
        <f aca="false">IF(AND(E323&gt;0,B323=10),1,0)</f>
        <v>1</v>
      </c>
      <c r="AD323" s="55" t="n">
        <f aca="false">IF(AND(C322=C323,AA322=AA323-1),AB322,"")</f>
        <v>1</v>
      </c>
      <c r="AE323" s="55" t="n">
        <f aca="false">IF(AND(C322=C323,AA322=AA323-1),AC322,"")</f>
        <v>1</v>
      </c>
      <c r="AF323" s="55" t="n">
        <f aca="false">IF(AA323=1,"",IF(AND(AB323=1,AD323&lt;&gt;1),1,0))</f>
        <v>0</v>
      </c>
      <c r="AG323" s="55" t="n">
        <f aca="false">IF(AA323=1,"",IF(AND(AC323=1,AE323&lt;&gt;1),1,0))</f>
        <v>0</v>
      </c>
      <c r="AH323" s="60" t="str">
        <f aca="false">IF(AND(E323&gt;0,AA323&lt;2,NOT(AND(C324=C323,AA324=AA323+1))),INDEX(DATAS,AA323+1),"")</f>
        <v/>
      </c>
      <c r="AI323" s="60" t="str">
        <f aca="false">IF(AND(AC323=1,AA323&lt;2),IF(AND(C324=C323,AA324=AA323+1),IF(AC324=1,"",INDEX(DATAS,AA323+1)),INDEX(DATAS,AA323+1)),"")</f>
        <v/>
      </c>
    </row>
    <row r="324" customFormat="false" ht="15" hidden="false" customHeight="false" outlineLevel="0" collapsed="false">
      <c r="A324" s="60" t="n">
        <v>46309</v>
      </c>
      <c r="B324" s="0" t="n">
        <v>3</v>
      </c>
      <c r="C324" s="0" t="n">
        <v>3507</v>
      </c>
      <c r="D324" s="0" t="n">
        <v>85</v>
      </c>
      <c r="E324" s="0" t="n">
        <v>4</v>
      </c>
      <c r="F324" s="55" t="s">
        <v>307</v>
      </c>
      <c r="G324" s="0" t="n">
        <v>60.5</v>
      </c>
      <c r="H324" s="0" t="n">
        <v>57</v>
      </c>
      <c r="I324" s="55" t="s">
        <v>187</v>
      </c>
      <c r="J324" s="0" t="n">
        <v>85</v>
      </c>
      <c r="K324" s="0" t="n">
        <v>64</v>
      </c>
      <c r="M324" s="0" t="n">
        <v>366.15</v>
      </c>
      <c r="N324" s="0" t="n">
        <v>31.19</v>
      </c>
      <c r="O324" s="0" t="n">
        <v>22.3</v>
      </c>
      <c r="P324" s="0" t="n">
        <v>3.31</v>
      </c>
      <c r="Q324" s="0" t="n">
        <v>3.1</v>
      </c>
      <c r="R324" s="0" t="n">
        <v>5302</v>
      </c>
      <c r="S324" s="0" t="n">
        <v>10658</v>
      </c>
      <c r="U324" s="0" t="n">
        <v>1926</v>
      </c>
      <c r="V324" s="0" t="n">
        <v>1</v>
      </c>
      <c r="W324" s="60" t="n">
        <v>46289</v>
      </c>
      <c r="X324" s="55" t="n">
        <f aca="false">IF(I324="Male",0,1)</f>
        <v>1</v>
      </c>
      <c r="Y324" s="55" t="n">
        <f aca="false">IF(OR(I324="DNB",I324="Dry DNB"),1,0)</f>
        <v>0</v>
      </c>
      <c r="Z324" s="55" t="n">
        <f aca="false">IF(ISNUMBER(W324),A324-W324,"")</f>
        <v>20</v>
      </c>
      <c r="AA324" s="55" t="n">
        <f aca="false">MATCH(A324,DATAS,0)</f>
        <v>1</v>
      </c>
      <c r="AB324" s="55" t="n">
        <f aca="false">IF(AND(E324&gt;0,OR(AND(B324&gt;=1,B324&lt;=6),B324=10)),1,0)</f>
        <v>1</v>
      </c>
      <c r="AC324" s="55" t="n">
        <f aca="false">IF(AND(E324&gt;0,B324=10),1,0)</f>
        <v>0</v>
      </c>
      <c r="AD324" s="0" t="str">
        <f aca="false">IF(AND(C323=C324,AA323=AA324-1),AB323,"")</f>
        <v/>
      </c>
      <c r="AE324" s="0" t="str">
        <f aca="false">IF(AND(C323=C324,AA323=AA324-1),AC323,"")</f>
        <v/>
      </c>
      <c r="AF324" s="0" t="str">
        <f aca="false">IF(AA324=1,"",IF(AND(AB324=1,AD324&lt;&gt;1),1,0))</f>
        <v/>
      </c>
      <c r="AG324" s="0" t="str">
        <f aca="false">IF(AA324=1,"",IF(AND(AC324=1,AE324&lt;&gt;1),1,0))</f>
        <v/>
      </c>
      <c r="AH324" s="60" t="str">
        <f aca="false">IF(AND(E324&gt;0,AA324&lt;2,NOT(AND(C325=C324,AA325=AA324+1))),INDEX(DATAS,AA324+1),"")</f>
        <v/>
      </c>
      <c r="AI324" s="60" t="str">
        <f aca="false">IF(AND(AC324=1,AA324&lt;2),IF(AND(C325=C324,AA325=AA324+1),IF(AC325=1,"",INDEX(DATAS,AA324+1)),INDEX(DATAS,AA324+1)),"")</f>
        <v/>
      </c>
    </row>
    <row r="325" customFormat="false" ht="15" hidden="false" customHeight="false" outlineLevel="0" collapsed="false">
      <c r="A325" s="60" t="n">
        <v>46310</v>
      </c>
      <c r="B325" s="0" t="n">
        <v>3</v>
      </c>
      <c r="C325" s="0" t="n">
        <v>3507</v>
      </c>
      <c r="D325" s="0" t="n">
        <v>86</v>
      </c>
      <c r="E325" s="0" t="n">
        <v>4</v>
      </c>
      <c r="F325" s="55" t="s">
        <v>307</v>
      </c>
      <c r="G325" s="0" t="n">
        <v>60</v>
      </c>
      <c r="H325" s="0" t="n">
        <v>58</v>
      </c>
      <c r="I325" s="55" t="s">
        <v>187</v>
      </c>
      <c r="J325" s="0" t="n">
        <v>86</v>
      </c>
      <c r="K325" s="0" t="n">
        <v>64</v>
      </c>
      <c r="M325" s="0" t="n">
        <v>366.15</v>
      </c>
      <c r="N325" s="0" t="n">
        <v>31.19</v>
      </c>
      <c r="O325" s="0" t="n">
        <v>22.3</v>
      </c>
      <c r="P325" s="0" t="n">
        <v>3.31</v>
      </c>
      <c r="Q325" s="0" t="n">
        <v>3.1</v>
      </c>
      <c r="U325" s="0" t="n">
        <v>1927</v>
      </c>
      <c r="V325" s="0" t="n">
        <v>1</v>
      </c>
      <c r="W325" s="60" t="n">
        <v>46289</v>
      </c>
      <c r="X325" s="55" t="n">
        <f aca="false">IF(I325="Male",0,1)</f>
        <v>1</v>
      </c>
      <c r="Y325" s="55" t="n">
        <f aca="false">IF(OR(I325="DNB",I325="Dry DNB"),1,0)</f>
        <v>0</v>
      </c>
      <c r="Z325" s="55" t="n">
        <f aca="false">IF(ISNUMBER(W325),A325-W325,"")</f>
        <v>21</v>
      </c>
      <c r="AA325" s="55" t="n">
        <f aca="false">MATCH(A325,DATAS,0)</f>
        <v>2</v>
      </c>
      <c r="AB325" s="55" t="n">
        <f aca="false">IF(AND(E325&gt;0,OR(AND(B325&gt;=1,B325&lt;=6),B325=10)),1,0)</f>
        <v>1</v>
      </c>
      <c r="AC325" s="55" t="n">
        <f aca="false">IF(AND(E325&gt;0,B325=10),1,0)</f>
        <v>0</v>
      </c>
      <c r="AD325" s="55" t="n">
        <f aca="false">IF(AND(C324=C325,AA324=AA325-1),AB324,"")</f>
        <v>1</v>
      </c>
      <c r="AE325" s="55" t="n">
        <f aca="false">IF(AND(C324=C325,AA324=AA325-1),AC324,"")</f>
        <v>0</v>
      </c>
      <c r="AF325" s="55" t="n">
        <f aca="false">IF(AA325=1,"",IF(AND(AB325=1,AD325&lt;&gt;1),1,0))</f>
        <v>0</v>
      </c>
      <c r="AG325" s="55" t="n">
        <f aca="false">IF(AA325=1,"",IF(AND(AC325=1,AE325&lt;&gt;1),1,0))</f>
        <v>0</v>
      </c>
      <c r="AH325" s="60" t="str">
        <f aca="false">IF(AND(E325&gt;0,AA325&lt;2,NOT(AND(C326=C325,AA326=AA325+1))),INDEX(DATAS,AA325+1),"")</f>
        <v/>
      </c>
      <c r="AI325" s="60" t="str">
        <f aca="false">IF(AND(AC325=1,AA325&lt;2),IF(AND(C326=C325,AA326=AA325+1),IF(AC326=1,"",INDEX(DATAS,AA325+1)),INDEX(DATAS,AA325+1)),"")</f>
        <v/>
      </c>
    </row>
    <row r="326" customFormat="false" ht="15" hidden="false" customHeight="false" outlineLevel="0" collapsed="false">
      <c r="A326" s="60" t="n">
        <v>46309</v>
      </c>
      <c r="B326" s="0" t="n">
        <v>6</v>
      </c>
      <c r="C326" s="0" t="n">
        <v>3509</v>
      </c>
      <c r="D326" s="0" t="n">
        <v>222</v>
      </c>
      <c r="E326" s="0" t="n">
        <v>4</v>
      </c>
      <c r="F326" s="55" t="s">
        <v>307</v>
      </c>
      <c r="G326" s="0" t="n">
        <v>18.2</v>
      </c>
      <c r="H326" s="0" t="n">
        <v>21</v>
      </c>
      <c r="I326" s="55" t="s">
        <v>187</v>
      </c>
      <c r="J326" s="0" t="n">
        <v>222</v>
      </c>
      <c r="K326" s="0" t="n">
        <v>68</v>
      </c>
      <c r="M326" s="0" t="n">
        <v>393.86</v>
      </c>
      <c r="N326" s="0" t="n">
        <v>46.5</v>
      </c>
      <c r="O326" s="0" t="n">
        <v>32.22</v>
      </c>
      <c r="P326" s="0" t="n">
        <v>4.37</v>
      </c>
      <c r="Q326" s="0" t="n">
        <v>4.08</v>
      </c>
      <c r="R326" s="0" t="n">
        <v>4004</v>
      </c>
      <c r="S326" s="0" t="n">
        <v>7167</v>
      </c>
      <c r="T326" s="0" t="n">
        <v>44.2</v>
      </c>
      <c r="U326" s="0" t="n">
        <v>1926</v>
      </c>
      <c r="V326" s="0" t="n">
        <v>4</v>
      </c>
      <c r="W326" s="60" t="n">
        <v>46301</v>
      </c>
      <c r="X326" s="55" t="n">
        <f aca="false">IF(I326="Male",0,1)</f>
        <v>1</v>
      </c>
      <c r="Y326" s="55" t="n">
        <f aca="false">IF(OR(I326="DNB",I326="Dry DNB"),1,0)</f>
        <v>0</v>
      </c>
      <c r="Z326" s="55" t="n">
        <f aca="false">IF(ISNUMBER(W326),A326-W326,"")</f>
        <v>8</v>
      </c>
      <c r="AA326" s="55" t="n">
        <f aca="false">MATCH(A326,DATAS,0)</f>
        <v>1</v>
      </c>
      <c r="AB326" s="55" t="n">
        <f aca="false">IF(AND(E326&gt;0,OR(AND(B326&gt;=1,B326&lt;=6),B326=10)),1,0)</f>
        <v>1</v>
      </c>
      <c r="AC326" s="55" t="n">
        <f aca="false">IF(AND(E326&gt;0,B326=10),1,0)</f>
        <v>0</v>
      </c>
      <c r="AD326" s="0" t="str">
        <f aca="false">IF(AND(C325=C326,AA325=AA326-1),AB325,"")</f>
        <v/>
      </c>
      <c r="AE326" s="0" t="str">
        <f aca="false">IF(AND(C325=C326,AA325=AA326-1),AC325,"")</f>
        <v/>
      </c>
      <c r="AF326" s="0" t="str">
        <f aca="false">IF(AA326=1,"",IF(AND(AB326=1,AD326&lt;&gt;1),1,0))</f>
        <v/>
      </c>
      <c r="AG326" s="0" t="str">
        <f aca="false">IF(AA326=1,"",IF(AND(AC326=1,AE326&lt;&gt;1),1,0))</f>
        <v/>
      </c>
      <c r="AH326" s="60" t="str">
        <f aca="false">IF(AND(E326&gt;0,AA326&lt;2,NOT(AND(C327=C326,AA327=AA326+1))),INDEX(DATAS,AA326+1),"")</f>
        <v/>
      </c>
      <c r="AI326" s="60" t="str">
        <f aca="false">IF(AND(AC326=1,AA326&lt;2),IF(AND(C327=C326,AA327=AA326+1),IF(AC327=1,"",INDEX(DATAS,AA326+1)),INDEX(DATAS,AA326+1)),"")</f>
        <v/>
      </c>
    </row>
    <row r="327" customFormat="false" ht="15" hidden="false" customHeight="false" outlineLevel="0" collapsed="false">
      <c r="A327" s="60" t="n">
        <v>46310</v>
      </c>
      <c r="B327" s="0" t="n">
        <v>6</v>
      </c>
      <c r="C327" s="0" t="n">
        <v>3509</v>
      </c>
      <c r="D327" s="0" t="n">
        <v>223</v>
      </c>
      <c r="E327" s="0" t="n">
        <v>4</v>
      </c>
      <c r="F327" s="55" t="s">
        <v>307</v>
      </c>
      <c r="G327" s="0" t="n">
        <v>21.8</v>
      </c>
      <c r="H327" s="0" t="n">
        <v>21</v>
      </c>
      <c r="I327" s="55" t="s">
        <v>187</v>
      </c>
      <c r="J327" s="0" t="n">
        <v>223</v>
      </c>
      <c r="K327" s="0" t="n">
        <v>68</v>
      </c>
      <c r="M327" s="0" t="n">
        <v>393.86</v>
      </c>
      <c r="N327" s="0" t="n">
        <v>46.5</v>
      </c>
      <c r="O327" s="0" t="n">
        <v>32.22</v>
      </c>
      <c r="P327" s="0" t="n">
        <v>4.37</v>
      </c>
      <c r="Q327" s="0" t="n">
        <v>4.08</v>
      </c>
      <c r="T327" s="0" t="n">
        <v>44.2</v>
      </c>
      <c r="U327" s="0" t="n">
        <v>1927</v>
      </c>
      <c r="V327" s="0" t="n">
        <v>4</v>
      </c>
      <c r="W327" s="60" t="n">
        <v>46301</v>
      </c>
      <c r="X327" s="55" t="n">
        <f aca="false">IF(I327="Male",0,1)</f>
        <v>1</v>
      </c>
      <c r="Y327" s="55" t="n">
        <f aca="false">IF(OR(I327="DNB",I327="Dry DNB"),1,0)</f>
        <v>0</v>
      </c>
      <c r="Z327" s="55" t="n">
        <f aca="false">IF(ISNUMBER(W327),A327-W327,"")</f>
        <v>9</v>
      </c>
      <c r="AA327" s="55" t="n">
        <f aca="false">MATCH(A327,DATAS,0)</f>
        <v>2</v>
      </c>
      <c r="AB327" s="55" t="n">
        <f aca="false">IF(AND(E327&gt;0,OR(AND(B327&gt;=1,B327&lt;=6),B327=10)),1,0)</f>
        <v>1</v>
      </c>
      <c r="AC327" s="55" t="n">
        <f aca="false">IF(AND(E327&gt;0,B327=10),1,0)</f>
        <v>0</v>
      </c>
      <c r="AD327" s="55" t="n">
        <f aca="false">IF(AND(C326=C327,AA326=AA327-1),AB326,"")</f>
        <v>1</v>
      </c>
      <c r="AE327" s="55" t="n">
        <f aca="false">IF(AND(C326=C327,AA326=AA327-1),AC326,"")</f>
        <v>0</v>
      </c>
      <c r="AF327" s="55" t="n">
        <f aca="false">IF(AA327=1,"",IF(AND(AB327=1,AD327&lt;&gt;1),1,0))</f>
        <v>0</v>
      </c>
      <c r="AG327" s="55" t="n">
        <f aca="false">IF(AA327=1,"",IF(AND(AC327=1,AE327&lt;&gt;1),1,0))</f>
        <v>0</v>
      </c>
      <c r="AH327" s="60" t="str">
        <f aca="false">IF(AND(E327&gt;0,AA327&lt;2,NOT(AND(C328=C327,AA328=AA327+1))),INDEX(DATAS,AA327+1),"")</f>
        <v/>
      </c>
      <c r="AI327" s="60" t="str">
        <f aca="false">IF(AND(AC327=1,AA327&lt;2),IF(AND(C328=C327,AA328=AA327+1),IF(AC328=1,"",INDEX(DATAS,AA327+1)),INDEX(DATAS,AA327+1)),"")</f>
        <v/>
      </c>
    </row>
    <row r="328" customFormat="false" ht="15" hidden="false" customHeight="false" outlineLevel="0" collapsed="false">
      <c r="A328" s="60" t="n">
        <v>46309</v>
      </c>
      <c r="B328" s="0" t="n">
        <v>5</v>
      </c>
      <c r="C328" s="0" t="n">
        <v>3510</v>
      </c>
      <c r="D328" s="0" t="n">
        <v>56</v>
      </c>
      <c r="E328" s="0" t="n">
        <v>4</v>
      </c>
      <c r="F328" s="55" t="s">
        <v>307</v>
      </c>
      <c r="G328" s="0" t="n">
        <v>46.6</v>
      </c>
      <c r="H328" s="0" t="n">
        <v>43</v>
      </c>
      <c r="I328" s="55" t="s">
        <v>166</v>
      </c>
      <c r="J328" s="0" t="n">
        <v>56</v>
      </c>
      <c r="M328" s="0" t="n">
        <v>264.05</v>
      </c>
      <c r="N328" s="0" t="n">
        <v>23.33</v>
      </c>
      <c r="O328" s="0" t="n">
        <v>18.94</v>
      </c>
      <c r="P328" s="0" t="n">
        <v>4.04</v>
      </c>
      <c r="Q328" s="0" t="n">
        <v>3.55</v>
      </c>
      <c r="R328" s="0" t="n">
        <v>3133</v>
      </c>
      <c r="S328" s="0" t="n">
        <v>6297</v>
      </c>
      <c r="U328" s="0" t="n">
        <v>1926</v>
      </c>
      <c r="V328" s="0" t="n">
        <v>0</v>
      </c>
      <c r="X328" s="55" t="n">
        <f aca="false">IF(I328="Male",0,1)</f>
        <v>1</v>
      </c>
      <c r="Y328" s="55" t="n">
        <f aca="false">IF(OR(I328="DNB",I328="Dry DNB"),1,0)</f>
        <v>0</v>
      </c>
      <c r="Z328" s="0" t="str">
        <f aca="false">IF(ISNUMBER(W328),A328-W328,"")</f>
        <v/>
      </c>
      <c r="AA328" s="55" t="n">
        <f aca="false">MATCH(A328,DATAS,0)</f>
        <v>1</v>
      </c>
      <c r="AB328" s="55" t="n">
        <f aca="false">IF(AND(E328&gt;0,OR(AND(B328&gt;=1,B328&lt;=6),B328=10)),1,0)</f>
        <v>1</v>
      </c>
      <c r="AC328" s="55" t="n">
        <f aca="false">IF(AND(E328&gt;0,B328=10),1,0)</f>
        <v>0</v>
      </c>
      <c r="AD328" s="0" t="str">
        <f aca="false">IF(AND(C327=C328,AA327=AA328-1),AB327,"")</f>
        <v/>
      </c>
      <c r="AE328" s="0" t="str">
        <f aca="false">IF(AND(C327=C328,AA327=AA328-1),AC327,"")</f>
        <v/>
      </c>
      <c r="AF328" s="0" t="str">
        <f aca="false">IF(AA328=1,"",IF(AND(AB328=1,AD328&lt;&gt;1),1,0))</f>
        <v/>
      </c>
      <c r="AG328" s="0" t="str">
        <f aca="false">IF(AA328=1,"",IF(AND(AC328=1,AE328&lt;&gt;1),1,0))</f>
        <v/>
      </c>
      <c r="AH328" s="60" t="str">
        <f aca="false">IF(AND(E328&gt;0,AA328&lt;2,NOT(AND(C329=C328,AA329=AA328+1))),INDEX(DATAS,AA328+1),"")</f>
        <v/>
      </c>
      <c r="AI328" s="60" t="str">
        <f aca="false">IF(AND(AC328=1,AA328&lt;2),IF(AND(C329=C328,AA329=AA328+1),IF(AC329=1,"",INDEX(DATAS,AA328+1)),INDEX(DATAS,AA328+1)),"")</f>
        <v/>
      </c>
    </row>
    <row r="329" customFormat="false" ht="15" hidden="false" customHeight="false" outlineLevel="0" collapsed="false">
      <c r="A329" s="60" t="n">
        <v>46310</v>
      </c>
      <c r="B329" s="0" t="n">
        <v>5</v>
      </c>
      <c r="C329" s="0" t="n">
        <v>3510</v>
      </c>
      <c r="D329" s="0" t="n">
        <v>57</v>
      </c>
      <c r="E329" s="0" t="n">
        <v>4</v>
      </c>
      <c r="F329" s="55" t="s">
        <v>307</v>
      </c>
      <c r="G329" s="0" t="n">
        <v>46.2</v>
      </c>
      <c r="H329" s="0" t="n">
        <v>43</v>
      </c>
      <c r="I329" s="55" t="s">
        <v>166</v>
      </c>
      <c r="J329" s="0" t="n">
        <v>57</v>
      </c>
      <c r="M329" s="0" t="n">
        <v>264.05</v>
      </c>
      <c r="N329" s="0" t="n">
        <v>23.33</v>
      </c>
      <c r="O329" s="0" t="n">
        <v>18.94</v>
      </c>
      <c r="P329" s="0" t="n">
        <v>4.04</v>
      </c>
      <c r="Q329" s="0" t="n">
        <v>3.55</v>
      </c>
      <c r="U329" s="0" t="n">
        <v>1927</v>
      </c>
      <c r="V329" s="0" t="n">
        <v>0</v>
      </c>
      <c r="X329" s="55" t="n">
        <f aca="false">IF(I329="Male",0,1)</f>
        <v>1</v>
      </c>
      <c r="Y329" s="55" t="n">
        <f aca="false">IF(OR(I329="DNB",I329="Dry DNB"),1,0)</f>
        <v>0</v>
      </c>
      <c r="Z329" s="0" t="str">
        <f aca="false">IF(ISNUMBER(W329),A329-W329,"")</f>
        <v/>
      </c>
      <c r="AA329" s="55" t="n">
        <f aca="false">MATCH(A329,DATAS,0)</f>
        <v>2</v>
      </c>
      <c r="AB329" s="55" t="n">
        <f aca="false">IF(AND(E329&gt;0,OR(AND(B329&gt;=1,B329&lt;=6),B329=10)),1,0)</f>
        <v>1</v>
      </c>
      <c r="AC329" s="55" t="n">
        <f aca="false">IF(AND(E329&gt;0,B329=10),1,0)</f>
        <v>0</v>
      </c>
      <c r="AD329" s="55" t="n">
        <f aca="false">IF(AND(C328=C329,AA328=AA329-1),AB328,"")</f>
        <v>1</v>
      </c>
      <c r="AE329" s="55" t="n">
        <f aca="false">IF(AND(C328=C329,AA328=AA329-1),AC328,"")</f>
        <v>0</v>
      </c>
      <c r="AF329" s="55" t="n">
        <f aca="false">IF(AA329=1,"",IF(AND(AB329=1,AD329&lt;&gt;1),1,0))</f>
        <v>0</v>
      </c>
      <c r="AG329" s="55" t="n">
        <f aca="false">IF(AA329=1,"",IF(AND(AC329=1,AE329&lt;&gt;1),1,0))</f>
        <v>0</v>
      </c>
      <c r="AH329" s="60" t="str">
        <f aca="false">IF(AND(E329&gt;0,AA329&lt;2,NOT(AND(C330=C329,AA330=AA329+1))),INDEX(DATAS,AA329+1),"")</f>
        <v/>
      </c>
      <c r="AI329" s="60" t="str">
        <f aca="false">IF(AND(AC329=1,AA329&lt;2),IF(AND(C330=C329,AA330=AA329+1),IF(AC330=1,"",INDEX(DATAS,AA329+1)),INDEX(DATAS,AA329+1)),"")</f>
        <v/>
      </c>
    </row>
    <row r="330" customFormat="false" ht="15" hidden="false" customHeight="false" outlineLevel="0" collapsed="false">
      <c r="A330" s="60" t="n">
        <v>46309</v>
      </c>
      <c r="B330" s="0" t="n">
        <v>2</v>
      </c>
      <c r="C330" s="0" t="n">
        <v>3511</v>
      </c>
      <c r="D330" s="0" t="n">
        <v>97</v>
      </c>
      <c r="E330" s="0" t="n">
        <v>4</v>
      </c>
      <c r="F330" s="55" t="s">
        <v>308</v>
      </c>
      <c r="G330" s="0" t="n">
        <v>60.5</v>
      </c>
      <c r="H330" s="0" t="n">
        <v>62</v>
      </c>
      <c r="I330" s="55" t="s">
        <v>177</v>
      </c>
      <c r="J330" s="0" t="n">
        <v>97</v>
      </c>
      <c r="K330" s="0" t="n">
        <v>62</v>
      </c>
      <c r="M330" s="0" t="n">
        <v>95.23</v>
      </c>
      <c r="N330" s="0" t="n">
        <v>38.64</v>
      </c>
      <c r="O330" s="0" t="n">
        <v>10.43</v>
      </c>
      <c r="P330" s="0" t="n">
        <v>3.07</v>
      </c>
      <c r="Q330" s="0" t="n">
        <v>3.07</v>
      </c>
      <c r="R330" s="0" t="n">
        <v>6250</v>
      </c>
      <c r="S330" s="0" t="n">
        <v>12563</v>
      </c>
      <c r="U330" s="0" t="n">
        <v>1925</v>
      </c>
      <c r="V330" s="0" t="n">
        <v>1</v>
      </c>
      <c r="W330" s="60" t="n">
        <v>46275</v>
      </c>
      <c r="X330" s="55" t="n">
        <f aca="false">IF(I330="Male",0,1)</f>
        <v>1</v>
      </c>
      <c r="Y330" s="55" t="n">
        <f aca="false">IF(OR(I330="DNB",I330="Dry DNB"),1,0)</f>
        <v>0</v>
      </c>
      <c r="Z330" s="55" t="n">
        <f aca="false">IF(ISNUMBER(W330),A330-W330,"")</f>
        <v>34</v>
      </c>
      <c r="AA330" s="55" t="n">
        <f aca="false">MATCH(A330,DATAS,0)</f>
        <v>1</v>
      </c>
      <c r="AB330" s="55" t="n">
        <f aca="false">IF(AND(E330&gt;0,OR(AND(B330&gt;=1,B330&lt;=6),B330=10)),1,0)</f>
        <v>1</v>
      </c>
      <c r="AC330" s="55" t="n">
        <f aca="false">IF(AND(E330&gt;0,B330=10),1,0)</f>
        <v>0</v>
      </c>
      <c r="AD330" s="0" t="str">
        <f aca="false">IF(AND(C329=C330,AA329=AA330-1),AB329,"")</f>
        <v/>
      </c>
      <c r="AE330" s="0" t="str">
        <f aca="false">IF(AND(C329=C330,AA329=AA330-1),AC329,"")</f>
        <v/>
      </c>
      <c r="AF330" s="0" t="str">
        <f aca="false">IF(AA330=1,"",IF(AND(AB330=1,AD330&lt;&gt;1),1,0))</f>
        <v/>
      </c>
      <c r="AG330" s="0" t="str">
        <f aca="false">IF(AA330=1,"",IF(AND(AC330=1,AE330&lt;&gt;1),1,0))</f>
        <v/>
      </c>
      <c r="AH330" s="60" t="str">
        <f aca="false">IF(AND(E330&gt;0,AA330&lt;2,NOT(AND(C331=C330,AA331=AA330+1))),INDEX(DATAS,AA330+1),"")</f>
        <v/>
      </c>
      <c r="AI330" s="60" t="str">
        <f aca="false">IF(AND(AC330=1,AA330&lt;2),IF(AND(C331=C330,AA331=AA330+1),IF(AC331=1,"",INDEX(DATAS,AA330+1)),INDEX(DATAS,AA330+1)),"")</f>
        <v/>
      </c>
    </row>
    <row r="331" customFormat="false" ht="15" hidden="false" customHeight="false" outlineLevel="0" collapsed="false">
      <c r="A331" s="60" t="n">
        <v>46310</v>
      </c>
      <c r="B331" s="0" t="n">
        <v>2</v>
      </c>
      <c r="C331" s="0" t="n">
        <v>3511</v>
      </c>
      <c r="D331" s="0" t="n">
        <v>98</v>
      </c>
      <c r="E331" s="0" t="n">
        <v>4</v>
      </c>
      <c r="F331" s="55" t="s">
        <v>308</v>
      </c>
      <c r="G331" s="0" t="n">
        <v>62.8</v>
      </c>
      <c r="H331" s="0" t="n">
        <v>61</v>
      </c>
      <c r="I331" s="55" t="s">
        <v>177</v>
      </c>
      <c r="J331" s="0" t="n">
        <v>98</v>
      </c>
      <c r="K331" s="0" t="n">
        <v>62</v>
      </c>
      <c r="M331" s="0" t="n">
        <v>95.23</v>
      </c>
      <c r="N331" s="0" t="n">
        <v>38.64</v>
      </c>
      <c r="O331" s="0" t="n">
        <v>10.43</v>
      </c>
      <c r="P331" s="0" t="n">
        <v>3.07</v>
      </c>
      <c r="Q331" s="0" t="n">
        <v>3.07</v>
      </c>
      <c r="U331" s="0" t="n">
        <v>1926</v>
      </c>
      <c r="V331" s="0" t="n">
        <v>1</v>
      </c>
      <c r="W331" s="60" t="n">
        <v>46275</v>
      </c>
      <c r="X331" s="55" t="n">
        <f aca="false">IF(I331="Male",0,1)</f>
        <v>1</v>
      </c>
      <c r="Y331" s="55" t="n">
        <f aca="false">IF(OR(I331="DNB",I331="Dry DNB"),1,0)</f>
        <v>0</v>
      </c>
      <c r="Z331" s="55" t="n">
        <f aca="false">IF(ISNUMBER(W331),A331-W331,"")</f>
        <v>35</v>
      </c>
      <c r="AA331" s="55" t="n">
        <f aca="false">MATCH(A331,DATAS,0)</f>
        <v>2</v>
      </c>
      <c r="AB331" s="55" t="n">
        <f aca="false">IF(AND(E331&gt;0,OR(AND(B331&gt;=1,B331&lt;=6),B331=10)),1,0)</f>
        <v>1</v>
      </c>
      <c r="AC331" s="55" t="n">
        <f aca="false">IF(AND(E331&gt;0,B331=10),1,0)</f>
        <v>0</v>
      </c>
      <c r="AD331" s="55" t="n">
        <f aca="false">IF(AND(C330=C331,AA330=AA331-1),AB330,"")</f>
        <v>1</v>
      </c>
      <c r="AE331" s="55" t="n">
        <f aca="false">IF(AND(C330=C331,AA330=AA331-1),AC330,"")</f>
        <v>0</v>
      </c>
      <c r="AF331" s="55" t="n">
        <f aca="false">IF(AA331=1,"",IF(AND(AB331=1,AD331&lt;&gt;1),1,0))</f>
        <v>0</v>
      </c>
      <c r="AG331" s="55" t="n">
        <f aca="false">IF(AA331=1,"",IF(AND(AC331=1,AE331&lt;&gt;1),1,0))</f>
        <v>0</v>
      </c>
      <c r="AH331" s="60" t="str">
        <f aca="false">IF(AND(E331&gt;0,AA331&lt;2,NOT(AND(C332=C331,AA332=AA331+1))),INDEX(DATAS,AA331+1),"")</f>
        <v/>
      </c>
      <c r="AI331" s="60" t="str">
        <f aca="false">IF(AND(AC331=1,AA331&lt;2),IF(AND(C332=C331,AA332=AA331+1),IF(AC332=1,"",INDEX(DATAS,AA331+1)),INDEX(DATAS,AA331+1)),"")</f>
        <v/>
      </c>
    </row>
    <row r="332" customFormat="false" ht="15" hidden="false" customHeight="false" outlineLevel="0" collapsed="false">
      <c r="A332" s="60" t="n">
        <v>46309</v>
      </c>
      <c r="B332" s="0" t="n">
        <v>5</v>
      </c>
      <c r="C332" s="0" t="n">
        <v>3513</v>
      </c>
      <c r="D332" s="0" t="n">
        <v>315</v>
      </c>
      <c r="E332" s="0" t="n">
        <v>3</v>
      </c>
      <c r="F332" s="55" t="s">
        <v>309</v>
      </c>
      <c r="G332" s="0" t="n">
        <v>46.5</v>
      </c>
      <c r="H332" s="0" t="n">
        <v>46</v>
      </c>
      <c r="I332" s="55" t="s">
        <v>157</v>
      </c>
      <c r="J332" s="0" t="n">
        <v>98</v>
      </c>
      <c r="K332" s="0" t="n">
        <v>63</v>
      </c>
      <c r="L332" s="0" t="n">
        <v>217</v>
      </c>
      <c r="M332" s="0" t="n">
        <v>599.38</v>
      </c>
      <c r="N332" s="0" t="n">
        <v>31.82</v>
      </c>
      <c r="O332" s="0" t="n">
        <v>29.97</v>
      </c>
      <c r="P332" s="0" t="n">
        <v>4.03</v>
      </c>
      <c r="Q332" s="0" t="n">
        <v>3.63</v>
      </c>
      <c r="R332" s="0" t="n">
        <v>5530</v>
      </c>
      <c r="S332" s="0" t="n">
        <v>10993</v>
      </c>
      <c r="T332" s="0" t="n">
        <v>58.7</v>
      </c>
      <c r="U332" s="0" t="n">
        <v>1921</v>
      </c>
      <c r="V332" s="0" t="n">
        <v>2</v>
      </c>
      <c r="W332" s="60" t="n">
        <v>46093</v>
      </c>
      <c r="X332" s="55" t="n">
        <f aca="false">IF(I332="Male",0,1)</f>
        <v>1</v>
      </c>
      <c r="Y332" s="55" t="n">
        <f aca="false">IF(OR(I332="DNB",I332="Dry DNB"),1,0)</f>
        <v>0</v>
      </c>
      <c r="Z332" s="55" t="n">
        <f aca="false">IF(ISNUMBER(W332),A332-W332,"")</f>
        <v>216</v>
      </c>
      <c r="AA332" s="55" t="n">
        <f aca="false">MATCH(A332,DATAS,0)</f>
        <v>1</v>
      </c>
      <c r="AB332" s="55" t="n">
        <f aca="false">IF(AND(E332&gt;0,OR(AND(B332&gt;=1,B332&lt;=6),B332=10)),1,0)</f>
        <v>1</v>
      </c>
      <c r="AC332" s="55" t="n">
        <f aca="false">IF(AND(E332&gt;0,B332=10),1,0)</f>
        <v>0</v>
      </c>
      <c r="AD332" s="0" t="str">
        <f aca="false">IF(AND(C331=C332,AA331=AA332-1),AB331,"")</f>
        <v/>
      </c>
      <c r="AE332" s="0" t="str">
        <f aca="false">IF(AND(C331=C332,AA331=AA332-1),AC331,"")</f>
        <v/>
      </c>
      <c r="AF332" s="0" t="str">
        <f aca="false">IF(AA332=1,"",IF(AND(AB332=1,AD332&lt;&gt;1),1,0))</f>
        <v/>
      </c>
      <c r="AG332" s="0" t="str">
        <f aca="false">IF(AA332=1,"",IF(AND(AC332=1,AE332&lt;&gt;1),1,0))</f>
        <v/>
      </c>
      <c r="AH332" s="60" t="str">
        <f aca="false">IF(AND(E332&gt;0,AA332&lt;2,NOT(AND(C333=C332,AA333=AA332+1))),INDEX(DATAS,AA332+1),"")</f>
        <v/>
      </c>
      <c r="AI332" s="60" t="str">
        <f aca="false">IF(AND(AC332=1,AA332&lt;2),IF(AND(C333=C332,AA333=AA332+1),IF(AC333=1,"",INDEX(DATAS,AA332+1)),INDEX(DATAS,AA332+1)),"")</f>
        <v/>
      </c>
    </row>
    <row r="333" customFormat="false" ht="15" hidden="false" customHeight="false" outlineLevel="0" collapsed="false">
      <c r="A333" s="60" t="n">
        <v>46310</v>
      </c>
      <c r="B333" s="0" t="n">
        <v>5</v>
      </c>
      <c r="C333" s="0" t="n">
        <v>3513</v>
      </c>
      <c r="D333" s="0" t="n">
        <v>316</v>
      </c>
      <c r="E333" s="0" t="n">
        <v>3</v>
      </c>
      <c r="F333" s="55" t="s">
        <v>309</v>
      </c>
      <c r="G333" s="0" t="n">
        <v>46.4</v>
      </c>
      <c r="H333" s="0" t="n">
        <v>45</v>
      </c>
      <c r="I333" s="55" t="s">
        <v>157</v>
      </c>
      <c r="J333" s="0" t="n">
        <v>98</v>
      </c>
      <c r="K333" s="0" t="n">
        <v>63</v>
      </c>
      <c r="L333" s="0" t="n">
        <v>218</v>
      </c>
      <c r="M333" s="0" t="n">
        <v>599.38</v>
      </c>
      <c r="N333" s="0" t="n">
        <v>31.82</v>
      </c>
      <c r="O333" s="0" t="n">
        <v>29.97</v>
      </c>
      <c r="P333" s="0" t="n">
        <v>4.03</v>
      </c>
      <c r="Q333" s="0" t="n">
        <v>3.63</v>
      </c>
      <c r="T333" s="0" t="n">
        <v>58.7</v>
      </c>
      <c r="U333" s="0" t="n">
        <v>1922</v>
      </c>
      <c r="V333" s="0" t="n">
        <v>2</v>
      </c>
      <c r="W333" s="60" t="n">
        <v>46093</v>
      </c>
      <c r="X333" s="55" t="n">
        <f aca="false">IF(I333="Male",0,1)</f>
        <v>1</v>
      </c>
      <c r="Y333" s="55" t="n">
        <f aca="false">IF(OR(I333="DNB",I333="Dry DNB"),1,0)</f>
        <v>0</v>
      </c>
      <c r="Z333" s="55" t="n">
        <f aca="false">IF(ISNUMBER(W333),A333-W333,"")</f>
        <v>217</v>
      </c>
      <c r="AA333" s="55" t="n">
        <f aca="false">MATCH(A333,DATAS,0)</f>
        <v>2</v>
      </c>
      <c r="AB333" s="55" t="n">
        <f aca="false">IF(AND(E333&gt;0,OR(AND(B333&gt;=1,B333&lt;=6),B333=10)),1,0)</f>
        <v>1</v>
      </c>
      <c r="AC333" s="55" t="n">
        <f aca="false">IF(AND(E333&gt;0,B333=10),1,0)</f>
        <v>0</v>
      </c>
      <c r="AD333" s="55" t="n">
        <f aca="false">IF(AND(C332=C333,AA332=AA333-1),AB332,"")</f>
        <v>1</v>
      </c>
      <c r="AE333" s="55" t="n">
        <f aca="false">IF(AND(C332=C333,AA332=AA333-1),AC332,"")</f>
        <v>0</v>
      </c>
      <c r="AF333" s="55" t="n">
        <f aca="false">IF(AA333=1,"",IF(AND(AB333=1,AD333&lt;&gt;1),1,0))</f>
        <v>0</v>
      </c>
      <c r="AG333" s="55" t="n">
        <f aca="false">IF(AA333=1,"",IF(AND(AC333=1,AE333&lt;&gt;1),1,0))</f>
        <v>0</v>
      </c>
      <c r="AH333" s="60" t="str">
        <f aca="false">IF(AND(E333&gt;0,AA333&lt;2,NOT(AND(C334=C333,AA334=AA333+1))),INDEX(DATAS,AA333+1),"")</f>
        <v/>
      </c>
      <c r="AI333" s="60" t="str">
        <f aca="false">IF(AND(AC333=1,AA333&lt;2),IF(AND(C334=C333,AA334=AA333+1),IF(AC334=1,"",INDEX(DATAS,AA333+1)),INDEX(DATAS,AA333+1)),"")</f>
        <v/>
      </c>
    </row>
    <row r="334" customFormat="false" ht="15" hidden="false" customHeight="false" outlineLevel="0" collapsed="false">
      <c r="A334" s="60" t="n">
        <v>46309</v>
      </c>
      <c r="B334" s="0" t="n">
        <v>2</v>
      </c>
      <c r="C334" s="0" t="n">
        <v>3520</v>
      </c>
      <c r="D334" s="0" t="n">
        <v>167</v>
      </c>
      <c r="E334" s="0" t="n">
        <v>3</v>
      </c>
      <c r="F334" s="55" t="s">
        <v>310</v>
      </c>
      <c r="G334" s="0" t="n">
        <v>53.4</v>
      </c>
      <c r="H334" s="0" t="n">
        <v>51</v>
      </c>
      <c r="I334" s="55" t="s">
        <v>187</v>
      </c>
      <c r="J334" s="0" t="n">
        <v>167</v>
      </c>
      <c r="K334" s="0" t="n">
        <v>83</v>
      </c>
      <c r="M334" s="0" t="n">
        <v>681.44</v>
      </c>
      <c r="N334" s="0" t="n">
        <v>54.67</v>
      </c>
      <c r="O334" s="0" t="n">
        <v>27.26</v>
      </c>
      <c r="P334" s="0" t="n">
        <v>2.8</v>
      </c>
      <c r="Q334" s="0" t="n">
        <v>3.14</v>
      </c>
      <c r="R334" s="0" t="n">
        <v>5032</v>
      </c>
      <c r="S334" s="0" t="n">
        <v>10212</v>
      </c>
      <c r="T334" s="0" t="n">
        <v>54.75</v>
      </c>
      <c r="U334" s="0" t="n">
        <v>1919</v>
      </c>
      <c r="V334" s="0" t="n">
        <v>4</v>
      </c>
      <c r="W334" s="60" t="n">
        <v>46310</v>
      </c>
      <c r="X334" s="55" t="n">
        <f aca="false">IF(I334="Male",0,1)</f>
        <v>1</v>
      </c>
      <c r="Y334" s="55" t="n">
        <f aca="false">IF(OR(I334="DNB",I334="Dry DNB"),1,0)</f>
        <v>0</v>
      </c>
      <c r="Z334" s="55" t="n">
        <f aca="false">IF(ISNUMBER(W334),A334-W334,"")</f>
        <v>-1</v>
      </c>
      <c r="AA334" s="55" t="n">
        <f aca="false">MATCH(A334,DATAS,0)</f>
        <v>1</v>
      </c>
      <c r="AB334" s="55" t="n">
        <f aca="false">IF(AND(E334&gt;0,OR(AND(B334&gt;=1,B334&lt;=6),B334=10)),1,0)</f>
        <v>1</v>
      </c>
      <c r="AC334" s="55" t="n">
        <f aca="false">IF(AND(E334&gt;0,B334=10),1,0)</f>
        <v>0</v>
      </c>
      <c r="AD334" s="0" t="str">
        <f aca="false">IF(AND(C333=C334,AA333=AA334-1),AB333,"")</f>
        <v/>
      </c>
      <c r="AE334" s="0" t="str">
        <f aca="false">IF(AND(C333=C334,AA333=AA334-1),AC333,"")</f>
        <v/>
      </c>
      <c r="AF334" s="0" t="str">
        <f aca="false">IF(AA334=1,"",IF(AND(AB334=1,AD334&lt;&gt;1),1,0))</f>
        <v/>
      </c>
      <c r="AG334" s="0" t="str">
        <f aca="false">IF(AA334=1,"",IF(AND(AC334=1,AE334&lt;&gt;1),1,0))</f>
        <v/>
      </c>
      <c r="AH334" s="60" t="str">
        <f aca="false">IF(AND(E334&gt;0,AA334&lt;2,NOT(AND(C335=C334,AA335=AA334+1))),INDEX(DATAS,AA334+1),"")</f>
        <v/>
      </c>
      <c r="AI334" s="60" t="str">
        <f aca="false">IF(AND(AC334=1,AA334&lt;2),IF(AND(C335=C334,AA335=AA334+1),IF(AC335=1,"",INDEX(DATAS,AA334+1)),INDEX(DATAS,AA334+1)),"")</f>
        <v/>
      </c>
    </row>
    <row r="335" customFormat="false" ht="15" hidden="false" customHeight="false" outlineLevel="0" collapsed="false">
      <c r="A335" s="60" t="n">
        <v>46310</v>
      </c>
      <c r="B335" s="0" t="n">
        <v>2</v>
      </c>
      <c r="C335" s="0" t="n">
        <v>3520</v>
      </c>
      <c r="D335" s="0" t="n">
        <v>168</v>
      </c>
      <c r="E335" s="0" t="n">
        <v>3</v>
      </c>
      <c r="F335" s="55" t="s">
        <v>310</v>
      </c>
      <c r="G335" s="0" t="n">
        <v>51.8</v>
      </c>
      <c r="H335" s="0" t="n">
        <v>51</v>
      </c>
      <c r="I335" s="55" t="s">
        <v>187</v>
      </c>
      <c r="J335" s="0" t="n">
        <v>168</v>
      </c>
      <c r="K335" s="0" t="n">
        <v>83</v>
      </c>
      <c r="M335" s="0" t="n">
        <v>681.44</v>
      </c>
      <c r="N335" s="0" t="n">
        <v>54.67</v>
      </c>
      <c r="O335" s="0" t="n">
        <v>27.26</v>
      </c>
      <c r="P335" s="0" t="n">
        <v>2.8</v>
      </c>
      <c r="Q335" s="0" t="n">
        <v>3.14</v>
      </c>
      <c r="T335" s="0" t="n">
        <v>54.75</v>
      </c>
      <c r="U335" s="0" t="n">
        <v>1920</v>
      </c>
      <c r="V335" s="0" t="n">
        <v>4</v>
      </c>
      <c r="W335" s="60" t="n">
        <v>46310</v>
      </c>
      <c r="X335" s="55" t="n">
        <f aca="false">IF(I335="Male",0,1)</f>
        <v>1</v>
      </c>
      <c r="Y335" s="55" t="n">
        <f aca="false">IF(OR(I335="DNB",I335="Dry DNB"),1,0)</f>
        <v>0</v>
      </c>
      <c r="Z335" s="55" t="n">
        <f aca="false">IF(ISNUMBER(W335),A335-W335,"")</f>
        <v>0</v>
      </c>
      <c r="AA335" s="55" t="n">
        <f aca="false">MATCH(A335,DATAS,0)</f>
        <v>2</v>
      </c>
      <c r="AB335" s="55" t="n">
        <f aca="false">IF(AND(E335&gt;0,OR(AND(B335&gt;=1,B335&lt;=6),B335=10)),1,0)</f>
        <v>1</v>
      </c>
      <c r="AC335" s="55" t="n">
        <f aca="false">IF(AND(E335&gt;0,B335=10),1,0)</f>
        <v>0</v>
      </c>
      <c r="AD335" s="55" t="n">
        <f aca="false">IF(AND(C334=C335,AA334=AA335-1),AB334,"")</f>
        <v>1</v>
      </c>
      <c r="AE335" s="55" t="n">
        <f aca="false">IF(AND(C334=C335,AA334=AA335-1),AC334,"")</f>
        <v>0</v>
      </c>
      <c r="AF335" s="55" t="n">
        <f aca="false">IF(AA335=1,"",IF(AND(AB335=1,AD335&lt;&gt;1),1,0))</f>
        <v>0</v>
      </c>
      <c r="AG335" s="55" t="n">
        <f aca="false">IF(AA335=1,"",IF(AND(AC335=1,AE335&lt;&gt;1),1,0))</f>
        <v>0</v>
      </c>
      <c r="AH335" s="60" t="str">
        <f aca="false">IF(AND(E335&gt;0,AA335&lt;2,NOT(AND(C336=C335,AA336=AA335+1))),INDEX(DATAS,AA335+1),"")</f>
        <v/>
      </c>
      <c r="AI335" s="60" t="str">
        <f aca="false">IF(AND(AC335=1,AA335&lt;2),IF(AND(C336=C335,AA336=AA335+1),IF(AC336=1,"",INDEX(DATAS,AA335+1)),INDEX(DATAS,AA335+1)),"")</f>
        <v/>
      </c>
    </row>
    <row r="336" customFormat="false" ht="15" hidden="false" customHeight="false" outlineLevel="0" collapsed="false">
      <c r="A336" s="60" t="n">
        <v>46309</v>
      </c>
      <c r="B336" s="0" t="n">
        <v>7</v>
      </c>
      <c r="C336" s="0" t="n">
        <v>3526</v>
      </c>
      <c r="D336" s="0" t="n">
        <v>389</v>
      </c>
      <c r="E336" s="0" t="n">
        <v>3</v>
      </c>
      <c r="F336" s="55" t="s">
        <v>311</v>
      </c>
      <c r="I336" s="55" t="s">
        <v>162</v>
      </c>
      <c r="J336" s="0" t="n">
        <v>278</v>
      </c>
      <c r="K336" s="0" t="n">
        <v>61</v>
      </c>
      <c r="L336" s="0" t="n">
        <v>210</v>
      </c>
      <c r="M336" s="0" t="n">
        <v>643.4</v>
      </c>
      <c r="N336" s="0" t="n">
        <v>53.45</v>
      </c>
      <c r="O336" s="0" t="n">
        <v>33.4</v>
      </c>
      <c r="P336" s="0" t="n">
        <v>6.36</v>
      </c>
      <c r="Q336" s="0" t="n">
        <v>4.73</v>
      </c>
      <c r="R336" s="0" t="n">
        <v>6215</v>
      </c>
      <c r="S336" s="0" t="n">
        <v>12110</v>
      </c>
      <c r="T336" s="0" t="n">
        <v>66.9</v>
      </c>
      <c r="U336" s="0" t="n">
        <v>1915</v>
      </c>
      <c r="V336" s="0" t="n">
        <v>8</v>
      </c>
      <c r="W336" s="60" t="n">
        <v>46100</v>
      </c>
      <c r="X336" s="55" t="n">
        <f aca="false">IF(I336="Male",0,1)</f>
        <v>1</v>
      </c>
      <c r="Y336" s="55" t="n">
        <f aca="false">IF(OR(I336="DNB",I336="Dry DNB"),1,0)</f>
        <v>0</v>
      </c>
      <c r="Z336" s="55" t="n">
        <f aca="false">IF(ISNUMBER(W336),A336-W336,"")</f>
        <v>209</v>
      </c>
      <c r="AA336" s="55" t="n">
        <f aca="false">MATCH(A336,DATAS,0)</f>
        <v>1</v>
      </c>
      <c r="AB336" s="55" t="n">
        <f aca="false">IF(AND(E336&gt;0,OR(AND(B336&gt;=1,B336&lt;=6),B336=10)),1,0)</f>
        <v>0</v>
      </c>
      <c r="AC336" s="55" t="n">
        <f aca="false">IF(AND(E336&gt;0,B336=10),1,0)</f>
        <v>0</v>
      </c>
      <c r="AD336" s="0" t="str">
        <f aca="false">IF(AND(C335=C336,AA335=AA336-1),AB335,"")</f>
        <v/>
      </c>
      <c r="AE336" s="0" t="str">
        <f aca="false">IF(AND(C335=C336,AA335=AA336-1),AC335,"")</f>
        <v/>
      </c>
      <c r="AF336" s="0" t="str">
        <f aca="false">IF(AA336=1,"",IF(AND(AB336=1,AD336&lt;&gt;1),1,0))</f>
        <v/>
      </c>
      <c r="AG336" s="0" t="str">
        <f aca="false">IF(AA336=1,"",IF(AND(AC336=1,AE336&lt;&gt;1),1,0))</f>
        <v/>
      </c>
      <c r="AH336" s="60" t="str">
        <f aca="false">IF(AND(E336&gt;0,AA336&lt;2,NOT(AND(C337=C336,AA337=AA336+1))),INDEX(DATAS,AA336+1),"")</f>
        <v/>
      </c>
      <c r="AI336" s="60" t="str">
        <f aca="false">IF(AND(AC336=1,AA336&lt;2),IF(AND(C337=C336,AA337=AA336+1),IF(AC337=1,"",INDEX(DATAS,AA336+1)),INDEX(DATAS,AA336+1)),"")</f>
        <v/>
      </c>
    </row>
    <row r="337" customFormat="false" ht="15" hidden="false" customHeight="false" outlineLevel="0" collapsed="false">
      <c r="A337" s="60" t="n">
        <v>46310</v>
      </c>
      <c r="B337" s="0" t="n">
        <v>7</v>
      </c>
      <c r="C337" s="0" t="n">
        <v>3526</v>
      </c>
      <c r="D337" s="0" t="n">
        <v>389</v>
      </c>
      <c r="E337" s="0" t="n">
        <v>3</v>
      </c>
      <c r="F337" s="55" t="s">
        <v>311</v>
      </c>
      <c r="I337" s="55" t="s">
        <v>162</v>
      </c>
      <c r="J337" s="0" t="n">
        <v>278</v>
      </c>
      <c r="K337" s="0" t="n">
        <v>61</v>
      </c>
      <c r="L337" s="0" t="n">
        <v>211</v>
      </c>
      <c r="M337" s="0" t="n">
        <v>643.4</v>
      </c>
      <c r="N337" s="0" t="n">
        <v>53.45</v>
      </c>
      <c r="O337" s="0" t="n">
        <v>33.4</v>
      </c>
      <c r="P337" s="0" t="n">
        <v>6.36</v>
      </c>
      <c r="Q337" s="0" t="n">
        <v>4.73</v>
      </c>
      <c r="T337" s="0" t="n">
        <v>66.9</v>
      </c>
      <c r="U337" s="0" t="n">
        <v>1916</v>
      </c>
      <c r="V337" s="0" t="n">
        <v>8</v>
      </c>
      <c r="W337" s="60" t="n">
        <v>46100</v>
      </c>
      <c r="X337" s="55" t="n">
        <f aca="false">IF(I337="Male",0,1)</f>
        <v>1</v>
      </c>
      <c r="Y337" s="55" t="n">
        <f aca="false">IF(OR(I337="DNB",I337="Dry DNB"),1,0)</f>
        <v>0</v>
      </c>
      <c r="Z337" s="55" t="n">
        <f aca="false">IF(ISNUMBER(W337),A337-W337,"")</f>
        <v>210</v>
      </c>
      <c r="AA337" s="55" t="n">
        <f aca="false">MATCH(A337,DATAS,0)</f>
        <v>2</v>
      </c>
      <c r="AB337" s="55" t="n">
        <f aca="false">IF(AND(E337&gt;0,OR(AND(B337&gt;=1,B337&lt;=6),B337=10)),1,0)</f>
        <v>0</v>
      </c>
      <c r="AC337" s="55" t="n">
        <f aca="false">IF(AND(E337&gt;0,B337=10),1,0)</f>
        <v>0</v>
      </c>
      <c r="AD337" s="55" t="n">
        <f aca="false">IF(AND(C336=C337,AA336=AA337-1),AB336,"")</f>
        <v>0</v>
      </c>
      <c r="AE337" s="55" t="n">
        <f aca="false">IF(AND(C336=C337,AA336=AA337-1),AC336,"")</f>
        <v>0</v>
      </c>
      <c r="AF337" s="55" t="n">
        <f aca="false">IF(AA337=1,"",IF(AND(AB337=1,AD337&lt;&gt;1),1,0))</f>
        <v>0</v>
      </c>
      <c r="AG337" s="55" t="n">
        <f aca="false">IF(AA337=1,"",IF(AND(AC337=1,AE337&lt;&gt;1),1,0))</f>
        <v>0</v>
      </c>
      <c r="AH337" s="60" t="str">
        <f aca="false">IF(AND(E337&gt;0,AA337&lt;2,NOT(AND(C338=C337,AA338=AA337+1))),INDEX(DATAS,AA337+1),"")</f>
        <v/>
      </c>
      <c r="AI337" s="60" t="str">
        <f aca="false">IF(AND(AC337=1,AA337&lt;2),IF(AND(C338=C337,AA338=AA337+1),IF(AC338=1,"",INDEX(DATAS,AA337+1)),INDEX(DATAS,AA337+1)),"")</f>
        <v/>
      </c>
    </row>
    <row r="338" customFormat="false" ht="15" hidden="false" customHeight="false" outlineLevel="0" collapsed="false">
      <c r="A338" s="60" t="n">
        <v>46309</v>
      </c>
      <c r="B338" s="0" t="n">
        <v>5</v>
      </c>
      <c r="C338" s="0" t="n">
        <v>3528</v>
      </c>
      <c r="D338" s="0" t="n">
        <v>192</v>
      </c>
      <c r="E338" s="0" t="n">
        <v>3</v>
      </c>
      <c r="F338" s="55" t="s">
        <v>312</v>
      </c>
      <c r="G338" s="0" t="n">
        <v>38.4</v>
      </c>
      <c r="H338" s="0" t="n">
        <v>37</v>
      </c>
      <c r="I338" s="55" t="s">
        <v>157</v>
      </c>
      <c r="J338" s="0" t="n">
        <v>108</v>
      </c>
      <c r="K338" s="0" t="n">
        <v>66</v>
      </c>
      <c r="L338" s="0" t="n">
        <v>84</v>
      </c>
      <c r="P338" s="0" t="n">
        <v>3.95</v>
      </c>
      <c r="Q338" s="0" t="n">
        <v>4.32</v>
      </c>
      <c r="R338" s="0" t="n">
        <v>3463</v>
      </c>
      <c r="S338" s="0" t="n">
        <v>7285</v>
      </c>
      <c r="T338" s="0" t="n">
        <v>38.25</v>
      </c>
      <c r="U338" s="0" t="n">
        <v>1914</v>
      </c>
      <c r="V338" s="0" t="n">
        <v>2</v>
      </c>
      <c r="W338" s="60" t="n">
        <v>46226</v>
      </c>
      <c r="X338" s="55" t="n">
        <f aca="false">IF(I338="Male",0,1)</f>
        <v>1</v>
      </c>
      <c r="Y338" s="55" t="n">
        <f aca="false">IF(OR(I338="DNB",I338="Dry DNB"),1,0)</f>
        <v>0</v>
      </c>
      <c r="Z338" s="55" t="n">
        <f aca="false">IF(ISNUMBER(W338),A338-W338,"")</f>
        <v>83</v>
      </c>
      <c r="AA338" s="55" t="n">
        <f aca="false">MATCH(A338,DATAS,0)</f>
        <v>1</v>
      </c>
      <c r="AB338" s="55" t="n">
        <f aca="false">IF(AND(E338&gt;0,OR(AND(B338&gt;=1,B338&lt;=6),B338=10)),1,0)</f>
        <v>1</v>
      </c>
      <c r="AC338" s="55" t="n">
        <f aca="false">IF(AND(E338&gt;0,B338=10),1,0)</f>
        <v>0</v>
      </c>
      <c r="AD338" s="0" t="str">
        <f aca="false">IF(AND(C337=C338,AA337=AA338-1),AB337,"")</f>
        <v/>
      </c>
      <c r="AE338" s="0" t="str">
        <f aca="false">IF(AND(C337=C338,AA337=AA338-1),AC337,"")</f>
        <v/>
      </c>
      <c r="AF338" s="0" t="str">
        <f aca="false">IF(AA338=1,"",IF(AND(AB338=1,AD338&lt;&gt;1),1,0))</f>
        <v/>
      </c>
      <c r="AG338" s="0" t="str">
        <f aca="false">IF(AA338=1,"",IF(AND(AC338=1,AE338&lt;&gt;1),1,0))</f>
        <v/>
      </c>
      <c r="AH338" s="60" t="str">
        <f aca="false">IF(AND(E338&gt;0,AA338&lt;2,NOT(AND(C339=C338,AA339=AA338+1))),INDEX(DATAS,AA338+1),"")</f>
        <v/>
      </c>
      <c r="AI338" s="60" t="str">
        <f aca="false">IF(AND(AC338=1,AA338&lt;2),IF(AND(C339=C338,AA339=AA338+1),IF(AC339=1,"",INDEX(DATAS,AA338+1)),INDEX(DATAS,AA338+1)),"")</f>
        <v/>
      </c>
    </row>
    <row r="339" customFormat="false" ht="15" hidden="false" customHeight="false" outlineLevel="0" collapsed="false">
      <c r="A339" s="60" t="n">
        <v>46310</v>
      </c>
      <c r="B339" s="0" t="n">
        <v>5</v>
      </c>
      <c r="C339" s="0" t="n">
        <v>3528</v>
      </c>
      <c r="D339" s="0" t="n">
        <v>193</v>
      </c>
      <c r="E339" s="0" t="n">
        <v>3</v>
      </c>
      <c r="F339" s="55" t="s">
        <v>312</v>
      </c>
      <c r="G339" s="0" t="n">
        <v>37.4</v>
      </c>
      <c r="H339" s="0" t="n">
        <v>37</v>
      </c>
      <c r="I339" s="55" t="s">
        <v>157</v>
      </c>
      <c r="J339" s="0" t="n">
        <v>108</v>
      </c>
      <c r="K339" s="0" t="n">
        <v>66</v>
      </c>
      <c r="L339" s="0" t="n">
        <v>85</v>
      </c>
      <c r="P339" s="0" t="n">
        <v>3.95</v>
      </c>
      <c r="Q339" s="0" t="n">
        <v>4.32</v>
      </c>
      <c r="T339" s="0" t="n">
        <v>38.25</v>
      </c>
      <c r="U339" s="0" t="n">
        <v>1915</v>
      </c>
      <c r="V339" s="0" t="n">
        <v>2</v>
      </c>
      <c r="W339" s="60" t="n">
        <v>46226</v>
      </c>
      <c r="X339" s="55" t="n">
        <f aca="false">IF(I339="Male",0,1)</f>
        <v>1</v>
      </c>
      <c r="Y339" s="55" t="n">
        <f aca="false">IF(OR(I339="DNB",I339="Dry DNB"),1,0)</f>
        <v>0</v>
      </c>
      <c r="Z339" s="55" t="n">
        <f aca="false">IF(ISNUMBER(W339),A339-W339,"")</f>
        <v>84</v>
      </c>
      <c r="AA339" s="55" t="n">
        <f aca="false">MATCH(A339,DATAS,0)</f>
        <v>2</v>
      </c>
      <c r="AB339" s="55" t="n">
        <f aca="false">IF(AND(E339&gt;0,OR(AND(B339&gt;=1,B339&lt;=6),B339=10)),1,0)</f>
        <v>1</v>
      </c>
      <c r="AC339" s="55" t="n">
        <f aca="false">IF(AND(E339&gt;0,B339=10),1,0)</f>
        <v>0</v>
      </c>
      <c r="AD339" s="55" t="n">
        <f aca="false">IF(AND(C338=C339,AA338=AA339-1),AB338,"")</f>
        <v>1</v>
      </c>
      <c r="AE339" s="55" t="n">
        <f aca="false">IF(AND(C338=C339,AA338=AA339-1),AC338,"")</f>
        <v>0</v>
      </c>
      <c r="AF339" s="55" t="n">
        <f aca="false">IF(AA339=1,"",IF(AND(AB339=1,AD339&lt;&gt;1),1,0))</f>
        <v>0</v>
      </c>
      <c r="AG339" s="55" t="n">
        <f aca="false">IF(AA339=1,"",IF(AND(AC339=1,AE339&lt;&gt;1),1,0))</f>
        <v>0</v>
      </c>
      <c r="AH339" s="60" t="str">
        <f aca="false">IF(AND(E339&gt;0,AA339&lt;2,NOT(AND(C340=C339,AA340=AA339+1))),INDEX(DATAS,AA339+1),"")</f>
        <v/>
      </c>
      <c r="AI339" s="60" t="str">
        <f aca="false">IF(AND(AC339=1,AA339&lt;2),IF(AND(C340=C339,AA340=AA339+1),IF(AC340=1,"",INDEX(DATAS,AA339+1)),INDEX(DATAS,AA339+1)),"")</f>
        <v/>
      </c>
    </row>
    <row r="340" customFormat="false" ht="15" hidden="false" customHeight="false" outlineLevel="0" collapsed="false">
      <c r="A340" s="60" t="n">
        <v>46309</v>
      </c>
      <c r="B340" s="0" t="n">
        <v>7</v>
      </c>
      <c r="C340" s="0" t="n">
        <v>3543</v>
      </c>
      <c r="D340" s="0" t="n">
        <v>475</v>
      </c>
      <c r="E340" s="0" t="n">
        <v>3</v>
      </c>
      <c r="F340" s="55" t="s">
        <v>313</v>
      </c>
      <c r="G340" s="0" t="n">
        <v>7</v>
      </c>
      <c r="H340" s="0" t="n">
        <v>10</v>
      </c>
      <c r="I340" s="55" t="s">
        <v>162</v>
      </c>
      <c r="J340" s="0" t="n">
        <v>301</v>
      </c>
      <c r="K340" s="0" t="n">
        <v>63</v>
      </c>
      <c r="L340" s="0" t="n">
        <v>175</v>
      </c>
      <c r="M340" s="0" t="n">
        <v>160.8</v>
      </c>
      <c r="N340" s="0" t="n">
        <v>46.01</v>
      </c>
      <c r="O340" s="0" t="n">
        <v>20.49</v>
      </c>
      <c r="P340" s="0" t="n">
        <v>6.94</v>
      </c>
      <c r="Q340" s="0" t="n">
        <v>5.07</v>
      </c>
      <c r="R340" s="0" t="n">
        <v>5919</v>
      </c>
      <c r="S340" s="0" t="n">
        <v>11693</v>
      </c>
      <c r="T340" s="0" t="n">
        <v>63.55</v>
      </c>
      <c r="U340" s="0" t="n">
        <v>1904</v>
      </c>
      <c r="V340" s="0" t="n">
        <v>7</v>
      </c>
      <c r="W340" s="60" t="n">
        <v>46135</v>
      </c>
      <c r="X340" s="55" t="n">
        <f aca="false">IF(I340="Male",0,1)</f>
        <v>1</v>
      </c>
      <c r="Y340" s="55" t="n">
        <f aca="false">IF(OR(I340="DNB",I340="Dry DNB"),1,0)</f>
        <v>0</v>
      </c>
      <c r="Z340" s="55" t="n">
        <f aca="false">IF(ISNUMBER(W340),A340-W340,"")</f>
        <v>174</v>
      </c>
      <c r="AA340" s="55" t="n">
        <f aca="false">MATCH(A340,DATAS,0)</f>
        <v>1</v>
      </c>
      <c r="AB340" s="55" t="n">
        <f aca="false">IF(AND(E340&gt;0,OR(AND(B340&gt;=1,B340&lt;=6),B340=10)),1,0)</f>
        <v>0</v>
      </c>
      <c r="AC340" s="55" t="n">
        <f aca="false">IF(AND(E340&gt;0,B340=10),1,0)</f>
        <v>0</v>
      </c>
      <c r="AD340" s="0" t="str">
        <f aca="false">IF(AND(C339=C340,AA339=AA340-1),AB339,"")</f>
        <v/>
      </c>
      <c r="AE340" s="0" t="str">
        <f aca="false">IF(AND(C339=C340,AA339=AA340-1),AC339,"")</f>
        <v/>
      </c>
      <c r="AF340" s="0" t="str">
        <f aca="false">IF(AA340=1,"",IF(AND(AB340=1,AD340&lt;&gt;1),1,0))</f>
        <v/>
      </c>
      <c r="AG340" s="0" t="str">
        <f aca="false">IF(AA340=1,"",IF(AND(AC340=1,AE340&lt;&gt;1),1,0))</f>
        <v/>
      </c>
      <c r="AH340" s="60" t="str">
        <f aca="false">IF(AND(E340&gt;0,AA340&lt;2,NOT(AND(C341=C340,AA341=AA340+1))),INDEX(DATAS,AA340+1),"")</f>
        <v/>
      </c>
      <c r="AI340" s="60" t="str">
        <f aca="false">IF(AND(AC340=1,AA340&lt;2),IF(AND(C341=C340,AA341=AA340+1),IF(AC341=1,"",INDEX(DATAS,AA340+1)),INDEX(DATAS,AA340+1)),"")</f>
        <v/>
      </c>
    </row>
    <row r="341" customFormat="false" ht="15" hidden="false" customHeight="false" outlineLevel="0" collapsed="false">
      <c r="A341" s="60" t="n">
        <v>46310</v>
      </c>
      <c r="B341" s="0" t="n">
        <v>7</v>
      </c>
      <c r="C341" s="0" t="n">
        <v>3543</v>
      </c>
      <c r="D341" s="0" t="n">
        <v>475</v>
      </c>
      <c r="E341" s="0" t="n">
        <v>3</v>
      </c>
      <c r="F341" s="55" t="s">
        <v>313</v>
      </c>
      <c r="H341" s="0" t="n">
        <v>9</v>
      </c>
      <c r="I341" s="55" t="s">
        <v>162</v>
      </c>
      <c r="J341" s="0" t="n">
        <v>301</v>
      </c>
      <c r="K341" s="0" t="n">
        <v>63</v>
      </c>
      <c r="L341" s="0" t="n">
        <v>176</v>
      </c>
      <c r="M341" s="0" t="n">
        <v>160.8</v>
      </c>
      <c r="N341" s="0" t="n">
        <v>46.01</v>
      </c>
      <c r="O341" s="0" t="n">
        <v>20.49</v>
      </c>
      <c r="P341" s="0" t="n">
        <v>6.94</v>
      </c>
      <c r="Q341" s="0" t="n">
        <v>5.07</v>
      </c>
      <c r="T341" s="0" t="n">
        <v>63.55</v>
      </c>
      <c r="U341" s="0" t="n">
        <v>1905</v>
      </c>
      <c r="V341" s="0" t="n">
        <v>7</v>
      </c>
      <c r="W341" s="60" t="n">
        <v>46135</v>
      </c>
      <c r="X341" s="55" t="n">
        <f aca="false">IF(I341="Male",0,1)</f>
        <v>1</v>
      </c>
      <c r="Y341" s="55" t="n">
        <f aca="false">IF(OR(I341="DNB",I341="Dry DNB"),1,0)</f>
        <v>0</v>
      </c>
      <c r="Z341" s="55" t="n">
        <f aca="false">IF(ISNUMBER(W341),A341-W341,"")</f>
        <v>175</v>
      </c>
      <c r="AA341" s="55" t="n">
        <f aca="false">MATCH(A341,DATAS,0)</f>
        <v>2</v>
      </c>
      <c r="AB341" s="55" t="n">
        <f aca="false">IF(AND(E341&gt;0,OR(AND(B341&gt;=1,B341&lt;=6),B341=10)),1,0)</f>
        <v>0</v>
      </c>
      <c r="AC341" s="55" t="n">
        <f aca="false">IF(AND(E341&gt;0,B341=10),1,0)</f>
        <v>0</v>
      </c>
      <c r="AD341" s="55" t="n">
        <f aca="false">IF(AND(C340=C341,AA340=AA341-1),AB340,"")</f>
        <v>0</v>
      </c>
      <c r="AE341" s="55" t="n">
        <f aca="false">IF(AND(C340=C341,AA340=AA341-1),AC340,"")</f>
        <v>0</v>
      </c>
      <c r="AF341" s="55" t="n">
        <f aca="false">IF(AA341=1,"",IF(AND(AB341=1,AD341&lt;&gt;1),1,0))</f>
        <v>0</v>
      </c>
      <c r="AG341" s="55" t="n">
        <f aca="false">IF(AA341=1,"",IF(AND(AC341=1,AE341&lt;&gt;1),1,0))</f>
        <v>0</v>
      </c>
      <c r="AH341" s="60" t="str">
        <f aca="false">IF(AND(E341&gt;0,AA341&lt;2,NOT(AND(C342=C341,AA342=AA341+1))),INDEX(DATAS,AA341+1),"")</f>
        <v/>
      </c>
      <c r="AI341" s="60" t="str">
        <f aca="false">IF(AND(AC341=1,AA341&lt;2),IF(AND(C342=C341,AA342=AA341+1),IF(AC342=1,"",INDEX(DATAS,AA341+1)),INDEX(DATAS,AA341+1)),"")</f>
        <v/>
      </c>
    </row>
    <row r="342" customFormat="false" ht="15" hidden="false" customHeight="false" outlineLevel="0" collapsed="false">
      <c r="A342" s="60" t="n">
        <v>46309</v>
      </c>
      <c r="B342" s="0" t="n">
        <v>5</v>
      </c>
      <c r="C342" s="0" t="n">
        <v>3547</v>
      </c>
      <c r="D342" s="0" t="n">
        <v>152</v>
      </c>
      <c r="E342" s="0" t="n">
        <v>3</v>
      </c>
      <c r="F342" s="55" t="s">
        <v>314</v>
      </c>
      <c r="G342" s="0" t="n">
        <v>31.6</v>
      </c>
      <c r="H342" s="0" t="n">
        <v>29</v>
      </c>
      <c r="I342" s="55" t="s">
        <v>187</v>
      </c>
      <c r="J342" s="0" t="n">
        <v>152</v>
      </c>
      <c r="K342" s="0" t="n">
        <v>68</v>
      </c>
      <c r="M342" s="0" t="n">
        <v>-547.39</v>
      </c>
      <c r="N342" s="0" t="n">
        <v>-1.65</v>
      </c>
      <c r="O342" s="0" t="n">
        <v>-0.64</v>
      </c>
      <c r="P342" s="0" t="n">
        <v>3.53</v>
      </c>
      <c r="Q342" s="0" t="n">
        <v>3.53</v>
      </c>
      <c r="R342" s="0" t="n">
        <v>4010</v>
      </c>
      <c r="S342" s="0" t="n">
        <v>8139</v>
      </c>
      <c r="T342" s="0" t="n">
        <v>40.95</v>
      </c>
      <c r="U342" s="0" t="n">
        <v>1900</v>
      </c>
      <c r="V342" s="0" t="n">
        <v>3</v>
      </c>
      <c r="W342" s="60" t="n">
        <v>46289</v>
      </c>
      <c r="X342" s="55" t="n">
        <f aca="false">IF(I342="Male",0,1)</f>
        <v>1</v>
      </c>
      <c r="Y342" s="55" t="n">
        <f aca="false">IF(OR(I342="DNB",I342="Dry DNB"),1,0)</f>
        <v>0</v>
      </c>
      <c r="Z342" s="55" t="n">
        <f aca="false">IF(ISNUMBER(W342),A342-W342,"")</f>
        <v>20</v>
      </c>
      <c r="AA342" s="55" t="n">
        <f aca="false">MATCH(A342,DATAS,0)</f>
        <v>1</v>
      </c>
      <c r="AB342" s="55" t="n">
        <f aca="false">IF(AND(E342&gt;0,OR(AND(B342&gt;=1,B342&lt;=6),B342=10)),1,0)</f>
        <v>1</v>
      </c>
      <c r="AC342" s="55" t="n">
        <f aca="false">IF(AND(E342&gt;0,B342=10),1,0)</f>
        <v>0</v>
      </c>
      <c r="AD342" s="0" t="str">
        <f aca="false">IF(AND(C341=C342,AA341=AA342-1),AB341,"")</f>
        <v/>
      </c>
      <c r="AE342" s="0" t="str">
        <f aca="false">IF(AND(C341=C342,AA341=AA342-1),AC341,"")</f>
        <v/>
      </c>
      <c r="AF342" s="0" t="str">
        <f aca="false">IF(AA342=1,"",IF(AND(AB342=1,AD342&lt;&gt;1),1,0))</f>
        <v/>
      </c>
      <c r="AG342" s="0" t="str">
        <f aca="false">IF(AA342=1,"",IF(AND(AC342=1,AE342&lt;&gt;1),1,0))</f>
        <v/>
      </c>
      <c r="AH342" s="60" t="str">
        <f aca="false">IF(AND(E342&gt;0,AA342&lt;2,NOT(AND(C343=C342,AA343=AA342+1))),INDEX(DATAS,AA342+1),"")</f>
        <v/>
      </c>
      <c r="AI342" s="60" t="str">
        <f aca="false">IF(AND(AC342=1,AA342&lt;2),IF(AND(C343=C342,AA343=AA342+1),IF(AC343=1,"",INDEX(DATAS,AA342+1)),INDEX(DATAS,AA342+1)),"")</f>
        <v/>
      </c>
    </row>
    <row r="343" customFormat="false" ht="15" hidden="false" customHeight="false" outlineLevel="0" collapsed="false">
      <c r="A343" s="60" t="n">
        <v>46310</v>
      </c>
      <c r="B343" s="0" t="n">
        <v>5</v>
      </c>
      <c r="C343" s="0" t="n">
        <v>3547</v>
      </c>
      <c r="D343" s="0" t="n">
        <v>153</v>
      </c>
      <c r="E343" s="0" t="n">
        <v>3</v>
      </c>
      <c r="F343" s="55" t="s">
        <v>314</v>
      </c>
      <c r="G343" s="0" t="n">
        <v>37.3</v>
      </c>
      <c r="H343" s="0" t="n">
        <v>30</v>
      </c>
      <c r="I343" s="55" t="s">
        <v>187</v>
      </c>
      <c r="J343" s="0" t="n">
        <v>153</v>
      </c>
      <c r="K343" s="0" t="n">
        <v>68</v>
      </c>
      <c r="M343" s="0" t="n">
        <v>-547.39</v>
      </c>
      <c r="N343" s="0" t="n">
        <v>-1.65</v>
      </c>
      <c r="O343" s="0" t="n">
        <v>-0.64</v>
      </c>
      <c r="P343" s="0" t="n">
        <v>3.53</v>
      </c>
      <c r="Q343" s="0" t="n">
        <v>3.53</v>
      </c>
      <c r="T343" s="0" t="n">
        <v>40.95</v>
      </c>
      <c r="U343" s="0" t="n">
        <v>1901</v>
      </c>
      <c r="V343" s="0" t="n">
        <v>3</v>
      </c>
      <c r="W343" s="60" t="n">
        <v>46289</v>
      </c>
      <c r="X343" s="55" t="n">
        <f aca="false">IF(I343="Male",0,1)</f>
        <v>1</v>
      </c>
      <c r="Y343" s="55" t="n">
        <f aca="false">IF(OR(I343="DNB",I343="Dry DNB"),1,0)</f>
        <v>0</v>
      </c>
      <c r="Z343" s="55" t="n">
        <f aca="false">IF(ISNUMBER(W343),A343-W343,"")</f>
        <v>21</v>
      </c>
      <c r="AA343" s="55" t="n">
        <f aca="false">MATCH(A343,DATAS,0)</f>
        <v>2</v>
      </c>
      <c r="AB343" s="55" t="n">
        <f aca="false">IF(AND(E343&gt;0,OR(AND(B343&gt;=1,B343&lt;=6),B343=10)),1,0)</f>
        <v>1</v>
      </c>
      <c r="AC343" s="55" t="n">
        <f aca="false">IF(AND(E343&gt;0,B343=10),1,0)</f>
        <v>0</v>
      </c>
      <c r="AD343" s="55" t="n">
        <f aca="false">IF(AND(C342=C343,AA342=AA343-1),AB342,"")</f>
        <v>1</v>
      </c>
      <c r="AE343" s="55" t="n">
        <f aca="false">IF(AND(C342=C343,AA342=AA343-1),AC342,"")</f>
        <v>0</v>
      </c>
      <c r="AF343" s="55" t="n">
        <f aca="false">IF(AA343=1,"",IF(AND(AB343=1,AD343&lt;&gt;1),1,0))</f>
        <v>0</v>
      </c>
      <c r="AG343" s="55" t="n">
        <f aca="false">IF(AA343=1,"",IF(AND(AC343=1,AE343&lt;&gt;1),1,0))</f>
        <v>0</v>
      </c>
      <c r="AH343" s="60" t="str">
        <f aca="false">IF(AND(E343&gt;0,AA343&lt;2,NOT(AND(C344=C343,AA344=AA343+1))),INDEX(DATAS,AA343+1),"")</f>
        <v/>
      </c>
      <c r="AI343" s="60" t="str">
        <f aca="false">IF(AND(AC343=1,AA343&lt;2),IF(AND(C344=C343,AA344=AA343+1),IF(AC344=1,"",INDEX(DATAS,AA343+1)),INDEX(DATAS,AA343+1)),"")</f>
        <v/>
      </c>
    </row>
    <row r="344" customFormat="false" ht="15" hidden="false" customHeight="false" outlineLevel="0" collapsed="false">
      <c r="A344" s="60" t="n">
        <v>46309</v>
      </c>
      <c r="B344" s="0" t="n">
        <v>2</v>
      </c>
      <c r="C344" s="0" t="n">
        <v>3549</v>
      </c>
      <c r="D344" s="0" t="n">
        <v>297</v>
      </c>
      <c r="E344" s="0" t="n">
        <v>3</v>
      </c>
      <c r="F344" s="55" t="s">
        <v>315</v>
      </c>
      <c r="G344" s="0" t="n">
        <v>51.4</v>
      </c>
      <c r="H344" s="0" t="n">
        <v>50</v>
      </c>
      <c r="I344" s="55" t="s">
        <v>187</v>
      </c>
      <c r="J344" s="0" t="n">
        <v>297</v>
      </c>
      <c r="K344" s="0" t="n">
        <v>66</v>
      </c>
      <c r="M344" s="0" t="n">
        <v>138.9</v>
      </c>
      <c r="N344" s="0" t="n">
        <v>51.78</v>
      </c>
      <c r="O344" s="0" t="n">
        <v>14.31</v>
      </c>
      <c r="P344" s="0" t="n">
        <v>4.22</v>
      </c>
      <c r="Q344" s="0" t="n">
        <v>3.58</v>
      </c>
      <c r="R344" s="0" t="n">
        <v>5893</v>
      </c>
      <c r="S344" s="0" t="n">
        <v>12398</v>
      </c>
      <c r="T344" s="0" t="n">
        <v>62.95</v>
      </c>
      <c r="U344" s="0" t="n">
        <v>1899</v>
      </c>
      <c r="V344" s="0" t="n">
        <v>5</v>
      </c>
      <c r="W344" s="60" t="n">
        <v>46205</v>
      </c>
      <c r="X344" s="55" t="n">
        <f aca="false">IF(I344="Male",0,1)</f>
        <v>1</v>
      </c>
      <c r="Y344" s="55" t="n">
        <f aca="false">IF(OR(I344="DNB",I344="Dry DNB"),1,0)</f>
        <v>0</v>
      </c>
      <c r="Z344" s="55" t="n">
        <f aca="false">IF(ISNUMBER(W344),A344-W344,"")</f>
        <v>104</v>
      </c>
      <c r="AA344" s="55" t="n">
        <f aca="false">MATCH(A344,DATAS,0)</f>
        <v>1</v>
      </c>
      <c r="AB344" s="55" t="n">
        <f aca="false">IF(AND(E344&gt;0,OR(AND(B344&gt;=1,B344&lt;=6),B344=10)),1,0)</f>
        <v>1</v>
      </c>
      <c r="AC344" s="55" t="n">
        <f aca="false">IF(AND(E344&gt;0,B344=10),1,0)</f>
        <v>0</v>
      </c>
      <c r="AD344" s="0" t="str">
        <f aca="false">IF(AND(C343=C344,AA343=AA344-1),AB343,"")</f>
        <v/>
      </c>
      <c r="AE344" s="0" t="str">
        <f aca="false">IF(AND(C343=C344,AA343=AA344-1),AC343,"")</f>
        <v/>
      </c>
      <c r="AF344" s="0" t="str">
        <f aca="false">IF(AA344=1,"",IF(AND(AB344=1,AD344&lt;&gt;1),1,0))</f>
        <v/>
      </c>
      <c r="AG344" s="0" t="str">
        <f aca="false">IF(AA344=1,"",IF(AND(AC344=1,AE344&lt;&gt;1),1,0))</f>
        <v/>
      </c>
      <c r="AH344" s="60" t="str">
        <f aca="false">IF(AND(E344&gt;0,AA344&lt;2,NOT(AND(C345=C344,AA345=AA344+1))),INDEX(DATAS,AA344+1),"")</f>
        <v/>
      </c>
      <c r="AI344" s="60" t="str">
        <f aca="false">IF(AND(AC344=1,AA344&lt;2),IF(AND(C345=C344,AA345=AA344+1),IF(AC345=1,"",INDEX(DATAS,AA344+1)),INDEX(DATAS,AA344+1)),"")</f>
        <v/>
      </c>
    </row>
    <row r="345" customFormat="false" ht="15" hidden="false" customHeight="false" outlineLevel="0" collapsed="false">
      <c r="A345" s="60" t="n">
        <v>46310</v>
      </c>
      <c r="B345" s="0" t="n">
        <v>2</v>
      </c>
      <c r="C345" s="0" t="n">
        <v>3549</v>
      </c>
      <c r="D345" s="0" t="n">
        <v>298</v>
      </c>
      <c r="E345" s="0" t="n">
        <v>3</v>
      </c>
      <c r="F345" s="55" t="s">
        <v>315</v>
      </c>
      <c r="G345" s="0" t="n">
        <v>51.2</v>
      </c>
      <c r="H345" s="0" t="n">
        <v>51</v>
      </c>
      <c r="I345" s="55" t="s">
        <v>187</v>
      </c>
      <c r="J345" s="0" t="n">
        <v>298</v>
      </c>
      <c r="K345" s="0" t="n">
        <v>66</v>
      </c>
      <c r="M345" s="0" t="n">
        <v>138.9</v>
      </c>
      <c r="N345" s="0" t="n">
        <v>51.78</v>
      </c>
      <c r="O345" s="0" t="n">
        <v>14.31</v>
      </c>
      <c r="P345" s="0" t="n">
        <v>4.22</v>
      </c>
      <c r="Q345" s="0" t="n">
        <v>3.58</v>
      </c>
      <c r="T345" s="0" t="n">
        <v>62.95</v>
      </c>
      <c r="U345" s="0" t="n">
        <v>1900</v>
      </c>
      <c r="V345" s="0" t="n">
        <v>5</v>
      </c>
      <c r="W345" s="60" t="n">
        <v>46205</v>
      </c>
      <c r="X345" s="55" t="n">
        <f aca="false">IF(I345="Male",0,1)</f>
        <v>1</v>
      </c>
      <c r="Y345" s="55" t="n">
        <f aca="false">IF(OR(I345="DNB",I345="Dry DNB"),1,0)</f>
        <v>0</v>
      </c>
      <c r="Z345" s="55" t="n">
        <f aca="false">IF(ISNUMBER(W345),A345-W345,"")</f>
        <v>105</v>
      </c>
      <c r="AA345" s="55" t="n">
        <f aca="false">MATCH(A345,DATAS,0)</f>
        <v>2</v>
      </c>
      <c r="AB345" s="55" t="n">
        <f aca="false">IF(AND(E345&gt;0,OR(AND(B345&gt;=1,B345&lt;=6),B345=10)),1,0)</f>
        <v>1</v>
      </c>
      <c r="AC345" s="55" t="n">
        <f aca="false">IF(AND(E345&gt;0,B345=10),1,0)</f>
        <v>0</v>
      </c>
      <c r="AD345" s="55" t="n">
        <f aca="false">IF(AND(C344=C345,AA344=AA345-1),AB344,"")</f>
        <v>1</v>
      </c>
      <c r="AE345" s="55" t="n">
        <f aca="false">IF(AND(C344=C345,AA344=AA345-1),AC344,"")</f>
        <v>0</v>
      </c>
      <c r="AF345" s="55" t="n">
        <f aca="false">IF(AA345=1,"",IF(AND(AB345=1,AD345&lt;&gt;1),1,0))</f>
        <v>0</v>
      </c>
      <c r="AG345" s="55" t="n">
        <f aca="false">IF(AA345=1,"",IF(AND(AC345=1,AE345&lt;&gt;1),1,0))</f>
        <v>0</v>
      </c>
      <c r="AH345" s="60" t="str">
        <f aca="false">IF(AND(E345&gt;0,AA345&lt;2,NOT(AND(C346=C345,AA346=AA345+1))),INDEX(DATAS,AA345+1),"")</f>
        <v/>
      </c>
      <c r="AI345" s="60" t="str">
        <f aca="false">IF(AND(AC345=1,AA345&lt;2),IF(AND(C346=C345,AA346=AA345+1),IF(AC346=1,"",INDEX(DATAS,AA345+1)),INDEX(DATAS,AA345+1)),"")</f>
        <v/>
      </c>
    </row>
    <row r="346" customFormat="false" ht="15" hidden="false" customHeight="false" outlineLevel="0" collapsed="false">
      <c r="A346" s="60" t="n">
        <v>46309</v>
      </c>
      <c r="B346" s="0" t="n">
        <v>3</v>
      </c>
      <c r="C346" s="0" t="n">
        <v>3551</v>
      </c>
      <c r="D346" s="0" t="n">
        <v>158</v>
      </c>
      <c r="E346" s="0" t="n">
        <v>3</v>
      </c>
      <c r="F346" s="55" t="s">
        <v>315</v>
      </c>
      <c r="G346" s="0" t="n">
        <v>56.4</v>
      </c>
      <c r="H346" s="0" t="n">
        <v>55</v>
      </c>
      <c r="I346" s="55" t="s">
        <v>187</v>
      </c>
      <c r="J346" s="0" t="n">
        <v>158</v>
      </c>
      <c r="K346" s="0" t="n">
        <v>47</v>
      </c>
      <c r="M346" s="0" t="n">
        <v>638.22</v>
      </c>
      <c r="N346" s="0" t="n">
        <v>46.68</v>
      </c>
      <c r="O346" s="0" t="n">
        <v>26.24</v>
      </c>
      <c r="P346" s="0" t="n">
        <v>3.24</v>
      </c>
      <c r="Q346" s="0" t="n">
        <v>3.11</v>
      </c>
      <c r="R346" s="0" t="n">
        <v>4561</v>
      </c>
      <c r="S346" s="0" t="n">
        <v>9802</v>
      </c>
      <c r="T346" s="0" t="n">
        <v>54.35</v>
      </c>
      <c r="U346" s="0" t="n">
        <v>1899</v>
      </c>
      <c r="V346" s="0" t="n">
        <v>4</v>
      </c>
      <c r="W346" s="60" t="n">
        <v>46310</v>
      </c>
      <c r="X346" s="55" t="n">
        <f aca="false">IF(I346="Male",0,1)</f>
        <v>1</v>
      </c>
      <c r="Y346" s="55" t="n">
        <f aca="false">IF(OR(I346="DNB",I346="Dry DNB"),1,0)</f>
        <v>0</v>
      </c>
      <c r="Z346" s="55" t="n">
        <f aca="false">IF(ISNUMBER(W346),A346-W346,"")</f>
        <v>-1</v>
      </c>
      <c r="AA346" s="55" t="n">
        <f aca="false">MATCH(A346,DATAS,0)</f>
        <v>1</v>
      </c>
      <c r="AB346" s="55" t="n">
        <f aca="false">IF(AND(E346&gt;0,OR(AND(B346&gt;=1,B346&lt;=6),B346=10)),1,0)</f>
        <v>1</v>
      </c>
      <c r="AC346" s="55" t="n">
        <f aca="false">IF(AND(E346&gt;0,B346=10),1,0)</f>
        <v>0</v>
      </c>
      <c r="AD346" s="0" t="str">
        <f aca="false">IF(AND(C345=C346,AA345=AA346-1),AB345,"")</f>
        <v/>
      </c>
      <c r="AE346" s="0" t="str">
        <f aca="false">IF(AND(C345=C346,AA345=AA346-1),AC345,"")</f>
        <v/>
      </c>
      <c r="AF346" s="0" t="str">
        <f aca="false">IF(AA346=1,"",IF(AND(AB346=1,AD346&lt;&gt;1),1,0))</f>
        <v/>
      </c>
      <c r="AG346" s="0" t="str">
        <f aca="false">IF(AA346=1,"",IF(AND(AC346=1,AE346&lt;&gt;1),1,0))</f>
        <v/>
      </c>
      <c r="AH346" s="60" t="str">
        <f aca="false">IF(AND(E346&gt;0,AA346&lt;2,NOT(AND(C347=C346,AA347=AA346+1))),INDEX(DATAS,AA346+1),"")</f>
        <v/>
      </c>
      <c r="AI346" s="60" t="str">
        <f aca="false">IF(AND(AC346=1,AA346&lt;2),IF(AND(C347=C346,AA347=AA346+1),IF(AC347=1,"",INDEX(DATAS,AA346+1)),INDEX(DATAS,AA346+1)),"")</f>
        <v/>
      </c>
    </row>
    <row r="347" customFormat="false" ht="15" hidden="false" customHeight="false" outlineLevel="0" collapsed="false">
      <c r="A347" s="60" t="n">
        <v>46310</v>
      </c>
      <c r="B347" s="0" t="n">
        <v>3</v>
      </c>
      <c r="C347" s="0" t="n">
        <v>3551</v>
      </c>
      <c r="D347" s="0" t="n">
        <v>159</v>
      </c>
      <c r="E347" s="0" t="n">
        <v>3</v>
      </c>
      <c r="F347" s="55" t="s">
        <v>315</v>
      </c>
      <c r="G347" s="0" t="n">
        <v>58.4</v>
      </c>
      <c r="H347" s="0" t="n">
        <v>55</v>
      </c>
      <c r="I347" s="55" t="s">
        <v>187</v>
      </c>
      <c r="J347" s="0" t="n">
        <v>159</v>
      </c>
      <c r="K347" s="0" t="n">
        <v>47</v>
      </c>
      <c r="M347" s="0" t="n">
        <v>638.22</v>
      </c>
      <c r="N347" s="0" t="n">
        <v>46.68</v>
      </c>
      <c r="O347" s="0" t="n">
        <v>26.24</v>
      </c>
      <c r="P347" s="0" t="n">
        <v>3.24</v>
      </c>
      <c r="Q347" s="0" t="n">
        <v>3.11</v>
      </c>
      <c r="T347" s="0" t="n">
        <v>54.35</v>
      </c>
      <c r="U347" s="0" t="n">
        <v>1900</v>
      </c>
      <c r="V347" s="0" t="n">
        <v>4</v>
      </c>
      <c r="W347" s="60" t="n">
        <v>46310</v>
      </c>
      <c r="X347" s="55" t="n">
        <f aca="false">IF(I347="Male",0,1)</f>
        <v>1</v>
      </c>
      <c r="Y347" s="55" t="n">
        <f aca="false">IF(OR(I347="DNB",I347="Dry DNB"),1,0)</f>
        <v>0</v>
      </c>
      <c r="Z347" s="55" t="n">
        <f aca="false">IF(ISNUMBER(W347),A347-W347,"")</f>
        <v>0</v>
      </c>
      <c r="AA347" s="55" t="n">
        <f aca="false">MATCH(A347,DATAS,0)</f>
        <v>2</v>
      </c>
      <c r="AB347" s="55" t="n">
        <f aca="false">IF(AND(E347&gt;0,OR(AND(B347&gt;=1,B347&lt;=6),B347=10)),1,0)</f>
        <v>1</v>
      </c>
      <c r="AC347" s="55" t="n">
        <f aca="false">IF(AND(E347&gt;0,B347=10),1,0)</f>
        <v>0</v>
      </c>
      <c r="AD347" s="55" t="n">
        <f aca="false">IF(AND(C346=C347,AA346=AA347-1),AB346,"")</f>
        <v>1</v>
      </c>
      <c r="AE347" s="55" t="n">
        <f aca="false">IF(AND(C346=C347,AA346=AA347-1),AC346,"")</f>
        <v>0</v>
      </c>
      <c r="AF347" s="55" t="n">
        <f aca="false">IF(AA347=1,"",IF(AND(AB347=1,AD347&lt;&gt;1),1,0))</f>
        <v>0</v>
      </c>
      <c r="AG347" s="55" t="n">
        <f aca="false">IF(AA347=1,"",IF(AND(AC347=1,AE347&lt;&gt;1),1,0))</f>
        <v>0</v>
      </c>
      <c r="AH347" s="60" t="str">
        <f aca="false">IF(AND(E347&gt;0,AA347&lt;2,NOT(AND(C348=C347,AA348=AA347+1))),INDEX(DATAS,AA347+1),"")</f>
        <v/>
      </c>
      <c r="AI347" s="60" t="str">
        <f aca="false">IF(AND(AC347=1,AA347&lt;2),IF(AND(C348=C347,AA348=AA347+1),IF(AC348=1,"",INDEX(DATAS,AA347+1)),INDEX(DATAS,AA347+1)),"")</f>
        <v/>
      </c>
    </row>
    <row r="348" customFormat="false" ht="15" hidden="false" customHeight="false" outlineLevel="0" collapsed="false">
      <c r="A348" s="60" t="n">
        <v>46309</v>
      </c>
      <c r="B348" s="0" t="n">
        <v>5</v>
      </c>
      <c r="C348" s="0" t="n">
        <v>3553</v>
      </c>
      <c r="D348" s="0" t="n">
        <v>188</v>
      </c>
      <c r="E348" s="0" t="n">
        <v>4</v>
      </c>
      <c r="F348" s="55" t="s">
        <v>315</v>
      </c>
      <c r="G348" s="0" t="n">
        <v>44.6</v>
      </c>
      <c r="H348" s="0" t="n">
        <v>39</v>
      </c>
      <c r="I348" s="55" t="s">
        <v>157</v>
      </c>
      <c r="J348" s="0" t="n">
        <v>104</v>
      </c>
      <c r="K348" s="0" t="n">
        <v>62</v>
      </c>
      <c r="L348" s="0" t="n">
        <v>84</v>
      </c>
      <c r="M348" s="0" t="n">
        <v>157.79</v>
      </c>
      <c r="N348" s="0" t="n">
        <v>45.15</v>
      </c>
      <c r="O348" s="0" t="n">
        <v>25.16</v>
      </c>
      <c r="P348" s="0" t="n">
        <v>4.89</v>
      </c>
      <c r="Q348" s="0" t="n">
        <v>3.72</v>
      </c>
      <c r="R348" s="0" t="n">
        <v>3434</v>
      </c>
      <c r="S348" s="0" t="n">
        <v>7790</v>
      </c>
      <c r="T348" s="0" t="n">
        <v>40.8</v>
      </c>
      <c r="U348" s="0" t="n">
        <v>1899</v>
      </c>
      <c r="V348" s="0" t="n">
        <v>2</v>
      </c>
      <c r="W348" s="60" t="n">
        <v>46226</v>
      </c>
      <c r="X348" s="55" t="n">
        <f aca="false">IF(I348="Male",0,1)</f>
        <v>1</v>
      </c>
      <c r="Y348" s="55" t="n">
        <f aca="false">IF(OR(I348="DNB",I348="Dry DNB"),1,0)</f>
        <v>0</v>
      </c>
      <c r="Z348" s="55" t="n">
        <f aca="false">IF(ISNUMBER(W348),A348-W348,"")</f>
        <v>83</v>
      </c>
      <c r="AA348" s="55" t="n">
        <f aca="false">MATCH(A348,DATAS,0)</f>
        <v>1</v>
      </c>
      <c r="AB348" s="55" t="n">
        <f aca="false">IF(AND(E348&gt;0,OR(AND(B348&gt;=1,B348&lt;=6),B348=10)),1,0)</f>
        <v>1</v>
      </c>
      <c r="AC348" s="55" t="n">
        <f aca="false">IF(AND(E348&gt;0,B348=10),1,0)</f>
        <v>0</v>
      </c>
      <c r="AD348" s="0" t="str">
        <f aca="false">IF(AND(C347=C348,AA347=AA348-1),AB347,"")</f>
        <v/>
      </c>
      <c r="AE348" s="0" t="str">
        <f aca="false">IF(AND(C347=C348,AA347=AA348-1),AC347,"")</f>
        <v/>
      </c>
      <c r="AF348" s="0" t="str">
        <f aca="false">IF(AA348=1,"",IF(AND(AB348=1,AD348&lt;&gt;1),1,0))</f>
        <v/>
      </c>
      <c r="AG348" s="0" t="str">
        <f aca="false">IF(AA348=1,"",IF(AND(AC348=1,AE348&lt;&gt;1),1,0))</f>
        <v/>
      </c>
      <c r="AH348" s="60" t="str">
        <f aca="false">IF(AND(E348&gt;0,AA348&lt;2,NOT(AND(C349=C348,AA349=AA348+1))),INDEX(DATAS,AA348+1),"")</f>
        <v/>
      </c>
      <c r="AI348" s="60" t="str">
        <f aca="false">IF(AND(AC348=1,AA348&lt;2),IF(AND(C349=C348,AA349=AA348+1),IF(AC349=1,"",INDEX(DATAS,AA348+1)),INDEX(DATAS,AA348+1)),"")</f>
        <v/>
      </c>
    </row>
    <row r="349" customFormat="false" ht="15" hidden="false" customHeight="false" outlineLevel="0" collapsed="false">
      <c r="A349" s="60" t="n">
        <v>46310</v>
      </c>
      <c r="B349" s="0" t="n">
        <v>5</v>
      </c>
      <c r="C349" s="0" t="n">
        <v>3553</v>
      </c>
      <c r="D349" s="0" t="n">
        <v>189</v>
      </c>
      <c r="E349" s="0" t="n">
        <v>4</v>
      </c>
      <c r="F349" s="55" t="s">
        <v>315</v>
      </c>
      <c r="G349" s="0" t="n">
        <v>48</v>
      </c>
      <c r="H349" s="0" t="n">
        <v>41</v>
      </c>
      <c r="I349" s="55" t="s">
        <v>157</v>
      </c>
      <c r="J349" s="0" t="n">
        <v>104</v>
      </c>
      <c r="K349" s="0" t="n">
        <v>62</v>
      </c>
      <c r="L349" s="0" t="n">
        <v>85</v>
      </c>
      <c r="M349" s="0" t="n">
        <v>157.79</v>
      </c>
      <c r="N349" s="0" t="n">
        <v>45.15</v>
      </c>
      <c r="O349" s="0" t="n">
        <v>25.16</v>
      </c>
      <c r="P349" s="0" t="n">
        <v>4.89</v>
      </c>
      <c r="Q349" s="0" t="n">
        <v>3.72</v>
      </c>
      <c r="T349" s="0" t="n">
        <v>40.8</v>
      </c>
      <c r="U349" s="0" t="n">
        <v>1900</v>
      </c>
      <c r="V349" s="0" t="n">
        <v>2</v>
      </c>
      <c r="W349" s="60" t="n">
        <v>46226</v>
      </c>
      <c r="X349" s="55" t="n">
        <f aca="false">IF(I349="Male",0,1)</f>
        <v>1</v>
      </c>
      <c r="Y349" s="55" t="n">
        <f aca="false">IF(OR(I349="DNB",I349="Dry DNB"),1,0)</f>
        <v>0</v>
      </c>
      <c r="Z349" s="55" t="n">
        <f aca="false">IF(ISNUMBER(W349),A349-W349,"")</f>
        <v>84</v>
      </c>
      <c r="AA349" s="55" t="n">
        <f aca="false">MATCH(A349,DATAS,0)</f>
        <v>2</v>
      </c>
      <c r="AB349" s="55" t="n">
        <f aca="false">IF(AND(E349&gt;0,OR(AND(B349&gt;=1,B349&lt;=6),B349=10)),1,0)</f>
        <v>1</v>
      </c>
      <c r="AC349" s="55" t="n">
        <f aca="false">IF(AND(E349&gt;0,B349=10),1,0)</f>
        <v>0</v>
      </c>
      <c r="AD349" s="55" t="n">
        <f aca="false">IF(AND(C348=C349,AA348=AA349-1),AB348,"")</f>
        <v>1</v>
      </c>
      <c r="AE349" s="55" t="n">
        <f aca="false">IF(AND(C348=C349,AA348=AA349-1),AC348,"")</f>
        <v>0</v>
      </c>
      <c r="AF349" s="55" t="n">
        <f aca="false">IF(AA349=1,"",IF(AND(AB349=1,AD349&lt;&gt;1),1,0))</f>
        <v>0</v>
      </c>
      <c r="AG349" s="55" t="n">
        <f aca="false">IF(AA349=1,"",IF(AND(AC349=1,AE349&lt;&gt;1),1,0))</f>
        <v>0</v>
      </c>
      <c r="AH349" s="60" t="str">
        <f aca="false">IF(AND(E349&gt;0,AA349&lt;2,NOT(AND(C350=C349,AA350=AA349+1))),INDEX(DATAS,AA349+1),"")</f>
        <v/>
      </c>
      <c r="AI349" s="60" t="str">
        <f aca="false">IF(AND(AC349=1,AA349&lt;2),IF(AND(C350=C349,AA350=AA349+1),IF(AC350=1,"",INDEX(DATAS,AA349+1)),INDEX(DATAS,AA349+1)),"")</f>
        <v/>
      </c>
    </row>
    <row r="350" customFormat="false" ht="15" hidden="false" customHeight="false" outlineLevel="0" collapsed="false">
      <c r="A350" s="60" t="n">
        <v>46309</v>
      </c>
      <c r="B350" s="0" t="n">
        <v>6</v>
      </c>
      <c r="C350" s="0" t="n">
        <v>3554</v>
      </c>
      <c r="D350" s="0" t="n">
        <v>351</v>
      </c>
      <c r="E350" s="0" t="n">
        <v>3</v>
      </c>
      <c r="F350" s="55" t="s">
        <v>315</v>
      </c>
      <c r="G350" s="0" t="n">
        <v>29.5</v>
      </c>
      <c r="H350" s="0" t="n">
        <v>28</v>
      </c>
      <c r="I350" s="55" t="s">
        <v>143</v>
      </c>
      <c r="J350" s="0" t="n">
        <v>351</v>
      </c>
      <c r="K350" s="0" t="n">
        <v>65</v>
      </c>
      <c r="M350" s="0" t="n">
        <v>1168.16</v>
      </c>
      <c r="N350" s="0" t="n">
        <v>74.28</v>
      </c>
      <c r="O350" s="0" t="n">
        <v>37.62</v>
      </c>
      <c r="P350" s="0" t="n">
        <v>5.27</v>
      </c>
      <c r="Q350" s="0" t="n">
        <v>3.94</v>
      </c>
      <c r="R350" s="0" t="n">
        <v>5187</v>
      </c>
      <c r="S350" s="0" t="n">
        <v>8133</v>
      </c>
      <c r="T350" s="0" t="n">
        <v>65.9</v>
      </c>
      <c r="U350" s="0" t="n">
        <v>1899</v>
      </c>
      <c r="V350" s="0" t="n">
        <v>3</v>
      </c>
      <c r="W350" s="60" t="n">
        <v>46065</v>
      </c>
      <c r="X350" s="55" t="n">
        <f aca="false">IF(I350="Male",0,1)</f>
        <v>1</v>
      </c>
      <c r="Y350" s="55" t="n">
        <f aca="false">IF(OR(I350="DNB",I350="Dry DNB"),1,0)</f>
        <v>1</v>
      </c>
      <c r="Z350" s="55" t="n">
        <f aca="false">IF(ISNUMBER(W350),A350-W350,"")</f>
        <v>244</v>
      </c>
      <c r="AA350" s="55" t="n">
        <f aca="false">MATCH(A350,DATAS,0)</f>
        <v>1</v>
      </c>
      <c r="AB350" s="55" t="n">
        <f aca="false">IF(AND(E350&gt;0,OR(AND(B350&gt;=1,B350&lt;=6),B350=10)),1,0)</f>
        <v>1</v>
      </c>
      <c r="AC350" s="55" t="n">
        <f aca="false">IF(AND(E350&gt;0,B350=10),1,0)</f>
        <v>0</v>
      </c>
      <c r="AD350" s="0" t="str">
        <f aca="false">IF(AND(C349=C350,AA349=AA350-1),AB349,"")</f>
        <v/>
      </c>
      <c r="AE350" s="0" t="str">
        <f aca="false">IF(AND(C349=C350,AA349=AA350-1),AC349,"")</f>
        <v/>
      </c>
      <c r="AF350" s="0" t="str">
        <f aca="false">IF(AA350=1,"",IF(AND(AB350=1,AD350&lt;&gt;1),1,0))</f>
        <v/>
      </c>
      <c r="AG350" s="0" t="str">
        <f aca="false">IF(AA350=1,"",IF(AND(AC350=1,AE350&lt;&gt;1),1,0))</f>
        <v/>
      </c>
      <c r="AH350" s="60" t="str">
        <f aca="false">IF(AND(E350&gt;0,AA350&lt;2,NOT(AND(C351=C350,AA351=AA350+1))),INDEX(DATAS,AA350+1),"")</f>
        <v/>
      </c>
      <c r="AI350" s="60" t="str">
        <f aca="false">IF(AND(AC350=1,AA350&lt;2),IF(AND(C351=C350,AA351=AA350+1),IF(AC351=1,"",INDEX(DATAS,AA350+1)),INDEX(DATAS,AA350+1)),"")</f>
        <v/>
      </c>
    </row>
    <row r="351" customFormat="false" ht="15" hidden="false" customHeight="false" outlineLevel="0" collapsed="false">
      <c r="A351" s="60" t="n">
        <v>46310</v>
      </c>
      <c r="B351" s="0" t="n">
        <v>6</v>
      </c>
      <c r="C351" s="0" t="n">
        <v>3554</v>
      </c>
      <c r="D351" s="0" t="n">
        <v>352</v>
      </c>
      <c r="E351" s="0" t="n">
        <v>3</v>
      </c>
      <c r="F351" s="55" t="s">
        <v>315</v>
      </c>
      <c r="G351" s="0" t="n">
        <v>29.1</v>
      </c>
      <c r="H351" s="0" t="n">
        <v>28</v>
      </c>
      <c r="I351" s="55" t="s">
        <v>143</v>
      </c>
      <c r="J351" s="0" t="n">
        <v>352</v>
      </c>
      <c r="K351" s="0" t="n">
        <v>65</v>
      </c>
      <c r="M351" s="0" t="n">
        <v>1168.16</v>
      </c>
      <c r="N351" s="0" t="n">
        <v>74.28</v>
      </c>
      <c r="O351" s="0" t="n">
        <v>37.62</v>
      </c>
      <c r="P351" s="0" t="n">
        <v>5.27</v>
      </c>
      <c r="Q351" s="0" t="n">
        <v>3.94</v>
      </c>
      <c r="T351" s="0" t="n">
        <v>65.9</v>
      </c>
      <c r="U351" s="0" t="n">
        <v>1900</v>
      </c>
      <c r="V351" s="0" t="n">
        <v>3</v>
      </c>
      <c r="W351" s="60" t="n">
        <v>46065</v>
      </c>
      <c r="X351" s="55" t="n">
        <f aca="false">IF(I351="Male",0,1)</f>
        <v>1</v>
      </c>
      <c r="Y351" s="55" t="n">
        <f aca="false">IF(OR(I351="DNB",I351="Dry DNB"),1,0)</f>
        <v>1</v>
      </c>
      <c r="Z351" s="55" t="n">
        <f aca="false">IF(ISNUMBER(W351),A351-W351,"")</f>
        <v>245</v>
      </c>
      <c r="AA351" s="55" t="n">
        <f aca="false">MATCH(A351,DATAS,0)</f>
        <v>2</v>
      </c>
      <c r="AB351" s="55" t="n">
        <f aca="false">IF(AND(E351&gt;0,OR(AND(B351&gt;=1,B351&lt;=6),B351=10)),1,0)</f>
        <v>1</v>
      </c>
      <c r="AC351" s="55" t="n">
        <f aca="false">IF(AND(E351&gt;0,B351=10),1,0)</f>
        <v>0</v>
      </c>
      <c r="AD351" s="55" t="n">
        <f aca="false">IF(AND(C350=C351,AA350=AA351-1),AB350,"")</f>
        <v>1</v>
      </c>
      <c r="AE351" s="55" t="n">
        <f aca="false">IF(AND(C350=C351,AA350=AA351-1),AC350,"")</f>
        <v>0</v>
      </c>
      <c r="AF351" s="55" t="n">
        <f aca="false">IF(AA351=1,"",IF(AND(AB351=1,AD351&lt;&gt;1),1,0))</f>
        <v>0</v>
      </c>
      <c r="AG351" s="55" t="n">
        <f aca="false">IF(AA351=1,"",IF(AND(AC351=1,AE351&lt;&gt;1),1,0))</f>
        <v>0</v>
      </c>
      <c r="AH351" s="60" t="str">
        <f aca="false">IF(AND(E351&gt;0,AA351&lt;2,NOT(AND(C352=C351,AA352=AA351+1))),INDEX(DATAS,AA351+1),"")</f>
        <v/>
      </c>
      <c r="AI351" s="60" t="str">
        <f aca="false">IF(AND(AC351=1,AA351&lt;2),IF(AND(C352=C351,AA352=AA351+1),IF(AC352=1,"",INDEX(DATAS,AA351+1)),INDEX(DATAS,AA351+1)),"")</f>
        <v/>
      </c>
    </row>
    <row r="352" customFormat="false" ht="15" hidden="false" customHeight="false" outlineLevel="0" collapsed="false">
      <c r="A352" s="60" t="n">
        <v>46309</v>
      </c>
      <c r="B352" s="0" t="n">
        <v>5</v>
      </c>
      <c r="C352" s="0" t="n">
        <v>3558</v>
      </c>
      <c r="D352" s="0" t="n">
        <v>49</v>
      </c>
      <c r="E352" s="0" t="n">
        <v>4</v>
      </c>
      <c r="F352" s="55" t="s">
        <v>316</v>
      </c>
      <c r="G352" s="0" t="n">
        <v>41.1</v>
      </c>
      <c r="H352" s="0" t="n">
        <v>46</v>
      </c>
      <c r="I352" s="55" t="s">
        <v>166</v>
      </c>
      <c r="J352" s="0" t="n">
        <v>49</v>
      </c>
      <c r="M352" s="0" t="n">
        <v>126.28</v>
      </c>
      <c r="N352" s="0" t="n">
        <v>9.29</v>
      </c>
      <c r="O352" s="0" t="n">
        <v>9.21</v>
      </c>
      <c r="P352" s="0" t="n">
        <v>4.87</v>
      </c>
      <c r="Q352" s="0" t="n">
        <v>3.68</v>
      </c>
      <c r="R352" s="0" t="n">
        <v>3515</v>
      </c>
      <c r="S352" s="0" t="n">
        <v>7066</v>
      </c>
      <c r="U352" s="0" t="n">
        <v>1896</v>
      </c>
      <c r="V352" s="0" t="n">
        <v>0</v>
      </c>
      <c r="X352" s="55" t="n">
        <f aca="false">IF(I352="Male",0,1)</f>
        <v>1</v>
      </c>
      <c r="Y352" s="55" t="n">
        <f aca="false">IF(OR(I352="DNB",I352="Dry DNB"),1,0)</f>
        <v>0</v>
      </c>
      <c r="Z352" s="0" t="str">
        <f aca="false">IF(ISNUMBER(W352),A352-W352,"")</f>
        <v/>
      </c>
      <c r="AA352" s="55" t="n">
        <f aca="false">MATCH(A352,DATAS,0)</f>
        <v>1</v>
      </c>
      <c r="AB352" s="55" t="n">
        <f aca="false">IF(AND(E352&gt;0,OR(AND(B352&gt;=1,B352&lt;=6),B352=10)),1,0)</f>
        <v>1</v>
      </c>
      <c r="AC352" s="55" t="n">
        <f aca="false">IF(AND(E352&gt;0,B352=10),1,0)</f>
        <v>0</v>
      </c>
      <c r="AD352" s="0" t="str">
        <f aca="false">IF(AND(C351=C352,AA351=AA352-1),AB351,"")</f>
        <v/>
      </c>
      <c r="AE352" s="0" t="str">
        <f aca="false">IF(AND(C351=C352,AA351=AA352-1),AC351,"")</f>
        <v/>
      </c>
      <c r="AF352" s="0" t="str">
        <f aca="false">IF(AA352=1,"",IF(AND(AB352=1,AD352&lt;&gt;1),1,0))</f>
        <v/>
      </c>
      <c r="AG352" s="0" t="str">
        <f aca="false">IF(AA352=1,"",IF(AND(AC352=1,AE352&lt;&gt;1),1,0))</f>
        <v/>
      </c>
      <c r="AH352" s="60" t="str">
        <f aca="false">IF(AND(E352&gt;0,AA352&lt;2,NOT(AND(C353=C352,AA353=AA352+1))),INDEX(DATAS,AA352+1),"")</f>
        <v/>
      </c>
      <c r="AI352" s="60" t="str">
        <f aca="false">IF(AND(AC352=1,AA352&lt;2),IF(AND(C353=C352,AA353=AA352+1),IF(AC353=1,"",INDEX(DATAS,AA352+1)),INDEX(DATAS,AA352+1)),"")</f>
        <v/>
      </c>
    </row>
    <row r="353" customFormat="false" ht="15" hidden="false" customHeight="false" outlineLevel="0" collapsed="false">
      <c r="A353" s="60" t="n">
        <v>46310</v>
      </c>
      <c r="B353" s="0" t="n">
        <v>5</v>
      </c>
      <c r="C353" s="0" t="n">
        <v>3558</v>
      </c>
      <c r="D353" s="0" t="n">
        <v>50</v>
      </c>
      <c r="E353" s="0" t="n">
        <v>4</v>
      </c>
      <c r="F353" s="55" t="s">
        <v>316</v>
      </c>
      <c r="G353" s="0" t="n">
        <v>37.1</v>
      </c>
      <c r="H353" s="0" t="n">
        <v>44</v>
      </c>
      <c r="I353" s="55" t="s">
        <v>166</v>
      </c>
      <c r="J353" s="0" t="n">
        <v>50</v>
      </c>
      <c r="M353" s="0" t="n">
        <v>126.28</v>
      </c>
      <c r="N353" s="0" t="n">
        <v>9.29</v>
      </c>
      <c r="O353" s="0" t="n">
        <v>9.21</v>
      </c>
      <c r="P353" s="0" t="n">
        <v>4.87</v>
      </c>
      <c r="Q353" s="0" t="n">
        <v>3.68</v>
      </c>
      <c r="U353" s="0" t="n">
        <v>1897</v>
      </c>
      <c r="V353" s="0" t="n">
        <v>0</v>
      </c>
      <c r="X353" s="55" t="n">
        <f aca="false">IF(I353="Male",0,1)</f>
        <v>1</v>
      </c>
      <c r="Y353" s="55" t="n">
        <f aca="false">IF(OR(I353="DNB",I353="Dry DNB"),1,0)</f>
        <v>0</v>
      </c>
      <c r="Z353" s="0" t="str">
        <f aca="false">IF(ISNUMBER(W353),A353-W353,"")</f>
        <v/>
      </c>
      <c r="AA353" s="55" t="n">
        <f aca="false">MATCH(A353,DATAS,0)</f>
        <v>2</v>
      </c>
      <c r="AB353" s="55" t="n">
        <f aca="false">IF(AND(E353&gt;0,OR(AND(B353&gt;=1,B353&lt;=6),B353=10)),1,0)</f>
        <v>1</v>
      </c>
      <c r="AC353" s="55" t="n">
        <f aca="false">IF(AND(E353&gt;0,B353=10),1,0)</f>
        <v>0</v>
      </c>
      <c r="AD353" s="55" t="n">
        <f aca="false">IF(AND(C352=C353,AA352=AA353-1),AB352,"")</f>
        <v>1</v>
      </c>
      <c r="AE353" s="55" t="n">
        <f aca="false">IF(AND(C352=C353,AA352=AA353-1),AC352,"")</f>
        <v>0</v>
      </c>
      <c r="AF353" s="55" t="n">
        <f aca="false">IF(AA353=1,"",IF(AND(AB353=1,AD353&lt;&gt;1),1,0))</f>
        <v>0</v>
      </c>
      <c r="AG353" s="55" t="n">
        <f aca="false">IF(AA353=1,"",IF(AND(AC353=1,AE353&lt;&gt;1),1,0))</f>
        <v>0</v>
      </c>
      <c r="AH353" s="60" t="str">
        <f aca="false">IF(AND(E353&gt;0,AA353&lt;2,NOT(AND(C354=C353,AA354=AA353+1))),INDEX(DATAS,AA353+1),"")</f>
        <v/>
      </c>
      <c r="AI353" s="60" t="str">
        <f aca="false">IF(AND(AC353=1,AA353&lt;2),IF(AND(C354=C353,AA354=AA353+1),IF(AC354=1,"",INDEX(DATAS,AA353+1)),INDEX(DATAS,AA353+1)),"")</f>
        <v/>
      </c>
    </row>
    <row r="354" customFormat="false" ht="15" hidden="false" customHeight="false" outlineLevel="0" collapsed="false">
      <c r="A354" s="60" t="n">
        <v>46309</v>
      </c>
      <c r="B354" s="0" t="n">
        <v>6</v>
      </c>
      <c r="C354" s="0" t="n">
        <v>3567</v>
      </c>
      <c r="D354" s="0" t="n">
        <v>159</v>
      </c>
      <c r="E354" s="0" t="n">
        <v>4</v>
      </c>
      <c r="F354" s="55" t="s">
        <v>317</v>
      </c>
      <c r="G354" s="0" t="n">
        <v>33.1</v>
      </c>
      <c r="H354" s="0" t="n">
        <v>32</v>
      </c>
      <c r="I354" s="55" t="s">
        <v>187</v>
      </c>
      <c r="J354" s="0" t="n">
        <v>159</v>
      </c>
      <c r="K354" s="0" t="n">
        <v>68</v>
      </c>
      <c r="M354" s="0" t="n">
        <v>333.81</v>
      </c>
      <c r="N354" s="0" t="n">
        <v>35.07</v>
      </c>
      <c r="O354" s="0" t="n">
        <v>20.03</v>
      </c>
      <c r="P354" s="0" t="n">
        <v>4.38</v>
      </c>
      <c r="Q354" s="0" t="n">
        <v>3.31</v>
      </c>
      <c r="R354" s="0" t="n">
        <v>5015</v>
      </c>
      <c r="S354" s="0" t="n">
        <v>9492</v>
      </c>
      <c r="T354" s="0" t="n">
        <v>58.05</v>
      </c>
      <c r="U354" s="0" t="n">
        <v>1892</v>
      </c>
      <c r="V354" s="0" t="n">
        <v>3</v>
      </c>
      <c r="W354" s="60" t="n">
        <v>46289</v>
      </c>
      <c r="X354" s="55" t="n">
        <f aca="false">IF(I354="Male",0,1)</f>
        <v>1</v>
      </c>
      <c r="Y354" s="55" t="n">
        <f aca="false">IF(OR(I354="DNB",I354="Dry DNB"),1,0)</f>
        <v>0</v>
      </c>
      <c r="Z354" s="55" t="n">
        <f aca="false">IF(ISNUMBER(W354),A354-W354,"")</f>
        <v>20</v>
      </c>
      <c r="AA354" s="55" t="n">
        <f aca="false">MATCH(A354,DATAS,0)</f>
        <v>1</v>
      </c>
      <c r="AB354" s="55" t="n">
        <f aca="false">IF(AND(E354&gt;0,OR(AND(B354&gt;=1,B354&lt;=6),B354=10)),1,0)</f>
        <v>1</v>
      </c>
      <c r="AC354" s="55" t="n">
        <f aca="false">IF(AND(E354&gt;0,B354=10),1,0)</f>
        <v>0</v>
      </c>
      <c r="AD354" s="0" t="str">
        <f aca="false">IF(AND(C353=C354,AA353=AA354-1),AB353,"")</f>
        <v/>
      </c>
      <c r="AE354" s="0" t="str">
        <f aca="false">IF(AND(C353=C354,AA353=AA354-1),AC353,"")</f>
        <v/>
      </c>
      <c r="AF354" s="0" t="str">
        <f aca="false">IF(AA354=1,"",IF(AND(AB354=1,AD354&lt;&gt;1),1,0))</f>
        <v/>
      </c>
      <c r="AG354" s="0" t="str">
        <f aca="false">IF(AA354=1,"",IF(AND(AC354=1,AE354&lt;&gt;1),1,0))</f>
        <v/>
      </c>
      <c r="AH354" s="60" t="str">
        <f aca="false">IF(AND(E354&gt;0,AA354&lt;2,NOT(AND(C355=C354,AA355=AA354+1))),INDEX(DATAS,AA354+1),"")</f>
        <v/>
      </c>
      <c r="AI354" s="60" t="str">
        <f aca="false">IF(AND(AC354=1,AA354&lt;2),IF(AND(C355=C354,AA355=AA354+1),IF(AC355=1,"",INDEX(DATAS,AA354+1)),INDEX(DATAS,AA354+1)),"")</f>
        <v/>
      </c>
    </row>
    <row r="355" customFormat="false" ht="15" hidden="false" customHeight="false" outlineLevel="0" collapsed="false">
      <c r="A355" s="60" t="n">
        <v>46310</v>
      </c>
      <c r="B355" s="0" t="n">
        <v>6</v>
      </c>
      <c r="C355" s="0" t="n">
        <v>3567</v>
      </c>
      <c r="D355" s="0" t="n">
        <v>160</v>
      </c>
      <c r="E355" s="0" t="n">
        <v>4</v>
      </c>
      <c r="F355" s="55" t="s">
        <v>317</v>
      </c>
      <c r="G355" s="0" t="n">
        <v>35.5</v>
      </c>
      <c r="H355" s="0" t="n">
        <v>33</v>
      </c>
      <c r="I355" s="55" t="s">
        <v>187</v>
      </c>
      <c r="J355" s="0" t="n">
        <v>160</v>
      </c>
      <c r="K355" s="0" t="n">
        <v>68</v>
      </c>
      <c r="M355" s="0" t="n">
        <v>333.81</v>
      </c>
      <c r="N355" s="0" t="n">
        <v>35.07</v>
      </c>
      <c r="O355" s="0" t="n">
        <v>20.03</v>
      </c>
      <c r="P355" s="0" t="n">
        <v>4.38</v>
      </c>
      <c r="Q355" s="0" t="n">
        <v>3.31</v>
      </c>
      <c r="T355" s="0" t="n">
        <v>58.05</v>
      </c>
      <c r="U355" s="0" t="n">
        <v>1893</v>
      </c>
      <c r="V355" s="0" t="n">
        <v>3</v>
      </c>
      <c r="W355" s="60" t="n">
        <v>46289</v>
      </c>
      <c r="X355" s="55" t="n">
        <f aca="false">IF(I355="Male",0,1)</f>
        <v>1</v>
      </c>
      <c r="Y355" s="55" t="n">
        <f aca="false">IF(OR(I355="DNB",I355="Dry DNB"),1,0)</f>
        <v>0</v>
      </c>
      <c r="Z355" s="55" t="n">
        <f aca="false">IF(ISNUMBER(W355),A355-W355,"")</f>
        <v>21</v>
      </c>
      <c r="AA355" s="55" t="n">
        <f aca="false">MATCH(A355,DATAS,0)</f>
        <v>2</v>
      </c>
      <c r="AB355" s="55" t="n">
        <f aca="false">IF(AND(E355&gt;0,OR(AND(B355&gt;=1,B355&lt;=6),B355=10)),1,0)</f>
        <v>1</v>
      </c>
      <c r="AC355" s="55" t="n">
        <f aca="false">IF(AND(E355&gt;0,B355=10),1,0)</f>
        <v>0</v>
      </c>
      <c r="AD355" s="55" t="n">
        <f aca="false">IF(AND(C354=C355,AA354=AA355-1),AB354,"")</f>
        <v>1</v>
      </c>
      <c r="AE355" s="55" t="n">
        <f aca="false">IF(AND(C354=C355,AA354=AA355-1),AC354,"")</f>
        <v>0</v>
      </c>
      <c r="AF355" s="55" t="n">
        <f aca="false">IF(AA355=1,"",IF(AND(AB355=1,AD355&lt;&gt;1),1,0))</f>
        <v>0</v>
      </c>
      <c r="AG355" s="55" t="n">
        <f aca="false">IF(AA355=1,"",IF(AND(AC355=1,AE355&lt;&gt;1),1,0))</f>
        <v>0</v>
      </c>
      <c r="AH355" s="60" t="str">
        <f aca="false">IF(AND(E355&gt;0,AA355&lt;2,NOT(AND(C356=C355,AA356=AA355+1))),INDEX(DATAS,AA355+1),"")</f>
        <v/>
      </c>
      <c r="AI355" s="60" t="str">
        <f aca="false">IF(AND(AC355=1,AA355&lt;2),IF(AND(C356=C355,AA356=AA355+1),IF(AC356=1,"",INDEX(DATAS,AA355+1)),INDEX(DATAS,AA355+1)),"")</f>
        <v/>
      </c>
    </row>
    <row r="356" customFormat="false" ht="15" hidden="false" customHeight="false" outlineLevel="0" collapsed="false">
      <c r="A356" s="60" t="n">
        <v>46309</v>
      </c>
      <c r="B356" s="0" t="n">
        <v>2</v>
      </c>
      <c r="C356" s="0" t="n">
        <v>3569</v>
      </c>
      <c r="D356" s="0" t="n">
        <v>11</v>
      </c>
      <c r="E356" s="0" t="n">
        <v>3</v>
      </c>
      <c r="F356" s="55" t="s">
        <v>318</v>
      </c>
      <c r="G356" s="0" t="n">
        <v>43.7</v>
      </c>
      <c r="H356" s="0" t="n">
        <v>37</v>
      </c>
      <c r="I356" s="55" t="s">
        <v>166</v>
      </c>
      <c r="J356" s="0" t="n">
        <v>11</v>
      </c>
      <c r="M356" s="0" t="n">
        <v>-44.33</v>
      </c>
      <c r="N356" s="0" t="n">
        <v>33.79</v>
      </c>
      <c r="O356" s="0" t="n">
        <v>7.14</v>
      </c>
      <c r="R356" s="0" t="n">
        <v>2661</v>
      </c>
      <c r="S356" s="0" t="n">
        <v>5350</v>
      </c>
      <c r="U356" s="0" t="n">
        <v>1890</v>
      </c>
      <c r="V356" s="0" t="n">
        <v>0</v>
      </c>
      <c r="X356" s="55" t="n">
        <f aca="false">IF(I356="Male",0,1)</f>
        <v>1</v>
      </c>
      <c r="Y356" s="55" t="n">
        <f aca="false">IF(OR(I356="DNB",I356="Dry DNB"),1,0)</f>
        <v>0</v>
      </c>
      <c r="Z356" s="0" t="str">
        <f aca="false">IF(ISNUMBER(W356),A356-W356,"")</f>
        <v/>
      </c>
      <c r="AA356" s="55" t="n">
        <f aca="false">MATCH(A356,DATAS,0)</f>
        <v>1</v>
      </c>
      <c r="AB356" s="55" t="n">
        <f aca="false">IF(AND(E356&gt;0,OR(AND(B356&gt;=1,B356&lt;=6),B356=10)),1,0)</f>
        <v>1</v>
      </c>
      <c r="AC356" s="55" t="n">
        <f aca="false">IF(AND(E356&gt;0,B356=10),1,0)</f>
        <v>0</v>
      </c>
      <c r="AD356" s="0" t="str">
        <f aca="false">IF(AND(C355=C356,AA355=AA356-1),AB355,"")</f>
        <v/>
      </c>
      <c r="AE356" s="0" t="str">
        <f aca="false">IF(AND(C355=C356,AA355=AA356-1),AC355,"")</f>
        <v/>
      </c>
      <c r="AF356" s="0" t="str">
        <f aca="false">IF(AA356=1,"",IF(AND(AB356=1,AD356&lt;&gt;1),1,0))</f>
        <v/>
      </c>
      <c r="AG356" s="0" t="str">
        <f aca="false">IF(AA356=1,"",IF(AND(AC356=1,AE356&lt;&gt;1),1,0))</f>
        <v/>
      </c>
      <c r="AH356" s="60" t="str">
        <f aca="false">IF(AND(E356&gt;0,AA356&lt;2,NOT(AND(C357=C356,AA357=AA356+1))),INDEX(DATAS,AA356+1),"")</f>
        <v/>
      </c>
      <c r="AI356" s="60" t="str">
        <f aca="false">IF(AND(AC356=1,AA356&lt;2),IF(AND(C357=C356,AA357=AA356+1),IF(AC357=1,"",INDEX(DATAS,AA356+1)),INDEX(DATAS,AA356+1)),"")</f>
        <v/>
      </c>
    </row>
    <row r="357" customFormat="false" ht="15" hidden="false" customHeight="false" outlineLevel="0" collapsed="false">
      <c r="A357" s="60" t="n">
        <v>46310</v>
      </c>
      <c r="B357" s="0" t="n">
        <v>2</v>
      </c>
      <c r="C357" s="0" t="n">
        <v>3569</v>
      </c>
      <c r="D357" s="0" t="n">
        <v>12</v>
      </c>
      <c r="E357" s="0" t="n">
        <v>3</v>
      </c>
      <c r="F357" s="55" t="s">
        <v>318</v>
      </c>
      <c r="G357" s="0" t="n">
        <v>46</v>
      </c>
      <c r="H357" s="0" t="n">
        <v>39</v>
      </c>
      <c r="I357" s="55" t="s">
        <v>166</v>
      </c>
      <c r="J357" s="0" t="n">
        <v>12</v>
      </c>
      <c r="M357" s="0" t="n">
        <v>-44.33</v>
      </c>
      <c r="N357" s="0" t="n">
        <v>33.79</v>
      </c>
      <c r="O357" s="0" t="n">
        <v>7.14</v>
      </c>
      <c r="U357" s="0" t="n">
        <v>1891</v>
      </c>
      <c r="V357" s="0" t="n">
        <v>0</v>
      </c>
      <c r="X357" s="55" t="n">
        <f aca="false">IF(I357="Male",0,1)</f>
        <v>1</v>
      </c>
      <c r="Y357" s="55" t="n">
        <f aca="false">IF(OR(I357="DNB",I357="Dry DNB"),1,0)</f>
        <v>0</v>
      </c>
      <c r="Z357" s="0" t="str">
        <f aca="false">IF(ISNUMBER(W357),A357-W357,"")</f>
        <v/>
      </c>
      <c r="AA357" s="55" t="n">
        <f aca="false">MATCH(A357,DATAS,0)</f>
        <v>2</v>
      </c>
      <c r="AB357" s="55" t="n">
        <f aca="false">IF(AND(E357&gt;0,OR(AND(B357&gt;=1,B357&lt;=6),B357=10)),1,0)</f>
        <v>1</v>
      </c>
      <c r="AC357" s="55" t="n">
        <f aca="false">IF(AND(E357&gt;0,B357=10),1,0)</f>
        <v>0</v>
      </c>
      <c r="AD357" s="55" t="n">
        <f aca="false">IF(AND(C356=C357,AA356=AA357-1),AB356,"")</f>
        <v>1</v>
      </c>
      <c r="AE357" s="55" t="n">
        <f aca="false">IF(AND(C356=C357,AA356=AA357-1),AC356,"")</f>
        <v>0</v>
      </c>
      <c r="AF357" s="55" t="n">
        <f aca="false">IF(AA357=1,"",IF(AND(AB357=1,AD357&lt;&gt;1),1,0))</f>
        <v>0</v>
      </c>
      <c r="AG357" s="55" t="n">
        <f aca="false">IF(AA357=1,"",IF(AND(AC357=1,AE357&lt;&gt;1),1,0))</f>
        <v>0</v>
      </c>
      <c r="AH357" s="60" t="str">
        <f aca="false">IF(AND(E357&gt;0,AA357&lt;2,NOT(AND(C358=C357,AA358=AA357+1))),INDEX(DATAS,AA357+1),"")</f>
        <v/>
      </c>
      <c r="AI357" s="60" t="str">
        <f aca="false">IF(AND(AC357=1,AA357&lt;2),IF(AND(C358=C357,AA358=AA357+1),IF(AC358=1,"",INDEX(DATAS,AA357+1)),INDEX(DATAS,AA357+1)),"")</f>
        <v/>
      </c>
    </row>
    <row r="358" customFormat="false" ht="15" hidden="false" customHeight="false" outlineLevel="0" collapsed="false">
      <c r="A358" s="60" t="n">
        <v>46309</v>
      </c>
      <c r="B358" s="0" t="n">
        <v>5</v>
      </c>
      <c r="C358" s="0" t="n">
        <v>3572</v>
      </c>
      <c r="D358" s="0" t="n">
        <v>271</v>
      </c>
      <c r="E358" s="0" t="n">
        <v>3</v>
      </c>
      <c r="F358" s="55" t="s">
        <v>319</v>
      </c>
      <c r="G358" s="0" t="n">
        <v>51.4</v>
      </c>
      <c r="H358" s="0" t="n">
        <v>42</v>
      </c>
      <c r="I358" s="55" t="s">
        <v>157</v>
      </c>
      <c r="J358" s="0" t="n">
        <v>138</v>
      </c>
      <c r="K358" s="0" t="n">
        <v>75</v>
      </c>
      <c r="L358" s="0" t="n">
        <v>133</v>
      </c>
      <c r="M358" s="0" t="n">
        <v>505.86</v>
      </c>
      <c r="N358" s="0" t="n">
        <v>50.31</v>
      </c>
      <c r="O358" s="0" t="n">
        <v>29.61</v>
      </c>
      <c r="P358" s="0" t="n">
        <v>2.94</v>
      </c>
      <c r="Q358" s="0" t="n">
        <v>3.55</v>
      </c>
      <c r="R358" s="0" t="n">
        <v>5120</v>
      </c>
      <c r="S358" s="0" t="n">
        <v>11441</v>
      </c>
      <c r="T358" s="0" t="n">
        <v>56.7</v>
      </c>
      <c r="U358" s="0" t="n">
        <v>1889</v>
      </c>
      <c r="V358" s="0" t="n">
        <v>3</v>
      </c>
      <c r="W358" s="60" t="n">
        <v>46177</v>
      </c>
      <c r="X358" s="55" t="n">
        <f aca="false">IF(I358="Male",0,1)</f>
        <v>1</v>
      </c>
      <c r="Y358" s="55" t="n">
        <f aca="false">IF(OR(I358="DNB",I358="Dry DNB"),1,0)</f>
        <v>0</v>
      </c>
      <c r="Z358" s="55" t="n">
        <f aca="false">IF(ISNUMBER(W358),A358-W358,"")</f>
        <v>132</v>
      </c>
      <c r="AA358" s="55" t="n">
        <f aca="false">MATCH(A358,DATAS,0)</f>
        <v>1</v>
      </c>
      <c r="AB358" s="55" t="n">
        <f aca="false">IF(AND(E358&gt;0,OR(AND(B358&gt;=1,B358&lt;=6),B358=10)),1,0)</f>
        <v>1</v>
      </c>
      <c r="AC358" s="55" t="n">
        <f aca="false">IF(AND(E358&gt;0,B358=10),1,0)</f>
        <v>0</v>
      </c>
      <c r="AD358" s="0" t="str">
        <f aca="false">IF(AND(C357=C358,AA357=AA358-1),AB357,"")</f>
        <v/>
      </c>
      <c r="AE358" s="0" t="str">
        <f aca="false">IF(AND(C357=C358,AA357=AA358-1),AC357,"")</f>
        <v/>
      </c>
      <c r="AF358" s="0" t="str">
        <f aca="false">IF(AA358=1,"",IF(AND(AB358=1,AD358&lt;&gt;1),1,0))</f>
        <v/>
      </c>
      <c r="AG358" s="0" t="str">
        <f aca="false">IF(AA358=1,"",IF(AND(AC358=1,AE358&lt;&gt;1),1,0))</f>
        <v/>
      </c>
      <c r="AH358" s="60" t="str">
        <f aca="false">IF(AND(E358&gt;0,AA358&lt;2,NOT(AND(C359=C358,AA359=AA358+1))),INDEX(DATAS,AA358+1),"")</f>
        <v/>
      </c>
      <c r="AI358" s="60" t="str">
        <f aca="false">IF(AND(AC358=1,AA358&lt;2),IF(AND(C359=C358,AA359=AA358+1),IF(AC359=1,"",INDEX(DATAS,AA358+1)),INDEX(DATAS,AA358+1)),"")</f>
        <v/>
      </c>
    </row>
    <row r="359" customFormat="false" ht="15" hidden="false" customHeight="false" outlineLevel="0" collapsed="false">
      <c r="A359" s="60" t="n">
        <v>46310</v>
      </c>
      <c r="B359" s="0" t="n">
        <v>5</v>
      </c>
      <c r="C359" s="0" t="n">
        <v>3572</v>
      </c>
      <c r="D359" s="0" t="n">
        <v>272</v>
      </c>
      <c r="E359" s="0" t="n">
        <v>3</v>
      </c>
      <c r="F359" s="55" t="s">
        <v>319</v>
      </c>
      <c r="G359" s="0" t="n">
        <v>44.7</v>
      </c>
      <c r="H359" s="0" t="n">
        <v>42</v>
      </c>
      <c r="I359" s="55" t="s">
        <v>157</v>
      </c>
      <c r="J359" s="0" t="n">
        <v>138</v>
      </c>
      <c r="K359" s="0" t="n">
        <v>75</v>
      </c>
      <c r="L359" s="0" t="n">
        <v>134</v>
      </c>
      <c r="M359" s="0" t="n">
        <v>505.86</v>
      </c>
      <c r="N359" s="0" t="n">
        <v>50.31</v>
      </c>
      <c r="O359" s="0" t="n">
        <v>29.61</v>
      </c>
      <c r="P359" s="0" t="n">
        <v>2.94</v>
      </c>
      <c r="Q359" s="0" t="n">
        <v>3.55</v>
      </c>
      <c r="T359" s="0" t="n">
        <v>56.7</v>
      </c>
      <c r="U359" s="0" t="n">
        <v>1890</v>
      </c>
      <c r="V359" s="0" t="n">
        <v>3</v>
      </c>
      <c r="W359" s="60" t="n">
        <v>46177</v>
      </c>
      <c r="X359" s="55" t="n">
        <f aca="false">IF(I359="Male",0,1)</f>
        <v>1</v>
      </c>
      <c r="Y359" s="55" t="n">
        <f aca="false">IF(OR(I359="DNB",I359="Dry DNB"),1,0)</f>
        <v>0</v>
      </c>
      <c r="Z359" s="55" t="n">
        <f aca="false">IF(ISNUMBER(W359),A359-W359,"")</f>
        <v>133</v>
      </c>
      <c r="AA359" s="55" t="n">
        <f aca="false">MATCH(A359,DATAS,0)</f>
        <v>2</v>
      </c>
      <c r="AB359" s="55" t="n">
        <f aca="false">IF(AND(E359&gt;0,OR(AND(B359&gt;=1,B359&lt;=6),B359=10)),1,0)</f>
        <v>1</v>
      </c>
      <c r="AC359" s="55" t="n">
        <f aca="false">IF(AND(E359&gt;0,B359=10),1,0)</f>
        <v>0</v>
      </c>
      <c r="AD359" s="55" t="n">
        <f aca="false">IF(AND(C358=C359,AA358=AA359-1),AB358,"")</f>
        <v>1</v>
      </c>
      <c r="AE359" s="55" t="n">
        <f aca="false">IF(AND(C358=C359,AA358=AA359-1),AC358,"")</f>
        <v>0</v>
      </c>
      <c r="AF359" s="55" t="n">
        <f aca="false">IF(AA359=1,"",IF(AND(AB359=1,AD359&lt;&gt;1),1,0))</f>
        <v>0</v>
      </c>
      <c r="AG359" s="55" t="n">
        <f aca="false">IF(AA359=1,"",IF(AND(AC359=1,AE359&lt;&gt;1),1,0))</f>
        <v>0</v>
      </c>
      <c r="AH359" s="60" t="str">
        <f aca="false">IF(AND(E359&gt;0,AA359&lt;2,NOT(AND(C360=C359,AA360=AA359+1))),INDEX(DATAS,AA359+1),"")</f>
        <v/>
      </c>
      <c r="AI359" s="60" t="str">
        <f aca="false">IF(AND(AC359=1,AA359&lt;2),IF(AND(C360=C359,AA360=AA359+1),IF(AC360=1,"",INDEX(DATAS,AA359+1)),INDEX(DATAS,AA359+1)),"")</f>
        <v/>
      </c>
    </row>
    <row r="360" customFormat="false" ht="15" hidden="false" customHeight="false" outlineLevel="0" collapsed="false">
      <c r="A360" s="60" t="n">
        <v>46309</v>
      </c>
      <c r="B360" s="0" t="n">
        <v>2</v>
      </c>
      <c r="C360" s="0" t="n">
        <v>3573</v>
      </c>
      <c r="D360" s="0" t="n">
        <v>211</v>
      </c>
      <c r="E360" s="0" t="n">
        <v>3</v>
      </c>
      <c r="F360" s="55" t="s">
        <v>320</v>
      </c>
      <c r="G360" s="0" t="n">
        <v>47.3</v>
      </c>
      <c r="H360" s="0" t="n">
        <v>53</v>
      </c>
      <c r="I360" s="55" t="s">
        <v>157</v>
      </c>
      <c r="J360" s="0" t="n">
        <v>64</v>
      </c>
      <c r="K360" s="0" t="n">
        <v>64</v>
      </c>
      <c r="L360" s="0" t="n">
        <v>147</v>
      </c>
      <c r="M360" s="0" t="n">
        <v>745.61</v>
      </c>
      <c r="N360" s="0" t="n">
        <v>38.08</v>
      </c>
      <c r="O360" s="0" t="n">
        <v>28.29</v>
      </c>
      <c r="P360" s="0" t="n">
        <v>2.89</v>
      </c>
      <c r="Q360" s="0" t="n">
        <v>3.44</v>
      </c>
      <c r="R360" s="0" t="n">
        <v>6331</v>
      </c>
      <c r="S360" s="0" t="n">
        <v>11908</v>
      </c>
      <c r="T360" s="0" t="n">
        <v>67.65</v>
      </c>
      <c r="U360" s="0" t="n">
        <v>1887</v>
      </c>
      <c r="V360" s="0" t="n">
        <v>1</v>
      </c>
      <c r="W360" s="60" t="n">
        <v>46163</v>
      </c>
      <c r="X360" s="55" t="n">
        <f aca="false">IF(I360="Male",0,1)</f>
        <v>1</v>
      </c>
      <c r="Y360" s="55" t="n">
        <f aca="false">IF(OR(I360="DNB",I360="Dry DNB"),1,0)</f>
        <v>0</v>
      </c>
      <c r="Z360" s="55" t="n">
        <f aca="false">IF(ISNUMBER(W360),A360-W360,"")</f>
        <v>146</v>
      </c>
      <c r="AA360" s="55" t="n">
        <f aca="false">MATCH(A360,DATAS,0)</f>
        <v>1</v>
      </c>
      <c r="AB360" s="55" t="n">
        <f aca="false">IF(AND(E360&gt;0,OR(AND(B360&gt;=1,B360&lt;=6),B360=10)),1,0)</f>
        <v>1</v>
      </c>
      <c r="AC360" s="55" t="n">
        <f aca="false">IF(AND(E360&gt;0,B360=10),1,0)</f>
        <v>0</v>
      </c>
      <c r="AD360" s="0" t="str">
        <f aca="false">IF(AND(C359=C360,AA359=AA360-1),AB359,"")</f>
        <v/>
      </c>
      <c r="AE360" s="0" t="str">
        <f aca="false">IF(AND(C359=C360,AA359=AA360-1),AC359,"")</f>
        <v/>
      </c>
      <c r="AF360" s="0" t="str">
        <f aca="false">IF(AA360=1,"",IF(AND(AB360=1,AD360&lt;&gt;1),1,0))</f>
        <v/>
      </c>
      <c r="AG360" s="0" t="str">
        <f aca="false">IF(AA360=1,"",IF(AND(AC360=1,AE360&lt;&gt;1),1,0))</f>
        <v/>
      </c>
      <c r="AH360" s="60" t="str">
        <f aca="false">IF(AND(E360&gt;0,AA360&lt;2,NOT(AND(C361=C360,AA361=AA360+1))),INDEX(DATAS,AA360+1),"")</f>
        <v/>
      </c>
      <c r="AI360" s="60" t="str">
        <f aca="false">IF(AND(AC360=1,AA360&lt;2),IF(AND(C361=C360,AA361=AA360+1),IF(AC361=1,"",INDEX(DATAS,AA360+1)),INDEX(DATAS,AA360+1)),"")</f>
        <v/>
      </c>
    </row>
    <row r="361" customFormat="false" ht="15" hidden="false" customHeight="false" outlineLevel="0" collapsed="false">
      <c r="A361" s="60" t="n">
        <v>46310</v>
      </c>
      <c r="B361" s="0" t="n">
        <v>2</v>
      </c>
      <c r="C361" s="0" t="n">
        <v>3573</v>
      </c>
      <c r="D361" s="0" t="n">
        <v>212</v>
      </c>
      <c r="E361" s="0" t="n">
        <v>3</v>
      </c>
      <c r="F361" s="55" t="s">
        <v>320</v>
      </c>
      <c r="G361" s="0" t="n">
        <v>49.9</v>
      </c>
      <c r="H361" s="0" t="n">
        <v>52</v>
      </c>
      <c r="I361" s="55" t="s">
        <v>157</v>
      </c>
      <c r="J361" s="0" t="n">
        <v>64</v>
      </c>
      <c r="K361" s="0" t="n">
        <v>64</v>
      </c>
      <c r="L361" s="0" t="n">
        <v>148</v>
      </c>
      <c r="M361" s="0" t="n">
        <v>745.61</v>
      </c>
      <c r="N361" s="0" t="n">
        <v>38.08</v>
      </c>
      <c r="O361" s="0" t="n">
        <v>28.29</v>
      </c>
      <c r="P361" s="0" t="n">
        <v>2.89</v>
      </c>
      <c r="Q361" s="0" t="n">
        <v>3.44</v>
      </c>
      <c r="T361" s="0" t="n">
        <v>67.65</v>
      </c>
      <c r="U361" s="0" t="n">
        <v>1888</v>
      </c>
      <c r="V361" s="0" t="n">
        <v>1</v>
      </c>
      <c r="W361" s="60" t="n">
        <v>46163</v>
      </c>
      <c r="X361" s="55" t="n">
        <f aca="false">IF(I361="Male",0,1)</f>
        <v>1</v>
      </c>
      <c r="Y361" s="55" t="n">
        <f aca="false">IF(OR(I361="DNB",I361="Dry DNB"),1,0)</f>
        <v>0</v>
      </c>
      <c r="Z361" s="55" t="n">
        <f aca="false">IF(ISNUMBER(W361),A361-W361,"")</f>
        <v>147</v>
      </c>
      <c r="AA361" s="55" t="n">
        <f aca="false">MATCH(A361,DATAS,0)</f>
        <v>2</v>
      </c>
      <c r="AB361" s="55" t="n">
        <f aca="false">IF(AND(E361&gt;0,OR(AND(B361&gt;=1,B361&lt;=6),B361=10)),1,0)</f>
        <v>1</v>
      </c>
      <c r="AC361" s="55" t="n">
        <f aca="false">IF(AND(E361&gt;0,B361=10),1,0)</f>
        <v>0</v>
      </c>
      <c r="AD361" s="55" t="n">
        <f aca="false">IF(AND(C360=C361,AA360=AA361-1),AB360,"")</f>
        <v>1</v>
      </c>
      <c r="AE361" s="55" t="n">
        <f aca="false">IF(AND(C360=C361,AA360=AA361-1),AC360,"")</f>
        <v>0</v>
      </c>
      <c r="AF361" s="55" t="n">
        <f aca="false">IF(AA361=1,"",IF(AND(AB361=1,AD361&lt;&gt;1),1,0))</f>
        <v>0</v>
      </c>
      <c r="AG361" s="55" t="n">
        <f aca="false">IF(AA361=1,"",IF(AND(AC361=1,AE361&lt;&gt;1),1,0))</f>
        <v>0</v>
      </c>
      <c r="AH361" s="60" t="str">
        <f aca="false">IF(AND(E361&gt;0,AA361&lt;2,NOT(AND(C362=C361,AA362=AA361+1))),INDEX(DATAS,AA361+1),"")</f>
        <v/>
      </c>
      <c r="AI361" s="60" t="str">
        <f aca="false">IF(AND(AC361=1,AA361&lt;2),IF(AND(C362=C361,AA362=AA361+1),IF(AC362=1,"",INDEX(DATAS,AA361+1)),INDEX(DATAS,AA361+1)),"")</f>
        <v/>
      </c>
    </row>
    <row r="362" customFormat="false" ht="15" hidden="false" customHeight="false" outlineLevel="0" collapsed="false">
      <c r="A362" s="60" t="n">
        <v>46309</v>
      </c>
      <c r="B362" s="0" t="n">
        <v>7</v>
      </c>
      <c r="C362" s="0" t="n">
        <v>3574</v>
      </c>
      <c r="D362" s="0" t="n">
        <v>471</v>
      </c>
      <c r="E362" s="0" t="n">
        <v>3</v>
      </c>
      <c r="F362" s="55" t="s">
        <v>321</v>
      </c>
      <c r="I362" s="55" t="s">
        <v>162</v>
      </c>
      <c r="J362" s="0" t="n">
        <v>255</v>
      </c>
      <c r="K362" s="0" t="n">
        <v>59</v>
      </c>
      <c r="L362" s="0" t="n">
        <v>245</v>
      </c>
      <c r="M362" s="0" t="n">
        <v>475.83</v>
      </c>
      <c r="N362" s="0" t="n">
        <v>50.24</v>
      </c>
      <c r="O362" s="0" t="n">
        <v>29.46</v>
      </c>
      <c r="P362" s="0" t="n">
        <v>6.09</v>
      </c>
      <c r="Q362" s="0" t="n">
        <v>4.34</v>
      </c>
      <c r="R362" s="0" t="n">
        <v>2825</v>
      </c>
      <c r="S362" s="0" t="n">
        <v>5577</v>
      </c>
      <c r="T362" s="0" t="n">
        <v>28.65</v>
      </c>
      <c r="U362" s="0" t="n">
        <v>1885</v>
      </c>
      <c r="V362" s="0" t="n">
        <v>6</v>
      </c>
      <c r="W362" s="60" t="n">
        <v>46065</v>
      </c>
      <c r="X362" s="55" t="n">
        <f aca="false">IF(I362="Male",0,1)</f>
        <v>1</v>
      </c>
      <c r="Y362" s="55" t="n">
        <f aca="false">IF(OR(I362="DNB",I362="Dry DNB"),1,0)</f>
        <v>0</v>
      </c>
      <c r="Z362" s="55" t="n">
        <f aca="false">IF(ISNUMBER(W362),A362-W362,"")</f>
        <v>244</v>
      </c>
      <c r="AA362" s="55" t="n">
        <f aca="false">MATCH(A362,DATAS,0)</f>
        <v>1</v>
      </c>
      <c r="AB362" s="55" t="n">
        <f aca="false">IF(AND(E362&gt;0,OR(AND(B362&gt;=1,B362&lt;=6),B362=10)),1,0)</f>
        <v>0</v>
      </c>
      <c r="AC362" s="55" t="n">
        <f aca="false">IF(AND(E362&gt;0,B362=10),1,0)</f>
        <v>0</v>
      </c>
      <c r="AD362" s="0" t="str">
        <f aca="false">IF(AND(C361=C362,AA361=AA362-1),AB361,"")</f>
        <v/>
      </c>
      <c r="AE362" s="0" t="str">
        <f aca="false">IF(AND(C361=C362,AA361=AA362-1),AC361,"")</f>
        <v/>
      </c>
      <c r="AF362" s="0" t="str">
        <f aca="false">IF(AA362=1,"",IF(AND(AB362=1,AD362&lt;&gt;1),1,0))</f>
        <v/>
      </c>
      <c r="AG362" s="0" t="str">
        <f aca="false">IF(AA362=1,"",IF(AND(AC362=1,AE362&lt;&gt;1),1,0))</f>
        <v/>
      </c>
      <c r="AH362" s="60" t="str">
        <f aca="false">IF(AND(E362&gt;0,AA362&lt;2,NOT(AND(C363=C362,AA363=AA362+1))),INDEX(DATAS,AA362+1),"")</f>
        <v/>
      </c>
      <c r="AI362" s="60" t="str">
        <f aca="false">IF(AND(AC362=1,AA362&lt;2),IF(AND(C363=C362,AA363=AA362+1),IF(AC363=1,"",INDEX(DATAS,AA362+1)),INDEX(DATAS,AA362+1)),"")</f>
        <v/>
      </c>
    </row>
    <row r="363" customFormat="false" ht="15" hidden="false" customHeight="false" outlineLevel="0" collapsed="false">
      <c r="A363" s="60" t="n">
        <v>46310</v>
      </c>
      <c r="B363" s="0" t="n">
        <v>7</v>
      </c>
      <c r="C363" s="0" t="n">
        <v>3574</v>
      </c>
      <c r="D363" s="0" t="n">
        <v>471</v>
      </c>
      <c r="E363" s="0" t="n">
        <v>3</v>
      </c>
      <c r="F363" s="55" t="s">
        <v>321</v>
      </c>
      <c r="I363" s="55" t="s">
        <v>162</v>
      </c>
      <c r="J363" s="0" t="n">
        <v>255</v>
      </c>
      <c r="K363" s="0" t="n">
        <v>59</v>
      </c>
      <c r="L363" s="0" t="n">
        <v>246</v>
      </c>
      <c r="M363" s="0" t="n">
        <v>475.83</v>
      </c>
      <c r="N363" s="0" t="n">
        <v>50.24</v>
      </c>
      <c r="O363" s="0" t="n">
        <v>29.46</v>
      </c>
      <c r="P363" s="0" t="n">
        <v>6.09</v>
      </c>
      <c r="Q363" s="0" t="n">
        <v>4.34</v>
      </c>
      <c r="T363" s="0" t="n">
        <v>28.65</v>
      </c>
      <c r="U363" s="0" t="n">
        <v>1886</v>
      </c>
      <c r="V363" s="0" t="n">
        <v>6</v>
      </c>
      <c r="W363" s="60" t="n">
        <v>46065</v>
      </c>
      <c r="X363" s="55" t="n">
        <f aca="false">IF(I363="Male",0,1)</f>
        <v>1</v>
      </c>
      <c r="Y363" s="55" t="n">
        <f aca="false">IF(OR(I363="DNB",I363="Dry DNB"),1,0)</f>
        <v>0</v>
      </c>
      <c r="Z363" s="55" t="n">
        <f aca="false">IF(ISNUMBER(W363),A363-W363,"")</f>
        <v>245</v>
      </c>
      <c r="AA363" s="55" t="n">
        <f aca="false">MATCH(A363,DATAS,0)</f>
        <v>2</v>
      </c>
      <c r="AB363" s="55" t="n">
        <f aca="false">IF(AND(E363&gt;0,OR(AND(B363&gt;=1,B363&lt;=6),B363=10)),1,0)</f>
        <v>0</v>
      </c>
      <c r="AC363" s="55" t="n">
        <f aca="false">IF(AND(E363&gt;0,B363=10),1,0)</f>
        <v>0</v>
      </c>
      <c r="AD363" s="55" t="n">
        <f aca="false">IF(AND(C362=C363,AA362=AA363-1),AB362,"")</f>
        <v>0</v>
      </c>
      <c r="AE363" s="55" t="n">
        <f aca="false">IF(AND(C362=C363,AA362=AA363-1),AC362,"")</f>
        <v>0</v>
      </c>
      <c r="AF363" s="55" t="n">
        <f aca="false">IF(AA363=1,"",IF(AND(AB363=1,AD363&lt;&gt;1),1,0))</f>
        <v>0</v>
      </c>
      <c r="AG363" s="55" t="n">
        <f aca="false">IF(AA363=1,"",IF(AND(AC363=1,AE363&lt;&gt;1),1,0))</f>
        <v>0</v>
      </c>
      <c r="AH363" s="60" t="str">
        <f aca="false">IF(AND(E363&gt;0,AA363&lt;2,NOT(AND(C364=C363,AA364=AA363+1))),INDEX(DATAS,AA363+1),"")</f>
        <v/>
      </c>
      <c r="AI363" s="60" t="str">
        <f aca="false">IF(AND(AC363=1,AA363&lt;2),IF(AND(C364=C363,AA364=AA363+1),IF(AC364=1,"",INDEX(DATAS,AA363+1)),INDEX(DATAS,AA363+1)),"")</f>
        <v/>
      </c>
    </row>
    <row r="364" customFormat="false" ht="15" hidden="false" customHeight="false" outlineLevel="0" collapsed="false">
      <c r="A364" s="60" t="n">
        <v>46309</v>
      </c>
      <c r="B364" s="0" t="n">
        <v>3</v>
      </c>
      <c r="C364" s="0" t="n">
        <v>3575</v>
      </c>
      <c r="D364" s="0" t="n">
        <v>46</v>
      </c>
      <c r="E364" s="0" t="n">
        <v>4</v>
      </c>
      <c r="F364" s="55" t="s">
        <v>322</v>
      </c>
      <c r="G364" s="0" t="n">
        <v>79.2</v>
      </c>
      <c r="H364" s="0" t="n">
        <v>78</v>
      </c>
      <c r="I364" s="55" t="s">
        <v>166</v>
      </c>
      <c r="J364" s="0" t="n">
        <v>46</v>
      </c>
      <c r="M364" s="0" t="n">
        <v>848.38</v>
      </c>
      <c r="N364" s="0" t="n">
        <v>43.68</v>
      </c>
      <c r="O364" s="0" t="n">
        <v>30.36</v>
      </c>
      <c r="P364" s="0" t="n">
        <v>2.73</v>
      </c>
      <c r="Q364" s="0" t="n">
        <v>3.28</v>
      </c>
      <c r="R364" s="0" t="n">
        <v>6361</v>
      </c>
      <c r="S364" s="0" t="n">
        <v>12786</v>
      </c>
      <c r="U364" s="0" t="n">
        <v>1884</v>
      </c>
      <c r="V364" s="0" t="n">
        <v>0</v>
      </c>
      <c r="X364" s="55" t="n">
        <f aca="false">IF(I364="Male",0,1)</f>
        <v>1</v>
      </c>
      <c r="Y364" s="55" t="n">
        <f aca="false">IF(OR(I364="DNB",I364="Dry DNB"),1,0)</f>
        <v>0</v>
      </c>
      <c r="Z364" s="0" t="str">
        <f aca="false">IF(ISNUMBER(W364),A364-W364,"")</f>
        <v/>
      </c>
      <c r="AA364" s="55" t="n">
        <f aca="false">MATCH(A364,DATAS,0)</f>
        <v>1</v>
      </c>
      <c r="AB364" s="55" t="n">
        <f aca="false">IF(AND(E364&gt;0,OR(AND(B364&gt;=1,B364&lt;=6),B364=10)),1,0)</f>
        <v>1</v>
      </c>
      <c r="AC364" s="55" t="n">
        <f aca="false">IF(AND(E364&gt;0,B364=10),1,0)</f>
        <v>0</v>
      </c>
      <c r="AD364" s="0" t="str">
        <f aca="false">IF(AND(C363=C364,AA363=AA364-1),AB363,"")</f>
        <v/>
      </c>
      <c r="AE364" s="0" t="str">
        <f aca="false">IF(AND(C363=C364,AA363=AA364-1),AC363,"")</f>
        <v/>
      </c>
      <c r="AF364" s="0" t="str">
        <f aca="false">IF(AA364=1,"",IF(AND(AB364=1,AD364&lt;&gt;1),1,0))</f>
        <v/>
      </c>
      <c r="AG364" s="0" t="str">
        <f aca="false">IF(AA364=1,"",IF(AND(AC364=1,AE364&lt;&gt;1),1,0))</f>
        <v/>
      </c>
      <c r="AH364" s="60" t="str">
        <f aca="false">IF(AND(E364&gt;0,AA364&lt;2,NOT(AND(C365=C364,AA365=AA364+1))),INDEX(DATAS,AA364+1),"")</f>
        <v/>
      </c>
      <c r="AI364" s="60" t="str">
        <f aca="false">IF(AND(AC364=1,AA364&lt;2),IF(AND(C365=C364,AA365=AA364+1),IF(AC365=1,"",INDEX(DATAS,AA364+1)),INDEX(DATAS,AA364+1)),"")</f>
        <v/>
      </c>
    </row>
    <row r="365" customFormat="false" ht="15" hidden="false" customHeight="false" outlineLevel="0" collapsed="false">
      <c r="A365" s="60" t="n">
        <v>46310</v>
      </c>
      <c r="B365" s="0" t="n">
        <v>3</v>
      </c>
      <c r="C365" s="0" t="n">
        <v>3575</v>
      </c>
      <c r="D365" s="0" t="n">
        <v>47</v>
      </c>
      <c r="E365" s="0" t="n">
        <v>4</v>
      </c>
      <c r="F365" s="55" t="s">
        <v>322</v>
      </c>
      <c r="G365" s="0" t="n">
        <v>80.3</v>
      </c>
      <c r="H365" s="0" t="n">
        <v>79</v>
      </c>
      <c r="I365" s="55" t="s">
        <v>166</v>
      </c>
      <c r="J365" s="0" t="n">
        <v>47</v>
      </c>
      <c r="M365" s="0" t="n">
        <v>848.38</v>
      </c>
      <c r="N365" s="0" t="n">
        <v>43.68</v>
      </c>
      <c r="O365" s="0" t="n">
        <v>30.36</v>
      </c>
      <c r="P365" s="0" t="n">
        <v>2.73</v>
      </c>
      <c r="Q365" s="0" t="n">
        <v>3.28</v>
      </c>
      <c r="U365" s="0" t="n">
        <v>1885</v>
      </c>
      <c r="V365" s="0" t="n">
        <v>0</v>
      </c>
      <c r="X365" s="55" t="n">
        <f aca="false">IF(I365="Male",0,1)</f>
        <v>1</v>
      </c>
      <c r="Y365" s="55" t="n">
        <f aca="false">IF(OR(I365="DNB",I365="Dry DNB"),1,0)</f>
        <v>0</v>
      </c>
      <c r="Z365" s="0" t="str">
        <f aca="false">IF(ISNUMBER(W365),A365-W365,"")</f>
        <v/>
      </c>
      <c r="AA365" s="55" t="n">
        <f aca="false">MATCH(A365,DATAS,0)</f>
        <v>2</v>
      </c>
      <c r="AB365" s="55" t="n">
        <f aca="false">IF(AND(E365&gt;0,OR(AND(B365&gt;=1,B365&lt;=6),B365=10)),1,0)</f>
        <v>1</v>
      </c>
      <c r="AC365" s="55" t="n">
        <f aca="false">IF(AND(E365&gt;0,B365=10),1,0)</f>
        <v>0</v>
      </c>
      <c r="AD365" s="55" t="n">
        <f aca="false">IF(AND(C364=C365,AA364=AA365-1),AB364,"")</f>
        <v>1</v>
      </c>
      <c r="AE365" s="55" t="n">
        <f aca="false">IF(AND(C364=C365,AA364=AA365-1),AC364,"")</f>
        <v>0</v>
      </c>
      <c r="AF365" s="55" t="n">
        <f aca="false">IF(AA365=1,"",IF(AND(AB365=1,AD365&lt;&gt;1),1,0))</f>
        <v>0</v>
      </c>
      <c r="AG365" s="55" t="n">
        <f aca="false">IF(AA365=1,"",IF(AND(AC365=1,AE365&lt;&gt;1),1,0))</f>
        <v>0</v>
      </c>
      <c r="AH365" s="60" t="str">
        <f aca="false">IF(AND(E365&gt;0,AA365&lt;2,NOT(AND(C366=C365,AA366=AA365+1))),INDEX(DATAS,AA365+1),"")</f>
        <v/>
      </c>
      <c r="AI365" s="60" t="str">
        <f aca="false">IF(AND(AC365=1,AA365&lt;2),IF(AND(C366=C365,AA366=AA365+1),IF(AC366=1,"",INDEX(DATAS,AA365+1)),INDEX(DATAS,AA365+1)),"")</f>
        <v/>
      </c>
    </row>
    <row r="366" customFormat="false" ht="15" hidden="false" customHeight="false" outlineLevel="0" collapsed="false">
      <c r="A366" s="60" t="n">
        <v>46309</v>
      </c>
      <c r="B366" s="0" t="n">
        <v>2</v>
      </c>
      <c r="C366" s="0" t="n">
        <v>3576</v>
      </c>
      <c r="D366" s="0" t="n">
        <v>32</v>
      </c>
      <c r="E366" s="0" t="n">
        <v>5</v>
      </c>
      <c r="F366" s="55" t="s">
        <v>322</v>
      </c>
      <c r="G366" s="0" t="n">
        <v>64.4</v>
      </c>
      <c r="H366" s="0" t="n">
        <v>65</v>
      </c>
      <c r="I366" s="55" t="s">
        <v>166</v>
      </c>
      <c r="J366" s="0" t="n">
        <v>32</v>
      </c>
      <c r="M366" s="0" t="n">
        <v>467.18</v>
      </c>
      <c r="N366" s="0" t="n">
        <v>38.41</v>
      </c>
      <c r="O366" s="0" t="n">
        <v>19.84</v>
      </c>
      <c r="P366" s="0" t="n">
        <v>5.41</v>
      </c>
      <c r="Q366" s="0" t="n">
        <v>4</v>
      </c>
      <c r="R366" s="0" t="n">
        <v>5345</v>
      </c>
      <c r="S366" s="0" t="n">
        <v>10744</v>
      </c>
      <c r="U366" s="0" t="n">
        <v>1884</v>
      </c>
      <c r="V366" s="0" t="n">
        <v>0</v>
      </c>
      <c r="X366" s="55" t="n">
        <f aca="false">IF(I366="Male",0,1)</f>
        <v>1</v>
      </c>
      <c r="Y366" s="55" t="n">
        <f aca="false">IF(OR(I366="DNB",I366="Dry DNB"),1,0)</f>
        <v>0</v>
      </c>
      <c r="Z366" s="0" t="str">
        <f aca="false">IF(ISNUMBER(W366),A366-W366,"")</f>
        <v/>
      </c>
      <c r="AA366" s="55" t="n">
        <f aca="false">MATCH(A366,DATAS,0)</f>
        <v>1</v>
      </c>
      <c r="AB366" s="55" t="n">
        <f aca="false">IF(AND(E366&gt;0,OR(AND(B366&gt;=1,B366&lt;=6),B366=10)),1,0)</f>
        <v>1</v>
      </c>
      <c r="AC366" s="55" t="n">
        <f aca="false">IF(AND(E366&gt;0,B366=10),1,0)</f>
        <v>0</v>
      </c>
      <c r="AD366" s="0" t="str">
        <f aca="false">IF(AND(C365=C366,AA365=AA366-1),AB365,"")</f>
        <v/>
      </c>
      <c r="AE366" s="0" t="str">
        <f aca="false">IF(AND(C365=C366,AA365=AA366-1),AC365,"")</f>
        <v/>
      </c>
      <c r="AF366" s="0" t="str">
        <f aca="false">IF(AA366=1,"",IF(AND(AB366=1,AD366&lt;&gt;1),1,0))</f>
        <v/>
      </c>
      <c r="AG366" s="0" t="str">
        <f aca="false">IF(AA366=1,"",IF(AND(AC366=1,AE366&lt;&gt;1),1,0))</f>
        <v/>
      </c>
      <c r="AH366" s="60" t="str">
        <f aca="false">IF(AND(E366&gt;0,AA366&lt;2,NOT(AND(C367=C366,AA367=AA366+1))),INDEX(DATAS,AA366+1),"")</f>
        <v/>
      </c>
      <c r="AI366" s="60" t="str">
        <f aca="false">IF(AND(AC366=1,AA366&lt;2),IF(AND(C367=C366,AA367=AA366+1),IF(AC367=1,"",INDEX(DATAS,AA366+1)),INDEX(DATAS,AA366+1)),"")</f>
        <v/>
      </c>
    </row>
    <row r="367" customFormat="false" ht="15" hidden="false" customHeight="false" outlineLevel="0" collapsed="false">
      <c r="A367" s="60" t="n">
        <v>46310</v>
      </c>
      <c r="B367" s="0" t="n">
        <v>2</v>
      </c>
      <c r="C367" s="0" t="n">
        <v>3576</v>
      </c>
      <c r="D367" s="0" t="n">
        <v>33</v>
      </c>
      <c r="E367" s="0" t="n">
        <v>5</v>
      </c>
      <c r="F367" s="55" t="s">
        <v>322</v>
      </c>
      <c r="G367" s="0" t="n">
        <v>64</v>
      </c>
      <c r="H367" s="0" t="n">
        <v>65</v>
      </c>
      <c r="I367" s="55" t="s">
        <v>166</v>
      </c>
      <c r="J367" s="0" t="n">
        <v>33</v>
      </c>
      <c r="M367" s="0" t="n">
        <v>467.18</v>
      </c>
      <c r="N367" s="0" t="n">
        <v>38.41</v>
      </c>
      <c r="O367" s="0" t="n">
        <v>19.84</v>
      </c>
      <c r="P367" s="0" t="n">
        <v>5.41</v>
      </c>
      <c r="Q367" s="0" t="n">
        <v>4</v>
      </c>
      <c r="U367" s="0" t="n">
        <v>1885</v>
      </c>
      <c r="V367" s="0" t="n">
        <v>0</v>
      </c>
      <c r="X367" s="55" t="n">
        <f aca="false">IF(I367="Male",0,1)</f>
        <v>1</v>
      </c>
      <c r="Y367" s="55" t="n">
        <f aca="false">IF(OR(I367="DNB",I367="Dry DNB"),1,0)</f>
        <v>0</v>
      </c>
      <c r="Z367" s="0" t="str">
        <f aca="false">IF(ISNUMBER(W367),A367-W367,"")</f>
        <v/>
      </c>
      <c r="AA367" s="55" t="n">
        <f aca="false">MATCH(A367,DATAS,0)</f>
        <v>2</v>
      </c>
      <c r="AB367" s="55" t="n">
        <f aca="false">IF(AND(E367&gt;0,OR(AND(B367&gt;=1,B367&lt;=6),B367=10)),1,0)</f>
        <v>1</v>
      </c>
      <c r="AC367" s="55" t="n">
        <f aca="false">IF(AND(E367&gt;0,B367=10),1,0)</f>
        <v>0</v>
      </c>
      <c r="AD367" s="55" t="n">
        <f aca="false">IF(AND(C366=C367,AA366=AA367-1),AB366,"")</f>
        <v>1</v>
      </c>
      <c r="AE367" s="55" t="n">
        <f aca="false">IF(AND(C366=C367,AA366=AA367-1),AC366,"")</f>
        <v>0</v>
      </c>
      <c r="AF367" s="55" t="n">
        <f aca="false">IF(AA367=1,"",IF(AND(AB367=1,AD367&lt;&gt;1),1,0))</f>
        <v>0</v>
      </c>
      <c r="AG367" s="55" t="n">
        <f aca="false">IF(AA367=1,"",IF(AND(AC367=1,AE367&lt;&gt;1),1,0))</f>
        <v>0</v>
      </c>
      <c r="AH367" s="60" t="str">
        <f aca="false">IF(AND(E367&gt;0,AA367&lt;2,NOT(AND(C368=C367,AA368=AA367+1))),INDEX(DATAS,AA367+1),"")</f>
        <v/>
      </c>
      <c r="AI367" s="60" t="str">
        <f aca="false">IF(AND(AC367=1,AA367&lt;2),IF(AND(C368=C367,AA368=AA367+1),IF(AC368=1,"",INDEX(DATAS,AA367+1)),INDEX(DATAS,AA367+1)),"")</f>
        <v/>
      </c>
    </row>
    <row r="368" customFormat="false" ht="15" hidden="false" customHeight="false" outlineLevel="0" collapsed="false">
      <c r="A368" s="60" t="n">
        <v>46309</v>
      </c>
      <c r="B368" s="0" t="n">
        <v>7</v>
      </c>
      <c r="C368" s="0" t="n">
        <v>3577</v>
      </c>
      <c r="D368" s="0" t="n">
        <v>322</v>
      </c>
      <c r="E368" s="0" t="n">
        <v>3</v>
      </c>
      <c r="F368" s="55" t="s">
        <v>323</v>
      </c>
      <c r="I368" s="55" t="s">
        <v>162</v>
      </c>
      <c r="J368" s="0" t="n">
        <v>134</v>
      </c>
      <c r="K368" s="0" t="n">
        <v>64</v>
      </c>
      <c r="L368" s="0" t="n">
        <v>245</v>
      </c>
      <c r="M368" s="0" t="n">
        <v>367.35</v>
      </c>
      <c r="N368" s="0" t="n">
        <v>46.97</v>
      </c>
      <c r="O368" s="0" t="n">
        <v>24.4</v>
      </c>
      <c r="P368" s="0" t="n">
        <v>6.31</v>
      </c>
      <c r="Q368" s="0" t="n">
        <v>4.48</v>
      </c>
      <c r="R368" s="0" t="n">
        <v>5907</v>
      </c>
      <c r="S368" s="0" t="n">
        <v>10839</v>
      </c>
      <c r="T368" s="0" t="n">
        <v>60.95</v>
      </c>
      <c r="U368" s="0" t="n">
        <v>1883</v>
      </c>
      <c r="V368" s="0" t="n">
        <v>3</v>
      </c>
      <c r="W368" s="60" t="n">
        <v>46065</v>
      </c>
      <c r="X368" s="55" t="n">
        <f aca="false">IF(I368="Male",0,1)</f>
        <v>1</v>
      </c>
      <c r="Y368" s="55" t="n">
        <f aca="false">IF(OR(I368="DNB",I368="Dry DNB"),1,0)</f>
        <v>0</v>
      </c>
      <c r="Z368" s="55" t="n">
        <f aca="false">IF(ISNUMBER(W368),A368-W368,"")</f>
        <v>244</v>
      </c>
      <c r="AA368" s="55" t="n">
        <f aca="false">MATCH(A368,DATAS,0)</f>
        <v>1</v>
      </c>
      <c r="AB368" s="55" t="n">
        <f aca="false">IF(AND(E368&gt;0,OR(AND(B368&gt;=1,B368&lt;=6),B368=10)),1,0)</f>
        <v>0</v>
      </c>
      <c r="AC368" s="55" t="n">
        <f aca="false">IF(AND(E368&gt;0,B368=10),1,0)</f>
        <v>0</v>
      </c>
      <c r="AD368" s="0" t="str">
        <f aca="false">IF(AND(C367=C368,AA367=AA368-1),AB367,"")</f>
        <v/>
      </c>
      <c r="AE368" s="0" t="str">
        <f aca="false">IF(AND(C367=C368,AA367=AA368-1),AC367,"")</f>
        <v/>
      </c>
      <c r="AF368" s="0" t="str">
        <f aca="false">IF(AA368=1,"",IF(AND(AB368=1,AD368&lt;&gt;1),1,0))</f>
        <v/>
      </c>
      <c r="AG368" s="0" t="str">
        <f aca="false">IF(AA368=1,"",IF(AND(AC368=1,AE368&lt;&gt;1),1,0))</f>
        <v/>
      </c>
      <c r="AH368" s="60" t="str">
        <f aca="false">IF(AND(E368&gt;0,AA368&lt;2,NOT(AND(C369=C368,AA369=AA368+1))),INDEX(DATAS,AA368+1),"")</f>
        <v/>
      </c>
      <c r="AI368" s="60" t="str">
        <f aca="false">IF(AND(AC368=1,AA368&lt;2),IF(AND(C369=C368,AA369=AA368+1),IF(AC369=1,"",INDEX(DATAS,AA368+1)),INDEX(DATAS,AA368+1)),"")</f>
        <v/>
      </c>
    </row>
    <row r="369" customFormat="false" ht="15" hidden="false" customHeight="false" outlineLevel="0" collapsed="false">
      <c r="A369" s="60" t="n">
        <v>46310</v>
      </c>
      <c r="B369" s="0" t="n">
        <v>7</v>
      </c>
      <c r="C369" s="0" t="n">
        <v>3577</v>
      </c>
      <c r="D369" s="0" t="n">
        <v>322</v>
      </c>
      <c r="E369" s="0" t="n">
        <v>3</v>
      </c>
      <c r="F369" s="55" t="s">
        <v>323</v>
      </c>
      <c r="I369" s="55" t="s">
        <v>162</v>
      </c>
      <c r="J369" s="0" t="n">
        <v>134</v>
      </c>
      <c r="K369" s="0" t="n">
        <v>64</v>
      </c>
      <c r="L369" s="0" t="n">
        <v>246</v>
      </c>
      <c r="M369" s="0" t="n">
        <v>367.35</v>
      </c>
      <c r="N369" s="0" t="n">
        <v>46.97</v>
      </c>
      <c r="O369" s="0" t="n">
        <v>24.4</v>
      </c>
      <c r="P369" s="0" t="n">
        <v>6.31</v>
      </c>
      <c r="Q369" s="0" t="n">
        <v>4.48</v>
      </c>
      <c r="T369" s="0" t="n">
        <v>60.95</v>
      </c>
      <c r="U369" s="0" t="n">
        <v>1884</v>
      </c>
      <c r="V369" s="0" t="n">
        <v>3</v>
      </c>
      <c r="W369" s="60" t="n">
        <v>46065</v>
      </c>
      <c r="X369" s="55" t="n">
        <f aca="false">IF(I369="Male",0,1)</f>
        <v>1</v>
      </c>
      <c r="Y369" s="55" t="n">
        <f aca="false">IF(OR(I369="DNB",I369="Dry DNB"),1,0)</f>
        <v>0</v>
      </c>
      <c r="Z369" s="55" t="n">
        <f aca="false">IF(ISNUMBER(W369),A369-W369,"")</f>
        <v>245</v>
      </c>
      <c r="AA369" s="55" t="n">
        <f aca="false">MATCH(A369,DATAS,0)</f>
        <v>2</v>
      </c>
      <c r="AB369" s="55" t="n">
        <f aca="false">IF(AND(E369&gt;0,OR(AND(B369&gt;=1,B369&lt;=6),B369=10)),1,0)</f>
        <v>0</v>
      </c>
      <c r="AC369" s="55" t="n">
        <f aca="false">IF(AND(E369&gt;0,B369=10),1,0)</f>
        <v>0</v>
      </c>
      <c r="AD369" s="55" t="n">
        <f aca="false">IF(AND(C368=C369,AA368=AA369-1),AB368,"")</f>
        <v>0</v>
      </c>
      <c r="AE369" s="55" t="n">
        <f aca="false">IF(AND(C368=C369,AA368=AA369-1),AC368,"")</f>
        <v>0</v>
      </c>
      <c r="AF369" s="55" t="n">
        <f aca="false">IF(AA369=1,"",IF(AND(AB369=1,AD369&lt;&gt;1),1,0))</f>
        <v>0</v>
      </c>
      <c r="AG369" s="55" t="n">
        <f aca="false">IF(AA369=1,"",IF(AND(AC369=1,AE369&lt;&gt;1),1,0))</f>
        <v>0</v>
      </c>
      <c r="AH369" s="60" t="str">
        <f aca="false">IF(AND(E369&gt;0,AA369&lt;2,NOT(AND(C370=C369,AA370=AA369+1))),INDEX(DATAS,AA369+1),"")</f>
        <v/>
      </c>
      <c r="AI369" s="60" t="str">
        <f aca="false">IF(AND(AC369=1,AA369&lt;2),IF(AND(C370=C369,AA370=AA369+1),IF(AC370=1,"",INDEX(DATAS,AA369+1)),INDEX(DATAS,AA369+1)),"")</f>
        <v/>
      </c>
    </row>
    <row r="370" customFormat="false" ht="15" hidden="false" customHeight="false" outlineLevel="0" collapsed="false">
      <c r="A370" s="60" t="n">
        <v>46309</v>
      </c>
      <c r="B370" s="0" t="n">
        <v>7</v>
      </c>
      <c r="C370" s="0" t="n">
        <v>3579</v>
      </c>
      <c r="D370" s="0" t="n">
        <v>238</v>
      </c>
      <c r="E370" s="0" t="n">
        <v>3</v>
      </c>
      <c r="F370" s="55" t="s">
        <v>324</v>
      </c>
      <c r="I370" s="55" t="s">
        <v>162</v>
      </c>
      <c r="J370" s="0" t="n">
        <v>64</v>
      </c>
      <c r="K370" s="0" t="n">
        <v>64</v>
      </c>
      <c r="L370" s="0" t="n">
        <v>196</v>
      </c>
      <c r="M370" s="0" t="n">
        <v>1053.4</v>
      </c>
      <c r="N370" s="0" t="n">
        <v>34.65</v>
      </c>
      <c r="O370" s="0" t="n">
        <v>33.36</v>
      </c>
      <c r="P370" s="0" t="n">
        <v>5.11</v>
      </c>
      <c r="Q370" s="0" t="n">
        <v>3.68</v>
      </c>
      <c r="R370" s="0" t="n">
        <v>5489</v>
      </c>
      <c r="S370" s="0" t="n">
        <v>10332</v>
      </c>
      <c r="T370" s="0" t="n">
        <v>61.8</v>
      </c>
      <c r="U370" s="0" t="n">
        <v>1881</v>
      </c>
      <c r="V370" s="0" t="n">
        <v>1</v>
      </c>
      <c r="W370" s="60" t="n">
        <v>46114</v>
      </c>
      <c r="X370" s="55" t="n">
        <f aca="false">IF(I370="Male",0,1)</f>
        <v>1</v>
      </c>
      <c r="Y370" s="55" t="n">
        <f aca="false">IF(OR(I370="DNB",I370="Dry DNB"),1,0)</f>
        <v>0</v>
      </c>
      <c r="Z370" s="55" t="n">
        <f aca="false">IF(ISNUMBER(W370),A370-W370,"")</f>
        <v>195</v>
      </c>
      <c r="AA370" s="55" t="n">
        <f aca="false">MATCH(A370,DATAS,0)</f>
        <v>1</v>
      </c>
      <c r="AB370" s="55" t="n">
        <f aca="false">IF(AND(E370&gt;0,OR(AND(B370&gt;=1,B370&lt;=6),B370=10)),1,0)</f>
        <v>0</v>
      </c>
      <c r="AC370" s="55" t="n">
        <f aca="false">IF(AND(E370&gt;0,B370=10),1,0)</f>
        <v>0</v>
      </c>
      <c r="AD370" s="0" t="str">
        <f aca="false">IF(AND(C369=C370,AA369=AA370-1),AB369,"")</f>
        <v/>
      </c>
      <c r="AE370" s="0" t="str">
        <f aca="false">IF(AND(C369=C370,AA369=AA370-1),AC369,"")</f>
        <v/>
      </c>
      <c r="AF370" s="0" t="str">
        <f aca="false">IF(AA370=1,"",IF(AND(AB370=1,AD370&lt;&gt;1),1,0))</f>
        <v/>
      </c>
      <c r="AG370" s="0" t="str">
        <f aca="false">IF(AA370=1,"",IF(AND(AC370=1,AE370&lt;&gt;1),1,0))</f>
        <v/>
      </c>
      <c r="AH370" s="60" t="str">
        <f aca="false">IF(AND(E370&gt;0,AA370&lt;2,NOT(AND(C371=C370,AA371=AA370+1))),INDEX(DATAS,AA370+1),"")</f>
        <v/>
      </c>
      <c r="AI370" s="60" t="str">
        <f aca="false">IF(AND(AC370=1,AA370&lt;2),IF(AND(C371=C370,AA371=AA370+1),IF(AC371=1,"",INDEX(DATAS,AA370+1)),INDEX(DATAS,AA370+1)),"")</f>
        <v/>
      </c>
    </row>
    <row r="371" customFormat="false" ht="15" hidden="false" customHeight="false" outlineLevel="0" collapsed="false">
      <c r="A371" s="60" t="n">
        <v>46310</v>
      </c>
      <c r="B371" s="0" t="n">
        <v>7</v>
      </c>
      <c r="C371" s="0" t="n">
        <v>3579</v>
      </c>
      <c r="D371" s="0" t="n">
        <v>238</v>
      </c>
      <c r="E371" s="0" t="n">
        <v>3</v>
      </c>
      <c r="F371" s="55" t="s">
        <v>324</v>
      </c>
      <c r="I371" s="55" t="s">
        <v>162</v>
      </c>
      <c r="J371" s="0" t="n">
        <v>64</v>
      </c>
      <c r="K371" s="0" t="n">
        <v>64</v>
      </c>
      <c r="L371" s="0" t="n">
        <v>197</v>
      </c>
      <c r="M371" s="0" t="n">
        <v>1053.4</v>
      </c>
      <c r="N371" s="0" t="n">
        <v>34.65</v>
      </c>
      <c r="O371" s="0" t="n">
        <v>33.36</v>
      </c>
      <c r="P371" s="0" t="n">
        <v>5.11</v>
      </c>
      <c r="Q371" s="0" t="n">
        <v>3.68</v>
      </c>
      <c r="T371" s="0" t="n">
        <v>61.8</v>
      </c>
      <c r="U371" s="0" t="n">
        <v>1882</v>
      </c>
      <c r="V371" s="0" t="n">
        <v>1</v>
      </c>
      <c r="W371" s="60" t="n">
        <v>46114</v>
      </c>
      <c r="X371" s="55" t="n">
        <f aca="false">IF(I371="Male",0,1)</f>
        <v>1</v>
      </c>
      <c r="Y371" s="55" t="n">
        <f aca="false">IF(OR(I371="DNB",I371="Dry DNB"),1,0)</f>
        <v>0</v>
      </c>
      <c r="Z371" s="55" t="n">
        <f aca="false">IF(ISNUMBER(W371),A371-W371,"")</f>
        <v>196</v>
      </c>
      <c r="AA371" s="55" t="n">
        <f aca="false">MATCH(A371,DATAS,0)</f>
        <v>2</v>
      </c>
      <c r="AB371" s="55" t="n">
        <f aca="false">IF(AND(E371&gt;0,OR(AND(B371&gt;=1,B371&lt;=6),B371=10)),1,0)</f>
        <v>0</v>
      </c>
      <c r="AC371" s="55" t="n">
        <f aca="false">IF(AND(E371&gt;0,B371=10),1,0)</f>
        <v>0</v>
      </c>
      <c r="AD371" s="55" t="n">
        <f aca="false">IF(AND(C370=C371,AA370=AA371-1),AB370,"")</f>
        <v>0</v>
      </c>
      <c r="AE371" s="55" t="n">
        <f aca="false">IF(AND(C370=C371,AA370=AA371-1),AC370,"")</f>
        <v>0</v>
      </c>
      <c r="AF371" s="55" t="n">
        <f aca="false">IF(AA371=1,"",IF(AND(AB371=1,AD371&lt;&gt;1),1,0))</f>
        <v>0</v>
      </c>
      <c r="AG371" s="55" t="n">
        <f aca="false">IF(AA371=1,"",IF(AND(AC371=1,AE371&lt;&gt;1),1,0))</f>
        <v>0</v>
      </c>
      <c r="AH371" s="60" t="str">
        <f aca="false">IF(AND(E371&gt;0,AA371&lt;2,NOT(AND(C372=C371,AA372=AA371+1))),INDEX(DATAS,AA371+1),"")</f>
        <v/>
      </c>
      <c r="AI371" s="60" t="str">
        <f aca="false">IF(AND(AC371=1,AA371&lt;2),IF(AND(C372=C371,AA372=AA371+1),IF(AC372=1,"",INDEX(DATAS,AA371+1)),INDEX(DATAS,AA371+1)),"")</f>
        <v/>
      </c>
    </row>
    <row r="372" customFormat="false" ht="15" hidden="false" customHeight="false" outlineLevel="0" collapsed="false">
      <c r="A372" s="60" t="n">
        <v>46309</v>
      </c>
      <c r="B372" s="0" t="n">
        <v>6</v>
      </c>
      <c r="C372" s="0" t="n">
        <v>3583</v>
      </c>
      <c r="D372" s="0" t="n">
        <v>199</v>
      </c>
      <c r="E372" s="0" t="n">
        <v>3</v>
      </c>
      <c r="F372" s="55" t="s">
        <v>325</v>
      </c>
      <c r="G372" s="0" t="n">
        <v>30.7</v>
      </c>
      <c r="H372" s="0" t="n">
        <v>30</v>
      </c>
      <c r="I372" s="55" t="s">
        <v>143</v>
      </c>
      <c r="J372" s="0" t="n">
        <v>199</v>
      </c>
      <c r="M372" s="0" t="n">
        <v>296.15</v>
      </c>
      <c r="N372" s="0" t="n">
        <v>28.63</v>
      </c>
      <c r="O372" s="0" t="n">
        <v>18.54</v>
      </c>
      <c r="P372" s="0" t="n">
        <v>5.39</v>
      </c>
      <c r="Q372" s="0" t="n">
        <v>3.79</v>
      </c>
      <c r="R372" s="0" t="n">
        <v>3669</v>
      </c>
      <c r="S372" s="0" t="n">
        <v>6766</v>
      </c>
      <c r="T372" s="0" t="n">
        <v>40.9</v>
      </c>
      <c r="U372" s="0" t="n">
        <v>1880</v>
      </c>
      <c r="V372" s="0" t="n">
        <v>0</v>
      </c>
      <c r="X372" s="55" t="n">
        <f aca="false">IF(I372="Male",0,1)</f>
        <v>1</v>
      </c>
      <c r="Y372" s="55" t="n">
        <f aca="false">IF(OR(I372="DNB",I372="Dry DNB"),1,0)</f>
        <v>1</v>
      </c>
      <c r="Z372" s="0" t="str">
        <f aca="false">IF(ISNUMBER(W372),A372-W372,"")</f>
        <v/>
      </c>
      <c r="AA372" s="55" t="n">
        <f aca="false">MATCH(A372,DATAS,0)</f>
        <v>1</v>
      </c>
      <c r="AB372" s="55" t="n">
        <f aca="false">IF(AND(E372&gt;0,OR(AND(B372&gt;=1,B372&lt;=6),B372=10)),1,0)</f>
        <v>1</v>
      </c>
      <c r="AC372" s="55" t="n">
        <f aca="false">IF(AND(E372&gt;0,B372=10),1,0)</f>
        <v>0</v>
      </c>
      <c r="AD372" s="0" t="str">
        <f aca="false">IF(AND(C371=C372,AA371=AA372-1),AB371,"")</f>
        <v/>
      </c>
      <c r="AE372" s="0" t="str">
        <f aca="false">IF(AND(C371=C372,AA371=AA372-1),AC371,"")</f>
        <v/>
      </c>
      <c r="AF372" s="0" t="str">
        <f aca="false">IF(AA372=1,"",IF(AND(AB372=1,AD372&lt;&gt;1),1,0))</f>
        <v/>
      </c>
      <c r="AG372" s="0" t="str">
        <f aca="false">IF(AA372=1,"",IF(AND(AC372=1,AE372&lt;&gt;1),1,0))</f>
        <v/>
      </c>
      <c r="AH372" s="60" t="str">
        <f aca="false">IF(AND(E372&gt;0,AA372&lt;2,NOT(AND(C373=C372,AA373=AA372+1))),INDEX(DATAS,AA372+1),"")</f>
        <v/>
      </c>
      <c r="AI372" s="60" t="str">
        <f aca="false">IF(AND(AC372=1,AA372&lt;2),IF(AND(C373=C372,AA373=AA372+1),IF(AC373=1,"",INDEX(DATAS,AA372+1)),INDEX(DATAS,AA372+1)),"")</f>
        <v/>
      </c>
    </row>
    <row r="373" customFormat="false" ht="15" hidden="false" customHeight="false" outlineLevel="0" collapsed="false">
      <c r="A373" s="60" t="n">
        <v>46310</v>
      </c>
      <c r="B373" s="0" t="n">
        <v>6</v>
      </c>
      <c r="C373" s="0" t="n">
        <v>3583</v>
      </c>
      <c r="D373" s="0" t="n">
        <v>200</v>
      </c>
      <c r="E373" s="0" t="n">
        <v>3</v>
      </c>
      <c r="F373" s="55" t="s">
        <v>325</v>
      </c>
      <c r="G373" s="0" t="n">
        <v>31.8</v>
      </c>
      <c r="H373" s="0" t="n">
        <v>30</v>
      </c>
      <c r="I373" s="55" t="s">
        <v>143</v>
      </c>
      <c r="J373" s="0" t="n">
        <v>200</v>
      </c>
      <c r="M373" s="0" t="n">
        <v>296.15</v>
      </c>
      <c r="N373" s="0" t="n">
        <v>28.63</v>
      </c>
      <c r="O373" s="0" t="n">
        <v>18.54</v>
      </c>
      <c r="P373" s="0" t="n">
        <v>5.39</v>
      </c>
      <c r="Q373" s="0" t="n">
        <v>3.79</v>
      </c>
      <c r="T373" s="0" t="n">
        <v>40.9</v>
      </c>
      <c r="U373" s="0" t="n">
        <v>1881</v>
      </c>
      <c r="V373" s="0" t="n">
        <v>0</v>
      </c>
      <c r="X373" s="55" t="n">
        <f aca="false">IF(I373="Male",0,1)</f>
        <v>1</v>
      </c>
      <c r="Y373" s="55" t="n">
        <f aca="false">IF(OR(I373="DNB",I373="Dry DNB"),1,0)</f>
        <v>1</v>
      </c>
      <c r="Z373" s="0" t="str">
        <f aca="false">IF(ISNUMBER(W373),A373-W373,"")</f>
        <v/>
      </c>
      <c r="AA373" s="55" t="n">
        <f aca="false">MATCH(A373,DATAS,0)</f>
        <v>2</v>
      </c>
      <c r="AB373" s="55" t="n">
        <f aca="false">IF(AND(E373&gt;0,OR(AND(B373&gt;=1,B373&lt;=6),B373=10)),1,0)</f>
        <v>1</v>
      </c>
      <c r="AC373" s="55" t="n">
        <f aca="false">IF(AND(E373&gt;0,B373=10),1,0)</f>
        <v>0</v>
      </c>
      <c r="AD373" s="55" t="n">
        <f aca="false">IF(AND(C372=C373,AA372=AA373-1),AB372,"")</f>
        <v>1</v>
      </c>
      <c r="AE373" s="55" t="n">
        <f aca="false">IF(AND(C372=C373,AA372=AA373-1),AC372,"")</f>
        <v>0</v>
      </c>
      <c r="AF373" s="55" t="n">
        <f aca="false">IF(AA373=1,"",IF(AND(AB373=1,AD373&lt;&gt;1),1,0))</f>
        <v>0</v>
      </c>
      <c r="AG373" s="55" t="n">
        <f aca="false">IF(AA373=1,"",IF(AND(AC373=1,AE373&lt;&gt;1),1,0))</f>
        <v>0</v>
      </c>
      <c r="AH373" s="60" t="str">
        <f aca="false">IF(AND(E373&gt;0,AA373&lt;2,NOT(AND(C374=C373,AA374=AA373+1))),INDEX(DATAS,AA373+1),"")</f>
        <v/>
      </c>
      <c r="AI373" s="60" t="str">
        <f aca="false">IF(AND(AC373=1,AA373&lt;2),IF(AND(C374=C373,AA374=AA373+1),IF(AC374=1,"",INDEX(DATAS,AA373+1)),INDEX(DATAS,AA373+1)),"")</f>
        <v/>
      </c>
    </row>
    <row r="374" customFormat="false" ht="15" hidden="false" customHeight="false" outlineLevel="0" collapsed="false">
      <c r="A374" s="60" t="n">
        <v>46309</v>
      </c>
      <c r="B374" s="0" t="n">
        <v>7</v>
      </c>
      <c r="C374" s="0" t="n">
        <v>3590</v>
      </c>
      <c r="D374" s="0" t="n">
        <v>444</v>
      </c>
      <c r="E374" s="0" t="n">
        <v>3</v>
      </c>
      <c r="F374" s="55" t="s">
        <v>326</v>
      </c>
      <c r="I374" s="55" t="s">
        <v>162</v>
      </c>
      <c r="J374" s="0" t="n">
        <v>263</v>
      </c>
      <c r="K374" s="0" t="n">
        <v>60</v>
      </c>
      <c r="L374" s="0" t="n">
        <v>189</v>
      </c>
      <c r="M374" s="0" t="n">
        <v>336.16</v>
      </c>
      <c r="N374" s="0" t="n">
        <v>42.45</v>
      </c>
      <c r="O374" s="0" t="n">
        <v>31.53</v>
      </c>
      <c r="P374" s="0" t="n">
        <v>5.18</v>
      </c>
      <c r="Q374" s="0" t="n">
        <v>4.25</v>
      </c>
      <c r="R374" s="0" t="n">
        <v>6544</v>
      </c>
      <c r="S374" s="0" t="n">
        <v>12715</v>
      </c>
      <c r="T374" s="0" t="n">
        <v>68.5</v>
      </c>
      <c r="U374" s="0" t="n">
        <v>1877</v>
      </c>
      <c r="V374" s="0" t="n">
        <v>6</v>
      </c>
      <c r="W374" s="60" t="n">
        <v>46121</v>
      </c>
      <c r="X374" s="55" t="n">
        <f aca="false">IF(I374="Male",0,1)</f>
        <v>1</v>
      </c>
      <c r="Y374" s="55" t="n">
        <f aca="false">IF(OR(I374="DNB",I374="Dry DNB"),1,0)</f>
        <v>0</v>
      </c>
      <c r="Z374" s="55" t="n">
        <f aca="false">IF(ISNUMBER(W374),A374-W374,"")</f>
        <v>188</v>
      </c>
      <c r="AA374" s="55" t="n">
        <f aca="false">MATCH(A374,DATAS,0)</f>
        <v>1</v>
      </c>
      <c r="AB374" s="55" t="n">
        <f aca="false">IF(AND(E374&gt;0,OR(AND(B374&gt;=1,B374&lt;=6),B374=10)),1,0)</f>
        <v>0</v>
      </c>
      <c r="AC374" s="55" t="n">
        <f aca="false">IF(AND(E374&gt;0,B374=10),1,0)</f>
        <v>0</v>
      </c>
      <c r="AD374" s="0" t="str">
        <f aca="false">IF(AND(C373=C374,AA373=AA374-1),AB373,"")</f>
        <v/>
      </c>
      <c r="AE374" s="0" t="str">
        <f aca="false">IF(AND(C373=C374,AA373=AA374-1),AC373,"")</f>
        <v/>
      </c>
      <c r="AF374" s="0" t="str">
        <f aca="false">IF(AA374=1,"",IF(AND(AB374=1,AD374&lt;&gt;1),1,0))</f>
        <v/>
      </c>
      <c r="AG374" s="0" t="str">
        <f aca="false">IF(AA374=1,"",IF(AND(AC374=1,AE374&lt;&gt;1),1,0))</f>
        <v/>
      </c>
      <c r="AH374" s="60" t="str">
        <f aca="false">IF(AND(E374&gt;0,AA374&lt;2,NOT(AND(C375=C374,AA375=AA374+1))),INDEX(DATAS,AA374+1),"")</f>
        <v/>
      </c>
      <c r="AI374" s="60" t="str">
        <f aca="false">IF(AND(AC374=1,AA374&lt;2),IF(AND(C375=C374,AA375=AA374+1),IF(AC375=1,"",INDEX(DATAS,AA374+1)),INDEX(DATAS,AA374+1)),"")</f>
        <v/>
      </c>
    </row>
    <row r="375" customFormat="false" ht="15" hidden="false" customHeight="false" outlineLevel="0" collapsed="false">
      <c r="A375" s="60" t="n">
        <v>46310</v>
      </c>
      <c r="B375" s="0" t="n">
        <v>7</v>
      </c>
      <c r="C375" s="0" t="n">
        <v>3590</v>
      </c>
      <c r="D375" s="0" t="n">
        <v>444</v>
      </c>
      <c r="E375" s="0" t="n">
        <v>3</v>
      </c>
      <c r="F375" s="55" t="s">
        <v>326</v>
      </c>
      <c r="I375" s="55" t="s">
        <v>162</v>
      </c>
      <c r="J375" s="0" t="n">
        <v>263</v>
      </c>
      <c r="K375" s="0" t="n">
        <v>60</v>
      </c>
      <c r="L375" s="0" t="n">
        <v>190</v>
      </c>
      <c r="M375" s="0" t="n">
        <v>336.16</v>
      </c>
      <c r="N375" s="0" t="n">
        <v>42.45</v>
      </c>
      <c r="O375" s="0" t="n">
        <v>31.53</v>
      </c>
      <c r="P375" s="0" t="n">
        <v>5.18</v>
      </c>
      <c r="Q375" s="0" t="n">
        <v>4.25</v>
      </c>
      <c r="T375" s="0" t="n">
        <v>68.5</v>
      </c>
      <c r="U375" s="0" t="n">
        <v>1878</v>
      </c>
      <c r="V375" s="0" t="n">
        <v>6</v>
      </c>
      <c r="W375" s="60" t="n">
        <v>46121</v>
      </c>
      <c r="X375" s="55" t="n">
        <f aca="false">IF(I375="Male",0,1)</f>
        <v>1</v>
      </c>
      <c r="Y375" s="55" t="n">
        <f aca="false">IF(OR(I375="DNB",I375="Dry DNB"),1,0)</f>
        <v>0</v>
      </c>
      <c r="Z375" s="55" t="n">
        <f aca="false">IF(ISNUMBER(W375),A375-W375,"")</f>
        <v>189</v>
      </c>
      <c r="AA375" s="55" t="n">
        <f aca="false">MATCH(A375,DATAS,0)</f>
        <v>2</v>
      </c>
      <c r="AB375" s="55" t="n">
        <f aca="false">IF(AND(E375&gt;0,OR(AND(B375&gt;=1,B375&lt;=6),B375=10)),1,0)</f>
        <v>0</v>
      </c>
      <c r="AC375" s="55" t="n">
        <f aca="false">IF(AND(E375&gt;0,B375=10),1,0)</f>
        <v>0</v>
      </c>
      <c r="AD375" s="55" t="n">
        <f aca="false">IF(AND(C374=C375,AA374=AA375-1),AB374,"")</f>
        <v>0</v>
      </c>
      <c r="AE375" s="55" t="n">
        <f aca="false">IF(AND(C374=C375,AA374=AA375-1),AC374,"")</f>
        <v>0</v>
      </c>
      <c r="AF375" s="55" t="n">
        <f aca="false">IF(AA375=1,"",IF(AND(AB375=1,AD375&lt;&gt;1),1,0))</f>
        <v>0</v>
      </c>
      <c r="AG375" s="55" t="n">
        <f aca="false">IF(AA375=1,"",IF(AND(AC375=1,AE375&lt;&gt;1),1,0))</f>
        <v>0</v>
      </c>
      <c r="AH375" s="60" t="str">
        <f aca="false">IF(AND(E375&gt;0,AA375&lt;2,NOT(AND(C376=C375,AA376=AA375+1))),INDEX(DATAS,AA375+1),"")</f>
        <v/>
      </c>
      <c r="AI375" s="60" t="str">
        <f aca="false">IF(AND(AC375=1,AA375&lt;2),IF(AND(C376=C375,AA376=AA375+1),IF(AC376=1,"",INDEX(DATAS,AA375+1)),INDEX(DATAS,AA375+1)),"")</f>
        <v/>
      </c>
    </row>
    <row r="376" customFormat="false" ht="15" hidden="false" customHeight="false" outlineLevel="0" collapsed="false">
      <c r="A376" s="60" t="n">
        <v>46309</v>
      </c>
      <c r="B376" s="0" t="n">
        <v>6</v>
      </c>
      <c r="C376" s="0" t="n">
        <v>3591</v>
      </c>
      <c r="D376" s="0" t="n">
        <v>186</v>
      </c>
      <c r="E376" s="0" t="n">
        <v>4</v>
      </c>
      <c r="F376" s="55" t="s">
        <v>327</v>
      </c>
      <c r="G376" s="0" t="n">
        <v>24.5</v>
      </c>
      <c r="H376" s="0" t="n">
        <v>25</v>
      </c>
      <c r="I376" s="55" t="s">
        <v>157</v>
      </c>
      <c r="J376" s="0" t="n">
        <v>116</v>
      </c>
      <c r="K376" s="0" t="n">
        <v>67</v>
      </c>
      <c r="L376" s="0" t="n">
        <v>70</v>
      </c>
      <c r="M376" s="0" t="n">
        <v>382.67</v>
      </c>
      <c r="N376" s="0" t="n">
        <v>46.27</v>
      </c>
      <c r="O376" s="0" t="n">
        <v>30.83</v>
      </c>
      <c r="P376" s="0" t="n">
        <v>6.19</v>
      </c>
      <c r="Q376" s="0" t="n">
        <v>3.69</v>
      </c>
      <c r="R376" s="0" t="n">
        <v>3152</v>
      </c>
      <c r="S376" s="0" t="n">
        <v>6001</v>
      </c>
      <c r="T376" s="0" t="n">
        <v>35.2</v>
      </c>
      <c r="U376" s="0" t="n">
        <v>1876</v>
      </c>
      <c r="V376" s="0" t="n">
        <v>2</v>
      </c>
      <c r="W376" s="60" t="n">
        <v>46240</v>
      </c>
      <c r="X376" s="55" t="n">
        <f aca="false">IF(I376="Male",0,1)</f>
        <v>1</v>
      </c>
      <c r="Y376" s="55" t="n">
        <f aca="false">IF(OR(I376="DNB",I376="Dry DNB"),1,0)</f>
        <v>0</v>
      </c>
      <c r="Z376" s="55" t="n">
        <f aca="false">IF(ISNUMBER(W376),A376-W376,"")</f>
        <v>69</v>
      </c>
      <c r="AA376" s="55" t="n">
        <f aca="false">MATCH(A376,DATAS,0)</f>
        <v>1</v>
      </c>
      <c r="AB376" s="55" t="n">
        <f aca="false">IF(AND(E376&gt;0,OR(AND(B376&gt;=1,B376&lt;=6),B376=10)),1,0)</f>
        <v>1</v>
      </c>
      <c r="AC376" s="55" t="n">
        <f aca="false">IF(AND(E376&gt;0,B376=10),1,0)</f>
        <v>0</v>
      </c>
      <c r="AD376" s="0" t="str">
        <f aca="false">IF(AND(C375=C376,AA375=AA376-1),AB375,"")</f>
        <v/>
      </c>
      <c r="AE376" s="0" t="str">
        <f aca="false">IF(AND(C375=C376,AA375=AA376-1),AC375,"")</f>
        <v/>
      </c>
      <c r="AF376" s="0" t="str">
        <f aca="false">IF(AA376=1,"",IF(AND(AB376=1,AD376&lt;&gt;1),1,0))</f>
        <v/>
      </c>
      <c r="AG376" s="0" t="str">
        <f aca="false">IF(AA376=1,"",IF(AND(AC376=1,AE376&lt;&gt;1),1,0))</f>
        <v/>
      </c>
      <c r="AH376" s="60" t="str">
        <f aca="false">IF(AND(E376&gt;0,AA376&lt;2,NOT(AND(C377=C376,AA377=AA376+1))),INDEX(DATAS,AA376+1),"")</f>
        <v/>
      </c>
      <c r="AI376" s="60" t="str">
        <f aca="false">IF(AND(AC376=1,AA376&lt;2),IF(AND(C377=C376,AA377=AA376+1),IF(AC377=1,"",INDEX(DATAS,AA376+1)),INDEX(DATAS,AA376+1)),"")</f>
        <v/>
      </c>
    </row>
    <row r="377" customFormat="false" ht="15" hidden="false" customHeight="false" outlineLevel="0" collapsed="false">
      <c r="A377" s="60" t="n">
        <v>46310</v>
      </c>
      <c r="B377" s="0" t="n">
        <v>6</v>
      </c>
      <c r="C377" s="0" t="n">
        <v>3591</v>
      </c>
      <c r="D377" s="0" t="n">
        <v>187</v>
      </c>
      <c r="E377" s="0" t="n">
        <v>4</v>
      </c>
      <c r="F377" s="55" t="s">
        <v>327</v>
      </c>
      <c r="G377" s="0" t="n">
        <v>26.2</v>
      </c>
      <c r="H377" s="0" t="n">
        <v>25</v>
      </c>
      <c r="I377" s="55" t="s">
        <v>157</v>
      </c>
      <c r="J377" s="0" t="n">
        <v>116</v>
      </c>
      <c r="K377" s="0" t="n">
        <v>67</v>
      </c>
      <c r="L377" s="0" t="n">
        <v>71</v>
      </c>
      <c r="M377" s="0" t="n">
        <v>382.67</v>
      </c>
      <c r="N377" s="0" t="n">
        <v>46.27</v>
      </c>
      <c r="O377" s="0" t="n">
        <v>30.83</v>
      </c>
      <c r="P377" s="0" t="n">
        <v>6.19</v>
      </c>
      <c r="Q377" s="0" t="n">
        <v>3.69</v>
      </c>
      <c r="T377" s="0" t="n">
        <v>35.2</v>
      </c>
      <c r="U377" s="0" t="n">
        <v>1877</v>
      </c>
      <c r="V377" s="0" t="n">
        <v>2</v>
      </c>
      <c r="W377" s="60" t="n">
        <v>46240</v>
      </c>
      <c r="X377" s="55" t="n">
        <f aca="false">IF(I377="Male",0,1)</f>
        <v>1</v>
      </c>
      <c r="Y377" s="55" t="n">
        <f aca="false">IF(OR(I377="DNB",I377="Dry DNB"),1,0)</f>
        <v>0</v>
      </c>
      <c r="Z377" s="55" t="n">
        <f aca="false">IF(ISNUMBER(W377),A377-W377,"")</f>
        <v>70</v>
      </c>
      <c r="AA377" s="55" t="n">
        <f aca="false">MATCH(A377,DATAS,0)</f>
        <v>2</v>
      </c>
      <c r="AB377" s="55" t="n">
        <f aca="false">IF(AND(E377&gt;0,OR(AND(B377&gt;=1,B377&lt;=6),B377=10)),1,0)</f>
        <v>1</v>
      </c>
      <c r="AC377" s="55" t="n">
        <f aca="false">IF(AND(E377&gt;0,B377=10),1,0)</f>
        <v>0</v>
      </c>
      <c r="AD377" s="55" t="n">
        <f aca="false">IF(AND(C376=C377,AA376=AA377-1),AB376,"")</f>
        <v>1</v>
      </c>
      <c r="AE377" s="55" t="n">
        <f aca="false">IF(AND(C376=C377,AA376=AA377-1),AC376,"")</f>
        <v>0</v>
      </c>
      <c r="AF377" s="55" t="n">
        <f aca="false">IF(AA377=1,"",IF(AND(AB377=1,AD377&lt;&gt;1),1,0))</f>
        <v>0</v>
      </c>
      <c r="AG377" s="55" t="n">
        <f aca="false">IF(AA377=1,"",IF(AND(AC377=1,AE377&lt;&gt;1),1,0))</f>
        <v>0</v>
      </c>
      <c r="AH377" s="60" t="str">
        <f aca="false">IF(AND(E377&gt;0,AA377&lt;2,NOT(AND(C378=C377,AA378=AA377+1))),INDEX(DATAS,AA377+1),"")</f>
        <v/>
      </c>
      <c r="AI377" s="60" t="str">
        <f aca="false">IF(AND(AC377=1,AA377&lt;2),IF(AND(C378=C377,AA378=AA377+1),IF(AC378=1,"",INDEX(DATAS,AA377+1)),INDEX(DATAS,AA377+1)),"")</f>
        <v/>
      </c>
    </row>
    <row r="378" customFormat="false" ht="15" hidden="false" customHeight="false" outlineLevel="0" collapsed="false">
      <c r="A378" s="60" t="n">
        <v>46309</v>
      </c>
      <c r="B378" s="0" t="n">
        <v>5</v>
      </c>
      <c r="C378" s="0" t="n">
        <v>3594</v>
      </c>
      <c r="D378" s="0" t="n">
        <v>407</v>
      </c>
      <c r="E378" s="0" t="n">
        <v>3</v>
      </c>
      <c r="F378" s="55" t="s">
        <v>328</v>
      </c>
      <c r="G378" s="0" t="n">
        <v>27.6</v>
      </c>
      <c r="H378" s="0" t="n">
        <v>28</v>
      </c>
      <c r="I378" s="55" t="s">
        <v>157</v>
      </c>
      <c r="J378" s="0" t="n">
        <v>197</v>
      </c>
      <c r="K378" s="0" t="n">
        <v>64</v>
      </c>
      <c r="L378" s="0" t="n">
        <v>210</v>
      </c>
      <c r="M378" s="0" t="n">
        <v>379.21</v>
      </c>
      <c r="N378" s="0" t="n">
        <v>21.1</v>
      </c>
      <c r="O378" s="0" t="n">
        <v>27.39</v>
      </c>
      <c r="P378" s="0" t="n">
        <v>3.81</v>
      </c>
      <c r="Q378" s="0" t="n">
        <v>3.85</v>
      </c>
      <c r="R378" s="0" t="n">
        <v>6853</v>
      </c>
      <c r="S378" s="0" t="n">
        <v>12120</v>
      </c>
      <c r="T378" s="0" t="n">
        <v>74.65</v>
      </c>
      <c r="U378" s="0" t="n">
        <v>1875</v>
      </c>
      <c r="V378" s="0" t="n">
        <v>5</v>
      </c>
      <c r="W378" s="60" t="n">
        <v>46100</v>
      </c>
      <c r="X378" s="55" t="n">
        <f aca="false">IF(I378="Male",0,1)</f>
        <v>1</v>
      </c>
      <c r="Y378" s="55" t="n">
        <f aca="false">IF(OR(I378="DNB",I378="Dry DNB"),1,0)</f>
        <v>0</v>
      </c>
      <c r="Z378" s="55" t="n">
        <f aca="false">IF(ISNUMBER(W378),A378-W378,"")</f>
        <v>209</v>
      </c>
      <c r="AA378" s="55" t="n">
        <f aca="false">MATCH(A378,DATAS,0)</f>
        <v>1</v>
      </c>
      <c r="AB378" s="55" t="n">
        <f aca="false">IF(AND(E378&gt;0,OR(AND(B378&gt;=1,B378&lt;=6),B378=10)),1,0)</f>
        <v>1</v>
      </c>
      <c r="AC378" s="55" t="n">
        <f aca="false">IF(AND(E378&gt;0,B378=10),1,0)</f>
        <v>0</v>
      </c>
      <c r="AD378" s="0" t="str">
        <f aca="false">IF(AND(C377=C378,AA377=AA378-1),AB377,"")</f>
        <v/>
      </c>
      <c r="AE378" s="0" t="str">
        <f aca="false">IF(AND(C377=C378,AA377=AA378-1),AC377,"")</f>
        <v/>
      </c>
      <c r="AF378" s="0" t="str">
        <f aca="false">IF(AA378=1,"",IF(AND(AB378=1,AD378&lt;&gt;1),1,0))</f>
        <v/>
      </c>
      <c r="AG378" s="0" t="str">
        <f aca="false">IF(AA378=1,"",IF(AND(AC378=1,AE378&lt;&gt;1),1,0))</f>
        <v/>
      </c>
      <c r="AH378" s="60" t="str">
        <f aca="false">IF(AND(E378&gt;0,AA378&lt;2,NOT(AND(C379=C378,AA379=AA378+1))),INDEX(DATAS,AA378+1),"")</f>
        <v/>
      </c>
      <c r="AI378" s="60" t="str">
        <f aca="false">IF(AND(AC378=1,AA378&lt;2),IF(AND(C379=C378,AA379=AA378+1),IF(AC379=1,"",INDEX(DATAS,AA378+1)),INDEX(DATAS,AA378+1)),"")</f>
        <v/>
      </c>
    </row>
    <row r="379" customFormat="false" ht="15" hidden="false" customHeight="false" outlineLevel="0" collapsed="false">
      <c r="A379" s="60" t="n">
        <v>46310</v>
      </c>
      <c r="B379" s="0" t="n">
        <v>5</v>
      </c>
      <c r="C379" s="0" t="n">
        <v>3594</v>
      </c>
      <c r="D379" s="0" t="n">
        <v>408</v>
      </c>
      <c r="E379" s="0" t="n">
        <v>3</v>
      </c>
      <c r="F379" s="55" t="s">
        <v>328</v>
      </c>
      <c r="G379" s="0" t="n">
        <v>31.6</v>
      </c>
      <c r="H379" s="0" t="n">
        <v>29</v>
      </c>
      <c r="I379" s="55" t="s">
        <v>157</v>
      </c>
      <c r="J379" s="0" t="n">
        <v>197</v>
      </c>
      <c r="K379" s="0" t="n">
        <v>64</v>
      </c>
      <c r="L379" s="0" t="n">
        <v>211</v>
      </c>
      <c r="M379" s="0" t="n">
        <v>379.21</v>
      </c>
      <c r="N379" s="0" t="n">
        <v>21.1</v>
      </c>
      <c r="O379" s="0" t="n">
        <v>27.39</v>
      </c>
      <c r="P379" s="0" t="n">
        <v>3.81</v>
      </c>
      <c r="Q379" s="0" t="n">
        <v>3.85</v>
      </c>
      <c r="T379" s="0" t="n">
        <v>74.65</v>
      </c>
      <c r="U379" s="0" t="n">
        <v>1876</v>
      </c>
      <c r="V379" s="0" t="n">
        <v>5</v>
      </c>
      <c r="W379" s="60" t="n">
        <v>46100</v>
      </c>
      <c r="X379" s="55" t="n">
        <f aca="false">IF(I379="Male",0,1)</f>
        <v>1</v>
      </c>
      <c r="Y379" s="55" t="n">
        <f aca="false">IF(OR(I379="DNB",I379="Dry DNB"),1,0)</f>
        <v>0</v>
      </c>
      <c r="Z379" s="55" t="n">
        <f aca="false">IF(ISNUMBER(W379),A379-W379,"")</f>
        <v>210</v>
      </c>
      <c r="AA379" s="55" t="n">
        <f aca="false">MATCH(A379,DATAS,0)</f>
        <v>2</v>
      </c>
      <c r="AB379" s="55" t="n">
        <f aca="false">IF(AND(E379&gt;0,OR(AND(B379&gt;=1,B379&lt;=6),B379=10)),1,0)</f>
        <v>1</v>
      </c>
      <c r="AC379" s="55" t="n">
        <f aca="false">IF(AND(E379&gt;0,B379=10),1,0)</f>
        <v>0</v>
      </c>
      <c r="AD379" s="55" t="n">
        <f aca="false">IF(AND(C378=C379,AA378=AA379-1),AB378,"")</f>
        <v>1</v>
      </c>
      <c r="AE379" s="55" t="n">
        <f aca="false">IF(AND(C378=C379,AA378=AA379-1),AC378,"")</f>
        <v>0</v>
      </c>
      <c r="AF379" s="55" t="n">
        <f aca="false">IF(AA379=1,"",IF(AND(AB379=1,AD379&lt;&gt;1),1,0))</f>
        <v>0</v>
      </c>
      <c r="AG379" s="55" t="n">
        <f aca="false">IF(AA379=1,"",IF(AND(AC379=1,AE379&lt;&gt;1),1,0))</f>
        <v>0</v>
      </c>
      <c r="AH379" s="60" t="str">
        <f aca="false">IF(AND(E379&gt;0,AA379&lt;2,NOT(AND(C380=C379,AA380=AA379+1))),INDEX(DATAS,AA379+1),"")</f>
        <v/>
      </c>
      <c r="AI379" s="60" t="str">
        <f aca="false">IF(AND(AC379=1,AA379&lt;2),IF(AND(C380=C379,AA380=AA379+1),IF(AC380=1,"",INDEX(DATAS,AA379+1)),INDEX(DATAS,AA379+1)),"")</f>
        <v/>
      </c>
    </row>
    <row r="380" customFormat="false" ht="15" hidden="false" customHeight="false" outlineLevel="0" collapsed="false">
      <c r="A380" s="60" t="n">
        <v>46309</v>
      </c>
      <c r="B380" s="0" t="n">
        <v>5</v>
      </c>
      <c r="C380" s="0" t="n">
        <v>3597</v>
      </c>
      <c r="D380" s="0" t="n">
        <v>318</v>
      </c>
      <c r="E380" s="0" t="n">
        <v>3</v>
      </c>
      <c r="F380" s="55" t="s">
        <v>329</v>
      </c>
      <c r="G380" s="0" t="n">
        <v>24.6</v>
      </c>
      <c r="H380" s="0" t="n">
        <v>27</v>
      </c>
      <c r="I380" s="55" t="s">
        <v>157</v>
      </c>
      <c r="J380" s="0" t="n">
        <v>122</v>
      </c>
      <c r="K380" s="0" t="n">
        <v>66</v>
      </c>
      <c r="L380" s="0" t="n">
        <v>196</v>
      </c>
      <c r="M380" s="0" t="n">
        <v>305.65</v>
      </c>
      <c r="N380" s="0" t="n">
        <v>50.47</v>
      </c>
      <c r="O380" s="0" t="n">
        <v>19.79</v>
      </c>
      <c r="P380" s="0" t="n">
        <v>4.24</v>
      </c>
      <c r="Q380" s="0" t="n">
        <v>3.89</v>
      </c>
      <c r="R380" s="0" t="n">
        <v>6349</v>
      </c>
      <c r="S380" s="0" t="n">
        <v>10864</v>
      </c>
      <c r="T380" s="0" t="n">
        <v>72.55</v>
      </c>
      <c r="U380" s="0" t="n">
        <v>1873</v>
      </c>
      <c r="V380" s="0" t="n">
        <v>3</v>
      </c>
      <c r="W380" s="60" t="n">
        <v>46114</v>
      </c>
      <c r="X380" s="55" t="n">
        <f aca="false">IF(I380="Male",0,1)</f>
        <v>1</v>
      </c>
      <c r="Y380" s="55" t="n">
        <f aca="false">IF(OR(I380="DNB",I380="Dry DNB"),1,0)</f>
        <v>0</v>
      </c>
      <c r="Z380" s="55" t="n">
        <f aca="false">IF(ISNUMBER(W380),A380-W380,"")</f>
        <v>195</v>
      </c>
      <c r="AA380" s="55" t="n">
        <f aca="false">MATCH(A380,DATAS,0)</f>
        <v>1</v>
      </c>
      <c r="AB380" s="55" t="n">
        <f aca="false">IF(AND(E380&gt;0,OR(AND(B380&gt;=1,B380&lt;=6),B380=10)),1,0)</f>
        <v>1</v>
      </c>
      <c r="AC380" s="55" t="n">
        <f aca="false">IF(AND(E380&gt;0,B380=10),1,0)</f>
        <v>0</v>
      </c>
      <c r="AD380" s="0" t="str">
        <f aca="false">IF(AND(C379=C380,AA379=AA380-1),AB379,"")</f>
        <v/>
      </c>
      <c r="AE380" s="0" t="str">
        <f aca="false">IF(AND(C379=C380,AA379=AA380-1),AC379,"")</f>
        <v/>
      </c>
      <c r="AF380" s="0" t="str">
        <f aca="false">IF(AA380=1,"",IF(AND(AB380=1,AD380&lt;&gt;1),1,0))</f>
        <v/>
      </c>
      <c r="AG380" s="0" t="str">
        <f aca="false">IF(AA380=1,"",IF(AND(AC380=1,AE380&lt;&gt;1),1,0))</f>
        <v/>
      </c>
      <c r="AH380" s="60" t="str">
        <f aca="false">IF(AND(E380&gt;0,AA380&lt;2,NOT(AND(C381=C380,AA381=AA380+1))),INDEX(DATAS,AA380+1),"")</f>
        <v/>
      </c>
      <c r="AI380" s="60" t="str">
        <f aca="false">IF(AND(AC380=1,AA380&lt;2),IF(AND(C381=C380,AA381=AA380+1),IF(AC381=1,"",INDEX(DATAS,AA380+1)),INDEX(DATAS,AA380+1)),"")</f>
        <v/>
      </c>
    </row>
    <row r="381" customFormat="false" ht="15" hidden="false" customHeight="false" outlineLevel="0" collapsed="false">
      <c r="A381" s="60" t="n">
        <v>46310</v>
      </c>
      <c r="B381" s="0" t="n">
        <v>5</v>
      </c>
      <c r="C381" s="0" t="n">
        <v>3597</v>
      </c>
      <c r="D381" s="0" t="n">
        <v>319</v>
      </c>
      <c r="E381" s="0" t="n">
        <v>3</v>
      </c>
      <c r="F381" s="55" t="s">
        <v>329</v>
      </c>
      <c r="G381" s="0" t="n">
        <v>24.5</v>
      </c>
      <c r="H381" s="0" t="n">
        <v>25</v>
      </c>
      <c r="I381" s="55" t="s">
        <v>157</v>
      </c>
      <c r="J381" s="0" t="n">
        <v>122</v>
      </c>
      <c r="K381" s="0" t="n">
        <v>66</v>
      </c>
      <c r="L381" s="0" t="n">
        <v>197</v>
      </c>
      <c r="M381" s="0" t="n">
        <v>305.65</v>
      </c>
      <c r="N381" s="0" t="n">
        <v>50.47</v>
      </c>
      <c r="O381" s="0" t="n">
        <v>19.79</v>
      </c>
      <c r="P381" s="0" t="n">
        <v>4.24</v>
      </c>
      <c r="Q381" s="0" t="n">
        <v>3.89</v>
      </c>
      <c r="T381" s="0" t="n">
        <v>72.55</v>
      </c>
      <c r="U381" s="0" t="n">
        <v>1874</v>
      </c>
      <c r="V381" s="0" t="n">
        <v>3</v>
      </c>
      <c r="W381" s="60" t="n">
        <v>46114</v>
      </c>
      <c r="X381" s="55" t="n">
        <f aca="false">IF(I381="Male",0,1)</f>
        <v>1</v>
      </c>
      <c r="Y381" s="55" t="n">
        <f aca="false">IF(OR(I381="DNB",I381="Dry DNB"),1,0)</f>
        <v>0</v>
      </c>
      <c r="Z381" s="55" t="n">
        <f aca="false">IF(ISNUMBER(W381),A381-W381,"")</f>
        <v>196</v>
      </c>
      <c r="AA381" s="55" t="n">
        <f aca="false">MATCH(A381,DATAS,0)</f>
        <v>2</v>
      </c>
      <c r="AB381" s="55" t="n">
        <f aca="false">IF(AND(E381&gt;0,OR(AND(B381&gt;=1,B381&lt;=6),B381=10)),1,0)</f>
        <v>1</v>
      </c>
      <c r="AC381" s="55" t="n">
        <f aca="false">IF(AND(E381&gt;0,B381=10),1,0)</f>
        <v>0</v>
      </c>
      <c r="AD381" s="55" t="n">
        <f aca="false">IF(AND(C380=C381,AA380=AA381-1),AB380,"")</f>
        <v>1</v>
      </c>
      <c r="AE381" s="55" t="n">
        <f aca="false">IF(AND(C380=C381,AA380=AA381-1),AC380,"")</f>
        <v>0</v>
      </c>
      <c r="AF381" s="55" t="n">
        <f aca="false">IF(AA381=1,"",IF(AND(AB381=1,AD381&lt;&gt;1),1,0))</f>
        <v>0</v>
      </c>
      <c r="AG381" s="55" t="n">
        <f aca="false">IF(AA381=1,"",IF(AND(AC381=1,AE381&lt;&gt;1),1,0))</f>
        <v>0</v>
      </c>
      <c r="AH381" s="60" t="str">
        <f aca="false">IF(AND(E381&gt;0,AA381&lt;2,NOT(AND(C382=C381,AA382=AA381+1))),INDEX(DATAS,AA381+1),"")</f>
        <v/>
      </c>
      <c r="AI381" s="60" t="str">
        <f aca="false">IF(AND(AC381=1,AA381&lt;2),IF(AND(C382=C381,AA382=AA381+1),IF(AC382=1,"",INDEX(DATAS,AA381+1)),INDEX(DATAS,AA381+1)),"")</f>
        <v/>
      </c>
    </row>
    <row r="382" customFormat="false" ht="15" hidden="false" customHeight="false" outlineLevel="0" collapsed="false">
      <c r="A382" s="60" t="n">
        <v>46309</v>
      </c>
      <c r="B382" s="0" t="n">
        <v>5</v>
      </c>
      <c r="C382" s="0" t="n">
        <v>3599</v>
      </c>
      <c r="D382" s="0" t="n">
        <v>117</v>
      </c>
      <c r="E382" s="0" t="n">
        <v>4</v>
      </c>
      <c r="F382" s="55" t="s">
        <v>329</v>
      </c>
      <c r="G382" s="0" t="n">
        <v>38.4</v>
      </c>
      <c r="H382" s="0" t="n">
        <v>40</v>
      </c>
      <c r="I382" s="55" t="s">
        <v>157</v>
      </c>
      <c r="J382" s="0" t="n">
        <v>82</v>
      </c>
      <c r="K382" s="0" t="n">
        <v>82</v>
      </c>
      <c r="L382" s="0" t="n">
        <v>35</v>
      </c>
      <c r="M382" s="0" t="n">
        <v>103.99</v>
      </c>
      <c r="N382" s="0" t="n">
        <v>30.95</v>
      </c>
      <c r="O382" s="0" t="n">
        <v>23.93</v>
      </c>
      <c r="P382" s="0" t="n">
        <v>4.3</v>
      </c>
      <c r="Q382" s="0" t="n">
        <v>3.78</v>
      </c>
      <c r="R382" s="0" t="n">
        <v>4533</v>
      </c>
      <c r="S382" s="0" t="n">
        <v>9051</v>
      </c>
      <c r="T382" s="0" t="n">
        <v>48.75</v>
      </c>
      <c r="U382" s="0" t="n">
        <v>1873</v>
      </c>
      <c r="V382" s="0" t="n">
        <v>1</v>
      </c>
      <c r="W382" s="60" t="n">
        <v>46275</v>
      </c>
      <c r="X382" s="55" t="n">
        <f aca="false">IF(I382="Male",0,1)</f>
        <v>1</v>
      </c>
      <c r="Y382" s="55" t="n">
        <f aca="false">IF(OR(I382="DNB",I382="Dry DNB"),1,0)</f>
        <v>0</v>
      </c>
      <c r="Z382" s="55" t="n">
        <f aca="false">IF(ISNUMBER(W382),A382-W382,"")</f>
        <v>34</v>
      </c>
      <c r="AA382" s="55" t="n">
        <f aca="false">MATCH(A382,DATAS,0)</f>
        <v>1</v>
      </c>
      <c r="AB382" s="55" t="n">
        <f aca="false">IF(AND(E382&gt;0,OR(AND(B382&gt;=1,B382&lt;=6),B382=10)),1,0)</f>
        <v>1</v>
      </c>
      <c r="AC382" s="55" t="n">
        <f aca="false">IF(AND(E382&gt;0,B382=10),1,0)</f>
        <v>0</v>
      </c>
      <c r="AD382" s="0" t="str">
        <f aca="false">IF(AND(C381=C382,AA381=AA382-1),AB381,"")</f>
        <v/>
      </c>
      <c r="AE382" s="0" t="str">
        <f aca="false">IF(AND(C381=C382,AA381=AA382-1),AC381,"")</f>
        <v/>
      </c>
      <c r="AF382" s="0" t="str">
        <f aca="false">IF(AA382=1,"",IF(AND(AB382=1,AD382&lt;&gt;1),1,0))</f>
        <v/>
      </c>
      <c r="AG382" s="0" t="str">
        <f aca="false">IF(AA382=1,"",IF(AND(AC382=1,AE382&lt;&gt;1),1,0))</f>
        <v/>
      </c>
      <c r="AH382" s="60" t="str">
        <f aca="false">IF(AND(E382&gt;0,AA382&lt;2,NOT(AND(C383=C382,AA383=AA382+1))),INDEX(DATAS,AA382+1),"")</f>
        <v/>
      </c>
      <c r="AI382" s="60" t="str">
        <f aca="false">IF(AND(AC382=1,AA382&lt;2),IF(AND(C383=C382,AA383=AA382+1),IF(AC383=1,"",INDEX(DATAS,AA382+1)),INDEX(DATAS,AA382+1)),"")</f>
        <v/>
      </c>
    </row>
    <row r="383" customFormat="false" ht="15" hidden="false" customHeight="false" outlineLevel="0" collapsed="false">
      <c r="A383" s="60" t="n">
        <v>46310</v>
      </c>
      <c r="B383" s="0" t="n">
        <v>5</v>
      </c>
      <c r="C383" s="0" t="n">
        <v>3599</v>
      </c>
      <c r="D383" s="0" t="n">
        <v>118</v>
      </c>
      <c r="E383" s="0" t="n">
        <v>4</v>
      </c>
      <c r="F383" s="55" t="s">
        <v>329</v>
      </c>
      <c r="G383" s="0" t="n">
        <v>40.8</v>
      </c>
      <c r="H383" s="0" t="n">
        <v>40</v>
      </c>
      <c r="I383" s="55" t="s">
        <v>157</v>
      </c>
      <c r="J383" s="0" t="n">
        <v>82</v>
      </c>
      <c r="K383" s="0" t="n">
        <v>82</v>
      </c>
      <c r="L383" s="0" t="n">
        <v>36</v>
      </c>
      <c r="M383" s="0" t="n">
        <v>103.99</v>
      </c>
      <c r="N383" s="0" t="n">
        <v>30.95</v>
      </c>
      <c r="O383" s="0" t="n">
        <v>23.93</v>
      </c>
      <c r="P383" s="0" t="n">
        <v>4.3</v>
      </c>
      <c r="Q383" s="0" t="n">
        <v>3.78</v>
      </c>
      <c r="T383" s="0" t="n">
        <v>48.75</v>
      </c>
      <c r="U383" s="0" t="n">
        <v>1874</v>
      </c>
      <c r="V383" s="0" t="n">
        <v>1</v>
      </c>
      <c r="W383" s="60" t="n">
        <v>46275</v>
      </c>
      <c r="X383" s="55" t="n">
        <f aca="false">IF(I383="Male",0,1)</f>
        <v>1</v>
      </c>
      <c r="Y383" s="55" t="n">
        <f aca="false">IF(OR(I383="DNB",I383="Dry DNB"),1,0)</f>
        <v>0</v>
      </c>
      <c r="Z383" s="55" t="n">
        <f aca="false">IF(ISNUMBER(W383),A383-W383,"")</f>
        <v>35</v>
      </c>
      <c r="AA383" s="55" t="n">
        <f aca="false">MATCH(A383,DATAS,0)</f>
        <v>2</v>
      </c>
      <c r="AB383" s="55" t="n">
        <f aca="false">IF(AND(E383&gt;0,OR(AND(B383&gt;=1,B383&lt;=6),B383=10)),1,0)</f>
        <v>1</v>
      </c>
      <c r="AC383" s="55" t="n">
        <f aca="false">IF(AND(E383&gt;0,B383=10),1,0)</f>
        <v>0</v>
      </c>
      <c r="AD383" s="55" t="n">
        <f aca="false">IF(AND(C382=C383,AA382=AA383-1),AB382,"")</f>
        <v>1</v>
      </c>
      <c r="AE383" s="55" t="n">
        <f aca="false">IF(AND(C382=C383,AA382=AA383-1),AC382,"")</f>
        <v>0</v>
      </c>
      <c r="AF383" s="55" t="n">
        <f aca="false">IF(AA383=1,"",IF(AND(AB383=1,AD383&lt;&gt;1),1,0))</f>
        <v>0</v>
      </c>
      <c r="AG383" s="55" t="n">
        <f aca="false">IF(AA383=1,"",IF(AND(AC383=1,AE383&lt;&gt;1),1,0))</f>
        <v>0</v>
      </c>
      <c r="AH383" s="60" t="str">
        <f aca="false">IF(AND(E383&gt;0,AA383&lt;2,NOT(AND(C384=C383,AA384=AA383+1))),INDEX(DATAS,AA383+1),"")</f>
        <v/>
      </c>
      <c r="AI383" s="60" t="str">
        <f aca="false">IF(AND(AC383=1,AA383&lt;2),IF(AND(C384=C383,AA384=AA383+1),IF(AC384=1,"",INDEX(DATAS,AA383+1)),INDEX(DATAS,AA383+1)),"")</f>
        <v/>
      </c>
    </row>
    <row r="384" customFormat="false" ht="15" hidden="false" customHeight="false" outlineLevel="0" collapsed="false">
      <c r="A384" s="60" t="n">
        <v>46309</v>
      </c>
      <c r="B384" s="0" t="n">
        <v>5</v>
      </c>
      <c r="C384" s="0" t="n">
        <v>3604</v>
      </c>
      <c r="D384" s="0" t="n">
        <v>234</v>
      </c>
      <c r="E384" s="0" t="n">
        <v>3</v>
      </c>
      <c r="F384" s="55" t="s">
        <v>330</v>
      </c>
      <c r="G384" s="0" t="n">
        <v>36.1</v>
      </c>
      <c r="H384" s="0" t="n">
        <v>35</v>
      </c>
      <c r="I384" s="55" t="s">
        <v>143</v>
      </c>
      <c r="J384" s="0" t="n">
        <v>234</v>
      </c>
      <c r="M384" s="0" t="n">
        <v>178.08</v>
      </c>
      <c r="N384" s="0" t="n">
        <v>34.09</v>
      </c>
      <c r="O384" s="0" t="n">
        <v>19.54</v>
      </c>
      <c r="P384" s="0" t="n">
        <v>4.51</v>
      </c>
      <c r="Q384" s="0" t="n">
        <v>3.36</v>
      </c>
      <c r="R384" s="0" t="n">
        <v>4292</v>
      </c>
      <c r="S384" s="0" t="n">
        <v>9560</v>
      </c>
      <c r="T384" s="0" t="n">
        <v>51.85</v>
      </c>
      <c r="U384" s="0" t="n">
        <v>1872</v>
      </c>
      <c r="V384" s="0" t="n">
        <v>0</v>
      </c>
      <c r="X384" s="55" t="n">
        <f aca="false">IF(I384="Male",0,1)</f>
        <v>1</v>
      </c>
      <c r="Y384" s="55" t="n">
        <f aca="false">IF(OR(I384="DNB",I384="Dry DNB"),1,0)</f>
        <v>1</v>
      </c>
      <c r="Z384" s="0" t="str">
        <f aca="false">IF(ISNUMBER(W384),A384-W384,"")</f>
        <v/>
      </c>
      <c r="AA384" s="55" t="n">
        <f aca="false">MATCH(A384,DATAS,0)</f>
        <v>1</v>
      </c>
      <c r="AB384" s="55" t="n">
        <f aca="false">IF(AND(E384&gt;0,OR(AND(B384&gt;=1,B384&lt;=6),B384=10)),1,0)</f>
        <v>1</v>
      </c>
      <c r="AC384" s="55" t="n">
        <f aca="false">IF(AND(E384&gt;0,B384=10),1,0)</f>
        <v>0</v>
      </c>
      <c r="AD384" s="0" t="str">
        <f aca="false">IF(AND(C383=C384,AA383=AA384-1),AB383,"")</f>
        <v/>
      </c>
      <c r="AE384" s="0" t="str">
        <f aca="false">IF(AND(C383=C384,AA383=AA384-1),AC383,"")</f>
        <v/>
      </c>
      <c r="AF384" s="0" t="str">
        <f aca="false">IF(AA384=1,"",IF(AND(AB384=1,AD384&lt;&gt;1),1,0))</f>
        <v/>
      </c>
      <c r="AG384" s="0" t="str">
        <f aca="false">IF(AA384=1,"",IF(AND(AC384=1,AE384&lt;&gt;1),1,0))</f>
        <v/>
      </c>
      <c r="AH384" s="60" t="str">
        <f aca="false">IF(AND(E384&gt;0,AA384&lt;2,NOT(AND(C385=C384,AA385=AA384+1))),INDEX(DATAS,AA384+1),"")</f>
        <v/>
      </c>
      <c r="AI384" s="60" t="str">
        <f aca="false">IF(AND(AC384=1,AA384&lt;2),IF(AND(C385=C384,AA385=AA384+1),IF(AC385=1,"",INDEX(DATAS,AA384+1)),INDEX(DATAS,AA384+1)),"")</f>
        <v/>
      </c>
    </row>
    <row r="385" customFormat="false" ht="15" hidden="false" customHeight="false" outlineLevel="0" collapsed="false">
      <c r="A385" s="60" t="n">
        <v>46310</v>
      </c>
      <c r="B385" s="0" t="n">
        <v>5</v>
      </c>
      <c r="C385" s="0" t="n">
        <v>3604</v>
      </c>
      <c r="D385" s="0" t="n">
        <v>235</v>
      </c>
      <c r="E385" s="0" t="n">
        <v>3</v>
      </c>
      <c r="F385" s="55" t="s">
        <v>330</v>
      </c>
      <c r="G385" s="0" t="n">
        <v>26</v>
      </c>
      <c r="H385" s="0" t="n">
        <v>33</v>
      </c>
      <c r="I385" s="55" t="s">
        <v>143</v>
      </c>
      <c r="J385" s="0" t="n">
        <v>235</v>
      </c>
      <c r="M385" s="0" t="n">
        <v>178.08</v>
      </c>
      <c r="N385" s="0" t="n">
        <v>34.09</v>
      </c>
      <c r="O385" s="0" t="n">
        <v>19.54</v>
      </c>
      <c r="P385" s="0" t="n">
        <v>4.51</v>
      </c>
      <c r="Q385" s="0" t="n">
        <v>3.36</v>
      </c>
      <c r="T385" s="0" t="n">
        <v>51.85</v>
      </c>
      <c r="U385" s="0" t="n">
        <v>1873</v>
      </c>
      <c r="V385" s="0" t="n">
        <v>0</v>
      </c>
      <c r="X385" s="55" t="n">
        <f aca="false">IF(I385="Male",0,1)</f>
        <v>1</v>
      </c>
      <c r="Y385" s="55" t="n">
        <f aca="false">IF(OR(I385="DNB",I385="Dry DNB"),1,0)</f>
        <v>1</v>
      </c>
      <c r="Z385" s="0" t="str">
        <f aca="false">IF(ISNUMBER(W385),A385-W385,"")</f>
        <v/>
      </c>
      <c r="AA385" s="55" t="n">
        <f aca="false">MATCH(A385,DATAS,0)</f>
        <v>2</v>
      </c>
      <c r="AB385" s="55" t="n">
        <f aca="false">IF(AND(E385&gt;0,OR(AND(B385&gt;=1,B385&lt;=6),B385=10)),1,0)</f>
        <v>1</v>
      </c>
      <c r="AC385" s="55" t="n">
        <f aca="false">IF(AND(E385&gt;0,B385=10),1,0)</f>
        <v>0</v>
      </c>
      <c r="AD385" s="55" t="n">
        <f aca="false">IF(AND(C384=C385,AA384=AA385-1),AB384,"")</f>
        <v>1</v>
      </c>
      <c r="AE385" s="55" t="n">
        <f aca="false">IF(AND(C384=C385,AA384=AA385-1),AC384,"")</f>
        <v>0</v>
      </c>
      <c r="AF385" s="55" t="n">
        <f aca="false">IF(AA385=1,"",IF(AND(AB385=1,AD385&lt;&gt;1),1,0))</f>
        <v>0</v>
      </c>
      <c r="AG385" s="55" t="n">
        <f aca="false">IF(AA385=1,"",IF(AND(AC385=1,AE385&lt;&gt;1),1,0))</f>
        <v>0</v>
      </c>
      <c r="AH385" s="60" t="str">
        <f aca="false">IF(AND(E385&gt;0,AA385&lt;2,NOT(AND(C386=C385,AA386=AA385+1))),INDEX(DATAS,AA385+1),"")</f>
        <v/>
      </c>
      <c r="AI385" s="60" t="str">
        <f aca="false">IF(AND(AC385=1,AA385&lt;2),IF(AND(C386=C385,AA386=AA385+1),IF(AC386=1,"",INDEX(DATAS,AA385+1)),INDEX(DATAS,AA385+1)),"")</f>
        <v/>
      </c>
    </row>
    <row r="386" customFormat="false" ht="15" hidden="false" customHeight="false" outlineLevel="0" collapsed="false">
      <c r="A386" s="60" t="n">
        <v>46309</v>
      </c>
      <c r="B386" s="0" t="n">
        <v>6</v>
      </c>
      <c r="C386" s="0" t="n">
        <v>3608</v>
      </c>
      <c r="D386" s="0" t="n">
        <v>182</v>
      </c>
      <c r="E386" s="0" t="n">
        <v>3</v>
      </c>
      <c r="F386" s="55" t="s">
        <v>331</v>
      </c>
      <c r="G386" s="0" t="n">
        <v>22</v>
      </c>
      <c r="H386" s="0" t="n">
        <v>21</v>
      </c>
      <c r="I386" s="55" t="s">
        <v>177</v>
      </c>
      <c r="J386" s="0" t="n">
        <v>182</v>
      </c>
      <c r="K386" s="0" t="n">
        <v>84</v>
      </c>
      <c r="M386" s="0" t="n">
        <v>-72.99</v>
      </c>
      <c r="N386" s="0" t="n">
        <v>18.31</v>
      </c>
      <c r="O386" s="0" t="n">
        <v>1.35</v>
      </c>
      <c r="P386" s="0" t="n">
        <v>4.78</v>
      </c>
      <c r="Q386" s="0" t="n">
        <v>3.86</v>
      </c>
      <c r="R386" s="0" t="n">
        <v>4357</v>
      </c>
      <c r="S386" s="0" t="n">
        <v>8343</v>
      </c>
      <c r="T386" s="0" t="n">
        <v>48.9</v>
      </c>
      <c r="U386" s="0" t="n">
        <v>1870</v>
      </c>
      <c r="V386" s="0" t="n">
        <v>3</v>
      </c>
      <c r="W386" s="60" t="n">
        <v>46278</v>
      </c>
      <c r="X386" s="55" t="n">
        <f aca="false">IF(I386="Male",0,1)</f>
        <v>1</v>
      </c>
      <c r="Y386" s="55" t="n">
        <f aca="false">IF(OR(I386="DNB",I386="Dry DNB"),1,0)</f>
        <v>0</v>
      </c>
      <c r="Z386" s="55" t="n">
        <f aca="false">IF(ISNUMBER(W386),A386-W386,"")</f>
        <v>31</v>
      </c>
      <c r="AA386" s="55" t="n">
        <f aca="false">MATCH(A386,DATAS,0)</f>
        <v>1</v>
      </c>
      <c r="AB386" s="55" t="n">
        <f aca="false">IF(AND(E386&gt;0,OR(AND(B386&gt;=1,B386&lt;=6),B386=10)),1,0)</f>
        <v>1</v>
      </c>
      <c r="AC386" s="55" t="n">
        <f aca="false">IF(AND(E386&gt;0,B386=10),1,0)</f>
        <v>0</v>
      </c>
      <c r="AD386" s="0" t="str">
        <f aca="false">IF(AND(C385=C386,AA385=AA386-1),AB385,"")</f>
        <v/>
      </c>
      <c r="AE386" s="0" t="str">
        <f aca="false">IF(AND(C385=C386,AA385=AA386-1),AC385,"")</f>
        <v/>
      </c>
      <c r="AF386" s="0" t="str">
        <f aca="false">IF(AA386=1,"",IF(AND(AB386=1,AD386&lt;&gt;1),1,0))</f>
        <v/>
      </c>
      <c r="AG386" s="0" t="str">
        <f aca="false">IF(AA386=1,"",IF(AND(AC386=1,AE386&lt;&gt;1),1,0))</f>
        <v/>
      </c>
      <c r="AH386" s="60" t="str">
        <f aca="false">IF(AND(E386&gt;0,AA386&lt;2,NOT(AND(C387=C386,AA387=AA386+1))),INDEX(DATAS,AA386+1),"")</f>
        <v/>
      </c>
      <c r="AI386" s="60" t="str">
        <f aca="false">IF(AND(AC386=1,AA386&lt;2),IF(AND(C387=C386,AA387=AA386+1),IF(AC387=1,"",INDEX(DATAS,AA386+1)),INDEX(DATAS,AA386+1)),"")</f>
        <v/>
      </c>
    </row>
    <row r="387" customFormat="false" ht="15" hidden="false" customHeight="false" outlineLevel="0" collapsed="false">
      <c r="A387" s="60" t="n">
        <v>46310</v>
      </c>
      <c r="B387" s="0" t="n">
        <v>6</v>
      </c>
      <c r="C387" s="0" t="n">
        <v>3608</v>
      </c>
      <c r="D387" s="0" t="n">
        <v>183</v>
      </c>
      <c r="E387" s="0" t="n">
        <v>3</v>
      </c>
      <c r="F387" s="55" t="s">
        <v>331</v>
      </c>
      <c r="G387" s="0" t="n">
        <v>17.2</v>
      </c>
      <c r="H387" s="0" t="n">
        <v>20</v>
      </c>
      <c r="I387" s="55" t="s">
        <v>177</v>
      </c>
      <c r="J387" s="0" t="n">
        <v>183</v>
      </c>
      <c r="K387" s="0" t="n">
        <v>84</v>
      </c>
      <c r="M387" s="0" t="n">
        <v>-72.99</v>
      </c>
      <c r="N387" s="0" t="n">
        <v>18.31</v>
      </c>
      <c r="O387" s="0" t="n">
        <v>1.35</v>
      </c>
      <c r="P387" s="0" t="n">
        <v>4.78</v>
      </c>
      <c r="Q387" s="0" t="n">
        <v>3.86</v>
      </c>
      <c r="T387" s="0" t="n">
        <v>48.9</v>
      </c>
      <c r="U387" s="0" t="n">
        <v>1871</v>
      </c>
      <c r="V387" s="0" t="n">
        <v>3</v>
      </c>
      <c r="W387" s="60" t="n">
        <v>46278</v>
      </c>
      <c r="X387" s="55" t="n">
        <f aca="false">IF(I387="Male",0,1)</f>
        <v>1</v>
      </c>
      <c r="Y387" s="55" t="n">
        <f aca="false">IF(OR(I387="DNB",I387="Dry DNB"),1,0)</f>
        <v>0</v>
      </c>
      <c r="Z387" s="55" t="n">
        <f aca="false">IF(ISNUMBER(W387),A387-W387,"")</f>
        <v>32</v>
      </c>
      <c r="AA387" s="55" t="n">
        <f aca="false">MATCH(A387,DATAS,0)</f>
        <v>2</v>
      </c>
      <c r="AB387" s="55" t="n">
        <f aca="false">IF(AND(E387&gt;0,OR(AND(B387&gt;=1,B387&lt;=6),B387=10)),1,0)</f>
        <v>1</v>
      </c>
      <c r="AC387" s="55" t="n">
        <f aca="false">IF(AND(E387&gt;0,B387=10),1,0)</f>
        <v>0</v>
      </c>
      <c r="AD387" s="55" t="n">
        <f aca="false">IF(AND(C386=C387,AA386=AA387-1),AB386,"")</f>
        <v>1</v>
      </c>
      <c r="AE387" s="55" t="n">
        <f aca="false">IF(AND(C386=C387,AA386=AA387-1),AC386,"")</f>
        <v>0</v>
      </c>
      <c r="AF387" s="55" t="n">
        <f aca="false">IF(AA387=1,"",IF(AND(AB387=1,AD387&lt;&gt;1),1,0))</f>
        <v>0</v>
      </c>
      <c r="AG387" s="55" t="n">
        <f aca="false">IF(AA387=1,"",IF(AND(AC387=1,AE387&lt;&gt;1),1,0))</f>
        <v>0</v>
      </c>
      <c r="AH387" s="60" t="str">
        <f aca="false">IF(AND(E387&gt;0,AA387&lt;2,NOT(AND(C388=C387,AA388=AA387+1))),INDEX(DATAS,AA387+1),"")</f>
        <v/>
      </c>
      <c r="AI387" s="60" t="str">
        <f aca="false">IF(AND(AC387=1,AA387&lt;2),IF(AND(C388=C387,AA388=AA387+1),IF(AC388=1,"",INDEX(DATAS,AA387+1)),INDEX(DATAS,AA387+1)),"")</f>
        <v/>
      </c>
    </row>
    <row r="388" customFormat="false" ht="15" hidden="false" customHeight="false" outlineLevel="0" collapsed="false">
      <c r="A388" s="60" t="n">
        <v>46309</v>
      </c>
      <c r="B388" s="0" t="n">
        <v>3</v>
      </c>
      <c r="C388" s="0" t="n">
        <v>3613</v>
      </c>
      <c r="D388" s="0" t="n">
        <v>245</v>
      </c>
      <c r="E388" s="0" t="n">
        <v>3</v>
      </c>
      <c r="F388" s="55" t="s">
        <v>332</v>
      </c>
      <c r="G388" s="0" t="n">
        <v>48.8</v>
      </c>
      <c r="H388" s="0" t="n">
        <v>49</v>
      </c>
      <c r="I388" s="55" t="s">
        <v>157</v>
      </c>
      <c r="J388" s="0" t="n">
        <v>133</v>
      </c>
      <c r="K388" s="0" t="n">
        <v>91</v>
      </c>
      <c r="L388" s="0" t="n">
        <v>112</v>
      </c>
      <c r="M388" s="0" t="n">
        <v>1083.16</v>
      </c>
      <c r="N388" s="0" t="n">
        <v>51.73</v>
      </c>
      <c r="O388" s="0" t="n">
        <v>42.53</v>
      </c>
      <c r="P388" s="0" t="n">
        <v>2.87</v>
      </c>
      <c r="Q388" s="0" t="n">
        <v>3.57</v>
      </c>
      <c r="R388" s="0" t="n">
        <v>6704</v>
      </c>
      <c r="S388" s="0" t="n">
        <v>12801</v>
      </c>
      <c r="T388" s="0" t="n">
        <v>75</v>
      </c>
      <c r="U388" s="0" t="n">
        <v>1868</v>
      </c>
      <c r="V388" s="0" t="n">
        <v>2</v>
      </c>
      <c r="W388" s="60" t="n">
        <v>46198</v>
      </c>
      <c r="X388" s="55" t="n">
        <f aca="false">IF(I388="Male",0,1)</f>
        <v>1</v>
      </c>
      <c r="Y388" s="55" t="n">
        <f aca="false">IF(OR(I388="DNB",I388="Dry DNB"),1,0)</f>
        <v>0</v>
      </c>
      <c r="Z388" s="55" t="n">
        <f aca="false">IF(ISNUMBER(W388),A388-W388,"")</f>
        <v>111</v>
      </c>
      <c r="AA388" s="55" t="n">
        <f aca="false">MATCH(A388,DATAS,0)</f>
        <v>1</v>
      </c>
      <c r="AB388" s="55" t="n">
        <f aca="false">IF(AND(E388&gt;0,OR(AND(B388&gt;=1,B388&lt;=6),B388=10)),1,0)</f>
        <v>1</v>
      </c>
      <c r="AC388" s="55" t="n">
        <f aca="false">IF(AND(E388&gt;0,B388=10),1,0)</f>
        <v>0</v>
      </c>
      <c r="AD388" s="0" t="str">
        <f aca="false">IF(AND(C387=C388,AA387=AA388-1),AB387,"")</f>
        <v/>
      </c>
      <c r="AE388" s="0" t="str">
        <f aca="false">IF(AND(C387=C388,AA387=AA388-1),AC387,"")</f>
        <v/>
      </c>
      <c r="AF388" s="0" t="str">
        <f aca="false">IF(AA388=1,"",IF(AND(AB388=1,AD388&lt;&gt;1),1,0))</f>
        <v/>
      </c>
      <c r="AG388" s="0" t="str">
        <f aca="false">IF(AA388=1,"",IF(AND(AC388=1,AE388&lt;&gt;1),1,0))</f>
        <v/>
      </c>
      <c r="AH388" s="60" t="str">
        <f aca="false">IF(AND(E388&gt;0,AA388&lt;2,NOT(AND(C389=C388,AA389=AA388+1))),INDEX(DATAS,AA388+1),"")</f>
        <v/>
      </c>
      <c r="AI388" s="60" t="str">
        <f aca="false">IF(AND(AC388=1,AA388&lt;2),IF(AND(C389=C388,AA389=AA388+1),IF(AC389=1,"",INDEX(DATAS,AA388+1)),INDEX(DATAS,AA388+1)),"")</f>
        <v/>
      </c>
    </row>
    <row r="389" customFormat="false" ht="15" hidden="false" customHeight="false" outlineLevel="0" collapsed="false">
      <c r="A389" s="60" t="n">
        <v>46310</v>
      </c>
      <c r="B389" s="0" t="n">
        <v>3</v>
      </c>
      <c r="C389" s="0" t="n">
        <v>3613</v>
      </c>
      <c r="D389" s="0" t="n">
        <v>246</v>
      </c>
      <c r="E389" s="0" t="n">
        <v>3</v>
      </c>
      <c r="F389" s="55" t="s">
        <v>332</v>
      </c>
      <c r="G389" s="0" t="n">
        <v>51.6</v>
      </c>
      <c r="H389" s="0" t="n">
        <v>49</v>
      </c>
      <c r="I389" s="55" t="s">
        <v>157</v>
      </c>
      <c r="J389" s="0" t="n">
        <v>133</v>
      </c>
      <c r="K389" s="0" t="n">
        <v>91</v>
      </c>
      <c r="L389" s="0" t="n">
        <v>113</v>
      </c>
      <c r="M389" s="0" t="n">
        <v>1083.16</v>
      </c>
      <c r="N389" s="0" t="n">
        <v>51.73</v>
      </c>
      <c r="O389" s="0" t="n">
        <v>42.53</v>
      </c>
      <c r="P389" s="0" t="n">
        <v>2.87</v>
      </c>
      <c r="Q389" s="0" t="n">
        <v>3.57</v>
      </c>
      <c r="T389" s="0" t="n">
        <v>75</v>
      </c>
      <c r="U389" s="0" t="n">
        <v>1869</v>
      </c>
      <c r="V389" s="0" t="n">
        <v>2</v>
      </c>
      <c r="W389" s="60" t="n">
        <v>46198</v>
      </c>
      <c r="X389" s="55" t="n">
        <f aca="false">IF(I389="Male",0,1)</f>
        <v>1</v>
      </c>
      <c r="Y389" s="55" t="n">
        <f aca="false">IF(OR(I389="DNB",I389="Dry DNB"),1,0)</f>
        <v>0</v>
      </c>
      <c r="Z389" s="55" t="n">
        <f aca="false">IF(ISNUMBER(W389),A389-W389,"")</f>
        <v>112</v>
      </c>
      <c r="AA389" s="55" t="n">
        <f aca="false">MATCH(A389,DATAS,0)</f>
        <v>2</v>
      </c>
      <c r="AB389" s="55" t="n">
        <f aca="false">IF(AND(E389&gt;0,OR(AND(B389&gt;=1,B389&lt;=6),B389=10)),1,0)</f>
        <v>1</v>
      </c>
      <c r="AC389" s="55" t="n">
        <f aca="false">IF(AND(E389&gt;0,B389=10),1,0)</f>
        <v>0</v>
      </c>
      <c r="AD389" s="55" t="n">
        <f aca="false">IF(AND(C388=C389,AA388=AA389-1),AB388,"")</f>
        <v>1</v>
      </c>
      <c r="AE389" s="55" t="n">
        <f aca="false">IF(AND(C388=C389,AA388=AA389-1),AC388,"")</f>
        <v>0</v>
      </c>
      <c r="AF389" s="55" t="n">
        <f aca="false">IF(AA389=1,"",IF(AND(AB389=1,AD389&lt;&gt;1),1,0))</f>
        <v>0</v>
      </c>
      <c r="AG389" s="55" t="n">
        <f aca="false">IF(AA389=1,"",IF(AND(AC389=1,AE389&lt;&gt;1),1,0))</f>
        <v>0</v>
      </c>
      <c r="AH389" s="60" t="str">
        <f aca="false">IF(AND(E389&gt;0,AA389&lt;2,NOT(AND(C390=C389,AA390=AA389+1))),INDEX(DATAS,AA389+1),"")</f>
        <v/>
      </c>
      <c r="AI389" s="60" t="str">
        <f aca="false">IF(AND(AC389=1,AA389&lt;2),IF(AND(C390=C389,AA390=AA389+1),IF(AC390=1,"",INDEX(DATAS,AA389+1)),INDEX(DATAS,AA389+1)),"")</f>
        <v/>
      </c>
    </row>
    <row r="390" customFormat="false" ht="15" hidden="false" customHeight="false" outlineLevel="0" collapsed="false">
      <c r="A390" s="60" t="n">
        <v>46309</v>
      </c>
      <c r="B390" s="0" t="n">
        <v>3</v>
      </c>
      <c r="C390" s="0" t="n">
        <v>3624</v>
      </c>
      <c r="D390" s="0" t="n">
        <v>557</v>
      </c>
      <c r="E390" s="0" t="n">
        <v>2</v>
      </c>
      <c r="F390" s="55" t="s">
        <v>333</v>
      </c>
      <c r="I390" s="55" t="s">
        <v>162</v>
      </c>
      <c r="J390" s="0" t="n">
        <v>467</v>
      </c>
      <c r="K390" s="0" t="n">
        <v>69</v>
      </c>
      <c r="L390" s="0" t="n">
        <v>252</v>
      </c>
      <c r="M390" s="0" t="n">
        <v>762.36</v>
      </c>
      <c r="N390" s="0" t="n">
        <v>83.83</v>
      </c>
      <c r="O390" s="0" t="n">
        <v>40.39</v>
      </c>
      <c r="P390" s="0" t="n">
        <v>3.72</v>
      </c>
      <c r="Q390" s="0" t="n">
        <v>4.07</v>
      </c>
      <c r="R390" s="0" t="n">
        <v>8061</v>
      </c>
      <c r="S390" s="0" t="n">
        <v>13741</v>
      </c>
      <c r="T390" s="0" t="n">
        <v>86.75</v>
      </c>
      <c r="U390" s="0" t="n">
        <v>1859</v>
      </c>
      <c r="V390" s="0" t="n">
        <v>9</v>
      </c>
      <c r="W390" s="60" t="n">
        <v>46058</v>
      </c>
      <c r="X390" s="55" t="n">
        <f aca="false">IF(I390="Male",0,1)</f>
        <v>1</v>
      </c>
      <c r="Y390" s="55" t="n">
        <f aca="false">IF(OR(I390="DNB",I390="Dry DNB"),1,0)</f>
        <v>0</v>
      </c>
      <c r="Z390" s="55" t="n">
        <f aca="false">IF(ISNUMBER(W390),A390-W390,"")</f>
        <v>251</v>
      </c>
      <c r="AA390" s="55" t="n">
        <f aca="false">MATCH(A390,DATAS,0)</f>
        <v>1</v>
      </c>
      <c r="AB390" s="55" t="n">
        <f aca="false">IF(AND(E390&gt;0,OR(AND(B390&gt;=1,B390&lt;=6),B390=10)),1,0)</f>
        <v>1</v>
      </c>
      <c r="AC390" s="55" t="n">
        <f aca="false">IF(AND(E390&gt;0,B390=10),1,0)</f>
        <v>0</v>
      </c>
      <c r="AD390" s="0" t="str">
        <f aca="false">IF(AND(C389=C390,AA389=AA390-1),AB389,"")</f>
        <v/>
      </c>
      <c r="AE390" s="0" t="str">
        <f aca="false">IF(AND(C389=C390,AA389=AA390-1),AC389,"")</f>
        <v/>
      </c>
      <c r="AF390" s="0" t="str">
        <f aca="false">IF(AA390=1,"",IF(AND(AB390=1,AD390&lt;&gt;1),1,0))</f>
        <v/>
      </c>
      <c r="AG390" s="0" t="str">
        <f aca="false">IF(AA390=1,"",IF(AND(AC390=1,AE390&lt;&gt;1),1,0))</f>
        <v/>
      </c>
      <c r="AH390" s="60" t="str">
        <f aca="false">IF(AND(E390&gt;0,AA390&lt;2,NOT(AND(C391=C390,AA391=AA390+1))),INDEX(DATAS,AA390+1),"")</f>
        <v/>
      </c>
      <c r="AI390" s="60" t="str">
        <f aca="false">IF(AND(AC390=1,AA390&lt;2),IF(AND(C391=C390,AA391=AA390+1),IF(AC391=1,"",INDEX(DATAS,AA390+1)),INDEX(DATAS,AA390+1)),"")</f>
        <v/>
      </c>
    </row>
    <row r="391" customFormat="false" ht="15" hidden="false" customHeight="false" outlineLevel="0" collapsed="false">
      <c r="A391" s="60" t="n">
        <v>46310</v>
      </c>
      <c r="B391" s="0" t="n">
        <v>3</v>
      </c>
      <c r="C391" s="0" t="n">
        <v>3624</v>
      </c>
      <c r="D391" s="0" t="n">
        <v>557</v>
      </c>
      <c r="E391" s="0" t="n">
        <v>2</v>
      </c>
      <c r="F391" s="55" t="s">
        <v>333</v>
      </c>
      <c r="I391" s="55" t="s">
        <v>162</v>
      </c>
      <c r="J391" s="0" t="n">
        <v>467</v>
      </c>
      <c r="K391" s="0" t="n">
        <v>69</v>
      </c>
      <c r="L391" s="0" t="n">
        <v>253</v>
      </c>
      <c r="M391" s="0" t="n">
        <v>762.36</v>
      </c>
      <c r="N391" s="0" t="n">
        <v>83.83</v>
      </c>
      <c r="O391" s="0" t="n">
        <v>40.39</v>
      </c>
      <c r="P391" s="0" t="n">
        <v>3.72</v>
      </c>
      <c r="Q391" s="0" t="n">
        <v>4.07</v>
      </c>
      <c r="T391" s="0" t="n">
        <v>86.75</v>
      </c>
      <c r="U391" s="0" t="n">
        <v>1860</v>
      </c>
      <c r="V391" s="0" t="n">
        <v>9</v>
      </c>
      <c r="W391" s="60" t="n">
        <v>46058</v>
      </c>
      <c r="X391" s="55" t="n">
        <f aca="false">IF(I391="Male",0,1)</f>
        <v>1</v>
      </c>
      <c r="Y391" s="55" t="n">
        <f aca="false">IF(OR(I391="DNB",I391="Dry DNB"),1,0)</f>
        <v>0</v>
      </c>
      <c r="Z391" s="55" t="n">
        <f aca="false">IF(ISNUMBER(W391),A391-W391,"")</f>
        <v>252</v>
      </c>
      <c r="AA391" s="55" t="n">
        <f aca="false">MATCH(A391,DATAS,0)</f>
        <v>2</v>
      </c>
      <c r="AB391" s="55" t="n">
        <f aca="false">IF(AND(E391&gt;0,OR(AND(B391&gt;=1,B391&lt;=6),B391=10)),1,0)</f>
        <v>1</v>
      </c>
      <c r="AC391" s="55" t="n">
        <f aca="false">IF(AND(E391&gt;0,B391=10),1,0)</f>
        <v>0</v>
      </c>
      <c r="AD391" s="55" t="n">
        <f aca="false">IF(AND(C390=C391,AA390=AA391-1),AB390,"")</f>
        <v>1</v>
      </c>
      <c r="AE391" s="55" t="n">
        <f aca="false">IF(AND(C390=C391,AA390=AA391-1),AC390,"")</f>
        <v>0</v>
      </c>
      <c r="AF391" s="55" t="n">
        <f aca="false">IF(AA391=1,"",IF(AND(AB391=1,AD391&lt;&gt;1),1,0))</f>
        <v>0</v>
      </c>
      <c r="AG391" s="55" t="n">
        <f aca="false">IF(AA391=1,"",IF(AND(AC391=1,AE391&lt;&gt;1),1,0))</f>
        <v>0</v>
      </c>
      <c r="AH391" s="60" t="str">
        <f aca="false">IF(AND(E391&gt;0,AA391&lt;2,NOT(AND(C392=C391,AA392=AA391+1))),INDEX(DATAS,AA391+1),"")</f>
        <v/>
      </c>
      <c r="AI391" s="60" t="str">
        <f aca="false">IF(AND(AC391=1,AA391&lt;2),IF(AND(C392=C391,AA392=AA391+1),IF(AC392=1,"",INDEX(DATAS,AA391+1)),INDEX(DATAS,AA391+1)),"")</f>
        <v/>
      </c>
    </row>
    <row r="392" customFormat="false" ht="15" hidden="false" customHeight="false" outlineLevel="0" collapsed="false">
      <c r="A392" s="60" t="n">
        <v>46309</v>
      </c>
      <c r="B392" s="0" t="n">
        <v>7</v>
      </c>
      <c r="C392" s="0" t="n">
        <v>3626</v>
      </c>
      <c r="D392" s="0" t="n">
        <v>354</v>
      </c>
      <c r="E392" s="0" t="n">
        <v>3</v>
      </c>
      <c r="F392" s="55" t="s">
        <v>333</v>
      </c>
      <c r="I392" s="55" t="s">
        <v>162</v>
      </c>
      <c r="J392" s="0" t="n">
        <v>180</v>
      </c>
      <c r="K392" s="0" t="n">
        <v>68</v>
      </c>
      <c r="L392" s="0" t="n">
        <v>231</v>
      </c>
      <c r="M392" s="0" t="n">
        <v>887.53</v>
      </c>
      <c r="N392" s="0" t="n">
        <v>47.57</v>
      </c>
      <c r="O392" s="0" t="n">
        <v>29.72</v>
      </c>
      <c r="P392" s="0" t="n">
        <v>3.42</v>
      </c>
      <c r="Q392" s="0" t="n">
        <v>3.93</v>
      </c>
      <c r="R392" s="0" t="n">
        <v>5744</v>
      </c>
      <c r="S392" s="0" t="n">
        <v>11336</v>
      </c>
      <c r="T392" s="0" t="n">
        <v>63.85</v>
      </c>
      <c r="U392" s="0" t="n">
        <v>1859</v>
      </c>
      <c r="V392" s="0" t="n">
        <v>3</v>
      </c>
      <c r="W392" s="60" t="n">
        <v>46079</v>
      </c>
      <c r="X392" s="55" t="n">
        <f aca="false">IF(I392="Male",0,1)</f>
        <v>1</v>
      </c>
      <c r="Y392" s="55" t="n">
        <f aca="false">IF(OR(I392="DNB",I392="Dry DNB"),1,0)</f>
        <v>0</v>
      </c>
      <c r="Z392" s="55" t="n">
        <f aca="false">IF(ISNUMBER(W392),A392-W392,"")</f>
        <v>230</v>
      </c>
      <c r="AA392" s="55" t="n">
        <f aca="false">MATCH(A392,DATAS,0)</f>
        <v>1</v>
      </c>
      <c r="AB392" s="55" t="n">
        <f aca="false">IF(AND(E392&gt;0,OR(AND(B392&gt;=1,B392&lt;=6),B392=10)),1,0)</f>
        <v>0</v>
      </c>
      <c r="AC392" s="55" t="n">
        <f aca="false">IF(AND(E392&gt;0,B392=10),1,0)</f>
        <v>0</v>
      </c>
      <c r="AD392" s="0" t="str">
        <f aca="false">IF(AND(C391=C392,AA391=AA392-1),AB391,"")</f>
        <v/>
      </c>
      <c r="AE392" s="0" t="str">
        <f aca="false">IF(AND(C391=C392,AA391=AA392-1),AC391,"")</f>
        <v/>
      </c>
      <c r="AF392" s="0" t="str">
        <f aca="false">IF(AA392=1,"",IF(AND(AB392=1,AD392&lt;&gt;1),1,0))</f>
        <v/>
      </c>
      <c r="AG392" s="0" t="str">
        <f aca="false">IF(AA392=1,"",IF(AND(AC392=1,AE392&lt;&gt;1),1,0))</f>
        <v/>
      </c>
      <c r="AH392" s="60" t="str">
        <f aca="false">IF(AND(E392&gt;0,AA392&lt;2,NOT(AND(C393=C392,AA393=AA392+1))),INDEX(DATAS,AA392+1),"")</f>
        <v/>
      </c>
      <c r="AI392" s="60" t="str">
        <f aca="false">IF(AND(AC392=1,AA392&lt;2),IF(AND(C393=C392,AA393=AA392+1),IF(AC393=1,"",INDEX(DATAS,AA392+1)),INDEX(DATAS,AA392+1)),"")</f>
        <v/>
      </c>
    </row>
    <row r="393" customFormat="false" ht="15" hidden="false" customHeight="false" outlineLevel="0" collapsed="false">
      <c r="A393" s="60" t="n">
        <v>46310</v>
      </c>
      <c r="B393" s="0" t="n">
        <v>7</v>
      </c>
      <c r="C393" s="0" t="n">
        <v>3626</v>
      </c>
      <c r="D393" s="0" t="n">
        <v>354</v>
      </c>
      <c r="E393" s="0" t="n">
        <v>3</v>
      </c>
      <c r="F393" s="55" t="s">
        <v>333</v>
      </c>
      <c r="I393" s="55" t="s">
        <v>162</v>
      </c>
      <c r="J393" s="0" t="n">
        <v>180</v>
      </c>
      <c r="K393" s="0" t="n">
        <v>68</v>
      </c>
      <c r="L393" s="0" t="n">
        <v>232</v>
      </c>
      <c r="M393" s="0" t="n">
        <v>887.53</v>
      </c>
      <c r="N393" s="0" t="n">
        <v>47.57</v>
      </c>
      <c r="O393" s="0" t="n">
        <v>29.72</v>
      </c>
      <c r="P393" s="0" t="n">
        <v>3.42</v>
      </c>
      <c r="Q393" s="0" t="n">
        <v>3.93</v>
      </c>
      <c r="T393" s="0" t="n">
        <v>63.85</v>
      </c>
      <c r="U393" s="0" t="n">
        <v>1860</v>
      </c>
      <c r="V393" s="0" t="n">
        <v>3</v>
      </c>
      <c r="W393" s="60" t="n">
        <v>46079</v>
      </c>
      <c r="X393" s="55" t="n">
        <f aca="false">IF(I393="Male",0,1)</f>
        <v>1</v>
      </c>
      <c r="Y393" s="55" t="n">
        <f aca="false">IF(OR(I393="DNB",I393="Dry DNB"),1,0)</f>
        <v>0</v>
      </c>
      <c r="Z393" s="55" t="n">
        <f aca="false">IF(ISNUMBER(W393),A393-W393,"")</f>
        <v>231</v>
      </c>
      <c r="AA393" s="55" t="n">
        <f aca="false">MATCH(A393,DATAS,0)</f>
        <v>2</v>
      </c>
      <c r="AB393" s="55" t="n">
        <f aca="false">IF(AND(E393&gt;0,OR(AND(B393&gt;=1,B393&lt;=6),B393=10)),1,0)</f>
        <v>0</v>
      </c>
      <c r="AC393" s="55" t="n">
        <f aca="false">IF(AND(E393&gt;0,B393=10),1,0)</f>
        <v>0</v>
      </c>
      <c r="AD393" s="55" t="n">
        <f aca="false">IF(AND(C392=C393,AA392=AA393-1),AB392,"")</f>
        <v>0</v>
      </c>
      <c r="AE393" s="55" t="n">
        <f aca="false">IF(AND(C392=C393,AA392=AA393-1),AC392,"")</f>
        <v>0</v>
      </c>
      <c r="AF393" s="55" t="n">
        <f aca="false">IF(AA393=1,"",IF(AND(AB393=1,AD393&lt;&gt;1),1,0))</f>
        <v>0</v>
      </c>
      <c r="AG393" s="55" t="n">
        <f aca="false">IF(AA393=1,"",IF(AND(AC393=1,AE393&lt;&gt;1),1,0))</f>
        <v>0</v>
      </c>
      <c r="AH393" s="60" t="str">
        <f aca="false">IF(AND(E393&gt;0,AA393&lt;2,NOT(AND(C394=C393,AA394=AA393+1))),INDEX(DATAS,AA393+1),"")</f>
        <v/>
      </c>
      <c r="AI393" s="60" t="str">
        <f aca="false">IF(AND(AC393=1,AA393&lt;2),IF(AND(C394=C393,AA394=AA393+1),IF(AC394=1,"",INDEX(DATAS,AA393+1)),INDEX(DATAS,AA393+1)),"")</f>
        <v/>
      </c>
    </row>
    <row r="394" customFormat="false" ht="15" hidden="false" customHeight="false" outlineLevel="0" collapsed="false">
      <c r="A394" s="60" t="n">
        <v>46309</v>
      </c>
      <c r="B394" s="0" t="n">
        <v>10</v>
      </c>
      <c r="C394" s="0" t="n">
        <v>3627</v>
      </c>
      <c r="D394" s="0" t="n">
        <v>75</v>
      </c>
      <c r="E394" s="0" t="n">
        <v>4</v>
      </c>
      <c r="F394" s="55" t="s">
        <v>333</v>
      </c>
      <c r="G394" s="0" t="n">
        <v>28.1</v>
      </c>
      <c r="H394" s="0" t="n">
        <v>36</v>
      </c>
      <c r="I394" s="55" t="s">
        <v>177</v>
      </c>
      <c r="J394" s="0" t="n">
        <v>75</v>
      </c>
      <c r="M394" s="0" t="n">
        <v>359.93</v>
      </c>
      <c r="N394" s="0" t="n">
        <v>29.88</v>
      </c>
      <c r="O394" s="0" t="n">
        <v>25.57</v>
      </c>
      <c r="P394" s="0" t="n">
        <v>4.74</v>
      </c>
      <c r="Q394" s="0" t="n">
        <v>2.72</v>
      </c>
      <c r="R394" s="0" t="n">
        <v>4662</v>
      </c>
      <c r="S394" s="0" t="n">
        <v>9371</v>
      </c>
      <c r="U394" s="0" t="n">
        <v>1859</v>
      </c>
      <c r="V394" s="0" t="n">
        <v>0</v>
      </c>
      <c r="X394" s="55" t="n">
        <f aca="false">IF(I394="Male",0,1)</f>
        <v>1</v>
      </c>
      <c r="Y394" s="55" t="n">
        <f aca="false">IF(OR(I394="DNB",I394="Dry DNB"),1,0)</f>
        <v>0</v>
      </c>
      <c r="Z394" s="0" t="str">
        <f aca="false">IF(ISNUMBER(W394),A394-W394,"")</f>
        <v/>
      </c>
      <c r="AA394" s="55" t="n">
        <f aca="false">MATCH(A394,DATAS,0)</f>
        <v>1</v>
      </c>
      <c r="AB394" s="55" t="n">
        <f aca="false">IF(AND(E394&gt;0,OR(AND(B394&gt;=1,B394&lt;=6),B394=10)),1,0)</f>
        <v>1</v>
      </c>
      <c r="AC394" s="55" t="n">
        <f aca="false">IF(AND(E394&gt;0,B394=10),1,0)</f>
        <v>1</v>
      </c>
      <c r="AD394" s="0" t="str">
        <f aca="false">IF(AND(C393=C394,AA393=AA394-1),AB393,"")</f>
        <v/>
      </c>
      <c r="AE394" s="0" t="str">
        <f aca="false">IF(AND(C393=C394,AA393=AA394-1),AC393,"")</f>
        <v/>
      </c>
      <c r="AF394" s="0" t="str">
        <f aca="false">IF(AA394=1,"",IF(AND(AB394=1,AD394&lt;&gt;1),1,0))</f>
        <v/>
      </c>
      <c r="AG394" s="0" t="str">
        <f aca="false">IF(AA394=1,"",IF(AND(AC394=1,AE394&lt;&gt;1),1,0))</f>
        <v/>
      </c>
      <c r="AH394" s="60" t="str">
        <f aca="false">IF(AND(E394&gt;0,AA394&lt;2,NOT(AND(C395=C394,AA395=AA394+1))),INDEX(DATAS,AA394+1),"")</f>
        <v/>
      </c>
      <c r="AI394" s="60" t="str">
        <f aca="false">IF(AND(AC394=1,AA394&lt;2),IF(AND(C395=C394,AA395=AA394+1),IF(AC395=1,"",INDEX(DATAS,AA394+1)),INDEX(DATAS,AA394+1)),"")</f>
        <v/>
      </c>
    </row>
    <row r="395" customFormat="false" ht="15" hidden="false" customHeight="false" outlineLevel="0" collapsed="false">
      <c r="A395" s="60" t="n">
        <v>46310</v>
      </c>
      <c r="B395" s="0" t="n">
        <v>10</v>
      </c>
      <c r="C395" s="0" t="n">
        <v>3627</v>
      </c>
      <c r="D395" s="0" t="n">
        <v>76</v>
      </c>
      <c r="E395" s="0" t="n">
        <v>4</v>
      </c>
      <c r="F395" s="55" t="s">
        <v>333</v>
      </c>
      <c r="G395" s="0" t="n">
        <v>21.3</v>
      </c>
      <c r="H395" s="0" t="n">
        <v>31</v>
      </c>
      <c r="I395" s="55" t="s">
        <v>177</v>
      </c>
      <c r="J395" s="0" t="n">
        <v>76</v>
      </c>
      <c r="M395" s="0" t="n">
        <v>359.93</v>
      </c>
      <c r="N395" s="0" t="n">
        <v>29.88</v>
      </c>
      <c r="O395" s="0" t="n">
        <v>25.57</v>
      </c>
      <c r="P395" s="0" t="n">
        <v>4.74</v>
      </c>
      <c r="Q395" s="0" t="n">
        <v>2.72</v>
      </c>
      <c r="U395" s="0" t="n">
        <v>1860</v>
      </c>
      <c r="V395" s="0" t="n">
        <v>0</v>
      </c>
      <c r="X395" s="55" t="n">
        <f aca="false">IF(I395="Male",0,1)</f>
        <v>1</v>
      </c>
      <c r="Y395" s="55" t="n">
        <f aca="false">IF(OR(I395="DNB",I395="Dry DNB"),1,0)</f>
        <v>0</v>
      </c>
      <c r="Z395" s="0" t="str">
        <f aca="false">IF(ISNUMBER(W395),A395-W395,"")</f>
        <v/>
      </c>
      <c r="AA395" s="55" t="n">
        <f aca="false">MATCH(A395,DATAS,0)</f>
        <v>2</v>
      </c>
      <c r="AB395" s="55" t="n">
        <f aca="false">IF(AND(E395&gt;0,OR(AND(B395&gt;=1,B395&lt;=6),B395=10)),1,0)</f>
        <v>1</v>
      </c>
      <c r="AC395" s="55" t="n">
        <f aca="false">IF(AND(E395&gt;0,B395=10),1,0)</f>
        <v>1</v>
      </c>
      <c r="AD395" s="55" t="n">
        <f aca="false">IF(AND(C394=C395,AA394=AA395-1),AB394,"")</f>
        <v>1</v>
      </c>
      <c r="AE395" s="55" t="n">
        <f aca="false">IF(AND(C394=C395,AA394=AA395-1),AC394,"")</f>
        <v>1</v>
      </c>
      <c r="AF395" s="55" t="n">
        <f aca="false">IF(AA395=1,"",IF(AND(AB395=1,AD395&lt;&gt;1),1,0))</f>
        <v>0</v>
      </c>
      <c r="AG395" s="55" t="n">
        <f aca="false">IF(AA395=1,"",IF(AND(AC395=1,AE395&lt;&gt;1),1,0))</f>
        <v>0</v>
      </c>
      <c r="AH395" s="60" t="str">
        <f aca="false">IF(AND(E395&gt;0,AA395&lt;2,NOT(AND(C396=C395,AA396=AA395+1))),INDEX(DATAS,AA395+1),"")</f>
        <v/>
      </c>
      <c r="AI395" s="60" t="str">
        <f aca="false">IF(AND(AC395=1,AA395&lt;2),IF(AND(C396=C395,AA396=AA395+1),IF(AC396=1,"",INDEX(DATAS,AA395+1)),INDEX(DATAS,AA395+1)),"")</f>
        <v/>
      </c>
    </row>
    <row r="396" customFormat="false" ht="15" hidden="false" customHeight="false" outlineLevel="0" collapsed="false">
      <c r="A396" s="60" t="n">
        <v>46309</v>
      </c>
      <c r="B396" s="0" t="n">
        <v>6</v>
      </c>
      <c r="C396" s="0" t="n">
        <v>3630</v>
      </c>
      <c r="D396" s="0" t="n">
        <v>437</v>
      </c>
      <c r="E396" s="0" t="n">
        <v>3</v>
      </c>
      <c r="F396" s="55" t="s">
        <v>334</v>
      </c>
      <c r="G396" s="0" t="n">
        <v>25</v>
      </c>
      <c r="H396" s="0" t="n">
        <v>23</v>
      </c>
      <c r="I396" s="55" t="s">
        <v>157</v>
      </c>
      <c r="J396" s="0" t="n">
        <v>348</v>
      </c>
      <c r="K396" s="0" t="n">
        <v>59</v>
      </c>
      <c r="L396" s="0" t="n">
        <v>89</v>
      </c>
      <c r="M396" s="0" t="n">
        <v>-248.11</v>
      </c>
      <c r="N396" s="0" t="n">
        <v>8.23</v>
      </c>
      <c r="O396" s="0" t="n">
        <v>4.54</v>
      </c>
      <c r="P396" s="0" t="n">
        <v>6.1</v>
      </c>
      <c r="Q396" s="0" t="n">
        <v>5</v>
      </c>
      <c r="R396" s="0" t="n">
        <v>5966</v>
      </c>
      <c r="S396" s="0" t="n">
        <v>11007</v>
      </c>
      <c r="T396" s="0" t="n">
        <v>68.4</v>
      </c>
      <c r="U396" s="0" t="n">
        <v>1858</v>
      </c>
      <c r="V396" s="0" t="n">
        <v>9</v>
      </c>
      <c r="W396" s="60" t="n">
        <v>46221</v>
      </c>
      <c r="X396" s="55" t="n">
        <f aca="false">IF(I396="Male",0,1)</f>
        <v>1</v>
      </c>
      <c r="Y396" s="55" t="n">
        <f aca="false">IF(OR(I396="DNB",I396="Dry DNB"),1,0)</f>
        <v>0</v>
      </c>
      <c r="Z396" s="55" t="n">
        <f aca="false">IF(ISNUMBER(W396),A396-W396,"")</f>
        <v>88</v>
      </c>
      <c r="AA396" s="55" t="n">
        <f aca="false">MATCH(A396,DATAS,0)</f>
        <v>1</v>
      </c>
      <c r="AB396" s="55" t="n">
        <f aca="false">IF(AND(E396&gt;0,OR(AND(B396&gt;=1,B396&lt;=6),B396=10)),1,0)</f>
        <v>1</v>
      </c>
      <c r="AC396" s="55" t="n">
        <f aca="false">IF(AND(E396&gt;0,B396=10),1,0)</f>
        <v>0</v>
      </c>
      <c r="AD396" s="0" t="str">
        <f aca="false">IF(AND(C395=C396,AA395=AA396-1),AB395,"")</f>
        <v/>
      </c>
      <c r="AE396" s="0" t="str">
        <f aca="false">IF(AND(C395=C396,AA395=AA396-1),AC395,"")</f>
        <v/>
      </c>
      <c r="AF396" s="0" t="str">
        <f aca="false">IF(AA396=1,"",IF(AND(AB396=1,AD396&lt;&gt;1),1,0))</f>
        <v/>
      </c>
      <c r="AG396" s="0" t="str">
        <f aca="false">IF(AA396=1,"",IF(AND(AC396=1,AE396&lt;&gt;1),1,0))</f>
        <v/>
      </c>
      <c r="AH396" s="60" t="str">
        <f aca="false">IF(AND(E396&gt;0,AA396&lt;2,NOT(AND(C397=C396,AA397=AA396+1))),INDEX(DATAS,AA396+1),"")</f>
        <v/>
      </c>
      <c r="AI396" s="60" t="str">
        <f aca="false">IF(AND(AC396=1,AA396&lt;2),IF(AND(C397=C396,AA397=AA396+1),IF(AC397=1,"",INDEX(DATAS,AA396+1)),INDEX(DATAS,AA396+1)),"")</f>
        <v/>
      </c>
    </row>
    <row r="397" customFormat="false" ht="15" hidden="false" customHeight="false" outlineLevel="0" collapsed="false">
      <c r="A397" s="60" t="n">
        <v>46310</v>
      </c>
      <c r="B397" s="0" t="n">
        <v>6</v>
      </c>
      <c r="C397" s="0" t="n">
        <v>3630</v>
      </c>
      <c r="D397" s="0" t="n">
        <v>438</v>
      </c>
      <c r="E397" s="0" t="n">
        <v>3</v>
      </c>
      <c r="F397" s="55" t="s">
        <v>334</v>
      </c>
      <c r="G397" s="0" t="n">
        <v>26.6</v>
      </c>
      <c r="H397" s="0" t="n">
        <v>23</v>
      </c>
      <c r="I397" s="55" t="s">
        <v>157</v>
      </c>
      <c r="J397" s="0" t="n">
        <v>348</v>
      </c>
      <c r="K397" s="0" t="n">
        <v>59</v>
      </c>
      <c r="L397" s="0" t="n">
        <v>90</v>
      </c>
      <c r="M397" s="0" t="n">
        <v>-248.11</v>
      </c>
      <c r="N397" s="0" t="n">
        <v>8.23</v>
      </c>
      <c r="O397" s="0" t="n">
        <v>4.54</v>
      </c>
      <c r="P397" s="0" t="n">
        <v>6.1</v>
      </c>
      <c r="Q397" s="0" t="n">
        <v>5</v>
      </c>
      <c r="T397" s="0" t="n">
        <v>68.4</v>
      </c>
      <c r="U397" s="0" t="n">
        <v>1859</v>
      </c>
      <c r="V397" s="0" t="n">
        <v>9</v>
      </c>
      <c r="W397" s="60" t="n">
        <v>46221</v>
      </c>
      <c r="X397" s="55" t="n">
        <f aca="false">IF(I397="Male",0,1)</f>
        <v>1</v>
      </c>
      <c r="Y397" s="55" t="n">
        <f aca="false">IF(OR(I397="DNB",I397="Dry DNB"),1,0)</f>
        <v>0</v>
      </c>
      <c r="Z397" s="55" t="n">
        <f aca="false">IF(ISNUMBER(W397),A397-W397,"")</f>
        <v>89</v>
      </c>
      <c r="AA397" s="55" t="n">
        <f aca="false">MATCH(A397,DATAS,0)</f>
        <v>2</v>
      </c>
      <c r="AB397" s="55" t="n">
        <f aca="false">IF(AND(E397&gt;0,OR(AND(B397&gt;=1,B397&lt;=6),B397=10)),1,0)</f>
        <v>1</v>
      </c>
      <c r="AC397" s="55" t="n">
        <f aca="false">IF(AND(E397&gt;0,B397=10),1,0)</f>
        <v>0</v>
      </c>
      <c r="AD397" s="55" t="n">
        <f aca="false">IF(AND(C396=C397,AA396=AA397-1),AB396,"")</f>
        <v>1</v>
      </c>
      <c r="AE397" s="55" t="n">
        <f aca="false">IF(AND(C396=C397,AA396=AA397-1),AC396,"")</f>
        <v>0</v>
      </c>
      <c r="AF397" s="55" t="n">
        <f aca="false">IF(AA397=1,"",IF(AND(AB397=1,AD397&lt;&gt;1),1,0))</f>
        <v>0</v>
      </c>
      <c r="AG397" s="55" t="n">
        <f aca="false">IF(AA397=1,"",IF(AND(AC397=1,AE397&lt;&gt;1),1,0))</f>
        <v>0</v>
      </c>
      <c r="AH397" s="60" t="str">
        <f aca="false">IF(AND(E397&gt;0,AA397&lt;2,NOT(AND(C398=C397,AA398=AA397+1))),INDEX(DATAS,AA397+1),"")</f>
        <v/>
      </c>
      <c r="AI397" s="60" t="str">
        <f aca="false">IF(AND(AC397=1,AA397&lt;2),IF(AND(C398=C397,AA398=AA397+1),IF(AC398=1,"",INDEX(DATAS,AA397+1)),INDEX(DATAS,AA397+1)),"")</f>
        <v/>
      </c>
    </row>
    <row r="398" customFormat="false" ht="15" hidden="false" customHeight="false" outlineLevel="0" collapsed="false">
      <c r="A398" s="60" t="n">
        <v>46309</v>
      </c>
      <c r="B398" s="0" t="n">
        <v>5</v>
      </c>
      <c r="C398" s="0" t="n">
        <v>3631</v>
      </c>
      <c r="D398" s="0" t="n">
        <v>399</v>
      </c>
      <c r="E398" s="0" t="n">
        <v>3</v>
      </c>
      <c r="F398" s="55" t="s">
        <v>335</v>
      </c>
      <c r="G398" s="0" t="n">
        <v>36.6</v>
      </c>
      <c r="H398" s="0" t="n">
        <v>38</v>
      </c>
      <c r="I398" s="55" t="s">
        <v>157</v>
      </c>
      <c r="J398" s="0" t="n">
        <v>211</v>
      </c>
      <c r="K398" s="0" t="n">
        <v>63</v>
      </c>
      <c r="L398" s="0" t="n">
        <v>188</v>
      </c>
      <c r="M398" s="0" t="n">
        <v>655.9</v>
      </c>
      <c r="N398" s="0" t="n">
        <v>36.55</v>
      </c>
      <c r="O398" s="0" t="n">
        <v>23.12</v>
      </c>
      <c r="P398" s="0" t="n">
        <v>0</v>
      </c>
      <c r="Q398" s="0" t="n">
        <v>0</v>
      </c>
      <c r="R398" s="0" t="n">
        <v>6121</v>
      </c>
      <c r="S398" s="0" t="n">
        <v>12726</v>
      </c>
      <c r="T398" s="0" t="n">
        <v>70.8</v>
      </c>
      <c r="U398" s="0" t="n">
        <v>1857</v>
      </c>
      <c r="V398" s="0" t="n">
        <v>5</v>
      </c>
      <c r="W398" s="60" t="n">
        <v>46087</v>
      </c>
      <c r="X398" s="55" t="n">
        <f aca="false">IF(I398="Male",0,1)</f>
        <v>1</v>
      </c>
      <c r="Y398" s="55" t="n">
        <f aca="false">IF(OR(I398="DNB",I398="Dry DNB"),1,0)</f>
        <v>0</v>
      </c>
      <c r="Z398" s="55" t="n">
        <f aca="false">IF(ISNUMBER(W398),A398-W398,"")</f>
        <v>222</v>
      </c>
      <c r="AA398" s="55" t="n">
        <f aca="false">MATCH(A398,DATAS,0)</f>
        <v>1</v>
      </c>
      <c r="AB398" s="55" t="n">
        <f aca="false">IF(AND(E398&gt;0,OR(AND(B398&gt;=1,B398&lt;=6),B398=10)),1,0)</f>
        <v>1</v>
      </c>
      <c r="AC398" s="55" t="n">
        <f aca="false">IF(AND(E398&gt;0,B398=10),1,0)</f>
        <v>0</v>
      </c>
      <c r="AD398" s="0" t="str">
        <f aca="false">IF(AND(C397=C398,AA397=AA398-1),AB397,"")</f>
        <v/>
      </c>
      <c r="AE398" s="0" t="str">
        <f aca="false">IF(AND(C397=C398,AA397=AA398-1),AC397,"")</f>
        <v/>
      </c>
      <c r="AF398" s="0" t="str">
        <f aca="false">IF(AA398=1,"",IF(AND(AB398=1,AD398&lt;&gt;1),1,0))</f>
        <v/>
      </c>
      <c r="AG398" s="0" t="str">
        <f aca="false">IF(AA398=1,"",IF(AND(AC398=1,AE398&lt;&gt;1),1,0))</f>
        <v/>
      </c>
      <c r="AH398" s="60" t="str">
        <f aca="false">IF(AND(E398&gt;0,AA398&lt;2,NOT(AND(C399=C398,AA399=AA398+1))),INDEX(DATAS,AA398+1),"")</f>
        <v/>
      </c>
      <c r="AI398" s="60" t="str">
        <f aca="false">IF(AND(AC398=1,AA398&lt;2),IF(AND(C399=C398,AA399=AA398+1),IF(AC399=1,"",INDEX(DATAS,AA398+1)),INDEX(DATAS,AA398+1)),"")</f>
        <v/>
      </c>
    </row>
    <row r="399" customFormat="false" ht="15" hidden="false" customHeight="false" outlineLevel="0" collapsed="false">
      <c r="A399" s="60" t="n">
        <v>46310</v>
      </c>
      <c r="B399" s="0" t="n">
        <v>5</v>
      </c>
      <c r="C399" s="0" t="n">
        <v>3631</v>
      </c>
      <c r="D399" s="0" t="n">
        <v>400</v>
      </c>
      <c r="E399" s="0" t="n">
        <v>3</v>
      </c>
      <c r="F399" s="55" t="s">
        <v>335</v>
      </c>
      <c r="G399" s="0" t="n">
        <v>41</v>
      </c>
      <c r="H399" s="0" t="n">
        <v>38</v>
      </c>
      <c r="I399" s="55" t="s">
        <v>157</v>
      </c>
      <c r="J399" s="0" t="n">
        <v>211</v>
      </c>
      <c r="K399" s="0" t="n">
        <v>63</v>
      </c>
      <c r="L399" s="0" t="n">
        <v>189</v>
      </c>
      <c r="M399" s="0" t="n">
        <v>655.9</v>
      </c>
      <c r="N399" s="0" t="n">
        <v>36.55</v>
      </c>
      <c r="O399" s="0" t="n">
        <v>23.12</v>
      </c>
      <c r="P399" s="0" t="n">
        <v>0</v>
      </c>
      <c r="Q399" s="0" t="n">
        <v>0</v>
      </c>
      <c r="T399" s="0" t="n">
        <v>70.8</v>
      </c>
      <c r="U399" s="0" t="n">
        <v>1858</v>
      </c>
      <c r="V399" s="0" t="n">
        <v>5</v>
      </c>
      <c r="W399" s="60" t="n">
        <v>46087</v>
      </c>
      <c r="X399" s="55" t="n">
        <f aca="false">IF(I399="Male",0,1)</f>
        <v>1</v>
      </c>
      <c r="Y399" s="55" t="n">
        <f aca="false">IF(OR(I399="DNB",I399="Dry DNB"),1,0)</f>
        <v>0</v>
      </c>
      <c r="Z399" s="55" t="n">
        <f aca="false">IF(ISNUMBER(W399),A399-W399,"")</f>
        <v>223</v>
      </c>
      <c r="AA399" s="55" t="n">
        <f aca="false">MATCH(A399,DATAS,0)</f>
        <v>2</v>
      </c>
      <c r="AB399" s="55" t="n">
        <f aca="false">IF(AND(E399&gt;0,OR(AND(B399&gt;=1,B399&lt;=6),B399=10)),1,0)</f>
        <v>1</v>
      </c>
      <c r="AC399" s="55" t="n">
        <f aca="false">IF(AND(E399&gt;0,B399=10),1,0)</f>
        <v>0</v>
      </c>
      <c r="AD399" s="55" t="n">
        <f aca="false">IF(AND(C398=C399,AA398=AA399-1),AB398,"")</f>
        <v>1</v>
      </c>
      <c r="AE399" s="55" t="n">
        <f aca="false">IF(AND(C398=C399,AA398=AA399-1),AC398,"")</f>
        <v>0</v>
      </c>
      <c r="AF399" s="55" t="n">
        <f aca="false">IF(AA399=1,"",IF(AND(AB399=1,AD399&lt;&gt;1),1,0))</f>
        <v>0</v>
      </c>
      <c r="AG399" s="55" t="n">
        <f aca="false">IF(AA399=1,"",IF(AND(AC399=1,AE399&lt;&gt;1),1,0))</f>
        <v>0</v>
      </c>
      <c r="AH399" s="60" t="str">
        <f aca="false">IF(AND(E399&gt;0,AA399&lt;2,NOT(AND(C400=C399,AA400=AA399+1))),INDEX(DATAS,AA399+1),"")</f>
        <v/>
      </c>
      <c r="AI399" s="60" t="str">
        <f aca="false">IF(AND(AC399=1,AA399&lt;2),IF(AND(C400=C399,AA400=AA399+1),IF(AC400=1,"",INDEX(DATAS,AA399+1)),INDEX(DATAS,AA399+1)),"")</f>
        <v/>
      </c>
    </row>
    <row r="400" customFormat="false" ht="15" hidden="false" customHeight="false" outlineLevel="0" collapsed="false">
      <c r="A400" s="60" t="n">
        <v>46309</v>
      </c>
      <c r="B400" s="0" t="n">
        <v>5</v>
      </c>
      <c r="C400" s="0" t="n">
        <v>3632</v>
      </c>
      <c r="D400" s="0" t="n">
        <v>164</v>
      </c>
      <c r="E400" s="0" t="n">
        <v>3</v>
      </c>
      <c r="F400" s="55" t="s">
        <v>335</v>
      </c>
      <c r="G400" s="0" t="n">
        <v>38.7</v>
      </c>
      <c r="H400" s="0" t="n">
        <v>42</v>
      </c>
      <c r="I400" s="55" t="s">
        <v>187</v>
      </c>
      <c r="J400" s="0" t="n">
        <v>164</v>
      </c>
      <c r="K400" s="0" t="n">
        <v>66</v>
      </c>
      <c r="M400" s="0" t="n">
        <v>519.75</v>
      </c>
      <c r="N400" s="0" t="n">
        <v>26.83</v>
      </c>
      <c r="O400" s="0" t="n">
        <v>20.01</v>
      </c>
      <c r="P400" s="0" t="n">
        <v>4.25</v>
      </c>
      <c r="Q400" s="0" t="n">
        <v>3.62</v>
      </c>
      <c r="R400" s="0" t="n">
        <v>5059</v>
      </c>
      <c r="S400" s="0" t="n">
        <v>9491</v>
      </c>
      <c r="T400" s="0" t="n">
        <v>60</v>
      </c>
      <c r="U400" s="0" t="n">
        <v>1857</v>
      </c>
      <c r="V400" s="0" t="n">
        <v>3</v>
      </c>
      <c r="W400" s="60" t="n">
        <v>46289</v>
      </c>
      <c r="X400" s="55" t="n">
        <f aca="false">IF(I400="Male",0,1)</f>
        <v>1</v>
      </c>
      <c r="Y400" s="55" t="n">
        <f aca="false">IF(OR(I400="DNB",I400="Dry DNB"),1,0)</f>
        <v>0</v>
      </c>
      <c r="Z400" s="55" t="n">
        <f aca="false">IF(ISNUMBER(W400),A400-W400,"")</f>
        <v>20</v>
      </c>
      <c r="AA400" s="55" t="n">
        <f aca="false">MATCH(A400,DATAS,0)</f>
        <v>1</v>
      </c>
      <c r="AB400" s="55" t="n">
        <f aca="false">IF(AND(E400&gt;0,OR(AND(B400&gt;=1,B400&lt;=6),B400=10)),1,0)</f>
        <v>1</v>
      </c>
      <c r="AC400" s="55" t="n">
        <f aca="false">IF(AND(E400&gt;0,B400=10),1,0)</f>
        <v>0</v>
      </c>
      <c r="AD400" s="0" t="str">
        <f aca="false">IF(AND(C399=C400,AA399=AA400-1),AB399,"")</f>
        <v/>
      </c>
      <c r="AE400" s="0" t="str">
        <f aca="false">IF(AND(C399=C400,AA399=AA400-1),AC399,"")</f>
        <v/>
      </c>
      <c r="AF400" s="0" t="str">
        <f aca="false">IF(AA400=1,"",IF(AND(AB400=1,AD400&lt;&gt;1),1,0))</f>
        <v/>
      </c>
      <c r="AG400" s="0" t="str">
        <f aca="false">IF(AA400=1,"",IF(AND(AC400=1,AE400&lt;&gt;1),1,0))</f>
        <v/>
      </c>
      <c r="AH400" s="60" t="str">
        <f aca="false">IF(AND(E400&gt;0,AA400&lt;2,NOT(AND(C401=C400,AA401=AA400+1))),INDEX(DATAS,AA400+1),"")</f>
        <v/>
      </c>
      <c r="AI400" s="60" t="str">
        <f aca="false">IF(AND(AC400=1,AA400&lt;2),IF(AND(C401=C400,AA401=AA400+1),IF(AC401=1,"",INDEX(DATAS,AA400+1)),INDEX(DATAS,AA400+1)),"")</f>
        <v/>
      </c>
    </row>
    <row r="401" customFormat="false" ht="15" hidden="false" customHeight="false" outlineLevel="0" collapsed="false">
      <c r="A401" s="60" t="n">
        <v>46310</v>
      </c>
      <c r="B401" s="0" t="n">
        <v>5</v>
      </c>
      <c r="C401" s="0" t="n">
        <v>3632</v>
      </c>
      <c r="D401" s="0" t="n">
        <v>165</v>
      </c>
      <c r="E401" s="0" t="n">
        <v>3</v>
      </c>
      <c r="F401" s="55" t="s">
        <v>335</v>
      </c>
      <c r="G401" s="0" t="n">
        <v>41.6</v>
      </c>
      <c r="H401" s="0" t="n">
        <v>41</v>
      </c>
      <c r="I401" s="55" t="s">
        <v>187</v>
      </c>
      <c r="J401" s="0" t="n">
        <v>165</v>
      </c>
      <c r="K401" s="0" t="n">
        <v>66</v>
      </c>
      <c r="M401" s="0" t="n">
        <v>519.75</v>
      </c>
      <c r="N401" s="0" t="n">
        <v>26.83</v>
      </c>
      <c r="O401" s="0" t="n">
        <v>20.01</v>
      </c>
      <c r="P401" s="0" t="n">
        <v>4.25</v>
      </c>
      <c r="Q401" s="0" t="n">
        <v>3.62</v>
      </c>
      <c r="T401" s="0" t="n">
        <v>60</v>
      </c>
      <c r="U401" s="0" t="n">
        <v>1858</v>
      </c>
      <c r="V401" s="0" t="n">
        <v>3</v>
      </c>
      <c r="W401" s="60" t="n">
        <v>46289</v>
      </c>
      <c r="X401" s="55" t="n">
        <f aca="false">IF(I401="Male",0,1)</f>
        <v>1</v>
      </c>
      <c r="Y401" s="55" t="n">
        <f aca="false">IF(OR(I401="DNB",I401="Dry DNB"),1,0)</f>
        <v>0</v>
      </c>
      <c r="Z401" s="55" t="n">
        <f aca="false">IF(ISNUMBER(W401),A401-W401,"")</f>
        <v>21</v>
      </c>
      <c r="AA401" s="55" t="n">
        <f aca="false">MATCH(A401,DATAS,0)</f>
        <v>2</v>
      </c>
      <c r="AB401" s="55" t="n">
        <f aca="false">IF(AND(E401&gt;0,OR(AND(B401&gt;=1,B401&lt;=6),B401=10)),1,0)</f>
        <v>1</v>
      </c>
      <c r="AC401" s="55" t="n">
        <f aca="false">IF(AND(E401&gt;0,B401=10),1,0)</f>
        <v>0</v>
      </c>
      <c r="AD401" s="55" t="n">
        <f aca="false">IF(AND(C400=C401,AA400=AA401-1),AB400,"")</f>
        <v>1</v>
      </c>
      <c r="AE401" s="55" t="n">
        <f aca="false">IF(AND(C400=C401,AA400=AA401-1),AC400,"")</f>
        <v>0</v>
      </c>
      <c r="AF401" s="55" t="n">
        <f aca="false">IF(AA401=1,"",IF(AND(AB401=1,AD401&lt;&gt;1),1,0))</f>
        <v>0</v>
      </c>
      <c r="AG401" s="55" t="n">
        <f aca="false">IF(AA401=1,"",IF(AND(AC401=1,AE401&lt;&gt;1),1,0))</f>
        <v>0</v>
      </c>
      <c r="AH401" s="60" t="str">
        <f aca="false">IF(AND(E401&gt;0,AA401&lt;2,NOT(AND(C402=C401,AA402=AA401+1))),INDEX(DATAS,AA401+1),"")</f>
        <v/>
      </c>
      <c r="AI401" s="60" t="str">
        <f aca="false">IF(AND(AC401=1,AA401&lt;2),IF(AND(C402=C401,AA402=AA401+1),IF(AC402=1,"",INDEX(DATAS,AA401+1)),INDEX(DATAS,AA401+1)),"")</f>
        <v/>
      </c>
    </row>
    <row r="402" customFormat="false" ht="15" hidden="false" customHeight="false" outlineLevel="0" collapsed="false">
      <c r="A402" s="60" t="n">
        <v>46309</v>
      </c>
      <c r="B402" s="0" t="n">
        <v>6</v>
      </c>
      <c r="C402" s="0" t="n">
        <v>3637</v>
      </c>
      <c r="D402" s="0" t="n">
        <v>327</v>
      </c>
      <c r="E402" s="0" t="n">
        <v>3</v>
      </c>
      <c r="F402" s="55" t="s">
        <v>336</v>
      </c>
      <c r="G402" s="0" t="n">
        <v>18.3</v>
      </c>
      <c r="H402" s="0" t="n">
        <v>19</v>
      </c>
      <c r="I402" s="55" t="s">
        <v>157</v>
      </c>
      <c r="J402" s="0" t="n">
        <v>124</v>
      </c>
      <c r="K402" s="0" t="n">
        <v>65</v>
      </c>
      <c r="L402" s="0" t="n">
        <v>203</v>
      </c>
      <c r="M402" s="0" t="n">
        <v>312.21</v>
      </c>
      <c r="N402" s="0" t="n">
        <v>27.85</v>
      </c>
      <c r="O402" s="0" t="n">
        <v>17.25</v>
      </c>
      <c r="P402" s="0" t="n">
        <v>4.82</v>
      </c>
      <c r="Q402" s="0" t="n">
        <v>3.63</v>
      </c>
      <c r="R402" s="0" t="n">
        <v>5788</v>
      </c>
      <c r="S402" s="0" t="n">
        <v>11044</v>
      </c>
      <c r="T402" s="0" t="n">
        <v>61.4</v>
      </c>
      <c r="U402" s="0" t="n">
        <v>1856</v>
      </c>
      <c r="V402" s="0" t="n">
        <v>2</v>
      </c>
      <c r="W402" s="60" t="n">
        <v>46048</v>
      </c>
      <c r="X402" s="55" t="n">
        <f aca="false">IF(I402="Male",0,1)</f>
        <v>1</v>
      </c>
      <c r="Y402" s="55" t="n">
        <f aca="false">IF(OR(I402="DNB",I402="Dry DNB"),1,0)</f>
        <v>0</v>
      </c>
      <c r="Z402" s="55" t="n">
        <f aca="false">IF(ISNUMBER(W402),A402-W402,"")</f>
        <v>261</v>
      </c>
      <c r="AA402" s="55" t="n">
        <f aca="false">MATCH(A402,DATAS,0)</f>
        <v>1</v>
      </c>
      <c r="AB402" s="55" t="n">
        <f aca="false">IF(AND(E402&gt;0,OR(AND(B402&gt;=1,B402&lt;=6),B402=10)),1,0)</f>
        <v>1</v>
      </c>
      <c r="AC402" s="55" t="n">
        <f aca="false">IF(AND(E402&gt;0,B402=10),1,0)</f>
        <v>0</v>
      </c>
      <c r="AD402" s="0" t="str">
        <f aca="false">IF(AND(C401=C402,AA401=AA402-1),AB401,"")</f>
        <v/>
      </c>
      <c r="AE402" s="0" t="str">
        <f aca="false">IF(AND(C401=C402,AA401=AA402-1),AC401,"")</f>
        <v/>
      </c>
      <c r="AF402" s="0" t="str">
        <f aca="false">IF(AA402=1,"",IF(AND(AB402=1,AD402&lt;&gt;1),1,0))</f>
        <v/>
      </c>
      <c r="AG402" s="0" t="str">
        <f aca="false">IF(AA402=1,"",IF(AND(AC402=1,AE402&lt;&gt;1),1,0))</f>
        <v/>
      </c>
      <c r="AH402" s="60" t="str">
        <f aca="false">IF(AND(E402&gt;0,AA402&lt;2,NOT(AND(C403=C402,AA403=AA402+1))),INDEX(DATAS,AA402+1),"")</f>
        <v/>
      </c>
      <c r="AI402" s="60" t="str">
        <f aca="false">IF(AND(AC402=1,AA402&lt;2),IF(AND(C403=C402,AA403=AA402+1),IF(AC403=1,"",INDEX(DATAS,AA402+1)),INDEX(DATAS,AA402+1)),"")</f>
        <v/>
      </c>
    </row>
    <row r="403" customFormat="false" ht="15" hidden="false" customHeight="false" outlineLevel="0" collapsed="false">
      <c r="A403" s="60" t="n">
        <v>46310</v>
      </c>
      <c r="B403" s="0" t="n">
        <v>6</v>
      </c>
      <c r="C403" s="0" t="n">
        <v>3637</v>
      </c>
      <c r="D403" s="0" t="n">
        <v>328</v>
      </c>
      <c r="E403" s="0" t="n">
        <v>3</v>
      </c>
      <c r="F403" s="55" t="s">
        <v>336</v>
      </c>
      <c r="G403" s="0" t="n">
        <v>14.6</v>
      </c>
      <c r="H403" s="0" t="n">
        <v>18</v>
      </c>
      <c r="I403" s="55" t="s">
        <v>157</v>
      </c>
      <c r="J403" s="0" t="n">
        <v>124</v>
      </c>
      <c r="K403" s="0" t="n">
        <v>65</v>
      </c>
      <c r="L403" s="0" t="n">
        <v>204</v>
      </c>
      <c r="M403" s="0" t="n">
        <v>312.21</v>
      </c>
      <c r="N403" s="0" t="n">
        <v>27.85</v>
      </c>
      <c r="O403" s="0" t="n">
        <v>17.25</v>
      </c>
      <c r="P403" s="0" t="n">
        <v>4.82</v>
      </c>
      <c r="Q403" s="0" t="n">
        <v>3.63</v>
      </c>
      <c r="T403" s="0" t="n">
        <v>61.4</v>
      </c>
      <c r="U403" s="0" t="n">
        <v>1857</v>
      </c>
      <c r="V403" s="0" t="n">
        <v>2</v>
      </c>
      <c r="W403" s="60" t="n">
        <v>46048</v>
      </c>
      <c r="X403" s="55" t="n">
        <f aca="false">IF(I403="Male",0,1)</f>
        <v>1</v>
      </c>
      <c r="Y403" s="55" t="n">
        <f aca="false">IF(OR(I403="DNB",I403="Dry DNB"),1,0)</f>
        <v>0</v>
      </c>
      <c r="Z403" s="55" t="n">
        <f aca="false">IF(ISNUMBER(W403),A403-W403,"")</f>
        <v>262</v>
      </c>
      <c r="AA403" s="55" t="n">
        <f aca="false">MATCH(A403,DATAS,0)</f>
        <v>2</v>
      </c>
      <c r="AB403" s="55" t="n">
        <f aca="false">IF(AND(E403&gt;0,OR(AND(B403&gt;=1,B403&lt;=6),B403=10)),1,0)</f>
        <v>1</v>
      </c>
      <c r="AC403" s="55" t="n">
        <f aca="false">IF(AND(E403&gt;0,B403=10),1,0)</f>
        <v>0</v>
      </c>
      <c r="AD403" s="55" t="n">
        <f aca="false">IF(AND(C402=C403,AA402=AA403-1),AB402,"")</f>
        <v>1</v>
      </c>
      <c r="AE403" s="55" t="n">
        <f aca="false">IF(AND(C402=C403,AA402=AA403-1),AC402,"")</f>
        <v>0</v>
      </c>
      <c r="AF403" s="55" t="n">
        <f aca="false">IF(AA403=1,"",IF(AND(AB403=1,AD403&lt;&gt;1),1,0))</f>
        <v>0</v>
      </c>
      <c r="AG403" s="55" t="n">
        <f aca="false">IF(AA403=1,"",IF(AND(AC403=1,AE403&lt;&gt;1),1,0))</f>
        <v>0</v>
      </c>
      <c r="AH403" s="60" t="str">
        <f aca="false">IF(AND(E403&gt;0,AA403&lt;2,NOT(AND(C404=C403,AA404=AA403+1))),INDEX(DATAS,AA403+1),"")</f>
        <v/>
      </c>
      <c r="AI403" s="60" t="str">
        <f aca="false">IF(AND(AC403=1,AA403&lt;2),IF(AND(C404=C403,AA404=AA403+1),IF(AC404=1,"",INDEX(DATAS,AA403+1)),INDEX(DATAS,AA403+1)),"")</f>
        <v/>
      </c>
    </row>
    <row r="404" customFormat="false" ht="15" hidden="false" customHeight="false" outlineLevel="0" collapsed="false">
      <c r="A404" s="60" t="n">
        <v>46309</v>
      </c>
      <c r="B404" s="0" t="n">
        <v>2</v>
      </c>
      <c r="C404" s="0" t="n">
        <v>3646</v>
      </c>
      <c r="D404" s="0" t="n">
        <v>143</v>
      </c>
      <c r="E404" s="0" t="n">
        <v>3</v>
      </c>
      <c r="F404" s="55" t="s">
        <v>337</v>
      </c>
      <c r="G404" s="0" t="n">
        <v>60.6</v>
      </c>
      <c r="H404" s="0" t="n">
        <v>58</v>
      </c>
      <c r="I404" s="55" t="s">
        <v>187</v>
      </c>
      <c r="J404" s="0" t="n">
        <v>143</v>
      </c>
      <c r="K404" s="0" t="n">
        <v>66</v>
      </c>
      <c r="M404" s="0" t="n">
        <v>669.28</v>
      </c>
      <c r="N404" s="0" t="n">
        <v>50.04</v>
      </c>
      <c r="O404" s="0" t="n">
        <v>20.29</v>
      </c>
      <c r="P404" s="0" t="n">
        <v>3.75</v>
      </c>
      <c r="Q404" s="0" t="n">
        <v>3.14</v>
      </c>
      <c r="R404" s="0" t="n">
        <v>5868</v>
      </c>
      <c r="S404" s="0" t="n">
        <v>12152</v>
      </c>
      <c r="T404" s="0" t="n">
        <v>69.05</v>
      </c>
      <c r="U404" s="0" t="n">
        <v>1850</v>
      </c>
      <c r="V404" s="0" t="n">
        <v>3</v>
      </c>
      <c r="W404" s="60" t="n">
        <v>46310</v>
      </c>
      <c r="X404" s="55" t="n">
        <f aca="false">IF(I404="Male",0,1)</f>
        <v>1</v>
      </c>
      <c r="Y404" s="55" t="n">
        <f aca="false">IF(OR(I404="DNB",I404="Dry DNB"),1,0)</f>
        <v>0</v>
      </c>
      <c r="Z404" s="55" t="n">
        <f aca="false">IF(ISNUMBER(W404),A404-W404,"")</f>
        <v>-1</v>
      </c>
      <c r="AA404" s="55" t="n">
        <f aca="false">MATCH(A404,DATAS,0)</f>
        <v>1</v>
      </c>
      <c r="AB404" s="55" t="n">
        <f aca="false">IF(AND(E404&gt;0,OR(AND(B404&gt;=1,B404&lt;=6),B404=10)),1,0)</f>
        <v>1</v>
      </c>
      <c r="AC404" s="55" t="n">
        <f aca="false">IF(AND(E404&gt;0,B404=10),1,0)</f>
        <v>0</v>
      </c>
      <c r="AD404" s="0" t="str">
        <f aca="false">IF(AND(C403=C404,AA403=AA404-1),AB403,"")</f>
        <v/>
      </c>
      <c r="AE404" s="0" t="str">
        <f aca="false">IF(AND(C403=C404,AA403=AA404-1),AC403,"")</f>
        <v/>
      </c>
      <c r="AF404" s="0" t="str">
        <f aca="false">IF(AA404=1,"",IF(AND(AB404=1,AD404&lt;&gt;1),1,0))</f>
        <v/>
      </c>
      <c r="AG404" s="0" t="str">
        <f aca="false">IF(AA404=1,"",IF(AND(AC404=1,AE404&lt;&gt;1),1,0))</f>
        <v/>
      </c>
      <c r="AH404" s="60" t="str">
        <f aca="false">IF(AND(E404&gt;0,AA404&lt;2,NOT(AND(C405=C404,AA405=AA404+1))),INDEX(DATAS,AA404+1),"")</f>
        <v/>
      </c>
      <c r="AI404" s="60" t="str">
        <f aca="false">IF(AND(AC404=1,AA404&lt;2),IF(AND(C405=C404,AA405=AA404+1),IF(AC405=1,"",INDEX(DATAS,AA404+1)),INDEX(DATAS,AA404+1)),"")</f>
        <v/>
      </c>
    </row>
    <row r="405" customFormat="false" ht="15" hidden="false" customHeight="false" outlineLevel="0" collapsed="false">
      <c r="A405" s="60" t="n">
        <v>46310</v>
      </c>
      <c r="B405" s="0" t="n">
        <v>2</v>
      </c>
      <c r="C405" s="0" t="n">
        <v>3646</v>
      </c>
      <c r="D405" s="0" t="n">
        <v>144</v>
      </c>
      <c r="E405" s="0" t="n">
        <v>3</v>
      </c>
      <c r="F405" s="55" t="s">
        <v>337</v>
      </c>
      <c r="G405" s="0" t="n">
        <v>53.7</v>
      </c>
      <c r="H405" s="0" t="n">
        <v>58</v>
      </c>
      <c r="I405" s="55" t="s">
        <v>187</v>
      </c>
      <c r="J405" s="0" t="n">
        <v>144</v>
      </c>
      <c r="K405" s="0" t="n">
        <v>66</v>
      </c>
      <c r="M405" s="0" t="n">
        <v>669.28</v>
      </c>
      <c r="N405" s="0" t="n">
        <v>50.04</v>
      </c>
      <c r="O405" s="0" t="n">
        <v>20.29</v>
      </c>
      <c r="P405" s="0" t="n">
        <v>3.75</v>
      </c>
      <c r="Q405" s="0" t="n">
        <v>3.14</v>
      </c>
      <c r="T405" s="0" t="n">
        <v>69.05</v>
      </c>
      <c r="U405" s="0" t="n">
        <v>1851</v>
      </c>
      <c r="V405" s="0" t="n">
        <v>3</v>
      </c>
      <c r="W405" s="60" t="n">
        <v>46310</v>
      </c>
      <c r="X405" s="55" t="n">
        <f aca="false">IF(I405="Male",0,1)</f>
        <v>1</v>
      </c>
      <c r="Y405" s="55" t="n">
        <f aca="false">IF(OR(I405="DNB",I405="Dry DNB"),1,0)</f>
        <v>0</v>
      </c>
      <c r="Z405" s="55" t="n">
        <f aca="false">IF(ISNUMBER(W405),A405-W405,"")</f>
        <v>0</v>
      </c>
      <c r="AA405" s="55" t="n">
        <f aca="false">MATCH(A405,DATAS,0)</f>
        <v>2</v>
      </c>
      <c r="AB405" s="55" t="n">
        <f aca="false">IF(AND(E405&gt;0,OR(AND(B405&gt;=1,B405&lt;=6),B405=10)),1,0)</f>
        <v>1</v>
      </c>
      <c r="AC405" s="55" t="n">
        <f aca="false">IF(AND(E405&gt;0,B405=10),1,0)</f>
        <v>0</v>
      </c>
      <c r="AD405" s="55" t="n">
        <f aca="false">IF(AND(C404=C405,AA404=AA405-1),AB404,"")</f>
        <v>1</v>
      </c>
      <c r="AE405" s="55" t="n">
        <f aca="false">IF(AND(C404=C405,AA404=AA405-1),AC404,"")</f>
        <v>0</v>
      </c>
      <c r="AF405" s="55" t="n">
        <f aca="false">IF(AA405=1,"",IF(AND(AB405=1,AD405&lt;&gt;1),1,0))</f>
        <v>0</v>
      </c>
      <c r="AG405" s="55" t="n">
        <f aca="false">IF(AA405=1,"",IF(AND(AC405=1,AE405&lt;&gt;1),1,0))</f>
        <v>0</v>
      </c>
      <c r="AH405" s="60" t="str">
        <f aca="false">IF(AND(E405&gt;0,AA405&lt;2,NOT(AND(C406=C405,AA406=AA405+1))),INDEX(DATAS,AA405+1),"")</f>
        <v/>
      </c>
      <c r="AI405" s="60" t="str">
        <f aca="false">IF(AND(AC405=1,AA405&lt;2),IF(AND(C406=C405,AA406=AA405+1),IF(AC406=1,"",INDEX(DATAS,AA405+1)),INDEX(DATAS,AA405+1)),"")</f>
        <v/>
      </c>
    </row>
    <row r="406" customFormat="false" ht="15" hidden="false" customHeight="false" outlineLevel="0" collapsed="false">
      <c r="A406" s="60" t="n">
        <v>46309</v>
      </c>
      <c r="B406" s="0" t="n">
        <v>2</v>
      </c>
      <c r="C406" s="0" t="n">
        <v>3651</v>
      </c>
      <c r="D406" s="0" t="n">
        <v>410</v>
      </c>
      <c r="E406" s="0" t="n">
        <v>3</v>
      </c>
      <c r="F406" s="55" t="s">
        <v>338</v>
      </c>
      <c r="G406" s="0" t="n">
        <v>46.4</v>
      </c>
      <c r="H406" s="0" t="n">
        <v>46</v>
      </c>
      <c r="I406" s="55" t="s">
        <v>157</v>
      </c>
      <c r="J406" s="0" t="n">
        <v>235</v>
      </c>
      <c r="K406" s="0" t="n">
        <v>67</v>
      </c>
      <c r="L406" s="0" t="n">
        <v>175</v>
      </c>
      <c r="M406" s="0" t="n">
        <v>436.42</v>
      </c>
      <c r="N406" s="0" t="n">
        <v>41.54</v>
      </c>
      <c r="O406" s="0" t="n">
        <v>20.52</v>
      </c>
      <c r="P406" s="0" t="n">
        <v>4.24</v>
      </c>
      <c r="Q406" s="0" t="n">
        <v>3.98</v>
      </c>
      <c r="R406" s="0" t="n">
        <v>6305</v>
      </c>
      <c r="S406" s="0" t="n">
        <v>12787</v>
      </c>
      <c r="T406" s="0" t="n">
        <v>65.6</v>
      </c>
      <c r="U406" s="0" t="n">
        <v>1847</v>
      </c>
      <c r="V406" s="0" t="n">
        <v>5</v>
      </c>
      <c r="W406" s="60" t="n">
        <v>46135</v>
      </c>
      <c r="X406" s="55" t="n">
        <f aca="false">IF(I406="Male",0,1)</f>
        <v>1</v>
      </c>
      <c r="Y406" s="55" t="n">
        <f aca="false">IF(OR(I406="DNB",I406="Dry DNB"),1,0)</f>
        <v>0</v>
      </c>
      <c r="Z406" s="55" t="n">
        <f aca="false">IF(ISNUMBER(W406),A406-W406,"")</f>
        <v>174</v>
      </c>
      <c r="AA406" s="55" t="n">
        <f aca="false">MATCH(A406,DATAS,0)</f>
        <v>1</v>
      </c>
      <c r="AB406" s="55" t="n">
        <f aca="false">IF(AND(E406&gt;0,OR(AND(B406&gt;=1,B406&lt;=6),B406=10)),1,0)</f>
        <v>1</v>
      </c>
      <c r="AC406" s="55" t="n">
        <f aca="false">IF(AND(E406&gt;0,B406=10),1,0)</f>
        <v>0</v>
      </c>
      <c r="AD406" s="0" t="str">
        <f aca="false">IF(AND(C405=C406,AA405=AA406-1),AB405,"")</f>
        <v/>
      </c>
      <c r="AE406" s="0" t="str">
        <f aca="false">IF(AND(C405=C406,AA405=AA406-1),AC405,"")</f>
        <v/>
      </c>
      <c r="AF406" s="0" t="str">
        <f aca="false">IF(AA406=1,"",IF(AND(AB406=1,AD406&lt;&gt;1),1,0))</f>
        <v/>
      </c>
      <c r="AG406" s="0" t="str">
        <f aca="false">IF(AA406=1,"",IF(AND(AC406=1,AE406&lt;&gt;1),1,0))</f>
        <v/>
      </c>
      <c r="AH406" s="60" t="str">
        <f aca="false">IF(AND(E406&gt;0,AA406&lt;2,NOT(AND(C407=C406,AA407=AA406+1))),INDEX(DATAS,AA406+1),"")</f>
        <v/>
      </c>
      <c r="AI406" s="60" t="str">
        <f aca="false">IF(AND(AC406=1,AA406&lt;2),IF(AND(C407=C406,AA407=AA406+1),IF(AC407=1,"",INDEX(DATAS,AA406+1)),INDEX(DATAS,AA406+1)),"")</f>
        <v/>
      </c>
    </row>
    <row r="407" customFormat="false" ht="15" hidden="false" customHeight="false" outlineLevel="0" collapsed="false">
      <c r="A407" s="60" t="n">
        <v>46310</v>
      </c>
      <c r="B407" s="0" t="n">
        <v>2</v>
      </c>
      <c r="C407" s="0" t="n">
        <v>3651</v>
      </c>
      <c r="D407" s="0" t="n">
        <v>411</v>
      </c>
      <c r="E407" s="0" t="n">
        <v>3</v>
      </c>
      <c r="F407" s="55" t="s">
        <v>338</v>
      </c>
      <c r="G407" s="0" t="n">
        <v>46.8</v>
      </c>
      <c r="H407" s="0" t="n">
        <v>46</v>
      </c>
      <c r="I407" s="55" t="s">
        <v>157</v>
      </c>
      <c r="J407" s="0" t="n">
        <v>235</v>
      </c>
      <c r="K407" s="0" t="n">
        <v>67</v>
      </c>
      <c r="L407" s="0" t="n">
        <v>176</v>
      </c>
      <c r="M407" s="0" t="n">
        <v>436.42</v>
      </c>
      <c r="N407" s="0" t="n">
        <v>41.54</v>
      </c>
      <c r="O407" s="0" t="n">
        <v>20.52</v>
      </c>
      <c r="P407" s="0" t="n">
        <v>4.24</v>
      </c>
      <c r="Q407" s="0" t="n">
        <v>3.98</v>
      </c>
      <c r="T407" s="0" t="n">
        <v>65.6</v>
      </c>
      <c r="U407" s="0" t="n">
        <v>1848</v>
      </c>
      <c r="V407" s="0" t="n">
        <v>5</v>
      </c>
      <c r="W407" s="60" t="n">
        <v>46135</v>
      </c>
      <c r="X407" s="55" t="n">
        <f aca="false">IF(I407="Male",0,1)</f>
        <v>1</v>
      </c>
      <c r="Y407" s="55" t="n">
        <f aca="false">IF(OR(I407="DNB",I407="Dry DNB"),1,0)</f>
        <v>0</v>
      </c>
      <c r="Z407" s="55" t="n">
        <f aca="false">IF(ISNUMBER(W407),A407-W407,"")</f>
        <v>175</v>
      </c>
      <c r="AA407" s="55" t="n">
        <f aca="false">MATCH(A407,DATAS,0)</f>
        <v>2</v>
      </c>
      <c r="AB407" s="55" t="n">
        <f aca="false">IF(AND(E407&gt;0,OR(AND(B407&gt;=1,B407&lt;=6),B407=10)),1,0)</f>
        <v>1</v>
      </c>
      <c r="AC407" s="55" t="n">
        <f aca="false">IF(AND(E407&gt;0,B407=10),1,0)</f>
        <v>0</v>
      </c>
      <c r="AD407" s="55" t="n">
        <f aca="false">IF(AND(C406=C407,AA406=AA407-1),AB406,"")</f>
        <v>1</v>
      </c>
      <c r="AE407" s="55" t="n">
        <f aca="false">IF(AND(C406=C407,AA406=AA407-1),AC406,"")</f>
        <v>0</v>
      </c>
      <c r="AF407" s="55" t="n">
        <f aca="false">IF(AA407=1,"",IF(AND(AB407=1,AD407&lt;&gt;1),1,0))</f>
        <v>0</v>
      </c>
      <c r="AG407" s="55" t="n">
        <f aca="false">IF(AA407=1,"",IF(AND(AC407=1,AE407&lt;&gt;1),1,0))</f>
        <v>0</v>
      </c>
      <c r="AH407" s="60" t="str">
        <f aca="false">IF(AND(E407&gt;0,AA407&lt;2,NOT(AND(C408=C407,AA408=AA407+1))),INDEX(DATAS,AA407+1),"")</f>
        <v/>
      </c>
      <c r="AI407" s="60" t="str">
        <f aca="false">IF(AND(AC407=1,AA407&lt;2),IF(AND(C408=C407,AA408=AA407+1),IF(AC408=1,"",INDEX(DATAS,AA407+1)),INDEX(DATAS,AA407+1)),"")</f>
        <v/>
      </c>
    </row>
    <row r="408" customFormat="false" ht="15" hidden="false" customHeight="false" outlineLevel="0" collapsed="false">
      <c r="A408" s="60" t="n">
        <v>46309</v>
      </c>
      <c r="B408" s="0" t="n">
        <v>3</v>
      </c>
      <c r="C408" s="0" t="n">
        <v>3658</v>
      </c>
      <c r="D408" s="0" t="n">
        <v>296</v>
      </c>
      <c r="E408" s="0" t="n">
        <v>3</v>
      </c>
      <c r="F408" s="55" t="s">
        <v>339</v>
      </c>
      <c r="G408" s="0" t="n">
        <v>55.1</v>
      </c>
      <c r="H408" s="0" t="n">
        <v>52</v>
      </c>
      <c r="I408" s="55" t="s">
        <v>187</v>
      </c>
      <c r="J408" s="0" t="n">
        <v>296</v>
      </c>
      <c r="K408" s="0" t="n">
        <v>72</v>
      </c>
      <c r="M408" s="0" t="n">
        <v>627.96</v>
      </c>
      <c r="N408" s="0" t="n">
        <v>47.94</v>
      </c>
      <c r="O408" s="0" t="n">
        <v>36.29</v>
      </c>
      <c r="P408" s="0" t="n">
        <v>2.83</v>
      </c>
      <c r="Q408" s="0" t="n">
        <v>3.33</v>
      </c>
      <c r="R408" s="0" t="n">
        <v>4542</v>
      </c>
      <c r="S408" s="0" t="n">
        <v>10365</v>
      </c>
      <c r="T408" s="0" t="n">
        <v>47.8</v>
      </c>
      <c r="U408" s="0" t="n">
        <v>1841</v>
      </c>
      <c r="V408" s="0" t="n">
        <v>6</v>
      </c>
      <c r="W408" s="60" t="n">
        <v>46296</v>
      </c>
      <c r="X408" s="55" t="n">
        <f aca="false">IF(I408="Male",0,1)</f>
        <v>1</v>
      </c>
      <c r="Y408" s="55" t="n">
        <f aca="false">IF(OR(I408="DNB",I408="Dry DNB"),1,0)</f>
        <v>0</v>
      </c>
      <c r="Z408" s="55" t="n">
        <f aca="false">IF(ISNUMBER(W408),A408-W408,"")</f>
        <v>13</v>
      </c>
      <c r="AA408" s="55" t="n">
        <f aca="false">MATCH(A408,DATAS,0)</f>
        <v>1</v>
      </c>
      <c r="AB408" s="55" t="n">
        <f aca="false">IF(AND(E408&gt;0,OR(AND(B408&gt;=1,B408&lt;=6),B408=10)),1,0)</f>
        <v>1</v>
      </c>
      <c r="AC408" s="55" t="n">
        <f aca="false">IF(AND(E408&gt;0,B408=10),1,0)</f>
        <v>0</v>
      </c>
      <c r="AD408" s="0" t="str">
        <f aca="false">IF(AND(C407=C408,AA407=AA408-1),AB407,"")</f>
        <v/>
      </c>
      <c r="AE408" s="0" t="str">
        <f aca="false">IF(AND(C407=C408,AA407=AA408-1),AC407,"")</f>
        <v/>
      </c>
      <c r="AF408" s="0" t="str">
        <f aca="false">IF(AA408=1,"",IF(AND(AB408=1,AD408&lt;&gt;1),1,0))</f>
        <v/>
      </c>
      <c r="AG408" s="0" t="str">
        <f aca="false">IF(AA408=1,"",IF(AND(AC408=1,AE408&lt;&gt;1),1,0))</f>
        <v/>
      </c>
      <c r="AH408" s="60" t="str">
        <f aca="false">IF(AND(E408&gt;0,AA408&lt;2,NOT(AND(C409=C408,AA409=AA408+1))),INDEX(DATAS,AA408+1),"")</f>
        <v/>
      </c>
      <c r="AI408" s="60" t="str">
        <f aca="false">IF(AND(AC408=1,AA408&lt;2),IF(AND(C409=C408,AA409=AA408+1),IF(AC409=1,"",INDEX(DATAS,AA408+1)),INDEX(DATAS,AA408+1)),"")</f>
        <v/>
      </c>
    </row>
    <row r="409" customFormat="false" ht="15" hidden="false" customHeight="false" outlineLevel="0" collapsed="false">
      <c r="A409" s="60" t="n">
        <v>46310</v>
      </c>
      <c r="B409" s="0" t="n">
        <v>3</v>
      </c>
      <c r="C409" s="0" t="n">
        <v>3658</v>
      </c>
      <c r="D409" s="0" t="n">
        <v>297</v>
      </c>
      <c r="E409" s="0" t="n">
        <v>3</v>
      </c>
      <c r="F409" s="55" t="s">
        <v>339</v>
      </c>
      <c r="G409" s="0" t="n">
        <v>58.3</v>
      </c>
      <c r="H409" s="0" t="n">
        <v>52</v>
      </c>
      <c r="I409" s="55" t="s">
        <v>187</v>
      </c>
      <c r="J409" s="0" t="n">
        <v>297</v>
      </c>
      <c r="K409" s="0" t="n">
        <v>72</v>
      </c>
      <c r="M409" s="0" t="n">
        <v>627.96</v>
      </c>
      <c r="N409" s="0" t="n">
        <v>47.94</v>
      </c>
      <c r="O409" s="0" t="n">
        <v>36.29</v>
      </c>
      <c r="P409" s="0" t="n">
        <v>2.83</v>
      </c>
      <c r="Q409" s="0" t="n">
        <v>3.33</v>
      </c>
      <c r="T409" s="0" t="n">
        <v>47.8</v>
      </c>
      <c r="U409" s="0" t="n">
        <v>1842</v>
      </c>
      <c r="V409" s="0" t="n">
        <v>6</v>
      </c>
      <c r="W409" s="60" t="n">
        <v>46296</v>
      </c>
      <c r="X409" s="55" t="n">
        <f aca="false">IF(I409="Male",0,1)</f>
        <v>1</v>
      </c>
      <c r="Y409" s="55" t="n">
        <f aca="false">IF(OR(I409="DNB",I409="Dry DNB"),1,0)</f>
        <v>0</v>
      </c>
      <c r="Z409" s="55" t="n">
        <f aca="false">IF(ISNUMBER(W409),A409-W409,"")</f>
        <v>14</v>
      </c>
      <c r="AA409" s="55" t="n">
        <f aca="false">MATCH(A409,DATAS,0)</f>
        <v>2</v>
      </c>
      <c r="AB409" s="55" t="n">
        <f aca="false">IF(AND(E409&gt;0,OR(AND(B409&gt;=1,B409&lt;=6),B409=10)),1,0)</f>
        <v>1</v>
      </c>
      <c r="AC409" s="55" t="n">
        <f aca="false">IF(AND(E409&gt;0,B409=10),1,0)</f>
        <v>0</v>
      </c>
      <c r="AD409" s="55" t="n">
        <f aca="false">IF(AND(C408=C409,AA408=AA409-1),AB408,"")</f>
        <v>1</v>
      </c>
      <c r="AE409" s="55" t="n">
        <f aca="false">IF(AND(C408=C409,AA408=AA409-1),AC408,"")</f>
        <v>0</v>
      </c>
      <c r="AF409" s="55" t="n">
        <f aca="false">IF(AA409=1,"",IF(AND(AB409=1,AD409&lt;&gt;1),1,0))</f>
        <v>0</v>
      </c>
      <c r="AG409" s="55" t="n">
        <f aca="false">IF(AA409=1,"",IF(AND(AC409=1,AE409&lt;&gt;1),1,0))</f>
        <v>0</v>
      </c>
      <c r="AH409" s="60" t="str">
        <f aca="false">IF(AND(E409&gt;0,AA409&lt;2,NOT(AND(C410=C409,AA410=AA409+1))),INDEX(DATAS,AA409+1),"")</f>
        <v/>
      </c>
      <c r="AI409" s="60" t="str">
        <f aca="false">IF(AND(AC409=1,AA409&lt;2),IF(AND(C410=C409,AA410=AA409+1),IF(AC410=1,"",INDEX(DATAS,AA409+1)),INDEX(DATAS,AA409+1)),"")</f>
        <v/>
      </c>
    </row>
    <row r="410" customFormat="false" ht="15" hidden="false" customHeight="false" outlineLevel="0" collapsed="false">
      <c r="A410" s="60" t="n">
        <v>46309</v>
      </c>
      <c r="B410" s="0" t="n">
        <v>6</v>
      </c>
      <c r="C410" s="0" t="n">
        <v>3660</v>
      </c>
      <c r="D410" s="0" t="n">
        <v>343</v>
      </c>
      <c r="E410" s="0" t="n">
        <v>3</v>
      </c>
      <c r="F410" s="55" t="s">
        <v>339</v>
      </c>
      <c r="G410" s="0" t="n">
        <v>23.6</v>
      </c>
      <c r="H410" s="0" t="n">
        <v>23</v>
      </c>
      <c r="I410" s="55" t="s">
        <v>143</v>
      </c>
      <c r="J410" s="0" t="n">
        <v>343</v>
      </c>
      <c r="K410" s="0" t="n">
        <v>64</v>
      </c>
      <c r="M410" s="0" t="n">
        <v>649.33</v>
      </c>
      <c r="N410" s="0" t="n">
        <v>53.73</v>
      </c>
      <c r="O410" s="0" t="n">
        <v>25.22</v>
      </c>
      <c r="P410" s="0" t="n">
        <v>5.46</v>
      </c>
      <c r="Q410" s="0" t="n">
        <v>4.16</v>
      </c>
      <c r="R410" s="0" t="n">
        <v>5088</v>
      </c>
      <c r="S410" s="0" t="n">
        <v>8551</v>
      </c>
      <c r="T410" s="0" t="n">
        <v>56.4</v>
      </c>
      <c r="U410" s="0" t="n">
        <v>1841</v>
      </c>
      <c r="V410" s="0" t="n">
        <v>4</v>
      </c>
      <c r="W410" s="60" t="n">
        <v>46198</v>
      </c>
      <c r="X410" s="55" t="n">
        <f aca="false">IF(I410="Male",0,1)</f>
        <v>1</v>
      </c>
      <c r="Y410" s="55" t="n">
        <f aca="false">IF(OR(I410="DNB",I410="Dry DNB"),1,0)</f>
        <v>1</v>
      </c>
      <c r="Z410" s="55" t="n">
        <f aca="false">IF(ISNUMBER(W410),A410-W410,"")</f>
        <v>111</v>
      </c>
      <c r="AA410" s="55" t="n">
        <f aca="false">MATCH(A410,DATAS,0)</f>
        <v>1</v>
      </c>
      <c r="AB410" s="55" t="n">
        <f aca="false">IF(AND(E410&gt;0,OR(AND(B410&gt;=1,B410&lt;=6),B410=10)),1,0)</f>
        <v>1</v>
      </c>
      <c r="AC410" s="55" t="n">
        <f aca="false">IF(AND(E410&gt;0,B410=10),1,0)</f>
        <v>0</v>
      </c>
      <c r="AD410" s="0" t="str">
        <f aca="false">IF(AND(C409=C410,AA409=AA410-1),AB409,"")</f>
        <v/>
      </c>
      <c r="AE410" s="0" t="str">
        <f aca="false">IF(AND(C409=C410,AA409=AA410-1),AC409,"")</f>
        <v/>
      </c>
      <c r="AF410" s="0" t="str">
        <f aca="false">IF(AA410=1,"",IF(AND(AB410=1,AD410&lt;&gt;1),1,0))</f>
        <v/>
      </c>
      <c r="AG410" s="0" t="str">
        <f aca="false">IF(AA410=1,"",IF(AND(AC410=1,AE410&lt;&gt;1),1,0))</f>
        <v/>
      </c>
      <c r="AH410" s="60" t="str">
        <f aca="false">IF(AND(E410&gt;0,AA410&lt;2,NOT(AND(C411=C410,AA411=AA410+1))),INDEX(DATAS,AA410+1),"")</f>
        <v/>
      </c>
      <c r="AI410" s="60" t="str">
        <f aca="false">IF(AND(AC410=1,AA410&lt;2),IF(AND(C411=C410,AA411=AA410+1),IF(AC411=1,"",INDEX(DATAS,AA410+1)),INDEX(DATAS,AA410+1)),"")</f>
        <v/>
      </c>
    </row>
    <row r="411" customFormat="false" ht="15" hidden="false" customHeight="false" outlineLevel="0" collapsed="false">
      <c r="A411" s="60" t="n">
        <v>46310</v>
      </c>
      <c r="B411" s="0" t="n">
        <v>6</v>
      </c>
      <c r="C411" s="0" t="n">
        <v>3660</v>
      </c>
      <c r="D411" s="0" t="n">
        <v>344</v>
      </c>
      <c r="E411" s="0" t="n">
        <v>3</v>
      </c>
      <c r="F411" s="55" t="s">
        <v>339</v>
      </c>
      <c r="G411" s="0" t="n">
        <v>12.5</v>
      </c>
      <c r="H411" s="0" t="n">
        <v>21</v>
      </c>
      <c r="I411" s="55" t="s">
        <v>143</v>
      </c>
      <c r="J411" s="0" t="n">
        <v>344</v>
      </c>
      <c r="K411" s="0" t="n">
        <v>64</v>
      </c>
      <c r="M411" s="0" t="n">
        <v>649.33</v>
      </c>
      <c r="N411" s="0" t="n">
        <v>53.73</v>
      </c>
      <c r="O411" s="0" t="n">
        <v>25.22</v>
      </c>
      <c r="P411" s="0" t="n">
        <v>5.46</v>
      </c>
      <c r="Q411" s="0" t="n">
        <v>4.16</v>
      </c>
      <c r="T411" s="0" t="n">
        <v>56.4</v>
      </c>
      <c r="U411" s="0" t="n">
        <v>1842</v>
      </c>
      <c r="V411" s="0" t="n">
        <v>4</v>
      </c>
      <c r="W411" s="60" t="n">
        <v>46198</v>
      </c>
      <c r="X411" s="55" t="n">
        <f aca="false">IF(I411="Male",0,1)</f>
        <v>1</v>
      </c>
      <c r="Y411" s="55" t="n">
        <f aca="false">IF(OR(I411="DNB",I411="Dry DNB"),1,0)</f>
        <v>1</v>
      </c>
      <c r="Z411" s="55" t="n">
        <f aca="false">IF(ISNUMBER(W411),A411-W411,"")</f>
        <v>112</v>
      </c>
      <c r="AA411" s="55" t="n">
        <f aca="false">MATCH(A411,DATAS,0)</f>
        <v>2</v>
      </c>
      <c r="AB411" s="55" t="n">
        <f aca="false">IF(AND(E411&gt;0,OR(AND(B411&gt;=1,B411&lt;=6),B411=10)),1,0)</f>
        <v>1</v>
      </c>
      <c r="AC411" s="55" t="n">
        <f aca="false">IF(AND(E411&gt;0,B411=10),1,0)</f>
        <v>0</v>
      </c>
      <c r="AD411" s="55" t="n">
        <f aca="false">IF(AND(C410=C411,AA410=AA411-1),AB410,"")</f>
        <v>1</v>
      </c>
      <c r="AE411" s="55" t="n">
        <f aca="false">IF(AND(C410=C411,AA410=AA411-1),AC410,"")</f>
        <v>0</v>
      </c>
      <c r="AF411" s="55" t="n">
        <f aca="false">IF(AA411=1,"",IF(AND(AB411=1,AD411&lt;&gt;1),1,0))</f>
        <v>0</v>
      </c>
      <c r="AG411" s="55" t="n">
        <f aca="false">IF(AA411=1,"",IF(AND(AC411=1,AE411&lt;&gt;1),1,0))</f>
        <v>0</v>
      </c>
      <c r="AH411" s="60" t="str">
        <f aca="false">IF(AND(E411&gt;0,AA411&lt;2,NOT(AND(C412=C411,AA412=AA411+1))),INDEX(DATAS,AA411+1),"")</f>
        <v/>
      </c>
      <c r="AI411" s="60" t="str">
        <f aca="false">IF(AND(AC411=1,AA411&lt;2),IF(AND(C412=C411,AA412=AA411+1),IF(AC412=1,"",INDEX(DATAS,AA411+1)),INDEX(DATAS,AA411+1)),"")</f>
        <v/>
      </c>
    </row>
    <row r="412" customFormat="false" ht="15" hidden="false" customHeight="false" outlineLevel="0" collapsed="false">
      <c r="A412" s="60" t="n">
        <v>46309</v>
      </c>
      <c r="B412" s="0" t="n">
        <v>5</v>
      </c>
      <c r="C412" s="0" t="n">
        <v>3663</v>
      </c>
      <c r="D412" s="0" t="n">
        <v>445</v>
      </c>
      <c r="E412" s="0" t="n">
        <v>3</v>
      </c>
      <c r="F412" s="55" t="s">
        <v>340</v>
      </c>
      <c r="G412" s="0" t="n">
        <v>26.2</v>
      </c>
      <c r="H412" s="0" t="n">
        <v>26</v>
      </c>
      <c r="I412" s="55" t="s">
        <v>143</v>
      </c>
      <c r="J412" s="0" t="n">
        <v>445</v>
      </c>
      <c r="K412" s="0" t="n">
        <v>60</v>
      </c>
      <c r="M412" s="0" t="n">
        <v>441.38</v>
      </c>
      <c r="N412" s="0" t="n">
        <v>48.58</v>
      </c>
      <c r="O412" s="0" t="n">
        <v>31.95</v>
      </c>
      <c r="P412" s="0" t="n">
        <v>5.26</v>
      </c>
      <c r="Q412" s="0" t="n">
        <v>3.83</v>
      </c>
      <c r="R412" s="0" t="n">
        <v>5005</v>
      </c>
      <c r="S412" s="0" t="n">
        <v>10524</v>
      </c>
      <c r="T412" s="0" t="n">
        <v>51.7</v>
      </c>
      <c r="U412" s="0" t="n">
        <v>1836</v>
      </c>
      <c r="V412" s="0" t="n">
        <v>4</v>
      </c>
      <c r="W412" s="60" t="n">
        <v>46125</v>
      </c>
      <c r="X412" s="55" t="n">
        <f aca="false">IF(I412="Male",0,1)</f>
        <v>1</v>
      </c>
      <c r="Y412" s="55" t="n">
        <f aca="false">IF(OR(I412="DNB",I412="Dry DNB"),1,0)</f>
        <v>1</v>
      </c>
      <c r="Z412" s="55" t="n">
        <f aca="false">IF(ISNUMBER(W412),A412-W412,"")</f>
        <v>184</v>
      </c>
      <c r="AA412" s="55" t="n">
        <f aca="false">MATCH(A412,DATAS,0)</f>
        <v>1</v>
      </c>
      <c r="AB412" s="55" t="n">
        <f aca="false">IF(AND(E412&gt;0,OR(AND(B412&gt;=1,B412&lt;=6),B412=10)),1,0)</f>
        <v>1</v>
      </c>
      <c r="AC412" s="55" t="n">
        <f aca="false">IF(AND(E412&gt;0,B412=10),1,0)</f>
        <v>0</v>
      </c>
      <c r="AD412" s="0" t="str">
        <f aca="false">IF(AND(C411=C412,AA411=AA412-1),AB411,"")</f>
        <v/>
      </c>
      <c r="AE412" s="0" t="str">
        <f aca="false">IF(AND(C411=C412,AA411=AA412-1),AC411,"")</f>
        <v/>
      </c>
      <c r="AF412" s="0" t="str">
        <f aca="false">IF(AA412=1,"",IF(AND(AB412=1,AD412&lt;&gt;1),1,0))</f>
        <v/>
      </c>
      <c r="AG412" s="0" t="str">
        <f aca="false">IF(AA412=1,"",IF(AND(AC412=1,AE412&lt;&gt;1),1,0))</f>
        <v/>
      </c>
      <c r="AH412" s="60" t="str">
        <f aca="false">IF(AND(E412&gt;0,AA412&lt;2,NOT(AND(C413=C412,AA413=AA412+1))),INDEX(DATAS,AA412+1),"")</f>
        <v/>
      </c>
      <c r="AI412" s="60" t="str">
        <f aca="false">IF(AND(AC412=1,AA412&lt;2),IF(AND(C413=C412,AA413=AA412+1),IF(AC413=1,"",INDEX(DATAS,AA412+1)),INDEX(DATAS,AA412+1)),"")</f>
        <v/>
      </c>
    </row>
    <row r="413" customFormat="false" ht="15" hidden="false" customHeight="false" outlineLevel="0" collapsed="false">
      <c r="A413" s="60" t="n">
        <v>46310</v>
      </c>
      <c r="B413" s="0" t="n">
        <v>5</v>
      </c>
      <c r="C413" s="0" t="n">
        <v>3663</v>
      </c>
      <c r="D413" s="0" t="n">
        <v>446</v>
      </c>
      <c r="E413" s="0" t="n">
        <v>3</v>
      </c>
      <c r="F413" s="55" t="s">
        <v>340</v>
      </c>
      <c r="G413" s="0" t="n">
        <v>24.9</v>
      </c>
      <c r="H413" s="0" t="n">
        <v>26</v>
      </c>
      <c r="I413" s="55" t="s">
        <v>143</v>
      </c>
      <c r="J413" s="0" t="n">
        <v>446</v>
      </c>
      <c r="K413" s="0" t="n">
        <v>60</v>
      </c>
      <c r="M413" s="0" t="n">
        <v>441.38</v>
      </c>
      <c r="N413" s="0" t="n">
        <v>48.58</v>
      </c>
      <c r="O413" s="0" t="n">
        <v>31.95</v>
      </c>
      <c r="P413" s="0" t="n">
        <v>5.26</v>
      </c>
      <c r="Q413" s="0" t="n">
        <v>3.83</v>
      </c>
      <c r="T413" s="0" t="n">
        <v>51.7</v>
      </c>
      <c r="U413" s="0" t="n">
        <v>1837</v>
      </c>
      <c r="V413" s="0" t="n">
        <v>4</v>
      </c>
      <c r="W413" s="60" t="n">
        <v>46125</v>
      </c>
      <c r="X413" s="55" t="n">
        <f aca="false">IF(I413="Male",0,1)</f>
        <v>1</v>
      </c>
      <c r="Y413" s="55" t="n">
        <f aca="false">IF(OR(I413="DNB",I413="Dry DNB"),1,0)</f>
        <v>1</v>
      </c>
      <c r="Z413" s="55" t="n">
        <f aca="false">IF(ISNUMBER(W413),A413-W413,"")</f>
        <v>185</v>
      </c>
      <c r="AA413" s="55" t="n">
        <f aca="false">MATCH(A413,DATAS,0)</f>
        <v>2</v>
      </c>
      <c r="AB413" s="55" t="n">
        <f aca="false">IF(AND(E413&gt;0,OR(AND(B413&gt;=1,B413&lt;=6),B413=10)),1,0)</f>
        <v>1</v>
      </c>
      <c r="AC413" s="55" t="n">
        <f aca="false">IF(AND(E413&gt;0,B413=10),1,0)</f>
        <v>0</v>
      </c>
      <c r="AD413" s="55" t="n">
        <f aca="false">IF(AND(C412=C413,AA412=AA413-1),AB412,"")</f>
        <v>1</v>
      </c>
      <c r="AE413" s="55" t="n">
        <f aca="false">IF(AND(C412=C413,AA412=AA413-1),AC412,"")</f>
        <v>0</v>
      </c>
      <c r="AF413" s="55" t="n">
        <f aca="false">IF(AA413=1,"",IF(AND(AB413=1,AD413&lt;&gt;1),1,0))</f>
        <v>0</v>
      </c>
      <c r="AG413" s="55" t="n">
        <f aca="false">IF(AA413=1,"",IF(AND(AC413=1,AE413&lt;&gt;1),1,0))</f>
        <v>0</v>
      </c>
      <c r="AH413" s="60" t="str">
        <f aca="false">IF(AND(E413&gt;0,AA413&lt;2,NOT(AND(C414=C413,AA414=AA413+1))),INDEX(DATAS,AA413+1),"")</f>
        <v/>
      </c>
      <c r="AI413" s="60" t="str">
        <f aca="false">IF(AND(AC413=1,AA413&lt;2),IF(AND(C414=C413,AA414=AA413+1),IF(AC414=1,"",INDEX(DATAS,AA413+1)),INDEX(DATAS,AA413+1)),"")</f>
        <v/>
      </c>
    </row>
    <row r="414" customFormat="false" ht="15" hidden="false" customHeight="false" outlineLevel="0" collapsed="false">
      <c r="A414" s="60" t="n">
        <v>46309</v>
      </c>
      <c r="B414" s="0" t="n">
        <v>5</v>
      </c>
      <c r="C414" s="0" t="n">
        <v>3664</v>
      </c>
      <c r="D414" s="0" t="n">
        <v>465</v>
      </c>
      <c r="E414" s="0" t="n">
        <v>3</v>
      </c>
      <c r="F414" s="55" t="s">
        <v>341</v>
      </c>
      <c r="G414" s="0" t="n">
        <v>45.3</v>
      </c>
      <c r="H414" s="0" t="n">
        <v>42</v>
      </c>
      <c r="I414" s="55" t="s">
        <v>157</v>
      </c>
      <c r="J414" s="0" t="n">
        <v>367</v>
      </c>
      <c r="K414" s="0" t="n">
        <v>59</v>
      </c>
      <c r="L414" s="0" t="n">
        <v>98</v>
      </c>
      <c r="M414" s="0" t="n">
        <v>855.47</v>
      </c>
      <c r="N414" s="0" t="n">
        <v>27.7</v>
      </c>
      <c r="O414" s="0" t="n">
        <v>34.54</v>
      </c>
      <c r="P414" s="0" t="n">
        <v>3.9</v>
      </c>
      <c r="Q414" s="0" t="n">
        <v>4.13</v>
      </c>
      <c r="R414" s="0" t="n">
        <v>6706</v>
      </c>
      <c r="S414" s="0" t="n">
        <v>13043</v>
      </c>
      <c r="T414" s="0" t="n">
        <v>75.65</v>
      </c>
      <c r="U414" s="0" t="n">
        <v>1835</v>
      </c>
      <c r="V414" s="0" t="n">
        <v>11</v>
      </c>
      <c r="W414" s="60" t="n">
        <v>46212</v>
      </c>
      <c r="X414" s="55" t="n">
        <f aca="false">IF(I414="Male",0,1)</f>
        <v>1</v>
      </c>
      <c r="Y414" s="55" t="n">
        <f aca="false">IF(OR(I414="DNB",I414="Dry DNB"),1,0)</f>
        <v>0</v>
      </c>
      <c r="Z414" s="55" t="n">
        <f aca="false">IF(ISNUMBER(W414),A414-W414,"")</f>
        <v>97</v>
      </c>
      <c r="AA414" s="55" t="n">
        <f aca="false">MATCH(A414,DATAS,0)</f>
        <v>1</v>
      </c>
      <c r="AB414" s="55" t="n">
        <f aca="false">IF(AND(E414&gt;0,OR(AND(B414&gt;=1,B414&lt;=6),B414=10)),1,0)</f>
        <v>1</v>
      </c>
      <c r="AC414" s="55" t="n">
        <f aca="false">IF(AND(E414&gt;0,B414=10),1,0)</f>
        <v>0</v>
      </c>
      <c r="AD414" s="0" t="str">
        <f aca="false">IF(AND(C413=C414,AA413=AA414-1),AB413,"")</f>
        <v/>
      </c>
      <c r="AE414" s="0" t="str">
        <f aca="false">IF(AND(C413=C414,AA413=AA414-1),AC413,"")</f>
        <v/>
      </c>
      <c r="AF414" s="0" t="str">
        <f aca="false">IF(AA414=1,"",IF(AND(AB414=1,AD414&lt;&gt;1),1,0))</f>
        <v/>
      </c>
      <c r="AG414" s="0" t="str">
        <f aca="false">IF(AA414=1,"",IF(AND(AC414=1,AE414&lt;&gt;1),1,0))</f>
        <v/>
      </c>
      <c r="AH414" s="60" t="str">
        <f aca="false">IF(AND(E414&gt;0,AA414&lt;2,NOT(AND(C415=C414,AA415=AA414+1))),INDEX(DATAS,AA414+1),"")</f>
        <v/>
      </c>
      <c r="AI414" s="60" t="str">
        <f aca="false">IF(AND(AC414=1,AA414&lt;2),IF(AND(C415=C414,AA415=AA414+1),IF(AC415=1,"",INDEX(DATAS,AA414+1)),INDEX(DATAS,AA414+1)),"")</f>
        <v/>
      </c>
    </row>
    <row r="415" customFormat="false" ht="15" hidden="false" customHeight="false" outlineLevel="0" collapsed="false">
      <c r="A415" s="60" t="n">
        <v>46310</v>
      </c>
      <c r="B415" s="0" t="n">
        <v>5</v>
      </c>
      <c r="C415" s="0" t="n">
        <v>3664</v>
      </c>
      <c r="D415" s="0" t="n">
        <v>466</v>
      </c>
      <c r="E415" s="0" t="n">
        <v>3</v>
      </c>
      <c r="F415" s="55" t="s">
        <v>341</v>
      </c>
      <c r="G415" s="0" t="n">
        <v>45</v>
      </c>
      <c r="H415" s="0" t="n">
        <v>43</v>
      </c>
      <c r="I415" s="55" t="s">
        <v>157</v>
      </c>
      <c r="J415" s="0" t="n">
        <v>367</v>
      </c>
      <c r="K415" s="0" t="n">
        <v>59</v>
      </c>
      <c r="L415" s="0" t="n">
        <v>99</v>
      </c>
      <c r="M415" s="0" t="n">
        <v>855.47</v>
      </c>
      <c r="N415" s="0" t="n">
        <v>27.7</v>
      </c>
      <c r="O415" s="0" t="n">
        <v>34.54</v>
      </c>
      <c r="P415" s="0" t="n">
        <v>3.9</v>
      </c>
      <c r="Q415" s="0" t="n">
        <v>4.13</v>
      </c>
      <c r="T415" s="0" t="n">
        <v>75.65</v>
      </c>
      <c r="U415" s="0" t="n">
        <v>1836</v>
      </c>
      <c r="V415" s="0" t="n">
        <v>11</v>
      </c>
      <c r="W415" s="60" t="n">
        <v>46212</v>
      </c>
      <c r="X415" s="55" t="n">
        <f aca="false">IF(I415="Male",0,1)</f>
        <v>1</v>
      </c>
      <c r="Y415" s="55" t="n">
        <f aca="false">IF(OR(I415="DNB",I415="Dry DNB"),1,0)</f>
        <v>0</v>
      </c>
      <c r="Z415" s="55" t="n">
        <f aca="false">IF(ISNUMBER(W415),A415-W415,"")</f>
        <v>98</v>
      </c>
      <c r="AA415" s="55" t="n">
        <f aca="false">MATCH(A415,DATAS,0)</f>
        <v>2</v>
      </c>
      <c r="AB415" s="55" t="n">
        <f aca="false">IF(AND(E415&gt;0,OR(AND(B415&gt;=1,B415&lt;=6),B415=10)),1,0)</f>
        <v>1</v>
      </c>
      <c r="AC415" s="55" t="n">
        <f aca="false">IF(AND(E415&gt;0,B415=10),1,0)</f>
        <v>0</v>
      </c>
      <c r="AD415" s="55" t="n">
        <f aca="false">IF(AND(C414=C415,AA414=AA415-1),AB414,"")</f>
        <v>1</v>
      </c>
      <c r="AE415" s="55" t="n">
        <f aca="false">IF(AND(C414=C415,AA414=AA415-1),AC414,"")</f>
        <v>0</v>
      </c>
      <c r="AF415" s="55" t="n">
        <f aca="false">IF(AA415=1,"",IF(AND(AB415=1,AD415&lt;&gt;1),1,0))</f>
        <v>0</v>
      </c>
      <c r="AG415" s="55" t="n">
        <f aca="false">IF(AA415=1,"",IF(AND(AC415=1,AE415&lt;&gt;1),1,0))</f>
        <v>0</v>
      </c>
      <c r="AH415" s="60" t="str">
        <f aca="false">IF(AND(E415&gt;0,AA415&lt;2,NOT(AND(C416=C415,AA416=AA415+1))),INDEX(DATAS,AA415+1),"")</f>
        <v/>
      </c>
      <c r="AI415" s="60" t="str">
        <f aca="false">IF(AND(AC415=1,AA415&lt;2),IF(AND(C416=C415,AA416=AA415+1),IF(AC416=1,"",INDEX(DATAS,AA415+1)),INDEX(DATAS,AA415+1)),"")</f>
        <v/>
      </c>
    </row>
    <row r="416" customFormat="false" ht="15" hidden="false" customHeight="false" outlineLevel="0" collapsed="false">
      <c r="A416" s="60" t="n">
        <v>46309</v>
      </c>
      <c r="B416" s="0" t="n">
        <v>5</v>
      </c>
      <c r="C416" s="0" t="n">
        <v>3665</v>
      </c>
      <c r="D416" s="0" t="n">
        <v>419</v>
      </c>
      <c r="E416" s="0" t="n">
        <v>3</v>
      </c>
      <c r="F416" s="55" t="s">
        <v>342</v>
      </c>
      <c r="G416" s="0" t="n">
        <v>29</v>
      </c>
      <c r="H416" s="0" t="n">
        <v>28</v>
      </c>
      <c r="I416" s="55" t="s">
        <v>157</v>
      </c>
      <c r="J416" s="0" t="n">
        <v>216</v>
      </c>
      <c r="K416" s="0" t="n">
        <v>69</v>
      </c>
      <c r="L416" s="0" t="n">
        <v>203</v>
      </c>
      <c r="M416" s="0" t="n">
        <v>846.8</v>
      </c>
      <c r="N416" s="0" t="n">
        <v>25.06</v>
      </c>
      <c r="O416" s="0" t="n">
        <v>30.77</v>
      </c>
      <c r="P416" s="0" t="n">
        <v>3.37</v>
      </c>
      <c r="Q416" s="0" t="n">
        <v>3.81</v>
      </c>
      <c r="R416" s="0" t="n">
        <v>5171</v>
      </c>
      <c r="S416" s="0" t="n">
        <v>9568</v>
      </c>
      <c r="T416" s="0" t="n">
        <v>55.35</v>
      </c>
      <c r="U416" s="0" t="n">
        <v>1834</v>
      </c>
      <c r="V416" s="0" t="n">
        <v>6</v>
      </c>
      <c r="W416" s="60" t="n">
        <v>46107</v>
      </c>
      <c r="X416" s="55" t="n">
        <f aca="false">IF(I416="Male",0,1)</f>
        <v>1</v>
      </c>
      <c r="Y416" s="55" t="n">
        <f aca="false">IF(OR(I416="DNB",I416="Dry DNB"),1,0)</f>
        <v>0</v>
      </c>
      <c r="Z416" s="55" t="n">
        <f aca="false">IF(ISNUMBER(W416),A416-W416,"")</f>
        <v>202</v>
      </c>
      <c r="AA416" s="55" t="n">
        <f aca="false">MATCH(A416,DATAS,0)</f>
        <v>1</v>
      </c>
      <c r="AB416" s="55" t="n">
        <f aca="false">IF(AND(E416&gt;0,OR(AND(B416&gt;=1,B416&lt;=6),B416=10)),1,0)</f>
        <v>1</v>
      </c>
      <c r="AC416" s="55" t="n">
        <f aca="false">IF(AND(E416&gt;0,B416=10),1,0)</f>
        <v>0</v>
      </c>
      <c r="AD416" s="0" t="str">
        <f aca="false">IF(AND(C415=C416,AA415=AA416-1),AB415,"")</f>
        <v/>
      </c>
      <c r="AE416" s="0" t="str">
        <f aca="false">IF(AND(C415=C416,AA415=AA416-1),AC415,"")</f>
        <v/>
      </c>
      <c r="AF416" s="0" t="str">
        <f aca="false">IF(AA416=1,"",IF(AND(AB416=1,AD416&lt;&gt;1),1,0))</f>
        <v/>
      </c>
      <c r="AG416" s="0" t="str">
        <f aca="false">IF(AA416=1,"",IF(AND(AC416=1,AE416&lt;&gt;1),1,0))</f>
        <v/>
      </c>
      <c r="AH416" s="60" t="str">
        <f aca="false">IF(AND(E416&gt;0,AA416&lt;2,NOT(AND(C417=C416,AA417=AA416+1))),INDEX(DATAS,AA416+1),"")</f>
        <v/>
      </c>
      <c r="AI416" s="60" t="str">
        <f aca="false">IF(AND(AC416=1,AA416&lt;2),IF(AND(C417=C416,AA417=AA416+1),IF(AC417=1,"",INDEX(DATAS,AA416+1)),INDEX(DATAS,AA416+1)),"")</f>
        <v/>
      </c>
    </row>
    <row r="417" customFormat="false" ht="15" hidden="false" customHeight="false" outlineLevel="0" collapsed="false">
      <c r="A417" s="60" t="n">
        <v>46310</v>
      </c>
      <c r="B417" s="0" t="n">
        <v>5</v>
      </c>
      <c r="C417" s="0" t="n">
        <v>3665</v>
      </c>
      <c r="D417" s="0" t="n">
        <v>420</v>
      </c>
      <c r="E417" s="0" t="n">
        <v>3</v>
      </c>
      <c r="F417" s="55" t="s">
        <v>342</v>
      </c>
      <c r="G417" s="0" t="n">
        <v>27.5</v>
      </c>
      <c r="H417" s="0" t="n">
        <v>28</v>
      </c>
      <c r="I417" s="55" t="s">
        <v>157</v>
      </c>
      <c r="J417" s="0" t="n">
        <v>216</v>
      </c>
      <c r="K417" s="0" t="n">
        <v>69</v>
      </c>
      <c r="L417" s="0" t="n">
        <v>204</v>
      </c>
      <c r="M417" s="0" t="n">
        <v>846.8</v>
      </c>
      <c r="N417" s="0" t="n">
        <v>25.06</v>
      </c>
      <c r="O417" s="0" t="n">
        <v>30.77</v>
      </c>
      <c r="P417" s="0" t="n">
        <v>3.37</v>
      </c>
      <c r="Q417" s="0" t="n">
        <v>3.81</v>
      </c>
      <c r="T417" s="0" t="n">
        <v>55.35</v>
      </c>
      <c r="U417" s="0" t="n">
        <v>1835</v>
      </c>
      <c r="V417" s="0" t="n">
        <v>6</v>
      </c>
      <c r="W417" s="60" t="n">
        <v>46107</v>
      </c>
      <c r="X417" s="55" t="n">
        <f aca="false">IF(I417="Male",0,1)</f>
        <v>1</v>
      </c>
      <c r="Y417" s="55" t="n">
        <f aca="false">IF(OR(I417="DNB",I417="Dry DNB"),1,0)</f>
        <v>0</v>
      </c>
      <c r="Z417" s="55" t="n">
        <f aca="false">IF(ISNUMBER(W417),A417-W417,"")</f>
        <v>203</v>
      </c>
      <c r="AA417" s="55" t="n">
        <f aca="false">MATCH(A417,DATAS,0)</f>
        <v>2</v>
      </c>
      <c r="AB417" s="55" t="n">
        <f aca="false">IF(AND(E417&gt;0,OR(AND(B417&gt;=1,B417&lt;=6),B417=10)),1,0)</f>
        <v>1</v>
      </c>
      <c r="AC417" s="55" t="n">
        <f aca="false">IF(AND(E417&gt;0,B417=10),1,0)</f>
        <v>0</v>
      </c>
      <c r="AD417" s="55" t="n">
        <f aca="false">IF(AND(C416=C417,AA416=AA417-1),AB416,"")</f>
        <v>1</v>
      </c>
      <c r="AE417" s="55" t="n">
        <f aca="false">IF(AND(C416=C417,AA416=AA417-1),AC416,"")</f>
        <v>0</v>
      </c>
      <c r="AF417" s="55" t="n">
        <f aca="false">IF(AA417=1,"",IF(AND(AB417=1,AD417&lt;&gt;1),1,0))</f>
        <v>0</v>
      </c>
      <c r="AG417" s="55" t="n">
        <f aca="false">IF(AA417=1,"",IF(AND(AC417=1,AE417&lt;&gt;1),1,0))</f>
        <v>0</v>
      </c>
      <c r="AH417" s="60" t="str">
        <f aca="false">IF(AND(E417&gt;0,AA417&lt;2,NOT(AND(C418=C417,AA418=AA417+1))),INDEX(DATAS,AA417+1),"")</f>
        <v/>
      </c>
      <c r="AI417" s="60" t="str">
        <f aca="false">IF(AND(AC417=1,AA417&lt;2),IF(AND(C418=C417,AA418=AA417+1),IF(AC418=1,"",INDEX(DATAS,AA417+1)),INDEX(DATAS,AA417+1)),"")</f>
        <v/>
      </c>
    </row>
    <row r="418" customFormat="false" ht="15" hidden="false" customHeight="false" outlineLevel="0" collapsed="false">
      <c r="A418" s="60" t="n">
        <v>46309</v>
      </c>
      <c r="B418" s="0" t="n">
        <v>5</v>
      </c>
      <c r="C418" s="0" t="n">
        <v>3666</v>
      </c>
      <c r="D418" s="0" t="n">
        <v>228</v>
      </c>
      <c r="E418" s="0" t="n">
        <v>3</v>
      </c>
      <c r="F418" s="55" t="s">
        <v>343</v>
      </c>
      <c r="G418" s="0" t="n">
        <v>42.1</v>
      </c>
      <c r="H418" s="0" t="n">
        <v>43</v>
      </c>
      <c r="I418" s="55" t="s">
        <v>177</v>
      </c>
      <c r="J418" s="0" t="n">
        <v>228</v>
      </c>
      <c r="K418" s="0" t="n">
        <v>74</v>
      </c>
      <c r="M418" s="0" t="n">
        <v>188.54</v>
      </c>
      <c r="N418" s="0" t="n">
        <v>0.77</v>
      </c>
      <c r="O418" s="0" t="n">
        <v>7.82</v>
      </c>
      <c r="P418" s="0" t="n">
        <v>4.28</v>
      </c>
      <c r="Q418" s="0" t="n">
        <v>3.34</v>
      </c>
      <c r="R418" s="0" t="n">
        <v>4873</v>
      </c>
      <c r="S418" s="0" t="n">
        <v>9978</v>
      </c>
      <c r="T418" s="0" t="n">
        <v>53.9</v>
      </c>
      <c r="U418" s="0" t="n">
        <v>1833</v>
      </c>
      <c r="V418" s="0" t="n">
        <v>4</v>
      </c>
      <c r="W418" s="60" t="n">
        <v>46264</v>
      </c>
      <c r="X418" s="55" t="n">
        <f aca="false">IF(I418="Male",0,1)</f>
        <v>1</v>
      </c>
      <c r="Y418" s="55" t="n">
        <f aca="false">IF(OR(I418="DNB",I418="Dry DNB"),1,0)</f>
        <v>0</v>
      </c>
      <c r="Z418" s="55" t="n">
        <f aca="false">IF(ISNUMBER(W418),A418-W418,"")</f>
        <v>45</v>
      </c>
      <c r="AA418" s="55" t="n">
        <f aca="false">MATCH(A418,DATAS,0)</f>
        <v>1</v>
      </c>
      <c r="AB418" s="55" t="n">
        <f aca="false">IF(AND(E418&gt;0,OR(AND(B418&gt;=1,B418&lt;=6),B418=10)),1,0)</f>
        <v>1</v>
      </c>
      <c r="AC418" s="55" t="n">
        <f aca="false">IF(AND(E418&gt;0,B418=10),1,0)</f>
        <v>0</v>
      </c>
      <c r="AD418" s="0" t="str">
        <f aca="false">IF(AND(C417=C418,AA417=AA418-1),AB417,"")</f>
        <v/>
      </c>
      <c r="AE418" s="0" t="str">
        <f aca="false">IF(AND(C417=C418,AA417=AA418-1),AC417,"")</f>
        <v/>
      </c>
      <c r="AF418" s="0" t="str">
        <f aca="false">IF(AA418=1,"",IF(AND(AB418=1,AD418&lt;&gt;1),1,0))</f>
        <v/>
      </c>
      <c r="AG418" s="0" t="str">
        <f aca="false">IF(AA418=1,"",IF(AND(AC418=1,AE418&lt;&gt;1),1,0))</f>
        <v/>
      </c>
      <c r="AH418" s="60" t="str">
        <f aca="false">IF(AND(E418&gt;0,AA418&lt;2,NOT(AND(C419=C418,AA419=AA418+1))),INDEX(DATAS,AA418+1),"")</f>
        <v/>
      </c>
      <c r="AI418" s="60" t="str">
        <f aca="false">IF(AND(AC418=1,AA418&lt;2),IF(AND(C419=C418,AA419=AA418+1),IF(AC419=1,"",INDEX(DATAS,AA418+1)),INDEX(DATAS,AA418+1)),"")</f>
        <v/>
      </c>
    </row>
    <row r="419" customFormat="false" ht="15" hidden="false" customHeight="false" outlineLevel="0" collapsed="false">
      <c r="A419" s="60" t="n">
        <v>46310</v>
      </c>
      <c r="B419" s="0" t="n">
        <v>5</v>
      </c>
      <c r="C419" s="0" t="n">
        <v>3666</v>
      </c>
      <c r="D419" s="0" t="n">
        <v>229</v>
      </c>
      <c r="E419" s="0" t="n">
        <v>3</v>
      </c>
      <c r="F419" s="55" t="s">
        <v>343</v>
      </c>
      <c r="G419" s="0" t="n">
        <v>38.3</v>
      </c>
      <c r="H419" s="0" t="n">
        <v>41</v>
      </c>
      <c r="I419" s="55" t="s">
        <v>177</v>
      </c>
      <c r="J419" s="0" t="n">
        <v>229</v>
      </c>
      <c r="K419" s="0" t="n">
        <v>74</v>
      </c>
      <c r="M419" s="0" t="n">
        <v>188.54</v>
      </c>
      <c r="N419" s="0" t="n">
        <v>0.77</v>
      </c>
      <c r="O419" s="0" t="n">
        <v>7.82</v>
      </c>
      <c r="P419" s="0" t="n">
        <v>4.28</v>
      </c>
      <c r="Q419" s="0" t="n">
        <v>3.34</v>
      </c>
      <c r="T419" s="0" t="n">
        <v>53.9</v>
      </c>
      <c r="U419" s="0" t="n">
        <v>1834</v>
      </c>
      <c r="V419" s="0" t="n">
        <v>4</v>
      </c>
      <c r="W419" s="60" t="n">
        <v>46264</v>
      </c>
      <c r="X419" s="55" t="n">
        <f aca="false">IF(I419="Male",0,1)</f>
        <v>1</v>
      </c>
      <c r="Y419" s="55" t="n">
        <f aca="false">IF(OR(I419="DNB",I419="Dry DNB"),1,0)</f>
        <v>0</v>
      </c>
      <c r="Z419" s="55" t="n">
        <f aca="false">IF(ISNUMBER(W419),A419-W419,"")</f>
        <v>46</v>
      </c>
      <c r="AA419" s="55" t="n">
        <f aca="false">MATCH(A419,DATAS,0)</f>
        <v>2</v>
      </c>
      <c r="AB419" s="55" t="n">
        <f aca="false">IF(AND(E419&gt;0,OR(AND(B419&gt;=1,B419&lt;=6),B419=10)),1,0)</f>
        <v>1</v>
      </c>
      <c r="AC419" s="55" t="n">
        <f aca="false">IF(AND(E419&gt;0,B419=10),1,0)</f>
        <v>0</v>
      </c>
      <c r="AD419" s="55" t="n">
        <f aca="false">IF(AND(C418=C419,AA418=AA419-1),AB418,"")</f>
        <v>1</v>
      </c>
      <c r="AE419" s="55" t="n">
        <f aca="false">IF(AND(C418=C419,AA418=AA419-1),AC418,"")</f>
        <v>0</v>
      </c>
      <c r="AF419" s="55" t="n">
        <f aca="false">IF(AA419=1,"",IF(AND(AB419=1,AD419&lt;&gt;1),1,0))</f>
        <v>0</v>
      </c>
      <c r="AG419" s="55" t="n">
        <f aca="false">IF(AA419=1,"",IF(AND(AC419=1,AE419&lt;&gt;1),1,0))</f>
        <v>0</v>
      </c>
      <c r="AH419" s="60" t="str">
        <f aca="false">IF(AND(E419&gt;0,AA419&lt;2,NOT(AND(C420=C419,AA420=AA419+1))),INDEX(DATAS,AA419+1),"")</f>
        <v/>
      </c>
      <c r="AI419" s="60" t="str">
        <f aca="false">IF(AND(AC419=1,AA419&lt;2),IF(AND(C420=C419,AA420=AA419+1),IF(AC420=1,"",INDEX(DATAS,AA419+1)),INDEX(DATAS,AA419+1)),"")</f>
        <v/>
      </c>
    </row>
    <row r="420" customFormat="false" ht="15" hidden="false" customHeight="false" outlineLevel="0" collapsed="false">
      <c r="A420" s="60" t="n">
        <v>46309</v>
      </c>
      <c r="B420" s="0" t="n">
        <v>5</v>
      </c>
      <c r="C420" s="0" t="n">
        <v>3667</v>
      </c>
      <c r="D420" s="0" t="n">
        <v>195</v>
      </c>
      <c r="E420" s="0" t="n">
        <v>3</v>
      </c>
      <c r="F420" s="55" t="s">
        <v>343</v>
      </c>
      <c r="G420" s="0" t="n">
        <v>39.3</v>
      </c>
      <c r="H420" s="0" t="n">
        <v>36</v>
      </c>
      <c r="I420" s="55" t="s">
        <v>157</v>
      </c>
      <c r="J420" s="0" t="n">
        <v>62</v>
      </c>
      <c r="K420" s="0" t="n">
        <v>62</v>
      </c>
      <c r="L420" s="0" t="n">
        <v>133</v>
      </c>
      <c r="M420" s="0" t="n">
        <v>664.45</v>
      </c>
      <c r="N420" s="0" t="n">
        <v>27.79</v>
      </c>
      <c r="O420" s="0" t="n">
        <v>20.39</v>
      </c>
      <c r="P420" s="0" t="n">
        <v>5.43</v>
      </c>
      <c r="Q420" s="0" t="n">
        <v>3.75</v>
      </c>
      <c r="R420" s="0" t="n">
        <v>4216</v>
      </c>
      <c r="S420" s="0" t="n">
        <v>8603</v>
      </c>
      <c r="T420" s="0" t="n">
        <v>49.45</v>
      </c>
      <c r="U420" s="0" t="n">
        <v>1833</v>
      </c>
      <c r="V420" s="0" t="n">
        <v>1</v>
      </c>
      <c r="W420" s="60" t="n">
        <v>46177</v>
      </c>
      <c r="X420" s="55" t="n">
        <f aca="false">IF(I420="Male",0,1)</f>
        <v>1</v>
      </c>
      <c r="Y420" s="55" t="n">
        <f aca="false">IF(OR(I420="DNB",I420="Dry DNB"),1,0)</f>
        <v>0</v>
      </c>
      <c r="Z420" s="55" t="n">
        <f aca="false">IF(ISNUMBER(W420),A420-W420,"")</f>
        <v>132</v>
      </c>
      <c r="AA420" s="55" t="n">
        <f aca="false">MATCH(A420,DATAS,0)</f>
        <v>1</v>
      </c>
      <c r="AB420" s="55" t="n">
        <f aca="false">IF(AND(E420&gt;0,OR(AND(B420&gt;=1,B420&lt;=6),B420=10)),1,0)</f>
        <v>1</v>
      </c>
      <c r="AC420" s="55" t="n">
        <f aca="false">IF(AND(E420&gt;0,B420=10),1,0)</f>
        <v>0</v>
      </c>
      <c r="AD420" s="0" t="str">
        <f aca="false">IF(AND(C419=C420,AA419=AA420-1),AB419,"")</f>
        <v/>
      </c>
      <c r="AE420" s="0" t="str">
        <f aca="false">IF(AND(C419=C420,AA419=AA420-1),AC419,"")</f>
        <v/>
      </c>
      <c r="AF420" s="0" t="str">
        <f aca="false">IF(AA420=1,"",IF(AND(AB420=1,AD420&lt;&gt;1),1,0))</f>
        <v/>
      </c>
      <c r="AG420" s="0" t="str">
        <f aca="false">IF(AA420=1,"",IF(AND(AC420=1,AE420&lt;&gt;1),1,0))</f>
        <v/>
      </c>
      <c r="AH420" s="60" t="str">
        <f aca="false">IF(AND(E420&gt;0,AA420&lt;2,NOT(AND(C421=C420,AA421=AA420+1))),INDEX(DATAS,AA420+1),"")</f>
        <v/>
      </c>
      <c r="AI420" s="60" t="str">
        <f aca="false">IF(AND(AC420=1,AA420&lt;2),IF(AND(C421=C420,AA421=AA420+1),IF(AC421=1,"",INDEX(DATAS,AA420+1)),INDEX(DATAS,AA420+1)),"")</f>
        <v/>
      </c>
    </row>
    <row r="421" customFormat="false" ht="15" hidden="false" customHeight="false" outlineLevel="0" collapsed="false">
      <c r="A421" s="60" t="n">
        <v>46310</v>
      </c>
      <c r="B421" s="0" t="n">
        <v>5</v>
      </c>
      <c r="C421" s="0" t="n">
        <v>3667</v>
      </c>
      <c r="D421" s="0" t="n">
        <v>196</v>
      </c>
      <c r="E421" s="0" t="n">
        <v>3</v>
      </c>
      <c r="F421" s="55" t="s">
        <v>343</v>
      </c>
      <c r="G421" s="0" t="n">
        <v>42</v>
      </c>
      <c r="H421" s="0" t="n">
        <v>36</v>
      </c>
      <c r="I421" s="55" t="s">
        <v>157</v>
      </c>
      <c r="J421" s="0" t="n">
        <v>62</v>
      </c>
      <c r="K421" s="0" t="n">
        <v>62</v>
      </c>
      <c r="L421" s="0" t="n">
        <v>134</v>
      </c>
      <c r="M421" s="0" t="n">
        <v>664.45</v>
      </c>
      <c r="N421" s="0" t="n">
        <v>27.79</v>
      </c>
      <c r="O421" s="0" t="n">
        <v>20.39</v>
      </c>
      <c r="P421" s="0" t="n">
        <v>5.43</v>
      </c>
      <c r="Q421" s="0" t="n">
        <v>3.75</v>
      </c>
      <c r="T421" s="0" t="n">
        <v>49.45</v>
      </c>
      <c r="U421" s="0" t="n">
        <v>1834</v>
      </c>
      <c r="V421" s="0" t="n">
        <v>1</v>
      </c>
      <c r="W421" s="60" t="n">
        <v>46177</v>
      </c>
      <c r="X421" s="55" t="n">
        <f aca="false">IF(I421="Male",0,1)</f>
        <v>1</v>
      </c>
      <c r="Y421" s="55" t="n">
        <f aca="false">IF(OR(I421="DNB",I421="Dry DNB"),1,0)</f>
        <v>0</v>
      </c>
      <c r="Z421" s="55" t="n">
        <f aca="false">IF(ISNUMBER(W421),A421-W421,"")</f>
        <v>133</v>
      </c>
      <c r="AA421" s="55" t="n">
        <f aca="false">MATCH(A421,DATAS,0)</f>
        <v>2</v>
      </c>
      <c r="AB421" s="55" t="n">
        <f aca="false">IF(AND(E421&gt;0,OR(AND(B421&gt;=1,B421&lt;=6),B421=10)),1,0)</f>
        <v>1</v>
      </c>
      <c r="AC421" s="55" t="n">
        <f aca="false">IF(AND(E421&gt;0,B421=10),1,0)</f>
        <v>0</v>
      </c>
      <c r="AD421" s="55" t="n">
        <f aca="false">IF(AND(C420=C421,AA420=AA421-1),AB420,"")</f>
        <v>1</v>
      </c>
      <c r="AE421" s="55" t="n">
        <f aca="false">IF(AND(C420=C421,AA420=AA421-1),AC420,"")</f>
        <v>0</v>
      </c>
      <c r="AF421" s="55" t="n">
        <f aca="false">IF(AA421=1,"",IF(AND(AB421=1,AD421&lt;&gt;1),1,0))</f>
        <v>0</v>
      </c>
      <c r="AG421" s="55" t="n">
        <f aca="false">IF(AA421=1,"",IF(AND(AC421=1,AE421&lt;&gt;1),1,0))</f>
        <v>0</v>
      </c>
      <c r="AH421" s="60" t="str">
        <f aca="false">IF(AND(E421&gt;0,AA421&lt;2,NOT(AND(C422=C421,AA422=AA421+1))),INDEX(DATAS,AA421+1),"")</f>
        <v/>
      </c>
      <c r="AI421" s="60" t="str">
        <f aca="false">IF(AND(AC421=1,AA421&lt;2),IF(AND(C422=C421,AA422=AA421+1),IF(AC422=1,"",INDEX(DATAS,AA421+1)),INDEX(DATAS,AA421+1)),"")</f>
        <v/>
      </c>
    </row>
    <row r="422" customFormat="false" ht="15" hidden="false" customHeight="false" outlineLevel="0" collapsed="false">
      <c r="A422" s="60" t="n">
        <v>46309</v>
      </c>
      <c r="B422" s="0" t="n">
        <v>3</v>
      </c>
      <c r="C422" s="0" t="n">
        <v>3668</v>
      </c>
      <c r="D422" s="0" t="n">
        <v>75</v>
      </c>
      <c r="E422" s="0" t="n">
        <v>3</v>
      </c>
      <c r="F422" s="55" t="s">
        <v>344</v>
      </c>
      <c r="G422" s="0" t="n">
        <v>61.4</v>
      </c>
      <c r="H422" s="0" t="n">
        <v>60</v>
      </c>
      <c r="I422" s="55" t="s">
        <v>187</v>
      </c>
      <c r="J422" s="0" t="n">
        <v>75</v>
      </c>
      <c r="K422" s="0" t="n">
        <v>68</v>
      </c>
      <c r="M422" s="0" t="n">
        <v>150.46</v>
      </c>
      <c r="N422" s="0" t="n">
        <v>49.79</v>
      </c>
      <c r="O422" s="0" t="n">
        <v>18.97</v>
      </c>
      <c r="P422" s="0" t="n">
        <v>1.96</v>
      </c>
      <c r="Q422" s="0" t="n">
        <v>2.91</v>
      </c>
      <c r="R422" s="0" t="n">
        <v>6220</v>
      </c>
      <c r="S422" s="0" t="n">
        <v>12504</v>
      </c>
      <c r="U422" s="0" t="n">
        <v>1832</v>
      </c>
      <c r="V422" s="0" t="n">
        <v>1</v>
      </c>
      <c r="W422" s="60" t="n">
        <v>46303</v>
      </c>
      <c r="X422" s="55" t="n">
        <f aca="false">IF(I422="Male",0,1)</f>
        <v>1</v>
      </c>
      <c r="Y422" s="55" t="n">
        <f aca="false">IF(OR(I422="DNB",I422="Dry DNB"),1,0)</f>
        <v>0</v>
      </c>
      <c r="Z422" s="55" t="n">
        <f aca="false">IF(ISNUMBER(W422),A422-W422,"")</f>
        <v>6</v>
      </c>
      <c r="AA422" s="55" t="n">
        <f aca="false">MATCH(A422,DATAS,0)</f>
        <v>1</v>
      </c>
      <c r="AB422" s="55" t="n">
        <f aca="false">IF(AND(E422&gt;0,OR(AND(B422&gt;=1,B422&lt;=6),B422=10)),1,0)</f>
        <v>1</v>
      </c>
      <c r="AC422" s="55" t="n">
        <f aca="false">IF(AND(E422&gt;0,B422=10),1,0)</f>
        <v>0</v>
      </c>
      <c r="AD422" s="0" t="str">
        <f aca="false">IF(AND(C421=C422,AA421=AA422-1),AB421,"")</f>
        <v/>
      </c>
      <c r="AE422" s="0" t="str">
        <f aca="false">IF(AND(C421=C422,AA421=AA422-1),AC421,"")</f>
        <v/>
      </c>
      <c r="AF422" s="0" t="str">
        <f aca="false">IF(AA422=1,"",IF(AND(AB422=1,AD422&lt;&gt;1),1,0))</f>
        <v/>
      </c>
      <c r="AG422" s="0" t="str">
        <f aca="false">IF(AA422=1,"",IF(AND(AC422=1,AE422&lt;&gt;1),1,0))</f>
        <v/>
      </c>
      <c r="AH422" s="60" t="str">
        <f aca="false">IF(AND(E422&gt;0,AA422&lt;2,NOT(AND(C423=C422,AA423=AA422+1))),INDEX(DATAS,AA422+1),"")</f>
        <v/>
      </c>
      <c r="AI422" s="60" t="str">
        <f aca="false">IF(AND(AC422=1,AA422&lt;2),IF(AND(C423=C422,AA423=AA422+1),IF(AC423=1,"",INDEX(DATAS,AA422+1)),INDEX(DATAS,AA422+1)),"")</f>
        <v/>
      </c>
    </row>
    <row r="423" customFormat="false" ht="15" hidden="false" customHeight="false" outlineLevel="0" collapsed="false">
      <c r="A423" s="60" t="n">
        <v>46310</v>
      </c>
      <c r="B423" s="0" t="n">
        <v>3</v>
      </c>
      <c r="C423" s="0" t="n">
        <v>3668</v>
      </c>
      <c r="D423" s="0" t="n">
        <v>76</v>
      </c>
      <c r="E423" s="0" t="n">
        <v>3</v>
      </c>
      <c r="F423" s="55" t="s">
        <v>344</v>
      </c>
      <c r="G423" s="0" t="n">
        <v>62.9</v>
      </c>
      <c r="H423" s="0" t="n">
        <v>61</v>
      </c>
      <c r="I423" s="55" t="s">
        <v>187</v>
      </c>
      <c r="J423" s="0" t="n">
        <v>76</v>
      </c>
      <c r="K423" s="0" t="n">
        <v>68</v>
      </c>
      <c r="M423" s="0" t="n">
        <v>150.46</v>
      </c>
      <c r="N423" s="0" t="n">
        <v>49.79</v>
      </c>
      <c r="O423" s="0" t="n">
        <v>18.97</v>
      </c>
      <c r="P423" s="0" t="n">
        <v>1.96</v>
      </c>
      <c r="Q423" s="0" t="n">
        <v>2.91</v>
      </c>
      <c r="U423" s="0" t="n">
        <v>1833</v>
      </c>
      <c r="V423" s="0" t="n">
        <v>1</v>
      </c>
      <c r="W423" s="60" t="n">
        <v>46303</v>
      </c>
      <c r="X423" s="55" t="n">
        <f aca="false">IF(I423="Male",0,1)</f>
        <v>1</v>
      </c>
      <c r="Y423" s="55" t="n">
        <f aca="false">IF(OR(I423="DNB",I423="Dry DNB"),1,0)</f>
        <v>0</v>
      </c>
      <c r="Z423" s="55" t="n">
        <f aca="false">IF(ISNUMBER(W423),A423-W423,"")</f>
        <v>7</v>
      </c>
      <c r="AA423" s="55" t="n">
        <f aca="false">MATCH(A423,DATAS,0)</f>
        <v>2</v>
      </c>
      <c r="AB423" s="55" t="n">
        <f aca="false">IF(AND(E423&gt;0,OR(AND(B423&gt;=1,B423&lt;=6),B423=10)),1,0)</f>
        <v>1</v>
      </c>
      <c r="AC423" s="55" t="n">
        <f aca="false">IF(AND(E423&gt;0,B423=10),1,0)</f>
        <v>0</v>
      </c>
      <c r="AD423" s="55" t="n">
        <f aca="false">IF(AND(C422=C423,AA422=AA423-1),AB422,"")</f>
        <v>1</v>
      </c>
      <c r="AE423" s="55" t="n">
        <f aca="false">IF(AND(C422=C423,AA422=AA423-1),AC422,"")</f>
        <v>0</v>
      </c>
      <c r="AF423" s="55" t="n">
        <f aca="false">IF(AA423=1,"",IF(AND(AB423=1,AD423&lt;&gt;1),1,0))</f>
        <v>0</v>
      </c>
      <c r="AG423" s="55" t="n">
        <f aca="false">IF(AA423=1,"",IF(AND(AC423=1,AE423&lt;&gt;1),1,0))</f>
        <v>0</v>
      </c>
      <c r="AH423" s="60" t="str">
        <f aca="false">IF(AND(E423&gt;0,AA423&lt;2,NOT(AND(C424=C423,AA424=AA423+1))),INDEX(DATAS,AA423+1),"")</f>
        <v/>
      </c>
      <c r="AI423" s="60" t="str">
        <f aca="false">IF(AND(AC423=1,AA423&lt;2),IF(AND(C424=C423,AA424=AA423+1),IF(AC424=1,"",INDEX(DATAS,AA423+1)),INDEX(DATAS,AA423+1)),"")</f>
        <v/>
      </c>
    </row>
    <row r="424" customFormat="false" ht="15" hidden="false" customHeight="false" outlineLevel="0" collapsed="false">
      <c r="A424" s="60" t="n">
        <v>46309</v>
      </c>
      <c r="B424" s="0" t="n">
        <v>2</v>
      </c>
      <c r="C424" s="0" t="n">
        <v>3670</v>
      </c>
      <c r="D424" s="0" t="n">
        <v>113</v>
      </c>
      <c r="E424" s="0" t="n">
        <v>3</v>
      </c>
      <c r="F424" s="55" t="s">
        <v>344</v>
      </c>
      <c r="G424" s="0" t="n">
        <v>57.1</v>
      </c>
      <c r="H424" s="0" t="n">
        <v>58</v>
      </c>
      <c r="I424" s="55" t="s">
        <v>177</v>
      </c>
      <c r="J424" s="0" t="n">
        <v>113</v>
      </c>
      <c r="K424" s="0" t="n">
        <v>71</v>
      </c>
      <c r="M424" s="0" t="n">
        <v>165.6</v>
      </c>
      <c r="N424" s="0" t="n">
        <v>32.87</v>
      </c>
      <c r="O424" s="0" t="n">
        <v>9.91</v>
      </c>
      <c r="P424" s="0" t="n">
        <v>4.52</v>
      </c>
      <c r="Q424" s="0" t="n">
        <v>3.04</v>
      </c>
      <c r="R424" s="0" t="n">
        <v>5628</v>
      </c>
      <c r="S424" s="0" t="n">
        <v>11378</v>
      </c>
      <c r="T424" s="0" t="n">
        <v>63.05</v>
      </c>
      <c r="U424" s="0" t="n">
        <v>1832</v>
      </c>
      <c r="V424" s="0" t="n">
        <v>1</v>
      </c>
      <c r="X424" s="55" t="n">
        <f aca="false">IF(I424="Male",0,1)</f>
        <v>1</v>
      </c>
      <c r="Y424" s="55" t="n">
        <f aca="false">IF(OR(I424="DNB",I424="Dry DNB"),1,0)</f>
        <v>0</v>
      </c>
      <c r="Z424" s="0" t="str">
        <f aca="false">IF(ISNUMBER(W424),A424-W424,"")</f>
        <v/>
      </c>
      <c r="AA424" s="55" t="n">
        <f aca="false">MATCH(A424,DATAS,0)</f>
        <v>1</v>
      </c>
      <c r="AB424" s="55" t="n">
        <f aca="false">IF(AND(E424&gt;0,OR(AND(B424&gt;=1,B424&lt;=6),B424=10)),1,0)</f>
        <v>1</v>
      </c>
      <c r="AC424" s="55" t="n">
        <f aca="false">IF(AND(E424&gt;0,B424=10),1,0)</f>
        <v>0</v>
      </c>
      <c r="AD424" s="0" t="str">
        <f aca="false">IF(AND(C423=C424,AA423=AA424-1),AB423,"")</f>
        <v/>
      </c>
      <c r="AE424" s="0" t="str">
        <f aca="false">IF(AND(C423=C424,AA423=AA424-1),AC423,"")</f>
        <v/>
      </c>
      <c r="AF424" s="0" t="str">
        <f aca="false">IF(AA424=1,"",IF(AND(AB424=1,AD424&lt;&gt;1),1,0))</f>
        <v/>
      </c>
      <c r="AG424" s="0" t="str">
        <f aca="false">IF(AA424=1,"",IF(AND(AC424=1,AE424&lt;&gt;1),1,0))</f>
        <v/>
      </c>
      <c r="AH424" s="60" t="str">
        <f aca="false">IF(AND(E424&gt;0,AA424&lt;2,NOT(AND(C425=C424,AA425=AA424+1))),INDEX(DATAS,AA424+1),"")</f>
        <v/>
      </c>
      <c r="AI424" s="60" t="str">
        <f aca="false">IF(AND(AC424=1,AA424&lt;2),IF(AND(C425=C424,AA425=AA424+1),IF(AC425=1,"",INDEX(DATAS,AA424+1)),INDEX(DATAS,AA424+1)),"")</f>
        <v/>
      </c>
    </row>
    <row r="425" customFormat="false" ht="15" hidden="false" customHeight="false" outlineLevel="0" collapsed="false">
      <c r="A425" s="60" t="n">
        <v>46310</v>
      </c>
      <c r="B425" s="0" t="n">
        <v>2</v>
      </c>
      <c r="C425" s="0" t="n">
        <v>3670</v>
      </c>
      <c r="D425" s="0" t="n">
        <v>114</v>
      </c>
      <c r="E425" s="0" t="n">
        <v>3</v>
      </c>
      <c r="F425" s="55" t="s">
        <v>344</v>
      </c>
      <c r="G425" s="0" t="n">
        <v>61.6</v>
      </c>
      <c r="H425" s="0" t="n">
        <v>58</v>
      </c>
      <c r="I425" s="55" t="s">
        <v>177</v>
      </c>
      <c r="J425" s="0" t="n">
        <v>114</v>
      </c>
      <c r="K425" s="0" t="n">
        <v>71</v>
      </c>
      <c r="M425" s="0" t="n">
        <v>165.6</v>
      </c>
      <c r="N425" s="0" t="n">
        <v>32.87</v>
      </c>
      <c r="O425" s="0" t="n">
        <v>9.91</v>
      </c>
      <c r="P425" s="0" t="n">
        <v>4.52</v>
      </c>
      <c r="Q425" s="0" t="n">
        <v>3.04</v>
      </c>
      <c r="T425" s="0" t="n">
        <v>63.05</v>
      </c>
      <c r="U425" s="0" t="n">
        <v>1833</v>
      </c>
      <c r="V425" s="0" t="n">
        <v>1</v>
      </c>
      <c r="X425" s="55" t="n">
        <f aca="false">IF(I425="Male",0,1)</f>
        <v>1</v>
      </c>
      <c r="Y425" s="55" t="n">
        <f aca="false">IF(OR(I425="DNB",I425="Dry DNB"),1,0)</f>
        <v>0</v>
      </c>
      <c r="Z425" s="0" t="str">
        <f aca="false">IF(ISNUMBER(W425),A425-W425,"")</f>
        <v/>
      </c>
      <c r="AA425" s="55" t="n">
        <f aca="false">MATCH(A425,DATAS,0)</f>
        <v>2</v>
      </c>
      <c r="AB425" s="55" t="n">
        <f aca="false">IF(AND(E425&gt;0,OR(AND(B425&gt;=1,B425&lt;=6),B425=10)),1,0)</f>
        <v>1</v>
      </c>
      <c r="AC425" s="55" t="n">
        <f aca="false">IF(AND(E425&gt;0,B425=10),1,0)</f>
        <v>0</v>
      </c>
      <c r="AD425" s="55" t="n">
        <f aca="false">IF(AND(C424=C425,AA424=AA425-1),AB424,"")</f>
        <v>1</v>
      </c>
      <c r="AE425" s="55" t="n">
        <f aca="false">IF(AND(C424=C425,AA424=AA425-1),AC424,"")</f>
        <v>0</v>
      </c>
      <c r="AF425" s="55" t="n">
        <f aca="false">IF(AA425=1,"",IF(AND(AB425=1,AD425&lt;&gt;1),1,0))</f>
        <v>0</v>
      </c>
      <c r="AG425" s="55" t="n">
        <f aca="false">IF(AA425=1,"",IF(AND(AC425=1,AE425&lt;&gt;1),1,0))</f>
        <v>0</v>
      </c>
      <c r="AH425" s="60" t="str">
        <f aca="false">IF(AND(E425&gt;0,AA425&lt;2,NOT(AND(C426=C425,AA426=AA425+1))),INDEX(DATAS,AA425+1),"")</f>
        <v/>
      </c>
      <c r="AI425" s="60" t="str">
        <f aca="false">IF(AND(AC425=1,AA425&lt;2),IF(AND(C426=C425,AA426=AA425+1),IF(AC426=1,"",INDEX(DATAS,AA425+1)),INDEX(DATAS,AA425+1)),"")</f>
        <v/>
      </c>
    </row>
    <row r="426" customFormat="false" ht="15" hidden="false" customHeight="false" outlineLevel="0" collapsed="false">
      <c r="A426" s="60" t="n">
        <v>46309</v>
      </c>
      <c r="B426" s="0" t="n">
        <v>5</v>
      </c>
      <c r="C426" s="0" t="n">
        <v>3671</v>
      </c>
      <c r="D426" s="0" t="n">
        <v>126</v>
      </c>
      <c r="E426" s="0" t="n">
        <v>4</v>
      </c>
      <c r="F426" s="55" t="s">
        <v>344</v>
      </c>
      <c r="G426" s="0" t="n">
        <v>45.7</v>
      </c>
      <c r="H426" s="0" t="n">
        <v>45</v>
      </c>
      <c r="I426" s="55" t="s">
        <v>187</v>
      </c>
      <c r="J426" s="0" t="n">
        <v>126</v>
      </c>
      <c r="K426" s="0" t="n">
        <v>72</v>
      </c>
      <c r="M426" s="0" t="n">
        <v>313.39</v>
      </c>
      <c r="N426" s="0" t="n">
        <v>36.02</v>
      </c>
      <c r="O426" s="0" t="n">
        <v>30.07</v>
      </c>
      <c r="P426" s="0" t="n">
        <v>2.38</v>
      </c>
      <c r="Q426" s="0" t="n">
        <v>3.49</v>
      </c>
      <c r="R426" s="0" t="n">
        <v>4588</v>
      </c>
      <c r="S426" s="0" t="n">
        <v>9094</v>
      </c>
      <c r="T426" s="0" t="n">
        <v>51.65</v>
      </c>
      <c r="U426" s="0" t="n">
        <v>1832</v>
      </c>
      <c r="V426" s="0" t="n">
        <v>3</v>
      </c>
      <c r="W426" s="60" t="n">
        <v>46264</v>
      </c>
      <c r="X426" s="55" t="n">
        <f aca="false">IF(I426="Male",0,1)</f>
        <v>1</v>
      </c>
      <c r="Y426" s="55" t="n">
        <f aca="false">IF(OR(I426="DNB",I426="Dry DNB"),1,0)</f>
        <v>0</v>
      </c>
      <c r="Z426" s="55" t="n">
        <f aca="false">IF(ISNUMBER(W426),A426-W426,"")</f>
        <v>45</v>
      </c>
      <c r="AA426" s="55" t="n">
        <f aca="false">MATCH(A426,DATAS,0)</f>
        <v>1</v>
      </c>
      <c r="AB426" s="55" t="n">
        <f aca="false">IF(AND(E426&gt;0,OR(AND(B426&gt;=1,B426&lt;=6),B426=10)),1,0)</f>
        <v>1</v>
      </c>
      <c r="AC426" s="55" t="n">
        <f aca="false">IF(AND(E426&gt;0,B426=10),1,0)</f>
        <v>0</v>
      </c>
      <c r="AD426" s="0" t="str">
        <f aca="false">IF(AND(C425=C426,AA425=AA426-1),AB425,"")</f>
        <v/>
      </c>
      <c r="AE426" s="0" t="str">
        <f aca="false">IF(AND(C425=C426,AA425=AA426-1),AC425,"")</f>
        <v/>
      </c>
      <c r="AF426" s="0" t="str">
        <f aca="false">IF(AA426=1,"",IF(AND(AB426=1,AD426&lt;&gt;1),1,0))</f>
        <v/>
      </c>
      <c r="AG426" s="0" t="str">
        <f aca="false">IF(AA426=1,"",IF(AND(AC426=1,AE426&lt;&gt;1),1,0))</f>
        <v/>
      </c>
      <c r="AH426" s="60" t="str">
        <f aca="false">IF(AND(E426&gt;0,AA426&lt;2,NOT(AND(C427=C426,AA427=AA426+1))),INDEX(DATAS,AA426+1),"")</f>
        <v/>
      </c>
      <c r="AI426" s="60" t="str">
        <f aca="false">IF(AND(AC426=1,AA426&lt;2),IF(AND(C427=C426,AA427=AA426+1),IF(AC427=1,"",INDEX(DATAS,AA426+1)),INDEX(DATAS,AA426+1)),"")</f>
        <v/>
      </c>
    </row>
    <row r="427" customFormat="false" ht="15" hidden="false" customHeight="false" outlineLevel="0" collapsed="false">
      <c r="A427" s="60" t="n">
        <v>46310</v>
      </c>
      <c r="B427" s="0" t="n">
        <v>5</v>
      </c>
      <c r="C427" s="0" t="n">
        <v>3671</v>
      </c>
      <c r="D427" s="0" t="n">
        <v>127</v>
      </c>
      <c r="E427" s="0" t="n">
        <v>4</v>
      </c>
      <c r="F427" s="55" t="s">
        <v>344</v>
      </c>
      <c r="G427" s="0" t="n">
        <v>44.2</v>
      </c>
      <c r="H427" s="0" t="n">
        <v>45</v>
      </c>
      <c r="I427" s="55" t="s">
        <v>187</v>
      </c>
      <c r="J427" s="0" t="n">
        <v>127</v>
      </c>
      <c r="K427" s="0" t="n">
        <v>72</v>
      </c>
      <c r="M427" s="0" t="n">
        <v>313.39</v>
      </c>
      <c r="N427" s="0" t="n">
        <v>36.02</v>
      </c>
      <c r="O427" s="0" t="n">
        <v>30.07</v>
      </c>
      <c r="P427" s="0" t="n">
        <v>2.38</v>
      </c>
      <c r="Q427" s="0" t="n">
        <v>3.49</v>
      </c>
      <c r="T427" s="0" t="n">
        <v>51.65</v>
      </c>
      <c r="U427" s="0" t="n">
        <v>1833</v>
      </c>
      <c r="V427" s="0" t="n">
        <v>3</v>
      </c>
      <c r="W427" s="60" t="n">
        <v>46264</v>
      </c>
      <c r="X427" s="55" t="n">
        <f aca="false">IF(I427="Male",0,1)</f>
        <v>1</v>
      </c>
      <c r="Y427" s="55" t="n">
        <f aca="false">IF(OR(I427="DNB",I427="Dry DNB"),1,0)</f>
        <v>0</v>
      </c>
      <c r="Z427" s="55" t="n">
        <f aca="false">IF(ISNUMBER(W427),A427-W427,"")</f>
        <v>46</v>
      </c>
      <c r="AA427" s="55" t="n">
        <f aca="false">MATCH(A427,DATAS,0)</f>
        <v>2</v>
      </c>
      <c r="AB427" s="55" t="n">
        <f aca="false">IF(AND(E427&gt;0,OR(AND(B427&gt;=1,B427&lt;=6),B427=10)),1,0)</f>
        <v>1</v>
      </c>
      <c r="AC427" s="55" t="n">
        <f aca="false">IF(AND(E427&gt;0,B427=10),1,0)</f>
        <v>0</v>
      </c>
      <c r="AD427" s="55" t="n">
        <f aca="false">IF(AND(C426=C427,AA426=AA427-1),AB426,"")</f>
        <v>1</v>
      </c>
      <c r="AE427" s="55" t="n">
        <f aca="false">IF(AND(C426=C427,AA426=AA427-1),AC426,"")</f>
        <v>0</v>
      </c>
      <c r="AF427" s="55" t="n">
        <f aca="false">IF(AA427=1,"",IF(AND(AB427=1,AD427&lt;&gt;1),1,0))</f>
        <v>0</v>
      </c>
      <c r="AG427" s="55" t="n">
        <f aca="false">IF(AA427=1,"",IF(AND(AC427=1,AE427&lt;&gt;1),1,0))</f>
        <v>0</v>
      </c>
      <c r="AH427" s="60" t="str">
        <f aca="false">IF(AND(E427&gt;0,AA427&lt;2,NOT(AND(C428=C427,AA428=AA427+1))),INDEX(DATAS,AA427+1),"")</f>
        <v/>
      </c>
      <c r="AI427" s="60" t="str">
        <f aca="false">IF(AND(AC427=1,AA427&lt;2),IF(AND(C428=C427,AA428=AA427+1),IF(AC428=1,"",INDEX(DATAS,AA427+1)),INDEX(DATAS,AA427+1)),"")</f>
        <v/>
      </c>
    </row>
    <row r="428" customFormat="false" ht="15" hidden="false" customHeight="false" outlineLevel="0" collapsed="false">
      <c r="A428" s="60" t="n">
        <v>46309</v>
      </c>
      <c r="B428" s="0" t="n">
        <v>5</v>
      </c>
      <c r="C428" s="0" t="n">
        <v>3672</v>
      </c>
      <c r="D428" s="0" t="n">
        <v>201</v>
      </c>
      <c r="E428" s="0" t="n">
        <v>3</v>
      </c>
      <c r="F428" s="55" t="s">
        <v>345</v>
      </c>
      <c r="G428" s="0" t="n">
        <v>44.5</v>
      </c>
      <c r="H428" s="0" t="n">
        <v>44</v>
      </c>
      <c r="I428" s="55" t="s">
        <v>157</v>
      </c>
      <c r="J428" s="0" t="n">
        <v>103</v>
      </c>
      <c r="K428" s="0" t="n">
        <v>68</v>
      </c>
      <c r="L428" s="0" t="n">
        <v>98</v>
      </c>
      <c r="M428" s="0" t="n">
        <v>416.11</v>
      </c>
      <c r="N428" s="0" t="n">
        <v>33.16</v>
      </c>
      <c r="O428" s="0" t="n">
        <v>20.48</v>
      </c>
      <c r="P428" s="0" t="n">
        <v>3.9</v>
      </c>
      <c r="Q428" s="0" t="n">
        <v>3.23</v>
      </c>
      <c r="R428" s="0" t="n">
        <v>5816</v>
      </c>
      <c r="S428" s="0" t="n">
        <v>11328</v>
      </c>
      <c r="T428" s="0" t="n">
        <v>58.1</v>
      </c>
      <c r="U428" s="0" t="n">
        <v>1829</v>
      </c>
      <c r="V428" s="0" t="n">
        <v>2</v>
      </c>
      <c r="W428" s="60" t="n">
        <v>46212</v>
      </c>
      <c r="X428" s="55" t="n">
        <f aca="false">IF(I428="Male",0,1)</f>
        <v>1</v>
      </c>
      <c r="Y428" s="55" t="n">
        <f aca="false">IF(OR(I428="DNB",I428="Dry DNB"),1,0)</f>
        <v>0</v>
      </c>
      <c r="Z428" s="55" t="n">
        <f aca="false">IF(ISNUMBER(W428),A428-W428,"")</f>
        <v>97</v>
      </c>
      <c r="AA428" s="55" t="n">
        <f aca="false">MATCH(A428,DATAS,0)</f>
        <v>1</v>
      </c>
      <c r="AB428" s="55" t="n">
        <f aca="false">IF(AND(E428&gt;0,OR(AND(B428&gt;=1,B428&lt;=6),B428=10)),1,0)</f>
        <v>1</v>
      </c>
      <c r="AC428" s="55" t="n">
        <f aca="false">IF(AND(E428&gt;0,B428=10),1,0)</f>
        <v>0</v>
      </c>
      <c r="AD428" s="0" t="str">
        <f aca="false">IF(AND(C427=C428,AA427=AA428-1),AB427,"")</f>
        <v/>
      </c>
      <c r="AE428" s="0" t="str">
        <f aca="false">IF(AND(C427=C428,AA427=AA428-1),AC427,"")</f>
        <v/>
      </c>
      <c r="AF428" s="0" t="str">
        <f aca="false">IF(AA428=1,"",IF(AND(AB428=1,AD428&lt;&gt;1),1,0))</f>
        <v/>
      </c>
      <c r="AG428" s="0" t="str">
        <f aca="false">IF(AA428=1,"",IF(AND(AC428=1,AE428&lt;&gt;1),1,0))</f>
        <v/>
      </c>
      <c r="AH428" s="60" t="str">
        <f aca="false">IF(AND(E428&gt;0,AA428&lt;2,NOT(AND(C429=C428,AA429=AA428+1))),INDEX(DATAS,AA428+1),"")</f>
        <v/>
      </c>
      <c r="AI428" s="60" t="str">
        <f aca="false">IF(AND(AC428=1,AA428&lt;2),IF(AND(C429=C428,AA429=AA428+1),IF(AC429=1,"",INDEX(DATAS,AA428+1)),INDEX(DATAS,AA428+1)),"")</f>
        <v/>
      </c>
    </row>
    <row r="429" customFormat="false" ht="15" hidden="false" customHeight="false" outlineLevel="0" collapsed="false">
      <c r="A429" s="60" t="n">
        <v>46310</v>
      </c>
      <c r="B429" s="0" t="n">
        <v>5</v>
      </c>
      <c r="C429" s="0" t="n">
        <v>3672</v>
      </c>
      <c r="D429" s="0" t="n">
        <v>202</v>
      </c>
      <c r="E429" s="0" t="n">
        <v>3</v>
      </c>
      <c r="F429" s="55" t="s">
        <v>345</v>
      </c>
      <c r="G429" s="0" t="n">
        <v>38.6</v>
      </c>
      <c r="H429" s="0" t="n">
        <v>43</v>
      </c>
      <c r="I429" s="55" t="s">
        <v>157</v>
      </c>
      <c r="J429" s="0" t="n">
        <v>103</v>
      </c>
      <c r="K429" s="0" t="n">
        <v>68</v>
      </c>
      <c r="L429" s="0" t="n">
        <v>99</v>
      </c>
      <c r="M429" s="0" t="n">
        <v>416.11</v>
      </c>
      <c r="N429" s="0" t="n">
        <v>33.16</v>
      </c>
      <c r="O429" s="0" t="n">
        <v>20.48</v>
      </c>
      <c r="P429" s="0" t="n">
        <v>3.9</v>
      </c>
      <c r="Q429" s="0" t="n">
        <v>3.23</v>
      </c>
      <c r="T429" s="0" t="n">
        <v>58.1</v>
      </c>
      <c r="U429" s="0" t="n">
        <v>1830</v>
      </c>
      <c r="V429" s="0" t="n">
        <v>2</v>
      </c>
      <c r="W429" s="60" t="n">
        <v>46212</v>
      </c>
      <c r="X429" s="55" t="n">
        <f aca="false">IF(I429="Male",0,1)</f>
        <v>1</v>
      </c>
      <c r="Y429" s="55" t="n">
        <f aca="false">IF(OR(I429="DNB",I429="Dry DNB"),1,0)</f>
        <v>0</v>
      </c>
      <c r="Z429" s="55" t="n">
        <f aca="false">IF(ISNUMBER(W429),A429-W429,"")</f>
        <v>98</v>
      </c>
      <c r="AA429" s="55" t="n">
        <f aca="false">MATCH(A429,DATAS,0)</f>
        <v>2</v>
      </c>
      <c r="AB429" s="55" t="n">
        <f aca="false">IF(AND(E429&gt;0,OR(AND(B429&gt;=1,B429&lt;=6),B429=10)),1,0)</f>
        <v>1</v>
      </c>
      <c r="AC429" s="55" t="n">
        <f aca="false">IF(AND(E429&gt;0,B429=10),1,0)</f>
        <v>0</v>
      </c>
      <c r="AD429" s="55" t="n">
        <f aca="false">IF(AND(C428=C429,AA428=AA429-1),AB428,"")</f>
        <v>1</v>
      </c>
      <c r="AE429" s="55" t="n">
        <f aca="false">IF(AND(C428=C429,AA428=AA429-1),AC428,"")</f>
        <v>0</v>
      </c>
      <c r="AF429" s="55" t="n">
        <f aca="false">IF(AA429=1,"",IF(AND(AB429=1,AD429&lt;&gt;1),1,0))</f>
        <v>0</v>
      </c>
      <c r="AG429" s="55" t="n">
        <f aca="false">IF(AA429=1,"",IF(AND(AC429=1,AE429&lt;&gt;1),1,0))</f>
        <v>0</v>
      </c>
      <c r="AH429" s="60" t="str">
        <f aca="false">IF(AND(E429&gt;0,AA429&lt;2,NOT(AND(C430=C429,AA430=AA429+1))),INDEX(DATAS,AA429+1),"")</f>
        <v/>
      </c>
      <c r="AI429" s="60" t="str">
        <f aca="false">IF(AND(AC429=1,AA429&lt;2),IF(AND(C430=C429,AA430=AA429+1),IF(AC430=1,"",INDEX(DATAS,AA429+1)),INDEX(DATAS,AA429+1)),"")</f>
        <v/>
      </c>
    </row>
    <row r="430" customFormat="false" ht="15" hidden="false" customHeight="false" outlineLevel="0" collapsed="false">
      <c r="A430" s="60" t="n">
        <v>46309</v>
      </c>
      <c r="B430" s="0" t="n">
        <v>3</v>
      </c>
      <c r="C430" s="0" t="n">
        <v>3674</v>
      </c>
      <c r="D430" s="0" t="n">
        <v>360</v>
      </c>
      <c r="E430" s="0" t="n">
        <v>3</v>
      </c>
      <c r="F430" s="55" t="s">
        <v>346</v>
      </c>
      <c r="G430" s="0" t="n">
        <v>49.3</v>
      </c>
      <c r="H430" s="0" t="n">
        <v>54</v>
      </c>
      <c r="I430" s="55" t="s">
        <v>157</v>
      </c>
      <c r="J430" s="0" t="n">
        <v>276</v>
      </c>
      <c r="K430" s="0" t="n">
        <v>67</v>
      </c>
      <c r="L430" s="0" t="n">
        <v>84</v>
      </c>
      <c r="M430" s="0" t="n">
        <v>878.8</v>
      </c>
      <c r="N430" s="0" t="n">
        <v>27.14</v>
      </c>
      <c r="O430" s="0" t="n">
        <v>36.75</v>
      </c>
      <c r="P430" s="0" t="n">
        <v>3.44</v>
      </c>
      <c r="Q430" s="0" t="n">
        <v>3.5</v>
      </c>
      <c r="R430" s="0" t="n">
        <v>7095</v>
      </c>
      <c r="S430" s="0" t="n">
        <v>13732</v>
      </c>
      <c r="T430" s="0" t="n">
        <v>80.95</v>
      </c>
      <c r="U430" s="0" t="n">
        <v>1826</v>
      </c>
      <c r="V430" s="0" t="n">
        <v>9</v>
      </c>
      <c r="W430" s="60" t="n">
        <v>46226</v>
      </c>
      <c r="X430" s="55" t="n">
        <f aca="false">IF(I430="Male",0,1)</f>
        <v>1</v>
      </c>
      <c r="Y430" s="55" t="n">
        <f aca="false">IF(OR(I430="DNB",I430="Dry DNB"),1,0)</f>
        <v>0</v>
      </c>
      <c r="Z430" s="55" t="n">
        <f aca="false">IF(ISNUMBER(W430),A430-W430,"")</f>
        <v>83</v>
      </c>
      <c r="AA430" s="55" t="n">
        <f aca="false">MATCH(A430,DATAS,0)</f>
        <v>1</v>
      </c>
      <c r="AB430" s="55" t="n">
        <f aca="false">IF(AND(E430&gt;0,OR(AND(B430&gt;=1,B430&lt;=6),B430=10)),1,0)</f>
        <v>1</v>
      </c>
      <c r="AC430" s="55" t="n">
        <f aca="false">IF(AND(E430&gt;0,B430=10),1,0)</f>
        <v>0</v>
      </c>
      <c r="AD430" s="0" t="str">
        <f aca="false">IF(AND(C429=C430,AA429=AA430-1),AB429,"")</f>
        <v/>
      </c>
      <c r="AE430" s="0" t="str">
        <f aca="false">IF(AND(C429=C430,AA429=AA430-1),AC429,"")</f>
        <v/>
      </c>
      <c r="AF430" s="0" t="str">
        <f aca="false">IF(AA430=1,"",IF(AND(AB430=1,AD430&lt;&gt;1),1,0))</f>
        <v/>
      </c>
      <c r="AG430" s="0" t="str">
        <f aca="false">IF(AA430=1,"",IF(AND(AC430=1,AE430&lt;&gt;1),1,0))</f>
        <v/>
      </c>
      <c r="AH430" s="60" t="str">
        <f aca="false">IF(AND(E430&gt;0,AA430&lt;2,NOT(AND(C431=C430,AA431=AA430+1))),INDEX(DATAS,AA430+1),"")</f>
        <v/>
      </c>
      <c r="AI430" s="60" t="str">
        <f aca="false">IF(AND(AC430=1,AA430&lt;2),IF(AND(C431=C430,AA431=AA430+1),IF(AC431=1,"",INDEX(DATAS,AA430+1)),INDEX(DATAS,AA430+1)),"")</f>
        <v/>
      </c>
    </row>
    <row r="431" customFormat="false" ht="15" hidden="false" customHeight="false" outlineLevel="0" collapsed="false">
      <c r="A431" s="60" t="n">
        <v>46310</v>
      </c>
      <c r="B431" s="0" t="n">
        <v>3</v>
      </c>
      <c r="C431" s="0" t="n">
        <v>3674</v>
      </c>
      <c r="D431" s="0" t="n">
        <v>361</v>
      </c>
      <c r="E431" s="0" t="n">
        <v>3</v>
      </c>
      <c r="F431" s="55" t="s">
        <v>346</v>
      </c>
      <c r="G431" s="0" t="n">
        <v>56.5</v>
      </c>
      <c r="H431" s="0" t="n">
        <v>55</v>
      </c>
      <c r="I431" s="55" t="s">
        <v>157</v>
      </c>
      <c r="J431" s="0" t="n">
        <v>276</v>
      </c>
      <c r="K431" s="0" t="n">
        <v>67</v>
      </c>
      <c r="L431" s="0" t="n">
        <v>85</v>
      </c>
      <c r="M431" s="0" t="n">
        <v>878.8</v>
      </c>
      <c r="N431" s="0" t="n">
        <v>27.14</v>
      </c>
      <c r="O431" s="0" t="n">
        <v>36.75</v>
      </c>
      <c r="P431" s="0" t="n">
        <v>3.44</v>
      </c>
      <c r="Q431" s="0" t="n">
        <v>3.5</v>
      </c>
      <c r="T431" s="0" t="n">
        <v>80.95</v>
      </c>
      <c r="U431" s="0" t="n">
        <v>1827</v>
      </c>
      <c r="V431" s="0" t="n">
        <v>9</v>
      </c>
      <c r="W431" s="60" t="n">
        <v>46226</v>
      </c>
      <c r="X431" s="55" t="n">
        <f aca="false">IF(I431="Male",0,1)</f>
        <v>1</v>
      </c>
      <c r="Y431" s="55" t="n">
        <f aca="false">IF(OR(I431="DNB",I431="Dry DNB"),1,0)</f>
        <v>0</v>
      </c>
      <c r="Z431" s="55" t="n">
        <f aca="false">IF(ISNUMBER(W431),A431-W431,"")</f>
        <v>84</v>
      </c>
      <c r="AA431" s="55" t="n">
        <f aca="false">MATCH(A431,DATAS,0)</f>
        <v>2</v>
      </c>
      <c r="AB431" s="55" t="n">
        <f aca="false">IF(AND(E431&gt;0,OR(AND(B431&gt;=1,B431&lt;=6),B431=10)),1,0)</f>
        <v>1</v>
      </c>
      <c r="AC431" s="55" t="n">
        <f aca="false">IF(AND(E431&gt;0,B431=10),1,0)</f>
        <v>0</v>
      </c>
      <c r="AD431" s="55" t="n">
        <f aca="false">IF(AND(C430=C431,AA430=AA431-1),AB430,"")</f>
        <v>1</v>
      </c>
      <c r="AE431" s="55" t="n">
        <f aca="false">IF(AND(C430=C431,AA430=AA431-1),AC430,"")</f>
        <v>0</v>
      </c>
      <c r="AF431" s="55" t="n">
        <f aca="false">IF(AA431=1,"",IF(AND(AB431=1,AD431&lt;&gt;1),1,0))</f>
        <v>0</v>
      </c>
      <c r="AG431" s="55" t="n">
        <f aca="false">IF(AA431=1,"",IF(AND(AC431=1,AE431&lt;&gt;1),1,0))</f>
        <v>0</v>
      </c>
      <c r="AH431" s="60" t="str">
        <f aca="false">IF(AND(E431&gt;0,AA431&lt;2,NOT(AND(C432=C431,AA432=AA431+1))),INDEX(DATAS,AA431+1),"")</f>
        <v/>
      </c>
      <c r="AI431" s="60" t="str">
        <f aca="false">IF(AND(AC431=1,AA431&lt;2),IF(AND(C432=C431,AA432=AA431+1),IF(AC432=1,"",INDEX(DATAS,AA431+1)),INDEX(DATAS,AA431+1)),"")</f>
        <v/>
      </c>
    </row>
    <row r="432" customFormat="false" ht="15" hidden="false" customHeight="false" outlineLevel="0" collapsed="false">
      <c r="A432" s="60" t="n">
        <v>46309</v>
      </c>
      <c r="B432" s="0" t="n">
        <v>2</v>
      </c>
      <c r="C432" s="0" t="n">
        <v>3675</v>
      </c>
      <c r="D432" s="0" t="n">
        <v>117</v>
      </c>
      <c r="E432" s="0" t="n">
        <v>3</v>
      </c>
      <c r="F432" s="55" t="s">
        <v>347</v>
      </c>
      <c r="G432" s="0" t="n">
        <v>45</v>
      </c>
      <c r="H432" s="0" t="n">
        <v>46</v>
      </c>
      <c r="I432" s="55" t="s">
        <v>187</v>
      </c>
      <c r="J432" s="0" t="n">
        <v>117</v>
      </c>
      <c r="K432" s="0" t="n">
        <v>68</v>
      </c>
      <c r="M432" s="0" t="n">
        <v>945.21</v>
      </c>
      <c r="N432" s="0" t="n">
        <v>21.05</v>
      </c>
      <c r="O432" s="0" t="n">
        <v>20.9</v>
      </c>
      <c r="P432" s="0" t="n">
        <v>4.99</v>
      </c>
      <c r="Q432" s="0" t="n">
        <v>3.5</v>
      </c>
      <c r="R432" s="0" t="n">
        <v>4383</v>
      </c>
      <c r="S432" s="0" t="n">
        <v>8896</v>
      </c>
      <c r="T432" s="0" t="n">
        <v>46.95</v>
      </c>
      <c r="U432" s="0" t="n">
        <v>1825</v>
      </c>
      <c r="V432" s="0" t="n">
        <v>2</v>
      </c>
      <c r="W432" s="60" t="n">
        <v>46285</v>
      </c>
      <c r="X432" s="55" t="n">
        <f aca="false">IF(I432="Male",0,1)</f>
        <v>1</v>
      </c>
      <c r="Y432" s="55" t="n">
        <f aca="false">IF(OR(I432="DNB",I432="Dry DNB"),1,0)</f>
        <v>0</v>
      </c>
      <c r="Z432" s="55" t="n">
        <f aca="false">IF(ISNUMBER(W432),A432-W432,"")</f>
        <v>24</v>
      </c>
      <c r="AA432" s="55" t="n">
        <f aca="false">MATCH(A432,DATAS,0)</f>
        <v>1</v>
      </c>
      <c r="AB432" s="55" t="n">
        <f aca="false">IF(AND(E432&gt;0,OR(AND(B432&gt;=1,B432&lt;=6),B432=10)),1,0)</f>
        <v>1</v>
      </c>
      <c r="AC432" s="55" t="n">
        <f aca="false">IF(AND(E432&gt;0,B432=10),1,0)</f>
        <v>0</v>
      </c>
      <c r="AD432" s="0" t="str">
        <f aca="false">IF(AND(C431=C432,AA431=AA432-1),AB431,"")</f>
        <v/>
      </c>
      <c r="AE432" s="0" t="str">
        <f aca="false">IF(AND(C431=C432,AA431=AA432-1),AC431,"")</f>
        <v/>
      </c>
      <c r="AF432" s="0" t="str">
        <f aca="false">IF(AA432=1,"",IF(AND(AB432=1,AD432&lt;&gt;1),1,0))</f>
        <v/>
      </c>
      <c r="AG432" s="0" t="str">
        <f aca="false">IF(AA432=1,"",IF(AND(AC432=1,AE432&lt;&gt;1),1,0))</f>
        <v/>
      </c>
      <c r="AH432" s="60" t="str">
        <f aca="false">IF(AND(E432&gt;0,AA432&lt;2,NOT(AND(C433=C432,AA433=AA432+1))),INDEX(DATAS,AA432+1),"")</f>
        <v/>
      </c>
      <c r="AI432" s="60" t="str">
        <f aca="false">IF(AND(AC432=1,AA432&lt;2),IF(AND(C433=C432,AA433=AA432+1),IF(AC433=1,"",INDEX(DATAS,AA432+1)),INDEX(DATAS,AA432+1)),"")</f>
        <v/>
      </c>
    </row>
    <row r="433" customFormat="false" ht="15" hidden="false" customHeight="false" outlineLevel="0" collapsed="false">
      <c r="A433" s="60" t="n">
        <v>46310</v>
      </c>
      <c r="B433" s="0" t="n">
        <v>2</v>
      </c>
      <c r="C433" s="0" t="n">
        <v>3675</v>
      </c>
      <c r="D433" s="0" t="n">
        <v>118</v>
      </c>
      <c r="E433" s="0" t="n">
        <v>3</v>
      </c>
      <c r="F433" s="55" t="s">
        <v>347</v>
      </c>
      <c r="G433" s="0" t="n">
        <v>53.8</v>
      </c>
      <c r="H433" s="0" t="n">
        <v>48</v>
      </c>
      <c r="I433" s="55" t="s">
        <v>187</v>
      </c>
      <c r="J433" s="0" t="n">
        <v>118</v>
      </c>
      <c r="K433" s="0" t="n">
        <v>68</v>
      </c>
      <c r="M433" s="0" t="n">
        <v>945.21</v>
      </c>
      <c r="N433" s="0" t="n">
        <v>21.05</v>
      </c>
      <c r="O433" s="0" t="n">
        <v>20.9</v>
      </c>
      <c r="P433" s="0" t="n">
        <v>4.99</v>
      </c>
      <c r="Q433" s="0" t="n">
        <v>3.5</v>
      </c>
      <c r="T433" s="0" t="n">
        <v>46.95</v>
      </c>
      <c r="U433" s="0" t="n">
        <v>1826</v>
      </c>
      <c r="V433" s="0" t="n">
        <v>2</v>
      </c>
      <c r="W433" s="60" t="n">
        <v>46285</v>
      </c>
      <c r="X433" s="55" t="n">
        <f aca="false">IF(I433="Male",0,1)</f>
        <v>1</v>
      </c>
      <c r="Y433" s="55" t="n">
        <f aca="false">IF(OR(I433="DNB",I433="Dry DNB"),1,0)</f>
        <v>0</v>
      </c>
      <c r="Z433" s="55" t="n">
        <f aca="false">IF(ISNUMBER(W433),A433-W433,"")</f>
        <v>25</v>
      </c>
      <c r="AA433" s="55" t="n">
        <f aca="false">MATCH(A433,DATAS,0)</f>
        <v>2</v>
      </c>
      <c r="AB433" s="55" t="n">
        <f aca="false">IF(AND(E433&gt;0,OR(AND(B433&gt;=1,B433&lt;=6),B433=10)),1,0)</f>
        <v>1</v>
      </c>
      <c r="AC433" s="55" t="n">
        <f aca="false">IF(AND(E433&gt;0,B433=10),1,0)</f>
        <v>0</v>
      </c>
      <c r="AD433" s="55" t="n">
        <f aca="false">IF(AND(C432=C433,AA432=AA433-1),AB432,"")</f>
        <v>1</v>
      </c>
      <c r="AE433" s="55" t="n">
        <f aca="false">IF(AND(C432=C433,AA432=AA433-1),AC432,"")</f>
        <v>0</v>
      </c>
      <c r="AF433" s="55" t="n">
        <f aca="false">IF(AA433=1,"",IF(AND(AB433=1,AD433&lt;&gt;1),1,0))</f>
        <v>0</v>
      </c>
      <c r="AG433" s="55" t="n">
        <f aca="false">IF(AA433=1,"",IF(AND(AC433=1,AE433&lt;&gt;1),1,0))</f>
        <v>0</v>
      </c>
      <c r="AH433" s="60" t="str">
        <f aca="false">IF(AND(E433&gt;0,AA433&lt;2,NOT(AND(C434=C433,AA434=AA433+1))),INDEX(DATAS,AA433+1),"")</f>
        <v/>
      </c>
      <c r="AI433" s="60" t="str">
        <f aca="false">IF(AND(AC433=1,AA433&lt;2),IF(AND(C434=C433,AA434=AA433+1),IF(AC434=1,"",INDEX(DATAS,AA433+1)),INDEX(DATAS,AA433+1)),"")</f>
        <v/>
      </c>
    </row>
    <row r="434" customFormat="false" ht="15" hidden="false" customHeight="false" outlineLevel="0" collapsed="false">
      <c r="A434" s="60" t="n">
        <v>46309</v>
      </c>
      <c r="B434" s="0" t="n">
        <v>5</v>
      </c>
      <c r="C434" s="0" t="n">
        <v>3676</v>
      </c>
      <c r="D434" s="0" t="n">
        <v>100</v>
      </c>
      <c r="E434" s="0" t="n">
        <v>4</v>
      </c>
      <c r="F434" s="55" t="s">
        <v>347</v>
      </c>
      <c r="G434" s="0" t="n">
        <v>45.5</v>
      </c>
      <c r="H434" s="0" t="n">
        <v>44</v>
      </c>
      <c r="I434" s="55" t="s">
        <v>187</v>
      </c>
      <c r="J434" s="0" t="n">
        <v>100</v>
      </c>
      <c r="K434" s="0" t="n">
        <v>65</v>
      </c>
      <c r="M434" s="0" t="n">
        <v>633.67</v>
      </c>
      <c r="N434" s="0" t="n">
        <v>22.73</v>
      </c>
      <c r="O434" s="0" t="n">
        <v>16.42</v>
      </c>
      <c r="P434" s="0" t="n">
        <v>3.97</v>
      </c>
      <c r="Q434" s="0" t="n">
        <v>3.05</v>
      </c>
      <c r="R434" s="0" t="n">
        <v>3583</v>
      </c>
      <c r="S434" s="0" t="n">
        <v>7203</v>
      </c>
      <c r="T434" s="0" t="n">
        <v>40.75</v>
      </c>
      <c r="U434" s="0" t="n">
        <v>1825</v>
      </c>
      <c r="V434" s="0" t="n">
        <v>3</v>
      </c>
      <c r="W434" s="60" t="n">
        <v>46289</v>
      </c>
      <c r="X434" s="55" t="n">
        <f aca="false">IF(I434="Male",0,1)</f>
        <v>1</v>
      </c>
      <c r="Y434" s="55" t="n">
        <f aca="false">IF(OR(I434="DNB",I434="Dry DNB"),1,0)</f>
        <v>0</v>
      </c>
      <c r="Z434" s="55" t="n">
        <f aca="false">IF(ISNUMBER(W434),A434-W434,"")</f>
        <v>20</v>
      </c>
      <c r="AA434" s="55" t="n">
        <f aca="false">MATCH(A434,DATAS,0)</f>
        <v>1</v>
      </c>
      <c r="AB434" s="55" t="n">
        <f aca="false">IF(AND(E434&gt;0,OR(AND(B434&gt;=1,B434&lt;=6),B434=10)),1,0)</f>
        <v>1</v>
      </c>
      <c r="AC434" s="55" t="n">
        <f aca="false">IF(AND(E434&gt;0,B434=10),1,0)</f>
        <v>0</v>
      </c>
      <c r="AD434" s="0" t="str">
        <f aca="false">IF(AND(C433=C434,AA433=AA434-1),AB433,"")</f>
        <v/>
      </c>
      <c r="AE434" s="0" t="str">
        <f aca="false">IF(AND(C433=C434,AA433=AA434-1),AC433,"")</f>
        <v/>
      </c>
      <c r="AF434" s="0" t="str">
        <f aca="false">IF(AA434=1,"",IF(AND(AB434=1,AD434&lt;&gt;1),1,0))</f>
        <v/>
      </c>
      <c r="AG434" s="0" t="str">
        <f aca="false">IF(AA434=1,"",IF(AND(AC434=1,AE434&lt;&gt;1),1,0))</f>
        <v/>
      </c>
      <c r="AH434" s="60" t="str">
        <f aca="false">IF(AND(E434&gt;0,AA434&lt;2,NOT(AND(C435=C434,AA435=AA434+1))),INDEX(DATAS,AA434+1),"")</f>
        <v/>
      </c>
      <c r="AI434" s="60" t="str">
        <f aca="false">IF(AND(AC434=1,AA434&lt;2),IF(AND(C435=C434,AA435=AA434+1),IF(AC435=1,"",INDEX(DATAS,AA434+1)),INDEX(DATAS,AA434+1)),"")</f>
        <v/>
      </c>
    </row>
    <row r="435" customFormat="false" ht="15" hidden="false" customHeight="false" outlineLevel="0" collapsed="false">
      <c r="A435" s="60" t="n">
        <v>46310</v>
      </c>
      <c r="B435" s="0" t="n">
        <v>5</v>
      </c>
      <c r="C435" s="0" t="n">
        <v>3676</v>
      </c>
      <c r="D435" s="0" t="n">
        <v>101</v>
      </c>
      <c r="E435" s="0" t="n">
        <v>4</v>
      </c>
      <c r="F435" s="55" t="s">
        <v>347</v>
      </c>
      <c r="G435" s="0" t="n">
        <v>44.2</v>
      </c>
      <c r="H435" s="0" t="n">
        <v>44</v>
      </c>
      <c r="I435" s="55" t="s">
        <v>187</v>
      </c>
      <c r="J435" s="0" t="n">
        <v>101</v>
      </c>
      <c r="K435" s="0" t="n">
        <v>65</v>
      </c>
      <c r="M435" s="0" t="n">
        <v>633.67</v>
      </c>
      <c r="N435" s="0" t="n">
        <v>22.73</v>
      </c>
      <c r="O435" s="0" t="n">
        <v>16.42</v>
      </c>
      <c r="P435" s="0" t="n">
        <v>3.97</v>
      </c>
      <c r="Q435" s="0" t="n">
        <v>3.05</v>
      </c>
      <c r="T435" s="0" t="n">
        <v>40.75</v>
      </c>
      <c r="U435" s="0" t="n">
        <v>1826</v>
      </c>
      <c r="V435" s="0" t="n">
        <v>3</v>
      </c>
      <c r="W435" s="60" t="n">
        <v>46289</v>
      </c>
      <c r="X435" s="55" t="n">
        <f aca="false">IF(I435="Male",0,1)</f>
        <v>1</v>
      </c>
      <c r="Y435" s="55" t="n">
        <f aca="false">IF(OR(I435="DNB",I435="Dry DNB"),1,0)</f>
        <v>0</v>
      </c>
      <c r="Z435" s="55" t="n">
        <f aca="false">IF(ISNUMBER(W435),A435-W435,"")</f>
        <v>21</v>
      </c>
      <c r="AA435" s="55" t="n">
        <f aca="false">MATCH(A435,DATAS,0)</f>
        <v>2</v>
      </c>
      <c r="AB435" s="55" t="n">
        <f aca="false">IF(AND(E435&gt;0,OR(AND(B435&gt;=1,B435&lt;=6),B435=10)),1,0)</f>
        <v>1</v>
      </c>
      <c r="AC435" s="55" t="n">
        <f aca="false">IF(AND(E435&gt;0,B435=10),1,0)</f>
        <v>0</v>
      </c>
      <c r="AD435" s="55" t="n">
        <f aca="false">IF(AND(C434=C435,AA434=AA435-1),AB434,"")</f>
        <v>1</v>
      </c>
      <c r="AE435" s="55" t="n">
        <f aca="false">IF(AND(C434=C435,AA434=AA435-1),AC434,"")</f>
        <v>0</v>
      </c>
      <c r="AF435" s="55" t="n">
        <f aca="false">IF(AA435=1,"",IF(AND(AB435=1,AD435&lt;&gt;1),1,0))</f>
        <v>0</v>
      </c>
      <c r="AG435" s="55" t="n">
        <f aca="false">IF(AA435=1,"",IF(AND(AC435=1,AE435&lt;&gt;1),1,0))</f>
        <v>0</v>
      </c>
      <c r="AH435" s="60" t="str">
        <f aca="false">IF(AND(E435&gt;0,AA435&lt;2,NOT(AND(C436=C435,AA436=AA435+1))),INDEX(DATAS,AA435+1),"")</f>
        <v/>
      </c>
      <c r="AI435" s="60" t="str">
        <f aca="false">IF(AND(AC435=1,AA435&lt;2),IF(AND(C436=C435,AA436=AA435+1),IF(AC436=1,"",INDEX(DATAS,AA435+1)),INDEX(DATAS,AA435+1)),"")</f>
        <v/>
      </c>
    </row>
    <row r="436" customFormat="false" ht="15" hidden="false" customHeight="false" outlineLevel="0" collapsed="false">
      <c r="A436" s="60" t="n">
        <v>46309</v>
      </c>
      <c r="B436" s="0" t="n">
        <v>5</v>
      </c>
      <c r="C436" s="0" t="n">
        <v>3677</v>
      </c>
      <c r="D436" s="0" t="n">
        <v>202</v>
      </c>
      <c r="E436" s="0" t="n">
        <v>3</v>
      </c>
      <c r="F436" s="55" t="s">
        <v>348</v>
      </c>
      <c r="G436" s="0" t="n">
        <v>34</v>
      </c>
      <c r="H436" s="0" t="n">
        <v>32</v>
      </c>
      <c r="I436" s="55" t="s">
        <v>157</v>
      </c>
      <c r="J436" s="0" t="n">
        <v>104</v>
      </c>
      <c r="K436" s="0" t="n">
        <v>69</v>
      </c>
      <c r="L436" s="0" t="n">
        <v>98</v>
      </c>
      <c r="M436" s="0" t="n">
        <v>-106.35</v>
      </c>
      <c r="N436" s="0" t="n">
        <v>22.74</v>
      </c>
      <c r="O436" s="0" t="n">
        <v>10.5</v>
      </c>
      <c r="P436" s="0" t="n">
        <v>4.37</v>
      </c>
      <c r="Q436" s="0" t="n">
        <v>3.86</v>
      </c>
      <c r="R436" s="0" t="n">
        <v>3669</v>
      </c>
      <c r="S436" s="0" t="n">
        <v>7300</v>
      </c>
      <c r="T436" s="0" t="n">
        <v>40.5</v>
      </c>
      <c r="U436" s="0" t="n">
        <v>1823</v>
      </c>
      <c r="V436" s="0" t="n">
        <v>2</v>
      </c>
      <c r="W436" s="60" t="n">
        <v>46212</v>
      </c>
      <c r="X436" s="55" t="n">
        <f aca="false">IF(I436="Male",0,1)</f>
        <v>1</v>
      </c>
      <c r="Y436" s="55" t="n">
        <f aca="false">IF(OR(I436="DNB",I436="Dry DNB"),1,0)</f>
        <v>0</v>
      </c>
      <c r="Z436" s="55" t="n">
        <f aca="false">IF(ISNUMBER(W436),A436-W436,"")</f>
        <v>97</v>
      </c>
      <c r="AA436" s="55" t="n">
        <f aca="false">MATCH(A436,DATAS,0)</f>
        <v>1</v>
      </c>
      <c r="AB436" s="55" t="n">
        <f aca="false">IF(AND(E436&gt;0,OR(AND(B436&gt;=1,B436&lt;=6),B436=10)),1,0)</f>
        <v>1</v>
      </c>
      <c r="AC436" s="55" t="n">
        <f aca="false">IF(AND(E436&gt;0,B436=10),1,0)</f>
        <v>0</v>
      </c>
      <c r="AD436" s="0" t="str">
        <f aca="false">IF(AND(C435=C436,AA435=AA436-1),AB435,"")</f>
        <v/>
      </c>
      <c r="AE436" s="0" t="str">
        <f aca="false">IF(AND(C435=C436,AA435=AA436-1),AC435,"")</f>
        <v/>
      </c>
      <c r="AF436" s="0" t="str">
        <f aca="false">IF(AA436=1,"",IF(AND(AB436=1,AD436&lt;&gt;1),1,0))</f>
        <v/>
      </c>
      <c r="AG436" s="0" t="str">
        <f aca="false">IF(AA436=1,"",IF(AND(AC436=1,AE436&lt;&gt;1),1,0))</f>
        <v/>
      </c>
      <c r="AH436" s="60" t="str">
        <f aca="false">IF(AND(E436&gt;0,AA436&lt;2,NOT(AND(C437=C436,AA437=AA436+1))),INDEX(DATAS,AA436+1),"")</f>
        <v/>
      </c>
      <c r="AI436" s="60" t="str">
        <f aca="false">IF(AND(AC436=1,AA436&lt;2),IF(AND(C437=C436,AA437=AA436+1),IF(AC437=1,"",INDEX(DATAS,AA436+1)),INDEX(DATAS,AA436+1)),"")</f>
        <v/>
      </c>
    </row>
    <row r="437" customFormat="false" ht="15" hidden="false" customHeight="false" outlineLevel="0" collapsed="false">
      <c r="A437" s="60" t="n">
        <v>46310</v>
      </c>
      <c r="B437" s="0" t="n">
        <v>5</v>
      </c>
      <c r="C437" s="0" t="n">
        <v>3677</v>
      </c>
      <c r="D437" s="0" t="n">
        <v>203</v>
      </c>
      <c r="E437" s="0" t="n">
        <v>3</v>
      </c>
      <c r="F437" s="55" t="s">
        <v>348</v>
      </c>
      <c r="G437" s="0" t="n">
        <v>35.2</v>
      </c>
      <c r="H437" s="0" t="n">
        <v>33</v>
      </c>
      <c r="I437" s="55" t="s">
        <v>157</v>
      </c>
      <c r="J437" s="0" t="n">
        <v>104</v>
      </c>
      <c r="K437" s="0" t="n">
        <v>69</v>
      </c>
      <c r="L437" s="0" t="n">
        <v>99</v>
      </c>
      <c r="M437" s="0" t="n">
        <v>-106.35</v>
      </c>
      <c r="N437" s="0" t="n">
        <v>22.74</v>
      </c>
      <c r="O437" s="0" t="n">
        <v>10.5</v>
      </c>
      <c r="P437" s="0" t="n">
        <v>4.37</v>
      </c>
      <c r="Q437" s="0" t="n">
        <v>3.86</v>
      </c>
      <c r="T437" s="0" t="n">
        <v>40.5</v>
      </c>
      <c r="U437" s="0" t="n">
        <v>1824</v>
      </c>
      <c r="V437" s="0" t="n">
        <v>2</v>
      </c>
      <c r="W437" s="60" t="n">
        <v>46212</v>
      </c>
      <c r="X437" s="55" t="n">
        <f aca="false">IF(I437="Male",0,1)</f>
        <v>1</v>
      </c>
      <c r="Y437" s="55" t="n">
        <f aca="false">IF(OR(I437="DNB",I437="Dry DNB"),1,0)</f>
        <v>0</v>
      </c>
      <c r="Z437" s="55" t="n">
        <f aca="false">IF(ISNUMBER(W437),A437-W437,"")</f>
        <v>98</v>
      </c>
      <c r="AA437" s="55" t="n">
        <f aca="false">MATCH(A437,DATAS,0)</f>
        <v>2</v>
      </c>
      <c r="AB437" s="55" t="n">
        <f aca="false">IF(AND(E437&gt;0,OR(AND(B437&gt;=1,B437&lt;=6),B437=10)),1,0)</f>
        <v>1</v>
      </c>
      <c r="AC437" s="55" t="n">
        <f aca="false">IF(AND(E437&gt;0,B437=10),1,0)</f>
        <v>0</v>
      </c>
      <c r="AD437" s="55" t="n">
        <f aca="false">IF(AND(C436=C437,AA436=AA437-1),AB436,"")</f>
        <v>1</v>
      </c>
      <c r="AE437" s="55" t="n">
        <f aca="false">IF(AND(C436=C437,AA436=AA437-1),AC436,"")</f>
        <v>0</v>
      </c>
      <c r="AF437" s="55" t="n">
        <f aca="false">IF(AA437=1,"",IF(AND(AB437=1,AD437&lt;&gt;1),1,0))</f>
        <v>0</v>
      </c>
      <c r="AG437" s="55" t="n">
        <f aca="false">IF(AA437=1,"",IF(AND(AC437=1,AE437&lt;&gt;1),1,0))</f>
        <v>0</v>
      </c>
      <c r="AH437" s="60" t="str">
        <f aca="false">IF(AND(E437&gt;0,AA437&lt;2,NOT(AND(C438=C437,AA438=AA437+1))),INDEX(DATAS,AA437+1),"")</f>
        <v/>
      </c>
      <c r="AI437" s="60" t="str">
        <f aca="false">IF(AND(AC437=1,AA437&lt;2),IF(AND(C438=C437,AA438=AA437+1),IF(AC438=1,"",INDEX(DATAS,AA437+1)),INDEX(DATAS,AA437+1)),"")</f>
        <v/>
      </c>
    </row>
    <row r="438" customFormat="false" ht="15" hidden="false" customHeight="false" outlineLevel="0" collapsed="false">
      <c r="A438" s="60" t="n">
        <v>46309</v>
      </c>
      <c r="B438" s="0" t="n">
        <v>6</v>
      </c>
      <c r="C438" s="0" t="n">
        <v>3685</v>
      </c>
      <c r="D438" s="0" t="n">
        <v>229</v>
      </c>
      <c r="E438" s="0" t="n">
        <v>3</v>
      </c>
      <c r="F438" s="55" t="s">
        <v>349</v>
      </c>
      <c r="G438" s="0" t="n">
        <v>23.6</v>
      </c>
      <c r="H438" s="0" t="n">
        <v>20</v>
      </c>
      <c r="I438" s="55" t="s">
        <v>157</v>
      </c>
      <c r="J438" s="0" t="n">
        <v>138</v>
      </c>
      <c r="K438" s="0" t="n">
        <v>96</v>
      </c>
      <c r="L438" s="0" t="n">
        <v>91</v>
      </c>
      <c r="M438" s="0" t="n">
        <v>767.8</v>
      </c>
      <c r="N438" s="0" t="n">
        <v>50.14</v>
      </c>
      <c r="O438" s="0" t="n">
        <v>34.32</v>
      </c>
      <c r="P438" s="0" t="n">
        <v>5.11</v>
      </c>
      <c r="Q438" s="0" t="n">
        <v>3.76</v>
      </c>
      <c r="R438" s="0" t="n">
        <v>2574</v>
      </c>
      <c r="S438" s="0" t="n">
        <v>5097</v>
      </c>
      <c r="T438" s="0" t="n">
        <v>26.35</v>
      </c>
      <c r="U438" s="0" t="n">
        <v>1818</v>
      </c>
      <c r="V438" s="0" t="n">
        <v>2</v>
      </c>
      <c r="W438" s="60" t="n">
        <v>46219</v>
      </c>
      <c r="X438" s="55" t="n">
        <f aca="false">IF(I438="Male",0,1)</f>
        <v>1</v>
      </c>
      <c r="Y438" s="55" t="n">
        <f aca="false">IF(OR(I438="DNB",I438="Dry DNB"),1,0)</f>
        <v>0</v>
      </c>
      <c r="Z438" s="55" t="n">
        <f aca="false">IF(ISNUMBER(W438),A438-W438,"")</f>
        <v>90</v>
      </c>
      <c r="AA438" s="55" t="n">
        <f aca="false">MATCH(A438,DATAS,0)</f>
        <v>1</v>
      </c>
      <c r="AB438" s="55" t="n">
        <f aca="false">IF(AND(E438&gt;0,OR(AND(B438&gt;=1,B438&lt;=6),B438=10)),1,0)</f>
        <v>1</v>
      </c>
      <c r="AC438" s="55" t="n">
        <f aca="false">IF(AND(E438&gt;0,B438=10),1,0)</f>
        <v>0</v>
      </c>
      <c r="AD438" s="0" t="str">
        <f aca="false">IF(AND(C437=C438,AA437=AA438-1),AB437,"")</f>
        <v/>
      </c>
      <c r="AE438" s="0" t="str">
        <f aca="false">IF(AND(C437=C438,AA437=AA438-1),AC437,"")</f>
        <v/>
      </c>
      <c r="AF438" s="0" t="str">
        <f aca="false">IF(AA438=1,"",IF(AND(AB438=1,AD438&lt;&gt;1),1,0))</f>
        <v/>
      </c>
      <c r="AG438" s="0" t="str">
        <f aca="false">IF(AA438=1,"",IF(AND(AC438=1,AE438&lt;&gt;1),1,0))</f>
        <v/>
      </c>
      <c r="AH438" s="60" t="str">
        <f aca="false">IF(AND(E438&gt;0,AA438&lt;2,NOT(AND(C439=C438,AA439=AA438+1))),INDEX(DATAS,AA438+1),"")</f>
        <v/>
      </c>
      <c r="AI438" s="60" t="str">
        <f aca="false">IF(AND(AC438=1,AA438&lt;2),IF(AND(C439=C438,AA439=AA438+1),IF(AC439=1,"",INDEX(DATAS,AA438+1)),INDEX(DATAS,AA438+1)),"")</f>
        <v/>
      </c>
    </row>
    <row r="439" customFormat="false" ht="15" hidden="false" customHeight="false" outlineLevel="0" collapsed="false">
      <c r="A439" s="60" t="n">
        <v>46310</v>
      </c>
      <c r="B439" s="0" t="n">
        <v>6</v>
      </c>
      <c r="C439" s="0" t="n">
        <v>3685</v>
      </c>
      <c r="D439" s="0" t="n">
        <v>230</v>
      </c>
      <c r="E439" s="0" t="n">
        <v>3</v>
      </c>
      <c r="F439" s="55" t="s">
        <v>349</v>
      </c>
      <c r="G439" s="0" t="n">
        <v>23.6</v>
      </c>
      <c r="H439" s="0" t="n">
        <v>20</v>
      </c>
      <c r="I439" s="55" t="s">
        <v>157</v>
      </c>
      <c r="J439" s="0" t="n">
        <v>138</v>
      </c>
      <c r="K439" s="0" t="n">
        <v>96</v>
      </c>
      <c r="L439" s="0" t="n">
        <v>92</v>
      </c>
      <c r="M439" s="0" t="n">
        <v>767.8</v>
      </c>
      <c r="N439" s="0" t="n">
        <v>50.14</v>
      </c>
      <c r="O439" s="0" t="n">
        <v>34.32</v>
      </c>
      <c r="P439" s="0" t="n">
        <v>5.11</v>
      </c>
      <c r="Q439" s="0" t="n">
        <v>3.76</v>
      </c>
      <c r="T439" s="0" t="n">
        <v>26.35</v>
      </c>
      <c r="U439" s="0" t="n">
        <v>1819</v>
      </c>
      <c r="V439" s="0" t="n">
        <v>2</v>
      </c>
      <c r="W439" s="60" t="n">
        <v>46219</v>
      </c>
      <c r="X439" s="55" t="n">
        <f aca="false">IF(I439="Male",0,1)</f>
        <v>1</v>
      </c>
      <c r="Y439" s="55" t="n">
        <f aca="false">IF(OR(I439="DNB",I439="Dry DNB"),1,0)</f>
        <v>0</v>
      </c>
      <c r="Z439" s="55" t="n">
        <f aca="false">IF(ISNUMBER(W439),A439-W439,"")</f>
        <v>91</v>
      </c>
      <c r="AA439" s="55" t="n">
        <f aca="false">MATCH(A439,DATAS,0)</f>
        <v>2</v>
      </c>
      <c r="AB439" s="55" t="n">
        <f aca="false">IF(AND(E439&gt;0,OR(AND(B439&gt;=1,B439&lt;=6),B439=10)),1,0)</f>
        <v>1</v>
      </c>
      <c r="AC439" s="55" t="n">
        <f aca="false">IF(AND(E439&gt;0,B439=10),1,0)</f>
        <v>0</v>
      </c>
      <c r="AD439" s="55" t="n">
        <f aca="false">IF(AND(C438=C439,AA438=AA439-1),AB438,"")</f>
        <v>1</v>
      </c>
      <c r="AE439" s="55" t="n">
        <f aca="false">IF(AND(C438=C439,AA438=AA439-1),AC438,"")</f>
        <v>0</v>
      </c>
      <c r="AF439" s="55" t="n">
        <f aca="false">IF(AA439=1,"",IF(AND(AB439=1,AD439&lt;&gt;1),1,0))</f>
        <v>0</v>
      </c>
      <c r="AG439" s="55" t="n">
        <f aca="false">IF(AA439=1,"",IF(AND(AC439=1,AE439&lt;&gt;1),1,0))</f>
        <v>0</v>
      </c>
      <c r="AH439" s="60" t="str">
        <f aca="false">IF(AND(E439&gt;0,AA439&lt;2,NOT(AND(C440=C439,AA440=AA439+1))),INDEX(DATAS,AA439+1),"")</f>
        <v/>
      </c>
      <c r="AI439" s="60" t="str">
        <f aca="false">IF(AND(AC439=1,AA439&lt;2),IF(AND(C440=C439,AA440=AA439+1),IF(AC440=1,"",INDEX(DATAS,AA439+1)),INDEX(DATAS,AA439+1)),"")</f>
        <v/>
      </c>
    </row>
    <row r="440" customFormat="false" ht="15" hidden="false" customHeight="false" outlineLevel="0" collapsed="false">
      <c r="A440" s="60" t="n">
        <v>46309</v>
      </c>
      <c r="B440" s="0" t="n">
        <v>5</v>
      </c>
      <c r="C440" s="0" t="n">
        <v>3688</v>
      </c>
      <c r="D440" s="0" t="n">
        <v>203</v>
      </c>
      <c r="E440" s="0" t="n">
        <v>3</v>
      </c>
      <c r="F440" s="55" t="s">
        <v>349</v>
      </c>
      <c r="G440" s="0" t="n">
        <v>35.5</v>
      </c>
      <c r="H440" s="0" t="n">
        <v>31</v>
      </c>
      <c r="I440" s="55" t="s">
        <v>177</v>
      </c>
      <c r="J440" s="0" t="n">
        <v>203</v>
      </c>
      <c r="K440" s="0" t="n">
        <v>70</v>
      </c>
      <c r="M440" s="0" t="n">
        <v>-43.09</v>
      </c>
      <c r="N440" s="0" t="n">
        <v>19.56</v>
      </c>
      <c r="O440" s="0" t="n">
        <v>8.8</v>
      </c>
      <c r="P440" s="0" t="n">
        <v>5.96</v>
      </c>
      <c r="Q440" s="0" t="n">
        <v>3.85</v>
      </c>
      <c r="R440" s="0" t="n">
        <v>4993</v>
      </c>
      <c r="S440" s="0" t="n">
        <v>9257</v>
      </c>
      <c r="T440" s="0" t="n">
        <v>59.35</v>
      </c>
      <c r="U440" s="0" t="n">
        <v>1818</v>
      </c>
      <c r="V440" s="0" t="n">
        <v>3</v>
      </c>
      <c r="W440" s="60" t="n">
        <v>46268</v>
      </c>
      <c r="X440" s="55" t="n">
        <f aca="false">IF(I440="Male",0,1)</f>
        <v>1</v>
      </c>
      <c r="Y440" s="55" t="n">
        <f aca="false">IF(OR(I440="DNB",I440="Dry DNB"),1,0)</f>
        <v>0</v>
      </c>
      <c r="Z440" s="55" t="n">
        <f aca="false">IF(ISNUMBER(W440),A440-W440,"")</f>
        <v>41</v>
      </c>
      <c r="AA440" s="55" t="n">
        <f aca="false">MATCH(A440,DATAS,0)</f>
        <v>1</v>
      </c>
      <c r="AB440" s="55" t="n">
        <f aca="false">IF(AND(E440&gt;0,OR(AND(B440&gt;=1,B440&lt;=6),B440=10)),1,0)</f>
        <v>1</v>
      </c>
      <c r="AC440" s="55" t="n">
        <f aca="false">IF(AND(E440&gt;0,B440=10),1,0)</f>
        <v>0</v>
      </c>
      <c r="AD440" s="0" t="str">
        <f aca="false">IF(AND(C439=C440,AA439=AA440-1),AB439,"")</f>
        <v/>
      </c>
      <c r="AE440" s="0" t="str">
        <f aca="false">IF(AND(C439=C440,AA439=AA440-1),AC439,"")</f>
        <v/>
      </c>
      <c r="AF440" s="0" t="str">
        <f aca="false">IF(AA440=1,"",IF(AND(AB440=1,AD440&lt;&gt;1),1,0))</f>
        <v/>
      </c>
      <c r="AG440" s="0" t="str">
        <f aca="false">IF(AA440=1,"",IF(AND(AC440=1,AE440&lt;&gt;1),1,0))</f>
        <v/>
      </c>
      <c r="AH440" s="60" t="str">
        <f aca="false">IF(AND(E440&gt;0,AA440&lt;2,NOT(AND(C441=C440,AA441=AA440+1))),INDEX(DATAS,AA440+1),"")</f>
        <v/>
      </c>
      <c r="AI440" s="60" t="str">
        <f aca="false">IF(AND(AC440=1,AA440&lt;2),IF(AND(C441=C440,AA441=AA440+1),IF(AC441=1,"",INDEX(DATAS,AA440+1)),INDEX(DATAS,AA440+1)),"")</f>
        <v/>
      </c>
    </row>
    <row r="441" customFormat="false" ht="15" hidden="false" customHeight="false" outlineLevel="0" collapsed="false">
      <c r="A441" s="60" t="n">
        <v>46310</v>
      </c>
      <c r="B441" s="0" t="n">
        <v>5</v>
      </c>
      <c r="C441" s="0" t="n">
        <v>3688</v>
      </c>
      <c r="D441" s="0" t="n">
        <v>204</v>
      </c>
      <c r="E441" s="0" t="n">
        <v>3</v>
      </c>
      <c r="F441" s="55" t="s">
        <v>349</v>
      </c>
      <c r="G441" s="0" t="n">
        <v>36.1</v>
      </c>
      <c r="H441" s="0" t="n">
        <v>32</v>
      </c>
      <c r="I441" s="55" t="s">
        <v>187</v>
      </c>
      <c r="J441" s="0" t="n">
        <v>204</v>
      </c>
      <c r="K441" s="0" t="n">
        <v>70</v>
      </c>
      <c r="M441" s="0" t="n">
        <v>-43.09</v>
      </c>
      <c r="N441" s="0" t="n">
        <v>19.56</v>
      </c>
      <c r="O441" s="0" t="n">
        <v>8.8</v>
      </c>
      <c r="P441" s="0" t="n">
        <v>5.96</v>
      </c>
      <c r="Q441" s="0" t="n">
        <v>3.85</v>
      </c>
      <c r="T441" s="0" t="n">
        <v>59.35</v>
      </c>
      <c r="U441" s="0" t="n">
        <v>1819</v>
      </c>
      <c r="V441" s="0" t="n">
        <v>4</v>
      </c>
      <c r="W441" s="60" t="n">
        <v>46310</v>
      </c>
      <c r="X441" s="55" t="n">
        <f aca="false">IF(I441="Male",0,1)</f>
        <v>1</v>
      </c>
      <c r="Y441" s="55" t="n">
        <f aca="false">IF(OR(I441="DNB",I441="Dry DNB"),1,0)</f>
        <v>0</v>
      </c>
      <c r="Z441" s="55" t="n">
        <f aca="false">IF(ISNUMBER(W441),A441-W441,"")</f>
        <v>0</v>
      </c>
      <c r="AA441" s="55" t="n">
        <f aca="false">MATCH(A441,DATAS,0)</f>
        <v>2</v>
      </c>
      <c r="AB441" s="55" t="n">
        <f aca="false">IF(AND(E441&gt;0,OR(AND(B441&gt;=1,B441&lt;=6),B441=10)),1,0)</f>
        <v>1</v>
      </c>
      <c r="AC441" s="55" t="n">
        <f aca="false">IF(AND(E441&gt;0,B441=10),1,0)</f>
        <v>0</v>
      </c>
      <c r="AD441" s="55" t="n">
        <f aca="false">IF(AND(C440=C441,AA440=AA441-1),AB440,"")</f>
        <v>1</v>
      </c>
      <c r="AE441" s="55" t="n">
        <f aca="false">IF(AND(C440=C441,AA440=AA441-1),AC440,"")</f>
        <v>0</v>
      </c>
      <c r="AF441" s="55" t="n">
        <f aca="false">IF(AA441=1,"",IF(AND(AB441=1,AD441&lt;&gt;1),1,0))</f>
        <v>0</v>
      </c>
      <c r="AG441" s="55" t="n">
        <f aca="false">IF(AA441=1,"",IF(AND(AC441=1,AE441&lt;&gt;1),1,0))</f>
        <v>0</v>
      </c>
      <c r="AH441" s="60" t="str">
        <f aca="false">IF(AND(E441&gt;0,AA441&lt;2,NOT(AND(C442=C441,AA442=AA441+1))),INDEX(DATAS,AA441+1),"")</f>
        <v/>
      </c>
      <c r="AI441" s="60" t="str">
        <f aca="false">IF(AND(AC441=1,AA441&lt;2),IF(AND(C442=C441,AA442=AA441+1),IF(AC442=1,"",INDEX(DATAS,AA441+1)),INDEX(DATAS,AA441+1)),"")</f>
        <v/>
      </c>
    </row>
    <row r="442" customFormat="false" ht="15" hidden="false" customHeight="false" outlineLevel="0" collapsed="false">
      <c r="A442" s="60" t="n">
        <v>46309</v>
      </c>
      <c r="B442" s="0" t="n">
        <v>5</v>
      </c>
      <c r="C442" s="0" t="n">
        <v>3691</v>
      </c>
      <c r="D442" s="0" t="n">
        <v>145</v>
      </c>
      <c r="E442" s="0" t="n">
        <v>4</v>
      </c>
      <c r="F442" s="55" t="s">
        <v>350</v>
      </c>
      <c r="G442" s="0" t="n">
        <v>27.3</v>
      </c>
      <c r="H442" s="0" t="n">
        <v>28</v>
      </c>
      <c r="I442" s="55" t="s">
        <v>187</v>
      </c>
      <c r="J442" s="0" t="n">
        <v>145</v>
      </c>
      <c r="K442" s="0" t="n">
        <v>68</v>
      </c>
      <c r="M442" s="0" t="n">
        <v>324.23</v>
      </c>
      <c r="N442" s="0" t="n">
        <v>58.57</v>
      </c>
      <c r="O442" s="0" t="n">
        <v>18.24</v>
      </c>
      <c r="P442" s="0" t="n">
        <v>4.58</v>
      </c>
      <c r="Q442" s="0" t="n">
        <v>3.83</v>
      </c>
      <c r="R442" s="0" t="n">
        <v>2835</v>
      </c>
      <c r="S442" s="0" t="n">
        <v>5825</v>
      </c>
      <c r="T442" s="0" t="n">
        <v>31.35</v>
      </c>
      <c r="U442" s="0" t="n">
        <v>1815</v>
      </c>
      <c r="V442" s="0" t="n">
        <v>2</v>
      </c>
      <c r="W442" s="60" t="n">
        <v>46233</v>
      </c>
      <c r="X442" s="55" t="n">
        <f aca="false">IF(I442="Male",0,1)</f>
        <v>1</v>
      </c>
      <c r="Y442" s="55" t="n">
        <f aca="false">IF(OR(I442="DNB",I442="Dry DNB"),1,0)</f>
        <v>0</v>
      </c>
      <c r="Z442" s="55" t="n">
        <f aca="false">IF(ISNUMBER(W442),A442-W442,"")</f>
        <v>76</v>
      </c>
      <c r="AA442" s="55" t="n">
        <f aca="false">MATCH(A442,DATAS,0)</f>
        <v>1</v>
      </c>
      <c r="AB442" s="55" t="n">
        <f aca="false">IF(AND(E442&gt;0,OR(AND(B442&gt;=1,B442&lt;=6),B442=10)),1,0)</f>
        <v>1</v>
      </c>
      <c r="AC442" s="55" t="n">
        <f aca="false">IF(AND(E442&gt;0,B442=10),1,0)</f>
        <v>0</v>
      </c>
      <c r="AD442" s="0" t="str">
        <f aca="false">IF(AND(C441=C442,AA441=AA442-1),AB441,"")</f>
        <v/>
      </c>
      <c r="AE442" s="0" t="str">
        <f aca="false">IF(AND(C441=C442,AA441=AA442-1),AC441,"")</f>
        <v/>
      </c>
      <c r="AF442" s="0" t="str">
        <f aca="false">IF(AA442=1,"",IF(AND(AB442=1,AD442&lt;&gt;1),1,0))</f>
        <v/>
      </c>
      <c r="AG442" s="0" t="str">
        <f aca="false">IF(AA442=1,"",IF(AND(AC442=1,AE442&lt;&gt;1),1,0))</f>
        <v/>
      </c>
      <c r="AH442" s="60" t="str">
        <f aca="false">IF(AND(E442&gt;0,AA442&lt;2,NOT(AND(C443=C442,AA443=AA442+1))),INDEX(DATAS,AA442+1),"")</f>
        <v/>
      </c>
      <c r="AI442" s="60" t="str">
        <f aca="false">IF(AND(AC442=1,AA442&lt;2),IF(AND(C443=C442,AA443=AA442+1),IF(AC443=1,"",INDEX(DATAS,AA442+1)),INDEX(DATAS,AA442+1)),"")</f>
        <v/>
      </c>
    </row>
    <row r="443" customFormat="false" ht="15" hidden="false" customHeight="false" outlineLevel="0" collapsed="false">
      <c r="A443" s="60" t="n">
        <v>46310</v>
      </c>
      <c r="B443" s="0" t="n">
        <v>5</v>
      </c>
      <c r="C443" s="0" t="n">
        <v>3691</v>
      </c>
      <c r="D443" s="0" t="n">
        <v>146</v>
      </c>
      <c r="E443" s="0" t="n">
        <v>4</v>
      </c>
      <c r="F443" s="55" t="s">
        <v>350</v>
      </c>
      <c r="G443" s="0" t="n">
        <v>28.1</v>
      </c>
      <c r="H443" s="0" t="n">
        <v>28</v>
      </c>
      <c r="I443" s="55" t="s">
        <v>187</v>
      </c>
      <c r="J443" s="0" t="n">
        <v>146</v>
      </c>
      <c r="K443" s="0" t="n">
        <v>68</v>
      </c>
      <c r="M443" s="0" t="n">
        <v>324.23</v>
      </c>
      <c r="N443" s="0" t="n">
        <v>58.57</v>
      </c>
      <c r="O443" s="0" t="n">
        <v>18.24</v>
      </c>
      <c r="P443" s="0" t="n">
        <v>4.58</v>
      </c>
      <c r="Q443" s="0" t="n">
        <v>3.83</v>
      </c>
      <c r="T443" s="0" t="n">
        <v>31.35</v>
      </c>
      <c r="U443" s="0" t="n">
        <v>1816</v>
      </c>
      <c r="V443" s="0" t="n">
        <v>2</v>
      </c>
      <c r="W443" s="60" t="n">
        <v>46233</v>
      </c>
      <c r="X443" s="55" t="n">
        <f aca="false">IF(I443="Male",0,1)</f>
        <v>1</v>
      </c>
      <c r="Y443" s="55" t="n">
        <f aca="false">IF(OR(I443="DNB",I443="Dry DNB"),1,0)</f>
        <v>0</v>
      </c>
      <c r="Z443" s="55" t="n">
        <f aca="false">IF(ISNUMBER(W443),A443-W443,"")</f>
        <v>77</v>
      </c>
      <c r="AA443" s="55" t="n">
        <f aca="false">MATCH(A443,DATAS,0)</f>
        <v>2</v>
      </c>
      <c r="AB443" s="55" t="n">
        <f aca="false">IF(AND(E443&gt;0,OR(AND(B443&gt;=1,B443&lt;=6),B443=10)),1,0)</f>
        <v>1</v>
      </c>
      <c r="AC443" s="55" t="n">
        <f aca="false">IF(AND(E443&gt;0,B443=10),1,0)</f>
        <v>0</v>
      </c>
      <c r="AD443" s="55" t="n">
        <f aca="false">IF(AND(C442=C443,AA442=AA443-1),AB442,"")</f>
        <v>1</v>
      </c>
      <c r="AE443" s="55" t="n">
        <f aca="false">IF(AND(C442=C443,AA442=AA443-1),AC442,"")</f>
        <v>0</v>
      </c>
      <c r="AF443" s="55" t="n">
        <f aca="false">IF(AA443=1,"",IF(AND(AB443=1,AD443&lt;&gt;1),1,0))</f>
        <v>0</v>
      </c>
      <c r="AG443" s="55" t="n">
        <f aca="false">IF(AA443=1,"",IF(AND(AC443=1,AE443&lt;&gt;1),1,0))</f>
        <v>0</v>
      </c>
      <c r="AH443" s="60" t="str">
        <f aca="false">IF(AND(E443&gt;0,AA443&lt;2,NOT(AND(C444=C443,AA444=AA443+1))),INDEX(DATAS,AA443+1),"")</f>
        <v/>
      </c>
      <c r="AI443" s="60" t="str">
        <f aca="false">IF(AND(AC443=1,AA443&lt;2),IF(AND(C444=C443,AA444=AA443+1),IF(AC444=1,"",INDEX(DATAS,AA443+1)),INDEX(DATAS,AA443+1)),"")</f>
        <v/>
      </c>
    </row>
    <row r="444" customFormat="false" ht="15" hidden="false" customHeight="false" outlineLevel="0" collapsed="false">
      <c r="A444" s="60" t="n">
        <v>46309</v>
      </c>
      <c r="B444" s="0" t="n">
        <v>9</v>
      </c>
      <c r="C444" s="0" t="n">
        <v>3693</v>
      </c>
      <c r="D444" s="0" t="n">
        <v>286</v>
      </c>
      <c r="E444" s="0" t="n">
        <v>3</v>
      </c>
      <c r="F444" s="55" t="s">
        <v>351</v>
      </c>
      <c r="I444" s="55" t="s">
        <v>162</v>
      </c>
      <c r="J444" s="0" t="n">
        <v>63</v>
      </c>
      <c r="K444" s="0" t="n">
        <v>63</v>
      </c>
      <c r="L444" s="0" t="n">
        <v>266</v>
      </c>
      <c r="M444" s="0" t="n">
        <v>865.38</v>
      </c>
      <c r="N444" s="0" t="n">
        <v>54.27</v>
      </c>
      <c r="O444" s="0" t="n">
        <v>36.74</v>
      </c>
      <c r="P444" s="0" t="n">
        <v>4.98</v>
      </c>
      <c r="Q444" s="0" t="n">
        <v>3.39</v>
      </c>
      <c r="R444" s="0" t="n">
        <v>5712</v>
      </c>
      <c r="S444" s="0" t="n">
        <v>11761</v>
      </c>
      <c r="T444" s="0" t="n">
        <v>59.45</v>
      </c>
      <c r="U444" s="0" t="n">
        <v>1813</v>
      </c>
      <c r="V444" s="0" t="n">
        <v>1</v>
      </c>
      <c r="W444" s="60" t="n">
        <v>46044</v>
      </c>
      <c r="X444" s="55" t="n">
        <f aca="false">IF(I444="Male",0,1)</f>
        <v>1</v>
      </c>
      <c r="Y444" s="55" t="n">
        <f aca="false">IF(OR(I444="DNB",I444="Dry DNB"),1,0)</f>
        <v>0</v>
      </c>
      <c r="Z444" s="55" t="n">
        <f aca="false">IF(ISNUMBER(W444),A444-W444,"")</f>
        <v>265</v>
      </c>
      <c r="AA444" s="55" t="n">
        <f aca="false">MATCH(A444,DATAS,0)</f>
        <v>1</v>
      </c>
      <c r="AB444" s="55" t="n">
        <f aca="false">IF(AND(E444&gt;0,OR(AND(B444&gt;=1,B444&lt;=6),B444=10)),1,0)</f>
        <v>0</v>
      </c>
      <c r="AC444" s="55" t="n">
        <f aca="false">IF(AND(E444&gt;0,B444=10),1,0)</f>
        <v>0</v>
      </c>
      <c r="AD444" s="0" t="str">
        <f aca="false">IF(AND(C443=C444,AA443=AA444-1),AB443,"")</f>
        <v/>
      </c>
      <c r="AE444" s="0" t="str">
        <f aca="false">IF(AND(C443=C444,AA443=AA444-1),AC443,"")</f>
        <v/>
      </c>
      <c r="AF444" s="0" t="str">
        <f aca="false">IF(AA444=1,"",IF(AND(AB444=1,AD444&lt;&gt;1),1,0))</f>
        <v/>
      </c>
      <c r="AG444" s="0" t="str">
        <f aca="false">IF(AA444=1,"",IF(AND(AC444=1,AE444&lt;&gt;1),1,0))</f>
        <v/>
      </c>
      <c r="AH444" s="60" t="str">
        <f aca="false">IF(AND(E444&gt;0,AA444&lt;2,NOT(AND(C445=C444,AA445=AA444+1))),INDEX(DATAS,AA444+1),"")</f>
        <v/>
      </c>
      <c r="AI444" s="60" t="str">
        <f aca="false">IF(AND(AC444=1,AA444&lt;2),IF(AND(C445=C444,AA445=AA444+1),IF(AC445=1,"",INDEX(DATAS,AA444+1)),INDEX(DATAS,AA444+1)),"")</f>
        <v/>
      </c>
    </row>
    <row r="445" customFormat="false" ht="15" hidden="false" customHeight="false" outlineLevel="0" collapsed="false">
      <c r="A445" s="60" t="n">
        <v>46310</v>
      </c>
      <c r="B445" s="0" t="n">
        <v>9</v>
      </c>
      <c r="C445" s="0" t="n">
        <v>3693</v>
      </c>
      <c r="D445" s="0" t="n">
        <v>286</v>
      </c>
      <c r="E445" s="0" t="n">
        <v>3</v>
      </c>
      <c r="F445" s="55" t="s">
        <v>351</v>
      </c>
      <c r="I445" s="55" t="s">
        <v>162</v>
      </c>
      <c r="J445" s="0" t="n">
        <v>63</v>
      </c>
      <c r="K445" s="0" t="n">
        <v>63</v>
      </c>
      <c r="L445" s="0" t="n">
        <v>267</v>
      </c>
      <c r="M445" s="0" t="n">
        <v>865.38</v>
      </c>
      <c r="N445" s="0" t="n">
        <v>54.27</v>
      </c>
      <c r="O445" s="0" t="n">
        <v>36.74</v>
      </c>
      <c r="P445" s="0" t="n">
        <v>4.98</v>
      </c>
      <c r="Q445" s="0" t="n">
        <v>3.39</v>
      </c>
      <c r="T445" s="0" t="n">
        <v>59.45</v>
      </c>
      <c r="U445" s="0" t="n">
        <v>1814</v>
      </c>
      <c r="V445" s="0" t="n">
        <v>1</v>
      </c>
      <c r="W445" s="60" t="n">
        <v>46044</v>
      </c>
      <c r="X445" s="55" t="n">
        <f aca="false">IF(I445="Male",0,1)</f>
        <v>1</v>
      </c>
      <c r="Y445" s="55" t="n">
        <f aca="false">IF(OR(I445="DNB",I445="Dry DNB"),1,0)</f>
        <v>0</v>
      </c>
      <c r="Z445" s="55" t="n">
        <f aca="false">IF(ISNUMBER(W445),A445-W445,"")</f>
        <v>266</v>
      </c>
      <c r="AA445" s="55" t="n">
        <f aca="false">MATCH(A445,DATAS,0)</f>
        <v>2</v>
      </c>
      <c r="AB445" s="55" t="n">
        <f aca="false">IF(AND(E445&gt;0,OR(AND(B445&gt;=1,B445&lt;=6),B445=10)),1,0)</f>
        <v>0</v>
      </c>
      <c r="AC445" s="55" t="n">
        <f aca="false">IF(AND(E445&gt;0,B445=10),1,0)</f>
        <v>0</v>
      </c>
      <c r="AD445" s="55" t="n">
        <f aca="false">IF(AND(C444=C445,AA444=AA445-1),AB444,"")</f>
        <v>0</v>
      </c>
      <c r="AE445" s="55" t="n">
        <f aca="false">IF(AND(C444=C445,AA444=AA445-1),AC444,"")</f>
        <v>0</v>
      </c>
      <c r="AF445" s="55" t="n">
        <f aca="false">IF(AA445=1,"",IF(AND(AB445=1,AD445&lt;&gt;1),1,0))</f>
        <v>0</v>
      </c>
      <c r="AG445" s="55" t="n">
        <f aca="false">IF(AA445=1,"",IF(AND(AC445=1,AE445&lt;&gt;1),1,0))</f>
        <v>0</v>
      </c>
      <c r="AH445" s="60" t="str">
        <f aca="false">IF(AND(E445&gt;0,AA445&lt;2,NOT(AND(C446=C445,AA446=AA445+1))),INDEX(DATAS,AA445+1),"")</f>
        <v/>
      </c>
      <c r="AI445" s="60" t="str">
        <f aca="false">IF(AND(AC445=1,AA445&lt;2),IF(AND(C446=C445,AA446=AA445+1),IF(AC446=1,"",INDEX(DATAS,AA445+1)),INDEX(DATAS,AA445+1)),"")</f>
        <v/>
      </c>
    </row>
    <row r="446" customFormat="false" ht="15" hidden="false" customHeight="false" outlineLevel="0" collapsed="false">
      <c r="A446" s="60" t="n">
        <v>46309</v>
      </c>
      <c r="B446" s="0" t="n">
        <v>5</v>
      </c>
      <c r="C446" s="0" t="n">
        <v>3696</v>
      </c>
      <c r="D446" s="0" t="n">
        <v>207</v>
      </c>
      <c r="E446" s="0" t="n">
        <v>3</v>
      </c>
      <c r="F446" s="55" t="s">
        <v>352</v>
      </c>
      <c r="G446" s="0" t="n">
        <v>32.2</v>
      </c>
      <c r="H446" s="0" t="n">
        <v>31</v>
      </c>
      <c r="I446" s="55" t="s">
        <v>157</v>
      </c>
      <c r="J446" s="0" t="n">
        <v>91</v>
      </c>
      <c r="K446" s="0" t="n">
        <v>74</v>
      </c>
      <c r="L446" s="0" t="n">
        <v>116</v>
      </c>
      <c r="M446" s="0" t="n">
        <v>143.38</v>
      </c>
      <c r="N446" s="0" t="n">
        <v>5.7</v>
      </c>
      <c r="O446" s="0" t="n">
        <v>3.47</v>
      </c>
      <c r="P446" s="0" t="n">
        <v>4.24</v>
      </c>
      <c r="Q446" s="0" t="n">
        <v>3.66</v>
      </c>
      <c r="R446" s="0" t="n">
        <v>3193</v>
      </c>
      <c r="S446" s="0" t="n">
        <v>7050</v>
      </c>
      <c r="T446" s="0" t="n">
        <v>41.3</v>
      </c>
      <c r="U446" s="0" t="n">
        <v>1811</v>
      </c>
      <c r="V446" s="0" t="n">
        <v>2</v>
      </c>
      <c r="W446" s="60" t="n">
        <v>46194</v>
      </c>
      <c r="X446" s="55" t="n">
        <f aca="false">IF(I446="Male",0,1)</f>
        <v>1</v>
      </c>
      <c r="Y446" s="55" t="n">
        <f aca="false">IF(OR(I446="DNB",I446="Dry DNB"),1,0)</f>
        <v>0</v>
      </c>
      <c r="Z446" s="55" t="n">
        <f aca="false">IF(ISNUMBER(W446),A446-W446,"")</f>
        <v>115</v>
      </c>
      <c r="AA446" s="55" t="n">
        <f aca="false">MATCH(A446,DATAS,0)</f>
        <v>1</v>
      </c>
      <c r="AB446" s="55" t="n">
        <f aca="false">IF(AND(E446&gt;0,OR(AND(B446&gt;=1,B446&lt;=6),B446=10)),1,0)</f>
        <v>1</v>
      </c>
      <c r="AC446" s="55" t="n">
        <f aca="false">IF(AND(E446&gt;0,B446=10),1,0)</f>
        <v>0</v>
      </c>
      <c r="AD446" s="0" t="str">
        <f aca="false">IF(AND(C445=C446,AA445=AA446-1),AB445,"")</f>
        <v/>
      </c>
      <c r="AE446" s="0" t="str">
        <f aca="false">IF(AND(C445=C446,AA445=AA446-1),AC445,"")</f>
        <v/>
      </c>
      <c r="AF446" s="0" t="str">
        <f aca="false">IF(AA446=1,"",IF(AND(AB446=1,AD446&lt;&gt;1),1,0))</f>
        <v/>
      </c>
      <c r="AG446" s="0" t="str">
        <f aca="false">IF(AA446=1,"",IF(AND(AC446=1,AE446&lt;&gt;1),1,0))</f>
        <v/>
      </c>
      <c r="AH446" s="60" t="str">
        <f aca="false">IF(AND(E446&gt;0,AA446&lt;2,NOT(AND(C447=C446,AA447=AA446+1))),INDEX(DATAS,AA446+1),"")</f>
        <v/>
      </c>
      <c r="AI446" s="60" t="str">
        <f aca="false">IF(AND(AC446=1,AA446&lt;2),IF(AND(C447=C446,AA447=AA446+1),IF(AC447=1,"",INDEX(DATAS,AA446+1)),INDEX(DATAS,AA446+1)),"")</f>
        <v/>
      </c>
    </row>
    <row r="447" customFormat="false" ht="15" hidden="false" customHeight="false" outlineLevel="0" collapsed="false">
      <c r="A447" s="60" t="n">
        <v>46310</v>
      </c>
      <c r="B447" s="0" t="n">
        <v>5</v>
      </c>
      <c r="C447" s="0" t="n">
        <v>3696</v>
      </c>
      <c r="D447" s="0" t="n">
        <v>208</v>
      </c>
      <c r="E447" s="0" t="n">
        <v>3</v>
      </c>
      <c r="F447" s="55" t="s">
        <v>352</v>
      </c>
      <c r="G447" s="0" t="n">
        <v>32.9</v>
      </c>
      <c r="H447" s="0" t="n">
        <v>31</v>
      </c>
      <c r="I447" s="55" t="s">
        <v>157</v>
      </c>
      <c r="J447" s="0" t="n">
        <v>91</v>
      </c>
      <c r="K447" s="0" t="n">
        <v>74</v>
      </c>
      <c r="L447" s="0" t="n">
        <v>117</v>
      </c>
      <c r="M447" s="0" t="n">
        <v>143.38</v>
      </c>
      <c r="N447" s="0" t="n">
        <v>5.7</v>
      </c>
      <c r="O447" s="0" t="n">
        <v>3.47</v>
      </c>
      <c r="P447" s="0" t="n">
        <v>4.24</v>
      </c>
      <c r="Q447" s="0" t="n">
        <v>3.66</v>
      </c>
      <c r="T447" s="0" t="n">
        <v>41.3</v>
      </c>
      <c r="U447" s="0" t="n">
        <v>1812</v>
      </c>
      <c r="V447" s="0" t="n">
        <v>2</v>
      </c>
      <c r="W447" s="60" t="n">
        <v>46194</v>
      </c>
      <c r="X447" s="55" t="n">
        <f aca="false">IF(I447="Male",0,1)</f>
        <v>1</v>
      </c>
      <c r="Y447" s="55" t="n">
        <f aca="false">IF(OR(I447="DNB",I447="Dry DNB"),1,0)</f>
        <v>0</v>
      </c>
      <c r="Z447" s="55" t="n">
        <f aca="false">IF(ISNUMBER(W447),A447-W447,"")</f>
        <v>116</v>
      </c>
      <c r="AA447" s="55" t="n">
        <f aca="false">MATCH(A447,DATAS,0)</f>
        <v>2</v>
      </c>
      <c r="AB447" s="55" t="n">
        <f aca="false">IF(AND(E447&gt;0,OR(AND(B447&gt;=1,B447&lt;=6),B447=10)),1,0)</f>
        <v>1</v>
      </c>
      <c r="AC447" s="55" t="n">
        <f aca="false">IF(AND(E447&gt;0,B447=10),1,0)</f>
        <v>0</v>
      </c>
      <c r="AD447" s="55" t="n">
        <f aca="false">IF(AND(C446=C447,AA446=AA447-1),AB446,"")</f>
        <v>1</v>
      </c>
      <c r="AE447" s="55" t="n">
        <f aca="false">IF(AND(C446=C447,AA446=AA447-1),AC446,"")</f>
        <v>0</v>
      </c>
      <c r="AF447" s="55" t="n">
        <f aca="false">IF(AA447=1,"",IF(AND(AB447=1,AD447&lt;&gt;1),1,0))</f>
        <v>0</v>
      </c>
      <c r="AG447" s="55" t="n">
        <f aca="false">IF(AA447=1,"",IF(AND(AC447=1,AE447&lt;&gt;1),1,0))</f>
        <v>0</v>
      </c>
      <c r="AH447" s="60" t="str">
        <f aca="false">IF(AND(E447&gt;0,AA447&lt;2,NOT(AND(C448=C447,AA448=AA447+1))),INDEX(DATAS,AA447+1),"")</f>
        <v/>
      </c>
      <c r="AI447" s="60" t="str">
        <f aca="false">IF(AND(AC447=1,AA447&lt;2),IF(AND(C448=C447,AA448=AA447+1),IF(AC448=1,"",INDEX(DATAS,AA447+1)),INDEX(DATAS,AA447+1)),"")</f>
        <v/>
      </c>
    </row>
    <row r="448" customFormat="false" ht="15" hidden="false" customHeight="false" outlineLevel="0" collapsed="false">
      <c r="A448" s="60" t="n">
        <v>46309</v>
      </c>
      <c r="B448" s="0" t="n">
        <v>5</v>
      </c>
      <c r="C448" s="0" t="n">
        <v>3697</v>
      </c>
      <c r="D448" s="0" t="n">
        <v>318</v>
      </c>
      <c r="E448" s="0" t="n">
        <v>3</v>
      </c>
      <c r="F448" s="55" t="s">
        <v>352</v>
      </c>
      <c r="G448" s="0" t="n">
        <v>46.3</v>
      </c>
      <c r="H448" s="0" t="n">
        <v>49</v>
      </c>
      <c r="I448" s="55" t="s">
        <v>157</v>
      </c>
      <c r="J448" s="0" t="n">
        <v>220</v>
      </c>
      <c r="K448" s="0" t="n">
        <v>66</v>
      </c>
      <c r="L448" s="0" t="n">
        <v>98</v>
      </c>
      <c r="M448" s="0" t="n">
        <v>540.29</v>
      </c>
      <c r="N448" s="0" t="n">
        <v>50.89</v>
      </c>
      <c r="O448" s="0" t="n">
        <v>22.38</v>
      </c>
      <c r="P448" s="0" t="n">
        <v>4.7</v>
      </c>
      <c r="Q448" s="0" t="n">
        <v>3.99</v>
      </c>
      <c r="R448" s="0" t="n">
        <v>6085</v>
      </c>
      <c r="S448" s="0" t="n">
        <v>12268</v>
      </c>
      <c r="T448" s="0" t="n">
        <v>59.65</v>
      </c>
      <c r="U448" s="0" t="n">
        <v>1811</v>
      </c>
      <c r="V448" s="0" t="n">
        <v>6</v>
      </c>
      <c r="W448" s="60" t="n">
        <v>46212</v>
      </c>
      <c r="X448" s="55" t="n">
        <f aca="false">IF(I448="Male",0,1)</f>
        <v>1</v>
      </c>
      <c r="Y448" s="55" t="n">
        <f aca="false">IF(OR(I448="DNB",I448="Dry DNB"),1,0)</f>
        <v>0</v>
      </c>
      <c r="Z448" s="55" t="n">
        <f aca="false">IF(ISNUMBER(W448),A448-W448,"")</f>
        <v>97</v>
      </c>
      <c r="AA448" s="55" t="n">
        <f aca="false">MATCH(A448,DATAS,0)</f>
        <v>1</v>
      </c>
      <c r="AB448" s="55" t="n">
        <f aca="false">IF(AND(E448&gt;0,OR(AND(B448&gt;=1,B448&lt;=6),B448=10)),1,0)</f>
        <v>1</v>
      </c>
      <c r="AC448" s="55" t="n">
        <f aca="false">IF(AND(E448&gt;0,B448=10),1,0)</f>
        <v>0</v>
      </c>
      <c r="AD448" s="0" t="str">
        <f aca="false">IF(AND(C447=C448,AA447=AA448-1),AB447,"")</f>
        <v/>
      </c>
      <c r="AE448" s="0" t="str">
        <f aca="false">IF(AND(C447=C448,AA447=AA448-1),AC447,"")</f>
        <v/>
      </c>
      <c r="AF448" s="0" t="str">
        <f aca="false">IF(AA448=1,"",IF(AND(AB448=1,AD448&lt;&gt;1),1,0))</f>
        <v/>
      </c>
      <c r="AG448" s="0" t="str">
        <f aca="false">IF(AA448=1,"",IF(AND(AC448=1,AE448&lt;&gt;1),1,0))</f>
        <v/>
      </c>
      <c r="AH448" s="60" t="str">
        <f aca="false">IF(AND(E448&gt;0,AA448&lt;2,NOT(AND(C449=C448,AA449=AA448+1))),INDEX(DATAS,AA448+1),"")</f>
        <v/>
      </c>
      <c r="AI448" s="60" t="str">
        <f aca="false">IF(AND(AC448=1,AA448&lt;2),IF(AND(C449=C448,AA449=AA448+1),IF(AC449=1,"",INDEX(DATAS,AA448+1)),INDEX(DATAS,AA448+1)),"")</f>
        <v/>
      </c>
    </row>
    <row r="449" customFormat="false" ht="15" hidden="false" customHeight="false" outlineLevel="0" collapsed="false">
      <c r="A449" s="60" t="n">
        <v>46310</v>
      </c>
      <c r="B449" s="0" t="n">
        <v>5</v>
      </c>
      <c r="C449" s="0" t="n">
        <v>3697</v>
      </c>
      <c r="D449" s="0" t="n">
        <v>319</v>
      </c>
      <c r="E449" s="0" t="n">
        <v>3</v>
      </c>
      <c r="F449" s="55" t="s">
        <v>352</v>
      </c>
      <c r="G449" s="0" t="n">
        <v>48.5</v>
      </c>
      <c r="H449" s="0" t="n">
        <v>49</v>
      </c>
      <c r="I449" s="55" t="s">
        <v>157</v>
      </c>
      <c r="J449" s="0" t="n">
        <v>220</v>
      </c>
      <c r="K449" s="0" t="n">
        <v>66</v>
      </c>
      <c r="L449" s="0" t="n">
        <v>99</v>
      </c>
      <c r="M449" s="0" t="n">
        <v>540.29</v>
      </c>
      <c r="N449" s="0" t="n">
        <v>50.89</v>
      </c>
      <c r="O449" s="0" t="n">
        <v>22.38</v>
      </c>
      <c r="P449" s="0" t="n">
        <v>4.7</v>
      </c>
      <c r="Q449" s="0" t="n">
        <v>3.99</v>
      </c>
      <c r="T449" s="0" t="n">
        <v>59.65</v>
      </c>
      <c r="U449" s="0" t="n">
        <v>1812</v>
      </c>
      <c r="V449" s="0" t="n">
        <v>6</v>
      </c>
      <c r="W449" s="60" t="n">
        <v>46212</v>
      </c>
      <c r="X449" s="55" t="n">
        <f aca="false">IF(I449="Male",0,1)</f>
        <v>1</v>
      </c>
      <c r="Y449" s="55" t="n">
        <f aca="false">IF(OR(I449="DNB",I449="Dry DNB"),1,0)</f>
        <v>0</v>
      </c>
      <c r="Z449" s="55" t="n">
        <f aca="false">IF(ISNUMBER(W449),A449-W449,"")</f>
        <v>98</v>
      </c>
      <c r="AA449" s="55" t="n">
        <f aca="false">MATCH(A449,DATAS,0)</f>
        <v>2</v>
      </c>
      <c r="AB449" s="55" t="n">
        <f aca="false">IF(AND(E449&gt;0,OR(AND(B449&gt;=1,B449&lt;=6),B449=10)),1,0)</f>
        <v>1</v>
      </c>
      <c r="AC449" s="55" t="n">
        <f aca="false">IF(AND(E449&gt;0,B449=10),1,0)</f>
        <v>0</v>
      </c>
      <c r="AD449" s="55" t="n">
        <f aca="false">IF(AND(C448=C449,AA448=AA449-1),AB448,"")</f>
        <v>1</v>
      </c>
      <c r="AE449" s="55" t="n">
        <f aca="false">IF(AND(C448=C449,AA448=AA449-1),AC448,"")</f>
        <v>0</v>
      </c>
      <c r="AF449" s="55" t="n">
        <f aca="false">IF(AA449=1,"",IF(AND(AB449=1,AD449&lt;&gt;1),1,0))</f>
        <v>0</v>
      </c>
      <c r="AG449" s="55" t="n">
        <f aca="false">IF(AA449=1,"",IF(AND(AC449=1,AE449&lt;&gt;1),1,0))</f>
        <v>0</v>
      </c>
      <c r="AH449" s="60" t="str">
        <f aca="false">IF(AND(E449&gt;0,AA449&lt;2,NOT(AND(C450=C449,AA450=AA449+1))),INDEX(DATAS,AA449+1),"")</f>
        <v/>
      </c>
      <c r="AI449" s="60" t="str">
        <f aca="false">IF(AND(AC449=1,AA449&lt;2),IF(AND(C450=C449,AA450=AA449+1),IF(AC450=1,"",INDEX(DATAS,AA449+1)),INDEX(DATAS,AA449+1)),"")</f>
        <v/>
      </c>
    </row>
    <row r="450" customFormat="false" ht="15" hidden="false" customHeight="false" outlineLevel="0" collapsed="false">
      <c r="A450" s="60" t="n">
        <v>46309</v>
      </c>
      <c r="B450" s="0" t="n">
        <v>2</v>
      </c>
      <c r="C450" s="0" t="n">
        <v>3698</v>
      </c>
      <c r="D450" s="0" t="n">
        <v>127</v>
      </c>
      <c r="E450" s="0" t="n">
        <v>3</v>
      </c>
      <c r="F450" s="55" t="s">
        <v>353</v>
      </c>
      <c r="G450" s="0" t="n">
        <v>57.5</v>
      </c>
      <c r="H450" s="0" t="n">
        <v>59</v>
      </c>
      <c r="I450" s="55" t="s">
        <v>187</v>
      </c>
      <c r="J450" s="0" t="n">
        <v>127</v>
      </c>
      <c r="K450" s="0" t="n">
        <v>64</v>
      </c>
      <c r="M450" s="0" t="n">
        <v>550.15</v>
      </c>
      <c r="N450" s="0" t="n">
        <v>11.86</v>
      </c>
      <c r="O450" s="0" t="n">
        <v>20.13</v>
      </c>
      <c r="P450" s="0" t="n">
        <v>3.58</v>
      </c>
      <c r="Q450" s="0" t="n">
        <v>3.27</v>
      </c>
      <c r="R450" s="0" t="n">
        <v>5707</v>
      </c>
      <c r="S450" s="0" t="n">
        <v>11691</v>
      </c>
      <c r="T450" s="0" t="n">
        <v>63</v>
      </c>
      <c r="U450" s="0" t="n">
        <v>1809</v>
      </c>
      <c r="V450" s="0" t="n">
        <v>3</v>
      </c>
      <c r="W450" s="60" t="n">
        <v>46305</v>
      </c>
      <c r="X450" s="55" t="n">
        <f aca="false">IF(I450="Male",0,1)</f>
        <v>1</v>
      </c>
      <c r="Y450" s="55" t="n">
        <f aca="false">IF(OR(I450="DNB",I450="Dry DNB"),1,0)</f>
        <v>0</v>
      </c>
      <c r="Z450" s="55" t="n">
        <f aca="false">IF(ISNUMBER(W450),A450-W450,"")</f>
        <v>4</v>
      </c>
      <c r="AA450" s="55" t="n">
        <f aca="false">MATCH(A450,DATAS,0)</f>
        <v>1</v>
      </c>
      <c r="AB450" s="55" t="n">
        <f aca="false">IF(AND(E450&gt;0,OR(AND(B450&gt;=1,B450&lt;=6),B450=10)),1,0)</f>
        <v>1</v>
      </c>
      <c r="AC450" s="55" t="n">
        <f aca="false">IF(AND(E450&gt;0,B450=10),1,0)</f>
        <v>0</v>
      </c>
      <c r="AD450" s="0" t="str">
        <f aca="false">IF(AND(C449=C450,AA449=AA450-1),AB449,"")</f>
        <v/>
      </c>
      <c r="AE450" s="0" t="str">
        <f aca="false">IF(AND(C449=C450,AA449=AA450-1),AC449,"")</f>
        <v/>
      </c>
      <c r="AF450" s="0" t="str">
        <f aca="false">IF(AA450=1,"",IF(AND(AB450=1,AD450&lt;&gt;1),1,0))</f>
        <v/>
      </c>
      <c r="AG450" s="0" t="str">
        <f aca="false">IF(AA450=1,"",IF(AND(AC450=1,AE450&lt;&gt;1),1,0))</f>
        <v/>
      </c>
      <c r="AH450" s="60" t="str">
        <f aca="false">IF(AND(E450&gt;0,AA450&lt;2,NOT(AND(C451=C450,AA451=AA450+1))),INDEX(DATAS,AA450+1),"")</f>
        <v/>
      </c>
      <c r="AI450" s="60" t="str">
        <f aca="false">IF(AND(AC450=1,AA450&lt;2),IF(AND(C451=C450,AA451=AA450+1),IF(AC451=1,"",INDEX(DATAS,AA450+1)),INDEX(DATAS,AA450+1)),"")</f>
        <v/>
      </c>
    </row>
    <row r="451" customFormat="false" ht="15" hidden="false" customHeight="false" outlineLevel="0" collapsed="false">
      <c r="A451" s="60" t="n">
        <v>46310</v>
      </c>
      <c r="B451" s="0" t="n">
        <v>2</v>
      </c>
      <c r="C451" s="0" t="n">
        <v>3698</v>
      </c>
      <c r="D451" s="0" t="n">
        <v>128</v>
      </c>
      <c r="E451" s="0" t="n">
        <v>3</v>
      </c>
      <c r="F451" s="55" t="s">
        <v>353</v>
      </c>
      <c r="G451" s="0" t="n">
        <v>61.6</v>
      </c>
      <c r="H451" s="0" t="n">
        <v>59</v>
      </c>
      <c r="I451" s="55" t="s">
        <v>187</v>
      </c>
      <c r="J451" s="0" t="n">
        <v>128</v>
      </c>
      <c r="K451" s="0" t="n">
        <v>64</v>
      </c>
      <c r="M451" s="0" t="n">
        <v>550.15</v>
      </c>
      <c r="N451" s="0" t="n">
        <v>11.86</v>
      </c>
      <c r="O451" s="0" t="n">
        <v>20.13</v>
      </c>
      <c r="P451" s="0" t="n">
        <v>3.58</v>
      </c>
      <c r="Q451" s="0" t="n">
        <v>3.27</v>
      </c>
      <c r="T451" s="0" t="n">
        <v>63</v>
      </c>
      <c r="U451" s="0" t="n">
        <v>1810</v>
      </c>
      <c r="V451" s="0" t="n">
        <v>3</v>
      </c>
      <c r="W451" s="60" t="n">
        <v>46305</v>
      </c>
      <c r="X451" s="55" t="n">
        <f aca="false">IF(I451="Male",0,1)</f>
        <v>1</v>
      </c>
      <c r="Y451" s="55" t="n">
        <f aca="false">IF(OR(I451="DNB",I451="Dry DNB"),1,0)</f>
        <v>0</v>
      </c>
      <c r="Z451" s="55" t="n">
        <f aca="false">IF(ISNUMBER(W451),A451-W451,"")</f>
        <v>5</v>
      </c>
      <c r="AA451" s="55" t="n">
        <f aca="false">MATCH(A451,DATAS,0)</f>
        <v>2</v>
      </c>
      <c r="AB451" s="55" t="n">
        <f aca="false">IF(AND(E451&gt;0,OR(AND(B451&gt;=1,B451&lt;=6),B451=10)),1,0)</f>
        <v>1</v>
      </c>
      <c r="AC451" s="55" t="n">
        <f aca="false">IF(AND(E451&gt;0,B451=10),1,0)</f>
        <v>0</v>
      </c>
      <c r="AD451" s="55" t="n">
        <f aca="false">IF(AND(C450=C451,AA450=AA451-1),AB450,"")</f>
        <v>1</v>
      </c>
      <c r="AE451" s="55" t="n">
        <f aca="false">IF(AND(C450=C451,AA450=AA451-1),AC450,"")</f>
        <v>0</v>
      </c>
      <c r="AF451" s="55" t="n">
        <f aca="false">IF(AA451=1,"",IF(AND(AB451=1,AD451&lt;&gt;1),1,0))</f>
        <v>0</v>
      </c>
      <c r="AG451" s="55" t="n">
        <f aca="false">IF(AA451=1,"",IF(AND(AC451=1,AE451&lt;&gt;1),1,0))</f>
        <v>0</v>
      </c>
      <c r="AH451" s="60" t="str">
        <f aca="false">IF(AND(E451&gt;0,AA451&lt;2,NOT(AND(C452=C451,AA452=AA451+1))),INDEX(DATAS,AA451+1),"")</f>
        <v/>
      </c>
      <c r="AI451" s="60" t="str">
        <f aca="false">IF(AND(AC451=1,AA451&lt;2),IF(AND(C452=C451,AA452=AA451+1),IF(AC452=1,"",INDEX(DATAS,AA451+1)),INDEX(DATAS,AA451+1)),"")</f>
        <v/>
      </c>
    </row>
    <row r="452" customFormat="false" ht="15" hidden="false" customHeight="false" outlineLevel="0" collapsed="false">
      <c r="A452" s="60" t="n">
        <v>46309</v>
      </c>
      <c r="B452" s="0" t="n">
        <v>7</v>
      </c>
      <c r="C452" s="0" t="n">
        <v>3700</v>
      </c>
      <c r="D452" s="0" t="n">
        <v>210</v>
      </c>
      <c r="E452" s="0" t="n">
        <v>3</v>
      </c>
      <c r="F452" s="55" t="s">
        <v>353</v>
      </c>
      <c r="G452" s="0" t="n">
        <v>5.3</v>
      </c>
      <c r="H452" s="0" t="n">
        <v>15</v>
      </c>
      <c r="I452" s="55" t="s">
        <v>162</v>
      </c>
      <c r="J452" s="0" t="n">
        <v>64</v>
      </c>
      <c r="K452" s="0" t="n">
        <v>64</v>
      </c>
      <c r="L452" s="0" t="n">
        <v>147</v>
      </c>
      <c r="M452" s="0" t="n">
        <v>269.01</v>
      </c>
      <c r="N452" s="0" t="n">
        <v>58.24</v>
      </c>
      <c r="O452" s="0" t="n">
        <v>28.33</v>
      </c>
      <c r="P452" s="0" t="n">
        <v>5.19</v>
      </c>
      <c r="Q452" s="0" t="n">
        <v>3.26</v>
      </c>
      <c r="R452" s="0" t="n">
        <v>2998</v>
      </c>
      <c r="S452" s="0" t="n">
        <v>6679</v>
      </c>
      <c r="T452" s="0" t="n">
        <v>36.6</v>
      </c>
      <c r="U452" s="0" t="n">
        <v>1809</v>
      </c>
      <c r="V452" s="0" t="n">
        <v>1</v>
      </c>
      <c r="W452" s="60" t="n">
        <v>46163</v>
      </c>
      <c r="X452" s="55" t="n">
        <f aca="false">IF(I452="Male",0,1)</f>
        <v>1</v>
      </c>
      <c r="Y452" s="55" t="n">
        <f aca="false">IF(OR(I452="DNB",I452="Dry DNB"),1,0)</f>
        <v>0</v>
      </c>
      <c r="Z452" s="55" t="n">
        <f aca="false">IF(ISNUMBER(W452),A452-W452,"")</f>
        <v>146</v>
      </c>
      <c r="AA452" s="55" t="n">
        <f aca="false">MATCH(A452,DATAS,0)</f>
        <v>1</v>
      </c>
      <c r="AB452" s="55" t="n">
        <f aca="false">IF(AND(E452&gt;0,OR(AND(B452&gt;=1,B452&lt;=6),B452=10)),1,0)</f>
        <v>0</v>
      </c>
      <c r="AC452" s="55" t="n">
        <f aca="false">IF(AND(E452&gt;0,B452=10),1,0)</f>
        <v>0</v>
      </c>
      <c r="AD452" s="0" t="str">
        <f aca="false">IF(AND(C451=C452,AA451=AA452-1),AB451,"")</f>
        <v/>
      </c>
      <c r="AE452" s="0" t="str">
        <f aca="false">IF(AND(C451=C452,AA451=AA452-1),AC451,"")</f>
        <v/>
      </c>
      <c r="AF452" s="0" t="str">
        <f aca="false">IF(AA452=1,"",IF(AND(AB452=1,AD452&lt;&gt;1),1,0))</f>
        <v/>
      </c>
      <c r="AG452" s="0" t="str">
        <f aca="false">IF(AA452=1,"",IF(AND(AC452=1,AE452&lt;&gt;1),1,0))</f>
        <v/>
      </c>
      <c r="AH452" s="60" t="str">
        <f aca="false">IF(AND(E452&gt;0,AA452&lt;2,NOT(AND(C453=C452,AA453=AA452+1))),INDEX(DATAS,AA452+1),"")</f>
        <v/>
      </c>
      <c r="AI452" s="60" t="str">
        <f aca="false">IF(AND(AC452=1,AA452&lt;2),IF(AND(C453=C452,AA453=AA452+1),IF(AC453=1,"",INDEX(DATAS,AA452+1)),INDEX(DATAS,AA452+1)),"")</f>
        <v/>
      </c>
    </row>
    <row r="453" customFormat="false" ht="15" hidden="false" customHeight="false" outlineLevel="0" collapsed="false">
      <c r="A453" s="60" t="n">
        <v>46310</v>
      </c>
      <c r="B453" s="0" t="n">
        <v>7</v>
      </c>
      <c r="C453" s="0" t="n">
        <v>3700</v>
      </c>
      <c r="D453" s="0" t="n">
        <v>210</v>
      </c>
      <c r="E453" s="0" t="n">
        <v>3</v>
      </c>
      <c r="F453" s="55" t="s">
        <v>353</v>
      </c>
      <c r="H453" s="0" t="n">
        <v>14</v>
      </c>
      <c r="I453" s="55" t="s">
        <v>162</v>
      </c>
      <c r="J453" s="0" t="n">
        <v>64</v>
      </c>
      <c r="K453" s="0" t="n">
        <v>64</v>
      </c>
      <c r="L453" s="0" t="n">
        <v>148</v>
      </c>
      <c r="M453" s="0" t="n">
        <v>269.01</v>
      </c>
      <c r="N453" s="0" t="n">
        <v>58.24</v>
      </c>
      <c r="O453" s="0" t="n">
        <v>28.33</v>
      </c>
      <c r="P453" s="0" t="n">
        <v>5.19</v>
      </c>
      <c r="Q453" s="0" t="n">
        <v>3.26</v>
      </c>
      <c r="T453" s="0" t="n">
        <v>36.6</v>
      </c>
      <c r="U453" s="0" t="n">
        <v>1810</v>
      </c>
      <c r="V453" s="0" t="n">
        <v>1</v>
      </c>
      <c r="W453" s="60" t="n">
        <v>46163</v>
      </c>
      <c r="X453" s="55" t="n">
        <f aca="false">IF(I453="Male",0,1)</f>
        <v>1</v>
      </c>
      <c r="Y453" s="55" t="n">
        <f aca="false">IF(OR(I453="DNB",I453="Dry DNB"),1,0)</f>
        <v>0</v>
      </c>
      <c r="Z453" s="55" t="n">
        <f aca="false">IF(ISNUMBER(W453),A453-W453,"")</f>
        <v>147</v>
      </c>
      <c r="AA453" s="55" t="n">
        <f aca="false">MATCH(A453,DATAS,0)</f>
        <v>2</v>
      </c>
      <c r="AB453" s="55" t="n">
        <f aca="false">IF(AND(E453&gt;0,OR(AND(B453&gt;=1,B453&lt;=6),B453=10)),1,0)</f>
        <v>0</v>
      </c>
      <c r="AC453" s="55" t="n">
        <f aca="false">IF(AND(E453&gt;0,B453=10),1,0)</f>
        <v>0</v>
      </c>
      <c r="AD453" s="55" t="n">
        <f aca="false">IF(AND(C452=C453,AA452=AA453-1),AB452,"")</f>
        <v>0</v>
      </c>
      <c r="AE453" s="55" t="n">
        <f aca="false">IF(AND(C452=C453,AA452=AA453-1),AC452,"")</f>
        <v>0</v>
      </c>
      <c r="AF453" s="55" t="n">
        <f aca="false">IF(AA453=1,"",IF(AND(AB453=1,AD453&lt;&gt;1),1,0))</f>
        <v>0</v>
      </c>
      <c r="AG453" s="55" t="n">
        <f aca="false">IF(AA453=1,"",IF(AND(AC453=1,AE453&lt;&gt;1),1,0))</f>
        <v>0</v>
      </c>
      <c r="AH453" s="60" t="str">
        <f aca="false">IF(AND(E453&gt;0,AA453&lt;2,NOT(AND(C454=C453,AA454=AA453+1))),INDEX(DATAS,AA453+1),"")</f>
        <v/>
      </c>
      <c r="AI453" s="60" t="str">
        <f aca="false">IF(AND(AC453=1,AA453&lt;2),IF(AND(C454=C453,AA454=AA453+1),IF(AC454=1,"",INDEX(DATAS,AA453+1)),INDEX(DATAS,AA453+1)),"")</f>
        <v/>
      </c>
    </row>
    <row r="454" customFormat="false" ht="15" hidden="false" customHeight="false" outlineLevel="0" collapsed="false">
      <c r="A454" s="60" t="n">
        <v>46309</v>
      </c>
      <c r="B454" s="0" t="n">
        <v>6</v>
      </c>
      <c r="C454" s="0" t="n">
        <v>3701</v>
      </c>
      <c r="D454" s="0" t="n">
        <v>312</v>
      </c>
      <c r="E454" s="0" t="n">
        <v>3</v>
      </c>
      <c r="F454" s="55" t="s">
        <v>354</v>
      </c>
      <c r="H454" s="0" t="n">
        <v>18</v>
      </c>
      <c r="I454" s="55" t="s">
        <v>157</v>
      </c>
      <c r="J454" s="0" t="n">
        <v>221</v>
      </c>
      <c r="K454" s="0" t="n">
        <v>68</v>
      </c>
      <c r="L454" s="0" t="n">
        <v>91</v>
      </c>
      <c r="M454" s="0" t="n">
        <v>492.14</v>
      </c>
      <c r="N454" s="0" t="n">
        <v>50.94</v>
      </c>
      <c r="O454" s="0" t="n">
        <v>25.38</v>
      </c>
      <c r="P454" s="0" t="n">
        <v>5</v>
      </c>
      <c r="Q454" s="0" t="n">
        <v>4.26</v>
      </c>
      <c r="R454" s="0" t="n">
        <v>5426</v>
      </c>
      <c r="S454" s="0" t="n">
        <v>10417</v>
      </c>
      <c r="T454" s="0" t="n">
        <v>57.7</v>
      </c>
      <c r="U454" s="0" t="n">
        <v>1808</v>
      </c>
      <c r="V454" s="0" t="n">
        <v>2</v>
      </c>
      <c r="W454" s="60" t="n">
        <v>46219</v>
      </c>
      <c r="X454" s="55" t="n">
        <f aca="false">IF(I454="Male",0,1)</f>
        <v>1</v>
      </c>
      <c r="Y454" s="55" t="n">
        <f aca="false">IF(OR(I454="DNB",I454="Dry DNB"),1,0)</f>
        <v>0</v>
      </c>
      <c r="Z454" s="55" t="n">
        <f aca="false">IF(ISNUMBER(W454),A454-W454,"")</f>
        <v>90</v>
      </c>
      <c r="AA454" s="55" t="n">
        <f aca="false">MATCH(A454,DATAS,0)</f>
        <v>1</v>
      </c>
      <c r="AB454" s="55" t="n">
        <f aca="false">IF(AND(E454&gt;0,OR(AND(B454&gt;=1,B454&lt;=6),B454=10)),1,0)</f>
        <v>1</v>
      </c>
      <c r="AC454" s="55" t="n">
        <f aca="false">IF(AND(E454&gt;0,B454=10),1,0)</f>
        <v>0</v>
      </c>
      <c r="AD454" s="0" t="str">
        <f aca="false">IF(AND(C453=C454,AA453=AA454-1),AB453,"")</f>
        <v/>
      </c>
      <c r="AE454" s="0" t="str">
        <f aca="false">IF(AND(C453=C454,AA453=AA454-1),AC453,"")</f>
        <v/>
      </c>
      <c r="AF454" s="0" t="str">
        <f aca="false">IF(AA454=1,"",IF(AND(AB454=1,AD454&lt;&gt;1),1,0))</f>
        <v/>
      </c>
      <c r="AG454" s="0" t="str">
        <f aca="false">IF(AA454=1,"",IF(AND(AC454=1,AE454&lt;&gt;1),1,0))</f>
        <v/>
      </c>
      <c r="AH454" s="60" t="str">
        <f aca="false">IF(AND(E454&gt;0,AA454&lt;2,NOT(AND(C455=C454,AA455=AA454+1))),INDEX(DATAS,AA454+1),"")</f>
        <v/>
      </c>
      <c r="AI454" s="60" t="str">
        <f aca="false">IF(AND(AC454=1,AA454&lt;2),IF(AND(C455=C454,AA455=AA454+1),IF(AC455=1,"",INDEX(DATAS,AA454+1)),INDEX(DATAS,AA454+1)),"")</f>
        <v/>
      </c>
    </row>
    <row r="455" customFormat="false" ht="15" hidden="false" customHeight="false" outlineLevel="0" collapsed="false">
      <c r="A455" s="60" t="n">
        <v>46310</v>
      </c>
      <c r="B455" s="0" t="n">
        <v>6</v>
      </c>
      <c r="C455" s="0" t="n">
        <v>3701</v>
      </c>
      <c r="D455" s="0" t="n">
        <v>313</v>
      </c>
      <c r="E455" s="0" t="n">
        <v>3</v>
      </c>
      <c r="F455" s="55" t="s">
        <v>354</v>
      </c>
      <c r="G455" s="0" t="n">
        <v>26.2</v>
      </c>
      <c r="H455" s="0" t="n">
        <v>19</v>
      </c>
      <c r="I455" s="55" t="s">
        <v>157</v>
      </c>
      <c r="J455" s="0" t="n">
        <v>221</v>
      </c>
      <c r="K455" s="0" t="n">
        <v>68</v>
      </c>
      <c r="L455" s="0" t="n">
        <v>92</v>
      </c>
      <c r="M455" s="0" t="n">
        <v>492.14</v>
      </c>
      <c r="N455" s="0" t="n">
        <v>50.94</v>
      </c>
      <c r="O455" s="0" t="n">
        <v>25.38</v>
      </c>
      <c r="P455" s="0" t="n">
        <v>5</v>
      </c>
      <c r="Q455" s="0" t="n">
        <v>4.26</v>
      </c>
      <c r="T455" s="0" t="n">
        <v>57.7</v>
      </c>
      <c r="U455" s="0" t="n">
        <v>1809</v>
      </c>
      <c r="V455" s="0" t="n">
        <v>2</v>
      </c>
      <c r="W455" s="60" t="n">
        <v>46219</v>
      </c>
      <c r="X455" s="55" t="n">
        <f aca="false">IF(I455="Male",0,1)</f>
        <v>1</v>
      </c>
      <c r="Y455" s="55" t="n">
        <f aca="false">IF(OR(I455="DNB",I455="Dry DNB"),1,0)</f>
        <v>0</v>
      </c>
      <c r="Z455" s="55" t="n">
        <f aca="false">IF(ISNUMBER(W455),A455-W455,"")</f>
        <v>91</v>
      </c>
      <c r="AA455" s="55" t="n">
        <f aca="false">MATCH(A455,DATAS,0)</f>
        <v>2</v>
      </c>
      <c r="AB455" s="55" t="n">
        <f aca="false">IF(AND(E455&gt;0,OR(AND(B455&gt;=1,B455&lt;=6),B455=10)),1,0)</f>
        <v>1</v>
      </c>
      <c r="AC455" s="55" t="n">
        <f aca="false">IF(AND(E455&gt;0,B455=10),1,0)</f>
        <v>0</v>
      </c>
      <c r="AD455" s="55" t="n">
        <f aca="false">IF(AND(C454=C455,AA454=AA455-1),AB454,"")</f>
        <v>1</v>
      </c>
      <c r="AE455" s="55" t="n">
        <f aca="false">IF(AND(C454=C455,AA454=AA455-1),AC454,"")</f>
        <v>0</v>
      </c>
      <c r="AF455" s="55" t="n">
        <f aca="false">IF(AA455=1,"",IF(AND(AB455=1,AD455&lt;&gt;1),1,0))</f>
        <v>0</v>
      </c>
      <c r="AG455" s="55" t="n">
        <f aca="false">IF(AA455=1,"",IF(AND(AC455=1,AE455&lt;&gt;1),1,0))</f>
        <v>0</v>
      </c>
      <c r="AH455" s="60" t="str">
        <f aca="false">IF(AND(E455&gt;0,AA455&lt;2,NOT(AND(C456=C455,AA456=AA455+1))),INDEX(DATAS,AA455+1),"")</f>
        <v/>
      </c>
      <c r="AI455" s="60" t="str">
        <f aca="false">IF(AND(AC455=1,AA455&lt;2),IF(AND(C456=C455,AA456=AA455+1),IF(AC456=1,"",INDEX(DATAS,AA455+1)),INDEX(DATAS,AA455+1)),"")</f>
        <v/>
      </c>
    </row>
    <row r="456" customFormat="false" ht="15" hidden="false" customHeight="false" outlineLevel="0" collapsed="false">
      <c r="A456" s="60" t="n">
        <v>46309</v>
      </c>
      <c r="B456" s="0" t="n">
        <v>2</v>
      </c>
      <c r="C456" s="0" t="n">
        <v>3703</v>
      </c>
      <c r="D456" s="0" t="n">
        <v>130</v>
      </c>
      <c r="E456" s="0" t="n">
        <v>4</v>
      </c>
      <c r="F456" s="55" t="s">
        <v>355</v>
      </c>
      <c r="G456" s="0" t="n">
        <v>45.8</v>
      </c>
      <c r="H456" s="0" t="n">
        <v>60</v>
      </c>
      <c r="I456" s="55" t="s">
        <v>187</v>
      </c>
      <c r="J456" s="0" t="n">
        <v>130</v>
      </c>
      <c r="K456" s="0" t="n">
        <v>67</v>
      </c>
      <c r="M456" s="0" t="n">
        <v>355.39</v>
      </c>
      <c r="N456" s="0" t="n">
        <v>40.13</v>
      </c>
      <c r="O456" s="0" t="n">
        <v>16.68</v>
      </c>
      <c r="P456" s="0" t="n">
        <v>3.61</v>
      </c>
      <c r="Q456" s="0" t="n">
        <v>2.88</v>
      </c>
      <c r="R456" s="0" t="n">
        <v>5572</v>
      </c>
      <c r="S456" s="0" t="n">
        <v>11610</v>
      </c>
      <c r="T456" s="0" t="n">
        <v>61.25</v>
      </c>
      <c r="U456" s="0" t="n">
        <v>1807</v>
      </c>
      <c r="V456" s="0" t="n">
        <v>3</v>
      </c>
      <c r="W456" s="60" t="n">
        <v>46310</v>
      </c>
      <c r="X456" s="55" t="n">
        <f aca="false">IF(I456="Male",0,1)</f>
        <v>1</v>
      </c>
      <c r="Y456" s="55" t="n">
        <f aca="false">IF(OR(I456="DNB",I456="Dry DNB"),1,0)</f>
        <v>0</v>
      </c>
      <c r="Z456" s="55" t="n">
        <f aca="false">IF(ISNUMBER(W456),A456-W456,"")</f>
        <v>-1</v>
      </c>
      <c r="AA456" s="55" t="n">
        <f aca="false">MATCH(A456,DATAS,0)</f>
        <v>1</v>
      </c>
      <c r="AB456" s="55" t="n">
        <f aca="false">IF(AND(E456&gt;0,OR(AND(B456&gt;=1,B456&lt;=6),B456=10)),1,0)</f>
        <v>1</v>
      </c>
      <c r="AC456" s="55" t="n">
        <f aca="false">IF(AND(E456&gt;0,B456=10),1,0)</f>
        <v>0</v>
      </c>
      <c r="AD456" s="0" t="str">
        <f aca="false">IF(AND(C455=C456,AA455=AA456-1),AB455,"")</f>
        <v/>
      </c>
      <c r="AE456" s="0" t="str">
        <f aca="false">IF(AND(C455=C456,AA455=AA456-1),AC455,"")</f>
        <v/>
      </c>
      <c r="AF456" s="0" t="str">
        <f aca="false">IF(AA456=1,"",IF(AND(AB456=1,AD456&lt;&gt;1),1,0))</f>
        <v/>
      </c>
      <c r="AG456" s="0" t="str">
        <f aca="false">IF(AA456=1,"",IF(AND(AC456=1,AE456&lt;&gt;1),1,0))</f>
        <v/>
      </c>
      <c r="AH456" s="60" t="str">
        <f aca="false">IF(AND(E456&gt;0,AA456&lt;2,NOT(AND(C457=C456,AA457=AA456+1))),INDEX(DATAS,AA456+1),"")</f>
        <v/>
      </c>
      <c r="AI456" s="60" t="str">
        <f aca="false">IF(AND(AC456=1,AA456&lt;2),IF(AND(C457=C456,AA457=AA456+1),IF(AC457=1,"",INDEX(DATAS,AA456+1)),INDEX(DATAS,AA456+1)),"")</f>
        <v/>
      </c>
    </row>
    <row r="457" customFormat="false" ht="15" hidden="false" customHeight="false" outlineLevel="0" collapsed="false">
      <c r="A457" s="60" t="n">
        <v>46310</v>
      </c>
      <c r="B457" s="0" t="n">
        <v>10</v>
      </c>
      <c r="C457" s="0" t="n">
        <v>3703</v>
      </c>
      <c r="D457" s="0" t="n">
        <v>131</v>
      </c>
      <c r="E457" s="0" t="n">
        <v>4</v>
      </c>
      <c r="F457" s="55" t="s">
        <v>355</v>
      </c>
      <c r="G457" s="0" t="n">
        <v>54</v>
      </c>
      <c r="H457" s="0" t="n">
        <v>58</v>
      </c>
      <c r="I457" s="55" t="s">
        <v>187</v>
      </c>
      <c r="J457" s="0" t="n">
        <v>131</v>
      </c>
      <c r="K457" s="0" t="n">
        <v>67</v>
      </c>
      <c r="M457" s="0" t="n">
        <v>355.39</v>
      </c>
      <c r="N457" s="0" t="n">
        <v>40.13</v>
      </c>
      <c r="O457" s="0" t="n">
        <v>16.68</v>
      </c>
      <c r="P457" s="0" t="n">
        <v>3.61</v>
      </c>
      <c r="Q457" s="0" t="n">
        <v>2.88</v>
      </c>
      <c r="T457" s="0" t="n">
        <v>61.25</v>
      </c>
      <c r="U457" s="0" t="n">
        <v>1808</v>
      </c>
      <c r="V457" s="0" t="n">
        <v>3</v>
      </c>
      <c r="W457" s="60" t="n">
        <v>46310</v>
      </c>
      <c r="X457" s="55" t="n">
        <f aca="false">IF(I457="Male",0,1)</f>
        <v>1</v>
      </c>
      <c r="Y457" s="55" t="n">
        <f aca="false">IF(OR(I457="DNB",I457="Dry DNB"),1,0)</f>
        <v>0</v>
      </c>
      <c r="Z457" s="55" t="n">
        <f aca="false">IF(ISNUMBER(W457),A457-W457,"")</f>
        <v>0</v>
      </c>
      <c r="AA457" s="55" t="n">
        <f aca="false">MATCH(A457,DATAS,0)</f>
        <v>2</v>
      </c>
      <c r="AB457" s="55" t="n">
        <f aca="false">IF(AND(E457&gt;0,OR(AND(B457&gt;=1,B457&lt;=6),B457=10)),1,0)</f>
        <v>1</v>
      </c>
      <c r="AC457" s="55" t="n">
        <f aca="false">IF(AND(E457&gt;0,B457=10),1,0)</f>
        <v>1</v>
      </c>
      <c r="AD457" s="55" t="n">
        <f aca="false">IF(AND(C456=C457,AA456=AA457-1),AB456,"")</f>
        <v>1</v>
      </c>
      <c r="AE457" s="55" t="n">
        <f aca="false">IF(AND(C456=C457,AA456=AA457-1),AC456,"")</f>
        <v>0</v>
      </c>
      <c r="AF457" s="55" t="n">
        <f aca="false">IF(AA457=1,"",IF(AND(AB457=1,AD457&lt;&gt;1),1,0))</f>
        <v>0</v>
      </c>
      <c r="AG457" s="55" t="n">
        <f aca="false">IF(AA457=1,"",IF(AND(AC457=1,AE457&lt;&gt;1),1,0))</f>
        <v>1</v>
      </c>
      <c r="AH457" s="60" t="str">
        <f aca="false">IF(AND(E457&gt;0,AA457&lt;2,NOT(AND(C458=C457,AA458=AA457+1))),INDEX(DATAS,AA457+1),"")</f>
        <v/>
      </c>
      <c r="AI457" s="60" t="str">
        <f aca="false">IF(AND(AC457=1,AA457&lt;2),IF(AND(C458=C457,AA458=AA457+1),IF(AC458=1,"",INDEX(DATAS,AA457+1)),INDEX(DATAS,AA457+1)),"")</f>
        <v/>
      </c>
    </row>
    <row r="458" customFormat="false" ht="15" hidden="false" customHeight="false" outlineLevel="0" collapsed="false">
      <c r="A458" s="60" t="n">
        <v>46309</v>
      </c>
      <c r="B458" s="0" t="n">
        <v>5</v>
      </c>
      <c r="C458" s="0" t="n">
        <v>3710</v>
      </c>
      <c r="D458" s="0" t="n">
        <v>83</v>
      </c>
      <c r="E458" s="0" t="n">
        <v>4</v>
      </c>
      <c r="F458" s="55" t="s">
        <v>356</v>
      </c>
      <c r="G458" s="0" t="n">
        <v>41.2</v>
      </c>
      <c r="H458" s="0" t="n">
        <v>38</v>
      </c>
      <c r="I458" s="55" t="s">
        <v>187</v>
      </c>
      <c r="J458" s="0" t="n">
        <v>83</v>
      </c>
      <c r="K458" s="0" t="n">
        <v>66</v>
      </c>
      <c r="M458" s="0" t="n">
        <v>141.56</v>
      </c>
      <c r="N458" s="0" t="n">
        <v>25.66</v>
      </c>
      <c r="O458" s="0" t="n">
        <v>13.99</v>
      </c>
      <c r="P458" s="0" t="n">
        <v>3.5</v>
      </c>
      <c r="Q458" s="0" t="n">
        <v>3.36</v>
      </c>
      <c r="R458" s="0" t="n">
        <v>4006</v>
      </c>
      <c r="S458" s="0" t="n">
        <v>8052</v>
      </c>
      <c r="U458" s="0" t="n">
        <v>1805</v>
      </c>
      <c r="V458" s="0" t="n">
        <v>1</v>
      </c>
      <c r="W458" s="60" t="n">
        <v>46293</v>
      </c>
      <c r="X458" s="55" t="n">
        <f aca="false">IF(I458="Male",0,1)</f>
        <v>1</v>
      </c>
      <c r="Y458" s="55" t="n">
        <f aca="false">IF(OR(I458="DNB",I458="Dry DNB"),1,0)</f>
        <v>0</v>
      </c>
      <c r="Z458" s="55" t="n">
        <f aca="false">IF(ISNUMBER(W458),A458-W458,"")</f>
        <v>16</v>
      </c>
      <c r="AA458" s="55" t="n">
        <f aca="false">MATCH(A458,DATAS,0)</f>
        <v>1</v>
      </c>
      <c r="AB458" s="55" t="n">
        <f aca="false">IF(AND(E458&gt;0,OR(AND(B458&gt;=1,B458&lt;=6),B458=10)),1,0)</f>
        <v>1</v>
      </c>
      <c r="AC458" s="55" t="n">
        <f aca="false">IF(AND(E458&gt;0,B458=10),1,0)</f>
        <v>0</v>
      </c>
      <c r="AD458" s="0" t="str">
        <f aca="false">IF(AND(C457=C458,AA457=AA458-1),AB457,"")</f>
        <v/>
      </c>
      <c r="AE458" s="0" t="str">
        <f aca="false">IF(AND(C457=C458,AA457=AA458-1),AC457,"")</f>
        <v/>
      </c>
      <c r="AF458" s="0" t="str">
        <f aca="false">IF(AA458=1,"",IF(AND(AB458=1,AD458&lt;&gt;1),1,0))</f>
        <v/>
      </c>
      <c r="AG458" s="0" t="str">
        <f aca="false">IF(AA458=1,"",IF(AND(AC458=1,AE458&lt;&gt;1),1,0))</f>
        <v/>
      </c>
      <c r="AH458" s="60" t="str">
        <f aca="false">IF(AND(E458&gt;0,AA458&lt;2,NOT(AND(C459=C458,AA459=AA458+1))),INDEX(DATAS,AA458+1),"")</f>
        <v/>
      </c>
      <c r="AI458" s="60" t="str">
        <f aca="false">IF(AND(AC458=1,AA458&lt;2),IF(AND(C459=C458,AA459=AA458+1),IF(AC459=1,"",INDEX(DATAS,AA458+1)),INDEX(DATAS,AA458+1)),"")</f>
        <v/>
      </c>
    </row>
    <row r="459" customFormat="false" ht="15" hidden="false" customHeight="false" outlineLevel="0" collapsed="false">
      <c r="A459" s="60" t="n">
        <v>46310</v>
      </c>
      <c r="B459" s="0" t="n">
        <v>5</v>
      </c>
      <c r="C459" s="0" t="n">
        <v>3710</v>
      </c>
      <c r="D459" s="0" t="n">
        <v>84</v>
      </c>
      <c r="E459" s="0" t="n">
        <v>4</v>
      </c>
      <c r="F459" s="55" t="s">
        <v>356</v>
      </c>
      <c r="G459" s="0" t="n">
        <v>30.4</v>
      </c>
      <c r="H459" s="0" t="n">
        <v>36</v>
      </c>
      <c r="I459" s="55" t="s">
        <v>187</v>
      </c>
      <c r="J459" s="0" t="n">
        <v>84</v>
      </c>
      <c r="K459" s="0" t="n">
        <v>66</v>
      </c>
      <c r="M459" s="0" t="n">
        <v>141.56</v>
      </c>
      <c r="N459" s="0" t="n">
        <v>25.66</v>
      </c>
      <c r="O459" s="0" t="n">
        <v>13.99</v>
      </c>
      <c r="P459" s="0" t="n">
        <v>3.5</v>
      </c>
      <c r="Q459" s="0" t="n">
        <v>3.36</v>
      </c>
      <c r="U459" s="0" t="n">
        <v>1806</v>
      </c>
      <c r="V459" s="0" t="n">
        <v>1</v>
      </c>
      <c r="W459" s="60" t="n">
        <v>46293</v>
      </c>
      <c r="X459" s="55" t="n">
        <f aca="false">IF(I459="Male",0,1)</f>
        <v>1</v>
      </c>
      <c r="Y459" s="55" t="n">
        <f aca="false">IF(OR(I459="DNB",I459="Dry DNB"),1,0)</f>
        <v>0</v>
      </c>
      <c r="Z459" s="55" t="n">
        <f aca="false">IF(ISNUMBER(W459),A459-W459,"")</f>
        <v>17</v>
      </c>
      <c r="AA459" s="55" t="n">
        <f aca="false">MATCH(A459,DATAS,0)</f>
        <v>2</v>
      </c>
      <c r="AB459" s="55" t="n">
        <f aca="false">IF(AND(E459&gt;0,OR(AND(B459&gt;=1,B459&lt;=6),B459=10)),1,0)</f>
        <v>1</v>
      </c>
      <c r="AC459" s="55" t="n">
        <f aca="false">IF(AND(E459&gt;0,B459=10),1,0)</f>
        <v>0</v>
      </c>
      <c r="AD459" s="55" t="n">
        <f aca="false">IF(AND(C458=C459,AA458=AA459-1),AB458,"")</f>
        <v>1</v>
      </c>
      <c r="AE459" s="55" t="n">
        <f aca="false">IF(AND(C458=C459,AA458=AA459-1),AC458,"")</f>
        <v>0</v>
      </c>
      <c r="AF459" s="55" t="n">
        <f aca="false">IF(AA459=1,"",IF(AND(AB459=1,AD459&lt;&gt;1),1,0))</f>
        <v>0</v>
      </c>
      <c r="AG459" s="55" t="n">
        <f aca="false">IF(AA459=1,"",IF(AND(AC459=1,AE459&lt;&gt;1),1,0))</f>
        <v>0</v>
      </c>
      <c r="AH459" s="60" t="str">
        <f aca="false">IF(AND(E459&gt;0,AA459&lt;2,NOT(AND(C460=C459,AA460=AA459+1))),INDEX(DATAS,AA459+1),"")</f>
        <v/>
      </c>
      <c r="AI459" s="60" t="str">
        <f aca="false">IF(AND(AC459=1,AA459&lt;2),IF(AND(C460=C459,AA460=AA459+1),IF(AC460=1,"",INDEX(DATAS,AA459+1)),INDEX(DATAS,AA459+1)),"")</f>
        <v/>
      </c>
    </row>
    <row r="460" customFormat="false" ht="15" hidden="false" customHeight="false" outlineLevel="0" collapsed="false">
      <c r="A460" s="60" t="n">
        <v>46309</v>
      </c>
      <c r="B460" s="0" t="n">
        <v>10</v>
      </c>
      <c r="C460" s="0" t="n">
        <v>3711</v>
      </c>
      <c r="D460" s="0" t="n">
        <v>364</v>
      </c>
      <c r="E460" s="0" t="n">
        <v>3</v>
      </c>
      <c r="F460" s="55" t="s">
        <v>356</v>
      </c>
      <c r="G460" s="0" t="n">
        <v>28.7</v>
      </c>
      <c r="H460" s="0" t="n">
        <v>30</v>
      </c>
      <c r="I460" s="55" t="s">
        <v>157</v>
      </c>
      <c r="J460" s="0" t="n">
        <v>147</v>
      </c>
      <c r="K460" s="0" t="n">
        <v>71</v>
      </c>
      <c r="L460" s="0" t="n">
        <v>217</v>
      </c>
      <c r="M460" s="0" t="n">
        <v>851.1</v>
      </c>
      <c r="N460" s="0" t="n">
        <v>35.57</v>
      </c>
      <c r="O460" s="0" t="n">
        <v>30.14</v>
      </c>
      <c r="P460" s="0" t="n">
        <v>4.91</v>
      </c>
      <c r="Q460" s="0" t="n">
        <v>3.68</v>
      </c>
      <c r="R460" s="0" t="n">
        <v>6099</v>
      </c>
      <c r="S460" s="0" t="n">
        <v>11836</v>
      </c>
      <c r="T460" s="0" t="n">
        <v>70.4</v>
      </c>
      <c r="U460" s="0" t="n">
        <v>1805</v>
      </c>
      <c r="V460" s="0" t="n">
        <v>2</v>
      </c>
      <c r="W460" s="60" t="n">
        <v>46093</v>
      </c>
      <c r="X460" s="55" t="n">
        <f aca="false">IF(I460="Male",0,1)</f>
        <v>1</v>
      </c>
      <c r="Y460" s="55" t="n">
        <f aca="false">IF(OR(I460="DNB",I460="Dry DNB"),1,0)</f>
        <v>0</v>
      </c>
      <c r="Z460" s="55" t="n">
        <f aca="false">IF(ISNUMBER(W460),A460-W460,"")</f>
        <v>216</v>
      </c>
      <c r="AA460" s="55" t="n">
        <f aca="false">MATCH(A460,DATAS,0)</f>
        <v>1</v>
      </c>
      <c r="AB460" s="55" t="n">
        <f aca="false">IF(AND(E460&gt;0,OR(AND(B460&gt;=1,B460&lt;=6),B460=10)),1,0)</f>
        <v>1</v>
      </c>
      <c r="AC460" s="55" t="n">
        <f aca="false">IF(AND(E460&gt;0,B460=10),1,0)</f>
        <v>1</v>
      </c>
      <c r="AD460" s="0" t="str">
        <f aca="false">IF(AND(C459=C460,AA459=AA460-1),AB459,"")</f>
        <v/>
      </c>
      <c r="AE460" s="0" t="str">
        <f aca="false">IF(AND(C459=C460,AA459=AA460-1),AC459,"")</f>
        <v/>
      </c>
      <c r="AF460" s="0" t="str">
        <f aca="false">IF(AA460=1,"",IF(AND(AB460=1,AD460&lt;&gt;1),1,0))</f>
        <v/>
      </c>
      <c r="AG460" s="0" t="str">
        <f aca="false">IF(AA460=1,"",IF(AND(AC460=1,AE460&lt;&gt;1),1,0))</f>
        <v/>
      </c>
      <c r="AH460" s="60" t="str">
        <f aca="false">IF(AND(E460&gt;0,AA460&lt;2,NOT(AND(C461=C460,AA461=AA460+1))),INDEX(DATAS,AA460+1),"")</f>
        <v/>
      </c>
      <c r="AI460" s="60" t="str">
        <f aca="false">IF(AND(AC460=1,AA460&lt;2),IF(AND(C461=C460,AA461=AA460+1),IF(AC461=1,"",INDEX(DATAS,AA460+1)),INDEX(DATAS,AA460+1)),"")</f>
        <v/>
      </c>
    </row>
    <row r="461" customFormat="false" ht="15" hidden="false" customHeight="false" outlineLevel="0" collapsed="false">
      <c r="A461" s="60" t="n">
        <v>46310</v>
      </c>
      <c r="B461" s="0" t="n">
        <v>10</v>
      </c>
      <c r="C461" s="0" t="n">
        <v>3711</v>
      </c>
      <c r="D461" s="0" t="n">
        <v>365</v>
      </c>
      <c r="E461" s="0" t="n">
        <v>3</v>
      </c>
      <c r="F461" s="55" t="s">
        <v>356</v>
      </c>
      <c r="G461" s="0" t="n">
        <v>38.1</v>
      </c>
      <c r="H461" s="0" t="n">
        <v>30</v>
      </c>
      <c r="I461" s="55" t="s">
        <v>157</v>
      </c>
      <c r="J461" s="0" t="n">
        <v>147</v>
      </c>
      <c r="K461" s="0" t="n">
        <v>71</v>
      </c>
      <c r="L461" s="0" t="n">
        <v>218</v>
      </c>
      <c r="M461" s="0" t="n">
        <v>851.1</v>
      </c>
      <c r="N461" s="0" t="n">
        <v>35.57</v>
      </c>
      <c r="O461" s="0" t="n">
        <v>30.14</v>
      </c>
      <c r="P461" s="0" t="n">
        <v>4.91</v>
      </c>
      <c r="Q461" s="0" t="n">
        <v>3.68</v>
      </c>
      <c r="T461" s="0" t="n">
        <v>70.4</v>
      </c>
      <c r="U461" s="0" t="n">
        <v>1806</v>
      </c>
      <c r="V461" s="0" t="n">
        <v>2</v>
      </c>
      <c r="W461" s="60" t="n">
        <v>46093</v>
      </c>
      <c r="X461" s="55" t="n">
        <f aca="false">IF(I461="Male",0,1)</f>
        <v>1</v>
      </c>
      <c r="Y461" s="55" t="n">
        <f aca="false">IF(OR(I461="DNB",I461="Dry DNB"),1,0)</f>
        <v>0</v>
      </c>
      <c r="Z461" s="55" t="n">
        <f aca="false">IF(ISNUMBER(W461),A461-W461,"")</f>
        <v>217</v>
      </c>
      <c r="AA461" s="55" t="n">
        <f aca="false">MATCH(A461,DATAS,0)</f>
        <v>2</v>
      </c>
      <c r="AB461" s="55" t="n">
        <f aca="false">IF(AND(E461&gt;0,OR(AND(B461&gt;=1,B461&lt;=6),B461=10)),1,0)</f>
        <v>1</v>
      </c>
      <c r="AC461" s="55" t="n">
        <f aca="false">IF(AND(E461&gt;0,B461=10),1,0)</f>
        <v>1</v>
      </c>
      <c r="AD461" s="55" t="n">
        <f aca="false">IF(AND(C460=C461,AA460=AA461-1),AB460,"")</f>
        <v>1</v>
      </c>
      <c r="AE461" s="55" t="n">
        <f aca="false">IF(AND(C460=C461,AA460=AA461-1),AC460,"")</f>
        <v>1</v>
      </c>
      <c r="AF461" s="55" t="n">
        <f aca="false">IF(AA461=1,"",IF(AND(AB461=1,AD461&lt;&gt;1),1,0))</f>
        <v>0</v>
      </c>
      <c r="AG461" s="55" t="n">
        <f aca="false">IF(AA461=1,"",IF(AND(AC461=1,AE461&lt;&gt;1),1,0))</f>
        <v>0</v>
      </c>
      <c r="AH461" s="60" t="str">
        <f aca="false">IF(AND(E461&gt;0,AA461&lt;2,NOT(AND(C462=C461,AA462=AA461+1))),INDEX(DATAS,AA461+1),"")</f>
        <v/>
      </c>
      <c r="AI461" s="60" t="str">
        <f aca="false">IF(AND(AC461=1,AA461&lt;2),IF(AND(C462=C461,AA462=AA461+1),IF(AC462=1,"",INDEX(DATAS,AA461+1)),INDEX(DATAS,AA461+1)),"")</f>
        <v/>
      </c>
    </row>
    <row r="462" customFormat="false" ht="15" hidden="false" customHeight="false" outlineLevel="0" collapsed="false">
      <c r="A462" s="60" t="n">
        <v>46309</v>
      </c>
      <c r="B462" s="0" t="n">
        <v>7</v>
      </c>
      <c r="C462" s="0" t="n">
        <v>3712</v>
      </c>
      <c r="D462" s="0" t="n">
        <v>641</v>
      </c>
      <c r="E462" s="0" t="n">
        <v>2</v>
      </c>
      <c r="F462" s="55" t="s">
        <v>357</v>
      </c>
      <c r="I462" s="55" t="s">
        <v>358</v>
      </c>
      <c r="J462" s="0" t="n">
        <v>641</v>
      </c>
      <c r="K462" s="0" t="n">
        <v>69</v>
      </c>
      <c r="M462" s="0" t="n">
        <v>789.2</v>
      </c>
      <c r="N462" s="0" t="n">
        <v>31.01</v>
      </c>
      <c r="O462" s="0" t="n">
        <v>22.74</v>
      </c>
      <c r="P462" s="0" t="n">
        <v>6.06</v>
      </c>
      <c r="Q462" s="0" t="n">
        <v>4.6</v>
      </c>
      <c r="R462" s="0" t="n">
        <v>7058</v>
      </c>
      <c r="S462" s="0" t="n">
        <v>13489</v>
      </c>
      <c r="T462" s="0" t="n">
        <v>72.65</v>
      </c>
      <c r="U462" s="0" t="n">
        <v>1804</v>
      </c>
      <c r="V462" s="0" t="n">
        <v>12</v>
      </c>
      <c r="W462" s="60" t="n">
        <v>46093</v>
      </c>
      <c r="X462" s="55" t="n">
        <f aca="false">IF(I462="Male",0,1)</f>
        <v>1</v>
      </c>
      <c r="Y462" s="55" t="n">
        <f aca="false">IF(OR(I462="DNB",I462="Dry DNB"),1,0)</f>
        <v>1</v>
      </c>
      <c r="Z462" s="55" t="n">
        <f aca="false">IF(ISNUMBER(W462),A462-W462,"")</f>
        <v>216</v>
      </c>
      <c r="AA462" s="55" t="n">
        <f aca="false">MATCH(A462,DATAS,0)</f>
        <v>1</v>
      </c>
      <c r="AB462" s="55" t="n">
        <f aca="false">IF(AND(E462&gt;0,OR(AND(B462&gt;=1,B462&lt;=6),B462=10)),1,0)</f>
        <v>0</v>
      </c>
      <c r="AC462" s="55" t="n">
        <f aca="false">IF(AND(E462&gt;0,B462=10),1,0)</f>
        <v>0</v>
      </c>
      <c r="AD462" s="0" t="str">
        <f aca="false">IF(AND(C461=C462,AA461=AA462-1),AB461,"")</f>
        <v/>
      </c>
      <c r="AE462" s="0" t="str">
        <f aca="false">IF(AND(C461=C462,AA461=AA462-1),AC461,"")</f>
        <v/>
      </c>
      <c r="AF462" s="0" t="str">
        <f aca="false">IF(AA462=1,"",IF(AND(AB462=1,AD462&lt;&gt;1),1,0))</f>
        <v/>
      </c>
      <c r="AG462" s="0" t="str">
        <f aca="false">IF(AA462=1,"",IF(AND(AC462=1,AE462&lt;&gt;1),1,0))</f>
        <v/>
      </c>
      <c r="AH462" s="60" t="str">
        <f aca="false">IF(AND(E462&gt;0,AA462&lt;2,NOT(AND(C463=C462,AA463=AA462+1))),INDEX(DATAS,AA462+1),"")</f>
        <v/>
      </c>
      <c r="AI462" s="60" t="str">
        <f aca="false">IF(AND(AC462=1,AA462&lt;2),IF(AND(C463=C462,AA463=AA462+1),IF(AC463=1,"",INDEX(DATAS,AA462+1)),INDEX(DATAS,AA462+1)),"")</f>
        <v/>
      </c>
    </row>
    <row r="463" customFormat="false" ht="15" hidden="false" customHeight="false" outlineLevel="0" collapsed="false">
      <c r="A463" s="60" t="n">
        <v>46310</v>
      </c>
      <c r="B463" s="0" t="n">
        <v>7</v>
      </c>
      <c r="C463" s="0" t="n">
        <v>3712</v>
      </c>
      <c r="D463" s="0" t="n">
        <v>641</v>
      </c>
      <c r="E463" s="0" t="n">
        <v>2</v>
      </c>
      <c r="F463" s="55" t="s">
        <v>357</v>
      </c>
      <c r="I463" s="55" t="s">
        <v>358</v>
      </c>
      <c r="J463" s="0" t="n">
        <v>641</v>
      </c>
      <c r="K463" s="0" t="n">
        <v>69</v>
      </c>
      <c r="M463" s="0" t="n">
        <v>789.2</v>
      </c>
      <c r="N463" s="0" t="n">
        <v>31.01</v>
      </c>
      <c r="O463" s="0" t="n">
        <v>22.74</v>
      </c>
      <c r="P463" s="0" t="n">
        <v>6.06</v>
      </c>
      <c r="Q463" s="0" t="n">
        <v>4.6</v>
      </c>
      <c r="T463" s="0" t="n">
        <v>72.65</v>
      </c>
      <c r="U463" s="0" t="n">
        <v>1805</v>
      </c>
      <c r="V463" s="0" t="n">
        <v>12</v>
      </c>
      <c r="W463" s="60" t="n">
        <v>46093</v>
      </c>
      <c r="X463" s="55" t="n">
        <f aca="false">IF(I463="Male",0,1)</f>
        <v>1</v>
      </c>
      <c r="Y463" s="55" t="n">
        <f aca="false">IF(OR(I463="DNB",I463="Dry DNB"),1,0)</f>
        <v>1</v>
      </c>
      <c r="Z463" s="55" t="n">
        <f aca="false">IF(ISNUMBER(W463),A463-W463,"")</f>
        <v>217</v>
      </c>
      <c r="AA463" s="55" t="n">
        <f aca="false">MATCH(A463,DATAS,0)</f>
        <v>2</v>
      </c>
      <c r="AB463" s="55" t="n">
        <f aca="false">IF(AND(E463&gt;0,OR(AND(B463&gt;=1,B463&lt;=6),B463=10)),1,0)</f>
        <v>0</v>
      </c>
      <c r="AC463" s="55" t="n">
        <f aca="false">IF(AND(E463&gt;0,B463=10),1,0)</f>
        <v>0</v>
      </c>
      <c r="AD463" s="55" t="n">
        <f aca="false">IF(AND(C462=C463,AA462=AA463-1),AB462,"")</f>
        <v>0</v>
      </c>
      <c r="AE463" s="55" t="n">
        <f aca="false">IF(AND(C462=C463,AA462=AA463-1),AC462,"")</f>
        <v>0</v>
      </c>
      <c r="AF463" s="55" t="n">
        <f aca="false">IF(AA463=1,"",IF(AND(AB463=1,AD463&lt;&gt;1),1,0))</f>
        <v>0</v>
      </c>
      <c r="AG463" s="55" t="n">
        <f aca="false">IF(AA463=1,"",IF(AND(AC463=1,AE463&lt;&gt;1),1,0))</f>
        <v>0</v>
      </c>
      <c r="AH463" s="60" t="str">
        <f aca="false">IF(AND(E463&gt;0,AA463&lt;2,NOT(AND(C464=C463,AA464=AA463+1))),INDEX(DATAS,AA463+1),"")</f>
        <v/>
      </c>
      <c r="AI463" s="60" t="str">
        <f aca="false">IF(AND(AC463=1,AA463&lt;2),IF(AND(C464=C463,AA464=AA463+1),IF(AC464=1,"",INDEX(DATAS,AA463+1)),INDEX(DATAS,AA463+1)),"")</f>
        <v/>
      </c>
    </row>
    <row r="464" customFormat="false" ht="15" hidden="false" customHeight="false" outlineLevel="0" collapsed="false">
      <c r="A464" s="60" t="n">
        <v>46309</v>
      </c>
      <c r="B464" s="0" t="n">
        <v>3</v>
      </c>
      <c r="C464" s="0" t="n">
        <v>3717</v>
      </c>
      <c r="D464" s="0" t="n">
        <v>161</v>
      </c>
      <c r="E464" s="0" t="n">
        <v>3</v>
      </c>
      <c r="F464" s="55" t="s">
        <v>359</v>
      </c>
      <c r="G464" s="0" t="n">
        <v>56.1</v>
      </c>
      <c r="H464" s="0" t="n">
        <v>54</v>
      </c>
      <c r="I464" s="55" t="s">
        <v>177</v>
      </c>
      <c r="J464" s="0" t="n">
        <v>161</v>
      </c>
      <c r="K464" s="0" t="n">
        <v>63</v>
      </c>
      <c r="M464" s="0" t="n">
        <v>745.9</v>
      </c>
      <c r="N464" s="0" t="n">
        <v>32.34</v>
      </c>
      <c r="O464" s="0" t="n">
        <v>29.46</v>
      </c>
      <c r="P464" s="0" t="n">
        <v>3.93</v>
      </c>
      <c r="Q464" s="0" t="n">
        <v>3.22</v>
      </c>
      <c r="R464" s="0" t="n">
        <v>6190</v>
      </c>
      <c r="S464" s="0" t="n">
        <v>12080</v>
      </c>
      <c r="T464" s="0" t="n">
        <v>68.9</v>
      </c>
      <c r="U464" s="0" t="n">
        <v>1799</v>
      </c>
      <c r="V464" s="0" t="n">
        <v>2</v>
      </c>
      <c r="W464" s="60" t="n">
        <v>46254</v>
      </c>
      <c r="X464" s="55" t="n">
        <f aca="false">IF(I464="Male",0,1)</f>
        <v>1</v>
      </c>
      <c r="Y464" s="55" t="n">
        <f aca="false">IF(OR(I464="DNB",I464="Dry DNB"),1,0)</f>
        <v>0</v>
      </c>
      <c r="Z464" s="55" t="n">
        <f aca="false">IF(ISNUMBER(W464),A464-W464,"")</f>
        <v>55</v>
      </c>
      <c r="AA464" s="55" t="n">
        <f aca="false">MATCH(A464,DATAS,0)</f>
        <v>1</v>
      </c>
      <c r="AB464" s="55" t="n">
        <f aca="false">IF(AND(E464&gt;0,OR(AND(B464&gt;=1,B464&lt;=6),B464=10)),1,0)</f>
        <v>1</v>
      </c>
      <c r="AC464" s="55" t="n">
        <f aca="false">IF(AND(E464&gt;0,B464=10),1,0)</f>
        <v>0</v>
      </c>
      <c r="AD464" s="0" t="str">
        <f aca="false">IF(AND(C463=C464,AA463=AA464-1),AB463,"")</f>
        <v/>
      </c>
      <c r="AE464" s="0" t="str">
        <f aca="false">IF(AND(C463=C464,AA463=AA464-1),AC463,"")</f>
        <v/>
      </c>
      <c r="AF464" s="0" t="str">
        <f aca="false">IF(AA464=1,"",IF(AND(AB464=1,AD464&lt;&gt;1),1,0))</f>
        <v/>
      </c>
      <c r="AG464" s="0" t="str">
        <f aca="false">IF(AA464=1,"",IF(AND(AC464=1,AE464&lt;&gt;1),1,0))</f>
        <v/>
      </c>
      <c r="AH464" s="60" t="str">
        <f aca="false">IF(AND(E464&gt;0,AA464&lt;2,NOT(AND(C465=C464,AA465=AA464+1))),INDEX(DATAS,AA464+1),"")</f>
        <v/>
      </c>
      <c r="AI464" s="60" t="str">
        <f aca="false">IF(AND(AC464=1,AA464&lt;2),IF(AND(C465=C464,AA465=AA464+1),IF(AC465=1,"",INDEX(DATAS,AA464+1)),INDEX(DATAS,AA464+1)),"")</f>
        <v/>
      </c>
    </row>
    <row r="465" customFormat="false" ht="15" hidden="false" customHeight="false" outlineLevel="0" collapsed="false">
      <c r="A465" s="60" t="n">
        <v>46310</v>
      </c>
      <c r="B465" s="0" t="n">
        <v>3</v>
      </c>
      <c r="C465" s="0" t="n">
        <v>3717</v>
      </c>
      <c r="D465" s="0" t="n">
        <v>162</v>
      </c>
      <c r="E465" s="0" t="n">
        <v>3</v>
      </c>
      <c r="F465" s="55" t="s">
        <v>359</v>
      </c>
      <c r="G465" s="0" t="n">
        <v>56.1</v>
      </c>
      <c r="H465" s="0" t="n">
        <v>55</v>
      </c>
      <c r="I465" s="55" t="s">
        <v>177</v>
      </c>
      <c r="J465" s="0" t="n">
        <v>162</v>
      </c>
      <c r="K465" s="0" t="n">
        <v>63</v>
      </c>
      <c r="M465" s="0" t="n">
        <v>745.9</v>
      </c>
      <c r="N465" s="0" t="n">
        <v>32.34</v>
      </c>
      <c r="O465" s="0" t="n">
        <v>29.46</v>
      </c>
      <c r="P465" s="0" t="n">
        <v>3.93</v>
      </c>
      <c r="Q465" s="0" t="n">
        <v>3.22</v>
      </c>
      <c r="T465" s="0" t="n">
        <v>68.9</v>
      </c>
      <c r="U465" s="0" t="n">
        <v>1800</v>
      </c>
      <c r="V465" s="0" t="n">
        <v>2</v>
      </c>
      <c r="W465" s="60" t="n">
        <v>46254</v>
      </c>
      <c r="X465" s="55" t="n">
        <f aca="false">IF(I465="Male",0,1)</f>
        <v>1</v>
      </c>
      <c r="Y465" s="55" t="n">
        <f aca="false">IF(OR(I465="DNB",I465="Dry DNB"),1,0)</f>
        <v>0</v>
      </c>
      <c r="Z465" s="55" t="n">
        <f aca="false">IF(ISNUMBER(W465),A465-W465,"")</f>
        <v>56</v>
      </c>
      <c r="AA465" s="55" t="n">
        <f aca="false">MATCH(A465,DATAS,0)</f>
        <v>2</v>
      </c>
      <c r="AB465" s="55" t="n">
        <f aca="false">IF(AND(E465&gt;0,OR(AND(B465&gt;=1,B465&lt;=6),B465=10)),1,0)</f>
        <v>1</v>
      </c>
      <c r="AC465" s="55" t="n">
        <f aca="false">IF(AND(E465&gt;0,B465=10),1,0)</f>
        <v>0</v>
      </c>
      <c r="AD465" s="55" t="n">
        <f aca="false">IF(AND(C464=C465,AA464=AA465-1),AB464,"")</f>
        <v>1</v>
      </c>
      <c r="AE465" s="55" t="n">
        <f aca="false">IF(AND(C464=C465,AA464=AA465-1),AC464,"")</f>
        <v>0</v>
      </c>
      <c r="AF465" s="55" t="n">
        <f aca="false">IF(AA465=1,"",IF(AND(AB465=1,AD465&lt;&gt;1),1,0))</f>
        <v>0</v>
      </c>
      <c r="AG465" s="55" t="n">
        <f aca="false">IF(AA465=1,"",IF(AND(AC465=1,AE465&lt;&gt;1),1,0))</f>
        <v>0</v>
      </c>
      <c r="AH465" s="60" t="str">
        <f aca="false">IF(AND(E465&gt;0,AA465&lt;2,NOT(AND(C466=C465,AA466=AA465+1))),INDEX(DATAS,AA465+1),"")</f>
        <v/>
      </c>
      <c r="AI465" s="60" t="str">
        <f aca="false">IF(AND(AC465=1,AA465&lt;2),IF(AND(C466=C465,AA466=AA465+1),IF(AC466=1,"",INDEX(DATAS,AA465+1)),INDEX(DATAS,AA465+1)),"")</f>
        <v/>
      </c>
    </row>
    <row r="466" customFormat="false" ht="15" hidden="false" customHeight="false" outlineLevel="0" collapsed="false">
      <c r="A466" s="60" t="n">
        <v>46309</v>
      </c>
      <c r="B466" s="0" t="n">
        <v>5</v>
      </c>
      <c r="C466" s="0" t="n">
        <v>3718</v>
      </c>
      <c r="D466" s="0" t="n">
        <v>132</v>
      </c>
      <c r="E466" s="0" t="n">
        <v>3</v>
      </c>
      <c r="F466" s="55" t="s">
        <v>360</v>
      </c>
      <c r="G466" s="0" t="n">
        <v>43.3</v>
      </c>
      <c r="H466" s="0" t="n">
        <v>43</v>
      </c>
      <c r="I466" s="55" t="s">
        <v>187</v>
      </c>
      <c r="J466" s="0" t="n">
        <v>132</v>
      </c>
      <c r="K466" s="0" t="n">
        <v>69</v>
      </c>
      <c r="M466" s="0" t="n">
        <v>274.08</v>
      </c>
      <c r="N466" s="0" t="n">
        <v>34.01</v>
      </c>
      <c r="O466" s="0" t="n">
        <v>23.43</v>
      </c>
      <c r="P466" s="0" t="n">
        <v>3.4</v>
      </c>
      <c r="Q466" s="0" t="n">
        <v>3.63</v>
      </c>
      <c r="R466" s="0" t="n">
        <v>4638</v>
      </c>
      <c r="S466" s="0" t="n">
        <v>9325</v>
      </c>
      <c r="T466" s="0" t="n">
        <v>54</v>
      </c>
      <c r="U466" s="0" t="n">
        <v>1797</v>
      </c>
      <c r="V466" s="0" t="n">
        <v>2</v>
      </c>
      <c r="W466" s="60" t="n">
        <v>46282</v>
      </c>
      <c r="X466" s="55" t="n">
        <f aca="false">IF(I466="Male",0,1)</f>
        <v>1</v>
      </c>
      <c r="Y466" s="55" t="n">
        <f aca="false">IF(OR(I466="DNB",I466="Dry DNB"),1,0)</f>
        <v>0</v>
      </c>
      <c r="Z466" s="55" t="n">
        <f aca="false">IF(ISNUMBER(W466),A466-W466,"")</f>
        <v>27</v>
      </c>
      <c r="AA466" s="55" t="n">
        <f aca="false">MATCH(A466,DATAS,0)</f>
        <v>1</v>
      </c>
      <c r="AB466" s="55" t="n">
        <f aca="false">IF(AND(E466&gt;0,OR(AND(B466&gt;=1,B466&lt;=6),B466=10)),1,0)</f>
        <v>1</v>
      </c>
      <c r="AC466" s="55" t="n">
        <f aca="false">IF(AND(E466&gt;0,B466=10),1,0)</f>
        <v>0</v>
      </c>
      <c r="AD466" s="0" t="str">
        <f aca="false">IF(AND(C465=C466,AA465=AA466-1),AB465,"")</f>
        <v/>
      </c>
      <c r="AE466" s="0" t="str">
        <f aca="false">IF(AND(C465=C466,AA465=AA466-1),AC465,"")</f>
        <v/>
      </c>
      <c r="AF466" s="0" t="str">
        <f aca="false">IF(AA466=1,"",IF(AND(AB466=1,AD466&lt;&gt;1),1,0))</f>
        <v/>
      </c>
      <c r="AG466" s="0" t="str">
        <f aca="false">IF(AA466=1,"",IF(AND(AC466=1,AE466&lt;&gt;1),1,0))</f>
        <v/>
      </c>
      <c r="AH466" s="60" t="str">
        <f aca="false">IF(AND(E466&gt;0,AA466&lt;2,NOT(AND(C467=C466,AA467=AA466+1))),INDEX(DATAS,AA466+1),"")</f>
        <v/>
      </c>
      <c r="AI466" s="60" t="str">
        <f aca="false">IF(AND(AC466=1,AA466&lt;2),IF(AND(C467=C466,AA467=AA466+1),IF(AC467=1,"",INDEX(DATAS,AA466+1)),INDEX(DATAS,AA466+1)),"")</f>
        <v/>
      </c>
    </row>
    <row r="467" customFormat="false" ht="15" hidden="false" customHeight="false" outlineLevel="0" collapsed="false">
      <c r="A467" s="60" t="n">
        <v>46310</v>
      </c>
      <c r="B467" s="0" t="n">
        <v>5</v>
      </c>
      <c r="C467" s="0" t="n">
        <v>3718</v>
      </c>
      <c r="D467" s="0" t="n">
        <v>133</v>
      </c>
      <c r="E467" s="0" t="n">
        <v>3</v>
      </c>
      <c r="F467" s="55" t="s">
        <v>360</v>
      </c>
      <c r="G467" s="0" t="n">
        <v>44</v>
      </c>
      <c r="H467" s="0" t="n">
        <v>44</v>
      </c>
      <c r="I467" s="55" t="s">
        <v>187</v>
      </c>
      <c r="J467" s="0" t="n">
        <v>133</v>
      </c>
      <c r="K467" s="0" t="n">
        <v>69</v>
      </c>
      <c r="M467" s="0" t="n">
        <v>274.08</v>
      </c>
      <c r="N467" s="0" t="n">
        <v>34.01</v>
      </c>
      <c r="O467" s="0" t="n">
        <v>23.43</v>
      </c>
      <c r="P467" s="0" t="n">
        <v>3.4</v>
      </c>
      <c r="Q467" s="0" t="n">
        <v>3.63</v>
      </c>
      <c r="T467" s="0" t="n">
        <v>54</v>
      </c>
      <c r="U467" s="0" t="n">
        <v>1798</v>
      </c>
      <c r="V467" s="0" t="n">
        <v>2</v>
      </c>
      <c r="W467" s="60" t="n">
        <v>46282</v>
      </c>
      <c r="X467" s="55" t="n">
        <f aca="false">IF(I467="Male",0,1)</f>
        <v>1</v>
      </c>
      <c r="Y467" s="55" t="n">
        <f aca="false">IF(OR(I467="DNB",I467="Dry DNB"),1,0)</f>
        <v>0</v>
      </c>
      <c r="Z467" s="55" t="n">
        <f aca="false">IF(ISNUMBER(W467),A467-W467,"")</f>
        <v>28</v>
      </c>
      <c r="AA467" s="55" t="n">
        <f aca="false">MATCH(A467,DATAS,0)</f>
        <v>2</v>
      </c>
      <c r="AB467" s="55" t="n">
        <f aca="false">IF(AND(E467&gt;0,OR(AND(B467&gt;=1,B467&lt;=6),B467=10)),1,0)</f>
        <v>1</v>
      </c>
      <c r="AC467" s="55" t="n">
        <f aca="false">IF(AND(E467&gt;0,B467=10),1,0)</f>
        <v>0</v>
      </c>
      <c r="AD467" s="55" t="n">
        <f aca="false">IF(AND(C466=C467,AA466=AA467-1),AB466,"")</f>
        <v>1</v>
      </c>
      <c r="AE467" s="55" t="n">
        <f aca="false">IF(AND(C466=C467,AA466=AA467-1),AC466,"")</f>
        <v>0</v>
      </c>
      <c r="AF467" s="55" t="n">
        <f aca="false">IF(AA467=1,"",IF(AND(AB467=1,AD467&lt;&gt;1),1,0))</f>
        <v>0</v>
      </c>
      <c r="AG467" s="55" t="n">
        <f aca="false">IF(AA467=1,"",IF(AND(AC467=1,AE467&lt;&gt;1),1,0))</f>
        <v>0</v>
      </c>
      <c r="AH467" s="60" t="str">
        <f aca="false">IF(AND(E467&gt;0,AA467&lt;2,NOT(AND(C468=C467,AA468=AA467+1))),INDEX(DATAS,AA467+1),"")</f>
        <v/>
      </c>
      <c r="AI467" s="60" t="str">
        <f aca="false">IF(AND(AC467=1,AA467&lt;2),IF(AND(C468=C467,AA468=AA467+1),IF(AC468=1,"",INDEX(DATAS,AA467+1)),INDEX(DATAS,AA467+1)),"")</f>
        <v/>
      </c>
    </row>
    <row r="468" customFormat="false" ht="15" hidden="false" customHeight="false" outlineLevel="0" collapsed="false">
      <c r="A468" s="60" t="n">
        <v>46309</v>
      </c>
      <c r="B468" s="0" t="n">
        <v>10</v>
      </c>
      <c r="C468" s="0" t="n">
        <v>3721</v>
      </c>
      <c r="D468" s="0" t="n">
        <v>118</v>
      </c>
      <c r="E468" s="0" t="n">
        <v>4</v>
      </c>
      <c r="F468" s="55" t="s">
        <v>361</v>
      </c>
      <c r="G468" s="0" t="n">
        <v>21.4</v>
      </c>
      <c r="H468" s="0" t="n">
        <v>33</v>
      </c>
      <c r="I468" s="55" t="s">
        <v>187</v>
      </c>
      <c r="J468" s="0" t="n">
        <v>118</v>
      </c>
      <c r="K468" s="0" t="n">
        <v>70</v>
      </c>
      <c r="M468" s="0" t="n">
        <v>377.02</v>
      </c>
      <c r="N468" s="0" t="n">
        <v>15.76</v>
      </c>
      <c r="O468" s="0" t="n">
        <v>22.3</v>
      </c>
      <c r="P468" s="0" t="n">
        <v>0</v>
      </c>
      <c r="Q468" s="0" t="n">
        <v>0</v>
      </c>
      <c r="R468" s="0" t="n">
        <v>5877</v>
      </c>
      <c r="S468" s="0" t="n">
        <v>11584</v>
      </c>
      <c r="T468" s="0" t="n">
        <v>63.45</v>
      </c>
      <c r="U468" s="0" t="n">
        <v>1796</v>
      </c>
      <c r="V468" s="0" t="n">
        <v>2</v>
      </c>
      <c r="W468" s="60" t="n">
        <v>46285</v>
      </c>
      <c r="X468" s="55" t="n">
        <f aca="false">IF(I468="Male",0,1)</f>
        <v>1</v>
      </c>
      <c r="Y468" s="55" t="n">
        <f aca="false">IF(OR(I468="DNB",I468="Dry DNB"),1,0)</f>
        <v>0</v>
      </c>
      <c r="Z468" s="55" t="n">
        <f aca="false">IF(ISNUMBER(W468),A468-W468,"")</f>
        <v>24</v>
      </c>
      <c r="AA468" s="55" t="n">
        <f aca="false">MATCH(A468,DATAS,0)</f>
        <v>1</v>
      </c>
      <c r="AB468" s="55" t="n">
        <f aca="false">IF(AND(E468&gt;0,OR(AND(B468&gt;=1,B468&lt;=6),B468=10)),1,0)</f>
        <v>1</v>
      </c>
      <c r="AC468" s="55" t="n">
        <f aca="false">IF(AND(E468&gt;0,B468=10),1,0)</f>
        <v>1</v>
      </c>
      <c r="AD468" s="0" t="str">
        <f aca="false">IF(AND(C467=C468,AA467=AA468-1),AB467,"")</f>
        <v/>
      </c>
      <c r="AE468" s="0" t="str">
        <f aca="false">IF(AND(C467=C468,AA467=AA468-1),AC467,"")</f>
        <v/>
      </c>
      <c r="AF468" s="0" t="str">
        <f aca="false">IF(AA468=1,"",IF(AND(AB468=1,AD468&lt;&gt;1),1,0))</f>
        <v/>
      </c>
      <c r="AG468" s="0" t="str">
        <f aca="false">IF(AA468=1,"",IF(AND(AC468=1,AE468&lt;&gt;1),1,0))</f>
        <v/>
      </c>
      <c r="AH468" s="60" t="str">
        <f aca="false">IF(AND(E468&gt;0,AA468&lt;2,NOT(AND(C469=C468,AA469=AA468+1))),INDEX(DATAS,AA468+1),"")</f>
        <v/>
      </c>
      <c r="AI468" s="60" t="str">
        <f aca="false">IF(AND(AC468=1,AA468&lt;2),IF(AND(C469=C468,AA469=AA468+1),IF(AC469=1,"",INDEX(DATAS,AA468+1)),INDEX(DATAS,AA468+1)),"")</f>
        <v/>
      </c>
    </row>
    <row r="469" customFormat="false" ht="15" hidden="false" customHeight="false" outlineLevel="0" collapsed="false">
      <c r="A469" s="60" t="n">
        <v>46310</v>
      </c>
      <c r="B469" s="0" t="n">
        <v>10</v>
      </c>
      <c r="C469" s="0" t="n">
        <v>3721</v>
      </c>
      <c r="D469" s="0" t="n">
        <v>119</v>
      </c>
      <c r="E469" s="0" t="n">
        <v>4</v>
      </c>
      <c r="F469" s="55" t="s">
        <v>361</v>
      </c>
      <c r="G469" s="0" t="n">
        <v>14.6</v>
      </c>
      <c r="H469" s="0" t="n">
        <v>30</v>
      </c>
      <c r="I469" s="55" t="s">
        <v>187</v>
      </c>
      <c r="J469" s="0" t="n">
        <v>119</v>
      </c>
      <c r="K469" s="0" t="n">
        <v>70</v>
      </c>
      <c r="M469" s="0" t="n">
        <v>377.02</v>
      </c>
      <c r="N469" s="0" t="n">
        <v>15.76</v>
      </c>
      <c r="O469" s="0" t="n">
        <v>22.3</v>
      </c>
      <c r="P469" s="0" t="n">
        <v>0</v>
      </c>
      <c r="Q469" s="0" t="n">
        <v>0</v>
      </c>
      <c r="T469" s="0" t="n">
        <v>63.45</v>
      </c>
      <c r="U469" s="0" t="n">
        <v>1797</v>
      </c>
      <c r="V469" s="0" t="n">
        <v>2</v>
      </c>
      <c r="W469" s="60" t="n">
        <v>46285</v>
      </c>
      <c r="X469" s="55" t="n">
        <f aca="false">IF(I469="Male",0,1)</f>
        <v>1</v>
      </c>
      <c r="Y469" s="55" t="n">
        <f aca="false">IF(OR(I469="DNB",I469="Dry DNB"),1,0)</f>
        <v>0</v>
      </c>
      <c r="Z469" s="55" t="n">
        <f aca="false">IF(ISNUMBER(W469),A469-W469,"")</f>
        <v>25</v>
      </c>
      <c r="AA469" s="55" t="n">
        <f aca="false">MATCH(A469,DATAS,0)</f>
        <v>2</v>
      </c>
      <c r="AB469" s="55" t="n">
        <f aca="false">IF(AND(E469&gt;0,OR(AND(B469&gt;=1,B469&lt;=6),B469=10)),1,0)</f>
        <v>1</v>
      </c>
      <c r="AC469" s="55" t="n">
        <f aca="false">IF(AND(E469&gt;0,B469=10),1,0)</f>
        <v>1</v>
      </c>
      <c r="AD469" s="55" t="n">
        <f aca="false">IF(AND(C468=C469,AA468=AA469-1),AB468,"")</f>
        <v>1</v>
      </c>
      <c r="AE469" s="55" t="n">
        <f aca="false">IF(AND(C468=C469,AA468=AA469-1),AC468,"")</f>
        <v>1</v>
      </c>
      <c r="AF469" s="55" t="n">
        <f aca="false">IF(AA469=1,"",IF(AND(AB469=1,AD469&lt;&gt;1),1,0))</f>
        <v>0</v>
      </c>
      <c r="AG469" s="55" t="n">
        <f aca="false">IF(AA469=1,"",IF(AND(AC469=1,AE469&lt;&gt;1),1,0))</f>
        <v>0</v>
      </c>
      <c r="AH469" s="60" t="str">
        <f aca="false">IF(AND(E469&gt;0,AA469&lt;2,NOT(AND(C470=C469,AA470=AA469+1))),INDEX(DATAS,AA469+1),"")</f>
        <v/>
      </c>
      <c r="AI469" s="60" t="str">
        <f aca="false">IF(AND(AC469=1,AA469&lt;2),IF(AND(C470=C469,AA470=AA469+1),IF(AC470=1,"",INDEX(DATAS,AA469+1)),INDEX(DATAS,AA469+1)),"")</f>
        <v/>
      </c>
    </row>
    <row r="470" customFormat="false" ht="15" hidden="false" customHeight="false" outlineLevel="0" collapsed="false">
      <c r="A470" s="60" t="n">
        <v>46309</v>
      </c>
      <c r="B470" s="0" t="n">
        <v>3</v>
      </c>
      <c r="C470" s="0" t="n">
        <v>3722</v>
      </c>
      <c r="D470" s="0" t="n">
        <v>34</v>
      </c>
      <c r="E470" s="0" t="n">
        <v>3</v>
      </c>
      <c r="F470" s="55" t="s">
        <v>361</v>
      </c>
      <c r="G470" s="0" t="n">
        <v>62.2</v>
      </c>
      <c r="H470" s="0" t="n">
        <v>61</v>
      </c>
      <c r="I470" s="55" t="s">
        <v>166</v>
      </c>
      <c r="J470" s="0" t="n">
        <v>34</v>
      </c>
      <c r="M470" s="0" t="n">
        <v>794.8</v>
      </c>
      <c r="N470" s="0" t="n">
        <v>22.98</v>
      </c>
      <c r="O470" s="0" t="n">
        <v>24.63</v>
      </c>
      <c r="P470" s="0" t="n">
        <v>4.82</v>
      </c>
      <c r="Q470" s="0" t="n">
        <v>3.92</v>
      </c>
      <c r="R470" s="0" t="n">
        <v>5009</v>
      </c>
      <c r="S470" s="0" t="n">
        <v>10069</v>
      </c>
      <c r="U470" s="0" t="n">
        <v>1796</v>
      </c>
      <c r="V470" s="0" t="n">
        <v>0</v>
      </c>
      <c r="X470" s="55" t="n">
        <f aca="false">IF(I470="Male",0,1)</f>
        <v>1</v>
      </c>
      <c r="Y470" s="55" t="n">
        <f aca="false">IF(OR(I470="DNB",I470="Dry DNB"),1,0)</f>
        <v>0</v>
      </c>
      <c r="Z470" s="0" t="str">
        <f aca="false">IF(ISNUMBER(W470),A470-W470,"")</f>
        <v/>
      </c>
      <c r="AA470" s="55" t="n">
        <f aca="false">MATCH(A470,DATAS,0)</f>
        <v>1</v>
      </c>
      <c r="AB470" s="55" t="n">
        <f aca="false">IF(AND(E470&gt;0,OR(AND(B470&gt;=1,B470&lt;=6),B470=10)),1,0)</f>
        <v>1</v>
      </c>
      <c r="AC470" s="55" t="n">
        <f aca="false">IF(AND(E470&gt;0,B470=10),1,0)</f>
        <v>0</v>
      </c>
      <c r="AD470" s="0" t="str">
        <f aca="false">IF(AND(C469=C470,AA469=AA470-1),AB469,"")</f>
        <v/>
      </c>
      <c r="AE470" s="0" t="str">
        <f aca="false">IF(AND(C469=C470,AA469=AA470-1),AC469,"")</f>
        <v/>
      </c>
      <c r="AF470" s="0" t="str">
        <f aca="false">IF(AA470=1,"",IF(AND(AB470=1,AD470&lt;&gt;1),1,0))</f>
        <v/>
      </c>
      <c r="AG470" s="0" t="str">
        <f aca="false">IF(AA470=1,"",IF(AND(AC470=1,AE470&lt;&gt;1),1,0))</f>
        <v/>
      </c>
      <c r="AH470" s="60" t="str">
        <f aca="false">IF(AND(E470&gt;0,AA470&lt;2,NOT(AND(C471=C470,AA471=AA470+1))),INDEX(DATAS,AA470+1),"")</f>
        <v/>
      </c>
      <c r="AI470" s="60" t="str">
        <f aca="false">IF(AND(AC470=1,AA470&lt;2),IF(AND(C471=C470,AA471=AA470+1),IF(AC471=1,"",INDEX(DATAS,AA470+1)),INDEX(DATAS,AA470+1)),"")</f>
        <v/>
      </c>
    </row>
    <row r="471" customFormat="false" ht="15" hidden="false" customHeight="false" outlineLevel="0" collapsed="false">
      <c r="A471" s="60" t="n">
        <v>46310</v>
      </c>
      <c r="B471" s="0" t="n">
        <v>3</v>
      </c>
      <c r="C471" s="0" t="n">
        <v>3722</v>
      </c>
      <c r="D471" s="0" t="n">
        <v>35</v>
      </c>
      <c r="E471" s="0" t="n">
        <v>3</v>
      </c>
      <c r="F471" s="55" t="s">
        <v>361</v>
      </c>
      <c r="G471" s="0" t="n">
        <v>62</v>
      </c>
      <c r="H471" s="0" t="n">
        <v>61</v>
      </c>
      <c r="I471" s="55" t="s">
        <v>166</v>
      </c>
      <c r="J471" s="0" t="n">
        <v>35</v>
      </c>
      <c r="M471" s="0" t="n">
        <v>794.8</v>
      </c>
      <c r="N471" s="0" t="n">
        <v>22.98</v>
      </c>
      <c r="O471" s="0" t="n">
        <v>24.63</v>
      </c>
      <c r="P471" s="0" t="n">
        <v>4.82</v>
      </c>
      <c r="Q471" s="0" t="n">
        <v>3.92</v>
      </c>
      <c r="U471" s="0" t="n">
        <v>1797</v>
      </c>
      <c r="V471" s="0" t="n">
        <v>0</v>
      </c>
      <c r="X471" s="55" t="n">
        <f aca="false">IF(I471="Male",0,1)</f>
        <v>1</v>
      </c>
      <c r="Y471" s="55" t="n">
        <f aca="false">IF(OR(I471="DNB",I471="Dry DNB"),1,0)</f>
        <v>0</v>
      </c>
      <c r="Z471" s="0" t="str">
        <f aca="false">IF(ISNUMBER(W471),A471-W471,"")</f>
        <v/>
      </c>
      <c r="AA471" s="55" t="n">
        <f aca="false">MATCH(A471,DATAS,0)</f>
        <v>2</v>
      </c>
      <c r="AB471" s="55" t="n">
        <f aca="false">IF(AND(E471&gt;0,OR(AND(B471&gt;=1,B471&lt;=6),B471=10)),1,0)</f>
        <v>1</v>
      </c>
      <c r="AC471" s="55" t="n">
        <f aca="false">IF(AND(E471&gt;0,B471=10),1,0)</f>
        <v>0</v>
      </c>
      <c r="AD471" s="55" t="n">
        <f aca="false">IF(AND(C470=C471,AA470=AA471-1),AB470,"")</f>
        <v>1</v>
      </c>
      <c r="AE471" s="55" t="n">
        <f aca="false">IF(AND(C470=C471,AA470=AA471-1),AC470,"")</f>
        <v>0</v>
      </c>
      <c r="AF471" s="55" t="n">
        <f aca="false">IF(AA471=1,"",IF(AND(AB471=1,AD471&lt;&gt;1),1,0))</f>
        <v>0</v>
      </c>
      <c r="AG471" s="55" t="n">
        <f aca="false">IF(AA471=1,"",IF(AND(AC471=1,AE471&lt;&gt;1),1,0))</f>
        <v>0</v>
      </c>
      <c r="AH471" s="60" t="str">
        <f aca="false">IF(AND(E471&gt;0,AA471&lt;2,NOT(AND(C472=C471,AA472=AA471+1))),INDEX(DATAS,AA471+1),"")</f>
        <v/>
      </c>
      <c r="AI471" s="60" t="str">
        <f aca="false">IF(AND(AC471=1,AA471&lt;2),IF(AND(C472=C471,AA472=AA471+1),IF(AC472=1,"",INDEX(DATAS,AA471+1)),INDEX(DATAS,AA471+1)),"")</f>
        <v/>
      </c>
    </row>
    <row r="472" customFormat="false" ht="15" hidden="false" customHeight="false" outlineLevel="0" collapsed="false">
      <c r="A472" s="60" t="n">
        <v>46309</v>
      </c>
      <c r="B472" s="0" t="n">
        <v>6</v>
      </c>
      <c r="C472" s="0" t="n">
        <v>3723</v>
      </c>
      <c r="D472" s="0" t="n">
        <v>259</v>
      </c>
      <c r="E472" s="0" t="n">
        <v>3</v>
      </c>
      <c r="F472" s="55" t="s">
        <v>361</v>
      </c>
      <c r="G472" s="0" t="n">
        <v>30.5</v>
      </c>
      <c r="H472" s="0" t="n">
        <v>27</v>
      </c>
      <c r="I472" s="55" t="s">
        <v>187</v>
      </c>
      <c r="J472" s="0" t="n">
        <v>259</v>
      </c>
      <c r="K472" s="0" t="n">
        <v>74</v>
      </c>
      <c r="M472" s="0" t="n">
        <v>533.27</v>
      </c>
      <c r="N472" s="0" t="n">
        <v>18.57</v>
      </c>
      <c r="O472" s="0" t="n">
        <v>23.08</v>
      </c>
      <c r="P472" s="0" t="n">
        <v>4.51</v>
      </c>
      <c r="Q472" s="0" t="n">
        <v>3.89</v>
      </c>
      <c r="R472" s="0" t="n">
        <v>3842</v>
      </c>
      <c r="S472" s="0" t="n">
        <v>7582</v>
      </c>
      <c r="T472" s="0" t="n">
        <v>41</v>
      </c>
      <c r="U472" s="0" t="n">
        <v>1796</v>
      </c>
      <c r="V472" s="0" t="n">
        <v>5</v>
      </c>
      <c r="W472" s="60" t="n">
        <v>46250</v>
      </c>
      <c r="X472" s="55" t="n">
        <f aca="false">IF(I472="Male",0,1)</f>
        <v>1</v>
      </c>
      <c r="Y472" s="55" t="n">
        <f aca="false">IF(OR(I472="DNB",I472="Dry DNB"),1,0)</f>
        <v>0</v>
      </c>
      <c r="Z472" s="55" t="n">
        <f aca="false">IF(ISNUMBER(W472),A472-W472,"")</f>
        <v>59</v>
      </c>
      <c r="AA472" s="55" t="n">
        <f aca="false">MATCH(A472,DATAS,0)</f>
        <v>1</v>
      </c>
      <c r="AB472" s="55" t="n">
        <f aca="false">IF(AND(E472&gt;0,OR(AND(B472&gt;=1,B472&lt;=6),B472=10)),1,0)</f>
        <v>1</v>
      </c>
      <c r="AC472" s="55" t="n">
        <f aca="false">IF(AND(E472&gt;0,B472=10),1,0)</f>
        <v>0</v>
      </c>
      <c r="AD472" s="0" t="str">
        <f aca="false">IF(AND(C471=C472,AA471=AA472-1),AB471,"")</f>
        <v/>
      </c>
      <c r="AE472" s="0" t="str">
        <f aca="false">IF(AND(C471=C472,AA471=AA472-1),AC471,"")</f>
        <v/>
      </c>
      <c r="AF472" s="0" t="str">
        <f aca="false">IF(AA472=1,"",IF(AND(AB472=1,AD472&lt;&gt;1),1,0))</f>
        <v/>
      </c>
      <c r="AG472" s="0" t="str">
        <f aca="false">IF(AA472=1,"",IF(AND(AC472=1,AE472&lt;&gt;1),1,0))</f>
        <v/>
      </c>
      <c r="AH472" s="60" t="str">
        <f aca="false">IF(AND(E472&gt;0,AA472&lt;2,NOT(AND(C473=C472,AA473=AA472+1))),INDEX(DATAS,AA472+1),"")</f>
        <v/>
      </c>
      <c r="AI472" s="60" t="str">
        <f aca="false">IF(AND(AC472=1,AA472&lt;2),IF(AND(C473=C472,AA473=AA472+1),IF(AC473=1,"",INDEX(DATAS,AA472+1)),INDEX(DATAS,AA472+1)),"")</f>
        <v/>
      </c>
    </row>
    <row r="473" customFormat="false" ht="15" hidden="false" customHeight="false" outlineLevel="0" collapsed="false">
      <c r="A473" s="60" t="n">
        <v>46310</v>
      </c>
      <c r="B473" s="0" t="n">
        <v>6</v>
      </c>
      <c r="C473" s="0" t="n">
        <v>3723</v>
      </c>
      <c r="D473" s="0" t="n">
        <v>260</v>
      </c>
      <c r="E473" s="0" t="n">
        <v>3</v>
      </c>
      <c r="F473" s="55" t="s">
        <v>361</v>
      </c>
      <c r="G473" s="0" t="n">
        <v>28.8</v>
      </c>
      <c r="H473" s="0" t="n">
        <v>27</v>
      </c>
      <c r="I473" s="55" t="s">
        <v>187</v>
      </c>
      <c r="J473" s="0" t="n">
        <v>260</v>
      </c>
      <c r="K473" s="0" t="n">
        <v>74</v>
      </c>
      <c r="M473" s="0" t="n">
        <v>533.27</v>
      </c>
      <c r="N473" s="0" t="n">
        <v>18.57</v>
      </c>
      <c r="O473" s="0" t="n">
        <v>23.08</v>
      </c>
      <c r="P473" s="0" t="n">
        <v>4.51</v>
      </c>
      <c r="Q473" s="0" t="n">
        <v>3.89</v>
      </c>
      <c r="T473" s="0" t="n">
        <v>41</v>
      </c>
      <c r="U473" s="0" t="n">
        <v>1797</v>
      </c>
      <c r="V473" s="0" t="n">
        <v>5</v>
      </c>
      <c r="W473" s="60" t="n">
        <v>46250</v>
      </c>
      <c r="X473" s="55" t="n">
        <f aca="false">IF(I473="Male",0,1)</f>
        <v>1</v>
      </c>
      <c r="Y473" s="55" t="n">
        <f aca="false">IF(OR(I473="DNB",I473="Dry DNB"),1,0)</f>
        <v>0</v>
      </c>
      <c r="Z473" s="55" t="n">
        <f aca="false">IF(ISNUMBER(W473),A473-W473,"")</f>
        <v>60</v>
      </c>
      <c r="AA473" s="55" t="n">
        <f aca="false">MATCH(A473,DATAS,0)</f>
        <v>2</v>
      </c>
      <c r="AB473" s="55" t="n">
        <f aca="false">IF(AND(E473&gt;0,OR(AND(B473&gt;=1,B473&lt;=6),B473=10)),1,0)</f>
        <v>1</v>
      </c>
      <c r="AC473" s="55" t="n">
        <f aca="false">IF(AND(E473&gt;0,B473=10),1,0)</f>
        <v>0</v>
      </c>
      <c r="AD473" s="55" t="n">
        <f aca="false">IF(AND(C472=C473,AA472=AA473-1),AB472,"")</f>
        <v>1</v>
      </c>
      <c r="AE473" s="55" t="n">
        <f aca="false">IF(AND(C472=C473,AA472=AA473-1),AC472,"")</f>
        <v>0</v>
      </c>
      <c r="AF473" s="55" t="n">
        <f aca="false">IF(AA473=1,"",IF(AND(AB473=1,AD473&lt;&gt;1),1,0))</f>
        <v>0</v>
      </c>
      <c r="AG473" s="55" t="n">
        <f aca="false">IF(AA473=1,"",IF(AND(AC473=1,AE473&lt;&gt;1),1,0))</f>
        <v>0</v>
      </c>
      <c r="AH473" s="60" t="str">
        <f aca="false">IF(AND(E473&gt;0,AA473&lt;2,NOT(AND(C474=C473,AA474=AA473+1))),INDEX(DATAS,AA473+1),"")</f>
        <v/>
      </c>
      <c r="AI473" s="60" t="str">
        <f aca="false">IF(AND(AC473=1,AA473&lt;2),IF(AND(C474=C473,AA474=AA473+1),IF(AC474=1,"",INDEX(DATAS,AA473+1)),INDEX(DATAS,AA473+1)),"")</f>
        <v/>
      </c>
    </row>
    <row r="474" customFormat="false" ht="15" hidden="false" customHeight="false" outlineLevel="0" collapsed="false">
      <c r="A474" s="60" t="n">
        <v>46309</v>
      </c>
      <c r="B474" s="0" t="n">
        <v>14</v>
      </c>
      <c r="C474" s="0" t="n">
        <v>3728</v>
      </c>
      <c r="D474" s="0" t="n">
        <v>326</v>
      </c>
      <c r="E474" s="0" t="n">
        <v>3</v>
      </c>
      <c r="F474" s="55" t="s">
        <v>362</v>
      </c>
      <c r="I474" s="55" t="s">
        <v>162</v>
      </c>
      <c r="J474" s="0" t="n">
        <v>103</v>
      </c>
      <c r="K474" s="0" t="n">
        <v>69</v>
      </c>
      <c r="L474" s="0" t="n">
        <v>266</v>
      </c>
      <c r="M474" s="0" t="n">
        <v>560.54</v>
      </c>
      <c r="N474" s="0" t="n">
        <v>46.39</v>
      </c>
      <c r="O474" s="0" t="n">
        <v>31.19</v>
      </c>
      <c r="P474" s="0" t="n">
        <v>4.34</v>
      </c>
      <c r="Q474" s="0" t="n">
        <v>3.66</v>
      </c>
      <c r="R474" s="0" t="n">
        <v>4808</v>
      </c>
      <c r="S474" s="0" t="n">
        <v>10092</v>
      </c>
      <c r="T474" s="0" t="n">
        <v>51.85</v>
      </c>
      <c r="U474" s="0" t="n">
        <v>1794</v>
      </c>
      <c r="V474" s="0" t="n">
        <v>2</v>
      </c>
      <c r="W474" s="60" t="n">
        <v>46044</v>
      </c>
      <c r="X474" s="55" t="n">
        <f aca="false">IF(I474="Male",0,1)</f>
        <v>1</v>
      </c>
      <c r="Y474" s="55" t="n">
        <f aca="false">IF(OR(I474="DNB",I474="Dry DNB"),1,0)</f>
        <v>0</v>
      </c>
      <c r="Z474" s="55" t="n">
        <f aca="false">IF(ISNUMBER(W474),A474-W474,"")</f>
        <v>265</v>
      </c>
      <c r="AA474" s="55" t="n">
        <f aca="false">MATCH(A474,DATAS,0)</f>
        <v>1</v>
      </c>
      <c r="AB474" s="55" t="n">
        <f aca="false">IF(AND(E474&gt;0,OR(AND(B474&gt;=1,B474&lt;=6),B474=10)),1,0)</f>
        <v>0</v>
      </c>
      <c r="AC474" s="55" t="n">
        <f aca="false">IF(AND(E474&gt;0,B474=10),1,0)</f>
        <v>0</v>
      </c>
      <c r="AD474" s="0" t="str">
        <f aca="false">IF(AND(C473=C474,AA473=AA474-1),AB473,"")</f>
        <v/>
      </c>
      <c r="AE474" s="0" t="str">
        <f aca="false">IF(AND(C473=C474,AA473=AA474-1),AC473,"")</f>
        <v/>
      </c>
      <c r="AF474" s="0" t="str">
        <f aca="false">IF(AA474=1,"",IF(AND(AB474=1,AD474&lt;&gt;1),1,0))</f>
        <v/>
      </c>
      <c r="AG474" s="0" t="str">
        <f aca="false">IF(AA474=1,"",IF(AND(AC474=1,AE474&lt;&gt;1),1,0))</f>
        <v/>
      </c>
      <c r="AH474" s="60" t="str">
        <f aca="false">IF(AND(E474&gt;0,AA474&lt;2,NOT(AND(C475=C474,AA475=AA474+1))),INDEX(DATAS,AA474+1),"")</f>
        <v/>
      </c>
      <c r="AI474" s="60" t="str">
        <f aca="false">IF(AND(AC474=1,AA474&lt;2),IF(AND(C475=C474,AA475=AA474+1),IF(AC475=1,"",INDEX(DATAS,AA474+1)),INDEX(DATAS,AA474+1)),"")</f>
        <v/>
      </c>
    </row>
    <row r="475" customFormat="false" ht="15" hidden="false" customHeight="false" outlineLevel="0" collapsed="false">
      <c r="A475" s="60" t="n">
        <v>46310</v>
      </c>
      <c r="B475" s="0" t="n">
        <v>14</v>
      </c>
      <c r="C475" s="0" t="n">
        <v>3728</v>
      </c>
      <c r="D475" s="0" t="n">
        <v>326</v>
      </c>
      <c r="E475" s="0" t="n">
        <v>3</v>
      </c>
      <c r="F475" s="55" t="s">
        <v>362</v>
      </c>
      <c r="I475" s="55" t="s">
        <v>162</v>
      </c>
      <c r="J475" s="0" t="n">
        <v>103</v>
      </c>
      <c r="K475" s="0" t="n">
        <v>69</v>
      </c>
      <c r="L475" s="0" t="n">
        <v>267</v>
      </c>
      <c r="M475" s="0" t="n">
        <v>560.54</v>
      </c>
      <c r="N475" s="0" t="n">
        <v>46.39</v>
      </c>
      <c r="O475" s="0" t="n">
        <v>31.19</v>
      </c>
      <c r="P475" s="0" t="n">
        <v>4.34</v>
      </c>
      <c r="Q475" s="0" t="n">
        <v>3.66</v>
      </c>
      <c r="T475" s="0" t="n">
        <v>51.85</v>
      </c>
      <c r="U475" s="0" t="n">
        <v>1795</v>
      </c>
      <c r="V475" s="0" t="n">
        <v>2</v>
      </c>
      <c r="W475" s="60" t="n">
        <v>46044</v>
      </c>
      <c r="X475" s="55" t="n">
        <f aca="false">IF(I475="Male",0,1)</f>
        <v>1</v>
      </c>
      <c r="Y475" s="55" t="n">
        <f aca="false">IF(OR(I475="DNB",I475="Dry DNB"),1,0)</f>
        <v>0</v>
      </c>
      <c r="Z475" s="55" t="n">
        <f aca="false">IF(ISNUMBER(W475),A475-W475,"")</f>
        <v>266</v>
      </c>
      <c r="AA475" s="55" t="n">
        <f aca="false">MATCH(A475,DATAS,0)</f>
        <v>2</v>
      </c>
      <c r="AB475" s="55" t="n">
        <f aca="false">IF(AND(E475&gt;0,OR(AND(B475&gt;=1,B475&lt;=6),B475=10)),1,0)</f>
        <v>0</v>
      </c>
      <c r="AC475" s="55" t="n">
        <f aca="false">IF(AND(E475&gt;0,B475=10),1,0)</f>
        <v>0</v>
      </c>
      <c r="AD475" s="55" t="n">
        <f aca="false">IF(AND(C474=C475,AA474=AA475-1),AB474,"")</f>
        <v>0</v>
      </c>
      <c r="AE475" s="55" t="n">
        <f aca="false">IF(AND(C474=C475,AA474=AA475-1),AC474,"")</f>
        <v>0</v>
      </c>
      <c r="AF475" s="55" t="n">
        <f aca="false">IF(AA475=1,"",IF(AND(AB475=1,AD475&lt;&gt;1),1,0))</f>
        <v>0</v>
      </c>
      <c r="AG475" s="55" t="n">
        <f aca="false">IF(AA475=1,"",IF(AND(AC475=1,AE475&lt;&gt;1),1,0))</f>
        <v>0</v>
      </c>
      <c r="AH475" s="60" t="str">
        <f aca="false">IF(AND(E475&gt;0,AA475&lt;2,NOT(AND(C476=C475,AA476=AA475+1))),INDEX(DATAS,AA475+1),"")</f>
        <v/>
      </c>
      <c r="AI475" s="60" t="str">
        <f aca="false">IF(AND(AC475=1,AA475&lt;2),IF(AND(C476=C475,AA476=AA475+1),IF(AC476=1,"",INDEX(DATAS,AA475+1)),INDEX(DATAS,AA475+1)),"")</f>
        <v/>
      </c>
    </row>
    <row r="476" customFormat="false" ht="15" hidden="false" customHeight="false" outlineLevel="0" collapsed="false">
      <c r="A476" s="60" t="n">
        <v>46309</v>
      </c>
      <c r="B476" s="0" t="n">
        <v>6</v>
      </c>
      <c r="C476" s="0" t="n">
        <v>3736</v>
      </c>
      <c r="D476" s="0" t="n">
        <v>152</v>
      </c>
      <c r="E476" s="0" t="n">
        <v>4</v>
      </c>
      <c r="F476" s="55" t="s">
        <v>363</v>
      </c>
      <c r="G476" s="0" t="n">
        <v>31.7</v>
      </c>
      <c r="H476" s="0" t="n">
        <v>30</v>
      </c>
      <c r="I476" s="55" t="s">
        <v>177</v>
      </c>
      <c r="J476" s="0" t="n">
        <v>152</v>
      </c>
      <c r="K476" s="0" t="n">
        <v>68</v>
      </c>
      <c r="M476" s="0" t="n">
        <v>-51.28</v>
      </c>
      <c r="N476" s="0" t="n">
        <v>44.77</v>
      </c>
      <c r="O476" s="0" t="n">
        <v>14.87</v>
      </c>
      <c r="P476" s="0" t="n">
        <v>4.72</v>
      </c>
      <c r="Q476" s="0" t="n">
        <v>3.54</v>
      </c>
      <c r="R476" s="0" t="n">
        <v>3379</v>
      </c>
      <c r="S476" s="0" t="n">
        <v>6459</v>
      </c>
      <c r="T476" s="0" t="n">
        <v>39</v>
      </c>
      <c r="U476" s="0" t="n">
        <v>1784</v>
      </c>
      <c r="V476" s="0" t="n">
        <v>2</v>
      </c>
      <c r="W476" s="60" t="n">
        <v>46268</v>
      </c>
      <c r="X476" s="55" t="n">
        <f aca="false">IF(I476="Male",0,1)</f>
        <v>1</v>
      </c>
      <c r="Y476" s="55" t="n">
        <f aca="false">IF(OR(I476="DNB",I476="Dry DNB"),1,0)</f>
        <v>0</v>
      </c>
      <c r="Z476" s="55" t="n">
        <f aca="false">IF(ISNUMBER(W476),A476-W476,"")</f>
        <v>41</v>
      </c>
      <c r="AA476" s="55" t="n">
        <f aca="false">MATCH(A476,DATAS,0)</f>
        <v>1</v>
      </c>
      <c r="AB476" s="55" t="n">
        <f aca="false">IF(AND(E476&gt;0,OR(AND(B476&gt;=1,B476&lt;=6),B476=10)),1,0)</f>
        <v>1</v>
      </c>
      <c r="AC476" s="55" t="n">
        <f aca="false">IF(AND(E476&gt;0,B476=10),1,0)</f>
        <v>0</v>
      </c>
      <c r="AD476" s="0" t="str">
        <f aca="false">IF(AND(C475=C476,AA475=AA476-1),AB475,"")</f>
        <v/>
      </c>
      <c r="AE476" s="0" t="str">
        <f aca="false">IF(AND(C475=C476,AA475=AA476-1),AC475,"")</f>
        <v/>
      </c>
      <c r="AF476" s="0" t="str">
        <f aca="false">IF(AA476=1,"",IF(AND(AB476=1,AD476&lt;&gt;1),1,0))</f>
        <v/>
      </c>
      <c r="AG476" s="0" t="str">
        <f aca="false">IF(AA476=1,"",IF(AND(AC476=1,AE476&lt;&gt;1),1,0))</f>
        <v/>
      </c>
      <c r="AH476" s="60" t="str">
        <f aca="false">IF(AND(E476&gt;0,AA476&lt;2,NOT(AND(C477=C476,AA477=AA476+1))),INDEX(DATAS,AA476+1),"")</f>
        <v/>
      </c>
      <c r="AI476" s="60" t="str">
        <f aca="false">IF(AND(AC476=1,AA476&lt;2),IF(AND(C477=C476,AA477=AA476+1),IF(AC477=1,"",INDEX(DATAS,AA476+1)),INDEX(DATAS,AA476+1)),"")</f>
        <v/>
      </c>
    </row>
    <row r="477" customFormat="false" ht="15" hidden="false" customHeight="false" outlineLevel="0" collapsed="false">
      <c r="A477" s="60" t="n">
        <v>46310</v>
      </c>
      <c r="B477" s="0" t="n">
        <v>6</v>
      </c>
      <c r="C477" s="0" t="n">
        <v>3736</v>
      </c>
      <c r="D477" s="0" t="n">
        <v>153</v>
      </c>
      <c r="E477" s="0" t="n">
        <v>4</v>
      </c>
      <c r="F477" s="55" t="s">
        <v>363</v>
      </c>
      <c r="G477" s="0" t="n">
        <v>36.1</v>
      </c>
      <c r="H477" s="0" t="n">
        <v>31</v>
      </c>
      <c r="I477" s="55" t="s">
        <v>187</v>
      </c>
      <c r="J477" s="0" t="n">
        <v>153</v>
      </c>
      <c r="K477" s="0" t="n">
        <v>68</v>
      </c>
      <c r="M477" s="0" t="n">
        <v>-51.28</v>
      </c>
      <c r="N477" s="0" t="n">
        <v>44.77</v>
      </c>
      <c r="O477" s="0" t="n">
        <v>14.87</v>
      </c>
      <c r="P477" s="0" t="n">
        <v>4.72</v>
      </c>
      <c r="Q477" s="0" t="n">
        <v>3.54</v>
      </c>
      <c r="T477" s="0" t="n">
        <v>39</v>
      </c>
      <c r="U477" s="0" t="n">
        <v>1785</v>
      </c>
      <c r="V477" s="0" t="n">
        <v>3</v>
      </c>
      <c r="W477" s="60" t="n">
        <v>46310</v>
      </c>
      <c r="X477" s="55" t="n">
        <f aca="false">IF(I477="Male",0,1)</f>
        <v>1</v>
      </c>
      <c r="Y477" s="55" t="n">
        <f aca="false">IF(OR(I477="DNB",I477="Dry DNB"),1,0)</f>
        <v>0</v>
      </c>
      <c r="Z477" s="55" t="n">
        <f aca="false">IF(ISNUMBER(W477),A477-W477,"")</f>
        <v>0</v>
      </c>
      <c r="AA477" s="55" t="n">
        <f aca="false">MATCH(A477,DATAS,0)</f>
        <v>2</v>
      </c>
      <c r="AB477" s="55" t="n">
        <f aca="false">IF(AND(E477&gt;0,OR(AND(B477&gt;=1,B477&lt;=6),B477=10)),1,0)</f>
        <v>1</v>
      </c>
      <c r="AC477" s="55" t="n">
        <f aca="false">IF(AND(E477&gt;0,B477=10),1,0)</f>
        <v>0</v>
      </c>
      <c r="AD477" s="55" t="n">
        <f aca="false">IF(AND(C476=C477,AA476=AA477-1),AB476,"")</f>
        <v>1</v>
      </c>
      <c r="AE477" s="55" t="n">
        <f aca="false">IF(AND(C476=C477,AA476=AA477-1),AC476,"")</f>
        <v>0</v>
      </c>
      <c r="AF477" s="55" t="n">
        <f aca="false">IF(AA477=1,"",IF(AND(AB477=1,AD477&lt;&gt;1),1,0))</f>
        <v>0</v>
      </c>
      <c r="AG477" s="55" t="n">
        <f aca="false">IF(AA477=1,"",IF(AND(AC477=1,AE477&lt;&gt;1),1,0))</f>
        <v>0</v>
      </c>
      <c r="AH477" s="60" t="str">
        <f aca="false">IF(AND(E477&gt;0,AA477&lt;2,NOT(AND(C478=C477,AA478=AA477+1))),INDEX(DATAS,AA477+1),"")</f>
        <v/>
      </c>
      <c r="AI477" s="60" t="str">
        <f aca="false">IF(AND(AC477=1,AA477&lt;2),IF(AND(C478=C477,AA478=AA477+1),IF(AC478=1,"",INDEX(DATAS,AA477+1)),INDEX(DATAS,AA477+1)),"")</f>
        <v/>
      </c>
    </row>
    <row r="478" customFormat="false" ht="15" hidden="false" customHeight="false" outlineLevel="0" collapsed="false">
      <c r="A478" s="60" t="n">
        <v>46309</v>
      </c>
      <c r="B478" s="0" t="n">
        <v>2</v>
      </c>
      <c r="C478" s="0" t="n">
        <v>3737</v>
      </c>
      <c r="D478" s="0" t="n">
        <v>101</v>
      </c>
      <c r="E478" s="0" t="n">
        <v>4</v>
      </c>
      <c r="F478" s="55" t="s">
        <v>363</v>
      </c>
      <c r="G478" s="0" t="n">
        <v>71.2</v>
      </c>
      <c r="H478" s="0" t="n">
        <v>67</v>
      </c>
      <c r="I478" s="55" t="s">
        <v>187</v>
      </c>
      <c r="J478" s="0" t="n">
        <v>101</v>
      </c>
      <c r="K478" s="0" t="n">
        <v>66</v>
      </c>
      <c r="M478" s="0" t="n">
        <v>172.09</v>
      </c>
      <c r="N478" s="0" t="n">
        <v>44.07</v>
      </c>
      <c r="O478" s="0" t="n">
        <v>26.29</v>
      </c>
      <c r="P478" s="0" t="n">
        <v>3.49</v>
      </c>
      <c r="Q478" s="0" t="n">
        <v>3.09</v>
      </c>
      <c r="R478" s="0" t="n">
        <v>6174</v>
      </c>
      <c r="S478" s="0" t="n">
        <v>12419</v>
      </c>
      <c r="T478" s="0" t="n">
        <v>65.8</v>
      </c>
      <c r="U478" s="0" t="n">
        <v>1784</v>
      </c>
      <c r="V478" s="0" t="n">
        <v>2</v>
      </c>
      <c r="W478" s="60" t="n">
        <v>46300</v>
      </c>
      <c r="X478" s="55" t="n">
        <f aca="false">IF(I478="Male",0,1)</f>
        <v>1</v>
      </c>
      <c r="Y478" s="55" t="n">
        <f aca="false">IF(OR(I478="DNB",I478="Dry DNB"),1,0)</f>
        <v>0</v>
      </c>
      <c r="Z478" s="55" t="n">
        <f aca="false">IF(ISNUMBER(W478),A478-W478,"")</f>
        <v>9</v>
      </c>
      <c r="AA478" s="55" t="n">
        <f aca="false">MATCH(A478,DATAS,0)</f>
        <v>1</v>
      </c>
      <c r="AB478" s="55" t="n">
        <f aca="false">IF(AND(E478&gt;0,OR(AND(B478&gt;=1,B478&lt;=6),B478=10)),1,0)</f>
        <v>1</v>
      </c>
      <c r="AC478" s="55" t="n">
        <f aca="false">IF(AND(E478&gt;0,B478=10),1,0)</f>
        <v>0</v>
      </c>
      <c r="AD478" s="0" t="str">
        <f aca="false">IF(AND(C477=C478,AA477=AA478-1),AB477,"")</f>
        <v/>
      </c>
      <c r="AE478" s="0" t="str">
        <f aca="false">IF(AND(C477=C478,AA477=AA478-1),AC477,"")</f>
        <v/>
      </c>
      <c r="AF478" s="0" t="str">
        <f aca="false">IF(AA478=1,"",IF(AND(AB478=1,AD478&lt;&gt;1),1,0))</f>
        <v/>
      </c>
      <c r="AG478" s="0" t="str">
        <f aca="false">IF(AA478=1,"",IF(AND(AC478=1,AE478&lt;&gt;1),1,0))</f>
        <v/>
      </c>
      <c r="AH478" s="60" t="str">
        <f aca="false">IF(AND(E478&gt;0,AA478&lt;2,NOT(AND(C479=C478,AA479=AA478+1))),INDEX(DATAS,AA478+1),"")</f>
        <v/>
      </c>
      <c r="AI478" s="60" t="str">
        <f aca="false">IF(AND(AC478=1,AA478&lt;2),IF(AND(C479=C478,AA479=AA478+1),IF(AC479=1,"",INDEX(DATAS,AA478+1)),INDEX(DATAS,AA478+1)),"")</f>
        <v/>
      </c>
    </row>
    <row r="479" customFormat="false" ht="15" hidden="false" customHeight="false" outlineLevel="0" collapsed="false">
      <c r="A479" s="60" t="n">
        <v>46310</v>
      </c>
      <c r="B479" s="0" t="n">
        <v>2</v>
      </c>
      <c r="C479" s="0" t="n">
        <v>3737</v>
      </c>
      <c r="D479" s="0" t="n">
        <v>102</v>
      </c>
      <c r="E479" s="0" t="n">
        <v>4</v>
      </c>
      <c r="F479" s="55" t="s">
        <v>363</v>
      </c>
      <c r="G479" s="0" t="n">
        <v>67.9</v>
      </c>
      <c r="H479" s="0" t="n">
        <v>67</v>
      </c>
      <c r="I479" s="55" t="s">
        <v>187</v>
      </c>
      <c r="J479" s="0" t="n">
        <v>102</v>
      </c>
      <c r="K479" s="0" t="n">
        <v>66</v>
      </c>
      <c r="M479" s="0" t="n">
        <v>172.09</v>
      </c>
      <c r="N479" s="0" t="n">
        <v>44.07</v>
      </c>
      <c r="O479" s="0" t="n">
        <v>26.29</v>
      </c>
      <c r="P479" s="0" t="n">
        <v>3.49</v>
      </c>
      <c r="Q479" s="0" t="n">
        <v>3.09</v>
      </c>
      <c r="T479" s="0" t="n">
        <v>65.8</v>
      </c>
      <c r="U479" s="0" t="n">
        <v>1785</v>
      </c>
      <c r="V479" s="0" t="n">
        <v>2</v>
      </c>
      <c r="W479" s="60" t="n">
        <v>46300</v>
      </c>
      <c r="X479" s="55" t="n">
        <f aca="false">IF(I479="Male",0,1)</f>
        <v>1</v>
      </c>
      <c r="Y479" s="55" t="n">
        <f aca="false">IF(OR(I479="DNB",I479="Dry DNB"),1,0)</f>
        <v>0</v>
      </c>
      <c r="Z479" s="55" t="n">
        <f aca="false">IF(ISNUMBER(W479),A479-W479,"")</f>
        <v>10</v>
      </c>
      <c r="AA479" s="55" t="n">
        <f aca="false">MATCH(A479,DATAS,0)</f>
        <v>2</v>
      </c>
      <c r="AB479" s="55" t="n">
        <f aca="false">IF(AND(E479&gt;0,OR(AND(B479&gt;=1,B479&lt;=6),B479=10)),1,0)</f>
        <v>1</v>
      </c>
      <c r="AC479" s="55" t="n">
        <f aca="false">IF(AND(E479&gt;0,B479=10),1,0)</f>
        <v>0</v>
      </c>
      <c r="AD479" s="55" t="n">
        <f aca="false">IF(AND(C478=C479,AA478=AA479-1),AB478,"")</f>
        <v>1</v>
      </c>
      <c r="AE479" s="55" t="n">
        <f aca="false">IF(AND(C478=C479,AA478=AA479-1),AC478,"")</f>
        <v>0</v>
      </c>
      <c r="AF479" s="55" t="n">
        <f aca="false">IF(AA479=1,"",IF(AND(AB479=1,AD479&lt;&gt;1),1,0))</f>
        <v>0</v>
      </c>
      <c r="AG479" s="55" t="n">
        <f aca="false">IF(AA479=1,"",IF(AND(AC479=1,AE479&lt;&gt;1),1,0))</f>
        <v>0</v>
      </c>
      <c r="AH479" s="60" t="str">
        <f aca="false">IF(AND(E479&gt;0,AA479&lt;2,NOT(AND(C480=C479,AA480=AA479+1))),INDEX(DATAS,AA479+1),"")</f>
        <v/>
      </c>
      <c r="AI479" s="60" t="str">
        <f aca="false">IF(AND(AC479=1,AA479&lt;2),IF(AND(C480=C479,AA480=AA479+1),IF(AC480=1,"",INDEX(DATAS,AA479+1)),INDEX(DATAS,AA479+1)),"")</f>
        <v/>
      </c>
    </row>
    <row r="480" customFormat="false" ht="15" hidden="false" customHeight="false" outlineLevel="0" collapsed="false">
      <c r="A480" s="60" t="n">
        <v>46309</v>
      </c>
      <c r="B480" s="0" t="n">
        <v>6</v>
      </c>
      <c r="C480" s="0" t="n">
        <v>3739</v>
      </c>
      <c r="D480" s="0" t="n">
        <v>266</v>
      </c>
      <c r="E480" s="0" t="n">
        <v>2</v>
      </c>
      <c r="F480" s="55" t="s">
        <v>364</v>
      </c>
      <c r="H480" s="0" t="n">
        <v>16</v>
      </c>
      <c r="I480" s="55" t="s">
        <v>157</v>
      </c>
      <c r="J480" s="0" t="n">
        <v>133</v>
      </c>
      <c r="K480" s="0" t="n">
        <v>70</v>
      </c>
      <c r="L480" s="0" t="n">
        <v>133</v>
      </c>
      <c r="M480" s="0" t="n">
        <v>664.1</v>
      </c>
      <c r="N480" s="0" t="n">
        <v>36.77</v>
      </c>
      <c r="O480" s="0" t="n">
        <v>30.74</v>
      </c>
      <c r="P480" s="0" t="n">
        <v>4.08</v>
      </c>
      <c r="Q480" s="0" t="n">
        <v>3.94</v>
      </c>
      <c r="R480" s="0" t="n">
        <v>5204</v>
      </c>
      <c r="S480" s="0" t="n">
        <v>10115</v>
      </c>
      <c r="T480" s="0" t="n">
        <v>58.75</v>
      </c>
      <c r="U480" s="0" t="n">
        <v>1783</v>
      </c>
      <c r="V480" s="0" t="n">
        <v>3</v>
      </c>
      <c r="W480" s="60" t="n">
        <v>46177</v>
      </c>
      <c r="X480" s="55" t="n">
        <f aca="false">IF(I480="Male",0,1)</f>
        <v>1</v>
      </c>
      <c r="Y480" s="55" t="n">
        <f aca="false">IF(OR(I480="DNB",I480="Dry DNB"),1,0)</f>
        <v>0</v>
      </c>
      <c r="Z480" s="55" t="n">
        <f aca="false">IF(ISNUMBER(W480),A480-W480,"")</f>
        <v>132</v>
      </c>
      <c r="AA480" s="55" t="n">
        <f aca="false">MATCH(A480,DATAS,0)</f>
        <v>1</v>
      </c>
      <c r="AB480" s="55" t="n">
        <f aca="false">IF(AND(E480&gt;0,OR(AND(B480&gt;=1,B480&lt;=6),B480=10)),1,0)</f>
        <v>1</v>
      </c>
      <c r="AC480" s="55" t="n">
        <f aca="false">IF(AND(E480&gt;0,B480=10),1,0)</f>
        <v>0</v>
      </c>
      <c r="AD480" s="0" t="str">
        <f aca="false">IF(AND(C479=C480,AA479=AA480-1),AB479,"")</f>
        <v/>
      </c>
      <c r="AE480" s="0" t="str">
        <f aca="false">IF(AND(C479=C480,AA479=AA480-1),AC479,"")</f>
        <v/>
      </c>
      <c r="AF480" s="0" t="str">
        <f aca="false">IF(AA480=1,"",IF(AND(AB480=1,AD480&lt;&gt;1),1,0))</f>
        <v/>
      </c>
      <c r="AG480" s="0" t="str">
        <f aca="false">IF(AA480=1,"",IF(AND(AC480=1,AE480&lt;&gt;1),1,0))</f>
        <v/>
      </c>
      <c r="AH480" s="60" t="str">
        <f aca="false">IF(AND(E480&gt;0,AA480&lt;2,NOT(AND(C481=C480,AA481=AA480+1))),INDEX(DATAS,AA480+1),"")</f>
        <v/>
      </c>
      <c r="AI480" s="60" t="str">
        <f aca="false">IF(AND(AC480=1,AA480&lt;2),IF(AND(C481=C480,AA481=AA480+1),IF(AC481=1,"",INDEX(DATAS,AA480+1)),INDEX(DATAS,AA480+1)),"")</f>
        <v/>
      </c>
    </row>
    <row r="481" customFormat="false" ht="15" hidden="false" customHeight="false" outlineLevel="0" collapsed="false">
      <c r="A481" s="60" t="n">
        <v>46310</v>
      </c>
      <c r="B481" s="0" t="n">
        <v>10</v>
      </c>
      <c r="C481" s="0" t="n">
        <v>3739</v>
      </c>
      <c r="D481" s="0" t="n">
        <v>267</v>
      </c>
      <c r="E481" s="0" t="n">
        <v>2</v>
      </c>
      <c r="F481" s="55" t="s">
        <v>364</v>
      </c>
      <c r="H481" s="0" t="n">
        <v>16</v>
      </c>
      <c r="I481" s="55" t="s">
        <v>157</v>
      </c>
      <c r="J481" s="0" t="n">
        <v>133</v>
      </c>
      <c r="K481" s="0" t="n">
        <v>70</v>
      </c>
      <c r="L481" s="0" t="n">
        <v>134</v>
      </c>
      <c r="M481" s="0" t="n">
        <v>664.1</v>
      </c>
      <c r="N481" s="0" t="n">
        <v>36.77</v>
      </c>
      <c r="O481" s="0" t="n">
        <v>30.74</v>
      </c>
      <c r="P481" s="0" t="n">
        <v>4.08</v>
      </c>
      <c r="Q481" s="0" t="n">
        <v>3.94</v>
      </c>
      <c r="T481" s="0" t="n">
        <v>58.75</v>
      </c>
      <c r="U481" s="0" t="n">
        <v>1784</v>
      </c>
      <c r="V481" s="0" t="n">
        <v>3</v>
      </c>
      <c r="W481" s="60" t="n">
        <v>46177</v>
      </c>
      <c r="X481" s="55" t="n">
        <f aca="false">IF(I481="Male",0,1)</f>
        <v>1</v>
      </c>
      <c r="Y481" s="55" t="n">
        <f aca="false">IF(OR(I481="DNB",I481="Dry DNB"),1,0)</f>
        <v>0</v>
      </c>
      <c r="Z481" s="55" t="n">
        <f aca="false">IF(ISNUMBER(W481),A481-W481,"")</f>
        <v>133</v>
      </c>
      <c r="AA481" s="55" t="n">
        <f aca="false">MATCH(A481,DATAS,0)</f>
        <v>2</v>
      </c>
      <c r="AB481" s="55" t="n">
        <f aca="false">IF(AND(E481&gt;0,OR(AND(B481&gt;=1,B481&lt;=6),B481=10)),1,0)</f>
        <v>1</v>
      </c>
      <c r="AC481" s="55" t="n">
        <f aca="false">IF(AND(E481&gt;0,B481=10),1,0)</f>
        <v>1</v>
      </c>
      <c r="AD481" s="55" t="n">
        <f aca="false">IF(AND(C480=C481,AA480=AA481-1),AB480,"")</f>
        <v>1</v>
      </c>
      <c r="AE481" s="55" t="n">
        <f aca="false">IF(AND(C480=C481,AA480=AA481-1),AC480,"")</f>
        <v>0</v>
      </c>
      <c r="AF481" s="55" t="n">
        <f aca="false">IF(AA481=1,"",IF(AND(AB481=1,AD481&lt;&gt;1),1,0))</f>
        <v>0</v>
      </c>
      <c r="AG481" s="55" t="n">
        <f aca="false">IF(AA481=1,"",IF(AND(AC481=1,AE481&lt;&gt;1),1,0))</f>
        <v>1</v>
      </c>
      <c r="AH481" s="60" t="str">
        <f aca="false">IF(AND(E481&gt;0,AA481&lt;2,NOT(AND(C482=C481,AA482=AA481+1))),INDEX(DATAS,AA481+1),"")</f>
        <v/>
      </c>
      <c r="AI481" s="60" t="str">
        <f aca="false">IF(AND(AC481=1,AA481&lt;2),IF(AND(C482=C481,AA482=AA481+1),IF(AC482=1,"",INDEX(DATAS,AA481+1)),INDEX(DATAS,AA481+1)),"")</f>
        <v/>
      </c>
    </row>
    <row r="482" customFormat="false" ht="15" hidden="false" customHeight="false" outlineLevel="0" collapsed="false">
      <c r="A482" s="60" t="n">
        <v>46309</v>
      </c>
      <c r="B482" s="0" t="n">
        <v>6</v>
      </c>
      <c r="C482" s="0" t="n">
        <v>3740</v>
      </c>
      <c r="D482" s="0" t="n">
        <v>281</v>
      </c>
      <c r="E482" s="0" t="n">
        <v>3</v>
      </c>
      <c r="F482" s="55" t="s">
        <v>365</v>
      </c>
      <c r="G482" s="0" t="n">
        <v>27.7</v>
      </c>
      <c r="H482" s="0" t="n">
        <v>28</v>
      </c>
      <c r="I482" s="55" t="s">
        <v>157</v>
      </c>
      <c r="J482" s="0" t="n">
        <v>134</v>
      </c>
      <c r="K482" s="0" t="n">
        <v>71</v>
      </c>
      <c r="L482" s="0" t="n">
        <v>147</v>
      </c>
      <c r="M482" s="0" t="n">
        <v>709.64</v>
      </c>
      <c r="N482" s="0" t="n">
        <v>66.91</v>
      </c>
      <c r="O482" s="0" t="n">
        <v>29.65</v>
      </c>
      <c r="P482" s="0" t="n">
        <v>5.59</v>
      </c>
      <c r="Q482" s="0" t="n">
        <v>3.44</v>
      </c>
      <c r="R482" s="0" t="n">
        <v>6111</v>
      </c>
      <c r="S482" s="0" t="n">
        <v>11767</v>
      </c>
      <c r="T482" s="0" t="n">
        <v>63.75</v>
      </c>
      <c r="U482" s="0" t="n">
        <v>1781</v>
      </c>
      <c r="V482" s="0" t="n">
        <v>3</v>
      </c>
      <c r="W482" s="60" t="n">
        <v>46163</v>
      </c>
      <c r="X482" s="55" t="n">
        <f aca="false">IF(I482="Male",0,1)</f>
        <v>1</v>
      </c>
      <c r="Y482" s="55" t="n">
        <f aca="false">IF(OR(I482="DNB",I482="Dry DNB"),1,0)</f>
        <v>0</v>
      </c>
      <c r="Z482" s="55" t="n">
        <f aca="false">IF(ISNUMBER(W482),A482-W482,"")</f>
        <v>146</v>
      </c>
      <c r="AA482" s="55" t="n">
        <f aca="false">MATCH(A482,DATAS,0)</f>
        <v>1</v>
      </c>
      <c r="AB482" s="55" t="n">
        <f aca="false">IF(AND(E482&gt;0,OR(AND(B482&gt;=1,B482&lt;=6),B482=10)),1,0)</f>
        <v>1</v>
      </c>
      <c r="AC482" s="55" t="n">
        <f aca="false">IF(AND(E482&gt;0,B482=10),1,0)</f>
        <v>0</v>
      </c>
      <c r="AD482" s="0" t="str">
        <f aca="false">IF(AND(C481=C482,AA481=AA482-1),AB481,"")</f>
        <v/>
      </c>
      <c r="AE482" s="0" t="str">
        <f aca="false">IF(AND(C481=C482,AA481=AA482-1),AC481,"")</f>
        <v/>
      </c>
      <c r="AF482" s="0" t="str">
        <f aca="false">IF(AA482=1,"",IF(AND(AB482=1,AD482&lt;&gt;1),1,0))</f>
        <v/>
      </c>
      <c r="AG482" s="0" t="str">
        <f aca="false">IF(AA482=1,"",IF(AND(AC482=1,AE482&lt;&gt;1),1,0))</f>
        <v/>
      </c>
      <c r="AH482" s="60" t="str">
        <f aca="false">IF(AND(E482&gt;0,AA482&lt;2,NOT(AND(C483=C482,AA483=AA482+1))),INDEX(DATAS,AA482+1),"")</f>
        <v/>
      </c>
      <c r="AI482" s="60" t="str">
        <f aca="false">IF(AND(AC482=1,AA482&lt;2),IF(AND(C483=C482,AA483=AA482+1),IF(AC483=1,"",INDEX(DATAS,AA482+1)),INDEX(DATAS,AA482+1)),"")</f>
        <v/>
      </c>
    </row>
    <row r="483" customFormat="false" ht="15" hidden="false" customHeight="false" outlineLevel="0" collapsed="false">
      <c r="A483" s="60" t="n">
        <v>46310</v>
      </c>
      <c r="B483" s="0" t="n">
        <v>6</v>
      </c>
      <c r="C483" s="0" t="n">
        <v>3740</v>
      </c>
      <c r="D483" s="0" t="n">
        <v>282</v>
      </c>
      <c r="E483" s="0" t="n">
        <v>3</v>
      </c>
      <c r="F483" s="55" t="s">
        <v>365</v>
      </c>
      <c r="G483" s="0" t="n">
        <v>30.6</v>
      </c>
      <c r="H483" s="0" t="n">
        <v>27</v>
      </c>
      <c r="I483" s="55" t="s">
        <v>157</v>
      </c>
      <c r="J483" s="0" t="n">
        <v>134</v>
      </c>
      <c r="K483" s="0" t="n">
        <v>71</v>
      </c>
      <c r="L483" s="0" t="n">
        <v>148</v>
      </c>
      <c r="M483" s="0" t="n">
        <v>709.64</v>
      </c>
      <c r="N483" s="0" t="n">
        <v>66.91</v>
      </c>
      <c r="O483" s="0" t="n">
        <v>29.65</v>
      </c>
      <c r="P483" s="0" t="n">
        <v>5.59</v>
      </c>
      <c r="Q483" s="0" t="n">
        <v>3.44</v>
      </c>
      <c r="T483" s="0" t="n">
        <v>63.75</v>
      </c>
      <c r="U483" s="0" t="n">
        <v>1782</v>
      </c>
      <c r="V483" s="0" t="n">
        <v>3</v>
      </c>
      <c r="W483" s="60" t="n">
        <v>46163</v>
      </c>
      <c r="X483" s="55" t="n">
        <f aca="false">IF(I483="Male",0,1)</f>
        <v>1</v>
      </c>
      <c r="Y483" s="55" t="n">
        <f aca="false">IF(OR(I483="DNB",I483="Dry DNB"),1,0)</f>
        <v>0</v>
      </c>
      <c r="Z483" s="55" t="n">
        <f aca="false">IF(ISNUMBER(W483),A483-W483,"")</f>
        <v>147</v>
      </c>
      <c r="AA483" s="55" t="n">
        <f aca="false">MATCH(A483,DATAS,0)</f>
        <v>2</v>
      </c>
      <c r="AB483" s="55" t="n">
        <f aca="false">IF(AND(E483&gt;0,OR(AND(B483&gt;=1,B483&lt;=6),B483=10)),1,0)</f>
        <v>1</v>
      </c>
      <c r="AC483" s="55" t="n">
        <f aca="false">IF(AND(E483&gt;0,B483=10),1,0)</f>
        <v>0</v>
      </c>
      <c r="AD483" s="55" t="n">
        <f aca="false">IF(AND(C482=C483,AA482=AA483-1),AB482,"")</f>
        <v>1</v>
      </c>
      <c r="AE483" s="55" t="n">
        <f aca="false">IF(AND(C482=C483,AA482=AA483-1),AC482,"")</f>
        <v>0</v>
      </c>
      <c r="AF483" s="55" t="n">
        <f aca="false">IF(AA483=1,"",IF(AND(AB483=1,AD483&lt;&gt;1),1,0))</f>
        <v>0</v>
      </c>
      <c r="AG483" s="55" t="n">
        <f aca="false">IF(AA483=1,"",IF(AND(AC483=1,AE483&lt;&gt;1),1,0))</f>
        <v>0</v>
      </c>
      <c r="AH483" s="60" t="str">
        <f aca="false">IF(AND(E483&gt;0,AA483&lt;2,NOT(AND(C484=C483,AA484=AA483+1))),INDEX(DATAS,AA483+1),"")</f>
        <v/>
      </c>
      <c r="AI483" s="60" t="str">
        <f aca="false">IF(AND(AC483=1,AA483&lt;2),IF(AND(C484=C483,AA484=AA483+1),IF(AC484=1,"",INDEX(DATAS,AA483+1)),INDEX(DATAS,AA483+1)),"")</f>
        <v/>
      </c>
    </row>
    <row r="484" customFormat="false" ht="15" hidden="false" customHeight="false" outlineLevel="0" collapsed="false">
      <c r="A484" s="60" t="n">
        <v>46309</v>
      </c>
      <c r="B484" s="0" t="n">
        <v>7</v>
      </c>
      <c r="C484" s="0" t="n">
        <v>3742</v>
      </c>
      <c r="D484" s="0" t="n">
        <v>504</v>
      </c>
      <c r="E484" s="0" t="n">
        <v>2</v>
      </c>
      <c r="F484" s="55" t="s">
        <v>366</v>
      </c>
      <c r="I484" s="55" t="s">
        <v>162</v>
      </c>
      <c r="J484" s="0" t="n">
        <v>337</v>
      </c>
      <c r="K484" s="0" t="n">
        <v>65</v>
      </c>
      <c r="L484" s="0" t="n">
        <v>238</v>
      </c>
      <c r="M484" s="0" t="n">
        <v>1533.47</v>
      </c>
      <c r="N484" s="0" t="n">
        <v>58.52</v>
      </c>
      <c r="O484" s="0" t="n">
        <v>33.88</v>
      </c>
      <c r="P484" s="0" t="n">
        <v>4.25</v>
      </c>
      <c r="Q484" s="0" t="n">
        <v>3.7</v>
      </c>
      <c r="R484" s="0" t="n">
        <v>4243</v>
      </c>
      <c r="S484" s="0" t="n">
        <v>8414</v>
      </c>
      <c r="T484" s="0" t="n">
        <v>41.8</v>
      </c>
      <c r="U484" s="0" t="n">
        <v>1779</v>
      </c>
      <c r="V484" s="0" t="n">
        <v>4</v>
      </c>
      <c r="W484" s="60" t="n">
        <v>46072</v>
      </c>
      <c r="X484" s="55" t="n">
        <f aca="false">IF(I484="Male",0,1)</f>
        <v>1</v>
      </c>
      <c r="Y484" s="55" t="n">
        <f aca="false">IF(OR(I484="DNB",I484="Dry DNB"),1,0)</f>
        <v>0</v>
      </c>
      <c r="Z484" s="55" t="n">
        <f aca="false">IF(ISNUMBER(W484),A484-W484,"")</f>
        <v>237</v>
      </c>
      <c r="AA484" s="55" t="n">
        <f aca="false">MATCH(A484,DATAS,0)</f>
        <v>1</v>
      </c>
      <c r="AB484" s="55" t="n">
        <f aca="false">IF(AND(E484&gt;0,OR(AND(B484&gt;=1,B484&lt;=6),B484=10)),1,0)</f>
        <v>0</v>
      </c>
      <c r="AC484" s="55" t="n">
        <f aca="false">IF(AND(E484&gt;0,B484=10),1,0)</f>
        <v>0</v>
      </c>
      <c r="AD484" s="0" t="str">
        <f aca="false">IF(AND(C483=C484,AA483=AA484-1),AB483,"")</f>
        <v/>
      </c>
      <c r="AE484" s="0" t="str">
        <f aca="false">IF(AND(C483=C484,AA483=AA484-1),AC483,"")</f>
        <v/>
      </c>
      <c r="AF484" s="0" t="str">
        <f aca="false">IF(AA484=1,"",IF(AND(AB484=1,AD484&lt;&gt;1),1,0))</f>
        <v/>
      </c>
      <c r="AG484" s="0" t="str">
        <f aca="false">IF(AA484=1,"",IF(AND(AC484=1,AE484&lt;&gt;1),1,0))</f>
        <v/>
      </c>
      <c r="AH484" s="60" t="str">
        <f aca="false">IF(AND(E484&gt;0,AA484&lt;2,NOT(AND(C485=C484,AA485=AA484+1))),INDEX(DATAS,AA484+1),"")</f>
        <v/>
      </c>
      <c r="AI484" s="60" t="str">
        <f aca="false">IF(AND(AC484=1,AA484&lt;2),IF(AND(C485=C484,AA485=AA484+1),IF(AC485=1,"",INDEX(DATAS,AA484+1)),INDEX(DATAS,AA484+1)),"")</f>
        <v/>
      </c>
    </row>
    <row r="485" customFormat="false" ht="15" hidden="false" customHeight="false" outlineLevel="0" collapsed="false">
      <c r="A485" s="60" t="n">
        <v>46310</v>
      </c>
      <c r="B485" s="0" t="n">
        <v>7</v>
      </c>
      <c r="C485" s="0" t="n">
        <v>3742</v>
      </c>
      <c r="D485" s="0" t="n">
        <v>504</v>
      </c>
      <c r="E485" s="0" t="n">
        <v>2</v>
      </c>
      <c r="F485" s="55" t="s">
        <v>366</v>
      </c>
      <c r="I485" s="55" t="s">
        <v>162</v>
      </c>
      <c r="J485" s="0" t="n">
        <v>337</v>
      </c>
      <c r="K485" s="0" t="n">
        <v>65</v>
      </c>
      <c r="L485" s="0" t="n">
        <v>239</v>
      </c>
      <c r="M485" s="0" t="n">
        <v>1533.47</v>
      </c>
      <c r="N485" s="0" t="n">
        <v>58.52</v>
      </c>
      <c r="O485" s="0" t="n">
        <v>33.88</v>
      </c>
      <c r="P485" s="0" t="n">
        <v>4.25</v>
      </c>
      <c r="Q485" s="0" t="n">
        <v>3.7</v>
      </c>
      <c r="T485" s="0" t="n">
        <v>41.8</v>
      </c>
      <c r="U485" s="0" t="n">
        <v>1780</v>
      </c>
      <c r="V485" s="0" t="n">
        <v>4</v>
      </c>
      <c r="W485" s="60" t="n">
        <v>46072</v>
      </c>
      <c r="X485" s="55" t="n">
        <f aca="false">IF(I485="Male",0,1)</f>
        <v>1</v>
      </c>
      <c r="Y485" s="55" t="n">
        <f aca="false">IF(OR(I485="DNB",I485="Dry DNB"),1,0)</f>
        <v>0</v>
      </c>
      <c r="Z485" s="55" t="n">
        <f aca="false">IF(ISNUMBER(W485),A485-W485,"")</f>
        <v>238</v>
      </c>
      <c r="AA485" s="55" t="n">
        <f aca="false">MATCH(A485,DATAS,0)</f>
        <v>2</v>
      </c>
      <c r="AB485" s="55" t="n">
        <f aca="false">IF(AND(E485&gt;0,OR(AND(B485&gt;=1,B485&lt;=6),B485=10)),1,0)</f>
        <v>0</v>
      </c>
      <c r="AC485" s="55" t="n">
        <f aca="false">IF(AND(E485&gt;0,B485=10),1,0)</f>
        <v>0</v>
      </c>
      <c r="AD485" s="55" t="n">
        <f aca="false">IF(AND(C484=C485,AA484=AA485-1),AB484,"")</f>
        <v>0</v>
      </c>
      <c r="AE485" s="55" t="n">
        <f aca="false">IF(AND(C484=C485,AA484=AA485-1),AC484,"")</f>
        <v>0</v>
      </c>
      <c r="AF485" s="55" t="n">
        <f aca="false">IF(AA485=1,"",IF(AND(AB485=1,AD485&lt;&gt;1),1,0))</f>
        <v>0</v>
      </c>
      <c r="AG485" s="55" t="n">
        <f aca="false">IF(AA485=1,"",IF(AND(AC485=1,AE485&lt;&gt;1),1,0))</f>
        <v>0</v>
      </c>
      <c r="AH485" s="60" t="str">
        <f aca="false">IF(AND(E485&gt;0,AA485&lt;2,NOT(AND(C486=C485,AA486=AA485+1))),INDEX(DATAS,AA485+1),"")</f>
        <v/>
      </c>
      <c r="AI485" s="60" t="str">
        <f aca="false">IF(AND(AC485=1,AA485&lt;2),IF(AND(C486=C485,AA486=AA485+1),IF(AC486=1,"",INDEX(DATAS,AA485+1)),INDEX(DATAS,AA485+1)),"")</f>
        <v/>
      </c>
    </row>
    <row r="486" customFormat="false" ht="15" hidden="false" customHeight="false" outlineLevel="0" collapsed="false">
      <c r="A486" s="60" t="n">
        <v>46309</v>
      </c>
      <c r="B486" s="0" t="n">
        <v>3</v>
      </c>
      <c r="C486" s="0" t="n">
        <v>3743</v>
      </c>
      <c r="D486" s="0" t="n">
        <v>213</v>
      </c>
      <c r="E486" s="0" t="n">
        <v>3</v>
      </c>
      <c r="F486" s="55" t="s">
        <v>366</v>
      </c>
      <c r="G486" s="0" t="n">
        <v>62.2</v>
      </c>
      <c r="H486" s="0" t="n">
        <v>61</v>
      </c>
      <c r="I486" s="55" t="s">
        <v>177</v>
      </c>
      <c r="J486" s="0" t="n">
        <v>213</v>
      </c>
      <c r="K486" s="0" t="n">
        <v>62</v>
      </c>
      <c r="M486" s="0" t="n">
        <v>729.1</v>
      </c>
      <c r="N486" s="0" t="n">
        <v>37.32</v>
      </c>
      <c r="O486" s="0" t="n">
        <v>35.64</v>
      </c>
      <c r="P486" s="0" t="n">
        <v>2.94</v>
      </c>
      <c r="Q486" s="0" t="n">
        <v>3.54</v>
      </c>
      <c r="R486" s="0" t="n">
        <v>5831</v>
      </c>
      <c r="S486" s="0" t="n">
        <v>11646</v>
      </c>
      <c r="T486" s="0" t="n">
        <v>68.6</v>
      </c>
      <c r="U486" s="0" t="n">
        <v>1779</v>
      </c>
      <c r="V486" s="0" t="n">
        <v>2</v>
      </c>
      <c r="W486" s="60" t="n">
        <v>46192</v>
      </c>
      <c r="X486" s="55" t="n">
        <f aca="false">IF(I486="Male",0,1)</f>
        <v>1</v>
      </c>
      <c r="Y486" s="55" t="n">
        <f aca="false">IF(OR(I486="DNB",I486="Dry DNB"),1,0)</f>
        <v>0</v>
      </c>
      <c r="Z486" s="55" t="n">
        <f aca="false">IF(ISNUMBER(W486),A486-W486,"")</f>
        <v>117</v>
      </c>
      <c r="AA486" s="55" t="n">
        <f aca="false">MATCH(A486,DATAS,0)</f>
        <v>1</v>
      </c>
      <c r="AB486" s="55" t="n">
        <f aca="false">IF(AND(E486&gt;0,OR(AND(B486&gt;=1,B486&lt;=6),B486=10)),1,0)</f>
        <v>1</v>
      </c>
      <c r="AC486" s="55" t="n">
        <f aca="false">IF(AND(E486&gt;0,B486=10),1,0)</f>
        <v>0</v>
      </c>
      <c r="AD486" s="0" t="str">
        <f aca="false">IF(AND(C485=C486,AA485=AA486-1),AB485,"")</f>
        <v/>
      </c>
      <c r="AE486" s="0" t="str">
        <f aca="false">IF(AND(C485=C486,AA485=AA486-1),AC485,"")</f>
        <v/>
      </c>
      <c r="AF486" s="0" t="str">
        <f aca="false">IF(AA486=1,"",IF(AND(AB486=1,AD486&lt;&gt;1),1,0))</f>
        <v/>
      </c>
      <c r="AG486" s="0" t="str">
        <f aca="false">IF(AA486=1,"",IF(AND(AC486=1,AE486&lt;&gt;1),1,0))</f>
        <v/>
      </c>
      <c r="AH486" s="60" t="str">
        <f aca="false">IF(AND(E486&gt;0,AA486&lt;2,NOT(AND(C487=C486,AA487=AA486+1))),INDEX(DATAS,AA486+1),"")</f>
        <v/>
      </c>
      <c r="AI486" s="60" t="str">
        <f aca="false">IF(AND(AC486=1,AA486&lt;2),IF(AND(C487=C486,AA487=AA486+1),IF(AC487=1,"",INDEX(DATAS,AA486+1)),INDEX(DATAS,AA486+1)),"")</f>
        <v/>
      </c>
    </row>
    <row r="487" customFormat="false" ht="15" hidden="false" customHeight="false" outlineLevel="0" collapsed="false">
      <c r="A487" s="60" t="n">
        <v>46310</v>
      </c>
      <c r="B487" s="0" t="n">
        <v>3</v>
      </c>
      <c r="C487" s="0" t="n">
        <v>3743</v>
      </c>
      <c r="D487" s="0" t="n">
        <v>214</v>
      </c>
      <c r="E487" s="0" t="n">
        <v>3</v>
      </c>
      <c r="F487" s="55" t="s">
        <v>366</v>
      </c>
      <c r="G487" s="0" t="n">
        <v>60.9</v>
      </c>
      <c r="H487" s="0" t="n">
        <v>61</v>
      </c>
      <c r="I487" s="55" t="s">
        <v>177</v>
      </c>
      <c r="J487" s="0" t="n">
        <v>214</v>
      </c>
      <c r="K487" s="0" t="n">
        <v>62</v>
      </c>
      <c r="M487" s="0" t="n">
        <v>729.1</v>
      </c>
      <c r="N487" s="0" t="n">
        <v>37.32</v>
      </c>
      <c r="O487" s="0" t="n">
        <v>35.64</v>
      </c>
      <c r="P487" s="0" t="n">
        <v>2.94</v>
      </c>
      <c r="Q487" s="0" t="n">
        <v>3.54</v>
      </c>
      <c r="T487" s="0" t="n">
        <v>68.6</v>
      </c>
      <c r="U487" s="0" t="n">
        <v>1780</v>
      </c>
      <c r="V487" s="0" t="n">
        <v>2</v>
      </c>
      <c r="W487" s="60" t="n">
        <v>46192</v>
      </c>
      <c r="X487" s="55" t="n">
        <f aca="false">IF(I487="Male",0,1)</f>
        <v>1</v>
      </c>
      <c r="Y487" s="55" t="n">
        <f aca="false">IF(OR(I487="DNB",I487="Dry DNB"),1,0)</f>
        <v>0</v>
      </c>
      <c r="Z487" s="55" t="n">
        <f aca="false">IF(ISNUMBER(W487),A487-W487,"")</f>
        <v>118</v>
      </c>
      <c r="AA487" s="55" t="n">
        <f aca="false">MATCH(A487,DATAS,0)</f>
        <v>2</v>
      </c>
      <c r="AB487" s="55" t="n">
        <f aca="false">IF(AND(E487&gt;0,OR(AND(B487&gt;=1,B487&lt;=6),B487=10)),1,0)</f>
        <v>1</v>
      </c>
      <c r="AC487" s="55" t="n">
        <f aca="false">IF(AND(E487&gt;0,B487=10),1,0)</f>
        <v>0</v>
      </c>
      <c r="AD487" s="55" t="n">
        <f aca="false">IF(AND(C486=C487,AA486=AA487-1),AB486,"")</f>
        <v>1</v>
      </c>
      <c r="AE487" s="55" t="n">
        <f aca="false">IF(AND(C486=C487,AA486=AA487-1),AC486,"")</f>
        <v>0</v>
      </c>
      <c r="AF487" s="55" t="n">
        <f aca="false">IF(AA487=1,"",IF(AND(AB487=1,AD487&lt;&gt;1),1,0))</f>
        <v>0</v>
      </c>
      <c r="AG487" s="55" t="n">
        <f aca="false">IF(AA487=1,"",IF(AND(AC487=1,AE487&lt;&gt;1),1,0))</f>
        <v>0</v>
      </c>
      <c r="AH487" s="60" t="str">
        <f aca="false">IF(AND(E487&gt;0,AA487&lt;2,NOT(AND(C488=C487,AA488=AA487+1))),INDEX(DATAS,AA487+1),"")</f>
        <v/>
      </c>
      <c r="AI487" s="60" t="str">
        <f aca="false">IF(AND(AC487=1,AA487&lt;2),IF(AND(C488=C487,AA488=AA487+1),IF(AC488=1,"",INDEX(DATAS,AA487+1)),INDEX(DATAS,AA487+1)),"")</f>
        <v/>
      </c>
    </row>
    <row r="488" customFormat="false" ht="15" hidden="false" customHeight="false" outlineLevel="0" collapsed="false">
      <c r="A488" s="60" t="n">
        <v>46309</v>
      </c>
      <c r="B488" s="0" t="n">
        <v>7</v>
      </c>
      <c r="C488" s="0" t="n">
        <v>3746</v>
      </c>
      <c r="D488" s="0" t="n">
        <v>191</v>
      </c>
      <c r="E488" s="0" t="n">
        <v>3</v>
      </c>
      <c r="F488" s="55" t="s">
        <v>367</v>
      </c>
      <c r="I488" s="55" t="s">
        <v>162</v>
      </c>
      <c r="J488" s="0" t="n">
        <v>115</v>
      </c>
      <c r="K488" s="0" t="n">
        <v>115</v>
      </c>
      <c r="L488" s="0" t="n">
        <v>224</v>
      </c>
      <c r="M488" s="0" t="n">
        <v>1012.24</v>
      </c>
      <c r="N488" s="0" t="n">
        <v>70.35</v>
      </c>
      <c r="O488" s="0" t="n">
        <v>42.61</v>
      </c>
      <c r="P488" s="0" t="n">
        <v>4.15</v>
      </c>
      <c r="Q488" s="0" t="n">
        <v>3.63</v>
      </c>
      <c r="R488" s="0" t="n">
        <v>2912</v>
      </c>
      <c r="S488" s="0" t="n">
        <v>4610</v>
      </c>
      <c r="T488" s="0" t="n">
        <v>40.4</v>
      </c>
      <c r="U488" s="0" t="n">
        <v>1777</v>
      </c>
      <c r="V488" s="0" t="n">
        <v>1</v>
      </c>
      <c r="W488" s="60" t="n">
        <v>46086</v>
      </c>
      <c r="X488" s="55" t="n">
        <f aca="false">IF(I488="Male",0,1)</f>
        <v>1</v>
      </c>
      <c r="Y488" s="55" t="n">
        <f aca="false">IF(OR(I488="DNB",I488="Dry DNB"),1,0)</f>
        <v>0</v>
      </c>
      <c r="Z488" s="55" t="n">
        <f aca="false">IF(ISNUMBER(W488),A488-W488,"")</f>
        <v>223</v>
      </c>
      <c r="AA488" s="55" t="n">
        <f aca="false">MATCH(A488,DATAS,0)</f>
        <v>1</v>
      </c>
      <c r="AB488" s="55" t="n">
        <f aca="false">IF(AND(E488&gt;0,OR(AND(B488&gt;=1,B488&lt;=6),B488=10)),1,0)</f>
        <v>0</v>
      </c>
      <c r="AC488" s="55" t="n">
        <f aca="false">IF(AND(E488&gt;0,B488=10),1,0)</f>
        <v>0</v>
      </c>
      <c r="AD488" s="0" t="str">
        <f aca="false">IF(AND(C487=C488,AA487=AA488-1),AB487,"")</f>
        <v/>
      </c>
      <c r="AE488" s="0" t="str">
        <f aca="false">IF(AND(C487=C488,AA487=AA488-1),AC487,"")</f>
        <v/>
      </c>
      <c r="AF488" s="0" t="str">
        <f aca="false">IF(AA488=1,"",IF(AND(AB488=1,AD488&lt;&gt;1),1,0))</f>
        <v/>
      </c>
      <c r="AG488" s="0" t="str">
        <f aca="false">IF(AA488=1,"",IF(AND(AC488=1,AE488&lt;&gt;1),1,0))</f>
        <v/>
      </c>
      <c r="AH488" s="60" t="str">
        <f aca="false">IF(AND(E488&gt;0,AA488&lt;2,NOT(AND(C489=C488,AA489=AA488+1))),INDEX(DATAS,AA488+1),"")</f>
        <v/>
      </c>
      <c r="AI488" s="60" t="str">
        <f aca="false">IF(AND(AC488=1,AA488&lt;2),IF(AND(C489=C488,AA489=AA488+1),IF(AC489=1,"",INDEX(DATAS,AA488+1)),INDEX(DATAS,AA488+1)),"")</f>
        <v/>
      </c>
    </row>
    <row r="489" customFormat="false" ht="15" hidden="false" customHeight="false" outlineLevel="0" collapsed="false">
      <c r="A489" s="60" t="n">
        <v>46310</v>
      </c>
      <c r="B489" s="0" t="n">
        <v>7</v>
      </c>
      <c r="C489" s="0" t="n">
        <v>3746</v>
      </c>
      <c r="D489" s="0" t="n">
        <v>191</v>
      </c>
      <c r="E489" s="0" t="n">
        <v>3</v>
      </c>
      <c r="F489" s="55" t="s">
        <v>367</v>
      </c>
      <c r="I489" s="55" t="s">
        <v>162</v>
      </c>
      <c r="J489" s="0" t="n">
        <v>115</v>
      </c>
      <c r="K489" s="0" t="n">
        <v>115</v>
      </c>
      <c r="L489" s="0" t="n">
        <v>225</v>
      </c>
      <c r="M489" s="0" t="n">
        <v>1012.24</v>
      </c>
      <c r="N489" s="0" t="n">
        <v>70.35</v>
      </c>
      <c r="O489" s="0" t="n">
        <v>42.61</v>
      </c>
      <c r="P489" s="0" t="n">
        <v>4.15</v>
      </c>
      <c r="Q489" s="0" t="n">
        <v>3.63</v>
      </c>
      <c r="T489" s="0" t="n">
        <v>40.4</v>
      </c>
      <c r="U489" s="0" t="n">
        <v>1778</v>
      </c>
      <c r="V489" s="0" t="n">
        <v>1</v>
      </c>
      <c r="W489" s="60" t="n">
        <v>46086</v>
      </c>
      <c r="X489" s="55" t="n">
        <f aca="false">IF(I489="Male",0,1)</f>
        <v>1</v>
      </c>
      <c r="Y489" s="55" t="n">
        <f aca="false">IF(OR(I489="DNB",I489="Dry DNB"),1,0)</f>
        <v>0</v>
      </c>
      <c r="Z489" s="55" t="n">
        <f aca="false">IF(ISNUMBER(W489),A489-W489,"")</f>
        <v>224</v>
      </c>
      <c r="AA489" s="55" t="n">
        <f aca="false">MATCH(A489,DATAS,0)</f>
        <v>2</v>
      </c>
      <c r="AB489" s="55" t="n">
        <f aca="false">IF(AND(E489&gt;0,OR(AND(B489&gt;=1,B489&lt;=6),B489=10)),1,0)</f>
        <v>0</v>
      </c>
      <c r="AC489" s="55" t="n">
        <f aca="false">IF(AND(E489&gt;0,B489=10),1,0)</f>
        <v>0</v>
      </c>
      <c r="AD489" s="55" t="n">
        <f aca="false">IF(AND(C488=C489,AA488=AA489-1),AB488,"")</f>
        <v>0</v>
      </c>
      <c r="AE489" s="55" t="n">
        <f aca="false">IF(AND(C488=C489,AA488=AA489-1),AC488,"")</f>
        <v>0</v>
      </c>
      <c r="AF489" s="55" t="n">
        <f aca="false">IF(AA489=1,"",IF(AND(AB489=1,AD489&lt;&gt;1),1,0))</f>
        <v>0</v>
      </c>
      <c r="AG489" s="55" t="n">
        <f aca="false">IF(AA489=1,"",IF(AND(AC489=1,AE489&lt;&gt;1),1,0))</f>
        <v>0</v>
      </c>
      <c r="AH489" s="60" t="str">
        <f aca="false">IF(AND(E489&gt;0,AA489&lt;2,NOT(AND(C490=C489,AA490=AA489+1))),INDEX(DATAS,AA489+1),"")</f>
        <v/>
      </c>
      <c r="AI489" s="60" t="str">
        <f aca="false">IF(AND(AC489=1,AA489&lt;2),IF(AND(C490=C489,AA490=AA489+1),IF(AC490=1,"",INDEX(DATAS,AA489+1)),INDEX(DATAS,AA489+1)),"")</f>
        <v/>
      </c>
    </row>
    <row r="490" customFormat="false" ht="15" hidden="false" customHeight="false" outlineLevel="0" collapsed="false">
      <c r="A490" s="60" t="n">
        <v>46309</v>
      </c>
      <c r="B490" s="0" t="n">
        <v>3</v>
      </c>
      <c r="C490" s="0" t="n">
        <v>3747</v>
      </c>
      <c r="D490" s="0" t="n">
        <v>186</v>
      </c>
      <c r="E490" s="0" t="n">
        <v>3</v>
      </c>
      <c r="F490" s="55" t="s">
        <v>367</v>
      </c>
      <c r="G490" s="0" t="n">
        <v>63.3</v>
      </c>
      <c r="H490" s="0" t="n">
        <v>61</v>
      </c>
      <c r="I490" s="55" t="s">
        <v>157</v>
      </c>
      <c r="J490" s="0" t="n">
        <v>102</v>
      </c>
      <c r="K490" s="0" t="n">
        <v>67</v>
      </c>
      <c r="L490" s="0" t="n">
        <v>84</v>
      </c>
      <c r="M490" s="0" t="n">
        <v>-645.34</v>
      </c>
      <c r="N490" s="0" t="n">
        <v>16.08</v>
      </c>
      <c r="O490" s="0" t="n">
        <v>-5.04</v>
      </c>
      <c r="P490" s="0" t="n">
        <v>3.71</v>
      </c>
      <c r="Q490" s="0" t="n">
        <v>3.22</v>
      </c>
      <c r="R490" s="0" t="n">
        <v>6287</v>
      </c>
      <c r="S490" s="0" t="n">
        <v>12524</v>
      </c>
      <c r="T490" s="0" t="n">
        <v>63.15</v>
      </c>
      <c r="U490" s="0" t="n">
        <v>1777</v>
      </c>
      <c r="V490" s="0" t="n">
        <v>2</v>
      </c>
      <c r="W490" s="60" t="n">
        <v>46226</v>
      </c>
      <c r="X490" s="55" t="n">
        <f aca="false">IF(I490="Male",0,1)</f>
        <v>1</v>
      </c>
      <c r="Y490" s="55" t="n">
        <f aca="false">IF(OR(I490="DNB",I490="Dry DNB"),1,0)</f>
        <v>0</v>
      </c>
      <c r="Z490" s="55" t="n">
        <f aca="false">IF(ISNUMBER(W490),A490-W490,"")</f>
        <v>83</v>
      </c>
      <c r="AA490" s="55" t="n">
        <f aca="false">MATCH(A490,DATAS,0)</f>
        <v>1</v>
      </c>
      <c r="AB490" s="55" t="n">
        <f aca="false">IF(AND(E490&gt;0,OR(AND(B490&gt;=1,B490&lt;=6),B490=10)),1,0)</f>
        <v>1</v>
      </c>
      <c r="AC490" s="55" t="n">
        <f aca="false">IF(AND(E490&gt;0,B490=10),1,0)</f>
        <v>0</v>
      </c>
      <c r="AD490" s="0" t="str">
        <f aca="false">IF(AND(C489=C490,AA489=AA490-1),AB489,"")</f>
        <v/>
      </c>
      <c r="AE490" s="0" t="str">
        <f aca="false">IF(AND(C489=C490,AA489=AA490-1),AC489,"")</f>
        <v/>
      </c>
      <c r="AF490" s="0" t="str">
        <f aca="false">IF(AA490=1,"",IF(AND(AB490=1,AD490&lt;&gt;1),1,0))</f>
        <v/>
      </c>
      <c r="AG490" s="0" t="str">
        <f aca="false">IF(AA490=1,"",IF(AND(AC490=1,AE490&lt;&gt;1),1,0))</f>
        <v/>
      </c>
      <c r="AH490" s="60" t="str">
        <f aca="false">IF(AND(E490&gt;0,AA490&lt;2,NOT(AND(C491=C490,AA491=AA490+1))),INDEX(DATAS,AA490+1),"")</f>
        <v/>
      </c>
      <c r="AI490" s="60" t="str">
        <f aca="false">IF(AND(AC490=1,AA490&lt;2),IF(AND(C491=C490,AA491=AA490+1),IF(AC491=1,"",INDEX(DATAS,AA490+1)),INDEX(DATAS,AA490+1)),"")</f>
        <v/>
      </c>
    </row>
    <row r="491" customFormat="false" ht="15" hidden="false" customHeight="false" outlineLevel="0" collapsed="false">
      <c r="A491" s="60" t="n">
        <v>46310</v>
      </c>
      <c r="B491" s="0" t="n">
        <v>3</v>
      </c>
      <c r="C491" s="0" t="n">
        <v>3747</v>
      </c>
      <c r="D491" s="0" t="n">
        <v>187</v>
      </c>
      <c r="E491" s="0" t="n">
        <v>3</v>
      </c>
      <c r="F491" s="55" t="s">
        <v>367</v>
      </c>
      <c r="G491" s="0" t="n">
        <v>49.7</v>
      </c>
      <c r="H491" s="0" t="n">
        <v>60</v>
      </c>
      <c r="I491" s="55" t="s">
        <v>157</v>
      </c>
      <c r="J491" s="0" t="n">
        <v>102</v>
      </c>
      <c r="K491" s="0" t="n">
        <v>67</v>
      </c>
      <c r="L491" s="0" t="n">
        <v>85</v>
      </c>
      <c r="M491" s="0" t="n">
        <v>-645.34</v>
      </c>
      <c r="N491" s="0" t="n">
        <v>16.08</v>
      </c>
      <c r="O491" s="0" t="n">
        <v>-5.04</v>
      </c>
      <c r="P491" s="0" t="n">
        <v>3.71</v>
      </c>
      <c r="Q491" s="0" t="n">
        <v>3.22</v>
      </c>
      <c r="T491" s="0" t="n">
        <v>63.15</v>
      </c>
      <c r="U491" s="0" t="n">
        <v>1778</v>
      </c>
      <c r="V491" s="0" t="n">
        <v>2</v>
      </c>
      <c r="W491" s="60" t="n">
        <v>46226</v>
      </c>
      <c r="X491" s="55" t="n">
        <f aca="false">IF(I491="Male",0,1)</f>
        <v>1</v>
      </c>
      <c r="Y491" s="55" t="n">
        <f aca="false">IF(OR(I491="DNB",I491="Dry DNB"),1,0)</f>
        <v>0</v>
      </c>
      <c r="Z491" s="55" t="n">
        <f aca="false">IF(ISNUMBER(W491),A491-W491,"")</f>
        <v>84</v>
      </c>
      <c r="AA491" s="55" t="n">
        <f aca="false">MATCH(A491,DATAS,0)</f>
        <v>2</v>
      </c>
      <c r="AB491" s="55" t="n">
        <f aca="false">IF(AND(E491&gt;0,OR(AND(B491&gt;=1,B491&lt;=6),B491=10)),1,0)</f>
        <v>1</v>
      </c>
      <c r="AC491" s="55" t="n">
        <f aca="false">IF(AND(E491&gt;0,B491=10),1,0)</f>
        <v>0</v>
      </c>
      <c r="AD491" s="55" t="n">
        <f aca="false">IF(AND(C490=C491,AA490=AA491-1),AB490,"")</f>
        <v>1</v>
      </c>
      <c r="AE491" s="55" t="n">
        <f aca="false">IF(AND(C490=C491,AA490=AA491-1),AC490,"")</f>
        <v>0</v>
      </c>
      <c r="AF491" s="55" t="n">
        <f aca="false">IF(AA491=1,"",IF(AND(AB491=1,AD491&lt;&gt;1),1,0))</f>
        <v>0</v>
      </c>
      <c r="AG491" s="55" t="n">
        <f aca="false">IF(AA491=1,"",IF(AND(AC491=1,AE491&lt;&gt;1),1,0))</f>
        <v>0</v>
      </c>
      <c r="AH491" s="60" t="str">
        <f aca="false">IF(AND(E491&gt;0,AA491&lt;2,NOT(AND(C492=C491,AA492=AA491+1))),INDEX(DATAS,AA491+1),"")</f>
        <v/>
      </c>
      <c r="AI491" s="60" t="str">
        <f aca="false">IF(AND(AC491=1,AA491&lt;2),IF(AND(C492=C491,AA492=AA491+1),IF(AC492=1,"",INDEX(DATAS,AA491+1)),INDEX(DATAS,AA491+1)),"")</f>
        <v/>
      </c>
    </row>
    <row r="492" customFormat="false" ht="15" hidden="false" customHeight="false" outlineLevel="0" collapsed="false">
      <c r="A492" s="60" t="n">
        <v>46309</v>
      </c>
      <c r="B492" s="0" t="n">
        <v>5</v>
      </c>
      <c r="C492" s="0" t="n">
        <v>3754</v>
      </c>
      <c r="D492" s="0" t="n">
        <v>320</v>
      </c>
      <c r="E492" s="0" t="n">
        <v>3</v>
      </c>
      <c r="F492" s="55" t="s">
        <v>368</v>
      </c>
      <c r="G492" s="0" t="n">
        <v>35.6</v>
      </c>
      <c r="H492" s="0" t="n">
        <v>42</v>
      </c>
      <c r="I492" s="55" t="s">
        <v>187</v>
      </c>
      <c r="J492" s="0" t="n">
        <v>320</v>
      </c>
      <c r="K492" s="0" t="n">
        <v>68</v>
      </c>
      <c r="M492" s="0" t="n">
        <v>1012.8</v>
      </c>
      <c r="N492" s="0" t="n">
        <v>65.22</v>
      </c>
      <c r="O492" s="0" t="n">
        <v>41.46</v>
      </c>
      <c r="P492" s="0" t="n">
        <v>5.72</v>
      </c>
      <c r="Q492" s="0" t="n">
        <v>4.6</v>
      </c>
      <c r="R492" s="0" t="n">
        <v>6382</v>
      </c>
      <c r="S492" s="0" t="n">
        <v>12606</v>
      </c>
      <c r="T492" s="0" t="n">
        <v>72.35</v>
      </c>
      <c r="U492" s="0" t="n">
        <v>1773</v>
      </c>
      <c r="V492" s="0" t="n">
        <v>8</v>
      </c>
      <c r="W492" s="60" t="n">
        <v>46296</v>
      </c>
      <c r="X492" s="55" t="n">
        <f aca="false">IF(I492="Male",0,1)</f>
        <v>1</v>
      </c>
      <c r="Y492" s="55" t="n">
        <f aca="false">IF(OR(I492="DNB",I492="Dry DNB"),1,0)</f>
        <v>0</v>
      </c>
      <c r="Z492" s="55" t="n">
        <f aca="false">IF(ISNUMBER(W492),A492-W492,"")</f>
        <v>13</v>
      </c>
      <c r="AA492" s="55" t="n">
        <f aca="false">MATCH(A492,DATAS,0)</f>
        <v>1</v>
      </c>
      <c r="AB492" s="55" t="n">
        <f aca="false">IF(AND(E492&gt;0,OR(AND(B492&gt;=1,B492&lt;=6),B492=10)),1,0)</f>
        <v>1</v>
      </c>
      <c r="AC492" s="55" t="n">
        <f aca="false">IF(AND(E492&gt;0,B492=10),1,0)</f>
        <v>0</v>
      </c>
      <c r="AD492" s="0" t="str">
        <f aca="false">IF(AND(C491=C492,AA491=AA492-1),AB491,"")</f>
        <v/>
      </c>
      <c r="AE492" s="0" t="str">
        <f aca="false">IF(AND(C491=C492,AA491=AA492-1),AC491,"")</f>
        <v/>
      </c>
      <c r="AF492" s="0" t="str">
        <f aca="false">IF(AA492=1,"",IF(AND(AB492=1,AD492&lt;&gt;1),1,0))</f>
        <v/>
      </c>
      <c r="AG492" s="0" t="str">
        <f aca="false">IF(AA492=1,"",IF(AND(AC492=1,AE492&lt;&gt;1),1,0))</f>
        <v/>
      </c>
      <c r="AH492" s="60" t="str">
        <f aca="false">IF(AND(E492&gt;0,AA492&lt;2,NOT(AND(C493=C492,AA493=AA492+1))),INDEX(DATAS,AA492+1),"")</f>
        <v/>
      </c>
      <c r="AI492" s="60" t="str">
        <f aca="false">IF(AND(AC492=1,AA492&lt;2),IF(AND(C493=C492,AA493=AA492+1),IF(AC493=1,"",INDEX(DATAS,AA492+1)),INDEX(DATAS,AA492+1)),"")</f>
        <v/>
      </c>
    </row>
    <row r="493" customFormat="false" ht="15" hidden="false" customHeight="false" outlineLevel="0" collapsed="false">
      <c r="A493" s="60" t="n">
        <v>46310</v>
      </c>
      <c r="B493" s="0" t="n">
        <v>5</v>
      </c>
      <c r="C493" s="0" t="n">
        <v>3754</v>
      </c>
      <c r="D493" s="0" t="n">
        <v>321</v>
      </c>
      <c r="E493" s="0" t="n">
        <v>3</v>
      </c>
      <c r="F493" s="55" t="s">
        <v>368</v>
      </c>
      <c r="G493" s="0" t="n">
        <v>47.5</v>
      </c>
      <c r="H493" s="0" t="n">
        <v>42</v>
      </c>
      <c r="I493" s="55" t="s">
        <v>187</v>
      </c>
      <c r="J493" s="0" t="n">
        <v>321</v>
      </c>
      <c r="K493" s="0" t="n">
        <v>68</v>
      </c>
      <c r="M493" s="0" t="n">
        <v>1012.8</v>
      </c>
      <c r="N493" s="0" t="n">
        <v>65.22</v>
      </c>
      <c r="O493" s="0" t="n">
        <v>41.46</v>
      </c>
      <c r="P493" s="0" t="n">
        <v>5.72</v>
      </c>
      <c r="Q493" s="0" t="n">
        <v>4.6</v>
      </c>
      <c r="T493" s="0" t="n">
        <v>72.35</v>
      </c>
      <c r="U493" s="0" t="n">
        <v>1774</v>
      </c>
      <c r="V493" s="0" t="n">
        <v>8</v>
      </c>
      <c r="W493" s="60" t="n">
        <v>46296</v>
      </c>
      <c r="X493" s="55" t="n">
        <f aca="false">IF(I493="Male",0,1)</f>
        <v>1</v>
      </c>
      <c r="Y493" s="55" t="n">
        <f aca="false">IF(OR(I493="DNB",I493="Dry DNB"),1,0)</f>
        <v>0</v>
      </c>
      <c r="Z493" s="55" t="n">
        <f aca="false">IF(ISNUMBER(W493),A493-W493,"")</f>
        <v>14</v>
      </c>
      <c r="AA493" s="55" t="n">
        <f aca="false">MATCH(A493,DATAS,0)</f>
        <v>2</v>
      </c>
      <c r="AB493" s="55" t="n">
        <f aca="false">IF(AND(E493&gt;0,OR(AND(B493&gt;=1,B493&lt;=6),B493=10)),1,0)</f>
        <v>1</v>
      </c>
      <c r="AC493" s="55" t="n">
        <f aca="false">IF(AND(E493&gt;0,B493=10),1,0)</f>
        <v>0</v>
      </c>
      <c r="AD493" s="55" t="n">
        <f aca="false">IF(AND(C492=C493,AA492=AA493-1),AB492,"")</f>
        <v>1</v>
      </c>
      <c r="AE493" s="55" t="n">
        <f aca="false">IF(AND(C492=C493,AA492=AA493-1),AC492,"")</f>
        <v>0</v>
      </c>
      <c r="AF493" s="55" t="n">
        <f aca="false">IF(AA493=1,"",IF(AND(AB493=1,AD493&lt;&gt;1),1,0))</f>
        <v>0</v>
      </c>
      <c r="AG493" s="55" t="n">
        <f aca="false">IF(AA493=1,"",IF(AND(AC493=1,AE493&lt;&gt;1),1,0))</f>
        <v>0</v>
      </c>
      <c r="AH493" s="60" t="str">
        <f aca="false">IF(AND(E493&gt;0,AA493&lt;2,NOT(AND(C494=C493,AA494=AA493+1))),INDEX(DATAS,AA493+1),"")</f>
        <v/>
      </c>
      <c r="AI493" s="60" t="str">
        <f aca="false">IF(AND(AC493=1,AA493&lt;2),IF(AND(C494=C493,AA494=AA493+1),IF(AC494=1,"",INDEX(DATAS,AA493+1)),INDEX(DATAS,AA493+1)),"")</f>
        <v/>
      </c>
    </row>
    <row r="494" customFormat="false" ht="15" hidden="false" customHeight="false" outlineLevel="0" collapsed="false">
      <c r="A494" s="60" t="n">
        <v>46309</v>
      </c>
      <c r="B494" s="0" t="n">
        <v>5</v>
      </c>
      <c r="C494" s="0" t="n">
        <v>3759</v>
      </c>
      <c r="D494" s="0" t="n">
        <v>251</v>
      </c>
      <c r="E494" s="0" t="n">
        <v>3</v>
      </c>
      <c r="F494" s="55" t="s">
        <v>369</v>
      </c>
      <c r="G494" s="0" t="n">
        <v>21.1</v>
      </c>
      <c r="H494" s="0" t="n">
        <v>24</v>
      </c>
      <c r="I494" s="55" t="s">
        <v>187</v>
      </c>
      <c r="J494" s="0" t="n">
        <v>251</v>
      </c>
      <c r="K494" s="0" t="n">
        <v>83</v>
      </c>
      <c r="M494" s="0" t="n">
        <v>916.25</v>
      </c>
      <c r="N494" s="0" t="n">
        <v>28.14</v>
      </c>
      <c r="O494" s="0" t="n">
        <v>31.34</v>
      </c>
      <c r="P494" s="0" t="n">
        <v>4.07</v>
      </c>
      <c r="Q494" s="0" t="n">
        <v>3.76</v>
      </c>
      <c r="R494" s="0" t="n">
        <v>3666</v>
      </c>
      <c r="S494" s="0" t="n">
        <v>6700</v>
      </c>
      <c r="T494" s="0" t="n">
        <v>40.45</v>
      </c>
      <c r="U494" s="0" t="n">
        <v>1769</v>
      </c>
      <c r="V494" s="0" t="n">
        <v>4</v>
      </c>
      <c r="W494" s="60" t="n">
        <v>46300</v>
      </c>
      <c r="X494" s="55" t="n">
        <f aca="false">IF(I494="Male",0,1)</f>
        <v>1</v>
      </c>
      <c r="Y494" s="55" t="n">
        <f aca="false">IF(OR(I494="DNB",I494="Dry DNB"),1,0)</f>
        <v>0</v>
      </c>
      <c r="Z494" s="55" t="n">
        <f aca="false">IF(ISNUMBER(W494),A494-W494,"")</f>
        <v>9</v>
      </c>
      <c r="AA494" s="55" t="n">
        <f aca="false">MATCH(A494,DATAS,0)</f>
        <v>1</v>
      </c>
      <c r="AB494" s="55" t="n">
        <f aca="false">IF(AND(E494&gt;0,OR(AND(B494&gt;=1,B494&lt;=6),B494=10)),1,0)</f>
        <v>1</v>
      </c>
      <c r="AC494" s="55" t="n">
        <f aca="false">IF(AND(E494&gt;0,B494=10),1,0)</f>
        <v>0</v>
      </c>
      <c r="AD494" s="0" t="str">
        <f aca="false">IF(AND(C493=C494,AA493=AA494-1),AB493,"")</f>
        <v/>
      </c>
      <c r="AE494" s="0" t="str">
        <f aca="false">IF(AND(C493=C494,AA493=AA494-1),AC493,"")</f>
        <v/>
      </c>
      <c r="AF494" s="0" t="str">
        <f aca="false">IF(AA494=1,"",IF(AND(AB494=1,AD494&lt;&gt;1),1,0))</f>
        <v/>
      </c>
      <c r="AG494" s="0" t="str">
        <f aca="false">IF(AA494=1,"",IF(AND(AC494=1,AE494&lt;&gt;1),1,0))</f>
        <v/>
      </c>
      <c r="AH494" s="60" t="str">
        <f aca="false">IF(AND(E494&gt;0,AA494&lt;2,NOT(AND(C495=C494,AA495=AA494+1))),INDEX(DATAS,AA494+1),"")</f>
        <v/>
      </c>
      <c r="AI494" s="60" t="str">
        <f aca="false">IF(AND(AC494=1,AA494&lt;2),IF(AND(C495=C494,AA495=AA494+1),IF(AC495=1,"",INDEX(DATAS,AA494+1)),INDEX(DATAS,AA494+1)),"")</f>
        <v/>
      </c>
    </row>
    <row r="495" customFormat="false" ht="15" hidden="false" customHeight="false" outlineLevel="0" collapsed="false">
      <c r="A495" s="60" t="n">
        <v>46310</v>
      </c>
      <c r="B495" s="0" t="n">
        <v>5</v>
      </c>
      <c r="C495" s="0" t="n">
        <v>3759</v>
      </c>
      <c r="D495" s="0" t="n">
        <v>252</v>
      </c>
      <c r="E495" s="0" t="n">
        <v>3</v>
      </c>
      <c r="F495" s="55" t="s">
        <v>369</v>
      </c>
      <c r="G495" s="0" t="n">
        <v>31.6</v>
      </c>
      <c r="H495" s="0" t="n">
        <v>25</v>
      </c>
      <c r="I495" s="55" t="s">
        <v>187</v>
      </c>
      <c r="J495" s="0" t="n">
        <v>252</v>
      </c>
      <c r="K495" s="0" t="n">
        <v>83</v>
      </c>
      <c r="M495" s="0" t="n">
        <v>916.25</v>
      </c>
      <c r="N495" s="0" t="n">
        <v>28.14</v>
      </c>
      <c r="O495" s="0" t="n">
        <v>31.34</v>
      </c>
      <c r="P495" s="0" t="n">
        <v>4.07</v>
      </c>
      <c r="Q495" s="0" t="n">
        <v>3.76</v>
      </c>
      <c r="T495" s="0" t="n">
        <v>40.45</v>
      </c>
      <c r="U495" s="0" t="n">
        <v>1770</v>
      </c>
      <c r="V495" s="0" t="n">
        <v>4</v>
      </c>
      <c r="W495" s="60" t="n">
        <v>46300</v>
      </c>
      <c r="X495" s="55" t="n">
        <f aca="false">IF(I495="Male",0,1)</f>
        <v>1</v>
      </c>
      <c r="Y495" s="55" t="n">
        <f aca="false">IF(OR(I495="DNB",I495="Dry DNB"),1,0)</f>
        <v>0</v>
      </c>
      <c r="Z495" s="55" t="n">
        <f aca="false">IF(ISNUMBER(W495),A495-W495,"")</f>
        <v>10</v>
      </c>
      <c r="AA495" s="55" t="n">
        <f aca="false">MATCH(A495,DATAS,0)</f>
        <v>2</v>
      </c>
      <c r="AB495" s="55" t="n">
        <f aca="false">IF(AND(E495&gt;0,OR(AND(B495&gt;=1,B495&lt;=6),B495=10)),1,0)</f>
        <v>1</v>
      </c>
      <c r="AC495" s="55" t="n">
        <f aca="false">IF(AND(E495&gt;0,B495=10),1,0)</f>
        <v>0</v>
      </c>
      <c r="AD495" s="55" t="n">
        <f aca="false">IF(AND(C494=C495,AA494=AA495-1),AB494,"")</f>
        <v>1</v>
      </c>
      <c r="AE495" s="55" t="n">
        <f aca="false">IF(AND(C494=C495,AA494=AA495-1),AC494,"")</f>
        <v>0</v>
      </c>
      <c r="AF495" s="55" t="n">
        <f aca="false">IF(AA495=1,"",IF(AND(AB495=1,AD495&lt;&gt;1),1,0))</f>
        <v>0</v>
      </c>
      <c r="AG495" s="55" t="n">
        <f aca="false">IF(AA495=1,"",IF(AND(AC495=1,AE495&lt;&gt;1),1,0))</f>
        <v>0</v>
      </c>
      <c r="AH495" s="60" t="str">
        <f aca="false">IF(AND(E495&gt;0,AA495&lt;2,NOT(AND(C496=C495,AA496=AA495+1))),INDEX(DATAS,AA495+1),"")</f>
        <v/>
      </c>
      <c r="AI495" s="60" t="str">
        <f aca="false">IF(AND(AC495=1,AA495&lt;2),IF(AND(C496=C495,AA496=AA495+1),IF(AC496=1,"",INDEX(DATAS,AA495+1)),INDEX(DATAS,AA495+1)),"")</f>
        <v/>
      </c>
    </row>
    <row r="496" customFormat="false" ht="15" hidden="false" customHeight="false" outlineLevel="0" collapsed="false">
      <c r="A496" s="60" t="n">
        <v>46309</v>
      </c>
      <c r="B496" s="0" t="n">
        <v>7</v>
      </c>
      <c r="C496" s="0" t="n">
        <v>3763</v>
      </c>
      <c r="D496" s="0" t="n">
        <v>339</v>
      </c>
      <c r="E496" s="0" t="n">
        <v>3</v>
      </c>
      <c r="F496" s="55" t="s">
        <v>369</v>
      </c>
      <c r="I496" s="55" t="s">
        <v>162</v>
      </c>
      <c r="J496" s="0" t="n">
        <v>117</v>
      </c>
      <c r="K496" s="0" t="n">
        <v>68</v>
      </c>
      <c r="L496" s="0" t="n">
        <v>237</v>
      </c>
      <c r="M496" s="0" t="n">
        <v>827.06</v>
      </c>
      <c r="N496" s="0" t="n">
        <v>48.67</v>
      </c>
      <c r="O496" s="0" t="n">
        <v>21.96</v>
      </c>
      <c r="P496" s="0" t="n">
        <v>4.37</v>
      </c>
      <c r="Q496" s="0" t="n">
        <v>3.62</v>
      </c>
      <c r="R496" s="0" t="n">
        <v>4439</v>
      </c>
      <c r="S496" s="0" t="n">
        <v>8751</v>
      </c>
      <c r="T496" s="0" t="n">
        <v>45.85</v>
      </c>
      <c r="U496" s="0" t="n">
        <v>1769</v>
      </c>
      <c r="V496" s="0" t="n">
        <v>3</v>
      </c>
      <c r="W496" s="60" t="n">
        <v>46074</v>
      </c>
      <c r="X496" s="55" t="n">
        <f aca="false">IF(I496="Male",0,1)</f>
        <v>1</v>
      </c>
      <c r="Y496" s="55" t="n">
        <f aca="false">IF(OR(I496="DNB",I496="Dry DNB"),1,0)</f>
        <v>0</v>
      </c>
      <c r="Z496" s="55" t="n">
        <f aca="false">IF(ISNUMBER(W496),A496-W496,"")</f>
        <v>235</v>
      </c>
      <c r="AA496" s="55" t="n">
        <f aca="false">MATCH(A496,DATAS,0)</f>
        <v>1</v>
      </c>
      <c r="AB496" s="55" t="n">
        <f aca="false">IF(AND(E496&gt;0,OR(AND(B496&gt;=1,B496&lt;=6),B496=10)),1,0)</f>
        <v>0</v>
      </c>
      <c r="AC496" s="55" t="n">
        <f aca="false">IF(AND(E496&gt;0,B496=10),1,0)</f>
        <v>0</v>
      </c>
      <c r="AD496" s="0" t="str">
        <f aca="false">IF(AND(C495=C496,AA495=AA496-1),AB495,"")</f>
        <v/>
      </c>
      <c r="AE496" s="0" t="str">
        <f aca="false">IF(AND(C495=C496,AA495=AA496-1),AC495,"")</f>
        <v/>
      </c>
      <c r="AF496" s="0" t="str">
        <f aca="false">IF(AA496=1,"",IF(AND(AB496=1,AD496&lt;&gt;1),1,0))</f>
        <v/>
      </c>
      <c r="AG496" s="0" t="str">
        <f aca="false">IF(AA496=1,"",IF(AND(AC496=1,AE496&lt;&gt;1),1,0))</f>
        <v/>
      </c>
      <c r="AH496" s="60" t="str">
        <f aca="false">IF(AND(E496&gt;0,AA496&lt;2,NOT(AND(C497=C496,AA497=AA496+1))),INDEX(DATAS,AA496+1),"")</f>
        <v/>
      </c>
      <c r="AI496" s="60" t="str">
        <f aca="false">IF(AND(AC496=1,AA496&lt;2),IF(AND(C497=C496,AA497=AA496+1),IF(AC497=1,"",INDEX(DATAS,AA496+1)),INDEX(DATAS,AA496+1)),"")</f>
        <v/>
      </c>
    </row>
    <row r="497" customFormat="false" ht="15" hidden="false" customHeight="false" outlineLevel="0" collapsed="false">
      <c r="A497" s="60" t="n">
        <v>46310</v>
      </c>
      <c r="B497" s="0" t="n">
        <v>7</v>
      </c>
      <c r="C497" s="0" t="n">
        <v>3763</v>
      </c>
      <c r="D497" s="0" t="n">
        <v>339</v>
      </c>
      <c r="E497" s="0" t="n">
        <v>3</v>
      </c>
      <c r="F497" s="55" t="s">
        <v>369</v>
      </c>
      <c r="I497" s="55" t="s">
        <v>162</v>
      </c>
      <c r="J497" s="0" t="n">
        <v>117</v>
      </c>
      <c r="K497" s="0" t="n">
        <v>68</v>
      </c>
      <c r="L497" s="0" t="n">
        <v>238</v>
      </c>
      <c r="M497" s="0" t="n">
        <v>827.06</v>
      </c>
      <c r="N497" s="0" t="n">
        <v>48.67</v>
      </c>
      <c r="O497" s="0" t="n">
        <v>21.96</v>
      </c>
      <c r="P497" s="0" t="n">
        <v>4.37</v>
      </c>
      <c r="Q497" s="0" t="n">
        <v>3.62</v>
      </c>
      <c r="T497" s="0" t="n">
        <v>45.85</v>
      </c>
      <c r="U497" s="0" t="n">
        <v>1770</v>
      </c>
      <c r="V497" s="0" t="n">
        <v>3</v>
      </c>
      <c r="W497" s="60" t="n">
        <v>46074</v>
      </c>
      <c r="X497" s="55" t="n">
        <f aca="false">IF(I497="Male",0,1)</f>
        <v>1</v>
      </c>
      <c r="Y497" s="55" t="n">
        <f aca="false">IF(OR(I497="DNB",I497="Dry DNB"),1,0)</f>
        <v>0</v>
      </c>
      <c r="Z497" s="55" t="n">
        <f aca="false">IF(ISNUMBER(W497),A497-W497,"")</f>
        <v>236</v>
      </c>
      <c r="AA497" s="55" t="n">
        <f aca="false">MATCH(A497,DATAS,0)</f>
        <v>2</v>
      </c>
      <c r="AB497" s="55" t="n">
        <f aca="false">IF(AND(E497&gt;0,OR(AND(B497&gt;=1,B497&lt;=6),B497=10)),1,0)</f>
        <v>0</v>
      </c>
      <c r="AC497" s="55" t="n">
        <f aca="false">IF(AND(E497&gt;0,B497=10),1,0)</f>
        <v>0</v>
      </c>
      <c r="AD497" s="55" t="n">
        <f aca="false">IF(AND(C496=C497,AA496=AA497-1),AB496,"")</f>
        <v>0</v>
      </c>
      <c r="AE497" s="55" t="n">
        <f aca="false">IF(AND(C496=C497,AA496=AA497-1),AC496,"")</f>
        <v>0</v>
      </c>
      <c r="AF497" s="55" t="n">
        <f aca="false">IF(AA497=1,"",IF(AND(AB497=1,AD497&lt;&gt;1),1,0))</f>
        <v>0</v>
      </c>
      <c r="AG497" s="55" t="n">
        <f aca="false">IF(AA497=1,"",IF(AND(AC497=1,AE497&lt;&gt;1),1,0))</f>
        <v>0</v>
      </c>
      <c r="AH497" s="60" t="str">
        <f aca="false">IF(AND(E497&gt;0,AA497&lt;2,NOT(AND(C498=C497,AA498=AA497+1))),INDEX(DATAS,AA497+1),"")</f>
        <v/>
      </c>
      <c r="AI497" s="60" t="str">
        <f aca="false">IF(AND(AC497=1,AA497&lt;2),IF(AND(C498=C497,AA498=AA497+1),IF(AC498=1,"",INDEX(DATAS,AA497+1)),INDEX(DATAS,AA497+1)),"")</f>
        <v/>
      </c>
    </row>
    <row r="498" customFormat="false" ht="15" hidden="false" customHeight="false" outlineLevel="0" collapsed="false">
      <c r="A498" s="60" t="n">
        <v>46309</v>
      </c>
      <c r="B498" s="0" t="n">
        <v>3</v>
      </c>
      <c r="C498" s="0" t="n">
        <v>3764</v>
      </c>
      <c r="D498" s="0" t="n">
        <v>24</v>
      </c>
      <c r="E498" s="0" t="n">
        <v>4</v>
      </c>
      <c r="F498" s="55" t="s">
        <v>370</v>
      </c>
      <c r="G498" s="0" t="n">
        <v>43.8</v>
      </c>
      <c r="H498" s="0" t="n">
        <v>42</v>
      </c>
      <c r="I498" s="55" t="s">
        <v>166</v>
      </c>
      <c r="J498" s="0" t="n">
        <v>24</v>
      </c>
      <c r="M498" s="0" t="n">
        <v>606.03</v>
      </c>
      <c r="N498" s="0" t="n">
        <v>17.71</v>
      </c>
      <c r="O498" s="0" t="n">
        <v>14.2</v>
      </c>
      <c r="R498" s="0" t="n">
        <v>3375</v>
      </c>
      <c r="S498" s="0" t="n">
        <v>6785</v>
      </c>
      <c r="U498" s="0" t="n">
        <v>1766</v>
      </c>
      <c r="V498" s="0" t="n">
        <v>0</v>
      </c>
      <c r="X498" s="55" t="n">
        <f aca="false">IF(I498="Male",0,1)</f>
        <v>1</v>
      </c>
      <c r="Y498" s="55" t="n">
        <f aca="false">IF(OR(I498="DNB",I498="Dry DNB"),1,0)</f>
        <v>0</v>
      </c>
      <c r="Z498" s="0" t="str">
        <f aca="false">IF(ISNUMBER(W498),A498-W498,"")</f>
        <v/>
      </c>
      <c r="AA498" s="55" t="n">
        <f aca="false">MATCH(A498,DATAS,0)</f>
        <v>1</v>
      </c>
      <c r="AB498" s="55" t="n">
        <f aca="false">IF(AND(E498&gt;0,OR(AND(B498&gt;=1,B498&lt;=6),B498=10)),1,0)</f>
        <v>1</v>
      </c>
      <c r="AC498" s="55" t="n">
        <f aca="false">IF(AND(E498&gt;0,B498=10),1,0)</f>
        <v>0</v>
      </c>
      <c r="AD498" s="0" t="str">
        <f aca="false">IF(AND(C497=C498,AA497=AA498-1),AB497,"")</f>
        <v/>
      </c>
      <c r="AE498" s="0" t="str">
        <f aca="false">IF(AND(C497=C498,AA497=AA498-1),AC497,"")</f>
        <v/>
      </c>
      <c r="AF498" s="0" t="str">
        <f aca="false">IF(AA498=1,"",IF(AND(AB498=1,AD498&lt;&gt;1),1,0))</f>
        <v/>
      </c>
      <c r="AG498" s="0" t="str">
        <f aca="false">IF(AA498=1,"",IF(AND(AC498=1,AE498&lt;&gt;1),1,0))</f>
        <v/>
      </c>
      <c r="AH498" s="60" t="str">
        <f aca="false">IF(AND(E498&gt;0,AA498&lt;2,NOT(AND(C499=C498,AA499=AA498+1))),INDEX(DATAS,AA498+1),"")</f>
        <v/>
      </c>
      <c r="AI498" s="60" t="str">
        <f aca="false">IF(AND(AC498=1,AA498&lt;2),IF(AND(C499=C498,AA499=AA498+1),IF(AC499=1,"",INDEX(DATAS,AA498+1)),INDEX(DATAS,AA498+1)),"")</f>
        <v/>
      </c>
    </row>
    <row r="499" customFormat="false" ht="15" hidden="false" customHeight="false" outlineLevel="0" collapsed="false">
      <c r="A499" s="60" t="n">
        <v>46310</v>
      </c>
      <c r="B499" s="0" t="n">
        <v>3</v>
      </c>
      <c r="C499" s="0" t="n">
        <v>3764</v>
      </c>
      <c r="D499" s="0" t="n">
        <v>25</v>
      </c>
      <c r="E499" s="0" t="n">
        <v>4</v>
      </c>
      <c r="F499" s="55" t="s">
        <v>370</v>
      </c>
      <c r="G499" s="0" t="n">
        <v>44.3</v>
      </c>
      <c r="H499" s="0" t="n">
        <v>43</v>
      </c>
      <c r="I499" s="55" t="s">
        <v>166</v>
      </c>
      <c r="J499" s="0" t="n">
        <v>25</v>
      </c>
      <c r="M499" s="0" t="n">
        <v>606.03</v>
      </c>
      <c r="N499" s="0" t="n">
        <v>17.71</v>
      </c>
      <c r="O499" s="0" t="n">
        <v>14.2</v>
      </c>
      <c r="U499" s="0" t="n">
        <v>1767</v>
      </c>
      <c r="V499" s="0" t="n">
        <v>0</v>
      </c>
      <c r="X499" s="55" t="n">
        <f aca="false">IF(I499="Male",0,1)</f>
        <v>1</v>
      </c>
      <c r="Y499" s="55" t="n">
        <f aca="false">IF(OR(I499="DNB",I499="Dry DNB"),1,0)</f>
        <v>0</v>
      </c>
      <c r="Z499" s="0" t="str">
        <f aca="false">IF(ISNUMBER(W499),A499-W499,"")</f>
        <v/>
      </c>
      <c r="AA499" s="55" t="n">
        <f aca="false">MATCH(A499,DATAS,0)</f>
        <v>2</v>
      </c>
      <c r="AB499" s="55" t="n">
        <f aca="false">IF(AND(E499&gt;0,OR(AND(B499&gt;=1,B499&lt;=6),B499=10)),1,0)</f>
        <v>1</v>
      </c>
      <c r="AC499" s="55" t="n">
        <f aca="false">IF(AND(E499&gt;0,B499=10),1,0)</f>
        <v>0</v>
      </c>
      <c r="AD499" s="55" t="n">
        <f aca="false">IF(AND(C498=C499,AA498=AA499-1),AB498,"")</f>
        <v>1</v>
      </c>
      <c r="AE499" s="55" t="n">
        <f aca="false">IF(AND(C498=C499,AA498=AA499-1),AC498,"")</f>
        <v>0</v>
      </c>
      <c r="AF499" s="55" t="n">
        <f aca="false">IF(AA499=1,"",IF(AND(AB499=1,AD499&lt;&gt;1),1,0))</f>
        <v>0</v>
      </c>
      <c r="AG499" s="55" t="n">
        <f aca="false">IF(AA499=1,"",IF(AND(AC499=1,AE499&lt;&gt;1),1,0))</f>
        <v>0</v>
      </c>
      <c r="AH499" s="60" t="str">
        <f aca="false">IF(AND(E499&gt;0,AA499&lt;2,NOT(AND(C500=C499,AA500=AA499+1))),INDEX(DATAS,AA499+1),"")</f>
        <v/>
      </c>
      <c r="AI499" s="60" t="str">
        <f aca="false">IF(AND(AC499=1,AA499&lt;2),IF(AND(C500=C499,AA500=AA499+1),IF(AC500=1,"",INDEX(DATAS,AA499+1)),INDEX(DATAS,AA499+1)),"")</f>
        <v/>
      </c>
    </row>
    <row r="500" customFormat="false" ht="15" hidden="false" customHeight="false" outlineLevel="0" collapsed="false">
      <c r="A500" s="60" t="n">
        <v>46309</v>
      </c>
      <c r="B500" s="0" t="n">
        <v>2</v>
      </c>
      <c r="C500" s="0" t="n">
        <v>3765</v>
      </c>
      <c r="D500" s="0" t="n">
        <v>292</v>
      </c>
      <c r="E500" s="0" t="n">
        <v>3</v>
      </c>
      <c r="F500" s="55" t="s">
        <v>370</v>
      </c>
      <c r="G500" s="0" t="n">
        <v>48.4</v>
      </c>
      <c r="H500" s="0" t="n">
        <v>46</v>
      </c>
      <c r="I500" s="55" t="s">
        <v>157</v>
      </c>
      <c r="J500" s="0" t="n">
        <v>110</v>
      </c>
      <c r="K500" s="0" t="n">
        <v>61</v>
      </c>
      <c r="L500" s="0" t="n">
        <v>182</v>
      </c>
      <c r="M500" s="0" t="n">
        <v>329.41</v>
      </c>
      <c r="N500" s="0" t="n">
        <v>30.37</v>
      </c>
      <c r="O500" s="0" t="n">
        <v>26.03</v>
      </c>
      <c r="P500" s="0" t="n">
        <v>3.24</v>
      </c>
      <c r="Q500" s="0" t="n">
        <v>3.86</v>
      </c>
      <c r="R500" s="0" t="n">
        <v>6512</v>
      </c>
      <c r="S500" s="0" t="n">
        <v>12822</v>
      </c>
      <c r="T500" s="0" t="n">
        <v>71.4</v>
      </c>
      <c r="U500" s="0" t="n">
        <v>1766</v>
      </c>
      <c r="V500" s="0" t="n">
        <v>3</v>
      </c>
      <c r="W500" s="60" t="n">
        <v>46128</v>
      </c>
      <c r="X500" s="55" t="n">
        <f aca="false">IF(I500="Male",0,1)</f>
        <v>1</v>
      </c>
      <c r="Y500" s="55" t="n">
        <f aca="false">IF(OR(I500="DNB",I500="Dry DNB"),1,0)</f>
        <v>0</v>
      </c>
      <c r="Z500" s="55" t="n">
        <f aca="false">IF(ISNUMBER(W500),A500-W500,"")</f>
        <v>181</v>
      </c>
      <c r="AA500" s="55" t="n">
        <f aca="false">MATCH(A500,DATAS,0)</f>
        <v>1</v>
      </c>
      <c r="AB500" s="55" t="n">
        <f aca="false">IF(AND(E500&gt;0,OR(AND(B500&gt;=1,B500&lt;=6),B500=10)),1,0)</f>
        <v>1</v>
      </c>
      <c r="AC500" s="55" t="n">
        <f aca="false">IF(AND(E500&gt;0,B500=10),1,0)</f>
        <v>0</v>
      </c>
      <c r="AD500" s="0" t="str">
        <f aca="false">IF(AND(C499=C500,AA499=AA500-1),AB499,"")</f>
        <v/>
      </c>
      <c r="AE500" s="0" t="str">
        <f aca="false">IF(AND(C499=C500,AA499=AA500-1),AC499,"")</f>
        <v/>
      </c>
      <c r="AF500" s="0" t="str">
        <f aca="false">IF(AA500=1,"",IF(AND(AB500=1,AD500&lt;&gt;1),1,0))</f>
        <v/>
      </c>
      <c r="AG500" s="0" t="str">
        <f aca="false">IF(AA500=1,"",IF(AND(AC500=1,AE500&lt;&gt;1),1,0))</f>
        <v/>
      </c>
      <c r="AH500" s="60" t="str">
        <f aca="false">IF(AND(E500&gt;0,AA500&lt;2,NOT(AND(C501=C500,AA501=AA500+1))),INDEX(DATAS,AA500+1),"")</f>
        <v/>
      </c>
      <c r="AI500" s="60" t="str">
        <f aca="false">IF(AND(AC500=1,AA500&lt;2),IF(AND(C501=C500,AA501=AA500+1),IF(AC501=1,"",INDEX(DATAS,AA500+1)),INDEX(DATAS,AA500+1)),"")</f>
        <v/>
      </c>
    </row>
    <row r="501" customFormat="false" ht="15" hidden="false" customHeight="false" outlineLevel="0" collapsed="false">
      <c r="A501" s="60" t="n">
        <v>46310</v>
      </c>
      <c r="B501" s="0" t="n">
        <v>2</v>
      </c>
      <c r="C501" s="0" t="n">
        <v>3765</v>
      </c>
      <c r="D501" s="0" t="n">
        <v>293</v>
      </c>
      <c r="E501" s="0" t="n">
        <v>3</v>
      </c>
      <c r="F501" s="55" t="s">
        <v>370</v>
      </c>
      <c r="G501" s="0" t="n">
        <v>43.1</v>
      </c>
      <c r="H501" s="0" t="n">
        <v>46</v>
      </c>
      <c r="I501" s="55" t="s">
        <v>157</v>
      </c>
      <c r="J501" s="0" t="n">
        <v>110</v>
      </c>
      <c r="K501" s="0" t="n">
        <v>61</v>
      </c>
      <c r="L501" s="0" t="n">
        <v>183</v>
      </c>
      <c r="M501" s="0" t="n">
        <v>329.41</v>
      </c>
      <c r="N501" s="0" t="n">
        <v>30.37</v>
      </c>
      <c r="O501" s="0" t="n">
        <v>26.03</v>
      </c>
      <c r="P501" s="0" t="n">
        <v>3.24</v>
      </c>
      <c r="Q501" s="0" t="n">
        <v>3.86</v>
      </c>
      <c r="T501" s="0" t="n">
        <v>71.4</v>
      </c>
      <c r="U501" s="0" t="n">
        <v>1767</v>
      </c>
      <c r="V501" s="0" t="n">
        <v>3</v>
      </c>
      <c r="W501" s="60" t="n">
        <v>46128</v>
      </c>
      <c r="X501" s="55" t="n">
        <f aca="false">IF(I501="Male",0,1)</f>
        <v>1</v>
      </c>
      <c r="Y501" s="55" t="n">
        <f aca="false">IF(OR(I501="DNB",I501="Dry DNB"),1,0)</f>
        <v>0</v>
      </c>
      <c r="Z501" s="55" t="n">
        <f aca="false">IF(ISNUMBER(W501),A501-W501,"")</f>
        <v>182</v>
      </c>
      <c r="AA501" s="55" t="n">
        <f aca="false">MATCH(A501,DATAS,0)</f>
        <v>2</v>
      </c>
      <c r="AB501" s="55" t="n">
        <f aca="false">IF(AND(E501&gt;0,OR(AND(B501&gt;=1,B501&lt;=6),B501=10)),1,0)</f>
        <v>1</v>
      </c>
      <c r="AC501" s="55" t="n">
        <f aca="false">IF(AND(E501&gt;0,B501=10),1,0)</f>
        <v>0</v>
      </c>
      <c r="AD501" s="55" t="n">
        <f aca="false">IF(AND(C500=C501,AA500=AA501-1),AB500,"")</f>
        <v>1</v>
      </c>
      <c r="AE501" s="55" t="n">
        <f aca="false">IF(AND(C500=C501,AA500=AA501-1),AC500,"")</f>
        <v>0</v>
      </c>
      <c r="AF501" s="55" t="n">
        <f aca="false">IF(AA501=1,"",IF(AND(AB501=1,AD501&lt;&gt;1),1,0))</f>
        <v>0</v>
      </c>
      <c r="AG501" s="55" t="n">
        <f aca="false">IF(AA501=1,"",IF(AND(AC501=1,AE501&lt;&gt;1),1,0))</f>
        <v>0</v>
      </c>
      <c r="AH501" s="60" t="str">
        <f aca="false">IF(AND(E501&gt;0,AA501&lt;2,NOT(AND(C502=C501,AA502=AA501+1))),INDEX(DATAS,AA501+1),"")</f>
        <v/>
      </c>
      <c r="AI501" s="60" t="str">
        <f aca="false">IF(AND(AC501=1,AA501&lt;2),IF(AND(C502=C501,AA502=AA501+1),IF(AC502=1,"",INDEX(DATAS,AA501+1)),INDEX(DATAS,AA501+1)),"")</f>
        <v/>
      </c>
    </row>
    <row r="502" customFormat="false" ht="15" hidden="false" customHeight="false" outlineLevel="0" collapsed="false">
      <c r="A502" s="60" t="n">
        <v>46309</v>
      </c>
      <c r="B502" s="0" t="n">
        <v>6</v>
      </c>
      <c r="C502" s="0" t="n">
        <v>3767</v>
      </c>
      <c r="D502" s="0" t="n">
        <v>329</v>
      </c>
      <c r="E502" s="0" t="n">
        <v>3</v>
      </c>
      <c r="F502" s="55" t="s">
        <v>371</v>
      </c>
      <c r="G502" s="0" t="n">
        <v>20.4</v>
      </c>
      <c r="H502" s="0" t="n">
        <v>20</v>
      </c>
      <c r="I502" s="55" t="s">
        <v>157</v>
      </c>
      <c r="J502" s="0" t="n">
        <v>252</v>
      </c>
      <c r="K502" s="0" t="n">
        <v>70</v>
      </c>
      <c r="L502" s="0" t="n">
        <v>77</v>
      </c>
      <c r="M502" s="0" t="n">
        <v>49.13</v>
      </c>
      <c r="N502" s="0" t="n">
        <v>21.21</v>
      </c>
      <c r="O502" s="0" t="n">
        <v>16.68</v>
      </c>
      <c r="P502" s="0" t="n">
        <v>5.5</v>
      </c>
      <c r="Q502" s="0" t="n">
        <v>3.4</v>
      </c>
      <c r="R502" s="0" t="n">
        <v>5490</v>
      </c>
      <c r="S502" s="0" t="n">
        <v>10637</v>
      </c>
      <c r="T502" s="0" t="n">
        <v>58.5</v>
      </c>
      <c r="U502" s="0" t="n">
        <v>1759</v>
      </c>
      <c r="V502" s="0" t="n">
        <v>6</v>
      </c>
      <c r="W502" s="60" t="n">
        <v>46233</v>
      </c>
      <c r="X502" s="55" t="n">
        <f aca="false">IF(I502="Male",0,1)</f>
        <v>1</v>
      </c>
      <c r="Y502" s="55" t="n">
        <f aca="false">IF(OR(I502="DNB",I502="Dry DNB"),1,0)</f>
        <v>0</v>
      </c>
      <c r="Z502" s="55" t="n">
        <f aca="false">IF(ISNUMBER(W502),A502-W502,"")</f>
        <v>76</v>
      </c>
      <c r="AA502" s="55" t="n">
        <f aca="false">MATCH(A502,DATAS,0)</f>
        <v>1</v>
      </c>
      <c r="AB502" s="55" t="n">
        <f aca="false">IF(AND(E502&gt;0,OR(AND(B502&gt;=1,B502&lt;=6),B502=10)),1,0)</f>
        <v>1</v>
      </c>
      <c r="AC502" s="55" t="n">
        <f aca="false">IF(AND(E502&gt;0,B502=10),1,0)</f>
        <v>0</v>
      </c>
      <c r="AD502" s="0" t="str">
        <f aca="false">IF(AND(C501=C502,AA501=AA502-1),AB501,"")</f>
        <v/>
      </c>
      <c r="AE502" s="0" t="str">
        <f aca="false">IF(AND(C501=C502,AA501=AA502-1),AC501,"")</f>
        <v/>
      </c>
      <c r="AF502" s="0" t="str">
        <f aca="false">IF(AA502=1,"",IF(AND(AB502=1,AD502&lt;&gt;1),1,0))</f>
        <v/>
      </c>
      <c r="AG502" s="0" t="str">
        <f aca="false">IF(AA502=1,"",IF(AND(AC502=1,AE502&lt;&gt;1),1,0))</f>
        <v/>
      </c>
      <c r="AH502" s="60" t="str">
        <f aca="false">IF(AND(E502&gt;0,AA502&lt;2,NOT(AND(C503=C502,AA503=AA502+1))),INDEX(DATAS,AA502+1),"")</f>
        <v/>
      </c>
      <c r="AI502" s="60" t="str">
        <f aca="false">IF(AND(AC502=1,AA502&lt;2),IF(AND(C503=C502,AA503=AA502+1),IF(AC503=1,"",INDEX(DATAS,AA502+1)),INDEX(DATAS,AA502+1)),"")</f>
        <v/>
      </c>
    </row>
    <row r="503" customFormat="false" ht="15" hidden="false" customHeight="false" outlineLevel="0" collapsed="false">
      <c r="A503" s="60" t="n">
        <v>46310</v>
      </c>
      <c r="B503" s="0" t="n">
        <v>6</v>
      </c>
      <c r="C503" s="0" t="n">
        <v>3767</v>
      </c>
      <c r="D503" s="0" t="n">
        <v>330</v>
      </c>
      <c r="E503" s="0" t="n">
        <v>3</v>
      </c>
      <c r="F503" s="55" t="s">
        <v>371</v>
      </c>
      <c r="G503" s="0" t="n">
        <v>19.4</v>
      </c>
      <c r="H503" s="0" t="n">
        <v>20</v>
      </c>
      <c r="I503" s="55" t="s">
        <v>157</v>
      </c>
      <c r="J503" s="0" t="n">
        <v>252</v>
      </c>
      <c r="K503" s="0" t="n">
        <v>70</v>
      </c>
      <c r="L503" s="0" t="n">
        <v>78</v>
      </c>
      <c r="M503" s="0" t="n">
        <v>49.13</v>
      </c>
      <c r="N503" s="0" t="n">
        <v>21.21</v>
      </c>
      <c r="O503" s="0" t="n">
        <v>16.68</v>
      </c>
      <c r="P503" s="0" t="n">
        <v>5.5</v>
      </c>
      <c r="Q503" s="0" t="n">
        <v>3.4</v>
      </c>
      <c r="T503" s="0" t="n">
        <v>58.5</v>
      </c>
      <c r="U503" s="0" t="n">
        <v>1760</v>
      </c>
      <c r="V503" s="0" t="n">
        <v>6</v>
      </c>
      <c r="W503" s="60" t="n">
        <v>46233</v>
      </c>
      <c r="X503" s="55" t="n">
        <f aca="false">IF(I503="Male",0,1)</f>
        <v>1</v>
      </c>
      <c r="Y503" s="55" t="n">
        <f aca="false">IF(OR(I503="DNB",I503="Dry DNB"),1,0)</f>
        <v>0</v>
      </c>
      <c r="Z503" s="55" t="n">
        <f aca="false">IF(ISNUMBER(W503),A503-W503,"")</f>
        <v>77</v>
      </c>
      <c r="AA503" s="55" t="n">
        <f aca="false">MATCH(A503,DATAS,0)</f>
        <v>2</v>
      </c>
      <c r="AB503" s="55" t="n">
        <f aca="false">IF(AND(E503&gt;0,OR(AND(B503&gt;=1,B503&lt;=6),B503=10)),1,0)</f>
        <v>1</v>
      </c>
      <c r="AC503" s="55" t="n">
        <f aca="false">IF(AND(E503&gt;0,B503=10),1,0)</f>
        <v>0</v>
      </c>
      <c r="AD503" s="55" t="n">
        <f aca="false">IF(AND(C502=C503,AA502=AA503-1),AB502,"")</f>
        <v>1</v>
      </c>
      <c r="AE503" s="55" t="n">
        <f aca="false">IF(AND(C502=C503,AA502=AA503-1),AC502,"")</f>
        <v>0</v>
      </c>
      <c r="AF503" s="55" t="n">
        <f aca="false">IF(AA503=1,"",IF(AND(AB503=1,AD503&lt;&gt;1),1,0))</f>
        <v>0</v>
      </c>
      <c r="AG503" s="55" t="n">
        <f aca="false">IF(AA503=1,"",IF(AND(AC503=1,AE503&lt;&gt;1),1,0))</f>
        <v>0</v>
      </c>
      <c r="AH503" s="60" t="str">
        <f aca="false">IF(AND(E503&gt;0,AA503&lt;2,NOT(AND(C504=C503,AA504=AA503+1))),INDEX(DATAS,AA503+1),"")</f>
        <v/>
      </c>
      <c r="AI503" s="60" t="str">
        <f aca="false">IF(AND(AC503=1,AA503&lt;2),IF(AND(C504=C503,AA504=AA503+1),IF(AC504=1,"",INDEX(DATAS,AA503+1)),INDEX(DATAS,AA503+1)),"")</f>
        <v/>
      </c>
    </row>
    <row r="504" customFormat="false" ht="15" hidden="false" customHeight="false" outlineLevel="0" collapsed="false">
      <c r="A504" s="60" t="n">
        <v>46309</v>
      </c>
      <c r="B504" s="0" t="n">
        <v>6</v>
      </c>
      <c r="C504" s="0" t="n">
        <v>3775</v>
      </c>
      <c r="D504" s="0" t="n">
        <v>404</v>
      </c>
      <c r="E504" s="0" t="n">
        <v>2</v>
      </c>
      <c r="F504" s="55" t="s">
        <v>372</v>
      </c>
      <c r="H504" s="0" t="n">
        <v>22</v>
      </c>
      <c r="I504" s="55" t="s">
        <v>157</v>
      </c>
      <c r="J504" s="0" t="n">
        <v>257</v>
      </c>
      <c r="K504" s="0" t="n">
        <v>68</v>
      </c>
      <c r="L504" s="0" t="n">
        <v>147</v>
      </c>
      <c r="M504" s="0" t="n">
        <v>421.22</v>
      </c>
      <c r="N504" s="0" t="n">
        <v>64.16</v>
      </c>
      <c r="O504" s="0" t="n">
        <v>23.48</v>
      </c>
      <c r="P504" s="0" t="n">
        <v>5.8</v>
      </c>
      <c r="Q504" s="0" t="n">
        <v>4.43</v>
      </c>
      <c r="R504" s="0" t="n">
        <v>3784</v>
      </c>
      <c r="S504" s="0" t="n">
        <v>7758</v>
      </c>
      <c r="T504" s="0" t="n">
        <v>40.75</v>
      </c>
      <c r="U504" s="0" t="n">
        <v>1751</v>
      </c>
      <c r="V504" s="0" t="n">
        <v>3</v>
      </c>
      <c r="W504" s="60" t="n">
        <v>46163</v>
      </c>
      <c r="X504" s="55" t="n">
        <f aca="false">IF(I504="Male",0,1)</f>
        <v>1</v>
      </c>
      <c r="Y504" s="55" t="n">
        <f aca="false">IF(OR(I504="DNB",I504="Dry DNB"),1,0)</f>
        <v>0</v>
      </c>
      <c r="Z504" s="55" t="n">
        <f aca="false">IF(ISNUMBER(W504),A504-W504,"")</f>
        <v>146</v>
      </c>
      <c r="AA504" s="55" t="n">
        <f aca="false">MATCH(A504,DATAS,0)</f>
        <v>1</v>
      </c>
      <c r="AB504" s="55" t="n">
        <f aca="false">IF(AND(E504&gt;0,OR(AND(B504&gt;=1,B504&lt;=6),B504=10)),1,0)</f>
        <v>1</v>
      </c>
      <c r="AC504" s="55" t="n">
        <f aca="false">IF(AND(E504&gt;0,B504=10),1,0)</f>
        <v>0</v>
      </c>
      <c r="AD504" s="0" t="str">
        <f aca="false">IF(AND(C503=C504,AA503=AA504-1),AB503,"")</f>
        <v/>
      </c>
      <c r="AE504" s="0" t="str">
        <f aca="false">IF(AND(C503=C504,AA503=AA504-1),AC503,"")</f>
        <v/>
      </c>
      <c r="AF504" s="0" t="str">
        <f aca="false">IF(AA504=1,"",IF(AND(AB504=1,AD504&lt;&gt;1),1,0))</f>
        <v/>
      </c>
      <c r="AG504" s="0" t="str">
        <f aca="false">IF(AA504=1,"",IF(AND(AC504=1,AE504&lt;&gt;1),1,0))</f>
        <v/>
      </c>
      <c r="AH504" s="60" t="str">
        <f aca="false">IF(AND(E504&gt;0,AA504&lt;2,NOT(AND(C505=C504,AA505=AA504+1))),INDEX(DATAS,AA504+1),"")</f>
        <v/>
      </c>
      <c r="AI504" s="60" t="str">
        <f aca="false">IF(AND(AC504=1,AA504&lt;2),IF(AND(C505=C504,AA505=AA504+1),IF(AC505=1,"",INDEX(DATAS,AA504+1)),INDEX(DATAS,AA504+1)),"")</f>
        <v/>
      </c>
    </row>
    <row r="505" customFormat="false" ht="15" hidden="false" customHeight="false" outlineLevel="0" collapsed="false">
      <c r="A505" s="60" t="n">
        <v>46310</v>
      </c>
      <c r="B505" s="0" t="n">
        <v>6</v>
      </c>
      <c r="C505" s="0" t="n">
        <v>3775</v>
      </c>
      <c r="D505" s="0" t="n">
        <v>405</v>
      </c>
      <c r="E505" s="0" t="n">
        <v>2</v>
      </c>
      <c r="F505" s="55" t="s">
        <v>372</v>
      </c>
      <c r="G505" s="0" t="n">
        <v>24.9</v>
      </c>
      <c r="H505" s="0" t="n">
        <v>22</v>
      </c>
      <c r="I505" s="55" t="s">
        <v>157</v>
      </c>
      <c r="J505" s="0" t="n">
        <v>257</v>
      </c>
      <c r="K505" s="0" t="n">
        <v>68</v>
      </c>
      <c r="L505" s="0" t="n">
        <v>148</v>
      </c>
      <c r="M505" s="0" t="n">
        <v>421.22</v>
      </c>
      <c r="N505" s="0" t="n">
        <v>64.16</v>
      </c>
      <c r="O505" s="0" t="n">
        <v>23.48</v>
      </c>
      <c r="P505" s="0" t="n">
        <v>5.8</v>
      </c>
      <c r="Q505" s="0" t="n">
        <v>4.43</v>
      </c>
      <c r="T505" s="0" t="n">
        <v>40.75</v>
      </c>
      <c r="U505" s="0" t="n">
        <v>1752</v>
      </c>
      <c r="V505" s="0" t="n">
        <v>3</v>
      </c>
      <c r="W505" s="60" t="n">
        <v>46163</v>
      </c>
      <c r="X505" s="55" t="n">
        <f aca="false">IF(I505="Male",0,1)</f>
        <v>1</v>
      </c>
      <c r="Y505" s="55" t="n">
        <f aca="false">IF(OR(I505="DNB",I505="Dry DNB"),1,0)</f>
        <v>0</v>
      </c>
      <c r="Z505" s="55" t="n">
        <f aca="false">IF(ISNUMBER(W505),A505-W505,"")</f>
        <v>147</v>
      </c>
      <c r="AA505" s="55" t="n">
        <f aca="false">MATCH(A505,DATAS,0)</f>
        <v>2</v>
      </c>
      <c r="AB505" s="55" t="n">
        <f aca="false">IF(AND(E505&gt;0,OR(AND(B505&gt;=1,B505&lt;=6),B505=10)),1,0)</f>
        <v>1</v>
      </c>
      <c r="AC505" s="55" t="n">
        <f aca="false">IF(AND(E505&gt;0,B505=10),1,0)</f>
        <v>0</v>
      </c>
      <c r="AD505" s="55" t="n">
        <f aca="false">IF(AND(C504=C505,AA504=AA505-1),AB504,"")</f>
        <v>1</v>
      </c>
      <c r="AE505" s="55" t="n">
        <f aca="false">IF(AND(C504=C505,AA504=AA505-1),AC504,"")</f>
        <v>0</v>
      </c>
      <c r="AF505" s="55" t="n">
        <f aca="false">IF(AA505=1,"",IF(AND(AB505=1,AD505&lt;&gt;1),1,0))</f>
        <v>0</v>
      </c>
      <c r="AG505" s="55" t="n">
        <f aca="false">IF(AA505=1,"",IF(AND(AC505=1,AE505&lt;&gt;1),1,0))</f>
        <v>0</v>
      </c>
      <c r="AH505" s="60" t="str">
        <f aca="false">IF(AND(E505&gt;0,AA505&lt;2,NOT(AND(C506=C505,AA506=AA505+1))),INDEX(DATAS,AA505+1),"")</f>
        <v/>
      </c>
      <c r="AI505" s="60" t="str">
        <f aca="false">IF(AND(AC505=1,AA505&lt;2),IF(AND(C506=C505,AA506=AA505+1),IF(AC506=1,"",INDEX(DATAS,AA505+1)),INDEX(DATAS,AA505+1)),"")</f>
        <v/>
      </c>
    </row>
    <row r="506" customFormat="false" ht="15" hidden="false" customHeight="false" outlineLevel="0" collapsed="false">
      <c r="A506" s="60" t="n">
        <v>46309</v>
      </c>
      <c r="B506" s="0" t="n">
        <v>7</v>
      </c>
      <c r="C506" s="0" t="n">
        <v>3780</v>
      </c>
      <c r="D506" s="0" t="n">
        <v>300</v>
      </c>
      <c r="E506" s="0" t="n">
        <v>3</v>
      </c>
      <c r="F506" s="55" t="s">
        <v>373</v>
      </c>
      <c r="G506" s="0" t="n">
        <v>9.3</v>
      </c>
      <c r="H506" s="0" t="n">
        <v>8</v>
      </c>
      <c r="I506" s="55" t="s">
        <v>157</v>
      </c>
      <c r="J506" s="0" t="n">
        <v>223</v>
      </c>
      <c r="K506" s="0" t="n">
        <v>76</v>
      </c>
      <c r="L506" s="0" t="n">
        <v>77</v>
      </c>
      <c r="M506" s="0" t="n">
        <v>709.3</v>
      </c>
      <c r="N506" s="0" t="n">
        <v>33.47</v>
      </c>
      <c r="O506" s="0" t="n">
        <v>24.23</v>
      </c>
      <c r="P506" s="0" t="n">
        <v>5.48</v>
      </c>
      <c r="Q506" s="0" t="n">
        <v>4.29</v>
      </c>
      <c r="R506" s="0" t="n">
        <v>4971</v>
      </c>
      <c r="S506" s="0" t="n">
        <v>10112</v>
      </c>
      <c r="T506" s="0" t="n">
        <v>52.85</v>
      </c>
      <c r="U506" s="0" t="n">
        <v>1750</v>
      </c>
      <c r="V506" s="0" t="n">
        <v>5</v>
      </c>
      <c r="W506" s="60" t="n">
        <v>46233</v>
      </c>
      <c r="X506" s="55" t="n">
        <f aca="false">IF(I506="Male",0,1)</f>
        <v>1</v>
      </c>
      <c r="Y506" s="55" t="n">
        <f aca="false">IF(OR(I506="DNB",I506="Dry DNB"),1,0)</f>
        <v>0</v>
      </c>
      <c r="Z506" s="55" t="n">
        <f aca="false">IF(ISNUMBER(W506),A506-W506,"")</f>
        <v>76</v>
      </c>
      <c r="AA506" s="55" t="n">
        <f aca="false">MATCH(A506,DATAS,0)</f>
        <v>1</v>
      </c>
      <c r="AB506" s="55" t="n">
        <f aca="false">IF(AND(E506&gt;0,OR(AND(B506&gt;=1,B506&lt;=6),B506=10)),1,0)</f>
        <v>0</v>
      </c>
      <c r="AC506" s="55" t="n">
        <f aca="false">IF(AND(E506&gt;0,B506=10),1,0)</f>
        <v>0</v>
      </c>
      <c r="AD506" s="0" t="str">
        <f aca="false">IF(AND(C505=C506,AA505=AA506-1),AB505,"")</f>
        <v/>
      </c>
      <c r="AE506" s="0" t="str">
        <f aca="false">IF(AND(C505=C506,AA505=AA506-1),AC505,"")</f>
        <v/>
      </c>
      <c r="AF506" s="0" t="str">
        <f aca="false">IF(AA506=1,"",IF(AND(AB506=1,AD506&lt;&gt;1),1,0))</f>
        <v/>
      </c>
      <c r="AG506" s="0" t="str">
        <f aca="false">IF(AA506=1,"",IF(AND(AC506=1,AE506&lt;&gt;1),1,0))</f>
        <v/>
      </c>
      <c r="AH506" s="60" t="str">
        <f aca="false">IF(AND(E506&gt;0,AA506&lt;2,NOT(AND(C507=C506,AA507=AA506+1))),INDEX(DATAS,AA506+1),"")</f>
        <v/>
      </c>
      <c r="AI506" s="60" t="str">
        <f aca="false">IF(AND(AC506=1,AA506&lt;2),IF(AND(C507=C506,AA507=AA506+1),IF(AC507=1,"",INDEX(DATAS,AA506+1)),INDEX(DATAS,AA506+1)),"")</f>
        <v/>
      </c>
    </row>
    <row r="507" customFormat="false" ht="15" hidden="false" customHeight="false" outlineLevel="0" collapsed="false">
      <c r="A507" s="60" t="n">
        <v>46310</v>
      </c>
      <c r="B507" s="0" t="n">
        <v>7</v>
      </c>
      <c r="C507" s="0" t="n">
        <v>3780</v>
      </c>
      <c r="D507" s="0" t="n">
        <v>301</v>
      </c>
      <c r="E507" s="0" t="n">
        <v>3</v>
      </c>
      <c r="F507" s="55" t="s">
        <v>373</v>
      </c>
      <c r="G507" s="0" t="n">
        <v>7.4</v>
      </c>
      <c r="H507" s="0" t="n">
        <v>9</v>
      </c>
      <c r="I507" s="55" t="s">
        <v>157</v>
      </c>
      <c r="J507" s="0" t="n">
        <v>223</v>
      </c>
      <c r="K507" s="0" t="n">
        <v>76</v>
      </c>
      <c r="L507" s="0" t="n">
        <v>78</v>
      </c>
      <c r="M507" s="0" t="n">
        <v>709.3</v>
      </c>
      <c r="N507" s="0" t="n">
        <v>33.47</v>
      </c>
      <c r="O507" s="0" t="n">
        <v>24.23</v>
      </c>
      <c r="P507" s="0" t="n">
        <v>5.48</v>
      </c>
      <c r="Q507" s="0" t="n">
        <v>4.29</v>
      </c>
      <c r="T507" s="0" t="n">
        <v>52.85</v>
      </c>
      <c r="U507" s="0" t="n">
        <v>1751</v>
      </c>
      <c r="V507" s="0" t="n">
        <v>5</v>
      </c>
      <c r="W507" s="60" t="n">
        <v>46233</v>
      </c>
      <c r="X507" s="55" t="n">
        <f aca="false">IF(I507="Male",0,1)</f>
        <v>1</v>
      </c>
      <c r="Y507" s="55" t="n">
        <f aca="false">IF(OR(I507="DNB",I507="Dry DNB"),1,0)</f>
        <v>0</v>
      </c>
      <c r="Z507" s="55" t="n">
        <f aca="false">IF(ISNUMBER(W507),A507-W507,"")</f>
        <v>77</v>
      </c>
      <c r="AA507" s="55" t="n">
        <f aca="false">MATCH(A507,DATAS,0)</f>
        <v>2</v>
      </c>
      <c r="AB507" s="55" t="n">
        <f aca="false">IF(AND(E507&gt;0,OR(AND(B507&gt;=1,B507&lt;=6),B507=10)),1,0)</f>
        <v>0</v>
      </c>
      <c r="AC507" s="55" t="n">
        <f aca="false">IF(AND(E507&gt;0,B507=10),1,0)</f>
        <v>0</v>
      </c>
      <c r="AD507" s="55" t="n">
        <f aca="false">IF(AND(C506=C507,AA506=AA507-1),AB506,"")</f>
        <v>0</v>
      </c>
      <c r="AE507" s="55" t="n">
        <f aca="false">IF(AND(C506=C507,AA506=AA507-1),AC506,"")</f>
        <v>0</v>
      </c>
      <c r="AF507" s="55" t="n">
        <f aca="false">IF(AA507=1,"",IF(AND(AB507=1,AD507&lt;&gt;1),1,0))</f>
        <v>0</v>
      </c>
      <c r="AG507" s="55" t="n">
        <f aca="false">IF(AA507=1,"",IF(AND(AC507=1,AE507&lt;&gt;1),1,0))</f>
        <v>0</v>
      </c>
      <c r="AH507" s="60" t="str">
        <f aca="false">IF(AND(E507&gt;0,AA507&lt;2,NOT(AND(C508=C507,AA508=AA507+1))),INDEX(DATAS,AA507+1),"")</f>
        <v/>
      </c>
      <c r="AI507" s="60" t="str">
        <f aca="false">IF(AND(AC507=1,AA507&lt;2),IF(AND(C508=C507,AA508=AA507+1),IF(AC508=1,"",INDEX(DATAS,AA507+1)),INDEX(DATAS,AA507+1)),"")</f>
        <v/>
      </c>
    </row>
    <row r="508" customFormat="false" ht="15" hidden="false" customHeight="false" outlineLevel="0" collapsed="false">
      <c r="A508" s="60" t="n">
        <v>46309</v>
      </c>
      <c r="B508" s="0" t="n">
        <v>5</v>
      </c>
      <c r="C508" s="0" t="n">
        <v>3781</v>
      </c>
      <c r="D508" s="0" t="n">
        <v>125</v>
      </c>
      <c r="E508" s="0" t="n">
        <v>3</v>
      </c>
      <c r="F508" s="55" t="s">
        <v>374</v>
      </c>
      <c r="G508" s="0" t="n">
        <v>44.8</v>
      </c>
      <c r="H508" s="0" t="n">
        <v>44</v>
      </c>
      <c r="I508" s="55" t="s">
        <v>177</v>
      </c>
      <c r="J508" s="0" t="n">
        <v>125</v>
      </c>
      <c r="K508" s="0" t="n">
        <v>69</v>
      </c>
      <c r="M508" s="0" t="n">
        <v>289.94</v>
      </c>
      <c r="N508" s="0" t="n">
        <v>32.29</v>
      </c>
      <c r="O508" s="0" t="n">
        <v>7.43</v>
      </c>
      <c r="P508" s="0" t="n">
        <v>5.19</v>
      </c>
      <c r="Q508" s="0" t="n">
        <v>2.94</v>
      </c>
      <c r="R508" s="0" t="n">
        <v>4882</v>
      </c>
      <c r="S508" s="0" t="n">
        <v>9597</v>
      </c>
      <c r="T508" s="0" t="n">
        <v>52.3</v>
      </c>
      <c r="U508" s="0" t="n">
        <v>1749</v>
      </c>
      <c r="V508" s="0" t="n">
        <v>1</v>
      </c>
      <c r="W508" s="60" t="n">
        <v>46254</v>
      </c>
      <c r="X508" s="55" t="n">
        <f aca="false">IF(I508="Male",0,1)</f>
        <v>1</v>
      </c>
      <c r="Y508" s="55" t="n">
        <f aca="false">IF(OR(I508="DNB",I508="Dry DNB"),1,0)</f>
        <v>0</v>
      </c>
      <c r="Z508" s="55" t="n">
        <f aca="false">IF(ISNUMBER(W508),A508-W508,"")</f>
        <v>55</v>
      </c>
      <c r="AA508" s="55" t="n">
        <f aca="false">MATCH(A508,DATAS,0)</f>
        <v>1</v>
      </c>
      <c r="AB508" s="55" t="n">
        <f aca="false">IF(AND(E508&gt;0,OR(AND(B508&gt;=1,B508&lt;=6),B508=10)),1,0)</f>
        <v>1</v>
      </c>
      <c r="AC508" s="55" t="n">
        <f aca="false">IF(AND(E508&gt;0,B508=10),1,0)</f>
        <v>0</v>
      </c>
      <c r="AD508" s="0" t="str">
        <f aca="false">IF(AND(C507=C508,AA507=AA508-1),AB507,"")</f>
        <v/>
      </c>
      <c r="AE508" s="0" t="str">
        <f aca="false">IF(AND(C507=C508,AA507=AA508-1),AC507,"")</f>
        <v/>
      </c>
      <c r="AF508" s="0" t="str">
        <f aca="false">IF(AA508=1,"",IF(AND(AB508=1,AD508&lt;&gt;1),1,0))</f>
        <v/>
      </c>
      <c r="AG508" s="0" t="str">
        <f aca="false">IF(AA508=1,"",IF(AND(AC508=1,AE508&lt;&gt;1),1,0))</f>
        <v/>
      </c>
      <c r="AH508" s="60" t="str">
        <f aca="false">IF(AND(E508&gt;0,AA508&lt;2,NOT(AND(C509=C508,AA509=AA508+1))),INDEX(DATAS,AA508+1),"")</f>
        <v/>
      </c>
      <c r="AI508" s="60" t="str">
        <f aca="false">IF(AND(AC508=1,AA508&lt;2),IF(AND(C509=C508,AA509=AA508+1),IF(AC509=1,"",INDEX(DATAS,AA508+1)),INDEX(DATAS,AA508+1)),"")</f>
        <v/>
      </c>
    </row>
    <row r="509" customFormat="false" ht="15" hidden="false" customHeight="false" outlineLevel="0" collapsed="false">
      <c r="A509" s="60" t="n">
        <v>46310</v>
      </c>
      <c r="B509" s="0" t="n">
        <v>5</v>
      </c>
      <c r="C509" s="0" t="n">
        <v>3781</v>
      </c>
      <c r="D509" s="0" t="n">
        <v>126</v>
      </c>
      <c r="E509" s="0" t="n">
        <v>3</v>
      </c>
      <c r="F509" s="55" t="s">
        <v>374</v>
      </c>
      <c r="G509" s="0" t="n">
        <v>43.8</v>
      </c>
      <c r="H509" s="0" t="n">
        <v>43</v>
      </c>
      <c r="I509" s="55" t="s">
        <v>177</v>
      </c>
      <c r="J509" s="0" t="n">
        <v>126</v>
      </c>
      <c r="K509" s="0" t="n">
        <v>69</v>
      </c>
      <c r="M509" s="0" t="n">
        <v>289.94</v>
      </c>
      <c r="N509" s="0" t="n">
        <v>32.29</v>
      </c>
      <c r="O509" s="0" t="n">
        <v>7.43</v>
      </c>
      <c r="P509" s="0" t="n">
        <v>5.19</v>
      </c>
      <c r="Q509" s="0" t="n">
        <v>2.94</v>
      </c>
      <c r="T509" s="0" t="n">
        <v>52.3</v>
      </c>
      <c r="U509" s="0" t="n">
        <v>1750</v>
      </c>
      <c r="V509" s="0" t="n">
        <v>1</v>
      </c>
      <c r="W509" s="60" t="n">
        <v>46254</v>
      </c>
      <c r="X509" s="55" t="n">
        <f aca="false">IF(I509="Male",0,1)</f>
        <v>1</v>
      </c>
      <c r="Y509" s="55" t="n">
        <f aca="false">IF(OR(I509="DNB",I509="Dry DNB"),1,0)</f>
        <v>0</v>
      </c>
      <c r="Z509" s="55" t="n">
        <f aca="false">IF(ISNUMBER(W509),A509-W509,"")</f>
        <v>56</v>
      </c>
      <c r="AA509" s="55" t="n">
        <f aca="false">MATCH(A509,DATAS,0)</f>
        <v>2</v>
      </c>
      <c r="AB509" s="55" t="n">
        <f aca="false">IF(AND(E509&gt;0,OR(AND(B509&gt;=1,B509&lt;=6),B509=10)),1,0)</f>
        <v>1</v>
      </c>
      <c r="AC509" s="55" t="n">
        <f aca="false">IF(AND(E509&gt;0,B509=10),1,0)</f>
        <v>0</v>
      </c>
      <c r="AD509" s="55" t="n">
        <f aca="false">IF(AND(C508=C509,AA508=AA509-1),AB508,"")</f>
        <v>1</v>
      </c>
      <c r="AE509" s="55" t="n">
        <f aca="false">IF(AND(C508=C509,AA508=AA509-1),AC508,"")</f>
        <v>0</v>
      </c>
      <c r="AF509" s="55" t="n">
        <f aca="false">IF(AA509=1,"",IF(AND(AB509=1,AD509&lt;&gt;1),1,0))</f>
        <v>0</v>
      </c>
      <c r="AG509" s="55" t="n">
        <f aca="false">IF(AA509=1,"",IF(AND(AC509=1,AE509&lt;&gt;1),1,0))</f>
        <v>0</v>
      </c>
      <c r="AH509" s="60" t="str">
        <f aca="false">IF(AND(E509&gt;0,AA509&lt;2,NOT(AND(C510=C509,AA510=AA509+1))),INDEX(DATAS,AA509+1),"")</f>
        <v/>
      </c>
      <c r="AI509" s="60" t="str">
        <f aca="false">IF(AND(AC509=1,AA509&lt;2),IF(AND(C510=C509,AA510=AA509+1),IF(AC510=1,"",INDEX(DATAS,AA509+1)),INDEX(DATAS,AA509+1)),"")</f>
        <v/>
      </c>
    </row>
    <row r="510" customFormat="false" ht="15" hidden="false" customHeight="false" outlineLevel="0" collapsed="false">
      <c r="A510" s="60" t="n">
        <v>46309</v>
      </c>
      <c r="B510" s="0" t="n">
        <v>5</v>
      </c>
      <c r="C510" s="0" t="n">
        <v>3782</v>
      </c>
      <c r="D510" s="0" t="n">
        <v>388</v>
      </c>
      <c r="E510" s="0" t="n">
        <v>3</v>
      </c>
      <c r="F510" s="55" t="s">
        <v>375</v>
      </c>
      <c r="G510" s="0" t="n">
        <v>28.1</v>
      </c>
      <c r="H510" s="0" t="n">
        <v>26</v>
      </c>
      <c r="I510" s="55" t="s">
        <v>157</v>
      </c>
      <c r="J510" s="0" t="n">
        <v>318</v>
      </c>
      <c r="K510" s="0" t="n">
        <v>66</v>
      </c>
      <c r="L510" s="0" t="n">
        <v>70</v>
      </c>
      <c r="M510" s="0" t="n">
        <v>751.23</v>
      </c>
      <c r="N510" s="0" t="n">
        <v>34.42</v>
      </c>
      <c r="O510" s="0" t="n">
        <v>31.92</v>
      </c>
      <c r="P510" s="0" t="n">
        <v>3.98</v>
      </c>
      <c r="Q510" s="0" t="n">
        <v>3.65</v>
      </c>
      <c r="R510" s="0" t="n">
        <v>6128</v>
      </c>
      <c r="S510" s="0" t="n">
        <v>10626</v>
      </c>
      <c r="T510" s="0" t="n">
        <v>69.75</v>
      </c>
      <c r="U510" s="0" t="n">
        <v>1747</v>
      </c>
      <c r="V510" s="0" t="n">
        <v>6</v>
      </c>
      <c r="W510" s="60" t="n">
        <v>46240</v>
      </c>
      <c r="X510" s="55" t="n">
        <f aca="false">IF(I510="Male",0,1)</f>
        <v>1</v>
      </c>
      <c r="Y510" s="55" t="n">
        <f aca="false">IF(OR(I510="DNB",I510="Dry DNB"),1,0)</f>
        <v>0</v>
      </c>
      <c r="Z510" s="55" t="n">
        <f aca="false">IF(ISNUMBER(W510),A510-W510,"")</f>
        <v>69</v>
      </c>
      <c r="AA510" s="55" t="n">
        <f aca="false">MATCH(A510,DATAS,0)</f>
        <v>1</v>
      </c>
      <c r="AB510" s="55" t="n">
        <f aca="false">IF(AND(E510&gt;0,OR(AND(B510&gt;=1,B510&lt;=6),B510=10)),1,0)</f>
        <v>1</v>
      </c>
      <c r="AC510" s="55" t="n">
        <f aca="false">IF(AND(E510&gt;0,B510=10),1,0)</f>
        <v>0</v>
      </c>
      <c r="AD510" s="0" t="str">
        <f aca="false">IF(AND(C509=C510,AA509=AA510-1),AB509,"")</f>
        <v/>
      </c>
      <c r="AE510" s="0" t="str">
        <f aca="false">IF(AND(C509=C510,AA509=AA510-1),AC509,"")</f>
        <v/>
      </c>
      <c r="AF510" s="0" t="str">
        <f aca="false">IF(AA510=1,"",IF(AND(AB510=1,AD510&lt;&gt;1),1,0))</f>
        <v/>
      </c>
      <c r="AG510" s="0" t="str">
        <f aca="false">IF(AA510=1,"",IF(AND(AC510=1,AE510&lt;&gt;1),1,0))</f>
        <v/>
      </c>
      <c r="AH510" s="60" t="str">
        <f aca="false">IF(AND(E510&gt;0,AA510&lt;2,NOT(AND(C511=C510,AA511=AA510+1))),INDEX(DATAS,AA510+1),"")</f>
        <v/>
      </c>
      <c r="AI510" s="60" t="str">
        <f aca="false">IF(AND(AC510=1,AA510&lt;2),IF(AND(C511=C510,AA511=AA510+1),IF(AC511=1,"",INDEX(DATAS,AA510+1)),INDEX(DATAS,AA510+1)),"")</f>
        <v/>
      </c>
    </row>
    <row r="511" customFormat="false" ht="15" hidden="false" customHeight="false" outlineLevel="0" collapsed="false">
      <c r="A511" s="60" t="n">
        <v>46310</v>
      </c>
      <c r="B511" s="0" t="n">
        <v>5</v>
      </c>
      <c r="C511" s="0" t="n">
        <v>3782</v>
      </c>
      <c r="D511" s="0" t="n">
        <v>389</v>
      </c>
      <c r="E511" s="0" t="n">
        <v>3</v>
      </c>
      <c r="F511" s="55" t="s">
        <v>375</v>
      </c>
      <c r="G511" s="0" t="n">
        <v>27.5</v>
      </c>
      <c r="H511" s="0" t="n">
        <v>26</v>
      </c>
      <c r="I511" s="55" t="s">
        <v>157</v>
      </c>
      <c r="J511" s="0" t="n">
        <v>318</v>
      </c>
      <c r="K511" s="0" t="n">
        <v>66</v>
      </c>
      <c r="L511" s="0" t="n">
        <v>71</v>
      </c>
      <c r="M511" s="0" t="n">
        <v>751.23</v>
      </c>
      <c r="N511" s="0" t="n">
        <v>34.42</v>
      </c>
      <c r="O511" s="0" t="n">
        <v>31.92</v>
      </c>
      <c r="P511" s="0" t="n">
        <v>3.98</v>
      </c>
      <c r="Q511" s="0" t="n">
        <v>3.65</v>
      </c>
      <c r="T511" s="0" t="n">
        <v>69.75</v>
      </c>
      <c r="U511" s="0" t="n">
        <v>1748</v>
      </c>
      <c r="V511" s="0" t="n">
        <v>6</v>
      </c>
      <c r="W511" s="60" t="n">
        <v>46240</v>
      </c>
      <c r="X511" s="55" t="n">
        <f aca="false">IF(I511="Male",0,1)</f>
        <v>1</v>
      </c>
      <c r="Y511" s="55" t="n">
        <f aca="false">IF(OR(I511="DNB",I511="Dry DNB"),1,0)</f>
        <v>0</v>
      </c>
      <c r="Z511" s="55" t="n">
        <f aca="false">IF(ISNUMBER(W511),A511-W511,"")</f>
        <v>70</v>
      </c>
      <c r="AA511" s="55" t="n">
        <f aca="false">MATCH(A511,DATAS,0)</f>
        <v>2</v>
      </c>
      <c r="AB511" s="55" t="n">
        <f aca="false">IF(AND(E511&gt;0,OR(AND(B511&gt;=1,B511&lt;=6),B511=10)),1,0)</f>
        <v>1</v>
      </c>
      <c r="AC511" s="55" t="n">
        <f aca="false">IF(AND(E511&gt;0,B511=10),1,0)</f>
        <v>0</v>
      </c>
      <c r="AD511" s="55" t="n">
        <f aca="false">IF(AND(C510=C511,AA510=AA511-1),AB510,"")</f>
        <v>1</v>
      </c>
      <c r="AE511" s="55" t="n">
        <f aca="false">IF(AND(C510=C511,AA510=AA511-1),AC510,"")</f>
        <v>0</v>
      </c>
      <c r="AF511" s="55" t="n">
        <f aca="false">IF(AA511=1,"",IF(AND(AB511=1,AD511&lt;&gt;1),1,0))</f>
        <v>0</v>
      </c>
      <c r="AG511" s="55" t="n">
        <f aca="false">IF(AA511=1,"",IF(AND(AC511=1,AE511&lt;&gt;1),1,0))</f>
        <v>0</v>
      </c>
      <c r="AH511" s="60" t="str">
        <f aca="false">IF(AND(E511&gt;0,AA511&lt;2,NOT(AND(C512=C511,AA512=AA511+1))),INDEX(DATAS,AA511+1),"")</f>
        <v/>
      </c>
      <c r="AI511" s="60" t="str">
        <f aca="false">IF(AND(AC511=1,AA511&lt;2),IF(AND(C512=C511,AA512=AA511+1),IF(AC512=1,"",INDEX(DATAS,AA511+1)),INDEX(DATAS,AA511+1)),"")</f>
        <v/>
      </c>
    </row>
    <row r="512" customFormat="false" ht="15" hidden="false" customHeight="false" outlineLevel="0" collapsed="false">
      <c r="A512" s="60" t="n">
        <v>46309</v>
      </c>
      <c r="B512" s="0" t="n">
        <v>5</v>
      </c>
      <c r="C512" s="0" t="n">
        <v>3783</v>
      </c>
      <c r="D512" s="0" t="n">
        <v>204</v>
      </c>
      <c r="E512" s="0" t="n">
        <v>3</v>
      </c>
      <c r="F512" s="55" t="s">
        <v>376</v>
      </c>
      <c r="G512" s="0" t="n">
        <v>31.6</v>
      </c>
      <c r="H512" s="0" t="n">
        <v>37</v>
      </c>
      <c r="I512" s="55" t="s">
        <v>157</v>
      </c>
      <c r="J512" s="0" t="n">
        <v>127</v>
      </c>
      <c r="K512" s="0" t="n">
        <v>71</v>
      </c>
      <c r="L512" s="0" t="n">
        <v>77</v>
      </c>
      <c r="M512" s="0" t="n">
        <v>-79.45</v>
      </c>
      <c r="N512" s="0" t="n">
        <v>44.22</v>
      </c>
      <c r="O512" s="0" t="n">
        <v>9.35</v>
      </c>
      <c r="P512" s="0" t="n">
        <v>5.2</v>
      </c>
      <c r="Q512" s="0" t="n">
        <v>3.97</v>
      </c>
      <c r="R512" s="0" t="n">
        <v>4683</v>
      </c>
      <c r="S512" s="0" t="n">
        <v>9093</v>
      </c>
      <c r="T512" s="0" t="n">
        <v>53.4</v>
      </c>
      <c r="U512" s="0" t="n">
        <v>1746</v>
      </c>
      <c r="V512" s="0" t="n">
        <v>3</v>
      </c>
      <c r="W512" s="60" t="n">
        <v>46233</v>
      </c>
      <c r="X512" s="55" t="n">
        <f aca="false">IF(I512="Male",0,1)</f>
        <v>1</v>
      </c>
      <c r="Y512" s="55" t="n">
        <f aca="false">IF(OR(I512="DNB",I512="Dry DNB"),1,0)</f>
        <v>0</v>
      </c>
      <c r="Z512" s="55" t="n">
        <f aca="false">IF(ISNUMBER(W512),A512-W512,"")</f>
        <v>76</v>
      </c>
      <c r="AA512" s="55" t="n">
        <f aca="false">MATCH(A512,DATAS,0)</f>
        <v>1</v>
      </c>
      <c r="AB512" s="55" t="n">
        <f aca="false">IF(AND(E512&gt;0,OR(AND(B512&gt;=1,B512&lt;=6),B512=10)),1,0)</f>
        <v>1</v>
      </c>
      <c r="AC512" s="55" t="n">
        <f aca="false">IF(AND(E512&gt;0,B512=10),1,0)</f>
        <v>0</v>
      </c>
      <c r="AD512" s="0" t="str">
        <f aca="false">IF(AND(C511=C512,AA511=AA512-1),AB511,"")</f>
        <v/>
      </c>
      <c r="AE512" s="0" t="str">
        <f aca="false">IF(AND(C511=C512,AA511=AA512-1),AC511,"")</f>
        <v/>
      </c>
      <c r="AF512" s="0" t="str">
        <f aca="false">IF(AA512=1,"",IF(AND(AB512=1,AD512&lt;&gt;1),1,0))</f>
        <v/>
      </c>
      <c r="AG512" s="0" t="str">
        <f aca="false">IF(AA512=1,"",IF(AND(AC512=1,AE512&lt;&gt;1),1,0))</f>
        <v/>
      </c>
      <c r="AH512" s="60" t="str">
        <f aca="false">IF(AND(E512&gt;0,AA512&lt;2,NOT(AND(C513=C512,AA513=AA512+1))),INDEX(DATAS,AA512+1),"")</f>
        <v/>
      </c>
      <c r="AI512" s="60" t="str">
        <f aca="false">IF(AND(AC512=1,AA512&lt;2),IF(AND(C513=C512,AA513=AA512+1),IF(AC513=1,"",INDEX(DATAS,AA512+1)),INDEX(DATAS,AA512+1)),"")</f>
        <v/>
      </c>
    </row>
    <row r="513" customFormat="false" ht="15" hidden="false" customHeight="false" outlineLevel="0" collapsed="false">
      <c r="A513" s="60" t="n">
        <v>46310</v>
      </c>
      <c r="B513" s="0" t="n">
        <v>5</v>
      </c>
      <c r="C513" s="0" t="n">
        <v>3783</v>
      </c>
      <c r="D513" s="0" t="n">
        <v>205</v>
      </c>
      <c r="E513" s="0" t="n">
        <v>3</v>
      </c>
      <c r="F513" s="55" t="s">
        <v>376</v>
      </c>
      <c r="G513" s="0" t="n">
        <v>32.8</v>
      </c>
      <c r="H513" s="0" t="n">
        <v>36</v>
      </c>
      <c r="I513" s="55" t="s">
        <v>157</v>
      </c>
      <c r="J513" s="0" t="n">
        <v>127</v>
      </c>
      <c r="K513" s="0" t="n">
        <v>71</v>
      </c>
      <c r="L513" s="0" t="n">
        <v>78</v>
      </c>
      <c r="M513" s="0" t="n">
        <v>-79.45</v>
      </c>
      <c r="N513" s="0" t="n">
        <v>44.22</v>
      </c>
      <c r="O513" s="0" t="n">
        <v>9.35</v>
      </c>
      <c r="P513" s="0" t="n">
        <v>5.2</v>
      </c>
      <c r="Q513" s="0" t="n">
        <v>3.97</v>
      </c>
      <c r="T513" s="0" t="n">
        <v>53.4</v>
      </c>
      <c r="U513" s="0" t="n">
        <v>1747</v>
      </c>
      <c r="V513" s="0" t="n">
        <v>3</v>
      </c>
      <c r="W513" s="60" t="n">
        <v>46233</v>
      </c>
      <c r="X513" s="55" t="n">
        <f aca="false">IF(I513="Male",0,1)</f>
        <v>1</v>
      </c>
      <c r="Y513" s="55" t="n">
        <f aca="false">IF(OR(I513="DNB",I513="Dry DNB"),1,0)</f>
        <v>0</v>
      </c>
      <c r="Z513" s="55" t="n">
        <f aca="false">IF(ISNUMBER(W513),A513-W513,"")</f>
        <v>77</v>
      </c>
      <c r="AA513" s="55" t="n">
        <f aca="false">MATCH(A513,DATAS,0)</f>
        <v>2</v>
      </c>
      <c r="AB513" s="55" t="n">
        <f aca="false">IF(AND(E513&gt;0,OR(AND(B513&gt;=1,B513&lt;=6),B513=10)),1,0)</f>
        <v>1</v>
      </c>
      <c r="AC513" s="55" t="n">
        <f aca="false">IF(AND(E513&gt;0,B513=10),1,0)</f>
        <v>0</v>
      </c>
      <c r="AD513" s="55" t="n">
        <f aca="false">IF(AND(C512=C513,AA512=AA513-1),AB512,"")</f>
        <v>1</v>
      </c>
      <c r="AE513" s="55" t="n">
        <f aca="false">IF(AND(C512=C513,AA512=AA513-1),AC512,"")</f>
        <v>0</v>
      </c>
      <c r="AF513" s="55" t="n">
        <f aca="false">IF(AA513=1,"",IF(AND(AB513=1,AD513&lt;&gt;1),1,0))</f>
        <v>0</v>
      </c>
      <c r="AG513" s="55" t="n">
        <f aca="false">IF(AA513=1,"",IF(AND(AC513=1,AE513&lt;&gt;1),1,0))</f>
        <v>0</v>
      </c>
      <c r="AH513" s="60" t="str">
        <f aca="false">IF(AND(E513&gt;0,AA513&lt;2,NOT(AND(C514=C513,AA514=AA513+1))),INDEX(DATAS,AA513+1),"")</f>
        <v/>
      </c>
      <c r="AI513" s="60" t="str">
        <f aca="false">IF(AND(AC513=1,AA513&lt;2),IF(AND(C514=C513,AA514=AA513+1),IF(AC514=1,"",INDEX(DATAS,AA513+1)),INDEX(DATAS,AA513+1)),"")</f>
        <v/>
      </c>
    </row>
    <row r="514" customFormat="false" ht="15" hidden="false" customHeight="false" outlineLevel="0" collapsed="false">
      <c r="A514" s="60" t="n">
        <v>46309</v>
      </c>
      <c r="B514" s="0" t="n">
        <v>7</v>
      </c>
      <c r="C514" s="0" t="n">
        <v>3784</v>
      </c>
      <c r="D514" s="0" t="n">
        <v>346</v>
      </c>
      <c r="E514" s="0" t="n">
        <v>3</v>
      </c>
      <c r="F514" s="55" t="s">
        <v>377</v>
      </c>
      <c r="G514" s="0" t="n">
        <v>5.2</v>
      </c>
      <c r="H514" s="0" t="n">
        <v>16</v>
      </c>
      <c r="I514" s="55" t="s">
        <v>162</v>
      </c>
      <c r="J514" s="0" t="n">
        <v>123</v>
      </c>
      <c r="K514" s="0" t="n">
        <v>68</v>
      </c>
      <c r="L514" s="0" t="n">
        <v>224</v>
      </c>
      <c r="M514" s="0" t="n">
        <v>361.74</v>
      </c>
      <c r="N514" s="0" t="n">
        <v>23.24</v>
      </c>
      <c r="O514" s="0" t="n">
        <v>25.12</v>
      </c>
      <c r="P514" s="0" t="n">
        <v>3.68</v>
      </c>
      <c r="Q514" s="0" t="n">
        <v>3.29</v>
      </c>
      <c r="R514" s="0" t="n">
        <v>4667</v>
      </c>
      <c r="S514" s="0" t="n">
        <v>9821</v>
      </c>
      <c r="T514" s="0" t="n">
        <v>51.1</v>
      </c>
      <c r="U514" s="0" t="n">
        <v>1745</v>
      </c>
      <c r="V514" s="0" t="n">
        <v>3</v>
      </c>
      <c r="W514" s="60" t="n">
        <v>46086</v>
      </c>
      <c r="X514" s="55" t="n">
        <f aca="false">IF(I514="Male",0,1)</f>
        <v>1</v>
      </c>
      <c r="Y514" s="55" t="n">
        <f aca="false">IF(OR(I514="DNB",I514="Dry DNB"),1,0)</f>
        <v>0</v>
      </c>
      <c r="Z514" s="55" t="n">
        <f aca="false">IF(ISNUMBER(W514),A514-W514,"")</f>
        <v>223</v>
      </c>
      <c r="AA514" s="55" t="n">
        <f aca="false">MATCH(A514,DATAS,0)</f>
        <v>1</v>
      </c>
      <c r="AB514" s="55" t="n">
        <f aca="false">IF(AND(E514&gt;0,OR(AND(B514&gt;=1,B514&lt;=6),B514=10)),1,0)</f>
        <v>0</v>
      </c>
      <c r="AC514" s="55" t="n">
        <f aca="false">IF(AND(E514&gt;0,B514=10),1,0)</f>
        <v>0</v>
      </c>
      <c r="AD514" s="0" t="str">
        <f aca="false">IF(AND(C513=C514,AA513=AA514-1),AB513,"")</f>
        <v/>
      </c>
      <c r="AE514" s="0" t="str">
        <f aca="false">IF(AND(C513=C514,AA513=AA514-1),AC513,"")</f>
        <v/>
      </c>
      <c r="AF514" s="0" t="str">
        <f aca="false">IF(AA514=1,"",IF(AND(AB514=1,AD514&lt;&gt;1),1,0))</f>
        <v/>
      </c>
      <c r="AG514" s="0" t="str">
        <f aca="false">IF(AA514=1,"",IF(AND(AC514=1,AE514&lt;&gt;1),1,0))</f>
        <v/>
      </c>
      <c r="AH514" s="60" t="str">
        <f aca="false">IF(AND(E514&gt;0,AA514&lt;2,NOT(AND(C515=C514,AA515=AA514+1))),INDEX(DATAS,AA514+1),"")</f>
        <v/>
      </c>
      <c r="AI514" s="60" t="str">
        <f aca="false">IF(AND(AC514=1,AA514&lt;2),IF(AND(C515=C514,AA515=AA514+1),IF(AC515=1,"",INDEX(DATAS,AA514+1)),INDEX(DATAS,AA514+1)),"")</f>
        <v/>
      </c>
    </row>
    <row r="515" customFormat="false" ht="15" hidden="false" customHeight="false" outlineLevel="0" collapsed="false">
      <c r="A515" s="60" t="n">
        <v>46310</v>
      </c>
      <c r="B515" s="0" t="n">
        <v>7</v>
      </c>
      <c r="C515" s="0" t="n">
        <v>3784</v>
      </c>
      <c r="D515" s="0" t="n">
        <v>346</v>
      </c>
      <c r="E515" s="0" t="n">
        <v>3</v>
      </c>
      <c r="F515" s="55" t="s">
        <v>377</v>
      </c>
      <c r="H515" s="0" t="n">
        <v>12</v>
      </c>
      <c r="I515" s="55" t="s">
        <v>162</v>
      </c>
      <c r="J515" s="0" t="n">
        <v>123</v>
      </c>
      <c r="K515" s="0" t="n">
        <v>68</v>
      </c>
      <c r="L515" s="0" t="n">
        <v>225</v>
      </c>
      <c r="M515" s="0" t="n">
        <v>361.74</v>
      </c>
      <c r="N515" s="0" t="n">
        <v>23.24</v>
      </c>
      <c r="O515" s="0" t="n">
        <v>25.12</v>
      </c>
      <c r="P515" s="0" t="n">
        <v>3.68</v>
      </c>
      <c r="Q515" s="0" t="n">
        <v>3.29</v>
      </c>
      <c r="T515" s="0" t="n">
        <v>51.1</v>
      </c>
      <c r="U515" s="0" t="n">
        <v>1746</v>
      </c>
      <c r="V515" s="0" t="n">
        <v>3</v>
      </c>
      <c r="W515" s="60" t="n">
        <v>46086</v>
      </c>
      <c r="X515" s="55" t="n">
        <f aca="false">IF(I515="Male",0,1)</f>
        <v>1</v>
      </c>
      <c r="Y515" s="55" t="n">
        <f aca="false">IF(OR(I515="DNB",I515="Dry DNB"),1,0)</f>
        <v>0</v>
      </c>
      <c r="Z515" s="55" t="n">
        <f aca="false">IF(ISNUMBER(W515),A515-W515,"")</f>
        <v>224</v>
      </c>
      <c r="AA515" s="55" t="n">
        <f aca="false">MATCH(A515,DATAS,0)</f>
        <v>2</v>
      </c>
      <c r="AB515" s="55" t="n">
        <f aca="false">IF(AND(E515&gt;0,OR(AND(B515&gt;=1,B515&lt;=6),B515=10)),1,0)</f>
        <v>0</v>
      </c>
      <c r="AC515" s="55" t="n">
        <f aca="false">IF(AND(E515&gt;0,B515=10),1,0)</f>
        <v>0</v>
      </c>
      <c r="AD515" s="55" t="n">
        <f aca="false">IF(AND(C514=C515,AA514=AA515-1),AB514,"")</f>
        <v>0</v>
      </c>
      <c r="AE515" s="55" t="n">
        <f aca="false">IF(AND(C514=C515,AA514=AA515-1),AC514,"")</f>
        <v>0</v>
      </c>
      <c r="AF515" s="55" t="n">
        <f aca="false">IF(AA515=1,"",IF(AND(AB515=1,AD515&lt;&gt;1),1,0))</f>
        <v>0</v>
      </c>
      <c r="AG515" s="55" t="n">
        <f aca="false">IF(AA515=1,"",IF(AND(AC515=1,AE515&lt;&gt;1),1,0))</f>
        <v>0</v>
      </c>
      <c r="AH515" s="60" t="str">
        <f aca="false">IF(AND(E515&gt;0,AA515&lt;2,NOT(AND(C516=C515,AA516=AA515+1))),INDEX(DATAS,AA515+1),"")</f>
        <v/>
      </c>
      <c r="AI515" s="60" t="str">
        <f aca="false">IF(AND(AC515=1,AA515&lt;2),IF(AND(C516=C515,AA516=AA515+1),IF(AC516=1,"",INDEX(DATAS,AA515+1)),INDEX(DATAS,AA515+1)),"")</f>
        <v/>
      </c>
    </row>
    <row r="516" customFormat="false" ht="15" hidden="false" customHeight="false" outlineLevel="0" collapsed="false">
      <c r="A516" s="60" t="n">
        <v>46309</v>
      </c>
      <c r="B516" s="0" t="n">
        <v>3</v>
      </c>
      <c r="C516" s="0" t="n">
        <v>3785</v>
      </c>
      <c r="D516" s="0" t="n">
        <v>87</v>
      </c>
      <c r="E516" s="0" t="n">
        <v>3</v>
      </c>
      <c r="F516" s="55" t="s">
        <v>378</v>
      </c>
      <c r="G516" s="0" t="n">
        <v>53</v>
      </c>
      <c r="H516" s="0" t="n">
        <v>54</v>
      </c>
      <c r="I516" s="55" t="s">
        <v>187</v>
      </c>
      <c r="J516" s="0" t="n">
        <v>87</v>
      </c>
      <c r="K516" s="0" t="n">
        <v>66</v>
      </c>
      <c r="M516" s="0" t="n">
        <v>602.76</v>
      </c>
      <c r="N516" s="0" t="n">
        <v>52.14</v>
      </c>
      <c r="O516" s="0" t="n">
        <v>30.4</v>
      </c>
      <c r="P516" s="0" t="n">
        <v>4.91</v>
      </c>
      <c r="Q516" s="0" t="n">
        <v>2.98</v>
      </c>
      <c r="R516" s="0" t="n">
        <v>5692</v>
      </c>
      <c r="S516" s="0" t="n">
        <v>11442</v>
      </c>
      <c r="U516" s="0" t="n">
        <v>1744</v>
      </c>
      <c r="V516" s="0" t="n">
        <v>1</v>
      </c>
      <c r="W516" s="60" t="n">
        <v>46289</v>
      </c>
      <c r="X516" s="55" t="n">
        <f aca="false">IF(I516="Male",0,1)</f>
        <v>1</v>
      </c>
      <c r="Y516" s="55" t="n">
        <f aca="false">IF(OR(I516="DNB",I516="Dry DNB"),1,0)</f>
        <v>0</v>
      </c>
      <c r="Z516" s="55" t="n">
        <f aca="false">IF(ISNUMBER(W516),A516-W516,"")</f>
        <v>20</v>
      </c>
      <c r="AA516" s="55" t="n">
        <f aca="false">MATCH(A516,DATAS,0)</f>
        <v>1</v>
      </c>
      <c r="AB516" s="55" t="n">
        <f aca="false">IF(AND(E516&gt;0,OR(AND(B516&gt;=1,B516&lt;=6),B516=10)),1,0)</f>
        <v>1</v>
      </c>
      <c r="AC516" s="55" t="n">
        <f aca="false">IF(AND(E516&gt;0,B516=10),1,0)</f>
        <v>0</v>
      </c>
      <c r="AD516" s="0" t="str">
        <f aca="false">IF(AND(C515=C516,AA515=AA516-1),AB515,"")</f>
        <v/>
      </c>
      <c r="AE516" s="0" t="str">
        <f aca="false">IF(AND(C515=C516,AA515=AA516-1),AC515,"")</f>
        <v/>
      </c>
      <c r="AF516" s="0" t="str">
        <f aca="false">IF(AA516=1,"",IF(AND(AB516=1,AD516&lt;&gt;1),1,0))</f>
        <v/>
      </c>
      <c r="AG516" s="0" t="str">
        <f aca="false">IF(AA516=1,"",IF(AND(AC516=1,AE516&lt;&gt;1),1,0))</f>
        <v/>
      </c>
      <c r="AH516" s="60" t="str">
        <f aca="false">IF(AND(E516&gt;0,AA516&lt;2,NOT(AND(C517=C516,AA517=AA516+1))),INDEX(DATAS,AA516+1),"")</f>
        <v/>
      </c>
      <c r="AI516" s="60" t="str">
        <f aca="false">IF(AND(AC516=1,AA516&lt;2),IF(AND(C517=C516,AA517=AA516+1),IF(AC517=1,"",INDEX(DATAS,AA516+1)),INDEX(DATAS,AA516+1)),"")</f>
        <v/>
      </c>
    </row>
    <row r="517" customFormat="false" ht="15" hidden="false" customHeight="false" outlineLevel="0" collapsed="false">
      <c r="A517" s="60" t="n">
        <v>46310</v>
      </c>
      <c r="B517" s="0" t="n">
        <v>3</v>
      </c>
      <c r="C517" s="0" t="n">
        <v>3785</v>
      </c>
      <c r="D517" s="0" t="n">
        <v>88</v>
      </c>
      <c r="E517" s="0" t="n">
        <v>3</v>
      </c>
      <c r="F517" s="55" t="s">
        <v>378</v>
      </c>
      <c r="G517" s="0" t="n">
        <v>52.5</v>
      </c>
      <c r="H517" s="0" t="n">
        <v>53</v>
      </c>
      <c r="I517" s="55" t="s">
        <v>187</v>
      </c>
      <c r="J517" s="0" t="n">
        <v>88</v>
      </c>
      <c r="K517" s="0" t="n">
        <v>66</v>
      </c>
      <c r="M517" s="0" t="n">
        <v>602.76</v>
      </c>
      <c r="N517" s="0" t="n">
        <v>52.14</v>
      </c>
      <c r="O517" s="0" t="n">
        <v>30.4</v>
      </c>
      <c r="P517" s="0" t="n">
        <v>4.91</v>
      </c>
      <c r="Q517" s="0" t="n">
        <v>2.98</v>
      </c>
      <c r="U517" s="0" t="n">
        <v>1745</v>
      </c>
      <c r="V517" s="0" t="n">
        <v>1</v>
      </c>
      <c r="W517" s="60" t="n">
        <v>46289</v>
      </c>
      <c r="X517" s="55" t="n">
        <f aca="false">IF(I517="Male",0,1)</f>
        <v>1</v>
      </c>
      <c r="Y517" s="55" t="n">
        <f aca="false">IF(OR(I517="DNB",I517="Dry DNB"),1,0)</f>
        <v>0</v>
      </c>
      <c r="Z517" s="55" t="n">
        <f aca="false">IF(ISNUMBER(W517),A517-W517,"")</f>
        <v>21</v>
      </c>
      <c r="AA517" s="55" t="n">
        <f aca="false">MATCH(A517,DATAS,0)</f>
        <v>2</v>
      </c>
      <c r="AB517" s="55" t="n">
        <f aca="false">IF(AND(E517&gt;0,OR(AND(B517&gt;=1,B517&lt;=6),B517=10)),1,0)</f>
        <v>1</v>
      </c>
      <c r="AC517" s="55" t="n">
        <f aca="false">IF(AND(E517&gt;0,B517=10),1,0)</f>
        <v>0</v>
      </c>
      <c r="AD517" s="55" t="n">
        <f aca="false">IF(AND(C516=C517,AA516=AA517-1),AB516,"")</f>
        <v>1</v>
      </c>
      <c r="AE517" s="55" t="n">
        <f aca="false">IF(AND(C516=C517,AA516=AA517-1),AC516,"")</f>
        <v>0</v>
      </c>
      <c r="AF517" s="55" t="n">
        <f aca="false">IF(AA517=1,"",IF(AND(AB517=1,AD517&lt;&gt;1),1,0))</f>
        <v>0</v>
      </c>
      <c r="AG517" s="55" t="n">
        <f aca="false">IF(AA517=1,"",IF(AND(AC517=1,AE517&lt;&gt;1),1,0))</f>
        <v>0</v>
      </c>
      <c r="AH517" s="60" t="str">
        <f aca="false">IF(AND(E517&gt;0,AA517&lt;2,NOT(AND(C518=C517,AA518=AA517+1))),INDEX(DATAS,AA517+1),"")</f>
        <v/>
      </c>
      <c r="AI517" s="60" t="str">
        <f aca="false">IF(AND(AC517=1,AA517&lt;2),IF(AND(C518=C517,AA518=AA517+1),IF(AC518=1,"",INDEX(DATAS,AA517+1)),INDEX(DATAS,AA517+1)),"")</f>
        <v/>
      </c>
    </row>
    <row r="518" customFormat="false" ht="15" hidden="false" customHeight="false" outlineLevel="0" collapsed="false">
      <c r="A518" s="60" t="n">
        <v>46309</v>
      </c>
      <c r="B518" s="0" t="n">
        <v>6</v>
      </c>
      <c r="C518" s="0" t="n">
        <v>3786</v>
      </c>
      <c r="D518" s="0" t="n">
        <v>315</v>
      </c>
      <c r="E518" s="0" t="n">
        <v>3</v>
      </c>
      <c r="F518" s="55" t="s">
        <v>379</v>
      </c>
      <c r="G518" s="0" t="n">
        <v>30.1</v>
      </c>
      <c r="H518" s="0" t="n">
        <v>30</v>
      </c>
      <c r="I518" s="55" t="s">
        <v>157</v>
      </c>
      <c r="J518" s="0" t="n">
        <v>273</v>
      </c>
      <c r="K518" s="0" t="n">
        <v>63</v>
      </c>
      <c r="L518" s="0" t="n">
        <v>42</v>
      </c>
      <c r="M518" s="0" t="n">
        <v>768.64</v>
      </c>
      <c r="N518" s="0" t="n">
        <v>33.91</v>
      </c>
      <c r="O518" s="0" t="n">
        <v>28.87</v>
      </c>
      <c r="P518" s="0" t="n">
        <v>5.46</v>
      </c>
      <c r="Q518" s="0" t="n">
        <v>3.65</v>
      </c>
      <c r="R518" s="0" t="n">
        <v>6225</v>
      </c>
      <c r="S518" s="0" t="n">
        <v>11997</v>
      </c>
      <c r="T518" s="0" t="n">
        <v>63</v>
      </c>
      <c r="U518" s="0" t="n">
        <v>1743</v>
      </c>
      <c r="V518" s="0" t="n">
        <v>5</v>
      </c>
      <c r="W518" s="60" t="n">
        <v>46268</v>
      </c>
      <c r="X518" s="55" t="n">
        <f aca="false">IF(I518="Male",0,1)</f>
        <v>1</v>
      </c>
      <c r="Y518" s="55" t="n">
        <f aca="false">IF(OR(I518="DNB",I518="Dry DNB"),1,0)</f>
        <v>0</v>
      </c>
      <c r="Z518" s="55" t="n">
        <f aca="false">IF(ISNUMBER(W518),A518-W518,"")</f>
        <v>41</v>
      </c>
      <c r="AA518" s="55" t="n">
        <f aca="false">MATCH(A518,DATAS,0)</f>
        <v>1</v>
      </c>
      <c r="AB518" s="55" t="n">
        <f aca="false">IF(AND(E518&gt;0,OR(AND(B518&gt;=1,B518&lt;=6),B518=10)),1,0)</f>
        <v>1</v>
      </c>
      <c r="AC518" s="55" t="n">
        <f aca="false">IF(AND(E518&gt;0,B518=10),1,0)</f>
        <v>0</v>
      </c>
      <c r="AD518" s="0" t="str">
        <f aca="false">IF(AND(C517=C518,AA517=AA518-1),AB517,"")</f>
        <v/>
      </c>
      <c r="AE518" s="0" t="str">
        <f aca="false">IF(AND(C517=C518,AA517=AA518-1),AC517,"")</f>
        <v/>
      </c>
      <c r="AF518" s="0" t="str">
        <f aca="false">IF(AA518=1,"",IF(AND(AB518=1,AD518&lt;&gt;1),1,0))</f>
        <v/>
      </c>
      <c r="AG518" s="0" t="str">
        <f aca="false">IF(AA518=1,"",IF(AND(AC518=1,AE518&lt;&gt;1),1,0))</f>
        <v/>
      </c>
      <c r="AH518" s="60" t="str">
        <f aca="false">IF(AND(E518&gt;0,AA518&lt;2,NOT(AND(C519=C518,AA519=AA518+1))),INDEX(DATAS,AA518+1),"")</f>
        <v/>
      </c>
      <c r="AI518" s="60" t="str">
        <f aca="false">IF(AND(AC518=1,AA518&lt;2),IF(AND(C519=C518,AA519=AA518+1),IF(AC519=1,"",INDEX(DATAS,AA518+1)),INDEX(DATAS,AA518+1)),"")</f>
        <v/>
      </c>
    </row>
    <row r="519" customFormat="false" ht="15" hidden="false" customHeight="false" outlineLevel="0" collapsed="false">
      <c r="A519" s="60" t="n">
        <v>46310</v>
      </c>
      <c r="B519" s="0" t="n">
        <v>6</v>
      </c>
      <c r="C519" s="0" t="n">
        <v>3786</v>
      </c>
      <c r="D519" s="0" t="n">
        <v>316</v>
      </c>
      <c r="E519" s="0" t="n">
        <v>3</v>
      </c>
      <c r="F519" s="55" t="s">
        <v>379</v>
      </c>
      <c r="G519" s="0" t="n">
        <v>31.1</v>
      </c>
      <c r="H519" s="0" t="n">
        <v>30</v>
      </c>
      <c r="I519" s="55" t="s">
        <v>157</v>
      </c>
      <c r="J519" s="0" t="n">
        <v>273</v>
      </c>
      <c r="K519" s="0" t="n">
        <v>63</v>
      </c>
      <c r="L519" s="0" t="n">
        <v>43</v>
      </c>
      <c r="M519" s="0" t="n">
        <v>768.64</v>
      </c>
      <c r="N519" s="0" t="n">
        <v>33.91</v>
      </c>
      <c r="O519" s="0" t="n">
        <v>28.87</v>
      </c>
      <c r="P519" s="0" t="n">
        <v>5.46</v>
      </c>
      <c r="Q519" s="0" t="n">
        <v>3.65</v>
      </c>
      <c r="T519" s="0" t="n">
        <v>63</v>
      </c>
      <c r="U519" s="0" t="n">
        <v>1744</v>
      </c>
      <c r="V519" s="0" t="n">
        <v>5</v>
      </c>
      <c r="W519" s="60" t="n">
        <v>46268</v>
      </c>
      <c r="X519" s="55" t="n">
        <f aca="false">IF(I519="Male",0,1)</f>
        <v>1</v>
      </c>
      <c r="Y519" s="55" t="n">
        <f aca="false">IF(OR(I519="DNB",I519="Dry DNB"),1,0)</f>
        <v>0</v>
      </c>
      <c r="Z519" s="55" t="n">
        <f aca="false">IF(ISNUMBER(W519),A519-W519,"")</f>
        <v>42</v>
      </c>
      <c r="AA519" s="55" t="n">
        <f aca="false">MATCH(A519,DATAS,0)</f>
        <v>2</v>
      </c>
      <c r="AB519" s="55" t="n">
        <f aca="false">IF(AND(E519&gt;0,OR(AND(B519&gt;=1,B519&lt;=6),B519=10)),1,0)</f>
        <v>1</v>
      </c>
      <c r="AC519" s="55" t="n">
        <f aca="false">IF(AND(E519&gt;0,B519=10),1,0)</f>
        <v>0</v>
      </c>
      <c r="AD519" s="55" t="n">
        <f aca="false">IF(AND(C518=C519,AA518=AA519-1),AB518,"")</f>
        <v>1</v>
      </c>
      <c r="AE519" s="55" t="n">
        <f aca="false">IF(AND(C518=C519,AA518=AA519-1),AC518,"")</f>
        <v>0</v>
      </c>
      <c r="AF519" s="55" t="n">
        <f aca="false">IF(AA519=1,"",IF(AND(AB519=1,AD519&lt;&gt;1),1,0))</f>
        <v>0</v>
      </c>
      <c r="AG519" s="55" t="n">
        <f aca="false">IF(AA519=1,"",IF(AND(AC519=1,AE519&lt;&gt;1),1,0))</f>
        <v>0</v>
      </c>
      <c r="AH519" s="60" t="str">
        <f aca="false">IF(AND(E519&gt;0,AA519&lt;2,NOT(AND(C520=C519,AA520=AA519+1))),INDEX(DATAS,AA519+1),"")</f>
        <v/>
      </c>
      <c r="AI519" s="60" t="str">
        <f aca="false">IF(AND(AC519=1,AA519&lt;2),IF(AND(C520=C519,AA520=AA519+1),IF(AC520=1,"",INDEX(DATAS,AA519+1)),INDEX(DATAS,AA519+1)),"")</f>
        <v/>
      </c>
    </row>
    <row r="520" customFormat="false" ht="15" hidden="false" customHeight="false" outlineLevel="0" collapsed="false">
      <c r="A520" s="60" t="n">
        <v>46309</v>
      </c>
      <c r="B520" s="0" t="n">
        <v>5</v>
      </c>
      <c r="C520" s="0" t="n">
        <v>3789</v>
      </c>
      <c r="D520" s="0" t="n">
        <v>198</v>
      </c>
      <c r="E520" s="0" t="n">
        <v>3</v>
      </c>
      <c r="F520" s="55" t="s">
        <v>379</v>
      </c>
      <c r="G520" s="0" t="n">
        <v>46.6</v>
      </c>
      <c r="H520" s="0" t="n">
        <v>41</v>
      </c>
      <c r="I520" s="55" t="s">
        <v>177</v>
      </c>
      <c r="J520" s="0" t="n">
        <v>198</v>
      </c>
      <c r="K520" s="0" t="n">
        <v>65</v>
      </c>
      <c r="M520" s="0" t="n">
        <v>155.58</v>
      </c>
      <c r="N520" s="0" t="n">
        <v>63.6</v>
      </c>
      <c r="O520" s="0" t="n">
        <v>17.69</v>
      </c>
      <c r="P520" s="0" t="n">
        <v>5.06</v>
      </c>
      <c r="Q520" s="0" t="n">
        <v>3.66</v>
      </c>
      <c r="R520" s="0" t="n">
        <v>4370</v>
      </c>
      <c r="S520" s="0" t="n">
        <v>8567</v>
      </c>
      <c r="T520" s="0" t="n">
        <v>51</v>
      </c>
      <c r="U520" s="0" t="n">
        <v>1743</v>
      </c>
      <c r="V520" s="0" t="n">
        <v>2</v>
      </c>
      <c r="W520" s="60" t="n">
        <v>46254</v>
      </c>
      <c r="X520" s="55" t="n">
        <f aca="false">IF(I520="Male",0,1)</f>
        <v>1</v>
      </c>
      <c r="Y520" s="55" t="n">
        <f aca="false">IF(OR(I520="DNB",I520="Dry DNB"),1,0)</f>
        <v>0</v>
      </c>
      <c r="Z520" s="55" t="n">
        <f aca="false">IF(ISNUMBER(W520),A520-W520,"")</f>
        <v>55</v>
      </c>
      <c r="AA520" s="55" t="n">
        <f aca="false">MATCH(A520,DATAS,0)</f>
        <v>1</v>
      </c>
      <c r="AB520" s="55" t="n">
        <f aca="false">IF(AND(E520&gt;0,OR(AND(B520&gt;=1,B520&lt;=6),B520=10)),1,0)</f>
        <v>1</v>
      </c>
      <c r="AC520" s="55" t="n">
        <f aca="false">IF(AND(E520&gt;0,B520=10),1,0)</f>
        <v>0</v>
      </c>
      <c r="AD520" s="0" t="str">
        <f aca="false">IF(AND(C519=C520,AA519=AA520-1),AB519,"")</f>
        <v/>
      </c>
      <c r="AE520" s="0" t="str">
        <f aca="false">IF(AND(C519=C520,AA519=AA520-1),AC519,"")</f>
        <v/>
      </c>
      <c r="AF520" s="0" t="str">
        <f aca="false">IF(AA520=1,"",IF(AND(AB520=1,AD520&lt;&gt;1),1,0))</f>
        <v/>
      </c>
      <c r="AG520" s="0" t="str">
        <f aca="false">IF(AA520=1,"",IF(AND(AC520=1,AE520&lt;&gt;1),1,0))</f>
        <v/>
      </c>
      <c r="AH520" s="60" t="str">
        <f aca="false">IF(AND(E520&gt;0,AA520&lt;2,NOT(AND(C521=C520,AA521=AA520+1))),INDEX(DATAS,AA520+1),"")</f>
        <v/>
      </c>
      <c r="AI520" s="60" t="str">
        <f aca="false">IF(AND(AC520=1,AA520&lt;2),IF(AND(C521=C520,AA521=AA520+1),IF(AC521=1,"",INDEX(DATAS,AA520+1)),INDEX(DATAS,AA520+1)),"")</f>
        <v/>
      </c>
    </row>
    <row r="521" customFormat="false" ht="15" hidden="false" customHeight="false" outlineLevel="0" collapsed="false">
      <c r="A521" s="60" t="n">
        <v>46310</v>
      </c>
      <c r="B521" s="0" t="n">
        <v>5</v>
      </c>
      <c r="C521" s="0" t="n">
        <v>3789</v>
      </c>
      <c r="D521" s="0" t="n">
        <v>199</v>
      </c>
      <c r="E521" s="0" t="n">
        <v>3</v>
      </c>
      <c r="F521" s="55" t="s">
        <v>379</v>
      </c>
      <c r="G521" s="0" t="n">
        <v>48</v>
      </c>
      <c r="H521" s="0" t="n">
        <v>43</v>
      </c>
      <c r="I521" s="55" t="s">
        <v>177</v>
      </c>
      <c r="J521" s="0" t="n">
        <v>199</v>
      </c>
      <c r="K521" s="0" t="n">
        <v>65</v>
      </c>
      <c r="M521" s="0" t="n">
        <v>155.58</v>
      </c>
      <c r="N521" s="0" t="n">
        <v>63.6</v>
      </c>
      <c r="O521" s="0" t="n">
        <v>17.69</v>
      </c>
      <c r="P521" s="0" t="n">
        <v>5.06</v>
      </c>
      <c r="Q521" s="0" t="n">
        <v>3.66</v>
      </c>
      <c r="T521" s="0" t="n">
        <v>51</v>
      </c>
      <c r="U521" s="0" t="n">
        <v>1744</v>
      </c>
      <c r="V521" s="0" t="n">
        <v>2</v>
      </c>
      <c r="W521" s="60" t="n">
        <v>46254</v>
      </c>
      <c r="X521" s="55" t="n">
        <f aca="false">IF(I521="Male",0,1)</f>
        <v>1</v>
      </c>
      <c r="Y521" s="55" t="n">
        <f aca="false">IF(OR(I521="DNB",I521="Dry DNB"),1,0)</f>
        <v>0</v>
      </c>
      <c r="Z521" s="55" t="n">
        <f aca="false">IF(ISNUMBER(W521),A521-W521,"")</f>
        <v>56</v>
      </c>
      <c r="AA521" s="55" t="n">
        <f aca="false">MATCH(A521,DATAS,0)</f>
        <v>2</v>
      </c>
      <c r="AB521" s="55" t="n">
        <f aca="false">IF(AND(E521&gt;0,OR(AND(B521&gt;=1,B521&lt;=6),B521=10)),1,0)</f>
        <v>1</v>
      </c>
      <c r="AC521" s="55" t="n">
        <f aca="false">IF(AND(E521&gt;0,B521=10),1,0)</f>
        <v>0</v>
      </c>
      <c r="AD521" s="55" t="n">
        <f aca="false">IF(AND(C520=C521,AA520=AA521-1),AB520,"")</f>
        <v>1</v>
      </c>
      <c r="AE521" s="55" t="n">
        <f aca="false">IF(AND(C520=C521,AA520=AA521-1),AC520,"")</f>
        <v>0</v>
      </c>
      <c r="AF521" s="55" t="n">
        <f aca="false">IF(AA521=1,"",IF(AND(AB521=1,AD521&lt;&gt;1),1,0))</f>
        <v>0</v>
      </c>
      <c r="AG521" s="55" t="n">
        <f aca="false">IF(AA521=1,"",IF(AND(AC521=1,AE521&lt;&gt;1),1,0))</f>
        <v>0</v>
      </c>
      <c r="AH521" s="60" t="str">
        <f aca="false">IF(AND(E521&gt;0,AA521&lt;2,NOT(AND(C522=C521,AA522=AA521+1))),INDEX(DATAS,AA521+1),"")</f>
        <v/>
      </c>
      <c r="AI521" s="60" t="str">
        <f aca="false">IF(AND(AC521=1,AA521&lt;2),IF(AND(C522=C521,AA522=AA521+1),IF(AC522=1,"",INDEX(DATAS,AA521+1)),INDEX(DATAS,AA521+1)),"")</f>
        <v/>
      </c>
    </row>
    <row r="522" customFormat="false" ht="15" hidden="false" customHeight="false" outlineLevel="0" collapsed="false">
      <c r="A522" s="60" t="n">
        <v>46309</v>
      </c>
      <c r="B522" s="0" t="n">
        <v>2</v>
      </c>
      <c r="C522" s="0" t="n">
        <v>3792</v>
      </c>
      <c r="D522" s="0" t="n">
        <v>278</v>
      </c>
      <c r="E522" s="0" t="n">
        <v>3</v>
      </c>
      <c r="F522" s="55" t="s">
        <v>380</v>
      </c>
      <c r="G522" s="0" t="n">
        <v>57.5</v>
      </c>
      <c r="H522" s="0" t="n">
        <v>54</v>
      </c>
      <c r="I522" s="55" t="s">
        <v>157</v>
      </c>
      <c r="J522" s="0" t="n">
        <v>138</v>
      </c>
      <c r="K522" s="0" t="n">
        <v>68</v>
      </c>
      <c r="L522" s="0" t="n">
        <v>140</v>
      </c>
      <c r="M522" s="0" t="n">
        <v>452.69</v>
      </c>
      <c r="N522" s="0" t="n">
        <v>54.42</v>
      </c>
      <c r="O522" s="0" t="n">
        <v>16.97</v>
      </c>
      <c r="P522" s="0" t="n">
        <v>3.81</v>
      </c>
      <c r="Q522" s="0" t="n">
        <v>3.37</v>
      </c>
      <c r="R522" s="0" t="n">
        <v>5436</v>
      </c>
      <c r="S522" s="0" t="n">
        <v>11364</v>
      </c>
      <c r="T522" s="0" t="n">
        <v>63.4</v>
      </c>
      <c r="U522" s="0" t="n">
        <v>1741</v>
      </c>
      <c r="V522" s="0" t="n">
        <v>3</v>
      </c>
      <c r="W522" s="60" t="n">
        <v>46170</v>
      </c>
      <c r="X522" s="55" t="n">
        <f aca="false">IF(I522="Male",0,1)</f>
        <v>1</v>
      </c>
      <c r="Y522" s="55" t="n">
        <f aca="false">IF(OR(I522="DNB",I522="Dry DNB"),1,0)</f>
        <v>0</v>
      </c>
      <c r="Z522" s="55" t="n">
        <f aca="false">IF(ISNUMBER(W522),A522-W522,"")</f>
        <v>139</v>
      </c>
      <c r="AA522" s="55" t="n">
        <f aca="false">MATCH(A522,DATAS,0)</f>
        <v>1</v>
      </c>
      <c r="AB522" s="55" t="n">
        <f aca="false">IF(AND(E522&gt;0,OR(AND(B522&gt;=1,B522&lt;=6),B522=10)),1,0)</f>
        <v>1</v>
      </c>
      <c r="AC522" s="55" t="n">
        <f aca="false">IF(AND(E522&gt;0,B522=10),1,0)</f>
        <v>0</v>
      </c>
      <c r="AD522" s="0" t="str">
        <f aca="false">IF(AND(C521=C522,AA521=AA522-1),AB521,"")</f>
        <v/>
      </c>
      <c r="AE522" s="0" t="str">
        <f aca="false">IF(AND(C521=C522,AA521=AA522-1),AC521,"")</f>
        <v/>
      </c>
      <c r="AF522" s="0" t="str">
        <f aca="false">IF(AA522=1,"",IF(AND(AB522=1,AD522&lt;&gt;1),1,0))</f>
        <v/>
      </c>
      <c r="AG522" s="0" t="str">
        <f aca="false">IF(AA522=1,"",IF(AND(AC522=1,AE522&lt;&gt;1),1,0))</f>
        <v/>
      </c>
      <c r="AH522" s="60" t="str">
        <f aca="false">IF(AND(E522&gt;0,AA522&lt;2,NOT(AND(C523=C522,AA523=AA522+1))),INDEX(DATAS,AA522+1),"")</f>
        <v/>
      </c>
      <c r="AI522" s="60" t="str">
        <f aca="false">IF(AND(AC522=1,AA522&lt;2),IF(AND(C523=C522,AA523=AA522+1),IF(AC523=1,"",INDEX(DATAS,AA522+1)),INDEX(DATAS,AA522+1)),"")</f>
        <v/>
      </c>
    </row>
    <row r="523" customFormat="false" ht="15" hidden="false" customHeight="false" outlineLevel="0" collapsed="false">
      <c r="A523" s="60" t="n">
        <v>46310</v>
      </c>
      <c r="B523" s="0" t="n">
        <v>2</v>
      </c>
      <c r="C523" s="0" t="n">
        <v>3792</v>
      </c>
      <c r="D523" s="0" t="n">
        <v>279</v>
      </c>
      <c r="E523" s="0" t="n">
        <v>3</v>
      </c>
      <c r="F523" s="55" t="s">
        <v>380</v>
      </c>
      <c r="G523" s="0" t="n">
        <v>58.2</v>
      </c>
      <c r="H523" s="0" t="n">
        <v>55</v>
      </c>
      <c r="I523" s="55" t="s">
        <v>157</v>
      </c>
      <c r="J523" s="0" t="n">
        <v>138</v>
      </c>
      <c r="K523" s="0" t="n">
        <v>68</v>
      </c>
      <c r="L523" s="0" t="n">
        <v>141</v>
      </c>
      <c r="M523" s="0" t="n">
        <v>452.69</v>
      </c>
      <c r="N523" s="0" t="n">
        <v>54.42</v>
      </c>
      <c r="O523" s="0" t="n">
        <v>16.97</v>
      </c>
      <c r="P523" s="0" t="n">
        <v>3.81</v>
      </c>
      <c r="Q523" s="0" t="n">
        <v>3.37</v>
      </c>
      <c r="T523" s="0" t="n">
        <v>63.4</v>
      </c>
      <c r="U523" s="0" t="n">
        <v>1742</v>
      </c>
      <c r="V523" s="0" t="n">
        <v>3</v>
      </c>
      <c r="W523" s="60" t="n">
        <v>46170</v>
      </c>
      <c r="X523" s="55" t="n">
        <f aca="false">IF(I523="Male",0,1)</f>
        <v>1</v>
      </c>
      <c r="Y523" s="55" t="n">
        <f aca="false">IF(OR(I523="DNB",I523="Dry DNB"),1,0)</f>
        <v>0</v>
      </c>
      <c r="Z523" s="55" t="n">
        <f aca="false">IF(ISNUMBER(W523),A523-W523,"")</f>
        <v>140</v>
      </c>
      <c r="AA523" s="55" t="n">
        <f aca="false">MATCH(A523,DATAS,0)</f>
        <v>2</v>
      </c>
      <c r="AB523" s="55" t="n">
        <f aca="false">IF(AND(E523&gt;0,OR(AND(B523&gt;=1,B523&lt;=6),B523=10)),1,0)</f>
        <v>1</v>
      </c>
      <c r="AC523" s="55" t="n">
        <f aca="false">IF(AND(E523&gt;0,B523=10),1,0)</f>
        <v>0</v>
      </c>
      <c r="AD523" s="55" t="n">
        <f aca="false">IF(AND(C522=C523,AA522=AA523-1),AB522,"")</f>
        <v>1</v>
      </c>
      <c r="AE523" s="55" t="n">
        <f aca="false">IF(AND(C522=C523,AA522=AA523-1),AC522,"")</f>
        <v>0</v>
      </c>
      <c r="AF523" s="55" t="n">
        <f aca="false">IF(AA523=1,"",IF(AND(AB523=1,AD523&lt;&gt;1),1,0))</f>
        <v>0</v>
      </c>
      <c r="AG523" s="55" t="n">
        <f aca="false">IF(AA523=1,"",IF(AND(AC523=1,AE523&lt;&gt;1),1,0))</f>
        <v>0</v>
      </c>
      <c r="AH523" s="60" t="str">
        <f aca="false">IF(AND(E523&gt;0,AA523&lt;2,NOT(AND(C524=C523,AA524=AA523+1))),INDEX(DATAS,AA523+1),"")</f>
        <v/>
      </c>
      <c r="AI523" s="60" t="str">
        <f aca="false">IF(AND(AC523=1,AA523&lt;2),IF(AND(C524=C523,AA524=AA523+1),IF(AC524=1,"",INDEX(DATAS,AA523+1)),INDEX(DATAS,AA523+1)),"")</f>
        <v/>
      </c>
    </row>
    <row r="524" customFormat="false" ht="15" hidden="false" customHeight="false" outlineLevel="0" collapsed="false">
      <c r="A524" s="60" t="n">
        <v>46309</v>
      </c>
      <c r="B524" s="0" t="n">
        <v>6</v>
      </c>
      <c r="C524" s="0" t="n">
        <v>3796</v>
      </c>
      <c r="D524" s="0" t="n">
        <v>739</v>
      </c>
      <c r="E524" s="0" t="n">
        <v>2</v>
      </c>
      <c r="F524" s="55" t="s">
        <v>381</v>
      </c>
      <c r="G524" s="0" t="n">
        <v>25.2</v>
      </c>
      <c r="H524" s="0" t="n">
        <v>23</v>
      </c>
      <c r="I524" s="55" t="s">
        <v>143</v>
      </c>
      <c r="J524" s="0" t="n">
        <v>739</v>
      </c>
      <c r="K524" s="0" t="n">
        <v>68</v>
      </c>
      <c r="M524" s="0" t="n">
        <v>494.53</v>
      </c>
      <c r="N524" s="0" t="n">
        <v>64.78</v>
      </c>
      <c r="O524" s="0" t="n">
        <v>16.4</v>
      </c>
      <c r="P524" s="0" t="n">
        <v>4.66</v>
      </c>
      <c r="Q524" s="0" t="n">
        <v>3.81</v>
      </c>
      <c r="R524" s="0" t="n">
        <v>5470</v>
      </c>
      <c r="S524" s="0" t="n">
        <v>11733</v>
      </c>
      <c r="T524" s="0" t="n">
        <v>46.85</v>
      </c>
      <c r="U524" s="0" t="n">
        <v>1738</v>
      </c>
      <c r="V524" s="0" t="n">
        <v>15</v>
      </c>
      <c r="W524" s="60" t="n">
        <v>46234</v>
      </c>
      <c r="X524" s="55" t="n">
        <f aca="false">IF(I524="Male",0,1)</f>
        <v>1</v>
      </c>
      <c r="Y524" s="55" t="n">
        <f aca="false">IF(OR(I524="DNB",I524="Dry DNB"),1,0)</f>
        <v>1</v>
      </c>
      <c r="Z524" s="55" t="n">
        <f aca="false">IF(ISNUMBER(W524),A524-W524,"")</f>
        <v>75</v>
      </c>
      <c r="AA524" s="55" t="n">
        <f aca="false">MATCH(A524,DATAS,0)</f>
        <v>1</v>
      </c>
      <c r="AB524" s="55" t="n">
        <f aca="false">IF(AND(E524&gt;0,OR(AND(B524&gt;=1,B524&lt;=6),B524=10)),1,0)</f>
        <v>1</v>
      </c>
      <c r="AC524" s="55" t="n">
        <f aca="false">IF(AND(E524&gt;0,B524=10),1,0)</f>
        <v>0</v>
      </c>
      <c r="AD524" s="0" t="str">
        <f aca="false">IF(AND(C523=C524,AA523=AA524-1),AB523,"")</f>
        <v/>
      </c>
      <c r="AE524" s="0" t="str">
        <f aca="false">IF(AND(C523=C524,AA523=AA524-1),AC523,"")</f>
        <v/>
      </c>
      <c r="AF524" s="0" t="str">
        <f aca="false">IF(AA524=1,"",IF(AND(AB524=1,AD524&lt;&gt;1),1,0))</f>
        <v/>
      </c>
      <c r="AG524" s="0" t="str">
        <f aca="false">IF(AA524=1,"",IF(AND(AC524=1,AE524&lt;&gt;1),1,0))</f>
        <v/>
      </c>
      <c r="AH524" s="60" t="str">
        <f aca="false">IF(AND(E524&gt;0,AA524&lt;2,NOT(AND(C525=C524,AA525=AA524+1))),INDEX(DATAS,AA524+1),"")</f>
        <v/>
      </c>
      <c r="AI524" s="60" t="str">
        <f aca="false">IF(AND(AC524=1,AA524&lt;2),IF(AND(C525=C524,AA525=AA524+1),IF(AC525=1,"",INDEX(DATAS,AA524+1)),INDEX(DATAS,AA524+1)),"")</f>
        <v/>
      </c>
    </row>
    <row r="525" customFormat="false" ht="15" hidden="false" customHeight="false" outlineLevel="0" collapsed="false">
      <c r="A525" s="60" t="n">
        <v>46310</v>
      </c>
      <c r="B525" s="0" t="n">
        <v>6</v>
      </c>
      <c r="C525" s="0" t="n">
        <v>3796</v>
      </c>
      <c r="D525" s="0" t="n">
        <v>740</v>
      </c>
      <c r="E525" s="0" t="n">
        <v>2</v>
      </c>
      <c r="F525" s="55" t="s">
        <v>381</v>
      </c>
      <c r="G525" s="0" t="n">
        <v>28.1</v>
      </c>
      <c r="H525" s="0" t="n">
        <v>23</v>
      </c>
      <c r="I525" s="55" t="s">
        <v>143</v>
      </c>
      <c r="J525" s="0" t="n">
        <v>740</v>
      </c>
      <c r="K525" s="0" t="n">
        <v>68</v>
      </c>
      <c r="M525" s="0" t="n">
        <v>494.53</v>
      </c>
      <c r="N525" s="0" t="n">
        <v>64.78</v>
      </c>
      <c r="O525" s="0" t="n">
        <v>16.4</v>
      </c>
      <c r="P525" s="0" t="n">
        <v>4.66</v>
      </c>
      <c r="Q525" s="0" t="n">
        <v>3.81</v>
      </c>
      <c r="T525" s="0" t="n">
        <v>46.85</v>
      </c>
      <c r="U525" s="0" t="n">
        <v>1739</v>
      </c>
      <c r="V525" s="0" t="n">
        <v>15</v>
      </c>
      <c r="W525" s="60" t="n">
        <v>46234</v>
      </c>
      <c r="X525" s="55" t="n">
        <f aca="false">IF(I525="Male",0,1)</f>
        <v>1</v>
      </c>
      <c r="Y525" s="55" t="n">
        <f aca="false">IF(OR(I525="DNB",I525="Dry DNB"),1,0)</f>
        <v>1</v>
      </c>
      <c r="Z525" s="55" t="n">
        <f aca="false">IF(ISNUMBER(W525),A525-W525,"")</f>
        <v>76</v>
      </c>
      <c r="AA525" s="55" t="n">
        <f aca="false">MATCH(A525,DATAS,0)</f>
        <v>2</v>
      </c>
      <c r="AB525" s="55" t="n">
        <f aca="false">IF(AND(E525&gt;0,OR(AND(B525&gt;=1,B525&lt;=6),B525=10)),1,0)</f>
        <v>1</v>
      </c>
      <c r="AC525" s="55" t="n">
        <f aca="false">IF(AND(E525&gt;0,B525=10),1,0)</f>
        <v>0</v>
      </c>
      <c r="AD525" s="55" t="n">
        <f aca="false">IF(AND(C524=C525,AA524=AA525-1),AB524,"")</f>
        <v>1</v>
      </c>
      <c r="AE525" s="55" t="n">
        <f aca="false">IF(AND(C524=C525,AA524=AA525-1),AC524,"")</f>
        <v>0</v>
      </c>
      <c r="AF525" s="55" t="n">
        <f aca="false">IF(AA525=1,"",IF(AND(AB525=1,AD525&lt;&gt;1),1,0))</f>
        <v>0</v>
      </c>
      <c r="AG525" s="55" t="n">
        <f aca="false">IF(AA525=1,"",IF(AND(AC525=1,AE525&lt;&gt;1),1,0))</f>
        <v>0</v>
      </c>
      <c r="AH525" s="60" t="str">
        <f aca="false">IF(AND(E525&gt;0,AA525&lt;2,NOT(AND(C526=C525,AA526=AA525+1))),INDEX(DATAS,AA525+1),"")</f>
        <v/>
      </c>
      <c r="AI525" s="60" t="str">
        <f aca="false">IF(AND(AC525=1,AA525&lt;2),IF(AND(C526=C525,AA526=AA525+1),IF(AC526=1,"",INDEX(DATAS,AA525+1)),INDEX(DATAS,AA525+1)),"")</f>
        <v/>
      </c>
    </row>
    <row r="526" customFormat="false" ht="15" hidden="false" customHeight="false" outlineLevel="0" collapsed="false">
      <c r="A526" s="60" t="n">
        <v>46309</v>
      </c>
      <c r="B526" s="0" t="n">
        <v>5</v>
      </c>
      <c r="C526" s="0" t="n">
        <v>3802</v>
      </c>
      <c r="D526" s="0" t="n">
        <v>146</v>
      </c>
      <c r="E526" s="0" t="n">
        <v>3</v>
      </c>
      <c r="F526" s="55" t="s">
        <v>382</v>
      </c>
      <c r="G526" s="0" t="n">
        <v>47.6</v>
      </c>
      <c r="H526" s="0" t="n">
        <v>46</v>
      </c>
      <c r="I526" s="55" t="s">
        <v>177</v>
      </c>
      <c r="J526" s="0" t="n">
        <v>146</v>
      </c>
      <c r="K526" s="0" t="n">
        <v>104</v>
      </c>
      <c r="M526" s="0" t="n">
        <v>465.33</v>
      </c>
      <c r="N526" s="0" t="n">
        <v>66.6</v>
      </c>
      <c r="O526" s="0" t="n">
        <v>23.42</v>
      </c>
      <c r="P526" s="0" t="n">
        <v>4.42</v>
      </c>
      <c r="Q526" s="0" t="n">
        <v>2.93</v>
      </c>
      <c r="R526" s="0" t="n">
        <v>5020</v>
      </c>
      <c r="S526" s="0" t="n">
        <v>10176</v>
      </c>
      <c r="T526" s="0" t="n">
        <v>57.2</v>
      </c>
      <c r="U526" s="0" t="n">
        <v>1730</v>
      </c>
      <c r="V526" s="0" t="n">
        <v>1</v>
      </c>
      <c r="W526" s="60" t="n">
        <v>46268</v>
      </c>
      <c r="X526" s="55" t="n">
        <f aca="false">IF(I526="Male",0,1)</f>
        <v>1</v>
      </c>
      <c r="Y526" s="55" t="n">
        <f aca="false">IF(OR(I526="DNB",I526="Dry DNB"),1,0)</f>
        <v>0</v>
      </c>
      <c r="Z526" s="55" t="n">
        <f aca="false">IF(ISNUMBER(W526),A526-W526,"")</f>
        <v>41</v>
      </c>
      <c r="AA526" s="55" t="n">
        <f aca="false">MATCH(A526,DATAS,0)</f>
        <v>1</v>
      </c>
      <c r="AB526" s="55" t="n">
        <f aca="false">IF(AND(E526&gt;0,OR(AND(B526&gt;=1,B526&lt;=6),B526=10)),1,0)</f>
        <v>1</v>
      </c>
      <c r="AC526" s="55" t="n">
        <f aca="false">IF(AND(E526&gt;0,B526=10),1,0)</f>
        <v>0</v>
      </c>
      <c r="AD526" s="0" t="str">
        <f aca="false">IF(AND(C525=C526,AA525=AA526-1),AB525,"")</f>
        <v/>
      </c>
      <c r="AE526" s="0" t="str">
        <f aca="false">IF(AND(C525=C526,AA525=AA526-1),AC525,"")</f>
        <v/>
      </c>
      <c r="AF526" s="0" t="str">
        <f aca="false">IF(AA526=1,"",IF(AND(AB526=1,AD526&lt;&gt;1),1,0))</f>
        <v/>
      </c>
      <c r="AG526" s="0" t="str">
        <f aca="false">IF(AA526=1,"",IF(AND(AC526=1,AE526&lt;&gt;1),1,0))</f>
        <v/>
      </c>
      <c r="AH526" s="60" t="str">
        <f aca="false">IF(AND(E526&gt;0,AA526&lt;2,NOT(AND(C527=C526,AA527=AA526+1))),INDEX(DATAS,AA526+1),"")</f>
        <v/>
      </c>
      <c r="AI526" s="60" t="str">
        <f aca="false">IF(AND(AC526=1,AA526&lt;2),IF(AND(C527=C526,AA527=AA526+1),IF(AC527=1,"",INDEX(DATAS,AA526+1)),INDEX(DATAS,AA526+1)),"")</f>
        <v/>
      </c>
    </row>
    <row r="527" customFormat="false" ht="15" hidden="false" customHeight="false" outlineLevel="0" collapsed="false">
      <c r="A527" s="60" t="n">
        <v>46310</v>
      </c>
      <c r="B527" s="0" t="n">
        <v>5</v>
      </c>
      <c r="C527" s="0" t="n">
        <v>3802</v>
      </c>
      <c r="D527" s="0" t="n">
        <v>147</v>
      </c>
      <c r="E527" s="0" t="n">
        <v>3</v>
      </c>
      <c r="F527" s="55" t="s">
        <v>382</v>
      </c>
      <c r="G527" s="0" t="n">
        <v>47.7</v>
      </c>
      <c r="H527" s="0" t="n">
        <v>46</v>
      </c>
      <c r="I527" s="55" t="s">
        <v>177</v>
      </c>
      <c r="J527" s="0" t="n">
        <v>147</v>
      </c>
      <c r="K527" s="0" t="n">
        <v>104</v>
      </c>
      <c r="M527" s="0" t="n">
        <v>465.33</v>
      </c>
      <c r="N527" s="0" t="n">
        <v>66.6</v>
      </c>
      <c r="O527" s="0" t="n">
        <v>23.42</v>
      </c>
      <c r="P527" s="0" t="n">
        <v>4.42</v>
      </c>
      <c r="Q527" s="0" t="n">
        <v>2.93</v>
      </c>
      <c r="T527" s="0" t="n">
        <v>57.2</v>
      </c>
      <c r="U527" s="0" t="n">
        <v>1731</v>
      </c>
      <c r="V527" s="0" t="n">
        <v>1</v>
      </c>
      <c r="W527" s="60" t="n">
        <v>46268</v>
      </c>
      <c r="X527" s="55" t="n">
        <f aca="false">IF(I527="Male",0,1)</f>
        <v>1</v>
      </c>
      <c r="Y527" s="55" t="n">
        <f aca="false">IF(OR(I527="DNB",I527="Dry DNB"),1,0)</f>
        <v>0</v>
      </c>
      <c r="Z527" s="55" t="n">
        <f aca="false">IF(ISNUMBER(W527),A527-W527,"")</f>
        <v>42</v>
      </c>
      <c r="AA527" s="55" t="n">
        <f aca="false">MATCH(A527,DATAS,0)</f>
        <v>2</v>
      </c>
      <c r="AB527" s="55" t="n">
        <f aca="false">IF(AND(E527&gt;0,OR(AND(B527&gt;=1,B527&lt;=6),B527=10)),1,0)</f>
        <v>1</v>
      </c>
      <c r="AC527" s="55" t="n">
        <f aca="false">IF(AND(E527&gt;0,B527=10),1,0)</f>
        <v>0</v>
      </c>
      <c r="AD527" s="55" t="n">
        <f aca="false">IF(AND(C526=C527,AA526=AA527-1),AB526,"")</f>
        <v>1</v>
      </c>
      <c r="AE527" s="55" t="n">
        <f aca="false">IF(AND(C526=C527,AA526=AA527-1),AC526,"")</f>
        <v>0</v>
      </c>
      <c r="AF527" s="55" t="n">
        <f aca="false">IF(AA527=1,"",IF(AND(AB527=1,AD527&lt;&gt;1),1,0))</f>
        <v>0</v>
      </c>
      <c r="AG527" s="55" t="n">
        <f aca="false">IF(AA527=1,"",IF(AND(AC527=1,AE527&lt;&gt;1),1,0))</f>
        <v>0</v>
      </c>
      <c r="AH527" s="60" t="str">
        <f aca="false">IF(AND(E527&gt;0,AA527&lt;2,NOT(AND(C528=C527,AA528=AA527+1))),INDEX(DATAS,AA527+1),"")</f>
        <v/>
      </c>
      <c r="AI527" s="60" t="str">
        <f aca="false">IF(AND(AC527=1,AA527&lt;2),IF(AND(C528=C527,AA528=AA527+1),IF(AC528=1,"",INDEX(DATAS,AA527+1)),INDEX(DATAS,AA527+1)),"")</f>
        <v/>
      </c>
    </row>
    <row r="528" customFormat="false" ht="15" hidden="false" customHeight="false" outlineLevel="0" collapsed="false">
      <c r="A528" s="60" t="n">
        <v>46309</v>
      </c>
      <c r="B528" s="0" t="n">
        <v>5</v>
      </c>
      <c r="C528" s="0" t="n">
        <v>3803</v>
      </c>
      <c r="D528" s="0" t="n">
        <v>176</v>
      </c>
      <c r="E528" s="0" t="n">
        <v>3</v>
      </c>
      <c r="F528" s="55" t="s">
        <v>383</v>
      </c>
      <c r="G528" s="0" t="n">
        <v>35.5</v>
      </c>
      <c r="H528" s="0" t="n">
        <v>40</v>
      </c>
      <c r="I528" s="55" t="s">
        <v>157</v>
      </c>
      <c r="J528" s="0" t="n">
        <v>92</v>
      </c>
      <c r="K528" s="0" t="n">
        <v>92</v>
      </c>
      <c r="L528" s="0" t="n">
        <v>84</v>
      </c>
      <c r="M528" s="0" t="n">
        <v>820.88</v>
      </c>
      <c r="N528" s="0" t="n">
        <v>33.74</v>
      </c>
      <c r="O528" s="0" t="n">
        <v>29.85</v>
      </c>
      <c r="P528" s="0" t="n">
        <v>3.82</v>
      </c>
      <c r="Q528" s="0" t="n">
        <v>3.85</v>
      </c>
      <c r="R528" s="0" t="n">
        <v>4874</v>
      </c>
      <c r="S528" s="0" t="n">
        <v>8641</v>
      </c>
      <c r="T528" s="0" t="n">
        <v>69.6</v>
      </c>
      <c r="U528" s="0" t="n">
        <v>1729</v>
      </c>
      <c r="V528" s="0" t="n">
        <v>1</v>
      </c>
      <c r="W528" s="60" t="n">
        <v>46226</v>
      </c>
      <c r="X528" s="55" t="n">
        <f aca="false">IF(I528="Male",0,1)</f>
        <v>1</v>
      </c>
      <c r="Y528" s="55" t="n">
        <f aca="false">IF(OR(I528="DNB",I528="Dry DNB"),1,0)</f>
        <v>0</v>
      </c>
      <c r="Z528" s="55" t="n">
        <f aca="false">IF(ISNUMBER(W528),A528-W528,"")</f>
        <v>83</v>
      </c>
      <c r="AA528" s="55" t="n">
        <f aca="false">MATCH(A528,DATAS,0)</f>
        <v>1</v>
      </c>
      <c r="AB528" s="55" t="n">
        <f aca="false">IF(AND(E528&gt;0,OR(AND(B528&gt;=1,B528&lt;=6),B528=10)),1,0)</f>
        <v>1</v>
      </c>
      <c r="AC528" s="55" t="n">
        <f aca="false">IF(AND(E528&gt;0,B528=10),1,0)</f>
        <v>0</v>
      </c>
      <c r="AD528" s="0" t="str">
        <f aca="false">IF(AND(C527=C528,AA527=AA528-1),AB527,"")</f>
        <v/>
      </c>
      <c r="AE528" s="0" t="str">
        <f aca="false">IF(AND(C527=C528,AA527=AA528-1),AC527,"")</f>
        <v/>
      </c>
      <c r="AF528" s="0" t="str">
        <f aca="false">IF(AA528=1,"",IF(AND(AB528=1,AD528&lt;&gt;1),1,0))</f>
        <v/>
      </c>
      <c r="AG528" s="0" t="str">
        <f aca="false">IF(AA528=1,"",IF(AND(AC528=1,AE528&lt;&gt;1),1,0))</f>
        <v/>
      </c>
      <c r="AH528" s="60" t="str">
        <f aca="false">IF(AND(E528&gt;0,AA528&lt;2,NOT(AND(C529=C528,AA529=AA528+1))),INDEX(DATAS,AA528+1),"")</f>
        <v/>
      </c>
      <c r="AI528" s="60" t="str">
        <f aca="false">IF(AND(AC528=1,AA528&lt;2),IF(AND(C529=C528,AA529=AA528+1),IF(AC529=1,"",INDEX(DATAS,AA528+1)),INDEX(DATAS,AA528+1)),"")</f>
        <v/>
      </c>
    </row>
    <row r="529" customFormat="false" ht="15" hidden="false" customHeight="false" outlineLevel="0" collapsed="false">
      <c r="A529" s="60" t="n">
        <v>46310</v>
      </c>
      <c r="B529" s="0" t="n">
        <v>5</v>
      </c>
      <c r="C529" s="0" t="n">
        <v>3803</v>
      </c>
      <c r="D529" s="0" t="n">
        <v>177</v>
      </c>
      <c r="E529" s="0" t="n">
        <v>3</v>
      </c>
      <c r="F529" s="55" t="s">
        <v>383</v>
      </c>
      <c r="G529" s="0" t="n">
        <v>38.6</v>
      </c>
      <c r="H529" s="0" t="n">
        <v>40</v>
      </c>
      <c r="I529" s="55" t="s">
        <v>157</v>
      </c>
      <c r="J529" s="0" t="n">
        <v>92</v>
      </c>
      <c r="K529" s="0" t="n">
        <v>92</v>
      </c>
      <c r="L529" s="0" t="n">
        <v>85</v>
      </c>
      <c r="M529" s="0" t="n">
        <v>820.88</v>
      </c>
      <c r="N529" s="0" t="n">
        <v>33.74</v>
      </c>
      <c r="O529" s="0" t="n">
        <v>29.85</v>
      </c>
      <c r="P529" s="0" t="n">
        <v>3.82</v>
      </c>
      <c r="Q529" s="0" t="n">
        <v>3.85</v>
      </c>
      <c r="T529" s="0" t="n">
        <v>69.6</v>
      </c>
      <c r="U529" s="0" t="n">
        <v>1730</v>
      </c>
      <c r="V529" s="0" t="n">
        <v>1</v>
      </c>
      <c r="W529" s="60" t="n">
        <v>46226</v>
      </c>
      <c r="X529" s="55" t="n">
        <f aca="false">IF(I529="Male",0,1)</f>
        <v>1</v>
      </c>
      <c r="Y529" s="55" t="n">
        <f aca="false">IF(OR(I529="DNB",I529="Dry DNB"),1,0)</f>
        <v>0</v>
      </c>
      <c r="Z529" s="55" t="n">
        <f aca="false">IF(ISNUMBER(W529),A529-W529,"")</f>
        <v>84</v>
      </c>
      <c r="AA529" s="55" t="n">
        <f aca="false">MATCH(A529,DATAS,0)</f>
        <v>2</v>
      </c>
      <c r="AB529" s="55" t="n">
        <f aca="false">IF(AND(E529&gt;0,OR(AND(B529&gt;=1,B529&lt;=6),B529=10)),1,0)</f>
        <v>1</v>
      </c>
      <c r="AC529" s="55" t="n">
        <f aca="false">IF(AND(E529&gt;0,B529=10),1,0)</f>
        <v>0</v>
      </c>
      <c r="AD529" s="55" t="n">
        <f aca="false">IF(AND(C528=C529,AA528=AA529-1),AB528,"")</f>
        <v>1</v>
      </c>
      <c r="AE529" s="55" t="n">
        <f aca="false">IF(AND(C528=C529,AA528=AA529-1),AC528,"")</f>
        <v>0</v>
      </c>
      <c r="AF529" s="55" t="n">
        <f aca="false">IF(AA529=1,"",IF(AND(AB529=1,AD529&lt;&gt;1),1,0))</f>
        <v>0</v>
      </c>
      <c r="AG529" s="55" t="n">
        <f aca="false">IF(AA529=1,"",IF(AND(AC529=1,AE529&lt;&gt;1),1,0))</f>
        <v>0</v>
      </c>
      <c r="AH529" s="60" t="str">
        <f aca="false">IF(AND(E529&gt;0,AA529&lt;2,NOT(AND(C530=C529,AA530=AA529+1))),INDEX(DATAS,AA529+1),"")</f>
        <v/>
      </c>
      <c r="AI529" s="60" t="str">
        <f aca="false">IF(AND(AC529=1,AA529&lt;2),IF(AND(C530=C529,AA530=AA529+1),IF(AC530=1,"",INDEX(DATAS,AA529+1)),INDEX(DATAS,AA529+1)),"")</f>
        <v/>
      </c>
    </row>
    <row r="530" customFormat="false" ht="15" hidden="false" customHeight="false" outlineLevel="0" collapsed="false">
      <c r="A530" s="60" t="n">
        <v>46309</v>
      </c>
      <c r="B530" s="0" t="n">
        <v>3</v>
      </c>
      <c r="C530" s="0" t="n">
        <v>3805</v>
      </c>
      <c r="D530" s="0" t="n">
        <v>125</v>
      </c>
      <c r="E530" s="0" t="n">
        <v>3</v>
      </c>
      <c r="F530" s="55" t="s">
        <v>384</v>
      </c>
      <c r="G530" s="0" t="n">
        <v>60.7</v>
      </c>
      <c r="H530" s="0" t="n">
        <v>60</v>
      </c>
      <c r="I530" s="55" t="s">
        <v>187</v>
      </c>
      <c r="J530" s="0" t="n">
        <v>125</v>
      </c>
      <c r="K530" s="0" t="n">
        <v>69</v>
      </c>
      <c r="M530" s="0" t="n">
        <v>572.2</v>
      </c>
      <c r="N530" s="0" t="n">
        <v>68.33</v>
      </c>
      <c r="O530" s="0" t="n">
        <v>31.03</v>
      </c>
      <c r="P530" s="0" t="n">
        <v>4.83</v>
      </c>
      <c r="Q530" s="0" t="n">
        <v>3.06</v>
      </c>
      <c r="R530" s="0" t="n">
        <v>5937</v>
      </c>
      <c r="S530" s="0" t="n">
        <v>11860</v>
      </c>
      <c r="T530" s="0" t="n">
        <v>67.2</v>
      </c>
      <c r="U530" s="0" t="n">
        <v>1727</v>
      </c>
      <c r="V530" s="0" t="n">
        <v>2</v>
      </c>
      <c r="W530" s="60" t="n">
        <v>46296</v>
      </c>
      <c r="X530" s="55" t="n">
        <f aca="false">IF(I530="Male",0,1)</f>
        <v>1</v>
      </c>
      <c r="Y530" s="55" t="n">
        <f aca="false">IF(OR(I530="DNB",I530="Dry DNB"),1,0)</f>
        <v>0</v>
      </c>
      <c r="Z530" s="55" t="n">
        <f aca="false">IF(ISNUMBER(W530),A530-W530,"")</f>
        <v>13</v>
      </c>
      <c r="AA530" s="55" t="n">
        <f aca="false">MATCH(A530,DATAS,0)</f>
        <v>1</v>
      </c>
      <c r="AB530" s="55" t="n">
        <f aca="false">IF(AND(E530&gt;0,OR(AND(B530&gt;=1,B530&lt;=6),B530=10)),1,0)</f>
        <v>1</v>
      </c>
      <c r="AC530" s="55" t="n">
        <f aca="false">IF(AND(E530&gt;0,B530=10),1,0)</f>
        <v>0</v>
      </c>
      <c r="AD530" s="0" t="str">
        <f aca="false">IF(AND(C529=C530,AA529=AA530-1),AB529,"")</f>
        <v/>
      </c>
      <c r="AE530" s="0" t="str">
        <f aca="false">IF(AND(C529=C530,AA529=AA530-1),AC529,"")</f>
        <v/>
      </c>
      <c r="AF530" s="0" t="str">
        <f aca="false">IF(AA530=1,"",IF(AND(AB530=1,AD530&lt;&gt;1),1,0))</f>
        <v/>
      </c>
      <c r="AG530" s="0" t="str">
        <f aca="false">IF(AA530=1,"",IF(AND(AC530=1,AE530&lt;&gt;1),1,0))</f>
        <v/>
      </c>
      <c r="AH530" s="60" t="str">
        <f aca="false">IF(AND(E530&gt;0,AA530&lt;2,NOT(AND(C531=C530,AA531=AA530+1))),INDEX(DATAS,AA530+1),"")</f>
        <v/>
      </c>
      <c r="AI530" s="60" t="str">
        <f aca="false">IF(AND(AC530=1,AA530&lt;2),IF(AND(C531=C530,AA531=AA530+1),IF(AC531=1,"",INDEX(DATAS,AA530+1)),INDEX(DATAS,AA530+1)),"")</f>
        <v/>
      </c>
    </row>
    <row r="531" customFormat="false" ht="15" hidden="false" customHeight="false" outlineLevel="0" collapsed="false">
      <c r="A531" s="60" t="n">
        <v>46310</v>
      </c>
      <c r="B531" s="0" t="n">
        <v>3</v>
      </c>
      <c r="C531" s="0" t="n">
        <v>3805</v>
      </c>
      <c r="D531" s="0" t="n">
        <v>126</v>
      </c>
      <c r="E531" s="0" t="n">
        <v>3</v>
      </c>
      <c r="F531" s="55" t="s">
        <v>384</v>
      </c>
      <c r="G531" s="0" t="n">
        <v>55.7</v>
      </c>
      <c r="H531" s="0" t="n">
        <v>59</v>
      </c>
      <c r="I531" s="55" t="s">
        <v>187</v>
      </c>
      <c r="J531" s="0" t="n">
        <v>126</v>
      </c>
      <c r="K531" s="0" t="n">
        <v>69</v>
      </c>
      <c r="M531" s="0" t="n">
        <v>572.2</v>
      </c>
      <c r="N531" s="0" t="n">
        <v>68.33</v>
      </c>
      <c r="O531" s="0" t="n">
        <v>31.03</v>
      </c>
      <c r="P531" s="0" t="n">
        <v>4.83</v>
      </c>
      <c r="Q531" s="0" t="n">
        <v>3.06</v>
      </c>
      <c r="T531" s="0" t="n">
        <v>67.2</v>
      </c>
      <c r="U531" s="0" t="n">
        <v>1728</v>
      </c>
      <c r="V531" s="0" t="n">
        <v>2</v>
      </c>
      <c r="W531" s="60" t="n">
        <v>46296</v>
      </c>
      <c r="X531" s="55" t="n">
        <f aca="false">IF(I531="Male",0,1)</f>
        <v>1</v>
      </c>
      <c r="Y531" s="55" t="n">
        <f aca="false">IF(OR(I531="DNB",I531="Dry DNB"),1,0)</f>
        <v>0</v>
      </c>
      <c r="Z531" s="55" t="n">
        <f aca="false">IF(ISNUMBER(W531),A531-W531,"")</f>
        <v>14</v>
      </c>
      <c r="AA531" s="55" t="n">
        <f aca="false">MATCH(A531,DATAS,0)</f>
        <v>2</v>
      </c>
      <c r="AB531" s="55" t="n">
        <f aca="false">IF(AND(E531&gt;0,OR(AND(B531&gt;=1,B531&lt;=6),B531=10)),1,0)</f>
        <v>1</v>
      </c>
      <c r="AC531" s="55" t="n">
        <f aca="false">IF(AND(E531&gt;0,B531=10),1,0)</f>
        <v>0</v>
      </c>
      <c r="AD531" s="55" t="n">
        <f aca="false">IF(AND(C530=C531,AA530=AA531-1),AB530,"")</f>
        <v>1</v>
      </c>
      <c r="AE531" s="55" t="n">
        <f aca="false">IF(AND(C530=C531,AA530=AA531-1),AC530,"")</f>
        <v>0</v>
      </c>
      <c r="AF531" s="55" t="n">
        <f aca="false">IF(AA531=1,"",IF(AND(AB531=1,AD531&lt;&gt;1),1,0))</f>
        <v>0</v>
      </c>
      <c r="AG531" s="55" t="n">
        <f aca="false">IF(AA531=1,"",IF(AND(AC531=1,AE531&lt;&gt;1),1,0))</f>
        <v>0</v>
      </c>
      <c r="AH531" s="60" t="str">
        <f aca="false">IF(AND(E531&gt;0,AA531&lt;2,NOT(AND(C532=C531,AA532=AA531+1))),INDEX(DATAS,AA531+1),"")</f>
        <v/>
      </c>
      <c r="AI531" s="60" t="str">
        <f aca="false">IF(AND(AC531=1,AA531&lt;2),IF(AND(C532=C531,AA532=AA531+1),IF(AC532=1,"",INDEX(DATAS,AA531+1)),INDEX(DATAS,AA531+1)),"")</f>
        <v/>
      </c>
    </row>
    <row r="532" customFormat="false" ht="15" hidden="false" customHeight="false" outlineLevel="0" collapsed="false">
      <c r="A532" s="60" t="n">
        <v>46309</v>
      </c>
      <c r="B532" s="0" t="n">
        <v>5</v>
      </c>
      <c r="C532" s="0" t="n">
        <v>3806</v>
      </c>
      <c r="D532" s="0" t="n">
        <v>281</v>
      </c>
      <c r="E532" s="0" t="n">
        <v>3</v>
      </c>
      <c r="F532" s="55" t="s">
        <v>385</v>
      </c>
      <c r="G532" s="0" t="n">
        <v>36.9</v>
      </c>
      <c r="H532" s="0" t="n">
        <v>36</v>
      </c>
      <c r="I532" s="55" t="s">
        <v>157</v>
      </c>
      <c r="J532" s="0" t="n">
        <v>215</v>
      </c>
      <c r="K532" s="0" t="n">
        <v>215</v>
      </c>
      <c r="L532" s="0" t="n">
        <v>66</v>
      </c>
      <c r="M532" s="0" t="n">
        <v>689.54</v>
      </c>
      <c r="N532" s="0" t="n">
        <v>49.56</v>
      </c>
      <c r="O532" s="0" t="n">
        <v>26.24</v>
      </c>
      <c r="P532" s="0" t="n">
        <v>4.67</v>
      </c>
      <c r="Q532" s="0" t="n">
        <v>3.4</v>
      </c>
      <c r="R532" s="0" t="n">
        <v>4359</v>
      </c>
      <c r="S532" s="0" t="n">
        <v>8939</v>
      </c>
      <c r="T532" s="0" t="n">
        <v>51.5</v>
      </c>
      <c r="U532" s="0" t="n">
        <v>1726</v>
      </c>
      <c r="V532" s="0" t="n">
        <v>1</v>
      </c>
      <c r="W532" s="60" t="n">
        <v>46244</v>
      </c>
      <c r="X532" s="55" t="n">
        <f aca="false">IF(I532="Male",0,1)</f>
        <v>1</v>
      </c>
      <c r="Y532" s="55" t="n">
        <f aca="false">IF(OR(I532="DNB",I532="Dry DNB"),1,0)</f>
        <v>0</v>
      </c>
      <c r="Z532" s="55" t="n">
        <f aca="false">IF(ISNUMBER(W532),A532-W532,"")</f>
        <v>65</v>
      </c>
      <c r="AA532" s="55" t="n">
        <f aca="false">MATCH(A532,DATAS,0)</f>
        <v>1</v>
      </c>
      <c r="AB532" s="55" t="n">
        <f aca="false">IF(AND(E532&gt;0,OR(AND(B532&gt;=1,B532&lt;=6),B532=10)),1,0)</f>
        <v>1</v>
      </c>
      <c r="AC532" s="55" t="n">
        <f aca="false">IF(AND(E532&gt;0,B532=10),1,0)</f>
        <v>0</v>
      </c>
      <c r="AD532" s="0" t="str">
        <f aca="false">IF(AND(C531=C532,AA531=AA532-1),AB531,"")</f>
        <v/>
      </c>
      <c r="AE532" s="0" t="str">
        <f aca="false">IF(AND(C531=C532,AA531=AA532-1),AC531,"")</f>
        <v/>
      </c>
      <c r="AF532" s="0" t="str">
        <f aca="false">IF(AA532=1,"",IF(AND(AB532=1,AD532&lt;&gt;1),1,0))</f>
        <v/>
      </c>
      <c r="AG532" s="0" t="str">
        <f aca="false">IF(AA532=1,"",IF(AND(AC532=1,AE532&lt;&gt;1),1,0))</f>
        <v/>
      </c>
      <c r="AH532" s="60" t="str">
        <f aca="false">IF(AND(E532&gt;0,AA532&lt;2,NOT(AND(C533=C532,AA533=AA532+1))),INDEX(DATAS,AA532+1),"")</f>
        <v/>
      </c>
      <c r="AI532" s="60" t="str">
        <f aca="false">IF(AND(AC532=1,AA532&lt;2),IF(AND(C533=C532,AA533=AA532+1),IF(AC533=1,"",INDEX(DATAS,AA532+1)),INDEX(DATAS,AA532+1)),"")</f>
        <v/>
      </c>
    </row>
    <row r="533" customFormat="false" ht="15" hidden="false" customHeight="false" outlineLevel="0" collapsed="false">
      <c r="A533" s="60" t="n">
        <v>46310</v>
      </c>
      <c r="B533" s="0" t="n">
        <v>5</v>
      </c>
      <c r="C533" s="0" t="n">
        <v>3806</v>
      </c>
      <c r="D533" s="0" t="n">
        <v>282</v>
      </c>
      <c r="E533" s="0" t="n">
        <v>3</v>
      </c>
      <c r="F533" s="55" t="s">
        <v>385</v>
      </c>
      <c r="G533" s="0" t="n">
        <v>38.7</v>
      </c>
      <c r="H533" s="0" t="n">
        <v>37</v>
      </c>
      <c r="I533" s="55" t="s">
        <v>157</v>
      </c>
      <c r="J533" s="0" t="n">
        <v>215</v>
      </c>
      <c r="K533" s="0" t="n">
        <v>215</v>
      </c>
      <c r="L533" s="0" t="n">
        <v>67</v>
      </c>
      <c r="M533" s="0" t="n">
        <v>689.54</v>
      </c>
      <c r="N533" s="0" t="n">
        <v>49.56</v>
      </c>
      <c r="O533" s="0" t="n">
        <v>26.24</v>
      </c>
      <c r="P533" s="0" t="n">
        <v>4.67</v>
      </c>
      <c r="Q533" s="0" t="n">
        <v>3.4</v>
      </c>
      <c r="T533" s="0" t="n">
        <v>51.5</v>
      </c>
      <c r="U533" s="0" t="n">
        <v>1727</v>
      </c>
      <c r="V533" s="0" t="n">
        <v>1</v>
      </c>
      <c r="W533" s="60" t="n">
        <v>46244</v>
      </c>
      <c r="X533" s="55" t="n">
        <f aca="false">IF(I533="Male",0,1)</f>
        <v>1</v>
      </c>
      <c r="Y533" s="55" t="n">
        <f aca="false">IF(OR(I533="DNB",I533="Dry DNB"),1,0)</f>
        <v>0</v>
      </c>
      <c r="Z533" s="55" t="n">
        <f aca="false">IF(ISNUMBER(W533),A533-W533,"")</f>
        <v>66</v>
      </c>
      <c r="AA533" s="55" t="n">
        <f aca="false">MATCH(A533,DATAS,0)</f>
        <v>2</v>
      </c>
      <c r="AB533" s="55" t="n">
        <f aca="false">IF(AND(E533&gt;0,OR(AND(B533&gt;=1,B533&lt;=6),B533=10)),1,0)</f>
        <v>1</v>
      </c>
      <c r="AC533" s="55" t="n">
        <f aca="false">IF(AND(E533&gt;0,B533=10),1,0)</f>
        <v>0</v>
      </c>
      <c r="AD533" s="55" t="n">
        <f aca="false">IF(AND(C532=C533,AA532=AA533-1),AB532,"")</f>
        <v>1</v>
      </c>
      <c r="AE533" s="55" t="n">
        <f aca="false">IF(AND(C532=C533,AA532=AA533-1),AC532,"")</f>
        <v>0</v>
      </c>
      <c r="AF533" s="55" t="n">
        <f aca="false">IF(AA533=1,"",IF(AND(AB533=1,AD533&lt;&gt;1),1,0))</f>
        <v>0</v>
      </c>
      <c r="AG533" s="55" t="n">
        <f aca="false">IF(AA533=1,"",IF(AND(AC533=1,AE533&lt;&gt;1),1,0))</f>
        <v>0</v>
      </c>
      <c r="AH533" s="60" t="str">
        <f aca="false">IF(AND(E533&gt;0,AA533&lt;2,NOT(AND(C534=C533,AA534=AA533+1))),INDEX(DATAS,AA533+1),"")</f>
        <v/>
      </c>
      <c r="AI533" s="60" t="str">
        <f aca="false">IF(AND(AC533=1,AA533&lt;2),IF(AND(C534=C533,AA534=AA533+1),IF(AC534=1,"",INDEX(DATAS,AA533+1)),INDEX(DATAS,AA533+1)),"")</f>
        <v/>
      </c>
    </row>
    <row r="534" customFormat="false" ht="15" hidden="false" customHeight="false" outlineLevel="0" collapsed="false">
      <c r="A534" s="60" t="n">
        <v>46309</v>
      </c>
      <c r="B534" s="0" t="n">
        <v>3</v>
      </c>
      <c r="C534" s="0" t="n">
        <v>3812</v>
      </c>
      <c r="D534" s="0" t="n">
        <v>137</v>
      </c>
      <c r="E534" s="0" t="n">
        <v>3</v>
      </c>
      <c r="F534" s="55" t="s">
        <v>386</v>
      </c>
      <c r="G534" s="0" t="n">
        <v>61.4</v>
      </c>
      <c r="H534" s="0" t="n">
        <v>62</v>
      </c>
      <c r="I534" s="55" t="s">
        <v>157</v>
      </c>
      <c r="J534" s="0" t="n">
        <v>67</v>
      </c>
      <c r="K534" s="0" t="n">
        <v>67</v>
      </c>
      <c r="L534" s="0" t="n">
        <v>70</v>
      </c>
      <c r="M534" s="0" t="n">
        <v>641.16</v>
      </c>
      <c r="N534" s="0" t="n">
        <v>46.36</v>
      </c>
      <c r="O534" s="0" t="n">
        <v>21.15</v>
      </c>
      <c r="P534" s="0" t="n">
        <v>4.62</v>
      </c>
      <c r="Q534" s="0" t="n">
        <v>2.99</v>
      </c>
      <c r="R534" s="0" t="n">
        <v>6035</v>
      </c>
      <c r="S534" s="0" t="n">
        <v>12501</v>
      </c>
      <c r="T534" s="0" t="n">
        <v>66.05</v>
      </c>
      <c r="U534" s="0" t="n">
        <v>1721</v>
      </c>
      <c r="V534" s="0" t="n">
        <v>1</v>
      </c>
      <c r="W534" s="60" t="n">
        <v>46240</v>
      </c>
      <c r="X534" s="55" t="n">
        <f aca="false">IF(I534="Male",0,1)</f>
        <v>1</v>
      </c>
      <c r="Y534" s="55" t="n">
        <f aca="false">IF(OR(I534="DNB",I534="Dry DNB"),1,0)</f>
        <v>0</v>
      </c>
      <c r="Z534" s="55" t="n">
        <f aca="false">IF(ISNUMBER(W534),A534-W534,"")</f>
        <v>69</v>
      </c>
      <c r="AA534" s="55" t="n">
        <f aca="false">MATCH(A534,DATAS,0)</f>
        <v>1</v>
      </c>
      <c r="AB534" s="55" t="n">
        <f aca="false">IF(AND(E534&gt;0,OR(AND(B534&gt;=1,B534&lt;=6),B534=10)),1,0)</f>
        <v>1</v>
      </c>
      <c r="AC534" s="55" t="n">
        <f aca="false">IF(AND(E534&gt;0,B534=10),1,0)</f>
        <v>0</v>
      </c>
      <c r="AD534" s="0" t="str">
        <f aca="false">IF(AND(C533=C534,AA533=AA534-1),AB533,"")</f>
        <v/>
      </c>
      <c r="AE534" s="0" t="str">
        <f aca="false">IF(AND(C533=C534,AA533=AA534-1),AC533,"")</f>
        <v/>
      </c>
      <c r="AF534" s="0" t="str">
        <f aca="false">IF(AA534=1,"",IF(AND(AB534=1,AD534&lt;&gt;1),1,0))</f>
        <v/>
      </c>
      <c r="AG534" s="0" t="str">
        <f aca="false">IF(AA534=1,"",IF(AND(AC534=1,AE534&lt;&gt;1),1,0))</f>
        <v/>
      </c>
      <c r="AH534" s="60" t="str">
        <f aca="false">IF(AND(E534&gt;0,AA534&lt;2,NOT(AND(C535=C534,AA535=AA534+1))),INDEX(DATAS,AA534+1),"")</f>
        <v/>
      </c>
      <c r="AI534" s="60" t="str">
        <f aca="false">IF(AND(AC534=1,AA534&lt;2),IF(AND(C535=C534,AA535=AA534+1),IF(AC535=1,"",INDEX(DATAS,AA534+1)),INDEX(DATAS,AA534+1)),"")</f>
        <v/>
      </c>
    </row>
    <row r="535" customFormat="false" ht="15" hidden="false" customHeight="false" outlineLevel="0" collapsed="false">
      <c r="A535" s="60" t="n">
        <v>46310</v>
      </c>
      <c r="B535" s="0" t="n">
        <v>3</v>
      </c>
      <c r="C535" s="0" t="n">
        <v>3812</v>
      </c>
      <c r="D535" s="0" t="n">
        <v>138</v>
      </c>
      <c r="E535" s="0" t="n">
        <v>3</v>
      </c>
      <c r="F535" s="55" t="s">
        <v>386</v>
      </c>
      <c r="G535" s="0" t="n">
        <v>65.8</v>
      </c>
      <c r="H535" s="0" t="n">
        <v>62</v>
      </c>
      <c r="I535" s="55" t="s">
        <v>157</v>
      </c>
      <c r="J535" s="0" t="n">
        <v>67</v>
      </c>
      <c r="K535" s="0" t="n">
        <v>67</v>
      </c>
      <c r="L535" s="0" t="n">
        <v>71</v>
      </c>
      <c r="M535" s="0" t="n">
        <v>641.16</v>
      </c>
      <c r="N535" s="0" t="n">
        <v>46.36</v>
      </c>
      <c r="O535" s="0" t="n">
        <v>21.15</v>
      </c>
      <c r="P535" s="0" t="n">
        <v>4.62</v>
      </c>
      <c r="Q535" s="0" t="n">
        <v>2.99</v>
      </c>
      <c r="T535" s="0" t="n">
        <v>66.05</v>
      </c>
      <c r="U535" s="0" t="n">
        <v>1722</v>
      </c>
      <c r="V535" s="0" t="n">
        <v>1</v>
      </c>
      <c r="W535" s="60" t="n">
        <v>46240</v>
      </c>
      <c r="X535" s="55" t="n">
        <f aca="false">IF(I535="Male",0,1)</f>
        <v>1</v>
      </c>
      <c r="Y535" s="55" t="n">
        <f aca="false">IF(OR(I535="DNB",I535="Dry DNB"),1,0)</f>
        <v>0</v>
      </c>
      <c r="Z535" s="55" t="n">
        <f aca="false">IF(ISNUMBER(W535),A535-W535,"")</f>
        <v>70</v>
      </c>
      <c r="AA535" s="55" t="n">
        <f aca="false">MATCH(A535,DATAS,0)</f>
        <v>2</v>
      </c>
      <c r="AB535" s="55" t="n">
        <f aca="false">IF(AND(E535&gt;0,OR(AND(B535&gt;=1,B535&lt;=6),B535=10)),1,0)</f>
        <v>1</v>
      </c>
      <c r="AC535" s="55" t="n">
        <f aca="false">IF(AND(E535&gt;0,B535=10),1,0)</f>
        <v>0</v>
      </c>
      <c r="AD535" s="55" t="n">
        <f aca="false">IF(AND(C534=C535,AA534=AA535-1),AB534,"")</f>
        <v>1</v>
      </c>
      <c r="AE535" s="55" t="n">
        <f aca="false">IF(AND(C534=C535,AA534=AA535-1),AC534,"")</f>
        <v>0</v>
      </c>
      <c r="AF535" s="55" t="n">
        <f aca="false">IF(AA535=1,"",IF(AND(AB535=1,AD535&lt;&gt;1),1,0))</f>
        <v>0</v>
      </c>
      <c r="AG535" s="55" t="n">
        <f aca="false">IF(AA535=1,"",IF(AND(AC535=1,AE535&lt;&gt;1),1,0))</f>
        <v>0</v>
      </c>
      <c r="AH535" s="60" t="str">
        <f aca="false">IF(AND(E535&gt;0,AA535&lt;2,NOT(AND(C536=C535,AA536=AA535+1))),INDEX(DATAS,AA535+1),"")</f>
        <v/>
      </c>
      <c r="AI535" s="60" t="str">
        <f aca="false">IF(AND(AC535=1,AA535&lt;2),IF(AND(C536=C535,AA536=AA535+1),IF(AC536=1,"",INDEX(DATAS,AA535+1)),INDEX(DATAS,AA535+1)),"")</f>
        <v/>
      </c>
    </row>
    <row r="536" customFormat="false" ht="15" hidden="false" customHeight="false" outlineLevel="0" collapsed="false">
      <c r="A536" s="60" t="n">
        <v>46309</v>
      </c>
      <c r="B536" s="0" t="n">
        <v>6</v>
      </c>
      <c r="C536" s="0" t="n">
        <v>3816</v>
      </c>
      <c r="D536" s="0" t="n">
        <v>576</v>
      </c>
      <c r="E536" s="0" t="n">
        <v>2</v>
      </c>
      <c r="F536" s="55" t="s">
        <v>387</v>
      </c>
      <c r="G536" s="0" t="n">
        <v>28</v>
      </c>
      <c r="H536" s="0" t="n">
        <v>26</v>
      </c>
      <c r="I536" s="55" t="s">
        <v>143</v>
      </c>
      <c r="J536" s="0" t="n">
        <v>576</v>
      </c>
      <c r="K536" s="0" t="n">
        <v>59</v>
      </c>
      <c r="M536" s="0" t="n">
        <v>298.05</v>
      </c>
      <c r="N536" s="0" t="n">
        <v>33.63</v>
      </c>
      <c r="O536" s="0" t="n">
        <v>10.03</v>
      </c>
      <c r="P536" s="0" t="n">
        <v>4.04</v>
      </c>
      <c r="Q536" s="0" t="n">
        <v>3.46</v>
      </c>
      <c r="R536" s="0" t="n">
        <v>4261</v>
      </c>
      <c r="S536" s="0" t="n">
        <v>8477</v>
      </c>
      <c r="T536" s="0" t="n">
        <v>50.1</v>
      </c>
      <c r="U536" s="0" t="n">
        <v>1715</v>
      </c>
      <c r="V536" s="0" t="n">
        <v>7</v>
      </c>
      <c r="W536" s="60" t="n">
        <v>46037</v>
      </c>
      <c r="X536" s="55" t="n">
        <f aca="false">IF(I536="Male",0,1)</f>
        <v>1</v>
      </c>
      <c r="Y536" s="55" t="n">
        <f aca="false">IF(OR(I536="DNB",I536="Dry DNB"),1,0)</f>
        <v>1</v>
      </c>
      <c r="Z536" s="55" t="n">
        <f aca="false">IF(ISNUMBER(W536),A536-W536,"")</f>
        <v>272</v>
      </c>
      <c r="AA536" s="55" t="n">
        <f aca="false">MATCH(A536,DATAS,0)</f>
        <v>1</v>
      </c>
      <c r="AB536" s="55" t="n">
        <f aca="false">IF(AND(E536&gt;0,OR(AND(B536&gt;=1,B536&lt;=6),B536=10)),1,0)</f>
        <v>1</v>
      </c>
      <c r="AC536" s="55" t="n">
        <f aca="false">IF(AND(E536&gt;0,B536=10),1,0)</f>
        <v>0</v>
      </c>
      <c r="AD536" s="0" t="str">
        <f aca="false">IF(AND(C535=C536,AA535=AA536-1),AB535,"")</f>
        <v/>
      </c>
      <c r="AE536" s="0" t="str">
        <f aca="false">IF(AND(C535=C536,AA535=AA536-1),AC535,"")</f>
        <v/>
      </c>
      <c r="AF536" s="0" t="str">
        <f aca="false">IF(AA536=1,"",IF(AND(AB536=1,AD536&lt;&gt;1),1,0))</f>
        <v/>
      </c>
      <c r="AG536" s="0" t="str">
        <f aca="false">IF(AA536=1,"",IF(AND(AC536=1,AE536&lt;&gt;1),1,0))</f>
        <v/>
      </c>
      <c r="AH536" s="60" t="str">
        <f aca="false">IF(AND(E536&gt;0,AA536&lt;2,NOT(AND(C537=C536,AA537=AA536+1))),INDEX(DATAS,AA536+1),"")</f>
        <v/>
      </c>
      <c r="AI536" s="60" t="str">
        <f aca="false">IF(AND(AC536=1,AA536&lt;2),IF(AND(C537=C536,AA537=AA536+1),IF(AC537=1,"",INDEX(DATAS,AA536+1)),INDEX(DATAS,AA536+1)),"")</f>
        <v/>
      </c>
    </row>
    <row r="537" customFormat="false" ht="15" hidden="false" customHeight="false" outlineLevel="0" collapsed="false">
      <c r="A537" s="60" t="n">
        <v>46310</v>
      </c>
      <c r="B537" s="0" t="n">
        <v>6</v>
      </c>
      <c r="C537" s="0" t="n">
        <v>3816</v>
      </c>
      <c r="D537" s="0" t="n">
        <v>577</v>
      </c>
      <c r="E537" s="0" t="n">
        <v>2</v>
      </c>
      <c r="F537" s="55" t="s">
        <v>387</v>
      </c>
      <c r="G537" s="0" t="n">
        <v>29</v>
      </c>
      <c r="H537" s="0" t="n">
        <v>26</v>
      </c>
      <c r="I537" s="55" t="s">
        <v>143</v>
      </c>
      <c r="J537" s="0" t="n">
        <v>577</v>
      </c>
      <c r="K537" s="0" t="n">
        <v>59</v>
      </c>
      <c r="M537" s="0" t="n">
        <v>298.05</v>
      </c>
      <c r="N537" s="0" t="n">
        <v>33.63</v>
      </c>
      <c r="O537" s="0" t="n">
        <v>10.03</v>
      </c>
      <c r="P537" s="0" t="n">
        <v>4.04</v>
      </c>
      <c r="Q537" s="0" t="n">
        <v>3.46</v>
      </c>
      <c r="T537" s="0" t="n">
        <v>50.1</v>
      </c>
      <c r="U537" s="0" t="n">
        <v>1716</v>
      </c>
      <c r="V537" s="0" t="n">
        <v>7</v>
      </c>
      <c r="W537" s="60" t="n">
        <v>46037</v>
      </c>
      <c r="X537" s="55" t="n">
        <f aca="false">IF(I537="Male",0,1)</f>
        <v>1</v>
      </c>
      <c r="Y537" s="55" t="n">
        <f aca="false">IF(OR(I537="DNB",I537="Dry DNB"),1,0)</f>
        <v>1</v>
      </c>
      <c r="Z537" s="55" t="n">
        <f aca="false">IF(ISNUMBER(W537),A537-W537,"")</f>
        <v>273</v>
      </c>
      <c r="AA537" s="55" t="n">
        <f aca="false">MATCH(A537,DATAS,0)</f>
        <v>2</v>
      </c>
      <c r="AB537" s="55" t="n">
        <f aca="false">IF(AND(E537&gt;0,OR(AND(B537&gt;=1,B537&lt;=6),B537=10)),1,0)</f>
        <v>1</v>
      </c>
      <c r="AC537" s="55" t="n">
        <f aca="false">IF(AND(E537&gt;0,B537=10),1,0)</f>
        <v>0</v>
      </c>
      <c r="AD537" s="55" t="n">
        <f aca="false">IF(AND(C536=C537,AA536=AA537-1),AB536,"")</f>
        <v>1</v>
      </c>
      <c r="AE537" s="55" t="n">
        <f aca="false">IF(AND(C536=C537,AA536=AA537-1),AC536,"")</f>
        <v>0</v>
      </c>
      <c r="AF537" s="55" t="n">
        <f aca="false">IF(AA537=1,"",IF(AND(AB537=1,AD537&lt;&gt;1),1,0))</f>
        <v>0</v>
      </c>
      <c r="AG537" s="55" t="n">
        <f aca="false">IF(AA537=1,"",IF(AND(AC537=1,AE537&lt;&gt;1),1,0))</f>
        <v>0</v>
      </c>
      <c r="AH537" s="60" t="str">
        <f aca="false">IF(AND(E537&gt;0,AA537&lt;2,NOT(AND(C538=C537,AA538=AA537+1))),INDEX(DATAS,AA537+1),"")</f>
        <v/>
      </c>
      <c r="AI537" s="60" t="str">
        <f aca="false">IF(AND(AC537=1,AA537&lt;2),IF(AND(C538=C537,AA538=AA537+1),IF(AC538=1,"",INDEX(DATAS,AA537+1)),INDEX(DATAS,AA537+1)),"")</f>
        <v/>
      </c>
    </row>
    <row r="538" customFormat="false" ht="15" hidden="false" customHeight="false" outlineLevel="0" collapsed="false">
      <c r="A538" s="60" t="n">
        <v>46309</v>
      </c>
      <c r="B538" s="0" t="n">
        <v>5</v>
      </c>
      <c r="C538" s="0" t="n">
        <v>3818</v>
      </c>
      <c r="D538" s="0" t="n">
        <v>278</v>
      </c>
      <c r="E538" s="0" t="n">
        <v>3</v>
      </c>
      <c r="F538" s="55" t="s">
        <v>388</v>
      </c>
      <c r="G538" s="0" t="n">
        <v>32.1</v>
      </c>
      <c r="H538" s="0" t="n">
        <v>41</v>
      </c>
      <c r="I538" s="55" t="s">
        <v>177</v>
      </c>
      <c r="J538" s="0" t="n">
        <v>278</v>
      </c>
      <c r="K538" s="0" t="n">
        <v>68</v>
      </c>
      <c r="M538" s="0" t="n">
        <v>329.27</v>
      </c>
      <c r="N538" s="0" t="n">
        <v>40.12</v>
      </c>
      <c r="O538" s="0" t="n">
        <v>11.73</v>
      </c>
      <c r="P538" s="0" t="n">
        <v>4.64</v>
      </c>
      <c r="Q538" s="0" t="n">
        <v>3.83</v>
      </c>
      <c r="R538" s="0" t="n">
        <v>3623</v>
      </c>
      <c r="S538" s="0" t="n">
        <v>8734</v>
      </c>
      <c r="T538" s="0" t="n">
        <v>46.2</v>
      </c>
      <c r="U538" s="0" t="n">
        <v>1713</v>
      </c>
      <c r="V538" s="0" t="n">
        <v>5</v>
      </c>
      <c r="W538" s="60" t="n">
        <v>46268</v>
      </c>
      <c r="X538" s="55" t="n">
        <f aca="false">IF(I538="Male",0,1)</f>
        <v>1</v>
      </c>
      <c r="Y538" s="55" t="n">
        <f aca="false">IF(OR(I538="DNB",I538="Dry DNB"),1,0)</f>
        <v>0</v>
      </c>
      <c r="Z538" s="55" t="n">
        <f aca="false">IF(ISNUMBER(W538),A538-W538,"")</f>
        <v>41</v>
      </c>
      <c r="AA538" s="55" t="n">
        <f aca="false">MATCH(A538,DATAS,0)</f>
        <v>1</v>
      </c>
      <c r="AB538" s="55" t="n">
        <f aca="false">IF(AND(E538&gt;0,OR(AND(B538&gt;=1,B538&lt;=6),B538=10)),1,0)</f>
        <v>1</v>
      </c>
      <c r="AC538" s="55" t="n">
        <f aca="false">IF(AND(E538&gt;0,B538=10),1,0)</f>
        <v>0</v>
      </c>
      <c r="AD538" s="0" t="str">
        <f aca="false">IF(AND(C537=C538,AA537=AA538-1),AB537,"")</f>
        <v/>
      </c>
      <c r="AE538" s="0" t="str">
        <f aca="false">IF(AND(C537=C538,AA537=AA538-1),AC537,"")</f>
        <v/>
      </c>
      <c r="AF538" s="0" t="str">
        <f aca="false">IF(AA538=1,"",IF(AND(AB538=1,AD538&lt;&gt;1),1,0))</f>
        <v/>
      </c>
      <c r="AG538" s="0" t="str">
        <f aca="false">IF(AA538=1,"",IF(AND(AC538=1,AE538&lt;&gt;1),1,0))</f>
        <v/>
      </c>
      <c r="AH538" s="60" t="str">
        <f aca="false">IF(AND(E538&gt;0,AA538&lt;2,NOT(AND(C539=C538,AA539=AA538+1))),INDEX(DATAS,AA538+1),"")</f>
        <v/>
      </c>
      <c r="AI538" s="60" t="str">
        <f aca="false">IF(AND(AC538=1,AA538&lt;2),IF(AND(C539=C538,AA539=AA538+1),IF(AC539=1,"",INDEX(DATAS,AA538+1)),INDEX(DATAS,AA538+1)),"")</f>
        <v/>
      </c>
    </row>
    <row r="539" customFormat="false" ht="15" hidden="false" customHeight="false" outlineLevel="0" collapsed="false">
      <c r="A539" s="60" t="n">
        <v>46310</v>
      </c>
      <c r="B539" s="0" t="n">
        <v>5</v>
      </c>
      <c r="C539" s="0" t="n">
        <v>3818</v>
      </c>
      <c r="D539" s="0" t="n">
        <v>279</v>
      </c>
      <c r="E539" s="0" t="n">
        <v>3</v>
      </c>
      <c r="F539" s="55" t="s">
        <v>388</v>
      </c>
      <c r="G539" s="0" t="n">
        <v>40</v>
      </c>
      <c r="H539" s="0" t="n">
        <v>40</v>
      </c>
      <c r="I539" s="55" t="s">
        <v>187</v>
      </c>
      <c r="J539" s="0" t="n">
        <v>279</v>
      </c>
      <c r="K539" s="0" t="n">
        <v>68</v>
      </c>
      <c r="M539" s="0" t="n">
        <v>329.27</v>
      </c>
      <c r="N539" s="0" t="n">
        <v>40.12</v>
      </c>
      <c r="O539" s="0" t="n">
        <v>11.73</v>
      </c>
      <c r="P539" s="0" t="n">
        <v>4.64</v>
      </c>
      <c r="Q539" s="0" t="n">
        <v>3.83</v>
      </c>
      <c r="T539" s="0" t="n">
        <v>46.2</v>
      </c>
      <c r="U539" s="0" t="n">
        <v>1714</v>
      </c>
      <c r="V539" s="0" t="n">
        <v>6</v>
      </c>
      <c r="W539" s="60" t="n">
        <v>46310</v>
      </c>
      <c r="X539" s="55" t="n">
        <f aca="false">IF(I539="Male",0,1)</f>
        <v>1</v>
      </c>
      <c r="Y539" s="55" t="n">
        <f aca="false">IF(OR(I539="DNB",I539="Dry DNB"),1,0)</f>
        <v>0</v>
      </c>
      <c r="Z539" s="55" t="n">
        <f aca="false">IF(ISNUMBER(W539),A539-W539,"")</f>
        <v>0</v>
      </c>
      <c r="AA539" s="55" t="n">
        <f aca="false">MATCH(A539,DATAS,0)</f>
        <v>2</v>
      </c>
      <c r="AB539" s="55" t="n">
        <f aca="false">IF(AND(E539&gt;0,OR(AND(B539&gt;=1,B539&lt;=6),B539=10)),1,0)</f>
        <v>1</v>
      </c>
      <c r="AC539" s="55" t="n">
        <f aca="false">IF(AND(E539&gt;0,B539=10),1,0)</f>
        <v>0</v>
      </c>
      <c r="AD539" s="55" t="n">
        <f aca="false">IF(AND(C538=C539,AA538=AA539-1),AB538,"")</f>
        <v>1</v>
      </c>
      <c r="AE539" s="55" t="n">
        <f aca="false">IF(AND(C538=C539,AA538=AA539-1),AC538,"")</f>
        <v>0</v>
      </c>
      <c r="AF539" s="55" t="n">
        <f aca="false">IF(AA539=1,"",IF(AND(AB539=1,AD539&lt;&gt;1),1,0))</f>
        <v>0</v>
      </c>
      <c r="AG539" s="55" t="n">
        <f aca="false">IF(AA539=1,"",IF(AND(AC539=1,AE539&lt;&gt;1),1,0))</f>
        <v>0</v>
      </c>
      <c r="AH539" s="60" t="str">
        <f aca="false">IF(AND(E539&gt;0,AA539&lt;2,NOT(AND(C540=C539,AA540=AA539+1))),INDEX(DATAS,AA539+1),"")</f>
        <v/>
      </c>
      <c r="AI539" s="60" t="str">
        <f aca="false">IF(AND(AC539=1,AA539&lt;2),IF(AND(C540=C539,AA540=AA539+1),IF(AC540=1,"",INDEX(DATAS,AA539+1)),INDEX(DATAS,AA539+1)),"")</f>
        <v/>
      </c>
    </row>
    <row r="540" customFormat="false" ht="15" hidden="false" customHeight="false" outlineLevel="0" collapsed="false">
      <c r="A540" s="60" t="n">
        <v>46309</v>
      </c>
      <c r="B540" s="0" t="n">
        <v>5</v>
      </c>
      <c r="C540" s="0" t="n">
        <v>3821</v>
      </c>
      <c r="D540" s="0" t="n">
        <v>231</v>
      </c>
      <c r="E540" s="0" t="n">
        <v>3</v>
      </c>
      <c r="F540" s="55" t="s">
        <v>389</v>
      </c>
      <c r="G540" s="0" t="n">
        <v>43</v>
      </c>
      <c r="H540" s="0" t="n">
        <v>42</v>
      </c>
      <c r="I540" s="55" t="s">
        <v>187</v>
      </c>
      <c r="J540" s="0" t="n">
        <v>231</v>
      </c>
      <c r="K540" s="0" t="n">
        <v>63</v>
      </c>
      <c r="M540" s="0" t="n">
        <v>1051.77</v>
      </c>
      <c r="N540" s="0" t="n">
        <v>24.92</v>
      </c>
      <c r="O540" s="0" t="n">
        <v>34.39</v>
      </c>
      <c r="P540" s="0" t="n">
        <v>4.52</v>
      </c>
      <c r="Q540" s="0" t="n">
        <v>3.61</v>
      </c>
      <c r="R540" s="0" t="n">
        <v>3461</v>
      </c>
      <c r="S540" s="0" t="n">
        <v>8200</v>
      </c>
      <c r="T540" s="0" t="n">
        <v>33.85</v>
      </c>
      <c r="U540" s="0" t="n">
        <v>1711</v>
      </c>
      <c r="V540" s="0" t="n">
        <v>4</v>
      </c>
      <c r="W540" s="60" t="n">
        <v>46282</v>
      </c>
      <c r="X540" s="55" t="n">
        <f aca="false">IF(I540="Male",0,1)</f>
        <v>1</v>
      </c>
      <c r="Y540" s="55" t="n">
        <f aca="false">IF(OR(I540="DNB",I540="Dry DNB"),1,0)</f>
        <v>0</v>
      </c>
      <c r="Z540" s="55" t="n">
        <f aca="false">IF(ISNUMBER(W540),A540-W540,"")</f>
        <v>27</v>
      </c>
      <c r="AA540" s="55" t="n">
        <f aca="false">MATCH(A540,DATAS,0)</f>
        <v>1</v>
      </c>
      <c r="AB540" s="55" t="n">
        <f aca="false">IF(AND(E540&gt;0,OR(AND(B540&gt;=1,B540&lt;=6),B540=10)),1,0)</f>
        <v>1</v>
      </c>
      <c r="AC540" s="55" t="n">
        <f aca="false">IF(AND(E540&gt;0,B540=10),1,0)</f>
        <v>0</v>
      </c>
      <c r="AD540" s="0" t="str">
        <f aca="false">IF(AND(C539=C540,AA539=AA540-1),AB539,"")</f>
        <v/>
      </c>
      <c r="AE540" s="0" t="str">
        <f aca="false">IF(AND(C539=C540,AA539=AA540-1),AC539,"")</f>
        <v/>
      </c>
      <c r="AF540" s="0" t="str">
        <f aca="false">IF(AA540=1,"",IF(AND(AB540=1,AD540&lt;&gt;1),1,0))</f>
        <v/>
      </c>
      <c r="AG540" s="0" t="str">
        <f aca="false">IF(AA540=1,"",IF(AND(AC540=1,AE540&lt;&gt;1),1,0))</f>
        <v/>
      </c>
      <c r="AH540" s="60" t="str">
        <f aca="false">IF(AND(E540&gt;0,AA540&lt;2,NOT(AND(C541=C540,AA541=AA540+1))),INDEX(DATAS,AA540+1),"")</f>
        <v/>
      </c>
      <c r="AI540" s="60" t="str">
        <f aca="false">IF(AND(AC540=1,AA540&lt;2),IF(AND(C541=C540,AA541=AA540+1),IF(AC541=1,"",INDEX(DATAS,AA540+1)),INDEX(DATAS,AA540+1)),"")</f>
        <v/>
      </c>
    </row>
    <row r="541" customFormat="false" ht="15" hidden="false" customHeight="false" outlineLevel="0" collapsed="false">
      <c r="A541" s="60" t="n">
        <v>46310</v>
      </c>
      <c r="B541" s="0" t="n">
        <v>5</v>
      </c>
      <c r="C541" s="0" t="n">
        <v>3821</v>
      </c>
      <c r="D541" s="0" t="n">
        <v>232</v>
      </c>
      <c r="E541" s="0" t="n">
        <v>3</v>
      </c>
      <c r="F541" s="55" t="s">
        <v>389</v>
      </c>
      <c r="G541" s="0" t="n">
        <v>43.6</v>
      </c>
      <c r="H541" s="0" t="n">
        <v>42</v>
      </c>
      <c r="I541" s="55" t="s">
        <v>187</v>
      </c>
      <c r="J541" s="0" t="n">
        <v>232</v>
      </c>
      <c r="K541" s="0" t="n">
        <v>63</v>
      </c>
      <c r="M541" s="0" t="n">
        <v>1051.77</v>
      </c>
      <c r="N541" s="0" t="n">
        <v>24.92</v>
      </c>
      <c r="O541" s="0" t="n">
        <v>34.39</v>
      </c>
      <c r="P541" s="0" t="n">
        <v>4.52</v>
      </c>
      <c r="Q541" s="0" t="n">
        <v>3.61</v>
      </c>
      <c r="T541" s="0" t="n">
        <v>33.85</v>
      </c>
      <c r="U541" s="0" t="n">
        <v>1712</v>
      </c>
      <c r="V541" s="0" t="n">
        <v>4</v>
      </c>
      <c r="W541" s="60" t="n">
        <v>46282</v>
      </c>
      <c r="X541" s="55" t="n">
        <f aca="false">IF(I541="Male",0,1)</f>
        <v>1</v>
      </c>
      <c r="Y541" s="55" t="n">
        <f aca="false">IF(OR(I541="DNB",I541="Dry DNB"),1,0)</f>
        <v>0</v>
      </c>
      <c r="Z541" s="55" t="n">
        <f aca="false">IF(ISNUMBER(W541),A541-W541,"")</f>
        <v>28</v>
      </c>
      <c r="AA541" s="55" t="n">
        <f aca="false">MATCH(A541,DATAS,0)</f>
        <v>2</v>
      </c>
      <c r="AB541" s="55" t="n">
        <f aca="false">IF(AND(E541&gt;0,OR(AND(B541&gt;=1,B541&lt;=6),B541=10)),1,0)</f>
        <v>1</v>
      </c>
      <c r="AC541" s="55" t="n">
        <f aca="false">IF(AND(E541&gt;0,B541=10),1,0)</f>
        <v>0</v>
      </c>
      <c r="AD541" s="55" t="n">
        <f aca="false">IF(AND(C540=C541,AA540=AA541-1),AB540,"")</f>
        <v>1</v>
      </c>
      <c r="AE541" s="55" t="n">
        <f aca="false">IF(AND(C540=C541,AA540=AA541-1),AC540,"")</f>
        <v>0</v>
      </c>
      <c r="AF541" s="55" t="n">
        <f aca="false">IF(AA541=1,"",IF(AND(AB541=1,AD541&lt;&gt;1),1,0))</f>
        <v>0</v>
      </c>
      <c r="AG541" s="55" t="n">
        <f aca="false">IF(AA541=1,"",IF(AND(AC541=1,AE541&lt;&gt;1),1,0))</f>
        <v>0</v>
      </c>
      <c r="AH541" s="60" t="str">
        <f aca="false">IF(AND(E541&gt;0,AA541&lt;2,NOT(AND(C542=C541,AA542=AA541+1))),INDEX(DATAS,AA541+1),"")</f>
        <v/>
      </c>
      <c r="AI541" s="60" t="str">
        <f aca="false">IF(AND(AC541=1,AA541&lt;2),IF(AND(C542=C541,AA542=AA541+1),IF(AC542=1,"",INDEX(DATAS,AA541+1)),INDEX(DATAS,AA541+1)),"")</f>
        <v/>
      </c>
    </row>
    <row r="542" customFormat="false" ht="15" hidden="false" customHeight="false" outlineLevel="0" collapsed="false">
      <c r="A542" s="60" t="n">
        <v>46309</v>
      </c>
      <c r="B542" s="0" t="n">
        <v>2</v>
      </c>
      <c r="C542" s="0" t="n">
        <v>3822</v>
      </c>
      <c r="D542" s="0" t="n">
        <v>79</v>
      </c>
      <c r="E542" s="0" t="n">
        <v>3</v>
      </c>
      <c r="F542" s="55" t="s">
        <v>390</v>
      </c>
      <c r="G542" s="0" t="n">
        <v>38.8</v>
      </c>
      <c r="H542" s="0" t="n">
        <v>46</v>
      </c>
      <c r="I542" s="55" t="s">
        <v>187</v>
      </c>
      <c r="J542" s="0" t="n">
        <v>79</v>
      </c>
      <c r="K542" s="0" t="n">
        <v>65</v>
      </c>
      <c r="M542" s="0" t="n">
        <v>67.66</v>
      </c>
      <c r="N542" s="0" t="n">
        <v>56.39</v>
      </c>
      <c r="O542" s="0" t="n">
        <v>20.23</v>
      </c>
      <c r="P542" s="0" t="n">
        <v>4.84</v>
      </c>
      <c r="Q542" s="0" t="n">
        <v>3.23</v>
      </c>
      <c r="R542" s="0" t="n">
        <v>3292</v>
      </c>
      <c r="S542" s="0" t="n">
        <v>6618</v>
      </c>
      <c r="U542" s="0" t="n">
        <v>1710</v>
      </c>
      <c r="V542" s="0" t="n">
        <v>1</v>
      </c>
      <c r="W542" s="60" t="n">
        <v>46296</v>
      </c>
      <c r="X542" s="55" t="n">
        <f aca="false">IF(I542="Male",0,1)</f>
        <v>1</v>
      </c>
      <c r="Y542" s="55" t="n">
        <f aca="false">IF(OR(I542="DNB",I542="Dry DNB"),1,0)</f>
        <v>0</v>
      </c>
      <c r="Z542" s="55" t="n">
        <f aca="false">IF(ISNUMBER(W542),A542-W542,"")</f>
        <v>13</v>
      </c>
      <c r="AA542" s="55" t="n">
        <f aca="false">MATCH(A542,DATAS,0)</f>
        <v>1</v>
      </c>
      <c r="AB542" s="55" t="n">
        <f aca="false">IF(AND(E542&gt;0,OR(AND(B542&gt;=1,B542&lt;=6),B542=10)),1,0)</f>
        <v>1</v>
      </c>
      <c r="AC542" s="55" t="n">
        <f aca="false">IF(AND(E542&gt;0,B542=10),1,0)</f>
        <v>0</v>
      </c>
      <c r="AD542" s="0" t="str">
        <f aca="false">IF(AND(C541=C542,AA541=AA542-1),AB541,"")</f>
        <v/>
      </c>
      <c r="AE542" s="0" t="str">
        <f aca="false">IF(AND(C541=C542,AA541=AA542-1),AC541,"")</f>
        <v/>
      </c>
      <c r="AF542" s="0" t="str">
        <f aca="false">IF(AA542=1,"",IF(AND(AB542=1,AD542&lt;&gt;1),1,0))</f>
        <v/>
      </c>
      <c r="AG542" s="0" t="str">
        <f aca="false">IF(AA542=1,"",IF(AND(AC542=1,AE542&lt;&gt;1),1,0))</f>
        <v/>
      </c>
      <c r="AH542" s="60" t="str">
        <f aca="false">IF(AND(E542&gt;0,AA542&lt;2,NOT(AND(C543=C542,AA543=AA542+1))),INDEX(DATAS,AA542+1),"")</f>
        <v/>
      </c>
      <c r="AI542" s="60" t="str">
        <f aca="false">IF(AND(AC542=1,AA542&lt;2),IF(AND(C543=C542,AA543=AA542+1),IF(AC543=1,"",INDEX(DATAS,AA542+1)),INDEX(DATAS,AA542+1)),"")</f>
        <v/>
      </c>
    </row>
    <row r="543" customFormat="false" ht="15" hidden="false" customHeight="false" outlineLevel="0" collapsed="false">
      <c r="A543" s="60" t="n">
        <v>46310</v>
      </c>
      <c r="B543" s="0" t="n">
        <v>2</v>
      </c>
      <c r="C543" s="0" t="n">
        <v>3822</v>
      </c>
      <c r="D543" s="0" t="n">
        <v>80</v>
      </c>
      <c r="E543" s="0" t="n">
        <v>3</v>
      </c>
      <c r="F543" s="55" t="s">
        <v>390</v>
      </c>
      <c r="G543" s="0" t="n">
        <v>42.1</v>
      </c>
      <c r="H543" s="0" t="n">
        <v>45</v>
      </c>
      <c r="I543" s="55" t="s">
        <v>187</v>
      </c>
      <c r="J543" s="0" t="n">
        <v>80</v>
      </c>
      <c r="K543" s="0" t="n">
        <v>65</v>
      </c>
      <c r="M543" s="0" t="n">
        <v>67.66</v>
      </c>
      <c r="N543" s="0" t="n">
        <v>56.39</v>
      </c>
      <c r="O543" s="0" t="n">
        <v>20.23</v>
      </c>
      <c r="P543" s="0" t="n">
        <v>4.84</v>
      </c>
      <c r="Q543" s="0" t="n">
        <v>3.23</v>
      </c>
      <c r="U543" s="0" t="n">
        <v>1711</v>
      </c>
      <c r="V543" s="0" t="n">
        <v>1</v>
      </c>
      <c r="W543" s="60" t="n">
        <v>46296</v>
      </c>
      <c r="X543" s="55" t="n">
        <f aca="false">IF(I543="Male",0,1)</f>
        <v>1</v>
      </c>
      <c r="Y543" s="55" t="n">
        <f aca="false">IF(OR(I543="DNB",I543="Dry DNB"),1,0)</f>
        <v>0</v>
      </c>
      <c r="Z543" s="55" t="n">
        <f aca="false">IF(ISNUMBER(W543),A543-W543,"")</f>
        <v>14</v>
      </c>
      <c r="AA543" s="55" t="n">
        <f aca="false">MATCH(A543,DATAS,0)</f>
        <v>2</v>
      </c>
      <c r="AB543" s="55" t="n">
        <f aca="false">IF(AND(E543&gt;0,OR(AND(B543&gt;=1,B543&lt;=6),B543=10)),1,0)</f>
        <v>1</v>
      </c>
      <c r="AC543" s="55" t="n">
        <f aca="false">IF(AND(E543&gt;0,B543=10),1,0)</f>
        <v>0</v>
      </c>
      <c r="AD543" s="55" t="n">
        <f aca="false">IF(AND(C542=C543,AA542=AA543-1),AB542,"")</f>
        <v>1</v>
      </c>
      <c r="AE543" s="55" t="n">
        <f aca="false">IF(AND(C542=C543,AA542=AA543-1),AC542,"")</f>
        <v>0</v>
      </c>
      <c r="AF543" s="55" t="n">
        <f aca="false">IF(AA543=1,"",IF(AND(AB543=1,AD543&lt;&gt;1),1,0))</f>
        <v>0</v>
      </c>
      <c r="AG543" s="55" t="n">
        <f aca="false">IF(AA543=1,"",IF(AND(AC543=1,AE543&lt;&gt;1),1,0))</f>
        <v>0</v>
      </c>
      <c r="AH543" s="60" t="str">
        <f aca="false">IF(AND(E543&gt;0,AA543&lt;2,NOT(AND(C544=C543,AA544=AA543+1))),INDEX(DATAS,AA543+1),"")</f>
        <v/>
      </c>
      <c r="AI543" s="60" t="str">
        <f aca="false">IF(AND(AC543=1,AA543&lt;2),IF(AND(C544=C543,AA544=AA543+1),IF(AC544=1,"",INDEX(DATAS,AA543+1)),INDEX(DATAS,AA543+1)),"")</f>
        <v/>
      </c>
    </row>
    <row r="544" customFormat="false" ht="15" hidden="false" customHeight="false" outlineLevel="0" collapsed="false">
      <c r="A544" s="60" t="n">
        <v>46309</v>
      </c>
      <c r="B544" s="0" t="n">
        <v>5</v>
      </c>
      <c r="C544" s="0" t="n">
        <v>3823</v>
      </c>
      <c r="D544" s="0" t="n">
        <v>216</v>
      </c>
      <c r="E544" s="0" t="n">
        <v>3</v>
      </c>
      <c r="F544" s="55" t="s">
        <v>390</v>
      </c>
      <c r="G544" s="0" t="n">
        <v>50.9</v>
      </c>
      <c r="H544" s="0" t="n">
        <v>46</v>
      </c>
      <c r="I544" s="55" t="s">
        <v>187</v>
      </c>
      <c r="J544" s="0" t="n">
        <v>216</v>
      </c>
      <c r="K544" s="0" t="n">
        <v>62</v>
      </c>
      <c r="M544" s="0" t="n">
        <v>462.72</v>
      </c>
      <c r="N544" s="0" t="n">
        <v>17.25</v>
      </c>
      <c r="O544" s="0" t="n">
        <v>20.96</v>
      </c>
      <c r="P544" s="0" t="n">
        <v>3.82</v>
      </c>
      <c r="Q544" s="0" t="n">
        <v>3.64</v>
      </c>
      <c r="R544" s="0" t="n">
        <v>4954</v>
      </c>
      <c r="S544" s="0" t="n">
        <v>8852</v>
      </c>
      <c r="T544" s="0" t="n">
        <v>48</v>
      </c>
      <c r="U544" s="0" t="n">
        <v>1710</v>
      </c>
      <c r="V544" s="0" t="n">
        <v>4</v>
      </c>
      <c r="W544" s="60" t="n">
        <v>46282</v>
      </c>
      <c r="X544" s="55" t="n">
        <f aca="false">IF(I544="Male",0,1)</f>
        <v>1</v>
      </c>
      <c r="Y544" s="55" t="n">
        <f aca="false">IF(OR(I544="DNB",I544="Dry DNB"),1,0)</f>
        <v>0</v>
      </c>
      <c r="Z544" s="55" t="n">
        <f aca="false">IF(ISNUMBER(W544),A544-W544,"")</f>
        <v>27</v>
      </c>
      <c r="AA544" s="55" t="n">
        <f aca="false">MATCH(A544,DATAS,0)</f>
        <v>1</v>
      </c>
      <c r="AB544" s="55" t="n">
        <f aca="false">IF(AND(E544&gt;0,OR(AND(B544&gt;=1,B544&lt;=6),B544=10)),1,0)</f>
        <v>1</v>
      </c>
      <c r="AC544" s="55" t="n">
        <f aca="false">IF(AND(E544&gt;0,B544=10),1,0)</f>
        <v>0</v>
      </c>
      <c r="AD544" s="0" t="str">
        <f aca="false">IF(AND(C543=C544,AA543=AA544-1),AB543,"")</f>
        <v/>
      </c>
      <c r="AE544" s="0" t="str">
        <f aca="false">IF(AND(C543=C544,AA543=AA544-1),AC543,"")</f>
        <v/>
      </c>
      <c r="AF544" s="0" t="str">
        <f aca="false">IF(AA544=1,"",IF(AND(AB544=1,AD544&lt;&gt;1),1,0))</f>
        <v/>
      </c>
      <c r="AG544" s="0" t="str">
        <f aca="false">IF(AA544=1,"",IF(AND(AC544=1,AE544&lt;&gt;1),1,0))</f>
        <v/>
      </c>
      <c r="AH544" s="60" t="str">
        <f aca="false">IF(AND(E544&gt;0,AA544&lt;2,NOT(AND(C545=C544,AA545=AA544+1))),INDEX(DATAS,AA544+1),"")</f>
        <v/>
      </c>
      <c r="AI544" s="60" t="str">
        <f aca="false">IF(AND(AC544=1,AA544&lt;2),IF(AND(C545=C544,AA545=AA544+1),IF(AC545=1,"",INDEX(DATAS,AA544+1)),INDEX(DATAS,AA544+1)),"")</f>
        <v/>
      </c>
    </row>
    <row r="545" customFormat="false" ht="15" hidden="false" customHeight="false" outlineLevel="0" collapsed="false">
      <c r="A545" s="60" t="n">
        <v>46310</v>
      </c>
      <c r="B545" s="0" t="n">
        <v>5</v>
      </c>
      <c r="C545" s="0" t="n">
        <v>3823</v>
      </c>
      <c r="D545" s="0" t="n">
        <v>217</v>
      </c>
      <c r="E545" s="0" t="n">
        <v>3</v>
      </c>
      <c r="F545" s="55" t="s">
        <v>390</v>
      </c>
      <c r="G545" s="0" t="n">
        <v>49.9</v>
      </c>
      <c r="H545" s="0" t="n">
        <v>47</v>
      </c>
      <c r="I545" s="55" t="s">
        <v>187</v>
      </c>
      <c r="J545" s="0" t="n">
        <v>217</v>
      </c>
      <c r="K545" s="0" t="n">
        <v>62</v>
      </c>
      <c r="M545" s="0" t="n">
        <v>462.72</v>
      </c>
      <c r="N545" s="0" t="n">
        <v>17.25</v>
      </c>
      <c r="O545" s="0" t="n">
        <v>20.96</v>
      </c>
      <c r="P545" s="0" t="n">
        <v>3.82</v>
      </c>
      <c r="Q545" s="0" t="n">
        <v>3.64</v>
      </c>
      <c r="T545" s="0" t="n">
        <v>48</v>
      </c>
      <c r="U545" s="0" t="n">
        <v>1711</v>
      </c>
      <c r="V545" s="0" t="n">
        <v>4</v>
      </c>
      <c r="W545" s="60" t="n">
        <v>46282</v>
      </c>
      <c r="X545" s="55" t="n">
        <f aca="false">IF(I545="Male",0,1)</f>
        <v>1</v>
      </c>
      <c r="Y545" s="55" t="n">
        <f aca="false">IF(OR(I545="DNB",I545="Dry DNB"),1,0)</f>
        <v>0</v>
      </c>
      <c r="Z545" s="55" t="n">
        <f aca="false">IF(ISNUMBER(W545),A545-W545,"")</f>
        <v>28</v>
      </c>
      <c r="AA545" s="55" t="n">
        <f aca="false">MATCH(A545,DATAS,0)</f>
        <v>2</v>
      </c>
      <c r="AB545" s="55" t="n">
        <f aca="false">IF(AND(E545&gt;0,OR(AND(B545&gt;=1,B545&lt;=6),B545=10)),1,0)</f>
        <v>1</v>
      </c>
      <c r="AC545" s="55" t="n">
        <f aca="false">IF(AND(E545&gt;0,B545=10),1,0)</f>
        <v>0</v>
      </c>
      <c r="AD545" s="55" t="n">
        <f aca="false">IF(AND(C544=C545,AA544=AA545-1),AB544,"")</f>
        <v>1</v>
      </c>
      <c r="AE545" s="55" t="n">
        <f aca="false">IF(AND(C544=C545,AA544=AA545-1),AC544,"")</f>
        <v>0</v>
      </c>
      <c r="AF545" s="55" t="n">
        <f aca="false">IF(AA545=1,"",IF(AND(AB545=1,AD545&lt;&gt;1),1,0))</f>
        <v>0</v>
      </c>
      <c r="AG545" s="55" t="n">
        <f aca="false">IF(AA545=1,"",IF(AND(AC545=1,AE545&lt;&gt;1),1,0))</f>
        <v>0</v>
      </c>
      <c r="AH545" s="60" t="str">
        <f aca="false">IF(AND(E545&gt;0,AA545&lt;2,NOT(AND(C546=C545,AA546=AA545+1))),INDEX(DATAS,AA545+1),"")</f>
        <v/>
      </c>
      <c r="AI545" s="60" t="str">
        <f aca="false">IF(AND(AC545=1,AA545&lt;2),IF(AND(C546=C545,AA546=AA545+1),IF(AC546=1,"",INDEX(DATAS,AA545+1)),INDEX(DATAS,AA545+1)),"")</f>
        <v/>
      </c>
    </row>
    <row r="546" customFormat="false" ht="15" hidden="false" customHeight="false" outlineLevel="0" collapsed="false">
      <c r="A546" s="60" t="n">
        <v>46309</v>
      </c>
      <c r="B546" s="0" t="n">
        <v>10</v>
      </c>
      <c r="C546" s="0" t="n">
        <v>3825</v>
      </c>
      <c r="D546" s="0" t="n">
        <v>226</v>
      </c>
      <c r="E546" s="0" t="n">
        <v>3</v>
      </c>
      <c r="F546" s="55" t="s">
        <v>390</v>
      </c>
      <c r="H546" s="0" t="n">
        <v>14</v>
      </c>
      <c r="I546" s="55" t="s">
        <v>177</v>
      </c>
      <c r="J546" s="0" t="n">
        <v>226</v>
      </c>
      <c r="K546" s="0" t="n">
        <v>72</v>
      </c>
      <c r="M546" s="0" t="n">
        <v>125.1</v>
      </c>
      <c r="N546" s="0" t="n">
        <v>40.96</v>
      </c>
      <c r="O546" s="0" t="n">
        <v>19.72</v>
      </c>
      <c r="P546" s="0" t="n">
        <v>4.04</v>
      </c>
      <c r="Q546" s="0" t="n">
        <v>3.61</v>
      </c>
      <c r="R546" s="0" t="n">
        <v>4983</v>
      </c>
      <c r="S546" s="0" t="n">
        <v>10428</v>
      </c>
      <c r="T546" s="0" t="n">
        <v>59.4</v>
      </c>
      <c r="U546" s="0" t="n">
        <v>1710</v>
      </c>
      <c r="V546" s="0" t="n">
        <v>2</v>
      </c>
      <c r="W546" s="60" t="n">
        <v>46205</v>
      </c>
      <c r="X546" s="55" t="n">
        <f aca="false">IF(I546="Male",0,1)</f>
        <v>1</v>
      </c>
      <c r="Y546" s="55" t="n">
        <f aca="false">IF(OR(I546="DNB",I546="Dry DNB"),1,0)</f>
        <v>0</v>
      </c>
      <c r="Z546" s="55" t="n">
        <f aca="false">IF(ISNUMBER(W546),A546-W546,"")</f>
        <v>104</v>
      </c>
      <c r="AA546" s="55" t="n">
        <f aca="false">MATCH(A546,DATAS,0)</f>
        <v>1</v>
      </c>
      <c r="AB546" s="55" t="n">
        <f aca="false">IF(AND(E546&gt;0,OR(AND(B546&gt;=1,B546&lt;=6),B546=10)),1,0)</f>
        <v>1</v>
      </c>
      <c r="AC546" s="55" t="n">
        <f aca="false">IF(AND(E546&gt;0,B546=10),1,0)</f>
        <v>1</v>
      </c>
      <c r="AD546" s="0" t="str">
        <f aca="false">IF(AND(C545=C546,AA545=AA546-1),AB545,"")</f>
        <v/>
      </c>
      <c r="AE546" s="0" t="str">
        <f aca="false">IF(AND(C545=C546,AA545=AA546-1),AC545,"")</f>
        <v/>
      </c>
      <c r="AF546" s="0" t="str">
        <f aca="false">IF(AA546=1,"",IF(AND(AB546=1,AD546&lt;&gt;1),1,0))</f>
        <v/>
      </c>
      <c r="AG546" s="0" t="str">
        <f aca="false">IF(AA546=1,"",IF(AND(AC546=1,AE546&lt;&gt;1),1,0))</f>
        <v/>
      </c>
      <c r="AH546" s="60" t="str">
        <f aca="false">IF(AND(E546&gt;0,AA546&lt;2,NOT(AND(C547=C546,AA547=AA546+1))),INDEX(DATAS,AA546+1),"")</f>
        <v/>
      </c>
      <c r="AI546" s="60" t="str">
        <f aca="false">IF(AND(AC546=1,AA546&lt;2),IF(AND(C547=C546,AA547=AA546+1),IF(AC547=1,"",INDEX(DATAS,AA546+1)),INDEX(DATAS,AA546+1)),"")</f>
        <v/>
      </c>
    </row>
    <row r="547" customFormat="false" ht="15" hidden="false" customHeight="false" outlineLevel="0" collapsed="false">
      <c r="A547" s="60" t="n">
        <v>46310</v>
      </c>
      <c r="B547" s="0" t="n">
        <v>10</v>
      </c>
      <c r="C547" s="0" t="n">
        <v>3825</v>
      </c>
      <c r="D547" s="0" t="n">
        <v>227</v>
      </c>
      <c r="E547" s="0" t="n">
        <v>3</v>
      </c>
      <c r="F547" s="55" t="s">
        <v>390</v>
      </c>
      <c r="H547" s="0" t="n">
        <v>14</v>
      </c>
      <c r="I547" s="55" t="s">
        <v>177</v>
      </c>
      <c r="J547" s="0" t="n">
        <v>227</v>
      </c>
      <c r="K547" s="0" t="n">
        <v>72</v>
      </c>
      <c r="M547" s="0" t="n">
        <v>125.1</v>
      </c>
      <c r="N547" s="0" t="n">
        <v>40.96</v>
      </c>
      <c r="O547" s="0" t="n">
        <v>19.72</v>
      </c>
      <c r="P547" s="0" t="n">
        <v>4.04</v>
      </c>
      <c r="Q547" s="0" t="n">
        <v>3.61</v>
      </c>
      <c r="T547" s="0" t="n">
        <v>59.4</v>
      </c>
      <c r="U547" s="0" t="n">
        <v>1711</v>
      </c>
      <c r="V547" s="0" t="n">
        <v>2</v>
      </c>
      <c r="W547" s="60" t="n">
        <v>46205</v>
      </c>
      <c r="X547" s="55" t="n">
        <f aca="false">IF(I547="Male",0,1)</f>
        <v>1</v>
      </c>
      <c r="Y547" s="55" t="n">
        <f aca="false">IF(OR(I547="DNB",I547="Dry DNB"),1,0)</f>
        <v>0</v>
      </c>
      <c r="Z547" s="55" t="n">
        <f aca="false">IF(ISNUMBER(W547),A547-W547,"")</f>
        <v>105</v>
      </c>
      <c r="AA547" s="55" t="n">
        <f aca="false">MATCH(A547,DATAS,0)</f>
        <v>2</v>
      </c>
      <c r="AB547" s="55" t="n">
        <f aca="false">IF(AND(E547&gt;0,OR(AND(B547&gt;=1,B547&lt;=6),B547=10)),1,0)</f>
        <v>1</v>
      </c>
      <c r="AC547" s="55" t="n">
        <f aca="false">IF(AND(E547&gt;0,B547=10),1,0)</f>
        <v>1</v>
      </c>
      <c r="AD547" s="55" t="n">
        <f aca="false">IF(AND(C546=C547,AA546=AA547-1),AB546,"")</f>
        <v>1</v>
      </c>
      <c r="AE547" s="55" t="n">
        <f aca="false">IF(AND(C546=C547,AA546=AA547-1),AC546,"")</f>
        <v>1</v>
      </c>
      <c r="AF547" s="55" t="n">
        <f aca="false">IF(AA547=1,"",IF(AND(AB547=1,AD547&lt;&gt;1),1,0))</f>
        <v>0</v>
      </c>
      <c r="AG547" s="55" t="n">
        <f aca="false">IF(AA547=1,"",IF(AND(AC547=1,AE547&lt;&gt;1),1,0))</f>
        <v>0</v>
      </c>
      <c r="AH547" s="60" t="str">
        <f aca="false">IF(AND(E547&gt;0,AA547&lt;2,NOT(AND(C548=C547,AA548=AA547+1))),INDEX(DATAS,AA547+1),"")</f>
        <v/>
      </c>
      <c r="AI547" s="60" t="str">
        <f aca="false">IF(AND(AC547=1,AA547&lt;2),IF(AND(C548=C547,AA548=AA547+1),IF(AC548=1,"",INDEX(DATAS,AA547+1)),INDEX(DATAS,AA547+1)),"")</f>
        <v/>
      </c>
    </row>
    <row r="548" customFormat="false" ht="15" hidden="false" customHeight="false" outlineLevel="0" collapsed="false">
      <c r="A548" s="60" t="n">
        <v>46309</v>
      </c>
      <c r="B548" s="0" t="n">
        <v>6</v>
      </c>
      <c r="C548" s="0" t="n">
        <v>3826</v>
      </c>
      <c r="D548" s="0" t="n">
        <v>232</v>
      </c>
      <c r="E548" s="0" t="n">
        <v>3</v>
      </c>
      <c r="F548" s="55" t="s">
        <v>391</v>
      </c>
      <c r="G548" s="0" t="n">
        <v>26.3</v>
      </c>
      <c r="H548" s="0" t="n">
        <v>22</v>
      </c>
      <c r="I548" s="55" t="s">
        <v>157</v>
      </c>
      <c r="J548" s="0" t="n">
        <v>148</v>
      </c>
      <c r="K548" s="0" t="n">
        <v>64</v>
      </c>
      <c r="L548" s="0" t="n">
        <v>84</v>
      </c>
      <c r="M548" s="0" t="n">
        <v>817.64</v>
      </c>
      <c r="N548" s="0" t="n">
        <v>45.59</v>
      </c>
      <c r="O548" s="0" t="n">
        <v>35.55</v>
      </c>
      <c r="P548" s="0" t="n">
        <v>3.88</v>
      </c>
      <c r="Q548" s="0" t="n">
        <v>3.56</v>
      </c>
      <c r="R548" s="0" t="n">
        <v>5205</v>
      </c>
      <c r="S548" s="0" t="n">
        <v>9518</v>
      </c>
      <c r="T548" s="0" t="n">
        <v>61.05</v>
      </c>
      <c r="U548" s="0" t="n">
        <v>1708</v>
      </c>
      <c r="V548" s="0" t="n">
        <v>4</v>
      </c>
      <c r="W548" s="60" t="n">
        <v>46226</v>
      </c>
      <c r="X548" s="55" t="n">
        <f aca="false">IF(I548="Male",0,1)</f>
        <v>1</v>
      </c>
      <c r="Y548" s="55" t="n">
        <f aca="false">IF(OR(I548="DNB",I548="Dry DNB"),1,0)</f>
        <v>0</v>
      </c>
      <c r="Z548" s="55" t="n">
        <f aca="false">IF(ISNUMBER(W548),A548-W548,"")</f>
        <v>83</v>
      </c>
      <c r="AA548" s="55" t="n">
        <f aca="false">MATCH(A548,DATAS,0)</f>
        <v>1</v>
      </c>
      <c r="AB548" s="55" t="n">
        <f aca="false">IF(AND(E548&gt;0,OR(AND(B548&gt;=1,B548&lt;=6),B548=10)),1,0)</f>
        <v>1</v>
      </c>
      <c r="AC548" s="55" t="n">
        <f aca="false">IF(AND(E548&gt;0,B548=10),1,0)</f>
        <v>0</v>
      </c>
      <c r="AD548" s="0" t="str">
        <f aca="false">IF(AND(C547=C548,AA547=AA548-1),AB547,"")</f>
        <v/>
      </c>
      <c r="AE548" s="0" t="str">
        <f aca="false">IF(AND(C547=C548,AA547=AA548-1),AC547,"")</f>
        <v/>
      </c>
      <c r="AF548" s="0" t="str">
        <f aca="false">IF(AA548=1,"",IF(AND(AB548=1,AD548&lt;&gt;1),1,0))</f>
        <v/>
      </c>
      <c r="AG548" s="0" t="str">
        <f aca="false">IF(AA548=1,"",IF(AND(AC548=1,AE548&lt;&gt;1),1,0))</f>
        <v/>
      </c>
      <c r="AH548" s="60" t="str">
        <f aca="false">IF(AND(E548&gt;0,AA548&lt;2,NOT(AND(C549=C548,AA549=AA548+1))),INDEX(DATAS,AA548+1),"")</f>
        <v/>
      </c>
      <c r="AI548" s="60" t="str">
        <f aca="false">IF(AND(AC548=1,AA548&lt;2),IF(AND(C549=C548,AA549=AA548+1),IF(AC549=1,"",INDEX(DATAS,AA548+1)),INDEX(DATAS,AA548+1)),"")</f>
        <v/>
      </c>
    </row>
    <row r="549" customFormat="false" ht="15" hidden="false" customHeight="false" outlineLevel="0" collapsed="false">
      <c r="A549" s="60" t="n">
        <v>46310</v>
      </c>
      <c r="B549" s="0" t="n">
        <v>6</v>
      </c>
      <c r="C549" s="0" t="n">
        <v>3826</v>
      </c>
      <c r="D549" s="0" t="n">
        <v>233</v>
      </c>
      <c r="E549" s="0" t="n">
        <v>3</v>
      </c>
      <c r="F549" s="55" t="s">
        <v>391</v>
      </c>
      <c r="G549" s="0" t="n">
        <v>29.5</v>
      </c>
      <c r="H549" s="0" t="n">
        <v>23</v>
      </c>
      <c r="I549" s="55" t="s">
        <v>157</v>
      </c>
      <c r="J549" s="0" t="n">
        <v>148</v>
      </c>
      <c r="K549" s="0" t="n">
        <v>64</v>
      </c>
      <c r="L549" s="0" t="n">
        <v>85</v>
      </c>
      <c r="M549" s="0" t="n">
        <v>817.64</v>
      </c>
      <c r="N549" s="0" t="n">
        <v>45.59</v>
      </c>
      <c r="O549" s="0" t="n">
        <v>35.55</v>
      </c>
      <c r="P549" s="0" t="n">
        <v>3.88</v>
      </c>
      <c r="Q549" s="0" t="n">
        <v>3.56</v>
      </c>
      <c r="T549" s="0" t="n">
        <v>61.05</v>
      </c>
      <c r="U549" s="0" t="n">
        <v>1709</v>
      </c>
      <c r="V549" s="0" t="n">
        <v>4</v>
      </c>
      <c r="W549" s="60" t="n">
        <v>46226</v>
      </c>
      <c r="X549" s="55" t="n">
        <f aca="false">IF(I549="Male",0,1)</f>
        <v>1</v>
      </c>
      <c r="Y549" s="55" t="n">
        <f aca="false">IF(OR(I549="DNB",I549="Dry DNB"),1,0)</f>
        <v>0</v>
      </c>
      <c r="Z549" s="55" t="n">
        <f aca="false">IF(ISNUMBER(W549),A549-W549,"")</f>
        <v>84</v>
      </c>
      <c r="AA549" s="55" t="n">
        <f aca="false">MATCH(A549,DATAS,0)</f>
        <v>2</v>
      </c>
      <c r="AB549" s="55" t="n">
        <f aca="false">IF(AND(E549&gt;0,OR(AND(B549&gt;=1,B549&lt;=6),B549=10)),1,0)</f>
        <v>1</v>
      </c>
      <c r="AC549" s="55" t="n">
        <f aca="false">IF(AND(E549&gt;0,B549=10),1,0)</f>
        <v>0</v>
      </c>
      <c r="AD549" s="55" t="n">
        <f aca="false">IF(AND(C548=C549,AA548=AA549-1),AB548,"")</f>
        <v>1</v>
      </c>
      <c r="AE549" s="55" t="n">
        <f aca="false">IF(AND(C548=C549,AA548=AA549-1),AC548,"")</f>
        <v>0</v>
      </c>
      <c r="AF549" s="55" t="n">
        <f aca="false">IF(AA549=1,"",IF(AND(AB549=1,AD549&lt;&gt;1),1,0))</f>
        <v>0</v>
      </c>
      <c r="AG549" s="55" t="n">
        <f aca="false">IF(AA549=1,"",IF(AND(AC549=1,AE549&lt;&gt;1),1,0))</f>
        <v>0</v>
      </c>
      <c r="AH549" s="60" t="str">
        <f aca="false">IF(AND(E549&gt;0,AA549&lt;2,NOT(AND(C550=C549,AA550=AA549+1))),INDEX(DATAS,AA549+1),"")</f>
        <v/>
      </c>
      <c r="AI549" s="60" t="str">
        <f aca="false">IF(AND(AC549=1,AA549&lt;2),IF(AND(C550=C549,AA550=AA549+1),IF(AC550=1,"",INDEX(DATAS,AA549+1)),INDEX(DATAS,AA549+1)),"")</f>
        <v/>
      </c>
    </row>
    <row r="550" customFormat="false" ht="15" hidden="false" customHeight="false" outlineLevel="0" collapsed="false">
      <c r="A550" s="60" t="n">
        <v>46309</v>
      </c>
      <c r="B550" s="0" t="n">
        <v>10</v>
      </c>
      <c r="C550" s="0" t="n">
        <v>3832</v>
      </c>
      <c r="D550" s="0" t="n">
        <v>131</v>
      </c>
      <c r="E550" s="0" t="n">
        <v>3</v>
      </c>
      <c r="F550" s="55" t="s">
        <v>392</v>
      </c>
      <c r="G550" s="0" t="n">
        <v>26.5</v>
      </c>
      <c r="H550" s="0" t="n">
        <v>25</v>
      </c>
      <c r="I550" s="55" t="s">
        <v>187</v>
      </c>
      <c r="J550" s="0" t="n">
        <v>131</v>
      </c>
      <c r="K550" s="0" t="n">
        <v>68</v>
      </c>
      <c r="M550" s="0" t="n">
        <v>663.06</v>
      </c>
      <c r="N550" s="0" t="n">
        <v>61.85</v>
      </c>
      <c r="O550" s="0" t="n">
        <v>24.79</v>
      </c>
      <c r="P550" s="0" t="n">
        <v>5.28</v>
      </c>
      <c r="Q550" s="0" t="n">
        <v>3.08</v>
      </c>
      <c r="R550" s="0" t="n">
        <v>6024</v>
      </c>
      <c r="S550" s="0" t="n">
        <v>11319</v>
      </c>
      <c r="T550" s="0" t="n">
        <v>62</v>
      </c>
      <c r="U550" s="0" t="n">
        <v>1704</v>
      </c>
      <c r="V550" s="0" t="n">
        <v>2</v>
      </c>
      <c r="W550" s="60" t="n">
        <v>46282</v>
      </c>
      <c r="X550" s="55" t="n">
        <f aca="false">IF(I550="Male",0,1)</f>
        <v>1</v>
      </c>
      <c r="Y550" s="55" t="n">
        <f aca="false">IF(OR(I550="DNB",I550="Dry DNB"),1,0)</f>
        <v>0</v>
      </c>
      <c r="Z550" s="55" t="n">
        <f aca="false">IF(ISNUMBER(W550),A550-W550,"")</f>
        <v>27</v>
      </c>
      <c r="AA550" s="55" t="n">
        <f aca="false">MATCH(A550,DATAS,0)</f>
        <v>1</v>
      </c>
      <c r="AB550" s="55" t="n">
        <f aca="false">IF(AND(E550&gt;0,OR(AND(B550&gt;=1,B550&lt;=6),B550=10)),1,0)</f>
        <v>1</v>
      </c>
      <c r="AC550" s="55" t="n">
        <f aca="false">IF(AND(E550&gt;0,B550=10),1,0)</f>
        <v>1</v>
      </c>
      <c r="AD550" s="0" t="str">
        <f aca="false">IF(AND(C549=C550,AA549=AA550-1),AB549,"")</f>
        <v/>
      </c>
      <c r="AE550" s="0" t="str">
        <f aca="false">IF(AND(C549=C550,AA549=AA550-1),AC549,"")</f>
        <v/>
      </c>
      <c r="AF550" s="0" t="str">
        <f aca="false">IF(AA550=1,"",IF(AND(AB550=1,AD550&lt;&gt;1),1,0))</f>
        <v/>
      </c>
      <c r="AG550" s="0" t="str">
        <f aca="false">IF(AA550=1,"",IF(AND(AC550=1,AE550&lt;&gt;1),1,0))</f>
        <v/>
      </c>
      <c r="AH550" s="60" t="str">
        <f aca="false">IF(AND(E550&gt;0,AA550&lt;2,NOT(AND(C551=C550,AA551=AA550+1))),INDEX(DATAS,AA550+1),"")</f>
        <v/>
      </c>
      <c r="AI550" s="60" t="str">
        <f aca="false">IF(AND(AC550=1,AA550&lt;2),IF(AND(C551=C550,AA551=AA550+1),IF(AC551=1,"",INDEX(DATAS,AA550+1)),INDEX(DATAS,AA550+1)),"")</f>
        <v/>
      </c>
    </row>
    <row r="551" customFormat="false" ht="15" hidden="false" customHeight="false" outlineLevel="0" collapsed="false">
      <c r="A551" s="60" t="n">
        <v>46310</v>
      </c>
      <c r="B551" s="0" t="n">
        <v>10</v>
      </c>
      <c r="C551" s="0" t="n">
        <v>3832</v>
      </c>
      <c r="D551" s="0" t="n">
        <v>132</v>
      </c>
      <c r="E551" s="0" t="n">
        <v>3</v>
      </c>
      <c r="F551" s="55" t="s">
        <v>392</v>
      </c>
      <c r="G551" s="0" t="n">
        <v>20.5</v>
      </c>
      <c r="H551" s="0" t="n">
        <v>23</v>
      </c>
      <c r="I551" s="55" t="s">
        <v>187</v>
      </c>
      <c r="J551" s="0" t="n">
        <v>132</v>
      </c>
      <c r="K551" s="0" t="n">
        <v>68</v>
      </c>
      <c r="M551" s="0" t="n">
        <v>663.06</v>
      </c>
      <c r="N551" s="0" t="n">
        <v>61.85</v>
      </c>
      <c r="O551" s="0" t="n">
        <v>24.79</v>
      </c>
      <c r="P551" s="0" t="n">
        <v>5.28</v>
      </c>
      <c r="Q551" s="0" t="n">
        <v>3.08</v>
      </c>
      <c r="T551" s="0" t="n">
        <v>62</v>
      </c>
      <c r="U551" s="0" t="n">
        <v>1705</v>
      </c>
      <c r="V551" s="0" t="n">
        <v>2</v>
      </c>
      <c r="W551" s="60" t="n">
        <v>46282</v>
      </c>
      <c r="X551" s="55" t="n">
        <f aca="false">IF(I551="Male",0,1)</f>
        <v>1</v>
      </c>
      <c r="Y551" s="55" t="n">
        <f aca="false">IF(OR(I551="DNB",I551="Dry DNB"),1,0)</f>
        <v>0</v>
      </c>
      <c r="Z551" s="55" t="n">
        <f aca="false">IF(ISNUMBER(W551),A551-W551,"")</f>
        <v>28</v>
      </c>
      <c r="AA551" s="55" t="n">
        <f aca="false">MATCH(A551,DATAS,0)</f>
        <v>2</v>
      </c>
      <c r="AB551" s="55" t="n">
        <f aca="false">IF(AND(E551&gt;0,OR(AND(B551&gt;=1,B551&lt;=6),B551=10)),1,0)</f>
        <v>1</v>
      </c>
      <c r="AC551" s="55" t="n">
        <f aca="false">IF(AND(E551&gt;0,B551=10),1,0)</f>
        <v>1</v>
      </c>
      <c r="AD551" s="55" t="n">
        <f aca="false">IF(AND(C550=C551,AA550=AA551-1),AB550,"")</f>
        <v>1</v>
      </c>
      <c r="AE551" s="55" t="n">
        <f aca="false">IF(AND(C550=C551,AA550=AA551-1),AC550,"")</f>
        <v>1</v>
      </c>
      <c r="AF551" s="55" t="n">
        <f aca="false">IF(AA551=1,"",IF(AND(AB551=1,AD551&lt;&gt;1),1,0))</f>
        <v>0</v>
      </c>
      <c r="AG551" s="55" t="n">
        <f aca="false">IF(AA551=1,"",IF(AND(AC551=1,AE551&lt;&gt;1),1,0))</f>
        <v>0</v>
      </c>
      <c r="AH551" s="60" t="str">
        <f aca="false">IF(AND(E551&gt;0,AA551&lt;2,NOT(AND(C552=C551,AA552=AA551+1))),INDEX(DATAS,AA551+1),"")</f>
        <v/>
      </c>
      <c r="AI551" s="60" t="str">
        <f aca="false">IF(AND(AC551=1,AA551&lt;2),IF(AND(C552=C551,AA552=AA551+1),IF(AC552=1,"",INDEX(DATAS,AA551+1)),INDEX(DATAS,AA551+1)),"")</f>
        <v/>
      </c>
    </row>
    <row r="552" customFormat="false" ht="15" hidden="false" customHeight="false" outlineLevel="0" collapsed="false">
      <c r="A552" s="60" t="n">
        <v>46309</v>
      </c>
      <c r="B552" s="0" t="n">
        <v>5</v>
      </c>
      <c r="C552" s="0" t="n">
        <v>3833</v>
      </c>
      <c r="D552" s="0" t="n">
        <v>185</v>
      </c>
      <c r="E552" s="0" t="n">
        <v>3</v>
      </c>
      <c r="F552" s="55" t="s">
        <v>392</v>
      </c>
      <c r="G552" s="0" t="n">
        <v>19.8</v>
      </c>
      <c r="H552" s="0" t="n">
        <v>23</v>
      </c>
      <c r="I552" s="55" t="s">
        <v>177</v>
      </c>
      <c r="J552" s="0" t="n">
        <v>185</v>
      </c>
      <c r="K552" s="0" t="n">
        <v>66</v>
      </c>
      <c r="M552" s="0" t="n">
        <v>746.26</v>
      </c>
      <c r="N552" s="0" t="n">
        <v>49.47</v>
      </c>
      <c r="O552" s="0" t="n">
        <v>27.55</v>
      </c>
      <c r="P552" s="0" t="n">
        <v>0</v>
      </c>
      <c r="Q552" s="0" t="n">
        <v>0</v>
      </c>
      <c r="R552" s="0" t="n">
        <v>4946</v>
      </c>
      <c r="S552" s="0" t="n">
        <v>9847</v>
      </c>
      <c r="T552" s="0" t="n">
        <v>48.55</v>
      </c>
      <c r="U552" s="0" t="n">
        <v>1704</v>
      </c>
      <c r="V552" s="0" t="n">
        <v>3</v>
      </c>
      <c r="W552" s="60" t="n">
        <v>46261</v>
      </c>
      <c r="X552" s="55" t="n">
        <f aca="false">IF(I552="Male",0,1)</f>
        <v>1</v>
      </c>
      <c r="Y552" s="55" t="n">
        <f aca="false">IF(OR(I552="DNB",I552="Dry DNB"),1,0)</f>
        <v>0</v>
      </c>
      <c r="Z552" s="55" t="n">
        <f aca="false">IF(ISNUMBER(W552),A552-W552,"")</f>
        <v>48</v>
      </c>
      <c r="AA552" s="55" t="n">
        <f aca="false">MATCH(A552,DATAS,0)</f>
        <v>1</v>
      </c>
      <c r="AB552" s="55" t="n">
        <f aca="false">IF(AND(E552&gt;0,OR(AND(B552&gt;=1,B552&lt;=6),B552=10)),1,0)</f>
        <v>1</v>
      </c>
      <c r="AC552" s="55" t="n">
        <f aca="false">IF(AND(E552&gt;0,B552=10),1,0)</f>
        <v>0</v>
      </c>
      <c r="AD552" s="0" t="str">
        <f aca="false">IF(AND(C551=C552,AA551=AA552-1),AB551,"")</f>
        <v/>
      </c>
      <c r="AE552" s="0" t="str">
        <f aca="false">IF(AND(C551=C552,AA551=AA552-1),AC551,"")</f>
        <v/>
      </c>
      <c r="AF552" s="0" t="str">
        <f aca="false">IF(AA552=1,"",IF(AND(AB552=1,AD552&lt;&gt;1),1,0))</f>
        <v/>
      </c>
      <c r="AG552" s="0" t="str">
        <f aca="false">IF(AA552=1,"",IF(AND(AC552=1,AE552&lt;&gt;1),1,0))</f>
        <v/>
      </c>
      <c r="AH552" s="60" t="str">
        <f aca="false">IF(AND(E552&gt;0,AA552&lt;2,NOT(AND(C553=C552,AA553=AA552+1))),INDEX(DATAS,AA552+1),"")</f>
        <v/>
      </c>
      <c r="AI552" s="60" t="str">
        <f aca="false">IF(AND(AC552=1,AA552&lt;2),IF(AND(C553=C552,AA553=AA552+1),IF(AC553=1,"",INDEX(DATAS,AA552+1)),INDEX(DATAS,AA552+1)),"")</f>
        <v/>
      </c>
    </row>
    <row r="553" customFormat="false" ht="15" hidden="false" customHeight="false" outlineLevel="0" collapsed="false">
      <c r="A553" s="60" t="n">
        <v>46310</v>
      </c>
      <c r="B553" s="0" t="n">
        <v>5</v>
      </c>
      <c r="C553" s="0" t="n">
        <v>3833</v>
      </c>
      <c r="D553" s="0" t="n">
        <v>186</v>
      </c>
      <c r="E553" s="0" t="n">
        <v>3</v>
      </c>
      <c r="F553" s="55" t="s">
        <v>392</v>
      </c>
      <c r="G553" s="0" t="n">
        <v>34.8</v>
      </c>
      <c r="H553" s="0" t="n">
        <v>25</v>
      </c>
      <c r="I553" s="55" t="s">
        <v>177</v>
      </c>
      <c r="J553" s="0" t="n">
        <v>186</v>
      </c>
      <c r="K553" s="0" t="n">
        <v>66</v>
      </c>
      <c r="M553" s="0" t="n">
        <v>746.26</v>
      </c>
      <c r="N553" s="0" t="n">
        <v>49.47</v>
      </c>
      <c r="O553" s="0" t="n">
        <v>27.55</v>
      </c>
      <c r="P553" s="0" t="n">
        <v>0</v>
      </c>
      <c r="Q553" s="0" t="n">
        <v>0</v>
      </c>
      <c r="T553" s="0" t="n">
        <v>48.55</v>
      </c>
      <c r="U553" s="0" t="n">
        <v>1705</v>
      </c>
      <c r="V553" s="0" t="n">
        <v>3</v>
      </c>
      <c r="W553" s="60" t="n">
        <v>46261</v>
      </c>
      <c r="X553" s="55" t="n">
        <f aca="false">IF(I553="Male",0,1)</f>
        <v>1</v>
      </c>
      <c r="Y553" s="55" t="n">
        <f aca="false">IF(OR(I553="DNB",I553="Dry DNB"),1,0)</f>
        <v>0</v>
      </c>
      <c r="Z553" s="55" t="n">
        <f aca="false">IF(ISNUMBER(W553),A553-W553,"")</f>
        <v>49</v>
      </c>
      <c r="AA553" s="55" t="n">
        <f aca="false">MATCH(A553,DATAS,0)</f>
        <v>2</v>
      </c>
      <c r="AB553" s="55" t="n">
        <f aca="false">IF(AND(E553&gt;0,OR(AND(B553&gt;=1,B553&lt;=6),B553=10)),1,0)</f>
        <v>1</v>
      </c>
      <c r="AC553" s="55" t="n">
        <f aca="false">IF(AND(E553&gt;0,B553=10),1,0)</f>
        <v>0</v>
      </c>
      <c r="AD553" s="55" t="n">
        <f aca="false">IF(AND(C552=C553,AA552=AA553-1),AB552,"")</f>
        <v>1</v>
      </c>
      <c r="AE553" s="55" t="n">
        <f aca="false">IF(AND(C552=C553,AA552=AA553-1),AC552,"")</f>
        <v>0</v>
      </c>
      <c r="AF553" s="55" t="n">
        <f aca="false">IF(AA553=1,"",IF(AND(AB553=1,AD553&lt;&gt;1),1,0))</f>
        <v>0</v>
      </c>
      <c r="AG553" s="55" t="n">
        <f aca="false">IF(AA553=1,"",IF(AND(AC553=1,AE553&lt;&gt;1),1,0))</f>
        <v>0</v>
      </c>
      <c r="AH553" s="60" t="str">
        <f aca="false">IF(AND(E553&gt;0,AA553&lt;2,NOT(AND(C554=C553,AA554=AA553+1))),INDEX(DATAS,AA553+1),"")</f>
        <v/>
      </c>
      <c r="AI553" s="60" t="str">
        <f aca="false">IF(AND(AC553=1,AA553&lt;2),IF(AND(C554=C553,AA554=AA553+1),IF(AC554=1,"",INDEX(DATAS,AA553+1)),INDEX(DATAS,AA553+1)),"")</f>
        <v/>
      </c>
    </row>
    <row r="554" customFormat="false" ht="15" hidden="false" customHeight="false" outlineLevel="0" collapsed="false">
      <c r="A554" s="60" t="n">
        <v>46309</v>
      </c>
      <c r="B554" s="0" t="n">
        <v>5</v>
      </c>
      <c r="C554" s="0" t="n">
        <v>3834</v>
      </c>
      <c r="D554" s="0" t="n">
        <v>343</v>
      </c>
      <c r="E554" s="0" t="n">
        <v>3</v>
      </c>
      <c r="F554" s="55" t="s">
        <v>164</v>
      </c>
      <c r="G554" s="0" t="n">
        <v>30.8</v>
      </c>
      <c r="H554" s="0" t="n">
        <v>31</v>
      </c>
      <c r="I554" s="55" t="s">
        <v>157</v>
      </c>
      <c r="J554" s="0" t="n">
        <v>133</v>
      </c>
      <c r="K554" s="0" t="n">
        <v>84</v>
      </c>
      <c r="L554" s="0" t="n">
        <v>210</v>
      </c>
      <c r="M554" s="0" t="n">
        <v>525.55</v>
      </c>
      <c r="N554" s="0" t="n">
        <v>46.03</v>
      </c>
      <c r="O554" s="0" t="n">
        <v>26.38</v>
      </c>
      <c r="P554" s="0" t="n">
        <v>4.97</v>
      </c>
      <c r="Q554" s="0" t="n">
        <v>4.01</v>
      </c>
      <c r="R554" s="0" t="n">
        <v>4706</v>
      </c>
      <c r="S554" s="0" t="n">
        <v>9863</v>
      </c>
      <c r="T554" s="0" t="n">
        <v>47.3</v>
      </c>
      <c r="U554" s="0" t="n">
        <v>1703</v>
      </c>
      <c r="V554" s="0" t="n">
        <v>2</v>
      </c>
      <c r="W554" s="60" t="n">
        <v>46100</v>
      </c>
      <c r="X554" s="55" t="n">
        <f aca="false">IF(I554="Male",0,1)</f>
        <v>1</v>
      </c>
      <c r="Y554" s="55" t="n">
        <f aca="false">IF(OR(I554="DNB",I554="Dry DNB"),1,0)</f>
        <v>0</v>
      </c>
      <c r="Z554" s="55" t="n">
        <f aca="false">IF(ISNUMBER(W554),A554-W554,"")</f>
        <v>209</v>
      </c>
      <c r="AA554" s="55" t="n">
        <f aca="false">MATCH(A554,DATAS,0)</f>
        <v>1</v>
      </c>
      <c r="AB554" s="55" t="n">
        <f aca="false">IF(AND(E554&gt;0,OR(AND(B554&gt;=1,B554&lt;=6),B554=10)),1,0)</f>
        <v>1</v>
      </c>
      <c r="AC554" s="55" t="n">
        <f aca="false">IF(AND(E554&gt;0,B554=10),1,0)</f>
        <v>0</v>
      </c>
      <c r="AD554" s="0" t="str">
        <f aca="false">IF(AND(C553=C554,AA553=AA554-1),AB553,"")</f>
        <v/>
      </c>
      <c r="AE554" s="0" t="str">
        <f aca="false">IF(AND(C553=C554,AA553=AA554-1),AC553,"")</f>
        <v/>
      </c>
      <c r="AF554" s="0" t="str">
        <f aca="false">IF(AA554=1,"",IF(AND(AB554=1,AD554&lt;&gt;1),1,0))</f>
        <v/>
      </c>
      <c r="AG554" s="0" t="str">
        <f aca="false">IF(AA554=1,"",IF(AND(AC554=1,AE554&lt;&gt;1),1,0))</f>
        <v/>
      </c>
      <c r="AH554" s="60" t="str">
        <f aca="false">IF(AND(E554&gt;0,AA554&lt;2,NOT(AND(C555=C554,AA555=AA554+1))),INDEX(DATAS,AA554+1),"")</f>
        <v/>
      </c>
      <c r="AI554" s="60" t="str">
        <f aca="false">IF(AND(AC554=1,AA554&lt;2),IF(AND(C555=C554,AA555=AA554+1),IF(AC555=1,"",INDEX(DATAS,AA554+1)),INDEX(DATAS,AA554+1)),"")</f>
        <v/>
      </c>
    </row>
    <row r="555" customFormat="false" ht="15" hidden="false" customHeight="false" outlineLevel="0" collapsed="false">
      <c r="A555" s="60" t="n">
        <v>46310</v>
      </c>
      <c r="B555" s="0" t="n">
        <v>5</v>
      </c>
      <c r="C555" s="0" t="n">
        <v>3834</v>
      </c>
      <c r="D555" s="0" t="n">
        <v>344</v>
      </c>
      <c r="E555" s="0" t="n">
        <v>3</v>
      </c>
      <c r="F555" s="55" t="s">
        <v>164</v>
      </c>
      <c r="G555" s="0" t="n">
        <v>26.8</v>
      </c>
      <c r="H555" s="0" t="n">
        <v>30</v>
      </c>
      <c r="I555" s="55" t="s">
        <v>157</v>
      </c>
      <c r="J555" s="0" t="n">
        <v>133</v>
      </c>
      <c r="K555" s="0" t="n">
        <v>84</v>
      </c>
      <c r="L555" s="0" t="n">
        <v>211</v>
      </c>
      <c r="M555" s="0" t="n">
        <v>525.55</v>
      </c>
      <c r="N555" s="0" t="n">
        <v>46.03</v>
      </c>
      <c r="O555" s="0" t="n">
        <v>26.38</v>
      </c>
      <c r="P555" s="0" t="n">
        <v>4.97</v>
      </c>
      <c r="Q555" s="0" t="n">
        <v>4.01</v>
      </c>
      <c r="T555" s="0" t="n">
        <v>47.3</v>
      </c>
      <c r="U555" s="0" t="n">
        <v>1704</v>
      </c>
      <c r="V555" s="0" t="n">
        <v>2</v>
      </c>
      <c r="W555" s="60" t="n">
        <v>46100</v>
      </c>
      <c r="X555" s="55" t="n">
        <f aca="false">IF(I555="Male",0,1)</f>
        <v>1</v>
      </c>
      <c r="Y555" s="55" t="n">
        <f aca="false">IF(OR(I555="DNB",I555="Dry DNB"),1,0)</f>
        <v>0</v>
      </c>
      <c r="Z555" s="55" t="n">
        <f aca="false">IF(ISNUMBER(W555),A555-W555,"")</f>
        <v>210</v>
      </c>
      <c r="AA555" s="55" t="n">
        <f aca="false">MATCH(A555,DATAS,0)</f>
        <v>2</v>
      </c>
      <c r="AB555" s="55" t="n">
        <f aca="false">IF(AND(E555&gt;0,OR(AND(B555&gt;=1,B555&lt;=6),B555=10)),1,0)</f>
        <v>1</v>
      </c>
      <c r="AC555" s="55" t="n">
        <f aca="false">IF(AND(E555&gt;0,B555=10),1,0)</f>
        <v>0</v>
      </c>
      <c r="AD555" s="55" t="n">
        <f aca="false">IF(AND(C554=C555,AA554=AA555-1),AB554,"")</f>
        <v>1</v>
      </c>
      <c r="AE555" s="55" t="n">
        <f aca="false">IF(AND(C554=C555,AA554=AA555-1),AC554,"")</f>
        <v>0</v>
      </c>
      <c r="AF555" s="55" t="n">
        <f aca="false">IF(AA555=1,"",IF(AND(AB555=1,AD555&lt;&gt;1),1,0))</f>
        <v>0</v>
      </c>
      <c r="AG555" s="55" t="n">
        <f aca="false">IF(AA555=1,"",IF(AND(AC555=1,AE555&lt;&gt;1),1,0))</f>
        <v>0</v>
      </c>
      <c r="AH555" s="60" t="str">
        <f aca="false">IF(AND(E555&gt;0,AA555&lt;2,NOT(AND(C556=C555,AA556=AA555+1))),INDEX(DATAS,AA555+1),"")</f>
        <v/>
      </c>
      <c r="AI555" s="60" t="str">
        <f aca="false">IF(AND(AC555=1,AA555&lt;2),IF(AND(C556=C555,AA556=AA555+1),IF(AC556=1,"",INDEX(DATAS,AA555+1)),INDEX(DATAS,AA555+1)),"")</f>
        <v/>
      </c>
    </row>
    <row r="556" customFormat="false" ht="15" hidden="false" customHeight="false" outlineLevel="0" collapsed="false">
      <c r="A556" s="60" t="n">
        <v>46309</v>
      </c>
      <c r="B556" s="0" t="n">
        <v>5</v>
      </c>
      <c r="C556" s="0" t="n">
        <v>3837</v>
      </c>
      <c r="D556" s="0" t="n">
        <v>292</v>
      </c>
      <c r="E556" s="0" t="n">
        <v>3</v>
      </c>
      <c r="F556" s="55" t="s">
        <v>393</v>
      </c>
      <c r="G556" s="0" t="n">
        <v>31.3</v>
      </c>
      <c r="H556" s="0" t="n">
        <v>30</v>
      </c>
      <c r="I556" s="55" t="s">
        <v>157</v>
      </c>
      <c r="J556" s="0" t="n">
        <v>131</v>
      </c>
      <c r="K556" s="0" t="n">
        <v>89</v>
      </c>
      <c r="L556" s="0" t="n">
        <v>161</v>
      </c>
      <c r="M556" s="0" t="n">
        <v>595.44</v>
      </c>
      <c r="N556" s="0" t="n">
        <v>58.13</v>
      </c>
      <c r="O556" s="0" t="n">
        <v>32.72</v>
      </c>
      <c r="P556" s="0" t="n">
        <v>5.56</v>
      </c>
      <c r="Q556" s="0" t="n">
        <v>4.4</v>
      </c>
      <c r="R556" s="0" t="n">
        <v>3935</v>
      </c>
      <c r="S556" s="0" t="n">
        <v>7929</v>
      </c>
      <c r="T556" s="0" t="n">
        <v>48.4</v>
      </c>
      <c r="U556" s="0" t="n">
        <v>1700</v>
      </c>
      <c r="V556" s="0" t="n">
        <v>2</v>
      </c>
      <c r="W556" s="60" t="n">
        <v>46149</v>
      </c>
      <c r="X556" s="55" t="n">
        <f aca="false">IF(I556="Male",0,1)</f>
        <v>1</v>
      </c>
      <c r="Y556" s="55" t="n">
        <f aca="false">IF(OR(I556="DNB",I556="Dry DNB"),1,0)</f>
        <v>0</v>
      </c>
      <c r="Z556" s="55" t="n">
        <f aca="false">IF(ISNUMBER(W556),A556-W556,"")</f>
        <v>160</v>
      </c>
      <c r="AA556" s="55" t="n">
        <f aca="false">MATCH(A556,DATAS,0)</f>
        <v>1</v>
      </c>
      <c r="AB556" s="55" t="n">
        <f aca="false">IF(AND(E556&gt;0,OR(AND(B556&gt;=1,B556&lt;=6),B556=10)),1,0)</f>
        <v>1</v>
      </c>
      <c r="AC556" s="55" t="n">
        <f aca="false">IF(AND(E556&gt;0,B556=10),1,0)</f>
        <v>0</v>
      </c>
      <c r="AD556" s="0" t="str">
        <f aca="false">IF(AND(C555=C556,AA555=AA556-1),AB555,"")</f>
        <v/>
      </c>
      <c r="AE556" s="0" t="str">
        <f aca="false">IF(AND(C555=C556,AA555=AA556-1),AC555,"")</f>
        <v/>
      </c>
      <c r="AF556" s="0" t="str">
        <f aca="false">IF(AA556=1,"",IF(AND(AB556=1,AD556&lt;&gt;1),1,0))</f>
        <v/>
      </c>
      <c r="AG556" s="0" t="str">
        <f aca="false">IF(AA556=1,"",IF(AND(AC556=1,AE556&lt;&gt;1),1,0))</f>
        <v/>
      </c>
      <c r="AH556" s="60" t="str">
        <f aca="false">IF(AND(E556&gt;0,AA556&lt;2,NOT(AND(C557=C556,AA557=AA556+1))),INDEX(DATAS,AA556+1),"")</f>
        <v/>
      </c>
      <c r="AI556" s="60" t="str">
        <f aca="false">IF(AND(AC556=1,AA556&lt;2),IF(AND(C557=C556,AA557=AA556+1),IF(AC557=1,"",INDEX(DATAS,AA556+1)),INDEX(DATAS,AA556+1)),"")</f>
        <v/>
      </c>
    </row>
    <row r="557" customFormat="false" ht="15" hidden="false" customHeight="false" outlineLevel="0" collapsed="false">
      <c r="A557" s="60" t="n">
        <v>46310</v>
      </c>
      <c r="B557" s="0" t="n">
        <v>5</v>
      </c>
      <c r="C557" s="0" t="n">
        <v>3837</v>
      </c>
      <c r="D557" s="0" t="n">
        <v>293</v>
      </c>
      <c r="E557" s="0" t="n">
        <v>3</v>
      </c>
      <c r="F557" s="55" t="s">
        <v>393</v>
      </c>
      <c r="G557" s="0" t="n">
        <v>32.2</v>
      </c>
      <c r="H557" s="0" t="n">
        <v>30</v>
      </c>
      <c r="I557" s="55" t="s">
        <v>157</v>
      </c>
      <c r="J557" s="0" t="n">
        <v>131</v>
      </c>
      <c r="K557" s="0" t="n">
        <v>89</v>
      </c>
      <c r="L557" s="0" t="n">
        <v>162</v>
      </c>
      <c r="M557" s="0" t="n">
        <v>595.44</v>
      </c>
      <c r="N557" s="0" t="n">
        <v>58.13</v>
      </c>
      <c r="O557" s="0" t="n">
        <v>32.72</v>
      </c>
      <c r="P557" s="0" t="n">
        <v>5.56</v>
      </c>
      <c r="Q557" s="0" t="n">
        <v>4.4</v>
      </c>
      <c r="T557" s="0" t="n">
        <v>48.4</v>
      </c>
      <c r="U557" s="0" t="n">
        <v>1701</v>
      </c>
      <c r="V557" s="0" t="n">
        <v>2</v>
      </c>
      <c r="W557" s="60" t="n">
        <v>46149</v>
      </c>
      <c r="X557" s="55" t="n">
        <f aca="false">IF(I557="Male",0,1)</f>
        <v>1</v>
      </c>
      <c r="Y557" s="55" t="n">
        <f aca="false">IF(OR(I557="DNB",I557="Dry DNB"),1,0)</f>
        <v>0</v>
      </c>
      <c r="Z557" s="55" t="n">
        <f aca="false">IF(ISNUMBER(W557),A557-W557,"")</f>
        <v>161</v>
      </c>
      <c r="AA557" s="55" t="n">
        <f aca="false">MATCH(A557,DATAS,0)</f>
        <v>2</v>
      </c>
      <c r="AB557" s="55" t="n">
        <f aca="false">IF(AND(E557&gt;0,OR(AND(B557&gt;=1,B557&lt;=6),B557=10)),1,0)</f>
        <v>1</v>
      </c>
      <c r="AC557" s="55" t="n">
        <f aca="false">IF(AND(E557&gt;0,B557=10),1,0)</f>
        <v>0</v>
      </c>
      <c r="AD557" s="55" t="n">
        <f aca="false">IF(AND(C556=C557,AA556=AA557-1),AB556,"")</f>
        <v>1</v>
      </c>
      <c r="AE557" s="55" t="n">
        <f aca="false">IF(AND(C556=C557,AA556=AA557-1),AC556,"")</f>
        <v>0</v>
      </c>
      <c r="AF557" s="55" t="n">
        <f aca="false">IF(AA557=1,"",IF(AND(AB557=1,AD557&lt;&gt;1),1,0))</f>
        <v>0</v>
      </c>
      <c r="AG557" s="55" t="n">
        <f aca="false">IF(AA557=1,"",IF(AND(AC557=1,AE557&lt;&gt;1),1,0))</f>
        <v>0</v>
      </c>
      <c r="AH557" s="60" t="str">
        <f aca="false">IF(AND(E557&gt;0,AA557&lt;2,NOT(AND(C558=C557,AA558=AA557+1))),INDEX(DATAS,AA557+1),"")</f>
        <v/>
      </c>
      <c r="AI557" s="60" t="str">
        <f aca="false">IF(AND(AC557=1,AA557&lt;2),IF(AND(C558=C557,AA558=AA557+1),IF(AC558=1,"",INDEX(DATAS,AA557+1)),INDEX(DATAS,AA557+1)),"")</f>
        <v/>
      </c>
    </row>
    <row r="558" customFormat="false" ht="15" hidden="false" customHeight="false" outlineLevel="0" collapsed="false">
      <c r="A558" s="60" t="n">
        <v>46309</v>
      </c>
      <c r="B558" s="0" t="n">
        <v>3</v>
      </c>
      <c r="C558" s="0" t="n">
        <v>3838</v>
      </c>
      <c r="D558" s="0" t="n">
        <v>7</v>
      </c>
      <c r="E558" s="0" t="n">
        <v>4</v>
      </c>
      <c r="F558" s="55" t="s">
        <v>393</v>
      </c>
      <c r="I558" s="55" t="s">
        <v>166</v>
      </c>
      <c r="J558" s="0" t="n">
        <v>7</v>
      </c>
      <c r="M558" s="0" t="n">
        <v>511.24</v>
      </c>
      <c r="N558" s="0" t="n">
        <v>48</v>
      </c>
      <c r="O558" s="0" t="n">
        <v>19.31</v>
      </c>
      <c r="U558" s="0" t="n">
        <v>1700</v>
      </c>
      <c r="V558" s="0" t="n">
        <v>0</v>
      </c>
      <c r="X558" s="55" t="n">
        <f aca="false">IF(I558="Male",0,1)</f>
        <v>1</v>
      </c>
      <c r="Y558" s="55" t="n">
        <f aca="false">IF(OR(I558="DNB",I558="Dry DNB"),1,0)</f>
        <v>0</v>
      </c>
      <c r="Z558" s="0" t="str">
        <f aca="false">IF(ISNUMBER(W558),A558-W558,"")</f>
        <v/>
      </c>
      <c r="AA558" s="55" t="n">
        <f aca="false">MATCH(A558,DATAS,0)</f>
        <v>1</v>
      </c>
      <c r="AB558" s="55" t="n">
        <f aca="false">IF(AND(E558&gt;0,OR(AND(B558&gt;=1,B558&lt;=6),B558=10)),1,0)</f>
        <v>1</v>
      </c>
      <c r="AC558" s="55" t="n">
        <f aca="false">IF(AND(E558&gt;0,B558=10),1,0)</f>
        <v>0</v>
      </c>
      <c r="AD558" s="0" t="str">
        <f aca="false">IF(AND(C557=C558,AA557=AA558-1),AB557,"")</f>
        <v/>
      </c>
      <c r="AE558" s="0" t="str">
        <f aca="false">IF(AND(C557=C558,AA557=AA558-1),AC557,"")</f>
        <v/>
      </c>
      <c r="AF558" s="0" t="str">
        <f aca="false">IF(AA558=1,"",IF(AND(AB558=1,AD558&lt;&gt;1),1,0))</f>
        <v/>
      </c>
      <c r="AG558" s="0" t="str">
        <f aca="false">IF(AA558=1,"",IF(AND(AC558=1,AE558&lt;&gt;1),1,0))</f>
        <v/>
      </c>
      <c r="AH558" s="60" t="str">
        <f aca="false">IF(AND(E558&gt;0,AA558&lt;2,NOT(AND(C559=C558,AA559=AA558+1))),INDEX(DATAS,AA558+1),"")</f>
        <v/>
      </c>
      <c r="AI558" s="60" t="str">
        <f aca="false">IF(AND(AC558=1,AA558&lt;2),IF(AND(C559=C558,AA559=AA558+1),IF(AC559=1,"",INDEX(DATAS,AA558+1)),INDEX(DATAS,AA558+1)),"")</f>
        <v/>
      </c>
    </row>
    <row r="559" customFormat="false" ht="15" hidden="false" customHeight="false" outlineLevel="0" collapsed="false">
      <c r="A559" s="60" t="n">
        <v>46310</v>
      </c>
      <c r="B559" s="0" t="n">
        <v>3</v>
      </c>
      <c r="C559" s="0" t="n">
        <v>3838</v>
      </c>
      <c r="D559" s="0" t="n">
        <v>8</v>
      </c>
      <c r="E559" s="0" t="n">
        <v>4</v>
      </c>
      <c r="F559" s="55" t="s">
        <v>393</v>
      </c>
      <c r="I559" s="55" t="s">
        <v>166</v>
      </c>
      <c r="J559" s="0" t="n">
        <v>8</v>
      </c>
      <c r="M559" s="0" t="n">
        <v>511.24</v>
      </c>
      <c r="N559" s="0" t="n">
        <v>48</v>
      </c>
      <c r="O559" s="0" t="n">
        <v>19.31</v>
      </c>
      <c r="U559" s="0" t="n">
        <v>1701</v>
      </c>
      <c r="V559" s="0" t="n">
        <v>0</v>
      </c>
      <c r="X559" s="55" t="n">
        <f aca="false">IF(I559="Male",0,1)</f>
        <v>1</v>
      </c>
      <c r="Y559" s="55" t="n">
        <f aca="false">IF(OR(I559="DNB",I559="Dry DNB"),1,0)</f>
        <v>0</v>
      </c>
      <c r="Z559" s="0" t="str">
        <f aca="false">IF(ISNUMBER(W559),A559-W559,"")</f>
        <v/>
      </c>
      <c r="AA559" s="55" t="n">
        <f aca="false">MATCH(A559,DATAS,0)</f>
        <v>2</v>
      </c>
      <c r="AB559" s="55" t="n">
        <f aca="false">IF(AND(E559&gt;0,OR(AND(B559&gt;=1,B559&lt;=6),B559=10)),1,0)</f>
        <v>1</v>
      </c>
      <c r="AC559" s="55" t="n">
        <f aca="false">IF(AND(E559&gt;0,B559=10),1,0)</f>
        <v>0</v>
      </c>
      <c r="AD559" s="55" t="n">
        <f aca="false">IF(AND(C558=C559,AA558=AA559-1),AB558,"")</f>
        <v>1</v>
      </c>
      <c r="AE559" s="55" t="n">
        <f aca="false">IF(AND(C558=C559,AA558=AA559-1),AC558,"")</f>
        <v>0</v>
      </c>
      <c r="AF559" s="55" t="n">
        <f aca="false">IF(AA559=1,"",IF(AND(AB559=1,AD559&lt;&gt;1),1,0))</f>
        <v>0</v>
      </c>
      <c r="AG559" s="55" t="n">
        <f aca="false">IF(AA559=1,"",IF(AND(AC559=1,AE559&lt;&gt;1),1,0))</f>
        <v>0</v>
      </c>
      <c r="AH559" s="60" t="str">
        <f aca="false">IF(AND(E559&gt;0,AA559&lt;2,NOT(AND(C560=C559,AA560=AA559+1))),INDEX(DATAS,AA559+1),"")</f>
        <v/>
      </c>
      <c r="AI559" s="60" t="str">
        <f aca="false">IF(AND(AC559=1,AA559&lt;2),IF(AND(C560=C559,AA560=AA559+1),IF(AC560=1,"",INDEX(DATAS,AA559+1)),INDEX(DATAS,AA559+1)),"")</f>
        <v/>
      </c>
    </row>
    <row r="560" customFormat="false" ht="15" hidden="false" customHeight="false" outlineLevel="0" collapsed="false">
      <c r="A560" s="60" t="n">
        <v>46309</v>
      </c>
      <c r="B560" s="0" t="n">
        <v>6</v>
      </c>
      <c r="C560" s="0" t="n">
        <v>3841</v>
      </c>
      <c r="D560" s="0" t="n">
        <v>266</v>
      </c>
      <c r="E560" s="0" t="n">
        <v>3</v>
      </c>
      <c r="F560" s="55" t="s">
        <v>394</v>
      </c>
      <c r="G560" s="0" t="n">
        <v>24.2</v>
      </c>
      <c r="H560" s="0" t="n">
        <v>18</v>
      </c>
      <c r="I560" s="55" t="s">
        <v>157</v>
      </c>
      <c r="J560" s="0" t="n">
        <v>168</v>
      </c>
      <c r="K560" s="0" t="n">
        <v>63</v>
      </c>
      <c r="L560" s="0" t="n">
        <v>98</v>
      </c>
      <c r="M560" s="0" t="n">
        <v>661.92</v>
      </c>
      <c r="N560" s="0" t="n">
        <v>47.87</v>
      </c>
      <c r="O560" s="0" t="n">
        <v>20.98</v>
      </c>
      <c r="P560" s="0" t="n">
        <v>3.96</v>
      </c>
      <c r="Q560" s="0" t="n">
        <v>3.86</v>
      </c>
      <c r="R560" s="0" t="n">
        <v>6222</v>
      </c>
      <c r="S560" s="0" t="n">
        <v>10854</v>
      </c>
      <c r="T560" s="0" t="n">
        <v>64.3</v>
      </c>
      <c r="U560" s="0" t="n">
        <v>1699</v>
      </c>
      <c r="V560" s="0" t="n">
        <v>3</v>
      </c>
      <c r="W560" s="60" t="n">
        <v>46212</v>
      </c>
      <c r="X560" s="55" t="n">
        <f aca="false">IF(I560="Male",0,1)</f>
        <v>1</v>
      </c>
      <c r="Y560" s="55" t="n">
        <f aca="false">IF(OR(I560="DNB",I560="Dry DNB"),1,0)</f>
        <v>0</v>
      </c>
      <c r="Z560" s="55" t="n">
        <f aca="false">IF(ISNUMBER(W560),A560-W560,"")</f>
        <v>97</v>
      </c>
      <c r="AA560" s="55" t="n">
        <f aca="false">MATCH(A560,DATAS,0)</f>
        <v>1</v>
      </c>
      <c r="AB560" s="55" t="n">
        <f aca="false">IF(AND(E560&gt;0,OR(AND(B560&gt;=1,B560&lt;=6),B560=10)),1,0)</f>
        <v>1</v>
      </c>
      <c r="AC560" s="55" t="n">
        <f aca="false">IF(AND(E560&gt;0,B560=10),1,0)</f>
        <v>0</v>
      </c>
      <c r="AD560" s="0" t="str">
        <f aca="false">IF(AND(C559=C560,AA559=AA560-1),AB559,"")</f>
        <v/>
      </c>
      <c r="AE560" s="0" t="str">
        <f aca="false">IF(AND(C559=C560,AA559=AA560-1),AC559,"")</f>
        <v/>
      </c>
      <c r="AF560" s="0" t="str">
        <f aca="false">IF(AA560=1,"",IF(AND(AB560=1,AD560&lt;&gt;1),1,0))</f>
        <v/>
      </c>
      <c r="AG560" s="0" t="str">
        <f aca="false">IF(AA560=1,"",IF(AND(AC560=1,AE560&lt;&gt;1),1,0))</f>
        <v/>
      </c>
      <c r="AH560" s="60" t="str">
        <f aca="false">IF(AND(E560&gt;0,AA560&lt;2,NOT(AND(C561=C560,AA561=AA560+1))),INDEX(DATAS,AA560+1),"")</f>
        <v/>
      </c>
      <c r="AI560" s="60" t="str">
        <f aca="false">IF(AND(AC560=1,AA560&lt;2),IF(AND(C561=C560,AA561=AA560+1),IF(AC561=1,"",INDEX(DATAS,AA560+1)),INDEX(DATAS,AA560+1)),"")</f>
        <v/>
      </c>
    </row>
    <row r="561" customFormat="false" ht="15" hidden="false" customHeight="false" outlineLevel="0" collapsed="false">
      <c r="A561" s="60" t="n">
        <v>46310</v>
      </c>
      <c r="B561" s="0" t="n">
        <v>6</v>
      </c>
      <c r="C561" s="0" t="n">
        <v>3841</v>
      </c>
      <c r="D561" s="0" t="n">
        <v>267</v>
      </c>
      <c r="E561" s="0" t="n">
        <v>3</v>
      </c>
      <c r="F561" s="55" t="s">
        <v>394</v>
      </c>
      <c r="G561" s="0" t="n">
        <v>27.3</v>
      </c>
      <c r="H561" s="0" t="n">
        <v>19</v>
      </c>
      <c r="I561" s="55" t="s">
        <v>157</v>
      </c>
      <c r="J561" s="0" t="n">
        <v>168</v>
      </c>
      <c r="K561" s="0" t="n">
        <v>63</v>
      </c>
      <c r="L561" s="0" t="n">
        <v>99</v>
      </c>
      <c r="M561" s="0" t="n">
        <v>661.92</v>
      </c>
      <c r="N561" s="0" t="n">
        <v>47.87</v>
      </c>
      <c r="O561" s="0" t="n">
        <v>20.98</v>
      </c>
      <c r="P561" s="0" t="n">
        <v>3.96</v>
      </c>
      <c r="Q561" s="0" t="n">
        <v>3.86</v>
      </c>
      <c r="T561" s="0" t="n">
        <v>64.3</v>
      </c>
      <c r="U561" s="0" t="n">
        <v>1700</v>
      </c>
      <c r="V561" s="0" t="n">
        <v>3</v>
      </c>
      <c r="W561" s="60" t="n">
        <v>46212</v>
      </c>
      <c r="X561" s="55" t="n">
        <f aca="false">IF(I561="Male",0,1)</f>
        <v>1</v>
      </c>
      <c r="Y561" s="55" t="n">
        <f aca="false">IF(OR(I561="DNB",I561="Dry DNB"),1,0)</f>
        <v>0</v>
      </c>
      <c r="Z561" s="55" t="n">
        <f aca="false">IF(ISNUMBER(W561),A561-W561,"")</f>
        <v>98</v>
      </c>
      <c r="AA561" s="55" t="n">
        <f aca="false">MATCH(A561,DATAS,0)</f>
        <v>2</v>
      </c>
      <c r="AB561" s="55" t="n">
        <f aca="false">IF(AND(E561&gt;0,OR(AND(B561&gt;=1,B561&lt;=6),B561=10)),1,0)</f>
        <v>1</v>
      </c>
      <c r="AC561" s="55" t="n">
        <f aca="false">IF(AND(E561&gt;0,B561=10),1,0)</f>
        <v>0</v>
      </c>
      <c r="AD561" s="55" t="n">
        <f aca="false">IF(AND(C560=C561,AA560=AA561-1),AB560,"")</f>
        <v>1</v>
      </c>
      <c r="AE561" s="55" t="n">
        <f aca="false">IF(AND(C560=C561,AA560=AA561-1),AC560,"")</f>
        <v>0</v>
      </c>
      <c r="AF561" s="55" t="n">
        <f aca="false">IF(AA561=1,"",IF(AND(AB561=1,AD561&lt;&gt;1),1,0))</f>
        <v>0</v>
      </c>
      <c r="AG561" s="55" t="n">
        <f aca="false">IF(AA561=1,"",IF(AND(AC561=1,AE561&lt;&gt;1),1,0))</f>
        <v>0</v>
      </c>
      <c r="AH561" s="60" t="str">
        <f aca="false">IF(AND(E561&gt;0,AA561&lt;2,NOT(AND(C562=C561,AA562=AA561+1))),INDEX(DATAS,AA561+1),"")</f>
        <v/>
      </c>
      <c r="AI561" s="60" t="str">
        <f aca="false">IF(AND(AC561=1,AA561&lt;2),IF(AND(C562=C561,AA562=AA561+1),IF(AC562=1,"",INDEX(DATAS,AA561+1)),INDEX(DATAS,AA561+1)),"")</f>
        <v/>
      </c>
    </row>
    <row r="562" customFormat="false" ht="15" hidden="false" customHeight="false" outlineLevel="0" collapsed="false">
      <c r="A562" s="60" t="n">
        <v>46309</v>
      </c>
      <c r="B562" s="0" t="n">
        <v>5</v>
      </c>
      <c r="C562" s="0" t="n">
        <v>3843</v>
      </c>
      <c r="D562" s="0" t="n">
        <v>40</v>
      </c>
      <c r="E562" s="0" t="n">
        <v>3</v>
      </c>
      <c r="F562" s="55" t="s">
        <v>395</v>
      </c>
      <c r="G562" s="0" t="n">
        <v>46.4</v>
      </c>
      <c r="H562" s="0" t="n">
        <v>38</v>
      </c>
      <c r="I562" s="55" t="s">
        <v>166</v>
      </c>
      <c r="J562" s="0" t="n">
        <v>40</v>
      </c>
      <c r="M562" s="0" t="n">
        <v>937.11</v>
      </c>
      <c r="N562" s="0" t="n">
        <v>42.52</v>
      </c>
      <c r="O562" s="0" t="n">
        <v>28.5</v>
      </c>
      <c r="P562" s="0" t="n">
        <v>3.48</v>
      </c>
      <c r="Q562" s="0" t="n">
        <v>4.17</v>
      </c>
      <c r="R562" s="0" t="n">
        <v>3283</v>
      </c>
      <c r="S562" s="0" t="n">
        <v>6600</v>
      </c>
      <c r="U562" s="0" t="n">
        <v>1698</v>
      </c>
      <c r="V562" s="0" t="n">
        <v>0</v>
      </c>
      <c r="X562" s="55" t="n">
        <f aca="false">IF(I562="Male",0,1)</f>
        <v>1</v>
      </c>
      <c r="Y562" s="55" t="n">
        <f aca="false">IF(OR(I562="DNB",I562="Dry DNB"),1,0)</f>
        <v>0</v>
      </c>
      <c r="Z562" s="0" t="str">
        <f aca="false">IF(ISNUMBER(W562),A562-W562,"")</f>
        <v/>
      </c>
      <c r="AA562" s="55" t="n">
        <f aca="false">MATCH(A562,DATAS,0)</f>
        <v>1</v>
      </c>
      <c r="AB562" s="55" t="n">
        <f aca="false">IF(AND(E562&gt;0,OR(AND(B562&gt;=1,B562&lt;=6),B562=10)),1,0)</f>
        <v>1</v>
      </c>
      <c r="AC562" s="55" t="n">
        <f aca="false">IF(AND(E562&gt;0,B562=10),1,0)</f>
        <v>0</v>
      </c>
      <c r="AD562" s="0" t="str">
        <f aca="false">IF(AND(C561=C562,AA561=AA562-1),AB561,"")</f>
        <v/>
      </c>
      <c r="AE562" s="0" t="str">
        <f aca="false">IF(AND(C561=C562,AA561=AA562-1),AC561,"")</f>
        <v/>
      </c>
      <c r="AF562" s="0" t="str">
        <f aca="false">IF(AA562=1,"",IF(AND(AB562=1,AD562&lt;&gt;1),1,0))</f>
        <v/>
      </c>
      <c r="AG562" s="0" t="str">
        <f aca="false">IF(AA562=1,"",IF(AND(AC562=1,AE562&lt;&gt;1),1,0))</f>
        <v/>
      </c>
      <c r="AH562" s="60" t="str">
        <f aca="false">IF(AND(E562&gt;0,AA562&lt;2,NOT(AND(C563=C562,AA563=AA562+1))),INDEX(DATAS,AA562+1),"")</f>
        <v/>
      </c>
      <c r="AI562" s="60" t="str">
        <f aca="false">IF(AND(AC562=1,AA562&lt;2),IF(AND(C563=C562,AA563=AA562+1),IF(AC563=1,"",INDEX(DATAS,AA562+1)),INDEX(DATAS,AA562+1)),"")</f>
        <v/>
      </c>
    </row>
    <row r="563" customFormat="false" ht="15" hidden="false" customHeight="false" outlineLevel="0" collapsed="false">
      <c r="A563" s="60" t="n">
        <v>46310</v>
      </c>
      <c r="B563" s="0" t="n">
        <v>5</v>
      </c>
      <c r="C563" s="0" t="n">
        <v>3843</v>
      </c>
      <c r="D563" s="0" t="n">
        <v>41</v>
      </c>
      <c r="E563" s="0" t="n">
        <v>3</v>
      </c>
      <c r="F563" s="55" t="s">
        <v>395</v>
      </c>
      <c r="G563" s="0" t="n">
        <v>48.8</v>
      </c>
      <c r="H563" s="0" t="n">
        <v>42</v>
      </c>
      <c r="I563" s="55" t="s">
        <v>166</v>
      </c>
      <c r="J563" s="0" t="n">
        <v>41</v>
      </c>
      <c r="M563" s="0" t="n">
        <v>937.11</v>
      </c>
      <c r="N563" s="0" t="n">
        <v>42.52</v>
      </c>
      <c r="O563" s="0" t="n">
        <v>28.5</v>
      </c>
      <c r="P563" s="0" t="n">
        <v>3.48</v>
      </c>
      <c r="Q563" s="0" t="n">
        <v>4.17</v>
      </c>
      <c r="U563" s="0" t="n">
        <v>1699</v>
      </c>
      <c r="V563" s="0" t="n">
        <v>0</v>
      </c>
      <c r="X563" s="55" t="n">
        <f aca="false">IF(I563="Male",0,1)</f>
        <v>1</v>
      </c>
      <c r="Y563" s="55" t="n">
        <f aca="false">IF(OR(I563="DNB",I563="Dry DNB"),1,0)</f>
        <v>0</v>
      </c>
      <c r="Z563" s="0" t="str">
        <f aca="false">IF(ISNUMBER(W563),A563-W563,"")</f>
        <v/>
      </c>
      <c r="AA563" s="55" t="n">
        <f aca="false">MATCH(A563,DATAS,0)</f>
        <v>2</v>
      </c>
      <c r="AB563" s="55" t="n">
        <f aca="false">IF(AND(E563&gt;0,OR(AND(B563&gt;=1,B563&lt;=6),B563=10)),1,0)</f>
        <v>1</v>
      </c>
      <c r="AC563" s="55" t="n">
        <f aca="false">IF(AND(E563&gt;0,B563=10),1,0)</f>
        <v>0</v>
      </c>
      <c r="AD563" s="55" t="n">
        <f aca="false">IF(AND(C562=C563,AA562=AA563-1),AB562,"")</f>
        <v>1</v>
      </c>
      <c r="AE563" s="55" t="n">
        <f aca="false">IF(AND(C562=C563,AA562=AA563-1),AC562,"")</f>
        <v>0</v>
      </c>
      <c r="AF563" s="55" t="n">
        <f aca="false">IF(AA563=1,"",IF(AND(AB563=1,AD563&lt;&gt;1),1,0))</f>
        <v>0</v>
      </c>
      <c r="AG563" s="55" t="n">
        <f aca="false">IF(AA563=1,"",IF(AND(AC563=1,AE563&lt;&gt;1),1,0))</f>
        <v>0</v>
      </c>
      <c r="AH563" s="60" t="str">
        <f aca="false">IF(AND(E563&gt;0,AA563&lt;2,NOT(AND(C564=C563,AA564=AA563+1))),INDEX(DATAS,AA563+1),"")</f>
        <v/>
      </c>
      <c r="AI563" s="60" t="str">
        <f aca="false">IF(AND(AC563=1,AA563&lt;2),IF(AND(C564=C563,AA564=AA563+1),IF(AC564=1,"",INDEX(DATAS,AA563+1)),INDEX(DATAS,AA563+1)),"")</f>
        <v/>
      </c>
    </row>
    <row r="564" customFormat="false" ht="15" hidden="false" customHeight="false" outlineLevel="0" collapsed="false">
      <c r="A564" s="60" t="n">
        <v>46309</v>
      </c>
      <c r="B564" s="0" t="n">
        <v>5</v>
      </c>
      <c r="C564" s="0" t="n">
        <v>3845</v>
      </c>
      <c r="D564" s="0" t="n">
        <v>191</v>
      </c>
      <c r="E564" s="0" t="n">
        <v>2</v>
      </c>
      <c r="F564" s="55" t="s">
        <v>395</v>
      </c>
      <c r="G564" s="0" t="n">
        <v>38.8</v>
      </c>
      <c r="H564" s="0" t="n">
        <v>38</v>
      </c>
      <c r="I564" s="55" t="s">
        <v>177</v>
      </c>
      <c r="J564" s="0" t="n">
        <v>191</v>
      </c>
      <c r="K564" s="0" t="n">
        <v>72</v>
      </c>
      <c r="M564" s="0" t="n">
        <v>910.8</v>
      </c>
      <c r="N564" s="0" t="n">
        <v>69.61</v>
      </c>
      <c r="O564" s="0" t="n">
        <v>28.15</v>
      </c>
      <c r="P564" s="0" t="n">
        <v>3.85</v>
      </c>
      <c r="Q564" s="0" t="n">
        <v>3.19</v>
      </c>
      <c r="R564" s="0" t="n">
        <v>6346</v>
      </c>
      <c r="S564" s="0" t="n">
        <v>12082</v>
      </c>
      <c r="T564" s="0" t="n">
        <v>64.2</v>
      </c>
      <c r="U564" s="0" t="n">
        <v>1698</v>
      </c>
      <c r="V564" s="0" t="n">
        <v>3</v>
      </c>
      <c r="W564" s="60" t="n">
        <v>46276</v>
      </c>
      <c r="X564" s="55" t="n">
        <f aca="false">IF(I564="Male",0,1)</f>
        <v>1</v>
      </c>
      <c r="Y564" s="55" t="n">
        <f aca="false">IF(OR(I564="DNB",I564="Dry DNB"),1,0)</f>
        <v>0</v>
      </c>
      <c r="Z564" s="55" t="n">
        <f aca="false">IF(ISNUMBER(W564),A564-W564,"")</f>
        <v>33</v>
      </c>
      <c r="AA564" s="55" t="n">
        <f aca="false">MATCH(A564,DATAS,0)</f>
        <v>1</v>
      </c>
      <c r="AB564" s="55" t="n">
        <f aca="false">IF(AND(E564&gt;0,OR(AND(B564&gt;=1,B564&lt;=6),B564=10)),1,0)</f>
        <v>1</v>
      </c>
      <c r="AC564" s="55" t="n">
        <f aca="false">IF(AND(E564&gt;0,B564=10),1,0)</f>
        <v>0</v>
      </c>
      <c r="AD564" s="0" t="str">
        <f aca="false">IF(AND(C563=C564,AA563=AA564-1),AB563,"")</f>
        <v/>
      </c>
      <c r="AE564" s="0" t="str">
        <f aca="false">IF(AND(C563=C564,AA563=AA564-1),AC563,"")</f>
        <v/>
      </c>
      <c r="AF564" s="0" t="str">
        <f aca="false">IF(AA564=1,"",IF(AND(AB564=1,AD564&lt;&gt;1),1,0))</f>
        <v/>
      </c>
      <c r="AG564" s="0" t="str">
        <f aca="false">IF(AA564=1,"",IF(AND(AC564=1,AE564&lt;&gt;1),1,0))</f>
        <v/>
      </c>
      <c r="AH564" s="60" t="str">
        <f aca="false">IF(AND(E564&gt;0,AA564&lt;2,NOT(AND(C565=C564,AA565=AA564+1))),INDEX(DATAS,AA564+1),"")</f>
        <v/>
      </c>
      <c r="AI564" s="60" t="str">
        <f aca="false">IF(AND(AC564=1,AA564&lt;2),IF(AND(C565=C564,AA565=AA564+1),IF(AC565=1,"",INDEX(DATAS,AA564+1)),INDEX(DATAS,AA564+1)),"")</f>
        <v/>
      </c>
    </row>
    <row r="565" customFormat="false" ht="15" hidden="false" customHeight="false" outlineLevel="0" collapsed="false">
      <c r="A565" s="60" t="n">
        <v>46310</v>
      </c>
      <c r="B565" s="0" t="n">
        <v>5</v>
      </c>
      <c r="C565" s="0" t="n">
        <v>3845</v>
      </c>
      <c r="D565" s="0" t="n">
        <v>192</v>
      </c>
      <c r="E565" s="0" t="n">
        <v>2</v>
      </c>
      <c r="F565" s="55" t="s">
        <v>395</v>
      </c>
      <c r="G565" s="0" t="n">
        <v>37.5</v>
      </c>
      <c r="H565" s="0" t="n">
        <v>37</v>
      </c>
      <c r="I565" s="55" t="s">
        <v>177</v>
      </c>
      <c r="J565" s="0" t="n">
        <v>192</v>
      </c>
      <c r="K565" s="0" t="n">
        <v>72</v>
      </c>
      <c r="M565" s="0" t="n">
        <v>910.8</v>
      </c>
      <c r="N565" s="0" t="n">
        <v>69.61</v>
      </c>
      <c r="O565" s="0" t="n">
        <v>28.15</v>
      </c>
      <c r="P565" s="0" t="n">
        <v>3.85</v>
      </c>
      <c r="Q565" s="0" t="n">
        <v>3.19</v>
      </c>
      <c r="T565" s="0" t="n">
        <v>64.2</v>
      </c>
      <c r="U565" s="0" t="n">
        <v>1699</v>
      </c>
      <c r="V565" s="0" t="n">
        <v>3</v>
      </c>
      <c r="W565" s="60" t="n">
        <v>46276</v>
      </c>
      <c r="X565" s="55" t="n">
        <f aca="false">IF(I565="Male",0,1)</f>
        <v>1</v>
      </c>
      <c r="Y565" s="55" t="n">
        <f aca="false">IF(OR(I565="DNB",I565="Dry DNB"),1,0)</f>
        <v>0</v>
      </c>
      <c r="Z565" s="55" t="n">
        <f aca="false">IF(ISNUMBER(W565),A565-W565,"")</f>
        <v>34</v>
      </c>
      <c r="AA565" s="55" t="n">
        <f aca="false">MATCH(A565,DATAS,0)</f>
        <v>2</v>
      </c>
      <c r="AB565" s="55" t="n">
        <f aca="false">IF(AND(E565&gt;0,OR(AND(B565&gt;=1,B565&lt;=6),B565=10)),1,0)</f>
        <v>1</v>
      </c>
      <c r="AC565" s="55" t="n">
        <f aca="false">IF(AND(E565&gt;0,B565=10),1,0)</f>
        <v>0</v>
      </c>
      <c r="AD565" s="55" t="n">
        <f aca="false">IF(AND(C564=C565,AA564=AA565-1),AB564,"")</f>
        <v>1</v>
      </c>
      <c r="AE565" s="55" t="n">
        <f aca="false">IF(AND(C564=C565,AA564=AA565-1),AC564,"")</f>
        <v>0</v>
      </c>
      <c r="AF565" s="55" t="n">
        <f aca="false">IF(AA565=1,"",IF(AND(AB565=1,AD565&lt;&gt;1),1,0))</f>
        <v>0</v>
      </c>
      <c r="AG565" s="55" t="n">
        <f aca="false">IF(AA565=1,"",IF(AND(AC565=1,AE565&lt;&gt;1),1,0))</f>
        <v>0</v>
      </c>
      <c r="AH565" s="60" t="str">
        <f aca="false">IF(AND(E565&gt;0,AA565&lt;2,NOT(AND(C566=C565,AA566=AA565+1))),INDEX(DATAS,AA565+1),"")</f>
        <v/>
      </c>
      <c r="AI565" s="60" t="str">
        <f aca="false">IF(AND(AC565=1,AA565&lt;2),IF(AND(C566=C565,AA566=AA565+1),IF(AC566=1,"",INDEX(DATAS,AA565+1)),INDEX(DATAS,AA565+1)),"")</f>
        <v/>
      </c>
    </row>
    <row r="566" customFormat="false" ht="15" hidden="false" customHeight="false" outlineLevel="0" collapsed="false">
      <c r="A566" s="60" t="n">
        <v>46309</v>
      </c>
      <c r="B566" s="0" t="n">
        <v>5</v>
      </c>
      <c r="C566" s="0" t="n">
        <v>3848</v>
      </c>
      <c r="D566" s="0" t="n">
        <v>296</v>
      </c>
      <c r="E566" s="0" t="n">
        <v>2</v>
      </c>
      <c r="F566" s="55" t="s">
        <v>396</v>
      </c>
      <c r="G566" s="0" t="n">
        <v>30.8</v>
      </c>
      <c r="H566" s="0" t="n">
        <v>26</v>
      </c>
      <c r="I566" s="55" t="s">
        <v>157</v>
      </c>
      <c r="J566" s="0" t="n">
        <v>114</v>
      </c>
      <c r="K566" s="0" t="n">
        <v>79</v>
      </c>
      <c r="L566" s="0" t="n">
        <v>182</v>
      </c>
      <c r="M566" s="0" t="n">
        <v>1105.92</v>
      </c>
      <c r="N566" s="0" t="n">
        <v>48.09</v>
      </c>
      <c r="O566" s="0" t="n">
        <v>38.24</v>
      </c>
      <c r="P566" s="0" t="n">
        <v>2.09</v>
      </c>
      <c r="Q566" s="0" t="n">
        <v>3.21</v>
      </c>
      <c r="R566" s="0" t="n">
        <v>6255</v>
      </c>
      <c r="S566" s="0" t="n">
        <v>12124</v>
      </c>
      <c r="T566" s="0" t="n">
        <v>68.6</v>
      </c>
      <c r="U566" s="0" t="n">
        <v>1696</v>
      </c>
      <c r="V566" s="0" t="n">
        <v>2</v>
      </c>
      <c r="W566" s="60" t="n">
        <v>46128</v>
      </c>
      <c r="X566" s="55" t="n">
        <f aca="false">IF(I566="Male",0,1)</f>
        <v>1</v>
      </c>
      <c r="Y566" s="55" t="n">
        <f aca="false">IF(OR(I566="DNB",I566="Dry DNB"),1,0)</f>
        <v>0</v>
      </c>
      <c r="Z566" s="55" t="n">
        <f aca="false">IF(ISNUMBER(W566),A566-W566,"")</f>
        <v>181</v>
      </c>
      <c r="AA566" s="55" t="n">
        <f aca="false">MATCH(A566,DATAS,0)</f>
        <v>1</v>
      </c>
      <c r="AB566" s="55" t="n">
        <f aca="false">IF(AND(E566&gt;0,OR(AND(B566&gt;=1,B566&lt;=6),B566=10)),1,0)</f>
        <v>1</v>
      </c>
      <c r="AC566" s="55" t="n">
        <f aca="false">IF(AND(E566&gt;0,B566=10),1,0)</f>
        <v>0</v>
      </c>
      <c r="AD566" s="0" t="str">
        <f aca="false">IF(AND(C565=C566,AA565=AA566-1),AB565,"")</f>
        <v/>
      </c>
      <c r="AE566" s="0" t="str">
        <f aca="false">IF(AND(C565=C566,AA565=AA566-1),AC565,"")</f>
        <v/>
      </c>
      <c r="AF566" s="0" t="str">
        <f aca="false">IF(AA566=1,"",IF(AND(AB566=1,AD566&lt;&gt;1),1,0))</f>
        <v/>
      </c>
      <c r="AG566" s="0" t="str">
        <f aca="false">IF(AA566=1,"",IF(AND(AC566=1,AE566&lt;&gt;1),1,0))</f>
        <v/>
      </c>
      <c r="AH566" s="60" t="str">
        <f aca="false">IF(AND(E566&gt;0,AA566&lt;2,NOT(AND(C567=C566,AA567=AA566+1))),INDEX(DATAS,AA566+1),"")</f>
        <v/>
      </c>
      <c r="AI566" s="60" t="str">
        <f aca="false">IF(AND(AC566=1,AA566&lt;2),IF(AND(C567=C566,AA567=AA566+1),IF(AC567=1,"",INDEX(DATAS,AA566+1)),INDEX(DATAS,AA566+1)),"")</f>
        <v/>
      </c>
    </row>
    <row r="567" customFormat="false" ht="15" hidden="false" customHeight="false" outlineLevel="0" collapsed="false">
      <c r="A567" s="60" t="n">
        <v>46310</v>
      </c>
      <c r="B567" s="0" t="n">
        <v>5</v>
      </c>
      <c r="C567" s="0" t="n">
        <v>3848</v>
      </c>
      <c r="D567" s="0" t="n">
        <v>297</v>
      </c>
      <c r="E567" s="0" t="n">
        <v>2</v>
      </c>
      <c r="F567" s="55" t="s">
        <v>396</v>
      </c>
      <c r="G567" s="0" t="n">
        <v>32.6</v>
      </c>
      <c r="H567" s="0" t="n">
        <v>27</v>
      </c>
      <c r="I567" s="55" t="s">
        <v>157</v>
      </c>
      <c r="J567" s="0" t="n">
        <v>114</v>
      </c>
      <c r="K567" s="0" t="n">
        <v>79</v>
      </c>
      <c r="L567" s="0" t="n">
        <v>183</v>
      </c>
      <c r="M567" s="0" t="n">
        <v>1105.92</v>
      </c>
      <c r="N567" s="0" t="n">
        <v>48.09</v>
      </c>
      <c r="O567" s="0" t="n">
        <v>38.24</v>
      </c>
      <c r="P567" s="0" t="n">
        <v>2.09</v>
      </c>
      <c r="Q567" s="0" t="n">
        <v>3.21</v>
      </c>
      <c r="T567" s="0" t="n">
        <v>68.6</v>
      </c>
      <c r="U567" s="0" t="n">
        <v>1697</v>
      </c>
      <c r="V567" s="0" t="n">
        <v>2</v>
      </c>
      <c r="W567" s="60" t="n">
        <v>46128</v>
      </c>
      <c r="X567" s="55" t="n">
        <f aca="false">IF(I567="Male",0,1)</f>
        <v>1</v>
      </c>
      <c r="Y567" s="55" t="n">
        <f aca="false">IF(OR(I567="DNB",I567="Dry DNB"),1,0)</f>
        <v>0</v>
      </c>
      <c r="Z567" s="55" t="n">
        <f aca="false">IF(ISNUMBER(W567),A567-W567,"")</f>
        <v>182</v>
      </c>
      <c r="AA567" s="55" t="n">
        <f aca="false">MATCH(A567,DATAS,0)</f>
        <v>2</v>
      </c>
      <c r="AB567" s="55" t="n">
        <f aca="false">IF(AND(E567&gt;0,OR(AND(B567&gt;=1,B567&lt;=6),B567=10)),1,0)</f>
        <v>1</v>
      </c>
      <c r="AC567" s="55" t="n">
        <f aca="false">IF(AND(E567&gt;0,B567=10),1,0)</f>
        <v>0</v>
      </c>
      <c r="AD567" s="55" t="n">
        <f aca="false">IF(AND(C566=C567,AA566=AA567-1),AB566,"")</f>
        <v>1</v>
      </c>
      <c r="AE567" s="55" t="n">
        <f aca="false">IF(AND(C566=C567,AA566=AA567-1),AC566,"")</f>
        <v>0</v>
      </c>
      <c r="AF567" s="55" t="n">
        <f aca="false">IF(AA567=1,"",IF(AND(AB567=1,AD567&lt;&gt;1),1,0))</f>
        <v>0</v>
      </c>
      <c r="AG567" s="55" t="n">
        <f aca="false">IF(AA567=1,"",IF(AND(AC567=1,AE567&lt;&gt;1),1,0))</f>
        <v>0</v>
      </c>
      <c r="AH567" s="60" t="str">
        <f aca="false">IF(AND(E567&gt;0,AA567&lt;2,NOT(AND(C568=C567,AA568=AA567+1))),INDEX(DATAS,AA567+1),"")</f>
        <v/>
      </c>
      <c r="AI567" s="60" t="str">
        <f aca="false">IF(AND(AC567=1,AA567&lt;2),IF(AND(C568=C567,AA568=AA567+1),IF(AC568=1,"",INDEX(DATAS,AA567+1)),INDEX(DATAS,AA567+1)),"")</f>
        <v/>
      </c>
    </row>
    <row r="568" customFormat="false" ht="15" hidden="false" customHeight="false" outlineLevel="0" collapsed="false">
      <c r="A568" s="60" t="n">
        <v>46309</v>
      </c>
      <c r="B568" s="0" t="n">
        <v>5</v>
      </c>
      <c r="C568" s="0" t="n">
        <v>3850</v>
      </c>
      <c r="D568" s="0" t="n">
        <v>231</v>
      </c>
      <c r="E568" s="0" t="n">
        <v>3</v>
      </c>
      <c r="F568" s="55" t="s">
        <v>397</v>
      </c>
      <c r="G568" s="0" t="n">
        <v>29</v>
      </c>
      <c r="H568" s="0" t="n">
        <v>29</v>
      </c>
      <c r="I568" s="55" t="s">
        <v>157</v>
      </c>
      <c r="J568" s="0" t="n">
        <v>63</v>
      </c>
      <c r="K568" s="0" t="n">
        <v>63</v>
      </c>
      <c r="L568" s="0" t="n">
        <v>168</v>
      </c>
      <c r="M568" s="0" t="n">
        <v>218.08</v>
      </c>
      <c r="N568" s="0" t="n">
        <v>24.9</v>
      </c>
      <c r="O568" s="0" t="n">
        <v>12.72</v>
      </c>
      <c r="P568" s="0" t="n">
        <v>4.42</v>
      </c>
      <c r="Q568" s="0" t="n">
        <v>3.66</v>
      </c>
      <c r="R568" s="0" t="n">
        <v>5208</v>
      </c>
      <c r="S568" s="0" t="n">
        <v>10850</v>
      </c>
      <c r="T568" s="0" t="n">
        <v>62.55</v>
      </c>
      <c r="U568" s="0" t="n">
        <v>1695</v>
      </c>
      <c r="V568" s="0" t="n">
        <v>1</v>
      </c>
      <c r="W568" s="60" t="n">
        <v>46142</v>
      </c>
      <c r="X568" s="55" t="n">
        <f aca="false">IF(I568="Male",0,1)</f>
        <v>1</v>
      </c>
      <c r="Y568" s="55" t="n">
        <f aca="false">IF(OR(I568="DNB",I568="Dry DNB"),1,0)</f>
        <v>0</v>
      </c>
      <c r="Z568" s="55" t="n">
        <f aca="false">IF(ISNUMBER(W568),A568-W568,"")</f>
        <v>167</v>
      </c>
      <c r="AA568" s="55" t="n">
        <f aca="false">MATCH(A568,DATAS,0)</f>
        <v>1</v>
      </c>
      <c r="AB568" s="55" t="n">
        <f aca="false">IF(AND(E568&gt;0,OR(AND(B568&gt;=1,B568&lt;=6),B568=10)),1,0)</f>
        <v>1</v>
      </c>
      <c r="AC568" s="55" t="n">
        <f aca="false">IF(AND(E568&gt;0,B568=10),1,0)</f>
        <v>0</v>
      </c>
      <c r="AD568" s="0" t="str">
        <f aca="false">IF(AND(C567=C568,AA567=AA568-1),AB567,"")</f>
        <v/>
      </c>
      <c r="AE568" s="0" t="str">
        <f aca="false">IF(AND(C567=C568,AA567=AA568-1),AC567,"")</f>
        <v/>
      </c>
      <c r="AF568" s="0" t="str">
        <f aca="false">IF(AA568=1,"",IF(AND(AB568=1,AD568&lt;&gt;1),1,0))</f>
        <v/>
      </c>
      <c r="AG568" s="0" t="str">
        <f aca="false">IF(AA568=1,"",IF(AND(AC568=1,AE568&lt;&gt;1),1,0))</f>
        <v/>
      </c>
      <c r="AH568" s="60" t="str">
        <f aca="false">IF(AND(E568&gt;0,AA568&lt;2,NOT(AND(C569=C568,AA569=AA568+1))),INDEX(DATAS,AA568+1),"")</f>
        <v/>
      </c>
      <c r="AI568" s="60" t="str">
        <f aca="false">IF(AND(AC568=1,AA568&lt;2),IF(AND(C569=C568,AA569=AA568+1),IF(AC569=1,"",INDEX(DATAS,AA568+1)),INDEX(DATAS,AA568+1)),"")</f>
        <v/>
      </c>
    </row>
    <row r="569" customFormat="false" ht="15" hidden="false" customHeight="false" outlineLevel="0" collapsed="false">
      <c r="A569" s="60" t="n">
        <v>46310</v>
      </c>
      <c r="B569" s="0" t="n">
        <v>5</v>
      </c>
      <c r="C569" s="0" t="n">
        <v>3850</v>
      </c>
      <c r="D569" s="0" t="n">
        <v>232</v>
      </c>
      <c r="E569" s="0" t="n">
        <v>3</v>
      </c>
      <c r="F569" s="55" t="s">
        <v>397</v>
      </c>
      <c r="G569" s="0" t="n">
        <v>26.7</v>
      </c>
      <c r="H569" s="0" t="n">
        <v>28</v>
      </c>
      <c r="I569" s="55" t="s">
        <v>157</v>
      </c>
      <c r="J569" s="0" t="n">
        <v>63</v>
      </c>
      <c r="K569" s="0" t="n">
        <v>63</v>
      </c>
      <c r="L569" s="0" t="n">
        <v>169</v>
      </c>
      <c r="M569" s="0" t="n">
        <v>218.08</v>
      </c>
      <c r="N569" s="0" t="n">
        <v>24.9</v>
      </c>
      <c r="O569" s="0" t="n">
        <v>12.72</v>
      </c>
      <c r="P569" s="0" t="n">
        <v>4.42</v>
      </c>
      <c r="Q569" s="0" t="n">
        <v>3.66</v>
      </c>
      <c r="T569" s="0" t="n">
        <v>62.55</v>
      </c>
      <c r="U569" s="0" t="n">
        <v>1696</v>
      </c>
      <c r="V569" s="0" t="n">
        <v>1</v>
      </c>
      <c r="W569" s="60" t="n">
        <v>46142</v>
      </c>
      <c r="X569" s="55" t="n">
        <f aca="false">IF(I569="Male",0,1)</f>
        <v>1</v>
      </c>
      <c r="Y569" s="55" t="n">
        <f aca="false">IF(OR(I569="DNB",I569="Dry DNB"),1,0)</f>
        <v>0</v>
      </c>
      <c r="Z569" s="55" t="n">
        <f aca="false">IF(ISNUMBER(W569),A569-W569,"")</f>
        <v>168</v>
      </c>
      <c r="AA569" s="55" t="n">
        <f aca="false">MATCH(A569,DATAS,0)</f>
        <v>2</v>
      </c>
      <c r="AB569" s="55" t="n">
        <f aca="false">IF(AND(E569&gt;0,OR(AND(B569&gt;=1,B569&lt;=6),B569=10)),1,0)</f>
        <v>1</v>
      </c>
      <c r="AC569" s="55" t="n">
        <f aca="false">IF(AND(E569&gt;0,B569=10),1,0)</f>
        <v>0</v>
      </c>
      <c r="AD569" s="55" t="n">
        <f aca="false">IF(AND(C568=C569,AA568=AA569-1),AB568,"")</f>
        <v>1</v>
      </c>
      <c r="AE569" s="55" t="n">
        <f aca="false">IF(AND(C568=C569,AA568=AA569-1),AC568,"")</f>
        <v>0</v>
      </c>
      <c r="AF569" s="55" t="n">
        <f aca="false">IF(AA569=1,"",IF(AND(AB569=1,AD569&lt;&gt;1),1,0))</f>
        <v>0</v>
      </c>
      <c r="AG569" s="55" t="n">
        <f aca="false">IF(AA569=1,"",IF(AND(AC569=1,AE569&lt;&gt;1),1,0))</f>
        <v>0</v>
      </c>
      <c r="AH569" s="60" t="str">
        <f aca="false">IF(AND(E569&gt;0,AA569&lt;2,NOT(AND(C570=C569,AA570=AA569+1))),INDEX(DATAS,AA569+1),"")</f>
        <v/>
      </c>
      <c r="AI569" s="60" t="str">
        <f aca="false">IF(AND(AC569=1,AA569&lt;2),IF(AND(C570=C569,AA570=AA569+1),IF(AC570=1,"",INDEX(DATAS,AA569+1)),INDEX(DATAS,AA569+1)),"")</f>
        <v/>
      </c>
    </row>
    <row r="570" customFormat="false" ht="15" hidden="false" customHeight="false" outlineLevel="0" collapsed="false">
      <c r="A570" s="60" t="n">
        <v>46309</v>
      </c>
      <c r="B570" s="0" t="n">
        <v>10</v>
      </c>
      <c r="C570" s="0" t="n">
        <v>3851</v>
      </c>
      <c r="D570" s="0" t="n">
        <v>211</v>
      </c>
      <c r="E570" s="0" t="n">
        <v>3</v>
      </c>
      <c r="F570" s="55" t="s">
        <v>398</v>
      </c>
      <c r="H570" s="0" t="n">
        <v>18</v>
      </c>
      <c r="I570" s="55" t="s">
        <v>143</v>
      </c>
      <c r="J570" s="0" t="n">
        <v>211</v>
      </c>
      <c r="K570" s="0" t="n">
        <v>78</v>
      </c>
      <c r="M570" s="0" t="n">
        <v>233.01</v>
      </c>
      <c r="N570" s="0" t="n">
        <v>49.07</v>
      </c>
      <c r="O570" s="0" t="n">
        <v>11.9</v>
      </c>
      <c r="P570" s="0" t="n">
        <v>5.73</v>
      </c>
      <c r="Q570" s="0" t="n">
        <v>3.44</v>
      </c>
      <c r="R570" s="0" t="n">
        <v>3725</v>
      </c>
      <c r="S570" s="0" t="n">
        <v>7274</v>
      </c>
      <c r="T570" s="0" t="n">
        <v>42.9</v>
      </c>
      <c r="U570" s="0" t="n">
        <v>1694</v>
      </c>
      <c r="V570" s="0" t="n">
        <v>2</v>
      </c>
      <c r="W570" s="60" t="n">
        <v>46233</v>
      </c>
      <c r="X570" s="55" t="n">
        <f aca="false">IF(I570="Male",0,1)</f>
        <v>1</v>
      </c>
      <c r="Y570" s="55" t="n">
        <f aca="false">IF(OR(I570="DNB",I570="Dry DNB"),1,0)</f>
        <v>1</v>
      </c>
      <c r="Z570" s="55" t="n">
        <f aca="false">IF(ISNUMBER(W570),A570-W570,"")</f>
        <v>76</v>
      </c>
      <c r="AA570" s="55" t="n">
        <f aca="false">MATCH(A570,DATAS,0)</f>
        <v>1</v>
      </c>
      <c r="AB570" s="55" t="n">
        <f aca="false">IF(AND(E570&gt;0,OR(AND(B570&gt;=1,B570&lt;=6),B570=10)),1,0)</f>
        <v>1</v>
      </c>
      <c r="AC570" s="55" t="n">
        <f aca="false">IF(AND(E570&gt;0,B570=10),1,0)</f>
        <v>1</v>
      </c>
      <c r="AD570" s="0" t="str">
        <f aca="false">IF(AND(C569=C570,AA569=AA570-1),AB569,"")</f>
        <v/>
      </c>
      <c r="AE570" s="0" t="str">
        <f aca="false">IF(AND(C569=C570,AA569=AA570-1),AC569,"")</f>
        <v/>
      </c>
      <c r="AF570" s="0" t="str">
        <f aca="false">IF(AA570=1,"",IF(AND(AB570=1,AD570&lt;&gt;1),1,0))</f>
        <v/>
      </c>
      <c r="AG570" s="0" t="str">
        <f aca="false">IF(AA570=1,"",IF(AND(AC570=1,AE570&lt;&gt;1),1,0))</f>
        <v/>
      </c>
      <c r="AH570" s="60" t="str">
        <f aca="false">IF(AND(E570&gt;0,AA570&lt;2,NOT(AND(C571=C570,AA571=AA570+1))),INDEX(DATAS,AA570+1),"")</f>
        <v/>
      </c>
      <c r="AI570" s="60" t="str">
        <f aca="false">IF(AND(AC570=1,AA570&lt;2),IF(AND(C571=C570,AA571=AA570+1),IF(AC571=1,"",INDEX(DATAS,AA570+1)),INDEX(DATAS,AA570+1)),"")</f>
        <v/>
      </c>
    </row>
    <row r="571" customFormat="false" ht="15" hidden="false" customHeight="false" outlineLevel="0" collapsed="false">
      <c r="A571" s="60" t="n">
        <v>46310</v>
      </c>
      <c r="B571" s="0" t="n">
        <v>10</v>
      </c>
      <c r="C571" s="0" t="n">
        <v>3851</v>
      </c>
      <c r="D571" s="0" t="n">
        <v>212</v>
      </c>
      <c r="E571" s="0" t="n">
        <v>3</v>
      </c>
      <c r="F571" s="55" t="s">
        <v>398</v>
      </c>
      <c r="G571" s="0" t="n">
        <v>25.6</v>
      </c>
      <c r="H571" s="0" t="n">
        <v>19</v>
      </c>
      <c r="I571" s="55" t="s">
        <v>143</v>
      </c>
      <c r="J571" s="0" t="n">
        <v>212</v>
      </c>
      <c r="K571" s="0" t="n">
        <v>78</v>
      </c>
      <c r="M571" s="0" t="n">
        <v>233.01</v>
      </c>
      <c r="N571" s="0" t="n">
        <v>49.07</v>
      </c>
      <c r="O571" s="0" t="n">
        <v>11.9</v>
      </c>
      <c r="P571" s="0" t="n">
        <v>5.73</v>
      </c>
      <c r="Q571" s="0" t="n">
        <v>3.44</v>
      </c>
      <c r="T571" s="0" t="n">
        <v>42.9</v>
      </c>
      <c r="U571" s="0" t="n">
        <v>1695</v>
      </c>
      <c r="V571" s="0" t="n">
        <v>2</v>
      </c>
      <c r="W571" s="60" t="n">
        <v>46233</v>
      </c>
      <c r="X571" s="55" t="n">
        <f aca="false">IF(I571="Male",0,1)</f>
        <v>1</v>
      </c>
      <c r="Y571" s="55" t="n">
        <f aca="false">IF(OR(I571="DNB",I571="Dry DNB"),1,0)</f>
        <v>1</v>
      </c>
      <c r="Z571" s="55" t="n">
        <f aca="false">IF(ISNUMBER(W571),A571-W571,"")</f>
        <v>77</v>
      </c>
      <c r="AA571" s="55" t="n">
        <f aca="false">MATCH(A571,DATAS,0)</f>
        <v>2</v>
      </c>
      <c r="AB571" s="55" t="n">
        <f aca="false">IF(AND(E571&gt;0,OR(AND(B571&gt;=1,B571&lt;=6),B571=10)),1,0)</f>
        <v>1</v>
      </c>
      <c r="AC571" s="55" t="n">
        <f aca="false">IF(AND(E571&gt;0,B571=10),1,0)</f>
        <v>1</v>
      </c>
      <c r="AD571" s="55" t="n">
        <f aca="false">IF(AND(C570=C571,AA570=AA571-1),AB570,"")</f>
        <v>1</v>
      </c>
      <c r="AE571" s="55" t="n">
        <f aca="false">IF(AND(C570=C571,AA570=AA571-1),AC570,"")</f>
        <v>1</v>
      </c>
      <c r="AF571" s="55" t="n">
        <f aca="false">IF(AA571=1,"",IF(AND(AB571=1,AD571&lt;&gt;1),1,0))</f>
        <v>0</v>
      </c>
      <c r="AG571" s="55" t="n">
        <f aca="false">IF(AA571=1,"",IF(AND(AC571=1,AE571&lt;&gt;1),1,0))</f>
        <v>0</v>
      </c>
      <c r="AH571" s="60" t="str">
        <f aca="false">IF(AND(E571&gt;0,AA571&lt;2,NOT(AND(C572=C571,AA572=AA571+1))),INDEX(DATAS,AA571+1),"")</f>
        <v/>
      </c>
      <c r="AI571" s="60" t="str">
        <f aca="false">IF(AND(AC571=1,AA571&lt;2),IF(AND(C572=C571,AA572=AA571+1),IF(AC572=1,"",INDEX(DATAS,AA571+1)),INDEX(DATAS,AA571+1)),"")</f>
        <v/>
      </c>
    </row>
    <row r="572" customFormat="false" ht="15" hidden="false" customHeight="false" outlineLevel="0" collapsed="false">
      <c r="A572" s="60" t="n">
        <v>46309</v>
      </c>
      <c r="B572" s="0" t="n">
        <v>6</v>
      </c>
      <c r="C572" s="0" t="n">
        <v>3852</v>
      </c>
      <c r="D572" s="0" t="n">
        <v>324</v>
      </c>
      <c r="E572" s="0" t="n">
        <v>3</v>
      </c>
      <c r="F572" s="55" t="s">
        <v>399</v>
      </c>
      <c r="G572" s="0" t="n">
        <v>31.5</v>
      </c>
      <c r="H572" s="0" t="n">
        <v>26</v>
      </c>
      <c r="I572" s="55" t="s">
        <v>157</v>
      </c>
      <c r="J572" s="0" t="n">
        <v>226</v>
      </c>
      <c r="K572" s="0" t="n">
        <v>65</v>
      </c>
      <c r="L572" s="0" t="n">
        <v>98</v>
      </c>
      <c r="M572" s="0" t="n">
        <v>116.23</v>
      </c>
      <c r="N572" s="0" t="n">
        <v>44.82</v>
      </c>
      <c r="O572" s="0" t="n">
        <v>14.61</v>
      </c>
      <c r="P572" s="0" t="n">
        <v>4.33</v>
      </c>
      <c r="Q572" s="0" t="n">
        <v>3.96</v>
      </c>
      <c r="R572" s="0" t="n">
        <v>6098</v>
      </c>
      <c r="S572" s="0" t="n">
        <v>11632</v>
      </c>
      <c r="T572" s="0" t="n">
        <v>67.6</v>
      </c>
      <c r="U572" s="0" t="n">
        <v>1693</v>
      </c>
      <c r="V572" s="0" t="n">
        <v>5</v>
      </c>
      <c r="W572" s="60" t="n">
        <v>46212</v>
      </c>
      <c r="X572" s="55" t="n">
        <f aca="false">IF(I572="Male",0,1)</f>
        <v>1</v>
      </c>
      <c r="Y572" s="55" t="n">
        <f aca="false">IF(OR(I572="DNB",I572="Dry DNB"),1,0)</f>
        <v>0</v>
      </c>
      <c r="Z572" s="55" t="n">
        <f aca="false">IF(ISNUMBER(W572),A572-W572,"")</f>
        <v>97</v>
      </c>
      <c r="AA572" s="55" t="n">
        <f aca="false">MATCH(A572,DATAS,0)</f>
        <v>1</v>
      </c>
      <c r="AB572" s="55" t="n">
        <f aca="false">IF(AND(E572&gt;0,OR(AND(B572&gt;=1,B572&lt;=6),B572=10)),1,0)</f>
        <v>1</v>
      </c>
      <c r="AC572" s="55" t="n">
        <f aca="false">IF(AND(E572&gt;0,B572=10),1,0)</f>
        <v>0</v>
      </c>
      <c r="AD572" s="0" t="str">
        <f aca="false">IF(AND(C571=C572,AA571=AA572-1),AB571,"")</f>
        <v/>
      </c>
      <c r="AE572" s="0" t="str">
        <f aca="false">IF(AND(C571=C572,AA571=AA572-1),AC571,"")</f>
        <v/>
      </c>
      <c r="AF572" s="0" t="str">
        <f aca="false">IF(AA572=1,"",IF(AND(AB572=1,AD572&lt;&gt;1),1,0))</f>
        <v/>
      </c>
      <c r="AG572" s="0" t="str">
        <f aca="false">IF(AA572=1,"",IF(AND(AC572=1,AE572&lt;&gt;1),1,0))</f>
        <v/>
      </c>
      <c r="AH572" s="60" t="str">
        <f aca="false">IF(AND(E572&gt;0,AA572&lt;2,NOT(AND(C573=C572,AA573=AA572+1))),INDEX(DATAS,AA572+1),"")</f>
        <v/>
      </c>
      <c r="AI572" s="60" t="str">
        <f aca="false">IF(AND(AC572=1,AA572&lt;2),IF(AND(C573=C572,AA573=AA572+1),IF(AC573=1,"",INDEX(DATAS,AA572+1)),INDEX(DATAS,AA572+1)),"")</f>
        <v/>
      </c>
    </row>
    <row r="573" customFormat="false" ht="15" hidden="false" customHeight="false" outlineLevel="0" collapsed="false">
      <c r="A573" s="60" t="n">
        <v>46310</v>
      </c>
      <c r="B573" s="0" t="n">
        <v>10</v>
      </c>
      <c r="C573" s="0" t="n">
        <v>3852</v>
      </c>
      <c r="D573" s="0" t="n">
        <v>325</v>
      </c>
      <c r="E573" s="0" t="n">
        <v>3</v>
      </c>
      <c r="F573" s="55" t="s">
        <v>399</v>
      </c>
      <c r="G573" s="0" t="n">
        <v>22.3</v>
      </c>
      <c r="H573" s="0" t="n">
        <v>26</v>
      </c>
      <c r="I573" s="55" t="s">
        <v>157</v>
      </c>
      <c r="J573" s="0" t="n">
        <v>226</v>
      </c>
      <c r="K573" s="0" t="n">
        <v>65</v>
      </c>
      <c r="L573" s="0" t="n">
        <v>99</v>
      </c>
      <c r="M573" s="0" t="n">
        <v>116.23</v>
      </c>
      <c r="N573" s="0" t="n">
        <v>44.82</v>
      </c>
      <c r="O573" s="0" t="n">
        <v>14.61</v>
      </c>
      <c r="P573" s="0" t="n">
        <v>4.33</v>
      </c>
      <c r="Q573" s="0" t="n">
        <v>3.96</v>
      </c>
      <c r="T573" s="0" t="n">
        <v>67.6</v>
      </c>
      <c r="U573" s="0" t="n">
        <v>1694</v>
      </c>
      <c r="V573" s="0" t="n">
        <v>5</v>
      </c>
      <c r="W573" s="60" t="n">
        <v>46212</v>
      </c>
      <c r="X573" s="55" t="n">
        <f aca="false">IF(I573="Male",0,1)</f>
        <v>1</v>
      </c>
      <c r="Y573" s="55" t="n">
        <f aca="false">IF(OR(I573="DNB",I573="Dry DNB"),1,0)</f>
        <v>0</v>
      </c>
      <c r="Z573" s="55" t="n">
        <f aca="false">IF(ISNUMBER(W573),A573-W573,"")</f>
        <v>98</v>
      </c>
      <c r="AA573" s="55" t="n">
        <f aca="false">MATCH(A573,DATAS,0)</f>
        <v>2</v>
      </c>
      <c r="AB573" s="55" t="n">
        <f aca="false">IF(AND(E573&gt;0,OR(AND(B573&gt;=1,B573&lt;=6),B573=10)),1,0)</f>
        <v>1</v>
      </c>
      <c r="AC573" s="55" t="n">
        <f aca="false">IF(AND(E573&gt;0,B573=10),1,0)</f>
        <v>1</v>
      </c>
      <c r="AD573" s="55" t="n">
        <f aca="false">IF(AND(C572=C573,AA572=AA573-1),AB572,"")</f>
        <v>1</v>
      </c>
      <c r="AE573" s="55" t="n">
        <f aca="false">IF(AND(C572=C573,AA572=AA573-1),AC572,"")</f>
        <v>0</v>
      </c>
      <c r="AF573" s="55" t="n">
        <f aca="false">IF(AA573=1,"",IF(AND(AB573=1,AD573&lt;&gt;1),1,0))</f>
        <v>0</v>
      </c>
      <c r="AG573" s="55" t="n">
        <f aca="false">IF(AA573=1,"",IF(AND(AC573=1,AE573&lt;&gt;1),1,0))</f>
        <v>1</v>
      </c>
      <c r="AH573" s="60" t="str">
        <f aca="false">IF(AND(E573&gt;0,AA573&lt;2,NOT(AND(C574=C573,AA574=AA573+1))),INDEX(DATAS,AA573+1),"")</f>
        <v/>
      </c>
      <c r="AI573" s="60" t="str">
        <f aca="false">IF(AND(AC573=1,AA573&lt;2),IF(AND(C574=C573,AA574=AA573+1),IF(AC574=1,"",INDEX(DATAS,AA573+1)),INDEX(DATAS,AA573+1)),"")</f>
        <v/>
      </c>
    </row>
    <row r="574" customFormat="false" ht="15" hidden="false" customHeight="false" outlineLevel="0" collapsed="false">
      <c r="A574" s="60" t="n">
        <v>46309</v>
      </c>
      <c r="B574" s="0" t="n">
        <v>3</v>
      </c>
      <c r="C574" s="0" t="n">
        <v>3853</v>
      </c>
      <c r="D574" s="0" t="n">
        <v>179</v>
      </c>
      <c r="E574" s="0" t="n">
        <v>3</v>
      </c>
      <c r="F574" s="55" t="s">
        <v>399</v>
      </c>
      <c r="G574" s="0" t="n">
        <v>53.3</v>
      </c>
      <c r="H574" s="0" t="n">
        <v>52</v>
      </c>
      <c r="I574" s="55" t="s">
        <v>157</v>
      </c>
      <c r="J574" s="0" t="n">
        <v>102</v>
      </c>
      <c r="K574" s="0" t="n">
        <v>67</v>
      </c>
      <c r="L574" s="0" t="n">
        <v>77</v>
      </c>
      <c r="M574" s="0" t="n">
        <v>1624.24</v>
      </c>
      <c r="N574" s="0" t="n">
        <v>23.7</v>
      </c>
      <c r="O574" s="0" t="n">
        <v>44.1</v>
      </c>
      <c r="P574" s="0" t="n">
        <v>3.47</v>
      </c>
      <c r="Q574" s="0" t="n">
        <v>3.56</v>
      </c>
      <c r="R574" s="0" t="n">
        <v>5268</v>
      </c>
      <c r="S574" s="0" t="n">
        <v>10539</v>
      </c>
      <c r="T574" s="0" t="n">
        <v>55.8</v>
      </c>
      <c r="U574" s="0" t="n">
        <v>1693</v>
      </c>
      <c r="V574" s="0" t="n">
        <v>2</v>
      </c>
      <c r="W574" s="60" t="n">
        <v>46233</v>
      </c>
      <c r="X574" s="55" t="n">
        <f aca="false">IF(I574="Male",0,1)</f>
        <v>1</v>
      </c>
      <c r="Y574" s="55" t="n">
        <f aca="false">IF(OR(I574="DNB",I574="Dry DNB"),1,0)</f>
        <v>0</v>
      </c>
      <c r="Z574" s="55" t="n">
        <f aca="false">IF(ISNUMBER(W574),A574-W574,"")</f>
        <v>76</v>
      </c>
      <c r="AA574" s="55" t="n">
        <f aca="false">MATCH(A574,DATAS,0)</f>
        <v>1</v>
      </c>
      <c r="AB574" s="55" t="n">
        <f aca="false">IF(AND(E574&gt;0,OR(AND(B574&gt;=1,B574&lt;=6),B574=10)),1,0)</f>
        <v>1</v>
      </c>
      <c r="AC574" s="55" t="n">
        <f aca="false">IF(AND(E574&gt;0,B574=10),1,0)</f>
        <v>0</v>
      </c>
      <c r="AD574" s="0" t="str">
        <f aca="false">IF(AND(C573=C574,AA573=AA574-1),AB573,"")</f>
        <v/>
      </c>
      <c r="AE574" s="0" t="str">
        <f aca="false">IF(AND(C573=C574,AA573=AA574-1),AC573,"")</f>
        <v/>
      </c>
      <c r="AF574" s="0" t="str">
        <f aca="false">IF(AA574=1,"",IF(AND(AB574=1,AD574&lt;&gt;1),1,0))</f>
        <v/>
      </c>
      <c r="AG574" s="0" t="str">
        <f aca="false">IF(AA574=1,"",IF(AND(AC574=1,AE574&lt;&gt;1),1,0))</f>
        <v/>
      </c>
      <c r="AH574" s="60" t="str">
        <f aca="false">IF(AND(E574&gt;0,AA574&lt;2,NOT(AND(C575=C574,AA575=AA574+1))),INDEX(DATAS,AA574+1),"")</f>
        <v/>
      </c>
      <c r="AI574" s="60" t="str">
        <f aca="false">IF(AND(AC574=1,AA574&lt;2),IF(AND(C575=C574,AA575=AA574+1),IF(AC575=1,"",INDEX(DATAS,AA574+1)),INDEX(DATAS,AA574+1)),"")</f>
        <v/>
      </c>
    </row>
    <row r="575" customFormat="false" ht="15" hidden="false" customHeight="false" outlineLevel="0" collapsed="false">
      <c r="A575" s="60" t="n">
        <v>46310</v>
      </c>
      <c r="B575" s="0" t="n">
        <v>3</v>
      </c>
      <c r="C575" s="0" t="n">
        <v>3853</v>
      </c>
      <c r="D575" s="0" t="n">
        <v>180</v>
      </c>
      <c r="E575" s="0" t="n">
        <v>3</v>
      </c>
      <c r="F575" s="55" t="s">
        <v>399</v>
      </c>
      <c r="G575" s="0" t="n">
        <v>54.6</v>
      </c>
      <c r="H575" s="0" t="n">
        <v>52</v>
      </c>
      <c r="I575" s="55" t="s">
        <v>157</v>
      </c>
      <c r="J575" s="0" t="n">
        <v>102</v>
      </c>
      <c r="K575" s="0" t="n">
        <v>67</v>
      </c>
      <c r="L575" s="0" t="n">
        <v>78</v>
      </c>
      <c r="M575" s="0" t="n">
        <v>1624.24</v>
      </c>
      <c r="N575" s="0" t="n">
        <v>23.7</v>
      </c>
      <c r="O575" s="0" t="n">
        <v>44.1</v>
      </c>
      <c r="P575" s="0" t="n">
        <v>3.47</v>
      </c>
      <c r="Q575" s="0" t="n">
        <v>3.56</v>
      </c>
      <c r="T575" s="0" t="n">
        <v>55.8</v>
      </c>
      <c r="U575" s="0" t="n">
        <v>1694</v>
      </c>
      <c r="V575" s="0" t="n">
        <v>2</v>
      </c>
      <c r="W575" s="60" t="n">
        <v>46233</v>
      </c>
      <c r="X575" s="55" t="n">
        <f aca="false">IF(I575="Male",0,1)</f>
        <v>1</v>
      </c>
      <c r="Y575" s="55" t="n">
        <f aca="false">IF(OR(I575="DNB",I575="Dry DNB"),1,0)</f>
        <v>0</v>
      </c>
      <c r="Z575" s="55" t="n">
        <f aca="false">IF(ISNUMBER(W575),A575-W575,"")</f>
        <v>77</v>
      </c>
      <c r="AA575" s="55" t="n">
        <f aca="false">MATCH(A575,DATAS,0)</f>
        <v>2</v>
      </c>
      <c r="AB575" s="55" t="n">
        <f aca="false">IF(AND(E575&gt;0,OR(AND(B575&gt;=1,B575&lt;=6),B575=10)),1,0)</f>
        <v>1</v>
      </c>
      <c r="AC575" s="55" t="n">
        <f aca="false">IF(AND(E575&gt;0,B575=10),1,0)</f>
        <v>0</v>
      </c>
      <c r="AD575" s="55" t="n">
        <f aca="false">IF(AND(C574=C575,AA574=AA575-1),AB574,"")</f>
        <v>1</v>
      </c>
      <c r="AE575" s="55" t="n">
        <f aca="false">IF(AND(C574=C575,AA574=AA575-1),AC574,"")</f>
        <v>0</v>
      </c>
      <c r="AF575" s="55" t="n">
        <f aca="false">IF(AA575=1,"",IF(AND(AB575=1,AD575&lt;&gt;1),1,0))</f>
        <v>0</v>
      </c>
      <c r="AG575" s="55" t="n">
        <f aca="false">IF(AA575=1,"",IF(AND(AC575=1,AE575&lt;&gt;1),1,0))</f>
        <v>0</v>
      </c>
      <c r="AH575" s="60" t="str">
        <f aca="false">IF(AND(E575&gt;0,AA575&lt;2,NOT(AND(C576=C575,AA576=AA575+1))),INDEX(DATAS,AA575+1),"")</f>
        <v/>
      </c>
      <c r="AI575" s="60" t="str">
        <f aca="false">IF(AND(AC575=1,AA575&lt;2),IF(AND(C576=C575,AA576=AA575+1),IF(AC576=1,"",INDEX(DATAS,AA575+1)),INDEX(DATAS,AA575+1)),"")</f>
        <v/>
      </c>
    </row>
    <row r="576" customFormat="false" ht="15" hidden="false" customHeight="false" outlineLevel="0" collapsed="false">
      <c r="A576" s="60" t="n">
        <v>46309</v>
      </c>
      <c r="B576" s="0" t="n">
        <v>5</v>
      </c>
      <c r="C576" s="0" t="n">
        <v>3855</v>
      </c>
      <c r="D576" s="0" t="n">
        <v>248</v>
      </c>
      <c r="E576" s="0" t="n">
        <v>3</v>
      </c>
      <c r="F576" s="55" t="s">
        <v>400</v>
      </c>
      <c r="G576" s="0" t="n">
        <v>31.1</v>
      </c>
      <c r="H576" s="0" t="n">
        <v>30</v>
      </c>
      <c r="I576" s="55" t="s">
        <v>157</v>
      </c>
      <c r="J576" s="0" t="n">
        <v>66</v>
      </c>
      <c r="K576" s="0" t="n">
        <v>66</v>
      </c>
      <c r="L576" s="0" t="n">
        <v>182</v>
      </c>
      <c r="M576" s="0" t="n">
        <v>919.77</v>
      </c>
      <c r="N576" s="0" t="n">
        <v>44.99</v>
      </c>
      <c r="O576" s="0" t="n">
        <v>34.07</v>
      </c>
      <c r="P576" s="0" t="n">
        <v>4.08</v>
      </c>
      <c r="Q576" s="0" t="n">
        <v>3.91</v>
      </c>
      <c r="R576" s="0" t="n">
        <v>5854</v>
      </c>
      <c r="S576" s="0" t="n">
        <v>11826</v>
      </c>
      <c r="T576" s="0" t="n">
        <v>64.6</v>
      </c>
      <c r="U576" s="0" t="n">
        <v>1690</v>
      </c>
      <c r="V576" s="0" t="n">
        <v>1</v>
      </c>
      <c r="W576" s="60" t="n">
        <v>46128</v>
      </c>
      <c r="X576" s="55" t="n">
        <f aca="false">IF(I576="Male",0,1)</f>
        <v>1</v>
      </c>
      <c r="Y576" s="55" t="n">
        <f aca="false">IF(OR(I576="DNB",I576="Dry DNB"),1,0)</f>
        <v>0</v>
      </c>
      <c r="Z576" s="55" t="n">
        <f aca="false">IF(ISNUMBER(W576),A576-W576,"")</f>
        <v>181</v>
      </c>
      <c r="AA576" s="55" t="n">
        <f aca="false">MATCH(A576,DATAS,0)</f>
        <v>1</v>
      </c>
      <c r="AB576" s="55" t="n">
        <f aca="false">IF(AND(E576&gt;0,OR(AND(B576&gt;=1,B576&lt;=6),B576=10)),1,0)</f>
        <v>1</v>
      </c>
      <c r="AC576" s="55" t="n">
        <f aca="false">IF(AND(E576&gt;0,B576=10),1,0)</f>
        <v>0</v>
      </c>
      <c r="AD576" s="0" t="str">
        <f aca="false">IF(AND(C575=C576,AA575=AA576-1),AB575,"")</f>
        <v/>
      </c>
      <c r="AE576" s="0" t="str">
        <f aca="false">IF(AND(C575=C576,AA575=AA576-1),AC575,"")</f>
        <v/>
      </c>
      <c r="AF576" s="0" t="str">
        <f aca="false">IF(AA576=1,"",IF(AND(AB576=1,AD576&lt;&gt;1),1,0))</f>
        <v/>
      </c>
      <c r="AG576" s="0" t="str">
        <f aca="false">IF(AA576=1,"",IF(AND(AC576=1,AE576&lt;&gt;1),1,0))</f>
        <v/>
      </c>
      <c r="AH576" s="60" t="str">
        <f aca="false">IF(AND(E576&gt;0,AA576&lt;2,NOT(AND(C577=C576,AA577=AA576+1))),INDEX(DATAS,AA576+1),"")</f>
        <v/>
      </c>
      <c r="AI576" s="60" t="str">
        <f aca="false">IF(AND(AC576=1,AA576&lt;2),IF(AND(C577=C576,AA577=AA576+1),IF(AC577=1,"",INDEX(DATAS,AA576+1)),INDEX(DATAS,AA576+1)),"")</f>
        <v/>
      </c>
    </row>
    <row r="577" customFormat="false" ht="15" hidden="false" customHeight="false" outlineLevel="0" collapsed="false">
      <c r="A577" s="60" t="n">
        <v>46310</v>
      </c>
      <c r="B577" s="0" t="n">
        <v>5</v>
      </c>
      <c r="C577" s="0" t="n">
        <v>3855</v>
      </c>
      <c r="D577" s="0" t="n">
        <v>249</v>
      </c>
      <c r="E577" s="0" t="n">
        <v>3</v>
      </c>
      <c r="F577" s="55" t="s">
        <v>400</v>
      </c>
      <c r="G577" s="0" t="n">
        <v>34</v>
      </c>
      <c r="H577" s="0" t="n">
        <v>30</v>
      </c>
      <c r="I577" s="55" t="s">
        <v>157</v>
      </c>
      <c r="J577" s="0" t="n">
        <v>66</v>
      </c>
      <c r="K577" s="0" t="n">
        <v>66</v>
      </c>
      <c r="L577" s="0" t="n">
        <v>183</v>
      </c>
      <c r="M577" s="0" t="n">
        <v>919.77</v>
      </c>
      <c r="N577" s="0" t="n">
        <v>44.99</v>
      </c>
      <c r="O577" s="0" t="n">
        <v>34.07</v>
      </c>
      <c r="P577" s="0" t="n">
        <v>4.08</v>
      </c>
      <c r="Q577" s="0" t="n">
        <v>3.91</v>
      </c>
      <c r="T577" s="0" t="n">
        <v>64.6</v>
      </c>
      <c r="U577" s="0" t="n">
        <v>1691</v>
      </c>
      <c r="V577" s="0" t="n">
        <v>1</v>
      </c>
      <c r="W577" s="60" t="n">
        <v>46128</v>
      </c>
      <c r="X577" s="55" t="n">
        <f aca="false">IF(I577="Male",0,1)</f>
        <v>1</v>
      </c>
      <c r="Y577" s="55" t="n">
        <f aca="false">IF(OR(I577="DNB",I577="Dry DNB"),1,0)</f>
        <v>0</v>
      </c>
      <c r="Z577" s="55" t="n">
        <f aca="false">IF(ISNUMBER(W577),A577-W577,"")</f>
        <v>182</v>
      </c>
      <c r="AA577" s="55" t="n">
        <f aca="false">MATCH(A577,DATAS,0)</f>
        <v>2</v>
      </c>
      <c r="AB577" s="55" t="n">
        <f aca="false">IF(AND(E577&gt;0,OR(AND(B577&gt;=1,B577&lt;=6),B577=10)),1,0)</f>
        <v>1</v>
      </c>
      <c r="AC577" s="55" t="n">
        <f aca="false">IF(AND(E577&gt;0,B577=10),1,0)</f>
        <v>0</v>
      </c>
      <c r="AD577" s="55" t="n">
        <f aca="false">IF(AND(C576=C577,AA576=AA577-1),AB576,"")</f>
        <v>1</v>
      </c>
      <c r="AE577" s="55" t="n">
        <f aca="false">IF(AND(C576=C577,AA576=AA577-1),AC576,"")</f>
        <v>0</v>
      </c>
      <c r="AF577" s="55" t="n">
        <f aca="false">IF(AA577=1,"",IF(AND(AB577=1,AD577&lt;&gt;1),1,0))</f>
        <v>0</v>
      </c>
      <c r="AG577" s="55" t="n">
        <f aca="false">IF(AA577=1,"",IF(AND(AC577=1,AE577&lt;&gt;1),1,0))</f>
        <v>0</v>
      </c>
      <c r="AH577" s="60" t="str">
        <f aca="false">IF(AND(E577&gt;0,AA577&lt;2,NOT(AND(C578=C577,AA578=AA577+1))),INDEX(DATAS,AA577+1),"")</f>
        <v/>
      </c>
      <c r="AI577" s="60" t="str">
        <f aca="false">IF(AND(AC577=1,AA577&lt;2),IF(AND(C578=C577,AA578=AA577+1),IF(AC578=1,"",INDEX(DATAS,AA577+1)),INDEX(DATAS,AA577+1)),"")</f>
        <v/>
      </c>
    </row>
    <row r="578" customFormat="false" ht="15" hidden="false" customHeight="false" outlineLevel="0" collapsed="false">
      <c r="A578" s="60" t="n">
        <v>46309</v>
      </c>
      <c r="B578" s="0" t="n">
        <v>3</v>
      </c>
      <c r="C578" s="0" t="n">
        <v>3856</v>
      </c>
      <c r="D578" s="0" t="n">
        <v>234</v>
      </c>
      <c r="E578" s="0" t="n">
        <v>3</v>
      </c>
      <c r="F578" s="55" t="s">
        <v>400</v>
      </c>
      <c r="G578" s="0" t="n">
        <v>60.3</v>
      </c>
      <c r="H578" s="0" t="n">
        <v>58</v>
      </c>
      <c r="I578" s="55" t="s">
        <v>187</v>
      </c>
      <c r="J578" s="0" t="n">
        <v>234</v>
      </c>
      <c r="K578" s="0" t="n">
        <v>66</v>
      </c>
      <c r="M578" s="0" t="n">
        <v>744.8</v>
      </c>
      <c r="N578" s="0" t="n">
        <v>60.89</v>
      </c>
      <c r="O578" s="0" t="n">
        <v>27.78</v>
      </c>
      <c r="P578" s="0" t="n">
        <v>3.19</v>
      </c>
      <c r="Q578" s="0" t="n">
        <v>3.16</v>
      </c>
      <c r="R578" s="0" t="n">
        <v>5982</v>
      </c>
      <c r="S578" s="0" t="n">
        <v>12606</v>
      </c>
      <c r="T578" s="0" t="n">
        <v>72.15</v>
      </c>
      <c r="U578" s="0" t="n">
        <v>1690</v>
      </c>
      <c r="V578" s="0" t="n">
        <v>5</v>
      </c>
      <c r="W578" s="60" t="n">
        <v>46303</v>
      </c>
      <c r="X578" s="55" t="n">
        <f aca="false">IF(I578="Male",0,1)</f>
        <v>1</v>
      </c>
      <c r="Y578" s="55" t="n">
        <f aca="false">IF(OR(I578="DNB",I578="Dry DNB"),1,0)</f>
        <v>0</v>
      </c>
      <c r="Z578" s="55" t="n">
        <f aca="false">IF(ISNUMBER(W578),A578-W578,"")</f>
        <v>6</v>
      </c>
      <c r="AA578" s="55" t="n">
        <f aca="false">MATCH(A578,DATAS,0)</f>
        <v>1</v>
      </c>
      <c r="AB578" s="55" t="n">
        <f aca="false">IF(AND(E578&gt;0,OR(AND(B578&gt;=1,B578&lt;=6),B578=10)),1,0)</f>
        <v>1</v>
      </c>
      <c r="AC578" s="55" t="n">
        <f aca="false">IF(AND(E578&gt;0,B578=10),1,0)</f>
        <v>0</v>
      </c>
      <c r="AD578" s="0" t="str">
        <f aca="false">IF(AND(C577=C578,AA577=AA578-1),AB577,"")</f>
        <v/>
      </c>
      <c r="AE578" s="0" t="str">
        <f aca="false">IF(AND(C577=C578,AA577=AA578-1),AC577,"")</f>
        <v/>
      </c>
      <c r="AF578" s="0" t="str">
        <f aca="false">IF(AA578=1,"",IF(AND(AB578=1,AD578&lt;&gt;1),1,0))</f>
        <v/>
      </c>
      <c r="AG578" s="0" t="str">
        <f aca="false">IF(AA578=1,"",IF(AND(AC578=1,AE578&lt;&gt;1),1,0))</f>
        <v/>
      </c>
      <c r="AH578" s="60" t="str">
        <f aca="false">IF(AND(E578&gt;0,AA578&lt;2,NOT(AND(C579=C578,AA579=AA578+1))),INDEX(DATAS,AA578+1),"")</f>
        <v/>
      </c>
      <c r="AI578" s="60" t="str">
        <f aca="false">IF(AND(AC578=1,AA578&lt;2),IF(AND(C579=C578,AA579=AA578+1),IF(AC579=1,"",INDEX(DATAS,AA578+1)),INDEX(DATAS,AA578+1)),"")</f>
        <v/>
      </c>
    </row>
    <row r="579" customFormat="false" ht="15" hidden="false" customHeight="false" outlineLevel="0" collapsed="false">
      <c r="A579" s="60" t="n">
        <v>46310</v>
      </c>
      <c r="B579" s="0" t="n">
        <v>3</v>
      </c>
      <c r="C579" s="0" t="n">
        <v>3856</v>
      </c>
      <c r="D579" s="0" t="n">
        <v>235</v>
      </c>
      <c r="E579" s="0" t="n">
        <v>3</v>
      </c>
      <c r="F579" s="55" t="s">
        <v>400</v>
      </c>
      <c r="G579" s="0" t="n">
        <v>59.4</v>
      </c>
      <c r="H579" s="0" t="n">
        <v>58</v>
      </c>
      <c r="I579" s="55" t="s">
        <v>187</v>
      </c>
      <c r="J579" s="0" t="n">
        <v>235</v>
      </c>
      <c r="K579" s="0" t="n">
        <v>66</v>
      </c>
      <c r="M579" s="0" t="n">
        <v>744.8</v>
      </c>
      <c r="N579" s="0" t="n">
        <v>60.89</v>
      </c>
      <c r="O579" s="0" t="n">
        <v>27.78</v>
      </c>
      <c r="P579" s="0" t="n">
        <v>3.19</v>
      </c>
      <c r="Q579" s="0" t="n">
        <v>3.16</v>
      </c>
      <c r="T579" s="0" t="n">
        <v>72.15</v>
      </c>
      <c r="U579" s="0" t="n">
        <v>1691</v>
      </c>
      <c r="V579" s="0" t="n">
        <v>5</v>
      </c>
      <c r="W579" s="60" t="n">
        <v>46303</v>
      </c>
      <c r="X579" s="55" t="n">
        <f aca="false">IF(I579="Male",0,1)</f>
        <v>1</v>
      </c>
      <c r="Y579" s="55" t="n">
        <f aca="false">IF(OR(I579="DNB",I579="Dry DNB"),1,0)</f>
        <v>0</v>
      </c>
      <c r="Z579" s="55" t="n">
        <f aca="false">IF(ISNUMBER(W579),A579-W579,"")</f>
        <v>7</v>
      </c>
      <c r="AA579" s="55" t="n">
        <f aca="false">MATCH(A579,DATAS,0)</f>
        <v>2</v>
      </c>
      <c r="AB579" s="55" t="n">
        <f aca="false">IF(AND(E579&gt;0,OR(AND(B579&gt;=1,B579&lt;=6),B579=10)),1,0)</f>
        <v>1</v>
      </c>
      <c r="AC579" s="55" t="n">
        <f aca="false">IF(AND(E579&gt;0,B579=10),1,0)</f>
        <v>0</v>
      </c>
      <c r="AD579" s="55" t="n">
        <f aca="false">IF(AND(C578=C579,AA578=AA579-1),AB578,"")</f>
        <v>1</v>
      </c>
      <c r="AE579" s="55" t="n">
        <f aca="false">IF(AND(C578=C579,AA578=AA579-1),AC578,"")</f>
        <v>0</v>
      </c>
      <c r="AF579" s="55" t="n">
        <f aca="false">IF(AA579=1,"",IF(AND(AB579=1,AD579&lt;&gt;1),1,0))</f>
        <v>0</v>
      </c>
      <c r="AG579" s="55" t="n">
        <f aca="false">IF(AA579=1,"",IF(AND(AC579=1,AE579&lt;&gt;1),1,0))</f>
        <v>0</v>
      </c>
      <c r="AH579" s="60" t="str">
        <f aca="false">IF(AND(E579&gt;0,AA579&lt;2,NOT(AND(C580=C579,AA580=AA579+1))),INDEX(DATAS,AA579+1),"")</f>
        <v/>
      </c>
      <c r="AI579" s="60" t="str">
        <f aca="false">IF(AND(AC579=1,AA579&lt;2),IF(AND(C580=C579,AA580=AA579+1),IF(AC580=1,"",INDEX(DATAS,AA579+1)),INDEX(DATAS,AA579+1)),"")</f>
        <v/>
      </c>
    </row>
    <row r="580" customFormat="false" ht="15" hidden="false" customHeight="false" outlineLevel="0" collapsed="false">
      <c r="A580" s="60" t="n">
        <v>46309</v>
      </c>
      <c r="B580" s="0" t="n">
        <v>2</v>
      </c>
      <c r="C580" s="0" t="n">
        <v>3858</v>
      </c>
      <c r="D580" s="0" t="n">
        <v>125</v>
      </c>
      <c r="E580" s="0" t="n">
        <v>3</v>
      </c>
      <c r="F580" s="55" t="s">
        <v>401</v>
      </c>
      <c r="G580" s="0" t="n">
        <v>50.3</v>
      </c>
      <c r="H580" s="0" t="n">
        <v>52</v>
      </c>
      <c r="I580" s="55" t="s">
        <v>157</v>
      </c>
      <c r="J580" s="0" t="n">
        <v>69</v>
      </c>
      <c r="K580" s="0" t="n">
        <v>69</v>
      </c>
      <c r="L580" s="0" t="n">
        <v>56</v>
      </c>
      <c r="M580" s="0" t="n">
        <v>738.43</v>
      </c>
      <c r="N580" s="0" t="n">
        <v>61.92</v>
      </c>
      <c r="O580" s="0" t="n">
        <v>30.02</v>
      </c>
      <c r="P580" s="0" t="n">
        <v>3.46</v>
      </c>
      <c r="Q580" s="0" t="n">
        <v>3.89</v>
      </c>
      <c r="R580" s="0" t="n">
        <v>5721</v>
      </c>
      <c r="S580" s="0" t="n">
        <v>11157</v>
      </c>
      <c r="T580" s="0" t="n">
        <v>59.4</v>
      </c>
      <c r="U580" s="0" t="n">
        <v>1689</v>
      </c>
      <c r="V580" s="0" t="n">
        <v>1</v>
      </c>
      <c r="W580" s="60" t="n">
        <v>46254</v>
      </c>
      <c r="X580" s="55" t="n">
        <f aca="false">IF(I580="Male",0,1)</f>
        <v>1</v>
      </c>
      <c r="Y580" s="55" t="n">
        <f aca="false">IF(OR(I580="DNB",I580="Dry DNB"),1,0)</f>
        <v>0</v>
      </c>
      <c r="Z580" s="55" t="n">
        <f aca="false">IF(ISNUMBER(W580),A580-W580,"")</f>
        <v>55</v>
      </c>
      <c r="AA580" s="55" t="n">
        <f aca="false">MATCH(A580,DATAS,0)</f>
        <v>1</v>
      </c>
      <c r="AB580" s="55" t="n">
        <f aca="false">IF(AND(E580&gt;0,OR(AND(B580&gt;=1,B580&lt;=6),B580=10)),1,0)</f>
        <v>1</v>
      </c>
      <c r="AC580" s="55" t="n">
        <f aca="false">IF(AND(E580&gt;0,B580=10),1,0)</f>
        <v>0</v>
      </c>
      <c r="AD580" s="0" t="str">
        <f aca="false">IF(AND(C579=C580,AA579=AA580-1),AB579,"")</f>
        <v/>
      </c>
      <c r="AE580" s="0" t="str">
        <f aca="false">IF(AND(C579=C580,AA579=AA580-1),AC579,"")</f>
        <v/>
      </c>
      <c r="AF580" s="0" t="str">
        <f aca="false">IF(AA580=1,"",IF(AND(AB580=1,AD580&lt;&gt;1),1,0))</f>
        <v/>
      </c>
      <c r="AG580" s="0" t="str">
        <f aca="false">IF(AA580=1,"",IF(AND(AC580=1,AE580&lt;&gt;1),1,0))</f>
        <v/>
      </c>
      <c r="AH580" s="60" t="str">
        <f aca="false">IF(AND(E580&gt;0,AA580&lt;2,NOT(AND(C581=C580,AA581=AA580+1))),INDEX(DATAS,AA580+1),"")</f>
        <v/>
      </c>
      <c r="AI580" s="60" t="str">
        <f aca="false">IF(AND(AC580=1,AA580&lt;2),IF(AND(C581=C580,AA581=AA580+1),IF(AC581=1,"",INDEX(DATAS,AA580+1)),INDEX(DATAS,AA580+1)),"")</f>
        <v/>
      </c>
    </row>
    <row r="581" customFormat="false" ht="15" hidden="false" customHeight="false" outlineLevel="0" collapsed="false">
      <c r="A581" s="60" t="n">
        <v>46310</v>
      </c>
      <c r="B581" s="0" t="n">
        <v>2</v>
      </c>
      <c r="C581" s="0" t="n">
        <v>3858</v>
      </c>
      <c r="D581" s="0" t="n">
        <v>126</v>
      </c>
      <c r="E581" s="0" t="n">
        <v>3</v>
      </c>
      <c r="F581" s="55" t="s">
        <v>401</v>
      </c>
      <c r="G581" s="0" t="n">
        <v>58.8</v>
      </c>
      <c r="H581" s="0" t="n">
        <v>53</v>
      </c>
      <c r="I581" s="55" t="s">
        <v>157</v>
      </c>
      <c r="J581" s="0" t="n">
        <v>69</v>
      </c>
      <c r="K581" s="0" t="n">
        <v>69</v>
      </c>
      <c r="L581" s="0" t="n">
        <v>57</v>
      </c>
      <c r="M581" s="0" t="n">
        <v>738.43</v>
      </c>
      <c r="N581" s="0" t="n">
        <v>61.92</v>
      </c>
      <c r="O581" s="0" t="n">
        <v>30.02</v>
      </c>
      <c r="P581" s="0" t="n">
        <v>3.46</v>
      </c>
      <c r="Q581" s="0" t="n">
        <v>3.89</v>
      </c>
      <c r="T581" s="0" t="n">
        <v>59.4</v>
      </c>
      <c r="U581" s="0" t="n">
        <v>1690</v>
      </c>
      <c r="V581" s="0" t="n">
        <v>1</v>
      </c>
      <c r="W581" s="60" t="n">
        <v>46254</v>
      </c>
      <c r="X581" s="55" t="n">
        <f aca="false">IF(I581="Male",0,1)</f>
        <v>1</v>
      </c>
      <c r="Y581" s="55" t="n">
        <f aca="false">IF(OR(I581="DNB",I581="Dry DNB"),1,0)</f>
        <v>0</v>
      </c>
      <c r="Z581" s="55" t="n">
        <f aca="false">IF(ISNUMBER(W581),A581-W581,"")</f>
        <v>56</v>
      </c>
      <c r="AA581" s="55" t="n">
        <f aca="false">MATCH(A581,DATAS,0)</f>
        <v>2</v>
      </c>
      <c r="AB581" s="55" t="n">
        <f aca="false">IF(AND(E581&gt;0,OR(AND(B581&gt;=1,B581&lt;=6),B581=10)),1,0)</f>
        <v>1</v>
      </c>
      <c r="AC581" s="55" t="n">
        <f aca="false">IF(AND(E581&gt;0,B581=10),1,0)</f>
        <v>0</v>
      </c>
      <c r="AD581" s="55" t="n">
        <f aca="false">IF(AND(C580=C581,AA580=AA581-1),AB580,"")</f>
        <v>1</v>
      </c>
      <c r="AE581" s="55" t="n">
        <f aca="false">IF(AND(C580=C581,AA580=AA581-1),AC580,"")</f>
        <v>0</v>
      </c>
      <c r="AF581" s="55" t="n">
        <f aca="false">IF(AA581=1,"",IF(AND(AB581=1,AD581&lt;&gt;1),1,0))</f>
        <v>0</v>
      </c>
      <c r="AG581" s="55" t="n">
        <f aca="false">IF(AA581=1,"",IF(AND(AC581=1,AE581&lt;&gt;1),1,0))</f>
        <v>0</v>
      </c>
      <c r="AH581" s="60" t="str">
        <f aca="false">IF(AND(E581&gt;0,AA581&lt;2,NOT(AND(C582=C581,AA582=AA581+1))),INDEX(DATAS,AA581+1),"")</f>
        <v/>
      </c>
      <c r="AI581" s="60" t="str">
        <f aca="false">IF(AND(AC581=1,AA581&lt;2),IF(AND(C582=C581,AA582=AA581+1),IF(AC582=1,"",INDEX(DATAS,AA581+1)),INDEX(DATAS,AA581+1)),"")</f>
        <v/>
      </c>
    </row>
    <row r="582" customFormat="false" ht="15" hidden="false" customHeight="false" outlineLevel="0" collapsed="false">
      <c r="A582" s="60" t="n">
        <v>46309</v>
      </c>
      <c r="B582" s="0" t="n">
        <v>14</v>
      </c>
      <c r="C582" s="0" t="n">
        <v>3860</v>
      </c>
      <c r="D582" s="0" t="n">
        <v>463</v>
      </c>
      <c r="E582" s="0" t="n">
        <v>2</v>
      </c>
      <c r="F582" s="55" t="s">
        <v>402</v>
      </c>
      <c r="I582" s="55" t="s">
        <v>162</v>
      </c>
      <c r="J582" s="0" t="n">
        <v>240</v>
      </c>
      <c r="K582" s="0" t="n">
        <v>58</v>
      </c>
      <c r="L582" s="0" t="n">
        <v>259</v>
      </c>
      <c r="M582" s="0" t="n">
        <v>1274</v>
      </c>
      <c r="N582" s="0" t="n">
        <v>59.7</v>
      </c>
      <c r="O582" s="0" t="n">
        <v>45.46</v>
      </c>
      <c r="P582" s="0" t="n">
        <v>5.9</v>
      </c>
      <c r="Q582" s="0" t="n">
        <v>4.21</v>
      </c>
      <c r="R582" s="0" t="n">
        <v>6526</v>
      </c>
      <c r="S582" s="0" t="n">
        <v>13132</v>
      </c>
      <c r="T582" s="0" t="n">
        <v>67.65</v>
      </c>
      <c r="U582" s="0" t="n">
        <v>1688</v>
      </c>
      <c r="V582" s="0" t="n">
        <v>6</v>
      </c>
      <c r="W582" s="60" t="n">
        <v>46051</v>
      </c>
      <c r="X582" s="55" t="n">
        <f aca="false">IF(I582="Male",0,1)</f>
        <v>1</v>
      </c>
      <c r="Y582" s="55" t="n">
        <f aca="false">IF(OR(I582="DNB",I582="Dry DNB"),1,0)</f>
        <v>0</v>
      </c>
      <c r="Z582" s="55" t="n">
        <f aca="false">IF(ISNUMBER(W582),A582-W582,"")</f>
        <v>258</v>
      </c>
      <c r="AA582" s="55" t="n">
        <f aca="false">MATCH(A582,DATAS,0)</f>
        <v>1</v>
      </c>
      <c r="AB582" s="55" t="n">
        <f aca="false">IF(AND(E582&gt;0,OR(AND(B582&gt;=1,B582&lt;=6),B582=10)),1,0)</f>
        <v>0</v>
      </c>
      <c r="AC582" s="55" t="n">
        <f aca="false">IF(AND(E582&gt;0,B582=10),1,0)</f>
        <v>0</v>
      </c>
      <c r="AD582" s="0" t="str">
        <f aca="false">IF(AND(C581=C582,AA581=AA582-1),AB581,"")</f>
        <v/>
      </c>
      <c r="AE582" s="0" t="str">
        <f aca="false">IF(AND(C581=C582,AA581=AA582-1),AC581,"")</f>
        <v/>
      </c>
      <c r="AF582" s="0" t="str">
        <f aca="false">IF(AA582=1,"",IF(AND(AB582=1,AD582&lt;&gt;1),1,0))</f>
        <v/>
      </c>
      <c r="AG582" s="0" t="str">
        <f aca="false">IF(AA582=1,"",IF(AND(AC582=1,AE582&lt;&gt;1),1,0))</f>
        <v/>
      </c>
      <c r="AH582" s="60" t="str">
        <f aca="false">IF(AND(E582&gt;0,AA582&lt;2,NOT(AND(C583=C582,AA583=AA582+1))),INDEX(DATAS,AA582+1),"")</f>
        <v/>
      </c>
      <c r="AI582" s="60" t="str">
        <f aca="false">IF(AND(AC582=1,AA582&lt;2),IF(AND(C583=C582,AA583=AA582+1),IF(AC583=1,"",INDEX(DATAS,AA582+1)),INDEX(DATAS,AA582+1)),"")</f>
        <v/>
      </c>
    </row>
    <row r="583" customFormat="false" ht="15" hidden="false" customHeight="false" outlineLevel="0" collapsed="false">
      <c r="A583" s="60" t="n">
        <v>46310</v>
      </c>
      <c r="B583" s="0" t="n">
        <v>14</v>
      </c>
      <c r="C583" s="0" t="n">
        <v>3860</v>
      </c>
      <c r="D583" s="0" t="n">
        <v>463</v>
      </c>
      <c r="E583" s="0" t="n">
        <v>2</v>
      </c>
      <c r="F583" s="55" t="s">
        <v>402</v>
      </c>
      <c r="I583" s="55" t="s">
        <v>162</v>
      </c>
      <c r="J583" s="0" t="n">
        <v>240</v>
      </c>
      <c r="K583" s="0" t="n">
        <v>58</v>
      </c>
      <c r="L583" s="0" t="n">
        <v>260</v>
      </c>
      <c r="M583" s="0" t="n">
        <v>1274</v>
      </c>
      <c r="N583" s="0" t="n">
        <v>59.7</v>
      </c>
      <c r="O583" s="0" t="n">
        <v>45.46</v>
      </c>
      <c r="P583" s="0" t="n">
        <v>5.9</v>
      </c>
      <c r="Q583" s="0" t="n">
        <v>4.21</v>
      </c>
      <c r="T583" s="0" t="n">
        <v>67.65</v>
      </c>
      <c r="U583" s="0" t="n">
        <v>1689</v>
      </c>
      <c r="V583" s="0" t="n">
        <v>6</v>
      </c>
      <c r="W583" s="60" t="n">
        <v>46051</v>
      </c>
      <c r="X583" s="55" t="n">
        <f aca="false">IF(I583="Male",0,1)</f>
        <v>1</v>
      </c>
      <c r="Y583" s="55" t="n">
        <f aca="false">IF(OR(I583="DNB",I583="Dry DNB"),1,0)</f>
        <v>0</v>
      </c>
      <c r="Z583" s="55" t="n">
        <f aca="false">IF(ISNUMBER(W583),A583-W583,"")</f>
        <v>259</v>
      </c>
      <c r="AA583" s="55" t="n">
        <f aca="false">MATCH(A583,DATAS,0)</f>
        <v>2</v>
      </c>
      <c r="AB583" s="55" t="n">
        <f aca="false">IF(AND(E583&gt;0,OR(AND(B583&gt;=1,B583&lt;=6),B583=10)),1,0)</f>
        <v>0</v>
      </c>
      <c r="AC583" s="55" t="n">
        <f aca="false">IF(AND(E583&gt;0,B583=10),1,0)</f>
        <v>0</v>
      </c>
      <c r="AD583" s="55" t="n">
        <f aca="false">IF(AND(C582=C583,AA582=AA583-1),AB582,"")</f>
        <v>0</v>
      </c>
      <c r="AE583" s="55" t="n">
        <f aca="false">IF(AND(C582=C583,AA582=AA583-1),AC582,"")</f>
        <v>0</v>
      </c>
      <c r="AF583" s="55" t="n">
        <f aca="false">IF(AA583=1,"",IF(AND(AB583=1,AD583&lt;&gt;1),1,0))</f>
        <v>0</v>
      </c>
      <c r="AG583" s="55" t="n">
        <f aca="false">IF(AA583=1,"",IF(AND(AC583=1,AE583&lt;&gt;1),1,0))</f>
        <v>0</v>
      </c>
      <c r="AH583" s="60" t="str">
        <f aca="false">IF(AND(E583&gt;0,AA583&lt;2,NOT(AND(C584=C583,AA584=AA583+1))),INDEX(DATAS,AA583+1),"")</f>
        <v/>
      </c>
      <c r="AI583" s="60" t="str">
        <f aca="false">IF(AND(AC583=1,AA583&lt;2),IF(AND(C584=C583,AA584=AA583+1),IF(AC584=1,"",INDEX(DATAS,AA583+1)),INDEX(DATAS,AA583+1)),"")</f>
        <v/>
      </c>
    </row>
    <row r="584" customFormat="false" ht="15" hidden="false" customHeight="false" outlineLevel="0" collapsed="false">
      <c r="A584" s="60" t="n">
        <v>46309</v>
      </c>
      <c r="B584" s="0" t="n">
        <v>5</v>
      </c>
      <c r="C584" s="0" t="n">
        <v>3864</v>
      </c>
      <c r="D584" s="0" t="n">
        <v>320</v>
      </c>
      <c r="E584" s="0" t="n">
        <v>3</v>
      </c>
      <c r="F584" s="55" t="s">
        <v>403</v>
      </c>
      <c r="G584" s="0" t="n">
        <v>42.2</v>
      </c>
      <c r="H584" s="0" t="n">
        <v>42</v>
      </c>
      <c r="I584" s="55" t="s">
        <v>157</v>
      </c>
      <c r="J584" s="0" t="n">
        <v>201</v>
      </c>
      <c r="K584" s="0" t="n">
        <v>68</v>
      </c>
      <c r="L584" s="0" t="n">
        <v>119</v>
      </c>
      <c r="M584" s="0" t="n">
        <v>545.48</v>
      </c>
      <c r="N584" s="0" t="n">
        <v>42.73</v>
      </c>
      <c r="O584" s="0" t="n">
        <v>22</v>
      </c>
      <c r="P584" s="0" t="n">
        <v>4.62</v>
      </c>
      <c r="Q584" s="0" t="n">
        <v>3.72</v>
      </c>
      <c r="R584" s="0" t="n">
        <v>5583</v>
      </c>
      <c r="S584" s="0" t="n">
        <v>11130</v>
      </c>
      <c r="T584" s="0" t="n">
        <v>60.8</v>
      </c>
      <c r="U584" s="0" t="n">
        <v>1687</v>
      </c>
      <c r="V584" s="0" t="n">
        <v>4</v>
      </c>
      <c r="W584" s="60" t="n">
        <v>46191</v>
      </c>
      <c r="X584" s="55" t="n">
        <f aca="false">IF(I584="Male",0,1)</f>
        <v>1</v>
      </c>
      <c r="Y584" s="55" t="n">
        <f aca="false">IF(OR(I584="DNB",I584="Dry DNB"),1,0)</f>
        <v>0</v>
      </c>
      <c r="Z584" s="55" t="n">
        <f aca="false">IF(ISNUMBER(W584),A584-W584,"")</f>
        <v>118</v>
      </c>
      <c r="AA584" s="55" t="n">
        <f aca="false">MATCH(A584,DATAS,0)</f>
        <v>1</v>
      </c>
      <c r="AB584" s="55" t="n">
        <f aca="false">IF(AND(E584&gt;0,OR(AND(B584&gt;=1,B584&lt;=6),B584=10)),1,0)</f>
        <v>1</v>
      </c>
      <c r="AC584" s="55" t="n">
        <f aca="false">IF(AND(E584&gt;0,B584=10),1,0)</f>
        <v>0</v>
      </c>
      <c r="AD584" s="0" t="str">
        <f aca="false">IF(AND(C583=C584,AA583=AA584-1),AB583,"")</f>
        <v/>
      </c>
      <c r="AE584" s="0" t="str">
        <f aca="false">IF(AND(C583=C584,AA583=AA584-1),AC583,"")</f>
        <v/>
      </c>
      <c r="AF584" s="0" t="str">
        <f aca="false">IF(AA584=1,"",IF(AND(AB584=1,AD584&lt;&gt;1),1,0))</f>
        <v/>
      </c>
      <c r="AG584" s="0" t="str">
        <f aca="false">IF(AA584=1,"",IF(AND(AC584=1,AE584&lt;&gt;1),1,0))</f>
        <v/>
      </c>
      <c r="AH584" s="60" t="str">
        <f aca="false">IF(AND(E584&gt;0,AA584&lt;2,NOT(AND(C585=C584,AA585=AA584+1))),INDEX(DATAS,AA584+1),"")</f>
        <v/>
      </c>
      <c r="AI584" s="60" t="str">
        <f aca="false">IF(AND(AC584=1,AA584&lt;2),IF(AND(C585=C584,AA585=AA584+1),IF(AC585=1,"",INDEX(DATAS,AA584+1)),INDEX(DATAS,AA584+1)),"")</f>
        <v/>
      </c>
    </row>
    <row r="585" customFormat="false" ht="15" hidden="false" customHeight="false" outlineLevel="0" collapsed="false">
      <c r="A585" s="60" t="n">
        <v>46310</v>
      </c>
      <c r="B585" s="0" t="n">
        <v>5</v>
      </c>
      <c r="C585" s="0" t="n">
        <v>3864</v>
      </c>
      <c r="D585" s="0" t="n">
        <v>321</v>
      </c>
      <c r="E585" s="0" t="n">
        <v>3</v>
      </c>
      <c r="F585" s="55" t="s">
        <v>403</v>
      </c>
      <c r="G585" s="0" t="n">
        <v>41.7</v>
      </c>
      <c r="H585" s="0" t="n">
        <v>41</v>
      </c>
      <c r="I585" s="55" t="s">
        <v>157</v>
      </c>
      <c r="J585" s="0" t="n">
        <v>201</v>
      </c>
      <c r="K585" s="0" t="n">
        <v>68</v>
      </c>
      <c r="L585" s="0" t="n">
        <v>120</v>
      </c>
      <c r="M585" s="0" t="n">
        <v>545.48</v>
      </c>
      <c r="N585" s="0" t="n">
        <v>42.73</v>
      </c>
      <c r="O585" s="0" t="n">
        <v>22</v>
      </c>
      <c r="P585" s="0" t="n">
        <v>4.62</v>
      </c>
      <c r="Q585" s="0" t="n">
        <v>3.72</v>
      </c>
      <c r="T585" s="0" t="n">
        <v>60.8</v>
      </c>
      <c r="U585" s="0" t="n">
        <v>1688</v>
      </c>
      <c r="V585" s="0" t="n">
        <v>4</v>
      </c>
      <c r="W585" s="60" t="n">
        <v>46191</v>
      </c>
      <c r="X585" s="55" t="n">
        <f aca="false">IF(I585="Male",0,1)</f>
        <v>1</v>
      </c>
      <c r="Y585" s="55" t="n">
        <f aca="false">IF(OR(I585="DNB",I585="Dry DNB"),1,0)</f>
        <v>0</v>
      </c>
      <c r="Z585" s="55" t="n">
        <f aca="false">IF(ISNUMBER(W585),A585-W585,"")</f>
        <v>119</v>
      </c>
      <c r="AA585" s="55" t="n">
        <f aca="false">MATCH(A585,DATAS,0)</f>
        <v>2</v>
      </c>
      <c r="AB585" s="55" t="n">
        <f aca="false">IF(AND(E585&gt;0,OR(AND(B585&gt;=1,B585&lt;=6),B585=10)),1,0)</f>
        <v>1</v>
      </c>
      <c r="AC585" s="55" t="n">
        <f aca="false">IF(AND(E585&gt;0,B585=10),1,0)</f>
        <v>0</v>
      </c>
      <c r="AD585" s="55" t="n">
        <f aca="false">IF(AND(C584=C585,AA584=AA585-1),AB584,"")</f>
        <v>1</v>
      </c>
      <c r="AE585" s="55" t="n">
        <f aca="false">IF(AND(C584=C585,AA584=AA585-1),AC584,"")</f>
        <v>0</v>
      </c>
      <c r="AF585" s="55" t="n">
        <f aca="false">IF(AA585=1,"",IF(AND(AB585=1,AD585&lt;&gt;1),1,0))</f>
        <v>0</v>
      </c>
      <c r="AG585" s="55" t="n">
        <f aca="false">IF(AA585=1,"",IF(AND(AC585=1,AE585&lt;&gt;1),1,0))</f>
        <v>0</v>
      </c>
      <c r="AH585" s="60" t="str">
        <f aca="false">IF(AND(E585&gt;0,AA585&lt;2,NOT(AND(C586=C585,AA586=AA585+1))),INDEX(DATAS,AA585+1),"")</f>
        <v/>
      </c>
      <c r="AI585" s="60" t="str">
        <f aca="false">IF(AND(AC585=1,AA585&lt;2),IF(AND(C586=C585,AA586=AA585+1),IF(AC586=1,"",INDEX(DATAS,AA585+1)),INDEX(DATAS,AA585+1)),"")</f>
        <v/>
      </c>
    </row>
    <row r="586" customFormat="false" ht="15" hidden="false" customHeight="false" outlineLevel="0" collapsed="false">
      <c r="A586" s="60" t="n">
        <v>46309</v>
      </c>
      <c r="B586" s="0" t="n">
        <v>5</v>
      </c>
      <c r="C586" s="0" t="n">
        <v>3870</v>
      </c>
      <c r="D586" s="0" t="n">
        <v>327</v>
      </c>
      <c r="E586" s="0" t="n">
        <v>3</v>
      </c>
      <c r="F586" s="55" t="s">
        <v>404</v>
      </c>
      <c r="G586" s="0" t="n">
        <v>28.3</v>
      </c>
      <c r="H586" s="0" t="n">
        <v>27</v>
      </c>
      <c r="I586" s="55" t="s">
        <v>157</v>
      </c>
      <c r="J586" s="0" t="n">
        <v>205</v>
      </c>
      <c r="K586" s="0" t="n">
        <v>68</v>
      </c>
      <c r="L586" s="0" t="n">
        <v>122</v>
      </c>
      <c r="M586" s="0" t="n">
        <v>223.45</v>
      </c>
      <c r="N586" s="0" t="n">
        <v>59.03</v>
      </c>
      <c r="O586" s="0" t="n">
        <v>20.19</v>
      </c>
      <c r="P586" s="0" t="n">
        <v>6.13</v>
      </c>
      <c r="Q586" s="0" t="n">
        <v>4.25</v>
      </c>
      <c r="R586" s="0" t="n">
        <v>4934</v>
      </c>
      <c r="S586" s="0" t="n">
        <v>8646</v>
      </c>
      <c r="T586" s="0" t="n">
        <v>48.4</v>
      </c>
      <c r="U586" s="0" t="n">
        <v>1683</v>
      </c>
      <c r="V586" s="0" t="n">
        <v>4</v>
      </c>
      <c r="W586" s="60" t="n">
        <v>46188</v>
      </c>
      <c r="X586" s="55" t="n">
        <f aca="false">IF(I586="Male",0,1)</f>
        <v>1</v>
      </c>
      <c r="Y586" s="55" t="n">
        <f aca="false">IF(OR(I586="DNB",I586="Dry DNB"),1,0)</f>
        <v>0</v>
      </c>
      <c r="Z586" s="55" t="n">
        <f aca="false">IF(ISNUMBER(W586),A586-W586,"")</f>
        <v>121</v>
      </c>
      <c r="AA586" s="55" t="n">
        <f aca="false">MATCH(A586,DATAS,0)</f>
        <v>1</v>
      </c>
      <c r="AB586" s="55" t="n">
        <f aca="false">IF(AND(E586&gt;0,OR(AND(B586&gt;=1,B586&lt;=6),B586=10)),1,0)</f>
        <v>1</v>
      </c>
      <c r="AC586" s="55" t="n">
        <f aca="false">IF(AND(E586&gt;0,B586=10),1,0)</f>
        <v>0</v>
      </c>
      <c r="AD586" s="0" t="str">
        <f aca="false">IF(AND(C585=C586,AA585=AA586-1),AB585,"")</f>
        <v/>
      </c>
      <c r="AE586" s="0" t="str">
        <f aca="false">IF(AND(C585=C586,AA585=AA586-1),AC585,"")</f>
        <v/>
      </c>
      <c r="AF586" s="0" t="str">
        <f aca="false">IF(AA586=1,"",IF(AND(AB586=1,AD586&lt;&gt;1),1,0))</f>
        <v/>
      </c>
      <c r="AG586" s="0" t="str">
        <f aca="false">IF(AA586=1,"",IF(AND(AC586=1,AE586&lt;&gt;1),1,0))</f>
        <v/>
      </c>
      <c r="AH586" s="60" t="str">
        <f aca="false">IF(AND(E586&gt;0,AA586&lt;2,NOT(AND(C587=C586,AA587=AA586+1))),INDEX(DATAS,AA586+1),"")</f>
        <v/>
      </c>
      <c r="AI586" s="60" t="str">
        <f aca="false">IF(AND(AC586=1,AA586&lt;2),IF(AND(C587=C586,AA587=AA586+1),IF(AC587=1,"",INDEX(DATAS,AA586+1)),INDEX(DATAS,AA586+1)),"")</f>
        <v/>
      </c>
    </row>
    <row r="587" customFormat="false" ht="15" hidden="false" customHeight="false" outlineLevel="0" collapsed="false">
      <c r="A587" s="60" t="n">
        <v>46310</v>
      </c>
      <c r="B587" s="0" t="n">
        <v>5</v>
      </c>
      <c r="C587" s="0" t="n">
        <v>3870</v>
      </c>
      <c r="D587" s="0" t="n">
        <v>328</v>
      </c>
      <c r="E587" s="0" t="n">
        <v>3</v>
      </c>
      <c r="F587" s="55" t="s">
        <v>404</v>
      </c>
      <c r="G587" s="0" t="n">
        <v>27.2</v>
      </c>
      <c r="H587" s="0" t="n">
        <v>27</v>
      </c>
      <c r="I587" s="55" t="s">
        <v>157</v>
      </c>
      <c r="J587" s="0" t="n">
        <v>205</v>
      </c>
      <c r="K587" s="0" t="n">
        <v>68</v>
      </c>
      <c r="L587" s="0" t="n">
        <v>123</v>
      </c>
      <c r="M587" s="0" t="n">
        <v>223.45</v>
      </c>
      <c r="N587" s="0" t="n">
        <v>59.03</v>
      </c>
      <c r="O587" s="0" t="n">
        <v>20.19</v>
      </c>
      <c r="P587" s="0" t="n">
        <v>6.13</v>
      </c>
      <c r="Q587" s="0" t="n">
        <v>4.25</v>
      </c>
      <c r="T587" s="0" t="n">
        <v>48.4</v>
      </c>
      <c r="U587" s="0" t="n">
        <v>1684</v>
      </c>
      <c r="V587" s="0" t="n">
        <v>4</v>
      </c>
      <c r="W587" s="60" t="n">
        <v>46188</v>
      </c>
      <c r="X587" s="55" t="n">
        <f aca="false">IF(I587="Male",0,1)</f>
        <v>1</v>
      </c>
      <c r="Y587" s="55" t="n">
        <f aca="false">IF(OR(I587="DNB",I587="Dry DNB"),1,0)</f>
        <v>0</v>
      </c>
      <c r="Z587" s="55" t="n">
        <f aca="false">IF(ISNUMBER(W587),A587-W587,"")</f>
        <v>122</v>
      </c>
      <c r="AA587" s="55" t="n">
        <f aca="false">MATCH(A587,DATAS,0)</f>
        <v>2</v>
      </c>
      <c r="AB587" s="55" t="n">
        <f aca="false">IF(AND(E587&gt;0,OR(AND(B587&gt;=1,B587&lt;=6),B587=10)),1,0)</f>
        <v>1</v>
      </c>
      <c r="AC587" s="55" t="n">
        <f aca="false">IF(AND(E587&gt;0,B587=10),1,0)</f>
        <v>0</v>
      </c>
      <c r="AD587" s="55" t="n">
        <f aca="false">IF(AND(C586=C587,AA586=AA587-1),AB586,"")</f>
        <v>1</v>
      </c>
      <c r="AE587" s="55" t="n">
        <f aca="false">IF(AND(C586=C587,AA586=AA587-1),AC586,"")</f>
        <v>0</v>
      </c>
      <c r="AF587" s="55" t="n">
        <f aca="false">IF(AA587=1,"",IF(AND(AB587=1,AD587&lt;&gt;1),1,0))</f>
        <v>0</v>
      </c>
      <c r="AG587" s="55" t="n">
        <f aca="false">IF(AA587=1,"",IF(AND(AC587=1,AE587&lt;&gt;1),1,0))</f>
        <v>0</v>
      </c>
      <c r="AH587" s="60" t="str">
        <f aca="false">IF(AND(E587&gt;0,AA587&lt;2,NOT(AND(C588=C587,AA588=AA587+1))),INDEX(DATAS,AA587+1),"")</f>
        <v/>
      </c>
      <c r="AI587" s="60" t="str">
        <f aca="false">IF(AND(AC587=1,AA587&lt;2),IF(AND(C588=C587,AA588=AA587+1),IF(AC588=1,"",INDEX(DATAS,AA587+1)),INDEX(DATAS,AA587+1)),"")</f>
        <v/>
      </c>
    </row>
    <row r="588" customFormat="false" ht="15" hidden="false" customHeight="false" outlineLevel="0" collapsed="false">
      <c r="A588" s="60" t="n">
        <v>46309</v>
      </c>
      <c r="B588" s="0" t="n">
        <v>2</v>
      </c>
      <c r="C588" s="0" t="n">
        <v>3878</v>
      </c>
      <c r="D588" s="0" t="n">
        <v>242</v>
      </c>
      <c r="E588" s="0" t="n">
        <v>3</v>
      </c>
      <c r="F588" s="55" t="s">
        <v>405</v>
      </c>
      <c r="G588" s="0" t="n">
        <v>53.7</v>
      </c>
      <c r="H588" s="0" t="n">
        <v>52</v>
      </c>
      <c r="I588" s="55" t="s">
        <v>157</v>
      </c>
      <c r="J588" s="0" t="n">
        <v>67</v>
      </c>
      <c r="K588" s="0" t="n">
        <v>67</v>
      </c>
      <c r="L588" s="0" t="n">
        <v>175</v>
      </c>
      <c r="M588" s="0" t="n">
        <v>505.11</v>
      </c>
      <c r="N588" s="0" t="n">
        <v>27.51</v>
      </c>
      <c r="O588" s="0" t="n">
        <v>21.07</v>
      </c>
      <c r="P588" s="0" t="n">
        <v>3.17</v>
      </c>
      <c r="Q588" s="0" t="n">
        <v>3.39</v>
      </c>
      <c r="R588" s="0" t="n">
        <v>5400</v>
      </c>
      <c r="S588" s="0" t="n">
        <v>11511</v>
      </c>
      <c r="T588" s="0" t="n">
        <v>60.8</v>
      </c>
      <c r="U588" s="0" t="n">
        <v>1679</v>
      </c>
      <c r="V588" s="0" t="n">
        <v>1</v>
      </c>
      <c r="W588" s="60" t="n">
        <v>46135</v>
      </c>
      <c r="X588" s="55" t="n">
        <f aca="false">IF(I588="Male",0,1)</f>
        <v>1</v>
      </c>
      <c r="Y588" s="55" t="n">
        <f aca="false">IF(OR(I588="DNB",I588="Dry DNB"),1,0)</f>
        <v>0</v>
      </c>
      <c r="Z588" s="55" t="n">
        <f aca="false">IF(ISNUMBER(W588),A588-W588,"")</f>
        <v>174</v>
      </c>
      <c r="AA588" s="55" t="n">
        <f aca="false">MATCH(A588,DATAS,0)</f>
        <v>1</v>
      </c>
      <c r="AB588" s="55" t="n">
        <f aca="false">IF(AND(E588&gt;0,OR(AND(B588&gt;=1,B588&lt;=6),B588=10)),1,0)</f>
        <v>1</v>
      </c>
      <c r="AC588" s="55" t="n">
        <f aca="false">IF(AND(E588&gt;0,B588=10),1,0)</f>
        <v>0</v>
      </c>
      <c r="AD588" s="0" t="str">
        <f aca="false">IF(AND(C587=C588,AA587=AA588-1),AB587,"")</f>
        <v/>
      </c>
      <c r="AE588" s="0" t="str">
        <f aca="false">IF(AND(C587=C588,AA587=AA588-1),AC587,"")</f>
        <v/>
      </c>
      <c r="AF588" s="0" t="str">
        <f aca="false">IF(AA588=1,"",IF(AND(AB588=1,AD588&lt;&gt;1),1,0))</f>
        <v/>
      </c>
      <c r="AG588" s="0" t="str">
        <f aca="false">IF(AA588=1,"",IF(AND(AC588=1,AE588&lt;&gt;1),1,0))</f>
        <v/>
      </c>
      <c r="AH588" s="60" t="str">
        <f aca="false">IF(AND(E588&gt;0,AA588&lt;2,NOT(AND(C589=C588,AA589=AA588+1))),INDEX(DATAS,AA588+1),"")</f>
        <v/>
      </c>
      <c r="AI588" s="60" t="str">
        <f aca="false">IF(AND(AC588=1,AA588&lt;2),IF(AND(C589=C588,AA589=AA588+1),IF(AC589=1,"",INDEX(DATAS,AA588+1)),INDEX(DATAS,AA588+1)),"")</f>
        <v/>
      </c>
    </row>
    <row r="589" customFormat="false" ht="15" hidden="false" customHeight="false" outlineLevel="0" collapsed="false">
      <c r="A589" s="60" t="n">
        <v>46310</v>
      </c>
      <c r="B589" s="0" t="n">
        <v>2</v>
      </c>
      <c r="C589" s="0" t="n">
        <v>3878</v>
      </c>
      <c r="D589" s="0" t="n">
        <v>243</v>
      </c>
      <c r="E589" s="0" t="n">
        <v>3</v>
      </c>
      <c r="F589" s="55" t="s">
        <v>405</v>
      </c>
      <c r="G589" s="0" t="n">
        <v>52.8</v>
      </c>
      <c r="H589" s="0" t="n">
        <v>52</v>
      </c>
      <c r="I589" s="55" t="s">
        <v>157</v>
      </c>
      <c r="J589" s="0" t="n">
        <v>67</v>
      </c>
      <c r="K589" s="0" t="n">
        <v>67</v>
      </c>
      <c r="L589" s="0" t="n">
        <v>176</v>
      </c>
      <c r="M589" s="0" t="n">
        <v>505.11</v>
      </c>
      <c r="N589" s="0" t="n">
        <v>27.51</v>
      </c>
      <c r="O589" s="0" t="n">
        <v>21.07</v>
      </c>
      <c r="P589" s="0" t="n">
        <v>3.17</v>
      </c>
      <c r="Q589" s="0" t="n">
        <v>3.39</v>
      </c>
      <c r="T589" s="0" t="n">
        <v>60.8</v>
      </c>
      <c r="U589" s="0" t="n">
        <v>1680</v>
      </c>
      <c r="V589" s="0" t="n">
        <v>1</v>
      </c>
      <c r="W589" s="60" t="n">
        <v>46135</v>
      </c>
      <c r="X589" s="55" t="n">
        <f aca="false">IF(I589="Male",0,1)</f>
        <v>1</v>
      </c>
      <c r="Y589" s="55" t="n">
        <f aca="false">IF(OR(I589="DNB",I589="Dry DNB"),1,0)</f>
        <v>0</v>
      </c>
      <c r="Z589" s="55" t="n">
        <f aca="false">IF(ISNUMBER(W589),A589-W589,"")</f>
        <v>175</v>
      </c>
      <c r="AA589" s="55" t="n">
        <f aca="false">MATCH(A589,DATAS,0)</f>
        <v>2</v>
      </c>
      <c r="AB589" s="55" t="n">
        <f aca="false">IF(AND(E589&gt;0,OR(AND(B589&gt;=1,B589&lt;=6),B589=10)),1,0)</f>
        <v>1</v>
      </c>
      <c r="AC589" s="55" t="n">
        <f aca="false">IF(AND(E589&gt;0,B589=10),1,0)</f>
        <v>0</v>
      </c>
      <c r="AD589" s="55" t="n">
        <f aca="false">IF(AND(C588=C589,AA588=AA589-1),AB588,"")</f>
        <v>1</v>
      </c>
      <c r="AE589" s="55" t="n">
        <f aca="false">IF(AND(C588=C589,AA588=AA589-1),AC588,"")</f>
        <v>0</v>
      </c>
      <c r="AF589" s="55" t="n">
        <f aca="false">IF(AA589=1,"",IF(AND(AB589=1,AD589&lt;&gt;1),1,0))</f>
        <v>0</v>
      </c>
      <c r="AG589" s="55" t="n">
        <f aca="false">IF(AA589=1,"",IF(AND(AC589=1,AE589&lt;&gt;1),1,0))</f>
        <v>0</v>
      </c>
      <c r="AH589" s="60" t="str">
        <f aca="false">IF(AND(E589&gt;0,AA589&lt;2,NOT(AND(C590=C589,AA590=AA589+1))),INDEX(DATAS,AA589+1),"")</f>
        <v/>
      </c>
      <c r="AI589" s="60" t="str">
        <f aca="false">IF(AND(AC589=1,AA589&lt;2),IF(AND(C590=C589,AA590=AA589+1),IF(AC590=1,"",INDEX(DATAS,AA589+1)),INDEX(DATAS,AA589+1)),"")</f>
        <v/>
      </c>
    </row>
    <row r="590" customFormat="false" ht="15" hidden="false" customHeight="false" outlineLevel="0" collapsed="false">
      <c r="A590" s="60" t="n">
        <v>46309</v>
      </c>
      <c r="B590" s="0" t="n">
        <v>3</v>
      </c>
      <c r="C590" s="0" t="n">
        <v>3879</v>
      </c>
      <c r="D590" s="0" t="n">
        <v>122</v>
      </c>
      <c r="E590" s="0" t="n">
        <v>3</v>
      </c>
      <c r="F590" s="55" t="s">
        <v>405</v>
      </c>
      <c r="G590" s="0" t="n">
        <v>59.6</v>
      </c>
      <c r="H590" s="0" t="n">
        <v>60</v>
      </c>
      <c r="I590" s="55" t="s">
        <v>187</v>
      </c>
      <c r="J590" s="0" t="n">
        <v>122</v>
      </c>
      <c r="K590" s="0" t="n">
        <v>80</v>
      </c>
      <c r="M590" s="0" t="n">
        <v>830.4</v>
      </c>
      <c r="N590" s="0" t="n">
        <v>26.92</v>
      </c>
      <c r="O590" s="0" t="n">
        <v>30.33</v>
      </c>
      <c r="P590" s="0" t="n">
        <v>2.99</v>
      </c>
      <c r="Q590" s="0" t="n">
        <v>3.25</v>
      </c>
      <c r="R590" s="0" t="n">
        <v>6469</v>
      </c>
      <c r="S590" s="0" t="n">
        <v>12935</v>
      </c>
      <c r="T590" s="0" t="n">
        <v>71.45</v>
      </c>
      <c r="U590" s="0" t="n">
        <v>1679</v>
      </c>
      <c r="V590" s="0" t="n">
        <v>2</v>
      </c>
      <c r="W590" s="60" t="n">
        <v>46296</v>
      </c>
      <c r="X590" s="55" t="n">
        <f aca="false">IF(I590="Male",0,1)</f>
        <v>1</v>
      </c>
      <c r="Y590" s="55" t="n">
        <f aca="false">IF(OR(I590="DNB",I590="Dry DNB"),1,0)</f>
        <v>0</v>
      </c>
      <c r="Z590" s="55" t="n">
        <f aca="false">IF(ISNUMBER(W590),A590-W590,"")</f>
        <v>13</v>
      </c>
      <c r="AA590" s="55" t="n">
        <f aca="false">MATCH(A590,DATAS,0)</f>
        <v>1</v>
      </c>
      <c r="AB590" s="55" t="n">
        <f aca="false">IF(AND(E590&gt;0,OR(AND(B590&gt;=1,B590&lt;=6),B590=10)),1,0)</f>
        <v>1</v>
      </c>
      <c r="AC590" s="55" t="n">
        <f aca="false">IF(AND(E590&gt;0,B590=10),1,0)</f>
        <v>0</v>
      </c>
      <c r="AD590" s="0" t="str">
        <f aca="false">IF(AND(C589=C590,AA589=AA590-1),AB589,"")</f>
        <v/>
      </c>
      <c r="AE590" s="0" t="str">
        <f aca="false">IF(AND(C589=C590,AA589=AA590-1),AC589,"")</f>
        <v/>
      </c>
      <c r="AF590" s="0" t="str">
        <f aca="false">IF(AA590=1,"",IF(AND(AB590=1,AD590&lt;&gt;1),1,0))</f>
        <v/>
      </c>
      <c r="AG590" s="0" t="str">
        <f aca="false">IF(AA590=1,"",IF(AND(AC590=1,AE590&lt;&gt;1),1,0))</f>
        <v/>
      </c>
      <c r="AH590" s="60" t="str">
        <f aca="false">IF(AND(E590&gt;0,AA590&lt;2,NOT(AND(C591=C590,AA591=AA590+1))),INDEX(DATAS,AA590+1),"")</f>
        <v/>
      </c>
      <c r="AI590" s="60" t="str">
        <f aca="false">IF(AND(AC590=1,AA590&lt;2),IF(AND(C591=C590,AA591=AA590+1),IF(AC591=1,"",INDEX(DATAS,AA590+1)),INDEX(DATAS,AA590+1)),"")</f>
        <v/>
      </c>
    </row>
    <row r="591" customFormat="false" ht="15" hidden="false" customHeight="false" outlineLevel="0" collapsed="false">
      <c r="A591" s="60" t="n">
        <v>46310</v>
      </c>
      <c r="B591" s="0" t="n">
        <v>3</v>
      </c>
      <c r="C591" s="0" t="n">
        <v>3879</v>
      </c>
      <c r="D591" s="0" t="n">
        <v>123</v>
      </c>
      <c r="E591" s="0" t="n">
        <v>3</v>
      </c>
      <c r="F591" s="55" t="s">
        <v>405</v>
      </c>
      <c r="G591" s="0" t="n">
        <v>63.7</v>
      </c>
      <c r="H591" s="0" t="n">
        <v>60</v>
      </c>
      <c r="I591" s="55" t="s">
        <v>187</v>
      </c>
      <c r="J591" s="0" t="n">
        <v>123</v>
      </c>
      <c r="K591" s="0" t="n">
        <v>80</v>
      </c>
      <c r="M591" s="0" t="n">
        <v>830.4</v>
      </c>
      <c r="N591" s="0" t="n">
        <v>26.92</v>
      </c>
      <c r="O591" s="0" t="n">
        <v>30.33</v>
      </c>
      <c r="P591" s="0" t="n">
        <v>2.99</v>
      </c>
      <c r="Q591" s="0" t="n">
        <v>3.25</v>
      </c>
      <c r="T591" s="0" t="n">
        <v>71.45</v>
      </c>
      <c r="U591" s="0" t="n">
        <v>1680</v>
      </c>
      <c r="V591" s="0" t="n">
        <v>2</v>
      </c>
      <c r="W591" s="60" t="n">
        <v>46296</v>
      </c>
      <c r="X591" s="55" t="n">
        <f aca="false">IF(I591="Male",0,1)</f>
        <v>1</v>
      </c>
      <c r="Y591" s="55" t="n">
        <f aca="false">IF(OR(I591="DNB",I591="Dry DNB"),1,0)</f>
        <v>0</v>
      </c>
      <c r="Z591" s="55" t="n">
        <f aca="false">IF(ISNUMBER(W591),A591-W591,"")</f>
        <v>14</v>
      </c>
      <c r="AA591" s="55" t="n">
        <f aca="false">MATCH(A591,DATAS,0)</f>
        <v>2</v>
      </c>
      <c r="AB591" s="55" t="n">
        <f aca="false">IF(AND(E591&gt;0,OR(AND(B591&gt;=1,B591&lt;=6),B591=10)),1,0)</f>
        <v>1</v>
      </c>
      <c r="AC591" s="55" t="n">
        <f aca="false">IF(AND(E591&gt;0,B591=10),1,0)</f>
        <v>0</v>
      </c>
      <c r="AD591" s="55" t="n">
        <f aca="false">IF(AND(C590=C591,AA590=AA591-1),AB590,"")</f>
        <v>1</v>
      </c>
      <c r="AE591" s="55" t="n">
        <f aca="false">IF(AND(C590=C591,AA590=AA591-1),AC590,"")</f>
        <v>0</v>
      </c>
      <c r="AF591" s="55" t="n">
        <f aca="false">IF(AA591=1,"",IF(AND(AB591=1,AD591&lt;&gt;1),1,0))</f>
        <v>0</v>
      </c>
      <c r="AG591" s="55" t="n">
        <f aca="false">IF(AA591=1,"",IF(AND(AC591=1,AE591&lt;&gt;1),1,0))</f>
        <v>0</v>
      </c>
      <c r="AH591" s="60" t="str">
        <f aca="false">IF(AND(E591&gt;0,AA591&lt;2,NOT(AND(C592=C591,AA592=AA591+1))),INDEX(DATAS,AA591+1),"")</f>
        <v/>
      </c>
      <c r="AI591" s="60" t="str">
        <f aca="false">IF(AND(AC591=1,AA591&lt;2),IF(AND(C592=C591,AA592=AA591+1),IF(AC592=1,"",INDEX(DATAS,AA591+1)),INDEX(DATAS,AA591+1)),"")</f>
        <v/>
      </c>
    </row>
    <row r="592" customFormat="false" ht="15" hidden="false" customHeight="false" outlineLevel="0" collapsed="false">
      <c r="A592" s="60" t="n">
        <v>46309</v>
      </c>
      <c r="B592" s="0" t="n">
        <v>5</v>
      </c>
      <c r="C592" s="0" t="n">
        <v>3882</v>
      </c>
      <c r="D592" s="0" t="n">
        <v>220</v>
      </c>
      <c r="E592" s="0" t="n">
        <v>3</v>
      </c>
      <c r="F592" s="55" t="s">
        <v>406</v>
      </c>
      <c r="G592" s="0" t="n">
        <v>38.2</v>
      </c>
      <c r="H592" s="0" t="n">
        <v>32</v>
      </c>
      <c r="I592" s="55" t="s">
        <v>157</v>
      </c>
      <c r="J592" s="0" t="n">
        <v>66</v>
      </c>
      <c r="K592" s="0" t="n">
        <v>66</v>
      </c>
      <c r="L592" s="0" t="n">
        <v>154</v>
      </c>
      <c r="M592" s="0" t="n">
        <v>320.98</v>
      </c>
      <c r="N592" s="0" t="n">
        <v>40.52</v>
      </c>
      <c r="O592" s="0" t="n">
        <v>18.38</v>
      </c>
      <c r="P592" s="0" t="n">
        <v>4.9</v>
      </c>
      <c r="Q592" s="0" t="n">
        <v>3.65</v>
      </c>
      <c r="R592" s="0" t="n">
        <v>5325</v>
      </c>
      <c r="S592" s="0" t="n">
        <v>9959</v>
      </c>
      <c r="T592" s="0" t="n">
        <v>57.45</v>
      </c>
      <c r="U592" s="0" t="n">
        <v>1677</v>
      </c>
      <c r="V592" s="0" t="n">
        <v>1</v>
      </c>
      <c r="W592" s="60" t="n">
        <v>46156</v>
      </c>
      <c r="X592" s="55" t="n">
        <f aca="false">IF(I592="Male",0,1)</f>
        <v>1</v>
      </c>
      <c r="Y592" s="55" t="n">
        <f aca="false">IF(OR(I592="DNB",I592="Dry DNB"),1,0)</f>
        <v>0</v>
      </c>
      <c r="Z592" s="55" t="n">
        <f aca="false">IF(ISNUMBER(W592),A592-W592,"")</f>
        <v>153</v>
      </c>
      <c r="AA592" s="55" t="n">
        <f aca="false">MATCH(A592,DATAS,0)</f>
        <v>1</v>
      </c>
      <c r="AB592" s="55" t="n">
        <f aca="false">IF(AND(E592&gt;0,OR(AND(B592&gt;=1,B592&lt;=6),B592=10)),1,0)</f>
        <v>1</v>
      </c>
      <c r="AC592" s="55" t="n">
        <f aca="false">IF(AND(E592&gt;0,B592=10),1,0)</f>
        <v>0</v>
      </c>
      <c r="AD592" s="0" t="str">
        <f aca="false">IF(AND(C591=C592,AA591=AA592-1),AB591,"")</f>
        <v/>
      </c>
      <c r="AE592" s="0" t="str">
        <f aca="false">IF(AND(C591=C592,AA591=AA592-1),AC591,"")</f>
        <v/>
      </c>
      <c r="AF592" s="0" t="str">
        <f aca="false">IF(AA592=1,"",IF(AND(AB592=1,AD592&lt;&gt;1),1,0))</f>
        <v/>
      </c>
      <c r="AG592" s="0" t="str">
        <f aca="false">IF(AA592=1,"",IF(AND(AC592=1,AE592&lt;&gt;1),1,0))</f>
        <v/>
      </c>
      <c r="AH592" s="60" t="str">
        <f aca="false">IF(AND(E592&gt;0,AA592&lt;2,NOT(AND(C593=C592,AA593=AA592+1))),INDEX(DATAS,AA592+1),"")</f>
        <v/>
      </c>
      <c r="AI592" s="60" t="str">
        <f aca="false">IF(AND(AC592=1,AA592&lt;2),IF(AND(C593=C592,AA593=AA592+1),IF(AC593=1,"",INDEX(DATAS,AA592+1)),INDEX(DATAS,AA592+1)),"")</f>
        <v/>
      </c>
    </row>
    <row r="593" customFormat="false" ht="15" hidden="false" customHeight="false" outlineLevel="0" collapsed="false">
      <c r="A593" s="60" t="n">
        <v>46310</v>
      </c>
      <c r="B593" s="0" t="n">
        <v>5</v>
      </c>
      <c r="C593" s="0" t="n">
        <v>3882</v>
      </c>
      <c r="D593" s="0" t="n">
        <v>221</v>
      </c>
      <c r="E593" s="0" t="n">
        <v>3</v>
      </c>
      <c r="F593" s="55" t="s">
        <v>406</v>
      </c>
      <c r="G593" s="0" t="n">
        <v>41.4</v>
      </c>
      <c r="H593" s="0" t="n">
        <v>35</v>
      </c>
      <c r="I593" s="55" t="s">
        <v>157</v>
      </c>
      <c r="J593" s="0" t="n">
        <v>66</v>
      </c>
      <c r="K593" s="0" t="n">
        <v>66</v>
      </c>
      <c r="L593" s="0" t="n">
        <v>155</v>
      </c>
      <c r="M593" s="0" t="n">
        <v>320.98</v>
      </c>
      <c r="N593" s="0" t="n">
        <v>40.52</v>
      </c>
      <c r="O593" s="0" t="n">
        <v>18.38</v>
      </c>
      <c r="P593" s="0" t="n">
        <v>4.9</v>
      </c>
      <c r="Q593" s="0" t="n">
        <v>3.65</v>
      </c>
      <c r="T593" s="0" t="n">
        <v>57.45</v>
      </c>
      <c r="U593" s="0" t="n">
        <v>1678</v>
      </c>
      <c r="V593" s="0" t="n">
        <v>1</v>
      </c>
      <c r="W593" s="60" t="n">
        <v>46156</v>
      </c>
      <c r="X593" s="55" t="n">
        <f aca="false">IF(I593="Male",0,1)</f>
        <v>1</v>
      </c>
      <c r="Y593" s="55" t="n">
        <f aca="false">IF(OR(I593="DNB",I593="Dry DNB"),1,0)</f>
        <v>0</v>
      </c>
      <c r="Z593" s="55" t="n">
        <f aca="false">IF(ISNUMBER(W593),A593-W593,"")</f>
        <v>154</v>
      </c>
      <c r="AA593" s="55" t="n">
        <f aca="false">MATCH(A593,DATAS,0)</f>
        <v>2</v>
      </c>
      <c r="AB593" s="55" t="n">
        <f aca="false">IF(AND(E593&gt;0,OR(AND(B593&gt;=1,B593&lt;=6),B593=10)),1,0)</f>
        <v>1</v>
      </c>
      <c r="AC593" s="55" t="n">
        <f aca="false">IF(AND(E593&gt;0,B593=10),1,0)</f>
        <v>0</v>
      </c>
      <c r="AD593" s="55" t="n">
        <f aca="false">IF(AND(C592=C593,AA592=AA593-1),AB592,"")</f>
        <v>1</v>
      </c>
      <c r="AE593" s="55" t="n">
        <f aca="false">IF(AND(C592=C593,AA592=AA593-1),AC592,"")</f>
        <v>0</v>
      </c>
      <c r="AF593" s="55" t="n">
        <f aca="false">IF(AA593=1,"",IF(AND(AB593=1,AD593&lt;&gt;1),1,0))</f>
        <v>0</v>
      </c>
      <c r="AG593" s="55" t="n">
        <f aca="false">IF(AA593=1,"",IF(AND(AC593=1,AE593&lt;&gt;1),1,0))</f>
        <v>0</v>
      </c>
      <c r="AH593" s="60" t="str">
        <f aca="false">IF(AND(E593&gt;0,AA593&lt;2,NOT(AND(C594=C593,AA594=AA593+1))),INDEX(DATAS,AA593+1),"")</f>
        <v/>
      </c>
      <c r="AI593" s="60" t="str">
        <f aca="false">IF(AND(AC593=1,AA593&lt;2),IF(AND(C594=C593,AA594=AA593+1),IF(AC594=1,"",INDEX(DATAS,AA593+1)),INDEX(DATAS,AA593+1)),"")</f>
        <v/>
      </c>
    </row>
    <row r="594" customFormat="false" ht="15" hidden="false" customHeight="false" outlineLevel="0" collapsed="false">
      <c r="A594" s="60" t="n">
        <v>46309</v>
      </c>
      <c r="B594" s="0" t="n">
        <v>5</v>
      </c>
      <c r="C594" s="0" t="n">
        <v>3883</v>
      </c>
      <c r="D594" s="0" t="n">
        <v>246</v>
      </c>
      <c r="E594" s="0" t="n">
        <v>3</v>
      </c>
      <c r="F594" s="55" t="s">
        <v>406</v>
      </c>
      <c r="G594" s="0" t="n">
        <v>34.7</v>
      </c>
      <c r="H594" s="0" t="n">
        <v>35</v>
      </c>
      <c r="I594" s="55" t="s">
        <v>157</v>
      </c>
      <c r="J594" s="0" t="n">
        <v>64</v>
      </c>
      <c r="K594" s="0" t="n">
        <v>64</v>
      </c>
      <c r="L594" s="0" t="n">
        <v>182</v>
      </c>
      <c r="M594" s="0" t="n">
        <v>16.91</v>
      </c>
      <c r="N594" s="0" t="n">
        <v>37.16</v>
      </c>
      <c r="O594" s="0" t="n">
        <v>17.55</v>
      </c>
      <c r="P594" s="0" t="n">
        <v>6.17</v>
      </c>
      <c r="Q594" s="0" t="n">
        <v>3.91</v>
      </c>
      <c r="R594" s="0" t="n">
        <v>3867</v>
      </c>
      <c r="S594" s="0" t="n">
        <v>8788</v>
      </c>
      <c r="T594" s="0" t="n">
        <v>45.85</v>
      </c>
      <c r="U594" s="0" t="n">
        <v>1677</v>
      </c>
      <c r="V594" s="0" t="n">
        <v>1</v>
      </c>
      <c r="W594" s="60" t="n">
        <v>46128</v>
      </c>
      <c r="X594" s="55" t="n">
        <f aca="false">IF(I594="Male",0,1)</f>
        <v>1</v>
      </c>
      <c r="Y594" s="55" t="n">
        <f aca="false">IF(OR(I594="DNB",I594="Dry DNB"),1,0)</f>
        <v>0</v>
      </c>
      <c r="Z594" s="55" t="n">
        <f aca="false">IF(ISNUMBER(W594),A594-W594,"")</f>
        <v>181</v>
      </c>
      <c r="AA594" s="55" t="n">
        <f aca="false">MATCH(A594,DATAS,0)</f>
        <v>1</v>
      </c>
      <c r="AB594" s="55" t="n">
        <f aca="false">IF(AND(E594&gt;0,OR(AND(B594&gt;=1,B594&lt;=6),B594=10)),1,0)</f>
        <v>1</v>
      </c>
      <c r="AC594" s="55" t="n">
        <f aca="false">IF(AND(E594&gt;0,B594=10),1,0)</f>
        <v>0</v>
      </c>
      <c r="AD594" s="0" t="str">
        <f aca="false">IF(AND(C593=C594,AA593=AA594-1),AB593,"")</f>
        <v/>
      </c>
      <c r="AE594" s="0" t="str">
        <f aca="false">IF(AND(C593=C594,AA593=AA594-1),AC593,"")</f>
        <v/>
      </c>
      <c r="AF594" s="0" t="str">
        <f aca="false">IF(AA594=1,"",IF(AND(AB594=1,AD594&lt;&gt;1),1,0))</f>
        <v/>
      </c>
      <c r="AG594" s="0" t="str">
        <f aca="false">IF(AA594=1,"",IF(AND(AC594=1,AE594&lt;&gt;1),1,0))</f>
        <v/>
      </c>
      <c r="AH594" s="60" t="str">
        <f aca="false">IF(AND(E594&gt;0,AA594&lt;2,NOT(AND(C595=C594,AA595=AA594+1))),INDEX(DATAS,AA594+1),"")</f>
        <v/>
      </c>
      <c r="AI594" s="60" t="str">
        <f aca="false">IF(AND(AC594=1,AA594&lt;2),IF(AND(C595=C594,AA595=AA594+1),IF(AC595=1,"",INDEX(DATAS,AA594+1)),INDEX(DATAS,AA594+1)),"")</f>
        <v/>
      </c>
    </row>
    <row r="595" customFormat="false" ht="15" hidden="false" customHeight="false" outlineLevel="0" collapsed="false">
      <c r="A595" s="60" t="n">
        <v>46310</v>
      </c>
      <c r="B595" s="0" t="n">
        <v>5</v>
      </c>
      <c r="C595" s="0" t="n">
        <v>3883</v>
      </c>
      <c r="D595" s="0" t="n">
        <v>247</v>
      </c>
      <c r="E595" s="0" t="n">
        <v>3</v>
      </c>
      <c r="F595" s="55" t="s">
        <v>406</v>
      </c>
      <c r="G595" s="0" t="n">
        <v>34.8</v>
      </c>
      <c r="H595" s="0" t="n">
        <v>35</v>
      </c>
      <c r="I595" s="55" t="s">
        <v>157</v>
      </c>
      <c r="J595" s="0" t="n">
        <v>64</v>
      </c>
      <c r="K595" s="0" t="n">
        <v>64</v>
      </c>
      <c r="L595" s="0" t="n">
        <v>183</v>
      </c>
      <c r="M595" s="0" t="n">
        <v>16.91</v>
      </c>
      <c r="N595" s="0" t="n">
        <v>37.16</v>
      </c>
      <c r="O595" s="0" t="n">
        <v>17.55</v>
      </c>
      <c r="P595" s="0" t="n">
        <v>6.17</v>
      </c>
      <c r="Q595" s="0" t="n">
        <v>3.91</v>
      </c>
      <c r="T595" s="0" t="n">
        <v>45.85</v>
      </c>
      <c r="U595" s="0" t="n">
        <v>1678</v>
      </c>
      <c r="V595" s="0" t="n">
        <v>1</v>
      </c>
      <c r="W595" s="60" t="n">
        <v>46128</v>
      </c>
      <c r="X595" s="55" t="n">
        <f aca="false">IF(I595="Male",0,1)</f>
        <v>1</v>
      </c>
      <c r="Y595" s="55" t="n">
        <f aca="false">IF(OR(I595="DNB",I595="Dry DNB"),1,0)</f>
        <v>0</v>
      </c>
      <c r="Z595" s="55" t="n">
        <f aca="false">IF(ISNUMBER(W595),A595-W595,"")</f>
        <v>182</v>
      </c>
      <c r="AA595" s="55" t="n">
        <f aca="false">MATCH(A595,DATAS,0)</f>
        <v>2</v>
      </c>
      <c r="AB595" s="55" t="n">
        <f aca="false">IF(AND(E595&gt;0,OR(AND(B595&gt;=1,B595&lt;=6),B595=10)),1,0)</f>
        <v>1</v>
      </c>
      <c r="AC595" s="55" t="n">
        <f aca="false">IF(AND(E595&gt;0,B595=10),1,0)</f>
        <v>0</v>
      </c>
      <c r="AD595" s="55" t="n">
        <f aca="false">IF(AND(C594=C595,AA594=AA595-1),AB594,"")</f>
        <v>1</v>
      </c>
      <c r="AE595" s="55" t="n">
        <f aca="false">IF(AND(C594=C595,AA594=AA595-1),AC594,"")</f>
        <v>0</v>
      </c>
      <c r="AF595" s="55" t="n">
        <f aca="false">IF(AA595=1,"",IF(AND(AB595=1,AD595&lt;&gt;1),1,0))</f>
        <v>0</v>
      </c>
      <c r="AG595" s="55" t="n">
        <f aca="false">IF(AA595=1,"",IF(AND(AC595=1,AE595&lt;&gt;1),1,0))</f>
        <v>0</v>
      </c>
      <c r="AH595" s="60" t="str">
        <f aca="false">IF(AND(E595&gt;0,AA595&lt;2,NOT(AND(C596=C595,AA596=AA595+1))),INDEX(DATAS,AA595+1),"")</f>
        <v/>
      </c>
      <c r="AI595" s="60" t="str">
        <f aca="false">IF(AND(AC595=1,AA595&lt;2),IF(AND(C596=C595,AA596=AA595+1),IF(AC596=1,"",INDEX(DATAS,AA595+1)),INDEX(DATAS,AA595+1)),"")</f>
        <v/>
      </c>
    </row>
    <row r="596" customFormat="false" ht="15" hidden="false" customHeight="false" outlineLevel="0" collapsed="false">
      <c r="A596" s="60" t="n">
        <v>46309</v>
      </c>
      <c r="B596" s="0" t="n">
        <v>3</v>
      </c>
      <c r="C596" s="0" t="n">
        <v>3885</v>
      </c>
      <c r="D596" s="0" t="n">
        <v>141</v>
      </c>
      <c r="E596" s="0" t="n">
        <v>3</v>
      </c>
      <c r="F596" s="55" t="s">
        <v>406</v>
      </c>
      <c r="G596" s="0" t="n">
        <v>58.4</v>
      </c>
      <c r="H596" s="0" t="n">
        <v>55</v>
      </c>
      <c r="I596" s="55" t="s">
        <v>187</v>
      </c>
      <c r="J596" s="0" t="n">
        <v>141</v>
      </c>
      <c r="K596" s="0" t="n">
        <v>64</v>
      </c>
      <c r="M596" s="0" t="n">
        <v>638.2</v>
      </c>
      <c r="N596" s="0" t="n">
        <v>31.54</v>
      </c>
      <c r="O596" s="0" t="n">
        <v>23.05</v>
      </c>
      <c r="P596" s="0" t="n">
        <v>4.28</v>
      </c>
      <c r="Q596" s="0" t="n">
        <v>3.19</v>
      </c>
      <c r="R596" s="0" t="n">
        <v>6249</v>
      </c>
      <c r="S596" s="0" t="n">
        <v>12346</v>
      </c>
      <c r="T596" s="0" t="n">
        <v>65.35</v>
      </c>
      <c r="U596" s="0" t="n">
        <v>1677</v>
      </c>
      <c r="V596" s="0" t="n">
        <v>3</v>
      </c>
      <c r="W596" s="60" t="n">
        <v>46233</v>
      </c>
      <c r="X596" s="55" t="n">
        <f aca="false">IF(I596="Male",0,1)</f>
        <v>1</v>
      </c>
      <c r="Y596" s="55" t="n">
        <f aca="false">IF(OR(I596="DNB",I596="Dry DNB"),1,0)</f>
        <v>0</v>
      </c>
      <c r="Z596" s="55" t="n">
        <f aca="false">IF(ISNUMBER(W596),A596-W596,"")</f>
        <v>76</v>
      </c>
      <c r="AA596" s="55" t="n">
        <f aca="false">MATCH(A596,DATAS,0)</f>
        <v>1</v>
      </c>
      <c r="AB596" s="55" t="n">
        <f aca="false">IF(AND(E596&gt;0,OR(AND(B596&gt;=1,B596&lt;=6),B596=10)),1,0)</f>
        <v>1</v>
      </c>
      <c r="AC596" s="55" t="n">
        <f aca="false">IF(AND(E596&gt;0,B596=10),1,0)</f>
        <v>0</v>
      </c>
      <c r="AD596" s="0" t="str">
        <f aca="false">IF(AND(C595=C596,AA595=AA596-1),AB595,"")</f>
        <v/>
      </c>
      <c r="AE596" s="0" t="str">
        <f aca="false">IF(AND(C595=C596,AA595=AA596-1),AC595,"")</f>
        <v/>
      </c>
      <c r="AF596" s="0" t="str">
        <f aca="false">IF(AA596=1,"",IF(AND(AB596=1,AD596&lt;&gt;1),1,0))</f>
        <v/>
      </c>
      <c r="AG596" s="0" t="str">
        <f aca="false">IF(AA596=1,"",IF(AND(AC596=1,AE596&lt;&gt;1),1,0))</f>
        <v/>
      </c>
      <c r="AH596" s="60" t="str">
        <f aca="false">IF(AND(E596&gt;0,AA596&lt;2,NOT(AND(C597=C596,AA597=AA596+1))),INDEX(DATAS,AA596+1),"")</f>
        <v/>
      </c>
      <c r="AI596" s="60" t="str">
        <f aca="false">IF(AND(AC596=1,AA596&lt;2),IF(AND(C597=C596,AA597=AA596+1),IF(AC597=1,"",INDEX(DATAS,AA596+1)),INDEX(DATAS,AA596+1)),"")</f>
        <v/>
      </c>
    </row>
    <row r="597" customFormat="false" ht="15" hidden="false" customHeight="false" outlineLevel="0" collapsed="false">
      <c r="A597" s="60" t="n">
        <v>46310</v>
      </c>
      <c r="B597" s="0" t="n">
        <v>3</v>
      </c>
      <c r="C597" s="0" t="n">
        <v>3885</v>
      </c>
      <c r="D597" s="0" t="n">
        <v>142</v>
      </c>
      <c r="E597" s="0" t="n">
        <v>3</v>
      </c>
      <c r="F597" s="55" t="s">
        <v>406</v>
      </c>
      <c r="G597" s="0" t="n">
        <v>62.4</v>
      </c>
      <c r="H597" s="0" t="n">
        <v>57</v>
      </c>
      <c r="I597" s="55" t="s">
        <v>187</v>
      </c>
      <c r="J597" s="0" t="n">
        <v>142</v>
      </c>
      <c r="K597" s="0" t="n">
        <v>64</v>
      </c>
      <c r="M597" s="0" t="n">
        <v>638.2</v>
      </c>
      <c r="N597" s="0" t="n">
        <v>31.54</v>
      </c>
      <c r="O597" s="0" t="n">
        <v>23.05</v>
      </c>
      <c r="P597" s="0" t="n">
        <v>4.28</v>
      </c>
      <c r="Q597" s="0" t="n">
        <v>3.19</v>
      </c>
      <c r="T597" s="0" t="n">
        <v>65.35</v>
      </c>
      <c r="U597" s="0" t="n">
        <v>1678</v>
      </c>
      <c r="V597" s="0" t="n">
        <v>3</v>
      </c>
      <c r="W597" s="60" t="n">
        <v>46233</v>
      </c>
      <c r="X597" s="55" t="n">
        <f aca="false">IF(I597="Male",0,1)</f>
        <v>1</v>
      </c>
      <c r="Y597" s="55" t="n">
        <f aca="false">IF(OR(I597="DNB",I597="Dry DNB"),1,0)</f>
        <v>0</v>
      </c>
      <c r="Z597" s="55" t="n">
        <f aca="false">IF(ISNUMBER(W597),A597-W597,"")</f>
        <v>77</v>
      </c>
      <c r="AA597" s="55" t="n">
        <f aca="false">MATCH(A597,DATAS,0)</f>
        <v>2</v>
      </c>
      <c r="AB597" s="55" t="n">
        <f aca="false">IF(AND(E597&gt;0,OR(AND(B597&gt;=1,B597&lt;=6),B597=10)),1,0)</f>
        <v>1</v>
      </c>
      <c r="AC597" s="55" t="n">
        <f aca="false">IF(AND(E597&gt;0,B597=10),1,0)</f>
        <v>0</v>
      </c>
      <c r="AD597" s="55" t="n">
        <f aca="false">IF(AND(C596=C597,AA596=AA597-1),AB596,"")</f>
        <v>1</v>
      </c>
      <c r="AE597" s="55" t="n">
        <f aca="false">IF(AND(C596=C597,AA596=AA597-1),AC596,"")</f>
        <v>0</v>
      </c>
      <c r="AF597" s="55" t="n">
        <f aca="false">IF(AA597=1,"",IF(AND(AB597=1,AD597&lt;&gt;1),1,0))</f>
        <v>0</v>
      </c>
      <c r="AG597" s="55" t="n">
        <f aca="false">IF(AA597=1,"",IF(AND(AC597=1,AE597&lt;&gt;1),1,0))</f>
        <v>0</v>
      </c>
      <c r="AH597" s="60" t="str">
        <f aca="false">IF(AND(E597&gt;0,AA597&lt;2,NOT(AND(C598=C597,AA598=AA597+1))),INDEX(DATAS,AA597+1),"")</f>
        <v/>
      </c>
      <c r="AI597" s="60" t="str">
        <f aca="false">IF(AND(AC597=1,AA597&lt;2),IF(AND(C598=C597,AA598=AA597+1),IF(AC598=1,"",INDEX(DATAS,AA597+1)),INDEX(DATAS,AA597+1)),"")</f>
        <v/>
      </c>
    </row>
    <row r="598" customFormat="false" ht="15" hidden="false" customHeight="false" outlineLevel="0" collapsed="false">
      <c r="A598" s="60" t="n">
        <v>46309</v>
      </c>
      <c r="B598" s="0" t="n">
        <v>5</v>
      </c>
      <c r="C598" s="0" t="n">
        <v>3887</v>
      </c>
      <c r="D598" s="0" t="n">
        <v>251</v>
      </c>
      <c r="E598" s="0" t="n">
        <v>3</v>
      </c>
      <c r="F598" s="55" t="s">
        <v>407</v>
      </c>
      <c r="G598" s="0" t="n">
        <v>40.9</v>
      </c>
      <c r="H598" s="0" t="n">
        <v>44</v>
      </c>
      <c r="I598" s="55" t="s">
        <v>157</v>
      </c>
      <c r="J598" s="0" t="n">
        <v>69</v>
      </c>
      <c r="K598" s="0" t="n">
        <v>69</v>
      </c>
      <c r="L598" s="0" t="n">
        <v>182</v>
      </c>
      <c r="M598" s="0" t="n">
        <v>643.62</v>
      </c>
      <c r="N598" s="0" t="n">
        <v>49.97</v>
      </c>
      <c r="O598" s="0" t="n">
        <v>32.19</v>
      </c>
      <c r="P598" s="0" t="n">
        <v>3.15</v>
      </c>
      <c r="Q598" s="0" t="n">
        <v>3.72</v>
      </c>
      <c r="R598" s="0" t="n">
        <v>6493</v>
      </c>
      <c r="S598" s="0" t="n">
        <v>11347</v>
      </c>
      <c r="T598" s="0" t="n">
        <v>71.9</v>
      </c>
      <c r="U598" s="0" t="n">
        <v>1676</v>
      </c>
      <c r="V598" s="0" t="n">
        <v>1</v>
      </c>
      <c r="W598" s="60" t="n">
        <v>46128</v>
      </c>
      <c r="X598" s="55" t="n">
        <f aca="false">IF(I598="Male",0,1)</f>
        <v>1</v>
      </c>
      <c r="Y598" s="55" t="n">
        <f aca="false">IF(OR(I598="DNB",I598="Dry DNB"),1,0)</f>
        <v>0</v>
      </c>
      <c r="Z598" s="55" t="n">
        <f aca="false">IF(ISNUMBER(W598),A598-W598,"")</f>
        <v>181</v>
      </c>
      <c r="AA598" s="55" t="n">
        <f aca="false">MATCH(A598,DATAS,0)</f>
        <v>1</v>
      </c>
      <c r="AB598" s="55" t="n">
        <f aca="false">IF(AND(E598&gt;0,OR(AND(B598&gt;=1,B598&lt;=6),B598=10)),1,0)</f>
        <v>1</v>
      </c>
      <c r="AC598" s="55" t="n">
        <f aca="false">IF(AND(E598&gt;0,B598=10),1,0)</f>
        <v>0</v>
      </c>
      <c r="AD598" s="0" t="str">
        <f aca="false">IF(AND(C597=C598,AA597=AA598-1),AB597,"")</f>
        <v/>
      </c>
      <c r="AE598" s="0" t="str">
        <f aca="false">IF(AND(C597=C598,AA597=AA598-1),AC597,"")</f>
        <v/>
      </c>
      <c r="AF598" s="0" t="str">
        <f aca="false">IF(AA598=1,"",IF(AND(AB598=1,AD598&lt;&gt;1),1,0))</f>
        <v/>
      </c>
      <c r="AG598" s="0" t="str">
        <f aca="false">IF(AA598=1,"",IF(AND(AC598=1,AE598&lt;&gt;1),1,0))</f>
        <v/>
      </c>
      <c r="AH598" s="60" t="str">
        <f aca="false">IF(AND(E598&gt;0,AA598&lt;2,NOT(AND(C599=C598,AA599=AA598+1))),INDEX(DATAS,AA598+1),"")</f>
        <v/>
      </c>
      <c r="AI598" s="60" t="str">
        <f aca="false">IF(AND(AC598=1,AA598&lt;2),IF(AND(C599=C598,AA599=AA598+1),IF(AC599=1,"",INDEX(DATAS,AA598+1)),INDEX(DATAS,AA598+1)),"")</f>
        <v/>
      </c>
    </row>
    <row r="599" customFormat="false" ht="15" hidden="false" customHeight="false" outlineLevel="0" collapsed="false">
      <c r="A599" s="60" t="n">
        <v>46310</v>
      </c>
      <c r="B599" s="0" t="n">
        <v>5</v>
      </c>
      <c r="C599" s="0" t="n">
        <v>3887</v>
      </c>
      <c r="D599" s="0" t="n">
        <v>252</v>
      </c>
      <c r="E599" s="0" t="n">
        <v>3</v>
      </c>
      <c r="F599" s="55" t="s">
        <v>407</v>
      </c>
      <c r="G599" s="0" t="n">
        <v>46.8</v>
      </c>
      <c r="H599" s="0" t="n">
        <v>44</v>
      </c>
      <c r="I599" s="55" t="s">
        <v>157</v>
      </c>
      <c r="J599" s="0" t="n">
        <v>69</v>
      </c>
      <c r="K599" s="0" t="n">
        <v>69</v>
      </c>
      <c r="L599" s="0" t="n">
        <v>183</v>
      </c>
      <c r="M599" s="0" t="n">
        <v>643.62</v>
      </c>
      <c r="N599" s="0" t="n">
        <v>49.97</v>
      </c>
      <c r="O599" s="0" t="n">
        <v>32.19</v>
      </c>
      <c r="P599" s="0" t="n">
        <v>3.15</v>
      </c>
      <c r="Q599" s="0" t="n">
        <v>3.72</v>
      </c>
      <c r="T599" s="0" t="n">
        <v>71.9</v>
      </c>
      <c r="U599" s="0" t="n">
        <v>1677</v>
      </c>
      <c r="V599" s="0" t="n">
        <v>1</v>
      </c>
      <c r="W599" s="60" t="n">
        <v>46128</v>
      </c>
      <c r="X599" s="55" t="n">
        <f aca="false">IF(I599="Male",0,1)</f>
        <v>1</v>
      </c>
      <c r="Y599" s="55" t="n">
        <f aca="false">IF(OR(I599="DNB",I599="Dry DNB"),1,0)</f>
        <v>0</v>
      </c>
      <c r="Z599" s="55" t="n">
        <f aca="false">IF(ISNUMBER(W599),A599-W599,"")</f>
        <v>182</v>
      </c>
      <c r="AA599" s="55" t="n">
        <f aca="false">MATCH(A599,DATAS,0)</f>
        <v>2</v>
      </c>
      <c r="AB599" s="55" t="n">
        <f aca="false">IF(AND(E599&gt;0,OR(AND(B599&gt;=1,B599&lt;=6),B599=10)),1,0)</f>
        <v>1</v>
      </c>
      <c r="AC599" s="55" t="n">
        <f aca="false">IF(AND(E599&gt;0,B599=10),1,0)</f>
        <v>0</v>
      </c>
      <c r="AD599" s="55" t="n">
        <f aca="false">IF(AND(C598=C599,AA598=AA599-1),AB598,"")</f>
        <v>1</v>
      </c>
      <c r="AE599" s="55" t="n">
        <f aca="false">IF(AND(C598=C599,AA598=AA599-1),AC598,"")</f>
        <v>0</v>
      </c>
      <c r="AF599" s="55" t="n">
        <f aca="false">IF(AA599=1,"",IF(AND(AB599=1,AD599&lt;&gt;1),1,0))</f>
        <v>0</v>
      </c>
      <c r="AG599" s="55" t="n">
        <f aca="false">IF(AA599=1,"",IF(AND(AC599=1,AE599&lt;&gt;1),1,0))</f>
        <v>0</v>
      </c>
      <c r="AH599" s="60" t="str">
        <f aca="false">IF(AND(E599&gt;0,AA599&lt;2,NOT(AND(C600=C599,AA600=AA599+1))),INDEX(DATAS,AA599+1),"")</f>
        <v/>
      </c>
      <c r="AI599" s="60" t="str">
        <f aca="false">IF(AND(AC599=1,AA599&lt;2),IF(AND(C600=C599,AA600=AA599+1),IF(AC600=1,"",INDEX(DATAS,AA599+1)),INDEX(DATAS,AA599+1)),"")</f>
        <v/>
      </c>
    </row>
    <row r="600" customFormat="false" ht="15" hidden="false" customHeight="false" outlineLevel="0" collapsed="false">
      <c r="A600" s="60" t="n">
        <v>46309</v>
      </c>
      <c r="B600" s="0" t="n">
        <v>2</v>
      </c>
      <c r="C600" s="0" t="n">
        <v>3891</v>
      </c>
      <c r="D600" s="0" t="n">
        <v>131</v>
      </c>
      <c r="E600" s="0" t="n">
        <v>3</v>
      </c>
      <c r="F600" s="55" t="s">
        <v>408</v>
      </c>
      <c r="G600" s="0" t="n">
        <v>55.4</v>
      </c>
      <c r="H600" s="0" t="n">
        <v>56</v>
      </c>
      <c r="I600" s="55" t="s">
        <v>157</v>
      </c>
      <c r="J600" s="0" t="n">
        <v>68</v>
      </c>
      <c r="K600" s="0" t="n">
        <v>68</v>
      </c>
      <c r="L600" s="0" t="n">
        <v>63</v>
      </c>
      <c r="M600" s="0" t="n">
        <v>491.29</v>
      </c>
      <c r="N600" s="0" t="n">
        <v>45.61</v>
      </c>
      <c r="O600" s="0" t="n">
        <v>21.62</v>
      </c>
      <c r="P600" s="0" t="n">
        <v>3.25</v>
      </c>
      <c r="Q600" s="0" t="n">
        <v>3.24</v>
      </c>
      <c r="R600" s="0" t="n">
        <v>5240</v>
      </c>
      <c r="S600" s="0" t="n">
        <v>10695</v>
      </c>
      <c r="T600" s="0" t="n">
        <v>57.65</v>
      </c>
      <c r="U600" s="0" t="n">
        <v>1674</v>
      </c>
      <c r="V600" s="0" t="n">
        <v>1</v>
      </c>
      <c r="W600" s="60" t="n">
        <v>46247</v>
      </c>
      <c r="X600" s="55" t="n">
        <f aca="false">IF(I600="Male",0,1)</f>
        <v>1</v>
      </c>
      <c r="Y600" s="55" t="n">
        <f aca="false">IF(OR(I600="DNB",I600="Dry DNB"),1,0)</f>
        <v>0</v>
      </c>
      <c r="Z600" s="55" t="n">
        <f aca="false">IF(ISNUMBER(W600),A600-W600,"")</f>
        <v>62</v>
      </c>
      <c r="AA600" s="55" t="n">
        <f aca="false">MATCH(A600,DATAS,0)</f>
        <v>1</v>
      </c>
      <c r="AB600" s="55" t="n">
        <f aca="false">IF(AND(E600&gt;0,OR(AND(B600&gt;=1,B600&lt;=6),B600=10)),1,0)</f>
        <v>1</v>
      </c>
      <c r="AC600" s="55" t="n">
        <f aca="false">IF(AND(E600&gt;0,B600=10),1,0)</f>
        <v>0</v>
      </c>
      <c r="AD600" s="0" t="str">
        <f aca="false">IF(AND(C599=C600,AA599=AA600-1),AB599,"")</f>
        <v/>
      </c>
      <c r="AE600" s="0" t="str">
        <f aca="false">IF(AND(C599=C600,AA599=AA600-1),AC599,"")</f>
        <v/>
      </c>
      <c r="AF600" s="0" t="str">
        <f aca="false">IF(AA600=1,"",IF(AND(AB600=1,AD600&lt;&gt;1),1,0))</f>
        <v/>
      </c>
      <c r="AG600" s="0" t="str">
        <f aca="false">IF(AA600=1,"",IF(AND(AC600=1,AE600&lt;&gt;1),1,0))</f>
        <v/>
      </c>
      <c r="AH600" s="60" t="str">
        <f aca="false">IF(AND(E600&gt;0,AA600&lt;2,NOT(AND(C601=C600,AA601=AA600+1))),INDEX(DATAS,AA600+1),"")</f>
        <v/>
      </c>
      <c r="AI600" s="60" t="str">
        <f aca="false">IF(AND(AC600=1,AA600&lt;2),IF(AND(C601=C600,AA601=AA600+1),IF(AC601=1,"",INDEX(DATAS,AA600+1)),INDEX(DATAS,AA600+1)),"")</f>
        <v/>
      </c>
    </row>
    <row r="601" customFormat="false" ht="15" hidden="false" customHeight="false" outlineLevel="0" collapsed="false">
      <c r="A601" s="60" t="n">
        <v>46310</v>
      </c>
      <c r="B601" s="0" t="n">
        <v>2</v>
      </c>
      <c r="C601" s="0" t="n">
        <v>3891</v>
      </c>
      <c r="D601" s="0" t="n">
        <v>132</v>
      </c>
      <c r="E601" s="0" t="n">
        <v>3</v>
      </c>
      <c r="F601" s="55" t="s">
        <v>408</v>
      </c>
      <c r="G601" s="0" t="n">
        <v>49.8</v>
      </c>
      <c r="H601" s="0" t="n">
        <v>55</v>
      </c>
      <c r="I601" s="55" t="s">
        <v>157</v>
      </c>
      <c r="J601" s="0" t="n">
        <v>68</v>
      </c>
      <c r="K601" s="0" t="n">
        <v>68</v>
      </c>
      <c r="L601" s="0" t="n">
        <v>64</v>
      </c>
      <c r="M601" s="0" t="n">
        <v>491.29</v>
      </c>
      <c r="N601" s="0" t="n">
        <v>45.61</v>
      </c>
      <c r="O601" s="0" t="n">
        <v>21.62</v>
      </c>
      <c r="P601" s="0" t="n">
        <v>3.25</v>
      </c>
      <c r="Q601" s="0" t="n">
        <v>3.24</v>
      </c>
      <c r="T601" s="0" t="n">
        <v>57.65</v>
      </c>
      <c r="U601" s="0" t="n">
        <v>1675</v>
      </c>
      <c r="V601" s="0" t="n">
        <v>1</v>
      </c>
      <c r="W601" s="60" t="n">
        <v>46247</v>
      </c>
      <c r="X601" s="55" t="n">
        <f aca="false">IF(I601="Male",0,1)</f>
        <v>1</v>
      </c>
      <c r="Y601" s="55" t="n">
        <f aca="false">IF(OR(I601="DNB",I601="Dry DNB"),1,0)</f>
        <v>0</v>
      </c>
      <c r="Z601" s="55" t="n">
        <f aca="false">IF(ISNUMBER(W601),A601-W601,"")</f>
        <v>63</v>
      </c>
      <c r="AA601" s="55" t="n">
        <f aca="false">MATCH(A601,DATAS,0)</f>
        <v>2</v>
      </c>
      <c r="AB601" s="55" t="n">
        <f aca="false">IF(AND(E601&gt;0,OR(AND(B601&gt;=1,B601&lt;=6),B601=10)),1,0)</f>
        <v>1</v>
      </c>
      <c r="AC601" s="55" t="n">
        <f aca="false">IF(AND(E601&gt;0,B601=10),1,0)</f>
        <v>0</v>
      </c>
      <c r="AD601" s="55" t="n">
        <f aca="false">IF(AND(C600=C601,AA600=AA601-1),AB600,"")</f>
        <v>1</v>
      </c>
      <c r="AE601" s="55" t="n">
        <f aca="false">IF(AND(C600=C601,AA600=AA601-1),AC600,"")</f>
        <v>0</v>
      </c>
      <c r="AF601" s="55" t="n">
        <f aca="false">IF(AA601=1,"",IF(AND(AB601=1,AD601&lt;&gt;1),1,0))</f>
        <v>0</v>
      </c>
      <c r="AG601" s="55" t="n">
        <f aca="false">IF(AA601=1,"",IF(AND(AC601=1,AE601&lt;&gt;1),1,0))</f>
        <v>0</v>
      </c>
      <c r="AH601" s="60" t="str">
        <f aca="false">IF(AND(E601&gt;0,AA601&lt;2,NOT(AND(C602=C601,AA602=AA601+1))),INDEX(DATAS,AA601+1),"")</f>
        <v/>
      </c>
      <c r="AI601" s="60" t="str">
        <f aca="false">IF(AND(AC601=1,AA601&lt;2),IF(AND(C602=C601,AA602=AA601+1),IF(AC602=1,"",INDEX(DATAS,AA601+1)),INDEX(DATAS,AA601+1)),"")</f>
        <v/>
      </c>
    </row>
    <row r="602" customFormat="false" ht="15" hidden="false" customHeight="false" outlineLevel="0" collapsed="false">
      <c r="A602" s="60" t="n">
        <v>46309</v>
      </c>
      <c r="B602" s="0" t="n">
        <v>3</v>
      </c>
      <c r="C602" s="0" t="n">
        <v>3893</v>
      </c>
      <c r="D602" s="0" t="n">
        <v>203</v>
      </c>
      <c r="E602" s="0" t="n">
        <v>3</v>
      </c>
      <c r="F602" s="55" t="s">
        <v>408</v>
      </c>
      <c r="G602" s="0" t="n">
        <v>50.8</v>
      </c>
      <c r="H602" s="0" t="n">
        <v>48</v>
      </c>
      <c r="I602" s="55" t="s">
        <v>157</v>
      </c>
      <c r="J602" s="0" t="n">
        <v>70</v>
      </c>
      <c r="K602" s="0" t="n">
        <v>70</v>
      </c>
      <c r="L602" s="0" t="n">
        <v>133</v>
      </c>
      <c r="M602" s="0" t="n">
        <v>935.47</v>
      </c>
      <c r="N602" s="0" t="n">
        <v>35.98</v>
      </c>
      <c r="O602" s="0" t="n">
        <v>34.13</v>
      </c>
      <c r="P602" s="0" t="n">
        <v>3.36</v>
      </c>
      <c r="Q602" s="0" t="n">
        <v>3.51</v>
      </c>
      <c r="R602" s="0" t="n">
        <v>6153</v>
      </c>
      <c r="S602" s="0" t="n">
        <v>12716</v>
      </c>
      <c r="T602" s="0" t="n">
        <v>69.7</v>
      </c>
      <c r="U602" s="0" t="n">
        <v>1674</v>
      </c>
      <c r="V602" s="0" t="n">
        <v>1</v>
      </c>
      <c r="W602" s="60" t="n">
        <v>46177</v>
      </c>
      <c r="X602" s="55" t="n">
        <f aca="false">IF(I602="Male",0,1)</f>
        <v>1</v>
      </c>
      <c r="Y602" s="55" t="n">
        <f aca="false">IF(OR(I602="DNB",I602="Dry DNB"),1,0)</f>
        <v>0</v>
      </c>
      <c r="Z602" s="55" t="n">
        <f aca="false">IF(ISNUMBER(W602),A602-W602,"")</f>
        <v>132</v>
      </c>
      <c r="AA602" s="55" t="n">
        <f aca="false">MATCH(A602,DATAS,0)</f>
        <v>1</v>
      </c>
      <c r="AB602" s="55" t="n">
        <f aca="false">IF(AND(E602&gt;0,OR(AND(B602&gt;=1,B602&lt;=6),B602=10)),1,0)</f>
        <v>1</v>
      </c>
      <c r="AC602" s="55" t="n">
        <f aca="false">IF(AND(E602&gt;0,B602=10),1,0)</f>
        <v>0</v>
      </c>
      <c r="AD602" s="0" t="str">
        <f aca="false">IF(AND(C601=C602,AA601=AA602-1),AB601,"")</f>
        <v/>
      </c>
      <c r="AE602" s="0" t="str">
        <f aca="false">IF(AND(C601=C602,AA601=AA602-1),AC601,"")</f>
        <v/>
      </c>
      <c r="AF602" s="0" t="str">
        <f aca="false">IF(AA602=1,"",IF(AND(AB602=1,AD602&lt;&gt;1),1,0))</f>
        <v/>
      </c>
      <c r="AG602" s="0" t="str">
        <f aca="false">IF(AA602=1,"",IF(AND(AC602=1,AE602&lt;&gt;1),1,0))</f>
        <v/>
      </c>
      <c r="AH602" s="60" t="str">
        <f aca="false">IF(AND(E602&gt;0,AA602&lt;2,NOT(AND(C603=C602,AA603=AA602+1))),INDEX(DATAS,AA602+1),"")</f>
        <v/>
      </c>
      <c r="AI602" s="60" t="str">
        <f aca="false">IF(AND(AC602=1,AA602&lt;2),IF(AND(C603=C602,AA603=AA602+1),IF(AC603=1,"",INDEX(DATAS,AA602+1)),INDEX(DATAS,AA602+1)),"")</f>
        <v/>
      </c>
    </row>
    <row r="603" customFormat="false" ht="15" hidden="false" customHeight="false" outlineLevel="0" collapsed="false">
      <c r="A603" s="60" t="n">
        <v>46310</v>
      </c>
      <c r="B603" s="0" t="n">
        <v>3</v>
      </c>
      <c r="C603" s="0" t="n">
        <v>3893</v>
      </c>
      <c r="D603" s="0" t="n">
        <v>204</v>
      </c>
      <c r="E603" s="0" t="n">
        <v>3</v>
      </c>
      <c r="F603" s="55" t="s">
        <v>408</v>
      </c>
      <c r="G603" s="0" t="n">
        <v>55.8</v>
      </c>
      <c r="H603" s="0" t="n">
        <v>48</v>
      </c>
      <c r="I603" s="55" t="s">
        <v>157</v>
      </c>
      <c r="J603" s="0" t="n">
        <v>70</v>
      </c>
      <c r="K603" s="0" t="n">
        <v>70</v>
      </c>
      <c r="L603" s="0" t="n">
        <v>134</v>
      </c>
      <c r="M603" s="0" t="n">
        <v>935.47</v>
      </c>
      <c r="N603" s="0" t="n">
        <v>35.98</v>
      </c>
      <c r="O603" s="0" t="n">
        <v>34.13</v>
      </c>
      <c r="P603" s="0" t="n">
        <v>3.36</v>
      </c>
      <c r="Q603" s="0" t="n">
        <v>3.51</v>
      </c>
      <c r="T603" s="0" t="n">
        <v>69.7</v>
      </c>
      <c r="U603" s="0" t="n">
        <v>1675</v>
      </c>
      <c r="V603" s="0" t="n">
        <v>1</v>
      </c>
      <c r="W603" s="60" t="n">
        <v>46177</v>
      </c>
      <c r="X603" s="55" t="n">
        <f aca="false">IF(I603="Male",0,1)</f>
        <v>1</v>
      </c>
      <c r="Y603" s="55" t="n">
        <f aca="false">IF(OR(I603="DNB",I603="Dry DNB"),1,0)</f>
        <v>0</v>
      </c>
      <c r="Z603" s="55" t="n">
        <f aca="false">IF(ISNUMBER(W603),A603-W603,"")</f>
        <v>133</v>
      </c>
      <c r="AA603" s="55" t="n">
        <f aca="false">MATCH(A603,DATAS,0)</f>
        <v>2</v>
      </c>
      <c r="AB603" s="55" t="n">
        <f aca="false">IF(AND(E603&gt;0,OR(AND(B603&gt;=1,B603&lt;=6),B603=10)),1,0)</f>
        <v>1</v>
      </c>
      <c r="AC603" s="55" t="n">
        <f aca="false">IF(AND(E603&gt;0,B603=10),1,0)</f>
        <v>0</v>
      </c>
      <c r="AD603" s="55" t="n">
        <f aca="false">IF(AND(C602=C603,AA602=AA603-1),AB602,"")</f>
        <v>1</v>
      </c>
      <c r="AE603" s="55" t="n">
        <f aca="false">IF(AND(C602=C603,AA602=AA603-1),AC602,"")</f>
        <v>0</v>
      </c>
      <c r="AF603" s="55" t="n">
        <f aca="false">IF(AA603=1,"",IF(AND(AB603=1,AD603&lt;&gt;1),1,0))</f>
        <v>0</v>
      </c>
      <c r="AG603" s="55" t="n">
        <f aca="false">IF(AA603=1,"",IF(AND(AC603=1,AE603&lt;&gt;1),1,0))</f>
        <v>0</v>
      </c>
      <c r="AH603" s="60" t="str">
        <f aca="false">IF(AND(E603&gt;0,AA603&lt;2,NOT(AND(C604=C603,AA604=AA603+1))),INDEX(DATAS,AA603+1),"")</f>
        <v/>
      </c>
      <c r="AI603" s="60" t="str">
        <f aca="false">IF(AND(AC603=1,AA603&lt;2),IF(AND(C604=C603,AA604=AA603+1),IF(AC604=1,"",INDEX(DATAS,AA603+1)),INDEX(DATAS,AA603+1)),"")</f>
        <v/>
      </c>
    </row>
    <row r="604" customFormat="false" ht="15" hidden="false" customHeight="false" outlineLevel="0" collapsed="false">
      <c r="A604" s="60" t="n">
        <v>46309</v>
      </c>
      <c r="B604" s="0" t="n">
        <v>5</v>
      </c>
      <c r="C604" s="0" t="n">
        <v>3894</v>
      </c>
      <c r="D604" s="0" t="n">
        <v>205</v>
      </c>
      <c r="E604" s="0" t="n">
        <v>3</v>
      </c>
      <c r="F604" s="55" t="s">
        <v>408</v>
      </c>
      <c r="G604" s="0" t="n">
        <v>43.8</v>
      </c>
      <c r="H604" s="0" t="n">
        <v>38</v>
      </c>
      <c r="I604" s="55" t="s">
        <v>157</v>
      </c>
      <c r="J604" s="0" t="n">
        <v>170</v>
      </c>
      <c r="K604" s="0" t="n">
        <v>72</v>
      </c>
      <c r="L604" s="0" t="n">
        <v>35</v>
      </c>
      <c r="M604" s="0" t="n">
        <v>1170.45</v>
      </c>
      <c r="N604" s="0" t="n">
        <v>38.05</v>
      </c>
      <c r="O604" s="0" t="n">
        <v>41.12</v>
      </c>
      <c r="P604" s="0" t="n">
        <v>4.03</v>
      </c>
      <c r="Q604" s="0" t="n">
        <v>3.56</v>
      </c>
      <c r="R604" s="0" t="n">
        <v>4357</v>
      </c>
      <c r="S604" s="0" t="n">
        <v>8956</v>
      </c>
      <c r="T604" s="0" t="n">
        <v>51.35</v>
      </c>
      <c r="U604" s="0" t="n">
        <v>1674</v>
      </c>
      <c r="V604" s="0" t="n">
        <v>4</v>
      </c>
      <c r="W604" s="60" t="n">
        <v>46275</v>
      </c>
      <c r="X604" s="55" t="n">
        <f aca="false">IF(I604="Male",0,1)</f>
        <v>1</v>
      </c>
      <c r="Y604" s="55" t="n">
        <f aca="false">IF(OR(I604="DNB",I604="Dry DNB"),1,0)</f>
        <v>0</v>
      </c>
      <c r="Z604" s="55" t="n">
        <f aca="false">IF(ISNUMBER(W604),A604-W604,"")</f>
        <v>34</v>
      </c>
      <c r="AA604" s="55" t="n">
        <f aca="false">MATCH(A604,DATAS,0)</f>
        <v>1</v>
      </c>
      <c r="AB604" s="55" t="n">
        <f aca="false">IF(AND(E604&gt;0,OR(AND(B604&gt;=1,B604&lt;=6),B604=10)),1,0)</f>
        <v>1</v>
      </c>
      <c r="AC604" s="55" t="n">
        <f aca="false">IF(AND(E604&gt;0,B604=10),1,0)</f>
        <v>0</v>
      </c>
      <c r="AD604" s="0" t="str">
        <f aca="false">IF(AND(C603=C604,AA603=AA604-1),AB603,"")</f>
        <v/>
      </c>
      <c r="AE604" s="0" t="str">
        <f aca="false">IF(AND(C603=C604,AA603=AA604-1),AC603,"")</f>
        <v/>
      </c>
      <c r="AF604" s="0" t="str">
        <f aca="false">IF(AA604=1,"",IF(AND(AB604=1,AD604&lt;&gt;1),1,0))</f>
        <v/>
      </c>
      <c r="AG604" s="0" t="str">
        <f aca="false">IF(AA604=1,"",IF(AND(AC604=1,AE604&lt;&gt;1),1,0))</f>
        <v/>
      </c>
      <c r="AH604" s="60" t="str">
        <f aca="false">IF(AND(E604&gt;0,AA604&lt;2,NOT(AND(C605=C604,AA605=AA604+1))),INDEX(DATAS,AA604+1),"")</f>
        <v/>
      </c>
      <c r="AI604" s="60" t="str">
        <f aca="false">IF(AND(AC604=1,AA604&lt;2),IF(AND(C605=C604,AA605=AA604+1),IF(AC605=1,"",INDEX(DATAS,AA604+1)),INDEX(DATAS,AA604+1)),"")</f>
        <v/>
      </c>
    </row>
    <row r="605" customFormat="false" ht="15" hidden="false" customHeight="false" outlineLevel="0" collapsed="false">
      <c r="A605" s="60" t="n">
        <v>46310</v>
      </c>
      <c r="B605" s="0" t="n">
        <v>5</v>
      </c>
      <c r="C605" s="0" t="n">
        <v>3894</v>
      </c>
      <c r="D605" s="0" t="n">
        <v>206</v>
      </c>
      <c r="E605" s="0" t="n">
        <v>3</v>
      </c>
      <c r="F605" s="55" t="s">
        <v>408</v>
      </c>
      <c r="G605" s="0" t="n">
        <v>44.5</v>
      </c>
      <c r="H605" s="0" t="n">
        <v>39</v>
      </c>
      <c r="I605" s="55" t="s">
        <v>157</v>
      </c>
      <c r="J605" s="0" t="n">
        <v>170</v>
      </c>
      <c r="K605" s="0" t="n">
        <v>72</v>
      </c>
      <c r="L605" s="0" t="n">
        <v>36</v>
      </c>
      <c r="M605" s="0" t="n">
        <v>1170.45</v>
      </c>
      <c r="N605" s="0" t="n">
        <v>38.05</v>
      </c>
      <c r="O605" s="0" t="n">
        <v>41.12</v>
      </c>
      <c r="P605" s="0" t="n">
        <v>4.03</v>
      </c>
      <c r="Q605" s="0" t="n">
        <v>3.56</v>
      </c>
      <c r="T605" s="0" t="n">
        <v>51.35</v>
      </c>
      <c r="U605" s="0" t="n">
        <v>1675</v>
      </c>
      <c r="V605" s="0" t="n">
        <v>4</v>
      </c>
      <c r="W605" s="60" t="n">
        <v>46275</v>
      </c>
      <c r="X605" s="55" t="n">
        <f aca="false">IF(I605="Male",0,1)</f>
        <v>1</v>
      </c>
      <c r="Y605" s="55" t="n">
        <f aca="false">IF(OR(I605="DNB",I605="Dry DNB"),1,0)</f>
        <v>0</v>
      </c>
      <c r="Z605" s="55" t="n">
        <f aca="false">IF(ISNUMBER(W605),A605-W605,"")</f>
        <v>35</v>
      </c>
      <c r="AA605" s="55" t="n">
        <f aca="false">MATCH(A605,DATAS,0)</f>
        <v>2</v>
      </c>
      <c r="AB605" s="55" t="n">
        <f aca="false">IF(AND(E605&gt;0,OR(AND(B605&gt;=1,B605&lt;=6),B605=10)),1,0)</f>
        <v>1</v>
      </c>
      <c r="AC605" s="55" t="n">
        <f aca="false">IF(AND(E605&gt;0,B605=10),1,0)</f>
        <v>0</v>
      </c>
      <c r="AD605" s="55" t="n">
        <f aca="false">IF(AND(C604=C605,AA604=AA605-1),AB604,"")</f>
        <v>1</v>
      </c>
      <c r="AE605" s="55" t="n">
        <f aca="false">IF(AND(C604=C605,AA604=AA605-1),AC604,"")</f>
        <v>0</v>
      </c>
      <c r="AF605" s="55" t="n">
        <f aca="false">IF(AA605=1,"",IF(AND(AB605=1,AD605&lt;&gt;1),1,0))</f>
        <v>0</v>
      </c>
      <c r="AG605" s="55" t="n">
        <f aca="false">IF(AA605=1,"",IF(AND(AC605=1,AE605&lt;&gt;1),1,0))</f>
        <v>0</v>
      </c>
      <c r="AH605" s="60" t="str">
        <f aca="false">IF(AND(E605&gt;0,AA605&lt;2,NOT(AND(C606=C605,AA606=AA605+1))),INDEX(DATAS,AA605+1),"")</f>
        <v/>
      </c>
      <c r="AI605" s="60" t="str">
        <f aca="false">IF(AND(AC605=1,AA605&lt;2),IF(AND(C606=C605,AA606=AA605+1),IF(AC606=1,"",INDEX(DATAS,AA605+1)),INDEX(DATAS,AA605+1)),"")</f>
        <v/>
      </c>
    </row>
    <row r="606" customFormat="false" ht="15" hidden="false" customHeight="false" outlineLevel="0" collapsed="false">
      <c r="A606" s="60" t="n">
        <v>46309</v>
      </c>
      <c r="B606" s="0" t="n">
        <v>5</v>
      </c>
      <c r="C606" s="0" t="n">
        <v>3896</v>
      </c>
      <c r="D606" s="0" t="n">
        <v>330</v>
      </c>
      <c r="E606" s="0" t="n">
        <v>3</v>
      </c>
      <c r="F606" s="55" t="s">
        <v>409</v>
      </c>
      <c r="G606" s="0" t="n">
        <v>39.6</v>
      </c>
      <c r="H606" s="0" t="n">
        <v>35</v>
      </c>
      <c r="I606" s="55" t="s">
        <v>157</v>
      </c>
      <c r="J606" s="0" t="n">
        <v>155</v>
      </c>
      <c r="K606" s="0" t="n">
        <v>64</v>
      </c>
      <c r="L606" s="0" t="n">
        <v>175</v>
      </c>
      <c r="M606" s="0" t="n">
        <v>431.88</v>
      </c>
      <c r="N606" s="0" t="n">
        <v>36.89</v>
      </c>
      <c r="O606" s="0" t="n">
        <v>27.67</v>
      </c>
      <c r="P606" s="0" t="n">
        <v>3.73</v>
      </c>
      <c r="Q606" s="0" t="n">
        <v>3.99</v>
      </c>
      <c r="R606" s="0" t="n">
        <v>6574</v>
      </c>
      <c r="S606" s="0" t="n">
        <v>12921</v>
      </c>
      <c r="T606" s="0" t="n">
        <v>75.9</v>
      </c>
      <c r="U606" s="0" t="n">
        <v>1671</v>
      </c>
      <c r="V606" s="0" t="n">
        <v>3</v>
      </c>
      <c r="W606" s="60" t="n">
        <v>46135</v>
      </c>
      <c r="X606" s="55" t="n">
        <f aca="false">IF(I606="Male",0,1)</f>
        <v>1</v>
      </c>
      <c r="Y606" s="55" t="n">
        <f aca="false">IF(OR(I606="DNB",I606="Dry DNB"),1,0)</f>
        <v>0</v>
      </c>
      <c r="Z606" s="55" t="n">
        <f aca="false">IF(ISNUMBER(W606),A606-W606,"")</f>
        <v>174</v>
      </c>
      <c r="AA606" s="55" t="n">
        <f aca="false">MATCH(A606,DATAS,0)</f>
        <v>1</v>
      </c>
      <c r="AB606" s="55" t="n">
        <f aca="false">IF(AND(E606&gt;0,OR(AND(B606&gt;=1,B606&lt;=6),B606=10)),1,0)</f>
        <v>1</v>
      </c>
      <c r="AC606" s="55" t="n">
        <f aca="false">IF(AND(E606&gt;0,B606=10),1,0)</f>
        <v>0</v>
      </c>
      <c r="AD606" s="0" t="str">
        <f aca="false">IF(AND(C605=C606,AA605=AA606-1),AB605,"")</f>
        <v/>
      </c>
      <c r="AE606" s="0" t="str">
        <f aca="false">IF(AND(C605=C606,AA605=AA606-1),AC605,"")</f>
        <v/>
      </c>
      <c r="AF606" s="0" t="str">
        <f aca="false">IF(AA606=1,"",IF(AND(AB606=1,AD606&lt;&gt;1),1,0))</f>
        <v/>
      </c>
      <c r="AG606" s="0" t="str">
        <f aca="false">IF(AA606=1,"",IF(AND(AC606=1,AE606&lt;&gt;1),1,0))</f>
        <v/>
      </c>
      <c r="AH606" s="60" t="str">
        <f aca="false">IF(AND(E606&gt;0,AA606&lt;2,NOT(AND(C607=C606,AA607=AA606+1))),INDEX(DATAS,AA606+1),"")</f>
        <v/>
      </c>
      <c r="AI606" s="60" t="str">
        <f aca="false">IF(AND(AC606=1,AA606&lt;2),IF(AND(C607=C606,AA607=AA606+1),IF(AC607=1,"",INDEX(DATAS,AA606+1)),INDEX(DATAS,AA606+1)),"")</f>
        <v/>
      </c>
    </row>
    <row r="607" customFormat="false" ht="15" hidden="false" customHeight="false" outlineLevel="0" collapsed="false">
      <c r="A607" s="60" t="n">
        <v>46310</v>
      </c>
      <c r="B607" s="0" t="n">
        <v>5</v>
      </c>
      <c r="C607" s="0" t="n">
        <v>3896</v>
      </c>
      <c r="D607" s="0" t="n">
        <v>331</v>
      </c>
      <c r="E607" s="0" t="n">
        <v>3</v>
      </c>
      <c r="F607" s="55" t="s">
        <v>409</v>
      </c>
      <c r="G607" s="0" t="n">
        <v>40.4</v>
      </c>
      <c r="H607" s="0" t="n">
        <v>36</v>
      </c>
      <c r="I607" s="55" t="s">
        <v>157</v>
      </c>
      <c r="J607" s="0" t="n">
        <v>155</v>
      </c>
      <c r="K607" s="0" t="n">
        <v>64</v>
      </c>
      <c r="L607" s="0" t="n">
        <v>176</v>
      </c>
      <c r="M607" s="0" t="n">
        <v>431.88</v>
      </c>
      <c r="N607" s="0" t="n">
        <v>36.89</v>
      </c>
      <c r="O607" s="0" t="n">
        <v>27.67</v>
      </c>
      <c r="P607" s="0" t="n">
        <v>3.73</v>
      </c>
      <c r="Q607" s="0" t="n">
        <v>3.99</v>
      </c>
      <c r="T607" s="0" t="n">
        <v>75.9</v>
      </c>
      <c r="U607" s="0" t="n">
        <v>1672</v>
      </c>
      <c r="V607" s="0" t="n">
        <v>3</v>
      </c>
      <c r="W607" s="60" t="n">
        <v>46135</v>
      </c>
      <c r="X607" s="55" t="n">
        <f aca="false">IF(I607="Male",0,1)</f>
        <v>1</v>
      </c>
      <c r="Y607" s="55" t="n">
        <f aca="false">IF(OR(I607="DNB",I607="Dry DNB"),1,0)</f>
        <v>0</v>
      </c>
      <c r="Z607" s="55" t="n">
        <f aca="false">IF(ISNUMBER(W607),A607-W607,"")</f>
        <v>175</v>
      </c>
      <c r="AA607" s="55" t="n">
        <f aca="false">MATCH(A607,DATAS,0)</f>
        <v>2</v>
      </c>
      <c r="AB607" s="55" t="n">
        <f aca="false">IF(AND(E607&gt;0,OR(AND(B607&gt;=1,B607&lt;=6),B607=10)),1,0)</f>
        <v>1</v>
      </c>
      <c r="AC607" s="55" t="n">
        <f aca="false">IF(AND(E607&gt;0,B607=10),1,0)</f>
        <v>0</v>
      </c>
      <c r="AD607" s="55" t="n">
        <f aca="false">IF(AND(C606=C607,AA606=AA607-1),AB606,"")</f>
        <v>1</v>
      </c>
      <c r="AE607" s="55" t="n">
        <f aca="false">IF(AND(C606=C607,AA606=AA607-1),AC606,"")</f>
        <v>0</v>
      </c>
      <c r="AF607" s="55" t="n">
        <f aca="false">IF(AA607=1,"",IF(AND(AB607=1,AD607&lt;&gt;1),1,0))</f>
        <v>0</v>
      </c>
      <c r="AG607" s="55" t="n">
        <f aca="false">IF(AA607=1,"",IF(AND(AC607=1,AE607&lt;&gt;1),1,0))</f>
        <v>0</v>
      </c>
      <c r="AH607" s="60" t="str">
        <f aca="false">IF(AND(E607&gt;0,AA607&lt;2,NOT(AND(C608=C607,AA608=AA607+1))),INDEX(DATAS,AA607+1),"")</f>
        <v/>
      </c>
      <c r="AI607" s="60" t="str">
        <f aca="false">IF(AND(AC607=1,AA607&lt;2),IF(AND(C608=C607,AA608=AA607+1),IF(AC608=1,"",INDEX(DATAS,AA607+1)),INDEX(DATAS,AA607+1)),"")</f>
        <v/>
      </c>
    </row>
    <row r="608" customFormat="false" ht="15" hidden="false" customHeight="false" outlineLevel="0" collapsed="false">
      <c r="A608" s="60" t="n">
        <v>46309</v>
      </c>
      <c r="B608" s="0" t="n">
        <v>2</v>
      </c>
      <c r="C608" s="0" t="n">
        <v>3897</v>
      </c>
      <c r="D608" s="0" t="n">
        <v>174</v>
      </c>
      <c r="E608" s="0" t="n">
        <v>3</v>
      </c>
      <c r="F608" s="55" t="s">
        <v>409</v>
      </c>
      <c r="G608" s="0" t="n">
        <v>52</v>
      </c>
      <c r="H608" s="0" t="n">
        <v>53</v>
      </c>
      <c r="I608" s="55" t="s">
        <v>157</v>
      </c>
      <c r="J608" s="0" t="n">
        <v>139</v>
      </c>
      <c r="K608" s="0" t="n">
        <v>69</v>
      </c>
      <c r="L608" s="0" t="n">
        <v>35</v>
      </c>
      <c r="M608" s="0" t="n">
        <v>334.77</v>
      </c>
      <c r="N608" s="0" t="n">
        <v>55.7</v>
      </c>
      <c r="O608" s="0" t="n">
        <v>20.93</v>
      </c>
      <c r="P608" s="0" t="n">
        <v>2.71</v>
      </c>
      <c r="Q608" s="0" t="n">
        <v>3.2</v>
      </c>
      <c r="R608" s="0" t="n">
        <v>5943</v>
      </c>
      <c r="S608" s="0" t="n">
        <v>11968</v>
      </c>
      <c r="T608" s="0" t="n">
        <v>66.9</v>
      </c>
      <c r="U608" s="0" t="n">
        <v>1671</v>
      </c>
      <c r="V608" s="0" t="n">
        <v>2</v>
      </c>
      <c r="W608" s="60" t="n">
        <v>46275</v>
      </c>
      <c r="X608" s="55" t="n">
        <f aca="false">IF(I608="Male",0,1)</f>
        <v>1</v>
      </c>
      <c r="Y608" s="55" t="n">
        <f aca="false">IF(OR(I608="DNB",I608="Dry DNB"),1,0)</f>
        <v>0</v>
      </c>
      <c r="Z608" s="55" t="n">
        <f aca="false">IF(ISNUMBER(W608),A608-W608,"")</f>
        <v>34</v>
      </c>
      <c r="AA608" s="55" t="n">
        <f aca="false">MATCH(A608,DATAS,0)</f>
        <v>1</v>
      </c>
      <c r="AB608" s="55" t="n">
        <f aca="false">IF(AND(E608&gt;0,OR(AND(B608&gt;=1,B608&lt;=6),B608=10)),1,0)</f>
        <v>1</v>
      </c>
      <c r="AC608" s="55" t="n">
        <f aca="false">IF(AND(E608&gt;0,B608=10),1,0)</f>
        <v>0</v>
      </c>
      <c r="AD608" s="0" t="str">
        <f aca="false">IF(AND(C607=C608,AA607=AA608-1),AB607,"")</f>
        <v/>
      </c>
      <c r="AE608" s="0" t="str">
        <f aca="false">IF(AND(C607=C608,AA607=AA608-1),AC607,"")</f>
        <v/>
      </c>
      <c r="AF608" s="0" t="str">
        <f aca="false">IF(AA608=1,"",IF(AND(AB608=1,AD608&lt;&gt;1),1,0))</f>
        <v/>
      </c>
      <c r="AG608" s="0" t="str">
        <f aca="false">IF(AA608=1,"",IF(AND(AC608=1,AE608&lt;&gt;1),1,0))</f>
        <v/>
      </c>
      <c r="AH608" s="60" t="str">
        <f aca="false">IF(AND(E608&gt;0,AA608&lt;2,NOT(AND(C609=C608,AA609=AA608+1))),INDEX(DATAS,AA608+1),"")</f>
        <v/>
      </c>
      <c r="AI608" s="60" t="str">
        <f aca="false">IF(AND(AC608=1,AA608&lt;2),IF(AND(C609=C608,AA609=AA608+1),IF(AC609=1,"",INDEX(DATAS,AA608+1)),INDEX(DATAS,AA608+1)),"")</f>
        <v/>
      </c>
    </row>
    <row r="609" customFormat="false" ht="15" hidden="false" customHeight="false" outlineLevel="0" collapsed="false">
      <c r="A609" s="60" t="n">
        <v>46310</v>
      </c>
      <c r="B609" s="0" t="n">
        <v>2</v>
      </c>
      <c r="C609" s="0" t="n">
        <v>3897</v>
      </c>
      <c r="D609" s="0" t="n">
        <v>175</v>
      </c>
      <c r="E609" s="0" t="n">
        <v>3</v>
      </c>
      <c r="F609" s="55" t="s">
        <v>409</v>
      </c>
      <c r="G609" s="0" t="n">
        <v>52.5</v>
      </c>
      <c r="H609" s="0" t="n">
        <v>53</v>
      </c>
      <c r="I609" s="55" t="s">
        <v>157</v>
      </c>
      <c r="J609" s="0" t="n">
        <v>139</v>
      </c>
      <c r="K609" s="0" t="n">
        <v>69</v>
      </c>
      <c r="L609" s="0" t="n">
        <v>36</v>
      </c>
      <c r="M609" s="0" t="n">
        <v>334.77</v>
      </c>
      <c r="N609" s="0" t="n">
        <v>55.7</v>
      </c>
      <c r="O609" s="0" t="n">
        <v>20.93</v>
      </c>
      <c r="P609" s="0" t="n">
        <v>2.71</v>
      </c>
      <c r="Q609" s="0" t="n">
        <v>3.2</v>
      </c>
      <c r="T609" s="0" t="n">
        <v>66.9</v>
      </c>
      <c r="U609" s="0" t="n">
        <v>1672</v>
      </c>
      <c r="V609" s="0" t="n">
        <v>2</v>
      </c>
      <c r="W609" s="60" t="n">
        <v>46275</v>
      </c>
      <c r="X609" s="55" t="n">
        <f aca="false">IF(I609="Male",0,1)</f>
        <v>1</v>
      </c>
      <c r="Y609" s="55" t="n">
        <f aca="false">IF(OR(I609="DNB",I609="Dry DNB"),1,0)</f>
        <v>0</v>
      </c>
      <c r="Z609" s="55" t="n">
        <f aca="false">IF(ISNUMBER(W609),A609-W609,"")</f>
        <v>35</v>
      </c>
      <c r="AA609" s="55" t="n">
        <f aca="false">MATCH(A609,DATAS,0)</f>
        <v>2</v>
      </c>
      <c r="AB609" s="55" t="n">
        <f aca="false">IF(AND(E609&gt;0,OR(AND(B609&gt;=1,B609&lt;=6),B609=10)),1,0)</f>
        <v>1</v>
      </c>
      <c r="AC609" s="55" t="n">
        <f aca="false">IF(AND(E609&gt;0,B609=10),1,0)</f>
        <v>0</v>
      </c>
      <c r="AD609" s="55" t="n">
        <f aca="false">IF(AND(C608=C609,AA608=AA609-1),AB608,"")</f>
        <v>1</v>
      </c>
      <c r="AE609" s="55" t="n">
        <f aca="false">IF(AND(C608=C609,AA608=AA609-1),AC608,"")</f>
        <v>0</v>
      </c>
      <c r="AF609" s="55" t="n">
        <f aca="false">IF(AA609=1,"",IF(AND(AB609=1,AD609&lt;&gt;1),1,0))</f>
        <v>0</v>
      </c>
      <c r="AG609" s="55" t="n">
        <f aca="false">IF(AA609=1,"",IF(AND(AC609=1,AE609&lt;&gt;1),1,0))</f>
        <v>0</v>
      </c>
      <c r="AH609" s="60" t="str">
        <f aca="false">IF(AND(E609&gt;0,AA609&lt;2,NOT(AND(C610=C609,AA610=AA609+1))),INDEX(DATAS,AA609+1),"")</f>
        <v/>
      </c>
      <c r="AI609" s="60" t="str">
        <f aca="false">IF(AND(AC609=1,AA609&lt;2),IF(AND(C610=C609,AA610=AA609+1),IF(AC610=1,"",INDEX(DATAS,AA609+1)),INDEX(DATAS,AA609+1)),"")</f>
        <v/>
      </c>
    </row>
    <row r="610" customFormat="false" ht="15" hidden="false" customHeight="false" outlineLevel="0" collapsed="false">
      <c r="A610" s="60" t="n">
        <v>46309</v>
      </c>
      <c r="B610" s="0" t="n">
        <v>3</v>
      </c>
      <c r="C610" s="0" t="n">
        <v>3899</v>
      </c>
      <c r="D610" s="0" t="n">
        <v>233</v>
      </c>
      <c r="E610" s="0" t="n">
        <v>3</v>
      </c>
      <c r="F610" s="55" t="s">
        <v>409</v>
      </c>
      <c r="G610" s="0" t="n">
        <v>46.6</v>
      </c>
      <c r="H610" s="0" t="n">
        <v>56</v>
      </c>
      <c r="I610" s="55" t="s">
        <v>157</v>
      </c>
      <c r="J610" s="0" t="n">
        <v>88</v>
      </c>
      <c r="K610" s="0" t="n">
        <v>65</v>
      </c>
      <c r="L610" s="0" t="n">
        <v>145</v>
      </c>
      <c r="M610" s="0" t="n">
        <v>525.15</v>
      </c>
      <c r="N610" s="0" t="n">
        <v>42.17</v>
      </c>
      <c r="O610" s="0" t="n">
        <v>14.7</v>
      </c>
      <c r="P610" s="0" t="n">
        <v>3.76</v>
      </c>
      <c r="Q610" s="0" t="n">
        <v>3.03</v>
      </c>
      <c r="R610" s="0" t="n">
        <v>4219</v>
      </c>
      <c r="S610" s="0" t="n">
        <v>10161</v>
      </c>
      <c r="T610" s="0" t="n">
        <v>53.3</v>
      </c>
      <c r="U610" s="0" t="n">
        <v>1671</v>
      </c>
      <c r="V610" s="0" t="n">
        <v>2</v>
      </c>
      <c r="W610" s="60" t="n">
        <v>46165</v>
      </c>
      <c r="X610" s="55" t="n">
        <f aca="false">IF(I610="Male",0,1)</f>
        <v>1</v>
      </c>
      <c r="Y610" s="55" t="n">
        <f aca="false">IF(OR(I610="DNB",I610="Dry DNB"),1,0)</f>
        <v>0</v>
      </c>
      <c r="Z610" s="55" t="n">
        <f aca="false">IF(ISNUMBER(W610),A610-W610,"")</f>
        <v>144</v>
      </c>
      <c r="AA610" s="55" t="n">
        <f aca="false">MATCH(A610,DATAS,0)</f>
        <v>1</v>
      </c>
      <c r="AB610" s="55" t="n">
        <f aca="false">IF(AND(E610&gt;0,OR(AND(B610&gt;=1,B610&lt;=6),B610=10)),1,0)</f>
        <v>1</v>
      </c>
      <c r="AC610" s="55" t="n">
        <f aca="false">IF(AND(E610&gt;0,B610=10),1,0)</f>
        <v>0</v>
      </c>
      <c r="AD610" s="0" t="str">
        <f aca="false">IF(AND(C609=C610,AA609=AA610-1),AB609,"")</f>
        <v/>
      </c>
      <c r="AE610" s="0" t="str">
        <f aca="false">IF(AND(C609=C610,AA609=AA610-1),AC609,"")</f>
        <v/>
      </c>
      <c r="AF610" s="0" t="str">
        <f aca="false">IF(AA610=1,"",IF(AND(AB610=1,AD610&lt;&gt;1),1,0))</f>
        <v/>
      </c>
      <c r="AG610" s="0" t="str">
        <f aca="false">IF(AA610=1,"",IF(AND(AC610=1,AE610&lt;&gt;1),1,0))</f>
        <v/>
      </c>
      <c r="AH610" s="60" t="str">
        <f aca="false">IF(AND(E610&gt;0,AA610&lt;2,NOT(AND(C611=C610,AA611=AA610+1))),INDEX(DATAS,AA610+1),"")</f>
        <v/>
      </c>
      <c r="AI610" s="60" t="str">
        <f aca="false">IF(AND(AC610=1,AA610&lt;2),IF(AND(C611=C610,AA611=AA610+1),IF(AC611=1,"",INDEX(DATAS,AA610+1)),INDEX(DATAS,AA610+1)),"")</f>
        <v/>
      </c>
    </row>
    <row r="611" customFormat="false" ht="15" hidden="false" customHeight="false" outlineLevel="0" collapsed="false">
      <c r="A611" s="60" t="n">
        <v>46310</v>
      </c>
      <c r="B611" s="0" t="n">
        <v>3</v>
      </c>
      <c r="C611" s="0" t="n">
        <v>3899</v>
      </c>
      <c r="D611" s="0" t="n">
        <v>234</v>
      </c>
      <c r="E611" s="0" t="n">
        <v>3</v>
      </c>
      <c r="F611" s="55" t="s">
        <v>409</v>
      </c>
      <c r="G611" s="0" t="n">
        <v>47.4</v>
      </c>
      <c r="H611" s="0" t="n">
        <v>54</v>
      </c>
      <c r="I611" s="55" t="s">
        <v>157</v>
      </c>
      <c r="J611" s="0" t="n">
        <v>88</v>
      </c>
      <c r="K611" s="0" t="n">
        <v>65</v>
      </c>
      <c r="L611" s="0" t="n">
        <v>146</v>
      </c>
      <c r="M611" s="0" t="n">
        <v>525.15</v>
      </c>
      <c r="N611" s="0" t="n">
        <v>42.17</v>
      </c>
      <c r="O611" s="0" t="n">
        <v>14.7</v>
      </c>
      <c r="P611" s="0" t="n">
        <v>3.76</v>
      </c>
      <c r="Q611" s="0" t="n">
        <v>3.03</v>
      </c>
      <c r="T611" s="0" t="n">
        <v>53.3</v>
      </c>
      <c r="U611" s="0" t="n">
        <v>1672</v>
      </c>
      <c r="V611" s="0" t="n">
        <v>2</v>
      </c>
      <c r="W611" s="60" t="n">
        <v>46165</v>
      </c>
      <c r="X611" s="55" t="n">
        <f aca="false">IF(I611="Male",0,1)</f>
        <v>1</v>
      </c>
      <c r="Y611" s="55" t="n">
        <f aca="false">IF(OR(I611="DNB",I611="Dry DNB"),1,0)</f>
        <v>0</v>
      </c>
      <c r="Z611" s="55" t="n">
        <f aca="false">IF(ISNUMBER(W611),A611-W611,"")</f>
        <v>145</v>
      </c>
      <c r="AA611" s="55" t="n">
        <f aca="false">MATCH(A611,DATAS,0)</f>
        <v>2</v>
      </c>
      <c r="AB611" s="55" t="n">
        <f aca="false">IF(AND(E611&gt;0,OR(AND(B611&gt;=1,B611&lt;=6),B611=10)),1,0)</f>
        <v>1</v>
      </c>
      <c r="AC611" s="55" t="n">
        <f aca="false">IF(AND(E611&gt;0,B611=10),1,0)</f>
        <v>0</v>
      </c>
      <c r="AD611" s="55" t="n">
        <f aca="false">IF(AND(C610=C611,AA610=AA611-1),AB610,"")</f>
        <v>1</v>
      </c>
      <c r="AE611" s="55" t="n">
        <f aca="false">IF(AND(C610=C611,AA610=AA611-1),AC610,"")</f>
        <v>0</v>
      </c>
      <c r="AF611" s="55" t="n">
        <f aca="false">IF(AA611=1,"",IF(AND(AB611=1,AD611&lt;&gt;1),1,0))</f>
        <v>0</v>
      </c>
      <c r="AG611" s="55" t="n">
        <f aca="false">IF(AA611=1,"",IF(AND(AC611=1,AE611&lt;&gt;1),1,0))</f>
        <v>0</v>
      </c>
      <c r="AH611" s="60" t="str">
        <f aca="false">IF(AND(E611&gt;0,AA611&lt;2,NOT(AND(C612=C611,AA612=AA611+1))),INDEX(DATAS,AA611+1),"")</f>
        <v/>
      </c>
      <c r="AI611" s="60" t="str">
        <f aca="false">IF(AND(AC611=1,AA611&lt;2),IF(AND(C612=C611,AA612=AA611+1),IF(AC612=1,"",INDEX(DATAS,AA611+1)),INDEX(DATAS,AA611+1)),"")</f>
        <v/>
      </c>
    </row>
    <row r="612" customFormat="false" ht="15" hidden="false" customHeight="false" outlineLevel="0" collapsed="false">
      <c r="A612" s="60" t="n">
        <v>46309</v>
      </c>
      <c r="B612" s="0" t="n">
        <v>3</v>
      </c>
      <c r="C612" s="0" t="n">
        <v>3901</v>
      </c>
      <c r="D612" s="0" t="n">
        <v>44</v>
      </c>
      <c r="E612" s="0" t="n">
        <v>3</v>
      </c>
      <c r="F612" s="55" t="s">
        <v>410</v>
      </c>
      <c r="G612" s="0" t="n">
        <v>80.7</v>
      </c>
      <c r="H612" s="0" t="n">
        <v>77</v>
      </c>
      <c r="I612" s="55" t="s">
        <v>166</v>
      </c>
      <c r="J612" s="0" t="n">
        <v>44</v>
      </c>
      <c r="M612" s="0" t="n">
        <v>519.64</v>
      </c>
      <c r="N612" s="0" t="n">
        <v>71.43</v>
      </c>
      <c r="O612" s="0" t="n">
        <v>41.3</v>
      </c>
      <c r="P612" s="0" t="n">
        <v>3.21</v>
      </c>
      <c r="Q612" s="0" t="n">
        <v>3.26</v>
      </c>
      <c r="R612" s="0" t="n">
        <v>6776</v>
      </c>
      <c r="S612" s="0" t="n">
        <v>13620</v>
      </c>
      <c r="U612" s="0" t="n">
        <v>1669</v>
      </c>
      <c r="V612" s="0" t="n">
        <v>0</v>
      </c>
      <c r="X612" s="55" t="n">
        <f aca="false">IF(I612="Male",0,1)</f>
        <v>1</v>
      </c>
      <c r="Y612" s="55" t="n">
        <f aca="false">IF(OR(I612="DNB",I612="Dry DNB"),1,0)</f>
        <v>0</v>
      </c>
      <c r="Z612" s="0" t="str">
        <f aca="false">IF(ISNUMBER(W612),A612-W612,"")</f>
        <v/>
      </c>
      <c r="AA612" s="55" t="n">
        <f aca="false">MATCH(A612,DATAS,0)</f>
        <v>1</v>
      </c>
      <c r="AB612" s="55" t="n">
        <f aca="false">IF(AND(E612&gt;0,OR(AND(B612&gt;=1,B612&lt;=6),B612=10)),1,0)</f>
        <v>1</v>
      </c>
      <c r="AC612" s="55" t="n">
        <f aca="false">IF(AND(E612&gt;0,B612=10),1,0)</f>
        <v>0</v>
      </c>
      <c r="AD612" s="0" t="str">
        <f aca="false">IF(AND(C611=C612,AA611=AA612-1),AB611,"")</f>
        <v/>
      </c>
      <c r="AE612" s="0" t="str">
        <f aca="false">IF(AND(C611=C612,AA611=AA612-1),AC611,"")</f>
        <v/>
      </c>
      <c r="AF612" s="0" t="str">
        <f aca="false">IF(AA612=1,"",IF(AND(AB612=1,AD612&lt;&gt;1),1,0))</f>
        <v/>
      </c>
      <c r="AG612" s="0" t="str">
        <f aca="false">IF(AA612=1,"",IF(AND(AC612=1,AE612&lt;&gt;1),1,0))</f>
        <v/>
      </c>
      <c r="AH612" s="60" t="str">
        <f aca="false">IF(AND(E612&gt;0,AA612&lt;2,NOT(AND(C613=C612,AA613=AA612+1))),INDEX(DATAS,AA612+1),"")</f>
        <v/>
      </c>
      <c r="AI612" s="60" t="str">
        <f aca="false">IF(AND(AC612=1,AA612&lt;2),IF(AND(C613=C612,AA613=AA612+1),IF(AC613=1,"",INDEX(DATAS,AA612+1)),INDEX(DATAS,AA612+1)),"")</f>
        <v/>
      </c>
    </row>
    <row r="613" customFormat="false" ht="15" hidden="false" customHeight="false" outlineLevel="0" collapsed="false">
      <c r="A613" s="60" t="n">
        <v>46310</v>
      </c>
      <c r="B613" s="0" t="n">
        <v>3</v>
      </c>
      <c r="C613" s="0" t="n">
        <v>3901</v>
      </c>
      <c r="D613" s="0" t="n">
        <v>45</v>
      </c>
      <c r="E613" s="0" t="n">
        <v>3</v>
      </c>
      <c r="F613" s="55" t="s">
        <v>410</v>
      </c>
      <c r="G613" s="0" t="n">
        <v>76.7</v>
      </c>
      <c r="H613" s="0" t="n">
        <v>77</v>
      </c>
      <c r="I613" s="55" t="s">
        <v>166</v>
      </c>
      <c r="J613" s="0" t="n">
        <v>45</v>
      </c>
      <c r="M613" s="0" t="n">
        <v>519.64</v>
      </c>
      <c r="N613" s="0" t="n">
        <v>71.43</v>
      </c>
      <c r="O613" s="0" t="n">
        <v>41.3</v>
      </c>
      <c r="P613" s="0" t="n">
        <v>3.21</v>
      </c>
      <c r="Q613" s="0" t="n">
        <v>3.26</v>
      </c>
      <c r="U613" s="0" t="n">
        <v>1670</v>
      </c>
      <c r="V613" s="0" t="n">
        <v>0</v>
      </c>
      <c r="X613" s="55" t="n">
        <f aca="false">IF(I613="Male",0,1)</f>
        <v>1</v>
      </c>
      <c r="Y613" s="55" t="n">
        <f aca="false">IF(OR(I613="DNB",I613="Dry DNB"),1,0)</f>
        <v>0</v>
      </c>
      <c r="Z613" s="0" t="str">
        <f aca="false">IF(ISNUMBER(W613),A613-W613,"")</f>
        <v/>
      </c>
      <c r="AA613" s="55" t="n">
        <f aca="false">MATCH(A613,DATAS,0)</f>
        <v>2</v>
      </c>
      <c r="AB613" s="55" t="n">
        <f aca="false">IF(AND(E613&gt;0,OR(AND(B613&gt;=1,B613&lt;=6),B613=10)),1,0)</f>
        <v>1</v>
      </c>
      <c r="AC613" s="55" t="n">
        <f aca="false">IF(AND(E613&gt;0,B613=10),1,0)</f>
        <v>0</v>
      </c>
      <c r="AD613" s="55" t="n">
        <f aca="false">IF(AND(C612=C613,AA612=AA613-1),AB612,"")</f>
        <v>1</v>
      </c>
      <c r="AE613" s="55" t="n">
        <f aca="false">IF(AND(C612=C613,AA612=AA613-1),AC612,"")</f>
        <v>0</v>
      </c>
      <c r="AF613" s="55" t="n">
        <f aca="false">IF(AA613=1,"",IF(AND(AB613=1,AD613&lt;&gt;1),1,0))</f>
        <v>0</v>
      </c>
      <c r="AG613" s="55" t="n">
        <f aca="false">IF(AA613=1,"",IF(AND(AC613=1,AE613&lt;&gt;1),1,0))</f>
        <v>0</v>
      </c>
      <c r="AH613" s="60" t="str">
        <f aca="false">IF(AND(E613&gt;0,AA613&lt;2,NOT(AND(C614=C613,AA614=AA613+1))),INDEX(DATAS,AA613+1),"")</f>
        <v/>
      </c>
      <c r="AI613" s="60" t="str">
        <f aca="false">IF(AND(AC613=1,AA613&lt;2),IF(AND(C614=C613,AA614=AA613+1),IF(AC614=1,"",INDEX(DATAS,AA613+1)),INDEX(DATAS,AA613+1)),"")</f>
        <v/>
      </c>
    </row>
    <row r="614" customFormat="false" ht="15" hidden="false" customHeight="false" outlineLevel="0" collapsed="false">
      <c r="A614" s="60" t="n">
        <v>46309</v>
      </c>
      <c r="B614" s="0" t="n">
        <v>5</v>
      </c>
      <c r="C614" s="0" t="n">
        <v>3904</v>
      </c>
      <c r="D614" s="0" t="n">
        <v>234</v>
      </c>
      <c r="E614" s="0" t="n">
        <v>3</v>
      </c>
      <c r="F614" s="55" t="s">
        <v>411</v>
      </c>
      <c r="G614" s="0" t="n">
        <v>33.6</v>
      </c>
      <c r="H614" s="0" t="n">
        <v>36</v>
      </c>
      <c r="I614" s="55" t="s">
        <v>177</v>
      </c>
      <c r="J614" s="0" t="n">
        <v>234</v>
      </c>
      <c r="K614" s="0" t="n">
        <v>66</v>
      </c>
      <c r="M614" s="0" t="n">
        <v>717.04</v>
      </c>
      <c r="N614" s="0" t="n">
        <v>47.1</v>
      </c>
      <c r="O614" s="0" t="n">
        <v>36.6</v>
      </c>
      <c r="P614" s="0" t="n">
        <v>2.91</v>
      </c>
      <c r="Q614" s="0" t="n">
        <v>3.5</v>
      </c>
      <c r="R614" s="0" t="n">
        <v>5446</v>
      </c>
      <c r="S614" s="0" t="n">
        <v>10799</v>
      </c>
      <c r="T614" s="0" t="n">
        <v>68</v>
      </c>
      <c r="U614" s="0" t="n">
        <v>1668</v>
      </c>
      <c r="V614" s="0" t="n">
        <v>2</v>
      </c>
      <c r="W614" s="60" t="n">
        <v>46177</v>
      </c>
      <c r="X614" s="55" t="n">
        <f aca="false">IF(I614="Male",0,1)</f>
        <v>1</v>
      </c>
      <c r="Y614" s="55" t="n">
        <f aca="false">IF(OR(I614="DNB",I614="Dry DNB"),1,0)</f>
        <v>0</v>
      </c>
      <c r="Z614" s="55" t="n">
        <f aca="false">IF(ISNUMBER(W614),A614-W614,"")</f>
        <v>132</v>
      </c>
      <c r="AA614" s="55" t="n">
        <f aca="false">MATCH(A614,DATAS,0)</f>
        <v>1</v>
      </c>
      <c r="AB614" s="55" t="n">
        <f aca="false">IF(AND(E614&gt;0,OR(AND(B614&gt;=1,B614&lt;=6),B614=10)),1,0)</f>
        <v>1</v>
      </c>
      <c r="AC614" s="55" t="n">
        <f aca="false">IF(AND(E614&gt;0,B614=10),1,0)</f>
        <v>0</v>
      </c>
      <c r="AD614" s="0" t="str">
        <f aca="false">IF(AND(C613=C614,AA613=AA614-1),AB613,"")</f>
        <v/>
      </c>
      <c r="AE614" s="0" t="str">
        <f aca="false">IF(AND(C613=C614,AA613=AA614-1),AC613,"")</f>
        <v/>
      </c>
      <c r="AF614" s="0" t="str">
        <f aca="false">IF(AA614=1,"",IF(AND(AB614=1,AD614&lt;&gt;1),1,0))</f>
        <v/>
      </c>
      <c r="AG614" s="0" t="str">
        <f aca="false">IF(AA614=1,"",IF(AND(AC614=1,AE614&lt;&gt;1),1,0))</f>
        <v/>
      </c>
      <c r="AH614" s="60" t="str">
        <f aca="false">IF(AND(E614&gt;0,AA614&lt;2,NOT(AND(C615=C614,AA615=AA614+1))),INDEX(DATAS,AA614+1),"")</f>
        <v/>
      </c>
      <c r="AI614" s="60" t="str">
        <f aca="false">IF(AND(AC614=1,AA614&lt;2),IF(AND(C615=C614,AA615=AA614+1),IF(AC615=1,"",INDEX(DATAS,AA614+1)),INDEX(DATAS,AA614+1)),"")</f>
        <v/>
      </c>
    </row>
    <row r="615" customFormat="false" ht="15" hidden="false" customHeight="false" outlineLevel="0" collapsed="false">
      <c r="A615" s="60" t="n">
        <v>46310</v>
      </c>
      <c r="B615" s="0" t="n">
        <v>5</v>
      </c>
      <c r="C615" s="0" t="n">
        <v>3904</v>
      </c>
      <c r="D615" s="0" t="n">
        <v>235</v>
      </c>
      <c r="E615" s="0" t="n">
        <v>3</v>
      </c>
      <c r="F615" s="55" t="s">
        <v>411</v>
      </c>
      <c r="G615" s="0" t="n">
        <v>34.1</v>
      </c>
      <c r="H615" s="0" t="n">
        <v>35</v>
      </c>
      <c r="I615" s="55" t="s">
        <v>177</v>
      </c>
      <c r="J615" s="0" t="n">
        <v>235</v>
      </c>
      <c r="K615" s="0" t="n">
        <v>66</v>
      </c>
      <c r="M615" s="0" t="n">
        <v>717.04</v>
      </c>
      <c r="N615" s="0" t="n">
        <v>47.1</v>
      </c>
      <c r="O615" s="0" t="n">
        <v>36.6</v>
      </c>
      <c r="P615" s="0" t="n">
        <v>2.91</v>
      </c>
      <c r="Q615" s="0" t="n">
        <v>3.5</v>
      </c>
      <c r="T615" s="0" t="n">
        <v>68</v>
      </c>
      <c r="U615" s="0" t="n">
        <v>1669</v>
      </c>
      <c r="V615" s="0" t="n">
        <v>2</v>
      </c>
      <c r="W615" s="60" t="n">
        <v>46177</v>
      </c>
      <c r="X615" s="55" t="n">
        <f aca="false">IF(I615="Male",0,1)</f>
        <v>1</v>
      </c>
      <c r="Y615" s="55" t="n">
        <f aca="false">IF(OR(I615="DNB",I615="Dry DNB"),1,0)</f>
        <v>0</v>
      </c>
      <c r="Z615" s="55" t="n">
        <f aca="false">IF(ISNUMBER(W615),A615-W615,"")</f>
        <v>133</v>
      </c>
      <c r="AA615" s="55" t="n">
        <f aca="false">MATCH(A615,DATAS,0)</f>
        <v>2</v>
      </c>
      <c r="AB615" s="55" t="n">
        <f aca="false">IF(AND(E615&gt;0,OR(AND(B615&gt;=1,B615&lt;=6),B615=10)),1,0)</f>
        <v>1</v>
      </c>
      <c r="AC615" s="55" t="n">
        <f aca="false">IF(AND(E615&gt;0,B615=10),1,0)</f>
        <v>0</v>
      </c>
      <c r="AD615" s="55" t="n">
        <f aca="false">IF(AND(C614=C615,AA614=AA615-1),AB614,"")</f>
        <v>1</v>
      </c>
      <c r="AE615" s="55" t="n">
        <f aca="false">IF(AND(C614=C615,AA614=AA615-1),AC614,"")</f>
        <v>0</v>
      </c>
      <c r="AF615" s="55" t="n">
        <f aca="false">IF(AA615=1,"",IF(AND(AB615=1,AD615&lt;&gt;1),1,0))</f>
        <v>0</v>
      </c>
      <c r="AG615" s="55" t="n">
        <f aca="false">IF(AA615=1,"",IF(AND(AC615=1,AE615&lt;&gt;1),1,0))</f>
        <v>0</v>
      </c>
      <c r="AH615" s="60" t="str">
        <f aca="false">IF(AND(E615&gt;0,AA615&lt;2,NOT(AND(C616=C615,AA616=AA615+1))),INDEX(DATAS,AA615+1),"")</f>
        <v/>
      </c>
      <c r="AI615" s="60" t="str">
        <f aca="false">IF(AND(AC615=1,AA615&lt;2),IF(AND(C616=C615,AA616=AA615+1),IF(AC616=1,"",INDEX(DATAS,AA615+1)),INDEX(DATAS,AA615+1)),"")</f>
        <v/>
      </c>
    </row>
    <row r="616" customFormat="false" ht="15" hidden="false" customHeight="false" outlineLevel="0" collapsed="false">
      <c r="A616" s="60" t="n">
        <v>46309</v>
      </c>
      <c r="B616" s="0" t="n">
        <v>5</v>
      </c>
      <c r="C616" s="0" t="n">
        <v>3905</v>
      </c>
      <c r="D616" s="0" t="n">
        <v>285</v>
      </c>
      <c r="E616" s="0" t="n">
        <v>3</v>
      </c>
      <c r="F616" s="55" t="s">
        <v>412</v>
      </c>
      <c r="G616" s="0" t="n">
        <v>36.9</v>
      </c>
      <c r="H616" s="0" t="n">
        <v>35</v>
      </c>
      <c r="I616" s="55" t="s">
        <v>157</v>
      </c>
      <c r="J616" s="0" t="n">
        <v>250</v>
      </c>
      <c r="K616" s="0" t="n">
        <v>89</v>
      </c>
      <c r="L616" s="0" t="n">
        <v>35</v>
      </c>
      <c r="M616" s="0" t="n">
        <v>195.4</v>
      </c>
      <c r="N616" s="0" t="n">
        <v>31.07</v>
      </c>
      <c r="O616" s="0" t="n">
        <v>16.69</v>
      </c>
      <c r="P616" s="0" t="n">
        <v>2.73</v>
      </c>
      <c r="Q616" s="0" t="n">
        <v>3.51</v>
      </c>
      <c r="R616" s="0" t="n">
        <v>5888</v>
      </c>
      <c r="S616" s="0" t="n">
        <v>12369</v>
      </c>
      <c r="T616" s="0" t="n">
        <v>66.1</v>
      </c>
      <c r="U616" s="0" t="n">
        <v>1667</v>
      </c>
      <c r="V616" s="0" t="n">
        <v>3</v>
      </c>
      <c r="W616" s="60" t="n">
        <v>46275</v>
      </c>
      <c r="X616" s="55" t="n">
        <f aca="false">IF(I616="Male",0,1)</f>
        <v>1</v>
      </c>
      <c r="Y616" s="55" t="n">
        <f aca="false">IF(OR(I616="DNB",I616="Dry DNB"),1,0)</f>
        <v>0</v>
      </c>
      <c r="Z616" s="55" t="n">
        <f aca="false">IF(ISNUMBER(W616),A616-W616,"")</f>
        <v>34</v>
      </c>
      <c r="AA616" s="55" t="n">
        <f aca="false">MATCH(A616,DATAS,0)</f>
        <v>1</v>
      </c>
      <c r="AB616" s="55" t="n">
        <f aca="false">IF(AND(E616&gt;0,OR(AND(B616&gt;=1,B616&lt;=6),B616=10)),1,0)</f>
        <v>1</v>
      </c>
      <c r="AC616" s="55" t="n">
        <f aca="false">IF(AND(E616&gt;0,B616=10),1,0)</f>
        <v>0</v>
      </c>
      <c r="AD616" s="0" t="str">
        <f aca="false">IF(AND(C615=C616,AA615=AA616-1),AB615,"")</f>
        <v/>
      </c>
      <c r="AE616" s="0" t="str">
        <f aca="false">IF(AND(C615=C616,AA615=AA616-1),AC615,"")</f>
        <v/>
      </c>
      <c r="AF616" s="0" t="str">
        <f aca="false">IF(AA616=1,"",IF(AND(AB616=1,AD616&lt;&gt;1),1,0))</f>
        <v/>
      </c>
      <c r="AG616" s="0" t="str">
        <f aca="false">IF(AA616=1,"",IF(AND(AC616=1,AE616&lt;&gt;1),1,0))</f>
        <v/>
      </c>
      <c r="AH616" s="60" t="str">
        <f aca="false">IF(AND(E616&gt;0,AA616&lt;2,NOT(AND(C617=C616,AA617=AA616+1))),INDEX(DATAS,AA616+1),"")</f>
        <v/>
      </c>
      <c r="AI616" s="60" t="str">
        <f aca="false">IF(AND(AC616=1,AA616&lt;2),IF(AND(C617=C616,AA617=AA616+1),IF(AC617=1,"",INDEX(DATAS,AA616+1)),INDEX(DATAS,AA616+1)),"")</f>
        <v/>
      </c>
    </row>
    <row r="617" customFormat="false" ht="15" hidden="false" customHeight="false" outlineLevel="0" collapsed="false">
      <c r="A617" s="60" t="n">
        <v>46310</v>
      </c>
      <c r="B617" s="0" t="n">
        <v>5</v>
      </c>
      <c r="C617" s="0" t="n">
        <v>3905</v>
      </c>
      <c r="D617" s="0" t="n">
        <v>286</v>
      </c>
      <c r="E617" s="0" t="n">
        <v>3</v>
      </c>
      <c r="F617" s="55" t="s">
        <v>412</v>
      </c>
      <c r="G617" s="0" t="n">
        <v>42.5</v>
      </c>
      <c r="H617" s="0" t="n">
        <v>37</v>
      </c>
      <c r="I617" s="55" t="s">
        <v>157</v>
      </c>
      <c r="J617" s="0" t="n">
        <v>250</v>
      </c>
      <c r="K617" s="0" t="n">
        <v>89</v>
      </c>
      <c r="L617" s="0" t="n">
        <v>36</v>
      </c>
      <c r="M617" s="0" t="n">
        <v>195.4</v>
      </c>
      <c r="N617" s="0" t="n">
        <v>31.07</v>
      </c>
      <c r="O617" s="0" t="n">
        <v>16.69</v>
      </c>
      <c r="P617" s="0" t="n">
        <v>2.73</v>
      </c>
      <c r="Q617" s="0" t="n">
        <v>3.51</v>
      </c>
      <c r="T617" s="0" t="n">
        <v>66.1</v>
      </c>
      <c r="U617" s="0" t="n">
        <v>1668</v>
      </c>
      <c r="V617" s="0" t="n">
        <v>3</v>
      </c>
      <c r="W617" s="60" t="n">
        <v>46275</v>
      </c>
      <c r="X617" s="55" t="n">
        <f aca="false">IF(I617="Male",0,1)</f>
        <v>1</v>
      </c>
      <c r="Y617" s="55" t="n">
        <f aca="false">IF(OR(I617="DNB",I617="Dry DNB"),1,0)</f>
        <v>0</v>
      </c>
      <c r="Z617" s="55" t="n">
        <f aca="false">IF(ISNUMBER(W617),A617-W617,"")</f>
        <v>35</v>
      </c>
      <c r="AA617" s="55" t="n">
        <f aca="false">MATCH(A617,DATAS,0)</f>
        <v>2</v>
      </c>
      <c r="AB617" s="55" t="n">
        <f aca="false">IF(AND(E617&gt;0,OR(AND(B617&gt;=1,B617&lt;=6),B617=10)),1,0)</f>
        <v>1</v>
      </c>
      <c r="AC617" s="55" t="n">
        <f aca="false">IF(AND(E617&gt;0,B617=10),1,0)</f>
        <v>0</v>
      </c>
      <c r="AD617" s="55" t="n">
        <f aca="false">IF(AND(C616=C617,AA616=AA617-1),AB616,"")</f>
        <v>1</v>
      </c>
      <c r="AE617" s="55" t="n">
        <f aca="false">IF(AND(C616=C617,AA616=AA617-1),AC616,"")</f>
        <v>0</v>
      </c>
      <c r="AF617" s="55" t="n">
        <f aca="false">IF(AA617=1,"",IF(AND(AB617=1,AD617&lt;&gt;1),1,0))</f>
        <v>0</v>
      </c>
      <c r="AG617" s="55" t="n">
        <f aca="false">IF(AA617=1,"",IF(AND(AC617=1,AE617&lt;&gt;1),1,0))</f>
        <v>0</v>
      </c>
      <c r="AH617" s="60" t="str">
        <f aca="false">IF(AND(E617&gt;0,AA617&lt;2,NOT(AND(C618=C617,AA618=AA617+1))),INDEX(DATAS,AA617+1),"")</f>
        <v/>
      </c>
      <c r="AI617" s="60" t="str">
        <f aca="false">IF(AND(AC617=1,AA617&lt;2),IF(AND(C618=C617,AA618=AA617+1),IF(AC618=1,"",INDEX(DATAS,AA617+1)),INDEX(DATAS,AA617+1)),"")</f>
        <v/>
      </c>
    </row>
    <row r="618" customFormat="false" ht="15" hidden="false" customHeight="false" outlineLevel="0" collapsed="false">
      <c r="A618" s="60" t="n">
        <v>46309</v>
      </c>
      <c r="B618" s="0" t="n">
        <v>5</v>
      </c>
      <c r="C618" s="0" t="n">
        <v>3906</v>
      </c>
      <c r="D618" s="0" t="n">
        <v>251</v>
      </c>
      <c r="E618" s="0" t="n">
        <v>3</v>
      </c>
      <c r="F618" s="55" t="s">
        <v>412</v>
      </c>
      <c r="G618" s="0" t="n">
        <v>37.5</v>
      </c>
      <c r="H618" s="0" t="n">
        <v>38</v>
      </c>
      <c r="I618" s="55" t="s">
        <v>157</v>
      </c>
      <c r="J618" s="0" t="n">
        <v>69</v>
      </c>
      <c r="K618" s="0" t="n">
        <v>69</v>
      </c>
      <c r="L618" s="0" t="n">
        <v>182</v>
      </c>
      <c r="M618" s="0" t="n">
        <v>105.79</v>
      </c>
      <c r="N618" s="0" t="n">
        <v>70.65</v>
      </c>
      <c r="O618" s="0" t="n">
        <v>14.93</v>
      </c>
      <c r="P618" s="0" t="n">
        <v>4.62</v>
      </c>
      <c r="Q618" s="0" t="n">
        <v>3.53</v>
      </c>
      <c r="R618" s="0" t="n">
        <v>5749</v>
      </c>
      <c r="S618" s="0" t="n">
        <v>11883</v>
      </c>
      <c r="T618" s="0" t="n">
        <v>64.3</v>
      </c>
      <c r="U618" s="0" t="n">
        <v>1667</v>
      </c>
      <c r="V618" s="0" t="n">
        <v>1</v>
      </c>
      <c r="W618" s="60" t="n">
        <v>46128</v>
      </c>
      <c r="X618" s="55" t="n">
        <f aca="false">IF(I618="Male",0,1)</f>
        <v>1</v>
      </c>
      <c r="Y618" s="55" t="n">
        <f aca="false">IF(OR(I618="DNB",I618="Dry DNB"),1,0)</f>
        <v>0</v>
      </c>
      <c r="Z618" s="55" t="n">
        <f aca="false">IF(ISNUMBER(W618),A618-W618,"")</f>
        <v>181</v>
      </c>
      <c r="AA618" s="55" t="n">
        <f aca="false">MATCH(A618,DATAS,0)</f>
        <v>1</v>
      </c>
      <c r="AB618" s="55" t="n">
        <f aca="false">IF(AND(E618&gt;0,OR(AND(B618&gt;=1,B618&lt;=6),B618=10)),1,0)</f>
        <v>1</v>
      </c>
      <c r="AC618" s="55" t="n">
        <f aca="false">IF(AND(E618&gt;0,B618=10),1,0)</f>
        <v>0</v>
      </c>
      <c r="AD618" s="0" t="str">
        <f aca="false">IF(AND(C617=C618,AA617=AA618-1),AB617,"")</f>
        <v/>
      </c>
      <c r="AE618" s="0" t="str">
        <f aca="false">IF(AND(C617=C618,AA617=AA618-1),AC617,"")</f>
        <v/>
      </c>
      <c r="AF618" s="0" t="str">
        <f aca="false">IF(AA618=1,"",IF(AND(AB618=1,AD618&lt;&gt;1),1,0))</f>
        <v/>
      </c>
      <c r="AG618" s="0" t="str">
        <f aca="false">IF(AA618=1,"",IF(AND(AC618=1,AE618&lt;&gt;1),1,0))</f>
        <v/>
      </c>
      <c r="AH618" s="60" t="str">
        <f aca="false">IF(AND(E618&gt;0,AA618&lt;2,NOT(AND(C619=C618,AA619=AA618+1))),INDEX(DATAS,AA618+1),"")</f>
        <v/>
      </c>
      <c r="AI618" s="60" t="str">
        <f aca="false">IF(AND(AC618=1,AA618&lt;2),IF(AND(C619=C618,AA619=AA618+1),IF(AC619=1,"",INDEX(DATAS,AA618+1)),INDEX(DATAS,AA618+1)),"")</f>
        <v/>
      </c>
    </row>
    <row r="619" customFormat="false" ht="15" hidden="false" customHeight="false" outlineLevel="0" collapsed="false">
      <c r="A619" s="60" t="n">
        <v>46310</v>
      </c>
      <c r="B619" s="0" t="n">
        <v>5</v>
      </c>
      <c r="C619" s="0" t="n">
        <v>3906</v>
      </c>
      <c r="D619" s="0" t="n">
        <v>252</v>
      </c>
      <c r="E619" s="0" t="n">
        <v>3</v>
      </c>
      <c r="F619" s="55" t="s">
        <v>412</v>
      </c>
      <c r="G619" s="0" t="n">
        <v>35.1</v>
      </c>
      <c r="H619" s="0" t="n">
        <v>37</v>
      </c>
      <c r="I619" s="55" t="s">
        <v>157</v>
      </c>
      <c r="J619" s="0" t="n">
        <v>69</v>
      </c>
      <c r="K619" s="0" t="n">
        <v>69</v>
      </c>
      <c r="L619" s="0" t="n">
        <v>183</v>
      </c>
      <c r="M619" s="0" t="n">
        <v>105.79</v>
      </c>
      <c r="N619" s="0" t="n">
        <v>70.65</v>
      </c>
      <c r="O619" s="0" t="n">
        <v>14.93</v>
      </c>
      <c r="P619" s="0" t="n">
        <v>4.62</v>
      </c>
      <c r="Q619" s="0" t="n">
        <v>3.53</v>
      </c>
      <c r="T619" s="0" t="n">
        <v>64.3</v>
      </c>
      <c r="U619" s="0" t="n">
        <v>1668</v>
      </c>
      <c r="V619" s="0" t="n">
        <v>1</v>
      </c>
      <c r="W619" s="60" t="n">
        <v>46128</v>
      </c>
      <c r="X619" s="55" t="n">
        <f aca="false">IF(I619="Male",0,1)</f>
        <v>1</v>
      </c>
      <c r="Y619" s="55" t="n">
        <f aca="false">IF(OR(I619="DNB",I619="Dry DNB"),1,0)</f>
        <v>0</v>
      </c>
      <c r="Z619" s="55" t="n">
        <f aca="false">IF(ISNUMBER(W619),A619-W619,"")</f>
        <v>182</v>
      </c>
      <c r="AA619" s="55" t="n">
        <f aca="false">MATCH(A619,DATAS,0)</f>
        <v>2</v>
      </c>
      <c r="AB619" s="55" t="n">
        <f aca="false">IF(AND(E619&gt;0,OR(AND(B619&gt;=1,B619&lt;=6),B619=10)),1,0)</f>
        <v>1</v>
      </c>
      <c r="AC619" s="55" t="n">
        <f aca="false">IF(AND(E619&gt;0,B619=10),1,0)</f>
        <v>0</v>
      </c>
      <c r="AD619" s="55" t="n">
        <f aca="false">IF(AND(C618=C619,AA618=AA619-1),AB618,"")</f>
        <v>1</v>
      </c>
      <c r="AE619" s="55" t="n">
        <f aca="false">IF(AND(C618=C619,AA618=AA619-1),AC618,"")</f>
        <v>0</v>
      </c>
      <c r="AF619" s="55" t="n">
        <f aca="false">IF(AA619=1,"",IF(AND(AB619=1,AD619&lt;&gt;1),1,0))</f>
        <v>0</v>
      </c>
      <c r="AG619" s="55" t="n">
        <f aca="false">IF(AA619=1,"",IF(AND(AC619=1,AE619&lt;&gt;1),1,0))</f>
        <v>0</v>
      </c>
      <c r="AH619" s="60" t="str">
        <f aca="false">IF(AND(E619&gt;0,AA619&lt;2,NOT(AND(C620=C619,AA620=AA619+1))),INDEX(DATAS,AA619+1),"")</f>
        <v/>
      </c>
      <c r="AI619" s="60" t="str">
        <f aca="false">IF(AND(AC619=1,AA619&lt;2),IF(AND(C620=C619,AA620=AA619+1),IF(AC620=1,"",INDEX(DATAS,AA619+1)),INDEX(DATAS,AA619+1)),"")</f>
        <v/>
      </c>
    </row>
    <row r="620" customFormat="false" ht="15" hidden="false" customHeight="false" outlineLevel="0" collapsed="false">
      <c r="A620" s="60" t="n">
        <v>46309</v>
      </c>
      <c r="B620" s="0" t="n">
        <v>5</v>
      </c>
      <c r="C620" s="0" t="n">
        <v>3907</v>
      </c>
      <c r="D620" s="0" t="n">
        <v>255</v>
      </c>
      <c r="E620" s="0" t="n">
        <v>2</v>
      </c>
      <c r="F620" s="55" t="s">
        <v>413</v>
      </c>
      <c r="G620" s="0" t="n">
        <v>28</v>
      </c>
      <c r="H620" s="0" t="n">
        <v>27</v>
      </c>
      <c r="I620" s="55" t="s">
        <v>157</v>
      </c>
      <c r="J620" s="0" t="n">
        <v>70</v>
      </c>
      <c r="K620" s="0" t="n">
        <v>70</v>
      </c>
      <c r="L620" s="0" t="n">
        <v>185</v>
      </c>
      <c r="M620" s="0" t="n">
        <v>554.34</v>
      </c>
      <c r="N620" s="0" t="n">
        <v>59.18</v>
      </c>
      <c r="O620" s="0" t="n">
        <v>21.31</v>
      </c>
      <c r="P620" s="0" t="n">
        <v>4.65</v>
      </c>
      <c r="Q620" s="0" t="n">
        <v>3.82</v>
      </c>
      <c r="R620" s="0" t="n">
        <v>3279</v>
      </c>
      <c r="S620" s="0" t="n">
        <v>7314</v>
      </c>
      <c r="T620" s="0" t="n">
        <v>37.55</v>
      </c>
      <c r="U620" s="0" t="n">
        <v>1666</v>
      </c>
      <c r="V620" s="0" t="n">
        <v>1</v>
      </c>
      <c r="W620" s="60" t="n">
        <v>46125</v>
      </c>
      <c r="X620" s="55" t="n">
        <f aca="false">IF(I620="Male",0,1)</f>
        <v>1</v>
      </c>
      <c r="Y620" s="55" t="n">
        <f aca="false">IF(OR(I620="DNB",I620="Dry DNB"),1,0)</f>
        <v>0</v>
      </c>
      <c r="Z620" s="55" t="n">
        <f aca="false">IF(ISNUMBER(W620),A620-W620,"")</f>
        <v>184</v>
      </c>
      <c r="AA620" s="55" t="n">
        <f aca="false">MATCH(A620,DATAS,0)</f>
        <v>1</v>
      </c>
      <c r="AB620" s="55" t="n">
        <f aca="false">IF(AND(E620&gt;0,OR(AND(B620&gt;=1,B620&lt;=6),B620=10)),1,0)</f>
        <v>1</v>
      </c>
      <c r="AC620" s="55" t="n">
        <f aca="false">IF(AND(E620&gt;0,B620=10),1,0)</f>
        <v>0</v>
      </c>
      <c r="AD620" s="0" t="str">
        <f aca="false">IF(AND(C619=C620,AA619=AA620-1),AB619,"")</f>
        <v/>
      </c>
      <c r="AE620" s="0" t="str">
        <f aca="false">IF(AND(C619=C620,AA619=AA620-1),AC619,"")</f>
        <v/>
      </c>
      <c r="AF620" s="0" t="str">
        <f aca="false">IF(AA620=1,"",IF(AND(AB620=1,AD620&lt;&gt;1),1,0))</f>
        <v/>
      </c>
      <c r="AG620" s="0" t="str">
        <f aca="false">IF(AA620=1,"",IF(AND(AC620=1,AE620&lt;&gt;1),1,0))</f>
        <v/>
      </c>
      <c r="AH620" s="60" t="str">
        <f aca="false">IF(AND(E620&gt;0,AA620&lt;2,NOT(AND(C621=C620,AA621=AA620+1))),INDEX(DATAS,AA620+1),"")</f>
        <v/>
      </c>
      <c r="AI620" s="60" t="str">
        <f aca="false">IF(AND(AC620=1,AA620&lt;2),IF(AND(C621=C620,AA621=AA620+1),IF(AC621=1,"",INDEX(DATAS,AA620+1)),INDEX(DATAS,AA620+1)),"")</f>
        <v/>
      </c>
    </row>
    <row r="621" customFormat="false" ht="15" hidden="false" customHeight="false" outlineLevel="0" collapsed="false">
      <c r="A621" s="60" t="n">
        <v>46310</v>
      </c>
      <c r="B621" s="0" t="n">
        <v>5</v>
      </c>
      <c r="C621" s="0" t="n">
        <v>3907</v>
      </c>
      <c r="D621" s="0" t="n">
        <v>256</v>
      </c>
      <c r="E621" s="0" t="n">
        <v>2</v>
      </c>
      <c r="F621" s="55" t="s">
        <v>413</v>
      </c>
      <c r="G621" s="0" t="n">
        <v>28.3</v>
      </c>
      <c r="H621" s="0" t="n">
        <v>27</v>
      </c>
      <c r="I621" s="55" t="s">
        <v>157</v>
      </c>
      <c r="J621" s="0" t="n">
        <v>70</v>
      </c>
      <c r="K621" s="0" t="n">
        <v>70</v>
      </c>
      <c r="L621" s="0" t="n">
        <v>186</v>
      </c>
      <c r="M621" s="0" t="n">
        <v>554.34</v>
      </c>
      <c r="N621" s="0" t="n">
        <v>59.18</v>
      </c>
      <c r="O621" s="0" t="n">
        <v>21.31</v>
      </c>
      <c r="P621" s="0" t="n">
        <v>4.65</v>
      </c>
      <c r="Q621" s="0" t="n">
        <v>3.82</v>
      </c>
      <c r="T621" s="0" t="n">
        <v>37.55</v>
      </c>
      <c r="U621" s="0" t="n">
        <v>1667</v>
      </c>
      <c r="V621" s="0" t="n">
        <v>1</v>
      </c>
      <c r="W621" s="60" t="n">
        <v>46125</v>
      </c>
      <c r="X621" s="55" t="n">
        <f aca="false">IF(I621="Male",0,1)</f>
        <v>1</v>
      </c>
      <c r="Y621" s="55" t="n">
        <f aca="false">IF(OR(I621="DNB",I621="Dry DNB"),1,0)</f>
        <v>0</v>
      </c>
      <c r="Z621" s="55" t="n">
        <f aca="false">IF(ISNUMBER(W621),A621-W621,"")</f>
        <v>185</v>
      </c>
      <c r="AA621" s="55" t="n">
        <f aca="false">MATCH(A621,DATAS,0)</f>
        <v>2</v>
      </c>
      <c r="AB621" s="55" t="n">
        <f aca="false">IF(AND(E621&gt;0,OR(AND(B621&gt;=1,B621&lt;=6),B621=10)),1,0)</f>
        <v>1</v>
      </c>
      <c r="AC621" s="55" t="n">
        <f aca="false">IF(AND(E621&gt;0,B621=10),1,0)</f>
        <v>0</v>
      </c>
      <c r="AD621" s="55" t="n">
        <f aca="false">IF(AND(C620=C621,AA620=AA621-1),AB620,"")</f>
        <v>1</v>
      </c>
      <c r="AE621" s="55" t="n">
        <f aca="false">IF(AND(C620=C621,AA620=AA621-1),AC620,"")</f>
        <v>0</v>
      </c>
      <c r="AF621" s="55" t="n">
        <f aca="false">IF(AA621=1,"",IF(AND(AB621=1,AD621&lt;&gt;1),1,0))</f>
        <v>0</v>
      </c>
      <c r="AG621" s="55" t="n">
        <f aca="false">IF(AA621=1,"",IF(AND(AC621=1,AE621&lt;&gt;1),1,0))</f>
        <v>0</v>
      </c>
      <c r="AH621" s="60" t="str">
        <f aca="false">IF(AND(E621&gt;0,AA621&lt;2,NOT(AND(C622=C621,AA622=AA621+1))),INDEX(DATAS,AA621+1),"")</f>
        <v/>
      </c>
      <c r="AI621" s="60" t="str">
        <f aca="false">IF(AND(AC621=1,AA621&lt;2),IF(AND(C622=C621,AA622=AA621+1),IF(AC622=1,"",INDEX(DATAS,AA621+1)),INDEX(DATAS,AA621+1)),"")</f>
        <v/>
      </c>
    </row>
    <row r="622" customFormat="false" ht="15" hidden="false" customHeight="false" outlineLevel="0" collapsed="false">
      <c r="A622" s="60" t="n">
        <v>46309</v>
      </c>
      <c r="B622" s="0" t="n">
        <v>7</v>
      </c>
      <c r="C622" s="0" t="n">
        <v>3908</v>
      </c>
      <c r="D622" s="0" t="n">
        <v>527</v>
      </c>
      <c r="E622" s="0" t="n">
        <v>2</v>
      </c>
      <c r="F622" s="55" t="s">
        <v>413</v>
      </c>
      <c r="I622" s="55" t="s">
        <v>157</v>
      </c>
      <c r="J622" s="0" t="n">
        <v>373</v>
      </c>
      <c r="K622" s="0" t="n">
        <v>58</v>
      </c>
      <c r="L622" s="0" t="n">
        <v>154</v>
      </c>
      <c r="M622" s="0" t="n">
        <v>760.2</v>
      </c>
      <c r="N622" s="0" t="n">
        <v>53.47</v>
      </c>
      <c r="O622" s="0" t="n">
        <v>31.31</v>
      </c>
      <c r="P622" s="0" t="n">
        <v>5.24</v>
      </c>
      <c r="Q622" s="0" t="n">
        <v>3.96</v>
      </c>
      <c r="R622" s="0" t="n">
        <v>6161</v>
      </c>
      <c r="S622" s="0" t="n">
        <v>12654</v>
      </c>
      <c r="T622" s="0" t="n">
        <v>65.2</v>
      </c>
      <c r="U622" s="0" t="n">
        <v>1666</v>
      </c>
      <c r="V622" s="0" t="n">
        <v>4</v>
      </c>
      <c r="W622" s="60" t="n">
        <v>46156</v>
      </c>
      <c r="X622" s="55" t="n">
        <f aca="false">IF(I622="Male",0,1)</f>
        <v>1</v>
      </c>
      <c r="Y622" s="55" t="n">
        <f aca="false">IF(OR(I622="DNB",I622="Dry DNB"),1,0)</f>
        <v>0</v>
      </c>
      <c r="Z622" s="55" t="n">
        <f aca="false">IF(ISNUMBER(W622),A622-W622,"")</f>
        <v>153</v>
      </c>
      <c r="AA622" s="55" t="n">
        <f aca="false">MATCH(A622,DATAS,0)</f>
        <v>1</v>
      </c>
      <c r="AB622" s="55" t="n">
        <f aca="false">IF(AND(E622&gt;0,OR(AND(B622&gt;=1,B622&lt;=6),B622=10)),1,0)</f>
        <v>0</v>
      </c>
      <c r="AC622" s="55" t="n">
        <f aca="false">IF(AND(E622&gt;0,B622=10),1,0)</f>
        <v>0</v>
      </c>
      <c r="AD622" s="0" t="str">
        <f aca="false">IF(AND(C621=C622,AA621=AA622-1),AB621,"")</f>
        <v/>
      </c>
      <c r="AE622" s="0" t="str">
        <f aca="false">IF(AND(C621=C622,AA621=AA622-1),AC621,"")</f>
        <v/>
      </c>
      <c r="AF622" s="0" t="str">
        <f aca="false">IF(AA622=1,"",IF(AND(AB622=1,AD622&lt;&gt;1),1,0))</f>
        <v/>
      </c>
      <c r="AG622" s="0" t="str">
        <f aca="false">IF(AA622=1,"",IF(AND(AC622=1,AE622&lt;&gt;1),1,0))</f>
        <v/>
      </c>
      <c r="AH622" s="60" t="str">
        <f aca="false">IF(AND(E622&gt;0,AA622&lt;2,NOT(AND(C623=C622,AA623=AA622+1))),INDEX(DATAS,AA622+1),"")</f>
        <v/>
      </c>
      <c r="AI622" s="60" t="str">
        <f aca="false">IF(AND(AC622=1,AA622&lt;2),IF(AND(C623=C622,AA623=AA622+1),IF(AC623=1,"",INDEX(DATAS,AA622+1)),INDEX(DATAS,AA622+1)),"")</f>
        <v/>
      </c>
    </row>
    <row r="623" customFormat="false" ht="15" hidden="false" customHeight="false" outlineLevel="0" collapsed="false">
      <c r="A623" s="60" t="n">
        <v>46310</v>
      </c>
      <c r="B623" s="0" t="n">
        <v>7</v>
      </c>
      <c r="C623" s="0" t="n">
        <v>3908</v>
      </c>
      <c r="D623" s="0" t="n">
        <v>528</v>
      </c>
      <c r="E623" s="0" t="n">
        <v>2</v>
      </c>
      <c r="F623" s="55" t="s">
        <v>413</v>
      </c>
      <c r="I623" s="55" t="s">
        <v>157</v>
      </c>
      <c r="J623" s="0" t="n">
        <v>373</v>
      </c>
      <c r="K623" s="0" t="n">
        <v>58</v>
      </c>
      <c r="L623" s="0" t="n">
        <v>155</v>
      </c>
      <c r="M623" s="0" t="n">
        <v>760.2</v>
      </c>
      <c r="N623" s="0" t="n">
        <v>53.47</v>
      </c>
      <c r="O623" s="0" t="n">
        <v>31.31</v>
      </c>
      <c r="P623" s="0" t="n">
        <v>5.24</v>
      </c>
      <c r="Q623" s="0" t="n">
        <v>3.96</v>
      </c>
      <c r="T623" s="0" t="n">
        <v>65.2</v>
      </c>
      <c r="U623" s="0" t="n">
        <v>1667</v>
      </c>
      <c r="V623" s="0" t="n">
        <v>4</v>
      </c>
      <c r="W623" s="60" t="n">
        <v>46156</v>
      </c>
      <c r="X623" s="55" t="n">
        <f aca="false">IF(I623="Male",0,1)</f>
        <v>1</v>
      </c>
      <c r="Y623" s="55" t="n">
        <f aca="false">IF(OR(I623="DNB",I623="Dry DNB"),1,0)</f>
        <v>0</v>
      </c>
      <c r="Z623" s="55" t="n">
        <f aca="false">IF(ISNUMBER(W623),A623-W623,"")</f>
        <v>154</v>
      </c>
      <c r="AA623" s="55" t="n">
        <f aca="false">MATCH(A623,DATAS,0)</f>
        <v>2</v>
      </c>
      <c r="AB623" s="55" t="n">
        <f aca="false">IF(AND(E623&gt;0,OR(AND(B623&gt;=1,B623&lt;=6),B623=10)),1,0)</f>
        <v>0</v>
      </c>
      <c r="AC623" s="55" t="n">
        <f aca="false">IF(AND(E623&gt;0,B623=10),1,0)</f>
        <v>0</v>
      </c>
      <c r="AD623" s="55" t="n">
        <f aca="false">IF(AND(C622=C623,AA622=AA623-1),AB622,"")</f>
        <v>0</v>
      </c>
      <c r="AE623" s="55" t="n">
        <f aca="false">IF(AND(C622=C623,AA622=AA623-1),AC622,"")</f>
        <v>0</v>
      </c>
      <c r="AF623" s="55" t="n">
        <f aca="false">IF(AA623=1,"",IF(AND(AB623=1,AD623&lt;&gt;1),1,0))</f>
        <v>0</v>
      </c>
      <c r="AG623" s="55" t="n">
        <f aca="false">IF(AA623=1,"",IF(AND(AC623=1,AE623&lt;&gt;1),1,0))</f>
        <v>0</v>
      </c>
      <c r="AH623" s="60" t="str">
        <f aca="false">IF(AND(E623&gt;0,AA623&lt;2,NOT(AND(C624=C623,AA624=AA623+1))),INDEX(DATAS,AA623+1),"")</f>
        <v/>
      </c>
      <c r="AI623" s="60" t="str">
        <f aca="false">IF(AND(AC623=1,AA623&lt;2),IF(AND(C624=C623,AA624=AA623+1),IF(AC624=1,"",INDEX(DATAS,AA623+1)),INDEX(DATAS,AA623+1)),"")</f>
        <v/>
      </c>
    </row>
    <row r="624" customFormat="false" ht="15" hidden="false" customHeight="false" outlineLevel="0" collapsed="false">
      <c r="A624" s="60" t="n">
        <v>46309</v>
      </c>
      <c r="B624" s="0" t="n">
        <v>2</v>
      </c>
      <c r="C624" s="0" t="n">
        <v>3910</v>
      </c>
      <c r="D624" s="0" t="n">
        <v>120</v>
      </c>
      <c r="E624" s="0" t="n">
        <v>3</v>
      </c>
      <c r="F624" s="55" t="s">
        <v>414</v>
      </c>
      <c r="G624" s="0" t="n">
        <v>50.8</v>
      </c>
      <c r="H624" s="0" t="n">
        <v>58</v>
      </c>
      <c r="I624" s="55" t="s">
        <v>157</v>
      </c>
      <c r="J624" s="0" t="n">
        <v>64</v>
      </c>
      <c r="K624" s="0" t="n">
        <v>64</v>
      </c>
      <c r="L624" s="0" t="n">
        <v>56</v>
      </c>
      <c r="M624" s="0" t="n">
        <v>323.28</v>
      </c>
      <c r="N624" s="0" t="n">
        <v>42.58</v>
      </c>
      <c r="O624" s="0" t="n">
        <v>23.7</v>
      </c>
      <c r="P624" s="0" t="n">
        <v>1.99</v>
      </c>
      <c r="Q624" s="0" t="n">
        <v>3.17</v>
      </c>
      <c r="R624" s="0" t="n">
        <v>6583</v>
      </c>
      <c r="S624" s="0" t="n">
        <v>13100</v>
      </c>
      <c r="T624" s="0" t="n">
        <v>71.1</v>
      </c>
      <c r="U624" s="0" t="n">
        <v>1665</v>
      </c>
      <c r="V624" s="0" t="n">
        <v>1</v>
      </c>
      <c r="W624" s="60" t="n">
        <v>46254</v>
      </c>
      <c r="X624" s="55" t="n">
        <f aca="false">IF(I624="Male",0,1)</f>
        <v>1</v>
      </c>
      <c r="Y624" s="55" t="n">
        <f aca="false">IF(OR(I624="DNB",I624="Dry DNB"),1,0)</f>
        <v>0</v>
      </c>
      <c r="Z624" s="55" t="n">
        <f aca="false">IF(ISNUMBER(W624),A624-W624,"")</f>
        <v>55</v>
      </c>
      <c r="AA624" s="55" t="n">
        <f aca="false">MATCH(A624,DATAS,0)</f>
        <v>1</v>
      </c>
      <c r="AB624" s="55" t="n">
        <f aca="false">IF(AND(E624&gt;0,OR(AND(B624&gt;=1,B624&lt;=6),B624=10)),1,0)</f>
        <v>1</v>
      </c>
      <c r="AC624" s="55" t="n">
        <f aca="false">IF(AND(E624&gt;0,B624=10),1,0)</f>
        <v>0</v>
      </c>
      <c r="AD624" s="0" t="str">
        <f aca="false">IF(AND(C623=C624,AA623=AA624-1),AB623,"")</f>
        <v/>
      </c>
      <c r="AE624" s="0" t="str">
        <f aca="false">IF(AND(C623=C624,AA623=AA624-1),AC623,"")</f>
        <v/>
      </c>
      <c r="AF624" s="0" t="str">
        <f aca="false">IF(AA624=1,"",IF(AND(AB624=1,AD624&lt;&gt;1),1,0))</f>
        <v/>
      </c>
      <c r="AG624" s="0" t="str">
        <f aca="false">IF(AA624=1,"",IF(AND(AC624=1,AE624&lt;&gt;1),1,0))</f>
        <v/>
      </c>
      <c r="AH624" s="60" t="str">
        <f aca="false">IF(AND(E624&gt;0,AA624&lt;2,NOT(AND(C625=C624,AA625=AA624+1))),INDEX(DATAS,AA624+1),"")</f>
        <v/>
      </c>
      <c r="AI624" s="60" t="str">
        <f aca="false">IF(AND(AC624=1,AA624&lt;2),IF(AND(C625=C624,AA625=AA624+1),IF(AC625=1,"",INDEX(DATAS,AA624+1)),INDEX(DATAS,AA624+1)),"")</f>
        <v/>
      </c>
    </row>
    <row r="625" customFormat="false" ht="15" hidden="false" customHeight="false" outlineLevel="0" collapsed="false">
      <c r="A625" s="60" t="n">
        <v>46310</v>
      </c>
      <c r="B625" s="0" t="n">
        <v>2</v>
      </c>
      <c r="C625" s="0" t="n">
        <v>3910</v>
      </c>
      <c r="D625" s="0" t="n">
        <v>121</v>
      </c>
      <c r="E625" s="0" t="n">
        <v>3</v>
      </c>
      <c r="F625" s="55" t="s">
        <v>414</v>
      </c>
      <c r="G625" s="0" t="n">
        <v>55.4</v>
      </c>
      <c r="H625" s="0" t="n">
        <v>57</v>
      </c>
      <c r="I625" s="55" t="s">
        <v>157</v>
      </c>
      <c r="J625" s="0" t="n">
        <v>64</v>
      </c>
      <c r="K625" s="0" t="n">
        <v>64</v>
      </c>
      <c r="L625" s="0" t="n">
        <v>57</v>
      </c>
      <c r="M625" s="0" t="n">
        <v>323.28</v>
      </c>
      <c r="N625" s="0" t="n">
        <v>42.58</v>
      </c>
      <c r="O625" s="0" t="n">
        <v>23.7</v>
      </c>
      <c r="P625" s="0" t="n">
        <v>1.99</v>
      </c>
      <c r="Q625" s="0" t="n">
        <v>3.17</v>
      </c>
      <c r="T625" s="0" t="n">
        <v>71.1</v>
      </c>
      <c r="U625" s="0" t="n">
        <v>1666</v>
      </c>
      <c r="V625" s="0" t="n">
        <v>1</v>
      </c>
      <c r="W625" s="60" t="n">
        <v>46254</v>
      </c>
      <c r="X625" s="55" t="n">
        <f aca="false">IF(I625="Male",0,1)</f>
        <v>1</v>
      </c>
      <c r="Y625" s="55" t="n">
        <f aca="false">IF(OR(I625="DNB",I625="Dry DNB"),1,0)</f>
        <v>0</v>
      </c>
      <c r="Z625" s="55" t="n">
        <f aca="false">IF(ISNUMBER(W625),A625-W625,"")</f>
        <v>56</v>
      </c>
      <c r="AA625" s="55" t="n">
        <f aca="false">MATCH(A625,DATAS,0)</f>
        <v>2</v>
      </c>
      <c r="AB625" s="55" t="n">
        <f aca="false">IF(AND(E625&gt;0,OR(AND(B625&gt;=1,B625&lt;=6),B625=10)),1,0)</f>
        <v>1</v>
      </c>
      <c r="AC625" s="55" t="n">
        <f aca="false">IF(AND(E625&gt;0,B625=10),1,0)</f>
        <v>0</v>
      </c>
      <c r="AD625" s="55" t="n">
        <f aca="false">IF(AND(C624=C625,AA624=AA625-1),AB624,"")</f>
        <v>1</v>
      </c>
      <c r="AE625" s="55" t="n">
        <f aca="false">IF(AND(C624=C625,AA624=AA625-1),AC624,"")</f>
        <v>0</v>
      </c>
      <c r="AF625" s="55" t="n">
        <f aca="false">IF(AA625=1,"",IF(AND(AB625=1,AD625&lt;&gt;1),1,0))</f>
        <v>0</v>
      </c>
      <c r="AG625" s="55" t="n">
        <f aca="false">IF(AA625=1,"",IF(AND(AC625=1,AE625&lt;&gt;1),1,0))</f>
        <v>0</v>
      </c>
      <c r="AH625" s="60" t="str">
        <f aca="false">IF(AND(E625&gt;0,AA625&lt;2,NOT(AND(C626=C625,AA626=AA625+1))),INDEX(DATAS,AA625+1),"")</f>
        <v/>
      </c>
      <c r="AI625" s="60" t="str">
        <f aca="false">IF(AND(AC625=1,AA625&lt;2),IF(AND(C626=C625,AA626=AA625+1),IF(AC626=1,"",INDEX(DATAS,AA625+1)),INDEX(DATAS,AA625+1)),"")</f>
        <v/>
      </c>
    </row>
    <row r="626" customFormat="false" ht="15" hidden="false" customHeight="false" outlineLevel="0" collapsed="false">
      <c r="A626" s="60" t="n">
        <v>46309</v>
      </c>
      <c r="B626" s="0" t="n">
        <v>2</v>
      </c>
      <c r="C626" s="0" t="n">
        <v>3911</v>
      </c>
      <c r="D626" s="0" t="n">
        <v>212</v>
      </c>
      <c r="E626" s="0" t="n">
        <v>3</v>
      </c>
      <c r="F626" s="55" t="s">
        <v>414</v>
      </c>
      <c r="G626" s="0" t="n">
        <v>55</v>
      </c>
      <c r="H626" s="0" t="n">
        <v>61</v>
      </c>
      <c r="I626" s="55" t="s">
        <v>187</v>
      </c>
      <c r="J626" s="0" t="n">
        <v>212</v>
      </c>
      <c r="K626" s="0" t="n">
        <v>65</v>
      </c>
      <c r="M626" s="0" t="n">
        <v>705.33</v>
      </c>
      <c r="N626" s="0" t="n">
        <v>20.76</v>
      </c>
      <c r="O626" s="0" t="n">
        <v>19.48</v>
      </c>
      <c r="P626" s="0" t="n">
        <v>3.12</v>
      </c>
      <c r="Q626" s="0" t="n">
        <v>2.91</v>
      </c>
      <c r="R626" s="0" t="n">
        <v>6402</v>
      </c>
      <c r="S626" s="0" t="n">
        <v>13397</v>
      </c>
      <c r="T626" s="0" t="n">
        <v>73.7</v>
      </c>
      <c r="U626" s="0" t="n">
        <v>1665</v>
      </c>
      <c r="V626" s="0" t="n">
        <v>5</v>
      </c>
      <c r="W626" s="60" t="n">
        <v>46310</v>
      </c>
      <c r="X626" s="55" t="n">
        <f aca="false">IF(I626="Male",0,1)</f>
        <v>1</v>
      </c>
      <c r="Y626" s="55" t="n">
        <f aca="false">IF(OR(I626="DNB",I626="Dry DNB"),1,0)</f>
        <v>0</v>
      </c>
      <c r="Z626" s="55" t="n">
        <f aca="false">IF(ISNUMBER(W626),A626-W626,"")</f>
        <v>-1</v>
      </c>
      <c r="AA626" s="55" t="n">
        <f aca="false">MATCH(A626,DATAS,0)</f>
        <v>1</v>
      </c>
      <c r="AB626" s="55" t="n">
        <f aca="false">IF(AND(E626&gt;0,OR(AND(B626&gt;=1,B626&lt;=6),B626=10)),1,0)</f>
        <v>1</v>
      </c>
      <c r="AC626" s="55" t="n">
        <f aca="false">IF(AND(E626&gt;0,B626=10),1,0)</f>
        <v>0</v>
      </c>
      <c r="AD626" s="0" t="str">
        <f aca="false">IF(AND(C625=C626,AA625=AA626-1),AB625,"")</f>
        <v/>
      </c>
      <c r="AE626" s="0" t="str">
        <f aca="false">IF(AND(C625=C626,AA625=AA626-1),AC625,"")</f>
        <v/>
      </c>
      <c r="AF626" s="0" t="str">
        <f aca="false">IF(AA626=1,"",IF(AND(AB626=1,AD626&lt;&gt;1),1,0))</f>
        <v/>
      </c>
      <c r="AG626" s="0" t="str">
        <f aca="false">IF(AA626=1,"",IF(AND(AC626=1,AE626&lt;&gt;1),1,0))</f>
        <v/>
      </c>
      <c r="AH626" s="60" t="str">
        <f aca="false">IF(AND(E626&gt;0,AA626&lt;2,NOT(AND(C627=C626,AA627=AA626+1))),INDEX(DATAS,AA626+1),"")</f>
        <v/>
      </c>
      <c r="AI626" s="60" t="str">
        <f aca="false">IF(AND(AC626=1,AA626&lt;2),IF(AND(C627=C626,AA627=AA626+1),IF(AC627=1,"",INDEX(DATAS,AA626+1)),INDEX(DATAS,AA626+1)),"")</f>
        <v/>
      </c>
    </row>
    <row r="627" customFormat="false" ht="15" hidden="false" customHeight="false" outlineLevel="0" collapsed="false">
      <c r="A627" s="60" t="n">
        <v>46310</v>
      </c>
      <c r="B627" s="0" t="n">
        <v>2</v>
      </c>
      <c r="C627" s="0" t="n">
        <v>3911</v>
      </c>
      <c r="D627" s="0" t="n">
        <v>213</v>
      </c>
      <c r="E627" s="0" t="n">
        <v>3</v>
      </c>
      <c r="F627" s="55" t="s">
        <v>414</v>
      </c>
      <c r="G627" s="0" t="n">
        <v>61.6</v>
      </c>
      <c r="H627" s="0" t="n">
        <v>59</v>
      </c>
      <c r="I627" s="55" t="s">
        <v>187</v>
      </c>
      <c r="J627" s="0" t="n">
        <v>213</v>
      </c>
      <c r="K627" s="0" t="n">
        <v>65</v>
      </c>
      <c r="M627" s="0" t="n">
        <v>705.33</v>
      </c>
      <c r="N627" s="0" t="n">
        <v>20.76</v>
      </c>
      <c r="O627" s="0" t="n">
        <v>19.48</v>
      </c>
      <c r="P627" s="0" t="n">
        <v>3.12</v>
      </c>
      <c r="Q627" s="0" t="n">
        <v>2.91</v>
      </c>
      <c r="T627" s="0" t="n">
        <v>73.7</v>
      </c>
      <c r="U627" s="0" t="n">
        <v>1666</v>
      </c>
      <c r="V627" s="0" t="n">
        <v>5</v>
      </c>
      <c r="W627" s="60" t="n">
        <v>46310</v>
      </c>
      <c r="X627" s="55" t="n">
        <f aca="false">IF(I627="Male",0,1)</f>
        <v>1</v>
      </c>
      <c r="Y627" s="55" t="n">
        <f aca="false">IF(OR(I627="DNB",I627="Dry DNB"),1,0)</f>
        <v>0</v>
      </c>
      <c r="Z627" s="55" t="n">
        <f aca="false">IF(ISNUMBER(W627),A627-W627,"")</f>
        <v>0</v>
      </c>
      <c r="AA627" s="55" t="n">
        <f aca="false">MATCH(A627,DATAS,0)</f>
        <v>2</v>
      </c>
      <c r="AB627" s="55" t="n">
        <f aca="false">IF(AND(E627&gt;0,OR(AND(B627&gt;=1,B627&lt;=6),B627=10)),1,0)</f>
        <v>1</v>
      </c>
      <c r="AC627" s="55" t="n">
        <f aca="false">IF(AND(E627&gt;0,B627=10),1,0)</f>
        <v>0</v>
      </c>
      <c r="AD627" s="55" t="n">
        <f aca="false">IF(AND(C626=C627,AA626=AA627-1),AB626,"")</f>
        <v>1</v>
      </c>
      <c r="AE627" s="55" t="n">
        <f aca="false">IF(AND(C626=C627,AA626=AA627-1),AC626,"")</f>
        <v>0</v>
      </c>
      <c r="AF627" s="55" t="n">
        <f aca="false">IF(AA627=1,"",IF(AND(AB627=1,AD627&lt;&gt;1),1,0))</f>
        <v>0</v>
      </c>
      <c r="AG627" s="55" t="n">
        <f aca="false">IF(AA627=1,"",IF(AND(AC627=1,AE627&lt;&gt;1),1,0))</f>
        <v>0</v>
      </c>
      <c r="AH627" s="60" t="str">
        <f aca="false">IF(AND(E627&gt;0,AA627&lt;2,NOT(AND(C628=C627,AA628=AA627+1))),INDEX(DATAS,AA627+1),"")</f>
        <v/>
      </c>
      <c r="AI627" s="60" t="str">
        <f aca="false">IF(AND(AC627=1,AA627&lt;2),IF(AND(C628=C627,AA628=AA627+1),IF(AC628=1,"",INDEX(DATAS,AA627+1)),INDEX(DATAS,AA627+1)),"")</f>
        <v/>
      </c>
    </row>
    <row r="628" customFormat="false" ht="15" hidden="false" customHeight="false" outlineLevel="0" collapsed="false">
      <c r="A628" s="60" t="n">
        <v>46309</v>
      </c>
      <c r="B628" s="0" t="n">
        <v>5</v>
      </c>
      <c r="C628" s="0" t="n">
        <v>3913</v>
      </c>
      <c r="D628" s="0" t="n">
        <v>85</v>
      </c>
      <c r="E628" s="0" t="n">
        <v>3</v>
      </c>
      <c r="F628" s="55" t="s">
        <v>415</v>
      </c>
      <c r="G628" s="0" t="n">
        <v>32.3</v>
      </c>
      <c r="H628" s="0" t="n">
        <v>34</v>
      </c>
      <c r="I628" s="55" t="s">
        <v>143</v>
      </c>
      <c r="J628" s="0" t="n">
        <v>85</v>
      </c>
      <c r="M628" s="0" t="n">
        <v>240.17</v>
      </c>
      <c r="N628" s="0" t="n">
        <v>47.38</v>
      </c>
      <c r="O628" s="0" t="n">
        <v>13.04</v>
      </c>
      <c r="P628" s="0" t="n">
        <v>0</v>
      </c>
      <c r="Q628" s="0" t="n">
        <v>0</v>
      </c>
      <c r="R628" s="0" t="n">
        <v>3259</v>
      </c>
      <c r="S628" s="0" t="n">
        <v>6551</v>
      </c>
      <c r="U628" s="0" t="n">
        <v>1664</v>
      </c>
      <c r="V628" s="0" t="n">
        <v>0</v>
      </c>
      <c r="X628" s="55" t="n">
        <f aca="false">IF(I628="Male",0,1)</f>
        <v>1</v>
      </c>
      <c r="Y628" s="55" t="n">
        <f aca="false">IF(OR(I628="DNB",I628="Dry DNB"),1,0)</f>
        <v>1</v>
      </c>
      <c r="Z628" s="0" t="str">
        <f aca="false">IF(ISNUMBER(W628),A628-W628,"")</f>
        <v/>
      </c>
      <c r="AA628" s="55" t="n">
        <f aca="false">MATCH(A628,DATAS,0)</f>
        <v>1</v>
      </c>
      <c r="AB628" s="55" t="n">
        <f aca="false">IF(AND(E628&gt;0,OR(AND(B628&gt;=1,B628&lt;=6),B628=10)),1,0)</f>
        <v>1</v>
      </c>
      <c r="AC628" s="55" t="n">
        <f aca="false">IF(AND(E628&gt;0,B628=10),1,0)</f>
        <v>0</v>
      </c>
      <c r="AD628" s="0" t="str">
        <f aca="false">IF(AND(C627=C628,AA627=AA628-1),AB627,"")</f>
        <v/>
      </c>
      <c r="AE628" s="0" t="str">
        <f aca="false">IF(AND(C627=C628,AA627=AA628-1),AC627,"")</f>
        <v/>
      </c>
      <c r="AF628" s="0" t="str">
        <f aca="false">IF(AA628=1,"",IF(AND(AB628=1,AD628&lt;&gt;1),1,0))</f>
        <v/>
      </c>
      <c r="AG628" s="0" t="str">
        <f aca="false">IF(AA628=1,"",IF(AND(AC628=1,AE628&lt;&gt;1),1,0))</f>
        <v/>
      </c>
      <c r="AH628" s="60" t="str">
        <f aca="false">IF(AND(E628&gt;0,AA628&lt;2,NOT(AND(C629=C628,AA629=AA628+1))),INDEX(DATAS,AA628+1),"")</f>
        <v/>
      </c>
      <c r="AI628" s="60" t="str">
        <f aca="false">IF(AND(AC628=1,AA628&lt;2),IF(AND(C629=C628,AA629=AA628+1),IF(AC629=1,"",INDEX(DATAS,AA628+1)),INDEX(DATAS,AA628+1)),"")</f>
        <v/>
      </c>
    </row>
    <row r="629" customFormat="false" ht="15" hidden="false" customHeight="false" outlineLevel="0" collapsed="false">
      <c r="A629" s="60" t="n">
        <v>46310</v>
      </c>
      <c r="B629" s="0" t="n">
        <v>5</v>
      </c>
      <c r="C629" s="0" t="n">
        <v>3913</v>
      </c>
      <c r="D629" s="0" t="n">
        <v>86</v>
      </c>
      <c r="E629" s="0" t="n">
        <v>3</v>
      </c>
      <c r="F629" s="55" t="s">
        <v>415</v>
      </c>
      <c r="G629" s="0" t="n">
        <v>32.8</v>
      </c>
      <c r="H629" s="0" t="n">
        <v>33</v>
      </c>
      <c r="I629" s="55" t="s">
        <v>143</v>
      </c>
      <c r="J629" s="0" t="n">
        <v>86</v>
      </c>
      <c r="M629" s="0" t="n">
        <v>240.17</v>
      </c>
      <c r="N629" s="0" t="n">
        <v>47.38</v>
      </c>
      <c r="O629" s="0" t="n">
        <v>13.04</v>
      </c>
      <c r="P629" s="0" t="n">
        <v>0</v>
      </c>
      <c r="Q629" s="0" t="n">
        <v>0</v>
      </c>
      <c r="U629" s="0" t="n">
        <v>1665</v>
      </c>
      <c r="V629" s="0" t="n">
        <v>0</v>
      </c>
      <c r="X629" s="55" t="n">
        <f aca="false">IF(I629="Male",0,1)</f>
        <v>1</v>
      </c>
      <c r="Y629" s="55" t="n">
        <f aca="false">IF(OR(I629="DNB",I629="Dry DNB"),1,0)</f>
        <v>1</v>
      </c>
      <c r="Z629" s="0" t="str">
        <f aca="false">IF(ISNUMBER(W629),A629-W629,"")</f>
        <v/>
      </c>
      <c r="AA629" s="55" t="n">
        <f aca="false">MATCH(A629,DATAS,0)</f>
        <v>2</v>
      </c>
      <c r="AB629" s="55" t="n">
        <f aca="false">IF(AND(E629&gt;0,OR(AND(B629&gt;=1,B629&lt;=6),B629=10)),1,0)</f>
        <v>1</v>
      </c>
      <c r="AC629" s="55" t="n">
        <f aca="false">IF(AND(E629&gt;0,B629=10),1,0)</f>
        <v>0</v>
      </c>
      <c r="AD629" s="55" t="n">
        <f aca="false">IF(AND(C628=C629,AA628=AA629-1),AB628,"")</f>
        <v>1</v>
      </c>
      <c r="AE629" s="55" t="n">
        <f aca="false">IF(AND(C628=C629,AA628=AA629-1),AC628,"")</f>
        <v>0</v>
      </c>
      <c r="AF629" s="55" t="n">
        <f aca="false">IF(AA629=1,"",IF(AND(AB629=1,AD629&lt;&gt;1),1,0))</f>
        <v>0</v>
      </c>
      <c r="AG629" s="55" t="n">
        <f aca="false">IF(AA629=1,"",IF(AND(AC629=1,AE629&lt;&gt;1),1,0))</f>
        <v>0</v>
      </c>
      <c r="AH629" s="60" t="str">
        <f aca="false">IF(AND(E629&gt;0,AA629&lt;2,NOT(AND(C630=C629,AA630=AA629+1))),INDEX(DATAS,AA629+1),"")</f>
        <v/>
      </c>
      <c r="AI629" s="60" t="str">
        <f aca="false">IF(AND(AC629=1,AA629&lt;2),IF(AND(C630=C629,AA630=AA629+1),IF(AC630=1,"",INDEX(DATAS,AA629+1)),INDEX(DATAS,AA629+1)),"")</f>
        <v/>
      </c>
    </row>
    <row r="630" customFormat="false" ht="15" hidden="false" customHeight="false" outlineLevel="0" collapsed="false">
      <c r="A630" s="60" t="n">
        <v>46309</v>
      </c>
      <c r="B630" s="0" t="n">
        <v>3</v>
      </c>
      <c r="C630" s="0" t="n">
        <v>3915</v>
      </c>
      <c r="D630" s="0" t="n">
        <v>179</v>
      </c>
      <c r="E630" s="0" t="n">
        <v>3</v>
      </c>
      <c r="F630" s="55" t="s">
        <v>415</v>
      </c>
      <c r="G630" s="0" t="n">
        <v>54.6</v>
      </c>
      <c r="H630" s="0" t="n">
        <v>55</v>
      </c>
      <c r="I630" s="55" t="s">
        <v>157</v>
      </c>
      <c r="J630" s="0" t="n">
        <v>67</v>
      </c>
      <c r="K630" s="0" t="n">
        <v>67</v>
      </c>
      <c r="L630" s="0" t="n">
        <v>112</v>
      </c>
      <c r="M630" s="0" t="n">
        <v>694.18</v>
      </c>
      <c r="N630" s="0" t="n">
        <v>38.79</v>
      </c>
      <c r="O630" s="0" t="n">
        <v>36.94</v>
      </c>
      <c r="P630" s="0" t="n">
        <v>0</v>
      </c>
      <c r="Q630" s="0" t="n">
        <v>0</v>
      </c>
      <c r="R630" s="0" t="n">
        <v>5356</v>
      </c>
      <c r="S630" s="0" t="n">
        <v>11164</v>
      </c>
      <c r="T630" s="0" t="n">
        <v>58.95</v>
      </c>
      <c r="U630" s="0" t="n">
        <v>1664</v>
      </c>
      <c r="V630" s="0" t="n">
        <v>1</v>
      </c>
      <c r="W630" s="60" t="n">
        <v>46198</v>
      </c>
      <c r="X630" s="55" t="n">
        <f aca="false">IF(I630="Male",0,1)</f>
        <v>1</v>
      </c>
      <c r="Y630" s="55" t="n">
        <f aca="false">IF(OR(I630="DNB",I630="Dry DNB"),1,0)</f>
        <v>0</v>
      </c>
      <c r="Z630" s="55" t="n">
        <f aca="false">IF(ISNUMBER(W630),A630-W630,"")</f>
        <v>111</v>
      </c>
      <c r="AA630" s="55" t="n">
        <f aca="false">MATCH(A630,DATAS,0)</f>
        <v>1</v>
      </c>
      <c r="AB630" s="55" t="n">
        <f aca="false">IF(AND(E630&gt;0,OR(AND(B630&gt;=1,B630&lt;=6),B630=10)),1,0)</f>
        <v>1</v>
      </c>
      <c r="AC630" s="55" t="n">
        <f aca="false">IF(AND(E630&gt;0,B630=10),1,0)</f>
        <v>0</v>
      </c>
      <c r="AD630" s="0" t="str">
        <f aca="false">IF(AND(C629=C630,AA629=AA630-1),AB629,"")</f>
        <v/>
      </c>
      <c r="AE630" s="0" t="str">
        <f aca="false">IF(AND(C629=C630,AA629=AA630-1),AC629,"")</f>
        <v/>
      </c>
      <c r="AF630" s="0" t="str">
        <f aca="false">IF(AA630=1,"",IF(AND(AB630=1,AD630&lt;&gt;1),1,0))</f>
        <v/>
      </c>
      <c r="AG630" s="0" t="str">
        <f aca="false">IF(AA630=1,"",IF(AND(AC630=1,AE630&lt;&gt;1),1,0))</f>
        <v/>
      </c>
      <c r="AH630" s="60" t="str">
        <f aca="false">IF(AND(E630&gt;0,AA630&lt;2,NOT(AND(C631=C630,AA631=AA630+1))),INDEX(DATAS,AA630+1),"")</f>
        <v/>
      </c>
      <c r="AI630" s="60" t="str">
        <f aca="false">IF(AND(AC630=1,AA630&lt;2),IF(AND(C631=C630,AA631=AA630+1),IF(AC631=1,"",INDEX(DATAS,AA630+1)),INDEX(DATAS,AA630+1)),"")</f>
        <v/>
      </c>
    </row>
    <row r="631" customFormat="false" ht="15" hidden="false" customHeight="false" outlineLevel="0" collapsed="false">
      <c r="A631" s="60" t="n">
        <v>46310</v>
      </c>
      <c r="B631" s="0" t="n">
        <v>3</v>
      </c>
      <c r="C631" s="0" t="n">
        <v>3915</v>
      </c>
      <c r="D631" s="0" t="n">
        <v>180</v>
      </c>
      <c r="E631" s="0" t="n">
        <v>3</v>
      </c>
      <c r="F631" s="55" t="s">
        <v>415</v>
      </c>
      <c r="G631" s="0" t="n">
        <v>55.4</v>
      </c>
      <c r="H631" s="0" t="n">
        <v>55</v>
      </c>
      <c r="I631" s="55" t="s">
        <v>157</v>
      </c>
      <c r="J631" s="0" t="n">
        <v>67</v>
      </c>
      <c r="K631" s="0" t="n">
        <v>67</v>
      </c>
      <c r="L631" s="0" t="n">
        <v>113</v>
      </c>
      <c r="M631" s="0" t="n">
        <v>694.18</v>
      </c>
      <c r="N631" s="0" t="n">
        <v>38.79</v>
      </c>
      <c r="O631" s="0" t="n">
        <v>36.94</v>
      </c>
      <c r="P631" s="0" t="n">
        <v>0</v>
      </c>
      <c r="Q631" s="0" t="n">
        <v>0</v>
      </c>
      <c r="T631" s="0" t="n">
        <v>58.95</v>
      </c>
      <c r="U631" s="0" t="n">
        <v>1665</v>
      </c>
      <c r="V631" s="0" t="n">
        <v>1</v>
      </c>
      <c r="W631" s="60" t="n">
        <v>46198</v>
      </c>
      <c r="X631" s="55" t="n">
        <f aca="false">IF(I631="Male",0,1)</f>
        <v>1</v>
      </c>
      <c r="Y631" s="55" t="n">
        <f aca="false">IF(OR(I631="DNB",I631="Dry DNB"),1,0)</f>
        <v>0</v>
      </c>
      <c r="Z631" s="55" t="n">
        <f aca="false">IF(ISNUMBER(W631),A631-W631,"")</f>
        <v>112</v>
      </c>
      <c r="AA631" s="55" t="n">
        <f aca="false">MATCH(A631,DATAS,0)</f>
        <v>2</v>
      </c>
      <c r="AB631" s="55" t="n">
        <f aca="false">IF(AND(E631&gt;0,OR(AND(B631&gt;=1,B631&lt;=6),B631=10)),1,0)</f>
        <v>1</v>
      </c>
      <c r="AC631" s="55" t="n">
        <f aca="false">IF(AND(E631&gt;0,B631=10),1,0)</f>
        <v>0</v>
      </c>
      <c r="AD631" s="55" t="n">
        <f aca="false">IF(AND(C630=C631,AA630=AA631-1),AB630,"")</f>
        <v>1</v>
      </c>
      <c r="AE631" s="55" t="n">
        <f aca="false">IF(AND(C630=C631,AA630=AA631-1),AC630,"")</f>
        <v>0</v>
      </c>
      <c r="AF631" s="55" t="n">
        <f aca="false">IF(AA631=1,"",IF(AND(AB631=1,AD631&lt;&gt;1),1,0))</f>
        <v>0</v>
      </c>
      <c r="AG631" s="55" t="n">
        <f aca="false">IF(AA631=1,"",IF(AND(AC631=1,AE631&lt;&gt;1),1,0))</f>
        <v>0</v>
      </c>
      <c r="AH631" s="60" t="str">
        <f aca="false">IF(AND(E631&gt;0,AA631&lt;2,NOT(AND(C632=C631,AA632=AA631+1))),INDEX(DATAS,AA631+1),"")</f>
        <v/>
      </c>
      <c r="AI631" s="60" t="str">
        <f aca="false">IF(AND(AC631=1,AA631&lt;2),IF(AND(C632=C631,AA632=AA631+1),IF(AC632=1,"",INDEX(DATAS,AA631+1)),INDEX(DATAS,AA631+1)),"")</f>
        <v/>
      </c>
    </row>
    <row r="632" customFormat="false" ht="15" hidden="false" customHeight="false" outlineLevel="0" collapsed="false">
      <c r="A632" s="60" t="n">
        <v>46309</v>
      </c>
      <c r="B632" s="0" t="n">
        <v>5</v>
      </c>
      <c r="C632" s="0" t="n">
        <v>3919</v>
      </c>
      <c r="D632" s="0" t="n">
        <v>234</v>
      </c>
      <c r="E632" s="0" t="n">
        <v>3</v>
      </c>
      <c r="F632" s="55" t="s">
        <v>416</v>
      </c>
      <c r="G632" s="0" t="n">
        <v>47.3</v>
      </c>
      <c r="H632" s="0" t="n">
        <v>45</v>
      </c>
      <c r="I632" s="55" t="s">
        <v>157</v>
      </c>
      <c r="J632" s="0" t="n">
        <v>66</v>
      </c>
      <c r="K632" s="0" t="n">
        <v>66</v>
      </c>
      <c r="L632" s="0" t="n">
        <v>168</v>
      </c>
      <c r="M632" s="0" t="n">
        <v>360.09</v>
      </c>
      <c r="N632" s="0" t="n">
        <v>65.27</v>
      </c>
      <c r="O632" s="0" t="n">
        <v>22.73</v>
      </c>
      <c r="P632" s="0" t="n">
        <v>4.92</v>
      </c>
      <c r="Q632" s="0" t="n">
        <v>3.87</v>
      </c>
      <c r="R632" s="0" t="n">
        <v>5103</v>
      </c>
      <c r="S632" s="0" t="n">
        <v>10141</v>
      </c>
      <c r="T632" s="0" t="n">
        <v>54.45</v>
      </c>
      <c r="U632" s="0" t="n">
        <v>1663</v>
      </c>
      <c r="V632" s="0" t="n">
        <v>1</v>
      </c>
      <c r="W632" s="60" t="n">
        <v>46142</v>
      </c>
      <c r="X632" s="55" t="n">
        <f aca="false">IF(I632="Male",0,1)</f>
        <v>1</v>
      </c>
      <c r="Y632" s="55" t="n">
        <f aca="false">IF(OR(I632="DNB",I632="Dry DNB"),1,0)</f>
        <v>0</v>
      </c>
      <c r="Z632" s="55" t="n">
        <f aca="false">IF(ISNUMBER(W632),A632-W632,"")</f>
        <v>167</v>
      </c>
      <c r="AA632" s="55" t="n">
        <f aca="false">MATCH(A632,DATAS,0)</f>
        <v>1</v>
      </c>
      <c r="AB632" s="55" t="n">
        <f aca="false">IF(AND(E632&gt;0,OR(AND(B632&gt;=1,B632&lt;=6),B632=10)),1,0)</f>
        <v>1</v>
      </c>
      <c r="AC632" s="55" t="n">
        <f aca="false">IF(AND(E632&gt;0,B632=10),1,0)</f>
        <v>0</v>
      </c>
      <c r="AD632" s="0" t="str">
        <f aca="false">IF(AND(C631=C632,AA631=AA632-1),AB631,"")</f>
        <v/>
      </c>
      <c r="AE632" s="0" t="str">
        <f aca="false">IF(AND(C631=C632,AA631=AA632-1),AC631,"")</f>
        <v/>
      </c>
      <c r="AF632" s="0" t="str">
        <f aca="false">IF(AA632=1,"",IF(AND(AB632=1,AD632&lt;&gt;1),1,0))</f>
        <v/>
      </c>
      <c r="AG632" s="0" t="str">
        <f aca="false">IF(AA632=1,"",IF(AND(AC632=1,AE632&lt;&gt;1),1,0))</f>
        <v/>
      </c>
      <c r="AH632" s="60" t="str">
        <f aca="false">IF(AND(E632&gt;0,AA632&lt;2,NOT(AND(C633=C632,AA633=AA632+1))),INDEX(DATAS,AA632+1),"")</f>
        <v/>
      </c>
      <c r="AI632" s="60" t="str">
        <f aca="false">IF(AND(AC632=1,AA632&lt;2),IF(AND(C633=C632,AA633=AA632+1),IF(AC633=1,"",INDEX(DATAS,AA632+1)),INDEX(DATAS,AA632+1)),"")</f>
        <v/>
      </c>
    </row>
    <row r="633" customFormat="false" ht="15" hidden="false" customHeight="false" outlineLevel="0" collapsed="false">
      <c r="A633" s="60" t="n">
        <v>46310</v>
      </c>
      <c r="B633" s="0" t="n">
        <v>5</v>
      </c>
      <c r="C633" s="0" t="n">
        <v>3919</v>
      </c>
      <c r="D633" s="0" t="n">
        <v>235</v>
      </c>
      <c r="E633" s="0" t="n">
        <v>3</v>
      </c>
      <c r="F633" s="55" t="s">
        <v>416</v>
      </c>
      <c r="G633" s="0" t="n">
        <v>48.5</v>
      </c>
      <c r="H633" s="0" t="n">
        <v>46</v>
      </c>
      <c r="I633" s="55" t="s">
        <v>157</v>
      </c>
      <c r="J633" s="0" t="n">
        <v>66</v>
      </c>
      <c r="K633" s="0" t="n">
        <v>66</v>
      </c>
      <c r="L633" s="0" t="n">
        <v>169</v>
      </c>
      <c r="M633" s="0" t="n">
        <v>360.09</v>
      </c>
      <c r="N633" s="0" t="n">
        <v>65.27</v>
      </c>
      <c r="O633" s="0" t="n">
        <v>22.73</v>
      </c>
      <c r="P633" s="0" t="n">
        <v>4.92</v>
      </c>
      <c r="Q633" s="0" t="n">
        <v>3.87</v>
      </c>
      <c r="T633" s="0" t="n">
        <v>54.45</v>
      </c>
      <c r="U633" s="0" t="n">
        <v>1664</v>
      </c>
      <c r="V633" s="0" t="n">
        <v>1</v>
      </c>
      <c r="W633" s="60" t="n">
        <v>46142</v>
      </c>
      <c r="X633" s="55" t="n">
        <f aca="false">IF(I633="Male",0,1)</f>
        <v>1</v>
      </c>
      <c r="Y633" s="55" t="n">
        <f aca="false">IF(OR(I633="DNB",I633="Dry DNB"),1,0)</f>
        <v>0</v>
      </c>
      <c r="Z633" s="55" t="n">
        <f aca="false">IF(ISNUMBER(W633),A633-W633,"")</f>
        <v>168</v>
      </c>
      <c r="AA633" s="55" t="n">
        <f aca="false">MATCH(A633,DATAS,0)</f>
        <v>2</v>
      </c>
      <c r="AB633" s="55" t="n">
        <f aca="false">IF(AND(E633&gt;0,OR(AND(B633&gt;=1,B633&lt;=6),B633=10)),1,0)</f>
        <v>1</v>
      </c>
      <c r="AC633" s="55" t="n">
        <f aca="false">IF(AND(E633&gt;0,B633=10),1,0)</f>
        <v>0</v>
      </c>
      <c r="AD633" s="55" t="n">
        <f aca="false">IF(AND(C632=C633,AA632=AA633-1),AB632,"")</f>
        <v>1</v>
      </c>
      <c r="AE633" s="55" t="n">
        <f aca="false">IF(AND(C632=C633,AA632=AA633-1),AC632,"")</f>
        <v>0</v>
      </c>
      <c r="AF633" s="55" t="n">
        <f aca="false">IF(AA633=1,"",IF(AND(AB633=1,AD633&lt;&gt;1),1,0))</f>
        <v>0</v>
      </c>
      <c r="AG633" s="55" t="n">
        <f aca="false">IF(AA633=1,"",IF(AND(AC633=1,AE633&lt;&gt;1),1,0))</f>
        <v>0</v>
      </c>
      <c r="AH633" s="60" t="str">
        <f aca="false">IF(AND(E633&gt;0,AA633&lt;2,NOT(AND(C634=C633,AA634=AA633+1))),INDEX(DATAS,AA633+1),"")</f>
        <v/>
      </c>
      <c r="AI633" s="60" t="str">
        <f aca="false">IF(AND(AC633=1,AA633&lt;2),IF(AND(C634=C633,AA634=AA633+1),IF(AC634=1,"",INDEX(DATAS,AA633+1)),INDEX(DATAS,AA633+1)),"")</f>
        <v/>
      </c>
    </row>
    <row r="634" customFormat="false" ht="15" hidden="false" customHeight="false" outlineLevel="0" collapsed="false">
      <c r="A634" s="60" t="n">
        <v>46309</v>
      </c>
      <c r="B634" s="0" t="n">
        <v>6</v>
      </c>
      <c r="C634" s="0" t="n">
        <v>3922</v>
      </c>
      <c r="D634" s="0" t="n">
        <v>260</v>
      </c>
      <c r="E634" s="0" t="n">
        <v>3</v>
      </c>
      <c r="F634" s="55" t="s">
        <v>417</v>
      </c>
      <c r="G634" s="0" t="n">
        <v>22.1</v>
      </c>
      <c r="H634" s="0" t="n">
        <v>20</v>
      </c>
      <c r="I634" s="55" t="s">
        <v>143</v>
      </c>
      <c r="J634" s="0" t="n">
        <v>260</v>
      </c>
      <c r="K634" s="0" t="n">
        <v>85</v>
      </c>
      <c r="M634" s="0" t="n">
        <v>623.23</v>
      </c>
      <c r="N634" s="0" t="n">
        <v>86.45</v>
      </c>
      <c r="O634" s="0" t="n">
        <v>31.61</v>
      </c>
      <c r="P634" s="0" t="n">
        <v>6.29</v>
      </c>
      <c r="Q634" s="0" t="n">
        <v>4.29</v>
      </c>
      <c r="R634" s="0" t="n">
        <v>4063</v>
      </c>
      <c r="S634" s="0" t="n">
        <v>8438</v>
      </c>
      <c r="T634" s="0" t="n">
        <v>45.25</v>
      </c>
      <c r="U634" s="0" t="n">
        <v>1660</v>
      </c>
      <c r="V634" s="0" t="n">
        <v>3</v>
      </c>
      <c r="W634" s="60" t="n">
        <v>46219</v>
      </c>
      <c r="X634" s="55" t="n">
        <f aca="false">IF(I634="Male",0,1)</f>
        <v>1</v>
      </c>
      <c r="Y634" s="55" t="n">
        <f aca="false">IF(OR(I634="DNB",I634="Dry DNB"),1,0)</f>
        <v>1</v>
      </c>
      <c r="Z634" s="55" t="n">
        <f aca="false">IF(ISNUMBER(W634),A634-W634,"")</f>
        <v>90</v>
      </c>
      <c r="AA634" s="55" t="n">
        <f aca="false">MATCH(A634,DATAS,0)</f>
        <v>1</v>
      </c>
      <c r="AB634" s="55" t="n">
        <f aca="false">IF(AND(E634&gt;0,OR(AND(B634&gt;=1,B634&lt;=6),B634=10)),1,0)</f>
        <v>1</v>
      </c>
      <c r="AC634" s="55" t="n">
        <f aca="false">IF(AND(E634&gt;0,B634=10),1,0)</f>
        <v>0</v>
      </c>
      <c r="AD634" s="0" t="str">
        <f aca="false">IF(AND(C633=C634,AA633=AA634-1),AB633,"")</f>
        <v/>
      </c>
      <c r="AE634" s="0" t="str">
        <f aca="false">IF(AND(C633=C634,AA633=AA634-1),AC633,"")</f>
        <v/>
      </c>
      <c r="AF634" s="0" t="str">
        <f aca="false">IF(AA634=1,"",IF(AND(AB634=1,AD634&lt;&gt;1),1,0))</f>
        <v/>
      </c>
      <c r="AG634" s="0" t="str">
        <f aca="false">IF(AA634=1,"",IF(AND(AC634=1,AE634&lt;&gt;1),1,0))</f>
        <v/>
      </c>
      <c r="AH634" s="60" t="str">
        <f aca="false">IF(AND(E634&gt;0,AA634&lt;2,NOT(AND(C635=C634,AA635=AA634+1))),INDEX(DATAS,AA634+1),"")</f>
        <v/>
      </c>
      <c r="AI634" s="60" t="str">
        <f aca="false">IF(AND(AC634=1,AA634&lt;2),IF(AND(C635=C634,AA635=AA634+1),IF(AC635=1,"",INDEX(DATAS,AA634+1)),INDEX(DATAS,AA634+1)),"")</f>
        <v/>
      </c>
    </row>
    <row r="635" customFormat="false" ht="15" hidden="false" customHeight="false" outlineLevel="0" collapsed="false">
      <c r="A635" s="60" t="n">
        <v>46310</v>
      </c>
      <c r="B635" s="0" t="n">
        <v>6</v>
      </c>
      <c r="C635" s="0" t="n">
        <v>3922</v>
      </c>
      <c r="D635" s="0" t="n">
        <v>261</v>
      </c>
      <c r="E635" s="0" t="n">
        <v>3</v>
      </c>
      <c r="F635" s="55" t="s">
        <v>417</v>
      </c>
      <c r="G635" s="0" t="n">
        <v>23.9</v>
      </c>
      <c r="H635" s="0" t="n">
        <v>21</v>
      </c>
      <c r="I635" s="55" t="s">
        <v>143</v>
      </c>
      <c r="J635" s="0" t="n">
        <v>261</v>
      </c>
      <c r="K635" s="0" t="n">
        <v>85</v>
      </c>
      <c r="M635" s="0" t="n">
        <v>623.23</v>
      </c>
      <c r="N635" s="0" t="n">
        <v>86.45</v>
      </c>
      <c r="O635" s="0" t="n">
        <v>31.61</v>
      </c>
      <c r="P635" s="0" t="n">
        <v>6.29</v>
      </c>
      <c r="Q635" s="0" t="n">
        <v>4.29</v>
      </c>
      <c r="T635" s="0" t="n">
        <v>45.25</v>
      </c>
      <c r="U635" s="0" t="n">
        <v>1661</v>
      </c>
      <c r="V635" s="0" t="n">
        <v>3</v>
      </c>
      <c r="W635" s="60" t="n">
        <v>46219</v>
      </c>
      <c r="X635" s="55" t="n">
        <f aca="false">IF(I635="Male",0,1)</f>
        <v>1</v>
      </c>
      <c r="Y635" s="55" t="n">
        <f aca="false">IF(OR(I635="DNB",I635="Dry DNB"),1,0)</f>
        <v>1</v>
      </c>
      <c r="Z635" s="55" t="n">
        <f aca="false">IF(ISNUMBER(W635),A635-W635,"")</f>
        <v>91</v>
      </c>
      <c r="AA635" s="55" t="n">
        <f aca="false">MATCH(A635,DATAS,0)</f>
        <v>2</v>
      </c>
      <c r="AB635" s="55" t="n">
        <f aca="false">IF(AND(E635&gt;0,OR(AND(B635&gt;=1,B635&lt;=6),B635=10)),1,0)</f>
        <v>1</v>
      </c>
      <c r="AC635" s="55" t="n">
        <f aca="false">IF(AND(E635&gt;0,B635=10),1,0)</f>
        <v>0</v>
      </c>
      <c r="AD635" s="55" t="n">
        <f aca="false">IF(AND(C634=C635,AA634=AA635-1),AB634,"")</f>
        <v>1</v>
      </c>
      <c r="AE635" s="55" t="n">
        <f aca="false">IF(AND(C634=C635,AA634=AA635-1),AC634,"")</f>
        <v>0</v>
      </c>
      <c r="AF635" s="55" t="n">
        <f aca="false">IF(AA635=1,"",IF(AND(AB635=1,AD635&lt;&gt;1),1,0))</f>
        <v>0</v>
      </c>
      <c r="AG635" s="55" t="n">
        <f aca="false">IF(AA635=1,"",IF(AND(AC635=1,AE635&lt;&gt;1),1,0))</f>
        <v>0</v>
      </c>
      <c r="AH635" s="60" t="str">
        <f aca="false">IF(AND(E635&gt;0,AA635&lt;2,NOT(AND(C636=C635,AA636=AA635+1))),INDEX(DATAS,AA635+1),"")</f>
        <v/>
      </c>
      <c r="AI635" s="60" t="str">
        <f aca="false">IF(AND(AC635=1,AA635&lt;2),IF(AND(C636=C635,AA636=AA635+1),IF(AC636=1,"",INDEX(DATAS,AA635+1)),INDEX(DATAS,AA635+1)),"")</f>
        <v/>
      </c>
    </row>
    <row r="636" customFormat="false" ht="15" hidden="false" customHeight="false" outlineLevel="0" collapsed="false">
      <c r="A636" s="60" t="n">
        <v>46309</v>
      </c>
      <c r="B636" s="0" t="n">
        <v>7</v>
      </c>
      <c r="C636" s="0" t="n">
        <v>3923</v>
      </c>
      <c r="D636" s="0" t="n">
        <v>289</v>
      </c>
      <c r="E636" s="0" t="n">
        <v>3</v>
      </c>
      <c r="F636" s="55" t="s">
        <v>417</v>
      </c>
      <c r="I636" s="55" t="s">
        <v>162</v>
      </c>
      <c r="J636" s="0" t="n">
        <v>165</v>
      </c>
      <c r="K636" s="0" t="n">
        <v>66</v>
      </c>
      <c r="L636" s="0" t="n">
        <v>216</v>
      </c>
      <c r="M636" s="0" t="n">
        <v>409.99</v>
      </c>
      <c r="N636" s="0" t="n">
        <v>78.58</v>
      </c>
      <c r="O636" s="0" t="n">
        <v>36.8</v>
      </c>
      <c r="P636" s="0" t="n">
        <v>0</v>
      </c>
      <c r="Q636" s="0" t="n">
        <v>0</v>
      </c>
      <c r="R636" s="0" t="n">
        <v>4131</v>
      </c>
      <c r="S636" s="0" t="n">
        <v>6899</v>
      </c>
      <c r="T636" s="0" t="n">
        <v>46.75</v>
      </c>
      <c r="U636" s="0" t="n">
        <v>1660</v>
      </c>
      <c r="V636" s="0" t="n">
        <v>4</v>
      </c>
      <c r="W636" s="60" t="n">
        <v>46094</v>
      </c>
      <c r="X636" s="55" t="n">
        <f aca="false">IF(I636="Male",0,1)</f>
        <v>1</v>
      </c>
      <c r="Y636" s="55" t="n">
        <f aca="false">IF(OR(I636="DNB",I636="Dry DNB"),1,0)</f>
        <v>0</v>
      </c>
      <c r="Z636" s="55" t="n">
        <f aca="false">IF(ISNUMBER(W636),A636-W636,"")</f>
        <v>215</v>
      </c>
      <c r="AA636" s="55" t="n">
        <f aca="false">MATCH(A636,DATAS,0)</f>
        <v>1</v>
      </c>
      <c r="AB636" s="55" t="n">
        <f aca="false">IF(AND(E636&gt;0,OR(AND(B636&gt;=1,B636&lt;=6),B636=10)),1,0)</f>
        <v>0</v>
      </c>
      <c r="AC636" s="55" t="n">
        <f aca="false">IF(AND(E636&gt;0,B636=10),1,0)</f>
        <v>0</v>
      </c>
      <c r="AD636" s="0" t="str">
        <f aca="false">IF(AND(C635=C636,AA635=AA636-1),AB635,"")</f>
        <v/>
      </c>
      <c r="AE636" s="0" t="str">
        <f aca="false">IF(AND(C635=C636,AA635=AA636-1),AC635,"")</f>
        <v/>
      </c>
      <c r="AF636" s="0" t="str">
        <f aca="false">IF(AA636=1,"",IF(AND(AB636=1,AD636&lt;&gt;1),1,0))</f>
        <v/>
      </c>
      <c r="AG636" s="0" t="str">
        <f aca="false">IF(AA636=1,"",IF(AND(AC636=1,AE636&lt;&gt;1),1,0))</f>
        <v/>
      </c>
      <c r="AH636" s="60" t="str">
        <f aca="false">IF(AND(E636&gt;0,AA636&lt;2,NOT(AND(C637=C636,AA637=AA636+1))),INDEX(DATAS,AA636+1),"")</f>
        <v/>
      </c>
      <c r="AI636" s="60" t="str">
        <f aca="false">IF(AND(AC636=1,AA636&lt;2),IF(AND(C637=C636,AA637=AA636+1),IF(AC637=1,"",INDEX(DATAS,AA636+1)),INDEX(DATAS,AA636+1)),"")</f>
        <v/>
      </c>
    </row>
    <row r="637" customFormat="false" ht="15" hidden="false" customHeight="false" outlineLevel="0" collapsed="false">
      <c r="A637" s="60" t="n">
        <v>46310</v>
      </c>
      <c r="B637" s="0" t="n">
        <v>7</v>
      </c>
      <c r="C637" s="0" t="n">
        <v>3923</v>
      </c>
      <c r="D637" s="0" t="n">
        <v>289</v>
      </c>
      <c r="E637" s="0" t="n">
        <v>3</v>
      </c>
      <c r="F637" s="55" t="s">
        <v>417</v>
      </c>
      <c r="I637" s="55" t="s">
        <v>162</v>
      </c>
      <c r="J637" s="0" t="n">
        <v>165</v>
      </c>
      <c r="K637" s="0" t="n">
        <v>66</v>
      </c>
      <c r="L637" s="0" t="n">
        <v>217</v>
      </c>
      <c r="M637" s="0" t="n">
        <v>409.99</v>
      </c>
      <c r="N637" s="0" t="n">
        <v>78.58</v>
      </c>
      <c r="O637" s="0" t="n">
        <v>36.8</v>
      </c>
      <c r="P637" s="0" t="n">
        <v>0</v>
      </c>
      <c r="Q637" s="0" t="n">
        <v>0</v>
      </c>
      <c r="T637" s="0" t="n">
        <v>46.75</v>
      </c>
      <c r="U637" s="0" t="n">
        <v>1661</v>
      </c>
      <c r="V637" s="0" t="n">
        <v>4</v>
      </c>
      <c r="W637" s="60" t="n">
        <v>46094</v>
      </c>
      <c r="X637" s="55" t="n">
        <f aca="false">IF(I637="Male",0,1)</f>
        <v>1</v>
      </c>
      <c r="Y637" s="55" t="n">
        <f aca="false">IF(OR(I637="DNB",I637="Dry DNB"),1,0)</f>
        <v>0</v>
      </c>
      <c r="Z637" s="55" t="n">
        <f aca="false">IF(ISNUMBER(W637),A637-W637,"")</f>
        <v>216</v>
      </c>
      <c r="AA637" s="55" t="n">
        <f aca="false">MATCH(A637,DATAS,0)</f>
        <v>2</v>
      </c>
      <c r="AB637" s="55" t="n">
        <f aca="false">IF(AND(E637&gt;0,OR(AND(B637&gt;=1,B637&lt;=6),B637=10)),1,0)</f>
        <v>0</v>
      </c>
      <c r="AC637" s="55" t="n">
        <f aca="false">IF(AND(E637&gt;0,B637=10),1,0)</f>
        <v>0</v>
      </c>
      <c r="AD637" s="55" t="n">
        <f aca="false">IF(AND(C636=C637,AA636=AA637-1),AB636,"")</f>
        <v>0</v>
      </c>
      <c r="AE637" s="55" t="n">
        <f aca="false">IF(AND(C636=C637,AA636=AA637-1),AC636,"")</f>
        <v>0</v>
      </c>
      <c r="AF637" s="55" t="n">
        <f aca="false">IF(AA637=1,"",IF(AND(AB637=1,AD637&lt;&gt;1),1,0))</f>
        <v>0</v>
      </c>
      <c r="AG637" s="55" t="n">
        <f aca="false">IF(AA637=1,"",IF(AND(AC637=1,AE637&lt;&gt;1),1,0))</f>
        <v>0</v>
      </c>
      <c r="AH637" s="60" t="str">
        <f aca="false">IF(AND(E637&gt;0,AA637&lt;2,NOT(AND(C638=C637,AA638=AA637+1))),INDEX(DATAS,AA637+1),"")</f>
        <v/>
      </c>
      <c r="AI637" s="60" t="str">
        <f aca="false">IF(AND(AC637=1,AA637&lt;2),IF(AND(C638=C637,AA638=AA637+1),IF(AC638=1,"",INDEX(DATAS,AA637+1)),INDEX(DATAS,AA637+1)),"")</f>
        <v/>
      </c>
    </row>
    <row r="638" customFormat="false" ht="15" hidden="false" customHeight="false" outlineLevel="0" collapsed="false">
      <c r="A638" s="60" t="n">
        <v>46309</v>
      </c>
      <c r="B638" s="0" t="n">
        <v>5</v>
      </c>
      <c r="C638" s="0" t="n">
        <v>3924</v>
      </c>
      <c r="D638" s="0" t="n">
        <v>232</v>
      </c>
      <c r="E638" s="0" t="n">
        <v>3</v>
      </c>
      <c r="F638" s="55" t="s">
        <v>418</v>
      </c>
      <c r="G638" s="0" t="n">
        <v>45.7</v>
      </c>
      <c r="H638" s="0" t="n">
        <v>44</v>
      </c>
      <c r="I638" s="55" t="s">
        <v>157</v>
      </c>
      <c r="J638" s="0" t="n">
        <v>100</v>
      </c>
      <c r="K638" s="0" t="n">
        <v>71</v>
      </c>
      <c r="L638" s="0" t="n">
        <v>132</v>
      </c>
      <c r="M638" s="0" t="n">
        <v>869.75</v>
      </c>
      <c r="N638" s="0" t="n">
        <v>38.12</v>
      </c>
      <c r="O638" s="0" t="n">
        <v>33.63</v>
      </c>
      <c r="P638" s="0" t="n">
        <v>3.19</v>
      </c>
      <c r="Q638" s="0" t="n">
        <v>3.77</v>
      </c>
      <c r="R638" s="0" t="n">
        <v>4958</v>
      </c>
      <c r="S638" s="0" t="n">
        <v>10177</v>
      </c>
      <c r="T638" s="0" t="n">
        <v>64.1</v>
      </c>
      <c r="U638" s="0" t="n">
        <v>1658</v>
      </c>
      <c r="V638" s="0" t="n">
        <v>2</v>
      </c>
      <c r="W638" s="60" t="n">
        <v>46178</v>
      </c>
      <c r="X638" s="55" t="n">
        <f aca="false">IF(I638="Male",0,1)</f>
        <v>1</v>
      </c>
      <c r="Y638" s="55" t="n">
        <f aca="false">IF(OR(I638="DNB",I638="Dry DNB"),1,0)</f>
        <v>0</v>
      </c>
      <c r="Z638" s="55" t="n">
        <f aca="false">IF(ISNUMBER(W638),A638-W638,"")</f>
        <v>131</v>
      </c>
      <c r="AA638" s="55" t="n">
        <f aca="false">MATCH(A638,DATAS,0)</f>
        <v>1</v>
      </c>
      <c r="AB638" s="55" t="n">
        <f aca="false">IF(AND(E638&gt;0,OR(AND(B638&gt;=1,B638&lt;=6),B638=10)),1,0)</f>
        <v>1</v>
      </c>
      <c r="AC638" s="55" t="n">
        <f aca="false">IF(AND(E638&gt;0,B638=10),1,0)</f>
        <v>0</v>
      </c>
      <c r="AD638" s="0" t="str">
        <f aca="false">IF(AND(C637=C638,AA637=AA638-1),AB637,"")</f>
        <v/>
      </c>
      <c r="AE638" s="0" t="str">
        <f aca="false">IF(AND(C637=C638,AA637=AA638-1),AC637,"")</f>
        <v/>
      </c>
      <c r="AF638" s="0" t="str">
        <f aca="false">IF(AA638=1,"",IF(AND(AB638=1,AD638&lt;&gt;1),1,0))</f>
        <v/>
      </c>
      <c r="AG638" s="0" t="str">
        <f aca="false">IF(AA638=1,"",IF(AND(AC638=1,AE638&lt;&gt;1),1,0))</f>
        <v/>
      </c>
      <c r="AH638" s="60" t="str">
        <f aca="false">IF(AND(E638&gt;0,AA638&lt;2,NOT(AND(C639=C638,AA639=AA638+1))),INDEX(DATAS,AA638+1),"")</f>
        <v/>
      </c>
      <c r="AI638" s="60" t="str">
        <f aca="false">IF(AND(AC638=1,AA638&lt;2),IF(AND(C639=C638,AA639=AA638+1),IF(AC639=1,"",INDEX(DATAS,AA638+1)),INDEX(DATAS,AA638+1)),"")</f>
        <v/>
      </c>
    </row>
    <row r="639" customFormat="false" ht="15" hidden="false" customHeight="false" outlineLevel="0" collapsed="false">
      <c r="A639" s="60" t="n">
        <v>46310</v>
      </c>
      <c r="B639" s="0" t="n">
        <v>5</v>
      </c>
      <c r="C639" s="0" t="n">
        <v>3924</v>
      </c>
      <c r="D639" s="0" t="n">
        <v>233</v>
      </c>
      <c r="E639" s="0" t="n">
        <v>3</v>
      </c>
      <c r="F639" s="55" t="s">
        <v>418</v>
      </c>
      <c r="G639" s="0" t="n">
        <v>43.3</v>
      </c>
      <c r="H639" s="0" t="n">
        <v>43</v>
      </c>
      <c r="I639" s="55" t="s">
        <v>157</v>
      </c>
      <c r="J639" s="0" t="n">
        <v>100</v>
      </c>
      <c r="K639" s="0" t="n">
        <v>71</v>
      </c>
      <c r="L639" s="0" t="n">
        <v>133</v>
      </c>
      <c r="M639" s="0" t="n">
        <v>869.75</v>
      </c>
      <c r="N639" s="0" t="n">
        <v>38.12</v>
      </c>
      <c r="O639" s="0" t="n">
        <v>33.63</v>
      </c>
      <c r="P639" s="0" t="n">
        <v>3.19</v>
      </c>
      <c r="Q639" s="0" t="n">
        <v>3.77</v>
      </c>
      <c r="T639" s="0" t="n">
        <v>64.1</v>
      </c>
      <c r="U639" s="0" t="n">
        <v>1659</v>
      </c>
      <c r="V639" s="0" t="n">
        <v>2</v>
      </c>
      <c r="W639" s="60" t="n">
        <v>46178</v>
      </c>
      <c r="X639" s="55" t="n">
        <f aca="false">IF(I639="Male",0,1)</f>
        <v>1</v>
      </c>
      <c r="Y639" s="55" t="n">
        <f aca="false">IF(OR(I639="DNB",I639="Dry DNB"),1,0)</f>
        <v>0</v>
      </c>
      <c r="Z639" s="55" t="n">
        <f aca="false">IF(ISNUMBER(W639),A639-W639,"")</f>
        <v>132</v>
      </c>
      <c r="AA639" s="55" t="n">
        <f aca="false">MATCH(A639,DATAS,0)</f>
        <v>2</v>
      </c>
      <c r="AB639" s="55" t="n">
        <f aca="false">IF(AND(E639&gt;0,OR(AND(B639&gt;=1,B639&lt;=6),B639=10)),1,0)</f>
        <v>1</v>
      </c>
      <c r="AC639" s="55" t="n">
        <f aca="false">IF(AND(E639&gt;0,B639=10),1,0)</f>
        <v>0</v>
      </c>
      <c r="AD639" s="55" t="n">
        <f aca="false">IF(AND(C638=C639,AA638=AA639-1),AB638,"")</f>
        <v>1</v>
      </c>
      <c r="AE639" s="55" t="n">
        <f aca="false">IF(AND(C638=C639,AA638=AA639-1),AC638,"")</f>
        <v>0</v>
      </c>
      <c r="AF639" s="55" t="n">
        <f aca="false">IF(AA639=1,"",IF(AND(AB639=1,AD639&lt;&gt;1),1,0))</f>
        <v>0</v>
      </c>
      <c r="AG639" s="55" t="n">
        <f aca="false">IF(AA639=1,"",IF(AND(AC639=1,AE639&lt;&gt;1),1,0))</f>
        <v>0</v>
      </c>
      <c r="AH639" s="60" t="str">
        <f aca="false">IF(AND(E639&gt;0,AA639&lt;2,NOT(AND(C640=C639,AA640=AA639+1))),INDEX(DATAS,AA639+1),"")</f>
        <v/>
      </c>
      <c r="AI639" s="60" t="str">
        <f aca="false">IF(AND(AC639=1,AA639&lt;2),IF(AND(C640=C639,AA640=AA639+1),IF(AC640=1,"",INDEX(DATAS,AA639+1)),INDEX(DATAS,AA639+1)),"")</f>
        <v/>
      </c>
    </row>
    <row r="640" customFormat="false" ht="15" hidden="false" customHeight="false" outlineLevel="0" collapsed="false">
      <c r="A640" s="60" t="n">
        <v>46309</v>
      </c>
      <c r="B640" s="0" t="n">
        <v>3</v>
      </c>
      <c r="C640" s="0" t="n">
        <v>3928</v>
      </c>
      <c r="D640" s="0" t="n">
        <v>266</v>
      </c>
      <c r="E640" s="0" t="n">
        <v>3</v>
      </c>
      <c r="F640" s="55" t="s">
        <v>418</v>
      </c>
      <c r="G640" s="0" t="n">
        <v>54.5</v>
      </c>
      <c r="H640" s="0" t="n">
        <v>55</v>
      </c>
      <c r="I640" s="55" t="s">
        <v>157</v>
      </c>
      <c r="J640" s="0" t="n">
        <v>140</v>
      </c>
      <c r="K640" s="0" t="n">
        <v>63</v>
      </c>
      <c r="L640" s="0" t="n">
        <v>126</v>
      </c>
      <c r="M640" s="0" t="n">
        <v>873.45</v>
      </c>
      <c r="N640" s="0" t="n">
        <v>60.55</v>
      </c>
      <c r="O640" s="0" t="n">
        <v>24.33</v>
      </c>
      <c r="P640" s="0" t="n">
        <v>3.6</v>
      </c>
      <c r="Q640" s="0" t="n">
        <v>3.23</v>
      </c>
      <c r="R640" s="0" t="n">
        <v>5885</v>
      </c>
      <c r="S640" s="0" t="n">
        <v>12607</v>
      </c>
      <c r="T640" s="0" t="n">
        <v>64.2</v>
      </c>
      <c r="U640" s="0" t="n">
        <v>1658</v>
      </c>
      <c r="V640" s="0" t="n">
        <v>4</v>
      </c>
      <c r="W640" s="60" t="n">
        <v>46184</v>
      </c>
      <c r="X640" s="55" t="n">
        <f aca="false">IF(I640="Male",0,1)</f>
        <v>1</v>
      </c>
      <c r="Y640" s="55" t="n">
        <f aca="false">IF(OR(I640="DNB",I640="Dry DNB"),1,0)</f>
        <v>0</v>
      </c>
      <c r="Z640" s="55" t="n">
        <f aca="false">IF(ISNUMBER(W640),A640-W640,"")</f>
        <v>125</v>
      </c>
      <c r="AA640" s="55" t="n">
        <f aca="false">MATCH(A640,DATAS,0)</f>
        <v>1</v>
      </c>
      <c r="AB640" s="55" t="n">
        <f aca="false">IF(AND(E640&gt;0,OR(AND(B640&gt;=1,B640&lt;=6),B640=10)),1,0)</f>
        <v>1</v>
      </c>
      <c r="AC640" s="55" t="n">
        <f aca="false">IF(AND(E640&gt;0,B640=10),1,0)</f>
        <v>0</v>
      </c>
      <c r="AD640" s="0" t="str">
        <f aca="false">IF(AND(C639=C640,AA639=AA640-1),AB639,"")</f>
        <v/>
      </c>
      <c r="AE640" s="0" t="str">
        <f aca="false">IF(AND(C639=C640,AA639=AA640-1),AC639,"")</f>
        <v/>
      </c>
      <c r="AF640" s="0" t="str">
        <f aca="false">IF(AA640=1,"",IF(AND(AB640=1,AD640&lt;&gt;1),1,0))</f>
        <v/>
      </c>
      <c r="AG640" s="0" t="str">
        <f aca="false">IF(AA640=1,"",IF(AND(AC640=1,AE640&lt;&gt;1),1,0))</f>
        <v/>
      </c>
      <c r="AH640" s="60" t="str">
        <f aca="false">IF(AND(E640&gt;0,AA640&lt;2,NOT(AND(C641=C640,AA641=AA640+1))),INDEX(DATAS,AA640+1),"")</f>
        <v/>
      </c>
      <c r="AI640" s="60" t="str">
        <f aca="false">IF(AND(AC640=1,AA640&lt;2),IF(AND(C641=C640,AA641=AA640+1),IF(AC641=1,"",INDEX(DATAS,AA640+1)),INDEX(DATAS,AA640+1)),"")</f>
        <v/>
      </c>
    </row>
    <row r="641" customFormat="false" ht="15" hidden="false" customHeight="false" outlineLevel="0" collapsed="false">
      <c r="A641" s="60" t="n">
        <v>46310</v>
      </c>
      <c r="B641" s="0" t="n">
        <v>3</v>
      </c>
      <c r="C641" s="0" t="n">
        <v>3928</v>
      </c>
      <c r="D641" s="0" t="n">
        <v>267</v>
      </c>
      <c r="E641" s="0" t="n">
        <v>3</v>
      </c>
      <c r="F641" s="55" t="s">
        <v>418</v>
      </c>
      <c r="G641" s="0" t="n">
        <v>54.4</v>
      </c>
      <c r="H641" s="0" t="n">
        <v>55</v>
      </c>
      <c r="I641" s="55" t="s">
        <v>157</v>
      </c>
      <c r="J641" s="0" t="n">
        <v>140</v>
      </c>
      <c r="K641" s="0" t="n">
        <v>63</v>
      </c>
      <c r="L641" s="0" t="n">
        <v>127</v>
      </c>
      <c r="M641" s="0" t="n">
        <v>873.45</v>
      </c>
      <c r="N641" s="0" t="n">
        <v>60.55</v>
      </c>
      <c r="O641" s="0" t="n">
        <v>24.33</v>
      </c>
      <c r="P641" s="0" t="n">
        <v>3.6</v>
      </c>
      <c r="Q641" s="0" t="n">
        <v>3.23</v>
      </c>
      <c r="T641" s="0" t="n">
        <v>64.2</v>
      </c>
      <c r="U641" s="0" t="n">
        <v>1659</v>
      </c>
      <c r="V641" s="0" t="n">
        <v>4</v>
      </c>
      <c r="W641" s="60" t="n">
        <v>46184</v>
      </c>
      <c r="X641" s="55" t="n">
        <f aca="false">IF(I641="Male",0,1)</f>
        <v>1</v>
      </c>
      <c r="Y641" s="55" t="n">
        <f aca="false">IF(OR(I641="DNB",I641="Dry DNB"),1,0)</f>
        <v>0</v>
      </c>
      <c r="Z641" s="55" t="n">
        <f aca="false">IF(ISNUMBER(W641),A641-W641,"")</f>
        <v>126</v>
      </c>
      <c r="AA641" s="55" t="n">
        <f aca="false">MATCH(A641,DATAS,0)</f>
        <v>2</v>
      </c>
      <c r="AB641" s="55" t="n">
        <f aca="false">IF(AND(E641&gt;0,OR(AND(B641&gt;=1,B641&lt;=6),B641=10)),1,0)</f>
        <v>1</v>
      </c>
      <c r="AC641" s="55" t="n">
        <f aca="false">IF(AND(E641&gt;0,B641=10),1,0)</f>
        <v>0</v>
      </c>
      <c r="AD641" s="55" t="n">
        <f aca="false">IF(AND(C640=C641,AA640=AA641-1),AB640,"")</f>
        <v>1</v>
      </c>
      <c r="AE641" s="55" t="n">
        <f aca="false">IF(AND(C640=C641,AA640=AA641-1),AC640,"")</f>
        <v>0</v>
      </c>
      <c r="AF641" s="55" t="n">
        <f aca="false">IF(AA641=1,"",IF(AND(AB641=1,AD641&lt;&gt;1),1,0))</f>
        <v>0</v>
      </c>
      <c r="AG641" s="55" t="n">
        <f aca="false">IF(AA641=1,"",IF(AND(AC641=1,AE641&lt;&gt;1),1,0))</f>
        <v>0</v>
      </c>
      <c r="AH641" s="60" t="str">
        <f aca="false">IF(AND(E641&gt;0,AA641&lt;2,NOT(AND(C642=C641,AA642=AA641+1))),INDEX(DATAS,AA641+1),"")</f>
        <v/>
      </c>
      <c r="AI641" s="60" t="str">
        <f aca="false">IF(AND(AC641=1,AA641&lt;2),IF(AND(C642=C641,AA642=AA641+1),IF(AC642=1,"",INDEX(DATAS,AA641+1)),INDEX(DATAS,AA641+1)),"")</f>
        <v/>
      </c>
    </row>
    <row r="642" customFormat="false" ht="15" hidden="false" customHeight="false" outlineLevel="0" collapsed="false">
      <c r="A642" s="60" t="n">
        <v>46309</v>
      </c>
      <c r="B642" s="0" t="n">
        <v>10</v>
      </c>
      <c r="C642" s="0" t="n">
        <v>3929</v>
      </c>
      <c r="D642" s="0" t="n">
        <v>243</v>
      </c>
      <c r="E642" s="0" t="n">
        <v>3</v>
      </c>
      <c r="F642" s="55" t="s">
        <v>418</v>
      </c>
      <c r="G642" s="0" t="n">
        <v>9.8</v>
      </c>
      <c r="H642" s="0" t="n">
        <v>7</v>
      </c>
      <c r="I642" s="55" t="s">
        <v>157</v>
      </c>
      <c r="J642" s="0" t="n">
        <v>103</v>
      </c>
      <c r="K642" s="0" t="n">
        <v>68</v>
      </c>
      <c r="L642" s="0" t="n">
        <v>140</v>
      </c>
      <c r="M642" s="0" t="n">
        <v>175.67</v>
      </c>
      <c r="N642" s="0" t="n">
        <v>55.94</v>
      </c>
      <c r="O642" s="0" t="n">
        <v>26.66</v>
      </c>
      <c r="P642" s="0" t="n">
        <v>5.94</v>
      </c>
      <c r="Q642" s="0" t="n">
        <v>4.02</v>
      </c>
      <c r="R642" s="0" t="n">
        <v>5598</v>
      </c>
      <c r="S642" s="0" t="n">
        <v>10562</v>
      </c>
      <c r="T642" s="0" t="n">
        <v>63.5</v>
      </c>
      <c r="U642" s="0" t="n">
        <v>1658</v>
      </c>
      <c r="V642" s="0" t="n">
        <v>2</v>
      </c>
      <c r="W642" s="60" t="n">
        <v>46170</v>
      </c>
      <c r="X642" s="55" t="n">
        <f aca="false">IF(I642="Male",0,1)</f>
        <v>1</v>
      </c>
      <c r="Y642" s="55" t="n">
        <f aca="false">IF(OR(I642="DNB",I642="Dry DNB"),1,0)</f>
        <v>0</v>
      </c>
      <c r="Z642" s="55" t="n">
        <f aca="false">IF(ISNUMBER(W642),A642-W642,"")</f>
        <v>139</v>
      </c>
      <c r="AA642" s="55" t="n">
        <f aca="false">MATCH(A642,DATAS,0)</f>
        <v>1</v>
      </c>
      <c r="AB642" s="55" t="n">
        <f aca="false">IF(AND(E642&gt;0,OR(AND(B642&gt;=1,B642&lt;=6),B642=10)),1,0)</f>
        <v>1</v>
      </c>
      <c r="AC642" s="55" t="n">
        <f aca="false">IF(AND(E642&gt;0,B642=10),1,0)</f>
        <v>1</v>
      </c>
      <c r="AD642" s="0" t="str">
        <f aca="false">IF(AND(C641=C642,AA641=AA642-1),AB641,"")</f>
        <v/>
      </c>
      <c r="AE642" s="0" t="str">
        <f aca="false">IF(AND(C641=C642,AA641=AA642-1),AC641,"")</f>
        <v/>
      </c>
      <c r="AF642" s="0" t="str">
        <f aca="false">IF(AA642=1,"",IF(AND(AB642=1,AD642&lt;&gt;1),1,0))</f>
        <v/>
      </c>
      <c r="AG642" s="0" t="str">
        <f aca="false">IF(AA642=1,"",IF(AND(AC642=1,AE642&lt;&gt;1),1,0))</f>
        <v/>
      </c>
      <c r="AH642" s="60" t="str">
        <f aca="false">IF(AND(E642&gt;0,AA642&lt;2,NOT(AND(C643=C642,AA643=AA642+1))),INDEX(DATAS,AA642+1),"")</f>
        <v/>
      </c>
      <c r="AI642" s="60" t="str">
        <f aca="false">IF(AND(AC642=1,AA642&lt;2),IF(AND(C643=C642,AA643=AA642+1),IF(AC643=1,"",INDEX(DATAS,AA642+1)),INDEX(DATAS,AA642+1)),"")</f>
        <v/>
      </c>
    </row>
    <row r="643" customFormat="false" ht="15" hidden="false" customHeight="false" outlineLevel="0" collapsed="false">
      <c r="A643" s="60" t="n">
        <v>46310</v>
      </c>
      <c r="B643" s="0" t="n">
        <v>10</v>
      </c>
      <c r="C643" s="0" t="n">
        <v>3929</v>
      </c>
      <c r="D643" s="0" t="n">
        <v>244</v>
      </c>
      <c r="E643" s="0" t="n">
        <v>3</v>
      </c>
      <c r="F643" s="55" t="s">
        <v>418</v>
      </c>
      <c r="H643" s="0" t="n">
        <v>10</v>
      </c>
      <c r="I643" s="55" t="s">
        <v>157</v>
      </c>
      <c r="J643" s="0" t="n">
        <v>103</v>
      </c>
      <c r="K643" s="0" t="n">
        <v>68</v>
      </c>
      <c r="L643" s="0" t="n">
        <v>141</v>
      </c>
      <c r="M643" s="0" t="n">
        <v>175.67</v>
      </c>
      <c r="N643" s="0" t="n">
        <v>55.94</v>
      </c>
      <c r="O643" s="0" t="n">
        <v>26.66</v>
      </c>
      <c r="P643" s="0" t="n">
        <v>5.94</v>
      </c>
      <c r="Q643" s="0" t="n">
        <v>4.02</v>
      </c>
      <c r="T643" s="0" t="n">
        <v>63.5</v>
      </c>
      <c r="U643" s="0" t="n">
        <v>1659</v>
      </c>
      <c r="V643" s="0" t="n">
        <v>2</v>
      </c>
      <c r="W643" s="60" t="n">
        <v>46170</v>
      </c>
      <c r="X643" s="55" t="n">
        <f aca="false">IF(I643="Male",0,1)</f>
        <v>1</v>
      </c>
      <c r="Y643" s="55" t="n">
        <f aca="false">IF(OR(I643="DNB",I643="Dry DNB"),1,0)</f>
        <v>0</v>
      </c>
      <c r="Z643" s="55" t="n">
        <f aca="false">IF(ISNUMBER(W643),A643-W643,"")</f>
        <v>140</v>
      </c>
      <c r="AA643" s="55" t="n">
        <f aca="false">MATCH(A643,DATAS,0)</f>
        <v>2</v>
      </c>
      <c r="AB643" s="55" t="n">
        <f aca="false">IF(AND(E643&gt;0,OR(AND(B643&gt;=1,B643&lt;=6),B643=10)),1,0)</f>
        <v>1</v>
      </c>
      <c r="AC643" s="55" t="n">
        <f aca="false">IF(AND(E643&gt;0,B643=10),1,0)</f>
        <v>1</v>
      </c>
      <c r="AD643" s="55" t="n">
        <f aca="false">IF(AND(C642=C643,AA642=AA643-1),AB642,"")</f>
        <v>1</v>
      </c>
      <c r="AE643" s="55" t="n">
        <f aca="false">IF(AND(C642=C643,AA642=AA643-1),AC642,"")</f>
        <v>1</v>
      </c>
      <c r="AF643" s="55" t="n">
        <f aca="false">IF(AA643=1,"",IF(AND(AB643=1,AD643&lt;&gt;1),1,0))</f>
        <v>0</v>
      </c>
      <c r="AG643" s="55" t="n">
        <f aca="false">IF(AA643=1,"",IF(AND(AC643=1,AE643&lt;&gt;1),1,0))</f>
        <v>0</v>
      </c>
      <c r="AH643" s="60" t="str">
        <f aca="false">IF(AND(E643&gt;0,AA643&lt;2,NOT(AND(C644=C643,AA644=AA643+1))),INDEX(DATAS,AA643+1),"")</f>
        <v/>
      </c>
      <c r="AI643" s="60" t="str">
        <f aca="false">IF(AND(AC643=1,AA643&lt;2),IF(AND(C644=C643,AA644=AA643+1),IF(AC644=1,"",INDEX(DATAS,AA643+1)),INDEX(DATAS,AA643+1)),"")</f>
        <v/>
      </c>
    </row>
    <row r="644" customFormat="false" ht="15" hidden="false" customHeight="false" outlineLevel="0" collapsed="false">
      <c r="A644" s="60" t="n">
        <v>46309</v>
      </c>
      <c r="B644" s="0" t="n">
        <v>5</v>
      </c>
      <c r="C644" s="0" t="n">
        <v>3933</v>
      </c>
      <c r="D644" s="0" t="n">
        <v>277</v>
      </c>
      <c r="E644" s="0" t="n">
        <v>3</v>
      </c>
      <c r="F644" s="55" t="s">
        <v>419</v>
      </c>
      <c r="G644" s="0" t="n">
        <v>31.7</v>
      </c>
      <c r="H644" s="0" t="n">
        <v>34</v>
      </c>
      <c r="I644" s="55" t="s">
        <v>157</v>
      </c>
      <c r="J644" s="0" t="n">
        <v>67</v>
      </c>
      <c r="K644" s="0" t="n">
        <v>67</v>
      </c>
      <c r="L644" s="0" t="n">
        <v>210</v>
      </c>
      <c r="M644" s="0" t="n">
        <v>638</v>
      </c>
      <c r="N644" s="0" t="n">
        <v>56.16</v>
      </c>
      <c r="O644" s="0" t="n">
        <v>28.6</v>
      </c>
      <c r="P644" s="0" t="n">
        <v>4.26</v>
      </c>
      <c r="Q644" s="0" t="n">
        <v>3.71</v>
      </c>
      <c r="R644" s="0" t="n">
        <v>5427</v>
      </c>
      <c r="S644" s="0" t="n">
        <v>11584</v>
      </c>
      <c r="T644" s="0" t="n">
        <v>55.9</v>
      </c>
      <c r="U644" s="0" t="n">
        <v>1655</v>
      </c>
      <c r="V644" s="0" t="n">
        <v>1</v>
      </c>
      <c r="W644" s="60" t="n">
        <v>46100</v>
      </c>
      <c r="X644" s="55" t="n">
        <f aca="false">IF(I644="Male",0,1)</f>
        <v>1</v>
      </c>
      <c r="Y644" s="55" t="n">
        <f aca="false">IF(OR(I644="DNB",I644="Dry DNB"),1,0)</f>
        <v>0</v>
      </c>
      <c r="Z644" s="55" t="n">
        <f aca="false">IF(ISNUMBER(W644),A644-W644,"")</f>
        <v>209</v>
      </c>
      <c r="AA644" s="55" t="n">
        <f aca="false">MATCH(A644,DATAS,0)</f>
        <v>1</v>
      </c>
      <c r="AB644" s="55" t="n">
        <f aca="false">IF(AND(E644&gt;0,OR(AND(B644&gt;=1,B644&lt;=6),B644=10)),1,0)</f>
        <v>1</v>
      </c>
      <c r="AC644" s="55" t="n">
        <f aca="false">IF(AND(E644&gt;0,B644=10),1,0)</f>
        <v>0</v>
      </c>
      <c r="AD644" s="0" t="str">
        <f aca="false">IF(AND(C643=C644,AA643=AA644-1),AB643,"")</f>
        <v/>
      </c>
      <c r="AE644" s="0" t="str">
        <f aca="false">IF(AND(C643=C644,AA643=AA644-1),AC643,"")</f>
        <v/>
      </c>
      <c r="AF644" s="0" t="str">
        <f aca="false">IF(AA644=1,"",IF(AND(AB644=1,AD644&lt;&gt;1),1,0))</f>
        <v/>
      </c>
      <c r="AG644" s="0" t="str">
        <f aca="false">IF(AA644=1,"",IF(AND(AC644=1,AE644&lt;&gt;1),1,0))</f>
        <v/>
      </c>
      <c r="AH644" s="60" t="str">
        <f aca="false">IF(AND(E644&gt;0,AA644&lt;2,NOT(AND(C645=C644,AA645=AA644+1))),INDEX(DATAS,AA644+1),"")</f>
        <v/>
      </c>
      <c r="AI644" s="60" t="str">
        <f aca="false">IF(AND(AC644=1,AA644&lt;2),IF(AND(C645=C644,AA645=AA644+1),IF(AC645=1,"",INDEX(DATAS,AA644+1)),INDEX(DATAS,AA644+1)),"")</f>
        <v/>
      </c>
    </row>
    <row r="645" customFormat="false" ht="15" hidden="false" customHeight="false" outlineLevel="0" collapsed="false">
      <c r="A645" s="60" t="n">
        <v>46310</v>
      </c>
      <c r="B645" s="0" t="n">
        <v>5</v>
      </c>
      <c r="C645" s="0" t="n">
        <v>3933</v>
      </c>
      <c r="D645" s="0" t="n">
        <v>278</v>
      </c>
      <c r="E645" s="0" t="n">
        <v>3</v>
      </c>
      <c r="F645" s="55" t="s">
        <v>419</v>
      </c>
      <c r="G645" s="0" t="n">
        <v>35.6</v>
      </c>
      <c r="H645" s="0" t="n">
        <v>34</v>
      </c>
      <c r="I645" s="55" t="s">
        <v>157</v>
      </c>
      <c r="J645" s="0" t="n">
        <v>67</v>
      </c>
      <c r="K645" s="0" t="n">
        <v>67</v>
      </c>
      <c r="L645" s="0" t="n">
        <v>211</v>
      </c>
      <c r="M645" s="0" t="n">
        <v>638</v>
      </c>
      <c r="N645" s="0" t="n">
        <v>56.16</v>
      </c>
      <c r="O645" s="0" t="n">
        <v>28.6</v>
      </c>
      <c r="P645" s="0" t="n">
        <v>4.26</v>
      </c>
      <c r="Q645" s="0" t="n">
        <v>3.71</v>
      </c>
      <c r="T645" s="0" t="n">
        <v>55.9</v>
      </c>
      <c r="U645" s="0" t="n">
        <v>1656</v>
      </c>
      <c r="V645" s="0" t="n">
        <v>1</v>
      </c>
      <c r="W645" s="60" t="n">
        <v>46100</v>
      </c>
      <c r="X645" s="55" t="n">
        <f aca="false">IF(I645="Male",0,1)</f>
        <v>1</v>
      </c>
      <c r="Y645" s="55" t="n">
        <f aca="false">IF(OR(I645="DNB",I645="Dry DNB"),1,0)</f>
        <v>0</v>
      </c>
      <c r="Z645" s="55" t="n">
        <f aca="false">IF(ISNUMBER(W645),A645-W645,"")</f>
        <v>210</v>
      </c>
      <c r="AA645" s="55" t="n">
        <f aca="false">MATCH(A645,DATAS,0)</f>
        <v>2</v>
      </c>
      <c r="AB645" s="55" t="n">
        <f aca="false">IF(AND(E645&gt;0,OR(AND(B645&gt;=1,B645&lt;=6),B645=10)),1,0)</f>
        <v>1</v>
      </c>
      <c r="AC645" s="55" t="n">
        <f aca="false">IF(AND(E645&gt;0,B645=10),1,0)</f>
        <v>0</v>
      </c>
      <c r="AD645" s="55" t="n">
        <f aca="false">IF(AND(C644=C645,AA644=AA645-1),AB644,"")</f>
        <v>1</v>
      </c>
      <c r="AE645" s="55" t="n">
        <f aca="false">IF(AND(C644=C645,AA644=AA645-1),AC644,"")</f>
        <v>0</v>
      </c>
      <c r="AF645" s="55" t="n">
        <f aca="false">IF(AA645=1,"",IF(AND(AB645=1,AD645&lt;&gt;1),1,0))</f>
        <v>0</v>
      </c>
      <c r="AG645" s="55" t="n">
        <f aca="false">IF(AA645=1,"",IF(AND(AC645=1,AE645&lt;&gt;1),1,0))</f>
        <v>0</v>
      </c>
      <c r="AH645" s="60" t="str">
        <f aca="false">IF(AND(E645&gt;0,AA645&lt;2,NOT(AND(C646=C645,AA646=AA645+1))),INDEX(DATAS,AA645+1),"")</f>
        <v/>
      </c>
      <c r="AI645" s="60" t="str">
        <f aca="false">IF(AND(AC645=1,AA645&lt;2),IF(AND(C646=C645,AA646=AA645+1),IF(AC646=1,"",INDEX(DATAS,AA645+1)),INDEX(DATAS,AA645+1)),"")</f>
        <v/>
      </c>
    </row>
    <row r="646" customFormat="false" ht="15" hidden="false" customHeight="false" outlineLevel="0" collapsed="false">
      <c r="A646" s="60" t="n">
        <v>46309</v>
      </c>
      <c r="B646" s="0" t="n">
        <v>3</v>
      </c>
      <c r="C646" s="0" t="n">
        <v>3935</v>
      </c>
      <c r="D646" s="0" t="n">
        <v>183</v>
      </c>
      <c r="E646" s="0" t="n">
        <v>3</v>
      </c>
      <c r="F646" s="55" t="s">
        <v>420</v>
      </c>
      <c r="G646" s="0" t="n">
        <v>58.2</v>
      </c>
      <c r="H646" s="0" t="n">
        <v>59</v>
      </c>
      <c r="I646" s="55" t="s">
        <v>157</v>
      </c>
      <c r="J646" s="0" t="n">
        <v>64</v>
      </c>
      <c r="K646" s="0" t="n">
        <v>64</v>
      </c>
      <c r="L646" s="0" t="n">
        <v>119</v>
      </c>
      <c r="M646" s="0" t="n">
        <v>1097.7</v>
      </c>
      <c r="N646" s="0" t="n">
        <v>40.45</v>
      </c>
      <c r="O646" s="0" t="n">
        <v>37.43</v>
      </c>
      <c r="P646" s="0" t="n">
        <v>3.27</v>
      </c>
      <c r="Q646" s="0" t="n">
        <v>3.68</v>
      </c>
      <c r="R646" s="0" t="n">
        <v>7379</v>
      </c>
      <c r="S646" s="0" t="n">
        <v>14101</v>
      </c>
      <c r="T646" s="0" t="n">
        <v>78.25</v>
      </c>
      <c r="U646" s="0" t="n">
        <v>1654</v>
      </c>
      <c r="V646" s="0" t="n">
        <v>1</v>
      </c>
      <c r="W646" s="60" t="n">
        <v>46192</v>
      </c>
      <c r="X646" s="55" t="n">
        <f aca="false">IF(I646="Male",0,1)</f>
        <v>1</v>
      </c>
      <c r="Y646" s="55" t="n">
        <f aca="false">IF(OR(I646="DNB",I646="Dry DNB"),1,0)</f>
        <v>0</v>
      </c>
      <c r="Z646" s="55" t="n">
        <f aca="false">IF(ISNUMBER(W646),A646-W646,"")</f>
        <v>117</v>
      </c>
      <c r="AA646" s="55" t="n">
        <f aca="false">MATCH(A646,DATAS,0)</f>
        <v>1</v>
      </c>
      <c r="AB646" s="55" t="n">
        <f aca="false">IF(AND(E646&gt;0,OR(AND(B646&gt;=1,B646&lt;=6),B646=10)),1,0)</f>
        <v>1</v>
      </c>
      <c r="AC646" s="55" t="n">
        <f aca="false">IF(AND(E646&gt;0,B646=10),1,0)</f>
        <v>0</v>
      </c>
      <c r="AD646" s="0" t="str">
        <f aca="false">IF(AND(C645=C646,AA645=AA646-1),AB645,"")</f>
        <v/>
      </c>
      <c r="AE646" s="0" t="str">
        <f aca="false">IF(AND(C645=C646,AA645=AA646-1),AC645,"")</f>
        <v/>
      </c>
      <c r="AF646" s="0" t="str">
        <f aca="false">IF(AA646=1,"",IF(AND(AB646=1,AD646&lt;&gt;1),1,0))</f>
        <v/>
      </c>
      <c r="AG646" s="0" t="str">
        <f aca="false">IF(AA646=1,"",IF(AND(AC646=1,AE646&lt;&gt;1),1,0))</f>
        <v/>
      </c>
      <c r="AH646" s="60" t="str">
        <f aca="false">IF(AND(E646&gt;0,AA646&lt;2,NOT(AND(C647=C646,AA647=AA646+1))),INDEX(DATAS,AA646+1),"")</f>
        <v/>
      </c>
      <c r="AI646" s="60" t="str">
        <f aca="false">IF(AND(AC646=1,AA646&lt;2),IF(AND(C647=C646,AA647=AA646+1),IF(AC647=1,"",INDEX(DATAS,AA646+1)),INDEX(DATAS,AA646+1)),"")</f>
        <v/>
      </c>
    </row>
    <row r="647" customFormat="false" ht="15" hidden="false" customHeight="false" outlineLevel="0" collapsed="false">
      <c r="A647" s="60" t="n">
        <v>46310</v>
      </c>
      <c r="B647" s="0" t="n">
        <v>3</v>
      </c>
      <c r="C647" s="0" t="n">
        <v>3935</v>
      </c>
      <c r="D647" s="0" t="n">
        <v>184</v>
      </c>
      <c r="E647" s="0" t="n">
        <v>3</v>
      </c>
      <c r="F647" s="55" t="s">
        <v>420</v>
      </c>
      <c r="G647" s="0" t="n">
        <v>61.9</v>
      </c>
      <c r="H647" s="0" t="n">
        <v>60</v>
      </c>
      <c r="I647" s="55" t="s">
        <v>157</v>
      </c>
      <c r="J647" s="0" t="n">
        <v>64</v>
      </c>
      <c r="K647" s="0" t="n">
        <v>64</v>
      </c>
      <c r="L647" s="0" t="n">
        <v>120</v>
      </c>
      <c r="M647" s="0" t="n">
        <v>1097.7</v>
      </c>
      <c r="N647" s="0" t="n">
        <v>40.45</v>
      </c>
      <c r="O647" s="0" t="n">
        <v>37.43</v>
      </c>
      <c r="P647" s="0" t="n">
        <v>3.27</v>
      </c>
      <c r="Q647" s="0" t="n">
        <v>3.68</v>
      </c>
      <c r="T647" s="0" t="n">
        <v>78.25</v>
      </c>
      <c r="U647" s="0" t="n">
        <v>1655</v>
      </c>
      <c r="V647" s="0" t="n">
        <v>1</v>
      </c>
      <c r="W647" s="60" t="n">
        <v>46192</v>
      </c>
      <c r="X647" s="55" t="n">
        <f aca="false">IF(I647="Male",0,1)</f>
        <v>1</v>
      </c>
      <c r="Y647" s="55" t="n">
        <f aca="false">IF(OR(I647="DNB",I647="Dry DNB"),1,0)</f>
        <v>0</v>
      </c>
      <c r="Z647" s="55" t="n">
        <f aca="false">IF(ISNUMBER(W647),A647-W647,"")</f>
        <v>118</v>
      </c>
      <c r="AA647" s="55" t="n">
        <f aca="false">MATCH(A647,DATAS,0)</f>
        <v>2</v>
      </c>
      <c r="AB647" s="55" t="n">
        <f aca="false">IF(AND(E647&gt;0,OR(AND(B647&gt;=1,B647&lt;=6),B647=10)),1,0)</f>
        <v>1</v>
      </c>
      <c r="AC647" s="55" t="n">
        <f aca="false">IF(AND(E647&gt;0,B647=10),1,0)</f>
        <v>0</v>
      </c>
      <c r="AD647" s="55" t="n">
        <f aca="false">IF(AND(C646=C647,AA646=AA647-1),AB646,"")</f>
        <v>1</v>
      </c>
      <c r="AE647" s="55" t="n">
        <f aca="false">IF(AND(C646=C647,AA646=AA647-1),AC646,"")</f>
        <v>0</v>
      </c>
      <c r="AF647" s="55" t="n">
        <f aca="false">IF(AA647=1,"",IF(AND(AB647=1,AD647&lt;&gt;1),1,0))</f>
        <v>0</v>
      </c>
      <c r="AG647" s="55" t="n">
        <f aca="false">IF(AA647=1,"",IF(AND(AC647=1,AE647&lt;&gt;1),1,0))</f>
        <v>0</v>
      </c>
      <c r="AH647" s="60" t="str">
        <f aca="false">IF(AND(E647&gt;0,AA647&lt;2,NOT(AND(C648=C647,AA648=AA647+1))),INDEX(DATAS,AA647+1),"")</f>
        <v/>
      </c>
      <c r="AI647" s="60" t="str">
        <f aca="false">IF(AND(AC647=1,AA647&lt;2),IF(AND(C648=C647,AA648=AA647+1),IF(AC648=1,"",INDEX(DATAS,AA647+1)),INDEX(DATAS,AA647+1)),"")</f>
        <v/>
      </c>
    </row>
    <row r="648" customFormat="false" ht="15" hidden="false" customHeight="false" outlineLevel="0" collapsed="false">
      <c r="A648" s="60" t="n">
        <v>46309</v>
      </c>
      <c r="B648" s="0" t="n">
        <v>5</v>
      </c>
      <c r="C648" s="0" t="n">
        <v>3938</v>
      </c>
      <c r="D648" s="0" t="n">
        <v>229</v>
      </c>
      <c r="E648" s="0" t="n">
        <v>2</v>
      </c>
      <c r="F648" s="55" t="s">
        <v>421</v>
      </c>
      <c r="G648" s="0" t="n">
        <v>50.4</v>
      </c>
      <c r="H648" s="0" t="n">
        <v>47</v>
      </c>
      <c r="I648" s="55" t="s">
        <v>157</v>
      </c>
      <c r="J648" s="0" t="n">
        <v>82</v>
      </c>
      <c r="K648" s="0" t="n">
        <v>82</v>
      </c>
      <c r="L648" s="0" t="n">
        <v>147</v>
      </c>
      <c r="M648" s="0" t="n">
        <v>478.05</v>
      </c>
      <c r="N648" s="0" t="n">
        <v>67.77</v>
      </c>
      <c r="O648" s="0" t="n">
        <v>29.13</v>
      </c>
      <c r="P648" s="0" t="n">
        <v>4.16</v>
      </c>
      <c r="Q648" s="0" t="n">
        <v>3.55</v>
      </c>
      <c r="R648" s="0" t="n">
        <v>6265</v>
      </c>
      <c r="S648" s="0" t="n">
        <v>12099</v>
      </c>
      <c r="T648" s="0" t="n">
        <v>72.95</v>
      </c>
      <c r="U648" s="0" t="n">
        <v>1653</v>
      </c>
      <c r="V648" s="0" t="n">
        <v>1</v>
      </c>
      <c r="W648" s="60" t="n">
        <v>46163</v>
      </c>
      <c r="X648" s="55" t="n">
        <f aca="false">IF(I648="Male",0,1)</f>
        <v>1</v>
      </c>
      <c r="Y648" s="55" t="n">
        <f aca="false">IF(OR(I648="DNB",I648="Dry DNB"),1,0)</f>
        <v>0</v>
      </c>
      <c r="Z648" s="55" t="n">
        <f aca="false">IF(ISNUMBER(W648),A648-W648,"")</f>
        <v>146</v>
      </c>
      <c r="AA648" s="55" t="n">
        <f aca="false">MATCH(A648,DATAS,0)</f>
        <v>1</v>
      </c>
      <c r="AB648" s="55" t="n">
        <f aca="false">IF(AND(E648&gt;0,OR(AND(B648&gt;=1,B648&lt;=6),B648=10)),1,0)</f>
        <v>1</v>
      </c>
      <c r="AC648" s="55" t="n">
        <f aca="false">IF(AND(E648&gt;0,B648=10),1,0)</f>
        <v>0</v>
      </c>
      <c r="AD648" s="0" t="str">
        <f aca="false">IF(AND(C647=C648,AA647=AA648-1),AB647,"")</f>
        <v/>
      </c>
      <c r="AE648" s="0" t="str">
        <f aca="false">IF(AND(C647=C648,AA647=AA648-1),AC647,"")</f>
        <v/>
      </c>
      <c r="AF648" s="0" t="str">
        <f aca="false">IF(AA648=1,"",IF(AND(AB648=1,AD648&lt;&gt;1),1,0))</f>
        <v/>
      </c>
      <c r="AG648" s="0" t="str">
        <f aca="false">IF(AA648=1,"",IF(AND(AC648=1,AE648&lt;&gt;1),1,0))</f>
        <v/>
      </c>
      <c r="AH648" s="60" t="str">
        <f aca="false">IF(AND(E648&gt;0,AA648&lt;2,NOT(AND(C649=C648,AA649=AA648+1))),INDEX(DATAS,AA648+1),"")</f>
        <v/>
      </c>
      <c r="AI648" s="60" t="str">
        <f aca="false">IF(AND(AC648=1,AA648&lt;2),IF(AND(C649=C648,AA649=AA648+1),IF(AC649=1,"",INDEX(DATAS,AA648+1)),INDEX(DATAS,AA648+1)),"")</f>
        <v/>
      </c>
    </row>
    <row r="649" customFormat="false" ht="15" hidden="false" customHeight="false" outlineLevel="0" collapsed="false">
      <c r="A649" s="60" t="n">
        <v>46310</v>
      </c>
      <c r="B649" s="0" t="n">
        <v>5</v>
      </c>
      <c r="C649" s="0" t="n">
        <v>3938</v>
      </c>
      <c r="D649" s="0" t="n">
        <v>230</v>
      </c>
      <c r="E649" s="0" t="n">
        <v>2</v>
      </c>
      <c r="F649" s="55" t="s">
        <v>421</v>
      </c>
      <c r="G649" s="0" t="n">
        <v>49.9</v>
      </c>
      <c r="H649" s="0" t="n">
        <v>47</v>
      </c>
      <c r="I649" s="55" t="s">
        <v>157</v>
      </c>
      <c r="J649" s="0" t="n">
        <v>82</v>
      </c>
      <c r="K649" s="0" t="n">
        <v>82</v>
      </c>
      <c r="L649" s="0" t="n">
        <v>148</v>
      </c>
      <c r="M649" s="0" t="n">
        <v>478.05</v>
      </c>
      <c r="N649" s="0" t="n">
        <v>67.77</v>
      </c>
      <c r="O649" s="0" t="n">
        <v>29.13</v>
      </c>
      <c r="P649" s="0" t="n">
        <v>4.16</v>
      </c>
      <c r="Q649" s="0" t="n">
        <v>3.55</v>
      </c>
      <c r="T649" s="0" t="n">
        <v>72.95</v>
      </c>
      <c r="U649" s="0" t="n">
        <v>1654</v>
      </c>
      <c r="V649" s="0" t="n">
        <v>1</v>
      </c>
      <c r="W649" s="60" t="n">
        <v>46163</v>
      </c>
      <c r="X649" s="55" t="n">
        <f aca="false">IF(I649="Male",0,1)</f>
        <v>1</v>
      </c>
      <c r="Y649" s="55" t="n">
        <f aca="false">IF(OR(I649="DNB",I649="Dry DNB"),1,0)</f>
        <v>0</v>
      </c>
      <c r="Z649" s="55" t="n">
        <f aca="false">IF(ISNUMBER(W649),A649-W649,"")</f>
        <v>147</v>
      </c>
      <c r="AA649" s="55" t="n">
        <f aca="false">MATCH(A649,DATAS,0)</f>
        <v>2</v>
      </c>
      <c r="AB649" s="55" t="n">
        <f aca="false">IF(AND(E649&gt;0,OR(AND(B649&gt;=1,B649&lt;=6),B649=10)),1,0)</f>
        <v>1</v>
      </c>
      <c r="AC649" s="55" t="n">
        <f aca="false">IF(AND(E649&gt;0,B649=10),1,0)</f>
        <v>0</v>
      </c>
      <c r="AD649" s="55" t="n">
        <f aca="false">IF(AND(C648=C649,AA648=AA649-1),AB648,"")</f>
        <v>1</v>
      </c>
      <c r="AE649" s="55" t="n">
        <f aca="false">IF(AND(C648=C649,AA648=AA649-1),AC648,"")</f>
        <v>0</v>
      </c>
      <c r="AF649" s="55" t="n">
        <f aca="false">IF(AA649=1,"",IF(AND(AB649=1,AD649&lt;&gt;1),1,0))</f>
        <v>0</v>
      </c>
      <c r="AG649" s="55" t="n">
        <f aca="false">IF(AA649=1,"",IF(AND(AC649=1,AE649&lt;&gt;1),1,0))</f>
        <v>0</v>
      </c>
      <c r="AH649" s="60" t="str">
        <f aca="false">IF(AND(E649&gt;0,AA649&lt;2,NOT(AND(C650=C649,AA650=AA649+1))),INDEX(DATAS,AA649+1),"")</f>
        <v/>
      </c>
      <c r="AI649" s="60" t="str">
        <f aca="false">IF(AND(AC649=1,AA649&lt;2),IF(AND(C650=C649,AA650=AA649+1),IF(AC650=1,"",INDEX(DATAS,AA649+1)),INDEX(DATAS,AA649+1)),"")</f>
        <v/>
      </c>
    </row>
    <row r="650" customFormat="false" ht="15" hidden="false" customHeight="false" outlineLevel="0" collapsed="false">
      <c r="A650" s="60" t="n">
        <v>46309</v>
      </c>
      <c r="B650" s="0" t="n">
        <v>3</v>
      </c>
      <c r="C650" s="0" t="n">
        <v>3941</v>
      </c>
      <c r="D650" s="0" t="n">
        <v>244</v>
      </c>
      <c r="E650" s="0" t="n">
        <v>3</v>
      </c>
      <c r="F650" s="55" t="s">
        <v>421</v>
      </c>
      <c r="G650" s="0" t="n">
        <v>68.4</v>
      </c>
      <c r="H650" s="0" t="n">
        <v>65</v>
      </c>
      <c r="I650" s="55" t="s">
        <v>157</v>
      </c>
      <c r="J650" s="0" t="n">
        <v>153</v>
      </c>
      <c r="K650" s="0" t="n">
        <v>125</v>
      </c>
      <c r="L650" s="0" t="n">
        <v>91</v>
      </c>
      <c r="M650" s="0" t="n">
        <v>1057.98</v>
      </c>
      <c r="N650" s="0" t="n">
        <v>51.99</v>
      </c>
      <c r="O650" s="0" t="n">
        <v>35.01</v>
      </c>
      <c r="P650" s="0" t="n">
        <v>3.22</v>
      </c>
      <c r="Q650" s="0" t="n">
        <v>3.06</v>
      </c>
      <c r="R650" s="0" t="n">
        <v>4222</v>
      </c>
      <c r="S650" s="0" t="n">
        <v>10532</v>
      </c>
      <c r="T650" s="0" t="n">
        <v>30.95</v>
      </c>
      <c r="U650" s="0" t="n">
        <v>1653</v>
      </c>
      <c r="V650" s="0" t="n">
        <v>2</v>
      </c>
      <c r="W650" s="60" t="n">
        <v>46219</v>
      </c>
      <c r="X650" s="55" t="n">
        <f aca="false">IF(I650="Male",0,1)</f>
        <v>1</v>
      </c>
      <c r="Y650" s="55" t="n">
        <f aca="false">IF(OR(I650="DNB",I650="Dry DNB"),1,0)</f>
        <v>0</v>
      </c>
      <c r="Z650" s="55" t="n">
        <f aca="false">IF(ISNUMBER(W650),A650-W650,"")</f>
        <v>90</v>
      </c>
      <c r="AA650" s="55" t="n">
        <f aca="false">MATCH(A650,DATAS,0)</f>
        <v>1</v>
      </c>
      <c r="AB650" s="55" t="n">
        <f aca="false">IF(AND(E650&gt;0,OR(AND(B650&gt;=1,B650&lt;=6),B650=10)),1,0)</f>
        <v>1</v>
      </c>
      <c r="AC650" s="55" t="n">
        <f aca="false">IF(AND(E650&gt;0,B650=10),1,0)</f>
        <v>0</v>
      </c>
      <c r="AD650" s="0" t="str">
        <f aca="false">IF(AND(C649=C650,AA649=AA650-1),AB649,"")</f>
        <v/>
      </c>
      <c r="AE650" s="0" t="str">
        <f aca="false">IF(AND(C649=C650,AA649=AA650-1),AC649,"")</f>
        <v/>
      </c>
      <c r="AF650" s="0" t="str">
        <f aca="false">IF(AA650=1,"",IF(AND(AB650=1,AD650&lt;&gt;1),1,0))</f>
        <v/>
      </c>
      <c r="AG650" s="0" t="str">
        <f aca="false">IF(AA650=1,"",IF(AND(AC650=1,AE650&lt;&gt;1),1,0))</f>
        <v/>
      </c>
      <c r="AH650" s="60" t="str">
        <f aca="false">IF(AND(E650&gt;0,AA650&lt;2,NOT(AND(C651=C650,AA651=AA650+1))),INDEX(DATAS,AA650+1),"")</f>
        <v/>
      </c>
      <c r="AI650" s="60" t="str">
        <f aca="false">IF(AND(AC650=1,AA650&lt;2),IF(AND(C651=C650,AA651=AA650+1),IF(AC651=1,"",INDEX(DATAS,AA650+1)),INDEX(DATAS,AA650+1)),"")</f>
        <v/>
      </c>
    </row>
    <row r="651" customFormat="false" ht="15" hidden="false" customHeight="false" outlineLevel="0" collapsed="false">
      <c r="A651" s="60" t="n">
        <v>46310</v>
      </c>
      <c r="B651" s="0" t="n">
        <v>3</v>
      </c>
      <c r="C651" s="0" t="n">
        <v>3941</v>
      </c>
      <c r="D651" s="0" t="n">
        <v>245</v>
      </c>
      <c r="E651" s="0" t="n">
        <v>3</v>
      </c>
      <c r="F651" s="55" t="s">
        <v>421</v>
      </c>
      <c r="G651" s="0" t="n">
        <v>64.6</v>
      </c>
      <c r="H651" s="0" t="n">
        <v>66</v>
      </c>
      <c r="I651" s="55" t="s">
        <v>157</v>
      </c>
      <c r="J651" s="0" t="n">
        <v>153</v>
      </c>
      <c r="K651" s="0" t="n">
        <v>125</v>
      </c>
      <c r="L651" s="0" t="n">
        <v>92</v>
      </c>
      <c r="M651" s="0" t="n">
        <v>1057.98</v>
      </c>
      <c r="N651" s="0" t="n">
        <v>51.99</v>
      </c>
      <c r="O651" s="0" t="n">
        <v>35.01</v>
      </c>
      <c r="P651" s="0" t="n">
        <v>3.22</v>
      </c>
      <c r="Q651" s="0" t="n">
        <v>3.06</v>
      </c>
      <c r="T651" s="0" t="n">
        <v>30.95</v>
      </c>
      <c r="U651" s="0" t="n">
        <v>1654</v>
      </c>
      <c r="V651" s="0" t="n">
        <v>2</v>
      </c>
      <c r="W651" s="60" t="n">
        <v>46219</v>
      </c>
      <c r="X651" s="55" t="n">
        <f aca="false">IF(I651="Male",0,1)</f>
        <v>1</v>
      </c>
      <c r="Y651" s="55" t="n">
        <f aca="false">IF(OR(I651="DNB",I651="Dry DNB"),1,0)</f>
        <v>0</v>
      </c>
      <c r="Z651" s="55" t="n">
        <f aca="false">IF(ISNUMBER(W651),A651-W651,"")</f>
        <v>91</v>
      </c>
      <c r="AA651" s="55" t="n">
        <f aca="false">MATCH(A651,DATAS,0)</f>
        <v>2</v>
      </c>
      <c r="AB651" s="55" t="n">
        <f aca="false">IF(AND(E651&gt;0,OR(AND(B651&gt;=1,B651&lt;=6),B651=10)),1,0)</f>
        <v>1</v>
      </c>
      <c r="AC651" s="55" t="n">
        <f aca="false">IF(AND(E651&gt;0,B651=10),1,0)</f>
        <v>0</v>
      </c>
      <c r="AD651" s="55" t="n">
        <f aca="false">IF(AND(C650=C651,AA650=AA651-1),AB650,"")</f>
        <v>1</v>
      </c>
      <c r="AE651" s="55" t="n">
        <f aca="false">IF(AND(C650=C651,AA650=AA651-1),AC650,"")</f>
        <v>0</v>
      </c>
      <c r="AF651" s="55" t="n">
        <f aca="false">IF(AA651=1,"",IF(AND(AB651=1,AD651&lt;&gt;1),1,0))</f>
        <v>0</v>
      </c>
      <c r="AG651" s="55" t="n">
        <f aca="false">IF(AA651=1,"",IF(AND(AC651=1,AE651&lt;&gt;1),1,0))</f>
        <v>0</v>
      </c>
      <c r="AH651" s="60" t="str">
        <f aca="false">IF(AND(E651&gt;0,AA651&lt;2,NOT(AND(C652=C651,AA652=AA651+1))),INDEX(DATAS,AA651+1),"")</f>
        <v/>
      </c>
      <c r="AI651" s="60" t="str">
        <f aca="false">IF(AND(AC651=1,AA651&lt;2),IF(AND(C652=C651,AA652=AA651+1),IF(AC652=1,"",INDEX(DATAS,AA651+1)),INDEX(DATAS,AA651+1)),"")</f>
        <v/>
      </c>
    </row>
    <row r="652" customFormat="false" ht="15" hidden="false" customHeight="false" outlineLevel="0" collapsed="false">
      <c r="A652" s="60" t="n">
        <v>46309</v>
      </c>
      <c r="B652" s="0" t="n">
        <v>3</v>
      </c>
      <c r="C652" s="0" t="n">
        <v>3944</v>
      </c>
      <c r="D652" s="0" t="n">
        <v>346</v>
      </c>
      <c r="E652" s="0" t="n">
        <v>2</v>
      </c>
      <c r="F652" s="55" t="s">
        <v>422</v>
      </c>
      <c r="G652" s="0" t="n">
        <v>43.2</v>
      </c>
      <c r="H652" s="0" t="n">
        <v>46</v>
      </c>
      <c r="I652" s="55" t="s">
        <v>177</v>
      </c>
      <c r="J652" s="0" t="n">
        <v>346</v>
      </c>
      <c r="K652" s="0" t="n">
        <v>67</v>
      </c>
      <c r="M652" s="0" t="n">
        <v>1511.66</v>
      </c>
      <c r="N652" s="0" t="n">
        <v>61.54</v>
      </c>
      <c r="O652" s="0" t="n">
        <v>43.44</v>
      </c>
      <c r="P652" s="0" t="n">
        <v>3.63</v>
      </c>
      <c r="Q652" s="0" t="n">
        <v>3.57</v>
      </c>
      <c r="R652" s="0" t="n">
        <v>6571</v>
      </c>
      <c r="S652" s="0" t="n">
        <v>12841</v>
      </c>
      <c r="T652" s="0" t="n">
        <v>63.4</v>
      </c>
      <c r="U652" s="0" t="n">
        <v>1651</v>
      </c>
      <c r="V652" s="0" t="n">
        <v>6</v>
      </c>
      <c r="W652" s="60" t="n">
        <v>46247</v>
      </c>
      <c r="X652" s="55" t="n">
        <f aca="false">IF(I652="Male",0,1)</f>
        <v>1</v>
      </c>
      <c r="Y652" s="55" t="n">
        <f aca="false">IF(OR(I652="DNB",I652="Dry DNB"),1,0)</f>
        <v>0</v>
      </c>
      <c r="Z652" s="55" t="n">
        <f aca="false">IF(ISNUMBER(W652),A652-W652,"")</f>
        <v>62</v>
      </c>
      <c r="AA652" s="55" t="n">
        <f aca="false">MATCH(A652,DATAS,0)</f>
        <v>1</v>
      </c>
      <c r="AB652" s="55" t="n">
        <f aca="false">IF(AND(E652&gt;0,OR(AND(B652&gt;=1,B652&lt;=6),B652=10)),1,0)</f>
        <v>1</v>
      </c>
      <c r="AC652" s="55" t="n">
        <f aca="false">IF(AND(E652&gt;0,B652=10),1,0)</f>
        <v>0</v>
      </c>
      <c r="AD652" s="0" t="str">
        <f aca="false">IF(AND(C651=C652,AA651=AA652-1),AB651,"")</f>
        <v/>
      </c>
      <c r="AE652" s="0" t="str">
        <f aca="false">IF(AND(C651=C652,AA651=AA652-1),AC651,"")</f>
        <v/>
      </c>
      <c r="AF652" s="0" t="str">
        <f aca="false">IF(AA652=1,"",IF(AND(AB652=1,AD652&lt;&gt;1),1,0))</f>
        <v/>
      </c>
      <c r="AG652" s="0" t="str">
        <f aca="false">IF(AA652=1,"",IF(AND(AC652=1,AE652&lt;&gt;1),1,0))</f>
        <v/>
      </c>
      <c r="AH652" s="60" t="str">
        <f aca="false">IF(AND(E652&gt;0,AA652&lt;2,NOT(AND(C653=C652,AA653=AA652+1))),INDEX(DATAS,AA652+1),"")</f>
        <v/>
      </c>
      <c r="AI652" s="60" t="str">
        <f aca="false">IF(AND(AC652=1,AA652&lt;2),IF(AND(C653=C652,AA653=AA652+1),IF(AC653=1,"",INDEX(DATAS,AA652+1)),INDEX(DATAS,AA652+1)),"")</f>
        <v/>
      </c>
    </row>
    <row r="653" customFormat="false" ht="15" hidden="false" customHeight="false" outlineLevel="0" collapsed="false">
      <c r="A653" s="60" t="n">
        <v>46310</v>
      </c>
      <c r="B653" s="0" t="n">
        <v>3</v>
      </c>
      <c r="C653" s="0" t="n">
        <v>3944</v>
      </c>
      <c r="D653" s="0" t="n">
        <v>347</v>
      </c>
      <c r="E653" s="0" t="n">
        <v>2</v>
      </c>
      <c r="F653" s="55" t="s">
        <v>422</v>
      </c>
      <c r="G653" s="0" t="n">
        <v>50</v>
      </c>
      <c r="H653" s="0" t="n">
        <v>47</v>
      </c>
      <c r="I653" s="55" t="s">
        <v>177</v>
      </c>
      <c r="J653" s="0" t="n">
        <v>347</v>
      </c>
      <c r="K653" s="0" t="n">
        <v>67</v>
      </c>
      <c r="M653" s="0" t="n">
        <v>1511.66</v>
      </c>
      <c r="N653" s="0" t="n">
        <v>61.54</v>
      </c>
      <c r="O653" s="0" t="n">
        <v>43.44</v>
      </c>
      <c r="P653" s="0" t="n">
        <v>3.63</v>
      </c>
      <c r="Q653" s="0" t="n">
        <v>3.57</v>
      </c>
      <c r="T653" s="0" t="n">
        <v>63.4</v>
      </c>
      <c r="U653" s="0" t="n">
        <v>1652</v>
      </c>
      <c r="V653" s="0" t="n">
        <v>6</v>
      </c>
      <c r="W653" s="60" t="n">
        <v>46247</v>
      </c>
      <c r="X653" s="55" t="n">
        <f aca="false">IF(I653="Male",0,1)</f>
        <v>1</v>
      </c>
      <c r="Y653" s="55" t="n">
        <f aca="false">IF(OR(I653="DNB",I653="Dry DNB"),1,0)</f>
        <v>0</v>
      </c>
      <c r="Z653" s="55" t="n">
        <f aca="false">IF(ISNUMBER(W653),A653-W653,"")</f>
        <v>63</v>
      </c>
      <c r="AA653" s="55" t="n">
        <f aca="false">MATCH(A653,DATAS,0)</f>
        <v>2</v>
      </c>
      <c r="AB653" s="55" t="n">
        <f aca="false">IF(AND(E653&gt;0,OR(AND(B653&gt;=1,B653&lt;=6),B653=10)),1,0)</f>
        <v>1</v>
      </c>
      <c r="AC653" s="55" t="n">
        <f aca="false">IF(AND(E653&gt;0,B653=10),1,0)</f>
        <v>0</v>
      </c>
      <c r="AD653" s="55" t="n">
        <f aca="false">IF(AND(C652=C653,AA652=AA653-1),AB652,"")</f>
        <v>1</v>
      </c>
      <c r="AE653" s="55" t="n">
        <f aca="false">IF(AND(C652=C653,AA652=AA653-1),AC652,"")</f>
        <v>0</v>
      </c>
      <c r="AF653" s="55" t="n">
        <f aca="false">IF(AA653=1,"",IF(AND(AB653=1,AD653&lt;&gt;1),1,0))</f>
        <v>0</v>
      </c>
      <c r="AG653" s="55" t="n">
        <f aca="false">IF(AA653=1,"",IF(AND(AC653=1,AE653&lt;&gt;1),1,0))</f>
        <v>0</v>
      </c>
      <c r="AH653" s="60" t="str">
        <f aca="false">IF(AND(E653&gt;0,AA653&lt;2,NOT(AND(C654=C653,AA654=AA653+1))),INDEX(DATAS,AA653+1),"")</f>
        <v/>
      </c>
      <c r="AI653" s="60" t="str">
        <f aca="false">IF(AND(AC653=1,AA653&lt;2),IF(AND(C654=C653,AA654=AA653+1),IF(AC654=1,"",INDEX(DATAS,AA653+1)),INDEX(DATAS,AA653+1)),"")</f>
        <v/>
      </c>
    </row>
    <row r="654" customFormat="false" ht="15" hidden="false" customHeight="false" outlineLevel="0" collapsed="false">
      <c r="A654" s="60" t="n">
        <v>46309</v>
      </c>
      <c r="B654" s="0" t="n">
        <v>5</v>
      </c>
      <c r="C654" s="0" t="n">
        <v>3947</v>
      </c>
      <c r="D654" s="0" t="n">
        <v>240</v>
      </c>
      <c r="E654" s="0" t="n">
        <v>3</v>
      </c>
      <c r="F654" s="55" t="s">
        <v>423</v>
      </c>
      <c r="G654" s="0" t="n">
        <v>34.6</v>
      </c>
      <c r="H654" s="0" t="n">
        <v>34</v>
      </c>
      <c r="I654" s="55" t="s">
        <v>157</v>
      </c>
      <c r="J654" s="0" t="n">
        <v>65</v>
      </c>
      <c r="K654" s="0" t="n">
        <v>65</v>
      </c>
      <c r="L654" s="0" t="n">
        <v>175</v>
      </c>
      <c r="M654" s="0" t="n">
        <v>390.82</v>
      </c>
      <c r="N654" s="0" t="n">
        <v>65.68</v>
      </c>
      <c r="O654" s="0" t="n">
        <v>33.59</v>
      </c>
      <c r="P654" s="0" t="n">
        <v>6.16</v>
      </c>
      <c r="Q654" s="0" t="n">
        <v>4.01</v>
      </c>
      <c r="R654" s="0" t="n">
        <v>3098</v>
      </c>
      <c r="S654" s="0" t="n">
        <v>7324</v>
      </c>
      <c r="T654" s="0" t="n">
        <v>31.55</v>
      </c>
      <c r="U654" s="0" t="n">
        <v>1650</v>
      </c>
      <c r="V654" s="0" t="n">
        <v>1</v>
      </c>
      <c r="W654" s="60" t="n">
        <v>46135</v>
      </c>
      <c r="X654" s="55" t="n">
        <f aca="false">IF(I654="Male",0,1)</f>
        <v>1</v>
      </c>
      <c r="Y654" s="55" t="n">
        <f aca="false">IF(OR(I654="DNB",I654="Dry DNB"),1,0)</f>
        <v>0</v>
      </c>
      <c r="Z654" s="55" t="n">
        <f aca="false">IF(ISNUMBER(W654),A654-W654,"")</f>
        <v>174</v>
      </c>
      <c r="AA654" s="55" t="n">
        <f aca="false">MATCH(A654,DATAS,0)</f>
        <v>1</v>
      </c>
      <c r="AB654" s="55" t="n">
        <f aca="false">IF(AND(E654&gt;0,OR(AND(B654&gt;=1,B654&lt;=6),B654=10)),1,0)</f>
        <v>1</v>
      </c>
      <c r="AC654" s="55" t="n">
        <f aca="false">IF(AND(E654&gt;0,B654=10),1,0)</f>
        <v>0</v>
      </c>
      <c r="AD654" s="0" t="str">
        <f aca="false">IF(AND(C653=C654,AA653=AA654-1),AB653,"")</f>
        <v/>
      </c>
      <c r="AE654" s="0" t="str">
        <f aca="false">IF(AND(C653=C654,AA653=AA654-1),AC653,"")</f>
        <v/>
      </c>
      <c r="AF654" s="0" t="str">
        <f aca="false">IF(AA654=1,"",IF(AND(AB654=1,AD654&lt;&gt;1),1,0))</f>
        <v/>
      </c>
      <c r="AG654" s="0" t="str">
        <f aca="false">IF(AA654=1,"",IF(AND(AC654=1,AE654&lt;&gt;1),1,0))</f>
        <v/>
      </c>
      <c r="AH654" s="60" t="str">
        <f aca="false">IF(AND(E654&gt;0,AA654&lt;2,NOT(AND(C655=C654,AA655=AA654+1))),INDEX(DATAS,AA654+1),"")</f>
        <v/>
      </c>
      <c r="AI654" s="60" t="str">
        <f aca="false">IF(AND(AC654=1,AA654&lt;2),IF(AND(C655=C654,AA655=AA654+1),IF(AC655=1,"",INDEX(DATAS,AA654+1)),INDEX(DATAS,AA654+1)),"")</f>
        <v/>
      </c>
    </row>
    <row r="655" customFormat="false" ht="15" hidden="false" customHeight="false" outlineLevel="0" collapsed="false">
      <c r="A655" s="60" t="n">
        <v>46310</v>
      </c>
      <c r="B655" s="0" t="n">
        <v>5</v>
      </c>
      <c r="C655" s="0" t="n">
        <v>3947</v>
      </c>
      <c r="D655" s="0" t="n">
        <v>241</v>
      </c>
      <c r="E655" s="0" t="n">
        <v>3</v>
      </c>
      <c r="F655" s="55" t="s">
        <v>423</v>
      </c>
      <c r="G655" s="0" t="n">
        <v>39.9</v>
      </c>
      <c r="H655" s="0" t="n">
        <v>35</v>
      </c>
      <c r="I655" s="55" t="s">
        <v>157</v>
      </c>
      <c r="J655" s="0" t="n">
        <v>65</v>
      </c>
      <c r="K655" s="0" t="n">
        <v>65</v>
      </c>
      <c r="L655" s="0" t="n">
        <v>176</v>
      </c>
      <c r="M655" s="0" t="n">
        <v>390.82</v>
      </c>
      <c r="N655" s="0" t="n">
        <v>65.68</v>
      </c>
      <c r="O655" s="0" t="n">
        <v>33.59</v>
      </c>
      <c r="P655" s="0" t="n">
        <v>6.16</v>
      </c>
      <c r="Q655" s="0" t="n">
        <v>4.01</v>
      </c>
      <c r="T655" s="0" t="n">
        <v>31.55</v>
      </c>
      <c r="U655" s="0" t="n">
        <v>1651</v>
      </c>
      <c r="V655" s="0" t="n">
        <v>1</v>
      </c>
      <c r="W655" s="60" t="n">
        <v>46135</v>
      </c>
      <c r="X655" s="55" t="n">
        <f aca="false">IF(I655="Male",0,1)</f>
        <v>1</v>
      </c>
      <c r="Y655" s="55" t="n">
        <f aca="false">IF(OR(I655="DNB",I655="Dry DNB"),1,0)</f>
        <v>0</v>
      </c>
      <c r="Z655" s="55" t="n">
        <f aca="false">IF(ISNUMBER(W655),A655-W655,"")</f>
        <v>175</v>
      </c>
      <c r="AA655" s="55" t="n">
        <f aca="false">MATCH(A655,DATAS,0)</f>
        <v>2</v>
      </c>
      <c r="AB655" s="55" t="n">
        <f aca="false">IF(AND(E655&gt;0,OR(AND(B655&gt;=1,B655&lt;=6),B655=10)),1,0)</f>
        <v>1</v>
      </c>
      <c r="AC655" s="55" t="n">
        <f aca="false">IF(AND(E655&gt;0,B655=10),1,0)</f>
        <v>0</v>
      </c>
      <c r="AD655" s="55" t="n">
        <f aca="false">IF(AND(C654=C655,AA654=AA655-1),AB654,"")</f>
        <v>1</v>
      </c>
      <c r="AE655" s="55" t="n">
        <f aca="false">IF(AND(C654=C655,AA654=AA655-1),AC654,"")</f>
        <v>0</v>
      </c>
      <c r="AF655" s="55" t="n">
        <f aca="false">IF(AA655=1,"",IF(AND(AB655=1,AD655&lt;&gt;1),1,0))</f>
        <v>0</v>
      </c>
      <c r="AG655" s="55" t="n">
        <f aca="false">IF(AA655=1,"",IF(AND(AC655=1,AE655&lt;&gt;1),1,0))</f>
        <v>0</v>
      </c>
      <c r="AH655" s="60" t="str">
        <f aca="false">IF(AND(E655&gt;0,AA655&lt;2,NOT(AND(C656=C655,AA656=AA655+1))),INDEX(DATAS,AA655+1),"")</f>
        <v/>
      </c>
      <c r="AI655" s="60" t="str">
        <f aca="false">IF(AND(AC655=1,AA655&lt;2),IF(AND(C656=C655,AA656=AA655+1),IF(AC656=1,"",INDEX(DATAS,AA655+1)),INDEX(DATAS,AA655+1)),"")</f>
        <v/>
      </c>
    </row>
    <row r="656" customFormat="false" ht="15" hidden="false" customHeight="false" outlineLevel="0" collapsed="false">
      <c r="A656" s="60" t="n">
        <v>46309</v>
      </c>
      <c r="B656" s="0" t="n">
        <v>3</v>
      </c>
      <c r="C656" s="0" t="n">
        <v>3948</v>
      </c>
      <c r="D656" s="0" t="n">
        <v>31</v>
      </c>
      <c r="E656" s="0" t="n">
        <v>3</v>
      </c>
      <c r="F656" s="55" t="s">
        <v>424</v>
      </c>
      <c r="G656" s="0" t="n">
        <v>72.3</v>
      </c>
      <c r="H656" s="0" t="n">
        <v>69</v>
      </c>
      <c r="I656" s="55" t="s">
        <v>166</v>
      </c>
      <c r="J656" s="0" t="n">
        <v>31</v>
      </c>
      <c r="M656" s="0" t="n">
        <v>688.22</v>
      </c>
      <c r="N656" s="0" t="n">
        <v>70.85</v>
      </c>
      <c r="O656" s="0" t="n">
        <v>40.02</v>
      </c>
      <c r="P656" s="0" t="n">
        <v>5.69</v>
      </c>
      <c r="Q656" s="0" t="n">
        <v>4.14</v>
      </c>
      <c r="R656" s="0" t="n">
        <v>5191</v>
      </c>
      <c r="S656" s="0" t="n">
        <v>10436</v>
      </c>
      <c r="U656" s="0" t="n">
        <v>1649</v>
      </c>
      <c r="V656" s="0" t="n">
        <v>0</v>
      </c>
      <c r="X656" s="55" t="n">
        <f aca="false">IF(I656="Male",0,1)</f>
        <v>1</v>
      </c>
      <c r="Y656" s="55" t="n">
        <f aca="false">IF(OR(I656="DNB",I656="Dry DNB"),1,0)</f>
        <v>0</v>
      </c>
      <c r="Z656" s="0" t="str">
        <f aca="false">IF(ISNUMBER(W656),A656-W656,"")</f>
        <v/>
      </c>
      <c r="AA656" s="55" t="n">
        <f aca="false">MATCH(A656,DATAS,0)</f>
        <v>1</v>
      </c>
      <c r="AB656" s="55" t="n">
        <f aca="false">IF(AND(E656&gt;0,OR(AND(B656&gt;=1,B656&lt;=6),B656=10)),1,0)</f>
        <v>1</v>
      </c>
      <c r="AC656" s="55" t="n">
        <f aca="false">IF(AND(E656&gt;0,B656=10),1,0)</f>
        <v>0</v>
      </c>
      <c r="AD656" s="0" t="str">
        <f aca="false">IF(AND(C655=C656,AA655=AA656-1),AB655,"")</f>
        <v/>
      </c>
      <c r="AE656" s="0" t="str">
        <f aca="false">IF(AND(C655=C656,AA655=AA656-1),AC655,"")</f>
        <v/>
      </c>
      <c r="AF656" s="0" t="str">
        <f aca="false">IF(AA656=1,"",IF(AND(AB656=1,AD656&lt;&gt;1),1,0))</f>
        <v/>
      </c>
      <c r="AG656" s="0" t="str">
        <f aca="false">IF(AA656=1,"",IF(AND(AC656=1,AE656&lt;&gt;1),1,0))</f>
        <v/>
      </c>
      <c r="AH656" s="60" t="str">
        <f aca="false">IF(AND(E656&gt;0,AA656&lt;2,NOT(AND(C657=C656,AA657=AA656+1))),INDEX(DATAS,AA656+1),"")</f>
        <v/>
      </c>
      <c r="AI656" s="60" t="str">
        <f aca="false">IF(AND(AC656=1,AA656&lt;2),IF(AND(C657=C656,AA657=AA656+1),IF(AC657=1,"",INDEX(DATAS,AA656+1)),INDEX(DATAS,AA656+1)),"")</f>
        <v/>
      </c>
    </row>
    <row r="657" customFormat="false" ht="15" hidden="false" customHeight="false" outlineLevel="0" collapsed="false">
      <c r="A657" s="60" t="n">
        <v>46310</v>
      </c>
      <c r="B657" s="0" t="n">
        <v>3</v>
      </c>
      <c r="C657" s="0" t="n">
        <v>3948</v>
      </c>
      <c r="D657" s="0" t="n">
        <v>32</v>
      </c>
      <c r="E657" s="0" t="n">
        <v>3</v>
      </c>
      <c r="F657" s="55" t="s">
        <v>424</v>
      </c>
      <c r="G657" s="0" t="n">
        <v>73.3</v>
      </c>
      <c r="H657" s="0" t="n">
        <v>70</v>
      </c>
      <c r="I657" s="55" t="s">
        <v>166</v>
      </c>
      <c r="J657" s="0" t="n">
        <v>32</v>
      </c>
      <c r="M657" s="0" t="n">
        <v>688.22</v>
      </c>
      <c r="N657" s="0" t="n">
        <v>70.85</v>
      </c>
      <c r="O657" s="0" t="n">
        <v>40.02</v>
      </c>
      <c r="P657" s="0" t="n">
        <v>5.69</v>
      </c>
      <c r="Q657" s="0" t="n">
        <v>4.14</v>
      </c>
      <c r="U657" s="0" t="n">
        <v>1650</v>
      </c>
      <c r="V657" s="0" t="n">
        <v>0</v>
      </c>
      <c r="X657" s="55" t="n">
        <f aca="false">IF(I657="Male",0,1)</f>
        <v>1</v>
      </c>
      <c r="Y657" s="55" t="n">
        <f aca="false">IF(OR(I657="DNB",I657="Dry DNB"),1,0)</f>
        <v>0</v>
      </c>
      <c r="Z657" s="0" t="str">
        <f aca="false">IF(ISNUMBER(W657),A657-W657,"")</f>
        <v/>
      </c>
      <c r="AA657" s="55" t="n">
        <f aca="false">MATCH(A657,DATAS,0)</f>
        <v>2</v>
      </c>
      <c r="AB657" s="55" t="n">
        <f aca="false">IF(AND(E657&gt;0,OR(AND(B657&gt;=1,B657&lt;=6),B657=10)),1,0)</f>
        <v>1</v>
      </c>
      <c r="AC657" s="55" t="n">
        <f aca="false">IF(AND(E657&gt;0,B657=10),1,0)</f>
        <v>0</v>
      </c>
      <c r="AD657" s="55" t="n">
        <f aca="false">IF(AND(C656=C657,AA656=AA657-1),AB656,"")</f>
        <v>1</v>
      </c>
      <c r="AE657" s="55" t="n">
        <f aca="false">IF(AND(C656=C657,AA656=AA657-1),AC656,"")</f>
        <v>0</v>
      </c>
      <c r="AF657" s="55" t="n">
        <f aca="false">IF(AA657=1,"",IF(AND(AB657=1,AD657&lt;&gt;1),1,0))</f>
        <v>0</v>
      </c>
      <c r="AG657" s="55" t="n">
        <f aca="false">IF(AA657=1,"",IF(AND(AC657=1,AE657&lt;&gt;1),1,0))</f>
        <v>0</v>
      </c>
      <c r="AH657" s="60" t="str">
        <f aca="false">IF(AND(E657&gt;0,AA657&lt;2,NOT(AND(C658=C657,AA658=AA657+1))),INDEX(DATAS,AA657+1),"")</f>
        <v/>
      </c>
      <c r="AI657" s="60" t="str">
        <f aca="false">IF(AND(AC657=1,AA657&lt;2),IF(AND(C658=C657,AA658=AA657+1),IF(AC658=1,"",INDEX(DATAS,AA657+1)),INDEX(DATAS,AA657+1)),"")</f>
        <v/>
      </c>
    </row>
    <row r="658" customFormat="false" ht="15" hidden="false" customHeight="false" outlineLevel="0" collapsed="false">
      <c r="A658" s="60" t="n">
        <v>46309</v>
      </c>
      <c r="B658" s="0" t="n">
        <v>5</v>
      </c>
      <c r="C658" s="0" t="n">
        <v>3950</v>
      </c>
      <c r="D658" s="0" t="n">
        <v>247</v>
      </c>
      <c r="E658" s="0" t="n">
        <v>3</v>
      </c>
      <c r="F658" s="55" t="s">
        <v>424</v>
      </c>
      <c r="G658" s="0" t="n">
        <v>38.9</v>
      </c>
      <c r="H658" s="0" t="n">
        <v>38</v>
      </c>
      <c r="I658" s="55" t="s">
        <v>157</v>
      </c>
      <c r="J658" s="0" t="n">
        <v>107</v>
      </c>
      <c r="K658" s="0" t="n">
        <v>65</v>
      </c>
      <c r="L658" s="0" t="n">
        <v>140</v>
      </c>
      <c r="M658" s="0" t="n">
        <v>954.53</v>
      </c>
      <c r="N658" s="0" t="n">
        <v>58.14</v>
      </c>
      <c r="O658" s="0" t="n">
        <v>39.72</v>
      </c>
      <c r="P658" s="0" t="n">
        <v>4.33</v>
      </c>
      <c r="Q658" s="0" t="n">
        <v>3.5</v>
      </c>
      <c r="R658" s="0" t="n">
        <v>3527</v>
      </c>
      <c r="S658" s="0" t="n">
        <v>7088</v>
      </c>
      <c r="T658" s="0" t="n">
        <v>54.65</v>
      </c>
      <c r="U658" s="0" t="n">
        <v>1649</v>
      </c>
      <c r="V658" s="0" t="n">
        <v>2</v>
      </c>
      <c r="W658" s="60" t="n">
        <v>46128</v>
      </c>
      <c r="X658" s="55" t="n">
        <f aca="false">IF(I658="Male",0,1)</f>
        <v>1</v>
      </c>
      <c r="Y658" s="55" t="n">
        <f aca="false">IF(OR(I658="DNB",I658="Dry DNB"),1,0)</f>
        <v>0</v>
      </c>
      <c r="Z658" s="55" t="n">
        <f aca="false">IF(ISNUMBER(W658),A658-W658,"")</f>
        <v>181</v>
      </c>
      <c r="AA658" s="55" t="n">
        <f aca="false">MATCH(A658,DATAS,0)</f>
        <v>1</v>
      </c>
      <c r="AB658" s="55" t="n">
        <f aca="false">IF(AND(E658&gt;0,OR(AND(B658&gt;=1,B658&lt;=6),B658=10)),1,0)</f>
        <v>1</v>
      </c>
      <c r="AC658" s="55" t="n">
        <f aca="false">IF(AND(E658&gt;0,B658=10),1,0)</f>
        <v>0</v>
      </c>
      <c r="AD658" s="0" t="str">
        <f aca="false">IF(AND(C657=C658,AA657=AA658-1),AB657,"")</f>
        <v/>
      </c>
      <c r="AE658" s="0" t="str">
        <f aca="false">IF(AND(C657=C658,AA657=AA658-1),AC657,"")</f>
        <v/>
      </c>
      <c r="AF658" s="0" t="str">
        <f aca="false">IF(AA658=1,"",IF(AND(AB658=1,AD658&lt;&gt;1),1,0))</f>
        <v/>
      </c>
      <c r="AG658" s="0" t="str">
        <f aca="false">IF(AA658=1,"",IF(AND(AC658=1,AE658&lt;&gt;1),1,0))</f>
        <v/>
      </c>
      <c r="AH658" s="60" t="str">
        <f aca="false">IF(AND(E658&gt;0,AA658&lt;2,NOT(AND(C659=C658,AA659=AA658+1))),INDEX(DATAS,AA658+1),"")</f>
        <v/>
      </c>
      <c r="AI658" s="60" t="str">
        <f aca="false">IF(AND(AC658=1,AA658&lt;2),IF(AND(C659=C658,AA659=AA658+1),IF(AC659=1,"",INDEX(DATAS,AA658+1)),INDEX(DATAS,AA658+1)),"")</f>
        <v/>
      </c>
    </row>
    <row r="659" customFormat="false" ht="15" hidden="false" customHeight="false" outlineLevel="0" collapsed="false">
      <c r="A659" s="60" t="n">
        <v>46310</v>
      </c>
      <c r="B659" s="0" t="n">
        <v>5</v>
      </c>
      <c r="C659" s="0" t="n">
        <v>3950</v>
      </c>
      <c r="D659" s="0" t="n">
        <v>248</v>
      </c>
      <c r="E659" s="0" t="n">
        <v>3</v>
      </c>
      <c r="F659" s="55" t="s">
        <v>424</v>
      </c>
      <c r="G659" s="0" t="n">
        <v>41.8</v>
      </c>
      <c r="H659" s="0" t="n">
        <v>39</v>
      </c>
      <c r="I659" s="55" t="s">
        <v>157</v>
      </c>
      <c r="J659" s="0" t="n">
        <v>107</v>
      </c>
      <c r="K659" s="0" t="n">
        <v>65</v>
      </c>
      <c r="L659" s="0" t="n">
        <v>141</v>
      </c>
      <c r="M659" s="0" t="n">
        <v>954.53</v>
      </c>
      <c r="N659" s="0" t="n">
        <v>58.14</v>
      </c>
      <c r="O659" s="0" t="n">
        <v>39.72</v>
      </c>
      <c r="P659" s="0" t="n">
        <v>4.33</v>
      </c>
      <c r="Q659" s="0" t="n">
        <v>3.5</v>
      </c>
      <c r="T659" s="0" t="n">
        <v>54.65</v>
      </c>
      <c r="U659" s="0" t="n">
        <v>1650</v>
      </c>
      <c r="V659" s="0" t="n">
        <v>2</v>
      </c>
      <c r="W659" s="60" t="n">
        <v>46128</v>
      </c>
      <c r="X659" s="55" t="n">
        <f aca="false">IF(I659="Male",0,1)</f>
        <v>1</v>
      </c>
      <c r="Y659" s="55" t="n">
        <f aca="false">IF(OR(I659="DNB",I659="Dry DNB"),1,0)</f>
        <v>0</v>
      </c>
      <c r="Z659" s="55" t="n">
        <f aca="false">IF(ISNUMBER(W659),A659-W659,"")</f>
        <v>182</v>
      </c>
      <c r="AA659" s="55" t="n">
        <f aca="false">MATCH(A659,DATAS,0)</f>
        <v>2</v>
      </c>
      <c r="AB659" s="55" t="n">
        <f aca="false">IF(AND(E659&gt;0,OR(AND(B659&gt;=1,B659&lt;=6),B659=10)),1,0)</f>
        <v>1</v>
      </c>
      <c r="AC659" s="55" t="n">
        <f aca="false">IF(AND(E659&gt;0,B659=10),1,0)</f>
        <v>0</v>
      </c>
      <c r="AD659" s="55" t="n">
        <f aca="false">IF(AND(C658=C659,AA658=AA659-1),AB658,"")</f>
        <v>1</v>
      </c>
      <c r="AE659" s="55" t="n">
        <f aca="false">IF(AND(C658=C659,AA658=AA659-1),AC658,"")</f>
        <v>0</v>
      </c>
      <c r="AF659" s="55" t="n">
        <f aca="false">IF(AA659=1,"",IF(AND(AB659=1,AD659&lt;&gt;1),1,0))</f>
        <v>0</v>
      </c>
      <c r="AG659" s="55" t="n">
        <f aca="false">IF(AA659=1,"",IF(AND(AC659=1,AE659&lt;&gt;1),1,0))</f>
        <v>0</v>
      </c>
      <c r="AH659" s="60" t="str">
        <f aca="false">IF(AND(E659&gt;0,AA659&lt;2,NOT(AND(C660=C659,AA660=AA659+1))),INDEX(DATAS,AA659+1),"")</f>
        <v/>
      </c>
      <c r="AI659" s="60" t="str">
        <f aca="false">IF(AND(AC659=1,AA659&lt;2),IF(AND(C660=C659,AA660=AA659+1),IF(AC660=1,"",INDEX(DATAS,AA659+1)),INDEX(DATAS,AA659+1)),"")</f>
        <v/>
      </c>
    </row>
    <row r="660" customFormat="false" ht="15" hidden="false" customHeight="false" outlineLevel="0" collapsed="false">
      <c r="A660" s="60" t="n">
        <v>46309</v>
      </c>
      <c r="B660" s="0" t="n">
        <v>2</v>
      </c>
      <c r="C660" s="0" t="n">
        <v>3951</v>
      </c>
      <c r="D660" s="0" t="n">
        <v>269</v>
      </c>
      <c r="E660" s="0" t="n">
        <v>3</v>
      </c>
      <c r="F660" s="55" t="s">
        <v>425</v>
      </c>
      <c r="G660" s="0" t="n">
        <v>60.6</v>
      </c>
      <c r="H660" s="0" t="n">
        <v>59</v>
      </c>
      <c r="I660" s="55" t="s">
        <v>157</v>
      </c>
      <c r="J660" s="0" t="n">
        <v>171</v>
      </c>
      <c r="K660" s="0" t="n">
        <v>73</v>
      </c>
      <c r="L660" s="0" t="n">
        <v>98</v>
      </c>
      <c r="M660" s="0" t="n">
        <v>1336.19</v>
      </c>
      <c r="N660" s="0" t="n">
        <v>67.04</v>
      </c>
      <c r="O660" s="0" t="n">
        <v>37.87</v>
      </c>
      <c r="P660" s="0" t="n">
        <v>3.31</v>
      </c>
      <c r="Q660" s="0" t="n">
        <v>3.06</v>
      </c>
      <c r="R660" s="0" t="n">
        <v>5487</v>
      </c>
      <c r="S660" s="0" t="n">
        <v>12304</v>
      </c>
      <c r="T660" s="0" t="n">
        <v>60.2</v>
      </c>
      <c r="U660" s="0" t="n">
        <v>1648</v>
      </c>
      <c r="V660" s="0" t="n">
        <v>3</v>
      </c>
      <c r="W660" s="60" t="n">
        <v>46212</v>
      </c>
      <c r="X660" s="55" t="n">
        <f aca="false">IF(I660="Male",0,1)</f>
        <v>1</v>
      </c>
      <c r="Y660" s="55" t="n">
        <f aca="false">IF(OR(I660="DNB",I660="Dry DNB"),1,0)</f>
        <v>0</v>
      </c>
      <c r="Z660" s="55" t="n">
        <f aca="false">IF(ISNUMBER(W660),A660-W660,"")</f>
        <v>97</v>
      </c>
      <c r="AA660" s="55" t="n">
        <f aca="false">MATCH(A660,DATAS,0)</f>
        <v>1</v>
      </c>
      <c r="AB660" s="55" t="n">
        <f aca="false">IF(AND(E660&gt;0,OR(AND(B660&gt;=1,B660&lt;=6),B660=10)),1,0)</f>
        <v>1</v>
      </c>
      <c r="AC660" s="55" t="n">
        <f aca="false">IF(AND(E660&gt;0,B660=10),1,0)</f>
        <v>0</v>
      </c>
      <c r="AD660" s="0" t="str">
        <f aca="false">IF(AND(C659=C660,AA659=AA660-1),AB659,"")</f>
        <v/>
      </c>
      <c r="AE660" s="0" t="str">
        <f aca="false">IF(AND(C659=C660,AA659=AA660-1),AC659,"")</f>
        <v/>
      </c>
      <c r="AF660" s="0" t="str">
        <f aca="false">IF(AA660=1,"",IF(AND(AB660=1,AD660&lt;&gt;1),1,0))</f>
        <v/>
      </c>
      <c r="AG660" s="0" t="str">
        <f aca="false">IF(AA660=1,"",IF(AND(AC660=1,AE660&lt;&gt;1),1,0))</f>
        <v/>
      </c>
      <c r="AH660" s="60" t="str">
        <f aca="false">IF(AND(E660&gt;0,AA660&lt;2,NOT(AND(C661=C660,AA661=AA660+1))),INDEX(DATAS,AA660+1),"")</f>
        <v/>
      </c>
      <c r="AI660" s="60" t="str">
        <f aca="false">IF(AND(AC660=1,AA660&lt;2),IF(AND(C661=C660,AA661=AA660+1),IF(AC661=1,"",INDEX(DATAS,AA660+1)),INDEX(DATAS,AA660+1)),"")</f>
        <v/>
      </c>
    </row>
    <row r="661" customFormat="false" ht="15" hidden="false" customHeight="false" outlineLevel="0" collapsed="false">
      <c r="A661" s="60" t="n">
        <v>46310</v>
      </c>
      <c r="B661" s="0" t="n">
        <v>2</v>
      </c>
      <c r="C661" s="0" t="n">
        <v>3951</v>
      </c>
      <c r="D661" s="0" t="n">
        <v>270</v>
      </c>
      <c r="E661" s="0" t="n">
        <v>3</v>
      </c>
      <c r="F661" s="55" t="s">
        <v>425</v>
      </c>
      <c r="G661" s="0" t="n">
        <v>62.9</v>
      </c>
      <c r="H661" s="0" t="n">
        <v>59</v>
      </c>
      <c r="I661" s="55" t="s">
        <v>157</v>
      </c>
      <c r="J661" s="0" t="n">
        <v>171</v>
      </c>
      <c r="K661" s="0" t="n">
        <v>73</v>
      </c>
      <c r="L661" s="0" t="n">
        <v>99</v>
      </c>
      <c r="M661" s="0" t="n">
        <v>1336.19</v>
      </c>
      <c r="N661" s="0" t="n">
        <v>67.04</v>
      </c>
      <c r="O661" s="0" t="n">
        <v>37.87</v>
      </c>
      <c r="P661" s="0" t="n">
        <v>3.31</v>
      </c>
      <c r="Q661" s="0" t="n">
        <v>3.06</v>
      </c>
      <c r="T661" s="0" t="n">
        <v>60.2</v>
      </c>
      <c r="U661" s="0" t="n">
        <v>1649</v>
      </c>
      <c r="V661" s="0" t="n">
        <v>3</v>
      </c>
      <c r="W661" s="60" t="n">
        <v>46212</v>
      </c>
      <c r="X661" s="55" t="n">
        <f aca="false">IF(I661="Male",0,1)</f>
        <v>1</v>
      </c>
      <c r="Y661" s="55" t="n">
        <f aca="false">IF(OR(I661="DNB",I661="Dry DNB"),1,0)</f>
        <v>0</v>
      </c>
      <c r="Z661" s="55" t="n">
        <f aca="false">IF(ISNUMBER(W661),A661-W661,"")</f>
        <v>98</v>
      </c>
      <c r="AA661" s="55" t="n">
        <f aca="false">MATCH(A661,DATAS,0)</f>
        <v>2</v>
      </c>
      <c r="AB661" s="55" t="n">
        <f aca="false">IF(AND(E661&gt;0,OR(AND(B661&gt;=1,B661&lt;=6),B661=10)),1,0)</f>
        <v>1</v>
      </c>
      <c r="AC661" s="55" t="n">
        <f aca="false">IF(AND(E661&gt;0,B661=10),1,0)</f>
        <v>0</v>
      </c>
      <c r="AD661" s="55" t="n">
        <f aca="false">IF(AND(C660=C661,AA660=AA661-1),AB660,"")</f>
        <v>1</v>
      </c>
      <c r="AE661" s="55" t="n">
        <f aca="false">IF(AND(C660=C661,AA660=AA661-1),AC660,"")</f>
        <v>0</v>
      </c>
      <c r="AF661" s="55" t="n">
        <f aca="false">IF(AA661=1,"",IF(AND(AB661=1,AD661&lt;&gt;1),1,0))</f>
        <v>0</v>
      </c>
      <c r="AG661" s="55" t="n">
        <f aca="false">IF(AA661=1,"",IF(AND(AC661=1,AE661&lt;&gt;1),1,0))</f>
        <v>0</v>
      </c>
      <c r="AH661" s="60" t="str">
        <f aca="false">IF(AND(E661&gt;0,AA661&lt;2,NOT(AND(C662=C661,AA662=AA661+1))),INDEX(DATAS,AA661+1),"")</f>
        <v/>
      </c>
      <c r="AI661" s="60" t="str">
        <f aca="false">IF(AND(AC661=1,AA661&lt;2),IF(AND(C662=C661,AA662=AA661+1),IF(AC662=1,"",INDEX(DATAS,AA661+1)),INDEX(DATAS,AA661+1)),"")</f>
        <v/>
      </c>
    </row>
    <row r="662" customFormat="false" ht="15" hidden="false" customHeight="false" outlineLevel="0" collapsed="false">
      <c r="A662" s="60" t="n">
        <v>46309</v>
      </c>
      <c r="B662" s="0" t="n">
        <v>7</v>
      </c>
      <c r="C662" s="0" t="n">
        <v>3952</v>
      </c>
      <c r="D662" s="0" t="n">
        <v>278</v>
      </c>
      <c r="E662" s="0" t="n">
        <v>3</v>
      </c>
      <c r="F662" s="55" t="s">
        <v>425</v>
      </c>
      <c r="G662" s="0" t="n">
        <v>5.2</v>
      </c>
      <c r="H662" s="0" t="n">
        <v>12</v>
      </c>
      <c r="I662" s="55" t="s">
        <v>162</v>
      </c>
      <c r="J662" s="0" t="n">
        <v>69</v>
      </c>
      <c r="K662" s="0" t="n">
        <v>69</v>
      </c>
      <c r="L662" s="0" t="n">
        <v>210</v>
      </c>
      <c r="M662" s="0" t="n">
        <v>949.79</v>
      </c>
      <c r="N662" s="0" t="n">
        <v>52.24</v>
      </c>
      <c r="O662" s="0" t="n">
        <v>33.94</v>
      </c>
      <c r="P662" s="0" t="n">
        <v>4.76</v>
      </c>
      <c r="Q662" s="0" t="n">
        <v>3.52</v>
      </c>
      <c r="R662" s="0" t="n">
        <v>2300</v>
      </c>
      <c r="S662" s="0" t="n">
        <v>5651</v>
      </c>
      <c r="T662" s="0" t="n">
        <v>23.75</v>
      </c>
      <c r="U662" s="0" t="n">
        <v>1648</v>
      </c>
      <c r="V662" s="0" t="n">
        <v>1</v>
      </c>
      <c r="W662" s="60" t="n">
        <v>46100</v>
      </c>
      <c r="X662" s="55" t="n">
        <f aca="false">IF(I662="Male",0,1)</f>
        <v>1</v>
      </c>
      <c r="Y662" s="55" t="n">
        <f aca="false">IF(OR(I662="DNB",I662="Dry DNB"),1,0)</f>
        <v>0</v>
      </c>
      <c r="Z662" s="55" t="n">
        <f aca="false">IF(ISNUMBER(W662),A662-W662,"")</f>
        <v>209</v>
      </c>
      <c r="AA662" s="55" t="n">
        <f aca="false">MATCH(A662,DATAS,0)</f>
        <v>1</v>
      </c>
      <c r="AB662" s="55" t="n">
        <f aca="false">IF(AND(E662&gt;0,OR(AND(B662&gt;=1,B662&lt;=6),B662=10)),1,0)</f>
        <v>0</v>
      </c>
      <c r="AC662" s="55" t="n">
        <f aca="false">IF(AND(E662&gt;0,B662=10),1,0)</f>
        <v>0</v>
      </c>
      <c r="AD662" s="0" t="str">
        <f aca="false">IF(AND(C661=C662,AA661=AA662-1),AB661,"")</f>
        <v/>
      </c>
      <c r="AE662" s="0" t="str">
        <f aca="false">IF(AND(C661=C662,AA661=AA662-1),AC661,"")</f>
        <v/>
      </c>
      <c r="AF662" s="0" t="str">
        <f aca="false">IF(AA662=1,"",IF(AND(AB662=1,AD662&lt;&gt;1),1,0))</f>
        <v/>
      </c>
      <c r="AG662" s="0" t="str">
        <f aca="false">IF(AA662=1,"",IF(AND(AC662=1,AE662&lt;&gt;1),1,0))</f>
        <v/>
      </c>
      <c r="AH662" s="60" t="str">
        <f aca="false">IF(AND(E662&gt;0,AA662&lt;2,NOT(AND(C663=C662,AA663=AA662+1))),INDEX(DATAS,AA662+1),"")</f>
        <v/>
      </c>
      <c r="AI662" s="60" t="str">
        <f aca="false">IF(AND(AC662=1,AA662&lt;2),IF(AND(C663=C662,AA663=AA662+1),IF(AC663=1,"",INDEX(DATAS,AA662+1)),INDEX(DATAS,AA662+1)),"")</f>
        <v/>
      </c>
    </row>
    <row r="663" customFormat="false" ht="15" hidden="false" customHeight="false" outlineLevel="0" collapsed="false">
      <c r="A663" s="60" t="n">
        <v>46310</v>
      </c>
      <c r="B663" s="0" t="n">
        <v>7</v>
      </c>
      <c r="C663" s="0" t="n">
        <v>3952</v>
      </c>
      <c r="D663" s="0" t="n">
        <v>278</v>
      </c>
      <c r="E663" s="0" t="n">
        <v>3</v>
      </c>
      <c r="F663" s="55" t="s">
        <v>425</v>
      </c>
      <c r="H663" s="0" t="n">
        <v>12</v>
      </c>
      <c r="I663" s="55" t="s">
        <v>162</v>
      </c>
      <c r="J663" s="0" t="n">
        <v>69</v>
      </c>
      <c r="K663" s="0" t="n">
        <v>69</v>
      </c>
      <c r="L663" s="0" t="n">
        <v>211</v>
      </c>
      <c r="M663" s="0" t="n">
        <v>949.79</v>
      </c>
      <c r="N663" s="0" t="n">
        <v>52.24</v>
      </c>
      <c r="O663" s="0" t="n">
        <v>33.94</v>
      </c>
      <c r="P663" s="0" t="n">
        <v>4.76</v>
      </c>
      <c r="Q663" s="0" t="n">
        <v>3.52</v>
      </c>
      <c r="T663" s="0" t="n">
        <v>23.75</v>
      </c>
      <c r="U663" s="0" t="n">
        <v>1649</v>
      </c>
      <c r="V663" s="0" t="n">
        <v>1</v>
      </c>
      <c r="W663" s="60" t="n">
        <v>46100</v>
      </c>
      <c r="X663" s="55" t="n">
        <f aca="false">IF(I663="Male",0,1)</f>
        <v>1</v>
      </c>
      <c r="Y663" s="55" t="n">
        <f aca="false">IF(OR(I663="DNB",I663="Dry DNB"),1,0)</f>
        <v>0</v>
      </c>
      <c r="Z663" s="55" t="n">
        <f aca="false">IF(ISNUMBER(W663),A663-W663,"")</f>
        <v>210</v>
      </c>
      <c r="AA663" s="55" t="n">
        <f aca="false">MATCH(A663,DATAS,0)</f>
        <v>2</v>
      </c>
      <c r="AB663" s="55" t="n">
        <f aca="false">IF(AND(E663&gt;0,OR(AND(B663&gt;=1,B663&lt;=6),B663=10)),1,0)</f>
        <v>0</v>
      </c>
      <c r="AC663" s="55" t="n">
        <f aca="false">IF(AND(E663&gt;0,B663=10),1,0)</f>
        <v>0</v>
      </c>
      <c r="AD663" s="55" t="n">
        <f aca="false">IF(AND(C662=C663,AA662=AA663-1),AB662,"")</f>
        <v>0</v>
      </c>
      <c r="AE663" s="55" t="n">
        <f aca="false">IF(AND(C662=C663,AA662=AA663-1),AC662,"")</f>
        <v>0</v>
      </c>
      <c r="AF663" s="55" t="n">
        <f aca="false">IF(AA663=1,"",IF(AND(AB663=1,AD663&lt;&gt;1),1,0))</f>
        <v>0</v>
      </c>
      <c r="AG663" s="55" t="n">
        <f aca="false">IF(AA663=1,"",IF(AND(AC663=1,AE663&lt;&gt;1),1,0))</f>
        <v>0</v>
      </c>
      <c r="AH663" s="60" t="str">
        <f aca="false">IF(AND(E663&gt;0,AA663&lt;2,NOT(AND(C664=C663,AA664=AA663+1))),INDEX(DATAS,AA663+1),"")</f>
        <v/>
      </c>
      <c r="AI663" s="60" t="str">
        <f aca="false">IF(AND(AC663=1,AA663&lt;2),IF(AND(C664=C663,AA664=AA663+1),IF(AC664=1,"",INDEX(DATAS,AA663+1)),INDEX(DATAS,AA663+1)),"")</f>
        <v/>
      </c>
    </row>
    <row r="664" customFormat="false" ht="15" hidden="false" customHeight="false" outlineLevel="0" collapsed="false">
      <c r="A664" s="60" t="n">
        <v>46309</v>
      </c>
      <c r="B664" s="0" t="n">
        <v>5</v>
      </c>
      <c r="C664" s="0" t="n">
        <v>3955</v>
      </c>
      <c r="D664" s="0" t="n">
        <v>252</v>
      </c>
      <c r="E664" s="0" t="n">
        <v>3</v>
      </c>
      <c r="F664" s="55" t="s">
        <v>426</v>
      </c>
      <c r="H664" s="0" t="n">
        <v>5</v>
      </c>
      <c r="I664" s="55" t="s">
        <v>157</v>
      </c>
      <c r="J664" s="0" t="n">
        <v>63</v>
      </c>
      <c r="K664" s="0" t="n">
        <v>63</v>
      </c>
      <c r="L664" s="0" t="n">
        <v>189</v>
      </c>
      <c r="M664" s="0" t="n">
        <v>339.73</v>
      </c>
      <c r="N664" s="0" t="n">
        <v>50.66</v>
      </c>
      <c r="O664" s="0" t="n">
        <v>23.48</v>
      </c>
      <c r="P664" s="0" t="n">
        <v>4.59</v>
      </c>
      <c r="Q664" s="0" t="n">
        <v>3.89</v>
      </c>
      <c r="R664" s="0" t="n">
        <v>4320</v>
      </c>
      <c r="S664" s="0" t="n">
        <v>9241</v>
      </c>
      <c r="T664" s="0" t="n">
        <v>48.8</v>
      </c>
      <c r="U664" s="0" t="n">
        <v>1647</v>
      </c>
      <c r="V664" s="0" t="n">
        <v>1</v>
      </c>
      <c r="W664" s="60" t="n">
        <v>46121</v>
      </c>
      <c r="X664" s="55" t="n">
        <f aca="false">IF(I664="Male",0,1)</f>
        <v>1</v>
      </c>
      <c r="Y664" s="55" t="n">
        <f aca="false">IF(OR(I664="DNB",I664="Dry DNB"),1,0)</f>
        <v>0</v>
      </c>
      <c r="Z664" s="55" t="n">
        <f aca="false">IF(ISNUMBER(W664),A664-W664,"")</f>
        <v>188</v>
      </c>
      <c r="AA664" s="55" t="n">
        <f aca="false">MATCH(A664,DATAS,0)</f>
        <v>1</v>
      </c>
      <c r="AB664" s="55" t="n">
        <f aca="false">IF(AND(E664&gt;0,OR(AND(B664&gt;=1,B664&lt;=6),B664=10)),1,0)</f>
        <v>1</v>
      </c>
      <c r="AC664" s="55" t="n">
        <f aca="false">IF(AND(E664&gt;0,B664=10),1,0)</f>
        <v>0</v>
      </c>
      <c r="AD664" s="0" t="str">
        <f aca="false">IF(AND(C663=C664,AA663=AA664-1),AB663,"")</f>
        <v/>
      </c>
      <c r="AE664" s="0" t="str">
        <f aca="false">IF(AND(C663=C664,AA663=AA664-1),AC663,"")</f>
        <v/>
      </c>
      <c r="AF664" s="0" t="str">
        <f aca="false">IF(AA664=1,"",IF(AND(AB664=1,AD664&lt;&gt;1),1,0))</f>
        <v/>
      </c>
      <c r="AG664" s="0" t="str">
        <f aca="false">IF(AA664=1,"",IF(AND(AC664=1,AE664&lt;&gt;1),1,0))</f>
        <v/>
      </c>
      <c r="AH664" s="60" t="str">
        <f aca="false">IF(AND(E664&gt;0,AA664&lt;2,NOT(AND(C665=C664,AA665=AA664+1))),INDEX(DATAS,AA664+1),"")</f>
        <v/>
      </c>
      <c r="AI664" s="60" t="str">
        <f aca="false">IF(AND(AC664=1,AA664&lt;2),IF(AND(C665=C664,AA665=AA664+1),IF(AC665=1,"",INDEX(DATAS,AA664+1)),INDEX(DATAS,AA664+1)),"")</f>
        <v/>
      </c>
    </row>
    <row r="665" customFormat="false" ht="15" hidden="false" customHeight="false" outlineLevel="0" collapsed="false">
      <c r="A665" s="60" t="n">
        <v>46310</v>
      </c>
      <c r="B665" s="0" t="n">
        <v>5</v>
      </c>
      <c r="C665" s="0" t="n">
        <v>3955</v>
      </c>
      <c r="D665" s="0" t="n">
        <v>253</v>
      </c>
      <c r="E665" s="0" t="n">
        <v>3</v>
      </c>
      <c r="F665" s="55" t="s">
        <v>426</v>
      </c>
      <c r="G665" s="0" t="n">
        <v>2</v>
      </c>
      <c r="H665" s="0" t="n">
        <v>4</v>
      </c>
      <c r="I665" s="55" t="s">
        <v>157</v>
      </c>
      <c r="J665" s="0" t="n">
        <v>63</v>
      </c>
      <c r="K665" s="0" t="n">
        <v>63</v>
      </c>
      <c r="L665" s="0" t="n">
        <v>190</v>
      </c>
      <c r="M665" s="0" t="n">
        <v>339.73</v>
      </c>
      <c r="N665" s="0" t="n">
        <v>50.66</v>
      </c>
      <c r="O665" s="0" t="n">
        <v>23.48</v>
      </c>
      <c r="P665" s="0" t="n">
        <v>4.59</v>
      </c>
      <c r="Q665" s="0" t="n">
        <v>3.89</v>
      </c>
      <c r="T665" s="0" t="n">
        <v>48.8</v>
      </c>
      <c r="U665" s="0" t="n">
        <v>1648</v>
      </c>
      <c r="V665" s="0" t="n">
        <v>1</v>
      </c>
      <c r="W665" s="60" t="n">
        <v>46121</v>
      </c>
      <c r="X665" s="55" t="n">
        <f aca="false">IF(I665="Male",0,1)</f>
        <v>1</v>
      </c>
      <c r="Y665" s="55" t="n">
        <f aca="false">IF(OR(I665="DNB",I665="Dry DNB"),1,0)</f>
        <v>0</v>
      </c>
      <c r="Z665" s="55" t="n">
        <f aca="false">IF(ISNUMBER(W665),A665-W665,"")</f>
        <v>189</v>
      </c>
      <c r="AA665" s="55" t="n">
        <f aca="false">MATCH(A665,DATAS,0)</f>
        <v>2</v>
      </c>
      <c r="AB665" s="55" t="n">
        <f aca="false">IF(AND(E665&gt;0,OR(AND(B665&gt;=1,B665&lt;=6),B665=10)),1,0)</f>
        <v>1</v>
      </c>
      <c r="AC665" s="55" t="n">
        <f aca="false">IF(AND(E665&gt;0,B665=10),1,0)</f>
        <v>0</v>
      </c>
      <c r="AD665" s="55" t="n">
        <f aca="false">IF(AND(C664=C665,AA664=AA665-1),AB664,"")</f>
        <v>1</v>
      </c>
      <c r="AE665" s="55" t="n">
        <f aca="false">IF(AND(C664=C665,AA664=AA665-1),AC664,"")</f>
        <v>0</v>
      </c>
      <c r="AF665" s="55" t="n">
        <f aca="false">IF(AA665=1,"",IF(AND(AB665=1,AD665&lt;&gt;1),1,0))</f>
        <v>0</v>
      </c>
      <c r="AG665" s="55" t="n">
        <f aca="false">IF(AA665=1,"",IF(AND(AC665=1,AE665&lt;&gt;1),1,0))</f>
        <v>0</v>
      </c>
      <c r="AH665" s="60" t="str">
        <f aca="false">IF(AND(E665&gt;0,AA665&lt;2,NOT(AND(C666=C665,AA666=AA665+1))),INDEX(DATAS,AA665+1),"")</f>
        <v/>
      </c>
      <c r="AI665" s="60" t="str">
        <f aca="false">IF(AND(AC665=1,AA665&lt;2),IF(AND(C666=C665,AA666=AA665+1),IF(AC666=1,"",INDEX(DATAS,AA665+1)),INDEX(DATAS,AA665+1)),"")</f>
        <v/>
      </c>
    </row>
    <row r="666" customFormat="false" ht="15" hidden="false" customHeight="false" outlineLevel="0" collapsed="false">
      <c r="A666" s="60" t="n">
        <v>46309</v>
      </c>
      <c r="B666" s="0" t="n">
        <v>5</v>
      </c>
      <c r="C666" s="0" t="n">
        <v>3957</v>
      </c>
      <c r="D666" s="0" t="n">
        <v>231</v>
      </c>
      <c r="E666" s="0" t="n">
        <v>3</v>
      </c>
      <c r="F666" s="55" t="s">
        <v>426</v>
      </c>
      <c r="G666" s="0" t="n">
        <v>37.3</v>
      </c>
      <c r="H666" s="0" t="n">
        <v>41</v>
      </c>
      <c r="I666" s="55" t="s">
        <v>187</v>
      </c>
      <c r="J666" s="0" t="n">
        <v>231</v>
      </c>
      <c r="K666" s="0" t="n">
        <v>67</v>
      </c>
      <c r="M666" s="0" t="n">
        <v>392.02</v>
      </c>
      <c r="N666" s="0" t="n">
        <v>32.06</v>
      </c>
      <c r="O666" s="0" t="n">
        <v>22.25</v>
      </c>
      <c r="P666" s="0" t="n">
        <v>3.23</v>
      </c>
      <c r="Q666" s="0" t="n">
        <v>3.83</v>
      </c>
      <c r="R666" s="0" t="n">
        <v>5520</v>
      </c>
      <c r="S666" s="0" t="n">
        <v>10033</v>
      </c>
      <c r="T666" s="0" t="n">
        <v>62.2</v>
      </c>
      <c r="U666" s="0" t="n">
        <v>1647</v>
      </c>
      <c r="V666" s="0" t="n">
        <v>5</v>
      </c>
      <c r="W666" s="60" t="n">
        <v>46293</v>
      </c>
      <c r="X666" s="55" t="n">
        <f aca="false">IF(I666="Male",0,1)</f>
        <v>1</v>
      </c>
      <c r="Y666" s="55" t="n">
        <f aca="false">IF(OR(I666="DNB",I666="Dry DNB"),1,0)</f>
        <v>0</v>
      </c>
      <c r="Z666" s="55" t="n">
        <f aca="false">IF(ISNUMBER(W666),A666-W666,"")</f>
        <v>16</v>
      </c>
      <c r="AA666" s="55" t="n">
        <f aca="false">MATCH(A666,DATAS,0)</f>
        <v>1</v>
      </c>
      <c r="AB666" s="55" t="n">
        <f aca="false">IF(AND(E666&gt;0,OR(AND(B666&gt;=1,B666&lt;=6),B666=10)),1,0)</f>
        <v>1</v>
      </c>
      <c r="AC666" s="55" t="n">
        <f aca="false">IF(AND(E666&gt;0,B666=10),1,0)</f>
        <v>0</v>
      </c>
      <c r="AD666" s="0" t="str">
        <f aca="false">IF(AND(C665=C666,AA665=AA666-1),AB665,"")</f>
        <v/>
      </c>
      <c r="AE666" s="0" t="str">
        <f aca="false">IF(AND(C665=C666,AA665=AA666-1),AC665,"")</f>
        <v/>
      </c>
      <c r="AF666" s="0" t="str">
        <f aca="false">IF(AA666=1,"",IF(AND(AB666=1,AD666&lt;&gt;1),1,0))</f>
        <v/>
      </c>
      <c r="AG666" s="0" t="str">
        <f aca="false">IF(AA666=1,"",IF(AND(AC666=1,AE666&lt;&gt;1),1,0))</f>
        <v/>
      </c>
      <c r="AH666" s="60" t="str">
        <f aca="false">IF(AND(E666&gt;0,AA666&lt;2,NOT(AND(C667=C666,AA667=AA666+1))),INDEX(DATAS,AA666+1),"")</f>
        <v/>
      </c>
      <c r="AI666" s="60" t="str">
        <f aca="false">IF(AND(AC666=1,AA666&lt;2),IF(AND(C667=C666,AA667=AA666+1),IF(AC667=1,"",INDEX(DATAS,AA666+1)),INDEX(DATAS,AA666+1)),"")</f>
        <v/>
      </c>
    </row>
    <row r="667" customFormat="false" ht="15" hidden="false" customHeight="false" outlineLevel="0" collapsed="false">
      <c r="A667" s="60" t="n">
        <v>46310</v>
      </c>
      <c r="B667" s="0" t="n">
        <v>5</v>
      </c>
      <c r="C667" s="0" t="n">
        <v>3957</v>
      </c>
      <c r="D667" s="0" t="n">
        <v>232</v>
      </c>
      <c r="E667" s="0" t="n">
        <v>3</v>
      </c>
      <c r="F667" s="55" t="s">
        <v>426</v>
      </c>
      <c r="G667" s="0" t="n">
        <v>46.3</v>
      </c>
      <c r="H667" s="0" t="n">
        <v>41</v>
      </c>
      <c r="I667" s="55" t="s">
        <v>187</v>
      </c>
      <c r="J667" s="0" t="n">
        <v>232</v>
      </c>
      <c r="K667" s="0" t="n">
        <v>67</v>
      </c>
      <c r="M667" s="0" t="n">
        <v>392.02</v>
      </c>
      <c r="N667" s="0" t="n">
        <v>32.06</v>
      </c>
      <c r="O667" s="0" t="n">
        <v>22.25</v>
      </c>
      <c r="P667" s="0" t="n">
        <v>3.23</v>
      </c>
      <c r="Q667" s="0" t="n">
        <v>3.83</v>
      </c>
      <c r="T667" s="0" t="n">
        <v>62.2</v>
      </c>
      <c r="U667" s="0" t="n">
        <v>1648</v>
      </c>
      <c r="V667" s="0" t="n">
        <v>5</v>
      </c>
      <c r="W667" s="60" t="n">
        <v>46293</v>
      </c>
      <c r="X667" s="55" t="n">
        <f aca="false">IF(I667="Male",0,1)</f>
        <v>1</v>
      </c>
      <c r="Y667" s="55" t="n">
        <f aca="false">IF(OR(I667="DNB",I667="Dry DNB"),1,0)</f>
        <v>0</v>
      </c>
      <c r="Z667" s="55" t="n">
        <f aca="false">IF(ISNUMBER(W667),A667-W667,"")</f>
        <v>17</v>
      </c>
      <c r="AA667" s="55" t="n">
        <f aca="false">MATCH(A667,DATAS,0)</f>
        <v>2</v>
      </c>
      <c r="AB667" s="55" t="n">
        <f aca="false">IF(AND(E667&gt;0,OR(AND(B667&gt;=1,B667&lt;=6),B667=10)),1,0)</f>
        <v>1</v>
      </c>
      <c r="AC667" s="55" t="n">
        <f aca="false">IF(AND(E667&gt;0,B667=10),1,0)</f>
        <v>0</v>
      </c>
      <c r="AD667" s="55" t="n">
        <f aca="false">IF(AND(C666=C667,AA666=AA667-1),AB666,"")</f>
        <v>1</v>
      </c>
      <c r="AE667" s="55" t="n">
        <f aca="false">IF(AND(C666=C667,AA666=AA667-1),AC666,"")</f>
        <v>0</v>
      </c>
      <c r="AF667" s="55" t="n">
        <f aca="false">IF(AA667=1,"",IF(AND(AB667=1,AD667&lt;&gt;1),1,0))</f>
        <v>0</v>
      </c>
      <c r="AG667" s="55" t="n">
        <f aca="false">IF(AA667=1,"",IF(AND(AC667=1,AE667&lt;&gt;1),1,0))</f>
        <v>0</v>
      </c>
      <c r="AH667" s="60" t="str">
        <f aca="false">IF(AND(E667&gt;0,AA667&lt;2,NOT(AND(C668=C667,AA668=AA667+1))),INDEX(DATAS,AA667+1),"")</f>
        <v/>
      </c>
      <c r="AI667" s="60" t="str">
        <f aca="false">IF(AND(AC667=1,AA667&lt;2),IF(AND(C668=C667,AA668=AA667+1),IF(AC668=1,"",INDEX(DATAS,AA667+1)),INDEX(DATAS,AA667+1)),"")</f>
        <v/>
      </c>
    </row>
    <row r="668" customFormat="false" ht="15" hidden="false" customHeight="false" outlineLevel="0" collapsed="false">
      <c r="A668" s="60" t="n">
        <v>46309</v>
      </c>
      <c r="B668" s="0" t="n">
        <v>3</v>
      </c>
      <c r="C668" s="0" t="n">
        <v>3958</v>
      </c>
      <c r="D668" s="0" t="n">
        <v>6</v>
      </c>
      <c r="E668" s="0" t="n">
        <v>3</v>
      </c>
      <c r="F668" s="55" t="s">
        <v>426</v>
      </c>
      <c r="G668" s="0" t="n">
        <v>36.3</v>
      </c>
      <c r="H668" s="0" t="n">
        <v>25</v>
      </c>
      <c r="I668" s="55" t="s">
        <v>166</v>
      </c>
      <c r="J668" s="0" t="n">
        <v>6</v>
      </c>
      <c r="M668" s="0" t="n">
        <v>1113.11</v>
      </c>
      <c r="N668" s="0" t="n">
        <v>42.5</v>
      </c>
      <c r="O668" s="0" t="n">
        <v>33.01</v>
      </c>
      <c r="R668" s="0" t="n">
        <v>1997</v>
      </c>
      <c r="S668" s="0" t="n">
        <v>4015</v>
      </c>
      <c r="U668" s="0" t="n">
        <v>1647</v>
      </c>
      <c r="V668" s="0" t="n">
        <v>0</v>
      </c>
      <c r="X668" s="55" t="n">
        <f aca="false">IF(I668="Male",0,1)</f>
        <v>1</v>
      </c>
      <c r="Y668" s="55" t="n">
        <f aca="false">IF(OR(I668="DNB",I668="Dry DNB"),1,0)</f>
        <v>0</v>
      </c>
      <c r="Z668" s="0" t="str">
        <f aca="false">IF(ISNUMBER(W668),A668-W668,"")</f>
        <v/>
      </c>
      <c r="AA668" s="55" t="n">
        <f aca="false">MATCH(A668,DATAS,0)</f>
        <v>1</v>
      </c>
      <c r="AB668" s="55" t="n">
        <f aca="false">IF(AND(E668&gt;0,OR(AND(B668&gt;=1,B668&lt;=6),B668=10)),1,0)</f>
        <v>1</v>
      </c>
      <c r="AC668" s="55" t="n">
        <f aca="false">IF(AND(E668&gt;0,B668=10),1,0)</f>
        <v>0</v>
      </c>
      <c r="AD668" s="0" t="str">
        <f aca="false">IF(AND(C667=C668,AA667=AA668-1),AB667,"")</f>
        <v/>
      </c>
      <c r="AE668" s="0" t="str">
        <f aca="false">IF(AND(C667=C668,AA667=AA668-1),AC667,"")</f>
        <v/>
      </c>
      <c r="AF668" s="0" t="str">
        <f aca="false">IF(AA668=1,"",IF(AND(AB668=1,AD668&lt;&gt;1),1,0))</f>
        <v/>
      </c>
      <c r="AG668" s="0" t="str">
        <f aca="false">IF(AA668=1,"",IF(AND(AC668=1,AE668&lt;&gt;1),1,0))</f>
        <v/>
      </c>
      <c r="AH668" s="60" t="str">
        <f aca="false">IF(AND(E668&gt;0,AA668&lt;2,NOT(AND(C669=C668,AA669=AA668+1))),INDEX(DATAS,AA668+1),"")</f>
        <v/>
      </c>
      <c r="AI668" s="60" t="str">
        <f aca="false">IF(AND(AC668=1,AA668&lt;2),IF(AND(C669=C668,AA669=AA668+1),IF(AC669=1,"",INDEX(DATAS,AA668+1)),INDEX(DATAS,AA668+1)),"")</f>
        <v/>
      </c>
    </row>
    <row r="669" customFormat="false" ht="15" hidden="false" customHeight="false" outlineLevel="0" collapsed="false">
      <c r="A669" s="60" t="n">
        <v>46310</v>
      </c>
      <c r="B669" s="0" t="n">
        <v>3</v>
      </c>
      <c r="C669" s="0" t="n">
        <v>3958</v>
      </c>
      <c r="D669" s="0" t="n">
        <v>7</v>
      </c>
      <c r="E669" s="0" t="n">
        <v>3</v>
      </c>
      <c r="F669" s="55" t="s">
        <v>426</v>
      </c>
      <c r="G669" s="0" t="n">
        <v>35.1</v>
      </c>
      <c r="H669" s="0" t="n">
        <v>27</v>
      </c>
      <c r="I669" s="55" t="s">
        <v>166</v>
      </c>
      <c r="J669" s="0" t="n">
        <v>7</v>
      </c>
      <c r="M669" s="0" t="n">
        <v>1113.11</v>
      </c>
      <c r="N669" s="0" t="n">
        <v>42.5</v>
      </c>
      <c r="O669" s="0" t="n">
        <v>33.01</v>
      </c>
      <c r="U669" s="0" t="n">
        <v>1648</v>
      </c>
      <c r="V669" s="0" t="n">
        <v>0</v>
      </c>
      <c r="X669" s="55" t="n">
        <f aca="false">IF(I669="Male",0,1)</f>
        <v>1</v>
      </c>
      <c r="Y669" s="55" t="n">
        <f aca="false">IF(OR(I669="DNB",I669="Dry DNB"),1,0)</f>
        <v>0</v>
      </c>
      <c r="Z669" s="0" t="str">
        <f aca="false">IF(ISNUMBER(W669),A669-W669,"")</f>
        <v/>
      </c>
      <c r="AA669" s="55" t="n">
        <f aca="false">MATCH(A669,DATAS,0)</f>
        <v>2</v>
      </c>
      <c r="AB669" s="55" t="n">
        <f aca="false">IF(AND(E669&gt;0,OR(AND(B669&gt;=1,B669&lt;=6),B669=10)),1,0)</f>
        <v>1</v>
      </c>
      <c r="AC669" s="55" t="n">
        <f aca="false">IF(AND(E669&gt;0,B669=10),1,0)</f>
        <v>0</v>
      </c>
      <c r="AD669" s="55" t="n">
        <f aca="false">IF(AND(C668=C669,AA668=AA669-1),AB668,"")</f>
        <v>1</v>
      </c>
      <c r="AE669" s="55" t="n">
        <f aca="false">IF(AND(C668=C669,AA668=AA669-1),AC668,"")</f>
        <v>0</v>
      </c>
      <c r="AF669" s="55" t="n">
        <f aca="false">IF(AA669=1,"",IF(AND(AB669=1,AD669&lt;&gt;1),1,0))</f>
        <v>0</v>
      </c>
      <c r="AG669" s="55" t="n">
        <f aca="false">IF(AA669=1,"",IF(AND(AC669=1,AE669&lt;&gt;1),1,0))</f>
        <v>0</v>
      </c>
      <c r="AH669" s="60" t="str">
        <f aca="false">IF(AND(E669&gt;0,AA669&lt;2,NOT(AND(C670=C669,AA670=AA669+1))),INDEX(DATAS,AA669+1),"")</f>
        <v/>
      </c>
      <c r="AI669" s="60" t="str">
        <f aca="false">IF(AND(AC669=1,AA669&lt;2),IF(AND(C670=C669,AA670=AA669+1),IF(AC670=1,"",INDEX(DATAS,AA669+1)),INDEX(DATAS,AA669+1)),"")</f>
        <v/>
      </c>
    </row>
    <row r="670" customFormat="false" ht="15" hidden="false" customHeight="false" outlineLevel="0" collapsed="false">
      <c r="A670" s="60" t="n">
        <v>46309</v>
      </c>
      <c r="B670" s="0" t="n">
        <v>7</v>
      </c>
      <c r="C670" s="0" t="n">
        <v>3960</v>
      </c>
      <c r="D670" s="0" t="n">
        <v>59</v>
      </c>
      <c r="E670" s="0" t="n">
        <v>3</v>
      </c>
      <c r="F670" s="55" t="s">
        <v>427</v>
      </c>
      <c r="I670" s="55" t="s">
        <v>162</v>
      </c>
      <c r="J670" s="0" t="n">
        <v>95</v>
      </c>
      <c r="K670" s="0" t="n">
        <v>74</v>
      </c>
      <c r="L670" s="0" t="n">
        <v>98</v>
      </c>
      <c r="M670" s="0" t="n">
        <v>312.08</v>
      </c>
      <c r="N670" s="0" t="n">
        <v>67.62</v>
      </c>
      <c r="O670" s="0" t="n">
        <v>21.53</v>
      </c>
      <c r="P670" s="0" t="n">
        <v>4.4</v>
      </c>
      <c r="Q670" s="0" t="n">
        <v>3.56</v>
      </c>
      <c r="R670" s="0" t="n">
        <v>851</v>
      </c>
      <c r="S670" s="0" t="n">
        <v>1710</v>
      </c>
      <c r="U670" s="0" t="n">
        <v>1646</v>
      </c>
      <c r="V670" s="0" t="n">
        <v>2</v>
      </c>
      <c r="W670" s="60" t="n">
        <v>46212</v>
      </c>
      <c r="X670" s="55" t="n">
        <f aca="false">IF(I670="Male",0,1)</f>
        <v>1</v>
      </c>
      <c r="Y670" s="55" t="n">
        <f aca="false">IF(OR(I670="DNB",I670="Dry DNB"),1,0)</f>
        <v>0</v>
      </c>
      <c r="Z670" s="55" t="n">
        <f aca="false">IF(ISNUMBER(W670),A670-W670,"")</f>
        <v>97</v>
      </c>
      <c r="AA670" s="55" t="n">
        <f aca="false">MATCH(A670,DATAS,0)</f>
        <v>1</v>
      </c>
      <c r="AB670" s="55" t="n">
        <f aca="false">IF(AND(E670&gt;0,OR(AND(B670&gt;=1,B670&lt;=6),B670=10)),1,0)</f>
        <v>0</v>
      </c>
      <c r="AC670" s="55" t="n">
        <f aca="false">IF(AND(E670&gt;0,B670=10),1,0)</f>
        <v>0</v>
      </c>
      <c r="AD670" s="0" t="str">
        <f aca="false">IF(AND(C669=C670,AA669=AA670-1),AB669,"")</f>
        <v/>
      </c>
      <c r="AE670" s="0" t="str">
        <f aca="false">IF(AND(C669=C670,AA669=AA670-1),AC669,"")</f>
        <v/>
      </c>
      <c r="AF670" s="0" t="str">
        <f aca="false">IF(AA670=1,"",IF(AND(AB670=1,AD670&lt;&gt;1),1,0))</f>
        <v/>
      </c>
      <c r="AG670" s="0" t="str">
        <f aca="false">IF(AA670=1,"",IF(AND(AC670=1,AE670&lt;&gt;1),1,0))</f>
        <v/>
      </c>
      <c r="AH670" s="60" t="str">
        <f aca="false">IF(AND(E670&gt;0,AA670&lt;2,NOT(AND(C671=C670,AA671=AA670+1))),INDEX(DATAS,AA670+1),"")</f>
        <v/>
      </c>
      <c r="AI670" s="60" t="str">
        <f aca="false">IF(AND(AC670=1,AA670&lt;2),IF(AND(C671=C670,AA671=AA670+1),IF(AC671=1,"",INDEX(DATAS,AA670+1)),INDEX(DATAS,AA670+1)),"")</f>
        <v/>
      </c>
    </row>
    <row r="671" customFormat="false" ht="15" hidden="false" customHeight="false" outlineLevel="0" collapsed="false">
      <c r="A671" s="60" t="n">
        <v>46310</v>
      </c>
      <c r="B671" s="0" t="n">
        <v>7</v>
      </c>
      <c r="C671" s="0" t="n">
        <v>3960</v>
      </c>
      <c r="D671" s="0" t="n">
        <v>59</v>
      </c>
      <c r="E671" s="0" t="n">
        <v>3</v>
      </c>
      <c r="F671" s="55" t="s">
        <v>427</v>
      </c>
      <c r="I671" s="55" t="s">
        <v>162</v>
      </c>
      <c r="J671" s="0" t="n">
        <v>95</v>
      </c>
      <c r="K671" s="0" t="n">
        <v>74</v>
      </c>
      <c r="L671" s="0" t="n">
        <v>99</v>
      </c>
      <c r="M671" s="0" t="n">
        <v>312.08</v>
      </c>
      <c r="N671" s="0" t="n">
        <v>67.62</v>
      </c>
      <c r="O671" s="0" t="n">
        <v>21.53</v>
      </c>
      <c r="P671" s="0" t="n">
        <v>4.4</v>
      </c>
      <c r="Q671" s="0" t="n">
        <v>3.56</v>
      </c>
      <c r="U671" s="0" t="n">
        <v>1647</v>
      </c>
      <c r="V671" s="0" t="n">
        <v>2</v>
      </c>
      <c r="W671" s="60" t="n">
        <v>46212</v>
      </c>
      <c r="X671" s="55" t="n">
        <f aca="false">IF(I671="Male",0,1)</f>
        <v>1</v>
      </c>
      <c r="Y671" s="55" t="n">
        <f aca="false">IF(OR(I671="DNB",I671="Dry DNB"),1,0)</f>
        <v>0</v>
      </c>
      <c r="Z671" s="55" t="n">
        <f aca="false">IF(ISNUMBER(W671),A671-W671,"")</f>
        <v>98</v>
      </c>
      <c r="AA671" s="55" t="n">
        <f aca="false">MATCH(A671,DATAS,0)</f>
        <v>2</v>
      </c>
      <c r="AB671" s="55" t="n">
        <f aca="false">IF(AND(E671&gt;0,OR(AND(B671&gt;=1,B671&lt;=6),B671=10)),1,0)</f>
        <v>0</v>
      </c>
      <c r="AC671" s="55" t="n">
        <f aca="false">IF(AND(E671&gt;0,B671=10),1,0)</f>
        <v>0</v>
      </c>
      <c r="AD671" s="55" t="n">
        <f aca="false">IF(AND(C670=C671,AA670=AA671-1),AB670,"")</f>
        <v>0</v>
      </c>
      <c r="AE671" s="55" t="n">
        <f aca="false">IF(AND(C670=C671,AA670=AA671-1),AC670,"")</f>
        <v>0</v>
      </c>
      <c r="AF671" s="55" t="n">
        <f aca="false">IF(AA671=1,"",IF(AND(AB671=1,AD671&lt;&gt;1),1,0))</f>
        <v>0</v>
      </c>
      <c r="AG671" s="55" t="n">
        <f aca="false">IF(AA671=1,"",IF(AND(AC671=1,AE671&lt;&gt;1),1,0))</f>
        <v>0</v>
      </c>
      <c r="AH671" s="60" t="str">
        <f aca="false">IF(AND(E671&gt;0,AA671&lt;2,NOT(AND(C672=C671,AA672=AA671+1))),INDEX(DATAS,AA671+1),"")</f>
        <v/>
      </c>
      <c r="AI671" s="60" t="str">
        <f aca="false">IF(AND(AC671=1,AA671&lt;2),IF(AND(C672=C671,AA672=AA671+1),IF(AC672=1,"",INDEX(DATAS,AA671+1)),INDEX(DATAS,AA671+1)),"")</f>
        <v/>
      </c>
    </row>
    <row r="672" customFormat="false" ht="15" hidden="false" customHeight="false" outlineLevel="0" collapsed="false">
      <c r="A672" s="60" t="n">
        <v>46309</v>
      </c>
      <c r="B672" s="0" t="n">
        <v>2</v>
      </c>
      <c r="C672" s="0" t="n">
        <v>3961</v>
      </c>
      <c r="D672" s="0" t="n">
        <v>183</v>
      </c>
      <c r="E672" s="0" t="n">
        <v>3</v>
      </c>
      <c r="F672" s="55" t="s">
        <v>428</v>
      </c>
      <c r="G672" s="0" t="n">
        <v>53</v>
      </c>
      <c r="H672" s="0" t="n">
        <v>51</v>
      </c>
      <c r="I672" s="55" t="s">
        <v>157</v>
      </c>
      <c r="J672" s="0" t="n">
        <v>65</v>
      </c>
      <c r="K672" s="0" t="n">
        <v>72</v>
      </c>
      <c r="L672" s="0" t="n">
        <v>118</v>
      </c>
      <c r="M672" s="0" t="n">
        <v>798.84</v>
      </c>
      <c r="N672" s="0" t="n">
        <v>61.76</v>
      </c>
      <c r="O672" s="0" t="n">
        <v>25.93</v>
      </c>
      <c r="P672" s="0" t="n">
        <v>4.31</v>
      </c>
      <c r="Q672" s="0" t="n">
        <v>3.25</v>
      </c>
      <c r="R672" s="0" t="n">
        <v>4237</v>
      </c>
      <c r="S672" s="0" t="n">
        <v>9771</v>
      </c>
      <c r="T672" s="0" t="n">
        <v>46.2</v>
      </c>
      <c r="U672" s="0" t="n">
        <v>1644</v>
      </c>
      <c r="V672" s="0" t="n">
        <v>1</v>
      </c>
      <c r="X672" s="55" t="n">
        <f aca="false">IF(I672="Male",0,1)</f>
        <v>1</v>
      </c>
      <c r="Y672" s="55" t="n">
        <f aca="false">IF(OR(I672="DNB",I672="Dry DNB"),1,0)</f>
        <v>0</v>
      </c>
      <c r="Z672" s="0" t="str">
        <f aca="false">IF(ISNUMBER(W672),A672-W672,"")</f>
        <v/>
      </c>
      <c r="AA672" s="55" t="n">
        <f aca="false">MATCH(A672,DATAS,0)</f>
        <v>1</v>
      </c>
      <c r="AB672" s="55" t="n">
        <f aca="false">IF(AND(E672&gt;0,OR(AND(B672&gt;=1,B672&lt;=6),B672=10)),1,0)</f>
        <v>1</v>
      </c>
      <c r="AC672" s="55" t="n">
        <f aca="false">IF(AND(E672&gt;0,B672=10),1,0)</f>
        <v>0</v>
      </c>
      <c r="AD672" s="0" t="str">
        <f aca="false">IF(AND(C671=C672,AA671=AA672-1),AB671,"")</f>
        <v/>
      </c>
      <c r="AE672" s="0" t="str">
        <f aca="false">IF(AND(C671=C672,AA671=AA672-1),AC671,"")</f>
        <v/>
      </c>
      <c r="AF672" s="0" t="str">
        <f aca="false">IF(AA672=1,"",IF(AND(AB672=1,AD672&lt;&gt;1),1,0))</f>
        <v/>
      </c>
      <c r="AG672" s="0" t="str">
        <f aca="false">IF(AA672=1,"",IF(AND(AC672=1,AE672&lt;&gt;1),1,0))</f>
        <v/>
      </c>
      <c r="AH672" s="60" t="str">
        <f aca="false">IF(AND(E672&gt;0,AA672&lt;2,NOT(AND(C673=C672,AA673=AA672+1))),INDEX(DATAS,AA672+1),"")</f>
        <v/>
      </c>
      <c r="AI672" s="60" t="str">
        <f aca="false">IF(AND(AC672=1,AA672&lt;2),IF(AND(C673=C672,AA673=AA672+1),IF(AC673=1,"",INDEX(DATAS,AA672+1)),INDEX(DATAS,AA672+1)),"")</f>
        <v/>
      </c>
    </row>
    <row r="673" customFormat="false" ht="15" hidden="false" customHeight="false" outlineLevel="0" collapsed="false">
      <c r="A673" s="60" t="n">
        <v>46310</v>
      </c>
      <c r="B673" s="0" t="n">
        <v>2</v>
      </c>
      <c r="C673" s="0" t="n">
        <v>3961</v>
      </c>
      <c r="D673" s="0" t="n">
        <v>184</v>
      </c>
      <c r="E673" s="0" t="n">
        <v>3</v>
      </c>
      <c r="F673" s="55" t="s">
        <v>428</v>
      </c>
      <c r="G673" s="0" t="n">
        <v>53.9</v>
      </c>
      <c r="H673" s="0" t="n">
        <v>51</v>
      </c>
      <c r="I673" s="55" t="s">
        <v>157</v>
      </c>
      <c r="J673" s="0" t="n">
        <v>65</v>
      </c>
      <c r="K673" s="0" t="n">
        <v>72</v>
      </c>
      <c r="L673" s="0" t="n">
        <v>119</v>
      </c>
      <c r="M673" s="0" t="n">
        <v>798.84</v>
      </c>
      <c r="N673" s="0" t="n">
        <v>61.76</v>
      </c>
      <c r="O673" s="0" t="n">
        <v>25.93</v>
      </c>
      <c r="P673" s="0" t="n">
        <v>4.31</v>
      </c>
      <c r="Q673" s="0" t="n">
        <v>3.25</v>
      </c>
      <c r="T673" s="0" t="n">
        <v>46.2</v>
      </c>
      <c r="U673" s="0" t="n">
        <v>1645</v>
      </c>
      <c r="V673" s="0" t="n">
        <v>1</v>
      </c>
      <c r="X673" s="55" t="n">
        <f aca="false">IF(I673="Male",0,1)</f>
        <v>1</v>
      </c>
      <c r="Y673" s="55" t="n">
        <f aca="false">IF(OR(I673="DNB",I673="Dry DNB"),1,0)</f>
        <v>0</v>
      </c>
      <c r="Z673" s="0" t="str">
        <f aca="false">IF(ISNUMBER(W673),A673-W673,"")</f>
        <v/>
      </c>
      <c r="AA673" s="55" t="n">
        <f aca="false">MATCH(A673,DATAS,0)</f>
        <v>2</v>
      </c>
      <c r="AB673" s="55" t="n">
        <f aca="false">IF(AND(E673&gt;0,OR(AND(B673&gt;=1,B673&lt;=6),B673=10)),1,0)</f>
        <v>1</v>
      </c>
      <c r="AC673" s="55" t="n">
        <f aca="false">IF(AND(E673&gt;0,B673=10),1,0)</f>
        <v>0</v>
      </c>
      <c r="AD673" s="55" t="n">
        <f aca="false">IF(AND(C672=C673,AA672=AA673-1),AB672,"")</f>
        <v>1</v>
      </c>
      <c r="AE673" s="55" t="n">
        <f aca="false">IF(AND(C672=C673,AA672=AA673-1),AC672,"")</f>
        <v>0</v>
      </c>
      <c r="AF673" s="55" t="n">
        <f aca="false">IF(AA673=1,"",IF(AND(AB673=1,AD673&lt;&gt;1),1,0))</f>
        <v>0</v>
      </c>
      <c r="AG673" s="55" t="n">
        <f aca="false">IF(AA673=1,"",IF(AND(AC673=1,AE673&lt;&gt;1),1,0))</f>
        <v>0</v>
      </c>
      <c r="AH673" s="60" t="str">
        <f aca="false">IF(AND(E673&gt;0,AA673&lt;2,NOT(AND(C674=C673,AA674=AA673+1))),INDEX(DATAS,AA673+1),"")</f>
        <v/>
      </c>
      <c r="AI673" s="60" t="str">
        <f aca="false">IF(AND(AC673=1,AA673&lt;2),IF(AND(C674=C673,AA674=AA673+1),IF(AC674=1,"",INDEX(DATAS,AA673+1)),INDEX(DATAS,AA673+1)),"")</f>
        <v/>
      </c>
    </row>
    <row r="674" customFormat="false" ht="15" hidden="false" customHeight="false" outlineLevel="0" collapsed="false">
      <c r="A674" s="60" t="n">
        <v>46309</v>
      </c>
      <c r="B674" s="0" t="n">
        <v>10</v>
      </c>
      <c r="C674" s="0" t="n">
        <v>3967</v>
      </c>
      <c r="D674" s="0" t="n">
        <v>285</v>
      </c>
      <c r="E674" s="0" t="n">
        <v>3</v>
      </c>
      <c r="F674" s="55" t="s">
        <v>429</v>
      </c>
      <c r="G674" s="0" t="n">
        <v>17.6</v>
      </c>
      <c r="H674" s="0" t="n">
        <v>15</v>
      </c>
      <c r="I674" s="55" t="s">
        <v>157</v>
      </c>
      <c r="J674" s="0" t="n">
        <v>111</v>
      </c>
      <c r="K674" s="0" t="n">
        <v>67</v>
      </c>
      <c r="L674" s="0" t="n">
        <v>174</v>
      </c>
      <c r="M674" s="0" t="n">
        <v>206.89</v>
      </c>
      <c r="N674" s="0" t="n">
        <v>72.22</v>
      </c>
      <c r="O674" s="0" t="n">
        <v>18.03</v>
      </c>
      <c r="P674" s="0" t="n">
        <v>5.28</v>
      </c>
      <c r="Q674" s="0" t="n">
        <v>3.83</v>
      </c>
      <c r="R674" s="0" t="n">
        <v>2219</v>
      </c>
      <c r="S674" s="0" t="n">
        <v>5091</v>
      </c>
      <c r="T674" s="0" t="n">
        <v>23.7</v>
      </c>
      <c r="U674" s="0" t="n">
        <v>1643</v>
      </c>
      <c r="V674" s="0" t="n">
        <v>3</v>
      </c>
      <c r="W674" s="60" t="n">
        <v>46136</v>
      </c>
      <c r="X674" s="55" t="n">
        <f aca="false">IF(I674="Male",0,1)</f>
        <v>1</v>
      </c>
      <c r="Y674" s="55" t="n">
        <f aca="false">IF(OR(I674="DNB",I674="Dry DNB"),1,0)</f>
        <v>0</v>
      </c>
      <c r="Z674" s="55" t="n">
        <f aca="false">IF(ISNUMBER(W674),A674-W674,"")</f>
        <v>173</v>
      </c>
      <c r="AA674" s="55" t="n">
        <f aca="false">MATCH(A674,DATAS,0)</f>
        <v>1</v>
      </c>
      <c r="AB674" s="55" t="n">
        <f aca="false">IF(AND(E674&gt;0,OR(AND(B674&gt;=1,B674&lt;=6),B674=10)),1,0)</f>
        <v>1</v>
      </c>
      <c r="AC674" s="55" t="n">
        <f aca="false">IF(AND(E674&gt;0,B674=10),1,0)</f>
        <v>1</v>
      </c>
      <c r="AD674" s="0" t="str">
        <f aca="false">IF(AND(C673=C674,AA673=AA674-1),AB673,"")</f>
        <v/>
      </c>
      <c r="AE674" s="0" t="str">
        <f aca="false">IF(AND(C673=C674,AA673=AA674-1),AC673,"")</f>
        <v/>
      </c>
      <c r="AF674" s="0" t="str">
        <f aca="false">IF(AA674=1,"",IF(AND(AB674=1,AD674&lt;&gt;1),1,0))</f>
        <v/>
      </c>
      <c r="AG674" s="0" t="str">
        <f aca="false">IF(AA674=1,"",IF(AND(AC674=1,AE674&lt;&gt;1),1,0))</f>
        <v/>
      </c>
      <c r="AH674" s="60" t="str">
        <f aca="false">IF(AND(E674&gt;0,AA674&lt;2,NOT(AND(C675=C674,AA675=AA674+1))),INDEX(DATAS,AA674+1),"")</f>
        <v/>
      </c>
      <c r="AI674" s="60" t="str">
        <f aca="false">IF(AND(AC674=1,AA674&lt;2),IF(AND(C675=C674,AA675=AA674+1),IF(AC675=1,"",INDEX(DATAS,AA674+1)),INDEX(DATAS,AA674+1)),"")</f>
        <v/>
      </c>
    </row>
    <row r="675" customFormat="false" ht="15" hidden="false" customHeight="false" outlineLevel="0" collapsed="false">
      <c r="A675" s="60" t="n">
        <v>46310</v>
      </c>
      <c r="B675" s="0" t="n">
        <v>10</v>
      </c>
      <c r="C675" s="0" t="n">
        <v>3967</v>
      </c>
      <c r="D675" s="0" t="n">
        <v>286</v>
      </c>
      <c r="E675" s="0" t="n">
        <v>3</v>
      </c>
      <c r="F675" s="55" t="s">
        <v>429</v>
      </c>
      <c r="H675" s="0" t="n">
        <v>15</v>
      </c>
      <c r="I675" s="55" t="s">
        <v>157</v>
      </c>
      <c r="J675" s="0" t="n">
        <v>111</v>
      </c>
      <c r="K675" s="0" t="n">
        <v>67</v>
      </c>
      <c r="L675" s="0" t="n">
        <v>175</v>
      </c>
      <c r="M675" s="0" t="n">
        <v>206.89</v>
      </c>
      <c r="N675" s="0" t="n">
        <v>72.22</v>
      </c>
      <c r="O675" s="0" t="n">
        <v>18.03</v>
      </c>
      <c r="P675" s="0" t="n">
        <v>5.28</v>
      </c>
      <c r="Q675" s="0" t="n">
        <v>3.83</v>
      </c>
      <c r="T675" s="0" t="n">
        <v>23.7</v>
      </c>
      <c r="U675" s="0" t="n">
        <v>1644</v>
      </c>
      <c r="V675" s="0" t="n">
        <v>3</v>
      </c>
      <c r="W675" s="60" t="n">
        <v>46136</v>
      </c>
      <c r="X675" s="55" t="n">
        <f aca="false">IF(I675="Male",0,1)</f>
        <v>1</v>
      </c>
      <c r="Y675" s="55" t="n">
        <f aca="false">IF(OR(I675="DNB",I675="Dry DNB"),1,0)</f>
        <v>0</v>
      </c>
      <c r="Z675" s="55" t="n">
        <f aca="false">IF(ISNUMBER(W675),A675-W675,"")</f>
        <v>174</v>
      </c>
      <c r="AA675" s="55" t="n">
        <f aca="false">MATCH(A675,DATAS,0)</f>
        <v>2</v>
      </c>
      <c r="AB675" s="55" t="n">
        <f aca="false">IF(AND(E675&gt;0,OR(AND(B675&gt;=1,B675&lt;=6),B675=10)),1,0)</f>
        <v>1</v>
      </c>
      <c r="AC675" s="55" t="n">
        <f aca="false">IF(AND(E675&gt;0,B675=10),1,0)</f>
        <v>1</v>
      </c>
      <c r="AD675" s="55" t="n">
        <f aca="false">IF(AND(C674=C675,AA674=AA675-1),AB674,"")</f>
        <v>1</v>
      </c>
      <c r="AE675" s="55" t="n">
        <f aca="false">IF(AND(C674=C675,AA674=AA675-1),AC674,"")</f>
        <v>1</v>
      </c>
      <c r="AF675" s="55" t="n">
        <f aca="false">IF(AA675=1,"",IF(AND(AB675=1,AD675&lt;&gt;1),1,0))</f>
        <v>0</v>
      </c>
      <c r="AG675" s="55" t="n">
        <f aca="false">IF(AA675=1,"",IF(AND(AC675=1,AE675&lt;&gt;1),1,0))</f>
        <v>0</v>
      </c>
      <c r="AH675" s="60" t="str">
        <f aca="false">IF(AND(E675&gt;0,AA675&lt;2,NOT(AND(C676=C675,AA676=AA675+1))),INDEX(DATAS,AA675+1),"")</f>
        <v/>
      </c>
      <c r="AI675" s="60" t="str">
        <f aca="false">IF(AND(AC675=1,AA675&lt;2),IF(AND(C676=C675,AA676=AA675+1),IF(AC676=1,"",INDEX(DATAS,AA675+1)),INDEX(DATAS,AA675+1)),"")</f>
        <v/>
      </c>
    </row>
    <row r="676" customFormat="false" ht="15" hidden="false" customHeight="false" outlineLevel="0" collapsed="false">
      <c r="A676" s="60" t="n">
        <v>46309</v>
      </c>
      <c r="B676" s="0" t="n">
        <v>5</v>
      </c>
      <c r="C676" s="0" t="n">
        <v>3970</v>
      </c>
      <c r="D676" s="0" t="n">
        <v>135</v>
      </c>
      <c r="E676" s="0" t="n">
        <v>3</v>
      </c>
      <c r="F676" s="55" t="s">
        <v>430</v>
      </c>
      <c r="G676" s="0" t="n">
        <v>42.1</v>
      </c>
      <c r="H676" s="0" t="n">
        <v>37</v>
      </c>
      <c r="I676" s="55" t="s">
        <v>157</v>
      </c>
      <c r="J676" s="0" t="n">
        <v>65</v>
      </c>
      <c r="K676" s="0" t="n">
        <v>65</v>
      </c>
      <c r="L676" s="0" t="n">
        <v>70</v>
      </c>
      <c r="M676" s="0" t="n">
        <v>1065.05</v>
      </c>
      <c r="N676" s="0" t="n">
        <v>62.38</v>
      </c>
      <c r="O676" s="0" t="n">
        <v>39.88</v>
      </c>
      <c r="P676" s="0" t="n">
        <v>5.25</v>
      </c>
      <c r="Q676" s="0" t="n">
        <v>4.04</v>
      </c>
      <c r="R676" s="0" t="n">
        <v>4347</v>
      </c>
      <c r="S676" s="0" t="n">
        <v>8450</v>
      </c>
      <c r="T676" s="0" t="n">
        <v>41.7</v>
      </c>
      <c r="U676" s="0" t="n">
        <v>1641</v>
      </c>
      <c r="V676" s="0" t="n">
        <v>1</v>
      </c>
      <c r="W676" s="60" t="n">
        <v>46240</v>
      </c>
      <c r="X676" s="55" t="n">
        <f aca="false">IF(I676="Male",0,1)</f>
        <v>1</v>
      </c>
      <c r="Y676" s="55" t="n">
        <f aca="false">IF(OR(I676="DNB",I676="Dry DNB"),1,0)</f>
        <v>0</v>
      </c>
      <c r="Z676" s="55" t="n">
        <f aca="false">IF(ISNUMBER(W676),A676-W676,"")</f>
        <v>69</v>
      </c>
      <c r="AA676" s="55" t="n">
        <f aca="false">MATCH(A676,DATAS,0)</f>
        <v>1</v>
      </c>
      <c r="AB676" s="55" t="n">
        <f aca="false">IF(AND(E676&gt;0,OR(AND(B676&gt;=1,B676&lt;=6),B676=10)),1,0)</f>
        <v>1</v>
      </c>
      <c r="AC676" s="55" t="n">
        <f aca="false">IF(AND(E676&gt;0,B676=10),1,0)</f>
        <v>0</v>
      </c>
      <c r="AD676" s="0" t="str">
        <f aca="false">IF(AND(C675=C676,AA675=AA676-1),AB675,"")</f>
        <v/>
      </c>
      <c r="AE676" s="0" t="str">
        <f aca="false">IF(AND(C675=C676,AA675=AA676-1),AC675,"")</f>
        <v/>
      </c>
      <c r="AF676" s="0" t="str">
        <f aca="false">IF(AA676=1,"",IF(AND(AB676=1,AD676&lt;&gt;1),1,0))</f>
        <v/>
      </c>
      <c r="AG676" s="0" t="str">
        <f aca="false">IF(AA676=1,"",IF(AND(AC676=1,AE676&lt;&gt;1),1,0))</f>
        <v/>
      </c>
      <c r="AH676" s="60" t="str">
        <f aca="false">IF(AND(E676&gt;0,AA676&lt;2,NOT(AND(C677=C676,AA677=AA676+1))),INDEX(DATAS,AA676+1),"")</f>
        <v/>
      </c>
      <c r="AI676" s="60" t="str">
        <f aca="false">IF(AND(AC676=1,AA676&lt;2),IF(AND(C677=C676,AA677=AA676+1),IF(AC677=1,"",INDEX(DATAS,AA676+1)),INDEX(DATAS,AA676+1)),"")</f>
        <v/>
      </c>
    </row>
    <row r="677" customFormat="false" ht="15" hidden="false" customHeight="false" outlineLevel="0" collapsed="false">
      <c r="A677" s="60" t="n">
        <v>46310</v>
      </c>
      <c r="B677" s="0" t="n">
        <v>5</v>
      </c>
      <c r="C677" s="0" t="n">
        <v>3970</v>
      </c>
      <c r="D677" s="0" t="n">
        <v>136</v>
      </c>
      <c r="E677" s="0" t="n">
        <v>3</v>
      </c>
      <c r="F677" s="55" t="s">
        <v>430</v>
      </c>
      <c r="G677" s="0" t="n">
        <v>41.2</v>
      </c>
      <c r="H677" s="0" t="n">
        <v>37</v>
      </c>
      <c r="I677" s="55" t="s">
        <v>157</v>
      </c>
      <c r="J677" s="0" t="n">
        <v>65</v>
      </c>
      <c r="K677" s="0" t="n">
        <v>65</v>
      </c>
      <c r="L677" s="0" t="n">
        <v>71</v>
      </c>
      <c r="M677" s="0" t="n">
        <v>1065.05</v>
      </c>
      <c r="N677" s="0" t="n">
        <v>62.38</v>
      </c>
      <c r="O677" s="0" t="n">
        <v>39.88</v>
      </c>
      <c r="P677" s="0" t="n">
        <v>5.25</v>
      </c>
      <c r="Q677" s="0" t="n">
        <v>4.04</v>
      </c>
      <c r="T677" s="0" t="n">
        <v>41.7</v>
      </c>
      <c r="U677" s="0" t="n">
        <v>1642</v>
      </c>
      <c r="V677" s="0" t="n">
        <v>1</v>
      </c>
      <c r="W677" s="60" t="n">
        <v>46240</v>
      </c>
      <c r="X677" s="55" t="n">
        <f aca="false">IF(I677="Male",0,1)</f>
        <v>1</v>
      </c>
      <c r="Y677" s="55" t="n">
        <f aca="false">IF(OR(I677="DNB",I677="Dry DNB"),1,0)</f>
        <v>0</v>
      </c>
      <c r="Z677" s="55" t="n">
        <f aca="false">IF(ISNUMBER(W677),A677-W677,"")</f>
        <v>70</v>
      </c>
      <c r="AA677" s="55" t="n">
        <f aca="false">MATCH(A677,DATAS,0)</f>
        <v>2</v>
      </c>
      <c r="AB677" s="55" t="n">
        <f aca="false">IF(AND(E677&gt;0,OR(AND(B677&gt;=1,B677&lt;=6),B677=10)),1,0)</f>
        <v>1</v>
      </c>
      <c r="AC677" s="55" t="n">
        <f aca="false">IF(AND(E677&gt;0,B677=10),1,0)</f>
        <v>0</v>
      </c>
      <c r="AD677" s="55" t="n">
        <f aca="false">IF(AND(C676=C677,AA676=AA677-1),AB676,"")</f>
        <v>1</v>
      </c>
      <c r="AE677" s="55" t="n">
        <f aca="false">IF(AND(C676=C677,AA676=AA677-1),AC676,"")</f>
        <v>0</v>
      </c>
      <c r="AF677" s="55" t="n">
        <f aca="false">IF(AA677=1,"",IF(AND(AB677=1,AD677&lt;&gt;1),1,0))</f>
        <v>0</v>
      </c>
      <c r="AG677" s="55" t="n">
        <f aca="false">IF(AA677=1,"",IF(AND(AC677=1,AE677&lt;&gt;1),1,0))</f>
        <v>0</v>
      </c>
      <c r="AH677" s="60" t="str">
        <f aca="false">IF(AND(E677&gt;0,AA677&lt;2,NOT(AND(C678=C677,AA678=AA677+1))),INDEX(DATAS,AA677+1),"")</f>
        <v/>
      </c>
      <c r="AI677" s="60" t="str">
        <f aca="false">IF(AND(AC677=1,AA677&lt;2),IF(AND(C678=C677,AA678=AA677+1),IF(AC678=1,"",INDEX(DATAS,AA677+1)),INDEX(DATAS,AA677+1)),"")</f>
        <v/>
      </c>
    </row>
    <row r="678" customFormat="false" ht="15" hidden="false" customHeight="false" outlineLevel="0" collapsed="false">
      <c r="A678" s="60" t="n">
        <v>46309</v>
      </c>
      <c r="B678" s="0" t="n">
        <v>3</v>
      </c>
      <c r="C678" s="0" t="n">
        <v>3974</v>
      </c>
      <c r="D678" s="0" t="n">
        <v>219</v>
      </c>
      <c r="E678" s="0" t="n">
        <v>3</v>
      </c>
      <c r="F678" s="55" t="s">
        <v>431</v>
      </c>
      <c r="I678" s="55" t="s">
        <v>157</v>
      </c>
      <c r="J678" s="0" t="n">
        <v>135</v>
      </c>
      <c r="K678" s="0" t="n">
        <v>65</v>
      </c>
      <c r="L678" s="0" t="n">
        <v>84</v>
      </c>
      <c r="M678" s="0" t="n">
        <v>690.94</v>
      </c>
      <c r="N678" s="0" t="n">
        <v>43.19</v>
      </c>
      <c r="O678" s="0" t="n">
        <v>30.11</v>
      </c>
      <c r="P678" s="0" t="n">
        <v>4.09</v>
      </c>
      <c r="Q678" s="0" t="n">
        <v>3.63</v>
      </c>
      <c r="R678" s="0" t="n">
        <v>4623</v>
      </c>
      <c r="S678" s="0" t="n">
        <v>10038</v>
      </c>
      <c r="T678" s="0" t="n">
        <v>53.9</v>
      </c>
      <c r="U678" s="0" t="n">
        <v>1638</v>
      </c>
      <c r="V678" s="0" t="n">
        <v>3</v>
      </c>
      <c r="W678" s="60" t="n">
        <v>46226</v>
      </c>
      <c r="X678" s="55" t="n">
        <f aca="false">IF(I678="Male",0,1)</f>
        <v>1</v>
      </c>
      <c r="Y678" s="55" t="n">
        <f aca="false">IF(OR(I678="DNB",I678="Dry DNB"),1,0)</f>
        <v>0</v>
      </c>
      <c r="Z678" s="55" t="n">
        <f aca="false">IF(ISNUMBER(W678),A678-W678,"")</f>
        <v>83</v>
      </c>
      <c r="AA678" s="55" t="n">
        <f aca="false">MATCH(A678,DATAS,0)</f>
        <v>1</v>
      </c>
      <c r="AB678" s="55" t="n">
        <f aca="false">IF(AND(E678&gt;0,OR(AND(B678&gt;=1,B678&lt;=6),B678=10)),1,0)</f>
        <v>1</v>
      </c>
      <c r="AC678" s="55" t="n">
        <f aca="false">IF(AND(E678&gt;0,B678=10),1,0)</f>
        <v>0</v>
      </c>
      <c r="AD678" s="0" t="str">
        <f aca="false">IF(AND(C677=C678,AA677=AA678-1),AB677,"")</f>
        <v/>
      </c>
      <c r="AE678" s="0" t="str">
        <f aca="false">IF(AND(C677=C678,AA677=AA678-1),AC677,"")</f>
        <v/>
      </c>
      <c r="AF678" s="0" t="str">
        <f aca="false">IF(AA678=1,"",IF(AND(AB678=1,AD678&lt;&gt;1),1,0))</f>
        <v/>
      </c>
      <c r="AG678" s="0" t="str">
        <f aca="false">IF(AA678=1,"",IF(AND(AC678=1,AE678&lt;&gt;1),1,0))</f>
        <v/>
      </c>
      <c r="AH678" s="60" t="str">
        <f aca="false">IF(AND(E678&gt;0,AA678&lt;2,NOT(AND(C679=C678,AA679=AA678+1))),INDEX(DATAS,AA678+1),"")</f>
        <v/>
      </c>
      <c r="AI678" s="60" t="str">
        <f aca="false">IF(AND(AC678=1,AA678&lt;2),IF(AND(C679=C678,AA679=AA678+1),IF(AC679=1,"",INDEX(DATAS,AA678+1)),INDEX(DATAS,AA678+1)),"")</f>
        <v/>
      </c>
    </row>
    <row r="679" customFormat="false" ht="15" hidden="false" customHeight="false" outlineLevel="0" collapsed="false">
      <c r="A679" s="60" t="n">
        <v>46310</v>
      </c>
      <c r="B679" s="0" t="n">
        <v>3</v>
      </c>
      <c r="C679" s="0" t="n">
        <v>3974</v>
      </c>
      <c r="D679" s="0" t="n">
        <v>220</v>
      </c>
      <c r="E679" s="0" t="n">
        <v>3</v>
      </c>
      <c r="F679" s="55" t="s">
        <v>431</v>
      </c>
      <c r="I679" s="55" t="s">
        <v>157</v>
      </c>
      <c r="J679" s="0" t="n">
        <v>135</v>
      </c>
      <c r="K679" s="0" t="n">
        <v>65</v>
      </c>
      <c r="L679" s="0" t="n">
        <v>85</v>
      </c>
      <c r="M679" s="0" t="n">
        <v>690.94</v>
      </c>
      <c r="N679" s="0" t="n">
        <v>43.19</v>
      </c>
      <c r="O679" s="0" t="n">
        <v>30.11</v>
      </c>
      <c r="P679" s="0" t="n">
        <v>4.09</v>
      </c>
      <c r="Q679" s="0" t="n">
        <v>3.63</v>
      </c>
      <c r="T679" s="0" t="n">
        <v>53.9</v>
      </c>
      <c r="U679" s="0" t="n">
        <v>1639</v>
      </c>
      <c r="V679" s="0" t="n">
        <v>3</v>
      </c>
      <c r="W679" s="60" t="n">
        <v>46226</v>
      </c>
      <c r="X679" s="55" t="n">
        <f aca="false">IF(I679="Male",0,1)</f>
        <v>1</v>
      </c>
      <c r="Y679" s="55" t="n">
        <f aca="false">IF(OR(I679="DNB",I679="Dry DNB"),1,0)</f>
        <v>0</v>
      </c>
      <c r="Z679" s="55" t="n">
        <f aca="false">IF(ISNUMBER(W679),A679-W679,"")</f>
        <v>84</v>
      </c>
      <c r="AA679" s="55" t="n">
        <f aca="false">MATCH(A679,DATAS,0)</f>
        <v>2</v>
      </c>
      <c r="AB679" s="55" t="n">
        <f aca="false">IF(AND(E679&gt;0,OR(AND(B679&gt;=1,B679&lt;=6),B679=10)),1,0)</f>
        <v>1</v>
      </c>
      <c r="AC679" s="55" t="n">
        <f aca="false">IF(AND(E679&gt;0,B679=10),1,0)</f>
        <v>0</v>
      </c>
      <c r="AD679" s="55" t="n">
        <f aca="false">IF(AND(C678=C679,AA678=AA679-1),AB678,"")</f>
        <v>1</v>
      </c>
      <c r="AE679" s="55" t="n">
        <f aca="false">IF(AND(C678=C679,AA678=AA679-1),AC678,"")</f>
        <v>0</v>
      </c>
      <c r="AF679" s="55" t="n">
        <f aca="false">IF(AA679=1,"",IF(AND(AB679=1,AD679&lt;&gt;1),1,0))</f>
        <v>0</v>
      </c>
      <c r="AG679" s="55" t="n">
        <f aca="false">IF(AA679=1,"",IF(AND(AC679=1,AE679&lt;&gt;1),1,0))</f>
        <v>0</v>
      </c>
      <c r="AH679" s="60" t="str">
        <f aca="false">IF(AND(E679&gt;0,AA679&lt;2,NOT(AND(C680=C679,AA680=AA679+1))),INDEX(DATAS,AA679+1),"")</f>
        <v/>
      </c>
      <c r="AI679" s="60" t="str">
        <f aca="false">IF(AND(AC679=1,AA679&lt;2),IF(AND(C680=C679,AA680=AA679+1),IF(AC680=1,"",INDEX(DATAS,AA679+1)),INDEX(DATAS,AA679+1)),"")</f>
        <v/>
      </c>
    </row>
    <row r="680" customFormat="false" ht="15" hidden="false" customHeight="false" outlineLevel="0" collapsed="false">
      <c r="A680" s="60" t="n">
        <v>46309</v>
      </c>
      <c r="B680" s="0" t="n">
        <v>5</v>
      </c>
      <c r="C680" s="0" t="n">
        <v>3979</v>
      </c>
      <c r="D680" s="0" t="n">
        <v>281</v>
      </c>
      <c r="E680" s="0" t="n">
        <v>3</v>
      </c>
      <c r="F680" s="55" t="s">
        <v>432</v>
      </c>
      <c r="G680" s="0" t="n">
        <v>31.1</v>
      </c>
      <c r="H680" s="0" t="n">
        <v>32</v>
      </c>
      <c r="I680" s="55" t="s">
        <v>157</v>
      </c>
      <c r="J680" s="0" t="n">
        <v>99</v>
      </c>
      <c r="K680" s="0" t="n">
        <v>71</v>
      </c>
      <c r="L680" s="0" t="n">
        <v>182</v>
      </c>
      <c r="M680" s="0" t="n">
        <v>480.34</v>
      </c>
      <c r="N680" s="0" t="n">
        <v>53.41</v>
      </c>
      <c r="O680" s="0" t="n">
        <v>19.38</v>
      </c>
      <c r="P680" s="0" t="n">
        <v>2.98</v>
      </c>
      <c r="Q680" s="0" t="n">
        <v>3.5</v>
      </c>
      <c r="R680" s="0" t="n">
        <v>4905</v>
      </c>
      <c r="S680" s="0" t="n">
        <v>10306</v>
      </c>
      <c r="T680" s="0" t="n">
        <v>50</v>
      </c>
      <c r="U680" s="0" t="n">
        <v>1634</v>
      </c>
      <c r="V680" s="0" t="n">
        <v>2</v>
      </c>
      <c r="W680" s="60" t="n">
        <v>46128</v>
      </c>
      <c r="X680" s="55" t="n">
        <f aca="false">IF(I680="Male",0,1)</f>
        <v>1</v>
      </c>
      <c r="Y680" s="55" t="n">
        <f aca="false">IF(OR(I680="DNB",I680="Dry DNB"),1,0)</f>
        <v>0</v>
      </c>
      <c r="Z680" s="55" t="n">
        <f aca="false">IF(ISNUMBER(W680),A680-W680,"")</f>
        <v>181</v>
      </c>
      <c r="AA680" s="55" t="n">
        <f aca="false">MATCH(A680,DATAS,0)</f>
        <v>1</v>
      </c>
      <c r="AB680" s="55" t="n">
        <f aca="false">IF(AND(E680&gt;0,OR(AND(B680&gt;=1,B680&lt;=6),B680=10)),1,0)</f>
        <v>1</v>
      </c>
      <c r="AC680" s="55" t="n">
        <f aca="false">IF(AND(E680&gt;0,B680=10),1,0)</f>
        <v>0</v>
      </c>
      <c r="AD680" s="0" t="str">
        <f aca="false">IF(AND(C679=C680,AA679=AA680-1),AB679,"")</f>
        <v/>
      </c>
      <c r="AE680" s="0" t="str">
        <f aca="false">IF(AND(C679=C680,AA679=AA680-1),AC679,"")</f>
        <v/>
      </c>
      <c r="AF680" s="0" t="str">
        <f aca="false">IF(AA680=1,"",IF(AND(AB680=1,AD680&lt;&gt;1),1,0))</f>
        <v/>
      </c>
      <c r="AG680" s="0" t="str">
        <f aca="false">IF(AA680=1,"",IF(AND(AC680=1,AE680&lt;&gt;1),1,0))</f>
        <v/>
      </c>
      <c r="AH680" s="60" t="str">
        <f aca="false">IF(AND(E680&gt;0,AA680&lt;2,NOT(AND(C681=C680,AA681=AA680+1))),INDEX(DATAS,AA680+1),"")</f>
        <v/>
      </c>
      <c r="AI680" s="60" t="str">
        <f aca="false">IF(AND(AC680=1,AA680&lt;2),IF(AND(C681=C680,AA681=AA680+1),IF(AC681=1,"",INDEX(DATAS,AA680+1)),INDEX(DATAS,AA680+1)),"")</f>
        <v/>
      </c>
    </row>
    <row r="681" customFormat="false" ht="15" hidden="false" customHeight="false" outlineLevel="0" collapsed="false">
      <c r="A681" s="60" t="n">
        <v>46310</v>
      </c>
      <c r="B681" s="0" t="n">
        <v>5</v>
      </c>
      <c r="C681" s="0" t="n">
        <v>3979</v>
      </c>
      <c r="D681" s="0" t="n">
        <v>282</v>
      </c>
      <c r="E681" s="0" t="n">
        <v>3</v>
      </c>
      <c r="F681" s="55" t="s">
        <v>432</v>
      </c>
      <c r="G681" s="0" t="n">
        <v>29.8</v>
      </c>
      <c r="H681" s="0" t="n">
        <v>31</v>
      </c>
      <c r="I681" s="55" t="s">
        <v>157</v>
      </c>
      <c r="J681" s="0" t="n">
        <v>99</v>
      </c>
      <c r="K681" s="0" t="n">
        <v>71</v>
      </c>
      <c r="L681" s="0" t="n">
        <v>183</v>
      </c>
      <c r="M681" s="0" t="n">
        <v>480.34</v>
      </c>
      <c r="N681" s="0" t="n">
        <v>53.41</v>
      </c>
      <c r="O681" s="0" t="n">
        <v>19.38</v>
      </c>
      <c r="P681" s="0" t="n">
        <v>2.98</v>
      </c>
      <c r="Q681" s="0" t="n">
        <v>3.5</v>
      </c>
      <c r="T681" s="0" t="n">
        <v>50</v>
      </c>
      <c r="U681" s="0" t="n">
        <v>1635</v>
      </c>
      <c r="V681" s="0" t="n">
        <v>2</v>
      </c>
      <c r="W681" s="60" t="n">
        <v>46128</v>
      </c>
      <c r="X681" s="55" t="n">
        <f aca="false">IF(I681="Male",0,1)</f>
        <v>1</v>
      </c>
      <c r="Y681" s="55" t="n">
        <f aca="false">IF(OR(I681="DNB",I681="Dry DNB"),1,0)</f>
        <v>0</v>
      </c>
      <c r="Z681" s="55" t="n">
        <f aca="false">IF(ISNUMBER(W681),A681-W681,"")</f>
        <v>182</v>
      </c>
      <c r="AA681" s="55" t="n">
        <f aca="false">MATCH(A681,DATAS,0)</f>
        <v>2</v>
      </c>
      <c r="AB681" s="55" t="n">
        <f aca="false">IF(AND(E681&gt;0,OR(AND(B681&gt;=1,B681&lt;=6),B681=10)),1,0)</f>
        <v>1</v>
      </c>
      <c r="AC681" s="55" t="n">
        <f aca="false">IF(AND(E681&gt;0,B681=10),1,0)</f>
        <v>0</v>
      </c>
      <c r="AD681" s="55" t="n">
        <f aca="false">IF(AND(C680=C681,AA680=AA681-1),AB680,"")</f>
        <v>1</v>
      </c>
      <c r="AE681" s="55" t="n">
        <f aca="false">IF(AND(C680=C681,AA680=AA681-1),AC680,"")</f>
        <v>0</v>
      </c>
      <c r="AF681" s="55" t="n">
        <f aca="false">IF(AA681=1,"",IF(AND(AB681=1,AD681&lt;&gt;1),1,0))</f>
        <v>0</v>
      </c>
      <c r="AG681" s="55" t="n">
        <f aca="false">IF(AA681=1,"",IF(AND(AC681=1,AE681&lt;&gt;1),1,0))</f>
        <v>0</v>
      </c>
      <c r="AH681" s="60" t="str">
        <f aca="false">IF(AND(E681&gt;0,AA681&lt;2,NOT(AND(C682=C681,AA682=AA681+1))),INDEX(DATAS,AA681+1),"")</f>
        <v/>
      </c>
      <c r="AI681" s="60" t="str">
        <f aca="false">IF(AND(AC681=1,AA681&lt;2),IF(AND(C682=C681,AA682=AA681+1),IF(AC682=1,"",INDEX(DATAS,AA681+1)),INDEX(DATAS,AA681+1)),"")</f>
        <v/>
      </c>
    </row>
    <row r="682" customFormat="false" ht="15" hidden="false" customHeight="false" outlineLevel="0" collapsed="false">
      <c r="A682" s="60" t="n">
        <v>46309</v>
      </c>
      <c r="B682" s="0" t="n">
        <v>3</v>
      </c>
      <c r="C682" s="0" t="n">
        <v>3983</v>
      </c>
      <c r="D682" s="0" t="n">
        <v>52</v>
      </c>
      <c r="E682" s="0" t="n">
        <v>3</v>
      </c>
      <c r="F682" s="55" t="s">
        <v>433</v>
      </c>
      <c r="G682" s="0" t="n">
        <v>75.9</v>
      </c>
      <c r="H682" s="0" t="n">
        <v>77</v>
      </c>
      <c r="I682" s="55" t="s">
        <v>166</v>
      </c>
      <c r="J682" s="0" t="n">
        <v>52</v>
      </c>
      <c r="M682" s="0" t="n">
        <v>1358.08</v>
      </c>
      <c r="N682" s="0" t="n">
        <v>33.85</v>
      </c>
      <c r="O682" s="0" t="n">
        <v>36.83</v>
      </c>
      <c r="P682" s="0" t="n">
        <v>3.29</v>
      </c>
      <c r="Q682" s="0" t="n">
        <v>3.11</v>
      </c>
      <c r="R682" s="0" t="n">
        <v>6381</v>
      </c>
      <c r="S682" s="0" t="n">
        <v>12826</v>
      </c>
      <c r="U682" s="0" t="n">
        <v>1630</v>
      </c>
      <c r="V682" s="0" t="n">
        <v>0</v>
      </c>
      <c r="X682" s="55" t="n">
        <f aca="false">IF(I682="Male",0,1)</f>
        <v>1</v>
      </c>
      <c r="Y682" s="55" t="n">
        <f aca="false">IF(OR(I682="DNB",I682="Dry DNB"),1,0)</f>
        <v>0</v>
      </c>
      <c r="Z682" s="0" t="str">
        <f aca="false">IF(ISNUMBER(W682),A682-W682,"")</f>
        <v/>
      </c>
      <c r="AA682" s="55" t="n">
        <f aca="false">MATCH(A682,DATAS,0)</f>
        <v>1</v>
      </c>
      <c r="AB682" s="55" t="n">
        <f aca="false">IF(AND(E682&gt;0,OR(AND(B682&gt;=1,B682&lt;=6),B682=10)),1,0)</f>
        <v>1</v>
      </c>
      <c r="AC682" s="55" t="n">
        <f aca="false">IF(AND(E682&gt;0,B682=10),1,0)</f>
        <v>0</v>
      </c>
      <c r="AD682" s="0" t="str">
        <f aca="false">IF(AND(C681=C682,AA681=AA682-1),AB681,"")</f>
        <v/>
      </c>
      <c r="AE682" s="0" t="str">
        <f aca="false">IF(AND(C681=C682,AA681=AA682-1),AC681,"")</f>
        <v/>
      </c>
      <c r="AF682" s="0" t="str">
        <f aca="false">IF(AA682=1,"",IF(AND(AB682=1,AD682&lt;&gt;1),1,0))</f>
        <v/>
      </c>
      <c r="AG682" s="0" t="str">
        <f aca="false">IF(AA682=1,"",IF(AND(AC682=1,AE682&lt;&gt;1),1,0))</f>
        <v/>
      </c>
      <c r="AH682" s="60" t="str">
        <f aca="false">IF(AND(E682&gt;0,AA682&lt;2,NOT(AND(C683=C682,AA683=AA682+1))),INDEX(DATAS,AA682+1),"")</f>
        <v/>
      </c>
      <c r="AI682" s="60" t="str">
        <f aca="false">IF(AND(AC682=1,AA682&lt;2),IF(AND(C683=C682,AA683=AA682+1),IF(AC683=1,"",INDEX(DATAS,AA682+1)),INDEX(DATAS,AA682+1)),"")</f>
        <v/>
      </c>
    </row>
    <row r="683" customFormat="false" ht="15" hidden="false" customHeight="false" outlineLevel="0" collapsed="false">
      <c r="A683" s="60" t="n">
        <v>46310</v>
      </c>
      <c r="B683" s="0" t="n">
        <v>3</v>
      </c>
      <c r="C683" s="0" t="n">
        <v>3983</v>
      </c>
      <c r="D683" s="0" t="n">
        <v>53</v>
      </c>
      <c r="E683" s="0" t="n">
        <v>3</v>
      </c>
      <c r="F683" s="55" t="s">
        <v>433</v>
      </c>
      <c r="G683" s="0" t="n">
        <v>75.5</v>
      </c>
      <c r="H683" s="0" t="n">
        <v>77</v>
      </c>
      <c r="I683" s="55" t="s">
        <v>166</v>
      </c>
      <c r="J683" s="0" t="n">
        <v>53</v>
      </c>
      <c r="M683" s="0" t="n">
        <v>1358.08</v>
      </c>
      <c r="N683" s="0" t="n">
        <v>33.85</v>
      </c>
      <c r="O683" s="0" t="n">
        <v>36.83</v>
      </c>
      <c r="P683" s="0" t="n">
        <v>3.29</v>
      </c>
      <c r="Q683" s="0" t="n">
        <v>3.11</v>
      </c>
      <c r="U683" s="0" t="n">
        <v>1631</v>
      </c>
      <c r="V683" s="0" t="n">
        <v>0</v>
      </c>
      <c r="X683" s="55" t="n">
        <f aca="false">IF(I683="Male",0,1)</f>
        <v>1</v>
      </c>
      <c r="Y683" s="55" t="n">
        <f aca="false">IF(OR(I683="DNB",I683="Dry DNB"),1,0)</f>
        <v>0</v>
      </c>
      <c r="Z683" s="0" t="str">
        <f aca="false">IF(ISNUMBER(W683),A683-W683,"")</f>
        <v/>
      </c>
      <c r="AA683" s="55" t="n">
        <f aca="false">MATCH(A683,DATAS,0)</f>
        <v>2</v>
      </c>
      <c r="AB683" s="55" t="n">
        <f aca="false">IF(AND(E683&gt;0,OR(AND(B683&gt;=1,B683&lt;=6),B683=10)),1,0)</f>
        <v>1</v>
      </c>
      <c r="AC683" s="55" t="n">
        <f aca="false">IF(AND(E683&gt;0,B683=10),1,0)</f>
        <v>0</v>
      </c>
      <c r="AD683" s="55" t="n">
        <f aca="false">IF(AND(C682=C683,AA682=AA683-1),AB682,"")</f>
        <v>1</v>
      </c>
      <c r="AE683" s="55" t="n">
        <f aca="false">IF(AND(C682=C683,AA682=AA683-1),AC682,"")</f>
        <v>0</v>
      </c>
      <c r="AF683" s="55" t="n">
        <f aca="false">IF(AA683=1,"",IF(AND(AB683=1,AD683&lt;&gt;1),1,0))</f>
        <v>0</v>
      </c>
      <c r="AG683" s="55" t="n">
        <f aca="false">IF(AA683=1,"",IF(AND(AC683=1,AE683&lt;&gt;1),1,0))</f>
        <v>0</v>
      </c>
      <c r="AH683" s="60" t="str">
        <f aca="false">IF(AND(E683&gt;0,AA683&lt;2,NOT(AND(C684=C683,AA684=AA683+1))),INDEX(DATAS,AA683+1),"")</f>
        <v/>
      </c>
      <c r="AI683" s="60" t="str">
        <f aca="false">IF(AND(AC683=1,AA683&lt;2),IF(AND(C684=C683,AA684=AA683+1),IF(AC684=1,"",INDEX(DATAS,AA683+1)),INDEX(DATAS,AA683+1)),"")</f>
        <v/>
      </c>
    </row>
    <row r="684" customFormat="false" ht="15" hidden="false" customHeight="false" outlineLevel="0" collapsed="false">
      <c r="A684" s="60" t="n">
        <v>46309</v>
      </c>
      <c r="B684" s="0" t="n">
        <v>7</v>
      </c>
      <c r="C684" s="0" t="n">
        <v>3985</v>
      </c>
      <c r="D684" s="0" t="n">
        <v>395</v>
      </c>
      <c r="E684" s="0" t="n">
        <v>2</v>
      </c>
      <c r="F684" s="55" t="s">
        <v>433</v>
      </c>
      <c r="I684" s="55" t="s">
        <v>162</v>
      </c>
      <c r="J684" s="0" t="n">
        <v>179</v>
      </c>
      <c r="K684" s="0" t="n">
        <v>81</v>
      </c>
      <c r="L684" s="0" t="n">
        <v>245</v>
      </c>
      <c r="M684" s="0" t="n">
        <v>663.11</v>
      </c>
      <c r="N684" s="0" t="n">
        <v>58.98</v>
      </c>
      <c r="O684" s="0" t="n">
        <v>21.91</v>
      </c>
      <c r="P684" s="0" t="n">
        <v>5.89</v>
      </c>
      <c r="Q684" s="0" t="n">
        <v>4.2</v>
      </c>
      <c r="R684" s="0" t="n">
        <v>4061</v>
      </c>
      <c r="S684" s="0" t="n">
        <v>8234</v>
      </c>
      <c r="T684" s="0" t="n">
        <v>46.6</v>
      </c>
      <c r="U684" s="0" t="n">
        <v>1630</v>
      </c>
      <c r="V684" s="0" t="n">
        <v>4</v>
      </c>
      <c r="W684" s="60" t="n">
        <v>46065</v>
      </c>
      <c r="X684" s="55" t="n">
        <f aca="false">IF(I684="Male",0,1)</f>
        <v>1</v>
      </c>
      <c r="Y684" s="55" t="n">
        <f aca="false">IF(OR(I684="DNB",I684="Dry DNB"),1,0)</f>
        <v>0</v>
      </c>
      <c r="Z684" s="55" t="n">
        <f aca="false">IF(ISNUMBER(W684),A684-W684,"")</f>
        <v>244</v>
      </c>
      <c r="AA684" s="55" t="n">
        <f aca="false">MATCH(A684,DATAS,0)</f>
        <v>1</v>
      </c>
      <c r="AB684" s="55" t="n">
        <f aca="false">IF(AND(E684&gt;0,OR(AND(B684&gt;=1,B684&lt;=6),B684=10)),1,0)</f>
        <v>0</v>
      </c>
      <c r="AC684" s="55" t="n">
        <f aca="false">IF(AND(E684&gt;0,B684=10),1,0)</f>
        <v>0</v>
      </c>
      <c r="AD684" s="0" t="str">
        <f aca="false">IF(AND(C683=C684,AA683=AA684-1),AB683,"")</f>
        <v/>
      </c>
      <c r="AE684" s="0" t="str">
        <f aca="false">IF(AND(C683=C684,AA683=AA684-1),AC683,"")</f>
        <v/>
      </c>
      <c r="AF684" s="0" t="str">
        <f aca="false">IF(AA684=1,"",IF(AND(AB684=1,AD684&lt;&gt;1),1,0))</f>
        <v/>
      </c>
      <c r="AG684" s="0" t="str">
        <f aca="false">IF(AA684=1,"",IF(AND(AC684=1,AE684&lt;&gt;1),1,0))</f>
        <v/>
      </c>
      <c r="AH684" s="60" t="str">
        <f aca="false">IF(AND(E684&gt;0,AA684&lt;2,NOT(AND(C685=C684,AA685=AA684+1))),INDEX(DATAS,AA684+1),"")</f>
        <v/>
      </c>
      <c r="AI684" s="60" t="str">
        <f aca="false">IF(AND(AC684=1,AA684&lt;2),IF(AND(C685=C684,AA685=AA684+1),IF(AC685=1,"",INDEX(DATAS,AA684+1)),INDEX(DATAS,AA684+1)),"")</f>
        <v/>
      </c>
    </row>
    <row r="685" customFormat="false" ht="15" hidden="false" customHeight="false" outlineLevel="0" collapsed="false">
      <c r="A685" s="60" t="n">
        <v>46310</v>
      </c>
      <c r="B685" s="0" t="n">
        <v>7</v>
      </c>
      <c r="C685" s="0" t="n">
        <v>3985</v>
      </c>
      <c r="D685" s="0" t="n">
        <v>395</v>
      </c>
      <c r="E685" s="0" t="n">
        <v>2</v>
      </c>
      <c r="F685" s="55" t="s">
        <v>433</v>
      </c>
      <c r="I685" s="55" t="s">
        <v>162</v>
      </c>
      <c r="J685" s="0" t="n">
        <v>179</v>
      </c>
      <c r="K685" s="0" t="n">
        <v>81</v>
      </c>
      <c r="L685" s="0" t="n">
        <v>246</v>
      </c>
      <c r="M685" s="0" t="n">
        <v>663.11</v>
      </c>
      <c r="N685" s="0" t="n">
        <v>58.98</v>
      </c>
      <c r="O685" s="0" t="n">
        <v>21.91</v>
      </c>
      <c r="P685" s="0" t="n">
        <v>5.89</v>
      </c>
      <c r="Q685" s="0" t="n">
        <v>4.2</v>
      </c>
      <c r="T685" s="0" t="n">
        <v>46.6</v>
      </c>
      <c r="U685" s="0" t="n">
        <v>1631</v>
      </c>
      <c r="V685" s="0" t="n">
        <v>4</v>
      </c>
      <c r="W685" s="60" t="n">
        <v>46065</v>
      </c>
      <c r="X685" s="55" t="n">
        <f aca="false">IF(I685="Male",0,1)</f>
        <v>1</v>
      </c>
      <c r="Y685" s="55" t="n">
        <f aca="false">IF(OR(I685="DNB",I685="Dry DNB"),1,0)</f>
        <v>0</v>
      </c>
      <c r="Z685" s="55" t="n">
        <f aca="false">IF(ISNUMBER(W685),A685-W685,"")</f>
        <v>245</v>
      </c>
      <c r="AA685" s="55" t="n">
        <f aca="false">MATCH(A685,DATAS,0)</f>
        <v>2</v>
      </c>
      <c r="AB685" s="55" t="n">
        <f aca="false">IF(AND(E685&gt;0,OR(AND(B685&gt;=1,B685&lt;=6),B685=10)),1,0)</f>
        <v>0</v>
      </c>
      <c r="AC685" s="55" t="n">
        <f aca="false">IF(AND(E685&gt;0,B685=10),1,0)</f>
        <v>0</v>
      </c>
      <c r="AD685" s="55" t="n">
        <f aca="false">IF(AND(C684=C685,AA684=AA685-1),AB684,"")</f>
        <v>0</v>
      </c>
      <c r="AE685" s="55" t="n">
        <f aca="false">IF(AND(C684=C685,AA684=AA685-1),AC684,"")</f>
        <v>0</v>
      </c>
      <c r="AF685" s="55" t="n">
        <f aca="false">IF(AA685=1,"",IF(AND(AB685=1,AD685&lt;&gt;1),1,0))</f>
        <v>0</v>
      </c>
      <c r="AG685" s="55" t="n">
        <f aca="false">IF(AA685=1,"",IF(AND(AC685=1,AE685&lt;&gt;1),1,0))</f>
        <v>0</v>
      </c>
      <c r="AH685" s="60" t="str">
        <f aca="false">IF(AND(E685&gt;0,AA685&lt;2,NOT(AND(C686=C685,AA686=AA685+1))),INDEX(DATAS,AA685+1),"")</f>
        <v/>
      </c>
      <c r="AI685" s="60" t="str">
        <f aca="false">IF(AND(AC685=1,AA685&lt;2),IF(AND(C686=C685,AA686=AA685+1),IF(AC686=1,"",INDEX(DATAS,AA685+1)),INDEX(DATAS,AA685+1)),"")</f>
        <v/>
      </c>
    </row>
    <row r="686" customFormat="false" ht="15" hidden="false" customHeight="false" outlineLevel="0" collapsed="false">
      <c r="A686" s="60" t="n">
        <v>46309</v>
      </c>
      <c r="B686" s="0" t="n">
        <v>3</v>
      </c>
      <c r="C686" s="0" t="n">
        <v>3986</v>
      </c>
      <c r="D686" s="0" t="n">
        <v>100</v>
      </c>
      <c r="E686" s="0" t="n">
        <v>3</v>
      </c>
      <c r="F686" s="55" t="s">
        <v>434</v>
      </c>
      <c r="G686" s="0" t="n">
        <v>69.4</v>
      </c>
      <c r="H686" s="0" t="n">
        <v>67</v>
      </c>
      <c r="I686" s="55" t="s">
        <v>157</v>
      </c>
      <c r="J686" s="0" t="n">
        <v>65</v>
      </c>
      <c r="K686" s="0" t="n">
        <v>65</v>
      </c>
      <c r="L686" s="0" t="n">
        <v>35</v>
      </c>
      <c r="M686" s="0" t="n">
        <v>520.46</v>
      </c>
      <c r="N686" s="0" t="n">
        <v>65.09</v>
      </c>
      <c r="O686" s="0" t="n">
        <v>32.11</v>
      </c>
      <c r="P686" s="0" t="n">
        <v>3.19</v>
      </c>
      <c r="Q686" s="0" t="n">
        <v>3.25</v>
      </c>
      <c r="R686" s="0" t="n">
        <v>5621</v>
      </c>
      <c r="S686" s="0" t="n">
        <v>11298</v>
      </c>
      <c r="T686" s="0" t="n">
        <v>62.75</v>
      </c>
      <c r="U686" s="0" t="n">
        <v>1627</v>
      </c>
      <c r="V686" s="0" t="n">
        <v>1</v>
      </c>
      <c r="W686" s="60" t="n">
        <v>46275</v>
      </c>
      <c r="X686" s="55" t="n">
        <f aca="false">IF(I686="Male",0,1)</f>
        <v>1</v>
      </c>
      <c r="Y686" s="55" t="n">
        <f aca="false">IF(OR(I686="DNB",I686="Dry DNB"),1,0)</f>
        <v>0</v>
      </c>
      <c r="Z686" s="55" t="n">
        <f aca="false">IF(ISNUMBER(W686),A686-W686,"")</f>
        <v>34</v>
      </c>
      <c r="AA686" s="55" t="n">
        <f aca="false">MATCH(A686,DATAS,0)</f>
        <v>1</v>
      </c>
      <c r="AB686" s="55" t="n">
        <f aca="false">IF(AND(E686&gt;0,OR(AND(B686&gt;=1,B686&lt;=6),B686=10)),1,0)</f>
        <v>1</v>
      </c>
      <c r="AC686" s="55" t="n">
        <f aca="false">IF(AND(E686&gt;0,B686=10),1,0)</f>
        <v>0</v>
      </c>
      <c r="AD686" s="0" t="str">
        <f aca="false">IF(AND(C685=C686,AA685=AA686-1),AB685,"")</f>
        <v/>
      </c>
      <c r="AE686" s="0" t="str">
        <f aca="false">IF(AND(C685=C686,AA685=AA686-1),AC685,"")</f>
        <v/>
      </c>
      <c r="AF686" s="0" t="str">
        <f aca="false">IF(AA686=1,"",IF(AND(AB686=1,AD686&lt;&gt;1),1,0))</f>
        <v/>
      </c>
      <c r="AG686" s="0" t="str">
        <f aca="false">IF(AA686=1,"",IF(AND(AC686=1,AE686&lt;&gt;1),1,0))</f>
        <v/>
      </c>
      <c r="AH686" s="60" t="str">
        <f aca="false">IF(AND(E686&gt;0,AA686&lt;2,NOT(AND(C687=C686,AA687=AA686+1))),INDEX(DATAS,AA686+1),"")</f>
        <v/>
      </c>
      <c r="AI686" s="60" t="str">
        <f aca="false">IF(AND(AC686=1,AA686&lt;2),IF(AND(C687=C686,AA687=AA686+1),IF(AC687=1,"",INDEX(DATAS,AA686+1)),INDEX(DATAS,AA686+1)),"")</f>
        <v/>
      </c>
    </row>
    <row r="687" customFormat="false" ht="15" hidden="false" customHeight="false" outlineLevel="0" collapsed="false">
      <c r="A687" s="60" t="n">
        <v>46310</v>
      </c>
      <c r="B687" s="0" t="n">
        <v>3</v>
      </c>
      <c r="C687" s="0" t="n">
        <v>3986</v>
      </c>
      <c r="D687" s="0" t="n">
        <v>101</v>
      </c>
      <c r="E687" s="0" t="n">
        <v>3</v>
      </c>
      <c r="F687" s="55" t="s">
        <v>434</v>
      </c>
      <c r="G687" s="0" t="n">
        <v>67.8</v>
      </c>
      <c r="H687" s="0" t="n">
        <v>68</v>
      </c>
      <c r="I687" s="55" t="s">
        <v>157</v>
      </c>
      <c r="J687" s="0" t="n">
        <v>65</v>
      </c>
      <c r="K687" s="0" t="n">
        <v>65</v>
      </c>
      <c r="L687" s="0" t="n">
        <v>36</v>
      </c>
      <c r="M687" s="0" t="n">
        <v>520.46</v>
      </c>
      <c r="N687" s="0" t="n">
        <v>65.09</v>
      </c>
      <c r="O687" s="0" t="n">
        <v>32.11</v>
      </c>
      <c r="P687" s="0" t="n">
        <v>3.19</v>
      </c>
      <c r="Q687" s="0" t="n">
        <v>3.25</v>
      </c>
      <c r="T687" s="0" t="n">
        <v>62.75</v>
      </c>
      <c r="U687" s="0" t="n">
        <v>1628</v>
      </c>
      <c r="V687" s="0" t="n">
        <v>1</v>
      </c>
      <c r="W687" s="60" t="n">
        <v>46275</v>
      </c>
      <c r="X687" s="55" t="n">
        <f aca="false">IF(I687="Male",0,1)</f>
        <v>1</v>
      </c>
      <c r="Y687" s="55" t="n">
        <f aca="false">IF(OR(I687="DNB",I687="Dry DNB"),1,0)</f>
        <v>0</v>
      </c>
      <c r="Z687" s="55" t="n">
        <f aca="false">IF(ISNUMBER(W687),A687-W687,"")</f>
        <v>35</v>
      </c>
      <c r="AA687" s="55" t="n">
        <f aca="false">MATCH(A687,DATAS,0)</f>
        <v>2</v>
      </c>
      <c r="AB687" s="55" t="n">
        <f aca="false">IF(AND(E687&gt;0,OR(AND(B687&gt;=1,B687&lt;=6),B687=10)),1,0)</f>
        <v>1</v>
      </c>
      <c r="AC687" s="55" t="n">
        <f aca="false">IF(AND(E687&gt;0,B687=10),1,0)</f>
        <v>0</v>
      </c>
      <c r="AD687" s="55" t="n">
        <f aca="false">IF(AND(C686=C687,AA686=AA687-1),AB686,"")</f>
        <v>1</v>
      </c>
      <c r="AE687" s="55" t="n">
        <f aca="false">IF(AND(C686=C687,AA686=AA687-1),AC686,"")</f>
        <v>0</v>
      </c>
      <c r="AF687" s="55" t="n">
        <f aca="false">IF(AA687=1,"",IF(AND(AB687=1,AD687&lt;&gt;1),1,0))</f>
        <v>0</v>
      </c>
      <c r="AG687" s="55" t="n">
        <f aca="false">IF(AA687=1,"",IF(AND(AC687=1,AE687&lt;&gt;1),1,0))</f>
        <v>0</v>
      </c>
      <c r="AH687" s="60" t="str">
        <f aca="false">IF(AND(E687&gt;0,AA687&lt;2,NOT(AND(C688=C687,AA688=AA687+1))),INDEX(DATAS,AA687+1),"")</f>
        <v/>
      </c>
      <c r="AI687" s="60" t="str">
        <f aca="false">IF(AND(AC687=1,AA687&lt;2),IF(AND(C688=C687,AA688=AA687+1),IF(AC688=1,"",INDEX(DATAS,AA687+1)),INDEX(DATAS,AA687+1)),"")</f>
        <v/>
      </c>
    </row>
    <row r="688" customFormat="false" ht="15" hidden="false" customHeight="false" outlineLevel="0" collapsed="false">
      <c r="A688" s="60" t="n">
        <v>46309</v>
      </c>
      <c r="B688" s="0" t="n">
        <v>5</v>
      </c>
      <c r="C688" s="0" t="n">
        <v>3990</v>
      </c>
      <c r="D688" s="0" t="n">
        <v>432</v>
      </c>
      <c r="E688" s="0" t="n">
        <v>2</v>
      </c>
      <c r="F688" s="55" t="s">
        <v>435</v>
      </c>
      <c r="G688" s="0" t="n">
        <v>29.9</v>
      </c>
      <c r="H688" s="0" t="n">
        <v>32</v>
      </c>
      <c r="I688" s="55" t="s">
        <v>177</v>
      </c>
      <c r="J688" s="0" t="n">
        <v>432</v>
      </c>
      <c r="K688" s="0" t="n">
        <v>61</v>
      </c>
      <c r="M688" s="0" t="n">
        <v>646.56</v>
      </c>
      <c r="N688" s="0" t="n">
        <v>51.39</v>
      </c>
      <c r="O688" s="0" t="n">
        <v>37.29</v>
      </c>
      <c r="P688" s="0" t="n">
        <v>5.21</v>
      </c>
      <c r="Q688" s="0" t="n">
        <v>3.71</v>
      </c>
      <c r="R688" s="0" t="n">
        <v>4448</v>
      </c>
      <c r="S688" s="0" t="n">
        <v>9796</v>
      </c>
      <c r="T688" s="0" t="n">
        <v>45</v>
      </c>
      <c r="U688" s="0" t="n">
        <v>1622</v>
      </c>
      <c r="V688" s="0" t="n">
        <v>11</v>
      </c>
      <c r="W688" s="60" t="n">
        <v>46272</v>
      </c>
      <c r="X688" s="55" t="n">
        <f aca="false">IF(I688="Male",0,1)</f>
        <v>1</v>
      </c>
      <c r="Y688" s="55" t="n">
        <f aca="false">IF(OR(I688="DNB",I688="Dry DNB"),1,0)</f>
        <v>0</v>
      </c>
      <c r="Z688" s="55" t="n">
        <f aca="false">IF(ISNUMBER(W688),A688-W688,"")</f>
        <v>37</v>
      </c>
      <c r="AA688" s="55" t="n">
        <f aca="false">MATCH(A688,DATAS,0)</f>
        <v>1</v>
      </c>
      <c r="AB688" s="55" t="n">
        <f aca="false">IF(AND(E688&gt;0,OR(AND(B688&gt;=1,B688&lt;=6),B688=10)),1,0)</f>
        <v>1</v>
      </c>
      <c r="AC688" s="55" t="n">
        <f aca="false">IF(AND(E688&gt;0,B688=10),1,0)</f>
        <v>0</v>
      </c>
      <c r="AD688" s="0" t="str">
        <f aca="false">IF(AND(C687=C688,AA687=AA688-1),AB687,"")</f>
        <v/>
      </c>
      <c r="AE688" s="0" t="str">
        <f aca="false">IF(AND(C687=C688,AA687=AA688-1),AC687,"")</f>
        <v/>
      </c>
      <c r="AF688" s="0" t="str">
        <f aca="false">IF(AA688=1,"",IF(AND(AB688=1,AD688&lt;&gt;1),1,0))</f>
        <v/>
      </c>
      <c r="AG688" s="0" t="str">
        <f aca="false">IF(AA688=1,"",IF(AND(AC688=1,AE688&lt;&gt;1),1,0))</f>
        <v/>
      </c>
      <c r="AH688" s="60" t="str">
        <f aca="false">IF(AND(E688&gt;0,AA688&lt;2,NOT(AND(C689=C688,AA689=AA688+1))),INDEX(DATAS,AA688+1),"")</f>
        <v/>
      </c>
      <c r="AI688" s="60" t="str">
        <f aca="false">IF(AND(AC688=1,AA688&lt;2),IF(AND(C689=C688,AA689=AA688+1),IF(AC689=1,"",INDEX(DATAS,AA688+1)),INDEX(DATAS,AA688+1)),"")</f>
        <v/>
      </c>
    </row>
    <row r="689" customFormat="false" ht="15" hidden="false" customHeight="false" outlineLevel="0" collapsed="false">
      <c r="A689" s="60" t="n">
        <v>46310</v>
      </c>
      <c r="B689" s="0" t="n">
        <v>5</v>
      </c>
      <c r="C689" s="0" t="n">
        <v>3990</v>
      </c>
      <c r="D689" s="0" t="n">
        <v>433</v>
      </c>
      <c r="E689" s="0" t="n">
        <v>2</v>
      </c>
      <c r="F689" s="55" t="s">
        <v>435</v>
      </c>
      <c r="G689" s="0" t="n">
        <v>32.6</v>
      </c>
      <c r="H689" s="0" t="n">
        <v>32</v>
      </c>
      <c r="I689" s="55" t="s">
        <v>177</v>
      </c>
      <c r="J689" s="0" t="n">
        <v>433</v>
      </c>
      <c r="K689" s="0" t="n">
        <v>61</v>
      </c>
      <c r="M689" s="0" t="n">
        <v>646.56</v>
      </c>
      <c r="N689" s="0" t="n">
        <v>51.39</v>
      </c>
      <c r="O689" s="0" t="n">
        <v>37.29</v>
      </c>
      <c r="P689" s="0" t="n">
        <v>5.21</v>
      </c>
      <c r="Q689" s="0" t="n">
        <v>3.71</v>
      </c>
      <c r="T689" s="0" t="n">
        <v>45</v>
      </c>
      <c r="U689" s="0" t="n">
        <v>1623</v>
      </c>
      <c r="V689" s="0" t="n">
        <v>11</v>
      </c>
      <c r="W689" s="60" t="n">
        <v>46272</v>
      </c>
      <c r="X689" s="55" t="n">
        <f aca="false">IF(I689="Male",0,1)</f>
        <v>1</v>
      </c>
      <c r="Y689" s="55" t="n">
        <f aca="false">IF(OR(I689="DNB",I689="Dry DNB"),1,0)</f>
        <v>0</v>
      </c>
      <c r="Z689" s="55" t="n">
        <f aca="false">IF(ISNUMBER(W689),A689-W689,"")</f>
        <v>38</v>
      </c>
      <c r="AA689" s="55" t="n">
        <f aca="false">MATCH(A689,DATAS,0)</f>
        <v>2</v>
      </c>
      <c r="AB689" s="55" t="n">
        <f aca="false">IF(AND(E689&gt;0,OR(AND(B689&gt;=1,B689&lt;=6),B689=10)),1,0)</f>
        <v>1</v>
      </c>
      <c r="AC689" s="55" t="n">
        <f aca="false">IF(AND(E689&gt;0,B689=10),1,0)</f>
        <v>0</v>
      </c>
      <c r="AD689" s="55" t="n">
        <f aca="false">IF(AND(C688=C689,AA688=AA689-1),AB688,"")</f>
        <v>1</v>
      </c>
      <c r="AE689" s="55" t="n">
        <f aca="false">IF(AND(C688=C689,AA688=AA689-1),AC688,"")</f>
        <v>0</v>
      </c>
      <c r="AF689" s="55" t="n">
        <f aca="false">IF(AA689=1,"",IF(AND(AB689=1,AD689&lt;&gt;1),1,0))</f>
        <v>0</v>
      </c>
      <c r="AG689" s="55" t="n">
        <f aca="false">IF(AA689=1,"",IF(AND(AC689=1,AE689&lt;&gt;1),1,0))</f>
        <v>0</v>
      </c>
      <c r="AH689" s="60" t="str">
        <f aca="false">IF(AND(E689&gt;0,AA689&lt;2,NOT(AND(C690=C689,AA690=AA689+1))),INDEX(DATAS,AA689+1),"")</f>
        <v/>
      </c>
      <c r="AI689" s="60" t="str">
        <f aca="false">IF(AND(AC689=1,AA689&lt;2),IF(AND(C690=C689,AA690=AA689+1),IF(AC690=1,"",INDEX(DATAS,AA689+1)),INDEX(DATAS,AA689+1)),"")</f>
        <v/>
      </c>
    </row>
    <row r="690" customFormat="false" ht="15" hidden="false" customHeight="false" outlineLevel="0" collapsed="false">
      <c r="A690" s="60" t="n">
        <v>46309</v>
      </c>
      <c r="B690" s="0" t="n">
        <v>2</v>
      </c>
      <c r="C690" s="0" t="n">
        <v>3992</v>
      </c>
      <c r="D690" s="0" t="n">
        <v>226</v>
      </c>
      <c r="E690" s="0" t="n">
        <v>2</v>
      </c>
      <c r="F690" s="55" t="s">
        <v>436</v>
      </c>
      <c r="G690" s="0" t="n">
        <v>52.2</v>
      </c>
      <c r="H690" s="0" t="n">
        <v>54</v>
      </c>
      <c r="I690" s="55" t="s">
        <v>157</v>
      </c>
      <c r="J690" s="0" t="n">
        <v>142</v>
      </c>
      <c r="K690" s="0" t="n">
        <v>100</v>
      </c>
      <c r="L690" s="0" t="n">
        <v>84</v>
      </c>
      <c r="M690" s="0" t="n">
        <v>1352.68</v>
      </c>
      <c r="N690" s="0" t="n">
        <v>32.37</v>
      </c>
      <c r="O690" s="0" t="n">
        <v>38.3</v>
      </c>
      <c r="P690" s="0" t="n">
        <v>3.03</v>
      </c>
      <c r="Q690" s="0" t="n">
        <v>3.12</v>
      </c>
      <c r="R690" s="0" t="n">
        <v>6205</v>
      </c>
      <c r="S690" s="0" t="n">
        <v>12915</v>
      </c>
      <c r="T690" s="0" t="n">
        <v>64.95</v>
      </c>
      <c r="U690" s="0" t="n">
        <v>1618</v>
      </c>
      <c r="V690" s="0" t="n">
        <v>2</v>
      </c>
      <c r="W690" s="60" t="n">
        <v>46226</v>
      </c>
      <c r="X690" s="55" t="n">
        <f aca="false">IF(I690="Male",0,1)</f>
        <v>1</v>
      </c>
      <c r="Y690" s="55" t="n">
        <f aca="false">IF(OR(I690="DNB",I690="Dry DNB"),1,0)</f>
        <v>0</v>
      </c>
      <c r="Z690" s="55" t="n">
        <f aca="false">IF(ISNUMBER(W690),A690-W690,"")</f>
        <v>83</v>
      </c>
      <c r="AA690" s="55" t="n">
        <f aca="false">MATCH(A690,DATAS,0)</f>
        <v>1</v>
      </c>
      <c r="AB690" s="55" t="n">
        <f aca="false">IF(AND(E690&gt;0,OR(AND(B690&gt;=1,B690&lt;=6),B690=10)),1,0)</f>
        <v>1</v>
      </c>
      <c r="AC690" s="55" t="n">
        <f aca="false">IF(AND(E690&gt;0,B690=10),1,0)</f>
        <v>0</v>
      </c>
      <c r="AD690" s="0" t="str">
        <f aca="false">IF(AND(C689=C690,AA689=AA690-1),AB689,"")</f>
        <v/>
      </c>
      <c r="AE690" s="0" t="str">
        <f aca="false">IF(AND(C689=C690,AA689=AA690-1),AC689,"")</f>
        <v/>
      </c>
      <c r="AF690" s="0" t="str">
        <f aca="false">IF(AA690=1,"",IF(AND(AB690=1,AD690&lt;&gt;1),1,0))</f>
        <v/>
      </c>
      <c r="AG690" s="0" t="str">
        <f aca="false">IF(AA690=1,"",IF(AND(AC690=1,AE690&lt;&gt;1),1,0))</f>
        <v/>
      </c>
      <c r="AH690" s="60" t="str">
        <f aca="false">IF(AND(E690&gt;0,AA690&lt;2,NOT(AND(C691=C690,AA691=AA690+1))),INDEX(DATAS,AA690+1),"")</f>
        <v/>
      </c>
      <c r="AI690" s="60" t="str">
        <f aca="false">IF(AND(AC690=1,AA690&lt;2),IF(AND(C691=C690,AA691=AA690+1),IF(AC691=1,"",INDEX(DATAS,AA690+1)),INDEX(DATAS,AA690+1)),"")</f>
        <v/>
      </c>
    </row>
    <row r="691" customFormat="false" ht="15" hidden="false" customHeight="false" outlineLevel="0" collapsed="false">
      <c r="A691" s="60" t="n">
        <v>46310</v>
      </c>
      <c r="B691" s="0" t="n">
        <v>2</v>
      </c>
      <c r="C691" s="0" t="n">
        <v>3992</v>
      </c>
      <c r="D691" s="0" t="n">
        <v>227</v>
      </c>
      <c r="E691" s="0" t="n">
        <v>2</v>
      </c>
      <c r="F691" s="55" t="s">
        <v>436</v>
      </c>
      <c r="G691" s="0" t="n">
        <v>52.1</v>
      </c>
      <c r="H691" s="0" t="n">
        <v>53</v>
      </c>
      <c r="I691" s="55" t="s">
        <v>157</v>
      </c>
      <c r="J691" s="0" t="n">
        <v>142</v>
      </c>
      <c r="K691" s="0" t="n">
        <v>100</v>
      </c>
      <c r="L691" s="0" t="n">
        <v>85</v>
      </c>
      <c r="M691" s="0" t="n">
        <v>1352.68</v>
      </c>
      <c r="N691" s="0" t="n">
        <v>32.37</v>
      </c>
      <c r="O691" s="0" t="n">
        <v>38.3</v>
      </c>
      <c r="P691" s="0" t="n">
        <v>3.03</v>
      </c>
      <c r="Q691" s="0" t="n">
        <v>3.12</v>
      </c>
      <c r="T691" s="0" t="n">
        <v>64.95</v>
      </c>
      <c r="U691" s="0" t="n">
        <v>1619</v>
      </c>
      <c r="V691" s="0" t="n">
        <v>2</v>
      </c>
      <c r="W691" s="60" t="n">
        <v>46226</v>
      </c>
      <c r="X691" s="55" t="n">
        <f aca="false">IF(I691="Male",0,1)</f>
        <v>1</v>
      </c>
      <c r="Y691" s="55" t="n">
        <f aca="false">IF(OR(I691="DNB",I691="Dry DNB"),1,0)</f>
        <v>0</v>
      </c>
      <c r="Z691" s="55" t="n">
        <f aca="false">IF(ISNUMBER(W691),A691-W691,"")</f>
        <v>84</v>
      </c>
      <c r="AA691" s="55" t="n">
        <f aca="false">MATCH(A691,DATAS,0)</f>
        <v>2</v>
      </c>
      <c r="AB691" s="55" t="n">
        <f aca="false">IF(AND(E691&gt;0,OR(AND(B691&gt;=1,B691&lt;=6),B691=10)),1,0)</f>
        <v>1</v>
      </c>
      <c r="AC691" s="55" t="n">
        <f aca="false">IF(AND(E691&gt;0,B691=10),1,0)</f>
        <v>0</v>
      </c>
      <c r="AD691" s="55" t="n">
        <f aca="false">IF(AND(C690=C691,AA690=AA691-1),AB690,"")</f>
        <v>1</v>
      </c>
      <c r="AE691" s="55" t="n">
        <f aca="false">IF(AND(C690=C691,AA690=AA691-1),AC690,"")</f>
        <v>0</v>
      </c>
      <c r="AF691" s="55" t="n">
        <f aca="false">IF(AA691=1,"",IF(AND(AB691=1,AD691&lt;&gt;1),1,0))</f>
        <v>0</v>
      </c>
      <c r="AG691" s="55" t="n">
        <f aca="false">IF(AA691=1,"",IF(AND(AC691=1,AE691&lt;&gt;1),1,0))</f>
        <v>0</v>
      </c>
      <c r="AH691" s="60" t="str">
        <f aca="false">IF(AND(E691&gt;0,AA691&lt;2,NOT(AND(C692=C691,AA692=AA691+1))),INDEX(DATAS,AA691+1),"")</f>
        <v/>
      </c>
      <c r="AI691" s="60" t="str">
        <f aca="false">IF(AND(AC691=1,AA691&lt;2),IF(AND(C692=C691,AA692=AA691+1),IF(AC692=1,"",INDEX(DATAS,AA691+1)),INDEX(DATAS,AA691+1)),"")</f>
        <v/>
      </c>
    </row>
    <row r="692" customFormat="false" ht="15" hidden="false" customHeight="false" outlineLevel="0" collapsed="false">
      <c r="A692" s="60" t="n">
        <v>46309</v>
      </c>
      <c r="B692" s="0" t="n">
        <v>5</v>
      </c>
      <c r="C692" s="0" t="n">
        <v>3994</v>
      </c>
      <c r="D692" s="0" t="n">
        <v>458</v>
      </c>
      <c r="E692" s="0" t="n">
        <v>2</v>
      </c>
      <c r="F692" s="55" t="s">
        <v>437</v>
      </c>
      <c r="G692" s="0" t="n">
        <v>26.5</v>
      </c>
      <c r="H692" s="0" t="n">
        <v>32</v>
      </c>
      <c r="I692" s="55" t="s">
        <v>177</v>
      </c>
      <c r="J692" s="0" t="n">
        <v>458</v>
      </c>
      <c r="K692" s="0" t="n">
        <v>59</v>
      </c>
      <c r="M692" s="0" t="n">
        <v>449</v>
      </c>
      <c r="N692" s="0" t="n">
        <v>49.28</v>
      </c>
      <c r="O692" s="0" t="n">
        <v>17.86</v>
      </c>
      <c r="P692" s="0" t="n">
        <v>5.31</v>
      </c>
      <c r="Q692" s="0" t="n">
        <v>3.85</v>
      </c>
      <c r="R692" s="0" t="n">
        <v>4701</v>
      </c>
      <c r="S692" s="0" t="n">
        <v>9600</v>
      </c>
      <c r="T692" s="0" t="n">
        <v>52.35</v>
      </c>
      <c r="U692" s="0" t="n">
        <v>1617</v>
      </c>
      <c r="V692" s="0" t="n">
        <v>9</v>
      </c>
      <c r="W692" s="60" t="n">
        <v>46268</v>
      </c>
      <c r="X692" s="55" t="n">
        <f aca="false">IF(I692="Male",0,1)</f>
        <v>1</v>
      </c>
      <c r="Y692" s="55" t="n">
        <f aca="false">IF(OR(I692="DNB",I692="Dry DNB"),1,0)</f>
        <v>0</v>
      </c>
      <c r="Z692" s="55" t="n">
        <f aca="false">IF(ISNUMBER(W692),A692-W692,"")</f>
        <v>41</v>
      </c>
      <c r="AA692" s="55" t="n">
        <f aca="false">MATCH(A692,DATAS,0)</f>
        <v>1</v>
      </c>
      <c r="AB692" s="55" t="n">
        <f aca="false">IF(AND(E692&gt;0,OR(AND(B692&gt;=1,B692&lt;=6),B692=10)),1,0)</f>
        <v>1</v>
      </c>
      <c r="AC692" s="55" t="n">
        <f aca="false">IF(AND(E692&gt;0,B692=10),1,0)</f>
        <v>0</v>
      </c>
      <c r="AD692" s="0" t="str">
        <f aca="false">IF(AND(C691=C692,AA691=AA692-1),AB691,"")</f>
        <v/>
      </c>
      <c r="AE692" s="0" t="str">
        <f aca="false">IF(AND(C691=C692,AA691=AA692-1),AC691,"")</f>
        <v/>
      </c>
      <c r="AF692" s="0" t="str">
        <f aca="false">IF(AA692=1,"",IF(AND(AB692=1,AD692&lt;&gt;1),1,0))</f>
        <v/>
      </c>
      <c r="AG692" s="0" t="str">
        <f aca="false">IF(AA692=1,"",IF(AND(AC692=1,AE692&lt;&gt;1),1,0))</f>
        <v/>
      </c>
      <c r="AH692" s="60" t="str">
        <f aca="false">IF(AND(E692&gt;0,AA692&lt;2,NOT(AND(C693=C692,AA693=AA692+1))),INDEX(DATAS,AA692+1),"")</f>
        <v/>
      </c>
      <c r="AI692" s="60" t="str">
        <f aca="false">IF(AND(AC692=1,AA692&lt;2),IF(AND(C693=C692,AA693=AA692+1),IF(AC693=1,"",INDEX(DATAS,AA692+1)),INDEX(DATAS,AA692+1)),"")</f>
        <v/>
      </c>
    </row>
    <row r="693" customFormat="false" ht="15" hidden="false" customHeight="false" outlineLevel="0" collapsed="false">
      <c r="A693" s="60" t="n">
        <v>46310</v>
      </c>
      <c r="B693" s="0" t="n">
        <v>5</v>
      </c>
      <c r="C693" s="0" t="n">
        <v>3994</v>
      </c>
      <c r="D693" s="0" t="n">
        <v>459</v>
      </c>
      <c r="E693" s="0" t="n">
        <v>2</v>
      </c>
      <c r="F693" s="55" t="s">
        <v>437</v>
      </c>
      <c r="G693" s="0" t="n">
        <v>34.4</v>
      </c>
      <c r="H693" s="0" t="n">
        <v>32</v>
      </c>
      <c r="I693" s="55" t="s">
        <v>177</v>
      </c>
      <c r="J693" s="0" t="n">
        <v>459</v>
      </c>
      <c r="K693" s="0" t="n">
        <v>59</v>
      </c>
      <c r="M693" s="0" t="n">
        <v>449</v>
      </c>
      <c r="N693" s="0" t="n">
        <v>49.28</v>
      </c>
      <c r="O693" s="0" t="n">
        <v>17.86</v>
      </c>
      <c r="P693" s="0" t="n">
        <v>5.31</v>
      </c>
      <c r="Q693" s="0" t="n">
        <v>3.85</v>
      </c>
      <c r="T693" s="0" t="n">
        <v>52.35</v>
      </c>
      <c r="U693" s="0" t="n">
        <v>1618</v>
      </c>
      <c r="V693" s="0" t="n">
        <v>9</v>
      </c>
      <c r="W693" s="60" t="n">
        <v>46268</v>
      </c>
      <c r="X693" s="55" t="n">
        <f aca="false">IF(I693="Male",0,1)</f>
        <v>1</v>
      </c>
      <c r="Y693" s="55" t="n">
        <f aca="false">IF(OR(I693="DNB",I693="Dry DNB"),1,0)</f>
        <v>0</v>
      </c>
      <c r="Z693" s="55" t="n">
        <f aca="false">IF(ISNUMBER(W693),A693-W693,"")</f>
        <v>42</v>
      </c>
      <c r="AA693" s="55" t="n">
        <f aca="false">MATCH(A693,DATAS,0)</f>
        <v>2</v>
      </c>
      <c r="AB693" s="55" t="n">
        <f aca="false">IF(AND(E693&gt;0,OR(AND(B693&gt;=1,B693&lt;=6),B693=10)),1,0)</f>
        <v>1</v>
      </c>
      <c r="AC693" s="55" t="n">
        <f aca="false">IF(AND(E693&gt;0,B693=10),1,0)</f>
        <v>0</v>
      </c>
      <c r="AD693" s="55" t="n">
        <f aca="false">IF(AND(C692=C693,AA692=AA693-1),AB692,"")</f>
        <v>1</v>
      </c>
      <c r="AE693" s="55" t="n">
        <f aca="false">IF(AND(C692=C693,AA692=AA693-1),AC692,"")</f>
        <v>0</v>
      </c>
      <c r="AF693" s="55" t="n">
        <f aca="false">IF(AA693=1,"",IF(AND(AB693=1,AD693&lt;&gt;1),1,0))</f>
        <v>0</v>
      </c>
      <c r="AG693" s="55" t="n">
        <f aca="false">IF(AA693=1,"",IF(AND(AC693=1,AE693&lt;&gt;1),1,0))</f>
        <v>0</v>
      </c>
      <c r="AH693" s="60" t="str">
        <f aca="false">IF(AND(E693&gt;0,AA693&lt;2,NOT(AND(C694=C693,AA694=AA693+1))),INDEX(DATAS,AA693+1),"")</f>
        <v/>
      </c>
      <c r="AI693" s="60" t="str">
        <f aca="false">IF(AND(AC693=1,AA693&lt;2),IF(AND(C694=C693,AA694=AA693+1),IF(AC694=1,"",INDEX(DATAS,AA693+1)),INDEX(DATAS,AA693+1)),"")</f>
        <v/>
      </c>
    </row>
    <row r="694" customFormat="false" ht="15" hidden="false" customHeight="false" outlineLevel="0" collapsed="false">
      <c r="A694" s="60" t="n">
        <v>46309</v>
      </c>
      <c r="B694" s="0" t="n">
        <v>2</v>
      </c>
      <c r="C694" s="0" t="n">
        <v>3996</v>
      </c>
      <c r="D694" s="0" t="n">
        <v>182</v>
      </c>
      <c r="E694" s="0" t="n">
        <v>3</v>
      </c>
      <c r="F694" s="55" t="s">
        <v>438</v>
      </c>
      <c r="G694" s="0" t="n">
        <v>63.2</v>
      </c>
      <c r="H694" s="0" t="n">
        <v>63</v>
      </c>
      <c r="I694" s="55" t="s">
        <v>187</v>
      </c>
      <c r="J694" s="0" t="n">
        <v>182</v>
      </c>
      <c r="K694" s="0" t="n">
        <v>71</v>
      </c>
      <c r="M694" s="0" t="n">
        <v>1350.36</v>
      </c>
      <c r="N694" s="0" t="n">
        <v>39.97</v>
      </c>
      <c r="O694" s="0" t="n">
        <v>34.78</v>
      </c>
      <c r="P694" s="0" t="n">
        <v>3.12</v>
      </c>
      <c r="Q694" s="0" t="n">
        <v>3.4</v>
      </c>
      <c r="R694" s="0" t="n">
        <v>6495</v>
      </c>
      <c r="S694" s="0" t="n">
        <v>13176</v>
      </c>
      <c r="T694" s="0" t="n">
        <v>68.1</v>
      </c>
      <c r="U694" s="0" t="n">
        <v>1615</v>
      </c>
      <c r="V694" s="0" t="n">
        <v>5</v>
      </c>
      <c r="W694" s="60" t="n">
        <v>46285</v>
      </c>
      <c r="X694" s="55" t="n">
        <f aca="false">IF(I694="Male",0,1)</f>
        <v>1</v>
      </c>
      <c r="Y694" s="55" t="n">
        <f aca="false">IF(OR(I694="DNB",I694="Dry DNB"),1,0)</f>
        <v>0</v>
      </c>
      <c r="Z694" s="55" t="n">
        <f aca="false">IF(ISNUMBER(W694),A694-W694,"")</f>
        <v>24</v>
      </c>
      <c r="AA694" s="55" t="n">
        <f aca="false">MATCH(A694,DATAS,0)</f>
        <v>1</v>
      </c>
      <c r="AB694" s="55" t="n">
        <f aca="false">IF(AND(E694&gt;0,OR(AND(B694&gt;=1,B694&lt;=6),B694=10)),1,0)</f>
        <v>1</v>
      </c>
      <c r="AC694" s="55" t="n">
        <f aca="false">IF(AND(E694&gt;0,B694=10),1,0)</f>
        <v>0</v>
      </c>
      <c r="AD694" s="0" t="str">
        <f aca="false">IF(AND(C693=C694,AA693=AA694-1),AB693,"")</f>
        <v/>
      </c>
      <c r="AE694" s="0" t="str">
        <f aca="false">IF(AND(C693=C694,AA693=AA694-1),AC693,"")</f>
        <v/>
      </c>
      <c r="AF694" s="0" t="str">
        <f aca="false">IF(AA694=1,"",IF(AND(AB694=1,AD694&lt;&gt;1),1,0))</f>
        <v/>
      </c>
      <c r="AG694" s="0" t="str">
        <f aca="false">IF(AA694=1,"",IF(AND(AC694=1,AE694&lt;&gt;1),1,0))</f>
        <v/>
      </c>
      <c r="AH694" s="60" t="str">
        <f aca="false">IF(AND(E694&gt;0,AA694&lt;2,NOT(AND(C695=C694,AA695=AA694+1))),INDEX(DATAS,AA694+1),"")</f>
        <v/>
      </c>
      <c r="AI694" s="60" t="str">
        <f aca="false">IF(AND(AC694=1,AA694&lt;2),IF(AND(C695=C694,AA695=AA694+1),IF(AC695=1,"",INDEX(DATAS,AA694+1)),INDEX(DATAS,AA694+1)),"")</f>
        <v/>
      </c>
    </row>
    <row r="695" customFormat="false" ht="15" hidden="false" customHeight="false" outlineLevel="0" collapsed="false">
      <c r="A695" s="60" t="n">
        <v>46310</v>
      </c>
      <c r="B695" s="0" t="n">
        <v>2</v>
      </c>
      <c r="C695" s="0" t="n">
        <v>3996</v>
      </c>
      <c r="D695" s="0" t="n">
        <v>183</v>
      </c>
      <c r="E695" s="0" t="n">
        <v>3</v>
      </c>
      <c r="F695" s="55" t="s">
        <v>438</v>
      </c>
      <c r="G695" s="0" t="n">
        <v>64.2</v>
      </c>
      <c r="H695" s="0" t="n">
        <v>63</v>
      </c>
      <c r="I695" s="55" t="s">
        <v>187</v>
      </c>
      <c r="J695" s="0" t="n">
        <v>183</v>
      </c>
      <c r="K695" s="0" t="n">
        <v>71</v>
      </c>
      <c r="M695" s="0" t="n">
        <v>1350.36</v>
      </c>
      <c r="N695" s="0" t="n">
        <v>39.97</v>
      </c>
      <c r="O695" s="0" t="n">
        <v>34.78</v>
      </c>
      <c r="P695" s="0" t="n">
        <v>3.12</v>
      </c>
      <c r="Q695" s="0" t="n">
        <v>3.4</v>
      </c>
      <c r="T695" s="0" t="n">
        <v>68.1</v>
      </c>
      <c r="U695" s="0" t="n">
        <v>1616</v>
      </c>
      <c r="V695" s="0" t="n">
        <v>5</v>
      </c>
      <c r="W695" s="60" t="n">
        <v>46285</v>
      </c>
      <c r="X695" s="55" t="n">
        <f aca="false">IF(I695="Male",0,1)</f>
        <v>1</v>
      </c>
      <c r="Y695" s="55" t="n">
        <f aca="false">IF(OR(I695="DNB",I695="Dry DNB"),1,0)</f>
        <v>0</v>
      </c>
      <c r="Z695" s="55" t="n">
        <f aca="false">IF(ISNUMBER(W695),A695-W695,"")</f>
        <v>25</v>
      </c>
      <c r="AA695" s="55" t="n">
        <f aca="false">MATCH(A695,DATAS,0)</f>
        <v>2</v>
      </c>
      <c r="AB695" s="55" t="n">
        <f aca="false">IF(AND(E695&gt;0,OR(AND(B695&gt;=1,B695&lt;=6),B695=10)),1,0)</f>
        <v>1</v>
      </c>
      <c r="AC695" s="55" t="n">
        <f aca="false">IF(AND(E695&gt;0,B695=10),1,0)</f>
        <v>0</v>
      </c>
      <c r="AD695" s="55" t="n">
        <f aca="false">IF(AND(C694=C695,AA694=AA695-1),AB694,"")</f>
        <v>1</v>
      </c>
      <c r="AE695" s="55" t="n">
        <f aca="false">IF(AND(C694=C695,AA694=AA695-1),AC694,"")</f>
        <v>0</v>
      </c>
      <c r="AF695" s="55" t="n">
        <f aca="false">IF(AA695=1,"",IF(AND(AB695=1,AD695&lt;&gt;1),1,0))</f>
        <v>0</v>
      </c>
      <c r="AG695" s="55" t="n">
        <f aca="false">IF(AA695=1,"",IF(AND(AC695=1,AE695&lt;&gt;1),1,0))</f>
        <v>0</v>
      </c>
      <c r="AH695" s="60" t="str">
        <f aca="false">IF(AND(E695&gt;0,AA695&lt;2,NOT(AND(C696=C695,AA696=AA695+1))),INDEX(DATAS,AA695+1),"")</f>
        <v/>
      </c>
      <c r="AI695" s="60" t="str">
        <f aca="false">IF(AND(AC695=1,AA695&lt;2),IF(AND(C696=C695,AA696=AA695+1),IF(AC696=1,"",INDEX(DATAS,AA695+1)),INDEX(DATAS,AA695+1)),"")</f>
        <v/>
      </c>
    </row>
    <row r="696" customFormat="false" ht="15" hidden="false" customHeight="false" outlineLevel="0" collapsed="false">
      <c r="A696" s="60" t="n">
        <v>46309</v>
      </c>
      <c r="B696" s="0" t="n">
        <v>2</v>
      </c>
      <c r="C696" s="0" t="n">
        <v>3997</v>
      </c>
      <c r="D696" s="0" t="n">
        <v>103</v>
      </c>
      <c r="E696" s="0" t="n">
        <v>3</v>
      </c>
      <c r="F696" s="55" t="s">
        <v>438</v>
      </c>
      <c r="G696" s="0" t="n">
        <v>53.2</v>
      </c>
      <c r="H696" s="0" t="n">
        <v>51</v>
      </c>
      <c r="I696" s="55" t="s">
        <v>157</v>
      </c>
      <c r="J696" s="0" t="n">
        <v>68</v>
      </c>
      <c r="K696" s="0" t="n">
        <v>68</v>
      </c>
      <c r="L696" s="0" t="n">
        <v>35</v>
      </c>
      <c r="M696" s="0" t="n">
        <v>781.83</v>
      </c>
      <c r="N696" s="0" t="n">
        <v>50.15</v>
      </c>
      <c r="O696" s="0" t="n">
        <v>31.73</v>
      </c>
      <c r="P696" s="0" t="n">
        <v>5.82</v>
      </c>
      <c r="Q696" s="0" t="n">
        <v>3.5</v>
      </c>
      <c r="R696" s="0" t="n">
        <v>4450</v>
      </c>
      <c r="S696" s="0" t="n">
        <v>8983</v>
      </c>
      <c r="T696" s="0" t="n">
        <v>52</v>
      </c>
      <c r="U696" s="0" t="n">
        <v>1615</v>
      </c>
      <c r="V696" s="0" t="n">
        <v>1</v>
      </c>
      <c r="W696" s="60" t="n">
        <v>46275</v>
      </c>
      <c r="X696" s="55" t="n">
        <f aca="false">IF(I696="Male",0,1)</f>
        <v>1</v>
      </c>
      <c r="Y696" s="55" t="n">
        <f aca="false">IF(OR(I696="DNB",I696="Dry DNB"),1,0)</f>
        <v>0</v>
      </c>
      <c r="Z696" s="55" t="n">
        <f aca="false">IF(ISNUMBER(W696),A696-W696,"")</f>
        <v>34</v>
      </c>
      <c r="AA696" s="55" t="n">
        <f aca="false">MATCH(A696,DATAS,0)</f>
        <v>1</v>
      </c>
      <c r="AB696" s="55" t="n">
        <f aca="false">IF(AND(E696&gt;0,OR(AND(B696&gt;=1,B696&lt;=6),B696=10)),1,0)</f>
        <v>1</v>
      </c>
      <c r="AC696" s="55" t="n">
        <f aca="false">IF(AND(E696&gt;0,B696=10),1,0)</f>
        <v>0</v>
      </c>
      <c r="AD696" s="0" t="str">
        <f aca="false">IF(AND(C695=C696,AA695=AA696-1),AB695,"")</f>
        <v/>
      </c>
      <c r="AE696" s="0" t="str">
        <f aca="false">IF(AND(C695=C696,AA695=AA696-1),AC695,"")</f>
        <v/>
      </c>
      <c r="AF696" s="0" t="str">
        <f aca="false">IF(AA696=1,"",IF(AND(AB696=1,AD696&lt;&gt;1),1,0))</f>
        <v/>
      </c>
      <c r="AG696" s="0" t="str">
        <f aca="false">IF(AA696=1,"",IF(AND(AC696=1,AE696&lt;&gt;1),1,0))</f>
        <v/>
      </c>
      <c r="AH696" s="60" t="str">
        <f aca="false">IF(AND(E696&gt;0,AA696&lt;2,NOT(AND(C697=C696,AA697=AA696+1))),INDEX(DATAS,AA696+1),"")</f>
        <v/>
      </c>
      <c r="AI696" s="60" t="str">
        <f aca="false">IF(AND(AC696=1,AA696&lt;2),IF(AND(C697=C696,AA697=AA696+1),IF(AC697=1,"",INDEX(DATAS,AA696+1)),INDEX(DATAS,AA696+1)),"")</f>
        <v/>
      </c>
    </row>
    <row r="697" customFormat="false" ht="15" hidden="false" customHeight="false" outlineLevel="0" collapsed="false">
      <c r="A697" s="60" t="n">
        <v>46310</v>
      </c>
      <c r="B697" s="0" t="n">
        <v>2</v>
      </c>
      <c r="C697" s="0" t="n">
        <v>3997</v>
      </c>
      <c r="D697" s="0" t="n">
        <v>104</v>
      </c>
      <c r="E697" s="0" t="n">
        <v>3</v>
      </c>
      <c r="F697" s="55" t="s">
        <v>438</v>
      </c>
      <c r="G697" s="0" t="n">
        <v>54.9</v>
      </c>
      <c r="H697" s="0" t="n">
        <v>52</v>
      </c>
      <c r="I697" s="55" t="s">
        <v>157</v>
      </c>
      <c r="J697" s="0" t="n">
        <v>68</v>
      </c>
      <c r="K697" s="0" t="n">
        <v>68</v>
      </c>
      <c r="L697" s="0" t="n">
        <v>36</v>
      </c>
      <c r="M697" s="0" t="n">
        <v>781.83</v>
      </c>
      <c r="N697" s="0" t="n">
        <v>50.15</v>
      </c>
      <c r="O697" s="0" t="n">
        <v>31.73</v>
      </c>
      <c r="P697" s="0" t="n">
        <v>5.82</v>
      </c>
      <c r="Q697" s="0" t="n">
        <v>3.5</v>
      </c>
      <c r="T697" s="0" t="n">
        <v>52</v>
      </c>
      <c r="U697" s="0" t="n">
        <v>1616</v>
      </c>
      <c r="V697" s="0" t="n">
        <v>1</v>
      </c>
      <c r="W697" s="60" t="n">
        <v>46275</v>
      </c>
      <c r="X697" s="55" t="n">
        <f aca="false">IF(I697="Male",0,1)</f>
        <v>1</v>
      </c>
      <c r="Y697" s="55" t="n">
        <f aca="false">IF(OR(I697="DNB",I697="Dry DNB"),1,0)</f>
        <v>0</v>
      </c>
      <c r="Z697" s="55" t="n">
        <f aca="false">IF(ISNUMBER(W697),A697-W697,"")</f>
        <v>35</v>
      </c>
      <c r="AA697" s="55" t="n">
        <f aca="false">MATCH(A697,DATAS,0)</f>
        <v>2</v>
      </c>
      <c r="AB697" s="55" t="n">
        <f aca="false">IF(AND(E697&gt;0,OR(AND(B697&gt;=1,B697&lt;=6),B697=10)),1,0)</f>
        <v>1</v>
      </c>
      <c r="AC697" s="55" t="n">
        <f aca="false">IF(AND(E697&gt;0,B697=10),1,0)</f>
        <v>0</v>
      </c>
      <c r="AD697" s="55" t="n">
        <f aca="false">IF(AND(C696=C697,AA696=AA697-1),AB696,"")</f>
        <v>1</v>
      </c>
      <c r="AE697" s="55" t="n">
        <f aca="false">IF(AND(C696=C697,AA696=AA697-1),AC696,"")</f>
        <v>0</v>
      </c>
      <c r="AF697" s="55" t="n">
        <f aca="false">IF(AA697=1,"",IF(AND(AB697=1,AD697&lt;&gt;1),1,0))</f>
        <v>0</v>
      </c>
      <c r="AG697" s="55" t="n">
        <f aca="false">IF(AA697=1,"",IF(AND(AC697=1,AE697&lt;&gt;1),1,0))</f>
        <v>0</v>
      </c>
      <c r="AH697" s="60" t="str">
        <f aca="false">IF(AND(E697&gt;0,AA697&lt;2,NOT(AND(C698=C697,AA698=AA697+1))),INDEX(DATAS,AA697+1),"")</f>
        <v/>
      </c>
      <c r="AI697" s="60" t="str">
        <f aca="false">IF(AND(AC697=1,AA697&lt;2),IF(AND(C698=C697,AA698=AA697+1),IF(AC698=1,"",INDEX(DATAS,AA697+1)),INDEX(DATAS,AA697+1)),"")</f>
        <v/>
      </c>
    </row>
    <row r="698" customFormat="false" ht="15" hidden="false" customHeight="false" outlineLevel="0" collapsed="false">
      <c r="A698" s="60" t="n">
        <v>46309</v>
      </c>
      <c r="B698" s="0" t="n">
        <v>3</v>
      </c>
      <c r="C698" s="0" t="n">
        <v>3998</v>
      </c>
      <c r="D698" s="0" t="n">
        <v>157</v>
      </c>
      <c r="E698" s="0" t="n">
        <v>3</v>
      </c>
      <c r="F698" s="55" t="s">
        <v>438</v>
      </c>
      <c r="G698" s="0" t="n">
        <v>63.1</v>
      </c>
      <c r="H698" s="0" t="n">
        <v>62</v>
      </c>
      <c r="I698" s="55" t="s">
        <v>157</v>
      </c>
      <c r="J698" s="0" t="n">
        <v>67</v>
      </c>
      <c r="K698" s="0" t="n">
        <v>74</v>
      </c>
      <c r="L698" s="0" t="n">
        <v>90</v>
      </c>
      <c r="M698" s="0" t="n">
        <v>764.8</v>
      </c>
      <c r="N698" s="0" t="n">
        <v>20.04</v>
      </c>
      <c r="O698" s="0" t="n">
        <v>17.71</v>
      </c>
      <c r="P698" s="0" t="n">
        <v>1.86</v>
      </c>
      <c r="Q698" s="0" t="n">
        <v>3.1</v>
      </c>
      <c r="R698" s="0" t="n">
        <v>6086</v>
      </c>
      <c r="S698" s="0" t="n">
        <v>12595</v>
      </c>
      <c r="T698" s="0" t="n">
        <v>68.05</v>
      </c>
      <c r="U698" s="0" t="n">
        <v>1615</v>
      </c>
      <c r="V698" s="0" t="n">
        <v>1</v>
      </c>
      <c r="X698" s="55" t="n">
        <f aca="false">IF(I698="Male",0,1)</f>
        <v>1</v>
      </c>
      <c r="Y698" s="55" t="n">
        <f aca="false">IF(OR(I698="DNB",I698="Dry DNB"),1,0)</f>
        <v>0</v>
      </c>
      <c r="Z698" s="0" t="str">
        <f aca="false">IF(ISNUMBER(W698),A698-W698,"")</f>
        <v/>
      </c>
      <c r="AA698" s="55" t="n">
        <f aca="false">MATCH(A698,DATAS,0)</f>
        <v>1</v>
      </c>
      <c r="AB698" s="55" t="n">
        <f aca="false">IF(AND(E698&gt;0,OR(AND(B698&gt;=1,B698&lt;=6),B698=10)),1,0)</f>
        <v>1</v>
      </c>
      <c r="AC698" s="55" t="n">
        <f aca="false">IF(AND(E698&gt;0,B698=10),1,0)</f>
        <v>0</v>
      </c>
      <c r="AD698" s="0" t="str">
        <f aca="false">IF(AND(C697=C698,AA697=AA698-1),AB697,"")</f>
        <v/>
      </c>
      <c r="AE698" s="0" t="str">
        <f aca="false">IF(AND(C697=C698,AA697=AA698-1),AC697,"")</f>
        <v/>
      </c>
      <c r="AF698" s="0" t="str">
        <f aca="false">IF(AA698=1,"",IF(AND(AB698=1,AD698&lt;&gt;1),1,0))</f>
        <v/>
      </c>
      <c r="AG698" s="0" t="str">
        <f aca="false">IF(AA698=1,"",IF(AND(AC698=1,AE698&lt;&gt;1),1,0))</f>
        <v/>
      </c>
      <c r="AH698" s="60" t="str">
        <f aca="false">IF(AND(E698&gt;0,AA698&lt;2,NOT(AND(C699=C698,AA699=AA698+1))),INDEX(DATAS,AA698+1),"")</f>
        <v/>
      </c>
      <c r="AI698" s="60" t="str">
        <f aca="false">IF(AND(AC698=1,AA698&lt;2),IF(AND(C699=C698,AA699=AA698+1),IF(AC699=1,"",INDEX(DATAS,AA698+1)),INDEX(DATAS,AA698+1)),"")</f>
        <v/>
      </c>
    </row>
    <row r="699" customFormat="false" ht="15" hidden="false" customHeight="false" outlineLevel="0" collapsed="false">
      <c r="A699" s="60" t="n">
        <v>46310</v>
      </c>
      <c r="B699" s="0" t="n">
        <v>3</v>
      </c>
      <c r="C699" s="0" t="n">
        <v>3998</v>
      </c>
      <c r="D699" s="0" t="n">
        <v>158</v>
      </c>
      <c r="E699" s="0" t="n">
        <v>3</v>
      </c>
      <c r="F699" s="55" t="s">
        <v>438</v>
      </c>
      <c r="G699" s="0" t="n">
        <v>65.4</v>
      </c>
      <c r="H699" s="0" t="n">
        <v>63</v>
      </c>
      <c r="I699" s="55" t="s">
        <v>157</v>
      </c>
      <c r="J699" s="0" t="n">
        <v>67</v>
      </c>
      <c r="K699" s="0" t="n">
        <v>74</v>
      </c>
      <c r="L699" s="0" t="n">
        <v>91</v>
      </c>
      <c r="M699" s="0" t="n">
        <v>764.8</v>
      </c>
      <c r="N699" s="0" t="n">
        <v>20.04</v>
      </c>
      <c r="O699" s="0" t="n">
        <v>17.71</v>
      </c>
      <c r="P699" s="0" t="n">
        <v>1.86</v>
      </c>
      <c r="Q699" s="0" t="n">
        <v>3.1</v>
      </c>
      <c r="T699" s="0" t="n">
        <v>68.05</v>
      </c>
      <c r="U699" s="0" t="n">
        <v>1616</v>
      </c>
      <c r="V699" s="0" t="n">
        <v>1</v>
      </c>
      <c r="X699" s="55" t="n">
        <f aca="false">IF(I699="Male",0,1)</f>
        <v>1</v>
      </c>
      <c r="Y699" s="55" t="n">
        <f aca="false">IF(OR(I699="DNB",I699="Dry DNB"),1,0)</f>
        <v>0</v>
      </c>
      <c r="Z699" s="0" t="str">
        <f aca="false">IF(ISNUMBER(W699),A699-W699,"")</f>
        <v/>
      </c>
      <c r="AA699" s="55" t="n">
        <f aca="false">MATCH(A699,DATAS,0)</f>
        <v>2</v>
      </c>
      <c r="AB699" s="55" t="n">
        <f aca="false">IF(AND(E699&gt;0,OR(AND(B699&gt;=1,B699&lt;=6),B699=10)),1,0)</f>
        <v>1</v>
      </c>
      <c r="AC699" s="55" t="n">
        <f aca="false">IF(AND(E699&gt;0,B699=10),1,0)</f>
        <v>0</v>
      </c>
      <c r="AD699" s="55" t="n">
        <f aca="false">IF(AND(C698=C699,AA698=AA699-1),AB698,"")</f>
        <v>1</v>
      </c>
      <c r="AE699" s="55" t="n">
        <f aca="false">IF(AND(C698=C699,AA698=AA699-1),AC698,"")</f>
        <v>0</v>
      </c>
      <c r="AF699" s="55" t="n">
        <f aca="false">IF(AA699=1,"",IF(AND(AB699=1,AD699&lt;&gt;1),1,0))</f>
        <v>0</v>
      </c>
      <c r="AG699" s="55" t="n">
        <f aca="false">IF(AA699=1,"",IF(AND(AC699=1,AE699&lt;&gt;1),1,0))</f>
        <v>0</v>
      </c>
      <c r="AH699" s="60" t="str">
        <f aca="false">IF(AND(E699&gt;0,AA699&lt;2,NOT(AND(C700=C699,AA700=AA699+1))),INDEX(DATAS,AA699+1),"")</f>
        <v/>
      </c>
      <c r="AI699" s="60" t="str">
        <f aca="false">IF(AND(AC699=1,AA699&lt;2),IF(AND(C700=C699,AA700=AA699+1),IF(AC700=1,"",INDEX(DATAS,AA699+1)),INDEX(DATAS,AA699+1)),"")</f>
        <v/>
      </c>
    </row>
    <row r="700" customFormat="false" ht="15" hidden="false" customHeight="false" outlineLevel="0" collapsed="false">
      <c r="A700" s="60" t="n">
        <v>46309</v>
      </c>
      <c r="B700" s="0" t="n">
        <v>6</v>
      </c>
      <c r="C700" s="0" t="n">
        <v>3999</v>
      </c>
      <c r="D700" s="0" t="n">
        <v>245</v>
      </c>
      <c r="E700" s="0" t="n">
        <v>3</v>
      </c>
      <c r="F700" s="55" t="s">
        <v>438</v>
      </c>
      <c r="G700" s="0" t="n">
        <v>18.2</v>
      </c>
      <c r="H700" s="0" t="n">
        <v>21</v>
      </c>
      <c r="I700" s="55" t="s">
        <v>157</v>
      </c>
      <c r="J700" s="0" t="n">
        <v>63</v>
      </c>
      <c r="K700" s="0" t="n">
        <v>63</v>
      </c>
      <c r="L700" s="0" t="n">
        <v>182</v>
      </c>
      <c r="M700" s="0" t="n">
        <v>123.23</v>
      </c>
      <c r="N700" s="0" t="n">
        <v>31.23</v>
      </c>
      <c r="O700" s="0" t="n">
        <v>29.62</v>
      </c>
      <c r="P700" s="0" t="n">
        <v>3.87</v>
      </c>
      <c r="Q700" s="0" t="n">
        <v>3.85</v>
      </c>
      <c r="R700" s="0" t="n">
        <v>4834</v>
      </c>
      <c r="S700" s="0" t="n">
        <v>10841</v>
      </c>
      <c r="T700" s="0" t="n">
        <v>50.8</v>
      </c>
      <c r="U700" s="0" t="n">
        <v>1615</v>
      </c>
      <c r="V700" s="0" t="n">
        <v>1</v>
      </c>
      <c r="W700" s="60" t="n">
        <v>46128</v>
      </c>
      <c r="X700" s="55" t="n">
        <f aca="false">IF(I700="Male",0,1)</f>
        <v>1</v>
      </c>
      <c r="Y700" s="55" t="n">
        <f aca="false">IF(OR(I700="DNB",I700="Dry DNB"),1,0)</f>
        <v>0</v>
      </c>
      <c r="Z700" s="55" t="n">
        <f aca="false">IF(ISNUMBER(W700),A700-W700,"")</f>
        <v>181</v>
      </c>
      <c r="AA700" s="55" t="n">
        <f aca="false">MATCH(A700,DATAS,0)</f>
        <v>1</v>
      </c>
      <c r="AB700" s="55" t="n">
        <f aca="false">IF(AND(E700&gt;0,OR(AND(B700&gt;=1,B700&lt;=6),B700=10)),1,0)</f>
        <v>1</v>
      </c>
      <c r="AC700" s="55" t="n">
        <f aca="false">IF(AND(E700&gt;0,B700=10),1,0)</f>
        <v>0</v>
      </c>
      <c r="AD700" s="0" t="str">
        <f aca="false">IF(AND(C699=C700,AA699=AA700-1),AB699,"")</f>
        <v/>
      </c>
      <c r="AE700" s="0" t="str">
        <f aca="false">IF(AND(C699=C700,AA699=AA700-1),AC699,"")</f>
        <v/>
      </c>
      <c r="AF700" s="0" t="str">
        <f aca="false">IF(AA700=1,"",IF(AND(AB700=1,AD700&lt;&gt;1),1,0))</f>
        <v/>
      </c>
      <c r="AG700" s="0" t="str">
        <f aca="false">IF(AA700=1,"",IF(AND(AC700=1,AE700&lt;&gt;1),1,0))</f>
        <v/>
      </c>
      <c r="AH700" s="60" t="str">
        <f aca="false">IF(AND(E700&gt;0,AA700&lt;2,NOT(AND(C701=C700,AA701=AA700+1))),INDEX(DATAS,AA700+1),"")</f>
        <v/>
      </c>
      <c r="AI700" s="60" t="str">
        <f aca="false">IF(AND(AC700=1,AA700&lt;2),IF(AND(C701=C700,AA701=AA700+1),IF(AC701=1,"",INDEX(DATAS,AA700+1)),INDEX(DATAS,AA700+1)),"")</f>
        <v/>
      </c>
    </row>
    <row r="701" customFormat="false" ht="15" hidden="false" customHeight="false" outlineLevel="0" collapsed="false">
      <c r="A701" s="60" t="n">
        <v>46310</v>
      </c>
      <c r="B701" s="0" t="n">
        <v>6</v>
      </c>
      <c r="C701" s="0" t="n">
        <v>3999</v>
      </c>
      <c r="D701" s="0" t="n">
        <v>246</v>
      </c>
      <c r="E701" s="0" t="n">
        <v>3</v>
      </c>
      <c r="F701" s="55" t="s">
        <v>438</v>
      </c>
      <c r="G701" s="0" t="n">
        <v>20.1</v>
      </c>
      <c r="H701" s="0" t="n">
        <v>20</v>
      </c>
      <c r="I701" s="55" t="s">
        <v>157</v>
      </c>
      <c r="J701" s="0" t="n">
        <v>63</v>
      </c>
      <c r="K701" s="0" t="n">
        <v>63</v>
      </c>
      <c r="L701" s="0" t="n">
        <v>183</v>
      </c>
      <c r="M701" s="0" t="n">
        <v>123.23</v>
      </c>
      <c r="N701" s="0" t="n">
        <v>31.23</v>
      </c>
      <c r="O701" s="0" t="n">
        <v>29.62</v>
      </c>
      <c r="P701" s="0" t="n">
        <v>3.87</v>
      </c>
      <c r="Q701" s="0" t="n">
        <v>3.85</v>
      </c>
      <c r="T701" s="0" t="n">
        <v>50.8</v>
      </c>
      <c r="U701" s="0" t="n">
        <v>1616</v>
      </c>
      <c r="V701" s="0" t="n">
        <v>1</v>
      </c>
      <c r="W701" s="60" t="n">
        <v>46128</v>
      </c>
      <c r="X701" s="55" t="n">
        <f aca="false">IF(I701="Male",0,1)</f>
        <v>1</v>
      </c>
      <c r="Y701" s="55" t="n">
        <f aca="false">IF(OR(I701="DNB",I701="Dry DNB"),1,0)</f>
        <v>0</v>
      </c>
      <c r="Z701" s="55" t="n">
        <f aca="false">IF(ISNUMBER(W701),A701-W701,"")</f>
        <v>182</v>
      </c>
      <c r="AA701" s="55" t="n">
        <f aca="false">MATCH(A701,DATAS,0)</f>
        <v>2</v>
      </c>
      <c r="AB701" s="55" t="n">
        <f aca="false">IF(AND(E701&gt;0,OR(AND(B701&gt;=1,B701&lt;=6),B701=10)),1,0)</f>
        <v>1</v>
      </c>
      <c r="AC701" s="55" t="n">
        <f aca="false">IF(AND(E701&gt;0,B701=10),1,0)</f>
        <v>0</v>
      </c>
      <c r="AD701" s="55" t="n">
        <f aca="false">IF(AND(C700=C701,AA700=AA701-1),AB700,"")</f>
        <v>1</v>
      </c>
      <c r="AE701" s="55" t="n">
        <f aca="false">IF(AND(C700=C701,AA700=AA701-1),AC700,"")</f>
        <v>0</v>
      </c>
      <c r="AF701" s="55" t="n">
        <f aca="false">IF(AA701=1,"",IF(AND(AB701=1,AD701&lt;&gt;1),1,0))</f>
        <v>0</v>
      </c>
      <c r="AG701" s="55" t="n">
        <f aca="false">IF(AA701=1,"",IF(AND(AC701=1,AE701&lt;&gt;1),1,0))</f>
        <v>0</v>
      </c>
      <c r="AH701" s="60" t="str">
        <f aca="false">IF(AND(E701&gt;0,AA701&lt;2,NOT(AND(C702=C701,AA702=AA701+1))),INDEX(DATAS,AA701+1),"")</f>
        <v/>
      </c>
      <c r="AI701" s="60" t="str">
        <f aca="false">IF(AND(AC701=1,AA701&lt;2),IF(AND(C702=C701,AA702=AA701+1),IF(AC702=1,"",INDEX(DATAS,AA701+1)),INDEX(DATAS,AA701+1)),"")</f>
        <v/>
      </c>
    </row>
    <row r="702" customFormat="false" ht="15" hidden="false" customHeight="false" outlineLevel="0" collapsed="false">
      <c r="A702" s="60" t="n">
        <v>46309</v>
      </c>
      <c r="B702" s="0" t="n">
        <v>2</v>
      </c>
      <c r="C702" s="0" t="n">
        <v>4002</v>
      </c>
      <c r="D702" s="0" t="n">
        <v>230</v>
      </c>
      <c r="E702" s="0" t="n">
        <v>3</v>
      </c>
      <c r="F702" s="55" t="s">
        <v>439</v>
      </c>
      <c r="G702" s="0" t="n">
        <v>59.3</v>
      </c>
      <c r="H702" s="0" t="n">
        <v>54</v>
      </c>
      <c r="I702" s="55" t="s">
        <v>157</v>
      </c>
      <c r="J702" s="0" t="n">
        <v>104</v>
      </c>
      <c r="K702" s="0" t="n">
        <v>69</v>
      </c>
      <c r="L702" s="0" t="n">
        <v>126</v>
      </c>
      <c r="M702" s="0" t="n">
        <v>824</v>
      </c>
      <c r="N702" s="0" t="n">
        <v>58.91</v>
      </c>
      <c r="O702" s="0" t="n">
        <v>26.61</v>
      </c>
      <c r="P702" s="0" t="n">
        <v>3.27</v>
      </c>
      <c r="Q702" s="0" t="n">
        <v>3.35</v>
      </c>
      <c r="R702" s="0" t="n">
        <v>6914</v>
      </c>
      <c r="S702" s="0" t="n">
        <v>12985</v>
      </c>
      <c r="T702" s="0" t="n">
        <v>80.05</v>
      </c>
      <c r="U702" s="0" t="n">
        <v>1613</v>
      </c>
      <c r="V702" s="0" t="n">
        <v>2</v>
      </c>
      <c r="W702" s="60" t="n">
        <v>46184</v>
      </c>
      <c r="X702" s="55" t="n">
        <f aca="false">IF(I702="Male",0,1)</f>
        <v>1</v>
      </c>
      <c r="Y702" s="55" t="n">
        <f aca="false">IF(OR(I702="DNB",I702="Dry DNB"),1,0)</f>
        <v>0</v>
      </c>
      <c r="Z702" s="55" t="n">
        <f aca="false">IF(ISNUMBER(W702),A702-W702,"")</f>
        <v>125</v>
      </c>
      <c r="AA702" s="55" t="n">
        <f aca="false">MATCH(A702,DATAS,0)</f>
        <v>1</v>
      </c>
      <c r="AB702" s="55" t="n">
        <f aca="false">IF(AND(E702&gt;0,OR(AND(B702&gt;=1,B702&lt;=6),B702=10)),1,0)</f>
        <v>1</v>
      </c>
      <c r="AC702" s="55" t="n">
        <f aca="false">IF(AND(E702&gt;0,B702=10),1,0)</f>
        <v>0</v>
      </c>
      <c r="AD702" s="0" t="str">
        <f aca="false">IF(AND(C701=C702,AA701=AA702-1),AB701,"")</f>
        <v/>
      </c>
      <c r="AE702" s="0" t="str">
        <f aca="false">IF(AND(C701=C702,AA701=AA702-1),AC701,"")</f>
        <v/>
      </c>
      <c r="AF702" s="0" t="str">
        <f aca="false">IF(AA702=1,"",IF(AND(AB702=1,AD702&lt;&gt;1),1,0))</f>
        <v/>
      </c>
      <c r="AG702" s="0" t="str">
        <f aca="false">IF(AA702=1,"",IF(AND(AC702=1,AE702&lt;&gt;1),1,0))</f>
        <v/>
      </c>
      <c r="AH702" s="60" t="str">
        <f aca="false">IF(AND(E702&gt;0,AA702&lt;2,NOT(AND(C703=C702,AA703=AA702+1))),INDEX(DATAS,AA702+1),"")</f>
        <v/>
      </c>
      <c r="AI702" s="60" t="str">
        <f aca="false">IF(AND(AC702=1,AA702&lt;2),IF(AND(C703=C702,AA703=AA702+1),IF(AC703=1,"",INDEX(DATAS,AA702+1)),INDEX(DATAS,AA702+1)),"")</f>
        <v/>
      </c>
    </row>
    <row r="703" customFormat="false" ht="15" hidden="false" customHeight="false" outlineLevel="0" collapsed="false">
      <c r="A703" s="60" t="n">
        <v>46310</v>
      </c>
      <c r="B703" s="0" t="n">
        <v>2</v>
      </c>
      <c r="C703" s="0" t="n">
        <v>4002</v>
      </c>
      <c r="D703" s="0" t="n">
        <v>231</v>
      </c>
      <c r="E703" s="0" t="n">
        <v>3</v>
      </c>
      <c r="F703" s="55" t="s">
        <v>439</v>
      </c>
      <c r="G703" s="0" t="n">
        <v>58.4</v>
      </c>
      <c r="H703" s="0" t="n">
        <v>55</v>
      </c>
      <c r="I703" s="55" t="s">
        <v>157</v>
      </c>
      <c r="J703" s="0" t="n">
        <v>104</v>
      </c>
      <c r="K703" s="0" t="n">
        <v>69</v>
      </c>
      <c r="L703" s="0" t="n">
        <v>127</v>
      </c>
      <c r="M703" s="0" t="n">
        <v>824</v>
      </c>
      <c r="N703" s="0" t="n">
        <v>58.91</v>
      </c>
      <c r="O703" s="0" t="n">
        <v>26.61</v>
      </c>
      <c r="P703" s="0" t="n">
        <v>3.27</v>
      </c>
      <c r="Q703" s="0" t="n">
        <v>3.35</v>
      </c>
      <c r="T703" s="0" t="n">
        <v>80.05</v>
      </c>
      <c r="U703" s="0" t="n">
        <v>1614</v>
      </c>
      <c r="V703" s="0" t="n">
        <v>2</v>
      </c>
      <c r="W703" s="60" t="n">
        <v>46184</v>
      </c>
      <c r="X703" s="55" t="n">
        <f aca="false">IF(I703="Male",0,1)</f>
        <v>1</v>
      </c>
      <c r="Y703" s="55" t="n">
        <f aca="false">IF(OR(I703="DNB",I703="Dry DNB"),1,0)</f>
        <v>0</v>
      </c>
      <c r="Z703" s="55" t="n">
        <f aca="false">IF(ISNUMBER(W703),A703-W703,"")</f>
        <v>126</v>
      </c>
      <c r="AA703" s="55" t="n">
        <f aca="false">MATCH(A703,DATAS,0)</f>
        <v>2</v>
      </c>
      <c r="AB703" s="55" t="n">
        <f aca="false">IF(AND(E703&gt;0,OR(AND(B703&gt;=1,B703&lt;=6),B703=10)),1,0)</f>
        <v>1</v>
      </c>
      <c r="AC703" s="55" t="n">
        <f aca="false">IF(AND(E703&gt;0,B703=10),1,0)</f>
        <v>0</v>
      </c>
      <c r="AD703" s="55" t="n">
        <f aca="false">IF(AND(C702=C703,AA702=AA703-1),AB702,"")</f>
        <v>1</v>
      </c>
      <c r="AE703" s="55" t="n">
        <f aca="false">IF(AND(C702=C703,AA702=AA703-1),AC702,"")</f>
        <v>0</v>
      </c>
      <c r="AF703" s="55" t="n">
        <f aca="false">IF(AA703=1,"",IF(AND(AB703=1,AD703&lt;&gt;1),1,0))</f>
        <v>0</v>
      </c>
      <c r="AG703" s="55" t="n">
        <f aca="false">IF(AA703=1,"",IF(AND(AC703=1,AE703&lt;&gt;1),1,0))</f>
        <v>0</v>
      </c>
      <c r="AH703" s="60" t="str">
        <f aca="false">IF(AND(E703&gt;0,AA703&lt;2,NOT(AND(C704=C703,AA704=AA703+1))),INDEX(DATAS,AA703+1),"")</f>
        <v/>
      </c>
      <c r="AI703" s="60" t="str">
        <f aca="false">IF(AND(AC703=1,AA703&lt;2),IF(AND(C704=C703,AA704=AA703+1),IF(AC704=1,"",INDEX(DATAS,AA703+1)),INDEX(DATAS,AA703+1)),"")</f>
        <v/>
      </c>
    </row>
    <row r="704" customFormat="false" ht="15" hidden="false" customHeight="false" outlineLevel="0" collapsed="false">
      <c r="A704" s="60" t="n">
        <v>46309</v>
      </c>
      <c r="B704" s="0" t="n">
        <v>2</v>
      </c>
      <c r="C704" s="0" t="n">
        <v>4004</v>
      </c>
      <c r="D704" s="0" t="n">
        <v>59</v>
      </c>
      <c r="E704" s="0" t="n">
        <v>3</v>
      </c>
      <c r="F704" s="55" t="s">
        <v>440</v>
      </c>
      <c r="G704" s="0" t="n">
        <v>67.8</v>
      </c>
      <c r="H704" s="0" t="n">
        <v>67</v>
      </c>
      <c r="I704" s="55" t="s">
        <v>166</v>
      </c>
      <c r="J704" s="0" t="n">
        <v>59</v>
      </c>
      <c r="M704" s="0" t="n">
        <v>244.9</v>
      </c>
      <c r="N704" s="0" t="n">
        <v>8.05</v>
      </c>
      <c r="O704" s="0" t="n">
        <v>9.97</v>
      </c>
      <c r="P704" s="0" t="n">
        <v>3.6</v>
      </c>
      <c r="Q704" s="0" t="n">
        <v>3.16</v>
      </c>
      <c r="R704" s="0" t="n">
        <v>5789</v>
      </c>
      <c r="S704" s="0" t="n">
        <v>11637</v>
      </c>
      <c r="U704" s="0" t="n">
        <v>1612</v>
      </c>
      <c r="V704" s="0" t="n">
        <v>0</v>
      </c>
      <c r="X704" s="55" t="n">
        <f aca="false">IF(I704="Male",0,1)</f>
        <v>1</v>
      </c>
      <c r="Y704" s="55" t="n">
        <f aca="false">IF(OR(I704="DNB",I704="Dry DNB"),1,0)</f>
        <v>0</v>
      </c>
      <c r="Z704" s="0" t="str">
        <f aca="false">IF(ISNUMBER(W704),A704-W704,"")</f>
        <v/>
      </c>
      <c r="AA704" s="55" t="n">
        <f aca="false">MATCH(A704,DATAS,0)</f>
        <v>1</v>
      </c>
      <c r="AB704" s="55" t="n">
        <f aca="false">IF(AND(E704&gt;0,OR(AND(B704&gt;=1,B704&lt;=6),B704=10)),1,0)</f>
        <v>1</v>
      </c>
      <c r="AC704" s="55" t="n">
        <f aca="false">IF(AND(E704&gt;0,B704=10),1,0)</f>
        <v>0</v>
      </c>
      <c r="AD704" s="0" t="str">
        <f aca="false">IF(AND(C703=C704,AA703=AA704-1),AB703,"")</f>
        <v/>
      </c>
      <c r="AE704" s="0" t="str">
        <f aca="false">IF(AND(C703=C704,AA703=AA704-1),AC703,"")</f>
        <v/>
      </c>
      <c r="AF704" s="0" t="str">
        <f aca="false">IF(AA704=1,"",IF(AND(AB704=1,AD704&lt;&gt;1),1,0))</f>
        <v/>
      </c>
      <c r="AG704" s="0" t="str">
        <f aca="false">IF(AA704=1,"",IF(AND(AC704=1,AE704&lt;&gt;1),1,0))</f>
        <v/>
      </c>
      <c r="AH704" s="60" t="str">
        <f aca="false">IF(AND(E704&gt;0,AA704&lt;2,NOT(AND(C705=C704,AA705=AA704+1))),INDEX(DATAS,AA704+1),"")</f>
        <v/>
      </c>
      <c r="AI704" s="60" t="str">
        <f aca="false">IF(AND(AC704=1,AA704&lt;2),IF(AND(C705=C704,AA705=AA704+1),IF(AC705=1,"",INDEX(DATAS,AA704+1)),INDEX(DATAS,AA704+1)),"")</f>
        <v/>
      </c>
    </row>
    <row r="705" customFormat="false" ht="15" hidden="false" customHeight="false" outlineLevel="0" collapsed="false">
      <c r="A705" s="60" t="n">
        <v>46310</v>
      </c>
      <c r="B705" s="0" t="n">
        <v>2</v>
      </c>
      <c r="C705" s="0" t="n">
        <v>4004</v>
      </c>
      <c r="D705" s="0" t="n">
        <v>60</v>
      </c>
      <c r="E705" s="0" t="n">
        <v>3</v>
      </c>
      <c r="F705" s="55" t="s">
        <v>440</v>
      </c>
      <c r="G705" s="0" t="n">
        <v>65.3</v>
      </c>
      <c r="H705" s="0" t="n">
        <v>67</v>
      </c>
      <c r="I705" s="55" t="s">
        <v>166</v>
      </c>
      <c r="J705" s="0" t="n">
        <v>60</v>
      </c>
      <c r="M705" s="0" t="n">
        <v>244.9</v>
      </c>
      <c r="N705" s="0" t="n">
        <v>8.05</v>
      </c>
      <c r="O705" s="0" t="n">
        <v>9.97</v>
      </c>
      <c r="P705" s="0" t="n">
        <v>3.6</v>
      </c>
      <c r="Q705" s="0" t="n">
        <v>3.16</v>
      </c>
      <c r="U705" s="0" t="n">
        <v>1613</v>
      </c>
      <c r="V705" s="0" t="n">
        <v>0</v>
      </c>
      <c r="X705" s="55" t="n">
        <f aca="false">IF(I705="Male",0,1)</f>
        <v>1</v>
      </c>
      <c r="Y705" s="55" t="n">
        <f aca="false">IF(OR(I705="DNB",I705="Dry DNB"),1,0)</f>
        <v>0</v>
      </c>
      <c r="Z705" s="0" t="str">
        <f aca="false">IF(ISNUMBER(W705),A705-W705,"")</f>
        <v/>
      </c>
      <c r="AA705" s="55" t="n">
        <f aca="false">MATCH(A705,DATAS,0)</f>
        <v>2</v>
      </c>
      <c r="AB705" s="55" t="n">
        <f aca="false">IF(AND(E705&gt;0,OR(AND(B705&gt;=1,B705&lt;=6),B705=10)),1,0)</f>
        <v>1</v>
      </c>
      <c r="AC705" s="55" t="n">
        <f aca="false">IF(AND(E705&gt;0,B705=10),1,0)</f>
        <v>0</v>
      </c>
      <c r="AD705" s="55" t="n">
        <f aca="false">IF(AND(C704=C705,AA704=AA705-1),AB704,"")</f>
        <v>1</v>
      </c>
      <c r="AE705" s="55" t="n">
        <f aca="false">IF(AND(C704=C705,AA704=AA705-1),AC704,"")</f>
        <v>0</v>
      </c>
      <c r="AF705" s="55" t="n">
        <f aca="false">IF(AA705=1,"",IF(AND(AB705=1,AD705&lt;&gt;1),1,0))</f>
        <v>0</v>
      </c>
      <c r="AG705" s="55" t="n">
        <f aca="false">IF(AA705=1,"",IF(AND(AC705=1,AE705&lt;&gt;1),1,0))</f>
        <v>0</v>
      </c>
      <c r="AH705" s="60" t="str">
        <f aca="false">IF(AND(E705&gt;0,AA705&lt;2,NOT(AND(C706=C705,AA706=AA705+1))),INDEX(DATAS,AA705+1),"")</f>
        <v/>
      </c>
      <c r="AI705" s="60" t="str">
        <f aca="false">IF(AND(AC705=1,AA705&lt;2),IF(AND(C706=C705,AA706=AA705+1),IF(AC706=1,"",INDEX(DATAS,AA705+1)),INDEX(DATAS,AA705+1)),"")</f>
        <v/>
      </c>
    </row>
    <row r="706" customFormat="false" ht="15" hidden="false" customHeight="false" outlineLevel="0" collapsed="false">
      <c r="A706" s="60" t="n">
        <v>46309</v>
      </c>
      <c r="B706" s="0" t="n">
        <v>7</v>
      </c>
      <c r="C706" s="0" t="n">
        <v>4006</v>
      </c>
      <c r="D706" s="0" t="n">
        <v>358</v>
      </c>
      <c r="E706" s="0" t="n">
        <v>2</v>
      </c>
      <c r="F706" s="55" t="s">
        <v>441</v>
      </c>
      <c r="I706" s="55" t="s">
        <v>162</v>
      </c>
      <c r="J706" s="0" t="n">
        <v>213</v>
      </c>
      <c r="K706" s="0" t="n">
        <v>66</v>
      </c>
      <c r="L706" s="0" t="n">
        <v>161</v>
      </c>
      <c r="M706" s="0" t="n">
        <v>950.26</v>
      </c>
      <c r="N706" s="0" t="n">
        <v>57.08</v>
      </c>
      <c r="O706" s="0" t="n">
        <v>36.97</v>
      </c>
      <c r="P706" s="0" t="n">
        <v>4.94</v>
      </c>
      <c r="Q706" s="0" t="n">
        <v>4.13</v>
      </c>
      <c r="R706" s="0" t="n">
        <v>6486</v>
      </c>
      <c r="S706" s="0" t="n">
        <v>12941</v>
      </c>
      <c r="T706" s="0" t="n">
        <v>69.4</v>
      </c>
      <c r="U706" s="0" t="n">
        <v>1611</v>
      </c>
      <c r="V706" s="0" t="n">
        <v>4</v>
      </c>
      <c r="W706" s="60" t="n">
        <v>46149</v>
      </c>
      <c r="X706" s="55" t="n">
        <f aca="false">IF(I706="Male",0,1)</f>
        <v>1</v>
      </c>
      <c r="Y706" s="55" t="n">
        <f aca="false">IF(OR(I706="DNB",I706="Dry DNB"),1,0)</f>
        <v>0</v>
      </c>
      <c r="Z706" s="55" t="n">
        <f aca="false">IF(ISNUMBER(W706),A706-W706,"")</f>
        <v>160</v>
      </c>
      <c r="AA706" s="55" t="n">
        <f aca="false">MATCH(A706,DATAS,0)</f>
        <v>1</v>
      </c>
      <c r="AB706" s="55" t="n">
        <f aca="false">IF(AND(E706&gt;0,OR(AND(B706&gt;=1,B706&lt;=6),B706=10)),1,0)</f>
        <v>0</v>
      </c>
      <c r="AC706" s="55" t="n">
        <f aca="false">IF(AND(E706&gt;0,B706=10),1,0)</f>
        <v>0</v>
      </c>
      <c r="AD706" s="0" t="str">
        <f aca="false">IF(AND(C705=C706,AA705=AA706-1),AB705,"")</f>
        <v/>
      </c>
      <c r="AE706" s="0" t="str">
        <f aca="false">IF(AND(C705=C706,AA705=AA706-1),AC705,"")</f>
        <v/>
      </c>
      <c r="AF706" s="0" t="str">
        <f aca="false">IF(AA706=1,"",IF(AND(AB706=1,AD706&lt;&gt;1),1,0))</f>
        <v/>
      </c>
      <c r="AG706" s="0" t="str">
        <f aca="false">IF(AA706=1,"",IF(AND(AC706=1,AE706&lt;&gt;1),1,0))</f>
        <v/>
      </c>
      <c r="AH706" s="60" t="str">
        <f aca="false">IF(AND(E706&gt;0,AA706&lt;2,NOT(AND(C707=C706,AA707=AA706+1))),INDEX(DATAS,AA706+1),"")</f>
        <v/>
      </c>
      <c r="AI706" s="60" t="str">
        <f aca="false">IF(AND(AC706=1,AA706&lt;2),IF(AND(C707=C706,AA707=AA706+1),IF(AC707=1,"",INDEX(DATAS,AA706+1)),INDEX(DATAS,AA706+1)),"")</f>
        <v/>
      </c>
    </row>
    <row r="707" customFormat="false" ht="15" hidden="false" customHeight="false" outlineLevel="0" collapsed="false">
      <c r="A707" s="60" t="n">
        <v>46310</v>
      </c>
      <c r="B707" s="0" t="n">
        <v>7</v>
      </c>
      <c r="C707" s="0" t="n">
        <v>4006</v>
      </c>
      <c r="D707" s="0" t="n">
        <v>358</v>
      </c>
      <c r="E707" s="0" t="n">
        <v>2</v>
      </c>
      <c r="F707" s="55" t="s">
        <v>441</v>
      </c>
      <c r="I707" s="55" t="s">
        <v>162</v>
      </c>
      <c r="J707" s="0" t="n">
        <v>213</v>
      </c>
      <c r="K707" s="0" t="n">
        <v>66</v>
      </c>
      <c r="L707" s="0" t="n">
        <v>162</v>
      </c>
      <c r="M707" s="0" t="n">
        <v>950.26</v>
      </c>
      <c r="N707" s="0" t="n">
        <v>57.08</v>
      </c>
      <c r="O707" s="0" t="n">
        <v>36.97</v>
      </c>
      <c r="P707" s="0" t="n">
        <v>4.94</v>
      </c>
      <c r="Q707" s="0" t="n">
        <v>4.13</v>
      </c>
      <c r="T707" s="0" t="n">
        <v>69.4</v>
      </c>
      <c r="U707" s="0" t="n">
        <v>1612</v>
      </c>
      <c r="V707" s="0" t="n">
        <v>4</v>
      </c>
      <c r="W707" s="60" t="n">
        <v>46149</v>
      </c>
      <c r="X707" s="55" t="n">
        <f aca="false">IF(I707="Male",0,1)</f>
        <v>1</v>
      </c>
      <c r="Y707" s="55" t="n">
        <f aca="false">IF(OR(I707="DNB",I707="Dry DNB"),1,0)</f>
        <v>0</v>
      </c>
      <c r="Z707" s="55" t="n">
        <f aca="false">IF(ISNUMBER(W707),A707-W707,"")</f>
        <v>161</v>
      </c>
      <c r="AA707" s="55" t="n">
        <f aca="false">MATCH(A707,DATAS,0)</f>
        <v>2</v>
      </c>
      <c r="AB707" s="55" t="n">
        <f aca="false">IF(AND(E707&gt;0,OR(AND(B707&gt;=1,B707&lt;=6),B707=10)),1,0)</f>
        <v>0</v>
      </c>
      <c r="AC707" s="55" t="n">
        <f aca="false">IF(AND(E707&gt;0,B707=10),1,0)</f>
        <v>0</v>
      </c>
      <c r="AD707" s="55" t="n">
        <f aca="false">IF(AND(C706=C707,AA706=AA707-1),AB706,"")</f>
        <v>0</v>
      </c>
      <c r="AE707" s="55" t="n">
        <f aca="false">IF(AND(C706=C707,AA706=AA707-1),AC706,"")</f>
        <v>0</v>
      </c>
      <c r="AF707" s="55" t="n">
        <f aca="false">IF(AA707=1,"",IF(AND(AB707=1,AD707&lt;&gt;1),1,0))</f>
        <v>0</v>
      </c>
      <c r="AG707" s="55" t="n">
        <f aca="false">IF(AA707=1,"",IF(AND(AC707=1,AE707&lt;&gt;1),1,0))</f>
        <v>0</v>
      </c>
      <c r="AH707" s="60" t="str">
        <f aca="false">IF(AND(E707&gt;0,AA707&lt;2,NOT(AND(C708=C707,AA708=AA707+1))),INDEX(DATAS,AA707+1),"")</f>
        <v/>
      </c>
      <c r="AI707" s="60" t="str">
        <f aca="false">IF(AND(AC707=1,AA707&lt;2),IF(AND(C708=C707,AA708=AA707+1),IF(AC708=1,"",INDEX(DATAS,AA707+1)),INDEX(DATAS,AA707+1)),"")</f>
        <v/>
      </c>
    </row>
    <row r="708" customFormat="false" ht="15" hidden="false" customHeight="false" outlineLevel="0" collapsed="false">
      <c r="A708" s="60" t="n">
        <v>46309</v>
      </c>
      <c r="B708" s="0" t="n">
        <v>5</v>
      </c>
      <c r="C708" s="0" t="n">
        <v>4008</v>
      </c>
      <c r="D708" s="0" t="n">
        <v>595</v>
      </c>
      <c r="E708" s="0" t="n">
        <v>2</v>
      </c>
      <c r="F708" s="55" t="s">
        <v>442</v>
      </c>
      <c r="G708" s="0" t="n">
        <v>32.3</v>
      </c>
      <c r="H708" s="0" t="n">
        <v>31</v>
      </c>
      <c r="I708" s="55" t="s">
        <v>157</v>
      </c>
      <c r="J708" s="0" t="n">
        <v>385</v>
      </c>
      <c r="K708" s="0" t="n">
        <v>64</v>
      </c>
      <c r="L708" s="0" t="n">
        <v>210</v>
      </c>
      <c r="M708" s="0" t="n">
        <v>779.89</v>
      </c>
      <c r="N708" s="0" t="n">
        <v>29.85</v>
      </c>
      <c r="O708" s="0" t="n">
        <v>18.09</v>
      </c>
      <c r="P708" s="0" t="n">
        <v>4.42</v>
      </c>
      <c r="Q708" s="0" t="n">
        <v>3.48</v>
      </c>
      <c r="R708" s="0" t="n">
        <v>5648</v>
      </c>
      <c r="S708" s="0" t="n">
        <v>11927</v>
      </c>
      <c r="T708" s="0" t="n">
        <v>49.55</v>
      </c>
      <c r="U708" s="0" t="n">
        <v>1609</v>
      </c>
      <c r="V708" s="0" t="n">
        <v>4</v>
      </c>
      <c r="W708" s="60" t="n">
        <v>46100</v>
      </c>
      <c r="X708" s="55" t="n">
        <f aca="false">IF(I708="Male",0,1)</f>
        <v>1</v>
      </c>
      <c r="Y708" s="55" t="n">
        <f aca="false">IF(OR(I708="DNB",I708="Dry DNB"),1,0)</f>
        <v>0</v>
      </c>
      <c r="Z708" s="55" t="n">
        <f aca="false">IF(ISNUMBER(W708),A708-W708,"")</f>
        <v>209</v>
      </c>
      <c r="AA708" s="55" t="n">
        <f aca="false">MATCH(A708,DATAS,0)</f>
        <v>1</v>
      </c>
      <c r="AB708" s="55" t="n">
        <f aca="false">IF(AND(E708&gt;0,OR(AND(B708&gt;=1,B708&lt;=6),B708=10)),1,0)</f>
        <v>1</v>
      </c>
      <c r="AC708" s="55" t="n">
        <f aca="false">IF(AND(E708&gt;0,B708=10),1,0)</f>
        <v>0</v>
      </c>
      <c r="AD708" s="0" t="str">
        <f aca="false">IF(AND(C707=C708,AA707=AA708-1),AB707,"")</f>
        <v/>
      </c>
      <c r="AE708" s="0" t="str">
        <f aca="false">IF(AND(C707=C708,AA707=AA708-1),AC707,"")</f>
        <v/>
      </c>
      <c r="AF708" s="0" t="str">
        <f aca="false">IF(AA708=1,"",IF(AND(AB708=1,AD708&lt;&gt;1),1,0))</f>
        <v/>
      </c>
      <c r="AG708" s="0" t="str">
        <f aca="false">IF(AA708=1,"",IF(AND(AC708=1,AE708&lt;&gt;1),1,0))</f>
        <v/>
      </c>
      <c r="AH708" s="60" t="str">
        <f aca="false">IF(AND(E708&gt;0,AA708&lt;2,NOT(AND(C709=C708,AA709=AA708+1))),INDEX(DATAS,AA708+1),"")</f>
        <v/>
      </c>
      <c r="AI708" s="60" t="str">
        <f aca="false">IF(AND(AC708=1,AA708&lt;2),IF(AND(C709=C708,AA709=AA708+1),IF(AC709=1,"",INDEX(DATAS,AA708+1)),INDEX(DATAS,AA708+1)),"")</f>
        <v/>
      </c>
    </row>
    <row r="709" customFormat="false" ht="15" hidden="false" customHeight="false" outlineLevel="0" collapsed="false">
      <c r="A709" s="60" t="n">
        <v>46310</v>
      </c>
      <c r="B709" s="0" t="n">
        <v>5</v>
      </c>
      <c r="C709" s="0" t="n">
        <v>4008</v>
      </c>
      <c r="D709" s="0" t="n">
        <v>596</v>
      </c>
      <c r="E709" s="0" t="n">
        <v>2</v>
      </c>
      <c r="F709" s="55" t="s">
        <v>442</v>
      </c>
      <c r="G709" s="0" t="n">
        <v>35.1</v>
      </c>
      <c r="H709" s="0" t="n">
        <v>32</v>
      </c>
      <c r="I709" s="55" t="s">
        <v>157</v>
      </c>
      <c r="J709" s="0" t="n">
        <v>385</v>
      </c>
      <c r="K709" s="0" t="n">
        <v>64</v>
      </c>
      <c r="L709" s="0" t="n">
        <v>211</v>
      </c>
      <c r="M709" s="0" t="n">
        <v>779.89</v>
      </c>
      <c r="N709" s="0" t="n">
        <v>29.85</v>
      </c>
      <c r="O709" s="0" t="n">
        <v>18.09</v>
      </c>
      <c r="P709" s="0" t="n">
        <v>4.42</v>
      </c>
      <c r="Q709" s="0" t="n">
        <v>3.48</v>
      </c>
      <c r="T709" s="0" t="n">
        <v>49.55</v>
      </c>
      <c r="U709" s="0" t="n">
        <v>1610</v>
      </c>
      <c r="V709" s="0" t="n">
        <v>4</v>
      </c>
      <c r="W709" s="60" t="n">
        <v>46100</v>
      </c>
      <c r="X709" s="55" t="n">
        <f aca="false">IF(I709="Male",0,1)</f>
        <v>1</v>
      </c>
      <c r="Y709" s="55" t="n">
        <f aca="false">IF(OR(I709="DNB",I709="Dry DNB"),1,0)</f>
        <v>0</v>
      </c>
      <c r="Z709" s="55" t="n">
        <f aca="false">IF(ISNUMBER(W709),A709-W709,"")</f>
        <v>210</v>
      </c>
      <c r="AA709" s="55" t="n">
        <f aca="false">MATCH(A709,DATAS,0)</f>
        <v>2</v>
      </c>
      <c r="AB709" s="55" t="n">
        <f aca="false">IF(AND(E709&gt;0,OR(AND(B709&gt;=1,B709&lt;=6),B709=10)),1,0)</f>
        <v>1</v>
      </c>
      <c r="AC709" s="55" t="n">
        <f aca="false">IF(AND(E709&gt;0,B709=10),1,0)</f>
        <v>0</v>
      </c>
      <c r="AD709" s="55" t="n">
        <f aca="false">IF(AND(C708=C709,AA708=AA709-1),AB708,"")</f>
        <v>1</v>
      </c>
      <c r="AE709" s="55" t="n">
        <f aca="false">IF(AND(C708=C709,AA708=AA709-1),AC708,"")</f>
        <v>0</v>
      </c>
      <c r="AF709" s="55" t="n">
        <f aca="false">IF(AA709=1,"",IF(AND(AB709=1,AD709&lt;&gt;1),1,0))</f>
        <v>0</v>
      </c>
      <c r="AG709" s="55" t="n">
        <f aca="false">IF(AA709=1,"",IF(AND(AC709=1,AE709&lt;&gt;1),1,0))</f>
        <v>0</v>
      </c>
      <c r="AH709" s="60" t="str">
        <f aca="false">IF(AND(E709&gt;0,AA709&lt;2,NOT(AND(C710=C709,AA710=AA709+1))),INDEX(DATAS,AA709+1),"")</f>
        <v/>
      </c>
      <c r="AI709" s="60" t="str">
        <f aca="false">IF(AND(AC709=1,AA709&lt;2),IF(AND(C710=C709,AA710=AA709+1),IF(AC710=1,"",INDEX(DATAS,AA709+1)),INDEX(DATAS,AA709+1)),"")</f>
        <v/>
      </c>
    </row>
    <row r="710" customFormat="false" ht="15" hidden="false" customHeight="false" outlineLevel="0" collapsed="false">
      <c r="A710" s="60" t="n">
        <v>46309</v>
      </c>
      <c r="B710" s="0" t="n">
        <v>2</v>
      </c>
      <c r="C710" s="0" t="n">
        <v>4009</v>
      </c>
      <c r="D710" s="0" t="n">
        <v>167</v>
      </c>
      <c r="E710" s="0" t="n">
        <v>3</v>
      </c>
      <c r="F710" s="55" t="s">
        <v>442</v>
      </c>
      <c r="G710" s="0" t="n">
        <v>55.9</v>
      </c>
      <c r="H710" s="0" t="n">
        <v>60</v>
      </c>
      <c r="I710" s="55" t="s">
        <v>157</v>
      </c>
      <c r="J710" s="0" t="n">
        <v>69</v>
      </c>
      <c r="K710" s="0" t="n">
        <v>69</v>
      </c>
      <c r="L710" s="0" t="n">
        <v>98</v>
      </c>
      <c r="M710" s="0" t="n">
        <v>890.83</v>
      </c>
      <c r="N710" s="0" t="n">
        <v>34.55</v>
      </c>
      <c r="O710" s="0" t="n">
        <v>28.59</v>
      </c>
      <c r="P710" s="0" t="n">
        <v>2.63</v>
      </c>
      <c r="Q710" s="0" t="n">
        <v>3.2</v>
      </c>
      <c r="R710" s="0" t="n">
        <v>6217</v>
      </c>
      <c r="S710" s="0" t="n">
        <v>12414</v>
      </c>
      <c r="T710" s="0" t="n">
        <v>68.05</v>
      </c>
      <c r="U710" s="0" t="n">
        <v>1609</v>
      </c>
      <c r="V710" s="0" t="n">
        <v>1</v>
      </c>
      <c r="W710" s="60" t="n">
        <v>46212</v>
      </c>
      <c r="X710" s="55" t="n">
        <f aca="false">IF(I710="Male",0,1)</f>
        <v>1</v>
      </c>
      <c r="Y710" s="55" t="n">
        <f aca="false">IF(OR(I710="DNB",I710="Dry DNB"),1,0)</f>
        <v>0</v>
      </c>
      <c r="Z710" s="55" t="n">
        <f aca="false">IF(ISNUMBER(W710),A710-W710,"")</f>
        <v>97</v>
      </c>
      <c r="AA710" s="55" t="n">
        <f aca="false">MATCH(A710,DATAS,0)</f>
        <v>1</v>
      </c>
      <c r="AB710" s="55" t="n">
        <f aca="false">IF(AND(E710&gt;0,OR(AND(B710&gt;=1,B710&lt;=6),B710=10)),1,0)</f>
        <v>1</v>
      </c>
      <c r="AC710" s="55" t="n">
        <f aca="false">IF(AND(E710&gt;0,B710=10),1,0)</f>
        <v>0</v>
      </c>
      <c r="AD710" s="0" t="str">
        <f aca="false">IF(AND(C709=C710,AA709=AA710-1),AB709,"")</f>
        <v/>
      </c>
      <c r="AE710" s="0" t="str">
        <f aca="false">IF(AND(C709=C710,AA709=AA710-1),AC709,"")</f>
        <v/>
      </c>
      <c r="AF710" s="0" t="str">
        <f aca="false">IF(AA710=1,"",IF(AND(AB710=1,AD710&lt;&gt;1),1,0))</f>
        <v/>
      </c>
      <c r="AG710" s="0" t="str">
        <f aca="false">IF(AA710=1,"",IF(AND(AC710=1,AE710&lt;&gt;1),1,0))</f>
        <v/>
      </c>
      <c r="AH710" s="60" t="str">
        <f aca="false">IF(AND(E710&gt;0,AA710&lt;2,NOT(AND(C711=C710,AA711=AA710+1))),INDEX(DATAS,AA710+1),"")</f>
        <v/>
      </c>
      <c r="AI710" s="60" t="str">
        <f aca="false">IF(AND(AC710=1,AA710&lt;2),IF(AND(C711=C710,AA711=AA710+1),IF(AC711=1,"",INDEX(DATAS,AA710+1)),INDEX(DATAS,AA710+1)),"")</f>
        <v/>
      </c>
    </row>
    <row r="711" customFormat="false" ht="15" hidden="false" customHeight="false" outlineLevel="0" collapsed="false">
      <c r="A711" s="60" t="n">
        <v>46310</v>
      </c>
      <c r="B711" s="0" t="n">
        <v>2</v>
      </c>
      <c r="C711" s="0" t="n">
        <v>4009</v>
      </c>
      <c r="D711" s="0" t="n">
        <v>168</v>
      </c>
      <c r="E711" s="0" t="n">
        <v>3</v>
      </c>
      <c r="F711" s="55" t="s">
        <v>442</v>
      </c>
      <c r="G711" s="0" t="n">
        <v>59.1</v>
      </c>
      <c r="H711" s="0" t="n">
        <v>59</v>
      </c>
      <c r="I711" s="55" t="s">
        <v>157</v>
      </c>
      <c r="J711" s="0" t="n">
        <v>69</v>
      </c>
      <c r="K711" s="0" t="n">
        <v>69</v>
      </c>
      <c r="L711" s="0" t="n">
        <v>99</v>
      </c>
      <c r="M711" s="0" t="n">
        <v>890.83</v>
      </c>
      <c r="N711" s="0" t="n">
        <v>34.55</v>
      </c>
      <c r="O711" s="0" t="n">
        <v>28.59</v>
      </c>
      <c r="P711" s="0" t="n">
        <v>2.63</v>
      </c>
      <c r="Q711" s="0" t="n">
        <v>3.2</v>
      </c>
      <c r="T711" s="0" t="n">
        <v>68.05</v>
      </c>
      <c r="U711" s="0" t="n">
        <v>1610</v>
      </c>
      <c r="V711" s="0" t="n">
        <v>1</v>
      </c>
      <c r="W711" s="60" t="n">
        <v>46212</v>
      </c>
      <c r="X711" s="55" t="n">
        <f aca="false">IF(I711="Male",0,1)</f>
        <v>1</v>
      </c>
      <c r="Y711" s="55" t="n">
        <f aca="false">IF(OR(I711="DNB",I711="Dry DNB"),1,0)</f>
        <v>0</v>
      </c>
      <c r="Z711" s="55" t="n">
        <f aca="false">IF(ISNUMBER(W711),A711-W711,"")</f>
        <v>98</v>
      </c>
      <c r="AA711" s="55" t="n">
        <f aca="false">MATCH(A711,DATAS,0)</f>
        <v>2</v>
      </c>
      <c r="AB711" s="55" t="n">
        <f aca="false">IF(AND(E711&gt;0,OR(AND(B711&gt;=1,B711&lt;=6),B711=10)),1,0)</f>
        <v>1</v>
      </c>
      <c r="AC711" s="55" t="n">
        <f aca="false">IF(AND(E711&gt;0,B711=10),1,0)</f>
        <v>0</v>
      </c>
      <c r="AD711" s="55" t="n">
        <f aca="false">IF(AND(C710=C711,AA710=AA711-1),AB710,"")</f>
        <v>1</v>
      </c>
      <c r="AE711" s="55" t="n">
        <f aca="false">IF(AND(C710=C711,AA710=AA711-1),AC710,"")</f>
        <v>0</v>
      </c>
      <c r="AF711" s="55" t="n">
        <f aca="false">IF(AA711=1,"",IF(AND(AB711=1,AD711&lt;&gt;1),1,0))</f>
        <v>0</v>
      </c>
      <c r="AG711" s="55" t="n">
        <f aca="false">IF(AA711=1,"",IF(AND(AC711=1,AE711&lt;&gt;1),1,0))</f>
        <v>0</v>
      </c>
      <c r="AH711" s="60" t="str">
        <f aca="false">IF(AND(E711&gt;0,AA711&lt;2,NOT(AND(C712=C711,AA712=AA711+1))),INDEX(DATAS,AA711+1),"")</f>
        <v/>
      </c>
      <c r="AI711" s="60" t="str">
        <f aca="false">IF(AND(AC711=1,AA711&lt;2),IF(AND(C712=C711,AA712=AA711+1),IF(AC712=1,"",INDEX(DATAS,AA711+1)),INDEX(DATAS,AA711+1)),"")</f>
        <v/>
      </c>
    </row>
    <row r="712" customFormat="false" ht="15" hidden="false" customHeight="false" outlineLevel="0" collapsed="false">
      <c r="A712" s="60" t="n">
        <v>46309</v>
      </c>
      <c r="B712" s="0" t="n">
        <v>5</v>
      </c>
      <c r="C712" s="0" t="n">
        <v>4014</v>
      </c>
      <c r="D712" s="0" t="n">
        <v>207</v>
      </c>
      <c r="E712" s="0" t="n">
        <v>3</v>
      </c>
      <c r="F712" s="55" t="s">
        <v>443</v>
      </c>
      <c r="G712" s="0" t="n">
        <v>43.4</v>
      </c>
      <c r="H712" s="0" t="n">
        <v>43</v>
      </c>
      <c r="I712" s="55" t="s">
        <v>157</v>
      </c>
      <c r="J712" s="0" t="n">
        <v>67</v>
      </c>
      <c r="K712" s="0" t="n">
        <v>67</v>
      </c>
      <c r="L712" s="0" t="n">
        <v>140</v>
      </c>
      <c r="M712" s="0" t="n">
        <v>571.08</v>
      </c>
      <c r="N712" s="0" t="n">
        <v>45.88</v>
      </c>
      <c r="O712" s="0" t="n">
        <v>23.09</v>
      </c>
      <c r="P712" s="0" t="n">
        <v>0</v>
      </c>
      <c r="Q712" s="0" t="n">
        <v>0</v>
      </c>
      <c r="R712" s="0" t="n">
        <v>5319</v>
      </c>
      <c r="S712" s="0" t="n">
        <v>10761</v>
      </c>
      <c r="T712" s="0" t="n">
        <v>59.45</v>
      </c>
      <c r="U712" s="0" t="n">
        <v>1605</v>
      </c>
      <c r="V712" s="0" t="n">
        <v>1</v>
      </c>
      <c r="W712" s="60" t="n">
        <v>46170</v>
      </c>
      <c r="X712" s="55" t="n">
        <f aca="false">IF(I712="Male",0,1)</f>
        <v>1</v>
      </c>
      <c r="Y712" s="55" t="n">
        <f aca="false">IF(OR(I712="DNB",I712="Dry DNB"),1,0)</f>
        <v>0</v>
      </c>
      <c r="Z712" s="55" t="n">
        <f aca="false">IF(ISNUMBER(W712),A712-W712,"")</f>
        <v>139</v>
      </c>
      <c r="AA712" s="55" t="n">
        <f aca="false">MATCH(A712,DATAS,0)</f>
        <v>1</v>
      </c>
      <c r="AB712" s="55" t="n">
        <f aca="false">IF(AND(E712&gt;0,OR(AND(B712&gt;=1,B712&lt;=6),B712=10)),1,0)</f>
        <v>1</v>
      </c>
      <c r="AC712" s="55" t="n">
        <f aca="false">IF(AND(E712&gt;0,B712=10),1,0)</f>
        <v>0</v>
      </c>
      <c r="AD712" s="0" t="str">
        <f aca="false">IF(AND(C711=C712,AA711=AA712-1),AB711,"")</f>
        <v/>
      </c>
      <c r="AE712" s="0" t="str">
        <f aca="false">IF(AND(C711=C712,AA711=AA712-1),AC711,"")</f>
        <v/>
      </c>
      <c r="AF712" s="0" t="str">
        <f aca="false">IF(AA712=1,"",IF(AND(AB712=1,AD712&lt;&gt;1),1,0))</f>
        <v/>
      </c>
      <c r="AG712" s="0" t="str">
        <f aca="false">IF(AA712=1,"",IF(AND(AC712=1,AE712&lt;&gt;1),1,0))</f>
        <v/>
      </c>
      <c r="AH712" s="60" t="str">
        <f aca="false">IF(AND(E712&gt;0,AA712&lt;2,NOT(AND(C713=C712,AA713=AA712+1))),INDEX(DATAS,AA712+1),"")</f>
        <v/>
      </c>
      <c r="AI712" s="60" t="str">
        <f aca="false">IF(AND(AC712=1,AA712&lt;2),IF(AND(C713=C712,AA713=AA712+1),IF(AC713=1,"",INDEX(DATAS,AA712+1)),INDEX(DATAS,AA712+1)),"")</f>
        <v/>
      </c>
    </row>
    <row r="713" customFormat="false" ht="15" hidden="false" customHeight="false" outlineLevel="0" collapsed="false">
      <c r="A713" s="60" t="n">
        <v>46310</v>
      </c>
      <c r="B713" s="0" t="n">
        <v>5</v>
      </c>
      <c r="C713" s="0" t="n">
        <v>4014</v>
      </c>
      <c r="D713" s="0" t="n">
        <v>208</v>
      </c>
      <c r="E713" s="0" t="n">
        <v>3</v>
      </c>
      <c r="F713" s="55" t="s">
        <v>443</v>
      </c>
      <c r="G713" s="0" t="n">
        <v>42.4</v>
      </c>
      <c r="H713" s="0" t="n">
        <v>42</v>
      </c>
      <c r="I713" s="55" t="s">
        <v>157</v>
      </c>
      <c r="J713" s="0" t="n">
        <v>67</v>
      </c>
      <c r="K713" s="0" t="n">
        <v>67</v>
      </c>
      <c r="L713" s="0" t="n">
        <v>141</v>
      </c>
      <c r="M713" s="0" t="n">
        <v>571.08</v>
      </c>
      <c r="N713" s="0" t="n">
        <v>45.88</v>
      </c>
      <c r="O713" s="0" t="n">
        <v>23.09</v>
      </c>
      <c r="P713" s="0" t="n">
        <v>0</v>
      </c>
      <c r="Q713" s="0" t="n">
        <v>0</v>
      </c>
      <c r="T713" s="0" t="n">
        <v>59.45</v>
      </c>
      <c r="U713" s="0" t="n">
        <v>1606</v>
      </c>
      <c r="V713" s="0" t="n">
        <v>1</v>
      </c>
      <c r="W713" s="60" t="n">
        <v>46170</v>
      </c>
      <c r="X713" s="55" t="n">
        <f aca="false">IF(I713="Male",0,1)</f>
        <v>1</v>
      </c>
      <c r="Y713" s="55" t="n">
        <f aca="false">IF(OR(I713="DNB",I713="Dry DNB"),1,0)</f>
        <v>0</v>
      </c>
      <c r="Z713" s="55" t="n">
        <f aca="false">IF(ISNUMBER(W713),A713-W713,"")</f>
        <v>140</v>
      </c>
      <c r="AA713" s="55" t="n">
        <f aca="false">MATCH(A713,DATAS,0)</f>
        <v>2</v>
      </c>
      <c r="AB713" s="55" t="n">
        <f aca="false">IF(AND(E713&gt;0,OR(AND(B713&gt;=1,B713&lt;=6),B713=10)),1,0)</f>
        <v>1</v>
      </c>
      <c r="AC713" s="55" t="n">
        <f aca="false">IF(AND(E713&gt;0,B713=10),1,0)</f>
        <v>0</v>
      </c>
      <c r="AD713" s="55" t="n">
        <f aca="false">IF(AND(C712=C713,AA712=AA713-1),AB712,"")</f>
        <v>1</v>
      </c>
      <c r="AE713" s="55" t="n">
        <f aca="false">IF(AND(C712=C713,AA712=AA713-1),AC712,"")</f>
        <v>0</v>
      </c>
      <c r="AF713" s="55" t="n">
        <f aca="false">IF(AA713=1,"",IF(AND(AB713=1,AD713&lt;&gt;1),1,0))</f>
        <v>0</v>
      </c>
      <c r="AG713" s="55" t="n">
        <f aca="false">IF(AA713=1,"",IF(AND(AC713=1,AE713&lt;&gt;1),1,0))</f>
        <v>0</v>
      </c>
      <c r="AH713" s="60" t="str">
        <f aca="false">IF(AND(E713&gt;0,AA713&lt;2,NOT(AND(C714=C713,AA714=AA713+1))),INDEX(DATAS,AA713+1),"")</f>
        <v/>
      </c>
      <c r="AI713" s="60" t="str">
        <f aca="false">IF(AND(AC713=1,AA713&lt;2),IF(AND(C714=C713,AA714=AA713+1),IF(AC714=1,"",INDEX(DATAS,AA713+1)),INDEX(DATAS,AA713+1)),"")</f>
        <v/>
      </c>
    </row>
    <row r="714" customFormat="false" ht="15" hidden="false" customHeight="false" outlineLevel="0" collapsed="false">
      <c r="A714" s="60" t="n">
        <v>46309</v>
      </c>
      <c r="B714" s="0" t="n">
        <v>3</v>
      </c>
      <c r="C714" s="0" t="n">
        <v>4015</v>
      </c>
      <c r="D714" s="0" t="n">
        <v>126</v>
      </c>
      <c r="E714" s="0" t="n">
        <v>3</v>
      </c>
      <c r="F714" s="55" t="s">
        <v>443</v>
      </c>
      <c r="G714" s="0" t="n">
        <v>70.9</v>
      </c>
      <c r="H714" s="0" t="n">
        <v>69</v>
      </c>
      <c r="I714" s="55" t="s">
        <v>157</v>
      </c>
      <c r="J714" s="0" t="n">
        <v>91</v>
      </c>
      <c r="K714" s="0" t="n">
        <v>63</v>
      </c>
      <c r="L714" s="0" t="n">
        <v>35</v>
      </c>
      <c r="M714" s="0" t="n">
        <v>626.13</v>
      </c>
      <c r="N714" s="0" t="n">
        <v>41.57</v>
      </c>
      <c r="O714" s="0" t="n">
        <v>32.46</v>
      </c>
      <c r="P714" s="0" t="n">
        <v>3.96</v>
      </c>
      <c r="Q714" s="0" t="n">
        <v>3.02</v>
      </c>
      <c r="R714" s="0" t="n">
        <v>6688</v>
      </c>
      <c r="S714" s="0" t="n">
        <v>13701</v>
      </c>
      <c r="T714" s="0" t="n">
        <v>68.8</v>
      </c>
      <c r="U714" s="0" t="n">
        <v>1605</v>
      </c>
      <c r="V714" s="0" t="n">
        <v>3</v>
      </c>
      <c r="W714" s="60" t="n">
        <v>46275</v>
      </c>
      <c r="X714" s="55" t="n">
        <f aca="false">IF(I714="Male",0,1)</f>
        <v>1</v>
      </c>
      <c r="Y714" s="55" t="n">
        <f aca="false">IF(OR(I714="DNB",I714="Dry DNB"),1,0)</f>
        <v>0</v>
      </c>
      <c r="Z714" s="55" t="n">
        <f aca="false">IF(ISNUMBER(W714),A714-W714,"")</f>
        <v>34</v>
      </c>
      <c r="AA714" s="55" t="n">
        <f aca="false">MATCH(A714,DATAS,0)</f>
        <v>1</v>
      </c>
      <c r="AB714" s="55" t="n">
        <f aca="false">IF(AND(E714&gt;0,OR(AND(B714&gt;=1,B714&lt;=6),B714=10)),1,0)</f>
        <v>1</v>
      </c>
      <c r="AC714" s="55" t="n">
        <f aca="false">IF(AND(E714&gt;0,B714=10),1,0)</f>
        <v>0</v>
      </c>
      <c r="AD714" s="0" t="str">
        <f aca="false">IF(AND(C713=C714,AA713=AA714-1),AB713,"")</f>
        <v/>
      </c>
      <c r="AE714" s="0" t="str">
        <f aca="false">IF(AND(C713=C714,AA713=AA714-1),AC713,"")</f>
        <v/>
      </c>
      <c r="AF714" s="0" t="str">
        <f aca="false">IF(AA714=1,"",IF(AND(AB714=1,AD714&lt;&gt;1),1,0))</f>
        <v/>
      </c>
      <c r="AG714" s="0" t="str">
        <f aca="false">IF(AA714=1,"",IF(AND(AC714=1,AE714&lt;&gt;1),1,0))</f>
        <v/>
      </c>
      <c r="AH714" s="60" t="str">
        <f aca="false">IF(AND(E714&gt;0,AA714&lt;2,NOT(AND(C715=C714,AA715=AA714+1))),INDEX(DATAS,AA714+1),"")</f>
        <v/>
      </c>
      <c r="AI714" s="60" t="str">
        <f aca="false">IF(AND(AC714=1,AA714&lt;2),IF(AND(C715=C714,AA715=AA714+1),IF(AC715=1,"",INDEX(DATAS,AA714+1)),INDEX(DATAS,AA714+1)),"")</f>
        <v/>
      </c>
    </row>
    <row r="715" customFormat="false" ht="15" hidden="false" customHeight="false" outlineLevel="0" collapsed="false">
      <c r="A715" s="60" t="n">
        <v>46310</v>
      </c>
      <c r="B715" s="0" t="n">
        <v>3</v>
      </c>
      <c r="C715" s="0" t="n">
        <v>4015</v>
      </c>
      <c r="D715" s="0" t="n">
        <v>127</v>
      </c>
      <c r="E715" s="0" t="n">
        <v>3</v>
      </c>
      <c r="F715" s="55" t="s">
        <v>443</v>
      </c>
      <c r="G715" s="0" t="n">
        <v>68.5</v>
      </c>
      <c r="H715" s="0" t="n">
        <v>69</v>
      </c>
      <c r="I715" s="55" t="s">
        <v>157</v>
      </c>
      <c r="J715" s="0" t="n">
        <v>91</v>
      </c>
      <c r="K715" s="0" t="n">
        <v>63</v>
      </c>
      <c r="L715" s="0" t="n">
        <v>36</v>
      </c>
      <c r="M715" s="0" t="n">
        <v>626.13</v>
      </c>
      <c r="N715" s="0" t="n">
        <v>41.57</v>
      </c>
      <c r="O715" s="0" t="n">
        <v>32.46</v>
      </c>
      <c r="P715" s="0" t="n">
        <v>3.96</v>
      </c>
      <c r="Q715" s="0" t="n">
        <v>3.02</v>
      </c>
      <c r="T715" s="0" t="n">
        <v>68.8</v>
      </c>
      <c r="U715" s="0" t="n">
        <v>1606</v>
      </c>
      <c r="V715" s="0" t="n">
        <v>3</v>
      </c>
      <c r="W715" s="60" t="n">
        <v>46275</v>
      </c>
      <c r="X715" s="55" t="n">
        <f aca="false">IF(I715="Male",0,1)</f>
        <v>1</v>
      </c>
      <c r="Y715" s="55" t="n">
        <f aca="false">IF(OR(I715="DNB",I715="Dry DNB"),1,0)</f>
        <v>0</v>
      </c>
      <c r="Z715" s="55" t="n">
        <f aca="false">IF(ISNUMBER(W715),A715-W715,"")</f>
        <v>35</v>
      </c>
      <c r="AA715" s="55" t="n">
        <f aca="false">MATCH(A715,DATAS,0)</f>
        <v>2</v>
      </c>
      <c r="AB715" s="55" t="n">
        <f aca="false">IF(AND(E715&gt;0,OR(AND(B715&gt;=1,B715&lt;=6),B715=10)),1,0)</f>
        <v>1</v>
      </c>
      <c r="AC715" s="55" t="n">
        <f aca="false">IF(AND(E715&gt;0,B715=10),1,0)</f>
        <v>0</v>
      </c>
      <c r="AD715" s="55" t="n">
        <f aca="false">IF(AND(C714=C715,AA714=AA715-1),AB714,"")</f>
        <v>1</v>
      </c>
      <c r="AE715" s="55" t="n">
        <f aca="false">IF(AND(C714=C715,AA714=AA715-1),AC714,"")</f>
        <v>0</v>
      </c>
      <c r="AF715" s="55" t="n">
        <f aca="false">IF(AA715=1,"",IF(AND(AB715=1,AD715&lt;&gt;1),1,0))</f>
        <v>0</v>
      </c>
      <c r="AG715" s="55" t="n">
        <f aca="false">IF(AA715=1,"",IF(AND(AC715=1,AE715&lt;&gt;1),1,0))</f>
        <v>0</v>
      </c>
      <c r="AH715" s="60" t="str">
        <f aca="false">IF(AND(E715&gt;0,AA715&lt;2,NOT(AND(C716=C715,AA716=AA715+1))),INDEX(DATAS,AA715+1),"")</f>
        <v/>
      </c>
      <c r="AI715" s="60" t="str">
        <f aca="false">IF(AND(AC715=1,AA715&lt;2),IF(AND(C716=C715,AA716=AA715+1),IF(AC716=1,"",INDEX(DATAS,AA715+1)),INDEX(DATAS,AA715+1)),"")</f>
        <v/>
      </c>
    </row>
    <row r="716" customFormat="false" ht="15" hidden="false" customHeight="false" outlineLevel="0" collapsed="false">
      <c r="A716" s="60" t="n">
        <v>46309</v>
      </c>
      <c r="B716" s="0" t="n">
        <v>2</v>
      </c>
      <c r="C716" s="0" t="n">
        <v>4016</v>
      </c>
      <c r="D716" s="0" t="n">
        <v>174</v>
      </c>
      <c r="E716" s="0" t="n">
        <v>2</v>
      </c>
      <c r="F716" s="55" t="s">
        <v>443</v>
      </c>
      <c r="G716" s="0" t="n">
        <v>58.6</v>
      </c>
      <c r="H716" s="0" t="n">
        <v>61</v>
      </c>
      <c r="I716" s="55" t="s">
        <v>177</v>
      </c>
      <c r="J716" s="0" t="n">
        <v>174</v>
      </c>
      <c r="K716" s="0" t="n">
        <v>62</v>
      </c>
      <c r="M716" s="0" t="n">
        <v>795.87</v>
      </c>
      <c r="N716" s="0" t="n">
        <v>39.25</v>
      </c>
      <c r="O716" s="0" t="n">
        <v>28.26</v>
      </c>
      <c r="P716" s="0" t="n">
        <v>3.17</v>
      </c>
      <c r="Q716" s="0" t="n">
        <v>3.18</v>
      </c>
      <c r="R716" s="0" t="n">
        <v>6802</v>
      </c>
      <c r="S716" s="0" t="n">
        <v>13527</v>
      </c>
      <c r="T716" s="0" t="n">
        <v>75</v>
      </c>
      <c r="U716" s="0" t="n">
        <v>1605</v>
      </c>
      <c r="V716" s="0" t="n">
        <v>3</v>
      </c>
      <c r="W716" s="60" t="n">
        <v>46268</v>
      </c>
      <c r="X716" s="55" t="n">
        <f aca="false">IF(I716="Male",0,1)</f>
        <v>1</v>
      </c>
      <c r="Y716" s="55" t="n">
        <f aca="false">IF(OR(I716="DNB",I716="Dry DNB"),1,0)</f>
        <v>0</v>
      </c>
      <c r="Z716" s="55" t="n">
        <f aca="false">IF(ISNUMBER(W716),A716-W716,"")</f>
        <v>41</v>
      </c>
      <c r="AA716" s="55" t="n">
        <f aca="false">MATCH(A716,DATAS,0)</f>
        <v>1</v>
      </c>
      <c r="AB716" s="55" t="n">
        <f aca="false">IF(AND(E716&gt;0,OR(AND(B716&gt;=1,B716&lt;=6),B716=10)),1,0)</f>
        <v>1</v>
      </c>
      <c r="AC716" s="55" t="n">
        <f aca="false">IF(AND(E716&gt;0,B716=10),1,0)</f>
        <v>0</v>
      </c>
      <c r="AD716" s="0" t="str">
        <f aca="false">IF(AND(C715=C716,AA715=AA716-1),AB715,"")</f>
        <v/>
      </c>
      <c r="AE716" s="0" t="str">
        <f aca="false">IF(AND(C715=C716,AA715=AA716-1),AC715,"")</f>
        <v/>
      </c>
      <c r="AF716" s="0" t="str">
        <f aca="false">IF(AA716=1,"",IF(AND(AB716=1,AD716&lt;&gt;1),1,0))</f>
        <v/>
      </c>
      <c r="AG716" s="0" t="str">
        <f aca="false">IF(AA716=1,"",IF(AND(AC716=1,AE716&lt;&gt;1),1,0))</f>
        <v/>
      </c>
      <c r="AH716" s="60" t="str">
        <f aca="false">IF(AND(E716&gt;0,AA716&lt;2,NOT(AND(C717=C716,AA717=AA716+1))),INDEX(DATAS,AA716+1),"")</f>
        <v/>
      </c>
      <c r="AI716" s="60" t="str">
        <f aca="false">IF(AND(AC716=1,AA716&lt;2),IF(AND(C717=C716,AA717=AA716+1),IF(AC717=1,"",INDEX(DATAS,AA716+1)),INDEX(DATAS,AA716+1)),"")</f>
        <v/>
      </c>
    </row>
    <row r="717" customFormat="false" ht="15" hidden="false" customHeight="false" outlineLevel="0" collapsed="false">
      <c r="A717" s="60" t="n">
        <v>46310</v>
      </c>
      <c r="B717" s="0" t="n">
        <v>2</v>
      </c>
      <c r="C717" s="0" t="n">
        <v>4016</v>
      </c>
      <c r="D717" s="0" t="n">
        <v>175</v>
      </c>
      <c r="E717" s="0" t="n">
        <v>2</v>
      </c>
      <c r="F717" s="55" t="s">
        <v>443</v>
      </c>
      <c r="G717" s="0" t="n">
        <v>52.2</v>
      </c>
      <c r="H717" s="0" t="n">
        <v>59</v>
      </c>
      <c r="I717" s="55" t="s">
        <v>177</v>
      </c>
      <c r="J717" s="0" t="n">
        <v>175</v>
      </c>
      <c r="K717" s="0" t="n">
        <v>62</v>
      </c>
      <c r="M717" s="0" t="n">
        <v>795.87</v>
      </c>
      <c r="N717" s="0" t="n">
        <v>39.25</v>
      </c>
      <c r="O717" s="0" t="n">
        <v>28.26</v>
      </c>
      <c r="P717" s="0" t="n">
        <v>3.17</v>
      </c>
      <c r="Q717" s="0" t="n">
        <v>3.18</v>
      </c>
      <c r="T717" s="0" t="n">
        <v>75</v>
      </c>
      <c r="U717" s="0" t="n">
        <v>1606</v>
      </c>
      <c r="V717" s="0" t="n">
        <v>3</v>
      </c>
      <c r="W717" s="60" t="n">
        <v>46268</v>
      </c>
      <c r="X717" s="55" t="n">
        <f aca="false">IF(I717="Male",0,1)</f>
        <v>1</v>
      </c>
      <c r="Y717" s="55" t="n">
        <f aca="false">IF(OR(I717="DNB",I717="Dry DNB"),1,0)</f>
        <v>0</v>
      </c>
      <c r="Z717" s="55" t="n">
        <f aca="false">IF(ISNUMBER(W717),A717-W717,"")</f>
        <v>42</v>
      </c>
      <c r="AA717" s="55" t="n">
        <f aca="false">MATCH(A717,DATAS,0)</f>
        <v>2</v>
      </c>
      <c r="AB717" s="55" t="n">
        <f aca="false">IF(AND(E717&gt;0,OR(AND(B717&gt;=1,B717&lt;=6),B717=10)),1,0)</f>
        <v>1</v>
      </c>
      <c r="AC717" s="55" t="n">
        <f aca="false">IF(AND(E717&gt;0,B717=10),1,0)</f>
        <v>0</v>
      </c>
      <c r="AD717" s="55" t="n">
        <f aca="false">IF(AND(C716=C717,AA716=AA717-1),AB716,"")</f>
        <v>1</v>
      </c>
      <c r="AE717" s="55" t="n">
        <f aca="false">IF(AND(C716=C717,AA716=AA717-1),AC716,"")</f>
        <v>0</v>
      </c>
      <c r="AF717" s="55" t="n">
        <f aca="false">IF(AA717=1,"",IF(AND(AB717=1,AD717&lt;&gt;1),1,0))</f>
        <v>0</v>
      </c>
      <c r="AG717" s="55" t="n">
        <f aca="false">IF(AA717=1,"",IF(AND(AC717=1,AE717&lt;&gt;1),1,0))</f>
        <v>0</v>
      </c>
      <c r="AH717" s="60" t="str">
        <f aca="false">IF(AND(E717&gt;0,AA717&lt;2,NOT(AND(C718=C717,AA718=AA717+1))),INDEX(DATAS,AA717+1),"")</f>
        <v/>
      </c>
      <c r="AI717" s="60" t="str">
        <f aca="false">IF(AND(AC717=1,AA717&lt;2),IF(AND(C718=C717,AA718=AA717+1),IF(AC718=1,"",INDEX(DATAS,AA717+1)),INDEX(DATAS,AA717+1)),"")</f>
        <v/>
      </c>
    </row>
    <row r="718" customFormat="false" ht="15" hidden="false" customHeight="false" outlineLevel="0" collapsed="false">
      <c r="A718" s="60" t="n">
        <v>46309</v>
      </c>
      <c r="B718" s="0" t="n">
        <v>5</v>
      </c>
      <c r="C718" s="0" t="n">
        <v>4017</v>
      </c>
      <c r="D718" s="0" t="n">
        <v>500</v>
      </c>
      <c r="E718" s="0" t="n">
        <v>2</v>
      </c>
      <c r="F718" s="55" t="s">
        <v>443</v>
      </c>
      <c r="G718" s="0" t="n">
        <v>44.2</v>
      </c>
      <c r="H718" s="0" t="n">
        <v>40</v>
      </c>
      <c r="I718" s="55" t="s">
        <v>157</v>
      </c>
      <c r="J718" s="0" t="n">
        <v>297</v>
      </c>
      <c r="K718" s="0" t="n">
        <v>59</v>
      </c>
      <c r="L718" s="0" t="n">
        <v>203</v>
      </c>
      <c r="M718" s="0" t="n">
        <v>844.12</v>
      </c>
      <c r="N718" s="0" t="n">
        <v>32.02</v>
      </c>
      <c r="O718" s="0" t="n">
        <v>37.47</v>
      </c>
      <c r="P718" s="0" t="n">
        <v>3.61</v>
      </c>
      <c r="Q718" s="0" t="n">
        <v>3.47</v>
      </c>
      <c r="R718" s="0" t="n">
        <v>5987</v>
      </c>
      <c r="S718" s="0" t="n">
        <v>11680</v>
      </c>
      <c r="T718" s="0" t="n">
        <v>64.1</v>
      </c>
      <c r="U718" s="0" t="n">
        <v>1605</v>
      </c>
      <c r="V718" s="0" t="n">
        <v>7</v>
      </c>
      <c r="W718" s="60" t="n">
        <v>46107</v>
      </c>
      <c r="X718" s="55" t="n">
        <f aca="false">IF(I718="Male",0,1)</f>
        <v>1</v>
      </c>
      <c r="Y718" s="55" t="n">
        <f aca="false">IF(OR(I718="DNB",I718="Dry DNB"),1,0)</f>
        <v>0</v>
      </c>
      <c r="Z718" s="55" t="n">
        <f aca="false">IF(ISNUMBER(W718),A718-W718,"")</f>
        <v>202</v>
      </c>
      <c r="AA718" s="55" t="n">
        <f aca="false">MATCH(A718,DATAS,0)</f>
        <v>1</v>
      </c>
      <c r="AB718" s="55" t="n">
        <f aca="false">IF(AND(E718&gt;0,OR(AND(B718&gt;=1,B718&lt;=6),B718=10)),1,0)</f>
        <v>1</v>
      </c>
      <c r="AC718" s="55" t="n">
        <f aca="false">IF(AND(E718&gt;0,B718=10),1,0)</f>
        <v>0</v>
      </c>
      <c r="AD718" s="0" t="str">
        <f aca="false">IF(AND(C717=C718,AA717=AA718-1),AB717,"")</f>
        <v/>
      </c>
      <c r="AE718" s="0" t="str">
        <f aca="false">IF(AND(C717=C718,AA717=AA718-1),AC717,"")</f>
        <v/>
      </c>
      <c r="AF718" s="0" t="str">
        <f aca="false">IF(AA718=1,"",IF(AND(AB718=1,AD718&lt;&gt;1),1,0))</f>
        <v/>
      </c>
      <c r="AG718" s="0" t="str">
        <f aca="false">IF(AA718=1,"",IF(AND(AC718=1,AE718&lt;&gt;1),1,0))</f>
        <v/>
      </c>
      <c r="AH718" s="60" t="str">
        <f aca="false">IF(AND(E718&gt;0,AA718&lt;2,NOT(AND(C719=C718,AA719=AA718+1))),INDEX(DATAS,AA718+1),"")</f>
        <v/>
      </c>
      <c r="AI718" s="60" t="str">
        <f aca="false">IF(AND(AC718=1,AA718&lt;2),IF(AND(C719=C718,AA719=AA718+1),IF(AC719=1,"",INDEX(DATAS,AA718+1)),INDEX(DATAS,AA718+1)),"")</f>
        <v/>
      </c>
    </row>
    <row r="719" customFormat="false" ht="15" hidden="false" customHeight="false" outlineLevel="0" collapsed="false">
      <c r="A719" s="60" t="n">
        <v>46310</v>
      </c>
      <c r="B719" s="0" t="n">
        <v>5</v>
      </c>
      <c r="C719" s="0" t="n">
        <v>4017</v>
      </c>
      <c r="D719" s="0" t="n">
        <v>501</v>
      </c>
      <c r="E719" s="0" t="n">
        <v>2</v>
      </c>
      <c r="F719" s="55" t="s">
        <v>443</v>
      </c>
      <c r="G719" s="0" t="n">
        <v>44.2</v>
      </c>
      <c r="H719" s="0" t="n">
        <v>41</v>
      </c>
      <c r="I719" s="55" t="s">
        <v>157</v>
      </c>
      <c r="J719" s="0" t="n">
        <v>297</v>
      </c>
      <c r="K719" s="0" t="n">
        <v>59</v>
      </c>
      <c r="L719" s="0" t="n">
        <v>204</v>
      </c>
      <c r="M719" s="0" t="n">
        <v>844.12</v>
      </c>
      <c r="N719" s="0" t="n">
        <v>32.02</v>
      </c>
      <c r="O719" s="0" t="n">
        <v>37.47</v>
      </c>
      <c r="P719" s="0" t="n">
        <v>3.61</v>
      </c>
      <c r="Q719" s="0" t="n">
        <v>3.47</v>
      </c>
      <c r="T719" s="0" t="n">
        <v>64.1</v>
      </c>
      <c r="U719" s="0" t="n">
        <v>1606</v>
      </c>
      <c r="V719" s="0" t="n">
        <v>7</v>
      </c>
      <c r="W719" s="60" t="n">
        <v>46107</v>
      </c>
      <c r="X719" s="55" t="n">
        <f aca="false">IF(I719="Male",0,1)</f>
        <v>1</v>
      </c>
      <c r="Y719" s="55" t="n">
        <f aca="false">IF(OR(I719="DNB",I719="Dry DNB"),1,0)</f>
        <v>0</v>
      </c>
      <c r="Z719" s="55" t="n">
        <f aca="false">IF(ISNUMBER(W719),A719-W719,"")</f>
        <v>203</v>
      </c>
      <c r="AA719" s="55" t="n">
        <f aca="false">MATCH(A719,DATAS,0)</f>
        <v>2</v>
      </c>
      <c r="AB719" s="55" t="n">
        <f aca="false">IF(AND(E719&gt;0,OR(AND(B719&gt;=1,B719&lt;=6),B719=10)),1,0)</f>
        <v>1</v>
      </c>
      <c r="AC719" s="55" t="n">
        <f aca="false">IF(AND(E719&gt;0,B719=10),1,0)</f>
        <v>0</v>
      </c>
      <c r="AD719" s="55" t="n">
        <f aca="false">IF(AND(C718=C719,AA718=AA719-1),AB718,"")</f>
        <v>1</v>
      </c>
      <c r="AE719" s="55" t="n">
        <f aca="false">IF(AND(C718=C719,AA718=AA719-1),AC718,"")</f>
        <v>0</v>
      </c>
      <c r="AF719" s="55" t="n">
        <f aca="false">IF(AA719=1,"",IF(AND(AB719=1,AD719&lt;&gt;1),1,0))</f>
        <v>0</v>
      </c>
      <c r="AG719" s="55" t="n">
        <f aca="false">IF(AA719=1,"",IF(AND(AC719=1,AE719&lt;&gt;1),1,0))</f>
        <v>0</v>
      </c>
      <c r="AH719" s="60" t="str">
        <f aca="false">IF(AND(E719&gt;0,AA719&lt;2,NOT(AND(C720=C719,AA720=AA719+1))),INDEX(DATAS,AA719+1),"")</f>
        <v/>
      </c>
      <c r="AI719" s="60" t="str">
        <f aca="false">IF(AND(AC719=1,AA719&lt;2),IF(AND(C720=C719,AA720=AA719+1),IF(AC720=1,"",INDEX(DATAS,AA719+1)),INDEX(DATAS,AA719+1)),"")</f>
        <v/>
      </c>
    </row>
    <row r="720" customFormat="false" ht="15" hidden="false" customHeight="false" outlineLevel="0" collapsed="false">
      <c r="A720" s="60" t="n">
        <v>46309</v>
      </c>
      <c r="B720" s="0" t="n">
        <v>6</v>
      </c>
      <c r="C720" s="0" t="n">
        <v>4018</v>
      </c>
      <c r="D720" s="0" t="n">
        <v>132</v>
      </c>
      <c r="E720" s="0" t="n">
        <v>3</v>
      </c>
      <c r="F720" s="55" t="s">
        <v>444</v>
      </c>
      <c r="G720" s="0" t="n">
        <v>24.6</v>
      </c>
      <c r="H720" s="0" t="n">
        <v>22</v>
      </c>
      <c r="I720" s="55" t="s">
        <v>157</v>
      </c>
      <c r="J720" s="0" t="n">
        <v>63</v>
      </c>
      <c r="K720" s="0" t="n">
        <v>63</v>
      </c>
      <c r="L720" s="0" t="n">
        <v>69</v>
      </c>
      <c r="M720" s="0" t="n">
        <v>561.52</v>
      </c>
      <c r="N720" s="0" t="n">
        <v>34.82</v>
      </c>
      <c r="O720" s="0" t="n">
        <v>34.18</v>
      </c>
      <c r="P720" s="0" t="n">
        <v>7.26</v>
      </c>
      <c r="Q720" s="0" t="n">
        <v>4.1</v>
      </c>
      <c r="R720" s="0" t="n">
        <v>4846</v>
      </c>
      <c r="S720" s="0" t="n">
        <v>8402</v>
      </c>
      <c r="T720" s="0" t="n">
        <v>58.7</v>
      </c>
      <c r="U720" s="0" t="n">
        <v>1604</v>
      </c>
      <c r="V720" s="0" t="n">
        <v>1</v>
      </c>
      <c r="W720" s="60" t="n">
        <v>46241</v>
      </c>
      <c r="X720" s="55" t="n">
        <f aca="false">IF(I720="Male",0,1)</f>
        <v>1</v>
      </c>
      <c r="Y720" s="55" t="n">
        <f aca="false">IF(OR(I720="DNB",I720="Dry DNB"),1,0)</f>
        <v>0</v>
      </c>
      <c r="Z720" s="55" t="n">
        <f aca="false">IF(ISNUMBER(W720),A720-W720,"")</f>
        <v>68</v>
      </c>
      <c r="AA720" s="55" t="n">
        <f aca="false">MATCH(A720,DATAS,0)</f>
        <v>1</v>
      </c>
      <c r="AB720" s="55" t="n">
        <f aca="false">IF(AND(E720&gt;0,OR(AND(B720&gt;=1,B720&lt;=6),B720=10)),1,0)</f>
        <v>1</v>
      </c>
      <c r="AC720" s="55" t="n">
        <f aca="false">IF(AND(E720&gt;0,B720=10),1,0)</f>
        <v>0</v>
      </c>
      <c r="AD720" s="0" t="str">
        <f aca="false">IF(AND(C719=C720,AA719=AA720-1),AB719,"")</f>
        <v/>
      </c>
      <c r="AE720" s="0" t="str">
        <f aca="false">IF(AND(C719=C720,AA719=AA720-1),AC719,"")</f>
        <v/>
      </c>
      <c r="AF720" s="0" t="str">
        <f aca="false">IF(AA720=1,"",IF(AND(AB720=1,AD720&lt;&gt;1),1,0))</f>
        <v/>
      </c>
      <c r="AG720" s="0" t="str">
        <f aca="false">IF(AA720=1,"",IF(AND(AC720=1,AE720&lt;&gt;1),1,0))</f>
        <v/>
      </c>
      <c r="AH720" s="60" t="str">
        <f aca="false">IF(AND(E720&gt;0,AA720&lt;2,NOT(AND(C721=C720,AA721=AA720+1))),INDEX(DATAS,AA720+1),"")</f>
        <v/>
      </c>
      <c r="AI720" s="60" t="str">
        <f aca="false">IF(AND(AC720=1,AA720&lt;2),IF(AND(C721=C720,AA721=AA720+1),IF(AC721=1,"",INDEX(DATAS,AA720+1)),INDEX(DATAS,AA720+1)),"")</f>
        <v/>
      </c>
    </row>
    <row r="721" customFormat="false" ht="15" hidden="false" customHeight="false" outlineLevel="0" collapsed="false">
      <c r="A721" s="60" t="n">
        <v>46310</v>
      </c>
      <c r="B721" s="0" t="n">
        <v>6</v>
      </c>
      <c r="C721" s="0" t="n">
        <v>4018</v>
      </c>
      <c r="D721" s="0" t="n">
        <v>133</v>
      </c>
      <c r="E721" s="0" t="n">
        <v>3</v>
      </c>
      <c r="F721" s="55" t="s">
        <v>444</v>
      </c>
      <c r="G721" s="0" t="n">
        <v>24.7</v>
      </c>
      <c r="H721" s="0" t="n">
        <v>23</v>
      </c>
      <c r="I721" s="55" t="s">
        <v>157</v>
      </c>
      <c r="J721" s="0" t="n">
        <v>63</v>
      </c>
      <c r="K721" s="0" t="n">
        <v>63</v>
      </c>
      <c r="L721" s="0" t="n">
        <v>70</v>
      </c>
      <c r="M721" s="0" t="n">
        <v>561.52</v>
      </c>
      <c r="N721" s="0" t="n">
        <v>34.82</v>
      </c>
      <c r="O721" s="0" t="n">
        <v>34.18</v>
      </c>
      <c r="P721" s="0" t="n">
        <v>7.26</v>
      </c>
      <c r="Q721" s="0" t="n">
        <v>4.1</v>
      </c>
      <c r="T721" s="0" t="n">
        <v>58.7</v>
      </c>
      <c r="U721" s="0" t="n">
        <v>1605</v>
      </c>
      <c r="V721" s="0" t="n">
        <v>1</v>
      </c>
      <c r="W721" s="60" t="n">
        <v>46241</v>
      </c>
      <c r="X721" s="55" t="n">
        <f aca="false">IF(I721="Male",0,1)</f>
        <v>1</v>
      </c>
      <c r="Y721" s="55" t="n">
        <f aca="false">IF(OR(I721="DNB",I721="Dry DNB"),1,0)</f>
        <v>0</v>
      </c>
      <c r="Z721" s="55" t="n">
        <f aca="false">IF(ISNUMBER(W721),A721-W721,"")</f>
        <v>69</v>
      </c>
      <c r="AA721" s="55" t="n">
        <f aca="false">MATCH(A721,DATAS,0)</f>
        <v>2</v>
      </c>
      <c r="AB721" s="55" t="n">
        <f aca="false">IF(AND(E721&gt;0,OR(AND(B721&gt;=1,B721&lt;=6),B721=10)),1,0)</f>
        <v>1</v>
      </c>
      <c r="AC721" s="55" t="n">
        <f aca="false">IF(AND(E721&gt;0,B721=10),1,0)</f>
        <v>0</v>
      </c>
      <c r="AD721" s="55" t="n">
        <f aca="false">IF(AND(C720=C721,AA720=AA721-1),AB720,"")</f>
        <v>1</v>
      </c>
      <c r="AE721" s="55" t="n">
        <f aca="false">IF(AND(C720=C721,AA720=AA721-1),AC720,"")</f>
        <v>0</v>
      </c>
      <c r="AF721" s="55" t="n">
        <f aca="false">IF(AA721=1,"",IF(AND(AB721=1,AD721&lt;&gt;1),1,0))</f>
        <v>0</v>
      </c>
      <c r="AG721" s="55" t="n">
        <f aca="false">IF(AA721=1,"",IF(AND(AC721=1,AE721&lt;&gt;1),1,0))</f>
        <v>0</v>
      </c>
      <c r="AH721" s="60" t="str">
        <f aca="false">IF(AND(E721&gt;0,AA721&lt;2,NOT(AND(C722=C721,AA722=AA721+1))),INDEX(DATAS,AA721+1),"")</f>
        <v/>
      </c>
      <c r="AI721" s="60" t="str">
        <f aca="false">IF(AND(AC721=1,AA721&lt;2),IF(AND(C722=C721,AA722=AA721+1),IF(AC722=1,"",INDEX(DATAS,AA721+1)),INDEX(DATAS,AA721+1)),"")</f>
        <v/>
      </c>
    </row>
    <row r="722" customFormat="false" ht="15" hidden="false" customHeight="false" outlineLevel="0" collapsed="false">
      <c r="A722" s="60" t="n">
        <v>46309</v>
      </c>
      <c r="B722" s="0" t="n">
        <v>5</v>
      </c>
      <c r="C722" s="0" t="n">
        <v>4019</v>
      </c>
      <c r="D722" s="0" t="n">
        <v>232</v>
      </c>
      <c r="E722" s="0" t="n">
        <v>3</v>
      </c>
      <c r="F722" s="55" t="s">
        <v>445</v>
      </c>
      <c r="G722" s="0" t="n">
        <v>33.2</v>
      </c>
      <c r="H722" s="0" t="n">
        <v>31</v>
      </c>
      <c r="I722" s="55" t="s">
        <v>157</v>
      </c>
      <c r="J722" s="0" t="n">
        <v>162</v>
      </c>
      <c r="K722" s="0" t="n">
        <v>64</v>
      </c>
      <c r="L722" s="0" t="n">
        <v>70</v>
      </c>
      <c r="M722" s="0" t="n">
        <v>931.6</v>
      </c>
      <c r="N722" s="0" t="n">
        <v>80.39</v>
      </c>
      <c r="O722" s="0" t="n">
        <v>48.39</v>
      </c>
      <c r="P722" s="0" t="n">
        <v>4.86</v>
      </c>
      <c r="Q722" s="0" t="n">
        <v>4.46</v>
      </c>
      <c r="R722" s="0" t="n">
        <v>3833</v>
      </c>
      <c r="S722" s="0" t="n">
        <v>7722</v>
      </c>
      <c r="T722" s="0" t="n">
        <v>42.85</v>
      </c>
      <c r="U722" s="0" t="n">
        <v>1603</v>
      </c>
      <c r="V722" s="0" t="n">
        <v>3</v>
      </c>
      <c r="W722" s="60" t="n">
        <v>46240</v>
      </c>
      <c r="X722" s="55" t="n">
        <f aca="false">IF(I722="Male",0,1)</f>
        <v>1</v>
      </c>
      <c r="Y722" s="55" t="n">
        <f aca="false">IF(OR(I722="DNB",I722="Dry DNB"),1,0)</f>
        <v>0</v>
      </c>
      <c r="Z722" s="55" t="n">
        <f aca="false">IF(ISNUMBER(W722),A722-W722,"")</f>
        <v>69</v>
      </c>
      <c r="AA722" s="55" t="n">
        <f aca="false">MATCH(A722,DATAS,0)</f>
        <v>1</v>
      </c>
      <c r="AB722" s="55" t="n">
        <f aca="false">IF(AND(E722&gt;0,OR(AND(B722&gt;=1,B722&lt;=6),B722=10)),1,0)</f>
        <v>1</v>
      </c>
      <c r="AC722" s="55" t="n">
        <f aca="false">IF(AND(E722&gt;0,B722=10),1,0)</f>
        <v>0</v>
      </c>
      <c r="AD722" s="0" t="str">
        <f aca="false">IF(AND(C721=C722,AA721=AA722-1),AB721,"")</f>
        <v/>
      </c>
      <c r="AE722" s="0" t="str">
        <f aca="false">IF(AND(C721=C722,AA721=AA722-1),AC721,"")</f>
        <v/>
      </c>
      <c r="AF722" s="0" t="str">
        <f aca="false">IF(AA722=1,"",IF(AND(AB722=1,AD722&lt;&gt;1),1,0))</f>
        <v/>
      </c>
      <c r="AG722" s="0" t="str">
        <f aca="false">IF(AA722=1,"",IF(AND(AC722=1,AE722&lt;&gt;1),1,0))</f>
        <v/>
      </c>
      <c r="AH722" s="60" t="str">
        <f aca="false">IF(AND(E722&gt;0,AA722&lt;2,NOT(AND(C723=C722,AA723=AA722+1))),INDEX(DATAS,AA722+1),"")</f>
        <v/>
      </c>
      <c r="AI722" s="60" t="str">
        <f aca="false">IF(AND(AC722=1,AA722&lt;2),IF(AND(C723=C722,AA723=AA722+1),IF(AC723=1,"",INDEX(DATAS,AA722+1)),INDEX(DATAS,AA722+1)),"")</f>
        <v/>
      </c>
    </row>
    <row r="723" customFormat="false" ht="15" hidden="false" customHeight="false" outlineLevel="0" collapsed="false">
      <c r="A723" s="60" t="n">
        <v>46310</v>
      </c>
      <c r="B723" s="0" t="n">
        <v>5</v>
      </c>
      <c r="C723" s="0" t="n">
        <v>4019</v>
      </c>
      <c r="D723" s="0" t="n">
        <v>233</v>
      </c>
      <c r="E723" s="0" t="n">
        <v>3</v>
      </c>
      <c r="F723" s="55" t="s">
        <v>445</v>
      </c>
      <c r="G723" s="0" t="n">
        <v>39.1</v>
      </c>
      <c r="H723" s="0" t="n">
        <v>33</v>
      </c>
      <c r="I723" s="55" t="s">
        <v>157</v>
      </c>
      <c r="J723" s="0" t="n">
        <v>162</v>
      </c>
      <c r="K723" s="0" t="n">
        <v>64</v>
      </c>
      <c r="L723" s="0" t="n">
        <v>71</v>
      </c>
      <c r="M723" s="0" t="n">
        <v>931.6</v>
      </c>
      <c r="N723" s="0" t="n">
        <v>80.39</v>
      </c>
      <c r="O723" s="0" t="n">
        <v>48.39</v>
      </c>
      <c r="P723" s="0" t="n">
        <v>4.86</v>
      </c>
      <c r="Q723" s="0" t="n">
        <v>4.46</v>
      </c>
      <c r="T723" s="0" t="n">
        <v>42.85</v>
      </c>
      <c r="U723" s="0" t="n">
        <v>1604</v>
      </c>
      <c r="V723" s="0" t="n">
        <v>3</v>
      </c>
      <c r="W723" s="60" t="n">
        <v>46240</v>
      </c>
      <c r="X723" s="55" t="n">
        <f aca="false">IF(I723="Male",0,1)</f>
        <v>1</v>
      </c>
      <c r="Y723" s="55" t="n">
        <f aca="false">IF(OR(I723="DNB",I723="Dry DNB"),1,0)</f>
        <v>0</v>
      </c>
      <c r="Z723" s="55" t="n">
        <f aca="false">IF(ISNUMBER(W723),A723-W723,"")</f>
        <v>70</v>
      </c>
      <c r="AA723" s="55" t="n">
        <f aca="false">MATCH(A723,DATAS,0)</f>
        <v>2</v>
      </c>
      <c r="AB723" s="55" t="n">
        <f aca="false">IF(AND(E723&gt;0,OR(AND(B723&gt;=1,B723&lt;=6),B723=10)),1,0)</f>
        <v>1</v>
      </c>
      <c r="AC723" s="55" t="n">
        <f aca="false">IF(AND(E723&gt;0,B723=10),1,0)</f>
        <v>0</v>
      </c>
      <c r="AD723" s="55" t="n">
        <f aca="false">IF(AND(C722=C723,AA722=AA723-1),AB722,"")</f>
        <v>1</v>
      </c>
      <c r="AE723" s="55" t="n">
        <f aca="false">IF(AND(C722=C723,AA722=AA723-1),AC722,"")</f>
        <v>0</v>
      </c>
      <c r="AF723" s="55" t="n">
        <f aca="false">IF(AA723=1,"",IF(AND(AB723=1,AD723&lt;&gt;1),1,0))</f>
        <v>0</v>
      </c>
      <c r="AG723" s="55" t="n">
        <f aca="false">IF(AA723=1,"",IF(AND(AC723=1,AE723&lt;&gt;1),1,0))</f>
        <v>0</v>
      </c>
      <c r="AH723" s="60" t="str">
        <f aca="false">IF(AND(E723&gt;0,AA723&lt;2,NOT(AND(C724=C723,AA724=AA723+1))),INDEX(DATAS,AA723+1),"")</f>
        <v/>
      </c>
      <c r="AI723" s="60" t="str">
        <f aca="false">IF(AND(AC723=1,AA723&lt;2),IF(AND(C724=C723,AA724=AA723+1),IF(AC724=1,"",INDEX(DATAS,AA723+1)),INDEX(DATAS,AA723+1)),"")</f>
        <v/>
      </c>
    </row>
    <row r="724" customFormat="false" ht="15" hidden="false" customHeight="false" outlineLevel="0" collapsed="false">
      <c r="A724" s="60" t="n">
        <v>46309</v>
      </c>
      <c r="B724" s="0" t="n">
        <v>6</v>
      </c>
      <c r="C724" s="0" t="n">
        <v>4026</v>
      </c>
      <c r="D724" s="0" t="n">
        <v>207</v>
      </c>
      <c r="E724" s="0" t="n">
        <v>3</v>
      </c>
      <c r="F724" s="55" t="s">
        <v>446</v>
      </c>
      <c r="G724" s="0" t="n">
        <v>32</v>
      </c>
      <c r="H724" s="0" t="n">
        <v>29</v>
      </c>
      <c r="I724" s="55" t="s">
        <v>157</v>
      </c>
      <c r="J724" s="0" t="n">
        <v>67</v>
      </c>
      <c r="K724" s="0" t="n">
        <v>74</v>
      </c>
      <c r="L724" s="0" t="n">
        <v>140</v>
      </c>
      <c r="M724" s="0" t="n">
        <v>436.67</v>
      </c>
      <c r="N724" s="0" t="n">
        <v>33.02</v>
      </c>
      <c r="O724" s="0" t="n">
        <v>23.51</v>
      </c>
      <c r="P724" s="0" t="n">
        <v>3.74</v>
      </c>
      <c r="Q724" s="0" t="n">
        <v>3.55</v>
      </c>
      <c r="R724" s="0" t="n">
        <v>2052</v>
      </c>
      <c r="S724" s="0" t="n">
        <v>4717</v>
      </c>
      <c r="T724" s="0" t="n">
        <v>22.35</v>
      </c>
      <c r="U724" s="0" t="n">
        <v>1598</v>
      </c>
      <c r="V724" s="0" t="n">
        <v>1</v>
      </c>
      <c r="X724" s="55" t="n">
        <f aca="false">IF(I724="Male",0,1)</f>
        <v>1</v>
      </c>
      <c r="Y724" s="55" t="n">
        <f aca="false">IF(OR(I724="DNB",I724="Dry DNB"),1,0)</f>
        <v>0</v>
      </c>
      <c r="Z724" s="0" t="str">
        <f aca="false">IF(ISNUMBER(W724),A724-W724,"")</f>
        <v/>
      </c>
      <c r="AA724" s="55" t="n">
        <f aca="false">MATCH(A724,DATAS,0)</f>
        <v>1</v>
      </c>
      <c r="AB724" s="55" t="n">
        <f aca="false">IF(AND(E724&gt;0,OR(AND(B724&gt;=1,B724&lt;=6),B724=10)),1,0)</f>
        <v>1</v>
      </c>
      <c r="AC724" s="55" t="n">
        <f aca="false">IF(AND(E724&gt;0,B724=10),1,0)</f>
        <v>0</v>
      </c>
      <c r="AD724" s="0" t="str">
        <f aca="false">IF(AND(C723=C724,AA723=AA724-1),AB723,"")</f>
        <v/>
      </c>
      <c r="AE724" s="0" t="str">
        <f aca="false">IF(AND(C723=C724,AA723=AA724-1),AC723,"")</f>
        <v/>
      </c>
      <c r="AF724" s="0" t="str">
        <f aca="false">IF(AA724=1,"",IF(AND(AB724=1,AD724&lt;&gt;1),1,0))</f>
        <v/>
      </c>
      <c r="AG724" s="0" t="str">
        <f aca="false">IF(AA724=1,"",IF(AND(AC724=1,AE724&lt;&gt;1),1,0))</f>
        <v/>
      </c>
      <c r="AH724" s="60" t="str">
        <f aca="false">IF(AND(E724&gt;0,AA724&lt;2,NOT(AND(C725=C724,AA725=AA724+1))),INDEX(DATAS,AA724+1),"")</f>
        <v/>
      </c>
      <c r="AI724" s="60" t="str">
        <f aca="false">IF(AND(AC724=1,AA724&lt;2),IF(AND(C725=C724,AA725=AA724+1),IF(AC725=1,"",INDEX(DATAS,AA724+1)),INDEX(DATAS,AA724+1)),"")</f>
        <v/>
      </c>
    </row>
    <row r="725" customFormat="false" ht="15" hidden="false" customHeight="false" outlineLevel="0" collapsed="false">
      <c r="A725" s="60" t="n">
        <v>46310</v>
      </c>
      <c r="B725" s="0" t="n">
        <v>6</v>
      </c>
      <c r="C725" s="0" t="n">
        <v>4026</v>
      </c>
      <c r="D725" s="0" t="n">
        <v>208</v>
      </c>
      <c r="E725" s="0" t="n">
        <v>3</v>
      </c>
      <c r="F725" s="55" t="s">
        <v>446</v>
      </c>
      <c r="G725" s="0" t="n">
        <v>34.4</v>
      </c>
      <c r="H725" s="0" t="n">
        <v>30</v>
      </c>
      <c r="I725" s="55" t="s">
        <v>157</v>
      </c>
      <c r="J725" s="0" t="n">
        <v>67</v>
      </c>
      <c r="K725" s="0" t="n">
        <v>74</v>
      </c>
      <c r="L725" s="0" t="n">
        <v>141</v>
      </c>
      <c r="M725" s="0" t="n">
        <v>436.67</v>
      </c>
      <c r="N725" s="0" t="n">
        <v>33.02</v>
      </c>
      <c r="O725" s="0" t="n">
        <v>23.51</v>
      </c>
      <c r="P725" s="0" t="n">
        <v>3.74</v>
      </c>
      <c r="Q725" s="0" t="n">
        <v>3.55</v>
      </c>
      <c r="T725" s="0" t="n">
        <v>22.35</v>
      </c>
      <c r="U725" s="0" t="n">
        <v>1599</v>
      </c>
      <c r="V725" s="0" t="n">
        <v>1</v>
      </c>
      <c r="X725" s="55" t="n">
        <f aca="false">IF(I725="Male",0,1)</f>
        <v>1</v>
      </c>
      <c r="Y725" s="55" t="n">
        <f aca="false">IF(OR(I725="DNB",I725="Dry DNB"),1,0)</f>
        <v>0</v>
      </c>
      <c r="Z725" s="0" t="str">
        <f aca="false">IF(ISNUMBER(W725),A725-W725,"")</f>
        <v/>
      </c>
      <c r="AA725" s="55" t="n">
        <f aca="false">MATCH(A725,DATAS,0)</f>
        <v>2</v>
      </c>
      <c r="AB725" s="55" t="n">
        <f aca="false">IF(AND(E725&gt;0,OR(AND(B725&gt;=1,B725&lt;=6),B725=10)),1,0)</f>
        <v>1</v>
      </c>
      <c r="AC725" s="55" t="n">
        <f aca="false">IF(AND(E725&gt;0,B725=10),1,0)</f>
        <v>0</v>
      </c>
      <c r="AD725" s="55" t="n">
        <f aca="false">IF(AND(C724=C725,AA724=AA725-1),AB724,"")</f>
        <v>1</v>
      </c>
      <c r="AE725" s="55" t="n">
        <f aca="false">IF(AND(C724=C725,AA724=AA725-1),AC724,"")</f>
        <v>0</v>
      </c>
      <c r="AF725" s="55" t="n">
        <f aca="false">IF(AA725=1,"",IF(AND(AB725=1,AD725&lt;&gt;1),1,0))</f>
        <v>0</v>
      </c>
      <c r="AG725" s="55" t="n">
        <f aca="false">IF(AA725=1,"",IF(AND(AC725=1,AE725&lt;&gt;1),1,0))</f>
        <v>0</v>
      </c>
      <c r="AH725" s="60" t="str">
        <f aca="false">IF(AND(E725&gt;0,AA725&lt;2,NOT(AND(C726=C725,AA726=AA725+1))),INDEX(DATAS,AA725+1),"")</f>
        <v/>
      </c>
      <c r="AI725" s="60" t="str">
        <f aca="false">IF(AND(AC725=1,AA725&lt;2),IF(AND(C726=C725,AA726=AA725+1),IF(AC726=1,"",INDEX(DATAS,AA725+1)),INDEX(DATAS,AA725+1)),"")</f>
        <v/>
      </c>
    </row>
    <row r="726" customFormat="false" ht="15" hidden="false" customHeight="false" outlineLevel="0" collapsed="false">
      <c r="A726" s="60" t="n">
        <v>46309</v>
      </c>
      <c r="B726" s="0" t="n">
        <v>6</v>
      </c>
      <c r="C726" s="0" t="n">
        <v>4028</v>
      </c>
      <c r="D726" s="0" t="n">
        <v>176</v>
      </c>
      <c r="E726" s="0" t="n">
        <v>3</v>
      </c>
      <c r="F726" s="55" t="s">
        <v>447</v>
      </c>
      <c r="G726" s="0" t="n">
        <v>33.7</v>
      </c>
      <c r="H726" s="0" t="n">
        <v>31</v>
      </c>
      <c r="I726" s="55" t="s">
        <v>187</v>
      </c>
      <c r="J726" s="0" t="n">
        <v>176</v>
      </c>
      <c r="K726" s="0" t="n">
        <v>64</v>
      </c>
      <c r="M726" s="0" t="n">
        <v>345.42</v>
      </c>
      <c r="N726" s="0" t="n">
        <v>52.96</v>
      </c>
      <c r="O726" s="0" t="n">
        <v>20.66</v>
      </c>
      <c r="P726" s="0" t="n">
        <v>4.67</v>
      </c>
      <c r="Q726" s="0" t="n">
        <v>3.72</v>
      </c>
      <c r="R726" s="0" t="n">
        <v>6774</v>
      </c>
      <c r="S726" s="0" t="n">
        <v>12138</v>
      </c>
      <c r="T726" s="0" t="n">
        <v>77.4</v>
      </c>
      <c r="U726" s="0" t="n">
        <v>1596</v>
      </c>
      <c r="V726" s="0" t="n">
        <v>3</v>
      </c>
      <c r="W726" s="60" t="n">
        <v>46289</v>
      </c>
      <c r="X726" s="55" t="n">
        <f aca="false">IF(I726="Male",0,1)</f>
        <v>1</v>
      </c>
      <c r="Y726" s="55" t="n">
        <f aca="false">IF(OR(I726="DNB",I726="Dry DNB"),1,0)</f>
        <v>0</v>
      </c>
      <c r="Z726" s="55" t="n">
        <f aca="false">IF(ISNUMBER(W726),A726-W726,"")</f>
        <v>20</v>
      </c>
      <c r="AA726" s="55" t="n">
        <f aca="false">MATCH(A726,DATAS,0)</f>
        <v>1</v>
      </c>
      <c r="AB726" s="55" t="n">
        <f aca="false">IF(AND(E726&gt;0,OR(AND(B726&gt;=1,B726&lt;=6),B726=10)),1,0)</f>
        <v>1</v>
      </c>
      <c r="AC726" s="55" t="n">
        <f aca="false">IF(AND(E726&gt;0,B726=10),1,0)</f>
        <v>0</v>
      </c>
      <c r="AD726" s="0" t="str">
        <f aca="false">IF(AND(C725=C726,AA725=AA726-1),AB725,"")</f>
        <v/>
      </c>
      <c r="AE726" s="0" t="str">
        <f aca="false">IF(AND(C725=C726,AA725=AA726-1),AC725,"")</f>
        <v/>
      </c>
      <c r="AF726" s="0" t="str">
        <f aca="false">IF(AA726=1,"",IF(AND(AB726=1,AD726&lt;&gt;1),1,0))</f>
        <v/>
      </c>
      <c r="AG726" s="0" t="str">
        <f aca="false">IF(AA726=1,"",IF(AND(AC726=1,AE726&lt;&gt;1),1,0))</f>
        <v/>
      </c>
      <c r="AH726" s="60" t="str">
        <f aca="false">IF(AND(E726&gt;0,AA726&lt;2,NOT(AND(C727=C726,AA727=AA726+1))),INDEX(DATAS,AA726+1),"")</f>
        <v/>
      </c>
      <c r="AI726" s="60" t="str">
        <f aca="false">IF(AND(AC726=1,AA726&lt;2),IF(AND(C727=C726,AA727=AA726+1),IF(AC727=1,"",INDEX(DATAS,AA726+1)),INDEX(DATAS,AA726+1)),"")</f>
        <v/>
      </c>
    </row>
    <row r="727" customFormat="false" ht="15" hidden="false" customHeight="false" outlineLevel="0" collapsed="false">
      <c r="A727" s="60" t="n">
        <v>46310</v>
      </c>
      <c r="B727" s="0" t="n">
        <v>6</v>
      </c>
      <c r="C727" s="0" t="n">
        <v>4028</v>
      </c>
      <c r="D727" s="0" t="n">
        <v>177</v>
      </c>
      <c r="E727" s="0" t="n">
        <v>3</v>
      </c>
      <c r="F727" s="55" t="s">
        <v>447</v>
      </c>
      <c r="G727" s="0" t="n">
        <v>34.4</v>
      </c>
      <c r="H727" s="0" t="n">
        <v>32</v>
      </c>
      <c r="I727" s="55" t="s">
        <v>187</v>
      </c>
      <c r="J727" s="0" t="n">
        <v>177</v>
      </c>
      <c r="K727" s="0" t="n">
        <v>64</v>
      </c>
      <c r="M727" s="0" t="n">
        <v>345.42</v>
      </c>
      <c r="N727" s="0" t="n">
        <v>52.96</v>
      </c>
      <c r="O727" s="0" t="n">
        <v>20.66</v>
      </c>
      <c r="P727" s="0" t="n">
        <v>4.67</v>
      </c>
      <c r="Q727" s="0" t="n">
        <v>3.72</v>
      </c>
      <c r="T727" s="0" t="n">
        <v>77.4</v>
      </c>
      <c r="U727" s="0" t="n">
        <v>1597</v>
      </c>
      <c r="V727" s="0" t="n">
        <v>3</v>
      </c>
      <c r="W727" s="60" t="n">
        <v>46289</v>
      </c>
      <c r="X727" s="55" t="n">
        <f aca="false">IF(I727="Male",0,1)</f>
        <v>1</v>
      </c>
      <c r="Y727" s="55" t="n">
        <f aca="false">IF(OR(I727="DNB",I727="Dry DNB"),1,0)</f>
        <v>0</v>
      </c>
      <c r="Z727" s="55" t="n">
        <f aca="false">IF(ISNUMBER(W727),A727-W727,"")</f>
        <v>21</v>
      </c>
      <c r="AA727" s="55" t="n">
        <f aca="false">MATCH(A727,DATAS,0)</f>
        <v>2</v>
      </c>
      <c r="AB727" s="55" t="n">
        <f aca="false">IF(AND(E727&gt;0,OR(AND(B727&gt;=1,B727&lt;=6),B727=10)),1,0)</f>
        <v>1</v>
      </c>
      <c r="AC727" s="55" t="n">
        <f aca="false">IF(AND(E727&gt;0,B727=10),1,0)</f>
        <v>0</v>
      </c>
      <c r="AD727" s="55" t="n">
        <f aca="false">IF(AND(C726=C727,AA726=AA727-1),AB726,"")</f>
        <v>1</v>
      </c>
      <c r="AE727" s="55" t="n">
        <f aca="false">IF(AND(C726=C727,AA726=AA727-1),AC726,"")</f>
        <v>0</v>
      </c>
      <c r="AF727" s="55" t="n">
        <f aca="false">IF(AA727=1,"",IF(AND(AB727=1,AD727&lt;&gt;1),1,0))</f>
        <v>0</v>
      </c>
      <c r="AG727" s="55" t="n">
        <f aca="false">IF(AA727=1,"",IF(AND(AC727=1,AE727&lt;&gt;1),1,0))</f>
        <v>0</v>
      </c>
      <c r="AH727" s="60" t="str">
        <f aca="false">IF(AND(E727&gt;0,AA727&lt;2,NOT(AND(C728=C727,AA728=AA727+1))),INDEX(DATAS,AA727+1),"")</f>
        <v/>
      </c>
      <c r="AI727" s="60" t="str">
        <f aca="false">IF(AND(AC727=1,AA727&lt;2),IF(AND(C728=C727,AA728=AA727+1),IF(AC728=1,"",INDEX(DATAS,AA727+1)),INDEX(DATAS,AA727+1)),"")</f>
        <v/>
      </c>
    </row>
    <row r="728" customFormat="false" ht="15" hidden="false" customHeight="false" outlineLevel="0" collapsed="false">
      <c r="A728" s="60" t="n">
        <v>46309</v>
      </c>
      <c r="B728" s="0" t="n">
        <v>3</v>
      </c>
      <c r="C728" s="0" t="n">
        <v>4031</v>
      </c>
      <c r="D728" s="0" t="n">
        <v>161</v>
      </c>
      <c r="E728" s="0" t="n">
        <v>3</v>
      </c>
      <c r="F728" s="55" t="s">
        <v>448</v>
      </c>
      <c r="G728" s="0" t="n">
        <v>48.1</v>
      </c>
      <c r="H728" s="0" t="n">
        <v>55</v>
      </c>
      <c r="I728" s="55" t="s">
        <v>187</v>
      </c>
      <c r="J728" s="0" t="n">
        <v>161</v>
      </c>
      <c r="K728" s="0" t="n">
        <v>63</v>
      </c>
      <c r="M728" s="0" t="n">
        <v>-16.31</v>
      </c>
      <c r="N728" s="0" t="n">
        <v>30.73</v>
      </c>
      <c r="O728" s="0" t="n">
        <v>13.08</v>
      </c>
      <c r="P728" s="0" t="n">
        <v>5.75</v>
      </c>
      <c r="Q728" s="0" t="n">
        <v>3.53</v>
      </c>
      <c r="R728" s="0" t="n">
        <v>4955</v>
      </c>
      <c r="S728" s="0" t="n">
        <v>10508</v>
      </c>
      <c r="T728" s="0" t="n">
        <v>51.9</v>
      </c>
      <c r="U728" s="0" t="n">
        <v>1595</v>
      </c>
      <c r="V728" s="0" t="n">
        <v>3</v>
      </c>
      <c r="W728" s="60" t="n">
        <v>46310</v>
      </c>
      <c r="X728" s="55" t="n">
        <f aca="false">IF(I728="Male",0,1)</f>
        <v>1</v>
      </c>
      <c r="Y728" s="55" t="n">
        <f aca="false">IF(OR(I728="DNB",I728="Dry DNB"),1,0)</f>
        <v>0</v>
      </c>
      <c r="Z728" s="55" t="n">
        <f aca="false">IF(ISNUMBER(W728),A728-W728,"")</f>
        <v>-1</v>
      </c>
      <c r="AA728" s="55" t="n">
        <f aca="false">MATCH(A728,DATAS,0)</f>
        <v>1</v>
      </c>
      <c r="AB728" s="55" t="n">
        <f aca="false">IF(AND(E728&gt;0,OR(AND(B728&gt;=1,B728&lt;=6),B728=10)),1,0)</f>
        <v>1</v>
      </c>
      <c r="AC728" s="55" t="n">
        <f aca="false">IF(AND(E728&gt;0,B728=10),1,0)</f>
        <v>0</v>
      </c>
      <c r="AD728" s="0" t="str">
        <f aca="false">IF(AND(C727=C728,AA727=AA728-1),AB727,"")</f>
        <v/>
      </c>
      <c r="AE728" s="0" t="str">
        <f aca="false">IF(AND(C727=C728,AA727=AA728-1),AC727,"")</f>
        <v/>
      </c>
      <c r="AF728" s="0" t="str">
        <f aca="false">IF(AA728=1,"",IF(AND(AB728=1,AD728&lt;&gt;1),1,0))</f>
        <v/>
      </c>
      <c r="AG728" s="0" t="str">
        <f aca="false">IF(AA728=1,"",IF(AND(AC728=1,AE728&lt;&gt;1),1,0))</f>
        <v/>
      </c>
      <c r="AH728" s="60" t="str">
        <f aca="false">IF(AND(E728&gt;0,AA728&lt;2,NOT(AND(C729=C728,AA729=AA728+1))),INDEX(DATAS,AA728+1),"")</f>
        <v/>
      </c>
      <c r="AI728" s="60" t="str">
        <f aca="false">IF(AND(AC728=1,AA728&lt;2),IF(AND(C729=C728,AA729=AA728+1),IF(AC729=1,"",INDEX(DATAS,AA728+1)),INDEX(DATAS,AA728+1)),"")</f>
        <v/>
      </c>
    </row>
    <row r="729" customFormat="false" ht="15" hidden="false" customHeight="false" outlineLevel="0" collapsed="false">
      <c r="A729" s="60" t="n">
        <v>46310</v>
      </c>
      <c r="B729" s="0" t="n">
        <v>3</v>
      </c>
      <c r="C729" s="0" t="n">
        <v>4031</v>
      </c>
      <c r="D729" s="0" t="n">
        <v>162</v>
      </c>
      <c r="E729" s="0" t="n">
        <v>3</v>
      </c>
      <c r="F729" s="55" t="s">
        <v>448</v>
      </c>
      <c r="G729" s="0" t="n">
        <v>36.5</v>
      </c>
      <c r="H729" s="0" t="n">
        <v>52</v>
      </c>
      <c r="I729" s="55" t="s">
        <v>187</v>
      </c>
      <c r="J729" s="0" t="n">
        <v>162</v>
      </c>
      <c r="K729" s="0" t="n">
        <v>63</v>
      </c>
      <c r="M729" s="0" t="n">
        <v>-16.31</v>
      </c>
      <c r="N729" s="0" t="n">
        <v>30.73</v>
      </c>
      <c r="O729" s="0" t="n">
        <v>13.08</v>
      </c>
      <c r="P729" s="0" t="n">
        <v>5.75</v>
      </c>
      <c r="Q729" s="0" t="n">
        <v>3.53</v>
      </c>
      <c r="T729" s="0" t="n">
        <v>51.9</v>
      </c>
      <c r="U729" s="0" t="n">
        <v>1596</v>
      </c>
      <c r="V729" s="0" t="n">
        <v>3</v>
      </c>
      <c r="W729" s="60" t="n">
        <v>46310</v>
      </c>
      <c r="X729" s="55" t="n">
        <f aca="false">IF(I729="Male",0,1)</f>
        <v>1</v>
      </c>
      <c r="Y729" s="55" t="n">
        <f aca="false">IF(OR(I729="DNB",I729="Dry DNB"),1,0)</f>
        <v>0</v>
      </c>
      <c r="Z729" s="55" t="n">
        <f aca="false">IF(ISNUMBER(W729),A729-W729,"")</f>
        <v>0</v>
      </c>
      <c r="AA729" s="55" t="n">
        <f aca="false">MATCH(A729,DATAS,0)</f>
        <v>2</v>
      </c>
      <c r="AB729" s="55" t="n">
        <f aca="false">IF(AND(E729&gt;0,OR(AND(B729&gt;=1,B729&lt;=6),B729=10)),1,0)</f>
        <v>1</v>
      </c>
      <c r="AC729" s="55" t="n">
        <f aca="false">IF(AND(E729&gt;0,B729=10),1,0)</f>
        <v>0</v>
      </c>
      <c r="AD729" s="55" t="n">
        <f aca="false">IF(AND(C728=C729,AA728=AA729-1),AB728,"")</f>
        <v>1</v>
      </c>
      <c r="AE729" s="55" t="n">
        <f aca="false">IF(AND(C728=C729,AA728=AA729-1),AC728,"")</f>
        <v>0</v>
      </c>
      <c r="AF729" s="55" t="n">
        <f aca="false">IF(AA729=1,"",IF(AND(AB729=1,AD729&lt;&gt;1),1,0))</f>
        <v>0</v>
      </c>
      <c r="AG729" s="55" t="n">
        <f aca="false">IF(AA729=1,"",IF(AND(AC729=1,AE729&lt;&gt;1),1,0))</f>
        <v>0</v>
      </c>
      <c r="AH729" s="60" t="str">
        <f aca="false">IF(AND(E729&gt;0,AA729&lt;2,NOT(AND(C730=C729,AA730=AA729+1))),INDEX(DATAS,AA729+1),"")</f>
        <v/>
      </c>
      <c r="AI729" s="60" t="str">
        <f aca="false">IF(AND(AC729=1,AA729&lt;2),IF(AND(C730=C729,AA730=AA729+1),IF(AC730=1,"",INDEX(DATAS,AA729+1)),INDEX(DATAS,AA729+1)),"")</f>
        <v/>
      </c>
    </row>
    <row r="730" customFormat="false" ht="15" hidden="false" customHeight="false" outlineLevel="0" collapsed="false">
      <c r="A730" s="60" t="n">
        <v>46309</v>
      </c>
      <c r="B730" s="0" t="n">
        <v>5</v>
      </c>
      <c r="C730" s="0" t="n">
        <v>4032</v>
      </c>
      <c r="D730" s="0" t="n">
        <v>446</v>
      </c>
      <c r="E730" s="0" t="n">
        <v>2</v>
      </c>
      <c r="F730" s="55" t="s">
        <v>448</v>
      </c>
      <c r="G730" s="0" t="n">
        <v>33.1</v>
      </c>
      <c r="H730" s="0" t="n">
        <v>33</v>
      </c>
      <c r="I730" s="55" t="s">
        <v>157</v>
      </c>
      <c r="J730" s="0" t="n">
        <v>328</v>
      </c>
      <c r="K730" s="0" t="n">
        <v>61</v>
      </c>
      <c r="L730" s="0" t="n">
        <v>118</v>
      </c>
      <c r="M730" s="0" t="n">
        <v>1084.4</v>
      </c>
      <c r="N730" s="0" t="n">
        <v>31.67</v>
      </c>
      <c r="O730" s="0" t="n">
        <v>33.98</v>
      </c>
      <c r="P730" s="0" t="n">
        <v>3.63</v>
      </c>
      <c r="Q730" s="0" t="n">
        <v>3.51</v>
      </c>
      <c r="R730" s="0" t="n">
        <v>5734</v>
      </c>
      <c r="S730" s="0" t="n">
        <v>11925</v>
      </c>
      <c r="T730" s="0" t="n">
        <v>65</v>
      </c>
      <c r="U730" s="0" t="n">
        <v>1595</v>
      </c>
      <c r="V730" s="0" t="n">
        <v>4</v>
      </c>
      <c r="W730" s="60" t="n">
        <v>46160</v>
      </c>
      <c r="X730" s="55" t="n">
        <f aca="false">IF(I730="Male",0,1)</f>
        <v>1</v>
      </c>
      <c r="Y730" s="55" t="n">
        <f aca="false">IF(OR(I730="DNB",I730="Dry DNB"),1,0)</f>
        <v>0</v>
      </c>
      <c r="Z730" s="55" t="n">
        <f aca="false">IF(ISNUMBER(W730),A730-W730,"")</f>
        <v>149</v>
      </c>
      <c r="AA730" s="55" t="n">
        <f aca="false">MATCH(A730,DATAS,0)</f>
        <v>1</v>
      </c>
      <c r="AB730" s="55" t="n">
        <f aca="false">IF(AND(E730&gt;0,OR(AND(B730&gt;=1,B730&lt;=6),B730=10)),1,0)</f>
        <v>1</v>
      </c>
      <c r="AC730" s="55" t="n">
        <f aca="false">IF(AND(E730&gt;0,B730=10),1,0)</f>
        <v>0</v>
      </c>
      <c r="AD730" s="0" t="str">
        <f aca="false">IF(AND(C729=C730,AA729=AA730-1),AB729,"")</f>
        <v/>
      </c>
      <c r="AE730" s="0" t="str">
        <f aca="false">IF(AND(C729=C730,AA729=AA730-1),AC729,"")</f>
        <v/>
      </c>
      <c r="AF730" s="0" t="str">
        <f aca="false">IF(AA730=1,"",IF(AND(AB730=1,AD730&lt;&gt;1),1,0))</f>
        <v/>
      </c>
      <c r="AG730" s="0" t="str">
        <f aca="false">IF(AA730=1,"",IF(AND(AC730=1,AE730&lt;&gt;1),1,0))</f>
        <v/>
      </c>
      <c r="AH730" s="60" t="str">
        <f aca="false">IF(AND(E730&gt;0,AA730&lt;2,NOT(AND(C731=C730,AA731=AA730+1))),INDEX(DATAS,AA730+1),"")</f>
        <v/>
      </c>
      <c r="AI730" s="60" t="str">
        <f aca="false">IF(AND(AC730=1,AA730&lt;2),IF(AND(C731=C730,AA731=AA730+1),IF(AC731=1,"",INDEX(DATAS,AA730+1)),INDEX(DATAS,AA730+1)),"")</f>
        <v/>
      </c>
    </row>
    <row r="731" customFormat="false" ht="15" hidden="false" customHeight="false" outlineLevel="0" collapsed="false">
      <c r="A731" s="60" t="n">
        <v>46310</v>
      </c>
      <c r="B731" s="0" t="n">
        <v>5</v>
      </c>
      <c r="C731" s="0" t="n">
        <v>4032</v>
      </c>
      <c r="D731" s="0" t="n">
        <v>447</v>
      </c>
      <c r="E731" s="0" t="n">
        <v>2</v>
      </c>
      <c r="F731" s="55" t="s">
        <v>448</v>
      </c>
      <c r="G731" s="0" t="n">
        <v>34.9</v>
      </c>
      <c r="H731" s="0" t="n">
        <v>33</v>
      </c>
      <c r="I731" s="55" t="s">
        <v>157</v>
      </c>
      <c r="J731" s="0" t="n">
        <v>328</v>
      </c>
      <c r="K731" s="0" t="n">
        <v>61</v>
      </c>
      <c r="L731" s="0" t="n">
        <v>119</v>
      </c>
      <c r="M731" s="0" t="n">
        <v>1084.4</v>
      </c>
      <c r="N731" s="0" t="n">
        <v>31.67</v>
      </c>
      <c r="O731" s="0" t="n">
        <v>33.98</v>
      </c>
      <c r="P731" s="0" t="n">
        <v>3.63</v>
      </c>
      <c r="Q731" s="0" t="n">
        <v>3.51</v>
      </c>
      <c r="T731" s="0" t="n">
        <v>65</v>
      </c>
      <c r="U731" s="0" t="n">
        <v>1596</v>
      </c>
      <c r="V731" s="0" t="n">
        <v>4</v>
      </c>
      <c r="W731" s="60" t="n">
        <v>46160</v>
      </c>
      <c r="X731" s="55" t="n">
        <f aca="false">IF(I731="Male",0,1)</f>
        <v>1</v>
      </c>
      <c r="Y731" s="55" t="n">
        <f aca="false">IF(OR(I731="DNB",I731="Dry DNB"),1,0)</f>
        <v>0</v>
      </c>
      <c r="Z731" s="55" t="n">
        <f aca="false">IF(ISNUMBER(W731),A731-W731,"")</f>
        <v>150</v>
      </c>
      <c r="AA731" s="55" t="n">
        <f aca="false">MATCH(A731,DATAS,0)</f>
        <v>2</v>
      </c>
      <c r="AB731" s="55" t="n">
        <f aca="false">IF(AND(E731&gt;0,OR(AND(B731&gt;=1,B731&lt;=6),B731=10)),1,0)</f>
        <v>1</v>
      </c>
      <c r="AC731" s="55" t="n">
        <f aca="false">IF(AND(E731&gt;0,B731=10),1,0)</f>
        <v>0</v>
      </c>
      <c r="AD731" s="55" t="n">
        <f aca="false">IF(AND(C730=C731,AA730=AA731-1),AB730,"")</f>
        <v>1</v>
      </c>
      <c r="AE731" s="55" t="n">
        <f aca="false">IF(AND(C730=C731,AA730=AA731-1),AC730,"")</f>
        <v>0</v>
      </c>
      <c r="AF731" s="55" t="n">
        <f aca="false">IF(AA731=1,"",IF(AND(AB731=1,AD731&lt;&gt;1),1,0))</f>
        <v>0</v>
      </c>
      <c r="AG731" s="55" t="n">
        <f aca="false">IF(AA731=1,"",IF(AND(AC731=1,AE731&lt;&gt;1),1,0))</f>
        <v>0</v>
      </c>
      <c r="AH731" s="60" t="str">
        <f aca="false">IF(AND(E731&gt;0,AA731&lt;2,NOT(AND(C732=C731,AA732=AA731+1))),INDEX(DATAS,AA731+1),"")</f>
        <v/>
      </c>
      <c r="AI731" s="60" t="str">
        <f aca="false">IF(AND(AC731=1,AA731&lt;2),IF(AND(C732=C731,AA732=AA731+1),IF(AC732=1,"",INDEX(DATAS,AA731+1)),INDEX(DATAS,AA731+1)),"")</f>
        <v/>
      </c>
    </row>
    <row r="732" customFormat="false" ht="15" hidden="false" customHeight="false" outlineLevel="0" collapsed="false">
      <c r="A732" s="60" t="n">
        <v>46309</v>
      </c>
      <c r="B732" s="0" t="n">
        <v>2</v>
      </c>
      <c r="C732" s="0" t="n">
        <v>4033</v>
      </c>
      <c r="D732" s="0" t="n">
        <v>110</v>
      </c>
      <c r="E732" s="0" t="n">
        <v>3</v>
      </c>
      <c r="F732" s="55" t="s">
        <v>448</v>
      </c>
      <c r="G732" s="0" t="n">
        <v>53.9</v>
      </c>
      <c r="H732" s="0" t="n">
        <v>49</v>
      </c>
      <c r="I732" s="55" t="s">
        <v>187</v>
      </c>
      <c r="J732" s="0" t="n">
        <v>110</v>
      </c>
      <c r="K732" s="0" t="n">
        <v>68</v>
      </c>
      <c r="M732" s="0" t="n">
        <v>331.54</v>
      </c>
      <c r="N732" s="0" t="n">
        <v>49.6</v>
      </c>
      <c r="O732" s="0" t="n">
        <v>25.61</v>
      </c>
      <c r="P732" s="0" t="n">
        <v>2.77</v>
      </c>
      <c r="Q732" s="0" t="n">
        <v>3.59</v>
      </c>
      <c r="R732" s="0" t="n">
        <v>4690</v>
      </c>
      <c r="S732" s="0" t="n">
        <v>9489</v>
      </c>
      <c r="T732" s="0" t="n">
        <v>51.55</v>
      </c>
      <c r="U732" s="0" t="n">
        <v>1595</v>
      </c>
      <c r="V732" s="0" t="n">
        <v>2</v>
      </c>
      <c r="W732" s="60" t="n">
        <v>46310</v>
      </c>
      <c r="X732" s="55" t="n">
        <f aca="false">IF(I732="Male",0,1)</f>
        <v>1</v>
      </c>
      <c r="Y732" s="55" t="n">
        <f aca="false">IF(OR(I732="DNB",I732="Dry DNB"),1,0)</f>
        <v>0</v>
      </c>
      <c r="Z732" s="55" t="n">
        <f aca="false">IF(ISNUMBER(W732),A732-W732,"")</f>
        <v>-1</v>
      </c>
      <c r="AA732" s="55" t="n">
        <f aca="false">MATCH(A732,DATAS,0)</f>
        <v>1</v>
      </c>
      <c r="AB732" s="55" t="n">
        <f aca="false">IF(AND(E732&gt;0,OR(AND(B732&gt;=1,B732&lt;=6),B732=10)),1,0)</f>
        <v>1</v>
      </c>
      <c r="AC732" s="55" t="n">
        <f aca="false">IF(AND(E732&gt;0,B732=10),1,0)</f>
        <v>0</v>
      </c>
      <c r="AD732" s="0" t="str">
        <f aca="false">IF(AND(C731=C732,AA731=AA732-1),AB731,"")</f>
        <v/>
      </c>
      <c r="AE732" s="0" t="str">
        <f aca="false">IF(AND(C731=C732,AA731=AA732-1),AC731,"")</f>
        <v/>
      </c>
      <c r="AF732" s="0" t="str">
        <f aca="false">IF(AA732=1,"",IF(AND(AB732=1,AD732&lt;&gt;1),1,0))</f>
        <v/>
      </c>
      <c r="AG732" s="0" t="str">
        <f aca="false">IF(AA732=1,"",IF(AND(AC732=1,AE732&lt;&gt;1),1,0))</f>
        <v/>
      </c>
      <c r="AH732" s="60" t="str">
        <f aca="false">IF(AND(E732&gt;0,AA732&lt;2,NOT(AND(C733=C732,AA733=AA732+1))),INDEX(DATAS,AA732+1),"")</f>
        <v/>
      </c>
      <c r="AI732" s="60" t="str">
        <f aca="false">IF(AND(AC732=1,AA732&lt;2),IF(AND(C733=C732,AA733=AA732+1),IF(AC733=1,"",INDEX(DATAS,AA732+1)),INDEX(DATAS,AA732+1)),"")</f>
        <v/>
      </c>
    </row>
    <row r="733" customFormat="false" ht="15" hidden="false" customHeight="false" outlineLevel="0" collapsed="false">
      <c r="A733" s="60" t="n">
        <v>46310</v>
      </c>
      <c r="B733" s="0" t="n">
        <v>2</v>
      </c>
      <c r="C733" s="0" t="n">
        <v>4033</v>
      </c>
      <c r="D733" s="0" t="n">
        <v>111</v>
      </c>
      <c r="E733" s="0" t="n">
        <v>3</v>
      </c>
      <c r="F733" s="55" t="s">
        <v>448</v>
      </c>
      <c r="G733" s="0" t="n">
        <v>38.3</v>
      </c>
      <c r="H733" s="0" t="n">
        <v>48</v>
      </c>
      <c r="I733" s="55" t="s">
        <v>187</v>
      </c>
      <c r="J733" s="0" t="n">
        <v>111</v>
      </c>
      <c r="K733" s="0" t="n">
        <v>68</v>
      </c>
      <c r="M733" s="0" t="n">
        <v>331.54</v>
      </c>
      <c r="N733" s="0" t="n">
        <v>49.6</v>
      </c>
      <c r="O733" s="0" t="n">
        <v>25.61</v>
      </c>
      <c r="P733" s="0" t="n">
        <v>2.77</v>
      </c>
      <c r="Q733" s="0" t="n">
        <v>3.59</v>
      </c>
      <c r="T733" s="0" t="n">
        <v>51.55</v>
      </c>
      <c r="U733" s="0" t="n">
        <v>1596</v>
      </c>
      <c r="V733" s="0" t="n">
        <v>2</v>
      </c>
      <c r="W733" s="60" t="n">
        <v>46310</v>
      </c>
      <c r="X733" s="55" t="n">
        <f aca="false">IF(I733="Male",0,1)</f>
        <v>1</v>
      </c>
      <c r="Y733" s="55" t="n">
        <f aca="false">IF(OR(I733="DNB",I733="Dry DNB"),1,0)</f>
        <v>0</v>
      </c>
      <c r="Z733" s="55" t="n">
        <f aca="false">IF(ISNUMBER(W733),A733-W733,"")</f>
        <v>0</v>
      </c>
      <c r="AA733" s="55" t="n">
        <f aca="false">MATCH(A733,DATAS,0)</f>
        <v>2</v>
      </c>
      <c r="AB733" s="55" t="n">
        <f aca="false">IF(AND(E733&gt;0,OR(AND(B733&gt;=1,B733&lt;=6),B733=10)),1,0)</f>
        <v>1</v>
      </c>
      <c r="AC733" s="55" t="n">
        <f aca="false">IF(AND(E733&gt;0,B733=10),1,0)</f>
        <v>0</v>
      </c>
      <c r="AD733" s="55" t="n">
        <f aca="false">IF(AND(C732=C733,AA732=AA733-1),AB732,"")</f>
        <v>1</v>
      </c>
      <c r="AE733" s="55" t="n">
        <f aca="false">IF(AND(C732=C733,AA732=AA733-1),AC732,"")</f>
        <v>0</v>
      </c>
      <c r="AF733" s="55" t="n">
        <f aca="false">IF(AA733=1,"",IF(AND(AB733=1,AD733&lt;&gt;1),1,0))</f>
        <v>0</v>
      </c>
      <c r="AG733" s="55" t="n">
        <f aca="false">IF(AA733=1,"",IF(AND(AC733=1,AE733&lt;&gt;1),1,0))</f>
        <v>0</v>
      </c>
      <c r="AH733" s="60" t="str">
        <f aca="false">IF(AND(E733&gt;0,AA733&lt;2,NOT(AND(C734=C733,AA734=AA733+1))),INDEX(DATAS,AA733+1),"")</f>
        <v/>
      </c>
      <c r="AI733" s="60" t="str">
        <f aca="false">IF(AND(AC733=1,AA733&lt;2),IF(AND(C734=C733,AA734=AA733+1),IF(AC734=1,"",INDEX(DATAS,AA733+1)),INDEX(DATAS,AA733+1)),"")</f>
        <v/>
      </c>
    </row>
    <row r="734" customFormat="false" ht="15" hidden="false" customHeight="false" outlineLevel="0" collapsed="false">
      <c r="A734" s="60" t="n">
        <v>46309</v>
      </c>
      <c r="B734" s="0" t="n">
        <v>7</v>
      </c>
      <c r="C734" s="0" t="n">
        <v>4038</v>
      </c>
      <c r="D734" s="0" t="n">
        <v>461</v>
      </c>
      <c r="E734" s="0" t="n">
        <v>2</v>
      </c>
      <c r="F734" s="55" t="s">
        <v>449</v>
      </c>
      <c r="I734" s="55" t="s">
        <v>162</v>
      </c>
      <c r="J734" s="0" t="n">
        <v>258</v>
      </c>
      <c r="K734" s="0" t="n">
        <v>220</v>
      </c>
      <c r="L734" s="0" t="n">
        <v>217</v>
      </c>
      <c r="M734" s="0" t="n">
        <v>807.18</v>
      </c>
      <c r="N734" s="0" t="n">
        <v>67.15</v>
      </c>
      <c r="O734" s="0" t="n">
        <v>39.35</v>
      </c>
      <c r="P734" s="0" t="n">
        <v>6.85</v>
      </c>
      <c r="Q734" s="0" t="n">
        <v>4.44</v>
      </c>
      <c r="R734" s="0" t="n">
        <v>4116</v>
      </c>
      <c r="S734" s="0" t="n">
        <v>7839</v>
      </c>
      <c r="T734" s="0" t="n">
        <v>48.35</v>
      </c>
      <c r="U734" s="0" t="n">
        <v>1589</v>
      </c>
      <c r="V734" s="0" t="n">
        <v>2</v>
      </c>
      <c r="W734" s="60" t="n">
        <v>46055</v>
      </c>
      <c r="X734" s="55" t="n">
        <f aca="false">IF(I734="Male",0,1)</f>
        <v>1</v>
      </c>
      <c r="Y734" s="55" t="n">
        <f aca="false">IF(OR(I734="DNB",I734="Dry DNB"),1,0)</f>
        <v>0</v>
      </c>
      <c r="Z734" s="55" t="n">
        <f aca="false">IF(ISNUMBER(W734),A734-W734,"")</f>
        <v>254</v>
      </c>
      <c r="AA734" s="55" t="n">
        <f aca="false">MATCH(A734,DATAS,0)</f>
        <v>1</v>
      </c>
      <c r="AB734" s="55" t="n">
        <f aca="false">IF(AND(E734&gt;0,OR(AND(B734&gt;=1,B734&lt;=6),B734=10)),1,0)</f>
        <v>0</v>
      </c>
      <c r="AC734" s="55" t="n">
        <f aca="false">IF(AND(E734&gt;0,B734=10),1,0)</f>
        <v>0</v>
      </c>
      <c r="AD734" s="0" t="str">
        <f aca="false">IF(AND(C733=C734,AA733=AA734-1),AB733,"")</f>
        <v/>
      </c>
      <c r="AE734" s="0" t="str">
        <f aca="false">IF(AND(C733=C734,AA733=AA734-1),AC733,"")</f>
        <v/>
      </c>
      <c r="AF734" s="0" t="str">
        <f aca="false">IF(AA734=1,"",IF(AND(AB734=1,AD734&lt;&gt;1),1,0))</f>
        <v/>
      </c>
      <c r="AG734" s="0" t="str">
        <f aca="false">IF(AA734=1,"",IF(AND(AC734=1,AE734&lt;&gt;1),1,0))</f>
        <v/>
      </c>
      <c r="AH734" s="60" t="str">
        <f aca="false">IF(AND(E734&gt;0,AA734&lt;2,NOT(AND(C735=C734,AA735=AA734+1))),INDEX(DATAS,AA734+1),"")</f>
        <v/>
      </c>
      <c r="AI734" s="60" t="str">
        <f aca="false">IF(AND(AC734=1,AA734&lt;2),IF(AND(C735=C734,AA735=AA734+1),IF(AC735=1,"",INDEX(DATAS,AA734+1)),INDEX(DATAS,AA734+1)),"")</f>
        <v/>
      </c>
    </row>
    <row r="735" customFormat="false" ht="15" hidden="false" customHeight="false" outlineLevel="0" collapsed="false">
      <c r="A735" s="60" t="n">
        <v>46310</v>
      </c>
      <c r="B735" s="0" t="n">
        <v>7</v>
      </c>
      <c r="C735" s="0" t="n">
        <v>4038</v>
      </c>
      <c r="D735" s="0" t="n">
        <v>461</v>
      </c>
      <c r="E735" s="0" t="n">
        <v>2</v>
      </c>
      <c r="F735" s="55" t="s">
        <v>449</v>
      </c>
      <c r="I735" s="55" t="s">
        <v>162</v>
      </c>
      <c r="J735" s="0" t="n">
        <v>258</v>
      </c>
      <c r="K735" s="0" t="n">
        <v>220</v>
      </c>
      <c r="L735" s="0" t="n">
        <v>218</v>
      </c>
      <c r="M735" s="0" t="n">
        <v>807.18</v>
      </c>
      <c r="N735" s="0" t="n">
        <v>67.15</v>
      </c>
      <c r="O735" s="0" t="n">
        <v>39.35</v>
      </c>
      <c r="P735" s="0" t="n">
        <v>6.85</v>
      </c>
      <c r="Q735" s="0" t="n">
        <v>4.44</v>
      </c>
      <c r="T735" s="0" t="n">
        <v>48.35</v>
      </c>
      <c r="U735" s="0" t="n">
        <v>1590</v>
      </c>
      <c r="V735" s="0" t="n">
        <v>2</v>
      </c>
      <c r="W735" s="60" t="n">
        <v>46055</v>
      </c>
      <c r="X735" s="55" t="n">
        <f aca="false">IF(I735="Male",0,1)</f>
        <v>1</v>
      </c>
      <c r="Y735" s="55" t="n">
        <f aca="false">IF(OR(I735="DNB",I735="Dry DNB"),1,0)</f>
        <v>0</v>
      </c>
      <c r="Z735" s="55" t="n">
        <f aca="false">IF(ISNUMBER(W735),A735-W735,"")</f>
        <v>255</v>
      </c>
      <c r="AA735" s="55" t="n">
        <f aca="false">MATCH(A735,DATAS,0)</f>
        <v>2</v>
      </c>
      <c r="AB735" s="55" t="n">
        <f aca="false">IF(AND(E735&gt;0,OR(AND(B735&gt;=1,B735&lt;=6),B735=10)),1,0)</f>
        <v>0</v>
      </c>
      <c r="AC735" s="55" t="n">
        <f aca="false">IF(AND(E735&gt;0,B735=10),1,0)</f>
        <v>0</v>
      </c>
      <c r="AD735" s="55" t="n">
        <f aca="false">IF(AND(C734=C735,AA734=AA735-1),AB734,"")</f>
        <v>0</v>
      </c>
      <c r="AE735" s="55" t="n">
        <f aca="false">IF(AND(C734=C735,AA734=AA735-1),AC734,"")</f>
        <v>0</v>
      </c>
      <c r="AF735" s="55" t="n">
        <f aca="false">IF(AA735=1,"",IF(AND(AB735=1,AD735&lt;&gt;1),1,0))</f>
        <v>0</v>
      </c>
      <c r="AG735" s="55" t="n">
        <f aca="false">IF(AA735=1,"",IF(AND(AC735=1,AE735&lt;&gt;1),1,0))</f>
        <v>0</v>
      </c>
      <c r="AH735" s="60" t="str">
        <f aca="false">IF(AND(E735&gt;0,AA735&lt;2,NOT(AND(C736=C735,AA736=AA735+1))),INDEX(DATAS,AA735+1),"")</f>
        <v/>
      </c>
      <c r="AI735" s="60" t="str">
        <f aca="false">IF(AND(AC735=1,AA735&lt;2),IF(AND(C736=C735,AA736=AA735+1),IF(AC736=1,"",INDEX(DATAS,AA735+1)),INDEX(DATAS,AA735+1)),"")</f>
        <v/>
      </c>
    </row>
    <row r="736" customFormat="false" ht="15" hidden="false" customHeight="false" outlineLevel="0" collapsed="false">
      <c r="A736" s="60" t="n">
        <v>46309</v>
      </c>
      <c r="B736" s="0" t="n">
        <v>7</v>
      </c>
      <c r="C736" s="0" t="n">
        <v>4041</v>
      </c>
      <c r="D736" s="0" t="n">
        <v>292</v>
      </c>
      <c r="E736" s="0" t="n">
        <v>2</v>
      </c>
      <c r="F736" s="55" t="s">
        <v>450</v>
      </c>
      <c r="I736" s="55" t="s">
        <v>162</v>
      </c>
      <c r="J736" s="0" t="n">
        <v>69</v>
      </c>
      <c r="K736" s="0" t="n">
        <v>69</v>
      </c>
      <c r="L736" s="0" t="n">
        <v>231</v>
      </c>
      <c r="M736" s="0" t="n">
        <v>841.24</v>
      </c>
      <c r="N736" s="0" t="n">
        <v>91.11</v>
      </c>
      <c r="O736" s="0" t="n">
        <v>39.19</v>
      </c>
      <c r="P736" s="0" t="n">
        <v>3.72</v>
      </c>
      <c r="Q736" s="0" t="n">
        <v>3.69</v>
      </c>
      <c r="R736" s="0" t="n">
        <v>5797</v>
      </c>
      <c r="S736" s="0" t="n">
        <v>11235</v>
      </c>
      <c r="T736" s="0" t="n">
        <v>64.9</v>
      </c>
      <c r="U736" s="0" t="n">
        <v>1583</v>
      </c>
      <c r="V736" s="0" t="n">
        <v>1</v>
      </c>
      <c r="W736" s="60" t="n">
        <v>46079</v>
      </c>
      <c r="X736" s="55" t="n">
        <f aca="false">IF(I736="Male",0,1)</f>
        <v>1</v>
      </c>
      <c r="Y736" s="55" t="n">
        <f aca="false">IF(OR(I736="DNB",I736="Dry DNB"),1,0)</f>
        <v>0</v>
      </c>
      <c r="Z736" s="55" t="n">
        <f aca="false">IF(ISNUMBER(W736),A736-W736,"")</f>
        <v>230</v>
      </c>
      <c r="AA736" s="55" t="n">
        <f aca="false">MATCH(A736,DATAS,0)</f>
        <v>1</v>
      </c>
      <c r="AB736" s="55" t="n">
        <f aca="false">IF(AND(E736&gt;0,OR(AND(B736&gt;=1,B736&lt;=6),B736=10)),1,0)</f>
        <v>0</v>
      </c>
      <c r="AC736" s="55" t="n">
        <f aca="false">IF(AND(E736&gt;0,B736=10),1,0)</f>
        <v>0</v>
      </c>
      <c r="AD736" s="0" t="str">
        <f aca="false">IF(AND(C735=C736,AA735=AA736-1),AB735,"")</f>
        <v/>
      </c>
      <c r="AE736" s="0" t="str">
        <f aca="false">IF(AND(C735=C736,AA735=AA736-1),AC735,"")</f>
        <v/>
      </c>
      <c r="AF736" s="0" t="str">
        <f aca="false">IF(AA736=1,"",IF(AND(AB736=1,AD736&lt;&gt;1),1,0))</f>
        <v/>
      </c>
      <c r="AG736" s="0" t="str">
        <f aca="false">IF(AA736=1,"",IF(AND(AC736=1,AE736&lt;&gt;1),1,0))</f>
        <v/>
      </c>
      <c r="AH736" s="60" t="str">
        <f aca="false">IF(AND(E736&gt;0,AA736&lt;2,NOT(AND(C737=C736,AA737=AA736+1))),INDEX(DATAS,AA736+1),"")</f>
        <v/>
      </c>
      <c r="AI736" s="60" t="str">
        <f aca="false">IF(AND(AC736=1,AA736&lt;2),IF(AND(C737=C736,AA737=AA736+1),IF(AC737=1,"",INDEX(DATAS,AA736+1)),INDEX(DATAS,AA736+1)),"")</f>
        <v/>
      </c>
    </row>
    <row r="737" customFormat="false" ht="15" hidden="false" customHeight="false" outlineLevel="0" collapsed="false">
      <c r="A737" s="60" t="n">
        <v>46310</v>
      </c>
      <c r="B737" s="0" t="n">
        <v>7</v>
      </c>
      <c r="C737" s="0" t="n">
        <v>4041</v>
      </c>
      <c r="D737" s="0" t="n">
        <v>292</v>
      </c>
      <c r="E737" s="0" t="n">
        <v>2</v>
      </c>
      <c r="F737" s="55" t="s">
        <v>450</v>
      </c>
      <c r="I737" s="55" t="s">
        <v>162</v>
      </c>
      <c r="J737" s="0" t="n">
        <v>69</v>
      </c>
      <c r="K737" s="0" t="n">
        <v>69</v>
      </c>
      <c r="L737" s="0" t="n">
        <v>232</v>
      </c>
      <c r="M737" s="0" t="n">
        <v>841.24</v>
      </c>
      <c r="N737" s="0" t="n">
        <v>91.11</v>
      </c>
      <c r="O737" s="0" t="n">
        <v>39.19</v>
      </c>
      <c r="P737" s="0" t="n">
        <v>3.72</v>
      </c>
      <c r="Q737" s="0" t="n">
        <v>3.69</v>
      </c>
      <c r="T737" s="0" t="n">
        <v>64.9</v>
      </c>
      <c r="U737" s="0" t="n">
        <v>1584</v>
      </c>
      <c r="V737" s="0" t="n">
        <v>1</v>
      </c>
      <c r="W737" s="60" t="n">
        <v>46079</v>
      </c>
      <c r="X737" s="55" t="n">
        <f aca="false">IF(I737="Male",0,1)</f>
        <v>1</v>
      </c>
      <c r="Y737" s="55" t="n">
        <f aca="false">IF(OR(I737="DNB",I737="Dry DNB"),1,0)</f>
        <v>0</v>
      </c>
      <c r="Z737" s="55" t="n">
        <f aca="false">IF(ISNUMBER(W737),A737-W737,"")</f>
        <v>231</v>
      </c>
      <c r="AA737" s="55" t="n">
        <f aca="false">MATCH(A737,DATAS,0)</f>
        <v>2</v>
      </c>
      <c r="AB737" s="55" t="n">
        <f aca="false">IF(AND(E737&gt;0,OR(AND(B737&gt;=1,B737&lt;=6),B737=10)),1,0)</f>
        <v>0</v>
      </c>
      <c r="AC737" s="55" t="n">
        <f aca="false">IF(AND(E737&gt;0,B737=10),1,0)</f>
        <v>0</v>
      </c>
      <c r="AD737" s="55" t="n">
        <f aca="false">IF(AND(C736=C737,AA736=AA737-1),AB736,"")</f>
        <v>0</v>
      </c>
      <c r="AE737" s="55" t="n">
        <f aca="false">IF(AND(C736=C737,AA736=AA737-1),AC736,"")</f>
        <v>0</v>
      </c>
      <c r="AF737" s="55" t="n">
        <f aca="false">IF(AA737=1,"",IF(AND(AB737=1,AD737&lt;&gt;1),1,0))</f>
        <v>0</v>
      </c>
      <c r="AG737" s="55" t="n">
        <f aca="false">IF(AA737=1,"",IF(AND(AC737=1,AE737&lt;&gt;1),1,0))</f>
        <v>0</v>
      </c>
      <c r="AH737" s="60" t="str">
        <f aca="false">IF(AND(E737&gt;0,AA737&lt;2,NOT(AND(C738=C737,AA738=AA737+1))),INDEX(DATAS,AA737+1),"")</f>
        <v/>
      </c>
      <c r="AI737" s="60" t="str">
        <f aca="false">IF(AND(AC737=1,AA737&lt;2),IF(AND(C738=C737,AA738=AA737+1),IF(AC738=1,"",INDEX(DATAS,AA737+1)),INDEX(DATAS,AA737+1)),"")</f>
        <v/>
      </c>
    </row>
    <row r="738" customFormat="false" ht="15" hidden="false" customHeight="false" outlineLevel="0" collapsed="false">
      <c r="A738" s="60" t="n">
        <v>46309</v>
      </c>
      <c r="B738" s="0" t="n">
        <v>5</v>
      </c>
      <c r="C738" s="0" t="n">
        <v>4042</v>
      </c>
      <c r="D738" s="0" t="n">
        <v>587</v>
      </c>
      <c r="E738" s="0" t="n">
        <v>2</v>
      </c>
      <c r="F738" s="55" t="s">
        <v>451</v>
      </c>
      <c r="G738" s="0" t="n">
        <v>37.6</v>
      </c>
      <c r="H738" s="0" t="n">
        <v>36</v>
      </c>
      <c r="I738" s="55" t="s">
        <v>157</v>
      </c>
      <c r="J738" s="0" t="n">
        <v>552</v>
      </c>
      <c r="K738" s="0" t="n">
        <v>63</v>
      </c>
      <c r="L738" s="0" t="n">
        <v>35</v>
      </c>
      <c r="M738" s="0" t="n">
        <v>599.14</v>
      </c>
      <c r="N738" s="0" t="n">
        <v>66.3</v>
      </c>
      <c r="O738" s="0" t="n">
        <v>36.2</v>
      </c>
      <c r="P738" s="0" t="n">
        <v>3.68</v>
      </c>
      <c r="Q738" s="0" t="n">
        <v>4.01</v>
      </c>
      <c r="R738" s="0" t="n">
        <v>5821</v>
      </c>
      <c r="S738" s="0" t="n">
        <v>11047</v>
      </c>
      <c r="T738" s="0" t="n">
        <v>64.55</v>
      </c>
      <c r="U738" s="0" t="n">
        <v>1581</v>
      </c>
      <c r="V738" s="0" t="n">
        <v>14</v>
      </c>
      <c r="W738" s="60" t="n">
        <v>46275</v>
      </c>
      <c r="X738" s="55" t="n">
        <f aca="false">IF(I738="Male",0,1)</f>
        <v>1</v>
      </c>
      <c r="Y738" s="55" t="n">
        <f aca="false">IF(OR(I738="DNB",I738="Dry DNB"),1,0)</f>
        <v>0</v>
      </c>
      <c r="Z738" s="55" t="n">
        <f aca="false">IF(ISNUMBER(W738),A738-W738,"")</f>
        <v>34</v>
      </c>
      <c r="AA738" s="55" t="n">
        <f aca="false">MATCH(A738,DATAS,0)</f>
        <v>1</v>
      </c>
      <c r="AB738" s="55" t="n">
        <f aca="false">IF(AND(E738&gt;0,OR(AND(B738&gt;=1,B738&lt;=6),B738=10)),1,0)</f>
        <v>1</v>
      </c>
      <c r="AC738" s="55" t="n">
        <f aca="false">IF(AND(E738&gt;0,B738=10),1,0)</f>
        <v>0</v>
      </c>
      <c r="AD738" s="0" t="str">
        <f aca="false">IF(AND(C737=C738,AA737=AA738-1),AB737,"")</f>
        <v/>
      </c>
      <c r="AE738" s="0" t="str">
        <f aca="false">IF(AND(C737=C738,AA737=AA738-1),AC737,"")</f>
        <v/>
      </c>
      <c r="AF738" s="0" t="str">
        <f aca="false">IF(AA738=1,"",IF(AND(AB738=1,AD738&lt;&gt;1),1,0))</f>
        <v/>
      </c>
      <c r="AG738" s="0" t="str">
        <f aca="false">IF(AA738=1,"",IF(AND(AC738=1,AE738&lt;&gt;1),1,0))</f>
        <v/>
      </c>
      <c r="AH738" s="60" t="str">
        <f aca="false">IF(AND(E738&gt;0,AA738&lt;2,NOT(AND(C739=C738,AA739=AA738+1))),INDEX(DATAS,AA738+1),"")</f>
        <v/>
      </c>
      <c r="AI738" s="60" t="str">
        <f aca="false">IF(AND(AC738=1,AA738&lt;2),IF(AND(C739=C738,AA739=AA738+1),IF(AC739=1,"",INDEX(DATAS,AA738+1)),INDEX(DATAS,AA738+1)),"")</f>
        <v/>
      </c>
    </row>
    <row r="739" customFormat="false" ht="15" hidden="false" customHeight="false" outlineLevel="0" collapsed="false">
      <c r="A739" s="60" t="n">
        <v>46310</v>
      </c>
      <c r="B739" s="0" t="n">
        <v>5</v>
      </c>
      <c r="C739" s="0" t="n">
        <v>4042</v>
      </c>
      <c r="D739" s="0" t="n">
        <v>588</v>
      </c>
      <c r="E739" s="0" t="n">
        <v>2</v>
      </c>
      <c r="F739" s="55" t="s">
        <v>451</v>
      </c>
      <c r="G739" s="0" t="n">
        <v>36.1</v>
      </c>
      <c r="H739" s="0" t="n">
        <v>36</v>
      </c>
      <c r="I739" s="55" t="s">
        <v>157</v>
      </c>
      <c r="J739" s="0" t="n">
        <v>552</v>
      </c>
      <c r="K739" s="0" t="n">
        <v>63</v>
      </c>
      <c r="L739" s="0" t="n">
        <v>36</v>
      </c>
      <c r="M739" s="0" t="n">
        <v>599.14</v>
      </c>
      <c r="N739" s="0" t="n">
        <v>66.3</v>
      </c>
      <c r="O739" s="0" t="n">
        <v>36.2</v>
      </c>
      <c r="P739" s="0" t="n">
        <v>3.68</v>
      </c>
      <c r="Q739" s="0" t="n">
        <v>4.01</v>
      </c>
      <c r="T739" s="0" t="n">
        <v>64.55</v>
      </c>
      <c r="U739" s="0" t="n">
        <v>1582</v>
      </c>
      <c r="V739" s="0" t="n">
        <v>14</v>
      </c>
      <c r="W739" s="60" t="n">
        <v>46275</v>
      </c>
      <c r="X739" s="55" t="n">
        <f aca="false">IF(I739="Male",0,1)</f>
        <v>1</v>
      </c>
      <c r="Y739" s="55" t="n">
        <f aca="false">IF(OR(I739="DNB",I739="Dry DNB"),1,0)</f>
        <v>0</v>
      </c>
      <c r="Z739" s="55" t="n">
        <f aca="false">IF(ISNUMBER(W739),A739-W739,"")</f>
        <v>35</v>
      </c>
      <c r="AA739" s="55" t="n">
        <f aca="false">MATCH(A739,DATAS,0)</f>
        <v>2</v>
      </c>
      <c r="AB739" s="55" t="n">
        <f aca="false">IF(AND(E739&gt;0,OR(AND(B739&gt;=1,B739&lt;=6),B739=10)),1,0)</f>
        <v>1</v>
      </c>
      <c r="AC739" s="55" t="n">
        <f aca="false">IF(AND(E739&gt;0,B739=10),1,0)</f>
        <v>0</v>
      </c>
      <c r="AD739" s="55" t="n">
        <f aca="false">IF(AND(C738=C739,AA738=AA739-1),AB738,"")</f>
        <v>1</v>
      </c>
      <c r="AE739" s="55" t="n">
        <f aca="false">IF(AND(C738=C739,AA738=AA739-1),AC738,"")</f>
        <v>0</v>
      </c>
      <c r="AF739" s="55" t="n">
        <f aca="false">IF(AA739=1,"",IF(AND(AB739=1,AD739&lt;&gt;1),1,0))</f>
        <v>0</v>
      </c>
      <c r="AG739" s="55" t="n">
        <f aca="false">IF(AA739=1,"",IF(AND(AC739=1,AE739&lt;&gt;1),1,0))</f>
        <v>0</v>
      </c>
      <c r="AH739" s="60" t="str">
        <f aca="false">IF(AND(E739&gt;0,AA739&lt;2,NOT(AND(C740=C739,AA740=AA739+1))),INDEX(DATAS,AA739+1),"")</f>
        <v/>
      </c>
      <c r="AI739" s="60" t="str">
        <f aca="false">IF(AND(AC739=1,AA739&lt;2),IF(AND(C740=C739,AA740=AA739+1),IF(AC740=1,"",INDEX(DATAS,AA739+1)),INDEX(DATAS,AA739+1)),"")</f>
        <v/>
      </c>
    </row>
    <row r="740" customFormat="false" ht="15" hidden="false" customHeight="false" outlineLevel="0" collapsed="false">
      <c r="A740" s="60" t="n">
        <v>46309</v>
      </c>
      <c r="B740" s="0" t="n">
        <v>6</v>
      </c>
      <c r="C740" s="0" t="n">
        <v>4043</v>
      </c>
      <c r="D740" s="0" t="n">
        <v>468</v>
      </c>
      <c r="E740" s="0" t="n">
        <v>2</v>
      </c>
      <c r="F740" s="55" t="s">
        <v>451</v>
      </c>
      <c r="G740" s="0" t="n">
        <v>25</v>
      </c>
      <c r="H740" s="0" t="n">
        <v>24</v>
      </c>
      <c r="I740" s="55" t="s">
        <v>157</v>
      </c>
      <c r="J740" s="0" t="n">
        <v>363</v>
      </c>
      <c r="K740" s="0" t="n">
        <v>62</v>
      </c>
      <c r="L740" s="0" t="n">
        <v>105</v>
      </c>
      <c r="M740" s="0" t="n">
        <v>-34.51</v>
      </c>
      <c r="N740" s="0" t="n">
        <v>68.26</v>
      </c>
      <c r="O740" s="0" t="n">
        <v>19.81</v>
      </c>
      <c r="P740" s="0" t="n">
        <v>5.67</v>
      </c>
      <c r="Q740" s="0" t="n">
        <v>4.28</v>
      </c>
      <c r="R740" s="0" t="n">
        <v>5863</v>
      </c>
      <c r="S740" s="0" t="n">
        <v>10899</v>
      </c>
      <c r="T740" s="0" t="n">
        <v>65.1</v>
      </c>
      <c r="U740" s="0" t="n">
        <v>1581</v>
      </c>
      <c r="V740" s="0" t="n">
        <v>11</v>
      </c>
      <c r="W740" s="60" t="n">
        <v>46205</v>
      </c>
      <c r="X740" s="55" t="n">
        <f aca="false">IF(I740="Male",0,1)</f>
        <v>1</v>
      </c>
      <c r="Y740" s="55" t="n">
        <f aca="false">IF(OR(I740="DNB",I740="Dry DNB"),1,0)</f>
        <v>0</v>
      </c>
      <c r="Z740" s="55" t="n">
        <f aca="false">IF(ISNUMBER(W740),A740-W740,"")</f>
        <v>104</v>
      </c>
      <c r="AA740" s="55" t="n">
        <f aca="false">MATCH(A740,DATAS,0)</f>
        <v>1</v>
      </c>
      <c r="AB740" s="55" t="n">
        <f aca="false">IF(AND(E740&gt;0,OR(AND(B740&gt;=1,B740&lt;=6),B740=10)),1,0)</f>
        <v>1</v>
      </c>
      <c r="AC740" s="55" t="n">
        <f aca="false">IF(AND(E740&gt;0,B740=10),1,0)</f>
        <v>0</v>
      </c>
      <c r="AD740" s="0" t="str">
        <f aca="false">IF(AND(C739=C740,AA739=AA740-1),AB739,"")</f>
        <v/>
      </c>
      <c r="AE740" s="0" t="str">
        <f aca="false">IF(AND(C739=C740,AA739=AA740-1),AC739,"")</f>
        <v/>
      </c>
      <c r="AF740" s="0" t="str">
        <f aca="false">IF(AA740=1,"",IF(AND(AB740=1,AD740&lt;&gt;1),1,0))</f>
        <v/>
      </c>
      <c r="AG740" s="0" t="str">
        <f aca="false">IF(AA740=1,"",IF(AND(AC740=1,AE740&lt;&gt;1),1,0))</f>
        <v/>
      </c>
      <c r="AH740" s="60" t="str">
        <f aca="false">IF(AND(E740&gt;0,AA740&lt;2,NOT(AND(C741=C740,AA741=AA740+1))),INDEX(DATAS,AA740+1),"")</f>
        <v/>
      </c>
      <c r="AI740" s="60" t="str">
        <f aca="false">IF(AND(AC740=1,AA740&lt;2),IF(AND(C741=C740,AA741=AA740+1),IF(AC741=1,"",INDEX(DATAS,AA740+1)),INDEX(DATAS,AA740+1)),"")</f>
        <v/>
      </c>
    </row>
    <row r="741" customFormat="false" ht="15" hidden="false" customHeight="false" outlineLevel="0" collapsed="false">
      <c r="A741" s="60" t="n">
        <v>46310</v>
      </c>
      <c r="B741" s="0" t="n">
        <v>6</v>
      </c>
      <c r="C741" s="0" t="n">
        <v>4043</v>
      </c>
      <c r="D741" s="0" t="n">
        <v>469</v>
      </c>
      <c r="E741" s="0" t="n">
        <v>2</v>
      </c>
      <c r="F741" s="55" t="s">
        <v>451</v>
      </c>
      <c r="G741" s="0" t="n">
        <v>26</v>
      </c>
      <c r="H741" s="0" t="n">
        <v>24</v>
      </c>
      <c r="I741" s="55" t="s">
        <v>157</v>
      </c>
      <c r="J741" s="0" t="n">
        <v>363</v>
      </c>
      <c r="K741" s="0" t="n">
        <v>62</v>
      </c>
      <c r="L741" s="0" t="n">
        <v>106</v>
      </c>
      <c r="M741" s="0" t="n">
        <v>-34.51</v>
      </c>
      <c r="N741" s="0" t="n">
        <v>68.26</v>
      </c>
      <c r="O741" s="0" t="n">
        <v>19.81</v>
      </c>
      <c r="P741" s="0" t="n">
        <v>5.67</v>
      </c>
      <c r="Q741" s="0" t="n">
        <v>4.28</v>
      </c>
      <c r="T741" s="0" t="n">
        <v>65.1</v>
      </c>
      <c r="U741" s="0" t="n">
        <v>1582</v>
      </c>
      <c r="V741" s="0" t="n">
        <v>11</v>
      </c>
      <c r="W741" s="60" t="n">
        <v>46205</v>
      </c>
      <c r="X741" s="55" t="n">
        <f aca="false">IF(I741="Male",0,1)</f>
        <v>1</v>
      </c>
      <c r="Y741" s="55" t="n">
        <f aca="false">IF(OR(I741="DNB",I741="Dry DNB"),1,0)</f>
        <v>0</v>
      </c>
      <c r="Z741" s="55" t="n">
        <f aca="false">IF(ISNUMBER(W741),A741-W741,"")</f>
        <v>105</v>
      </c>
      <c r="AA741" s="55" t="n">
        <f aca="false">MATCH(A741,DATAS,0)</f>
        <v>2</v>
      </c>
      <c r="AB741" s="55" t="n">
        <f aca="false">IF(AND(E741&gt;0,OR(AND(B741&gt;=1,B741&lt;=6),B741=10)),1,0)</f>
        <v>1</v>
      </c>
      <c r="AC741" s="55" t="n">
        <f aca="false">IF(AND(E741&gt;0,B741=10),1,0)</f>
        <v>0</v>
      </c>
      <c r="AD741" s="55" t="n">
        <f aca="false">IF(AND(C740=C741,AA740=AA741-1),AB740,"")</f>
        <v>1</v>
      </c>
      <c r="AE741" s="55" t="n">
        <f aca="false">IF(AND(C740=C741,AA740=AA741-1),AC740,"")</f>
        <v>0</v>
      </c>
      <c r="AF741" s="55" t="n">
        <f aca="false">IF(AA741=1,"",IF(AND(AB741=1,AD741&lt;&gt;1),1,0))</f>
        <v>0</v>
      </c>
      <c r="AG741" s="55" t="n">
        <f aca="false">IF(AA741=1,"",IF(AND(AC741=1,AE741&lt;&gt;1),1,0))</f>
        <v>0</v>
      </c>
      <c r="AH741" s="60" t="str">
        <f aca="false">IF(AND(E741&gt;0,AA741&lt;2,NOT(AND(C742=C741,AA742=AA741+1))),INDEX(DATAS,AA741+1),"")</f>
        <v/>
      </c>
      <c r="AI741" s="60" t="str">
        <f aca="false">IF(AND(AC741=1,AA741&lt;2),IF(AND(C742=C741,AA742=AA741+1),IF(AC742=1,"",INDEX(DATAS,AA741+1)),INDEX(DATAS,AA741+1)),"")</f>
        <v/>
      </c>
    </row>
    <row r="742" customFormat="false" ht="15" hidden="false" customHeight="false" outlineLevel="0" collapsed="false">
      <c r="A742" s="60" t="n">
        <v>46309</v>
      </c>
      <c r="B742" s="0" t="n">
        <v>5</v>
      </c>
      <c r="C742" s="0" t="n">
        <v>4044</v>
      </c>
      <c r="D742" s="0" t="n">
        <v>252</v>
      </c>
      <c r="E742" s="0" t="n">
        <v>3</v>
      </c>
      <c r="F742" s="55" t="s">
        <v>452</v>
      </c>
      <c r="G742" s="0" t="n">
        <v>39.4</v>
      </c>
      <c r="H742" s="0" t="n">
        <v>38</v>
      </c>
      <c r="I742" s="55" t="s">
        <v>157</v>
      </c>
      <c r="J742" s="0" t="n">
        <v>63</v>
      </c>
      <c r="K742" s="0" t="n">
        <v>63</v>
      </c>
      <c r="L742" s="0" t="n">
        <v>189</v>
      </c>
      <c r="M742" s="0" t="n">
        <v>781.29</v>
      </c>
      <c r="N742" s="0" t="n">
        <v>39.87</v>
      </c>
      <c r="O742" s="0" t="n">
        <v>25.89</v>
      </c>
      <c r="P742" s="0" t="n">
        <v>5.66</v>
      </c>
      <c r="Q742" s="0" t="n">
        <v>3.46</v>
      </c>
      <c r="R742" s="0" t="n">
        <v>5488</v>
      </c>
      <c r="S742" s="0" t="n">
        <v>11437</v>
      </c>
      <c r="T742" s="0" t="n">
        <v>61.95</v>
      </c>
      <c r="U742" s="0" t="n">
        <v>1582</v>
      </c>
      <c r="V742" s="0" t="n">
        <v>1</v>
      </c>
      <c r="W742" s="60" t="n">
        <v>46121</v>
      </c>
      <c r="X742" s="55" t="n">
        <f aca="false">IF(I742="Male",0,1)</f>
        <v>1</v>
      </c>
      <c r="Y742" s="55" t="n">
        <f aca="false">IF(OR(I742="DNB",I742="Dry DNB"),1,0)</f>
        <v>0</v>
      </c>
      <c r="Z742" s="55" t="n">
        <f aca="false">IF(ISNUMBER(W742),A742-W742,"")</f>
        <v>188</v>
      </c>
      <c r="AA742" s="55" t="n">
        <f aca="false">MATCH(A742,DATAS,0)</f>
        <v>1</v>
      </c>
      <c r="AB742" s="55" t="n">
        <f aca="false">IF(AND(E742&gt;0,OR(AND(B742&gt;=1,B742&lt;=6),B742=10)),1,0)</f>
        <v>1</v>
      </c>
      <c r="AC742" s="55" t="n">
        <f aca="false">IF(AND(E742&gt;0,B742=10),1,0)</f>
        <v>0</v>
      </c>
      <c r="AD742" s="0" t="str">
        <f aca="false">IF(AND(C741=C742,AA741=AA742-1),AB741,"")</f>
        <v/>
      </c>
      <c r="AE742" s="0" t="str">
        <f aca="false">IF(AND(C741=C742,AA741=AA742-1),AC741,"")</f>
        <v/>
      </c>
      <c r="AF742" s="0" t="str">
        <f aca="false">IF(AA742=1,"",IF(AND(AB742=1,AD742&lt;&gt;1),1,0))</f>
        <v/>
      </c>
      <c r="AG742" s="0" t="str">
        <f aca="false">IF(AA742=1,"",IF(AND(AC742=1,AE742&lt;&gt;1),1,0))</f>
        <v/>
      </c>
      <c r="AH742" s="60" t="str">
        <f aca="false">IF(AND(E742&gt;0,AA742&lt;2,NOT(AND(C743=C742,AA743=AA742+1))),INDEX(DATAS,AA742+1),"")</f>
        <v/>
      </c>
      <c r="AI742" s="60" t="str">
        <f aca="false">IF(AND(AC742=1,AA742&lt;2),IF(AND(C743=C742,AA743=AA742+1),IF(AC743=1,"",INDEX(DATAS,AA742+1)),INDEX(DATAS,AA742+1)),"")</f>
        <v/>
      </c>
    </row>
    <row r="743" customFormat="false" ht="15" hidden="false" customHeight="false" outlineLevel="0" collapsed="false">
      <c r="A743" s="60" t="n">
        <v>46310</v>
      </c>
      <c r="B743" s="0" t="n">
        <v>5</v>
      </c>
      <c r="C743" s="0" t="n">
        <v>4044</v>
      </c>
      <c r="D743" s="0" t="n">
        <v>253</v>
      </c>
      <c r="E743" s="0" t="n">
        <v>3</v>
      </c>
      <c r="F743" s="55" t="s">
        <v>452</v>
      </c>
      <c r="G743" s="0" t="n">
        <v>39.1</v>
      </c>
      <c r="H743" s="0" t="n">
        <v>38</v>
      </c>
      <c r="I743" s="55" t="s">
        <v>157</v>
      </c>
      <c r="J743" s="0" t="n">
        <v>63</v>
      </c>
      <c r="K743" s="0" t="n">
        <v>63</v>
      </c>
      <c r="L743" s="0" t="n">
        <v>190</v>
      </c>
      <c r="M743" s="0" t="n">
        <v>781.29</v>
      </c>
      <c r="N743" s="0" t="n">
        <v>39.87</v>
      </c>
      <c r="O743" s="0" t="n">
        <v>25.89</v>
      </c>
      <c r="P743" s="0" t="n">
        <v>5.66</v>
      </c>
      <c r="Q743" s="0" t="n">
        <v>3.46</v>
      </c>
      <c r="T743" s="0" t="n">
        <v>61.95</v>
      </c>
      <c r="U743" s="0" t="n">
        <v>1583</v>
      </c>
      <c r="V743" s="0" t="n">
        <v>1</v>
      </c>
      <c r="W743" s="60" t="n">
        <v>46121</v>
      </c>
      <c r="X743" s="55" t="n">
        <f aca="false">IF(I743="Male",0,1)</f>
        <v>1</v>
      </c>
      <c r="Y743" s="55" t="n">
        <f aca="false">IF(OR(I743="DNB",I743="Dry DNB"),1,0)</f>
        <v>0</v>
      </c>
      <c r="Z743" s="55" t="n">
        <f aca="false">IF(ISNUMBER(W743),A743-W743,"")</f>
        <v>189</v>
      </c>
      <c r="AA743" s="55" t="n">
        <f aca="false">MATCH(A743,DATAS,0)</f>
        <v>2</v>
      </c>
      <c r="AB743" s="55" t="n">
        <f aca="false">IF(AND(E743&gt;0,OR(AND(B743&gt;=1,B743&lt;=6),B743=10)),1,0)</f>
        <v>1</v>
      </c>
      <c r="AC743" s="55" t="n">
        <f aca="false">IF(AND(E743&gt;0,B743=10),1,0)</f>
        <v>0</v>
      </c>
      <c r="AD743" s="55" t="n">
        <f aca="false">IF(AND(C742=C743,AA742=AA743-1),AB742,"")</f>
        <v>1</v>
      </c>
      <c r="AE743" s="55" t="n">
        <f aca="false">IF(AND(C742=C743,AA742=AA743-1),AC742,"")</f>
        <v>0</v>
      </c>
      <c r="AF743" s="55" t="n">
        <f aca="false">IF(AA743=1,"",IF(AND(AB743=1,AD743&lt;&gt;1),1,0))</f>
        <v>0</v>
      </c>
      <c r="AG743" s="55" t="n">
        <f aca="false">IF(AA743=1,"",IF(AND(AC743=1,AE743&lt;&gt;1),1,0))</f>
        <v>0</v>
      </c>
      <c r="AH743" s="60" t="str">
        <f aca="false">IF(AND(E743&gt;0,AA743&lt;2,NOT(AND(C744=C743,AA744=AA743+1))),INDEX(DATAS,AA743+1),"")</f>
        <v/>
      </c>
      <c r="AI743" s="60" t="str">
        <f aca="false">IF(AND(AC743=1,AA743&lt;2),IF(AND(C744=C743,AA744=AA743+1),IF(AC744=1,"",INDEX(DATAS,AA743+1)),INDEX(DATAS,AA743+1)),"")</f>
        <v/>
      </c>
    </row>
    <row r="744" customFormat="false" ht="15" hidden="false" customHeight="false" outlineLevel="0" collapsed="false">
      <c r="A744" s="60" t="n">
        <v>46309</v>
      </c>
      <c r="B744" s="0" t="n">
        <v>5</v>
      </c>
      <c r="C744" s="0" t="n">
        <v>4045</v>
      </c>
      <c r="D744" s="0" t="n">
        <v>337</v>
      </c>
      <c r="E744" s="0" t="n">
        <v>2</v>
      </c>
      <c r="F744" s="55" t="s">
        <v>452</v>
      </c>
      <c r="G744" s="0" t="n">
        <v>35.3</v>
      </c>
      <c r="H744" s="0" t="n">
        <v>34</v>
      </c>
      <c r="I744" s="55" t="s">
        <v>157</v>
      </c>
      <c r="J744" s="0" t="n">
        <v>180</v>
      </c>
      <c r="K744" s="0" t="n">
        <v>64</v>
      </c>
      <c r="L744" s="0" t="n">
        <v>157</v>
      </c>
      <c r="M744" s="0" t="n">
        <v>463.55</v>
      </c>
      <c r="N744" s="0" t="n">
        <v>-2.13</v>
      </c>
      <c r="O744" s="0" t="n">
        <v>19.63</v>
      </c>
      <c r="P744" s="0" t="n">
        <v>4.6</v>
      </c>
      <c r="Q744" s="0" t="n">
        <v>4.07</v>
      </c>
      <c r="R744" s="0" t="n">
        <v>6264</v>
      </c>
      <c r="S744" s="0" t="n">
        <v>11643</v>
      </c>
      <c r="T744" s="0" t="n">
        <v>65.35</v>
      </c>
      <c r="U744" s="0" t="n">
        <v>1582</v>
      </c>
      <c r="V744" s="0" t="n">
        <v>4</v>
      </c>
      <c r="W744" s="60" t="n">
        <v>46153</v>
      </c>
      <c r="X744" s="55" t="n">
        <f aca="false">IF(I744="Male",0,1)</f>
        <v>1</v>
      </c>
      <c r="Y744" s="55" t="n">
        <f aca="false">IF(OR(I744="DNB",I744="Dry DNB"),1,0)</f>
        <v>0</v>
      </c>
      <c r="Z744" s="55" t="n">
        <f aca="false">IF(ISNUMBER(W744),A744-W744,"")</f>
        <v>156</v>
      </c>
      <c r="AA744" s="55" t="n">
        <f aca="false">MATCH(A744,DATAS,0)</f>
        <v>1</v>
      </c>
      <c r="AB744" s="55" t="n">
        <f aca="false">IF(AND(E744&gt;0,OR(AND(B744&gt;=1,B744&lt;=6),B744=10)),1,0)</f>
        <v>1</v>
      </c>
      <c r="AC744" s="55" t="n">
        <f aca="false">IF(AND(E744&gt;0,B744=10),1,0)</f>
        <v>0</v>
      </c>
      <c r="AD744" s="0" t="str">
        <f aca="false">IF(AND(C743=C744,AA743=AA744-1),AB743,"")</f>
        <v/>
      </c>
      <c r="AE744" s="0" t="str">
        <f aca="false">IF(AND(C743=C744,AA743=AA744-1),AC743,"")</f>
        <v/>
      </c>
      <c r="AF744" s="0" t="str">
        <f aca="false">IF(AA744=1,"",IF(AND(AB744=1,AD744&lt;&gt;1),1,0))</f>
        <v/>
      </c>
      <c r="AG744" s="0" t="str">
        <f aca="false">IF(AA744=1,"",IF(AND(AC744=1,AE744&lt;&gt;1),1,0))</f>
        <v/>
      </c>
      <c r="AH744" s="60" t="str">
        <f aca="false">IF(AND(E744&gt;0,AA744&lt;2,NOT(AND(C745=C744,AA745=AA744+1))),INDEX(DATAS,AA744+1),"")</f>
        <v/>
      </c>
      <c r="AI744" s="60" t="str">
        <f aca="false">IF(AND(AC744=1,AA744&lt;2),IF(AND(C745=C744,AA745=AA744+1),IF(AC745=1,"",INDEX(DATAS,AA744+1)),INDEX(DATAS,AA744+1)),"")</f>
        <v/>
      </c>
    </row>
    <row r="745" customFormat="false" ht="15" hidden="false" customHeight="false" outlineLevel="0" collapsed="false">
      <c r="A745" s="60" t="n">
        <v>46310</v>
      </c>
      <c r="B745" s="0" t="n">
        <v>5</v>
      </c>
      <c r="C745" s="0" t="n">
        <v>4045</v>
      </c>
      <c r="D745" s="0" t="n">
        <v>338</v>
      </c>
      <c r="E745" s="0" t="n">
        <v>2</v>
      </c>
      <c r="F745" s="55" t="s">
        <v>452</v>
      </c>
      <c r="G745" s="0" t="n">
        <v>34.5</v>
      </c>
      <c r="H745" s="0" t="n">
        <v>34</v>
      </c>
      <c r="I745" s="55" t="s">
        <v>157</v>
      </c>
      <c r="J745" s="0" t="n">
        <v>180</v>
      </c>
      <c r="K745" s="0" t="n">
        <v>64</v>
      </c>
      <c r="L745" s="0" t="n">
        <v>158</v>
      </c>
      <c r="M745" s="0" t="n">
        <v>463.55</v>
      </c>
      <c r="N745" s="0" t="n">
        <v>-2.13</v>
      </c>
      <c r="O745" s="0" t="n">
        <v>19.63</v>
      </c>
      <c r="P745" s="0" t="n">
        <v>4.6</v>
      </c>
      <c r="Q745" s="0" t="n">
        <v>4.07</v>
      </c>
      <c r="T745" s="0" t="n">
        <v>65.35</v>
      </c>
      <c r="U745" s="0" t="n">
        <v>1583</v>
      </c>
      <c r="V745" s="0" t="n">
        <v>4</v>
      </c>
      <c r="W745" s="60" t="n">
        <v>46153</v>
      </c>
      <c r="X745" s="55" t="n">
        <f aca="false">IF(I745="Male",0,1)</f>
        <v>1</v>
      </c>
      <c r="Y745" s="55" t="n">
        <f aca="false">IF(OR(I745="DNB",I745="Dry DNB"),1,0)</f>
        <v>0</v>
      </c>
      <c r="Z745" s="55" t="n">
        <f aca="false">IF(ISNUMBER(W745),A745-W745,"")</f>
        <v>157</v>
      </c>
      <c r="AA745" s="55" t="n">
        <f aca="false">MATCH(A745,DATAS,0)</f>
        <v>2</v>
      </c>
      <c r="AB745" s="55" t="n">
        <f aca="false">IF(AND(E745&gt;0,OR(AND(B745&gt;=1,B745&lt;=6),B745=10)),1,0)</f>
        <v>1</v>
      </c>
      <c r="AC745" s="55" t="n">
        <f aca="false">IF(AND(E745&gt;0,B745=10),1,0)</f>
        <v>0</v>
      </c>
      <c r="AD745" s="55" t="n">
        <f aca="false">IF(AND(C744=C745,AA744=AA745-1),AB744,"")</f>
        <v>1</v>
      </c>
      <c r="AE745" s="55" t="n">
        <f aca="false">IF(AND(C744=C745,AA744=AA745-1),AC744,"")</f>
        <v>0</v>
      </c>
      <c r="AF745" s="55" t="n">
        <f aca="false">IF(AA745=1,"",IF(AND(AB745=1,AD745&lt;&gt;1),1,0))</f>
        <v>0</v>
      </c>
      <c r="AG745" s="55" t="n">
        <f aca="false">IF(AA745=1,"",IF(AND(AC745=1,AE745&lt;&gt;1),1,0))</f>
        <v>0</v>
      </c>
      <c r="AH745" s="60" t="str">
        <f aca="false">IF(AND(E745&gt;0,AA745&lt;2,NOT(AND(C746=C745,AA746=AA745+1))),INDEX(DATAS,AA745+1),"")</f>
        <v/>
      </c>
      <c r="AI745" s="60" t="str">
        <f aca="false">IF(AND(AC745=1,AA745&lt;2),IF(AND(C746=C745,AA746=AA745+1),IF(AC746=1,"",INDEX(DATAS,AA745+1)),INDEX(DATAS,AA745+1)),"")</f>
        <v/>
      </c>
    </row>
    <row r="746" customFormat="false" ht="15" hidden="false" customHeight="false" outlineLevel="0" collapsed="false">
      <c r="A746" s="60" t="n">
        <v>46309</v>
      </c>
      <c r="B746" s="0" t="n">
        <v>3</v>
      </c>
      <c r="C746" s="0" t="n">
        <v>4047</v>
      </c>
      <c r="D746" s="0" t="n">
        <v>108</v>
      </c>
      <c r="E746" s="0" t="n">
        <v>3</v>
      </c>
      <c r="F746" s="55" t="s">
        <v>453</v>
      </c>
      <c r="G746" s="0" t="n">
        <v>48.5</v>
      </c>
      <c r="H746" s="0" t="n">
        <v>59</v>
      </c>
      <c r="I746" s="55" t="s">
        <v>157</v>
      </c>
      <c r="J746" s="0" t="n">
        <v>66</v>
      </c>
      <c r="K746" s="0" t="n">
        <v>66</v>
      </c>
      <c r="L746" s="0" t="n">
        <v>42</v>
      </c>
      <c r="M746" s="0" t="n">
        <v>776.75</v>
      </c>
      <c r="N746" s="0" t="n">
        <v>74.84</v>
      </c>
      <c r="O746" s="0" t="n">
        <v>28.9</v>
      </c>
      <c r="P746" s="0" t="n">
        <v>4.24</v>
      </c>
      <c r="Q746" s="0" t="n">
        <v>3.36</v>
      </c>
      <c r="R746" s="0" t="n">
        <v>4646</v>
      </c>
      <c r="S746" s="0" t="n">
        <v>9553</v>
      </c>
      <c r="T746" s="0" t="n">
        <v>50.45</v>
      </c>
      <c r="U746" s="0" t="n">
        <v>1578</v>
      </c>
      <c r="V746" s="0" t="n">
        <v>1</v>
      </c>
      <c r="W746" s="60" t="n">
        <v>46268</v>
      </c>
      <c r="X746" s="55" t="n">
        <f aca="false">IF(I746="Male",0,1)</f>
        <v>1</v>
      </c>
      <c r="Y746" s="55" t="n">
        <f aca="false">IF(OR(I746="DNB",I746="Dry DNB"),1,0)</f>
        <v>0</v>
      </c>
      <c r="Z746" s="55" t="n">
        <f aca="false">IF(ISNUMBER(W746),A746-W746,"")</f>
        <v>41</v>
      </c>
      <c r="AA746" s="55" t="n">
        <f aca="false">MATCH(A746,DATAS,0)</f>
        <v>1</v>
      </c>
      <c r="AB746" s="55" t="n">
        <f aca="false">IF(AND(E746&gt;0,OR(AND(B746&gt;=1,B746&lt;=6),B746=10)),1,0)</f>
        <v>1</v>
      </c>
      <c r="AC746" s="55" t="n">
        <f aca="false">IF(AND(E746&gt;0,B746=10),1,0)</f>
        <v>0</v>
      </c>
      <c r="AD746" s="0" t="str">
        <f aca="false">IF(AND(C745=C746,AA745=AA746-1),AB745,"")</f>
        <v/>
      </c>
      <c r="AE746" s="0" t="str">
        <f aca="false">IF(AND(C745=C746,AA745=AA746-1),AC745,"")</f>
        <v/>
      </c>
      <c r="AF746" s="0" t="str">
        <f aca="false">IF(AA746=1,"",IF(AND(AB746=1,AD746&lt;&gt;1),1,0))</f>
        <v/>
      </c>
      <c r="AG746" s="0" t="str">
        <f aca="false">IF(AA746=1,"",IF(AND(AC746=1,AE746&lt;&gt;1),1,0))</f>
        <v/>
      </c>
      <c r="AH746" s="60" t="str">
        <f aca="false">IF(AND(E746&gt;0,AA746&lt;2,NOT(AND(C747=C746,AA747=AA746+1))),INDEX(DATAS,AA746+1),"")</f>
        <v/>
      </c>
      <c r="AI746" s="60" t="str">
        <f aca="false">IF(AND(AC746=1,AA746&lt;2),IF(AND(C747=C746,AA747=AA746+1),IF(AC747=1,"",INDEX(DATAS,AA746+1)),INDEX(DATAS,AA746+1)),"")</f>
        <v/>
      </c>
    </row>
    <row r="747" customFormat="false" ht="15" hidden="false" customHeight="false" outlineLevel="0" collapsed="false">
      <c r="A747" s="60" t="n">
        <v>46310</v>
      </c>
      <c r="B747" s="0" t="n">
        <v>3</v>
      </c>
      <c r="C747" s="0" t="n">
        <v>4047</v>
      </c>
      <c r="D747" s="0" t="n">
        <v>109</v>
      </c>
      <c r="E747" s="0" t="n">
        <v>3</v>
      </c>
      <c r="F747" s="55" t="s">
        <v>453</v>
      </c>
      <c r="G747" s="0" t="n">
        <v>66.7</v>
      </c>
      <c r="H747" s="0" t="n">
        <v>59</v>
      </c>
      <c r="I747" s="55" t="s">
        <v>157</v>
      </c>
      <c r="J747" s="0" t="n">
        <v>66</v>
      </c>
      <c r="K747" s="0" t="n">
        <v>66</v>
      </c>
      <c r="L747" s="0" t="n">
        <v>43</v>
      </c>
      <c r="M747" s="0" t="n">
        <v>776.75</v>
      </c>
      <c r="N747" s="0" t="n">
        <v>74.84</v>
      </c>
      <c r="O747" s="0" t="n">
        <v>28.9</v>
      </c>
      <c r="P747" s="0" t="n">
        <v>4.24</v>
      </c>
      <c r="Q747" s="0" t="n">
        <v>3.36</v>
      </c>
      <c r="T747" s="0" t="n">
        <v>50.45</v>
      </c>
      <c r="U747" s="0" t="n">
        <v>1579</v>
      </c>
      <c r="V747" s="0" t="n">
        <v>1</v>
      </c>
      <c r="W747" s="60" t="n">
        <v>46268</v>
      </c>
      <c r="X747" s="55" t="n">
        <f aca="false">IF(I747="Male",0,1)</f>
        <v>1</v>
      </c>
      <c r="Y747" s="55" t="n">
        <f aca="false">IF(OR(I747="DNB",I747="Dry DNB"),1,0)</f>
        <v>0</v>
      </c>
      <c r="Z747" s="55" t="n">
        <f aca="false">IF(ISNUMBER(W747),A747-W747,"")</f>
        <v>42</v>
      </c>
      <c r="AA747" s="55" t="n">
        <f aca="false">MATCH(A747,DATAS,0)</f>
        <v>2</v>
      </c>
      <c r="AB747" s="55" t="n">
        <f aca="false">IF(AND(E747&gt;0,OR(AND(B747&gt;=1,B747&lt;=6),B747=10)),1,0)</f>
        <v>1</v>
      </c>
      <c r="AC747" s="55" t="n">
        <f aca="false">IF(AND(E747&gt;0,B747=10),1,0)</f>
        <v>0</v>
      </c>
      <c r="AD747" s="55" t="n">
        <f aca="false">IF(AND(C746=C747,AA746=AA747-1),AB746,"")</f>
        <v>1</v>
      </c>
      <c r="AE747" s="55" t="n">
        <f aca="false">IF(AND(C746=C747,AA746=AA747-1),AC746,"")</f>
        <v>0</v>
      </c>
      <c r="AF747" s="55" t="n">
        <f aca="false">IF(AA747=1,"",IF(AND(AB747=1,AD747&lt;&gt;1),1,0))</f>
        <v>0</v>
      </c>
      <c r="AG747" s="55" t="n">
        <f aca="false">IF(AA747=1,"",IF(AND(AC747=1,AE747&lt;&gt;1),1,0))</f>
        <v>0</v>
      </c>
      <c r="AH747" s="60" t="str">
        <f aca="false">IF(AND(E747&gt;0,AA747&lt;2,NOT(AND(C748=C747,AA748=AA747+1))),INDEX(DATAS,AA747+1),"")</f>
        <v/>
      </c>
      <c r="AI747" s="60" t="str">
        <f aca="false">IF(AND(AC747=1,AA747&lt;2),IF(AND(C748=C747,AA748=AA747+1),IF(AC748=1,"",INDEX(DATAS,AA747+1)),INDEX(DATAS,AA747+1)),"")</f>
        <v/>
      </c>
    </row>
    <row r="748" customFormat="false" ht="15" hidden="false" customHeight="false" outlineLevel="0" collapsed="false">
      <c r="A748" s="60" t="n">
        <v>46309</v>
      </c>
      <c r="B748" s="0" t="n">
        <v>2</v>
      </c>
      <c r="C748" s="0" t="n">
        <v>4050</v>
      </c>
      <c r="D748" s="0" t="n">
        <v>66</v>
      </c>
      <c r="E748" s="0" t="n">
        <v>3</v>
      </c>
      <c r="F748" s="55" t="s">
        <v>453</v>
      </c>
      <c r="G748" s="0" t="n">
        <v>46</v>
      </c>
      <c r="H748" s="0" t="n">
        <v>63</v>
      </c>
      <c r="I748" s="55" t="s">
        <v>187</v>
      </c>
      <c r="J748" s="0" t="n">
        <v>66</v>
      </c>
      <c r="K748" s="0" t="n">
        <v>66</v>
      </c>
      <c r="M748" s="0" t="n">
        <v>722.55</v>
      </c>
      <c r="N748" s="0" t="n">
        <v>60.26</v>
      </c>
      <c r="O748" s="0" t="n">
        <v>32.56</v>
      </c>
      <c r="P748" s="0" t="n">
        <v>4.15</v>
      </c>
      <c r="Q748" s="0" t="n">
        <v>3.07</v>
      </c>
      <c r="R748" s="0" t="n">
        <v>5710</v>
      </c>
      <c r="S748" s="0" t="n">
        <v>11477</v>
      </c>
      <c r="U748" s="0" t="n">
        <v>1578</v>
      </c>
      <c r="V748" s="0" t="n">
        <v>1</v>
      </c>
      <c r="W748" s="60" t="n">
        <v>46310</v>
      </c>
      <c r="X748" s="55" t="n">
        <f aca="false">IF(I748="Male",0,1)</f>
        <v>1</v>
      </c>
      <c r="Y748" s="55" t="n">
        <f aca="false">IF(OR(I748="DNB",I748="Dry DNB"),1,0)</f>
        <v>0</v>
      </c>
      <c r="Z748" s="55" t="n">
        <f aca="false">IF(ISNUMBER(W748),A748-W748,"")</f>
        <v>-1</v>
      </c>
      <c r="AA748" s="55" t="n">
        <f aca="false">MATCH(A748,DATAS,0)</f>
        <v>1</v>
      </c>
      <c r="AB748" s="55" t="n">
        <f aca="false">IF(AND(E748&gt;0,OR(AND(B748&gt;=1,B748&lt;=6),B748=10)),1,0)</f>
        <v>1</v>
      </c>
      <c r="AC748" s="55" t="n">
        <f aca="false">IF(AND(E748&gt;0,B748=10),1,0)</f>
        <v>0</v>
      </c>
      <c r="AD748" s="0" t="str">
        <f aca="false">IF(AND(C747=C748,AA747=AA748-1),AB747,"")</f>
        <v/>
      </c>
      <c r="AE748" s="0" t="str">
        <f aca="false">IF(AND(C747=C748,AA747=AA748-1),AC747,"")</f>
        <v/>
      </c>
      <c r="AF748" s="0" t="str">
        <f aca="false">IF(AA748=1,"",IF(AND(AB748=1,AD748&lt;&gt;1),1,0))</f>
        <v/>
      </c>
      <c r="AG748" s="0" t="str">
        <f aca="false">IF(AA748=1,"",IF(AND(AC748=1,AE748&lt;&gt;1),1,0))</f>
        <v/>
      </c>
      <c r="AH748" s="60" t="str">
        <f aca="false">IF(AND(E748&gt;0,AA748&lt;2,NOT(AND(C749=C748,AA749=AA748+1))),INDEX(DATAS,AA748+1),"")</f>
        <v/>
      </c>
      <c r="AI748" s="60" t="str">
        <f aca="false">IF(AND(AC748=1,AA748&lt;2),IF(AND(C749=C748,AA749=AA748+1),IF(AC749=1,"",INDEX(DATAS,AA748+1)),INDEX(DATAS,AA748+1)),"")</f>
        <v/>
      </c>
    </row>
    <row r="749" customFormat="false" ht="15" hidden="false" customHeight="false" outlineLevel="0" collapsed="false">
      <c r="A749" s="60" t="n">
        <v>46310</v>
      </c>
      <c r="B749" s="0" t="n">
        <v>2</v>
      </c>
      <c r="C749" s="0" t="n">
        <v>4050</v>
      </c>
      <c r="D749" s="0" t="n">
        <v>67</v>
      </c>
      <c r="E749" s="0" t="n">
        <v>3</v>
      </c>
      <c r="F749" s="55" t="s">
        <v>453</v>
      </c>
      <c r="G749" s="0" t="n">
        <v>70.1</v>
      </c>
      <c r="H749" s="0" t="n">
        <v>63</v>
      </c>
      <c r="I749" s="55" t="s">
        <v>187</v>
      </c>
      <c r="J749" s="0" t="n">
        <v>67</v>
      </c>
      <c r="K749" s="0" t="n">
        <v>66</v>
      </c>
      <c r="M749" s="0" t="n">
        <v>722.55</v>
      </c>
      <c r="N749" s="0" t="n">
        <v>60.26</v>
      </c>
      <c r="O749" s="0" t="n">
        <v>32.56</v>
      </c>
      <c r="P749" s="0" t="n">
        <v>4.15</v>
      </c>
      <c r="Q749" s="0" t="n">
        <v>3.07</v>
      </c>
      <c r="U749" s="0" t="n">
        <v>1579</v>
      </c>
      <c r="V749" s="0" t="n">
        <v>1</v>
      </c>
      <c r="W749" s="60" t="n">
        <v>46310</v>
      </c>
      <c r="X749" s="55" t="n">
        <f aca="false">IF(I749="Male",0,1)</f>
        <v>1</v>
      </c>
      <c r="Y749" s="55" t="n">
        <f aca="false">IF(OR(I749="DNB",I749="Dry DNB"),1,0)</f>
        <v>0</v>
      </c>
      <c r="Z749" s="55" t="n">
        <f aca="false">IF(ISNUMBER(W749),A749-W749,"")</f>
        <v>0</v>
      </c>
      <c r="AA749" s="55" t="n">
        <f aca="false">MATCH(A749,DATAS,0)</f>
        <v>2</v>
      </c>
      <c r="AB749" s="55" t="n">
        <f aca="false">IF(AND(E749&gt;0,OR(AND(B749&gt;=1,B749&lt;=6),B749=10)),1,0)</f>
        <v>1</v>
      </c>
      <c r="AC749" s="55" t="n">
        <f aca="false">IF(AND(E749&gt;0,B749=10),1,0)</f>
        <v>0</v>
      </c>
      <c r="AD749" s="55" t="n">
        <f aca="false">IF(AND(C748=C749,AA748=AA749-1),AB748,"")</f>
        <v>1</v>
      </c>
      <c r="AE749" s="55" t="n">
        <f aca="false">IF(AND(C748=C749,AA748=AA749-1),AC748,"")</f>
        <v>0</v>
      </c>
      <c r="AF749" s="55" t="n">
        <f aca="false">IF(AA749=1,"",IF(AND(AB749=1,AD749&lt;&gt;1),1,0))</f>
        <v>0</v>
      </c>
      <c r="AG749" s="55" t="n">
        <f aca="false">IF(AA749=1,"",IF(AND(AC749=1,AE749&lt;&gt;1),1,0))</f>
        <v>0</v>
      </c>
      <c r="AH749" s="60" t="str">
        <f aca="false">IF(AND(E749&gt;0,AA749&lt;2,NOT(AND(C750=C749,AA750=AA749+1))),INDEX(DATAS,AA749+1),"")</f>
        <v/>
      </c>
      <c r="AI749" s="60" t="str">
        <f aca="false">IF(AND(AC749=1,AA749&lt;2),IF(AND(C750=C749,AA750=AA749+1),IF(AC750=1,"",INDEX(DATAS,AA749+1)),INDEX(DATAS,AA749+1)),"")</f>
        <v/>
      </c>
    </row>
    <row r="750" customFormat="false" ht="15" hidden="false" customHeight="false" outlineLevel="0" collapsed="false">
      <c r="A750" s="60" t="n">
        <v>46309</v>
      </c>
      <c r="B750" s="0" t="n">
        <v>7</v>
      </c>
      <c r="C750" s="0" t="n">
        <v>4051</v>
      </c>
      <c r="D750" s="0" t="n">
        <v>426</v>
      </c>
      <c r="E750" s="0" t="n">
        <v>2</v>
      </c>
      <c r="F750" s="55" t="s">
        <v>453</v>
      </c>
      <c r="I750" s="55" t="s">
        <v>358</v>
      </c>
      <c r="J750" s="0" t="n">
        <v>426</v>
      </c>
      <c r="K750" s="0" t="n">
        <v>63</v>
      </c>
      <c r="M750" s="0" t="n">
        <v>940.65</v>
      </c>
      <c r="N750" s="0" t="n">
        <v>62.89</v>
      </c>
      <c r="O750" s="0" t="n">
        <v>30.8</v>
      </c>
      <c r="P750" s="0" t="n">
        <v>5.41</v>
      </c>
      <c r="Q750" s="0" t="n">
        <v>4</v>
      </c>
      <c r="R750" s="0" t="n">
        <v>5961</v>
      </c>
      <c r="S750" s="0" t="n">
        <v>11866</v>
      </c>
      <c r="T750" s="0" t="n">
        <v>64.25</v>
      </c>
      <c r="U750" s="0" t="n">
        <v>1578</v>
      </c>
      <c r="V750" s="0" t="n">
        <v>8</v>
      </c>
      <c r="W750" s="60" t="n">
        <v>46156</v>
      </c>
      <c r="X750" s="55" t="n">
        <f aca="false">IF(I750="Male",0,1)</f>
        <v>1</v>
      </c>
      <c r="Y750" s="55" t="n">
        <f aca="false">IF(OR(I750="DNB",I750="Dry DNB"),1,0)</f>
        <v>1</v>
      </c>
      <c r="Z750" s="55" t="n">
        <f aca="false">IF(ISNUMBER(W750),A750-W750,"")</f>
        <v>153</v>
      </c>
      <c r="AA750" s="55" t="n">
        <f aca="false">MATCH(A750,DATAS,0)</f>
        <v>1</v>
      </c>
      <c r="AB750" s="55" t="n">
        <f aca="false">IF(AND(E750&gt;0,OR(AND(B750&gt;=1,B750&lt;=6),B750=10)),1,0)</f>
        <v>0</v>
      </c>
      <c r="AC750" s="55" t="n">
        <f aca="false">IF(AND(E750&gt;0,B750=10),1,0)</f>
        <v>0</v>
      </c>
      <c r="AD750" s="0" t="str">
        <f aca="false">IF(AND(C749=C750,AA749=AA750-1),AB749,"")</f>
        <v/>
      </c>
      <c r="AE750" s="0" t="str">
        <f aca="false">IF(AND(C749=C750,AA749=AA750-1),AC749,"")</f>
        <v/>
      </c>
      <c r="AF750" s="0" t="str">
        <f aca="false">IF(AA750=1,"",IF(AND(AB750=1,AD750&lt;&gt;1),1,0))</f>
        <v/>
      </c>
      <c r="AG750" s="0" t="str">
        <f aca="false">IF(AA750=1,"",IF(AND(AC750=1,AE750&lt;&gt;1),1,0))</f>
        <v/>
      </c>
      <c r="AH750" s="60" t="str">
        <f aca="false">IF(AND(E750&gt;0,AA750&lt;2,NOT(AND(C751=C750,AA751=AA750+1))),INDEX(DATAS,AA750+1),"")</f>
        <v/>
      </c>
      <c r="AI750" s="60" t="str">
        <f aca="false">IF(AND(AC750=1,AA750&lt;2),IF(AND(C751=C750,AA751=AA750+1),IF(AC751=1,"",INDEX(DATAS,AA750+1)),INDEX(DATAS,AA750+1)),"")</f>
        <v/>
      </c>
    </row>
    <row r="751" customFormat="false" ht="15" hidden="false" customHeight="false" outlineLevel="0" collapsed="false">
      <c r="A751" s="60" t="n">
        <v>46310</v>
      </c>
      <c r="B751" s="0" t="n">
        <v>7</v>
      </c>
      <c r="C751" s="0" t="n">
        <v>4051</v>
      </c>
      <c r="D751" s="0" t="n">
        <v>426</v>
      </c>
      <c r="E751" s="0" t="n">
        <v>2</v>
      </c>
      <c r="F751" s="55" t="s">
        <v>453</v>
      </c>
      <c r="I751" s="55" t="s">
        <v>358</v>
      </c>
      <c r="J751" s="0" t="n">
        <v>426</v>
      </c>
      <c r="K751" s="0" t="n">
        <v>63</v>
      </c>
      <c r="M751" s="0" t="n">
        <v>940.65</v>
      </c>
      <c r="N751" s="0" t="n">
        <v>62.89</v>
      </c>
      <c r="O751" s="0" t="n">
        <v>30.8</v>
      </c>
      <c r="P751" s="0" t="n">
        <v>5.41</v>
      </c>
      <c r="Q751" s="0" t="n">
        <v>4</v>
      </c>
      <c r="T751" s="0" t="n">
        <v>64.25</v>
      </c>
      <c r="U751" s="0" t="n">
        <v>1579</v>
      </c>
      <c r="V751" s="0" t="n">
        <v>8</v>
      </c>
      <c r="W751" s="60" t="n">
        <v>46156</v>
      </c>
      <c r="X751" s="55" t="n">
        <f aca="false">IF(I751="Male",0,1)</f>
        <v>1</v>
      </c>
      <c r="Y751" s="55" t="n">
        <f aca="false">IF(OR(I751="DNB",I751="Dry DNB"),1,0)</f>
        <v>1</v>
      </c>
      <c r="Z751" s="55" t="n">
        <f aca="false">IF(ISNUMBER(W751),A751-W751,"")</f>
        <v>154</v>
      </c>
      <c r="AA751" s="55" t="n">
        <f aca="false">MATCH(A751,DATAS,0)</f>
        <v>2</v>
      </c>
      <c r="AB751" s="55" t="n">
        <f aca="false">IF(AND(E751&gt;0,OR(AND(B751&gt;=1,B751&lt;=6),B751=10)),1,0)</f>
        <v>0</v>
      </c>
      <c r="AC751" s="55" t="n">
        <f aca="false">IF(AND(E751&gt;0,B751=10),1,0)</f>
        <v>0</v>
      </c>
      <c r="AD751" s="55" t="n">
        <f aca="false">IF(AND(C750=C751,AA750=AA751-1),AB750,"")</f>
        <v>0</v>
      </c>
      <c r="AE751" s="55" t="n">
        <f aca="false">IF(AND(C750=C751,AA750=AA751-1),AC750,"")</f>
        <v>0</v>
      </c>
      <c r="AF751" s="55" t="n">
        <f aca="false">IF(AA751=1,"",IF(AND(AB751=1,AD751&lt;&gt;1),1,0))</f>
        <v>0</v>
      </c>
      <c r="AG751" s="55" t="n">
        <f aca="false">IF(AA751=1,"",IF(AND(AC751=1,AE751&lt;&gt;1),1,0))</f>
        <v>0</v>
      </c>
      <c r="AH751" s="60" t="str">
        <f aca="false">IF(AND(E751&gt;0,AA751&lt;2,NOT(AND(C752=C751,AA752=AA751+1))),INDEX(DATAS,AA751+1),"")</f>
        <v/>
      </c>
      <c r="AI751" s="60" t="str">
        <f aca="false">IF(AND(AC751=1,AA751&lt;2),IF(AND(C752=C751,AA752=AA751+1),IF(AC752=1,"",INDEX(DATAS,AA751+1)),INDEX(DATAS,AA751+1)),"")</f>
        <v/>
      </c>
    </row>
    <row r="752" customFormat="false" ht="15" hidden="false" customHeight="false" outlineLevel="0" collapsed="false">
      <c r="A752" s="60" t="n">
        <v>46309</v>
      </c>
      <c r="B752" s="0" t="n">
        <v>5</v>
      </c>
      <c r="C752" s="0" t="n">
        <v>4052</v>
      </c>
      <c r="D752" s="0" t="n">
        <v>177</v>
      </c>
      <c r="E752" s="0" t="n">
        <v>3</v>
      </c>
      <c r="F752" s="55" t="s">
        <v>454</v>
      </c>
      <c r="G752" s="0" t="n">
        <v>39.7</v>
      </c>
      <c r="H752" s="0" t="n">
        <v>41</v>
      </c>
      <c r="I752" s="55" t="s">
        <v>157</v>
      </c>
      <c r="J752" s="0" t="n">
        <v>65</v>
      </c>
      <c r="K752" s="0" t="n">
        <v>65</v>
      </c>
      <c r="L752" s="0" t="n">
        <v>112</v>
      </c>
      <c r="M752" s="0" t="n">
        <v>830.34</v>
      </c>
      <c r="N752" s="0" t="n">
        <v>71.09</v>
      </c>
      <c r="O752" s="0" t="n">
        <v>35.02</v>
      </c>
      <c r="P752" s="0" t="n">
        <v>3.33</v>
      </c>
      <c r="Q752" s="0" t="n">
        <v>3.27</v>
      </c>
      <c r="R752" s="0" t="n">
        <v>5489</v>
      </c>
      <c r="S752" s="0" t="n">
        <v>10917</v>
      </c>
      <c r="T752" s="0" t="n">
        <v>61</v>
      </c>
      <c r="U752" s="0" t="n">
        <v>1575</v>
      </c>
      <c r="V752" s="0" t="n">
        <v>1</v>
      </c>
      <c r="W752" s="60" t="n">
        <v>46198</v>
      </c>
      <c r="X752" s="55" t="n">
        <f aca="false">IF(I752="Male",0,1)</f>
        <v>1</v>
      </c>
      <c r="Y752" s="55" t="n">
        <f aca="false">IF(OR(I752="DNB",I752="Dry DNB"),1,0)</f>
        <v>0</v>
      </c>
      <c r="Z752" s="55" t="n">
        <f aca="false">IF(ISNUMBER(W752),A752-W752,"")</f>
        <v>111</v>
      </c>
      <c r="AA752" s="55" t="n">
        <f aca="false">MATCH(A752,DATAS,0)</f>
        <v>1</v>
      </c>
      <c r="AB752" s="55" t="n">
        <f aca="false">IF(AND(E752&gt;0,OR(AND(B752&gt;=1,B752&lt;=6),B752=10)),1,0)</f>
        <v>1</v>
      </c>
      <c r="AC752" s="55" t="n">
        <f aca="false">IF(AND(E752&gt;0,B752=10),1,0)</f>
        <v>0</v>
      </c>
      <c r="AD752" s="0" t="str">
        <f aca="false">IF(AND(C751=C752,AA751=AA752-1),AB751,"")</f>
        <v/>
      </c>
      <c r="AE752" s="0" t="str">
        <f aca="false">IF(AND(C751=C752,AA751=AA752-1),AC751,"")</f>
        <v/>
      </c>
      <c r="AF752" s="0" t="str">
        <f aca="false">IF(AA752=1,"",IF(AND(AB752=1,AD752&lt;&gt;1),1,0))</f>
        <v/>
      </c>
      <c r="AG752" s="0" t="str">
        <f aca="false">IF(AA752=1,"",IF(AND(AC752=1,AE752&lt;&gt;1),1,0))</f>
        <v/>
      </c>
      <c r="AH752" s="60" t="str">
        <f aca="false">IF(AND(E752&gt;0,AA752&lt;2,NOT(AND(C753=C752,AA753=AA752+1))),INDEX(DATAS,AA752+1),"")</f>
        <v/>
      </c>
      <c r="AI752" s="60" t="str">
        <f aca="false">IF(AND(AC752=1,AA752&lt;2),IF(AND(C753=C752,AA753=AA752+1),IF(AC753=1,"",INDEX(DATAS,AA752+1)),INDEX(DATAS,AA752+1)),"")</f>
        <v/>
      </c>
    </row>
    <row r="753" customFormat="false" ht="15" hidden="false" customHeight="false" outlineLevel="0" collapsed="false">
      <c r="A753" s="60" t="n">
        <v>46310</v>
      </c>
      <c r="B753" s="0" t="n">
        <v>5</v>
      </c>
      <c r="C753" s="0" t="n">
        <v>4052</v>
      </c>
      <c r="D753" s="0" t="n">
        <v>178</v>
      </c>
      <c r="E753" s="0" t="n">
        <v>3</v>
      </c>
      <c r="F753" s="55" t="s">
        <v>454</v>
      </c>
      <c r="G753" s="0" t="n">
        <v>39.2</v>
      </c>
      <c r="H753" s="0" t="n">
        <v>40</v>
      </c>
      <c r="I753" s="55" t="s">
        <v>157</v>
      </c>
      <c r="J753" s="0" t="n">
        <v>65</v>
      </c>
      <c r="K753" s="0" t="n">
        <v>65</v>
      </c>
      <c r="L753" s="0" t="n">
        <v>113</v>
      </c>
      <c r="M753" s="0" t="n">
        <v>830.34</v>
      </c>
      <c r="N753" s="0" t="n">
        <v>71.09</v>
      </c>
      <c r="O753" s="0" t="n">
        <v>35.02</v>
      </c>
      <c r="P753" s="0" t="n">
        <v>3.33</v>
      </c>
      <c r="Q753" s="0" t="n">
        <v>3.27</v>
      </c>
      <c r="T753" s="0" t="n">
        <v>61</v>
      </c>
      <c r="U753" s="0" t="n">
        <v>1576</v>
      </c>
      <c r="V753" s="0" t="n">
        <v>1</v>
      </c>
      <c r="W753" s="60" t="n">
        <v>46198</v>
      </c>
      <c r="X753" s="55" t="n">
        <f aca="false">IF(I753="Male",0,1)</f>
        <v>1</v>
      </c>
      <c r="Y753" s="55" t="n">
        <f aca="false">IF(OR(I753="DNB",I753="Dry DNB"),1,0)</f>
        <v>0</v>
      </c>
      <c r="Z753" s="55" t="n">
        <f aca="false">IF(ISNUMBER(W753),A753-W753,"")</f>
        <v>112</v>
      </c>
      <c r="AA753" s="55" t="n">
        <f aca="false">MATCH(A753,DATAS,0)</f>
        <v>2</v>
      </c>
      <c r="AB753" s="55" t="n">
        <f aca="false">IF(AND(E753&gt;0,OR(AND(B753&gt;=1,B753&lt;=6),B753=10)),1,0)</f>
        <v>1</v>
      </c>
      <c r="AC753" s="55" t="n">
        <f aca="false">IF(AND(E753&gt;0,B753=10),1,0)</f>
        <v>0</v>
      </c>
      <c r="AD753" s="55" t="n">
        <f aca="false">IF(AND(C752=C753,AA752=AA753-1),AB752,"")</f>
        <v>1</v>
      </c>
      <c r="AE753" s="55" t="n">
        <f aca="false">IF(AND(C752=C753,AA752=AA753-1),AC752,"")</f>
        <v>0</v>
      </c>
      <c r="AF753" s="55" t="n">
        <f aca="false">IF(AA753=1,"",IF(AND(AB753=1,AD753&lt;&gt;1),1,0))</f>
        <v>0</v>
      </c>
      <c r="AG753" s="55" t="n">
        <f aca="false">IF(AA753=1,"",IF(AND(AC753=1,AE753&lt;&gt;1),1,0))</f>
        <v>0</v>
      </c>
      <c r="AH753" s="60" t="str">
        <f aca="false">IF(AND(E753&gt;0,AA753&lt;2,NOT(AND(C754=C753,AA754=AA753+1))),INDEX(DATAS,AA753+1),"")</f>
        <v/>
      </c>
      <c r="AI753" s="60" t="str">
        <f aca="false">IF(AND(AC753=1,AA753&lt;2),IF(AND(C754=C753,AA754=AA753+1),IF(AC754=1,"",INDEX(DATAS,AA753+1)),INDEX(DATAS,AA753+1)),"")</f>
        <v/>
      </c>
    </row>
    <row r="754" customFormat="false" ht="15" hidden="false" customHeight="false" outlineLevel="0" collapsed="false">
      <c r="A754" s="60" t="n">
        <v>46309</v>
      </c>
      <c r="B754" s="0" t="n">
        <v>3</v>
      </c>
      <c r="C754" s="0" t="n">
        <v>4054</v>
      </c>
      <c r="D754" s="0" t="n">
        <v>137</v>
      </c>
      <c r="E754" s="0" t="n">
        <v>2</v>
      </c>
      <c r="F754" s="55" t="s">
        <v>455</v>
      </c>
      <c r="G754" s="0" t="n">
        <v>68.7</v>
      </c>
      <c r="H754" s="0" t="n">
        <v>66</v>
      </c>
      <c r="I754" s="55" t="s">
        <v>187</v>
      </c>
      <c r="J754" s="0" t="n">
        <v>137</v>
      </c>
      <c r="K754" s="0" t="n">
        <v>67</v>
      </c>
      <c r="M754" s="0" t="n">
        <v>1031.2</v>
      </c>
      <c r="N754" s="0" t="n">
        <v>60.53</v>
      </c>
      <c r="O754" s="0" t="n">
        <v>36.15</v>
      </c>
      <c r="P754" s="0" t="n">
        <v>3</v>
      </c>
      <c r="Q754" s="0" t="n">
        <v>3.15</v>
      </c>
      <c r="R754" s="0" t="n">
        <v>5959</v>
      </c>
      <c r="S754" s="0" t="n">
        <v>12373</v>
      </c>
      <c r="T754" s="0" t="n">
        <v>64.8</v>
      </c>
      <c r="U754" s="0" t="n">
        <v>1573</v>
      </c>
      <c r="V754" s="0" t="n">
        <v>2</v>
      </c>
      <c r="W754" s="60" t="n">
        <v>46282</v>
      </c>
      <c r="X754" s="55" t="n">
        <f aca="false">IF(I754="Male",0,1)</f>
        <v>1</v>
      </c>
      <c r="Y754" s="55" t="n">
        <f aca="false">IF(OR(I754="DNB",I754="Dry DNB"),1,0)</f>
        <v>0</v>
      </c>
      <c r="Z754" s="55" t="n">
        <f aca="false">IF(ISNUMBER(W754),A754-W754,"")</f>
        <v>27</v>
      </c>
      <c r="AA754" s="55" t="n">
        <f aca="false">MATCH(A754,DATAS,0)</f>
        <v>1</v>
      </c>
      <c r="AB754" s="55" t="n">
        <f aca="false">IF(AND(E754&gt;0,OR(AND(B754&gt;=1,B754&lt;=6),B754=10)),1,0)</f>
        <v>1</v>
      </c>
      <c r="AC754" s="55" t="n">
        <f aca="false">IF(AND(E754&gt;0,B754=10),1,0)</f>
        <v>0</v>
      </c>
      <c r="AD754" s="0" t="str">
        <f aca="false">IF(AND(C753=C754,AA753=AA754-1),AB753,"")</f>
        <v/>
      </c>
      <c r="AE754" s="0" t="str">
        <f aca="false">IF(AND(C753=C754,AA753=AA754-1),AC753,"")</f>
        <v/>
      </c>
      <c r="AF754" s="0" t="str">
        <f aca="false">IF(AA754=1,"",IF(AND(AB754=1,AD754&lt;&gt;1),1,0))</f>
        <v/>
      </c>
      <c r="AG754" s="0" t="str">
        <f aca="false">IF(AA754=1,"",IF(AND(AC754=1,AE754&lt;&gt;1),1,0))</f>
        <v/>
      </c>
      <c r="AH754" s="60" t="str">
        <f aca="false">IF(AND(E754&gt;0,AA754&lt;2,NOT(AND(C755=C754,AA755=AA754+1))),INDEX(DATAS,AA754+1),"")</f>
        <v/>
      </c>
      <c r="AI754" s="60" t="str">
        <f aca="false">IF(AND(AC754=1,AA754&lt;2),IF(AND(C755=C754,AA755=AA754+1),IF(AC755=1,"",INDEX(DATAS,AA754+1)),INDEX(DATAS,AA754+1)),"")</f>
        <v/>
      </c>
    </row>
    <row r="755" customFormat="false" ht="15" hidden="false" customHeight="false" outlineLevel="0" collapsed="false">
      <c r="A755" s="60" t="n">
        <v>46310</v>
      </c>
      <c r="B755" s="0" t="n">
        <v>3</v>
      </c>
      <c r="C755" s="0" t="n">
        <v>4054</v>
      </c>
      <c r="D755" s="0" t="n">
        <v>138</v>
      </c>
      <c r="E755" s="0" t="n">
        <v>2</v>
      </c>
      <c r="F755" s="55" t="s">
        <v>455</v>
      </c>
      <c r="G755" s="0" t="n">
        <v>70.1</v>
      </c>
      <c r="H755" s="0" t="n">
        <v>67</v>
      </c>
      <c r="I755" s="55" t="s">
        <v>187</v>
      </c>
      <c r="J755" s="0" t="n">
        <v>138</v>
      </c>
      <c r="K755" s="0" t="n">
        <v>67</v>
      </c>
      <c r="M755" s="0" t="n">
        <v>1031.2</v>
      </c>
      <c r="N755" s="0" t="n">
        <v>60.53</v>
      </c>
      <c r="O755" s="0" t="n">
        <v>36.15</v>
      </c>
      <c r="P755" s="0" t="n">
        <v>3</v>
      </c>
      <c r="Q755" s="0" t="n">
        <v>3.15</v>
      </c>
      <c r="T755" s="0" t="n">
        <v>64.8</v>
      </c>
      <c r="U755" s="0" t="n">
        <v>1574</v>
      </c>
      <c r="V755" s="0" t="n">
        <v>2</v>
      </c>
      <c r="W755" s="60" t="n">
        <v>46282</v>
      </c>
      <c r="X755" s="55" t="n">
        <f aca="false">IF(I755="Male",0,1)</f>
        <v>1</v>
      </c>
      <c r="Y755" s="55" t="n">
        <f aca="false">IF(OR(I755="DNB",I755="Dry DNB"),1,0)</f>
        <v>0</v>
      </c>
      <c r="Z755" s="55" t="n">
        <f aca="false">IF(ISNUMBER(W755),A755-W755,"")</f>
        <v>28</v>
      </c>
      <c r="AA755" s="55" t="n">
        <f aca="false">MATCH(A755,DATAS,0)</f>
        <v>2</v>
      </c>
      <c r="AB755" s="55" t="n">
        <f aca="false">IF(AND(E755&gt;0,OR(AND(B755&gt;=1,B755&lt;=6),B755=10)),1,0)</f>
        <v>1</v>
      </c>
      <c r="AC755" s="55" t="n">
        <f aca="false">IF(AND(E755&gt;0,B755=10),1,0)</f>
        <v>0</v>
      </c>
      <c r="AD755" s="55" t="n">
        <f aca="false">IF(AND(C754=C755,AA754=AA755-1),AB754,"")</f>
        <v>1</v>
      </c>
      <c r="AE755" s="55" t="n">
        <f aca="false">IF(AND(C754=C755,AA754=AA755-1),AC754,"")</f>
        <v>0</v>
      </c>
      <c r="AF755" s="55" t="n">
        <f aca="false">IF(AA755=1,"",IF(AND(AB755=1,AD755&lt;&gt;1),1,0))</f>
        <v>0</v>
      </c>
      <c r="AG755" s="55" t="n">
        <f aca="false">IF(AA755=1,"",IF(AND(AC755=1,AE755&lt;&gt;1),1,0))</f>
        <v>0</v>
      </c>
      <c r="AH755" s="60" t="str">
        <f aca="false">IF(AND(E755&gt;0,AA755&lt;2,NOT(AND(C756=C755,AA756=AA755+1))),INDEX(DATAS,AA755+1),"")</f>
        <v/>
      </c>
      <c r="AI755" s="60" t="str">
        <f aca="false">IF(AND(AC755=1,AA755&lt;2),IF(AND(C756=C755,AA756=AA755+1),IF(AC756=1,"",INDEX(DATAS,AA755+1)),INDEX(DATAS,AA755+1)),"")</f>
        <v/>
      </c>
    </row>
    <row r="756" customFormat="false" ht="15" hidden="false" customHeight="false" outlineLevel="0" collapsed="false">
      <c r="A756" s="60" t="n">
        <v>46309</v>
      </c>
      <c r="B756" s="0" t="n">
        <v>9</v>
      </c>
      <c r="C756" s="0" t="n">
        <v>4055</v>
      </c>
      <c r="D756" s="0" t="n">
        <v>325</v>
      </c>
      <c r="E756" s="0" t="n">
        <v>3</v>
      </c>
      <c r="F756" s="55" t="s">
        <v>456</v>
      </c>
      <c r="I756" s="55" t="s">
        <v>162</v>
      </c>
      <c r="J756" s="0" t="n">
        <v>102</v>
      </c>
      <c r="K756" s="0" t="n">
        <v>67</v>
      </c>
      <c r="L756" s="0" t="n">
        <v>273</v>
      </c>
      <c r="M756" s="0" t="n">
        <v>568.16</v>
      </c>
      <c r="N756" s="0" t="n">
        <v>24.72</v>
      </c>
      <c r="O756" s="0" t="n">
        <v>25.38</v>
      </c>
      <c r="P756" s="0" t="n">
        <v>4.22</v>
      </c>
      <c r="Q756" s="0" t="n">
        <v>3.57</v>
      </c>
      <c r="R756" s="0" t="n">
        <v>5335</v>
      </c>
      <c r="S756" s="0" t="n">
        <v>10716</v>
      </c>
      <c r="T756" s="0" t="n">
        <v>58</v>
      </c>
      <c r="U756" s="0" t="n">
        <v>1572</v>
      </c>
      <c r="V756" s="0" t="n">
        <v>2</v>
      </c>
      <c r="W756" s="60" t="n">
        <v>46037</v>
      </c>
      <c r="X756" s="55" t="n">
        <f aca="false">IF(I756="Male",0,1)</f>
        <v>1</v>
      </c>
      <c r="Y756" s="55" t="n">
        <f aca="false">IF(OR(I756="DNB",I756="Dry DNB"),1,0)</f>
        <v>0</v>
      </c>
      <c r="Z756" s="55" t="n">
        <f aca="false">IF(ISNUMBER(W756),A756-W756,"")</f>
        <v>272</v>
      </c>
      <c r="AA756" s="55" t="n">
        <f aca="false">MATCH(A756,DATAS,0)</f>
        <v>1</v>
      </c>
      <c r="AB756" s="55" t="n">
        <f aca="false">IF(AND(E756&gt;0,OR(AND(B756&gt;=1,B756&lt;=6),B756=10)),1,0)</f>
        <v>0</v>
      </c>
      <c r="AC756" s="55" t="n">
        <f aca="false">IF(AND(E756&gt;0,B756=10),1,0)</f>
        <v>0</v>
      </c>
      <c r="AD756" s="0" t="str">
        <f aca="false">IF(AND(C755=C756,AA755=AA756-1),AB755,"")</f>
        <v/>
      </c>
      <c r="AE756" s="0" t="str">
        <f aca="false">IF(AND(C755=C756,AA755=AA756-1),AC755,"")</f>
        <v/>
      </c>
      <c r="AF756" s="0" t="str">
        <f aca="false">IF(AA756=1,"",IF(AND(AB756=1,AD756&lt;&gt;1),1,0))</f>
        <v/>
      </c>
      <c r="AG756" s="0" t="str">
        <f aca="false">IF(AA756=1,"",IF(AND(AC756=1,AE756&lt;&gt;1),1,0))</f>
        <v/>
      </c>
      <c r="AH756" s="60" t="str">
        <f aca="false">IF(AND(E756&gt;0,AA756&lt;2,NOT(AND(C757=C756,AA757=AA756+1))),INDEX(DATAS,AA756+1),"")</f>
        <v/>
      </c>
      <c r="AI756" s="60" t="str">
        <f aca="false">IF(AND(AC756=1,AA756&lt;2),IF(AND(C757=C756,AA757=AA756+1),IF(AC757=1,"",INDEX(DATAS,AA756+1)),INDEX(DATAS,AA756+1)),"")</f>
        <v/>
      </c>
    </row>
    <row r="757" customFormat="false" ht="15" hidden="false" customHeight="false" outlineLevel="0" collapsed="false">
      <c r="A757" s="60" t="n">
        <v>46310</v>
      </c>
      <c r="B757" s="0" t="n">
        <v>9</v>
      </c>
      <c r="C757" s="0" t="n">
        <v>4055</v>
      </c>
      <c r="D757" s="0" t="n">
        <v>325</v>
      </c>
      <c r="E757" s="0" t="n">
        <v>3</v>
      </c>
      <c r="F757" s="55" t="s">
        <v>456</v>
      </c>
      <c r="I757" s="55" t="s">
        <v>162</v>
      </c>
      <c r="J757" s="0" t="n">
        <v>102</v>
      </c>
      <c r="K757" s="0" t="n">
        <v>67</v>
      </c>
      <c r="L757" s="0" t="n">
        <v>274</v>
      </c>
      <c r="M757" s="0" t="n">
        <v>568.16</v>
      </c>
      <c r="N757" s="0" t="n">
        <v>24.72</v>
      </c>
      <c r="O757" s="0" t="n">
        <v>25.38</v>
      </c>
      <c r="P757" s="0" t="n">
        <v>4.22</v>
      </c>
      <c r="Q757" s="0" t="n">
        <v>3.57</v>
      </c>
      <c r="T757" s="0" t="n">
        <v>58</v>
      </c>
      <c r="U757" s="0" t="n">
        <v>1573</v>
      </c>
      <c r="V757" s="0" t="n">
        <v>2</v>
      </c>
      <c r="W757" s="60" t="n">
        <v>46037</v>
      </c>
      <c r="X757" s="55" t="n">
        <f aca="false">IF(I757="Male",0,1)</f>
        <v>1</v>
      </c>
      <c r="Y757" s="55" t="n">
        <f aca="false">IF(OR(I757="DNB",I757="Dry DNB"),1,0)</f>
        <v>0</v>
      </c>
      <c r="Z757" s="55" t="n">
        <f aca="false">IF(ISNUMBER(W757),A757-W757,"")</f>
        <v>273</v>
      </c>
      <c r="AA757" s="55" t="n">
        <f aca="false">MATCH(A757,DATAS,0)</f>
        <v>2</v>
      </c>
      <c r="AB757" s="55" t="n">
        <f aca="false">IF(AND(E757&gt;0,OR(AND(B757&gt;=1,B757&lt;=6),B757=10)),1,0)</f>
        <v>0</v>
      </c>
      <c r="AC757" s="55" t="n">
        <f aca="false">IF(AND(E757&gt;0,B757=10),1,0)</f>
        <v>0</v>
      </c>
      <c r="AD757" s="55" t="n">
        <f aca="false">IF(AND(C756=C757,AA756=AA757-1),AB756,"")</f>
        <v>0</v>
      </c>
      <c r="AE757" s="55" t="n">
        <f aca="false">IF(AND(C756=C757,AA756=AA757-1),AC756,"")</f>
        <v>0</v>
      </c>
      <c r="AF757" s="55" t="n">
        <f aca="false">IF(AA757=1,"",IF(AND(AB757=1,AD757&lt;&gt;1),1,0))</f>
        <v>0</v>
      </c>
      <c r="AG757" s="55" t="n">
        <f aca="false">IF(AA757=1,"",IF(AND(AC757=1,AE757&lt;&gt;1),1,0))</f>
        <v>0</v>
      </c>
      <c r="AH757" s="60" t="str">
        <f aca="false">IF(AND(E757&gt;0,AA757&lt;2,NOT(AND(C758=C757,AA758=AA757+1))),INDEX(DATAS,AA757+1),"")</f>
        <v/>
      </c>
      <c r="AI757" s="60" t="str">
        <f aca="false">IF(AND(AC757=1,AA757&lt;2),IF(AND(C758=C757,AA758=AA757+1),IF(AC758=1,"",INDEX(DATAS,AA757+1)),INDEX(DATAS,AA757+1)),"")</f>
        <v/>
      </c>
    </row>
    <row r="758" customFormat="false" ht="15" hidden="false" customHeight="false" outlineLevel="0" collapsed="false">
      <c r="A758" s="60" t="n">
        <v>46309</v>
      </c>
      <c r="B758" s="0" t="n">
        <v>5</v>
      </c>
      <c r="C758" s="0" t="n">
        <v>4060</v>
      </c>
      <c r="D758" s="0" t="n">
        <v>214</v>
      </c>
      <c r="E758" s="0" t="n">
        <v>2</v>
      </c>
      <c r="F758" s="55" t="s">
        <v>457</v>
      </c>
      <c r="G758" s="0" t="n">
        <v>45.9</v>
      </c>
      <c r="H758" s="0" t="n">
        <v>45</v>
      </c>
      <c r="I758" s="55" t="s">
        <v>157</v>
      </c>
      <c r="J758" s="0" t="n">
        <v>109</v>
      </c>
      <c r="K758" s="0" t="n">
        <v>67</v>
      </c>
      <c r="L758" s="0" t="n">
        <v>105</v>
      </c>
      <c r="M758" s="0" t="n">
        <v>718.78</v>
      </c>
      <c r="N758" s="0" t="n">
        <v>41.86</v>
      </c>
      <c r="O758" s="0" t="n">
        <v>22.13</v>
      </c>
      <c r="P758" s="0" t="n">
        <v>4.43</v>
      </c>
      <c r="Q758" s="0" t="n">
        <v>3.69</v>
      </c>
      <c r="R758" s="0" t="n">
        <v>5095</v>
      </c>
      <c r="S758" s="0" t="n">
        <v>10180</v>
      </c>
      <c r="T758" s="0" t="n">
        <v>56.35</v>
      </c>
      <c r="U758" s="0" t="n">
        <v>1570</v>
      </c>
      <c r="V758" s="0" t="n">
        <v>2</v>
      </c>
      <c r="W758" s="60" t="n">
        <v>46205</v>
      </c>
      <c r="X758" s="55" t="n">
        <f aca="false">IF(I758="Male",0,1)</f>
        <v>1</v>
      </c>
      <c r="Y758" s="55" t="n">
        <f aca="false">IF(OR(I758="DNB",I758="Dry DNB"),1,0)</f>
        <v>0</v>
      </c>
      <c r="Z758" s="55" t="n">
        <f aca="false">IF(ISNUMBER(W758),A758-W758,"")</f>
        <v>104</v>
      </c>
      <c r="AA758" s="55" t="n">
        <f aca="false">MATCH(A758,DATAS,0)</f>
        <v>1</v>
      </c>
      <c r="AB758" s="55" t="n">
        <f aca="false">IF(AND(E758&gt;0,OR(AND(B758&gt;=1,B758&lt;=6),B758=10)),1,0)</f>
        <v>1</v>
      </c>
      <c r="AC758" s="55" t="n">
        <f aca="false">IF(AND(E758&gt;0,B758=10),1,0)</f>
        <v>0</v>
      </c>
      <c r="AD758" s="0" t="str">
        <f aca="false">IF(AND(C757=C758,AA757=AA758-1),AB757,"")</f>
        <v/>
      </c>
      <c r="AE758" s="0" t="str">
        <f aca="false">IF(AND(C757=C758,AA757=AA758-1),AC757,"")</f>
        <v/>
      </c>
      <c r="AF758" s="0" t="str">
        <f aca="false">IF(AA758=1,"",IF(AND(AB758=1,AD758&lt;&gt;1),1,0))</f>
        <v/>
      </c>
      <c r="AG758" s="0" t="str">
        <f aca="false">IF(AA758=1,"",IF(AND(AC758=1,AE758&lt;&gt;1),1,0))</f>
        <v/>
      </c>
      <c r="AH758" s="60" t="str">
        <f aca="false">IF(AND(E758&gt;0,AA758&lt;2,NOT(AND(C759=C758,AA759=AA758+1))),INDEX(DATAS,AA758+1),"")</f>
        <v/>
      </c>
      <c r="AI758" s="60" t="str">
        <f aca="false">IF(AND(AC758=1,AA758&lt;2),IF(AND(C759=C758,AA759=AA758+1),IF(AC759=1,"",INDEX(DATAS,AA758+1)),INDEX(DATAS,AA758+1)),"")</f>
        <v/>
      </c>
    </row>
    <row r="759" customFormat="false" ht="15" hidden="false" customHeight="false" outlineLevel="0" collapsed="false">
      <c r="A759" s="60" t="n">
        <v>46310</v>
      </c>
      <c r="B759" s="0" t="n">
        <v>5</v>
      </c>
      <c r="C759" s="0" t="n">
        <v>4060</v>
      </c>
      <c r="D759" s="0" t="n">
        <v>215</v>
      </c>
      <c r="E759" s="0" t="n">
        <v>2</v>
      </c>
      <c r="F759" s="55" t="s">
        <v>457</v>
      </c>
      <c r="G759" s="0" t="n">
        <v>43.7</v>
      </c>
      <c r="H759" s="0" t="n">
        <v>44</v>
      </c>
      <c r="I759" s="55" t="s">
        <v>157</v>
      </c>
      <c r="J759" s="0" t="n">
        <v>109</v>
      </c>
      <c r="K759" s="0" t="n">
        <v>67</v>
      </c>
      <c r="L759" s="0" t="n">
        <v>106</v>
      </c>
      <c r="M759" s="0" t="n">
        <v>718.78</v>
      </c>
      <c r="N759" s="0" t="n">
        <v>41.86</v>
      </c>
      <c r="O759" s="0" t="n">
        <v>22.13</v>
      </c>
      <c r="P759" s="0" t="n">
        <v>4.43</v>
      </c>
      <c r="Q759" s="0" t="n">
        <v>3.69</v>
      </c>
      <c r="T759" s="0" t="n">
        <v>56.35</v>
      </c>
      <c r="U759" s="0" t="n">
        <v>1571</v>
      </c>
      <c r="V759" s="0" t="n">
        <v>2</v>
      </c>
      <c r="W759" s="60" t="n">
        <v>46205</v>
      </c>
      <c r="X759" s="55" t="n">
        <f aca="false">IF(I759="Male",0,1)</f>
        <v>1</v>
      </c>
      <c r="Y759" s="55" t="n">
        <f aca="false">IF(OR(I759="DNB",I759="Dry DNB"),1,0)</f>
        <v>0</v>
      </c>
      <c r="Z759" s="55" t="n">
        <f aca="false">IF(ISNUMBER(W759),A759-W759,"")</f>
        <v>105</v>
      </c>
      <c r="AA759" s="55" t="n">
        <f aca="false">MATCH(A759,DATAS,0)</f>
        <v>2</v>
      </c>
      <c r="AB759" s="55" t="n">
        <f aca="false">IF(AND(E759&gt;0,OR(AND(B759&gt;=1,B759&lt;=6),B759=10)),1,0)</f>
        <v>1</v>
      </c>
      <c r="AC759" s="55" t="n">
        <f aca="false">IF(AND(E759&gt;0,B759=10),1,0)</f>
        <v>0</v>
      </c>
      <c r="AD759" s="55" t="n">
        <f aca="false">IF(AND(C758=C759,AA758=AA759-1),AB758,"")</f>
        <v>1</v>
      </c>
      <c r="AE759" s="55" t="n">
        <f aca="false">IF(AND(C758=C759,AA758=AA759-1),AC758,"")</f>
        <v>0</v>
      </c>
      <c r="AF759" s="55" t="n">
        <f aca="false">IF(AA759=1,"",IF(AND(AB759=1,AD759&lt;&gt;1),1,0))</f>
        <v>0</v>
      </c>
      <c r="AG759" s="55" t="n">
        <f aca="false">IF(AA759=1,"",IF(AND(AC759=1,AE759&lt;&gt;1),1,0))</f>
        <v>0</v>
      </c>
      <c r="AH759" s="60" t="str">
        <f aca="false">IF(AND(E759&gt;0,AA759&lt;2,NOT(AND(C760=C759,AA760=AA759+1))),INDEX(DATAS,AA759+1),"")</f>
        <v/>
      </c>
      <c r="AI759" s="60" t="str">
        <f aca="false">IF(AND(AC759=1,AA759&lt;2),IF(AND(C760=C759,AA760=AA759+1),IF(AC760=1,"",INDEX(DATAS,AA759+1)),INDEX(DATAS,AA759+1)),"")</f>
        <v/>
      </c>
    </row>
    <row r="760" customFormat="false" ht="15" hidden="false" customHeight="false" outlineLevel="0" collapsed="false">
      <c r="A760" s="60" t="n">
        <v>46309</v>
      </c>
      <c r="B760" s="0" t="n">
        <v>2</v>
      </c>
      <c r="C760" s="0" t="n">
        <v>4061</v>
      </c>
      <c r="D760" s="0" t="n">
        <v>75</v>
      </c>
      <c r="E760" s="0" t="n">
        <v>3</v>
      </c>
      <c r="F760" s="55" t="s">
        <v>458</v>
      </c>
      <c r="G760" s="0" t="n">
        <v>59.5</v>
      </c>
      <c r="H760" s="0" t="n">
        <v>47</v>
      </c>
      <c r="I760" s="55" t="s">
        <v>187</v>
      </c>
      <c r="J760" s="0" t="n">
        <v>75</v>
      </c>
      <c r="K760" s="0" t="n">
        <v>68</v>
      </c>
      <c r="M760" s="0" t="n">
        <v>735.25</v>
      </c>
      <c r="N760" s="0" t="n">
        <v>53.6</v>
      </c>
      <c r="O760" s="0" t="n">
        <v>22.14</v>
      </c>
      <c r="P760" s="0" t="n">
        <v>3.12</v>
      </c>
      <c r="Q760" s="0" t="n">
        <v>2.89</v>
      </c>
      <c r="R760" s="0" t="n">
        <v>5029</v>
      </c>
      <c r="S760" s="0" t="n">
        <v>10108</v>
      </c>
      <c r="U760" s="0" t="n">
        <v>1569</v>
      </c>
      <c r="V760" s="0" t="n">
        <v>1</v>
      </c>
      <c r="W760" s="60" t="n">
        <v>46303</v>
      </c>
      <c r="X760" s="55" t="n">
        <f aca="false">IF(I760="Male",0,1)</f>
        <v>1</v>
      </c>
      <c r="Y760" s="55" t="n">
        <f aca="false">IF(OR(I760="DNB",I760="Dry DNB"),1,0)</f>
        <v>0</v>
      </c>
      <c r="Z760" s="55" t="n">
        <f aca="false">IF(ISNUMBER(W760),A760-W760,"")</f>
        <v>6</v>
      </c>
      <c r="AA760" s="55" t="n">
        <f aca="false">MATCH(A760,DATAS,0)</f>
        <v>1</v>
      </c>
      <c r="AB760" s="55" t="n">
        <f aca="false">IF(AND(E760&gt;0,OR(AND(B760&gt;=1,B760&lt;=6),B760=10)),1,0)</f>
        <v>1</v>
      </c>
      <c r="AC760" s="55" t="n">
        <f aca="false">IF(AND(E760&gt;0,B760=10),1,0)</f>
        <v>0</v>
      </c>
      <c r="AD760" s="0" t="str">
        <f aca="false">IF(AND(C759=C760,AA759=AA760-1),AB759,"")</f>
        <v/>
      </c>
      <c r="AE760" s="0" t="str">
        <f aca="false">IF(AND(C759=C760,AA759=AA760-1),AC759,"")</f>
        <v/>
      </c>
      <c r="AF760" s="0" t="str">
        <f aca="false">IF(AA760=1,"",IF(AND(AB760=1,AD760&lt;&gt;1),1,0))</f>
        <v/>
      </c>
      <c r="AG760" s="0" t="str">
        <f aca="false">IF(AA760=1,"",IF(AND(AC760=1,AE760&lt;&gt;1),1,0))</f>
        <v/>
      </c>
      <c r="AH760" s="60" t="str">
        <f aca="false">IF(AND(E760&gt;0,AA760&lt;2,NOT(AND(C761=C760,AA761=AA760+1))),INDEX(DATAS,AA760+1),"")</f>
        <v/>
      </c>
      <c r="AI760" s="60" t="str">
        <f aca="false">IF(AND(AC760=1,AA760&lt;2),IF(AND(C761=C760,AA761=AA760+1),IF(AC761=1,"",INDEX(DATAS,AA760+1)),INDEX(DATAS,AA760+1)),"")</f>
        <v/>
      </c>
    </row>
    <row r="761" customFormat="false" ht="15" hidden="false" customHeight="false" outlineLevel="0" collapsed="false">
      <c r="A761" s="60" t="n">
        <v>46310</v>
      </c>
      <c r="B761" s="0" t="n">
        <v>2</v>
      </c>
      <c r="C761" s="0" t="n">
        <v>4061</v>
      </c>
      <c r="D761" s="0" t="n">
        <v>76</v>
      </c>
      <c r="E761" s="0" t="n">
        <v>3</v>
      </c>
      <c r="F761" s="55" t="s">
        <v>458</v>
      </c>
      <c r="G761" s="0" t="n">
        <v>61.2</v>
      </c>
      <c r="H761" s="0" t="n">
        <v>48</v>
      </c>
      <c r="I761" s="55" t="s">
        <v>187</v>
      </c>
      <c r="J761" s="0" t="n">
        <v>76</v>
      </c>
      <c r="K761" s="0" t="n">
        <v>68</v>
      </c>
      <c r="M761" s="0" t="n">
        <v>735.25</v>
      </c>
      <c r="N761" s="0" t="n">
        <v>53.6</v>
      </c>
      <c r="O761" s="0" t="n">
        <v>22.14</v>
      </c>
      <c r="P761" s="0" t="n">
        <v>3.12</v>
      </c>
      <c r="Q761" s="0" t="n">
        <v>2.89</v>
      </c>
      <c r="U761" s="0" t="n">
        <v>1570</v>
      </c>
      <c r="V761" s="0" t="n">
        <v>1</v>
      </c>
      <c r="W761" s="60" t="n">
        <v>46303</v>
      </c>
      <c r="X761" s="55" t="n">
        <f aca="false">IF(I761="Male",0,1)</f>
        <v>1</v>
      </c>
      <c r="Y761" s="55" t="n">
        <f aca="false">IF(OR(I761="DNB",I761="Dry DNB"),1,0)</f>
        <v>0</v>
      </c>
      <c r="Z761" s="55" t="n">
        <f aca="false">IF(ISNUMBER(W761),A761-W761,"")</f>
        <v>7</v>
      </c>
      <c r="AA761" s="55" t="n">
        <f aca="false">MATCH(A761,DATAS,0)</f>
        <v>2</v>
      </c>
      <c r="AB761" s="55" t="n">
        <f aca="false">IF(AND(E761&gt;0,OR(AND(B761&gt;=1,B761&lt;=6),B761=10)),1,0)</f>
        <v>1</v>
      </c>
      <c r="AC761" s="55" t="n">
        <f aca="false">IF(AND(E761&gt;0,B761=10),1,0)</f>
        <v>0</v>
      </c>
      <c r="AD761" s="55" t="n">
        <f aca="false">IF(AND(C760=C761,AA760=AA761-1),AB760,"")</f>
        <v>1</v>
      </c>
      <c r="AE761" s="55" t="n">
        <f aca="false">IF(AND(C760=C761,AA760=AA761-1),AC760,"")</f>
        <v>0</v>
      </c>
      <c r="AF761" s="55" t="n">
        <f aca="false">IF(AA761=1,"",IF(AND(AB761=1,AD761&lt;&gt;1),1,0))</f>
        <v>0</v>
      </c>
      <c r="AG761" s="55" t="n">
        <f aca="false">IF(AA761=1,"",IF(AND(AC761=1,AE761&lt;&gt;1),1,0))</f>
        <v>0</v>
      </c>
      <c r="AH761" s="60" t="str">
        <f aca="false">IF(AND(E761&gt;0,AA761&lt;2,NOT(AND(C762=C761,AA762=AA761+1))),INDEX(DATAS,AA761+1),"")</f>
        <v/>
      </c>
      <c r="AI761" s="60" t="str">
        <f aca="false">IF(AND(AC761=1,AA761&lt;2),IF(AND(C762=C761,AA762=AA761+1),IF(AC762=1,"",INDEX(DATAS,AA761+1)),INDEX(DATAS,AA761+1)),"")</f>
        <v/>
      </c>
    </row>
    <row r="762" customFormat="false" ht="15" hidden="false" customHeight="false" outlineLevel="0" collapsed="false">
      <c r="A762" s="60" t="n">
        <v>46309</v>
      </c>
      <c r="B762" s="0" t="n">
        <v>5</v>
      </c>
      <c r="C762" s="0" t="n">
        <v>4063</v>
      </c>
      <c r="D762" s="0" t="n">
        <v>56</v>
      </c>
      <c r="E762" s="0" t="n">
        <v>3</v>
      </c>
      <c r="F762" s="55" t="s">
        <v>459</v>
      </c>
      <c r="G762" s="0" t="n">
        <v>46.7</v>
      </c>
      <c r="H762" s="0" t="n">
        <v>44</v>
      </c>
      <c r="I762" s="55" t="s">
        <v>166</v>
      </c>
      <c r="J762" s="0" t="n">
        <v>56</v>
      </c>
      <c r="M762" s="0" t="n">
        <v>532.82</v>
      </c>
      <c r="N762" s="0" t="n">
        <v>23.04</v>
      </c>
      <c r="O762" s="0" t="n">
        <v>23.62</v>
      </c>
      <c r="P762" s="0" t="n">
        <v>2.61</v>
      </c>
      <c r="Q762" s="0" t="n">
        <v>3.13</v>
      </c>
      <c r="R762" s="0" t="n">
        <v>3676</v>
      </c>
      <c r="S762" s="0" t="n">
        <v>7390</v>
      </c>
      <c r="U762" s="0" t="n">
        <v>1568</v>
      </c>
      <c r="V762" s="0" t="n">
        <v>0</v>
      </c>
      <c r="X762" s="55" t="n">
        <f aca="false">IF(I762="Male",0,1)</f>
        <v>1</v>
      </c>
      <c r="Y762" s="55" t="n">
        <f aca="false">IF(OR(I762="DNB",I762="Dry DNB"),1,0)</f>
        <v>0</v>
      </c>
      <c r="Z762" s="0" t="str">
        <f aca="false">IF(ISNUMBER(W762),A762-W762,"")</f>
        <v/>
      </c>
      <c r="AA762" s="55" t="n">
        <f aca="false">MATCH(A762,DATAS,0)</f>
        <v>1</v>
      </c>
      <c r="AB762" s="55" t="n">
        <f aca="false">IF(AND(E762&gt;0,OR(AND(B762&gt;=1,B762&lt;=6),B762=10)),1,0)</f>
        <v>1</v>
      </c>
      <c r="AC762" s="55" t="n">
        <f aca="false">IF(AND(E762&gt;0,B762=10),1,0)</f>
        <v>0</v>
      </c>
      <c r="AD762" s="0" t="str">
        <f aca="false">IF(AND(C761=C762,AA761=AA762-1),AB761,"")</f>
        <v/>
      </c>
      <c r="AE762" s="0" t="str">
        <f aca="false">IF(AND(C761=C762,AA761=AA762-1),AC761,"")</f>
        <v/>
      </c>
      <c r="AF762" s="0" t="str">
        <f aca="false">IF(AA762=1,"",IF(AND(AB762=1,AD762&lt;&gt;1),1,0))</f>
        <v/>
      </c>
      <c r="AG762" s="0" t="str">
        <f aca="false">IF(AA762=1,"",IF(AND(AC762=1,AE762&lt;&gt;1),1,0))</f>
        <v/>
      </c>
      <c r="AH762" s="60" t="str">
        <f aca="false">IF(AND(E762&gt;0,AA762&lt;2,NOT(AND(C763=C762,AA763=AA762+1))),INDEX(DATAS,AA762+1),"")</f>
        <v/>
      </c>
      <c r="AI762" s="60" t="str">
        <f aca="false">IF(AND(AC762=1,AA762&lt;2),IF(AND(C763=C762,AA763=AA762+1),IF(AC763=1,"",INDEX(DATAS,AA762+1)),INDEX(DATAS,AA762+1)),"")</f>
        <v/>
      </c>
    </row>
    <row r="763" customFormat="false" ht="15" hidden="false" customHeight="false" outlineLevel="0" collapsed="false">
      <c r="A763" s="60" t="n">
        <v>46310</v>
      </c>
      <c r="B763" s="0" t="n">
        <v>5</v>
      </c>
      <c r="C763" s="0" t="n">
        <v>4063</v>
      </c>
      <c r="D763" s="0" t="n">
        <v>57</v>
      </c>
      <c r="E763" s="0" t="n">
        <v>3</v>
      </c>
      <c r="F763" s="55" t="s">
        <v>459</v>
      </c>
      <c r="G763" s="0" t="n">
        <v>42.6</v>
      </c>
      <c r="H763" s="0" t="n">
        <v>44</v>
      </c>
      <c r="I763" s="55" t="s">
        <v>166</v>
      </c>
      <c r="J763" s="0" t="n">
        <v>57</v>
      </c>
      <c r="M763" s="0" t="n">
        <v>532.82</v>
      </c>
      <c r="N763" s="0" t="n">
        <v>23.04</v>
      </c>
      <c r="O763" s="0" t="n">
        <v>23.62</v>
      </c>
      <c r="P763" s="0" t="n">
        <v>2.61</v>
      </c>
      <c r="Q763" s="0" t="n">
        <v>3.13</v>
      </c>
      <c r="U763" s="0" t="n">
        <v>1569</v>
      </c>
      <c r="V763" s="0" t="n">
        <v>0</v>
      </c>
      <c r="X763" s="55" t="n">
        <f aca="false">IF(I763="Male",0,1)</f>
        <v>1</v>
      </c>
      <c r="Y763" s="55" t="n">
        <f aca="false">IF(OR(I763="DNB",I763="Dry DNB"),1,0)</f>
        <v>0</v>
      </c>
      <c r="Z763" s="0" t="str">
        <f aca="false">IF(ISNUMBER(W763),A763-W763,"")</f>
        <v/>
      </c>
      <c r="AA763" s="55" t="n">
        <f aca="false">MATCH(A763,DATAS,0)</f>
        <v>2</v>
      </c>
      <c r="AB763" s="55" t="n">
        <f aca="false">IF(AND(E763&gt;0,OR(AND(B763&gt;=1,B763&lt;=6),B763=10)),1,0)</f>
        <v>1</v>
      </c>
      <c r="AC763" s="55" t="n">
        <f aca="false">IF(AND(E763&gt;0,B763=10),1,0)</f>
        <v>0</v>
      </c>
      <c r="AD763" s="55" t="n">
        <f aca="false">IF(AND(C762=C763,AA762=AA763-1),AB762,"")</f>
        <v>1</v>
      </c>
      <c r="AE763" s="55" t="n">
        <f aca="false">IF(AND(C762=C763,AA762=AA763-1),AC762,"")</f>
        <v>0</v>
      </c>
      <c r="AF763" s="55" t="n">
        <f aca="false">IF(AA763=1,"",IF(AND(AB763=1,AD763&lt;&gt;1),1,0))</f>
        <v>0</v>
      </c>
      <c r="AG763" s="55" t="n">
        <f aca="false">IF(AA763=1,"",IF(AND(AC763=1,AE763&lt;&gt;1),1,0))</f>
        <v>0</v>
      </c>
      <c r="AH763" s="60" t="str">
        <f aca="false">IF(AND(E763&gt;0,AA763&lt;2,NOT(AND(C764=C763,AA764=AA763+1))),INDEX(DATAS,AA763+1),"")</f>
        <v/>
      </c>
      <c r="AI763" s="60" t="str">
        <f aca="false">IF(AND(AC763=1,AA763&lt;2),IF(AND(C764=C763,AA764=AA763+1),IF(AC764=1,"",INDEX(DATAS,AA763+1)),INDEX(DATAS,AA763+1)),"")</f>
        <v/>
      </c>
    </row>
    <row r="764" customFormat="false" ht="15" hidden="false" customHeight="false" outlineLevel="0" collapsed="false">
      <c r="A764" s="60" t="n">
        <v>46309</v>
      </c>
      <c r="B764" s="0" t="n">
        <v>10</v>
      </c>
      <c r="C764" s="0" t="n">
        <v>4064</v>
      </c>
      <c r="D764" s="0" t="n">
        <v>244</v>
      </c>
      <c r="E764" s="0" t="n">
        <v>3</v>
      </c>
      <c r="F764" s="55" t="s">
        <v>460</v>
      </c>
      <c r="H764" s="0" t="n">
        <v>26</v>
      </c>
      <c r="I764" s="55" t="s">
        <v>157</v>
      </c>
      <c r="J764" s="0" t="n">
        <v>104</v>
      </c>
      <c r="K764" s="0" t="n">
        <v>69</v>
      </c>
      <c r="L764" s="0" t="n">
        <v>140</v>
      </c>
      <c r="M764" s="0" t="n">
        <v>593.5</v>
      </c>
      <c r="N764" s="0" t="n">
        <v>43.1</v>
      </c>
      <c r="O764" s="0" t="n">
        <v>23.29</v>
      </c>
      <c r="P764" s="0" t="n">
        <v>4.36</v>
      </c>
      <c r="Q764" s="0" t="n">
        <v>3.76</v>
      </c>
      <c r="R764" s="0" t="n">
        <v>5014</v>
      </c>
      <c r="S764" s="0" t="n">
        <v>10953</v>
      </c>
      <c r="T764" s="0" t="n">
        <v>54.65</v>
      </c>
      <c r="U764" s="0" t="n">
        <v>1567</v>
      </c>
      <c r="V764" s="0" t="n">
        <v>2</v>
      </c>
      <c r="W764" s="60" t="n">
        <v>46170</v>
      </c>
      <c r="X764" s="55" t="n">
        <f aca="false">IF(I764="Male",0,1)</f>
        <v>1</v>
      </c>
      <c r="Y764" s="55" t="n">
        <f aca="false">IF(OR(I764="DNB",I764="Dry DNB"),1,0)</f>
        <v>0</v>
      </c>
      <c r="Z764" s="55" t="n">
        <f aca="false">IF(ISNUMBER(W764),A764-W764,"")</f>
        <v>139</v>
      </c>
      <c r="AA764" s="55" t="n">
        <f aca="false">MATCH(A764,DATAS,0)</f>
        <v>1</v>
      </c>
      <c r="AB764" s="55" t="n">
        <f aca="false">IF(AND(E764&gt;0,OR(AND(B764&gt;=1,B764&lt;=6),B764=10)),1,0)</f>
        <v>1</v>
      </c>
      <c r="AC764" s="55" t="n">
        <f aca="false">IF(AND(E764&gt;0,B764=10),1,0)</f>
        <v>1</v>
      </c>
      <c r="AD764" s="0" t="str">
        <f aca="false">IF(AND(C763=C764,AA763=AA764-1),AB763,"")</f>
        <v/>
      </c>
      <c r="AE764" s="0" t="str">
        <f aca="false">IF(AND(C763=C764,AA763=AA764-1),AC763,"")</f>
        <v/>
      </c>
      <c r="AF764" s="0" t="str">
        <f aca="false">IF(AA764=1,"",IF(AND(AB764=1,AD764&lt;&gt;1),1,0))</f>
        <v/>
      </c>
      <c r="AG764" s="0" t="str">
        <f aca="false">IF(AA764=1,"",IF(AND(AC764=1,AE764&lt;&gt;1),1,0))</f>
        <v/>
      </c>
      <c r="AH764" s="60" t="str">
        <f aca="false">IF(AND(E764&gt;0,AA764&lt;2,NOT(AND(C765=C764,AA765=AA764+1))),INDEX(DATAS,AA764+1),"")</f>
        <v/>
      </c>
      <c r="AI764" s="60" t="str">
        <f aca="false">IF(AND(AC764=1,AA764&lt;2),IF(AND(C765=C764,AA765=AA764+1),IF(AC765=1,"",INDEX(DATAS,AA764+1)),INDEX(DATAS,AA764+1)),"")</f>
        <v/>
      </c>
    </row>
    <row r="765" customFormat="false" ht="15" hidden="false" customHeight="false" outlineLevel="0" collapsed="false">
      <c r="A765" s="60" t="n">
        <v>46310</v>
      </c>
      <c r="B765" s="0" t="n">
        <v>10</v>
      </c>
      <c r="C765" s="0" t="n">
        <v>4064</v>
      </c>
      <c r="D765" s="0" t="n">
        <v>245</v>
      </c>
      <c r="E765" s="0" t="n">
        <v>3</v>
      </c>
      <c r="F765" s="55" t="s">
        <v>460</v>
      </c>
      <c r="H765" s="0" t="n">
        <v>23</v>
      </c>
      <c r="I765" s="55" t="s">
        <v>157</v>
      </c>
      <c r="J765" s="0" t="n">
        <v>104</v>
      </c>
      <c r="K765" s="0" t="n">
        <v>69</v>
      </c>
      <c r="L765" s="0" t="n">
        <v>141</v>
      </c>
      <c r="M765" s="0" t="n">
        <v>593.5</v>
      </c>
      <c r="N765" s="0" t="n">
        <v>43.1</v>
      </c>
      <c r="O765" s="0" t="n">
        <v>23.29</v>
      </c>
      <c r="P765" s="0" t="n">
        <v>4.36</v>
      </c>
      <c r="Q765" s="0" t="n">
        <v>3.76</v>
      </c>
      <c r="T765" s="0" t="n">
        <v>54.65</v>
      </c>
      <c r="U765" s="0" t="n">
        <v>1568</v>
      </c>
      <c r="V765" s="0" t="n">
        <v>2</v>
      </c>
      <c r="W765" s="60" t="n">
        <v>46170</v>
      </c>
      <c r="X765" s="55" t="n">
        <f aca="false">IF(I765="Male",0,1)</f>
        <v>1</v>
      </c>
      <c r="Y765" s="55" t="n">
        <f aca="false">IF(OR(I765="DNB",I765="Dry DNB"),1,0)</f>
        <v>0</v>
      </c>
      <c r="Z765" s="55" t="n">
        <f aca="false">IF(ISNUMBER(W765),A765-W765,"")</f>
        <v>140</v>
      </c>
      <c r="AA765" s="55" t="n">
        <f aca="false">MATCH(A765,DATAS,0)</f>
        <v>2</v>
      </c>
      <c r="AB765" s="55" t="n">
        <f aca="false">IF(AND(E765&gt;0,OR(AND(B765&gt;=1,B765&lt;=6),B765=10)),1,0)</f>
        <v>1</v>
      </c>
      <c r="AC765" s="55" t="n">
        <f aca="false">IF(AND(E765&gt;0,B765=10),1,0)</f>
        <v>1</v>
      </c>
      <c r="AD765" s="55" t="n">
        <f aca="false">IF(AND(C764=C765,AA764=AA765-1),AB764,"")</f>
        <v>1</v>
      </c>
      <c r="AE765" s="55" t="n">
        <f aca="false">IF(AND(C764=C765,AA764=AA765-1),AC764,"")</f>
        <v>1</v>
      </c>
      <c r="AF765" s="55" t="n">
        <f aca="false">IF(AA765=1,"",IF(AND(AB765=1,AD765&lt;&gt;1),1,0))</f>
        <v>0</v>
      </c>
      <c r="AG765" s="55" t="n">
        <f aca="false">IF(AA765=1,"",IF(AND(AC765=1,AE765&lt;&gt;1),1,0))</f>
        <v>0</v>
      </c>
      <c r="AH765" s="60" t="str">
        <f aca="false">IF(AND(E765&gt;0,AA765&lt;2,NOT(AND(C766=C765,AA766=AA765+1))),INDEX(DATAS,AA765+1),"")</f>
        <v/>
      </c>
      <c r="AI765" s="60" t="str">
        <f aca="false">IF(AND(AC765=1,AA765&lt;2),IF(AND(C766=C765,AA766=AA765+1),IF(AC766=1,"",INDEX(DATAS,AA765+1)),INDEX(DATAS,AA765+1)),"")</f>
        <v/>
      </c>
    </row>
    <row r="766" customFormat="false" ht="15" hidden="false" customHeight="false" outlineLevel="0" collapsed="false">
      <c r="A766" s="60" t="n">
        <v>46309</v>
      </c>
      <c r="B766" s="0" t="n">
        <v>6</v>
      </c>
      <c r="C766" s="0" t="n">
        <v>4065</v>
      </c>
      <c r="D766" s="0" t="n">
        <v>897</v>
      </c>
      <c r="E766" s="0" t="n">
        <v>1</v>
      </c>
      <c r="F766" s="55" t="s">
        <v>460</v>
      </c>
      <c r="G766" s="0" t="n">
        <v>28.6</v>
      </c>
      <c r="H766" s="0" t="n">
        <v>28</v>
      </c>
      <c r="I766" s="55" t="s">
        <v>143</v>
      </c>
      <c r="J766" s="0" t="n">
        <v>897</v>
      </c>
      <c r="K766" s="0" t="n">
        <v>65</v>
      </c>
      <c r="M766" s="0" t="n">
        <v>407.55</v>
      </c>
      <c r="N766" s="0" t="n">
        <v>67.65</v>
      </c>
      <c r="O766" s="0" t="n">
        <v>31.01</v>
      </c>
      <c r="P766" s="0" t="n">
        <v>6.25</v>
      </c>
      <c r="Q766" s="0" t="n">
        <v>4.48</v>
      </c>
      <c r="R766" s="0" t="n">
        <v>4103</v>
      </c>
      <c r="S766" s="0" t="n">
        <v>9233</v>
      </c>
      <c r="T766" s="0" t="n">
        <v>43.95</v>
      </c>
      <c r="U766" s="0" t="n">
        <v>1567</v>
      </c>
      <c r="V766" s="0" t="n">
        <v>16</v>
      </c>
      <c r="W766" s="60" t="n">
        <v>46037</v>
      </c>
      <c r="X766" s="55" t="n">
        <f aca="false">IF(I766="Male",0,1)</f>
        <v>1</v>
      </c>
      <c r="Y766" s="55" t="n">
        <f aca="false">IF(OR(I766="DNB",I766="Dry DNB"),1,0)</f>
        <v>1</v>
      </c>
      <c r="Z766" s="55" t="n">
        <f aca="false">IF(ISNUMBER(W766),A766-W766,"")</f>
        <v>272</v>
      </c>
      <c r="AA766" s="55" t="n">
        <f aca="false">MATCH(A766,DATAS,0)</f>
        <v>1</v>
      </c>
      <c r="AB766" s="55" t="n">
        <f aca="false">IF(AND(E766&gt;0,OR(AND(B766&gt;=1,B766&lt;=6),B766=10)),1,0)</f>
        <v>1</v>
      </c>
      <c r="AC766" s="55" t="n">
        <f aca="false">IF(AND(E766&gt;0,B766=10),1,0)</f>
        <v>0</v>
      </c>
      <c r="AD766" s="0" t="str">
        <f aca="false">IF(AND(C765=C766,AA765=AA766-1),AB765,"")</f>
        <v/>
      </c>
      <c r="AE766" s="0" t="str">
        <f aca="false">IF(AND(C765=C766,AA765=AA766-1),AC765,"")</f>
        <v/>
      </c>
      <c r="AF766" s="0" t="str">
        <f aca="false">IF(AA766=1,"",IF(AND(AB766=1,AD766&lt;&gt;1),1,0))</f>
        <v/>
      </c>
      <c r="AG766" s="0" t="str">
        <f aca="false">IF(AA766=1,"",IF(AND(AC766=1,AE766&lt;&gt;1),1,0))</f>
        <v/>
      </c>
      <c r="AH766" s="60" t="str">
        <f aca="false">IF(AND(E766&gt;0,AA766&lt;2,NOT(AND(C767=C766,AA767=AA766+1))),INDEX(DATAS,AA766+1),"")</f>
        <v/>
      </c>
      <c r="AI766" s="60" t="str">
        <f aca="false">IF(AND(AC766=1,AA766&lt;2),IF(AND(C767=C766,AA767=AA766+1),IF(AC767=1,"",INDEX(DATAS,AA766+1)),INDEX(DATAS,AA766+1)),"")</f>
        <v/>
      </c>
    </row>
    <row r="767" customFormat="false" ht="15" hidden="false" customHeight="false" outlineLevel="0" collapsed="false">
      <c r="A767" s="60" t="n">
        <v>46310</v>
      </c>
      <c r="B767" s="0" t="n">
        <v>6</v>
      </c>
      <c r="C767" s="0" t="n">
        <v>4065</v>
      </c>
      <c r="D767" s="0" t="n">
        <v>898</v>
      </c>
      <c r="E767" s="0" t="n">
        <v>1</v>
      </c>
      <c r="F767" s="55" t="s">
        <v>460</v>
      </c>
      <c r="G767" s="0" t="n">
        <v>27.3</v>
      </c>
      <c r="H767" s="0" t="n">
        <v>28</v>
      </c>
      <c r="I767" s="55" t="s">
        <v>143</v>
      </c>
      <c r="J767" s="0" t="n">
        <v>898</v>
      </c>
      <c r="K767" s="0" t="n">
        <v>65</v>
      </c>
      <c r="M767" s="0" t="n">
        <v>407.55</v>
      </c>
      <c r="N767" s="0" t="n">
        <v>67.65</v>
      </c>
      <c r="O767" s="0" t="n">
        <v>31.01</v>
      </c>
      <c r="P767" s="0" t="n">
        <v>6.25</v>
      </c>
      <c r="Q767" s="0" t="n">
        <v>4.48</v>
      </c>
      <c r="T767" s="0" t="n">
        <v>43.95</v>
      </c>
      <c r="U767" s="0" t="n">
        <v>1568</v>
      </c>
      <c r="V767" s="0" t="n">
        <v>16</v>
      </c>
      <c r="W767" s="60" t="n">
        <v>46037</v>
      </c>
      <c r="X767" s="55" t="n">
        <f aca="false">IF(I767="Male",0,1)</f>
        <v>1</v>
      </c>
      <c r="Y767" s="55" t="n">
        <f aca="false">IF(OR(I767="DNB",I767="Dry DNB"),1,0)</f>
        <v>1</v>
      </c>
      <c r="Z767" s="55" t="n">
        <f aca="false">IF(ISNUMBER(W767),A767-W767,"")</f>
        <v>273</v>
      </c>
      <c r="AA767" s="55" t="n">
        <f aca="false">MATCH(A767,DATAS,0)</f>
        <v>2</v>
      </c>
      <c r="AB767" s="55" t="n">
        <f aca="false">IF(AND(E767&gt;0,OR(AND(B767&gt;=1,B767&lt;=6),B767=10)),1,0)</f>
        <v>1</v>
      </c>
      <c r="AC767" s="55" t="n">
        <f aca="false">IF(AND(E767&gt;0,B767=10),1,0)</f>
        <v>0</v>
      </c>
      <c r="AD767" s="55" t="n">
        <f aca="false">IF(AND(C766=C767,AA766=AA767-1),AB766,"")</f>
        <v>1</v>
      </c>
      <c r="AE767" s="55" t="n">
        <f aca="false">IF(AND(C766=C767,AA766=AA767-1),AC766,"")</f>
        <v>0</v>
      </c>
      <c r="AF767" s="55" t="n">
        <f aca="false">IF(AA767=1,"",IF(AND(AB767=1,AD767&lt;&gt;1),1,0))</f>
        <v>0</v>
      </c>
      <c r="AG767" s="55" t="n">
        <f aca="false">IF(AA767=1,"",IF(AND(AC767=1,AE767&lt;&gt;1),1,0))</f>
        <v>0</v>
      </c>
      <c r="AH767" s="60" t="str">
        <f aca="false">IF(AND(E767&gt;0,AA767&lt;2,NOT(AND(C768=C767,AA768=AA767+1))),INDEX(DATAS,AA767+1),"")</f>
        <v/>
      </c>
      <c r="AI767" s="60" t="str">
        <f aca="false">IF(AND(AC767=1,AA767&lt;2),IF(AND(C768=C767,AA768=AA767+1),IF(AC768=1,"",INDEX(DATAS,AA767+1)),INDEX(DATAS,AA767+1)),"")</f>
        <v/>
      </c>
    </row>
    <row r="768" customFormat="false" ht="15" hidden="false" customHeight="false" outlineLevel="0" collapsed="false">
      <c r="A768" s="60" t="n">
        <v>46309</v>
      </c>
      <c r="B768" s="0" t="n">
        <v>5</v>
      </c>
      <c r="C768" s="0" t="n">
        <v>4067</v>
      </c>
      <c r="D768" s="0" t="n">
        <v>280</v>
      </c>
      <c r="E768" s="0" t="n">
        <v>2</v>
      </c>
      <c r="F768" s="55" t="s">
        <v>461</v>
      </c>
      <c r="G768" s="0" t="n">
        <v>39.8</v>
      </c>
      <c r="H768" s="0" t="n">
        <v>37</v>
      </c>
      <c r="I768" s="55" t="s">
        <v>143</v>
      </c>
      <c r="J768" s="0" t="n">
        <v>280</v>
      </c>
      <c r="K768" s="0" t="n">
        <v>70</v>
      </c>
      <c r="M768" s="0" t="n">
        <v>1191.55</v>
      </c>
      <c r="N768" s="0" t="n">
        <v>68.58</v>
      </c>
      <c r="O768" s="0" t="n">
        <v>36.08</v>
      </c>
      <c r="P768" s="0" t="n">
        <v>4.76</v>
      </c>
      <c r="Q768" s="0" t="n">
        <v>3.88</v>
      </c>
      <c r="R768" s="0" t="n">
        <v>4622</v>
      </c>
      <c r="S768" s="0" t="n">
        <v>9130</v>
      </c>
      <c r="T768" s="0" t="n">
        <v>48.9</v>
      </c>
      <c r="U768" s="0" t="n">
        <v>1565</v>
      </c>
      <c r="V768" s="0" t="n">
        <v>2</v>
      </c>
      <c r="W768" s="60" t="n">
        <v>46178</v>
      </c>
      <c r="X768" s="55" t="n">
        <f aca="false">IF(I768="Male",0,1)</f>
        <v>1</v>
      </c>
      <c r="Y768" s="55" t="n">
        <f aca="false">IF(OR(I768="DNB",I768="Dry DNB"),1,0)</f>
        <v>1</v>
      </c>
      <c r="Z768" s="55" t="n">
        <f aca="false">IF(ISNUMBER(W768),A768-W768,"")</f>
        <v>131</v>
      </c>
      <c r="AA768" s="55" t="n">
        <f aca="false">MATCH(A768,DATAS,0)</f>
        <v>1</v>
      </c>
      <c r="AB768" s="55" t="n">
        <f aca="false">IF(AND(E768&gt;0,OR(AND(B768&gt;=1,B768&lt;=6),B768=10)),1,0)</f>
        <v>1</v>
      </c>
      <c r="AC768" s="55" t="n">
        <f aca="false">IF(AND(E768&gt;0,B768=10),1,0)</f>
        <v>0</v>
      </c>
      <c r="AD768" s="0" t="str">
        <f aca="false">IF(AND(C767=C768,AA767=AA768-1),AB767,"")</f>
        <v/>
      </c>
      <c r="AE768" s="0" t="str">
        <f aca="false">IF(AND(C767=C768,AA767=AA768-1),AC767,"")</f>
        <v/>
      </c>
      <c r="AF768" s="0" t="str">
        <f aca="false">IF(AA768=1,"",IF(AND(AB768=1,AD768&lt;&gt;1),1,0))</f>
        <v/>
      </c>
      <c r="AG768" s="0" t="str">
        <f aca="false">IF(AA768=1,"",IF(AND(AC768=1,AE768&lt;&gt;1),1,0))</f>
        <v/>
      </c>
      <c r="AH768" s="60" t="str">
        <f aca="false">IF(AND(E768&gt;0,AA768&lt;2,NOT(AND(C769=C768,AA769=AA768+1))),INDEX(DATAS,AA768+1),"")</f>
        <v/>
      </c>
      <c r="AI768" s="60" t="str">
        <f aca="false">IF(AND(AC768=1,AA768&lt;2),IF(AND(C769=C768,AA769=AA768+1),IF(AC769=1,"",INDEX(DATAS,AA768+1)),INDEX(DATAS,AA768+1)),"")</f>
        <v/>
      </c>
    </row>
    <row r="769" customFormat="false" ht="15" hidden="false" customHeight="false" outlineLevel="0" collapsed="false">
      <c r="A769" s="60" t="n">
        <v>46310</v>
      </c>
      <c r="B769" s="0" t="n">
        <v>5</v>
      </c>
      <c r="C769" s="0" t="n">
        <v>4067</v>
      </c>
      <c r="D769" s="0" t="n">
        <v>281</v>
      </c>
      <c r="E769" s="0" t="n">
        <v>2</v>
      </c>
      <c r="F769" s="55" t="s">
        <v>461</v>
      </c>
      <c r="G769" s="0" t="n">
        <v>41.4</v>
      </c>
      <c r="H769" s="0" t="n">
        <v>37</v>
      </c>
      <c r="I769" s="55" t="s">
        <v>143</v>
      </c>
      <c r="J769" s="0" t="n">
        <v>281</v>
      </c>
      <c r="K769" s="0" t="n">
        <v>70</v>
      </c>
      <c r="M769" s="0" t="n">
        <v>1191.55</v>
      </c>
      <c r="N769" s="0" t="n">
        <v>68.58</v>
      </c>
      <c r="O769" s="0" t="n">
        <v>36.08</v>
      </c>
      <c r="P769" s="0" t="n">
        <v>4.76</v>
      </c>
      <c r="Q769" s="0" t="n">
        <v>3.88</v>
      </c>
      <c r="T769" s="0" t="n">
        <v>48.9</v>
      </c>
      <c r="U769" s="0" t="n">
        <v>1566</v>
      </c>
      <c r="V769" s="0" t="n">
        <v>2</v>
      </c>
      <c r="W769" s="60" t="n">
        <v>46178</v>
      </c>
      <c r="X769" s="55" t="n">
        <f aca="false">IF(I769="Male",0,1)</f>
        <v>1</v>
      </c>
      <c r="Y769" s="55" t="n">
        <f aca="false">IF(OR(I769="DNB",I769="Dry DNB"),1,0)</f>
        <v>1</v>
      </c>
      <c r="Z769" s="55" t="n">
        <f aca="false">IF(ISNUMBER(W769),A769-W769,"")</f>
        <v>132</v>
      </c>
      <c r="AA769" s="55" t="n">
        <f aca="false">MATCH(A769,DATAS,0)</f>
        <v>2</v>
      </c>
      <c r="AB769" s="55" t="n">
        <f aca="false">IF(AND(E769&gt;0,OR(AND(B769&gt;=1,B769&lt;=6),B769=10)),1,0)</f>
        <v>1</v>
      </c>
      <c r="AC769" s="55" t="n">
        <f aca="false">IF(AND(E769&gt;0,B769=10),1,0)</f>
        <v>0</v>
      </c>
      <c r="AD769" s="55" t="n">
        <f aca="false">IF(AND(C768=C769,AA768=AA769-1),AB768,"")</f>
        <v>1</v>
      </c>
      <c r="AE769" s="55" t="n">
        <f aca="false">IF(AND(C768=C769,AA768=AA769-1),AC768,"")</f>
        <v>0</v>
      </c>
      <c r="AF769" s="55" t="n">
        <f aca="false">IF(AA769=1,"",IF(AND(AB769=1,AD769&lt;&gt;1),1,0))</f>
        <v>0</v>
      </c>
      <c r="AG769" s="55" t="n">
        <f aca="false">IF(AA769=1,"",IF(AND(AC769=1,AE769&lt;&gt;1),1,0))</f>
        <v>0</v>
      </c>
      <c r="AH769" s="60" t="str">
        <f aca="false">IF(AND(E769&gt;0,AA769&lt;2,NOT(AND(C770=C769,AA770=AA769+1))),INDEX(DATAS,AA769+1),"")</f>
        <v/>
      </c>
      <c r="AI769" s="60" t="str">
        <f aca="false">IF(AND(AC769=1,AA769&lt;2),IF(AND(C770=C769,AA770=AA769+1),IF(AC770=1,"",INDEX(DATAS,AA769+1)),INDEX(DATAS,AA769+1)),"")</f>
        <v/>
      </c>
    </row>
    <row r="770" customFormat="false" ht="15" hidden="false" customHeight="false" outlineLevel="0" collapsed="false">
      <c r="A770" s="60" t="n">
        <v>46309</v>
      </c>
      <c r="B770" s="0" t="n">
        <v>2</v>
      </c>
      <c r="C770" s="0" t="n">
        <v>4071</v>
      </c>
      <c r="D770" s="0" t="n">
        <v>137</v>
      </c>
      <c r="E770" s="0" t="n">
        <v>3</v>
      </c>
      <c r="F770" s="55" t="s">
        <v>462</v>
      </c>
      <c r="G770" s="0" t="n">
        <v>51.7</v>
      </c>
      <c r="H770" s="0" t="n">
        <v>48</v>
      </c>
      <c r="I770" s="55" t="s">
        <v>157</v>
      </c>
      <c r="J770" s="0" t="n">
        <v>67</v>
      </c>
      <c r="K770" s="0" t="n">
        <v>67</v>
      </c>
      <c r="L770" s="0" t="n">
        <v>70</v>
      </c>
      <c r="M770" s="0" t="n">
        <v>651.59</v>
      </c>
      <c r="N770" s="0" t="n">
        <v>28.34</v>
      </c>
      <c r="O770" s="0" t="n">
        <v>23.7</v>
      </c>
      <c r="P770" s="0" t="n">
        <v>3.54</v>
      </c>
      <c r="Q770" s="0" t="n">
        <v>3.16</v>
      </c>
      <c r="R770" s="0" t="n">
        <v>5855</v>
      </c>
      <c r="S770" s="0" t="n">
        <v>11697</v>
      </c>
      <c r="T770" s="0" t="n">
        <v>61.1</v>
      </c>
      <c r="U770" s="0" t="n">
        <v>1563</v>
      </c>
      <c r="V770" s="0" t="n">
        <v>1</v>
      </c>
      <c r="W770" s="60" t="n">
        <v>46240</v>
      </c>
      <c r="X770" s="55" t="n">
        <f aca="false">IF(I770="Male",0,1)</f>
        <v>1</v>
      </c>
      <c r="Y770" s="55" t="n">
        <f aca="false">IF(OR(I770="DNB",I770="Dry DNB"),1,0)</f>
        <v>0</v>
      </c>
      <c r="Z770" s="55" t="n">
        <f aca="false">IF(ISNUMBER(W770),A770-W770,"")</f>
        <v>69</v>
      </c>
      <c r="AA770" s="55" t="n">
        <f aca="false">MATCH(A770,DATAS,0)</f>
        <v>1</v>
      </c>
      <c r="AB770" s="55" t="n">
        <f aca="false">IF(AND(E770&gt;0,OR(AND(B770&gt;=1,B770&lt;=6),B770=10)),1,0)</f>
        <v>1</v>
      </c>
      <c r="AC770" s="55" t="n">
        <f aca="false">IF(AND(E770&gt;0,B770=10),1,0)</f>
        <v>0</v>
      </c>
      <c r="AD770" s="0" t="str">
        <f aca="false">IF(AND(C769=C770,AA769=AA770-1),AB769,"")</f>
        <v/>
      </c>
      <c r="AE770" s="0" t="str">
        <f aca="false">IF(AND(C769=C770,AA769=AA770-1),AC769,"")</f>
        <v/>
      </c>
      <c r="AF770" s="0" t="str">
        <f aca="false">IF(AA770=1,"",IF(AND(AB770=1,AD770&lt;&gt;1),1,0))</f>
        <v/>
      </c>
      <c r="AG770" s="0" t="str">
        <f aca="false">IF(AA770=1,"",IF(AND(AC770=1,AE770&lt;&gt;1),1,0))</f>
        <v/>
      </c>
      <c r="AH770" s="60" t="str">
        <f aca="false">IF(AND(E770&gt;0,AA770&lt;2,NOT(AND(C771=C770,AA771=AA770+1))),INDEX(DATAS,AA770+1),"")</f>
        <v/>
      </c>
      <c r="AI770" s="60" t="str">
        <f aca="false">IF(AND(AC770=1,AA770&lt;2),IF(AND(C771=C770,AA771=AA770+1),IF(AC771=1,"",INDEX(DATAS,AA770+1)),INDEX(DATAS,AA770+1)),"")</f>
        <v/>
      </c>
    </row>
    <row r="771" customFormat="false" ht="15" hidden="false" customHeight="false" outlineLevel="0" collapsed="false">
      <c r="A771" s="60" t="n">
        <v>46310</v>
      </c>
      <c r="B771" s="0" t="n">
        <v>2</v>
      </c>
      <c r="C771" s="0" t="n">
        <v>4071</v>
      </c>
      <c r="D771" s="0" t="n">
        <v>138</v>
      </c>
      <c r="E771" s="0" t="n">
        <v>3</v>
      </c>
      <c r="F771" s="55" t="s">
        <v>462</v>
      </c>
      <c r="G771" s="0" t="n">
        <v>52.9</v>
      </c>
      <c r="H771" s="0" t="n">
        <v>48</v>
      </c>
      <c r="I771" s="55" t="s">
        <v>157</v>
      </c>
      <c r="J771" s="0" t="n">
        <v>67</v>
      </c>
      <c r="K771" s="0" t="n">
        <v>67</v>
      </c>
      <c r="L771" s="0" t="n">
        <v>71</v>
      </c>
      <c r="M771" s="0" t="n">
        <v>651.59</v>
      </c>
      <c r="N771" s="0" t="n">
        <v>28.34</v>
      </c>
      <c r="O771" s="0" t="n">
        <v>23.7</v>
      </c>
      <c r="P771" s="0" t="n">
        <v>3.54</v>
      </c>
      <c r="Q771" s="0" t="n">
        <v>3.16</v>
      </c>
      <c r="T771" s="0" t="n">
        <v>61.1</v>
      </c>
      <c r="U771" s="0" t="n">
        <v>1564</v>
      </c>
      <c r="V771" s="0" t="n">
        <v>1</v>
      </c>
      <c r="W771" s="60" t="n">
        <v>46240</v>
      </c>
      <c r="X771" s="55" t="n">
        <f aca="false">IF(I771="Male",0,1)</f>
        <v>1</v>
      </c>
      <c r="Y771" s="55" t="n">
        <f aca="false">IF(OR(I771="DNB",I771="Dry DNB"),1,0)</f>
        <v>0</v>
      </c>
      <c r="Z771" s="55" t="n">
        <f aca="false">IF(ISNUMBER(W771),A771-W771,"")</f>
        <v>70</v>
      </c>
      <c r="AA771" s="55" t="n">
        <f aca="false">MATCH(A771,DATAS,0)</f>
        <v>2</v>
      </c>
      <c r="AB771" s="55" t="n">
        <f aca="false">IF(AND(E771&gt;0,OR(AND(B771&gt;=1,B771&lt;=6),B771=10)),1,0)</f>
        <v>1</v>
      </c>
      <c r="AC771" s="55" t="n">
        <f aca="false">IF(AND(E771&gt;0,B771=10),1,0)</f>
        <v>0</v>
      </c>
      <c r="AD771" s="55" t="n">
        <f aca="false">IF(AND(C770=C771,AA770=AA771-1),AB770,"")</f>
        <v>1</v>
      </c>
      <c r="AE771" s="55" t="n">
        <f aca="false">IF(AND(C770=C771,AA770=AA771-1),AC770,"")</f>
        <v>0</v>
      </c>
      <c r="AF771" s="55" t="n">
        <f aca="false">IF(AA771=1,"",IF(AND(AB771=1,AD771&lt;&gt;1),1,0))</f>
        <v>0</v>
      </c>
      <c r="AG771" s="55" t="n">
        <f aca="false">IF(AA771=1,"",IF(AND(AC771=1,AE771&lt;&gt;1),1,0))</f>
        <v>0</v>
      </c>
      <c r="AH771" s="60" t="str">
        <f aca="false">IF(AND(E771&gt;0,AA771&lt;2,NOT(AND(C772=C771,AA772=AA771+1))),INDEX(DATAS,AA771+1),"")</f>
        <v/>
      </c>
      <c r="AI771" s="60" t="str">
        <f aca="false">IF(AND(AC771=1,AA771&lt;2),IF(AND(C772=C771,AA772=AA771+1),IF(AC772=1,"",INDEX(DATAS,AA771+1)),INDEX(DATAS,AA771+1)),"")</f>
        <v/>
      </c>
    </row>
    <row r="772" customFormat="false" ht="15" hidden="false" customHeight="false" outlineLevel="0" collapsed="false">
      <c r="A772" s="60" t="n">
        <v>46309</v>
      </c>
      <c r="B772" s="0" t="n">
        <v>6</v>
      </c>
      <c r="C772" s="0" t="n">
        <v>4074</v>
      </c>
      <c r="D772" s="0" t="n">
        <v>182</v>
      </c>
      <c r="E772" s="0" t="n">
        <v>3</v>
      </c>
      <c r="F772" s="55" t="s">
        <v>463</v>
      </c>
      <c r="G772" s="0" t="n">
        <v>19.7</v>
      </c>
      <c r="H772" s="0" t="n">
        <v>22</v>
      </c>
      <c r="I772" s="55" t="s">
        <v>177</v>
      </c>
      <c r="J772" s="0" t="n">
        <v>182</v>
      </c>
      <c r="K772" s="0" t="n">
        <v>63</v>
      </c>
      <c r="M772" s="0" t="n">
        <v>269.95</v>
      </c>
      <c r="N772" s="0" t="n">
        <v>-1.06</v>
      </c>
      <c r="O772" s="0" t="n">
        <v>17.89</v>
      </c>
      <c r="P772" s="0" t="n">
        <v>2.67</v>
      </c>
      <c r="Q772" s="0" t="n">
        <v>3.66</v>
      </c>
      <c r="R772" s="0" t="n">
        <v>3933</v>
      </c>
      <c r="S772" s="0" t="n">
        <v>7611</v>
      </c>
      <c r="T772" s="0" t="n">
        <v>42.3</v>
      </c>
      <c r="U772" s="0" t="n">
        <v>1562</v>
      </c>
      <c r="V772" s="0" t="n">
        <v>3</v>
      </c>
      <c r="W772" s="60" t="n">
        <v>46276</v>
      </c>
      <c r="X772" s="55" t="n">
        <f aca="false">IF(I772="Male",0,1)</f>
        <v>1</v>
      </c>
      <c r="Y772" s="55" t="n">
        <f aca="false">IF(OR(I772="DNB",I772="Dry DNB"),1,0)</f>
        <v>0</v>
      </c>
      <c r="Z772" s="55" t="n">
        <f aca="false">IF(ISNUMBER(W772),A772-W772,"")</f>
        <v>33</v>
      </c>
      <c r="AA772" s="55" t="n">
        <f aca="false">MATCH(A772,DATAS,0)</f>
        <v>1</v>
      </c>
      <c r="AB772" s="55" t="n">
        <f aca="false">IF(AND(E772&gt;0,OR(AND(B772&gt;=1,B772&lt;=6),B772=10)),1,0)</f>
        <v>1</v>
      </c>
      <c r="AC772" s="55" t="n">
        <f aca="false">IF(AND(E772&gt;0,B772=10),1,0)</f>
        <v>0</v>
      </c>
      <c r="AD772" s="0" t="str">
        <f aca="false">IF(AND(C771=C772,AA771=AA772-1),AB771,"")</f>
        <v/>
      </c>
      <c r="AE772" s="0" t="str">
        <f aca="false">IF(AND(C771=C772,AA771=AA772-1),AC771,"")</f>
        <v/>
      </c>
      <c r="AF772" s="0" t="str">
        <f aca="false">IF(AA772=1,"",IF(AND(AB772=1,AD772&lt;&gt;1),1,0))</f>
        <v/>
      </c>
      <c r="AG772" s="0" t="str">
        <f aca="false">IF(AA772=1,"",IF(AND(AC772=1,AE772&lt;&gt;1),1,0))</f>
        <v/>
      </c>
      <c r="AH772" s="60" t="str">
        <f aca="false">IF(AND(E772&gt;0,AA772&lt;2,NOT(AND(C773=C772,AA773=AA772+1))),INDEX(DATAS,AA772+1),"")</f>
        <v/>
      </c>
      <c r="AI772" s="60" t="str">
        <f aca="false">IF(AND(AC772=1,AA772&lt;2),IF(AND(C773=C772,AA773=AA772+1),IF(AC773=1,"",INDEX(DATAS,AA772+1)),INDEX(DATAS,AA772+1)),"")</f>
        <v/>
      </c>
    </row>
    <row r="773" customFormat="false" ht="15" hidden="false" customHeight="false" outlineLevel="0" collapsed="false">
      <c r="A773" s="60" t="n">
        <v>46310</v>
      </c>
      <c r="B773" s="0" t="n">
        <v>6</v>
      </c>
      <c r="C773" s="0" t="n">
        <v>4074</v>
      </c>
      <c r="D773" s="0" t="n">
        <v>183</v>
      </c>
      <c r="E773" s="0" t="n">
        <v>3</v>
      </c>
      <c r="F773" s="55" t="s">
        <v>463</v>
      </c>
      <c r="G773" s="0" t="n">
        <v>19.5</v>
      </c>
      <c r="H773" s="0" t="n">
        <v>20</v>
      </c>
      <c r="I773" s="55" t="s">
        <v>177</v>
      </c>
      <c r="J773" s="0" t="n">
        <v>183</v>
      </c>
      <c r="K773" s="0" t="n">
        <v>63</v>
      </c>
      <c r="M773" s="0" t="n">
        <v>269.95</v>
      </c>
      <c r="N773" s="0" t="n">
        <v>-1.06</v>
      </c>
      <c r="O773" s="0" t="n">
        <v>17.89</v>
      </c>
      <c r="P773" s="0" t="n">
        <v>2.67</v>
      </c>
      <c r="Q773" s="0" t="n">
        <v>3.66</v>
      </c>
      <c r="T773" s="0" t="n">
        <v>42.3</v>
      </c>
      <c r="U773" s="0" t="n">
        <v>1563</v>
      </c>
      <c r="V773" s="0" t="n">
        <v>3</v>
      </c>
      <c r="W773" s="60" t="n">
        <v>46276</v>
      </c>
      <c r="X773" s="55" t="n">
        <f aca="false">IF(I773="Male",0,1)</f>
        <v>1</v>
      </c>
      <c r="Y773" s="55" t="n">
        <f aca="false">IF(OR(I773="DNB",I773="Dry DNB"),1,0)</f>
        <v>0</v>
      </c>
      <c r="Z773" s="55" t="n">
        <f aca="false">IF(ISNUMBER(W773),A773-W773,"")</f>
        <v>34</v>
      </c>
      <c r="AA773" s="55" t="n">
        <f aca="false">MATCH(A773,DATAS,0)</f>
        <v>2</v>
      </c>
      <c r="AB773" s="55" t="n">
        <f aca="false">IF(AND(E773&gt;0,OR(AND(B773&gt;=1,B773&lt;=6),B773=10)),1,0)</f>
        <v>1</v>
      </c>
      <c r="AC773" s="55" t="n">
        <f aca="false">IF(AND(E773&gt;0,B773=10),1,0)</f>
        <v>0</v>
      </c>
      <c r="AD773" s="55" t="n">
        <f aca="false">IF(AND(C772=C773,AA772=AA773-1),AB772,"")</f>
        <v>1</v>
      </c>
      <c r="AE773" s="55" t="n">
        <f aca="false">IF(AND(C772=C773,AA772=AA773-1),AC772,"")</f>
        <v>0</v>
      </c>
      <c r="AF773" s="55" t="n">
        <f aca="false">IF(AA773=1,"",IF(AND(AB773=1,AD773&lt;&gt;1),1,0))</f>
        <v>0</v>
      </c>
      <c r="AG773" s="55" t="n">
        <f aca="false">IF(AA773=1,"",IF(AND(AC773=1,AE773&lt;&gt;1),1,0))</f>
        <v>0</v>
      </c>
      <c r="AH773" s="60" t="str">
        <f aca="false">IF(AND(E773&gt;0,AA773&lt;2,NOT(AND(C774=C773,AA774=AA773+1))),INDEX(DATAS,AA773+1),"")</f>
        <v/>
      </c>
      <c r="AI773" s="60" t="str">
        <f aca="false">IF(AND(AC773=1,AA773&lt;2),IF(AND(C774=C773,AA774=AA773+1),IF(AC774=1,"",INDEX(DATAS,AA773+1)),INDEX(DATAS,AA773+1)),"")</f>
        <v/>
      </c>
    </row>
    <row r="774" customFormat="false" ht="15" hidden="false" customHeight="false" outlineLevel="0" collapsed="false">
      <c r="A774" s="60" t="n">
        <v>46309</v>
      </c>
      <c r="B774" s="0" t="n">
        <v>10</v>
      </c>
      <c r="C774" s="0" t="n">
        <v>4075</v>
      </c>
      <c r="D774" s="0" t="n">
        <v>10</v>
      </c>
      <c r="E774" s="0" t="n">
        <v>3</v>
      </c>
      <c r="F774" s="55" t="s">
        <v>463</v>
      </c>
      <c r="G774" s="0" t="n">
        <v>33.8</v>
      </c>
      <c r="H774" s="0" t="n">
        <v>22</v>
      </c>
      <c r="I774" s="55" t="s">
        <v>166</v>
      </c>
      <c r="J774" s="0" t="n">
        <v>10</v>
      </c>
      <c r="M774" s="0" t="n">
        <v>804.73</v>
      </c>
      <c r="N774" s="0" t="n">
        <v>42.67</v>
      </c>
      <c r="O774" s="0" t="n">
        <v>27.35</v>
      </c>
      <c r="R774" s="0" t="n">
        <v>1889</v>
      </c>
      <c r="S774" s="0" t="n">
        <v>3797</v>
      </c>
      <c r="U774" s="0" t="n">
        <v>1562</v>
      </c>
      <c r="V774" s="0" t="n">
        <v>0</v>
      </c>
      <c r="X774" s="55" t="n">
        <f aca="false">IF(I774="Male",0,1)</f>
        <v>1</v>
      </c>
      <c r="Y774" s="55" t="n">
        <f aca="false">IF(OR(I774="DNB",I774="Dry DNB"),1,0)</f>
        <v>0</v>
      </c>
      <c r="Z774" s="0" t="str">
        <f aca="false">IF(ISNUMBER(W774),A774-W774,"")</f>
        <v/>
      </c>
      <c r="AA774" s="55" t="n">
        <f aca="false">MATCH(A774,DATAS,0)</f>
        <v>1</v>
      </c>
      <c r="AB774" s="55" t="n">
        <f aca="false">IF(AND(E774&gt;0,OR(AND(B774&gt;=1,B774&lt;=6),B774=10)),1,0)</f>
        <v>1</v>
      </c>
      <c r="AC774" s="55" t="n">
        <f aca="false">IF(AND(E774&gt;0,B774=10),1,0)</f>
        <v>1</v>
      </c>
      <c r="AD774" s="0" t="str">
        <f aca="false">IF(AND(C773=C774,AA773=AA774-1),AB773,"")</f>
        <v/>
      </c>
      <c r="AE774" s="0" t="str">
        <f aca="false">IF(AND(C773=C774,AA773=AA774-1),AC773,"")</f>
        <v/>
      </c>
      <c r="AF774" s="0" t="str">
        <f aca="false">IF(AA774=1,"",IF(AND(AB774=1,AD774&lt;&gt;1),1,0))</f>
        <v/>
      </c>
      <c r="AG774" s="0" t="str">
        <f aca="false">IF(AA774=1,"",IF(AND(AC774=1,AE774&lt;&gt;1),1,0))</f>
        <v/>
      </c>
      <c r="AH774" s="60" t="str">
        <f aca="false">IF(AND(E774&gt;0,AA774&lt;2,NOT(AND(C775=C774,AA775=AA774+1))),INDEX(DATAS,AA774+1),"")</f>
        <v/>
      </c>
      <c r="AI774" s="60" t="str">
        <f aca="false">IF(AND(AC774=1,AA774&lt;2),IF(AND(C775=C774,AA775=AA774+1),IF(AC775=1,"",INDEX(DATAS,AA774+1)),INDEX(DATAS,AA774+1)),"")</f>
        <v/>
      </c>
    </row>
    <row r="775" customFormat="false" ht="15" hidden="false" customHeight="false" outlineLevel="0" collapsed="false">
      <c r="A775" s="60" t="n">
        <v>46310</v>
      </c>
      <c r="B775" s="0" t="n">
        <v>10</v>
      </c>
      <c r="C775" s="0" t="n">
        <v>4075</v>
      </c>
      <c r="D775" s="0" t="n">
        <v>11</v>
      </c>
      <c r="E775" s="0" t="n">
        <v>3</v>
      </c>
      <c r="F775" s="55" t="s">
        <v>463</v>
      </c>
      <c r="G775" s="0" t="n">
        <v>30.3</v>
      </c>
      <c r="H775" s="0" t="n">
        <v>23</v>
      </c>
      <c r="I775" s="55" t="s">
        <v>166</v>
      </c>
      <c r="J775" s="0" t="n">
        <v>11</v>
      </c>
      <c r="M775" s="0" t="n">
        <v>804.73</v>
      </c>
      <c r="N775" s="0" t="n">
        <v>42.67</v>
      </c>
      <c r="O775" s="0" t="n">
        <v>27.35</v>
      </c>
      <c r="U775" s="0" t="n">
        <v>1563</v>
      </c>
      <c r="V775" s="0" t="n">
        <v>0</v>
      </c>
      <c r="X775" s="55" t="n">
        <f aca="false">IF(I775="Male",0,1)</f>
        <v>1</v>
      </c>
      <c r="Y775" s="55" t="n">
        <f aca="false">IF(OR(I775="DNB",I775="Dry DNB"),1,0)</f>
        <v>0</v>
      </c>
      <c r="Z775" s="0" t="str">
        <f aca="false">IF(ISNUMBER(W775),A775-W775,"")</f>
        <v/>
      </c>
      <c r="AA775" s="55" t="n">
        <f aca="false">MATCH(A775,DATAS,0)</f>
        <v>2</v>
      </c>
      <c r="AB775" s="55" t="n">
        <f aca="false">IF(AND(E775&gt;0,OR(AND(B775&gt;=1,B775&lt;=6),B775=10)),1,0)</f>
        <v>1</v>
      </c>
      <c r="AC775" s="55" t="n">
        <f aca="false">IF(AND(E775&gt;0,B775=10),1,0)</f>
        <v>1</v>
      </c>
      <c r="AD775" s="55" t="n">
        <f aca="false">IF(AND(C774=C775,AA774=AA775-1),AB774,"")</f>
        <v>1</v>
      </c>
      <c r="AE775" s="55" t="n">
        <f aca="false">IF(AND(C774=C775,AA774=AA775-1),AC774,"")</f>
        <v>1</v>
      </c>
      <c r="AF775" s="55" t="n">
        <f aca="false">IF(AA775=1,"",IF(AND(AB775=1,AD775&lt;&gt;1),1,0))</f>
        <v>0</v>
      </c>
      <c r="AG775" s="55" t="n">
        <f aca="false">IF(AA775=1,"",IF(AND(AC775=1,AE775&lt;&gt;1),1,0))</f>
        <v>0</v>
      </c>
      <c r="AH775" s="60" t="str">
        <f aca="false">IF(AND(E775&gt;0,AA775&lt;2,NOT(AND(C776=C775,AA776=AA775+1))),INDEX(DATAS,AA775+1),"")</f>
        <v/>
      </c>
      <c r="AI775" s="60" t="str">
        <f aca="false">IF(AND(AC775=1,AA775&lt;2),IF(AND(C776=C775,AA776=AA775+1),IF(AC776=1,"",INDEX(DATAS,AA775+1)),INDEX(DATAS,AA775+1)),"")</f>
        <v/>
      </c>
    </row>
    <row r="776" customFormat="false" ht="15" hidden="false" customHeight="false" outlineLevel="0" collapsed="false">
      <c r="A776" s="60" t="n">
        <v>46309</v>
      </c>
      <c r="B776" s="0" t="n">
        <v>3</v>
      </c>
      <c r="C776" s="0" t="n">
        <v>4078</v>
      </c>
      <c r="D776" s="0" t="n">
        <v>154</v>
      </c>
      <c r="E776" s="0" t="n">
        <v>3</v>
      </c>
      <c r="F776" s="55" t="s">
        <v>464</v>
      </c>
      <c r="G776" s="0" t="n">
        <v>59.1</v>
      </c>
      <c r="H776" s="0" t="n">
        <v>59</v>
      </c>
      <c r="I776" s="55" t="s">
        <v>177</v>
      </c>
      <c r="J776" s="0" t="n">
        <v>154</v>
      </c>
      <c r="K776" s="0" t="n">
        <v>63</v>
      </c>
      <c r="M776" s="0" t="n">
        <v>420.55</v>
      </c>
      <c r="N776" s="0" t="n">
        <v>47.43</v>
      </c>
      <c r="O776" s="0" t="n">
        <v>28.37</v>
      </c>
      <c r="P776" s="0" t="n">
        <v>2.1</v>
      </c>
      <c r="Q776" s="0" t="n">
        <v>3.16</v>
      </c>
      <c r="R776" s="0" t="n">
        <v>5766</v>
      </c>
      <c r="S776" s="0" t="n">
        <v>11935</v>
      </c>
      <c r="T776" s="0" t="n">
        <v>62.7</v>
      </c>
      <c r="U776" s="0" t="n">
        <v>1561</v>
      </c>
      <c r="V776" s="0" t="n">
        <v>3</v>
      </c>
      <c r="W776" s="60" t="n">
        <v>46275</v>
      </c>
      <c r="X776" s="55" t="n">
        <f aca="false">IF(I776="Male",0,1)</f>
        <v>1</v>
      </c>
      <c r="Y776" s="55" t="n">
        <f aca="false">IF(OR(I776="DNB",I776="Dry DNB"),1,0)</f>
        <v>0</v>
      </c>
      <c r="Z776" s="55" t="n">
        <f aca="false">IF(ISNUMBER(W776),A776-W776,"")</f>
        <v>34</v>
      </c>
      <c r="AA776" s="55" t="n">
        <f aca="false">MATCH(A776,DATAS,0)</f>
        <v>1</v>
      </c>
      <c r="AB776" s="55" t="n">
        <f aca="false">IF(AND(E776&gt;0,OR(AND(B776&gt;=1,B776&lt;=6),B776=10)),1,0)</f>
        <v>1</v>
      </c>
      <c r="AC776" s="55" t="n">
        <f aca="false">IF(AND(E776&gt;0,B776=10),1,0)</f>
        <v>0</v>
      </c>
      <c r="AD776" s="0" t="str">
        <f aca="false">IF(AND(C775=C776,AA775=AA776-1),AB775,"")</f>
        <v/>
      </c>
      <c r="AE776" s="0" t="str">
        <f aca="false">IF(AND(C775=C776,AA775=AA776-1),AC775,"")</f>
        <v/>
      </c>
      <c r="AF776" s="0" t="str">
        <f aca="false">IF(AA776=1,"",IF(AND(AB776=1,AD776&lt;&gt;1),1,0))</f>
        <v/>
      </c>
      <c r="AG776" s="0" t="str">
        <f aca="false">IF(AA776=1,"",IF(AND(AC776=1,AE776&lt;&gt;1),1,0))</f>
        <v/>
      </c>
      <c r="AH776" s="60" t="str">
        <f aca="false">IF(AND(E776&gt;0,AA776&lt;2,NOT(AND(C777=C776,AA777=AA776+1))),INDEX(DATAS,AA776+1),"")</f>
        <v/>
      </c>
      <c r="AI776" s="60" t="str">
        <f aca="false">IF(AND(AC776=1,AA776&lt;2),IF(AND(C777=C776,AA777=AA776+1),IF(AC777=1,"",INDEX(DATAS,AA776+1)),INDEX(DATAS,AA776+1)),"")</f>
        <v/>
      </c>
    </row>
    <row r="777" customFormat="false" ht="15" hidden="false" customHeight="false" outlineLevel="0" collapsed="false">
      <c r="A777" s="60" t="n">
        <v>46310</v>
      </c>
      <c r="B777" s="0" t="n">
        <v>3</v>
      </c>
      <c r="C777" s="0" t="n">
        <v>4078</v>
      </c>
      <c r="D777" s="0" t="n">
        <v>155</v>
      </c>
      <c r="E777" s="0" t="n">
        <v>3</v>
      </c>
      <c r="F777" s="55" t="s">
        <v>464</v>
      </c>
      <c r="G777" s="0" t="n">
        <v>63.4</v>
      </c>
      <c r="H777" s="0" t="n">
        <v>59</v>
      </c>
      <c r="I777" s="55" t="s">
        <v>177</v>
      </c>
      <c r="J777" s="0" t="n">
        <v>155</v>
      </c>
      <c r="K777" s="0" t="n">
        <v>63</v>
      </c>
      <c r="M777" s="0" t="n">
        <v>420.55</v>
      </c>
      <c r="N777" s="0" t="n">
        <v>47.43</v>
      </c>
      <c r="O777" s="0" t="n">
        <v>28.37</v>
      </c>
      <c r="P777" s="0" t="n">
        <v>2.1</v>
      </c>
      <c r="Q777" s="0" t="n">
        <v>3.16</v>
      </c>
      <c r="T777" s="0" t="n">
        <v>62.7</v>
      </c>
      <c r="U777" s="0" t="n">
        <v>1562</v>
      </c>
      <c r="V777" s="0" t="n">
        <v>3</v>
      </c>
      <c r="W777" s="60" t="n">
        <v>46275</v>
      </c>
      <c r="X777" s="55" t="n">
        <f aca="false">IF(I777="Male",0,1)</f>
        <v>1</v>
      </c>
      <c r="Y777" s="55" t="n">
        <f aca="false">IF(OR(I777="DNB",I777="Dry DNB"),1,0)</f>
        <v>0</v>
      </c>
      <c r="Z777" s="55" t="n">
        <f aca="false">IF(ISNUMBER(W777),A777-W777,"")</f>
        <v>35</v>
      </c>
      <c r="AA777" s="55" t="n">
        <f aca="false">MATCH(A777,DATAS,0)</f>
        <v>2</v>
      </c>
      <c r="AB777" s="55" t="n">
        <f aca="false">IF(AND(E777&gt;0,OR(AND(B777&gt;=1,B777&lt;=6),B777=10)),1,0)</f>
        <v>1</v>
      </c>
      <c r="AC777" s="55" t="n">
        <f aca="false">IF(AND(E777&gt;0,B777=10),1,0)</f>
        <v>0</v>
      </c>
      <c r="AD777" s="55" t="n">
        <f aca="false">IF(AND(C776=C777,AA776=AA777-1),AB776,"")</f>
        <v>1</v>
      </c>
      <c r="AE777" s="55" t="n">
        <f aca="false">IF(AND(C776=C777,AA776=AA777-1),AC776,"")</f>
        <v>0</v>
      </c>
      <c r="AF777" s="55" t="n">
        <f aca="false">IF(AA777=1,"",IF(AND(AB777=1,AD777&lt;&gt;1),1,0))</f>
        <v>0</v>
      </c>
      <c r="AG777" s="55" t="n">
        <f aca="false">IF(AA777=1,"",IF(AND(AC777=1,AE777&lt;&gt;1),1,0))</f>
        <v>0</v>
      </c>
      <c r="AH777" s="60" t="str">
        <f aca="false">IF(AND(E777&gt;0,AA777&lt;2,NOT(AND(C778=C777,AA778=AA777+1))),INDEX(DATAS,AA777+1),"")</f>
        <v/>
      </c>
      <c r="AI777" s="60" t="str">
        <f aca="false">IF(AND(AC777=1,AA777&lt;2),IF(AND(C778=C777,AA778=AA777+1),IF(AC778=1,"",INDEX(DATAS,AA777+1)),INDEX(DATAS,AA777+1)),"")</f>
        <v/>
      </c>
    </row>
    <row r="778" customFormat="false" ht="15" hidden="false" customHeight="false" outlineLevel="0" collapsed="false">
      <c r="A778" s="60" t="n">
        <v>46309</v>
      </c>
      <c r="B778" s="0" t="n">
        <v>14</v>
      </c>
      <c r="C778" s="0" t="n">
        <v>4083</v>
      </c>
      <c r="D778" s="0" t="n">
        <v>387</v>
      </c>
      <c r="E778" s="0" t="n">
        <v>2</v>
      </c>
      <c r="F778" s="55" t="s">
        <v>465</v>
      </c>
      <c r="I778" s="55" t="s">
        <v>162</v>
      </c>
      <c r="J778" s="0" t="n">
        <v>164</v>
      </c>
      <c r="K778" s="0" t="n">
        <v>59</v>
      </c>
      <c r="L778" s="0" t="n">
        <v>259</v>
      </c>
      <c r="M778" s="0" t="n">
        <v>1046.21</v>
      </c>
      <c r="N778" s="0" t="n">
        <v>44.08</v>
      </c>
      <c r="O778" s="0" t="n">
        <v>41.55</v>
      </c>
      <c r="P778" s="0" t="n">
        <v>3.22</v>
      </c>
      <c r="Q778" s="0" t="n">
        <v>3.48</v>
      </c>
      <c r="R778" s="0" t="n">
        <v>6190</v>
      </c>
      <c r="S778" s="0" t="n">
        <v>12116</v>
      </c>
      <c r="T778" s="0" t="n">
        <v>68.5</v>
      </c>
      <c r="U778" s="0" t="n">
        <v>1557</v>
      </c>
      <c r="V778" s="0" t="n">
        <v>4</v>
      </c>
      <c r="W778" s="60" t="n">
        <v>46051</v>
      </c>
      <c r="X778" s="55" t="n">
        <f aca="false">IF(I778="Male",0,1)</f>
        <v>1</v>
      </c>
      <c r="Y778" s="55" t="n">
        <f aca="false">IF(OR(I778="DNB",I778="Dry DNB"),1,0)</f>
        <v>0</v>
      </c>
      <c r="Z778" s="55" t="n">
        <f aca="false">IF(ISNUMBER(W778),A778-W778,"")</f>
        <v>258</v>
      </c>
      <c r="AA778" s="55" t="n">
        <f aca="false">MATCH(A778,DATAS,0)</f>
        <v>1</v>
      </c>
      <c r="AB778" s="55" t="n">
        <f aca="false">IF(AND(E778&gt;0,OR(AND(B778&gt;=1,B778&lt;=6),B778=10)),1,0)</f>
        <v>0</v>
      </c>
      <c r="AC778" s="55" t="n">
        <f aca="false">IF(AND(E778&gt;0,B778=10),1,0)</f>
        <v>0</v>
      </c>
      <c r="AD778" s="0" t="str">
        <f aca="false">IF(AND(C777=C778,AA777=AA778-1),AB777,"")</f>
        <v/>
      </c>
      <c r="AE778" s="0" t="str">
        <f aca="false">IF(AND(C777=C778,AA777=AA778-1),AC777,"")</f>
        <v/>
      </c>
      <c r="AF778" s="0" t="str">
        <f aca="false">IF(AA778=1,"",IF(AND(AB778=1,AD778&lt;&gt;1),1,0))</f>
        <v/>
      </c>
      <c r="AG778" s="0" t="str">
        <f aca="false">IF(AA778=1,"",IF(AND(AC778=1,AE778&lt;&gt;1),1,0))</f>
        <v/>
      </c>
      <c r="AH778" s="60" t="str">
        <f aca="false">IF(AND(E778&gt;0,AA778&lt;2,NOT(AND(C779=C778,AA779=AA778+1))),INDEX(DATAS,AA778+1),"")</f>
        <v/>
      </c>
      <c r="AI778" s="60" t="str">
        <f aca="false">IF(AND(AC778=1,AA778&lt;2),IF(AND(C779=C778,AA779=AA778+1),IF(AC779=1,"",INDEX(DATAS,AA778+1)),INDEX(DATAS,AA778+1)),"")</f>
        <v/>
      </c>
    </row>
    <row r="779" customFormat="false" ht="15" hidden="false" customHeight="false" outlineLevel="0" collapsed="false">
      <c r="A779" s="60" t="n">
        <v>46310</v>
      </c>
      <c r="B779" s="0" t="n">
        <v>14</v>
      </c>
      <c r="C779" s="0" t="n">
        <v>4083</v>
      </c>
      <c r="D779" s="0" t="n">
        <v>387</v>
      </c>
      <c r="E779" s="0" t="n">
        <v>2</v>
      </c>
      <c r="F779" s="55" t="s">
        <v>465</v>
      </c>
      <c r="I779" s="55" t="s">
        <v>162</v>
      </c>
      <c r="J779" s="0" t="n">
        <v>164</v>
      </c>
      <c r="K779" s="0" t="n">
        <v>59</v>
      </c>
      <c r="L779" s="0" t="n">
        <v>260</v>
      </c>
      <c r="M779" s="0" t="n">
        <v>1046.21</v>
      </c>
      <c r="N779" s="0" t="n">
        <v>44.08</v>
      </c>
      <c r="O779" s="0" t="n">
        <v>41.55</v>
      </c>
      <c r="P779" s="0" t="n">
        <v>3.22</v>
      </c>
      <c r="Q779" s="0" t="n">
        <v>3.48</v>
      </c>
      <c r="T779" s="0" t="n">
        <v>68.5</v>
      </c>
      <c r="U779" s="0" t="n">
        <v>1558</v>
      </c>
      <c r="V779" s="0" t="n">
        <v>4</v>
      </c>
      <c r="W779" s="60" t="n">
        <v>46051</v>
      </c>
      <c r="X779" s="55" t="n">
        <f aca="false">IF(I779="Male",0,1)</f>
        <v>1</v>
      </c>
      <c r="Y779" s="55" t="n">
        <f aca="false">IF(OR(I779="DNB",I779="Dry DNB"),1,0)</f>
        <v>0</v>
      </c>
      <c r="Z779" s="55" t="n">
        <f aca="false">IF(ISNUMBER(W779),A779-W779,"")</f>
        <v>259</v>
      </c>
      <c r="AA779" s="55" t="n">
        <f aca="false">MATCH(A779,DATAS,0)</f>
        <v>2</v>
      </c>
      <c r="AB779" s="55" t="n">
        <f aca="false">IF(AND(E779&gt;0,OR(AND(B779&gt;=1,B779&lt;=6),B779=10)),1,0)</f>
        <v>0</v>
      </c>
      <c r="AC779" s="55" t="n">
        <f aca="false">IF(AND(E779&gt;0,B779=10),1,0)</f>
        <v>0</v>
      </c>
      <c r="AD779" s="55" t="n">
        <f aca="false">IF(AND(C778=C779,AA778=AA779-1),AB778,"")</f>
        <v>0</v>
      </c>
      <c r="AE779" s="55" t="n">
        <f aca="false">IF(AND(C778=C779,AA778=AA779-1),AC778,"")</f>
        <v>0</v>
      </c>
      <c r="AF779" s="55" t="n">
        <f aca="false">IF(AA779=1,"",IF(AND(AB779=1,AD779&lt;&gt;1),1,0))</f>
        <v>0</v>
      </c>
      <c r="AG779" s="55" t="n">
        <f aca="false">IF(AA779=1,"",IF(AND(AC779=1,AE779&lt;&gt;1),1,0))</f>
        <v>0</v>
      </c>
      <c r="AH779" s="60" t="str">
        <f aca="false">IF(AND(E779&gt;0,AA779&lt;2,NOT(AND(C780=C779,AA780=AA779+1))),INDEX(DATAS,AA779+1),"")</f>
        <v/>
      </c>
      <c r="AI779" s="60" t="str">
        <f aca="false">IF(AND(AC779=1,AA779&lt;2),IF(AND(C780=C779,AA780=AA779+1),IF(AC780=1,"",INDEX(DATAS,AA779+1)),INDEX(DATAS,AA779+1)),"")</f>
        <v/>
      </c>
    </row>
    <row r="780" customFormat="false" ht="15" hidden="false" customHeight="false" outlineLevel="0" collapsed="false">
      <c r="A780" s="60" t="n">
        <v>46309</v>
      </c>
      <c r="B780" s="0" t="n">
        <v>3</v>
      </c>
      <c r="C780" s="0" t="n">
        <v>4085</v>
      </c>
      <c r="D780" s="0" t="n">
        <v>46</v>
      </c>
      <c r="E780" s="0" t="n">
        <v>3</v>
      </c>
      <c r="F780" s="55" t="s">
        <v>465</v>
      </c>
      <c r="G780" s="0" t="n">
        <v>62.2</v>
      </c>
      <c r="H780" s="0" t="n">
        <v>58</v>
      </c>
      <c r="I780" s="55" t="s">
        <v>166</v>
      </c>
      <c r="J780" s="0" t="n">
        <v>46</v>
      </c>
      <c r="M780" s="0" t="n">
        <v>225.7</v>
      </c>
      <c r="N780" s="0" t="n">
        <v>43.09</v>
      </c>
      <c r="O780" s="0" t="n">
        <v>28.59</v>
      </c>
      <c r="P780" s="0" t="n">
        <v>5.8</v>
      </c>
      <c r="Q780" s="0" t="n">
        <v>3.72</v>
      </c>
      <c r="R780" s="0" t="n">
        <v>4622</v>
      </c>
      <c r="S780" s="0" t="n">
        <v>9291</v>
      </c>
      <c r="U780" s="0" t="n">
        <v>1557</v>
      </c>
      <c r="V780" s="0" t="n">
        <v>0</v>
      </c>
      <c r="X780" s="55" t="n">
        <f aca="false">IF(I780="Male",0,1)</f>
        <v>1</v>
      </c>
      <c r="Y780" s="55" t="n">
        <f aca="false">IF(OR(I780="DNB",I780="Dry DNB"),1,0)</f>
        <v>0</v>
      </c>
      <c r="Z780" s="0" t="str">
        <f aca="false">IF(ISNUMBER(W780),A780-W780,"")</f>
        <v/>
      </c>
      <c r="AA780" s="55" t="n">
        <f aca="false">MATCH(A780,DATAS,0)</f>
        <v>1</v>
      </c>
      <c r="AB780" s="55" t="n">
        <f aca="false">IF(AND(E780&gt;0,OR(AND(B780&gt;=1,B780&lt;=6),B780=10)),1,0)</f>
        <v>1</v>
      </c>
      <c r="AC780" s="55" t="n">
        <f aca="false">IF(AND(E780&gt;0,B780=10),1,0)</f>
        <v>0</v>
      </c>
      <c r="AD780" s="0" t="str">
        <f aca="false">IF(AND(C779=C780,AA779=AA780-1),AB779,"")</f>
        <v/>
      </c>
      <c r="AE780" s="0" t="str">
        <f aca="false">IF(AND(C779=C780,AA779=AA780-1),AC779,"")</f>
        <v/>
      </c>
      <c r="AF780" s="0" t="str">
        <f aca="false">IF(AA780=1,"",IF(AND(AB780=1,AD780&lt;&gt;1),1,0))</f>
        <v/>
      </c>
      <c r="AG780" s="0" t="str">
        <f aca="false">IF(AA780=1,"",IF(AND(AC780=1,AE780&lt;&gt;1),1,0))</f>
        <v/>
      </c>
      <c r="AH780" s="60" t="str">
        <f aca="false">IF(AND(E780&gt;0,AA780&lt;2,NOT(AND(C781=C780,AA781=AA780+1))),INDEX(DATAS,AA780+1),"")</f>
        <v/>
      </c>
      <c r="AI780" s="60" t="str">
        <f aca="false">IF(AND(AC780=1,AA780&lt;2),IF(AND(C781=C780,AA781=AA780+1),IF(AC781=1,"",INDEX(DATAS,AA780+1)),INDEX(DATAS,AA780+1)),"")</f>
        <v/>
      </c>
    </row>
    <row r="781" customFormat="false" ht="15" hidden="false" customHeight="false" outlineLevel="0" collapsed="false">
      <c r="A781" s="60" t="n">
        <v>46310</v>
      </c>
      <c r="B781" s="0" t="n">
        <v>3</v>
      </c>
      <c r="C781" s="0" t="n">
        <v>4085</v>
      </c>
      <c r="D781" s="0" t="n">
        <v>47</v>
      </c>
      <c r="E781" s="0" t="n">
        <v>3</v>
      </c>
      <c r="F781" s="55" t="s">
        <v>465</v>
      </c>
      <c r="G781" s="0" t="n">
        <v>62.1</v>
      </c>
      <c r="H781" s="0" t="n">
        <v>58</v>
      </c>
      <c r="I781" s="55" t="s">
        <v>166</v>
      </c>
      <c r="J781" s="0" t="n">
        <v>47</v>
      </c>
      <c r="M781" s="0" t="n">
        <v>225.7</v>
      </c>
      <c r="N781" s="0" t="n">
        <v>43.09</v>
      </c>
      <c r="O781" s="0" t="n">
        <v>28.59</v>
      </c>
      <c r="P781" s="0" t="n">
        <v>5.8</v>
      </c>
      <c r="Q781" s="0" t="n">
        <v>3.72</v>
      </c>
      <c r="U781" s="0" t="n">
        <v>1558</v>
      </c>
      <c r="V781" s="0" t="n">
        <v>0</v>
      </c>
      <c r="X781" s="55" t="n">
        <f aca="false">IF(I781="Male",0,1)</f>
        <v>1</v>
      </c>
      <c r="Y781" s="55" t="n">
        <f aca="false">IF(OR(I781="DNB",I781="Dry DNB"),1,0)</f>
        <v>0</v>
      </c>
      <c r="Z781" s="0" t="str">
        <f aca="false">IF(ISNUMBER(W781),A781-W781,"")</f>
        <v/>
      </c>
      <c r="AA781" s="55" t="n">
        <f aca="false">MATCH(A781,DATAS,0)</f>
        <v>2</v>
      </c>
      <c r="AB781" s="55" t="n">
        <f aca="false">IF(AND(E781&gt;0,OR(AND(B781&gt;=1,B781&lt;=6),B781=10)),1,0)</f>
        <v>1</v>
      </c>
      <c r="AC781" s="55" t="n">
        <f aca="false">IF(AND(E781&gt;0,B781=10),1,0)</f>
        <v>0</v>
      </c>
      <c r="AD781" s="55" t="n">
        <f aca="false">IF(AND(C780=C781,AA780=AA781-1),AB780,"")</f>
        <v>1</v>
      </c>
      <c r="AE781" s="55" t="n">
        <f aca="false">IF(AND(C780=C781,AA780=AA781-1),AC780,"")</f>
        <v>0</v>
      </c>
      <c r="AF781" s="55" t="n">
        <f aca="false">IF(AA781=1,"",IF(AND(AB781=1,AD781&lt;&gt;1),1,0))</f>
        <v>0</v>
      </c>
      <c r="AG781" s="55" t="n">
        <f aca="false">IF(AA781=1,"",IF(AND(AC781=1,AE781&lt;&gt;1),1,0))</f>
        <v>0</v>
      </c>
      <c r="AH781" s="60" t="str">
        <f aca="false">IF(AND(E781&gt;0,AA781&lt;2,NOT(AND(C782=C781,AA782=AA781+1))),INDEX(DATAS,AA781+1),"")</f>
        <v/>
      </c>
      <c r="AI781" s="60" t="str">
        <f aca="false">IF(AND(AC781=1,AA781&lt;2),IF(AND(C782=C781,AA782=AA781+1),IF(AC782=1,"",INDEX(DATAS,AA781+1)),INDEX(DATAS,AA781+1)),"")</f>
        <v/>
      </c>
    </row>
    <row r="782" customFormat="false" ht="15" hidden="false" customHeight="false" outlineLevel="0" collapsed="false">
      <c r="A782" s="60" t="n">
        <v>46309</v>
      </c>
      <c r="B782" s="0" t="n">
        <v>2</v>
      </c>
      <c r="C782" s="0" t="n">
        <v>4086</v>
      </c>
      <c r="D782" s="0" t="n">
        <v>126</v>
      </c>
      <c r="E782" s="0" t="n">
        <v>3</v>
      </c>
      <c r="F782" s="55" t="s">
        <v>465</v>
      </c>
      <c r="G782" s="0" t="n">
        <v>64.1</v>
      </c>
      <c r="H782" s="0" t="n">
        <v>64</v>
      </c>
      <c r="I782" s="55" t="s">
        <v>157</v>
      </c>
      <c r="J782" s="0" t="n">
        <v>91</v>
      </c>
      <c r="K782" s="0" t="n">
        <v>70</v>
      </c>
      <c r="L782" s="0" t="n">
        <v>35</v>
      </c>
      <c r="M782" s="0" t="n">
        <v>675.79</v>
      </c>
      <c r="N782" s="0" t="n">
        <v>52.5</v>
      </c>
      <c r="O782" s="0" t="n">
        <v>30.28</v>
      </c>
      <c r="P782" s="0" t="n">
        <v>3.92</v>
      </c>
      <c r="Q782" s="0" t="n">
        <v>3.33</v>
      </c>
      <c r="R782" s="0" t="n">
        <v>5903</v>
      </c>
      <c r="S782" s="0" t="n">
        <v>12143</v>
      </c>
      <c r="T782" s="0" t="n">
        <v>62.7</v>
      </c>
      <c r="U782" s="0" t="n">
        <v>1557</v>
      </c>
      <c r="V782" s="0" t="n">
        <v>2</v>
      </c>
      <c r="W782" s="60" t="n">
        <v>46275</v>
      </c>
      <c r="X782" s="55" t="n">
        <f aca="false">IF(I782="Male",0,1)</f>
        <v>1</v>
      </c>
      <c r="Y782" s="55" t="n">
        <f aca="false">IF(OR(I782="DNB",I782="Dry DNB"),1,0)</f>
        <v>0</v>
      </c>
      <c r="Z782" s="55" t="n">
        <f aca="false">IF(ISNUMBER(W782),A782-W782,"")</f>
        <v>34</v>
      </c>
      <c r="AA782" s="55" t="n">
        <f aca="false">MATCH(A782,DATAS,0)</f>
        <v>1</v>
      </c>
      <c r="AB782" s="55" t="n">
        <f aca="false">IF(AND(E782&gt;0,OR(AND(B782&gt;=1,B782&lt;=6),B782=10)),1,0)</f>
        <v>1</v>
      </c>
      <c r="AC782" s="55" t="n">
        <f aca="false">IF(AND(E782&gt;0,B782=10),1,0)</f>
        <v>0</v>
      </c>
      <c r="AD782" s="0" t="str">
        <f aca="false">IF(AND(C781=C782,AA781=AA782-1),AB781,"")</f>
        <v/>
      </c>
      <c r="AE782" s="0" t="str">
        <f aca="false">IF(AND(C781=C782,AA781=AA782-1),AC781,"")</f>
        <v/>
      </c>
      <c r="AF782" s="0" t="str">
        <f aca="false">IF(AA782=1,"",IF(AND(AB782=1,AD782&lt;&gt;1),1,0))</f>
        <v/>
      </c>
      <c r="AG782" s="0" t="str">
        <f aca="false">IF(AA782=1,"",IF(AND(AC782=1,AE782&lt;&gt;1),1,0))</f>
        <v/>
      </c>
      <c r="AH782" s="60" t="str">
        <f aca="false">IF(AND(E782&gt;0,AA782&lt;2,NOT(AND(C783=C782,AA783=AA782+1))),INDEX(DATAS,AA782+1),"")</f>
        <v/>
      </c>
      <c r="AI782" s="60" t="str">
        <f aca="false">IF(AND(AC782=1,AA782&lt;2),IF(AND(C783=C782,AA783=AA782+1),IF(AC783=1,"",INDEX(DATAS,AA782+1)),INDEX(DATAS,AA782+1)),"")</f>
        <v/>
      </c>
    </row>
    <row r="783" customFormat="false" ht="15" hidden="false" customHeight="false" outlineLevel="0" collapsed="false">
      <c r="A783" s="60" t="n">
        <v>46310</v>
      </c>
      <c r="B783" s="0" t="n">
        <v>2</v>
      </c>
      <c r="C783" s="0" t="n">
        <v>4086</v>
      </c>
      <c r="D783" s="0" t="n">
        <v>127</v>
      </c>
      <c r="E783" s="0" t="n">
        <v>3</v>
      </c>
      <c r="F783" s="55" t="s">
        <v>465</v>
      </c>
      <c r="G783" s="0" t="n">
        <v>64.2</v>
      </c>
      <c r="H783" s="0" t="n">
        <v>63</v>
      </c>
      <c r="I783" s="55" t="s">
        <v>157</v>
      </c>
      <c r="J783" s="0" t="n">
        <v>91</v>
      </c>
      <c r="K783" s="0" t="n">
        <v>70</v>
      </c>
      <c r="L783" s="0" t="n">
        <v>36</v>
      </c>
      <c r="M783" s="0" t="n">
        <v>675.79</v>
      </c>
      <c r="N783" s="0" t="n">
        <v>52.5</v>
      </c>
      <c r="O783" s="0" t="n">
        <v>30.28</v>
      </c>
      <c r="P783" s="0" t="n">
        <v>3.92</v>
      </c>
      <c r="Q783" s="0" t="n">
        <v>3.33</v>
      </c>
      <c r="T783" s="0" t="n">
        <v>62.7</v>
      </c>
      <c r="U783" s="0" t="n">
        <v>1558</v>
      </c>
      <c r="V783" s="0" t="n">
        <v>2</v>
      </c>
      <c r="W783" s="60" t="n">
        <v>46275</v>
      </c>
      <c r="X783" s="55" t="n">
        <f aca="false">IF(I783="Male",0,1)</f>
        <v>1</v>
      </c>
      <c r="Y783" s="55" t="n">
        <f aca="false">IF(OR(I783="DNB",I783="Dry DNB"),1,0)</f>
        <v>0</v>
      </c>
      <c r="Z783" s="55" t="n">
        <f aca="false">IF(ISNUMBER(W783),A783-W783,"")</f>
        <v>35</v>
      </c>
      <c r="AA783" s="55" t="n">
        <f aca="false">MATCH(A783,DATAS,0)</f>
        <v>2</v>
      </c>
      <c r="AB783" s="55" t="n">
        <f aca="false">IF(AND(E783&gt;0,OR(AND(B783&gt;=1,B783&lt;=6),B783=10)),1,0)</f>
        <v>1</v>
      </c>
      <c r="AC783" s="55" t="n">
        <f aca="false">IF(AND(E783&gt;0,B783=10),1,0)</f>
        <v>0</v>
      </c>
      <c r="AD783" s="55" t="n">
        <f aca="false">IF(AND(C782=C783,AA782=AA783-1),AB782,"")</f>
        <v>1</v>
      </c>
      <c r="AE783" s="55" t="n">
        <f aca="false">IF(AND(C782=C783,AA782=AA783-1),AC782,"")</f>
        <v>0</v>
      </c>
      <c r="AF783" s="55" t="n">
        <f aca="false">IF(AA783=1,"",IF(AND(AB783=1,AD783&lt;&gt;1),1,0))</f>
        <v>0</v>
      </c>
      <c r="AG783" s="55" t="n">
        <f aca="false">IF(AA783=1,"",IF(AND(AC783=1,AE783&lt;&gt;1),1,0))</f>
        <v>0</v>
      </c>
      <c r="AH783" s="60" t="str">
        <f aca="false">IF(AND(E783&gt;0,AA783&lt;2,NOT(AND(C784=C783,AA784=AA783+1))),INDEX(DATAS,AA783+1),"")</f>
        <v/>
      </c>
      <c r="AI783" s="60" t="str">
        <f aca="false">IF(AND(AC783=1,AA783&lt;2),IF(AND(C784=C783,AA784=AA783+1),IF(AC784=1,"",INDEX(DATAS,AA783+1)),INDEX(DATAS,AA783+1)),"")</f>
        <v/>
      </c>
    </row>
    <row r="784" customFormat="false" ht="15" hidden="false" customHeight="false" outlineLevel="0" collapsed="false">
      <c r="A784" s="60" t="n">
        <v>46309</v>
      </c>
      <c r="B784" s="0" t="n">
        <v>3</v>
      </c>
      <c r="C784" s="0" t="n">
        <v>4090</v>
      </c>
      <c r="D784" s="0" t="n">
        <v>48</v>
      </c>
      <c r="E784" s="0" t="n">
        <v>3</v>
      </c>
      <c r="F784" s="55" t="s">
        <v>466</v>
      </c>
      <c r="G784" s="0" t="n">
        <v>58.5</v>
      </c>
      <c r="H784" s="0" t="n">
        <v>58</v>
      </c>
      <c r="I784" s="55" t="s">
        <v>166</v>
      </c>
      <c r="J784" s="0" t="n">
        <v>48</v>
      </c>
      <c r="M784" s="0" t="n">
        <v>561.78</v>
      </c>
      <c r="N784" s="0" t="n">
        <v>49.53</v>
      </c>
      <c r="O784" s="0" t="n">
        <v>37.1</v>
      </c>
      <c r="P784" s="0" t="n">
        <v>3.29</v>
      </c>
      <c r="Q784" s="0" t="n">
        <v>3.59</v>
      </c>
      <c r="R784" s="0" t="n">
        <v>4900</v>
      </c>
      <c r="S784" s="0" t="n">
        <v>9851</v>
      </c>
      <c r="U784" s="0" t="n">
        <v>1555</v>
      </c>
      <c r="V784" s="0" t="n">
        <v>0</v>
      </c>
      <c r="X784" s="55" t="n">
        <f aca="false">IF(I784="Male",0,1)</f>
        <v>1</v>
      </c>
      <c r="Y784" s="55" t="n">
        <f aca="false">IF(OR(I784="DNB",I784="Dry DNB"),1,0)</f>
        <v>0</v>
      </c>
      <c r="Z784" s="0" t="str">
        <f aca="false">IF(ISNUMBER(W784),A784-W784,"")</f>
        <v/>
      </c>
      <c r="AA784" s="55" t="n">
        <f aca="false">MATCH(A784,DATAS,0)</f>
        <v>1</v>
      </c>
      <c r="AB784" s="55" t="n">
        <f aca="false">IF(AND(E784&gt;0,OR(AND(B784&gt;=1,B784&lt;=6),B784=10)),1,0)</f>
        <v>1</v>
      </c>
      <c r="AC784" s="55" t="n">
        <f aca="false">IF(AND(E784&gt;0,B784=10),1,0)</f>
        <v>0</v>
      </c>
      <c r="AD784" s="0" t="str">
        <f aca="false">IF(AND(C783=C784,AA783=AA784-1),AB783,"")</f>
        <v/>
      </c>
      <c r="AE784" s="0" t="str">
        <f aca="false">IF(AND(C783=C784,AA783=AA784-1),AC783,"")</f>
        <v/>
      </c>
      <c r="AF784" s="0" t="str">
        <f aca="false">IF(AA784=1,"",IF(AND(AB784=1,AD784&lt;&gt;1),1,0))</f>
        <v/>
      </c>
      <c r="AG784" s="0" t="str">
        <f aca="false">IF(AA784=1,"",IF(AND(AC784=1,AE784&lt;&gt;1),1,0))</f>
        <v/>
      </c>
      <c r="AH784" s="60" t="str">
        <f aca="false">IF(AND(E784&gt;0,AA784&lt;2,NOT(AND(C785=C784,AA785=AA784+1))),INDEX(DATAS,AA784+1),"")</f>
        <v/>
      </c>
      <c r="AI784" s="60" t="str">
        <f aca="false">IF(AND(AC784=1,AA784&lt;2),IF(AND(C785=C784,AA785=AA784+1),IF(AC785=1,"",INDEX(DATAS,AA784+1)),INDEX(DATAS,AA784+1)),"")</f>
        <v/>
      </c>
    </row>
    <row r="785" customFormat="false" ht="15" hidden="false" customHeight="false" outlineLevel="0" collapsed="false">
      <c r="A785" s="60" t="n">
        <v>46310</v>
      </c>
      <c r="B785" s="0" t="n">
        <v>3</v>
      </c>
      <c r="C785" s="0" t="n">
        <v>4090</v>
      </c>
      <c r="D785" s="0" t="n">
        <v>49</v>
      </c>
      <c r="E785" s="0" t="n">
        <v>3</v>
      </c>
      <c r="F785" s="55" t="s">
        <v>466</v>
      </c>
      <c r="G785" s="0" t="n">
        <v>59</v>
      </c>
      <c r="H785" s="0" t="n">
        <v>59</v>
      </c>
      <c r="I785" s="55" t="s">
        <v>166</v>
      </c>
      <c r="J785" s="0" t="n">
        <v>49</v>
      </c>
      <c r="M785" s="0" t="n">
        <v>561.78</v>
      </c>
      <c r="N785" s="0" t="n">
        <v>49.53</v>
      </c>
      <c r="O785" s="0" t="n">
        <v>37.1</v>
      </c>
      <c r="P785" s="0" t="n">
        <v>3.29</v>
      </c>
      <c r="Q785" s="0" t="n">
        <v>3.59</v>
      </c>
      <c r="U785" s="0" t="n">
        <v>1556</v>
      </c>
      <c r="V785" s="0" t="n">
        <v>0</v>
      </c>
      <c r="X785" s="55" t="n">
        <f aca="false">IF(I785="Male",0,1)</f>
        <v>1</v>
      </c>
      <c r="Y785" s="55" t="n">
        <f aca="false">IF(OR(I785="DNB",I785="Dry DNB"),1,0)</f>
        <v>0</v>
      </c>
      <c r="Z785" s="0" t="str">
        <f aca="false">IF(ISNUMBER(W785),A785-W785,"")</f>
        <v/>
      </c>
      <c r="AA785" s="55" t="n">
        <f aca="false">MATCH(A785,DATAS,0)</f>
        <v>2</v>
      </c>
      <c r="AB785" s="55" t="n">
        <f aca="false">IF(AND(E785&gt;0,OR(AND(B785&gt;=1,B785&lt;=6),B785=10)),1,0)</f>
        <v>1</v>
      </c>
      <c r="AC785" s="55" t="n">
        <f aca="false">IF(AND(E785&gt;0,B785=10),1,0)</f>
        <v>0</v>
      </c>
      <c r="AD785" s="55" t="n">
        <f aca="false">IF(AND(C784=C785,AA784=AA785-1),AB784,"")</f>
        <v>1</v>
      </c>
      <c r="AE785" s="55" t="n">
        <f aca="false">IF(AND(C784=C785,AA784=AA785-1),AC784,"")</f>
        <v>0</v>
      </c>
      <c r="AF785" s="55" t="n">
        <f aca="false">IF(AA785=1,"",IF(AND(AB785=1,AD785&lt;&gt;1),1,0))</f>
        <v>0</v>
      </c>
      <c r="AG785" s="55" t="n">
        <f aca="false">IF(AA785=1,"",IF(AND(AC785=1,AE785&lt;&gt;1),1,0))</f>
        <v>0</v>
      </c>
      <c r="AH785" s="60" t="str">
        <f aca="false">IF(AND(E785&gt;0,AA785&lt;2,NOT(AND(C786=C785,AA786=AA785+1))),INDEX(DATAS,AA785+1),"")</f>
        <v/>
      </c>
      <c r="AI785" s="60" t="str">
        <f aca="false">IF(AND(AC785=1,AA785&lt;2),IF(AND(C786=C785,AA786=AA785+1),IF(AC786=1,"",INDEX(DATAS,AA785+1)),INDEX(DATAS,AA785+1)),"")</f>
        <v/>
      </c>
    </row>
    <row r="786" customFormat="false" ht="15" hidden="false" customHeight="false" outlineLevel="0" collapsed="false">
      <c r="A786" s="60" t="n">
        <v>46309</v>
      </c>
      <c r="B786" s="0" t="n">
        <v>3</v>
      </c>
      <c r="C786" s="0" t="n">
        <v>4091</v>
      </c>
      <c r="D786" s="0" t="n">
        <v>121</v>
      </c>
      <c r="E786" s="0" t="n">
        <v>3</v>
      </c>
      <c r="F786" s="55" t="s">
        <v>467</v>
      </c>
      <c r="G786" s="0" t="n">
        <v>57.7</v>
      </c>
      <c r="H786" s="0" t="n">
        <v>57</v>
      </c>
      <c r="I786" s="55" t="s">
        <v>187</v>
      </c>
      <c r="J786" s="0" t="n">
        <v>121</v>
      </c>
      <c r="K786" s="0" t="n">
        <v>65</v>
      </c>
      <c r="M786" s="0" t="n">
        <v>431.97</v>
      </c>
      <c r="N786" s="0" t="n">
        <v>27.71</v>
      </c>
      <c r="O786" s="0" t="n">
        <v>14.54</v>
      </c>
      <c r="P786" s="0" t="n">
        <v>3.1</v>
      </c>
      <c r="Q786" s="0" t="n">
        <v>3.03</v>
      </c>
      <c r="R786" s="0" t="n">
        <v>5420</v>
      </c>
      <c r="S786" s="0" t="n">
        <v>10967</v>
      </c>
      <c r="T786" s="0" t="n">
        <v>58.55</v>
      </c>
      <c r="U786" s="0" t="n">
        <v>1554</v>
      </c>
      <c r="V786" s="0" t="n">
        <v>2</v>
      </c>
      <c r="W786" s="60" t="n">
        <v>46296</v>
      </c>
      <c r="X786" s="55" t="n">
        <f aca="false">IF(I786="Male",0,1)</f>
        <v>1</v>
      </c>
      <c r="Y786" s="55" t="n">
        <f aca="false">IF(OR(I786="DNB",I786="Dry DNB"),1,0)</f>
        <v>0</v>
      </c>
      <c r="Z786" s="55" t="n">
        <f aca="false">IF(ISNUMBER(W786),A786-W786,"")</f>
        <v>13</v>
      </c>
      <c r="AA786" s="55" t="n">
        <f aca="false">MATCH(A786,DATAS,0)</f>
        <v>1</v>
      </c>
      <c r="AB786" s="55" t="n">
        <f aca="false">IF(AND(E786&gt;0,OR(AND(B786&gt;=1,B786&lt;=6),B786=10)),1,0)</f>
        <v>1</v>
      </c>
      <c r="AC786" s="55" t="n">
        <f aca="false">IF(AND(E786&gt;0,B786=10),1,0)</f>
        <v>0</v>
      </c>
      <c r="AD786" s="0" t="str">
        <f aca="false">IF(AND(C785=C786,AA785=AA786-1),AB785,"")</f>
        <v/>
      </c>
      <c r="AE786" s="0" t="str">
        <f aca="false">IF(AND(C785=C786,AA785=AA786-1),AC785,"")</f>
        <v/>
      </c>
      <c r="AF786" s="0" t="str">
        <f aca="false">IF(AA786=1,"",IF(AND(AB786=1,AD786&lt;&gt;1),1,0))</f>
        <v/>
      </c>
      <c r="AG786" s="0" t="str">
        <f aca="false">IF(AA786=1,"",IF(AND(AC786=1,AE786&lt;&gt;1),1,0))</f>
        <v/>
      </c>
      <c r="AH786" s="60" t="str">
        <f aca="false">IF(AND(E786&gt;0,AA786&lt;2,NOT(AND(C787=C786,AA787=AA786+1))),INDEX(DATAS,AA786+1),"")</f>
        <v/>
      </c>
      <c r="AI786" s="60" t="str">
        <f aca="false">IF(AND(AC786=1,AA786&lt;2),IF(AND(C787=C786,AA787=AA786+1),IF(AC787=1,"",INDEX(DATAS,AA786+1)),INDEX(DATAS,AA786+1)),"")</f>
        <v/>
      </c>
    </row>
    <row r="787" customFormat="false" ht="15" hidden="false" customHeight="false" outlineLevel="0" collapsed="false">
      <c r="A787" s="60" t="n">
        <v>46310</v>
      </c>
      <c r="B787" s="0" t="n">
        <v>3</v>
      </c>
      <c r="C787" s="0" t="n">
        <v>4091</v>
      </c>
      <c r="D787" s="0" t="n">
        <v>122</v>
      </c>
      <c r="E787" s="0" t="n">
        <v>3</v>
      </c>
      <c r="F787" s="55" t="s">
        <v>467</v>
      </c>
      <c r="G787" s="0" t="n">
        <v>60</v>
      </c>
      <c r="H787" s="0" t="n">
        <v>57</v>
      </c>
      <c r="I787" s="55" t="s">
        <v>187</v>
      </c>
      <c r="J787" s="0" t="n">
        <v>122</v>
      </c>
      <c r="K787" s="0" t="n">
        <v>65</v>
      </c>
      <c r="M787" s="0" t="n">
        <v>431.97</v>
      </c>
      <c r="N787" s="0" t="n">
        <v>27.71</v>
      </c>
      <c r="O787" s="0" t="n">
        <v>14.54</v>
      </c>
      <c r="P787" s="0" t="n">
        <v>3.1</v>
      </c>
      <c r="Q787" s="0" t="n">
        <v>3.03</v>
      </c>
      <c r="T787" s="0" t="n">
        <v>58.55</v>
      </c>
      <c r="U787" s="0" t="n">
        <v>1555</v>
      </c>
      <c r="V787" s="0" t="n">
        <v>2</v>
      </c>
      <c r="W787" s="60" t="n">
        <v>46296</v>
      </c>
      <c r="X787" s="55" t="n">
        <f aca="false">IF(I787="Male",0,1)</f>
        <v>1</v>
      </c>
      <c r="Y787" s="55" t="n">
        <f aca="false">IF(OR(I787="DNB",I787="Dry DNB"),1,0)</f>
        <v>0</v>
      </c>
      <c r="Z787" s="55" t="n">
        <f aca="false">IF(ISNUMBER(W787),A787-W787,"")</f>
        <v>14</v>
      </c>
      <c r="AA787" s="55" t="n">
        <f aca="false">MATCH(A787,DATAS,0)</f>
        <v>2</v>
      </c>
      <c r="AB787" s="55" t="n">
        <f aca="false">IF(AND(E787&gt;0,OR(AND(B787&gt;=1,B787&lt;=6),B787=10)),1,0)</f>
        <v>1</v>
      </c>
      <c r="AC787" s="55" t="n">
        <f aca="false">IF(AND(E787&gt;0,B787=10),1,0)</f>
        <v>0</v>
      </c>
      <c r="AD787" s="55" t="n">
        <f aca="false">IF(AND(C786=C787,AA786=AA787-1),AB786,"")</f>
        <v>1</v>
      </c>
      <c r="AE787" s="55" t="n">
        <f aca="false">IF(AND(C786=C787,AA786=AA787-1),AC786,"")</f>
        <v>0</v>
      </c>
      <c r="AF787" s="55" t="n">
        <f aca="false">IF(AA787=1,"",IF(AND(AB787=1,AD787&lt;&gt;1),1,0))</f>
        <v>0</v>
      </c>
      <c r="AG787" s="55" t="n">
        <f aca="false">IF(AA787=1,"",IF(AND(AC787=1,AE787&lt;&gt;1),1,0))</f>
        <v>0</v>
      </c>
      <c r="AH787" s="60" t="str">
        <f aca="false">IF(AND(E787&gt;0,AA787&lt;2,NOT(AND(C788=C787,AA788=AA787+1))),INDEX(DATAS,AA787+1),"")</f>
        <v/>
      </c>
      <c r="AI787" s="60" t="str">
        <f aca="false">IF(AND(AC787=1,AA787&lt;2),IF(AND(C788=C787,AA788=AA787+1),IF(AC788=1,"",INDEX(DATAS,AA787+1)),INDEX(DATAS,AA787+1)),"")</f>
        <v/>
      </c>
    </row>
    <row r="788" customFormat="false" ht="15" hidden="false" customHeight="false" outlineLevel="0" collapsed="false">
      <c r="A788" s="60" t="n">
        <v>46309</v>
      </c>
      <c r="B788" s="0" t="n">
        <v>5</v>
      </c>
      <c r="C788" s="0" t="n">
        <v>4093</v>
      </c>
      <c r="D788" s="0" t="n">
        <v>248</v>
      </c>
      <c r="E788" s="0" t="n">
        <v>2</v>
      </c>
      <c r="F788" s="55" t="s">
        <v>468</v>
      </c>
      <c r="G788" s="0" t="n">
        <v>41.6</v>
      </c>
      <c r="H788" s="0" t="n">
        <v>41</v>
      </c>
      <c r="I788" s="55" t="s">
        <v>187</v>
      </c>
      <c r="J788" s="0" t="n">
        <v>248</v>
      </c>
      <c r="K788" s="0" t="n">
        <v>66</v>
      </c>
      <c r="M788" s="0" t="n">
        <v>364.01</v>
      </c>
      <c r="N788" s="0" t="n">
        <v>60.17</v>
      </c>
      <c r="O788" s="0" t="n">
        <v>21.9</v>
      </c>
      <c r="P788" s="0" t="n">
        <v>3.37</v>
      </c>
      <c r="Q788" s="0" t="n">
        <v>3.42</v>
      </c>
      <c r="R788" s="0" t="n">
        <v>5276</v>
      </c>
      <c r="S788" s="0" t="n">
        <v>9552</v>
      </c>
      <c r="T788" s="0" t="n">
        <v>56.4</v>
      </c>
      <c r="U788" s="0" t="n">
        <v>1552</v>
      </c>
      <c r="V788" s="0" t="n">
        <v>5</v>
      </c>
      <c r="W788" s="60" t="n">
        <v>46307</v>
      </c>
      <c r="X788" s="55" t="n">
        <f aca="false">IF(I788="Male",0,1)</f>
        <v>1</v>
      </c>
      <c r="Y788" s="55" t="n">
        <f aca="false">IF(OR(I788="DNB",I788="Dry DNB"),1,0)</f>
        <v>0</v>
      </c>
      <c r="Z788" s="55" t="n">
        <f aca="false">IF(ISNUMBER(W788),A788-W788,"")</f>
        <v>2</v>
      </c>
      <c r="AA788" s="55" t="n">
        <f aca="false">MATCH(A788,DATAS,0)</f>
        <v>1</v>
      </c>
      <c r="AB788" s="55" t="n">
        <f aca="false">IF(AND(E788&gt;0,OR(AND(B788&gt;=1,B788&lt;=6),B788=10)),1,0)</f>
        <v>1</v>
      </c>
      <c r="AC788" s="55" t="n">
        <f aca="false">IF(AND(E788&gt;0,B788=10),1,0)</f>
        <v>0</v>
      </c>
      <c r="AD788" s="0" t="str">
        <f aca="false">IF(AND(C787=C788,AA787=AA788-1),AB787,"")</f>
        <v/>
      </c>
      <c r="AE788" s="0" t="str">
        <f aca="false">IF(AND(C787=C788,AA787=AA788-1),AC787,"")</f>
        <v/>
      </c>
      <c r="AF788" s="0" t="str">
        <f aca="false">IF(AA788=1,"",IF(AND(AB788=1,AD788&lt;&gt;1),1,0))</f>
        <v/>
      </c>
      <c r="AG788" s="0" t="str">
        <f aca="false">IF(AA788=1,"",IF(AND(AC788=1,AE788&lt;&gt;1),1,0))</f>
        <v/>
      </c>
      <c r="AH788" s="60" t="str">
        <f aca="false">IF(AND(E788&gt;0,AA788&lt;2,NOT(AND(C789=C788,AA789=AA788+1))),INDEX(DATAS,AA788+1),"")</f>
        <v/>
      </c>
      <c r="AI788" s="60" t="str">
        <f aca="false">IF(AND(AC788=1,AA788&lt;2),IF(AND(C789=C788,AA789=AA788+1),IF(AC789=1,"",INDEX(DATAS,AA788+1)),INDEX(DATAS,AA788+1)),"")</f>
        <v/>
      </c>
    </row>
    <row r="789" customFormat="false" ht="15" hidden="false" customHeight="false" outlineLevel="0" collapsed="false">
      <c r="A789" s="60" t="n">
        <v>46310</v>
      </c>
      <c r="B789" s="0" t="n">
        <v>5</v>
      </c>
      <c r="C789" s="0" t="n">
        <v>4093</v>
      </c>
      <c r="D789" s="0" t="n">
        <v>249</v>
      </c>
      <c r="E789" s="0" t="n">
        <v>2</v>
      </c>
      <c r="F789" s="55" t="s">
        <v>468</v>
      </c>
      <c r="G789" s="0" t="n">
        <v>47.1</v>
      </c>
      <c r="H789" s="0" t="n">
        <v>41</v>
      </c>
      <c r="I789" s="55" t="s">
        <v>187</v>
      </c>
      <c r="J789" s="0" t="n">
        <v>249</v>
      </c>
      <c r="K789" s="0" t="n">
        <v>66</v>
      </c>
      <c r="M789" s="0" t="n">
        <v>364.01</v>
      </c>
      <c r="N789" s="0" t="n">
        <v>60.17</v>
      </c>
      <c r="O789" s="0" t="n">
        <v>21.9</v>
      </c>
      <c r="P789" s="0" t="n">
        <v>3.37</v>
      </c>
      <c r="Q789" s="0" t="n">
        <v>3.42</v>
      </c>
      <c r="T789" s="0" t="n">
        <v>56.4</v>
      </c>
      <c r="U789" s="0" t="n">
        <v>1553</v>
      </c>
      <c r="V789" s="0" t="n">
        <v>5</v>
      </c>
      <c r="W789" s="60" t="n">
        <v>46307</v>
      </c>
      <c r="X789" s="55" t="n">
        <f aca="false">IF(I789="Male",0,1)</f>
        <v>1</v>
      </c>
      <c r="Y789" s="55" t="n">
        <f aca="false">IF(OR(I789="DNB",I789="Dry DNB"),1,0)</f>
        <v>0</v>
      </c>
      <c r="Z789" s="55" t="n">
        <f aca="false">IF(ISNUMBER(W789),A789-W789,"")</f>
        <v>3</v>
      </c>
      <c r="AA789" s="55" t="n">
        <f aca="false">MATCH(A789,DATAS,0)</f>
        <v>2</v>
      </c>
      <c r="AB789" s="55" t="n">
        <f aca="false">IF(AND(E789&gt;0,OR(AND(B789&gt;=1,B789&lt;=6),B789=10)),1,0)</f>
        <v>1</v>
      </c>
      <c r="AC789" s="55" t="n">
        <f aca="false">IF(AND(E789&gt;0,B789=10),1,0)</f>
        <v>0</v>
      </c>
      <c r="AD789" s="55" t="n">
        <f aca="false">IF(AND(C788=C789,AA788=AA789-1),AB788,"")</f>
        <v>1</v>
      </c>
      <c r="AE789" s="55" t="n">
        <f aca="false">IF(AND(C788=C789,AA788=AA789-1),AC788,"")</f>
        <v>0</v>
      </c>
      <c r="AF789" s="55" t="n">
        <f aca="false">IF(AA789=1,"",IF(AND(AB789=1,AD789&lt;&gt;1),1,0))</f>
        <v>0</v>
      </c>
      <c r="AG789" s="55" t="n">
        <f aca="false">IF(AA789=1,"",IF(AND(AC789=1,AE789&lt;&gt;1),1,0))</f>
        <v>0</v>
      </c>
      <c r="AH789" s="60" t="str">
        <f aca="false">IF(AND(E789&gt;0,AA789&lt;2,NOT(AND(C790=C789,AA790=AA789+1))),INDEX(DATAS,AA789+1),"")</f>
        <v/>
      </c>
      <c r="AI789" s="60" t="str">
        <f aca="false">IF(AND(AC789=1,AA789&lt;2),IF(AND(C790=C789,AA790=AA789+1),IF(AC790=1,"",INDEX(DATAS,AA789+1)),INDEX(DATAS,AA789+1)),"")</f>
        <v/>
      </c>
    </row>
    <row r="790" customFormat="false" ht="15" hidden="false" customHeight="false" outlineLevel="0" collapsed="false">
      <c r="A790" s="60" t="n">
        <v>46309</v>
      </c>
      <c r="B790" s="0" t="n">
        <v>6</v>
      </c>
      <c r="C790" s="0" t="n">
        <v>4095</v>
      </c>
      <c r="D790" s="0" t="n">
        <v>898</v>
      </c>
      <c r="E790" s="0" t="n">
        <v>1</v>
      </c>
      <c r="F790" s="55" t="s">
        <v>469</v>
      </c>
      <c r="G790" s="0" t="n">
        <v>7.6</v>
      </c>
      <c r="H790" s="0" t="n">
        <v>13</v>
      </c>
      <c r="I790" s="55" t="s">
        <v>157</v>
      </c>
      <c r="J790" s="0" t="n">
        <v>863</v>
      </c>
      <c r="K790" s="0" t="n">
        <v>115</v>
      </c>
      <c r="L790" s="0" t="n">
        <v>35</v>
      </c>
      <c r="M790" s="0" t="n">
        <v>930.84</v>
      </c>
      <c r="N790" s="0" t="n">
        <v>70.71</v>
      </c>
      <c r="O790" s="0" t="n">
        <v>40.33</v>
      </c>
      <c r="P790" s="0" t="n">
        <v>6.24</v>
      </c>
      <c r="Q790" s="0" t="n">
        <v>4.92</v>
      </c>
      <c r="R790" s="0" t="n">
        <v>3552</v>
      </c>
      <c r="S790" s="0" t="n">
        <v>7780</v>
      </c>
      <c r="T790" s="0" t="n">
        <v>40.65</v>
      </c>
      <c r="U790" s="0" t="n">
        <v>1551</v>
      </c>
      <c r="V790" s="0" t="n">
        <v>11</v>
      </c>
      <c r="W790" s="60" t="n">
        <v>46275</v>
      </c>
      <c r="X790" s="55" t="n">
        <f aca="false">IF(I790="Male",0,1)</f>
        <v>1</v>
      </c>
      <c r="Y790" s="55" t="n">
        <f aca="false">IF(OR(I790="DNB",I790="Dry DNB"),1,0)</f>
        <v>0</v>
      </c>
      <c r="Z790" s="55" t="n">
        <f aca="false">IF(ISNUMBER(W790),A790-W790,"")</f>
        <v>34</v>
      </c>
      <c r="AA790" s="55" t="n">
        <f aca="false">MATCH(A790,DATAS,0)</f>
        <v>1</v>
      </c>
      <c r="AB790" s="55" t="n">
        <f aca="false">IF(AND(E790&gt;0,OR(AND(B790&gt;=1,B790&lt;=6),B790=10)),1,0)</f>
        <v>1</v>
      </c>
      <c r="AC790" s="55" t="n">
        <f aca="false">IF(AND(E790&gt;0,B790=10),1,0)</f>
        <v>0</v>
      </c>
      <c r="AD790" s="0" t="str">
        <f aca="false">IF(AND(C789=C790,AA789=AA790-1),AB789,"")</f>
        <v/>
      </c>
      <c r="AE790" s="0" t="str">
        <f aca="false">IF(AND(C789=C790,AA789=AA790-1),AC789,"")</f>
        <v/>
      </c>
      <c r="AF790" s="0" t="str">
        <f aca="false">IF(AA790=1,"",IF(AND(AB790=1,AD790&lt;&gt;1),1,0))</f>
        <v/>
      </c>
      <c r="AG790" s="0" t="str">
        <f aca="false">IF(AA790=1,"",IF(AND(AC790=1,AE790&lt;&gt;1),1,0))</f>
        <v/>
      </c>
      <c r="AH790" s="60" t="str">
        <f aca="false">IF(AND(E790&gt;0,AA790&lt;2,NOT(AND(C791=C790,AA791=AA790+1))),INDEX(DATAS,AA790+1),"")</f>
        <v/>
      </c>
      <c r="AI790" s="60" t="str">
        <f aca="false">IF(AND(AC790=1,AA790&lt;2),IF(AND(C791=C790,AA791=AA790+1),IF(AC791=1,"",INDEX(DATAS,AA790+1)),INDEX(DATAS,AA790+1)),"")</f>
        <v/>
      </c>
    </row>
    <row r="791" customFormat="false" ht="15" hidden="false" customHeight="false" outlineLevel="0" collapsed="false">
      <c r="A791" s="60" t="n">
        <v>46310</v>
      </c>
      <c r="B791" s="0" t="n">
        <v>6</v>
      </c>
      <c r="C791" s="0" t="n">
        <v>4095</v>
      </c>
      <c r="D791" s="0" t="n">
        <v>899</v>
      </c>
      <c r="E791" s="0" t="n">
        <v>1</v>
      </c>
      <c r="F791" s="55" t="s">
        <v>469</v>
      </c>
      <c r="G791" s="0" t="n">
        <v>10.1</v>
      </c>
      <c r="H791" s="0" t="n">
        <v>13</v>
      </c>
      <c r="I791" s="55" t="s">
        <v>157</v>
      </c>
      <c r="J791" s="0" t="n">
        <v>863</v>
      </c>
      <c r="K791" s="0" t="n">
        <v>115</v>
      </c>
      <c r="L791" s="0" t="n">
        <v>36</v>
      </c>
      <c r="M791" s="0" t="n">
        <v>930.84</v>
      </c>
      <c r="N791" s="0" t="n">
        <v>70.71</v>
      </c>
      <c r="O791" s="0" t="n">
        <v>40.33</v>
      </c>
      <c r="P791" s="0" t="n">
        <v>6.24</v>
      </c>
      <c r="Q791" s="0" t="n">
        <v>4.92</v>
      </c>
      <c r="T791" s="0" t="n">
        <v>40.65</v>
      </c>
      <c r="U791" s="0" t="n">
        <v>1552</v>
      </c>
      <c r="V791" s="0" t="n">
        <v>11</v>
      </c>
      <c r="W791" s="60" t="n">
        <v>46275</v>
      </c>
      <c r="X791" s="55" t="n">
        <f aca="false">IF(I791="Male",0,1)</f>
        <v>1</v>
      </c>
      <c r="Y791" s="55" t="n">
        <f aca="false">IF(OR(I791="DNB",I791="Dry DNB"),1,0)</f>
        <v>0</v>
      </c>
      <c r="Z791" s="55" t="n">
        <f aca="false">IF(ISNUMBER(W791),A791-W791,"")</f>
        <v>35</v>
      </c>
      <c r="AA791" s="55" t="n">
        <f aca="false">MATCH(A791,DATAS,0)</f>
        <v>2</v>
      </c>
      <c r="AB791" s="55" t="n">
        <f aca="false">IF(AND(E791&gt;0,OR(AND(B791&gt;=1,B791&lt;=6),B791=10)),1,0)</f>
        <v>1</v>
      </c>
      <c r="AC791" s="55" t="n">
        <f aca="false">IF(AND(E791&gt;0,B791=10),1,0)</f>
        <v>0</v>
      </c>
      <c r="AD791" s="55" t="n">
        <f aca="false">IF(AND(C790=C791,AA790=AA791-1),AB790,"")</f>
        <v>1</v>
      </c>
      <c r="AE791" s="55" t="n">
        <f aca="false">IF(AND(C790=C791,AA790=AA791-1),AC790,"")</f>
        <v>0</v>
      </c>
      <c r="AF791" s="55" t="n">
        <f aca="false">IF(AA791=1,"",IF(AND(AB791=1,AD791&lt;&gt;1),1,0))</f>
        <v>0</v>
      </c>
      <c r="AG791" s="55" t="n">
        <f aca="false">IF(AA791=1,"",IF(AND(AC791=1,AE791&lt;&gt;1),1,0))</f>
        <v>0</v>
      </c>
      <c r="AH791" s="60" t="str">
        <f aca="false">IF(AND(E791&gt;0,AA791&lt;2,NOT(AND(C792=C791,AA792=AA791+1))),INDEX(DATAS,AA791+1),"")</f>
        <v/>
      </c>
      <c r="AI791" s="60" t="str">
        <f aca="false">IF(AND(AC791=1,AA791&lt;2),IF(AND(C792=C791,AA792=AA791+1),IF(AC792=1,"",INDEX(DATAS,AA791+1)),INDEX(DATAS,AA791+1)),"")</f>
        <v/>
      </c>
    </row>
    <row r="792" customFormat="false" ht="15" hidden="false" customHeight="false" outlineLevel="0" collapsed="false">
      <c r="A792" s="60" t="n">
        <v>46309</v>
      </c>
      <c r="B792" s="0" t="n">
        <v>2</v>
      </c>
      <c r="C792" s="0" t="n">
        <v>4096</v>
      </c>
      <c r="D792" s="0" t="n">
        <v>131</v>
      </c>
      <c r="E792" s="0" t="n">
        <v>3</v>
      </c>
      <c r="F792" s="55" t="s">
        <v>470</v>
      </c>
      <c r="G792" s="0" t="n">
        <v>59.6</v>
      </c>
      <c r="H792" s="0" t="n">
        <v>58</v>
      </c>
      <c r="I792" s="55" t="s">
        <v>187</v>
      </c>
      <c r="J792" s="0" t="n">
        <v>131</v>
      </c>
      <c r="K792" s="0" t="n">
        <v>68</v>
      </c>
      <c r="M792" s="0" t="n">
        <v>764.78</v>
      </c>
      <c r="N792" s="0" t="n">
        <v>53.31</v>
      </c>
      <c r="O792" s="0" t="n">
        <v>28.52</v>
      </c>
      <c r="P792" s="0" t="n">
        <v>2.52</v>
      </c>
      <c r="Q792" s="0" t="n">
        <v>3.44</v>
      </c>
      <c r="R792" s="0" t="n">
        <v>5656</v>
      </c>
      <c r="S792" s="0" t="n">
        <v>11355</v>
      </c>
      <c r="T792" s="0" t="n">
        <v>64.45</v>
      </c>
      <c r="U792" s="0" t="n">
        <v>1550</v>
      </c>
      <c r="V792" s="0" t="n">
        <v>3</v>
      </c>
      <c r="W792" s="60" t="n">
        <v>46293</v>
      </c>
      <c r="X792" s="55" t="n">
        <f aca="false">IF(I792="Male",0,1)</f>
        <v>1</v>
      </c>
      <c r="Y792" s="55" t="n">
        <f aca="false">IF(OR(I792="DNB",I792="Dry DNB"),1,0)</f>
        <v>0</v>
      </c>
      <c r="Z792" s="55" t="n">
        <f aca="false">IF(ISNUMBER(W792),A792-W792,"")</f>
        <v>16</v>
      </c>
      <c r="AA792" s="55" t="n">
        <f aca="false">MATCH(A792,DATAS,0)</f>
        <v>1</v>
      </c>
      <c r="AB792" s="55" t="n">
        <f aca="false">IF(AND(E792&gt;0,OR(AND(B792&gt;=1,B792&lt;=6),B792=10)),1,0)</f>
        <v>1</v>
      </c>
      <c r="AC792" s="55" t="n">
        <f aca="false">IF(AND(E792&gt;0,B792=10),1,0)</f>
        <v>0</v>
      </c>
      <c r="AD792" s="0" t="str">
        <f aca="false">IF(AND(C791=C792,AA791=AA792-1),AB791,"")</f>
        <v/>
      </c>
      <c r="AE792" s="0" t="str">
        <f aca="false">IF(AND(C791=C792,AA791=AA792-1),AC791,"")</f>
        <v/>
      </c>
      <c r="AF792" s="0" t="str">
        <f aca="false">IF(AA792=1,"",IF(AND(AB792=1,AD792&lt;&gt;1),1,0))</f>
        <v/>
      </c>
      <c r="AG792" s="0" t="str">
        <f aca="false">IF(AA792=1,"",IF(AND(AC792=1,AE792&lt;&gt;1),1,0))</f>
        <v/>
      </c>
      <c r="AH792" s="60" t="str">
        <f aca="false">IF(AND(E792&gt;0,AA792&lt;2,NOT(AND(C793=C792,AA793=AA792+1))),INDEX(DATAS,AA792+1),"")</f>
        <v/>
      </c>
      <c r="AI792" s="60" t="str">
        <f aca="false">IF(AND(AC792=1,AA792&lt;2),IF(AND(C793=C792,AA793=AA792+1),IF(AC793=1,"",INDEX(DATAS,AA792+1)),INDEX(DATAS,AA792+1)),"")</f>
        <v/>
      </c>
    </row>
    <row r="793" customFormat="false" ht="15" hidden="false" customHeight="false" outlineLevel="0" collapsed="false">
      <c r="A793" s="60" t="n">
        <v>46310</v>
      </c>
      <c r="B793" s="0" t="n">
        <v>2</v>
      </c>
      <c r="C793" s="0" t="n">
        <v>4096</v>
      </c>
      <c r="D793" s="0" t="n">
        <v>132</v>
      </c>
      <c r="E793" s="0" t="n">
        <v>3</v>
      </c>
      <c r="F793" s="55" t="s">
        <v>470</v>
      </c>
      <c r="G793" s="0" t="n">
        <v>57.7</v>
      </c>
      <c r="H793" s="0" t="n">
        <v>58</v>
      </c>
      <c r="I793" s="55" t="s">
        <v>187</v>
      </c>
      <c r="J793" s="0" t="n">
        <v>132</v>
      </c>
      <c r="K793" s="0" t="n">
        <v>68</v>
      </c>
      <c r="M793" s="0" t="n">
        <v>764.78</v>
      </c>
      <c r="N793" s="0" t="n">
        <v>53.31</v>
      </c>
      <c r="O793" s="0" t="n">
        <v>28.52</v>
      </c>
      <c r="P793" s="0" t="n">
        <v>2.52</v>
      </c>
      <c r="Q793" s="0" t="n">
        <v>3.44</v>
      </c>
      <c r="T793" s="0" t="n">
        <v>64.45</v>
      </c>
      <c r="U793" s="0" t="n">
        <v>1551</v>
      </c>
      <c r="V793" s="0" t="n">
        <v>3</v>
      </c>
      <c r="W793" s="60" t="n">
        <v>46293</v>
      </c>
      <c r="X793" s="55" t="n">
        <f aca="false">IF(I793="Male",0,1)</f>
        <v>1</v>
      </c>
      <c r="Y793" s="55" t="n">
        <f aca="false">IF(OR(I793="DNB",I793="Dry DNB"),1,0)</f>
        <v>0</v>
      </c>
      <c r="Z793" s="55" t="n">
        <f aca="false">IF(ISNUMBER(W793),A793-W793,"")</f>
        <v>17</v>
      </c>
      <c r="AA793" s="55" t="n">
        <f aca="false">MATCH(A793,DATAS,0)</f>
        <v>2</v>
      </c>
      <c r="AB793" s="55" t="n">
        <f aca="false">IF(AND(E793&gt;0,OR(AND(B793&gt;=1,B793&lt;=6),B793=10)),1,0)</f>
        <v>1</v>
      </c>
      <c r="AC793" s="55" t="n">
        <f aca="false">IF(AND(E793&gt;0,B793=10),1,0)</f>
        <v>0</v>
      </c>
      <c r="AD793" s="55" t="n">
        <f aca="false">IF(AND(C792=C793,AA792=AA793-1),AB792,"")</f>
        <v>1</v>
      </c>
      <c r="AE793" s="55" t="n">
        <f aca="false">IF(AND(C792=C793,AA792=AA793-1),AC792,"")</f>
        <v>0</v>
      </c>
      <c r="AF793" s="55" t="n">
        <f aca="false">IF(AA793=1,"",IF(AND(AB793=1,AD793&lt;&gt;1),1,0))</f>
        <v>0</v>
      </c>
      <c r="AG793" s="55" t="n">
        <f aca="false">IF(AA793=1,"",IF(AND(AC793=1,AE793&lt;&gt;1),1,0))</f>
        <v>0</v>
      </c>
      <c r="AH793" s="60" t="str">
        <f aca="false">IF(AND(E793&gt;0,AA793&lt;2,NOT(AND(C794=C793,AA794=AA793+1))),INDEX(DATAS,AA793+1),"")</f>
        <v/>
      </c>
      <c r="AI793" s="60" t="str">
        <f aca="false">IF(AND(AC793=1,AA793&lt;2),IF(AND(C794=C793,AA794=AA793+1),IF(AC794=1,"",INDEX(DATAS,AA793+1)),INDEX(DATAS,AA793+1)),"")</f>
        <v/>
      </c>
    </row>
    <row r="794" customFormat="false" ht="15" hidden="false" customHeight="false" outlineLevel="0" collapsed="false">
      <c r="A794" s="60" t="n">
        <v>46309</v>
      </c>
      <c r="B794" s="0" t="n">
        <v>3</v>
      </c>
      <c r="C794" s="0" t="n">
        <v>4098</v>
      </c>
      <c r="D794" s="0" t="n">
        <v>134</v>
      </c>
      <c r="E794" s="0" t="n">
        <v>3</v>
      </c>
      <c r="F794" s="55" t="s">
        <v>471</v>
      </c>
      <c r="G794" s="0" t="n">
        <v>59.9</v>
      </c>
      <c r="H794" s="0" t="n">
        <v>64</v>
      </c>
      <c r="I794" s="55" t="s">
        <v>187</v>
      </c>
      <c r="J794" s="0" t="n">
        <v>134</v>
      </c>
      <c r="K794" s="0" t="n">
        <v>64</v>
      </c>
      <c r="M794" s="0" t="n">
        <v>498.96</v>
      </c>
      <c r="N794" s="0" t="n">
        <v>34.23</v>
      </c>
      <c r="O794" s="0" t="n">
        <v>20.72</v>
      </c>
      <c r="P794" s="0" t="n">
        <v>3.28</v>
      </c>
      <c r="Q794" s="0" t="n">
        <v>3.14</v>
      </c>
      <c r="R794" s="0" t="n">
        <v>5538</v>
      </c>
      <c r="S794" s="0" t="n">
        <v>11647</v>
      </c>
      <c r="T794" s="0" t="n">
        <v>61.5</v>
      </c>
      <c r="U794" s="0" t="n">
        <v>1549</v>
      </c>
      <c r="V794" s="0" t="n">
        <v>3</v>
      </c>
      <c r="W794" s="60" t="n">
        <v>46307</v>
      </c>
      <c r="X794" s="55" t="n">
        <f aca="false">IF(I794="Male",0,1)</f>
        <v>1</v>
      </c>
      <c r="Y794" s="55" t="n">
        <f aca="false">IF(OR(I794="DNB",I794="Dry DNB"),1,0)</f>
        <v>0</v>
      </c>
      <c r="Z794" s="55" t="n">
        <f aca="false">IF(ISNUMBER(W794),A794-W794,"")</f>
        <v>2</v>
      </c>
      <c r="AA794" s="55" t="n">
        <f aca="false">MATCH(A794,DATAS,0)</f>
        <v>1</v>
      </c>
      <c r="AB794" s="55" t="n">
        <f aca="false">IF(AND(E794&gt;0,OR(AND(B794&gt;=1,B794&lt;=6),B794=10)),1,0)</f>
        <v>1</v>
      </c>
      <c r="AC794" s="55" t="n">
        <f aca="false">IF(AND(E794&gt;0,B794=10),1,0)</f>
        <v>0</v>
      </c>
      <c r="AD794" s="0" t="str">
        <f aca="false">IF(AND(C793=C794,AA793=AA794-1),AB793,"")</f>
        <v/>
      </c>
      <c r="AE794" s="0" t="str">
        <f aca="false">IF(AND(C793=C794,AA793=AA794-1),AC793,"")</f>
        <v/>
      </c>
      <c r="AF794" s="0" t="str">
        <f aca="false">IF(AA794=1,"",IF(AND(AB794=1,AD794&lt;&gt;1),1,0))</f>
        <v/>
      </c>
      <c r="AG794" s="0" t="str">
        <f aca="false">IF(AA794=1,"",IF(AND(AC794=1,AE794&lt;&gt;1),1,0))</f>
        <v/>
      </c>
      <c r="AH794" s="60" t="str">
        <f aca="false">IF(AND(E794&gt;0,AA794&lt;2,NOT(AND(C795=C794,AA795=AA794+1))),INDEX(DATAS,AA794+1),"")</f>
        <v/>
      </c>
      <c r="AI794" s="60" t="str">
        <f aca="false">IF(AND(AC794=1,AA794&lt;2),IF(AND(C795=C794,AA795=AA794+1),IF(AC795=1,"",INDEX(DATAS,AA794+1)),INDEX(DATAS,AA794+1)),"")</f>
        <v/>
      </c>
    </row>
    <row r="795" customFormat="false" ht="15" hidden="false" customHeight="false" outlineLevel="0" collapsed="false">
      <c r="A795" s="60" t="n">
        <v>46310</v>
      </c>
      <c r="B795" s="0" t="n">
        <v>3</v>
      </c>
      <c r="C795" s="0" t="n">
        <v>4098</v>
      </c>
      <c r="D795" s="0" t="n">
        <v>135</v>
      </c>
      <c r="E795" s="0" t="n">
        <v>3</v>
      </c>
      <c r="F795" s="55" t="s">
        <v>471</v>
      </c>
      <c r="G795" s="0" t="n">
        <v>63.6</v>
      </c>
      <c r="H795" s="0" t="n">
        <v>64</v>
      </c>
      <c r="I795" s="55" t="s">
        <v>187</v>
      </c>
      <c r="J795" s="0" t="n">
        <v>135</v>
      </c>
      <c r="K795" s="0" t="n">
        <v>64</v>
      </c>
      <c r="M795" s="0" t="n">
        <v>498.96</v>
      </c>
      <c r="N795" s="0" t="n">
        <v>34.23</v>
      </c>
      <c r="O795" s="0" t="n">
        <v>20.72</v>
      </c>
      <c r="P795" s="0" t="n">
        <v>3.28</v>
      </c>
      <c r="Q795" s="0" t="n">
        <v>3.14</v>
      </c>
      <c r="T795" s="0" t="n">
        <v>61.5</v>
      </c>
      <c r="U795" s="0" t="n">
        <v>1550</v>
      </c>
      <c r="V795" s="0" t="n">
        <v>3</v>
      </c>
      <c r="W795" s="60" t="n">
        <v>46307</v>
      </c>
      <c r="X795" s="55" t="n">
        <f aca="false">IF(I795="Male",0,1)</f>
        <v>1</v>
      </c>
      <c r="Y795" s="55" t="n">
        <f aca="false">IF(OR(I795="DNB",I795="Dry DNB"),1,0)</f>
        <v>0</v>
      </c>
      <c r="Z795" s="55" t="n">
        <f aca="false">IF(ISNUMBER(W795),A795-W795,"")</f>
        <v>3</v>
      </c>
      <c r="AA795" s="55" t="n">
        <f aca="false">MATCH(A795,DATAS,0)</f>
        <v>2</v>
      </c>
      <c r="AB795" s="55" t="n">
        <f aca="false">IF(AND(E795&gt;0,OR(AND(B795&gt;=1,B795&lt;=6),B795=10)),1,0)</f>
        <v>1</v>
      </c>
      <c r="AC795" s="55" t="n">
        <f aca="false">IF(AND(E795&gt;0,B795=10),1,0)</f>
        <v>0</v>
      </c>
      <c r="AD795" s="55" t="n">
        <f aca="false">IF(AND(C794=C795,AA794=AA795-1),AB794,"")</f>
        <v>1</v>
      </c>
      <c r="AE795" s="55" t="n">
        <f aca="false">IF(AND(C794=C795,AA794=AA795-1),AC794,"")</f>
        <v>0</v>
      </c>
      <c r="AF795" s="55" t="n">
        <f aca="false">IF(AA795=1,"",IF(AND(AB795=1,AD795&lt;&gt;1),1,0))</f>
        <v>0</v>
      </c>
      <c r="AG795" s="55" t="n">
        <f aca="false">IF(AA795=1,"",IF(AND(AC795=1,AE795&lt;&gt;1),1,0))</f>
        <v>0</v>
      </c>
      <c r="AH795" s="60" t="str">
        <f aca="false">IF(AND(E795&gt;0,AA795&lt;2,NOT(AND(C796=C795,AA796=AA795+1))),INDEX(DATAS,AA795+1),"")</f>
        <v/>
      </c>
      <c r="AI795" s="60" t="str">
        <f aca="false">IF(AND(AC795=1,AA795&lt;2),IF(AND(C796=C795,AA796=AA795+1),IF(AC796=1,"",INDEX(DATAS,AA795+1)),INDEX(DATAS,AA795+1)),"")</f>
        <v/>
      </c>
    </row>
    <row r="796" customFormat="false" ht="15" hidden="false" customHeight="false" outlineLevel="0" collapsed="false">
      <c r="A796" s="60" t="n">
        <v>46309</v>
      </c>
      <c r="B796" s="0" t="n">
        <v>6</v>
      </c>
      <c r="C796" s="0" t="n">
        <v>4099</v>
      </c>
      <c r="D796" s="0" t="n">
        <v>204</v>
      </c>
      <c r="E796" s="0" t="n">
        <v>3</v>
      </c>
      <c r="F796" s="55" t="s">
        <v>472</v>
      </c>
      <c r="G796" s="0" t="n">
        <v>29</v>
      </c>
      <c r="H796" s="0" t="n">
        <v>25</v>
      </c>
      <c r="I796" s="55" t="s">
        <v>177</v>
      </c>
      <c r="J796" s="0" t="n">
        <v>204</v>
      </c>
      <c r="K796" s="0" t="n">
        <v>71</v>
      </c>
      <c r="M796" s="0" t="n">
        <v>1145.34</v>
      </c>
      <c r="N796" s="0" t="n">
        <v>43.83</v>
      </c>
      <c r="O796" s="0" t="n">
        <v>33.05</v>
      </c>
      <c r="P796" s="0" t="n">
        <v>5.2</v>
      </c>
      <c r="Q796" s="0" t="n">
        <v>3.65</v>
      </c>
      <c r="R796" s="0" t="n">
        <v>2691</v>
      </c>
      <c r="S796" s="0" t="n">
        <v>5560</v>
      </c>
      <c r="T796" s="0" t="n">
        <v>30.9</v>
      </c>
      <c r="U796" s="0" t="n">
        <v>1548</v>
      </c>
      <c r="V796" s="0" t="n">
        <v>6</v>
      </c>
      <c r="W796" s="60" t="n">
        <v>46300</v>
      </c>
      <c r="X796" s="55" t="n">
        <f aca="false">IF(I796="Male",0,1)</f>
        <v>1</v>
      </c>
      <c r="Y796" s="55" t="n">
        <f aca="false">IF(OR(I796="DNB",I796="Dry DNB"),1,0)</f>
        <v>0</v>
      </c>
      <c r="Z796" s="55" t="n">
        <f aca="false">IF(ISNUMBER(W796),A796-W796,"")</f>
        <v>9</v>
      </c>
      <c r="AA796" s="55" t="n">
        <f aca="false">MATCH(A796,DATAS,0)</f>
        <v>1</v>
      </c>
      <c r="AB796" s="55" t="n">
        <f aca="false">IF(AND(E796&gt;0,OR(AND(B796&gt;=1,B796&lt;=6),B796=10)),1,0)</f>
        <v>1</v>
      </c>
      <c r="AC796" s="55" t="n">
        <f aca="false">IF(AND(E796&gt;0,B796=10),1,0)</f>
        <v>0</v>
      </c>
      <c r="AD796" s="0" t="str">
        <f aca="false">IF(AND(C795=C796,AA795=AA796-1),AB795,"")</f>
        <v/>
      </c>
      <c r="AE796" s="0" t="str">
        <f aca="false">IF(AND(C795=C796,AA795=AA796-1),AC795,"")</f>
        <v/>
      </c>
      <c r="AF796" s="0" t="str">
        <f aca="false">IF(AA796=1,"",IF(AND(AB796=1,AD796&lt;&gt;1),1,0))</f>
        <v/>
      </c>
      <c r="AG796" s="0" t="str">
        <f aca="false">IF(AA796=1,"",IF(AND(AC796=1,AE796&lt;&gt;1),1,0))</f>
        <v/>
      </c>
      <c r="AH796" s="60" t="str">
        <f aca="false">IF(AND(E796&gt;0,AA796&lt;2,NOT(AND(C797=C796,AA797=AA796+1))),INDEX(DATAS,AA796+1),"")</f>
        <v/>
      </c>
      <c r="AI796" s="60" t="str">
        <f aca="false">IF(AND(AC796=1,AA796&lt;2),IF(AND(C797=C796,AA797=AA796+1),IF(AC797=1,"",INDEX(DATAS,AA796+1)),INDEX(DATAS,AA796+1)),"")</f>
        <v/>
      </c>
    </row>
    <row r="797" customFormat="false" ht="15" hidden="false" customHeight="false" outlineLevel="0" collapsed="false">
      <c r="A797" s="60" t="n">
        <v>46310</v>
      </c>
      <c r="B797" s="0" t="n">
        <v>6</v>
      </c>
      <c r="C797" s="0" t="n">
        <v>4099</v>
      </c>
      <c r="D797" s="0" t="n">
        <v>205</v>
      </c>
      <c r="E797" s="0" t="n">
        <v>3</v>
      </c>
      <c r="F797" s="55" t="s">
        <v>472</v>
      </c>
      <c r="G797" s="0" t="n">
        <v>26.3</v>
      </c>
      <c r="H797" s="0" t="n">
        <v>25</v>
      </c>
      <c r="I797" s="55" t="s">
        <v>177</v>
      </c>
      <c r="J797" s="0" t="n">
        <v>205</v>
      </c>
      <c r="K797" s="0" t="n">
        <v>71</v>
      </c>
      <c r="M797" s="0" t="n">
        <v>1145.34</v>
      </c>
      <c r="N797" s="0" t="n">
        <v>43.83</v>
      </c>
      <c r="O797" s="0" t="n">
        <v>33.05</v>
      </c>
      <c r="P797" s="0" t="n">
        <v>5.2</v>
      </c>
      <c r="Q797" s="0" t="n">
        <v>3.65</v>
      </c>
      <c r="T797" s="0" t="n">
        <v>30.9</v>
      </c>
      <c r="U797" s="0" t="n">
        <v>1549</v>
      </c>
      <c r="V797" s="0" t="n">
        <v>6</v>
      </c>
      <c r="W797" s="60" t="n">
        <v>46300</v>
      </c>
      <c r="X797" s="55" t="n">
        <f aca="false">IF(I797="Male",0,1)</f>
        <v>1</v>
      </c>
      <c r="Y797" s="55" t="n">
        <f aca="false">IF(OR(I797="DNB",I797="Dry DNB"),1,0)</f>
        <v>0</v>
      </c>
      <c r="Z797" s="55" t="n">
        <f aca="false">IF(ISNUMBER(W797),A797-W797,"")</f>
        <v>10</v>
      </c>
      <c r="AA797" s="55" t="n">
        <f aca="false">MATCH(A797,DATAS,0)</f>
        <v>2</v>
      </c>
      <c r="AB797" s="55" t="n">
        <f aca="false">IF(AND(E797&gt;0,OR(AND(B797&gt;=1,B797&lt;=6),B797=10)),1,0)</f>
        <v>1</v>
      </c>
      <c r="AC797" s="55" t="n">
        <f aca="false">IF(AND(E797&gt;0,B797=10),1,0)</f>
        <v>0</v>
      </c>
      <c r="AD797" s="55" t="n">
        <f aca="false">IF(AND(C796=C797,AA796=AA797-1),AB796,"")</f>
        <v>1</v>
      </c>
      <c r="AE797" s="55" t="n">
        <f aca="false">IF(AND(C796=C797,AA796=AA797-1),AC796,"")</f>
        <v>0</v>
      </c>
      <c r="AF797" s="55" t="n">
        <f aca="false">IF(AA797=1,"",IF(AND(AB797=1,AD797&lt;&gt;1),1,0))</f>
        <v>0</v>
      </c>
      <c r="AG797" s="55" t="n">
        <f aca="false">IF(AA797=1,"",IF(AND(AC797=1,AE797&lt;&gt;1),1,0))</f>
        <v>0</v>
      </c>
      <c r="AH797" s="60" t="str">
        <f aca="false">IF(AND(E797&gt;0,AA797&lt;2,NOT(AND(C798=C797,AA798=AA797+1))),INDEX(DATAS,AA797+1),"")</f>
        <v/>
      </c>
      <c r="AI797" s="60" t="str">
        <f aca="false">IF(AND(AC797=1,AA797&lt;2),IF(AND(C798=C797,AA798=AA797+1),IF(AC798=1,"",INDEX(DATAS,AA797+1)),INDEX(DATAS,AA797+1)),"")</f>
        <v/>
      </c>
    </row>
    <row r="798" customFormat="false" ht="15" hidden="false" customHeight="false" outlineLevel="0" collapsed="false">
      <c r="A798" s="60" t="n">
        <v>46309</v>
      </c>
      <c r="B798" s="0" t="n">
        <v>5</v>
      </c>
      <c r="C798" s="0" t="n">
        <v>4100</v>
      </c>
      <c r="D798" s="0" t="n">
        <v>144</v>
      </c>
      <c r="E798" s="0" t="n">
        <v>3</v>
      </c>
      <c r="F798" s="55" t="s">
        <v>472</v>
      </c>
      <c r="G798" s="0" t="n">
        <v>45</v>
      </c>
      <c r="H798" s="0" t="n">
        <v>47</v>
      </c>
      <c r="I798" s="55" t="s">
        <v>187</v>
      </c>
      <c r="J798" s="0" t="n">
        <v>144</v>
      </c>
      <c r="K798" s="0" t="n">
        <v>67</v>
      </c>
      <c r="M798" s="0" t="n">
        <v>825.37</v>
      </c>
      <c r="N798" s="0" t="n">
        <v>60.82</v>
      </c>
      <c r="O798" s="0" t="n">
        <v>40.06</v>
      </c>
      <c r="P798" s="0" t="n">
        <v>2.82</v>
      </c>
      <c r="Q798" s="0" t="n">
        <v>3.41</v>
      </c>
      <c r="R798" s="0" t="n">
        <v>5779</v>
      </c>
      <c r="S798" s="0" t="n">
        <v>10949</v>
      </c>
      <c r="T798" s="0" t="n">
        <v>63.5</v>
      </c>
      <c r="U798" s="0" t="n">
        <v>1548</v>
      </c>
      <c r="V798" s="0" t="n">
        <v>3</v>
      </c>
      <c r="W798" s="60" t="n">
        <v>46296</v>
      </c>
      <c r="X798" s="55" t="n">
        <f aca="false">IF(I798="Male",0,1)</f>
        <v>1</v>
      </c>
      <c r="Y798" s="55" t="n">
        <f aca="false">IF(OR(I798="DNB",I798="Dry DNB"),1,0)</f>
        <v>0</v>
      </c>
      <c r="Z798" s="55" t="n">
        <f aca="false">IF(ISNUMBER(W798),A798-W798,"")</f>
        <v>13</v>
      </c>
      <c r="AA798" s="55" t="n">
        <f aca="false">MATCH(A798,DATAS,0)</f>
        <v>1</v>
      </c>
      <c r="AB798" s="55" t="n">
        <f aca="false">IF(AND(E798&gt;0,OR(AND(B798&gt;=1,B798&lt;=6),B798=10)),1,0)</f>
        <v>1</v>
      </c>
      <c r="AC798" s="55" t="n">
        <f aca="false">IF(AND(E798&gt;0,B798=10),1,0)</f>
        <v>0</v>
      </c>
      <c r="AD798" s="0" t="str">
        <f aca="false">IF(AND(C797=C798,AA797=AA798-1),AB797,"")</f>
        <v/>
      </c>
      <c r="AE798" s="0" t="str">
        <f aca="false">IF(AND(C797=C798,AA797=AA798-1),AC797,"")</f>
        <v/>
      </c>
      <c r="AF798" s="0" t="str">
        <f aca="false">IF(AA798=1,"",IF(AND(AB798=1,AD798&lt;&gt;1),1,0))</f>
        <v/>
      </c>
      <c r="AG798" s="0" t="str">
        <f aca="false">IF(AA798=1,"",IF(AND(AC798=1,AE798&lt;&gt;1),1,0))</f>
        <v/>
      </c>
      <c r="AH798" s="60" t="str">
        <f aca="false">IF(AND(E798&gt;0,AA798&lt;2,NOT(AND(C799=C798,AA799=AA798+1))),INDEX(DATAS,AA798+1),"")</f>
        <v/>
      </c>
      <c r="AI798" s="60" t="str">
        <f aca="false">IF(AND(AC798=1,AA798&lt;2),IF(AND(C799=C798,AA799=AA798+1),IF(AC799=1,"",INDEX(DATAS,AA798+1)),INDEX(DATAS,AA798+1)),"")</f>
        <v/>
      </c>
    </row>
    <row r="799" customFormat="false" ht="15" hidden="false" customHeight="false" outlineLevel="0" collapsed="false">
      <c r="A799" s="60" t="n">
        <v>46310</v>
      </c>
      <c r="B799" s="0" t="n">
        <v>5</v>
      </c>
      <c r="C799" s="0" t="n">
        <v>4100</v>
      </c>
      <c r="D799" s="0" t="n">
        <v>145</v>
      </c>
      <c r="E799" s="0" t="n">
        <v>3</v>
      </c>
      <c r="F799" s="55" t="s">
        <v>472</v>
      </c>
      <c r="G799" s="0" t="n">
        <v>50.7</v>
      </c>
      <c r="H799" s="0" t="n">
        <v>47</v>
      </c>
      <c r="I799" s="55" t="s">
        <v>187</v>
      </c>
      <c r="J799" s="0" t="n">
        <v>145</v>
      </c>
      <c r="K799" s="0" t="n">
        <v>67</v>
      </c>
      <c r="M799" s="0" t="n">
        <v>825.37</v>
      </c>
      <c r="N799" s="0" t="n">
        <v>60.82</v>
      </c>
      <c r="O799" s="0" t="n">
        <v>40.06</v>
      </c>
      <c r="P799" s="0" t="n">
        <v>2.82</v>
      </c>
      <c r="Q799" s="0" t="n">
        <v>3.41</v>
      </c>
      <c r="T799" s="0" t="n">
        <v>63.5</v>
      </c>
      <c r="U799" s="0" t="n">
        <v>1549</v>
      </c>
      <c r="V799" s="0" t="n">
        <v>3</v>
      </c>
      <c r="W799" s="60" t="n">
        <v>46296</v>
      </c>
      <c r="X799" s="55" t="n">
        <f aca="false">IF(I799="Male",0,1)</f>
        <v>1</v>
      </c>
      <c r="Y799" s="55" t="n">
        <f aca="false">IF(OR(I799="DNB",I799="Dry DNB"),1,0)</f>
        <v>0</v>
      </c>
      <c r="Z799" s="55" t="n">
        <f aca="false">IF(ISNUMBER(W799),A799-W799,"")</f>
        <v>14</v>
      </c>
      <c r="AA799" s="55" t="n">
        <f aca="false">MATCH(A799,DATAS,0)</f>
        <v>2</v>
      </c>
      <c r="AB799" s="55" t="n">
        <f aca="false">IF(AND(E799&gt;0,OR(AND(B799&gt;=1,B799&lt;=6),B799=10)),1,0)</f>
        <v>1</v>
      </c>
      <c r="AC799" s="55" t="n">
        <f aca="false">IF(AND(E799&gt;0,B799=10),1,0)</f>
        <v>0</v>
      </c>
      <c r="AD799" s="55" t="n">
        <f aca="false">IF(AND(C798=C799,AA798=AA799-1),AB798,"")</f>
        <v>1</v>
      </c>
      <c r="AE799" s="55" t="n">
        <f aca="false">IF(AND(C798=C799,AA798=AA799-1),AC798,"")</f>
        <v>0</v>
      </c>
      <c r="AF799" s="55" t="n">
        <f aca="false">IF(AA799=1,"",IF(AND(AB799=1,AD799&lt;&gt;1),1,0))</f>
        <v>0</v>
      </c>
      <c r="AG799" s="55" t="n">
        <f aca="false">IF(AA799=1,"",IF(AND(AC799=1,AE799&lt;&gt;1),1,0))</f>
        <v>0</v>
      </c>
      <c r="AH799" s="60" t="str">
        <f aca="false">IF(AND(E799&gt;0,AA799&lt;2,NOT(AND(C800=C799,AA800=AA799+1))),INDEX(DATAS,AA799+1),"")</f>
        <v/>
      </c>
      <c r="AI799" s="60" t="str">
        <f aca="false">IF(AND(AC799=1,AA799&lt;2),IF(AND(C800=C799,AA800=AA799+1),IF(AC800=1,"",INDEX(DATAS,AA799+1)),INDEX(DATAS,AA799+1)),"")</f>
        <v/>
      </c>
    </row>
    <row r="800" customFormat="false" ht="15" hidden="false" customHeight="false" outlineLevel="0" collapsed="false">
      <c r="A800" s="60" t="n">
        <v>46309</v>
      </c>
      <c r="B800" s="0" t="n">
        <v>7</v>
      </c>
      <c r="C800" s="0" t="n">
        <v>4101</v>
      </c>
      <c r="D800" s="0" t="n">
        <v>223</v>
      </c>
      <c r="E800" s="0" t="n">
        <v>3</v>
      </c>
      <c r="F800" s="55" t="s">
        <v>472</v>
      </c>
      <c r="I800" s="55" t="s">
        <v>162</v>
      </c>
      <c r="J800" s="0" t="n">
        <v>63</v>
      </c>
      <c r="K800" s="0" t="n">
        <v>63</v>
      </c>
      <c r="L800" s="0" t="n">
        <v>175</v>
      </c>
      <c r="M800" s="0" t="n">
        <v>691.47</v>
      </c>
      <c r="N800" s="0" t="n">
        <v>52.76</v>
      </c>
      <c r="O800" s="0" t="n">
        <v>19.97</v>
      </c>
      <c r="P800" s="0" t="n">
        <v>4.79</v>
      </c>
      <c r="Q800" s="0" t="n">
        <v>3.64</v>
      </c>
      <c r="R800" s="0" t="n">
        <v>4052</v>
      </c>
      <c r="S800" s="0" t="n">
        <v>7329</v>
      </c>
      <c r="T800" s="0" t="n">
        <v>45.75</v>
      </c>
      <c r="U800" s="0" t="n">
        <v>1548</v>
      </c>
      <c r="V800" s="0" t="n">
        <v>1</v>
      </c>
      <c r="W800" s="60" t="n">
        <v>46135</v>
      </c>
      <c r="X800" s="55" t="n">
        <f aca="false">IF(I800="Male",0,1)</f>
        <v>1</v>
      </c>
      <c r="Y800" s="55" t="n">
        <f aca="false">IF(OR(I800="DNB",I800="Dry DNB"),1,0)</f>
        <v>0</v>
      </c>
      <c r="Z800" s="55" t="n">
        <f aca="false">IF(ISNUMBER(W800),A800-W800,"")</f>
        <v>174</v>
      </c>
      <c r="AA800" s="55" t="n">
        <f aca="false">MATCH(A800,DATAS,0)</f>
        <v>1</v>
      </c>
      <c r="AB800" s="55" t="n">
        <f aca="false">IF(AND(E800&gt;0,OR(AND(B800&gt;=1,B800&lt;=6),B800=10)),1,0)</f>
        <v>0</v>
      </c>
      <c r="AC800" s="55" t="n">
        <f aca="false">IF(AND(E800&gt;0,B800=10),1,0)</f>
        <v>0</v>
      </c>
      <c r="AD800" s="0" t="str">
        <f aca="false">IF(AND(C799=C800,AA799=AA800-1),AB799,"")</f>
        <v/>
      </c>
      <c r="AE800" s="0" t="str">
        <f aca="false">IF(AND(C799=C800,AA799=AA800-1),AC799,"")</f>
        <v/>
      </c>
      <c r="AF800" s="0" t="str">
        <f aca="false">IF(AA800=1,"",IF(AND(AB800=1,AD800&lt;&gt;1),1,0))</f>
        <v/>
      </c>
      <c r="AG800" s="0" t="str">
        <f aca="false">IF(AA800=1,"",IF(AND(AC800=1,AE800&lt;&gt;1),1,0))</f>
        <v/>
      </c>
      <c r="AH800" s="60" t="str">
        <f aca="false">IF(AND(E800&gt;0,AA800&lt;2,NOT(AND(C801=C800,AA801=AA800+1))),INDEX(DATAS,AA800+1),"")</f>
        <v/>
      </c>
      <c r="AI800" s="60" t="str">
        <f aca="false">IF(AND(AC800=1,AA800&lt;2),IF(AND(C801=C800,AA801=AA800+1),IF(AC801=1,"",INDEX(DATAS,AA800+1)),INDEX(DATAS,AA800+1)),"")</f>
        <v/>
      </c>
    </row>
    <row r="801" customFormat="false" ht="15" hidden="false" customHeight="false" outlineLevel="0" collapsed="false">
      <c r="A801" s="60" t="n">
        <v>46310</v>
      </c>
      <c r="B801" s="0" t="n">
        <v>7</v>
      </c>
      <c r="C801" s="0" t="n">
        <v>4101</v>
      </c>
      <c r="D801" s="0" t="n">
        <v>223</v>
      </c>
      <c r="E801" s="0" t="n">
        <v>3</v>
      </c>
      <c r="F801" s="55" t="s">
        <v>472</v>
      </c>
      <c r="I801" s="55" t="s">
        <v>162</v>
      </c>
      <c r="J801" s="0" t="n">
        <v>63</v>
      </c>
      <c r="K801" s="0" t="n">
        <v>63</v>
      </c>
      <c r="L801" s="0" t="n">
        <v>176</v>
      </c>
      <c r="M801" s="0" t="n">
        <v>691.47</v>
      </c>
      <c r="N801" s="0" t="n">
        <v>52.76</v>
      </c>
      <c r="O801" s="0" t="n">
        <v>19.97</v>
      </c>
      <c r="P801" s="0" t="n">
        <v>4.79</v>
      </c>
      <c r="Q801" s="0" t="n">
        <v>3.64</v>
      </c>
      <c r="T801" s="0" t="n">
        <v>45.75</v>
      </c>
      <c r="U801" s="0" t="n">
        <v>1549</v>
      </c>
      <c r="V801" s="0" t="n">
        <v>1</v>
      </c>
      <c r="W801" s="60" t="n">
        <v>46135</v>
      </c>
      <c r="X801" s="55" t="n">
        <f aca="false">IF(I801="Male",0,1)</f>
        <v>1</v>
      </c>
      <c r="Y801" s="55" t="n">
        <f aca="false">IF(OR(I801="DNB",I801="Dry DNB"),1,0)</f>
        <v>0</v>
      </c>
      <c r="Z801" s="55" t="n">
        <f aca="false">IF(ISNUMBER(W801),A801-W801,"")</f>
        <v>175</v>
      </c>
      <c r="AA801" s="55" t="n">
        <f aca="false">MATCH(A801,DATAS,0)</f>
        <v>2</v>
      </c>
      <c r="AB801" s="55" t="n">
        <f aca="false">IF(AND(E801&gt;0,OR(AND(B801&gt;=1,B801&lt;=6),B801=10)),1,0)</f>
        <v>0</v>
      </c>
      <c r="AC801" s="55" t="n">
        <f aca="false">IF(AND(E801&gt;0,B801=10),1,0)</f>
        <v>0</v>
      </c>
      <c r="AD801" s="55" t="n">
        <f aca="false">IF(AND(C800=C801,AA800=AA801-1),AB800,"")</f>
        <v>0</v>
      </c>
      <c r="AE801" s="55" t="n">
        <f aca="false">IF(AND(C800=C801,AA800=AA801-1),AC800,"")</f>
        <v>0</v>
      </c>
      <c r="AF801" s="55" t="n">
        <f aca="false">IF(AA801=1,"",IF(AND(AB801=1,AD801&lt;&gt;1),1,0))</f>
        <v>0</v>
      </c>
      <c r="AG801" s="55" t="n">
        <f aca="false">IF(AA801=1,"",IF(AND(AC801=1,AE801&lt;&gt;1),1,0))</f>
        <v>0</v>
      </c>
      <c r="AH801" s="60" t="str">
        <f aca="false">IF(AND(E801&gt;0,AA801&lt;2,NOT(AND(C802=C801,AA802=AA801+1))),INDEX(DATAS,AA801+1),"")</f>
        <v/>
      </c>
      <c r="AI801" s="60" t="str">
        <f aca="false">IF(AND(AC801=1,AA801&lt;2),IF(AND(C802=C801,AA802=AA801+1),IF(AC802=1,"",INDEX(DATAS,AA801+1)),INDEX(DATAS,AA801+1)),"")</f>
        <v/>
      </c>
    </row>
    <row r="802" customFormat="false" ht="15" hidden="false" customHeight="false" outlineLevel="0" collapsed="false">
      <c r="A802" s="60" t="n">
        <v>46309</v>
      </c>
      <c r="B802" s="0" t="n">
        <v>7</v>
      </c>
      <c r="C802" s="0" t="n">
        <v>4102</v>
      </c>
      <c r="D802" s="0" t="n">
        <v>177</v>
      </c>
      <c r="E802" s="0" t="n">
        <v>3</v>
      </c>
      <c r="F802" s="55" t="s">
        <v>472</v>
      </c>
      <c r="I802" s="55" t="s">
        <v>162</v>
      </c>
      <c r="J802" s="0" t="n">
        <v>66</v>
      </c>
      <c r="K802" s="0" t="n">
        <v>66</v>
      </c>
      <c r="L802" s="0" t="n">
        <v>133</v>
      </c>
      <c r="M802" s="0" t="n">
        <v>21.37</v>
      </c>
      <c r="N802" s="0" t="n">
        <v>21.23</v>
      </c>
      <c r="O802" s="0" t="n">
        <v>9.74</v>
      </c>
      <c r="P802" s="0" t="n">
        <v>4.3</v>
      </c>
      <c r="Q802" s="0" t="n">
        <v>2.83</v>
      </c>
      <c r="R802" s="0" t="n">
        <v>2396</v>
      </c>
      <c r="S802" s="0" t="n">
        <v>4590</v>
      </c>
      <c r="T802" s="0" t="n">
        <v>25.85</v>
      </c>
      <c r="U802" s="0" t="n">
        <v>1548</v>
      </c>
      <c r="V802" s="0" t="n">
        <v>1</v>
      </c>
      <c r="W802" s="60" t="n">
        <v>46177</v>
      </c>
      <c r="X802" s="55" t="n">
        <f aca="false">IF(I802="Male",0,1)</f>
        <v>1</v>
      </c>
      <c r="Y802" s="55" t="n">
        <f aca="false">IF(OR(I802="DNB",I802="Dry DNB"),1,0)</f>
        <v>0</v>
      </c>
      <c r="Z802" s="55" t="n">
        <f aca="false">IF(ISNUMBER(W802),A802-W802,"")</f>
        <v>132</v>
      </c>
      <c r="AA802" s="55" t="n">
        <f aca="false">MATCH(A802,DATAS,0)</f>
        <v>1</v>
      </c>
      <c r="AB802" s="55" t="n">
        <f aca="false">IF(AND(E802&gt;0,OR(AND(B802&gt;=1,B802&lt;=6),B802=10)),1,0)</f>
        <v>0</v>
      </c>
      <c r="AC802" s="55" t="n">
        <f aca="false">IF(AND(E802&gt;0,B802=10),1,0)</f>
        <v>0</v>
      </c>
      <c r="AD802" s="0" t="str">
        <f aca="false">IF(AND(C801=C802,AA801=AA802-1),AB801,"")</f>
        <v/>
      </c>
      <c r="AE802" s="0" t="str">
        <f aca="false">IF(AND(C801=C802,AA801=AA802-1),AC801,"")</f>
        <v/>
      </c>
      <c r="AF802" s="0" t="str">
        <f aca="false">IF(AA802=1,"",IF(AND(AB802=1,AD802&lt;&gt;1),1,0))</f>
        <v/>
      </c>
      <c r="AG802" s="0" t="str">
        <f aca="false">IF(AA802=1,"",IF(AND(AC802=1,AE802&lt;&gt;1),1,0))</f>
        <v/>
      </c>
      <c r="AH802" s="60" t="n">
        <f aca="false">IF(AND(E802&gt;0,AA802&lt;2,NOT(AND(C803=C802,AA803=AA802+1))),INDEX(DATAS,AA802+1),"")</f>
        <v>46310</v>
      </c>
      <c r="AI802" s="60" t="str">
        <f aca="false">IF(AND(AC802=1,AA802&lt;2),IF(AND(C803=C802,AA803=AA802+1),IF(AC803=1,"",INDEX(DATAS,AA802+1)),INDEX(DATAS,AA802+1)),"")</f>
        <v/>
      </c>
    </row>
    <row r="803" customFormat="false" ht="15" hidden="false" customHeight="false" outlineLevel="0" collapsed="false">
      <c r="A803" s="60" t="n">
        <v>46309</v>
      </c>
      <c r="B803" s="0" t="n">
        <v>5</v>
      </c>
      <c r="C803" s="0" t="n">
        <v>4104</v>
      </c>
      <c r="D803" s="0" t="n">
        <v>100</v>
      </c>
      <c r="E803" s="0" t="n">
        <v>3</v>
      </c>
      <c r="F803" s="55" t="s">
        <v>473</v>
      </c>
      <c r="G803" s="0" t="n">
        <v>26.9</v>
      </c>
      <c r="H803" s="0" t="n">
        <v>36</v>
      </c>
      <c r="I803" s="55" t="s">
        <v>177</v>
      </c>
      <c r="J803" s="0" t="n">
        <v>100</v>
      </c>
      <c r="K803" s="0" t="n">
        <v>65</v>
      </c>
      <c r="M803" s="0" t="n">
        <v>394.13</v>
      </c>
      <c r="N803" s="0" t="n">
        <v>48.31</v>
      </c>
      <c r="O803" s="0" t="n">
        <v>24.16</v>
      </c>
      <c r="P803" s="0" t="n">
        <v>4.85</v>
      </c>
      <c r="Q803" s="0" t="n">
        <v>3.19</v>
      </c>
      <c r="R803" s="0" t="n">
        <v>3687</v>
      </c>
      <c r="S803" s="0" t="n">
        <v>7411</v>
      </c>
      <c r="T803" s="0" t="n">
        <v>43.05</v>
      </c>
      <c r="U803" s="0" t="n">
        <v>1547</v>
      </c>
      <c r="V803" s="0" t="n">
        <v>1</v>
      </c>
      <c r="W803" s="60" t="n">
        <v>46275</v>
      </c>
      <c r="X803" s="55" t="n">
        <f aca="false">IF(I803="Male",0,1)</f>
        <v>1</v>
      </c>
      <c r="Y803" s="55" t="n">
        <f aca="false">IF(OR(I803="DNB",I803="Dry DNB"),1,0)</f>
        <v>0</v>
      </c>
      <c r="Z803" s="55" t="n">
        <f aca="false">IF(ISNUMBER(W803),A803-W803,"")</f>
        <v>34</v>
      </c>
      <c r="AA803" s="55" t="n">
        <f aca="false">MATCH(A803,DATAS,0)</f>
        <v>1</v>
      </c>
      <c r="AB803" s="55" t="n">
        <f aca="false">IF(AND(E803&gt;0,OR(AND(B803&gt;=1,B803&lt;=6),B803=10)),1,0)</f>
        <v>1</v>
      </c>
      <c r="AC803" s="55" t="n">
        <f aca="false">IF(AND(E803&gt;0,B803=10),1,0)</f>
        <v>0</v>
      </c>
      <c r="AD803" s="0" t="str">
        <f aca="false">IF(AND(C802=C803,AA802=AA803-1),AB802,"")</f>
        <v/>
      </c>
      <c r="AE803" s="0" t="str">
        <f aca="false">IF(AND(C802=C803,AA802=AA803-1),AC802,"")</f>
        <v/>
      </c>
      <c r="AF803" s="0" t="str">
        <f aca="false">IF(AA803=1,"",IF(AND(AB803=1,AD803&lt;&gt;1),1,0))</f>
        <v/>
      </c>
      <c r="AG803" s="0" t="str">
        <f aca="false">IF(AA803=1,"",IF(AND(AC803=1,AE803&lt;&gt;1),1,0))</f>
        <v/>
      </c>
      <c r="AH803" s="60" t="str">
        <f aca="false">IF(AND(E803&gt;0,AA803&lt;2,NOT(AND(C804=C803,AA804=AA803+1))),INDEX(DATAS,AA803+1),"")</f>
        <v/>
      </c>
      <c r="AI803" s="60" t="str">
        <f aca="false">IF(AND(AC803=1,AA803&lt;2),IF(AND(C804=C803,AA804=AA803+1),IF(AC804=1,"",INDEX(DATAS,AA803+1)),INDEX(DATAS,AA803+1)),"")</f>
        <v/>
      </c>
    </row>
    <row r="804" customFormat="false" ht="15" hidden="false" customHeight="false" outlineLevel="0" collapsed="false">
      <c r="A804" s="60" t="n">
        <v>46310</v>
      </c>
      <c r="B804" s="0" t="n">
        <v>5</v>
      </c>
      <c r="C804" s="0" t="n">
        <v>4104</v>
      </c>
      <c r="D804" s="0" t="n">
        <v>101</v>
      </c>
      <c r="E804" s="0" t="n">
        <v>3</v>
      </c>
      <c r="F804" s="55" t="s">
        <v>473</v>
      </c>
      <c r="G804" s="0" t="n">
        <v>29.2</v>
      </c>
      <c r="H804" s="0" t="n">
        <v>34</v>
      </c>
      <c r="I804" s="55" t="s">
        <v>177</v>
      </c>
      <c r="J804" s="0" t="n">
        <v>101</v>
      </c>
      <c r="K804" s="0" t="n">
        <v>65</v>
      </c>
      <c r="M804" s="0" t="n">
        <v>394.13</v>
      </c>
      <c r="N804" s="0" t="n">
        <v>48.31</v>
      </c>
      <c r="O804" s="0" t="n">
        <v>24.16</v>
      </c>
      <c r="P804" s="0" t="n">
        <v>4.85</v>
      </c>
      <c r="Q804" s="0" t="n">
        <v>3.19</v>
      </c>
      <c r="T804" s="0" t="n">
        <v>43.05</v>
      </c>
      <c r="U804" s="0" t="n">
        <v>1548</v>
      </c>
      <c r="V804" s="0" t="n">
        <v>1</v>
      </c>
      <c r="W804" s="60" t="n">
        <v>46275</v>
      </c>
      <c r="X804" s="55" t="n">
        <f aca="false">IF(I804="Male",0,1)</f>
        <v>1</v>
      </c>
      <c r="Y804" s="55" t="n">
        <f aca="false">IF(OR(I804="DNB",I804="Dry DNB"),1,0)</f>
        <v>0</v>
      </c>
      <c r="Z804" s="55" t="n">
        <f aca="false">IF(ISNUMBER(W804),A804-W804,"")</f>
        <v>35</v>
      </c>
      <c r="AA804" s="55" t="n">
        <f aca="false">MATCH(A804,DATAS,0)</f>
        <v>2</v>
      </c>
      <c r="AB804" s="55" t="n">
        <f aca="false">IF(AND(E804&gt;0,OR(AND(B804&gt;=1,B804&lt;=6),B804=10)),1,0)</f>
        <v>1</v>
      </c>
      <c r="AC804" s="55" t="n">
        <f aca="false">IF(AND(E804&gt;0,B804=10),1,0)</f>
        <v>0</v>
      </c>
      <c r="AD804" s="55" t="n">
        <f aca="false">IF(AND(C803=C804,AA803=AA804-1),AB803,"")</f>
        <v>1</v>
      </c>
      <c r="AE804" s="55" t="n">
        <f aca="false">IF(AND(C803=C804,AA803=AA804-1),AC803,"")</f>
        <v>0</v>
      </c>
      <c r="AF804" s="55" t="n">
        <f aca="false">IF(AA804=1,"",IF(AND(AB804=1,AD804&lt;&gt;1),1,0))</f>
        <v>0</v>
      </c>
      <c r="AG804" s="55" t="n">
        <f aca="false">IF(AA804=1,"",IF(AND(AC804=1,AE804&lt;&gt;1),1,0))</f>
        <v>0</v>
      </c>
      <c r="AH804" s="60" t="str">
        <f aca="false">IF(AND(E804&gt;0,AA804&lt;2,NOT(AND(C805=C804,AA805=AA804+1))),INDEX(DATAS,AA804+1),"")</f>
        <v/>
      </c>
      <c r="AI804" s="60" t="str">
        <f aca="false">IF(AND(AC804=1,AA804&lt;2),IF(AND(C805=C804,AA805=AA804+1),IF(AC805=1,"",INDEX(DATAS,AA804+1)),INDEX(DATAS,AA804+1)),"")</f>
        <v/>
      </c>
    </row>
    <row r="805" customFormat="false" ht="15" hidden="false" customHeight="false" outlineLevel="0" collapsed="false">
      <c r="A805" s="60" t="n">
        <v>46309</v>
      </c>
      <c r="B805" s="0" t="n">
        <v>3</v>
      </c>
      <c r="C805" s="0" t="n">
        <v>4105</v>
      </c>
      <c r="D805" s="0" t="n">
        <v>8</v>
      </c>
      <c r="E805" s="0" t="n">
        <v>3</v>
      </c>
      <c r="F805" s="55" t="s">
        <v>474</v>
      </c>
      <c r="G805" s="0" t="n">
        <v>49</v>
      </c>
      <c r="H805" s="0" t="n">
        <v>42</v>
      </c>
      <c r="I805" s="55" t="s">
        <v>166</v>
      </c>
      <c r="J805" s="0" t="n">
        <v>8</v>
      </c>
      <c r="M805" s="0" t="n">
        <v>590.04</v>
      </c>
      <c r="N805" s="0" t="n">
        <v>70.31</v>
      </c>
      <c r="O805" s="0" t="n">
        <v>29.71</v>
      </c>
      <c r="R805" s="0" t="n">
        <v>3647</v>
      </c>
      <c r="S805" s="0" t="n">
        <v>7332</v>
      </c>
      <c r="U805" s="0" t="n">
        <v>1546</v>
      </c>
      <c r="V805" s="0" t="n">
        <v>0</v>
      </c>
      <c r="X805" s="55" t="n">
        <f aca="false">IF(I805="Male",0,1)</f>
        <v>1</v>
      </c>
      <c r="Y805" s="55" t="n">
        <f aca="false">IF(OR(I805="DNB",I805="Dry DNB"),1,0)</f>
        <v>0</v>
      </c>
      <c r="Z805" s="0" t="str">
        <f aca="false">IF(ISNUMBER(W805),A805-W805,"")</f>
        <v/>
      </c>
      <c r="AA805" s="55" t="n">
        <f aca="false">MATCH(A805,DATAS,0)</f>
        <v>1</v>
      </c>
      <c r="AB805" s="55" t="n">
        <f aca="false">IF(AND(E805&gt;0,OR(AND(B805&gt;=1,B805&lt;=6),B805=10)),1,0)</f>
        <v>1</v>
      </c>
      <c r="AC805" s="55" t="n">
        <f aca="false">IF(AND(E805&gt;0,B805=10),1,0)</f>
        <v>0</v>
      </c>
      <c r="AD805" s="0" t="str">
        <f aca="false">IF(AND(C804=C805,AA804=AA805-1),AB804,"")</f>
        <v/>
      </c>
      <c r="AE805" s="0" t="str">
        <f aca="false">IF(AND(C804=C805,AA804=AA805-1),AC804,"")</f>
        <v/>
      </c>
      <c r="AF805" s="0" t="str">
        <f aca="false">IF(AA805=1,"",IF(AND(AB805=1,AD805&lt;&gt;1),1,0))</f>
        <v/>
      </c>
      <c r="AG805" s="0" t="str">
        <f aca="false">IF(AA805=1,"",IF(AND(AC805=1,AE805&lt;&gt;1),1,0))</f>
        <v/>
      </c>
      <c r="AH805" s="60" t="str">
        <f aca="false">IF(AND(E805&gt;0,AA805&lt;2,NOT(AND(C806=C805,AA806=AA805+1))),INDEX(DATAS,AA805+1),"")</f>
        <v/>
      </c>
      <c r="AI805" s="60" t="str">
        <f aca="false">IF(AND(AC805=1,AA805&lt;2),IF(AND(C806=C805,AA806=AA805+1),IF(AC806=1,"",INDEX(DATAS,AA805+1)),INDEX(DATAS,AA805+1)),"")</f>
        <v/>
      </c>
    </row>
    <row r="806" customFormat="false" ht="15" hidden="false" customHeight="false" outlineLevel="0" collapsed="false">
      <c r="A806" s="60" t="n">
        <v>46310</v>
      </c>
      <c r="B806" s="0" t="n">
        <v>3</v>
      </c>
      <c r="C806" s="0" t="n">
        <v>4105</v>
      </c>
      <c r="D806" s="0" t="n">
        <v>9</v>
      </c>
      <c r="E806" s="0" t="n">
        <v>3</v>
      </c>
      <c r="F806" s="55" t="s">
        <v>474</v>
      </c>
      <c r="G806" s="0" t="n">
        <v>50.7</v>
      </c>
      <c r="H806" s="0" t="n">
        <v>44</v>
      </c>
      <c r="I806" s="55" t="s">
        <v>166</v>
      </c>
      <c r="J806" s="0" t="n">
        <v>9</v>
      </c>
      <c r="M806" s="0" t="n">
        <v>590.04</v>
      </c>
      <c r="N806" s="0" t="n">
        <v>70.31</v>
      </c>
      <c r="O806" s="0" t="n">
        <v>29.71</v>
      </c>
      <c r="U806" s="0" t="n">
        <v>1547</v>
      </c>
      <c r="V806" s="0" t="n">
        <v>0</v>
      </c>
      <c r="X806" s="55" t="n">
        <f aca="false">IF(I806="Male",0,1)</f>
        <v>1</v>
      </c>
      <c r="Y806" s="55" t="n">
        <f aca="false">IF(OR(I806="DNB",I806="Dry DNB"),1,0)</f>
        <v>0</v>
      </c>
      <c r="Z806" s="0" t="str">
        <f aca="false">IF(ISNUMBER(W806),A806-W806,"")</f>
        <v/>
      </c>
      <c r="AA806" s="55" t="n">
        <f aca="false">MATCH(A806,DATAS,0)</f>
        <v>2</v>
      </c>
      <c r="AB806" s="55" t="n">
        <f aca="false">IF(AND(E806&gt;0,OR(AND(B806&gt;=1,B806&lt;=6),B806=10)),1,0)</f>
        <v>1</v>
      </c>
      <c r="AC806" s="55" t="n">
        <f aca="false">IF(AND(E806&gt;0,B806=10),1,0)</f>
        <v>0</v>
      </c>
      <c r="AD806" s="55" t="n">
        <f aca="false">IF(AND(C805=C806,AA805=AA806-1),AB805,"")</f>
        <v>1</v>
      </c>
      <c r="AE806" s="55" t="n">
        <f aca="false">IF(AND(C805=C806,AA805=AA806-1),AC805,"")</f>
        <v>0</v>
      </c>
      <c r="AF806" s="55" t="n">
        <f aca="false">IF(AA806=1,"",IF(AND(AB806=1,AD806&lt;&gt;1),1,0))</f>
        <v>0</v>
      </c>
      <c r="AG806" s="55" t="n">
        <f aca="false">IF(AA806=1,"",IF(AND(AC806=1,AE806&lt;&gt;1),1,0))</f>
        <v>0</v>
      </c>
      <c r="AH806" s="60" t="str">
        <f aca="false">IF(AND(E806&gt;0,AA806&lt;2,NOT(AND(C807=C806,AA807=AA806+1))),INDEX(DATAS,AA806+1),"")</f>
        <v/>
      </c>
      <c r="AI806" s="60" t="str">
        <f aca="false">IF(AND(AC806=1,AA806&lt;2),IF(AND(C807=C806,AA807=AA806+1),IF(AC807=1,"",INDEX(DATAS,AA806+1)),INDEX(DATAS,AA806+1)),"")</f>
        <v/>
      </c>
    </row>
    <row r="807" customFormat="false" ht="15" hidden="false" customHeight="false" outlineLevel="0" collapsed="false">
      <c r="A807" s="60" t="n">
        <v>46309</v>
      </c>
      <c r="B807" s="0" t="n">
        <v>5</v>
      </c>
      <c r="C807" s="0" t="n">
        <v>4107</v>
      </c>
      <c r="D807" s="0" t="n">
        <v>465</v>
      </c>
      <c r="E807" s="0" t="n">
        <v>2</v>
      </c>
      <c r="F807" s="55" t="s">
        <v>475</v>
      </c>
      <c r="G807" s="0" t="n">
        <v>37.6</v>
      </c>
      <c r="H807" s="0" t="n">
        <v>32</v>
      </c>
      <c r="I807" s="55" t="s">
        <v>157</v>
      </c>
      <c r="J807" s="0" t="n">
        <v>381</v>
      </c>
      <c r="K807" s="0" t="n">
        <v>59</v>
      </c>
      <c r="L807" s="0" t="n">
        <v>84</v>
      </c>
      <c r="M807" s="0" t="n">
        <v>1029.7</v>
      </c>
      <c r="N807" s="0" t="n">
        <v>52.22</v>
      </c>
      <c r="O807" s="0" t="n">
        <v>33.65</v>
      </c>
      <c r="P807" s="0" t="n">
        <v>5.15</v>
      </c>
      <c r="Q807" s="0" t="n">
        <v>4.2</v>
      </c>
      <c r="R807" s="0" t="n">
        <v>6461</v>
      </c>
      <c r="S807" s="0" t="n">
        <v>12721</v>
      </c>
      <c r="T807" s="0" t="n">
        <v>70.45</v>
      </c>
      <c r="U807" s="0" t="n">
        <v>1545</v>
      </c>
      <c r="V807" s="0" t="n">
        <v>13</v>
      </c>
      <c r="W807" s="60" t="n">
        <v>46229</v>
      </c>
      <c r="X807" s="55" t="n">
        <f aca="false">IF(I807="Male",0,1)</f>
        <v>1</v>
      </c>
      <c r="Y807" s="55" t="n">
        <f aca="false">IF(OR(I807="DNB",I807="Dry DNB"),1,0)</f>
        <v>0</v>
      </c>
      <c r="Z807" s="55" t="n">
        <f aca="false">IF(ISNUMBER(W807),A807-W807,"")</f>
        <v>80</v>
      </c>
      <c r="AA807" s="55" t="n">
        <f aca="false">MATCH(A807,DATAS,0)</f>
        <v>1</v>
      </c>
      <c r="AB807" s="55" t="n">
        <f aca="false">IF(AND(E807&gt;0,OR(AND(B807&gt;=1,B807&lt;=6),B807=10)),1,0)</f>
        <v>1</v>
      </c>
      <c r="AC807" s="55" t="n">
        <f aca="false">IF(AND(E807&gt;0,B807=10),1,0)</f>
        <v>0</v>
      </c>
      <c r="AD807" s="0" t="str">
        <f aca="false">IF(AND(C806=C807,AA806=AA807-1),AB806,"")</f>
        <v/>
      </c>
      <c r="AE807" s="0" t="str">
        <f aca="false">IF(AND(C806=C807,AA806=AA807-1),AC806,"")</f>
        <v/>
      </c>
      <c r="AF807" s="0" t="str">
        <f aca="false">IF(AA807=1,"",IF(AND(AB807=1,AD807&lt;&gt;1),1,0))</f>
        <v/>
      </c>
      <c r="AG807" s="0" t="str">
        <f aca="false">IF(AA807=1,"",IF(AND(AC807=1,AE807&lt;&gt;1),1,0))</f>
        <v/>
      </c>
      <c r="AH807" s="60" t="str">
        <f aca="false">IF(AND(E807&gt;0,AA807&lt;2,NOT(AND(C808=C807,AA808=AA807+1))),INDEX(DATAS,AA807+1),"")</f>
        <v/>
      </c>
      <c r="AI807" s="60" t="str">
        <f aca="false">IF(AND(AC807=1,AA807&lt;2),IF(AND(C808=C807,AA808=AA807+1),IF(AC808=1,"",INDEX(DATAS,AA807+1)),INDEX(DATAS,AA807+1)),"")</f>
        <v/>
      </c>
    </row>
    <row r="808" customFormat="false" ht="15" hidden="false" customHeight="false" outlineLevel="0" collapsed="false">
      <c r="A808" s="60" t="n">
        <v>46310</v>
      </c>
      <c r="B808" s="0" t="n">
        <v>5</v>
      </c>
      <c r="C808" s="0" t="n">
        <v>4107</v>
      </c>
      <c r="D808" s="0" t="n">
        <v>466</v>
      </c>
      <c r="E808" s="0" t="n">
        <v>2</v>
      </c>
      <c r="F808" s="55" t="s">
        <v>475</v>
      </c>
      <c r="G808" s="0" t="n">
        <v>37.2</v>
      </c>
      <c r="H808" s="0" t="n">
        <v>32</v>
      </c>
      <c r="I808" s="55" t="s">
        <v>157</v>
      </c>
      <c r="J808" s="0" t="n">
        <v>381</v>
      </c>
      <c r="K808" s="0" t="n">
        <v>59</v>
      </c>
      <c r="L808" s="0" t="n">
        <v>85</v>
      </c>
      <c r="M808" s="0" t="n">
        <v>1029.7</v>
      </c>
      <c r="N808" s="0" t="n">
        <v>52.22</v>
      </c>
      <c r="O808" s="0" t="n">
        <v>33.65</v>
      </c>
      <c r="P808" s="0" t="n">
        <v>5.15</v>
      </c>
      <c r="Q808" s="0" t="n">
        <v>4.2</v>
      </c>
      <c r="T808" s="0" t="n">
        <v>70.45</v>
      </c>
      <c r="U808" s="0" t="n">
        <v>1546</v>
      </c>
      <c r="V808" s="0" t="n">
        <v>13</v>
      </c>
      <c r="W808" s="60" t="n">
        <v>46229</v>
      </c>
      <c r="X808" s="55" t="n">
        <f aca="false">IF(I808="Male",0,1)</f>
        <v>1</v>
      </c>
      <c r="Y808" s="55" t="n">
        <f aca="false">IF(OR(I808="DNB",I808="Dry DNB"),1,0)</f>
        <v>0</v>
      </c>
      <c r="Z808" s="55" t="n">
        <f aca="false">IF(ISNUMBER(W808),A808-W808,"")</f>
        <v>81</v>
      </c>
      <c r="AA808" s="55" t="n">
        <f aca="false">MATCH(A808,DATAS,0)</f>
        <v>2</v>
      </c>
      <c r="AB808" s="55" t="n">
        <f aca="false">IF(AND(E808&gt;0,OR(AND(B808&gt;=1,B808&lt;=6),B808=10)),1,0)</f>
        <v>1</v>
      </c>
      <c r="AC808" s="55" t="n">
        <f aca="false">IF(AND(E808&gt;0,B808=10),1,0)</f>
        <v>0</v>
      </c>
      <c r="AD808" s="55" t="n">
        <f aca="false">IF(AND(C807=C808,AA807=AA808-1),AB807,"")</f>
        <v>1</v>
      </c>
      <c r="AE808" s="55" t="n">
        <f aca="false">IF(AND(C807=C808,AA807=AA808-1),AC807,"")</f>
        <v>0</v>
      </c>
      <c r="AF808" s="55" t="n">
        <f aca="false">IF(AA808=1,"",IF(AND(AB808=1,AD808&lt;&gt;1),1,0))</f>
        <v>0</v>
      </c>
      <c r="AG808" s="55" t="n">
        <f aca="false">IF(AA808=1,"",IF(AND(AC808=1,AE808&lt;&gt;1),1,0))</f>
        <v>0</v>
      </c>
      <c r="AH808" s="60" t="str">
        <f aca="false">IF(AND(E808&gt;0,AA808&lt;2,NOT(AND(C809=C808,AA809=AA808+1))),INDEX(DATAS,AA808+1),"")</f>
        <v/>
      </c>
      <c r="AI808" s="60" t="str">
        <f aca="false">IF(AND(AC808=1,AA808&lt;2),IF(AND(C809=C808,AA809=AA808+1),IF(AC809=1,"",INDEX(DATAS,AA808+1)),INDEX(DATAS,AA808+1)),"")</f>
        <v/>
      </c>
    </row>
    <row r="809" customFormat="false" ht="15" hidden="false" customHeight="false" outlineLevel="0" collapsed="false">
      <c r="A809" s="60" t="n">
        <v>46309</v>
      </c>
      <c r="B809" s="0" t="n">
        <v>5</v>
      </c>
      <c r="C809" s="0" t="n">
        <v>4108</v>
      </c>
      <c r="D809" s="0" t="n">
        <v>124</v>
      </c>
      <c r="E809" s="0" t="n">
        <v>3</v>
      </c>
      <c r="F809" s="55" t="s">
        <v>476</v>
      </c>
      <c r="G809" s="0" t="n">
        <v>50.6</v>
      </c>
      <c r="H809" s="0" t="n">
        <v>45</v>
      </c>
      <c r="I809" s="55" t="s">
        <v>157</v>
      </c>
      <c r="J809" s="0" t="n">
        <v>69</v>
      </c>
      <c r="K809" s="0" t="n">
        <v>69</v>
      </c>
      <c r="L809" s="0" t="n">
        <v>55</v>
      </c>
      <c r="M809" s="0" t="n">
        <v>-253.91</v>
      </c>
      <c r="N809" s="0" t="n">
        <v>40.16</v>
      </c>
      <c r="O809" s="0" t="n">
        <v>20.84</v>
      </c>
      <c r="P809" s="0" t="n">
        <v>3.34</v>
      </c>
      <c r="Q809" s="0" t="n">
        <v>3.87</v>
      </c>
      <c r="R809" s="0" t="n">
        <v>4899</v>
      </c>
      <c r="S809" s="0" t="n">
        <v>9774</v>
      </c>
      <c r="T809" s="0" t="n">
        <v>49.6</v>
      </c>
      <c r="U809" s="0" t="n">
        <v>1542</v>
      </c>
      <c r="V809" s="0" t="n">
        <v>1</v>
      </c>
      <c r="W809" s="60" t="n">
        <v>46255</v>
      </c>
      <c r="X809" s="55" t="n">
        <f aca="false">IF(I809="Male",0,1)</f>
        <v>1</v>
      </c>
      <c r="Y809" s="55" t="n">
        <f aca="false">IF(OR(I809="DNB",I809="Dry DNB"),1,0)</f>
        <v>0</v>
      </c>
      <c r="Z809" s="55" t="n">
        <f aca="false">IF(ISNUMBER(W809),A809-W809,"")</f>
        <v>54</v>
      </c>
      <c r="AA809" s="55" t="n">
        <f aca="false">MATCH(A809,DATAS,0)</f>
        <v>1</v>
      </c>
      <c r="AB809" s="55" t="n">
        <f aca="false">IF(AND(E809&gt;0,OR(AND(B809&gt;=1,B809&lt;=6),B809=10)),1,0)</f>
        <v>1</v>
      </c>
      <c r="AC809" s="55" t="n">
        <f aca="false">IF(AND(E809&gt;0,B809=10),1,0)</f>
        <v>0</v>
      </c>
      <c r="AD809" s="0" t="str">
        <f aca="false">IF(AND(C808=C809,AA808=AA809-1),AB808,"")</f>
        <v/>
      </c>
      <c r="AE809" s="0" t="str">
        <f aca="false">IF(AND(C808=C809,AA808=AA809-1),AC808,"")</f>
        <v/>
      </c>
      <c r="AF809" s="0" t="str">
        <f aca="false">IF(AA809=1,"",IF(AND(AB809=1,AD809&lt;&gt;1),1,0))</f>
        <v/>
      </c>
      <c r="AG809" s="0" t="str">
        <f aca="false">IF(AA809=1,"",IF(AND(AC809=1,AE809&lt;&gt;1),1,0))</f>
        <v/>
      </c>
      <c r="AH809" s="60" t="str">
        <f aca="false">IF(AND(E809&gt;0,AA809&lt;2,NOT(AND(C810=C809,AA810=AA809+1))),INDEX(DATAS,AA809+1),"")</f>
        <v/>
      </c>
      <c r="AI809" s="60" t="str">
        <f aca="false">IF(AND(AC809=1,AA809&lt;2),IF(AND(C810=C809,AA810=AA809+1),IF(AC810=1,"",INDEX(DATAS,AA809+1)),INDEX(DATAS,AA809+1)),"")</f>
        <v/>
      </c>
    </row>
    <row r="810" customFormat="false" ht="15" hidden="false" customHeight="false" outlineLevel="0" collapsed="false">
      <c r="A810" s="60" t="n">
        <v>46310</v>
      </c>
      <c r="B810" s="0" t="n">
        <v>5</v>
      </c>
      <c r="C810" s="0" t="n">
        <v>4108</v>
      </c>
      <c r="D810" s="0" t="n">
        <v>125</v>
      </c>
      <c r="E810" s="0" t="n">
        <v>3</v>
      </c>
      <c r="F810" s="55" t="s">
        <v>476</v>
      </c>
      <c r="G810" s="0" t="n">
        <v>44.1</v>
      </c>
      <c r="H810" s="0" t="n">
        <v>45</v>
      </c>
      <c r="I810" s="55" t="s">
        <v>157</v>
      </c>
      <c r="J810" s="0" t="n">
        <v>69</v>
      </c>
      <c r="K810" s="0" t="n">
        <v>69</v>
      </c>
      <c r="L810" s="0" t="n">
        <v>56</v>
      </c>
      <c r="M810" s="0" t="n">
        <v>-253.91</v>
      </c>
      <c r="N810" s="0" t="n">
        <v>40.16</v>
      </c>
      <c r="O810" s="0" t="n">
        <v>20.84</v>
      </c>
      <c r="P810" s="0" t="n">
        <v>3.34</v>
      </c>
      <c r="Q810" s="0" t="n">
        <v>3.87</v>
      </c>
      <c r="T810" s="0" t="n">
        <v>49.6</v>
      </c>
      <c r="U810" s="0" t="n">
        <v>1543</v>
      </c>
      <c r="V810" s="0" t="n">
        <v>1</v>
      </c>
      <c r="W810" s="60" t="n">
        <v>46255</v>
      </c>
      <c r="X810" s="55" t="n">
        <f aca="false">IF(I810="Male",0,1)</f>
        <v>1</v>
      </c>
      <c r="Y810" s="55" t="n">
        <f aca="false">IF(OR(I810="DNB",I810="Dry DNB"),1,0)</f>
        <v>0</v>
      </c>
      <c r="Z810" s="55" t="n">
        <f aca="false">IF(ISNUMBER(W810),A810-W810,"")</f>
        <v>55</v>
      </c>
      <c r="AA810" s="55" t="n">
        <f aca="false">MATCH(A810,DATAS,0)</f>
        <v>2</v>
      </c>
      <c r="AB810" s="55" t="n">
        <f aca="false">IF(AND(E810&gt;0,OR(AND(B810&gt;=1,B810&lt;=6),B810=10)),1,0)</f>
        <v>1</v>
      </c>
      <c r="AC810" s="55" t="n">
        <f aca="false">IF(AND(E810&gt;0,B810=10),1,0)</f>
        <v>0</v>
      </c>
      <c r="AD810" s="55" t="n">
        <f aca="false">IF(AND(C809=C810,AA809=AA810-1),AB809,"")</f>
        <v>1</v>
      </c>
      <c r="AE810" s="55" t="n">
        <f aca="false">IF(AND(C809=C810,AA809=AA810-1),AC809,"")</f>
        <v>0</v>
      </c>
      <c r="AF810" s="55" t="n">
        <f aca="false">IF(AA810=1,"",IF(AND(AB810=1,AD810&lt;&gt;1),1,0))</f>
        <v>0</v>
      </c>
      <c r="AG810" s="55" t="n">
        <f aca="false">IF(AA810=1,"",IF(AND(AC810=1,AE810&lt;&gt;1),1,0))</f>
        <v>0</v>
      </c>
      <c r="AH810" s="60" t="str">
        <f aca="false">IF(AND(E810&gt;0,AA810&lt;2,NOT(AND(C811=C810,AA811=AA810+1))),INDEX(DATAS,AA810+1),"")</f>
        <v/>
      </c>
      <c r="AI810" s="60" t="str">
        <f aca="false">IF(AND(AC810=1,AA810&lt;2),IF(AND(C811=C810,AA811=AA810+1),IF(AC811=1,"",INDEX(DATAS,AA810+1)),INDEX(DATAS,AA810+1)),"")</f>
        <v/>
      </c>
    </row>
    <row r="811" customFormat="false" ht="15" hidden="false" customHeight="false" outlineLevel="0" collapsed="false">
      <c r="A811" s="60" t="n">
        <v>46309</v>
      </c>
      <c r="B811" s="0" t="n">
        <v>2</v>
      </c>
      <c r="C811" s="0" t="n">
        <v>4111</v>
      </c>
      <c r="D811" s="0" t="n">
        <v>98</v>
      </c>
      <c r="E811" s="0" t="n">
        <v>3</v>
      </c>
      <c r="F811" s="55" t="s">
        <v>477</v>
      </c>
      <c r="G811" s="0" t="n">
        <v>50.8</v>
      </c>
      <c r="H811" s="0" t="n">
        <v>53</v>
      </c>
      <c r="I811" s="55" t="s">
        <v>157</v>
      </c>
      <c r="J811" s="0" t="n">
        <v>63</v>
      </c>
      <c r="K811" s="0" t="n">
        <v>63</v>
      </c>
      <c r="L811" s="0" t="n">
        <v>35</v>
      </c>
      <c r="M811" s="0" t="n">
        <v>599.98</v>
      </c>
      <c r="N811" s="0" t="n">
        <v>55.22</v>
      </c>
      <c r="O811" s="0" t="n">
        <v>29.62</v>
      </c>
      <c r="P811" s="0" t="n">
        <v>3.71</v>
      </c>
      <c r="Q811" s="0" t="n">
        <v>3.03</v>
      </c>
      <c r="R811" s="0" t="n">
        <v>5067</v>
      </c>
      <c r="S811" s="0" t="n">
        <v>10186</v>
      </c>
      <c r="T811" s="0" t="n">
        <v>59</v>
      </c>
      <c r="U811" s="0" t="n">
        <v>1541</v>
      </c>
      <c r="V811" s="0" t="n">
        <v>1</v>
      </c>
      <c r="W811" s="60" t="n">
        <v>46275</v>
      </c>
      <c r="X811" s="55" t="n">
        <f aca="false">IF(I811="Male",0,1)</f>
        <v>1</v>
      </c>
      <c r="Y811" s="55" t="n">
        <f aca="false">IF(OR(I811="DNB",I811="Dry DNB"),1,0)</f>
        <v>0</v>
      </c>
      <c r="Z811" s="55" t="n">
        <f aca="false">IF(ISNUMBER(W811),A811-W811,"")</f>
        <v>34</v>
      </c>
      <c r="AA811" s="55" t="n">
        <f aca="false">MATCH(A811,DATAS,0)</f>
        <v>1</v>
      </c>
      <c r="AB811" s="55" t="n">
        <f aca="false">IF(AND(E811&gt;0,OR(AND(B811&gt;=1,B811&lt;=6),B811=10)),1,0)</f>
        <v>1</v>
      </c>
      <c r="AC811" s="55" t="n">
        <f aca="false">IF(AND(E811&gt;0,B811=10),1,0)</f>
        <v>0</v>
      </c>
      <c r="AD811" s="0" t="str">
        <f aca="false">IF(AND(C810=C811,AA810=AA811-1),AB810,"")</f>
        <v/>
      </c>
      <c r="AE811" s="0" t="str">
        <f aca="false">IF(AND(C810=C811,AA810=AA811-1),AC810,"")</f>
        <v/>
      </c>
      <c r="AF811" s="0" t="str">
        <f aca="false">IF(AA811=1,"",IF(AND(AB811=1,AD811&lt;&gt;1),1,0))</f>
        <v/>
      </c>
      <c r="AG811" s="0" t="str">
        <f aca="false">IF(AA811=1,"",IF(AND(AC811=1,AE811&lt;&gt;1),1,0))</f>
        <v/>
      </c>
      <c r="AH811" s="60" t="str">
        <f aca="false">IF(AND(E811&gt;0,AA811&lt;2,NOT(AND(C812=C811,AA812=AA811+1))),INDEX(DATAS,AA811+1),"")</f>
        <v/>
      </c>
      <c r="AI811" s="60" t="str">
        <f aca="false">IF(AND(AC811=1,AA811&lt;2),IF(AND(C812=C811,AA812=AA811+1),IF(AC812=1,"",INDEX(DATAS,AA811+1)),INDEX(DATAS,AA811+1)),"")</f>
        <v/>
      </c>
    </row>
    <row r="812" customFormat="false" ht="15" hidden="false" customHeight="false" outlineLevel="0" collapsed="false">
      <c r="A812" s="60" t="n">
        <v>46310</v>
      </c>
      <c r="B812" s="0" t="n">
        <v>2</v>
      </c>
      <c r="C812" s="0" t="n">
        <v>4111</v>
      </c>
      <c r="D812" s="0" t="n">
        <v>99</v>
      </c>
      <c r="E812" s="0" t="n">
        <v>3</v>
      </c>
      <c r="F812" s="55" t="s">
        <v>477</v>
      </c>
      <c r="G812" s="0" t="n">
        <v>56</v>
      </c>
      <c r="H812" s="0" t="n">
        <v>53</v>
      </c>
      <c r="I812" s="55" t="s">
        <v>157</v>
      </c>
      <c r="J812" s="0" t="n">
        <v>63</v>
      </c>
      <c r="K812" s="0" t="n">
        <v>63</v>
      </c>
      <c r="L812" s="0" t="n">
        <v>36</v>
      </c>
      <c r="M812" s="0" t="n">
        <v>599.98</v>
      </c>
      <c r="N812" s="0" t="n">
        <v>55.22</v>
      </c>
      <c r="O812" s="0" t="n">
        <v>29.62</v>
      </c>
      <c r="P812" s="0" t="n">
        <v>3.71</v>
      </c>
      <c r="Q812" s="0" t="n">
        <v>3.03</v>
      </c>
      <c r="T812" s="0" t="n">
        <v>59</v>
      </c>
      <c r="U812" s="0" t="n">
        <v>1542</v>
      </c>
      <c r="V812" s="0" t="n">
        <v>1</v>
      </c>
      <c r="W812" s="60" t="n">
        <v>46275</v>
      </c>
      <c r="X812" s="55" t="n">
        <f aca="false">IF(I812="Male",0,1)</f>
        <v>1</v>
      </c>
      <c r="Y812" s="55" t="n">
        <f aca="false">IF(OR(I812="DNB",I812="Dry DNB"),1,0)</f>
        <v>0</v>
      </c>
      <c r="Z812" s="55" t="n">
        <f aca="false">IF(ISNUMBER(W812),A812-W812,"")</f>
        <v>35</v>
      </c>
      <c r="AA812" s="55" t="n">
        <f aca="false">MATCH(A812,DATAS,0)</f>
        <v>2</v>
      </c>
      <c r="AB812" s="55" t="n">
        <f aca="false">IF(AND(E812&gt;0,OR(AND(B812&gt;=1,B812&lt;=6),B812=10)),1,0)</f>
        <v>1</v>
      </c>
      <c r="AC812" s="55" t="n">
        <f aca="false">IF(AND(E812&gt;0,B812=10),1,0)</f>
        <v>0</v>
      </c>
      <c r="AD812" s="55" t="n">
        <f aca="false">IF(AND(C811=C812,AA811=AA812-1),AB811,"")</f>
        <v>1</v>
      </c>
      <c r="AE812" s="55" t="n">
        <f aca="false">IF(AND(C811=C812,AA811=AA812-1),AC811,"")</f>
        <v>0</v>
      </c>
      <c r="AF812" s="55" t="n">
        <f aca="false">IF(AA812=1,"",IF(AND(AB812=1,AD812&lt;&gt;1),1,0))</f>
        <v>0</v>
      </c>
      <c r="AG812" s="55" t="n">
        <f aca="false">IF(AA812=1,"",IF(AND(AC812=1,AE812&lt;&gt;1),1,0))</f>
        <v>0</v>
      </c>
      <c r="AH812" s="60" t="str">
        <f aca="false">IF(AND(E812&gt;0,AA812&lt;2,NOT(AND(C813=C812,AA813=AA812+1))),INDEX(DATAS,AA812+1),"")</f>
        <v/>
      </c>
      <c r="AI812" s="60" t="str">
        <f aca="false">IF(AND(AC812=1,AA812&lt;2),IF(AND(C813=C812,AA813=AA812+1),IF(AC813=1,"",INDEX(DATAS,AA812+1)),INDEX(DATAS,AA812+1)),"")</f>
        <v/>
      </c>
    </row>
    <row r="813" customFormat="false" ht="15" hidden="false" customHeight="false" outlineLevel="0" collapsed="false">
      <c r="A813" s="60" t="n">
        <v>46309</v>
      </c>
      <c r="B813" s="0" t="n">
        <v>5</v>
      </c>
      <c r="C813" s="0" t="n">
        <v>4113</v>
      </c>
      <c r="D813" s="0" t="n">
        <v>162</v>
      </c>
      <c r="E813" s="0" t="n">
        <v>2</v>
      </c>
      <c r="F813" s="55" t="s">
        <v>478</v>
      </c>
      <c r="G813" s="0" t="n">
        <v>21.4</v>
      </c>
      <c r="H813" s="0" t="n">
        <v>26</v>
      </c>
      <c r="I813" s="55" t="s">
        <v>187</v>
      </c>
      <c r="J813" s="0" t="n">
        <v>162</v>
      </c>
      <c r="K813" s="0" t="n">
        <v>71</v>
      </c>
      <c r="M813" s="0" t="n">
        <v>425</v>
      </c>
      <c r="N813" s="0" t="n">
        <v>55.2</v>
      </c>
      <c r="O813" s="0" t="n">
        <v>20.44</v>
      </c>
      <c r="P813" s="0" t="n">
        <v>4.31</v>
      </c>
      <c r="Q813" s="0" t="n">
        <v>3.5</v>
      </c>
      <c r="R813" s="0" t="n">
        <v>4521</v>
      </c>
      <c r="S813" s="0" t="n">
        <v>8438</v>
      </c>
      <c r="T813" s="0" t="n">
        <v>49</v>
      </c>
      <c r="U813" s="0" t="n">
        <v>1540</v>
      </c>
      <c r="V813" s="0" t="n">
        <v>2</v>
      </c>
      <c r="W813" s="60" t="n">
        <v>46282</v>
      </c>
      <c r="X813" s="55" t="n">
        <f aca="false">IF(I813="Male",0,1)</f>
        <v>1</v>
      </c>
      <c r="Y813" s="55" t="n">
        <f aca="false">IF(OR(I813="DNB",I813="Dry DNB"),1,0)</f>
        <v>0</v>
      </c>
      <c r="Z813" s="55" t="n">
        <f aca="false">IF(ISNUMBER(W813),A813-W813,"")</f>
        <v>27</v>
      </c>
      <c r="AA813" s="55" t="n">
        <f aca="false">MATCH(A813,DATAS,0)</f>
        <v>1</v>
      </c>
      <c r="AB813" s="55" t="n">
        <f aca="false">IF(AND(E813&gt;0,OR(AND(B813&gt;=1,B813&lt;=6),B813=10)),1,0)</f>
        <v>1</v>
      </c>
      <c r="AC813" s="55" t="n">
        <f aca="false">IF(AND(E813&gt;0,B813=10),1,0)</f>
        <v>0</v>
      </c>
      <c r="AD813" s="0" t="str">
        <f aca="false">IF(AND(C812=C813,AA812=AA813-1),AB812,"")</f>
        <v/>
      </c>
      <c r="AE813" s="0" t="str">
        <f aca="false">IF(AND(C812=C813,AA812=AA813-1),AC812,"")</f>
        <v/>
      </c>
      <c r="AF813" s="0" t="str">
        <f aca="false">IF(AA813=1,"",IF(AND(AB813=1,AD813&lt;&gt;1),1,0))</f>
        <v/>
      </c>
      <c r="AG813" s="0" t="str">
        <f aca="false">IF(AA813=1,"",IF(AND(AC813=1,AE813&lt;&gt;1),1,0))</f>
        <v/>
      </c>
      <c r="AH813" s="60" t="str">
        <f aca="false">IF(AND(E813&gt;0,AA813&lt;2,NOT(AND(C814=C813,AA814=AA813+1))),INDEX(DATAS,AA813+1),"")</f>
        <v/>
      </c>
      <c r="AI813" s="60" t="str">
        <f aca="false">IF(AND(AC813=1,AA813&lt;2),IF(AND(C814=C813,AA814=AA813+1),IF(AC814=1,"",INDEX(DATAS,AA813+1)),INDEX(DATAS,AA813+1)),"")</f>
        <v/>
      </c>
    </row>
    <row r="814" customFormat="false" ht="15" hidden="false" customHeight="false" outlineLevel="0" collapsed="false">
      <c r="A814" s="60" t="n">
        <v>46310</v>
      </c>
      <c r="B814" s="0" t="n">
        <v>5</v>
      </c>
      <c r="C814" s="0" t="n">
        <v>4113</v>
      </c>
      <c r="D814" s="0" t="n">
        <v>163</v>
      </c>
      <c r="E814" s="0" t="n">
        <v>2</v>
      </c>
      <c r="F814" s="55" t="s">
        <v>478</v>
      </c>
      <c r="G814" s="0" t="n">
        <v>24.6</v>
      </c>
      <c r="H814" s="0" t="n">
        <v>26</v>
      </c>
      <c r="I814" s="55" t="s">
        <v>187</v>
      </c>
      <c r="J814" s="0" t="n">
        <v>163</v>
      </c>
      <c r="K814" s="0" t="n">
        <v>71</v>
      </c>
      <c r="M814" s="0" t="n">
        <v>425</v>
      </c>
      <c r="N814" s="0" t="n">
        <v>55.2</v>
      </c>
      <c r="O814" s="0" t="n">
        <v>20.44</v>
      </c>
      <c r="P814" s="0" t="n">
        <v>4.31</v>
      </c>
      <c r="Q814" s="0" t="n">
        <v>3.5</v>
      </c>
      <c r="T814" s="0" t="n">
        <v>49</v>
      </c>
      <c r="U814" s="0" t="n">
        <v>1541</v>
      </c>
      <c r="V814" s="0" t="n">
        <v>2</v>
      </c>
      <c r="W814" s="60" t="n">
        <v>46282</v>
      </c>
      <c r="X814" s="55" t="n">
        <f aca="false">IF(I814="Male",0,1)</f>
        <v>1</v>
      </c>
      <c r="Y814" s="55" t="n">
        <f aca="false">IF(OR(I814="DNB",I814="Dry DNB"),1,0)</f>
        <v>0</v>
      </c>
      <c r="Z814" s="55" t="n">
        <f aca="false">IF(ISNUMBER(W814),A814-W814,"")</f>
        <v>28</v>
      </c>
      <c r="AA814" s="55" t="n">
        <f aca="false">MATCH(A814,DATAS,0)</f>
        <v>2</v>
      </c>
      <c r="AB814" s="55" t="n">
        <f aca="false">IF(AND(E814&gt;0,OR(AND(B814&gt;=1,B814&lt;=6),B814=10)),1,0)</f>
        <v>1</v>
      </c>
      <c r="AC814" s="55" t="n">
        <f aca="false">IF(AND(E814&gt;0,B814=10),1,0)</f>
        <v>0</v>
      </c>
      <c r="AD814" s="55" t="n">
        <f aca="false">IF(AND(C813=C814,AA813=AA814-1),AB813,"")</f>
        <v>1</v>
      </c>
      <c r="AE814" s="55" t="n">
        <f aca="false">IF(AND(C813=C814,AA813=AA814-1),AC813,"")</f>
        <v>0</v>
      </c>
      <c r="AF814" s="55" t="n">
        <f aca="false">IF(AA814=1,"",IF(AND(AB814=1,AD814&lt;&gt;1),1,0))</f>
        <v>0</v>
      </c>
      <c r="AG814" s="55" t="n">
        <f aca="false">IF(AA814=1,"",IF(AND(AC814=1,AE814&lt;&gt;1),1,0))</f>
        <v>0</v>
      </c>
      <c r="AH814" s="60" t="str">
        <f aca="false">IF(AND(E814&gt;0,AA814&lt;2,NOT(AND(C815=C814,AA815=AA814+1))),INDEX(DATAS,AA814+1),"")</f>
        <v/>
      </c>
      <c r="AI814" s="60" t="str">
        <f aca="false">IF(AND(AC814=1,AA814&lt;2),IF(AND(C815=C814,AA815=AA814+1),IF(AC815=1,"",INDEX(DATAS,AA814+1)),INDEX(DATAS,AA814+1)),"")</f>
        <v/>
      </c>
    </row>
    <row r="815" customFormat="false" ht="15" hidden="false" customHeight="false" outlineLevel="0" collapsed="false">
      <c r="A815" s="60" t="n">
        <v>46309</v>
      </c>
      <c r="B815" s="0" t="n">
        <v>2</v>
      </c>
      <c r="C815" s="0" t="n">
        <v>4114</v>
      </c>
      <c r="D815" s="0" t="n">
        <v>152</v>
      </c>
      <c r="E815" s="0" t="n">
        <v>3</v>
      </c>
      <c r="F815" s="55" t="s">
        <v>479</v>
      </c>
      <c r="G815" s="0" t="n">
        <v>62.7</v>
      </c>
      <c r="H815" s="0" t="n">
        <v>62</v>
      </c>
      <c r="I815" s="55" t="s">
        <v>157</v>
      </c>
      <c r="J815" s="0" t="n">
        <v>82</v>
      </c>
      <c r="K815" s="0" t="n">
        <v>82</v>
      </c>
      <c r="L815" s="0" t="n">
        <v>70</v>
      </c>
      <c r="M815" s="0" t="n">
        <v>924.46</v>
      </c>
      <c r="N815" s="0" t="n">
        <v>57.42</v>
      </c>
      <c r="O815" s="0" t="n">
        <v>37.98</v>
      </c>
      <c r="P815" s="0" t="n">
        <v>3.24</v>
      </c>
      <c r="Q815" s="0" t="n">
        <v>3.21</v>
      </c>
      <c r="R815" s="0" t="n">
        <v>6168</v>
      </c>
      <c r="S815" s="0" t="n">
        <v>12652</v>
      </c>
      <c r="T815" s="0" t="n">
        <v>66.8</v>
      </c>
      <c r="U815" s="0" t="n">
        <v>1539</v>
      </c>
      <c r="V815" s="0" t="n">
        <v>1</v>
      </c>
      <c r="W815" s="60" t="n">
        <v>46240</v>
      </c>
      <c r="X815" s="55" t="n">
        <f aca="false">IF(I815="Male",0,1)</f>
        <v>1</v>
      </c>
      <c r="Y815" s="55" t="n">
        <f aca="false">IF(OR(I815="DNB",I815="Dry DNB"),1,0)</f>
        <v>0</v>
      </c>
      <c r="Z815" s="55" t="n">
        <f aca="false">IF(ISNUMBER(W815),A815-W815,"")</f>
        <v>69</v>
      </c>
      <c r="AA815" s="55" t="n">
        <f aca="false">MATCH(A815,DATAS,0)</f>
        <v>1</v>
      </c>
      <c r="AB815" s="55" t="n">
        <f aca="false">IF(AND(E815&gt;0,OR(AND(B815&gt;=1,B815&lt;=6),B815=10)),1,0)</f>
        <v>1</v>
      </c>
      <c r="AC815" s="55" t="n">
        <f aca="false">IF(AND(E815&gt;0,B815=10),1,0)</f>
        <v>0</v>
      </c>
      <c r="AD815" s="0" t="str">
        <f aca="false">IF(AND(C814=C815,AA814=AA815-1),AB814,"")</f>
        <v/>
      </c>
      <c r="AE815" s="0" t="str">
        <f aca="false">IF(AND(C814=C815,AA814=AA815-1),AC814,"")</f>
        <v/>
      </c>
      <c r="AF815" s="0" t="str">
        <f aca="false">IF(AA815=1,"",IF(AND(AB815=1,AD815&lt;&gt;1),1,0))</f>
        <v/>
      </c>
      <c r="AG815" s="0" t="str">
        <f aca="false">IF(AA815=1,"",IF(AND(AC815=1,AE815&lt;&gt;1),1,0))</f>
        <v/>
      </c>
      <c r="AH815" s="60" t="str">
        <f aca="false">IF(AND(E815&gt;0,AA815&lt;2,NOT(AND(C816=C815,AA816=AA815+1))),INDEX(DATAS,AA815+1),"")</f>
        <v/>
      </c>
      <c r="AI815" s="60" t="str">
        <f aca="false">IF(AND(AC815=1,AA815&lt;2),IF(AND(C816=C815,AA816=AA815+1),IF(AC816=1,"",INDEX(DATAS,AA815+1)),INDEX(DATAS,AA815+1)),"")</f>
        <v/>
      </c>
    </row>
    <row r="816" customFormat="false" ht="15" hidden="false" customHeight="false" outlineLevel="0" collapsed="false">
      <c r="A816" s="60" t="n">
        <v>46310</v>
      </c>
      <c r="B816" s="0" t="n">
        <v>2</v>
      </c>
      <c r="C816" s="0" t="n">
        <v>4114</v>
      </c>
      <c r="D816" s="0" t="n">
        <v>153</v>
      </c>
      <c r="E816" s="0" t="n">
        <v>3</v>
      </c>
      <c r="F816" s="55" t="s">
        <v>479</v>
      </c>
      <c r="G816" s="0" t="n">
        <v>63.6</v>
      </c>
      <c r="H816" s="0" t="n">
        <v>62</v>
      </c>
      <c r="I816" s="55" t="s">
        <v>157</v>
      </c>
      <c r="J816" s="0" t="n">
        <v>82</v>
      </c>
      <c r="K816" s="0" t="n">
        <v>82</v>
      </c>
      <c r="L816" s="0" t="n">
        <v>71</v>
      </c>
      <c r="M816" s="0" t="n">
        <v>924.46</v>
      </c>
      <c r="N816" s="0" t="n">
        <v>57.42</v>
      </c>
      <c r="O816" s="0" t="n">
        <v>37.98</v>
      </c>
      <c r="P816" s="0" t="n">
        <v>3.24</v>
      </c>
      <c r="Q816" s="0" t="n">
        <v>3.21</v>
      </c>
      <c r="T816" s="0" t="n">
        <v>66.8</v>
      </c>
      <c r="U816" s="0" t="n">
        <v>1540</v>
      </c>
      <c r="V816" s="0" t="n">
        <v>1</v>
      </c>
      <c r="W816" s="60" t="n">
        <v>46240</v>
      </c>
      <c r="X816" s="55" t="n">
        <f aca="false">IF(I816="Male",0,1)</f>
        <v>1</v>
      </c>
      <c r="Y816" s="55" t="n">
        <f aca="false">IF(OR(I816="DNB",I816="Dry DNB"),1,0)</f>
        <v>0</v>
      </c>
      <c r="Z816" s="55" t="n">
        <f aca="false">IF(ISNUMBER(W816),A816-W816,"")</f>
        <v>70</v>
      </c>
      <c r="AA816" s="55" t="n">
        <f aca="false">MATCH(A816,DATAS,0)</f>
        <v>2</v>
      </c>
      <c r="AB816" s="55" t="n">
        <f aca="false">IF(AND(E816&gt;0,OR(AND(B816&gt;=1,B816&lt;=6),B816=10)),1,0)</f>
        <v>1</v>
      </c>
      <c r="AC816" s="55" t="n">
        <f aca="false">IF(AND(E816&gt;0,B816=10),1,0)</f>
        <v>0</v>
      </c>
      <c r="AD816" s="55" t="n">
        <f aca="false">IF(AND(C815=C816,AA815=AA816-1),AB815,"")</f>
        <v>1</v>
      </c>
      <c r="AE816" s="55" t="n">
        <f aca="false">IF(AND(C815=C816,AA815=AA816-1),AC815,"")</f>
        <v>0</v>
      </c>
      <c r="AF816" s="55" t="n">
        <f aca="false">IF(AA816=1,"",IF(AND(AB816=1,AD816&lt;&gt;1),1,0))</f>
        <v>0</v>
      </c>
      <c r="AG816" s="55" t="n">
        <f aca="false">IF(AA816=1,"",IF(AND(AC816=1,AE816&lt;&gt;1),1,0))</f>
        <v>0</v>
      </c>
      <c r="AH816" s="60" t="str">
        <f aca="false">IF(AND(E816&gt;0,AA816&lt;2,NOT(AND(C817=C816,AA817=AA816+1))),INDEX(DATAS,AA816+1),"")</f>
        <v/>
      </c>
      <c r="AI816" s="60" t="str">
        <f aca="false">IF(AND(AC816=1,AA816&lt;2),IF(AND(C817=C816,AA817=AA816+1),IF(AC817=1,"",INDEX(DATAS,AA816+1)),INDEX(DATAS,AA816+1)),"")</f>
        <v/>
      </c>
    </row>
    <row r="817" customFormat="false" ht="15" hidden="false" customHeight="false" outlineLevel="0" collapsed="false">
      <c r="A817" s="60" t="n">
        <v>46309</v>
      </c>
      <c r="B817" s="0" t="n">
        <v>6</v>
      </c>
      <c r="C817" s="0" t="n">
        <v>4115</v>
      </c>
      <c r="D817" s="0" t="n">
        <v>502</v>
      </c>
      <c r="E817" s="0" t="n">
        <v>2</v>
      </c>
      <c r="F817" s="55" t="s">
        <v>480</v>
      </c>
      <c r="I817" s="55" t="s">
        <v>143</v>
      </c>
      <c r="J817" s="0" t="n">
        <v>502</v>
      </c>
      <c r="K817" s="0" t="n">
        <v>61</v>
      </c>
      <c r="M817" s="0" t="n">
        <v>1234.69</v>
      </c>
      <c r="N817" s="0" t="n">
        <v>33.15</v>
      </c>
      <c r="O817" s="0" t="n">
        <v>34.98</v>
      </c>
      <c r="P817" s="0" t="n">
        <v>4.21</v>
      </c>
      <c r="Q817" s="0" t="n">
        <v>3.62</v>
      </c>
      <c r="R817" s="0" t="n">
        <v>5436</v>
      </c>
      <c r="S817" s="0" t="n">
        <v>10144</v>
      </c>
      <c r="T817" s="0" t="n">
        <v>56.45</v>
      </c>
      <c r="U817" s="0" t="n">
        <v>1538</v>
      </c>
      <c r="V817" s="0" t="n">
        <v>6</v>
      </c>
      <c r="W817" s="60" t="n">
        <v>46086</v>
      </c>
      <c r="X817" s="55" t="n">
        <f aca="false">IF(I817="Male",0,1)</f>
        <v>1</v>
      </c>
      <c r="Y817" s="55" t="n">
        <f aca="false">IF(OR(I817="DNB",I817="Dry DNB"),1,0)</f>
        <v>1</v>
      </c>
      <c r="Z817" s="55" t="n">
        <f aca="false">IF(ISNUMBER(W817),A817-W817,"")</f>
        <v>223</v>
      </c>
      <c r="AA817" s="55" t="n">
        <f aca="false">MATCH(A817,DATAS,0)</f>
        <v>1</v>
      </c>
      <c r="AB817" s="55" t="n">
        <f aca="false">IF(AND(E817&gt;0,OR(AND(B817&gt;=1,B817&lt;=6),B817=10)),1,0)</f>
        <v>1</v>
      </c>
      <c r="AC817" s="55" t="n">
        <f aca="false">IF(AND(E817&gt;0,B817=10),1,0)</f>
        <v>0</v>
      </c>
      <c r="AD817" s="0" t="str">
        <f aca="false">IF(AND(C816=C817,AA816=AA817-1),AB816,"")</f>
        <v/>
      </c>
      <c r="AE817" s="0" t="str">
        <f aca="false">IF(AND(C816=C817,AA816=AA817-1),AC816,"")</f>
        <v/>
      </c>
      <c r="AF817" s="0" t="str">
        <f aca="false">IF(AA817=1,"",IF(AND(AB817=1,AD817&lt;&gt;1),1,0))</f>
        <v/>
      </c>
      <c r="AG817" s="0" t="str">
        <f aca="false">IF(AA817=1,"",IF(AND(AC817=1,AE817&lt;&gt;1),1,0))</f>
        <v/>
      </c>
      <c r="AH817" s="60" t="str">
        <f aca="false">IF(AND(E817&gt;0,AA817&lt;2,NOT(AND(C818=C817,AA818=AA817+1))),INDEX(DATAS,AA817+1),"")</f>
        <v/>
      </c>
      <c r="AI817" s="60" t="str">
        <f aca="false">IF(AND(AC817=1,AA817&lt;2),IF(AND(C818=C817,AA818=AA817+1),IF(AC818=1,"",INDEX(DATAS,AA817+1)),INDEX(DATAS,AA817+1)),"")</f>
        <v/>
      </c>
    </row>
    <row r="818" customFormat="false" ht="15" hidden="false" customHeight="false" outlineLevel="0" collapsed="false">
      <c r="A818" s="60" t="n">
        <v>46310</v>
      </c>
      <c r="B818" s="0" t="n">
        <v>6</v>
      </c>
      <c r="C818" s="0" t="n">
        <v>4115</v>
      </c>
      <c r="D818" s="0" t="n">
        <v>503</v>
      </c>
      <c r="E818" s="0" t="n">
        <v>2</v>
      </c>
      <c r="F818" s="55" t="s">
        <v>480</v>
      </c>
      <c r="I818" s="55" t="s">
        <v>143</v>
      </c>
      <c r="J818" s="0" t="n">
        <v>503</v>
      </c>
      <c r="K818" s="0" t="n">
        <v>61</v>
      </c>
      <c r="M818" s="0" t="n">
        <v>1234.69</v>
      </c>
      <c r="N818" s="0" t="n">
        <v>33.15</v>
      </c>
      <c r="O818" s="0" t="n">
        <v>34.98</v>
      </c>
      <c r="P818" s="0" t="n">
        <v>4.21</v>
      </c>
      <c r="Q818" s="0" t="n">
        <v>3.62</v>
      </c>
      <c r="T818" s="0" t="n">
        <v>56.45</v>
      </c>
      <c r="U818" s="0" t="n">
        <v>1539</v>
      </c>
      <c r="V818" s="0" t="n">
        <v>6</v>
      </c>
      <c r="W818" s="60" t="n">
        <v>46086</v>
      </c>
      <c r="X818" s="55" t="n">
        <f aca="false">IF(I818="Male",0,1)</f>
        <v>1</v>
      </c>
      <c r="Y818" s="55" t="n">
        <f aca="false">IF(OR(I818="DNB",I818="Dry DNB"),1,0)</f>
        <v>1</v>
      </c>
      <c r="Z818" s="55" t="n">
        <f aca="false">IF(ISNUMBER(W818),A818-W818,"")</f>
        <v>224</v>
      </c>
      <c r="AA818" s="55" t="n">
        <f aca="false">MATCH(A818,DATAS,0)</f>
        <v>2</v>
      </c>
      <c r="AB818" s="55" t="n">
        <f aca="false">IF(AND(E818&gt;0,OR(AND(B818&gt;=1,B818&lt;=6),B818=10)),1,0)</f>
        <v>1</v>
      </c>
      <c r="AC818" s="55" t="n">
        <f aca="false">IF(AND(E818&gt;0,B818=10),1,0)</f>
        <v>0</v>
      </c>
      <c r="AD818" s="55" t="n">
        <f aca="false">IF(AND(C817=C818,AA817=AA818-1),AB817,"")</f>
        <v>1</v>
      </c>
      <c r="AE818" s="55" t="n">
        <f aca="false">IF(AND(C817=C818,AA817=AA818-1),AC817,"")</f>
        <v>0</v>
      </c>
      <c r="AF818" s="55" t="n">
        <f aca="false">IF(AA818=1,"",IF(AND(AB818=1,AD818&lt;&gt;1),1,0))</f>
        <v>0</v>
      </c>
      <c r="AG818" s="55" t="n">
        <f aca="false">IF(AA818=1,"",IF(AND(AC818=1,AE818&lt;&gt;1),1,0))</f>
        <v>0</v>
      </c>
      <c r="AH818" s="60" t="str">
        <f aca="false">IF(AND(E818&gt;0,AA818&lt;2,NOT(AND(C819=C818,AA819=AA818+1))),INDEX(DATAS,AA818+1),"")</f>
        <v/>
      </c>
      <c r="AI818" s="60" t="str">
        <f aca="false">IF(AND(AC818=1,AA818&lt;2),IF(AND(C819=C818,AA819=AA818+1),IF(AC819=1,"",INDEX(DATAS,AA818+1)),INDEX(DATAS,AA818+1)),"")</f>
        <v/>
      </c>
    </row>
    <row r="819" customFormat="false" ht="15" hidden="false" customHeight="false" outlineLevel="0" collapsed="false">
      <c r="A819" s="60" t="n">
        <v>46309</v>
      </c>
      <c r="B819" s="0" t="n">
        <v>3</v>
      </c>
      <c r="C819" s="0" t="n">
        <v>4116</v>
      </c>
      <c r="D819" s="0" t="n">
        <v>68</v>
      </c>
      <c r="E819" s="0" t="n">
        <v>3</v>
      </c>
      <c r="F819" s="55" t="s">
        <v>481</v>
      </c>
      <c r="G819" s="0" t="n">
        <v>48.9</v>
      </c>
      <c r="H819" s="0" t="n">
        <v>60</v>
      </c>
      <c r="I819" s="55" t="s">
        <v>177</v>
      </c>
      <c r="J819" s="0" t="n">
        <v>68</v>
      </c>
      <c r="M819" s="0" t="n">
        <v>-232.54</v>
      </c>
      <c r="N819" s="0" t="n">
        <v>40.18</v>
      </c>
      <c r="O819" s="0" t="n">
        <v>3.16</v>
      </c>
      <c r="P819" s="0" t="n">
        <v>3.71</v>
      </c>
      <c r="Q819" s="0" t="n">
        <v>3.18</v>
      </c>
      <c r="R819" s="0" t="n">
        <v>5942</v>
      </c>
      <c r="S819" s="0" t="n">
        <v>11945</v>
      </c>
      <c r="U819" s="0" t="n">
        <v>1537</v>
      </c>
      <c r="V819" s="0" t="n">
        <v>0</v>
      </c>
      <c r="X819" s="55" t="n">
        <f aca="false">IF(I819="Male",0,1)</f>
        <v>1</v>
      </c>
      <c r="Y819" s="55" t="n">
        <f aca="false">IF(OR(I819="DNB",I819="Dry DNB"),1,0)</f>
        <v>0</v>
      </c>
      <c r="Z819" s="0" t="str">
        <f aca="false">IF(ISNUMBER(W819),A819-W819,"")</f>
        <v/>
      </c>
      <c r="AA819" s="55" t="n">
        <f aca="false">MATCH(A819,DATAS,0)</f>
        <v>1</v>
      </c>
      <c r="AB819" s="55" t="n">
        <f aca="false">IF(AND(E819&gt;0,OR(AND(B819&gt;=1,B819&lt;=6),B819=10)),1,0)</f>
        <v>1</v>
      </c>
      <c r="AC819" s="55" t="n">
        <f aca="false">IF(AND(E819&gt;0,B819=10),1,0)</f>
        <v>0</v>
      </c>
      <c r="AD819" s="0" t="str">
        <f aca="false">IF(AND(C818=C819,AA818=AA819-1),AB818,"")</f>
        <v/>
      </c>
      <c r="AE819" s="0" t="str">
        <f aca="false">IF(AND(C818=C819,AA818=AA819-1),AC818,"")</f>
        <v/>
      </c>
      <c r="AF819" s="0" t="str">
        <f aca="false">IF(AA819=1,"",IF(AND(AB819=1,AD819&lt;&gt;1),1,0))</f>
        <v/>
      </c>
      <c r="AG819" s="0" t="str">
        <f aca="false">IF(AA819=1,"",IF(AND(AC819=1,AE819&lt;&gt;1),1,0))</f>
        <v/>
      </c>
      <c r="AH819" s="60" t="str">
        <f aca="false">IF(AND(E819&gt;0,AA819&lt;2,NOT(AND(C820=C819,AA820=AA819+1))),INDEX(DATAS,AA819+1),"")</f>
        <v/>
      </c>
      <c r="AI819" s="60" t="str">
        <f aca="false">IF(AND(AC819=1,AA819&lt;2),IF(AND(C820=C819,AA820=AA819+1),IF(AC820=1,"",INDEX(DATAS,AA819+1)),INDEX(DATAS,AA819+1)),"")</f>
        <v/>
      </c>
    </row>
    <row r="820" customFormat="false" ht="15" hidden="false" customHeight="false" outlineLevel="0" collapsed="false">
      <c r="A820" s="60" t="n">
        <v>46310</v>
      </c>
      <c r="B820" s="0" t="n">
        <v>3</v>
      </c>
      <c r="C820" s="0" t="n">
        <v>4116</v>
      </c>
      <c r="D820" s="0" t="n">
        <v>69</v>
      </c>
      <c r="E820" s="0" t="n">
        <v>3</v>
      </c>
      <c r="F820" s="55" t="s">
        <v>481</v>
      </c>
      <c r="G820" s="0" t="n">
        <v>49.6</v>
      </c>
      <c r="H820" s="0" t="n">
        <v>58</v>
      </c>
      <c r="I820" s="55" t="s">
        <v>187</v>
      </c>
      <c r="J820" s="0" t="n">
        <v>69</v>
      </c>
      <c r="K820" s="0" t="n">
        <v>68</v>
      </c>
      <c r="M820" s="0" t="n">
        <v>-232.54</v>
      </c>
      <c r="N820" s="0" t="n">
        <v>40.18</v>
      </c>
      <c r="O820" s="0" t="n">
        <v>3.16</v>
      </c>
      <c r="P820" s="0" t="n">
        <v>3.71</v>
      </c>
      <c r="Q820" s="0" t="n">
        <v>3.18</v>
      </c>
      <c r="U820" s="0" t="n">
        <v>1538</v>
      </c>
      <c r="V820" s="0" t="n">
        <v>1</v>
      </c>
      <c r="W820" s="60" t="n">
        <v>46310</v>
      </c>
      <c r="X820" s="55" t="n">
        <f aca="false">IF(I820="Male",0,1)</f>
        <v>1</v>
      </c>
      <c r="Y820" s="55" t="n">
        <f aca="false">IF(OR(I820="DNB",I820="Dry DNB"),1,0)</f>
        <v>0</v>
      </c>
      <c r="Z820" s="55" t="n">
        <f aca="false">IF(ISNUMBER(W820),A820-W820,"")</f>
        <v>0</v>
      </c>
      <c r="AA820" s="55" t="n">
        <f aca="false">MATCH(A820,DATAS,0)</f>
        <v>2</v>
      </c>
      <c r="AB820" s="55" t="n">
        <f aca="false">IF(AND(E820&gt;0,OR(AND(B820&gt;=1,B820&lt;=6),B820=10)),1,0)</f>
        <v>1</v>
      </c>
      <c r="AC820" s="55" t="n">
        <f aca="false">IF(AND(E820&gt;0,B820=10),1,0)</f>
        <v>0</v>
      </c>
      <c r="AD820" s="55" t="n">
        <f aca="false">IF(AND(C819=C820,AA819=AA820-1),AB819,"")</f>
        <v>1</v>
      </c>
      <c r="AE820" s="55" t="n">
        <f aca="false">IF(AND(C819=C820,AA819=AA820-1),AC819,"")</f>
        <v>0</v>
      </c>
      <c r="AF820" s="55" t="n">
        <f aca="false">IF(AA820=1,"",IF(AND(AB820=1,AD820&lt;&gt;1),1,0))</f>
        <v>0</v>
      </c>
      <c r="AG820" s="55" t="n">
        <f aca="false">IF(AA820=1,"",IF(AND(AC820=1,AE820&lt;&gt;1),1,0))</f>
        <v>0</v>
      </c>
      <c r="AH820" s="60" t="str">
        <f aca="false">IF(AND(E820&gt;0,AA820&lt;2,NOT(AND(C821=C820,AA821=AA820+1))),INDEX(DATAS,AA820+1),"")</f>
        <v/>
      </c>
      <c r="AI820" s="60" t="str">
        <f aca="false">IF(AND(AC820=1,AA820&lt;2),IF(AND(C821=C820,AA821=AA820+1),IF(AC821=1,"",INDEX(DATAS,AA820+1)),INDEX(DATAS,AA820+1)),"")</f>
        <v/>
      </c>
    </row>
    <row r="821" customFormat="false" ht="15" hidden="false" customHeight="false" outlineLevel="0" collapsed="false">
      <c r="A821" s="60" t="n">
        <v>46309</v>
      </c>
      <c r="B821" s="0" t="n">
        <v>3</v>
      </c>
      <c r="C821" s="0" t="n">
        <v>4117</v>
      </c>
      <c r="D821" s="0" t="n">
        <v>148</v>
      </c>
      <c r="E821" s="0" t="n">
        <v>3</v>
      </c>
      <c r="F821" s="55" t="s">
        <v>481</v>
      </c>
      <c r="G821" s="0" t="n">
        <v>50</v>
      </c>
      <c r="H821" s="0" t="n">
        <v>49</v>
      </c>
      <c r="I821" s="55" t="s">
        <v>177</v>
      </c>
      <c r="J821" s="0" t="n">
        <v>148</v>
      </c>
      <c r="K821" s="0" t="n">
        <v>78</v>
      </c>
      <c r="M821" s="0" t="n">
        <v>1125.92</v>
      </c>
      <c r="N821" s="0" t="n">
        <v>30.98</v>
      </c>
      <c r="O821" s="0" t="n">
        <v>36.97</v>
      </c>
      <c r="P821" s="0" t="n">
        <v>3.57</v>
      </c>
      <c r="Q821" s="0" t="n">
        <v>2.98</v>
      </c>
      <c r="R821" s="0" t="n">
        <v>5007</v>
      </c>
      <c r="S821" s="0" t="n">
        <v>10384</v>
      </c>
      <c r="T821" s="0" t="n">
        <v>57.35</v>
      </c>
      <c r="U821" s="0" t="n">
        <v>1537</v>
      </c>
      <c r="V821" s="0" t="n">
        <v>2</v>
      </c>
      <c r="W821" s="60" t="n">
        <v>46275</v>
      </c>
      <c r="X821" s="55" t="n">
        <f aca="false">IF(I821="Male",0,1)</f>
        <v>1</v>
      </c>
      <c r="Y821" s="55" t="n">
        <f aca="false">IF(OR(I821="DNB",I821="Dry DNB"),1,0)</f>
        <v>0</v>
      </c>
      <c r="Z821" s="55" t="n">
        <f aca="false">IF(ISNUMBER(W821),A821-W821,"")</f>
        <v>34</v>
      </c>
      <c r="AA821" s="55" t="n">
        <f aca="false">MATCH(A821,DATAS,0)</f>
        <v>1</v>
      </c>
      <c r="AB821" s="55" t="n">
        <f aca="false">IF(AND(E821&gt;0,OR(AND(B821&gt;=1,B821&lt;=6),B821=10)),1,0)</f>
        <v>1</v>
      </c>
      <c r="AC821" s="55" t="n">
        <f aca="false">IF(AND(E821&gt;0,B821=10),1,0)</f>
        <v>0</v>
      </c>
      <c r="AD821" s="0" t="str">
        <f aca="false">IF(AND(C820=C821,AA820=AA821-1),AB820,"")</f>
        <v/>
      </c>
      <c r="AE821" s="0" t="str">
        <f aca="false">IF(AND(C820=C821,AA820=AA821-1),AC820,"")</f>
        <v/>
      </c>
      <c r="AF821" s="0" t="str">
        <f aca="false">IF(AA821=1,"",IF(AND(AB821=1,AD821&lt;&gt;1),1,0))</f>
        <v/>
      </c>
      <c r="AG821" s="0" t="str">
        <f aca="false">IF(AA821=1,"",IF(AND(AC821=1,AE821&lt;&gt;1),1,0))</f>
        <v/>
      </c>
      <c r="AH821" s="60" t="str">
        <f aca="false">IF(AND(E821&gt;0,AA821&lt;2,NOT(AND(C822=C821,AA822=AA821+1))),INDEX(DATAS,AA821+1),"")</f>
        <v/>
      </c>
      <c r="AI821" s="60" t="str">
        <f aca="false">IF(AND(AC821=1,AA821&lt;2),IF(AND(C822=C821,AA822=AA821+1),IF(AC822=1,"",INDEX(DATAS,AA821+1)),INDEX(DATAS,AA821+1)),"")</f>
        <v/>
      </c>
    </row>
    <row r="822" customFormat="false" ht="15" hidden="false" customHeight="false" outlineLevel="0" collapsed="false">
      <c r="A822" s="60" t="n">
        <v>46310</v>
      </c>
      <c r="B822" s="0" t="n">
        <v>3</v>
      </c>
      <c r="C822" s="0" t="n">
        <v>4117</v>
      </c>
      <c r="D822" s="0" t="n">
        <v>149</v>
      </c>
      <c r="E822" s="0" t="n">
        <v>3</v>
      </c>
      <c r="F822" s="55" t="s">
        <v>481</v>
      </c>
      <c r="G822" s="0" t="n">
        <v>59.5</v>
      </c>
      <c r="H822" s="0" t="n">
        <v>50</v>
      </c>
      <c r="I822" s="55" t="s">
        <v>177</v>
      </c>
      <c r="J822" s="0" t="n">
        <v>149</v>
      </c>
      <c r="K822" s="0" t="n">
        <v>78</v>
      </c>
      <c r="M822" s="0" t="n">
        <v>1125.92</v>
      </c>
      <c r="N822" s="0" t="n">
        <v>30.98</v>
      </c>
      <c r="O822" s="0" t="n">
        <v>36.97</v>
      </c>
      <c r="P822" s="0" t="n">
        <v>3.57</v>
      </c>
      <c r="Q822" s="0" t="n">
        <v>2.98</v>
      </c>
      <c r="T822" s="0" t="n">
        <v>57.35</v>
      </c>
      <c r="U822" s="0" t="n">
        <v>1538</v>
      </c>
      <c r="V822" s="0" t="n">
        <v>2</v>
      </c>
      <c r="W822" s="60" t="n">
        <v>46275</v>
      </c>
      <c r="X822" s="55" t="n">
        <f aca="false">IF(I822="Male",0,1)</f>
        <v>1</v>
      </c>
      <c r="Y822" s="55" t="n">
        <f aca="false">IF(OR(I822="DNB",I822="Dry DNB"),1,0)</f>
        <v>0</v>
      </c>
      <c r="Z822" s="55" t="n">
        <f aca="false">IF(ISNUMBER(W822),A822-W822,"")</f>
        <v>35</v>
      </c>
      <c r="AA822" s="55" t="n">
        <f aca="false">MATCH(A822,DATAS,0)</f>
        <v>2</v>
      </c>
      <c r="AB822" s="55" t="n">
        <f aca="false">IF(AND(E822&gt;0,OR(AND(B822&gt;=1,B822&lt;=6),B822=10)),1,0)</f>
        <v>1</v>
      </c>
      <c r="AC822" s="55" t="n">
        <f aca="false">IF(AND(E822&gt;0,B822=10),1,0)</f>
        <v>0</v>
      </c>
      <c r="AD822" s="55" t="n">
        <f aca="false">IF(AND(C821=C822,AA821=AA822-1),AB821,"")</f>
        <v>1</v>
      </c>
      <c r="AE822" s="55" t="n">
        <f aca="false">IF(AND(C821=C822,AA821=AA822-1),AC821,"")</f>
        <v>0</v>
      </c>
      <c r="AF822" s="55" t="n">
        <f aca="false">IF(AA822=1,"",IF(AND(AB822=1,AD822&lt;&gt;1),1,0))</f>
        <v>0</v>
      </c>
      <c r="AG822" s="55" t="n">
        <f aca="false">IF(AA822=1,"",IF(AND(AC822=1,AE822&lt;&gt;1),1,0))</f>
        <v>0</v>
      </c>
      <c r="AH822" s="60" t="str">
        <f aca="false">IF(AND(E822&gt;0,AA822&lt;2,NOT(AND(C823=C822,AA823=AA822+1))),INDEX(DATAS,AA822+1),"")</f>
        <v/>
      </c>
      <c r="AI822" s="60" t="str">
        <f aca="false">IF(AND(AC822=1,AA822&lt;2),IF(AND(C823=C822,AA823=AA822+1),IF(AC823=1,"",INDEX(DATAS,AA822+1)),INDEX(DATAS,AA822+1)),"")</f>
        <v/>
      </c>
    </row>
    <row r="823" customFormat="false" ht="15" hidden="false" customHeight="false" outlineLevel="0" collapsed="false">
      <c r="A823" s="60" t="n">
        <v>46309</v>
      </c>
      <c r="B823" s="0" t="n">
        <v>2</v>
      </c>
      <c r="C823" s="0" t="n">
        <v>4118</v>
      </c>
      <c r="D823" s="0" t="n">
        <v>42</v>
      </c>
      <c r="E823" s="0" t="n">
        <v>3</v>
      </c>
      <c r="F823" s="55" t="s">
        <v>481</v>
      </c>
      <c r="G823" s="0" t="n">
        <v>62.9</v>
      </c>
      <c r="H823" s="0" t="n">
        <v>65</v>
      </c>
      <c r="I823" s="55" t="s">
        <v>166</v>
      </c>
      <c r="J823" s="0" t="n">
        <v>42</v>
      </c>
      <c r="M823" s="0" t="n">
        <v>223.51</v>
      </c>
      <c r="N823" s="0" t="n">
        <v>47.9</v>
      </c>
      <c r="O823" s="0" t="n">
        <v>22.46</v>
      </c>
      <c r="P823" s="0" t="n">
        <v>3.77</v>
      </c>
      <c r="Q823" s="0" t="n">
        <v>3.27</v>
      </c>
      <c r="R823" s="0" t="n">
        <v>5747</v>
      </c>
      <c r="S823" s="0" t="n">
        <v>11553</v>
      </c>
      <c r="U823" s="0" t="n">
        <v>1537</v>
      </c>
      <c r="V823" s="0" t="n">
        <v>0</v>
      </c>
      <c r="X823" s="55" t="n">
        <f aca="false">IF(I823="Male",0,1)</f>
        <v>1</v>
      </c>
      <c r="Y823" s="55" t="n">
        <f aca="false">IF(OR(I823="DNB",I823="Dry DNB"),1,0)</f>
        <v>0</v>
      </c>
      <c r="Z823" s="0" t="str">
        <f aca="false">IF(ISNUMBER(W823),A823-W823,"")</f>
        <v/>
      </c>
      <c r="AA823" s="55" t="n">
        <f aca="false">MATCH(A823,DATAS,0)</f>
        <v>1</v>
      </c>
      <c r="AB823" s="55" t="n">
        <f aca="false">IF(AND(E823&gt;0,OR(AND(B823&gt;=1,B823&lt;=6),B823=10)),1,0)</f>
        <v>1</v>
      </c>
      <c r="AC823" s="55" t="n">
        <f aca="false">IF(AND(E823&gt;0,B823=10),1,0)</f>
        <v>0</v>
      </c>
      <c r="AD823" s="0" t="str">
        <f aca="false">IF(AND(C822=C823,AA822=AA823-1),AB822,"")</f>
        <v/>
      </c>
      <c r="AE823" s="0" t="str">
        <f aca="false">IF(AND(C822=C823,AA822=AA823-1),AC822,"")</f>
        <v/>
      </c>
      <c r="AF823" s="0" t="str">
        <f aca="false">IF(AA823=1,"",IF(AND(AB823=1,AD823&lt;&gt;1),1,0))</f>
        <v/>
      </c>
      <c r="AG823" s="0" t="str">
        <f aca="false">IF(AA823=1,"",IF(AND(AC823=1,AE823&lt;&gt;1),1,0))</f>
        <v/>
      </c>
      <c r="AH823" s="60" t="str">
        <f aca="false">IF(AND(E823&gt;0,AA823&lt;2,NOT(AND(C824=C823,AA824=AA823+1))),INDEX(DATAS,AA823+1),"")</f>
        <v/>
      </c>
      <c r="AI823" s="60" t="str">
        <f aca="false">IF(AND(AC823=1,AA823&lt;2),IF(AND(C824=C823,AA824=AA823+1),IF(AC824=1,"",INDEX(DATAS,AA823+1)),INDEX(DATAS,AA823+1)),"")</f>
        <v/>
      </c>
    </row>
    <row r="824" customFormat="false" ht="15" hidden="false" customHeight="false" outlineLevel="0" collapsed="false">
      <c r="A824" s="60" t="n">
        <v>46310</v>
      </c>
      <c r="B824" s="0" t="n">
        <v>2</v>
      </c>
      <c r="C824" s="0" t="n">
        <v>4118</v>
      </c>
      <c r="D824" s="0" t="n">
        <v>43</v>
      </c>
      <c r="E824" s="0" t="n">
        <v>3</v>
      </c>
      <c r="F824" s="55" t="s">
        <v>481</v>
      </c>
      <c r="G824" s="0" t="n">
        <v>64.1</v>
      </c>
      <c r="H824" s="0" t="n">
        <v>65</v>
      </c>
      <c r="I824" s="55" t="s">
        <v>166</v>
      </c>
      <c r="J824" s="0" t="n">
        <v>43</v>
      </c>
      <c r="M824" s="0" t="n">
        <v>223.51</v>
      </c>
      <c r="N824" s="0" t="n">
        <v>47.9</v>
      </c>
      <c r="O824" s="0" t="n">
        <v>22.46</v>
      </c>
      <c r="P824" s="0" t="n">
        <v>3.77</v>
      </c>
      <c r="Q824" s="0" t="n">
        <v>3.27</v>
      </c>
      <c r="U824" s="0" t="n">
        <v>1538</v>
      </c>
      <c r="V824" s="0" t="n">
        <v>0</v>
      </c>
      <c r="X824" s="55" t="n">
        <f aca="false">IF(I824="Male",0,1)</f>
        <v>1</v>
      </c>
      <c r="Y824" s="55" t="n">
        <f aca="false">IF(OR(I824="DNB",I824="Dry DNB"),1,0)</f>
        <v>0</v>
      </c>
      <c r="Z824" s="0" t="str">
        <f aca="false">IF(ISNUMBER(W824),A824-W824,"")</f>
        <v/>
      </c>
      <c r="AA824" s="55" t="n">
        <f aca="false">MATCH(A824,DATAS,0)</f>
        <v>2</v>
      </c>
      <c r="AB824" s="55" t="n">
        <f aca="false">IF(AND(E824&gt;0,OR(AND(B824&gt;=1,B824&lt;=6),B824=10)),1,0)</f>
        <v>1</v>
      </c>
      <c r="AC824" s="55" t="n">
        <f aca="false">IF(AND(E824&gt;0,B824=10),1,0)</f>
        <v>0</v>
      </c>
      <c r="AD824" s="55" t="n">
        <f aca="false">IF(AND(C823=C824,AA823=AA824-1),AB823,"")</f>
        <v>1</v>
      </c>
      <c r="AE824" s="55" t="n">
        <f aca="false">IF(AND(C823=C824,AA823=AA824-1),AC823,"")</f>
        <v>0</v>
      </c>
      <c r="AF824" s="55" t="n">
        <f aca="false">IF(AA824=1,"",IF(AND(AB824=1,AD824&lt;&gt;1),1,0))</f>
        <v>0</v>
      </c>
      <c r="AG824" s="55" t="n">
        <f aca="false">IF(AA824=1,"",IF(AND(AC824=1,AE824&lt;&gt;1),1,0))</f>
        <v>0</v>
      </c>
      <c r="AH824" s="60" t="str">
        <f aca="false">IF(AND(E824&gt;0,AA824&lt;2,NOT(AND(C825=C824,AA825=AA824+1))),INDEX(DATAS,AA824+1),"")</f>
        <v/>
      </c>
      <c r="AI824" s="60" t="str">
        <f aca="false">IF(AND(AC824=1,AA824&lt;2),IF(AND(C825=C824,AA825=AA824+1),IF(AC825=1,"",INDEX(DATAS,AA824+1)),INDEX(DATAS,AA824+1)),"")</f>
        <v/>
      </c>
    </row>
    <row r="825" customFormat="false" ht="15" hidden="false" customHeight="false" outlineLevel="0" collapsed="false">
      <c r="A825" s="60" t="n">
        <v>46309</v>
      </c>
      <c r="B825" s="0" t="n">
        <v>6</v>
      </c>
      <c r="C825" s="0" t="n">
        <v>4120</v>
      </c>
      <c r="D825" s="0" t="n">
        <v>379</v>
      </c>
      <c r="E825" s="0" t="n">
        <v>2</v>
      </c>
      <c r="F825" s="55" t="s">
        <v>481</v>
      </c>
      <c r="G825" s="0" t="n">
        <v>5.1</v>
      </c>
      <c r="H825" s="0" t="n">
        <v>10</v>
      </c>
      <c r="I825" s="55" t="s">
        <v>157</v>
      </c>
      <c r="J825" s="0" t="n">
        <v>226</v>
      </c>
      <c r="K825" s="0" t="n">
        <v>64</v>
      </c>
      <c r="L825" s="0" t="n">
        <v>153</v>
      </c>
      <c r="M825" s="0" t="n">
        <v>1117.19</v>
      </c>
      <c r="N825" s="0" t="n">
        <v>53.86</v>
      </c>
      <c r="O825" s="0" t="n">
        <v>35.8</v>
      </c>
      <c r="P825" s="0" t="n">
        <v>4.36</v>
      </c>
      <c r="Q825" s="0" t="n">
        <v>3.72</v>
      </c>
      <c r="R825" s="0" t="n">
        <v>6944</v>
      </c>
      <c r="S825" s="0" t="n">
        <v>12946</v>
      </c>
      <c r="T825" s="0" t="n">
        <v>73.55</v>
      </c>
      <c r="U825" s="0" t="n">
        <v>1537</v>
      </c>
      <c r="V825" s="0" t="n">
        <v>6</v>
      </c>
      <c r="W825" s="60" t="n">
        <v>46157</v>
      </c>
      <c r="X825" s="55" t="n">
        <f aca="false">IF(I825="Male",0,1)</f>
        <v>1</v>
      </c>
      <c r="Y825" s="55" t="n">
        <f aca="false">IF(OR(I825="DNB",I825="Dry DNB"),1,0)</f>
        <v>0</v>
      </c>
      <c r="Z825" s="55" t="n">
        <f aca="false">IF(ISNUMBER(W825),A825-W825,"")</f>
        <v>152</v>
      </c>
      <c r="AA825" s="55" t="n">
        <f aca="false">MATCH(A825,DATAS,0)</f>
        <v>1</v>
      </c>
      <c r="AB825" s="55" t="n">
        <f aca="false">IF(AND(E825&gt;0,OR(AND(B825&gt;=1,B825&lt;=6),B825=10)),1,0)</f>
        <v>1</v>
      </c>
      <c r="AC825" s="55" t="n">
        <f aca="false">IF(AND(E825&gt;0,B825=10),1,0)</f>
        <v>0</v>
      </c>
      <c r="AD825" s="0" t="str">
        <f aca="false">IF(AND(C824=C825,AA824=AA825-1),AB824,"")</f>
        <v/>
      </c>
      <c r="AE825" s="0" t="str">
        <f aca="false">IF(AND(C824=C825,AA824=AA825-1),AC824,"")</f>
        <v/>
      </c>
      <c r="AF825" s="0" t="str">
        <f aca="false">IF(AA825=1,"",IF(AND(AB825=1,AD825&lt;&gt;1),1,0))</f>
        <v/>
      </c>
      <c r="AG825" s="0" t="str">
        <f aca="false">IF(AA825=1,"",IF(AND(AC825=1,AE825&lt;&gt;1),1,0))</f>
        <v/>
      </c>
      <c r="AH825" s="60" t="str">
        <f aca="false">IF(AND(E825&gt;0,AA825&lt;2,NOT(AND(C826=C825,AA826=AA825+1))),INDEX(DATAS,AA825+1),"")</f>
        <v/>
      </c>
      <c r="AI825" s="60" t="str">
        <f aca="false">IF(AND(AC825=1,AA825&lt;2),IF(AND(C826=C825,AA826=AA825+1),IF(AC826=1,"",INDEX(DATAS,AA825+1)),INDEX(DATAS,AA825+1)),"")</f>
        <v/>
      </c>
    </row>
    <row r="826" customFormat="false" ht="15" hidden="false" customHeight="false" outlineLevel="0" collapsed="false">
      <c r="A826" s="60" t="n">
        <v>46310</v>
      </c>
      <c r="B826" s="0" t="n">
        <v>6</v>
      </c>
      <c r="C826" s="0" t="n">
        <v>4120</v>
      </c>
      <c r="D826" s="0" t="n">
        <v>380</v>
      </c>
      <c r="E826" s="0" t="n">
        <v>2</v>
      </c>
      <c r="F826" s="55" t="s">
        <v>481</v>
      </c>
      <c r="G826" s="0" t="n">
        <v>6.3</v>
      </c>
      <c r="H826" s="0" t="n">
        <v>9</v>
      </c>
      <c r="I826" s="55" t="s">
        <v>157</v>
      </c>
      <c r="J826" s="0" t="n">
        <v>226</v>
      </c>
      <c r="K826" s="0" t="n">
        <v>64</v>
      </c>
      <c r="L826" s="0" t="n">
        <v>154</v>
      </c>
      <c r="M826" s="0" t="n">
        <v>1117.19</v>
      </c>
      <c r="N826" s="0" t="n">
        <v>53.86</v>
      </c>
      <c r="O826" s="0" t="n">
        <v>35.8</v>
      </c>
      <c r="P826" s="0" t="n">
        <v>4.36</v>
      </c>
      <c r="Q826" s="0" t="n">
        <v>3.72</v>
      </c>
      <c r="T826" s="0" t="n">
        <v>73.55</v>
      </c>
      <c r="U826" s="0" t="n">
        <v>1538</v>
      </c>
      <c r="V826" s="0" t="n">
        <v>6</v>
      </c>
      <c r="W826" s="60" t="n">
        <v>46157</v>
      </c>
      <c r="X826" s="55" t="n">
        <f aca="false">IF(I826="Male",0,1)</f>
        <v>1</v>
      </c>
      <c r="Y826" s="55" t="n">
        <f aca="false">IF(OR(I826="DNB",I826="Dry DNB"),1,0)</f>
        <v>0</v>
      </c>
      <c r="Z826" s="55" t="n">
        <f aca="false">IF(ISNUMBER(W826),A826-W826,"")</f>
        <v>153</v>
      </c>
      <c r="AA826" s="55" t="n">
        <f aca="false">MATCH(A826,DATAS,0)</f>
        <v>2</v>
      </c>
      <c r="AB826" s="55" t="n">
        <f aca="false">IF(AND(E826&gt;0,OR(AND(B826&gt;=1,B826&lt;=6),B826=10)),1,0)</f>
        <v>1</v>
      </c>
      <c r="AC826" s="55" t="n">
        <f aca="false">IF(AND(E826&gt;0,B826=10),1,0)</f>
        <v>0</v>
      </c>
      <c r="AD826" s="55" t="n">
        <f aca="false">IF(AND(C825=C826,AA825=AA826-1),AB825,"")</f>
        <v>1</v>
      </c>
      <c r="AE826" s="55" t="n">
        <f aca="false">IF(AND(C825=C826,AA825=AA826-1),AC825,"")</f>
        <v>0</v>
      </c>
      <c r="AF826" s="55" t="n">
        <f aca="false">IF(AA826=1,"",IF(AND(AB826=1,AD826&lt;&gt;1),1,0))</f>
        <v>0</v>
      </c>
      <c r="AG826" s="55" t="n">
        <f aca="false">IF(AA826=1,"",IF(AND(AC826=1,AE826&lt;&gt;1),1,0))</f>
        <v>0</v>
      </c>
      <c r="AH826" s="60" t="str">
        <f aca="false">IF(AND(E826&gt;0,AA826&lt;2,NOT(AND(C827=C826,AA827=AA826+1))),INDEX(DATAS,AA826+1),"")</f>
        <v/>
      </c>
      <c r="AI826" s="60" t="str">
        <f aca="false">IF(AND(AC826=1,AA826&lt;2),IF(AND(C827=C826,AA827=AA826+1),IF(AC827=1,"",INDEX(DATAS,AA826+1)),INDEX(DATAS,AA826+1)),"")</f>
        <v/>
      </c>
    </row>
    <row r="827" customFormat="false" ht="15" hidden="false" customHeight="false" outlineLevel="0" collapsed="false">
      <c r="A827" s="60" t="n">
        <v>46309</v>
      </c>
      <c r="B827" s="0" t="n">
        <v>2</v>
      </c>
      <c r="C827" s="0" t="n">
        <v>4123</v>
      </c>
      <c r="D827" s="0" t="n">
        <v>177</v>
      </c>
      <c r="E827" s="0" t="n">
        <v>3</v>
      </c>
      <c r="F827" s="55" t="s">
        <v>482</v>
      </c>
      <c r="G827" s="0" t="n">
        <v>55.6</v>
      </c>
      <c r="H827" s="0" t="n">
        <v>51</v>
      </c>
      <c r="I827" s="55" t="s">
        <v>157</v>
      </c>
      <c r="J827" s="0" t="n">
        <v>66</v>
      </c>
      <c r="K827" s="0" t="n">
        <v>73</v>
      </c>
      <c r="L827" s="0" t="n">
        <v>111</v>
      </c>
      <c r="M827" s="0" t="n">
        <v>585.09</v>
      </c>
      <c r="N827" s="0" t="n">
        <v>26.53</v>
      </c>
      <c r="O827" s="0" t="n">
        <v>20.12</v>
      </c>
      <c r="P827" s="0" t="n">
        <v>2.84</v>
      </c>
      <c r="Q827" s="0" t="n">
        <v>3.22</v>
      </c>
      <c r="R827" s="0" t="n">
        <v>5727</v>
      </c>
      <c r="S827" s="0" t="n">
        <v>11385</v>
      </c>
      <c r="T827" s="0" t="n">
        <v>61.3</v>
      </c>
      <c r="U827" s="0" t="n">
        <v>1534</v>
      </c>
      <c r="V827" s="0" t="n">
        <v>1</v>
      </c>
      <c r="X827" s="55" t="n">
        <f aca="false">IF(I827="Male",0,1)</f>
        <v>1</v>
      </c>
      <c r="Y827" s="55" t="n">
        <f aca="false">IF(OR(I827="DNB",I827="Dry DNB"),1,0)</f>
        <v>0</v>
      </c>
      <c r="Z827" s="0" t="str">
        <f aca="false">IF(ISNUMBER(W827),A827-W827,"")</f>
        <v/>
      </c>
      <c r="AA827" s="55" t="n">
        <f aca="false">MATCH(A827,DATAS,0)</f>
        <v>1</v>
      </c>
      <c r="AB827" s="55" t="n">
        <f aca="false">IF(AND(E827&gt;0,OR(AND(B827&gt;=1,B827&lt;=6),B827=10)),1,0)</f>
        <v>1</v>
      </c>
      <c r="AC827" s="55" t="n">
        <f aca="false">IF(AND(E827&gt;0,B827=10),1,0)</f>
        <v>0</v>
      </c>
      <c r="AD827" s="0" t="str">
        <f aca="false">IF(AND(C826=C827,AA826=AA827-1),AB826,"")</f>
        <v/>
      </c>
      <c r="AE827" s="0" t="str">
        <f aca="false">IF(AND(C826=C827,AA826=AA827-1),AC826,"")</f>
        <v/>
      </c>
      <c r="AF827" s="0" t="str">
        <f aca="false">IF(AA827=1,"",IF(AND(AB827=1,AD827&lt;&gt;1),1,0))</f>
        <v/>
      </c>
      <c r="AG827" s="0" t="str">
        <f aca="false">IF(AA827=1,"",IF(AND(AC827=1,AE827&lt;&gt;1),1,0))</f>
        <v/>
      </c>
      <c r="AH827" s="60" t="str">
        <f aca="false">IF(AND(E827&gt;0,AA827&lt;2,NOT(AND(C828=C827,AA828=AA827+1))),INDEX(DATAS,AA827+1),"")</f>
        <v/>
      </c>
      <c r="AI827" s="60" t="str">
        <f aca="false">IF(AND(AC827=1,AA827&lt;2),IF(AND(C828=C827,AA828=AA827+1),IF(AC828=1,"",INDEX(DATAS,AA827+1)),INDEX(DATAS,AA827+1)),"")</f>
        <v/>
      </c>
    </row>
    <row r="828" customFormat="false" ht="15" hidden="false" customHeight="false" outlineLevel="0" collapsed="false">
      <c r="A828" s="60" t="n">
        <v>46310</v>
      </c>
      <c r="B828" s="0" t="n">
        <v>2</v>
      </c>
      <c r="C828" s="0" t="n">
        <v>4123</v>
      </c>
      <c r="D828" s="0" t="n">
        <v>178</v>
      </c>
      <c r="E828" s="0" t="n">
        <v>3</v>
      </c>
      <c r="F828" s="55" t="s">
        <v>482</v>
      </c>
      <c r="G828" s="0" t="n">
        <v>53.5</v>
      </c>
      <c r="H828" s="0" t="n">
        <v>52</v>
      </c>
      <c r="I828" s="55" t="s">
        <v>157</v>
      </c>
      <c r="J828" s="0" t="n">
        <v>66</v>
      </c>
      <c r="K828" s="0" t="n">
        <v>73</v>
      </c>
      <c r="L828" s="0" t="n">
        <v>112</v>
      </c>
      <c r="M828" s="0" t="n">
        <v>585.09</v>
      </c>
      <c r="N828" s="0" t="n">
        <v>26.53</v>
      </c>
      <c r="O828" s="0" t="n">
        <v>20.12</v>
      </c>
      <c r="P828" s="0" t="n">
        <v>2.84</v>
      </c>
      <c r="Q828" s="0" t="n">
        <v>3.22</v>
      </c>
      <c r="T828" s="0" t="n">
        <v>61.3</v>
      </c>
      <c r="U828" s="0" t="n">
        <v>1535</v>
      </c>
      <c r="V828" s="0" t="n">
        <v>1</v>
      </c>
      <c r="X828" s="55" t="n">
        <f aca="false">IF(I828="Male",0,1)</f>
        <v>1</v>
      </c>
      <c r="Y828" s="55" t="n">
        <f aca="false">IF(OR(I828="DNB",I828="Dry DNB"),1,0)</f>
        <v>0</v>
      </c>
      <c r="Z828" s="0" t="str">
        <f aca="false">IF(ISNUMBER(W828),A828-W828,"")</f>
        <v/>
      </c>
      <c r="AA828" s="55" t="n">
        <f aca="false">MATCH(A828,DATAS,0)</f>
        <v>2</v>
      </c>
      <c r="AB828" s="55" t="n">
        <f aca="false">IF(AND(E828&gt;0,OR(AND(B828&gt;=1,B828&lt;=6),B828=10)),1,0)</f>
        <v>1</v>
      </c>
      <c r="AC828" s="55" t="n">
        <f aca="false">IF(AND(E828&gt;0,B828=10),1,0)</f>
        <v>0</v>
      </c>
      <c r="AD828" s="55" t="n">
        <f aca="false">IF(AND(C827=C828,AA827=AA828-1),AB827,"")</f>
        <v>1</v>
      </c>
      <c r="AE828" s="55" t="n">
        <f aca="false">IF(AND(C827=C828,AA827=AA828-1),AC827,"")</f>
        <v>0</v>
      </c>
      <c r="AF828" s="55" t="n">
        <f aca="false">IF(AA828=1,"",IF(AND(AB828=1,AD828&lt;&gt;1),1,0))</f>
        <v>0</v>
      </c>
      <c r="AG828" s="55" t="n">
        <f aca="false">IF(AA828=1,"",IF(AND(AC828=1,AE828&lt;&gt;1),1,0))</f>
        <v>0</v>
      </c>
      <c r="AH828" s="60" t="str">
        <f aca="false">IF(AND(E828&gt;0,AA828&lt;2,NOT(AND(C829=C828,AA829=AA828+1))),INDEX(DATAS,AA828+1),"")</f>
        <v/>
      </c>
      <c r="AI828" s="60" t="str">
        <f aca="false">IF(AND(AC828=1,AA828&lt;2),IF(AND(C829=C828,AA829=AA828+1),IF(AC829=1,"",INDEX(DATAS,AA828+1)),INDEX(DATAS,AA828+1)),"")</f>
        <v/>
      </c>
    </row>
    <row r="829" customFormat="false" ht="15" hidden="false" customHeight="false" outlineLevel="0" collapsed="false">
      <c r="A829" s="60" t="n">
        <v>46309</v>
      </c>
      <c r="B829" s="0" t="n">
        <v>2</v>
      </c>
      <c r="C829" s="0" t="n">
        <v>4124</v>
      </c>
      <c r="D829" s="0" t="n">
        <v>161</v>
      </c>
      <c r="E829" s="0" t="n">
        <v>2</v>
      </c>
      <c r="F829" s="55" t="s">
        <v>482</v>
      </c>
      <c r="G829" s="0" t="n">
        <v>55.1</v>
      </c>
      <c r="H829" s="0" t="n">
        <v>52</v>
      </c>
      <c r="I829" s="55" t="s">
        <v>187</v>
      </c>
      <c r="J829" s="0" t="n">
        <v>161</v>
      </c>
      <c r="K829" s="0" t="n">
        <v>66</v>
      </c>
      <c r="M829" s="0" t="n">
        <v>363.31</v>
      </c>
      <c r="N829" s="0" t="n">
        <v>51.67</v>
      </c>
      <c r="O829" s="0" t="n">
        <v>25.99</v>
      </c>
      <c r="P829" s="0" t="n">
        <v>2.46</v>
      </c>
      <c r="Q829" s="0" t="n">
        <v>3.42</v>
      </c>
      <c r="R829" s="0" t="n">
        <v>4982</v>
      </c>
      <c r="S829" s="0" t="n">
        <v>10222</v>
      </c>
      <c r="T829" s="0" t="n">
        <v>61.05</v>
      </c>
      <c r="U829" s="0" t="n">
        <v>1534</v>
      </c>
      <c r="V829" s="0" t="n">
        <v>3</v>
      </c>
      <c r="W829" s="60" t="n">
        <v>46296</v>
      </c>
      <c r="X829" s="55" t="n">
        <f aca="false">IF(I829="Male",0,1)</f>
        <v>1</v>
      </c>
      <c r="Y829" s="55" t="n">
        <f aca="false">IF(OR(I829="DNB",I829="Dry DNB"),1,0)</f>
        <v>0</v>
      </c>
      <c r="Z829" s="55" t="n">
        <f aca="false">IF(ISNUMBER(W829),A829-W829,"")</f>
        <v>13</v>
      </c>
      <c r="AA829" s="55" t="n">
        <f aca="false">MATCH(A829,DATAS,0)</f>
        <v>1</v>
      </c>
      <c r="AB829" s="55" t="n">
        <f aca="false">IF(AND(E829&gt;0,OR(AND(B829&gt;=1,B829&lt;=6),B829=10)),1,0)</f>
        <v>1</v>
      </c>
      <c r="AC829" s="55" t="n">
        <f aca="false">IF(AND(E829&gt;0,B829=10),1,0)</f>
        <v>0</v>
      </c>
      <c r="AD829" s="0" t="str">
        <f aca="false">IF(AND(C828=C829,AA828=AA829-1),AB828,"")</f>
        <v/>
      </c>
      <c r="AE829" s="0" t="str">
        <f aca="false">IF(AND(C828=C829,AA828=AA829-1),AC828,"")</f>
        <v/>
      </c>
      <c r="AF829" s="0" t="str">
        <f aca="false">IF(AA829=1,"",IF(AND(AB829=1,AD829&lt;&gt;1),1,0))</f>
        <v/>
      </c>
      <c r="AG829" s="0" t="str">
        <f aca="false">IF(AA829=1,"",IF(AND(AC829=1,AE829&lt;&gt;1),1,0))</f>
        <v/>
      </c>
      <c r="AH829" s="60" t="str">
        <f aca="false">IF(AND(E829&gt;0,AA829&lt;2,NOT(AND(C830=C829,AA830=AA829+1))),INDEX(DATAS,AA829+1),"")</f>
        <v/>
      </c>
      <c r="AI829" s="60" t="str">
        <f aca="false">IF(AND(AC829=1,AA829&lt;2),IF(AND(C830=C829,AA830=AA829+1),IF(AC830=1,"",INDEX(DATAS,AA829+1)),INDEX(DATAS,AA829+1)),"")</f>
        <v/>
      </c>
    </row>
    <row r="830" customFormat="false" ht="15" hidden="false" customHeight="false" outlineLevel="0" collapsed="false">
      <c r="A830" s="60" t="n">
        <v>46310</v>
      </c>
      <c r="B830" s="0" t="n">
        <v>2</v>
      </c>
      <c r="C830" s="0" t="n">
        <v>4124</v>
      </c>
      <c r="D830" s="0" t="n">
        <v>162</v>
      </c>
      <c r="E830" s="0" t="n">
        <v>2</v>
      </c>
      <c r="F830" s="55" t="s">
        <v>482</v>
      </c>
      <c r="G830" s="0" t="n">
        <v>43.6</v>
      </c>
      <c r="H830" s="0" t="n">
        <v>51</v>
      </c>
      <c r="I830" s="55" t="s">
        <v>187</v>
      </c>
      <c r="J830" s="0" t="n">
        <v>162</v>
      </c>
      <c r="K830" s="0" t="n">
        <v>66</v>
      </c>
      <c r="M830" s="0" t="n">
        <v>363.31</v>
      </c>
      <c r="N830" s="0" t="n">
        <v>51.67</v>
      </c>
      <c r="O830" s="0" t="n">
        <v>25.99</v>
      </c>
      <c r="P830" s="0" t="n">
        <v>2.46</v>
      </c>
      <c r="Q830" s="0" t="n">
        <v>3.42</v>
      </c>
      <c r="T830" s="0" t="n">
        <v>61.05</v>
      </c>
      <c r="U830" s="0" t="n">
        <v>1535</v>
      </c>
      <c r="V830" s="0" t="n">
        <v>3</v>
      </c>
      <c r="W830" s="60" t="n">
        <v>46296</v>
      </c>
      <c r="X830" s="55" t="n">
        <f aca="false">IF(I830="Male",0,1)</f>
        <v>1</v>
      </c>
      <c r="Y830" s="55" t="n">
        <f aca="false">IF(OR(I830="DNB",I830="Dry DNB"),1,0)</f>
        <v>0</v>
      </c>
      <c r="Z830" s="55" t="n">
        <f aca="false">IF(ISNUMBER(W830),A830-W830,"")</f>
        <v>14</v>
      </c>
      <c r="AA830" s="55" t="n">
        <f aca="false">MATCH(A830,DATAS,0)</f>
        <v>2</v>
      </c>
      <c r="AB830" s="55" t="n">
        <f aca="false">IF(AND(E830&gt;0,OR(AND(B830&gt;=1,B830&lt;=6),B830=10)),1,0)</f>
        <v>1</v>
      </c>
      <c r="AC830" s="55" t="n">
        <f aca="false">IF(AND(E830&gt;0,B830=10),1,0)</f>
        <v>0</v>
      </c>
      <c r="AD830" s="55" t="n">
        <f aca="false">IF(AND(C829=C830,AA829=AA830-1),AB829,"")</f>
        <v>1</v>
      </c>
      <c r="AE830" s="55" t="n">
        <f aca="false">IF(AND(C829=C830,AA829=AA830-1),AC829,"")</f>
        <v>0</v>
      </c>
      <c r="AF830" s="55" t="n">
        <f aca="false">IF(AA830=1,"",IF(AND(AB830=1,AD830&lt;&gt;1),1,0))</f>
        <v>0</v>
      </c>
      <c r="AG830" s="55" t="n">
        <f aca="false">IF(AA830=1,"",IF(AND(AC830=1,AE830&lt;&gt;1),1,0))</f>
        <v>0</v>
      </c>
      <c r="AH830" s="60" t="str">
        <f aca="false">IF(AND(E830&gt;0,AA830&lt;2,NOT(AND(C831=C830,AA831=AA830+1))),INDEX(DATAS,AA830+1),"")</f>
        <v/>
      </c>
      <c r="AI830" s="60" t="str">
        <f aca="false">IF(AND(AC830=1,AA830&lt;2),IF(AND(C831=C830,AA831=AA830+1),IF(AC831=1,"",INDEX(DATAS,AA830+1)),INDEX(DATAS,AA830+1)),"")</f>
        <v/>
      </c>
    </row>
    <row r="831" customFormat="false" ht="15" hidden="false" customHeight="false" outlineLevel="0" collapsed="false">
      <c r="A831" s="60" t="n">
        <v>46309</v>
      </c>
      <c r="B831" s="0" t="n">
        <v>3</v>
      </c>
      <c r="C831" s="0" t="n">
        <v>4125</v>
      </c>
      <c r="D831" s="0" t="n">
        <v>346</v>
      </c>
      <c r="E831" s="0" t="n">
        <v>2</v>
      </c>
      <c r="F831" s="55" t="s">
        <v>483</v>
      </c>
      <c r="G831" s="0" t="n">
        <v>45.5</v>
      </c>
      <c r="H831" s="0" t="n">
        <v>45</v>
      </c>
      <c r="I831" s="55" t="s">
        <v>177</v>
      </c>
      <c r="J831" s="0" t="n">
        <v>346</v>
      </c>
      <c r="K831" s="0" t="n">
        <v>73</v>
      </c>
      <c r="M831" s="0" t="n">
        <v>678.22</v>
      </c>
      <c r="N831" s="0" t="n">
        <v>38.23</v>
      </c>
      <c r="O831" s="0" t="n">
        <v>27.18</v>
      </c>
      <c r="P831" s="0" t="n">
        <v>2.56</v>
      </c>
      <c r="Q831" s="0" t="n">
        <v>3.47</v>
      </c>
      <c r="R831" s="0" t="n">
        <v>5693</v>
      </c>
      <c r="S831" s="0" t="n">
        <v>11137</v>
      </c>
      <c r="T831" s="0" t="n">
        <v>59.25</v>
      </c>
      <c r="U831" s="0" t="n">
        <v>1533</v>
      </c>
      <c r="V831" s="0" t="n">
        <v>6</v>
      </c>
      <c r="W831" s="60" t="n">
        <v>46275</v>
      </c>
      <c r="X831" s="55" t="n">
        <f aca="false">IF(I831="Male",0,1)</f>
        <v>1</v>
      </c>
      <c r="Y831" s="55" t="n">
        <f aca="false">IF(OR(I831="DNB",I831="Dry DNB"),1,0)</f>
        <v>0</v>
      </c>
      <c r="Z831" s="55" t="n">
        <f aca="false">IF(ISNUMBER(W831),A831-W831,"")</f>
        <v>34</v>
      </c>
      <c r="AA831" s="55" t="n">
        <f aca="false">MATCH(A831,DATAS,0)</f>
        <v>1</v>
      </c>
      <c r="AB831" s="55" t="n">
        <f aca="false">IF(AND(E831&gt;0,OR(AND(B831&gt;=1,B831&lt;=6),B831=10)),1,0)</f>
        <v>1</v>
      </c>
      <c r="AC831" s="55" t="n">
        <f aca="false">IF(AND(E831&gt;0,B831=10),1,0)</f>
        <v>0</v>
      </c>
      <c r="AD831" s="0" t="str">
        <f aca="false">IF(AND(C830=C831,AA830=AA831-1),AB830,"")</f>
        <v/>
      </c>
      <c r="AE831" s="0" t="str">
        <f aca="false">IF(AND(C830=C831,AA830=AA831-1),AC830,"")</f>
        <v/>
      </c>
      <c r="AF831" s="0" t="str">
        <f aca="false">IF(AA831=1,"",IF(AND(AB831=1,AD831&lt;&gt;1),1,0))</f>
        <v/>
      </c>
      <c r="AG831" s="0" t="str">
        <f aca="false">IF(AA831=1,"",IF(AND(AC831=1,AE831&lt;&gt;1),1,0))</f>
        <v/>
      </c>
      <c r="AH831" s="60" t="str">
        <f aca="false">IF(AND(E831&gt;0,AA831&lt;2,NOT(AND(C832=C831,AA832=AA831+1))),INDEX(DATAS,AA831+1),"")</f>
        <v/>
      </c>
      <c r="AI831" s="60" t="str">
        <f aca="false">IF(AND(AC831=1,AA831&lt;2),IF(AND(C832=C831,AA832=AA831+1),IF(AC832=1,"",INDEX(DATAS,AA831+1)),INDEX(DATAS,AA831+1)),"")</f>
        <v/>
      </c>
    </row>
    <row r="832" customFormat="false" ht="15" hidden="false" customHeight="false" outlineLevel="0" collapsed="false">
      <c r="A832" s="60" t="n">
        <v>46310</v>
      </c>
      <c r="B832" s="0" t="n">
        <v>3</v>
      </c>
      <c r="C832" s="0" t="n">
        <v>4125</v>
      </c>
      <c r="D832" s="0" t="n">
        <v>347</v>
      </c>
      <c r="E832" s="0" t="n">
        <v>2</v>
      </c>
      <c r="F832" s="55" t="s">
        <v>483</v>
      </c>
      <c r="G832" s="0" t="n">
        <v>46.8</v>
      </c>
      <c r="H832" s="0" t="n">
        <v>45</v>
      </c>
      <c r="I832" s="55" t="s">
        <v>177</v>
      </c>
      <c r="J832" s="0" t="n">
        <v>347</v>
      </c>
      <c r="K832" s="0" t="n">
        <v>73</v>
      </c>
      <c r="M832" s="0" t="n">
        <v>678.22</v>
      </c>
      <c r="N832" s="0" t="n">
        <v>38.23</v>
      </c>
      <c r="O832" s="0" t="n">
        <v>27.18</v>
      </c>
      <c r="P832" s="0" t="n">
        <v>2.56</v>
      </c>
      <c r="Q832" s="0" t="n">
        <v>3.47</v>
      </c>
      <c r="T832" s="0" t="n">
        <v>59.25</v>
      </c>
      <c r="U832" s="0" t="n">
        <v>1534</v>
      </c>
      <c r="V832" s="0" t="n">
        <v>6</v>
      </c>
      <c r="W832" s="60" t="n">
        <v>46275</v>
      </c>
      <c r="X832" s="55" t="n">
        <f aca="false">IF(I832="Male",0,1)</f>
        <v>1</v>
      </c>
      <c r="Y832" s="55" t="n">
        <f aca="false">IF(OR(I832="DNB",I832="Dry DNB"),1,0)</f>
        <v>0</v>
      </c>
      <c r="Z832" s="55" t="n">
        <f aca="false">IF(ISNUMBER(W832),A832-W832,"")</f>
        <v>35</v>
      </c>
      <c r="AA832" s="55" t="n">
        <f aca="false">MATCH(A832,DATAS,0)</f>
        <v>2</v>
      </c>
      <c r="AB832" s="55" t="n">
        <f aca="false">IF(AND(E832&gt;0,OR(AND(B832&gt;=1,B832&lt;=6),B832=10)),1,0)</f>
        <v>1</v>
      </c>
      <c r="AC832" s="55" t="n">
        <f aca="false">IF(AND(E832&gt;0,B832=10),1,0)</f>
        <v>0</v>
      </c>
      <c r="AD832" s="55" t="n">
        <f aca="false">IF(AND(C831=C832,AA831=AA832-1),AB831,"")</f>
        <v>1</v>
      </c>
      <c r="AE832" s="55" t="n">
        <f aca="false">IF(AND(C831=C832,AA831=AA832-1),AC831,"")</f>
        <v>0</v>
      </c>
      <c r="AF832" s="55" t="n">
        <f aca="false">IF(AA832=1,"",IF(AND(AB832=1,AD832&lt;&gt;1),1,0))</f>
        <v>0</v>
      </c>
      <c r="AG832" s="55" t="n">
        <f aca="false">IF(AA832=1,"",IF(AND(AC832=1,AE832&lt;&gt;1),1,0))</f>
        <v>0</v>
      </c>
      <c r="AH832" s="60" t="str">
        <f aca="false">IF(AND(E832&gt;0,AA832&lt;2,NOT(AND(C833=C832,AA833=AA832+1))),INDEX(DATAS,AA832+1),"")</f>
        <v/>
      </c>
      <c r="AI832" s="60" t="str">
        <f aca="false">IF(AND(AC832=1,AA832&lt;2),IF(AND(C833=C832,AA833=AA832+1),IF(AC833=1,"",INDEX(DATAS,AA832+1)),INDEX(DATAS,AA832+1)),"")</f>
        <v/>
      </c>
    </row>
    <row r="833" customFormat="false" ht="15" hidden="false" customHeight="false" outlineLevel="0" collapsed="false">
      <c r="A833" s="60" t="n">
        <v>46309</v>
      </c>
      <c r="B833" s="0" t="n">
        <v>2</v>
      </c>
      <c r="C833" s="0" t="n">
        <v>4130</v>
      </c>
      <c r="D833" s="0" t="n">
        <v>100</v>
      </c>
      <c r="E833" s="0" t="n">
        <v>3</v>
      </c>
      <c r="F833" s="55" t="s">
        <v>484</v>
      </c>
      <c r="G833" s="0" t="n">
        <v>68.8</v>
      </c>
      <c r="H833" s="0" t="n">
        <v>65</v>
      </c>
      <c r="I833" s="55" t="s">
        <v>157</v>
      </c>
      <c r="J833" s="0" t="n">
        <v>65</v>
      </c>
      <c r="K833" s="0" t="n">
        <v>65</v>
      </c>
      <c r="L833" s="0" t="n">
        <v>35</v>
      </c>
      <c r="M833" s="0" t="n">
        <v>912.27</v>
      </c>
      <c r="N833" s="0" t="n">
        <v>47.06</v>
      </c>
      <c r="O833" s="0" t="n">
        <v>29.7</v>
      </c>
      <c r="P833" s="0" t="n">
        <v>2.38</v>
      </c>
      <c r="Q833" s="0" t="n">
        <v>3.14</v>
      </c>
      <c r="R833" s="0" t="n">
        <v>6301</v>
      </c>
      <c r="S833" s="0" t="n">
        <v>12666</v>
      </c>
      <c r="T833" s="0" t="n">
        <v>72.55</v>
      </c>
      <c r="U833" s="0" t="n">
        <v>1531</v>
      </c>
      <c r="V833" s="0" t="n">
        <v>1</v>
      </c>
      <c r="W833" s="60" t="n">
        <v>46275</v>
      </c>
      <c r="X833" s="55" t="n">
        <f aca="false">IF(I833="Male",0,1)</f>
        <v>1</v>
      </c>
      <c r="Y833" s="55" t="n">
        <f aca="false">IF(OR(I833="DNB",I833="Dry DNB"),1,0)</f>
        <v>0</v>
      </c>
      <c r="Z833" s="55" t="n">
        <f aca="false">IF(ISNUMBER(W833),A833-W833,"")</f>
        <v>34</v>
      </c>
      <c r="AA833" s="55" t="n">
        <f aca="false">MATCH(A833,DATAS,0)</f>
        <v>1</v>
      </c>
      <c r="AB833" s="55" t="n">
        <f aca="false">IF(AND(E833&gt;0,OR(AND(B833&gt;=1,B833&lt;=6),B833=10)),1,0)</f>
        <v>1</v>
      </c>
      <c r="AC833" s="55" t="n">
        <f aca="false">IF(AND(E833&gt;0,B833=10),1,0)</f>
        <v>0</v>
      </c>
      <c r="AD833" s="0" t="str">
        <f aca="false">IF(AND(C832=C833,AA832=AA833-1),AB832,"")</f>
        <v/>
      </c>
      <c r="AE833" s="0" t="str">
        <f aca="false">IF(AND(C832=C833,AA832=AA833-1),AC832,"")</f>
        <v/>
      </c>
      <c r="AF833" s="0" t="str">
        <f aca="false">IF(AA833=1,"",IF(AND(AB833=1,AD833&lt;&gt;1),1,0))</f>
        <v/>
      </c>
      <c r="AG833" s="0" t="str">
        <f aca="false">IF(AA833=1,"",IF(AND(AC833=1,AE833&lt;&gt;1),1,0))</f>
        <v/>
      </c>
      <c r="AH833" s="60" t="str">
        <f aca="false">IF(AND(E833&gt;0,AA833&lt;2,NOT(AND(C834=C833,AA834=AA833+1))),INDEX(DATAS,AA833+1),"")</f>
        <v/>
      </c>
      <c r="AI833" s="60" t="str">
        <f aca="false">IF(AND(AC833=1,AA833&lt;2),IF(AND(C834=C833,AA834=AA833+1),IF(AC834=1,"",INDEX(DATAS,AA833+1)),INDEX(DATAS,AA833+1)),"")</f>
        <v/>
      </c>
    </row>
    <row r="834" customFormat="false" ht="15" hidden="false" customHeight="false" outlineLevel="0" collapsed="false">
      <c r="A834" s="60" t="n">
        <v>46310</v>
      </c>
      <c r="B834" s="0" t="n">
        <v>2</v>
      </c>
      <c r="C834" s="0" t="n">
        <v>4130</v>
      </c>
      <c r="D834" s="0" t="n">
        <v>101</v>
      </c>
      <c r="E834" s="0" t="n">
        <v>3</v>
      </c>
      <c r="F834" s="55" t="s">
        <v>484</v>
      </c>
      <c r="G834" s="0" t="n">
        <v>69.1</v>
      </c>
      <c r="H834" s="0" t="n">
        <v>66</v>
      </c>
      <c r="I834" s="55" t="s">
        <v>157</v>
      </c>
      <c r="J834" s="0" t="n">
        <v>65</v>
      </c>
      <c r="K834" s="0" t="n">
        <v>65</v>
      </c>
      <c r="L834" s="0" t="n">
        <v>36</v>
      </c>
      <c r="M834" s="0" t="n">
        <v>912.27</v>
      </c>
      <c r="N834" s="0" t="n">
        <v>47.06</v>
      </c>
      <c r="O834" s="0" t="n">
        <v>29.7</v>
      </c>
      <c r="P834" s="0" t="n">
        <v>2.38</v>
      </c>
      <c r="Q834" s="0" t="n">
        <v>3.14</v>
      </c>
      <c r="T834" s="0" t="n">
        <v>72.55</v>
      </c>
      <c r="U834" s="0" t="n">
        <v>1532</v>
      </c>
      <c r="V834" s="0" t="n">
        <v>1</v>
      </c>
      <c r="W834" s="60" t="n">
        <v>46275</v>
      </c>
      <c r="X834" s="55" t="n">
        <f aca="false">IF(I834="Male",0,1)</f>
        <v>1</v>
      </c>
      <c r="Y834" s="55" t="n">
        <f aca="false">IF(OR(I834="DNB",I834="Dry DNB"),1,0)</f>
        <v>0</v>
      </c>
      <c r="Z834" s="55" t="n">
        <f aca="false">IF(ISNUMBER(W834),A834-W834,"")</f>
        <v>35</v>
      </c>
      <c r="AA834" s="55" t="n">
        <f aca="false">MATCH(A834,DATAS,0)</f>
        <v>2</v>
      </c>
      <c r="AB834" s="55" t="n">
        <f aca="false">IF(AND(E834&gt;0,OR(AND(B834&gt;=1,B834&lt;=6),B834=10)),1,0)</f>
        <v>1</v>
      </c>
      <c r="AC834" s="55" t="n">
        <f aca="false">IF(AND(E834&gt;0,B834=10),1,0)</f>
        <v>0</v>
      </c>
      <c r="AD834" s="55" t="n">
        <f aca="false">IF(AND(C833=C834,AA833=AA834-1),AB833,"")</f>
        <v>1</v>
      </c>
      <c r="AE834" s="55" t="n">
        <f aca="false">IF(AND(C833=C834,AA833=AA834-1),AC833,"")</f>
        <v>0</v>
      </c>
      <c r="AF834" s="55" t="n">
        <f aca="false">IF(AA834=1,"",IF(AND(AB834=1,AD834&lt;&gt;1),1,0))</f>
        <v>0</v>
      </c>
      <c r="AG834" s="55" t="n">
        <f aca="false">IF(AA834=1,"",IF(AND(AC834=1,AE834&lt;&gt;1),1,0))</f>
        <v>0</v>
      </c>
      <c r="AH834" s="60" t="str">
        <f aca="false">IF(AND(E834&gt;0,AA834&lt;2,NOT(AND(C835=C834,AA835=AA834+1))),INDEX(DATAS,AA834+1),"")</f>
        <v/>
      </c>
      <c r="AI834" s="60" t="str">
        <f aca="false">IF(AND(AC834=1,AA834&lt;2),IF(AND(C835=C834,AA835=AA834+1),IF(AC835=1,"",INDEX(DATAS,AA834+1)),INDEX(DATAS,AA834+1)),"")</f>
        <v/>
      </c>
    </row>
    <row r="835" customFormat="false" ht="15" hidden="false" customHeight="false" outlineLevel="0" collapsed="false">
      <c r="A835" s="60" t="n">
        <v>46309</v>
      </c>
      <c r="B835" s="0" t="n">
        <v>2</v>
      </c>
      <c r="C835" s="0" t="n">
        <v>4132</v>
      </c>
      <c r="D835" s="0" t="n">
        <v>154</v>
      </c>
      <c r="E835" s="0" t="n">
        <v>3</v>
      </c>
      <c r="F835" s="55" t="s">
        <v>484</v>
      </c>
      <c r="G835" s="0" t="n">
        <v>74</v>
      </c>
      <c r="H835" s="0" t="n">
        <v>73</v>
      </c>
      <c r="I835" s="55" t="s">
        <v>157</v>
      </c>
      <c r="J835" s="0" t="n">
        <v>64</v>
      </c>
      <c r="K835" s="0" t="n">
        <v>71</v>
      </c>
      <c r="L835" s="0" t="n">
        <v>90</v>
      </c>
      <c r="M835" s="0" t="n">
        <v>918.02</v>
      </c>
      <c r="N835" s="0" t="n">
        <v>51.68</v>
      </c>
      <c r="O835" s="0" t="n">
        <v>30.3</v>
      </c>
      <c r="P835" s="0" t="n">
        <v>2.57</v>
      </c>
      <c r="Q835" s="0" t="n">
        <v>3.34</v>
      </c>
      <c r="R835" s="0" t="n">
        <v>6766</v>
      </c>
      <c r="S835" s="0" t="n">
        <v>14330</v>
      </c>
      <c r="T835" s="0" t="n">
        <v>75.8</v>
      </c>
      <c r="U835" s="0" t="n">
        <v>1531</v>
      </c>
      <c r="V835" s="0" t="n">
        <v>1</v>
      </c>
      <c r="X835" s="55" t="n">
        <f aca="false">IF(I835="Male",0,1)</f>
        <v>1</v>
      </c>
      <c r="Y835" s="55" t="n">
        <f aca="false">IF(OR(I835="DNB",I835="Dry DNB"),1,0)</f>
        <v>0</v>
      </c>
      <c r="Z835" s="0" t="str">
        <f aca="false">IF(ISNUMBER(W835),A835-W835,"")</f>
        <v/>
      </c>
      <c r="AA835" s="55" t="n">
        <f aca="false">MATCH(A835,DATAS,0)</f>
        <v>1</v>
      </c>
      <c r="AB835" s="55" t="n">
        <f aca="false">IF(AND(E835&gt;0,OR(AND(B835&gt;=1,B835&lt;=6),B835=10)),1,0)</f>
        <v>1</v>
      </c>
      <c r="AC835" s="55" t="n">
        <f aca="false">IF(AND(E835&gt;0,B835=10),1,0)</f>
        <v>0</v>
      </c>
      <c r="AD835" s="0" t="str">
        <f aca="false">IF(AND(C834=C835,AA834=AA835-1),AB834,"")</f>
        <v/>
      </c>
      <c r="AE835" s="0" t="str">
        <f aca="false">IF(AND(C834=C835,AA834=AA835-1),AC834,"")</f>
        <v/>
      </c>
      <c r="AF835" s="0" t="str">
        <f aca="false">IF(AA835=1,"",IF(AND(AB835=1,AD835&lt;&gt;1),1,0))</f>
        <v/>
      </c>
      <c r="AG835" s="0" t="str">
        <f aca="false">IF(AA835=1,"",IF(AND(AC835=1,AE835&lt;&gt;1),1,0))</f>
        <v/>
      </c>
      <c r="AH835" s="60" t="str">
        <f aca="false">IF(AND(E835&gt;0,AA835&lt;2,NOT(AND(C836=C835,AA836=AA835+1))),INDEX(DATAS,AA835+1),"")</f>
        <v/>
      </c>
      <c r="AI835" s="60" t="str">
        <f aca="false">IF(AND(AC835=1,AA835&lt;2),IF(AND(C836=C835,AA836=AA835+1),IF(AC836=1,"",INDEX(DATAS,AA835+1)),INDEX(DATAS,AA835+1)),"")</f>
        <v/>
      </c>
    </row>
    <row r="836" customFormat="false" ht="15" hidden="false" customHeight="false" outlineLevel="0" collapsed="false">
      <c r="A836" s="60" t="n">
        <v>46310</v>
      </c>
      <c r="B836" s="0" t="n">
        <v>2</v>
      </c>
      <c r="C836" s="0" t="n">
        <v>4132</v>
      </c>
      <c r="D836" s="0" t="n">
        <v>155</v>
      </c>
      <c r="E836" s="0" t="n">
        <v>3</v>
      </c>
      <c r="F836" s="55" t="s">
        <v>484</v>
      </c>
      <c r="G836" s="0" t="n">
        <v>74.1</v>
      </c>
      <c r="H836" s="0" t="n">
        <v>75</v>
      </c>
      <c r="I836" s="55" t="s">
        <v>157</v>
      </c>
      <c r="J836" s="0" t="n">
        <v>64</v>
      </c>
      <c r="K836" s="0" t="n">
        <v>71</v>
      </c>
      <c r="L836" s="0" t="n">
        <v>91</v>
      </c>
      <c r="M836" s="0" t="n">
        <v>918.02</v>
      </c>
      <c r="N836" s="0" t="n">
        <v>51.68</v>
      </c>
      <c r="O836" s="0" t="n">
        <v>30.3</v>
      </c>
      <c r="P836" s="0" t="n">
        <v>2.57</v>
      </c>
      <c r="Q836" s="0" t="n">
        <v>3.34</v>
      </c>
      <c r="T836" s="0" t="n">
        <v>75.8</v>
      </c>
      <c r="U836" s="0" t="n">
        <v>1532</v>
      </c>
      <c r="V836" s="0" t="n">
        <v>1</v>
      </c>
      <c r="X836" s="55" t="n">
        <f aca="false">IF(I836="Male",0,1)</f>
        <v>1</v>
      </c>
      <c r="Y836" s="55" t="n">
        <f aca="false">IF(OR(I836="DNB",I836="Dry DNB"),1,0)</f>
        <v>0</v>
      </c>
      <c r="Z836" s="0" t="str">
        <f aca="false">IF(ISNUMBER(W836),A836-W836,"")</f>
        <v/>
      </c>
      <c r="AA836" s="55" t="n">
        <f aca="false">MATCH(A836,DATAS,0)</f>
        <v>2</v>
      </c>
      <c r="AB836" s="55" t="n">
        <f aca="false">IF(AND(E836&gt;0,OR(AND(B836&gt;=1,B836&lt;=6),B836=10)),1,0)</f>
        <v>1</v>
      </c>
      <c r="AC836" s="55" t="n">
        <f aca="false">IF(AND(E836&gt;0,B836=10),1,0)</f>
        <v>0</v>
      </c>
      <c r="AD836" s="55" t="n">
        <f aca="false">IF(AND(C835=C836,AA835=AA836-1),AB835,"")</f>
        <v>1</v>
      </c>
      <c r="AE836" s="55" t="n">
        <f aca="false">IF(AND(C835=C836,AA835=AA836-1),AC835,"")</f>
        <v>0</v>
      </c>
      <c r="AF836" s="55" t="n">
        <f aca="false">IF(AA836=1,"",IF(AND(AB836=1,AD836&lt;&gt;1),1,0))</f>
        <v>0</v>
      </c>
      <c r="AG836" s="55" t="n">
        <f aca="false">IF(AA836=1,"",IF(AND(AC836=1,AE836&lt;&gt;1),1,0))</f>
        <v>0</v>
      </c>
      <c r="AH836" s="60" t="str">
        <f aca="false">IF(AND(E836&gt;0,AA836&lt;2,NOT(AND(C837=C836,AA837=AA836+1))),INDEX(DATAS,AA836+1),"")</f>
        <v/>
      </c>
      <c r="AI836" s="60" t="str">
        <f aca="false">IF(AND(AC836=1,AA836&lt;2),IF(AND(C837=C836,AA837=AA836+1),IF(AC837=1,"",INDEX(DATAS,AA836+1)),INDEX(DATAS,AA836+1)),"")</f>
        <v/>
      </c>
    </row>
    <row r="837" customFormat="false" ht="15" hidden="false" customHeight="false" outlineLevel="0" collapsed="false">
      <c r="A837" s="60" t="n">
        <v>46309</v>
      </c>
      <c r="B837" s="0" t="n">
        <v>5</v>
      </c>
      <c r="C837" s="0" t="n">
        <v>4133</v>
      </c>
      <c r="D837" s="0" t="n">
        <v>537</v>
      </c>
      <c r="E837" s="0" t="n">
        <v>2</v>
      </c>
      <c r="F837" s="55" t="s">
        <v>484</v>
      </c>
      <c r="G837" s="0" t="n">
        <v>40.1</v>
      </c>
      <c r="H837" s="0" t="n">
        <v>39</v>
      </c>
      <c r="I837" s="55" t="s">
        <v>157</v>
      </c>
      <c r="J837" s="0" t="n">
        <v>426</v>
      </c>
      <c r="K837" s="0" t="n">
        <v>61</v>
      </c>
      <c r="L837" s="0" t="n">
        <v>111</v>
      </c>
      <c r="M837" s="0" t="n">
        <v>915.55</v>
      </c>
      <c r="N837" s="0" t="n">
        <v>59.02</v>
      </c>
      <c r="O837" s="0" t="n">
        <v>41.88</v>
      </c>
      <c r="P837" s="0" t="n">
        <v>4.03</v>
      </c>
      <c r="Q837" s="0" t="n">
        <v>3.63</v>
      </c>
      <c r="R837" s="0" t="n">
        <v>7118</v>
      </c>
      <c r="S837" s="0" t="n">
        <v>13445</v>
      </c>
      <c r="T837" s="0" t="n">
        <v>81.15</v>
      </c>
      <c r="U837" s="0" t="n">
        <v>1531</v>
      </c>
      <c r="V837" s="0" t="n">
        <v>6</v>
      </c>
      <c r="W837" s="60" t="n">
        <v>46163</v>
      </c>
      <c r="X837" s="55" t="n">
        <f aca="false">IF(I837="Male",0,1)</f>
        <v>1</v>
      </c>
      <c r="Y837" s="55" t="n">
        <f aca="false">IF(OR(I837="DNB",I837="Dry DNB"),1,0)</f>
        <v>0</v>
      </c>
      <c r="Z837" s="55" t="n">
        <f aca="false">IF(ISNUMBER(W837),A837-W837,"")</f>
        <v>146</v>
      </c>
      <c r="AA837" s="55" t="n">
        <f aca="false">MATCH(A837,DATAS,0)</f>
        <v>1</v>
      </c>
      <c r="AB837" s="55" t="n">
        <f aca="false">IF(AND(E837&gt;0,OR(AND(B837&gt;=1,B837&lt;=6),B837=10)),1,0)</f>
        <v>1</v>
      </c>
      <c r="AC837" s="55" t="n">
        <f aca="false">IF(AND(E837&gt;0,B837=10),1,0)</f>
        <v>0</v>
      </c>
      <c r="AD837" s="0" t="str">
        <f aca="false">IF(AND(C836=C837,AA836=AA837-1),AB836,"")</f>
        <v/>
      </c>
      <c r="AE837" s="0" t="str">
        <f aca="false">IF(AND(C836=C837,AA836=AA837-1),AC836,"")</f>
        <v/>
      </c>
      <c r="AF837" s="0" t="str">
        <f aca="false">IF(AA837=1,"",IF(AND(AB837=1,AD837&lt;&gt;1),1,0))</f>
        <v/>
      </c>
      <c r="AG837" s="0" t="str">
        <f aca="false">IF(AA837=1,"",IF(AND(AC837=1,AE837&lt;&gt;1),1,0))</f>
        <v/>
      </c>
      <c r="AH837" s="60" t="str">
        <f aca="false">IF(AND(E837&gt;0,AA837&lt;2,NOT(AND(C838=C837,AA838=AA837+1))),INDEX(DATAS,AA837+1),"")</f>
        <v/>
      </c>
      <c r="AI837" s="60" t="str">
        <f aca="false">IF(AND(AC837=1,AA837&lt;2),IF(AND(C838=C837,AA838=AA837+1),IF(AC838=1,"",INDEX(DATAS,AA837+1)),INDEX(DATAS,AA837+1)),"")</f>
        <v/>
      </c>
    </row>
    <row r="838" customFormat="false" ht="15" hidden="false" customHeight="false" outlineLevel="0" collapsed="false">
      <c r="A838" s="60" t="n">
        <v>46310</v>
      </c>
      <c r="B838" s="0" t="n">
        <v>5</v>
      </c>
      <c r="C838" s="0" t="n">
        <v>4133</v>
      </c>
      <c r="D838" s="0" t="n">
        <v>538</v>
      </c>
      <c r="E838" s="0" t="n">
        <v>2</v>
      </c>
      <c r="F838" s="55" t="s">
        <v>484</v>
      </c>
      <c r="G838" s="0" t="n">
        <v>41.9</v>
      </c>
      <c r="H838" s="0" t="n">
        <v>39</v>
      </c>
      <c r="I838" s="55" t="s">
        <v>157</v>
      </c>
      <c r="J838" s="0" t="n">
        <v>426</v>
      </c>
      <c r="K838" s="0" t="n">
        <v>61</v>
      </c>
      <c r="L838" s="0" t="n">
        <v>112</v>
      </c>
      <c r="M838" s="0" t="n">
        <v>915.55</v>
      </c>
      <c r="N838" s="0" t="n">
        <v>59.02</v>
      </c>
      <c r="O838" s="0" t="n">
        <v>41.88</v>
      </c>
      <c r="P838" s="0" t="n">
        <v>4.03</v>
      </c>
      <c r="Q838" s="0" t="n">
        <v>3.63</v>
      </c>
      <c r="T838" s="0" t="n">
        <v>81.15</v>
      </c>
      <c r="U838" s="0" t="n">
        <v>1532</v>
      </c>
      <c r="V838" s="0" t="n">
        <v>6</v>
      </c>
      <c r="W838" s="60" t="n">
        <v>46163</v>
      </c>
      <c r="X838" s="55" t="n">
        <f aca="false">IF(I838="Male",0,1)</f>
        <v>1</v>
      </c>
      <c r="Y838" s="55" t="n">
        <f aca="false">IF(OR(I838="DNB",I838="Dry DNB"),1,0)</f>
        <v>0</v>
      </c>
      <c r="Z838" s="55" t="n">
        <f aca="false">IF(ISNUMBER(W838),A838-W838,"")</f>
        <v>147</v>
      </c>
      <c r="AA838" s="55" t="n">
        <f aca="false">MATCH(A838,DATAS,0)</f>
        <v>2</v>
      </c>
      <c r="AB838" s="55" t="n">
        <f aca="false">IF(AND(E838&gt;0,OR(AND(B838&gt;=1,B838&lt;=6),B838=10)),1,0)</f>
        <v>1</v>
      </c>
      <c r="AC838" s="55" t="n">
        <f aca="false">IF(AND(E838&gt;0,B838=10),1,0)</f>
        <v>0</v>
      </c>
      <c r="AD838" s="55" t="n">
        <f aca="false">IF(AND(C837=C838,AA837=AA838-1),AB837,"")</f>
        <v>1</v>
      </c>
      <c r="AE838" s="55" t="n">
        <f aca="false">IF(AND(C837=C838,AA837=AA838-1),AC837,"")</f>
        <v>0</v>
      </c>
      <c r="AF838" s="55" t="n">
        <f aca="false">IF(AA838=1,"",IF(AND(AB838=1,AD838&lt;&gt;1),1,0))</f>
        <v>0</v>
      </c>
      <c r="AG838" s="55" t="n">
        <f aca="false">IF(AA838=1,"",IF(AND(AC838=1,AE838&lt;&gt;1),1,0))</f>
        <v>0</v>
      </c>
      <c r="AH838" s="60" t="str">
        <f aca="false">IF(AND(E838&gt;0,AA838&lt;2,NOT(AND(C839=C838,AA839=AA838+1))),INDEX(DATAS,AA838+1),"")</f>
        <v/>
      </c>
      <c r="AI838" s="60" t="str">
        <f aca="false">IF(AND(AC838=1,AA838&lt;2),IF(AND(C839=C838,AA839=AA838+1),IF(AC839=1,"",INDEX(DATAS,AA838+1)),INDEX(DATAS,AA838+1)),"")</f>
        <v/>
      </c>
    </row>
    <row r="839" customFormat="false" ht="15" hidden="false" customHeight="false" outlineLevel="0" collapsed="false">
      <c r="A839" s="60" t="n">
        <v>46309</v>
      </c>
      <c r="B839" s="0" t="n">
        <v>10</v>
      </c>
      <c r="C839" s="0" t="n">
        <v>4136</v>
      </c>
      <c r="D839" s="0" t="n">
        <v>13</v>
      </c>
      <c r="E839" s="0" t="n">
        <v>3</v>
      </c>
      <c r="F839" s="55" t="s">
        <v>485</v>
      </c>
      <c r="G839" s="0" t="n">
        <v>41.4</v>
      </c>
      <c r="H839" s="0" t="n">
        <v>31</v>
      </c>
      <c r="I839" s="55" t="s">
        <v>166</v>
      </c>
      <c r="J839" s="0" t="n">
        <v>13</v>
      </c>
      <c r="M839" s="0" t="n">
        <v>640.36</v>
      </c>
      <c r="N839" s="0" t="n">
        <v>67.96</v>
      </c>
      <c r="O839" s="0" t="n">
        <v>21.84</v>
      </c>
      <c r="R839" s="0" t="n">
        <v>2914</v>
      </c>
      <c r="S839" s="0" t="n">
        <v>5857</v>
      </c>
      <c r="U839" s="0" t="n">
        <v>1529</v>
      </c>
      <c r="V839" s="0" t="n">
        <v>0</v>
      </c>
      <c r="X839" s="55" t="n">
        <f aca="false">IF(I839="Male",0,1)</f>
        <v>1</v>
      </c>
      <c r="Y839" s="55" t="n">
        <f aca="false">IF(OR(I839="DNB",I839="Dry DNB"),1,0)</f>
        <v>0</v>
      </c>
      <c r="Z839" s="0" t="str">
        <f aca="false">IF(ISNUMBER(W839),A839-W839,"")</f>
        <v/>
      </c>
      <c r="AA839" s="55" t="n">
        <f aca="false">MATCH(A839,DATAS,0)</f>
        <v>1</v>
      </c>
      <c r="AB839" s="55" t="n">
        <f aca="false">IF(AND(E839&gt;0,OR(AND(B839&gt;=1,B839&lt;=6),B839=10)),1,0)</f>
        <v>1</v>
      </c>
      <c r="AC839" s="55" t="n">
        <f aca="false">IF(AND(E839&gt;0,B839=10),1,0)</f>
        <v>1</v>
      </c>
      <c r="AD839" s="0" t="str">
        <f aca="false">IF(AND(C838=C839,AA838=AA839-1),AB838,"")</f>
        <v/>
      </c>
      <c r="AE839" s="0" t="str">
        <f aca="false">IF(AND(C838=C839,AA838=AA839-1),AC838,"")</f>
        <v/>
      </c>
      <c r="AF839" s="0" t="str">
        <f aca="false">IF(AA839=1,"",IF(AND(AB839=1,AD839&lt;&gt;1),1,0))</f>
        <v/>
      </c>
      <c r="AG839" s="0" t="str">
        <f aca="false">IF(AA839=1,"",IF(AND(AC839=1,AE839&lt;&gt;1),1,0))</f>
        <v/>
      </c>
      <c r="AH839" s="60" t="str">
        <f aca="false">IF(AND(E839&gt;0,AA839&lt;2,NOT(AND(C840=C839,AA840=AA839+1))),INDEX(DATAS,AA839+1),"")</f>
        <v/>
      </c>
      <c r="AI839" s="60" t="str">
        <f aca="false">IF(AND(AC839=1,AA839&lt;2),IF(AND(C840=C839,AA840=AA839+1),IF(AC840=1,"",INDEX(DATAS,AA839+1)),INDEX(DATAS,AA839+1)),"")</f>
        <v/>
      </c>
    </row>
    <row r="840" customFormat="false" ht="15" hidden="false" customHeight="false" outlineLevel="0" collapsed="false">
      <c r="A840" s="60" t="n">
        <v>46310</v>
      </c>
      <c r="B840" s="0" t="n">
        <v>10</v>
      </c>
      <c r="C840" s="0" t="n">
        <v>4136</v>
      </c>
      <c r="D840" s="0" t="n">
        <v>14</v>
      </c>
      <c r="E840" s="0" t="n">
        <v>3</v>
      </c>
      <c r="F840" s="55" t="s">
        <v>485</v>
      </c>
      <c r="G840" s="0" t="n">
        <v>54</v>
      </c>
      <c r="H840" s="0" t="n">
        <v>37</v>
      </c>
      <c r="I840" s="55" t="s">
        <v>166</v>
      </c>
      <c r="J840" s="0" t="n">
        <v>14</v>
      </c>
      <c r="M840" s="0" t="n">
        <v>640.36</v>
      </c>
      <c r="N840" s="0" t="n">
        <v>67.96</v>
      </c>
      <c r="O840" s="0" t="n">
        <v>21.84</v>
      </c>
      <c r="U840" s="0" t="n">
        <v>1530</v>
      </c>
      <c r="V840" s="0" t="n">
        <v>0</v>
      </c>
      <c r="X840" s="55" t="n">
        <f aca="false">IF(I840="Male",0,1)</f>
        <v>1</v>
      </c>
      <c r="Y840" s="55" t="n">
        <f aca="false">IF(OR(I840="DNB",I840="Dry DNB"),1,0)</f>
        <v>0</v>
      </c>
      <c r="Z840" s="0" t="str">
        <f aca="false">IF(ISNUMBER(W840),A840-W840,"")</f>
        <v/>
      </c>
      <c r="AA840" s="55" t="n">
        <f aca="false">MATCH(A840,DATAS,0)</f>
        <v>2</v>
      </c>
      <c r="AB840" s="55" t="n">
        <f aca="false">IF(AND(E840&gt;0,OR(AND(B840&gt;=1,B840&lt;=6),B840=10)),1,0)</f>
        <v>1</v>
      </c>
      <c r="AC840" s="55" t="n">
        <f aca="false">IF(AND(E840&gt;0,B840=10),1,0)</f>
        <v>1</v>
      </c>
      <c r="AD840" s="55" t="n">
        <f aca="false">IF(AND(C839=C840,AA839=AA840-1),AB839,"")</f>
        <v>1</v>
      </c>
      <c r="AE840" s="55" t="n">
        <f aca="false">IF(AND(C839=C840,AA839=AA840-1),AC839,"")</f>
        <v>1</v>
      </c>
      <c r="AF840" s="55" t="n">
        <f aca="false">IF(AA840=1,"",IF(AND(AB840=1,AD840&lt;&gt;1),1,0))</f>
        <v>0</v>
      </c>
      <c r="AG840" s="55" t="n">
        <f aca="false">IF(AA840=1,"",IF(AND(AC840=1,AE840&lt;&gt;1),1,0))</f>
        <v>0</v>
      </c>
      <c r="AH840" s="60" t="str">
        <f aca="false">IF(AND(E840&gt;0,AA840&lt;2,NOT(AND(C841=C840,AA841=AA840+1))),INDEX(DATAS,AA840+1),"")</f>
        <v/>
      </c>
      <c r="AI840" s="60" t="str">
        <f aca="false">IF(AND(AC840=1,AA840&lt;2),IF(AND(C841=C840,AA841=AA840+1),IF(AC841=1,"",INDEX(DATAS,AA840+1)),INDEX(DATAS,AA840+1)),"")</f>
        <v/>
      </c>
    </row>
    <row r="841" customFormat="false" ht="15" hidden="false" customHeight="false" outlineLevel="0" collapsed="false">
      <c r="A841" s="60" t="n">
        <v>46309</v>
      </c>
      <c r="B841" s="0" t="n">
        <v>2</v>
      </c>
      <c r="C841" s="0" t="n">
        <v>4140</v>
      </c>
      <c r="D841" s="0" t="n">
        <v>182</v>
      </c>
      <c r="E841" s="0" t="n">
        <v>3</v>
      </c>
      <c r="F841" s="55" t="s">
        <v>486</v>
      </c>
      <c r="G841" s="0" t="n">
        <v>38</v>
      </c>
      <c r="H841" s="0" t="n">
        <v>46</v>
      </c>
      <c r="I841" s="55" t="s">
        <v>187</v>
      </c>
      <c r="J841" s="0" t="n">
        <v>182</v>
      </c>
      <c r="K841" s="0" t="n">
        <v>98</v>
      </c>
      <c r="M841" s="0" t="n">
        <v>965.11</v>
      </c>
      <c r="N841" s="0" t="n">
        <v>12.15</v>
      </c>
      <c r="O841" s="0" t="n">
        <v>30.54</v>
      </c>
      <c r="P841" s="0" t="n">
        <v>2.49</v>
      </c>
      <c r="Q841" s="0" t="n">
        <v>3.56</v>
      </c>
      <c r="R841" s="0" t="n">
        <v>4915</v>
      </c>
      <c r="S841" s="0" t="n">
        <v>10080</v>
      </c>
      <c r="T841" s="0" t="n">
        <v>54.75</v>
      </c>
      <c r="U841" s="0" t="n">
        <v>1526</v>
      </c>
      <c r="V841" s="0" t="n">
        <v>3</v>
      </c>
      <c r="W841" s="60" t="n">
        <v>46310</v>
      </c>
      <c r="X841" s="55" t="n">
        <f aca="false">IF(I841="Male",0,1)</f>
        <v>1</v>
      </c>
      <c r="Y841" s="55" t="n">
        <f aca="false">IF(OR(I841="DNB",I841="Dry DNB"),1,0)</f>
        <v>0</v>
      </c>
      <c r="Z841" s="55" t="n">
        <f aca="false">IF(ISNUMBER(W841),A841-W841,"")</f>
        <v>-1</v>
      </c>
      <c r="AA841" s="55" t="n">
        <f aca="false">MATCH(A841,DATAS,0)</f>
        <v>1</v>
      </c>
      <c r="AB841" s="55" t="n">
        <f aca="false">IF(AND(E841&gt;0,OR(AND(B841&gt;=1,B841&lt;=6),B841=10)),1,0)</f>
        <v>1</v>
      </c>
      <c r="AC841" s="55" t="n">
        <f aca="false">IF(AND(E841&gt;0,B841=10),1,0)</f>
        <v>0</v>
      </c>
      <c r="AD841" s="0" t="str">
        <f aca="false">IF(AND(C840=C841,AA840=AA841-1),AB840,"")</f>
        <v/>
      </c>
      <c r="AE841" s="0" t="str">
        <f aca="false">IF(AND(C840=C841,AA840=AA841-1),AC840,"")</f>
        <v/>
      </c>
      <c r="AF841" s="0" t="str">
        <f aca="false">IF(AA841=1,"",IF(AND(AB841=1,AD841&lt;&gt;1),1,0))</f>
        <v/>
      </c>
      <c r="AG841" s="0" t="str">
        <f aca="false">IF(AA841=1,"",IF(AND(AC841=1,AE841&lt;&gt;1),1,0))</f>
        <v/>
      </c>
      <c r="AH841" s="60" t="str">
        <f aca="false">IF(AND(E841&gt;0,AA841&lt;2,NOT(AND(C842=C841,AA842=AA841+1))),INDEX(DATAS,AA841+1),"")</f>
        <v/>
      </c>
      <c r="AI841" s="60" t="str">
        <f aca="false">IF(AND(AC841=1,AA841&lt;2),IF(AND(C842=C841,AA842=AA841+1),IF(AC842=1,"",INDEX(DATAS,AA841+1)),INDEX(DATAS,AA841+1)),"")</f>
        <v/>
      </c>
    </row>
    <row r="842" customFormat="false" ht="15" hidden="false" customHeight="false" outlineLevel="0" collapsed="false">
      <c r="A842" s="60" t="n">
        <v>46310</v>
      </c>
      <c r="B842" s="0" t="n">
        <v>2</v>
      </c>
      <c r="C842" s="0" t="n">
        <v>4140</v>
      </c>
      <c r="D842" s="0" t="n">
        <v>183</v>
      </c>
      <c r="E842" s="0" t="n">
        <v>3</v>
      </c>
      <c r="F842" s="55" t="s">
        <v>486</v>
      </c>
      <c r="G842" s="0" t="n">
        <v>41.2</v>
      </c>
      <c r="H842" s="0" t="n">
        <v>46</v>
      </c>
      <c r="I842" s="55" t="s">
        <v>187</v>
      </c>
      <c r="J842" s="0" t="n">
        <v>183</v>
      </c>
      <c r="K842" s="0" t="n">
        <v>98</v>
      </c>
      <c r="M842" s="0" t="n">
        <v>965.11</v>
      </c>
      <c r="N842" s="0" t="n">
        <v>12.15</v>
      </c>
      <c r="O842" s="0" t="n">
        <v>30.54</v>
      </c>
      <c r="P842" s="0" t="n">
        <v>2.49</v>
      </c>
      <c r="Q842" s="0" t="n">
        <v>3.56</v>
      </c>
      <c r="T842" s="0" t="n">
        <v>54.75</v>
      </c>
      <c r="U842" s="0" t="n">
        <v>1527</v>
      </c>
      <c r="V842" s="0" t="n">
        <v>3</v>
      </c>
      <c r="W842" s="60" t="n">
        <v>46310</v>
      </c>
      <c r="X842" s="55" t="n">
        <f aca="false">IF(I842="Male",0,1)</f>
        <v>1</v>
      </c>
      <c r="Y842" s="55" t="n">
        <f aca="false">IF(OR(I842="DNB",I842="Dry DNB"),1,0)</f>
        <v>0</v>
      </c>
      <c r="Z842" s="55" t="n">
        <f aca="false">IF(ISNUMBER(W842),A842-W842,"")</f>
        <v>0</v>
      </c>
      <c r="AA842" s="55" t="n">
        <f aca="false">MATCH(A842,DATAS,0)</f>
        <v>2</v>
      </c>
      <c r="AB842" s="55" t="n">
        <f aca="false">IF(AND(E842&gt;0,OR(AND(B842&gt;=1,B842&lt;=6),B842=10)),1,0)</f>
        <v>1</v>
      </c>
      <c r="AC842" s="55" t="n">
        <f aca="false">IF(AND(E842&gt;0,B842=10),1,0)</f>
        <v>0</v>
      </c>
      <c r="AD842" s="55" t="n">
        <f aca="false">IF(AND(C841=C842,AA841=AA842-1),AB841,"")</f>
        <v>1</v>
      </c>
      <c r="AE842" s="55" t="n">
        <f aca="false">IF(AND(C841=C842,AA841=AA842-1),AC841,"")</f>
        <v>0</v>
      </c>
      <c r="AF842" s="55" t="n">
        <f aca="false">IF(AA842=1,"",IF(AND(AB842=1,AD842&lt;&gt;1),1,0))</f>
        <v>0</v>
      </c>
      <c r="AG842" s="55" t="n">
        <f aca="false">IF(AA842=1,"",IF(AND(AC842=1,AE842&lt;&gt;1),1,0))</f>
        <v>0</v>
      </c>
      <c r="AH842" s="60" t="str">
        <f aca="false">IF(AND(E842&gt;0,AA842&lt;2,NOT(AND(C843=C842,AA843=AA842+1))),INDEX(DATAS,AA842+1),"")</f>
        <v/>
      </c>
      <c r="AI842" s="60" t="str">
        <f aca="false">IF(AND(AC842=1,AA842&lt;2),IF(AND(C843=C842,AA843=AA842+1),IF(AC843=1,"",INDEX(DATAS,AA842+1)),INDEX(DATAS,AA842+1)),"")</f>
        <v/>
      </c>
    </row>
    <row r="843" customFormat="false" ht="15" hidden="false" customHeight="false" outlineLevel="0" collapsed="false">
      <c r="A843" s="60" t="n">
        <v>46309</v>
      </c>
      <c r="B843" s="0" t="n">
        <v>3</v>
      </c>
      <c r="C843" s="0" t="n">
        <v>4141</v>
      </c>
      <c r="D843" s="0" t="n">
        <v>12</v>
      </c>
      <c r="E843" s="0" t="n">
        <v>3</v>
      </c>
      <c r="F843" s="55" t="s">
        <v>486</v>
      </c>
      <c r="G843" s="0" t="n">
        <v>62.7</v>
      </c>
      <c r="H843" s="0" t="n">
        <v>55</v>
      </c>
      <c r="I843" s="55" t="s">
        <v>166</v>
      </c>
      <c r="J843" s="0" t="n">
        <v>12</v>
      </c>
      <c r="M843" s="0" t="n">
        <v>454.67</v>
      </c>
      <c r="N843" s="0" t="n">
        <v>54.08</v>
      </c>
      <c r="O843" s="0" t="n">
        <v>26.05</v>
      </c>
      <c r="R843" s="0" t="n">
        <v>4233</v>
      </c>
      <c r="S843" s="0" t="n">
        <v>8509</v>
      </c>
      <c r="U843" s="0" t="n">
        <v>1526</v>
      </c>
      <c r="V843" s="0" t="n">
        <v>0</v>
      </c>
      <c r="X843" s="55" t="n">
        <f aca="false">IF(I843="Male",0,1)</f>
        <v>1</v>
      </c>
      <c r="Y843" s="55" t="n">
        <f aca="false">IF(OR(I843="DNB",I843="Dry DNB"),1,0)</f>
        <v>0</v>
      </c>
      <c r="Z843" s="0" t="str">
        <f aca="false">IF(ISNUMBER(W843),A843-W843,"")</f>
        <v/>
      </c>
      <c r="AA843" s="55" t="n">
        <f aca="false">MATCH(A843,DATAS,0)</f>
        <v>1</v>
      </c>
      <c r="AB843" s="55" t="n">
        <f aca="false">IF(AND(E843&gt;0,OR(AND(B843&gt;=1,B843&lt;=6),B843=10)),1,0)</f>
        <v>1</v>
      </c>
      <c r="AC843" s="55" t="n">
        <f aca="false">IF(AND(E843&gt;0,B843=10),1,0)</f>
        <v>0</v>
      </c>
      <c r="AD843" s="0" t="str">
        <f aca="false">IF(AND(C842=C843,AA842=AA843-1),AB842,"")</f>
        <v/>
      </c>
      <c r="AE843" s="0" t="str">
        <f aca="false">IF(AND(C842=C843,AA842=AA843-1),AC842,"")</f>
        <v/>
      </c>
      <c r="AF843" s="0" t="str">
        <f aca="false">IF(AA843=1,"",IF(AND(AB843=1,AD843&lt;&gt;1),1,0))</f>
        <v/>
      </c>
      <c r="AG843" s="0" t="str">
        <f aca="false">IF(AA843=1,"",IF(AND(AC843=1,AE843&lt;&gt;1),1,0))</f>
        <v/>
      </c>
      <c r="AH843" s="60" t="str">
        <f aca="false">IF(AND(E843&gt;0,AA843&lt;2,NOT(AND(C844=C843,AA844=AA843+1))),INDEX(DATAS,AA843+1),"")</f>
        <v/>
      </c>
      <c r="AI843" s="60" t="str">
        <f aca="false">IF(AND(AC843=1,AA843&lt;2),IF(AND(C844=C843,AA844=AA843+1),IF(AC844=1,"",INDEX(DATAS,AA843+1)),INDEX(DATAS,AA843+1)),"")</f>
        <v/>
      </c>
    </row>
    <row r="844" customFormat="false" ht="15" hidden="false" customHeight="false" outlineLevel="0" collapsed="false">
      <c r="A844" s="60" t="n">
        <v>46310</v>
      </c>
      <c r="B844" s="0" t="n">
        <v>3</v>
      </c>
      <c r="C844" s="0" t="n">
        <v>4141</v>
      </c>
      <c r="D844" s="0" t="n">
        <v>13</v>
      </c>
      <c r="E844" s="0" t="n">
        <v>3</v>
      </c>
      <c r="F844" s="55" t="s">
        <v>486</v>
      </c>
      <c r="G844" s="0" t="n">
        <v>66.7</v>
      </c>
      <c r="H844" s="0" t="n">
        <v>58</v>
      </c>
      <c r="I844" s="55" t="s">
        <v>166</v>
      </c>
      <c r="J844" s="0" t="n">
        <v>13</v>
      </c>
      <c r="M844" s="0" t="n">
        <v>454.67</v>
      </c>
      <c r="N844" s="0" t="n">
        <v>54.08</v>
      </c>
      <c r="O844" s="0" t="n">
        <v>26.05</v>
      </c>
      <c r="U844" s="0" t="n">
        <v>1527</v>
      </c>
      <c r="V844" s="0" t="n">
        <v>0</v>
      </c>
      <c r="X844" s="55" t="n">
        <f aca="false">IF(I844="Male",0,1)</f>
        <v>1</v>
      </c>
      <c r="Y844" s="55" t="n">
        <f aca="false">IF(OR(I844="DNB",I844="Dry DNB"),1,0)</f>
        <v>0</v>
      </c>
      <c r="Z844" s="0" t="str">
        <f aca="false">IF(ISNUMBER(W844),A844-W844,"")</f>
        <v/>
      </c>
      <c r="AA844" s="55" t="n">
        <f aca="false">MATCH(A844,DATAS,0)</f>
        <v>2</v>
      </c>
      <c r="AB844" s="55" t="n">
        <f aca="false">IF(AND(E844&gt;0,OR(AND(B844&gt;=1,B844&lt;=6),B844=10)),1,0)</f>
        <v>1</v>
      </c>
      <c r="AC844" s="55" t="n">
        <f aca="false">IF(AND(E844&gt;0,B844=10),1,0)</f>
        <v>0</v>
      </c>
      <c r="AD844" s="55" t="n">
        <f aca="false">IF(AND(C843=C844,AA843=AA844-1),AB843,"")</f>
        <v>1</v>
      </c>
      <c r="AE844" s="55" t="n">
        <f aca="false">IF(AND(C843=C844,AA843=AA844-1),AC843,"")</f>
        <v>0</v>
      </c>
      <c r="AF844" s="55" t="n">
        <f aca="false">IF(AA844=1,"",IF(AND(AB844=1,AD844&lt;&gt;1),1,0))</f>
        <v>0</v>
      </c>
      <c r="AG844" s="55" t="n">
        <f aca="false">IF(AA844=1,"",IF(AND(AC844=1,AE844&lt;&gt;1),1,0))</f>
        <v>0</v>
      </c>
      <c r="AH844" s="60" t="str">
        <f aca="false">IF(AND(E844&gt;0,AA844&lt;2,NOT(AND(C845=C844,AA845=AA844+1))),INDEX(DATAS,AA844+1),"")</f>
        <v/>
      </c>
      <c r="AI844" s="60" t="str">
        <f aca="false">IF(AND(AC844=1,AA844&lt;2),IF(AND(C845=C844,AA845=AA844+1),IF(AC845=1,"",INDEX(DATAS,AA844+1)),INDEX(DATAS,AA844+1)),"")</f>
        <v/>
      </c>
    </row>
    <row r="845" customFormat="false" ht="15" hidden="false" customHeight="false" outlineLevel="0" collapsed="false">
      <c r="A845" s="60" t="n">
        <v>46309</v>
      </c>
      <c r="B845" s="0" t="n">
        <v>2</v>
      </c>
      <c r="C845" s="0" t="n">
        <v>4142</v>
      </c>
      <c r="D845" s="0" t="n">
        <v>100</v>
      </c>
      <c r="E845" s="0" t="n">
        <v>3</v>
      </c>
      <c r="F845" s="55" t="s">
        <v>486</v>
      </c>
      <c r="G845" s="0" t="n">
        <v>46.6</v>
      </c>
      <c r="H845" s="0" t="n">
        <v>47</v>
      </c>
      <c r="I845" s="55" t="s">
        <v>177</v>
      </c>
      <c r="J845" s="0" t="n">
        <v>100</v>
      </c>
      <c r="K845" s="0" t="n">
        <v>65</v>
      </c>
      <c r="M845" s="0" t="n">
        <v>1458.44</v>
      </c>
      <c r="N845" s="0" t="n">
        <v>85</v>
      </c>
      <c r="O845" s="0" t="n">
        <v>51.33</v>
      </c>
      <c r="P845" s="0" t="n">
        <v>3.47</v>
      </c>
      <c r="Q845" s="0" t="n">
        <v>2.89</v>
      </c>
      <c r="R845" s="0" t="n">
        <v>5271</v>
      </c>
      <c r="S845" s="0" t="n">
        <v>10595</v>
      </c>
      <c r="T845" s="0" t="n">
        <v>58.6</v>
      </c>
      <c r="U845" s="0" t="n">
        <v>1526</v>
      </c>
      <c r="V845" s="0" t="n">
        <v>1</v>
      </c>
      <c r="W845" s="60" t="n">
        <v>46275</v>
      </c>
      <c r="X845" s="55" t="n">
        <f aca="false">IF(I845="Male",0,1)</f>
        <v>1</v>
      </c>
      <c r="Y845" s="55" t="n">
        <f aca="false">IF(OR(I845="DNB",I845="Dry DNB"),1,0)</f>
        <v>0</v>
      </c>
      <c r="Z845" s="55" t="n">
        <f aca="false">IF(ISNUMBER(W845),A845-W845,"")</f>
        <v>34</v>
      </c>
      <c r="AA845" s="55" t="n">
        <f aca="false">MATCH(A845,DATAS,0)</f>
        <v>1</v>
      </c>
      <c r="AB845" s="55" t="n">
        <f aca="false">IF(AND(E845&gt;0,OR(AND(B845&gt;=1,B845&lt;=6),B845=10)),1,0)</f>
        <v>1</v>
      </c>
      <c r="AC845" s="55" t="n">
        <f aca="false">IF(AND(E845&gt;0,B845=10),1,0)</f>
        <v>0</v>
      </c>
      <c r="AD845" s="0" t="str">
        <f aca="false">IF(AND(C844=C845,AA844=AA845-1),AB844,"")</f>
        <v/>
      </c>
      <c r="AE845" s="0" t="str">
        <f aca="false">IF(AND(C844=C845,AA844=AA845-1),AC844,"")</f>
        <v/>
      </c>
      <c r="AF845" s="0" t="str">
        <f aca="false">IF(AA845=1,"",IF(AND(AB845=1,AD845&lt;&gt;1),1,0))</f>
        <v/>
      </c>
      <c r="AG845" s="0" t="str">
        <f aca="false">IF(AA845=1,"",IF(AND(AC845=1,AE845&lt;&gt;1),1,0))</f>
        <v/>
      </c>
      <c r="AH845" s="60" t="str">
        <f aca="false">IF(AND(E845&gt;0,AA845&lt;2,NOT(AND(C846=C845,AA846=AA845+1))),INDEX(DATAS,AA845+1),"")</f>
        <v/>
      </c>
      <c r="AI845" s="60" t="str">
        <f aca="false">IF(AND(AC845=1,AA845&lt;2),IF(AND(C846=C845,AA846=AA845+1),IF(AC846=1,"",INDEX(DATAS,AA845+1)),INDEX(DATAS,AA845+1)),"")</f>
        <v/>
      </c>
    </row>
    <row r="846" customFormat="false" ht="15" hidden="false" customHeight="false" outlineLevel="0" collapsed="false">
      <c r="A846" s="60" t="n">
        <v>46310</v>
      </c>
      <c r="B846" s="0" t="n">
        <v>2</v>
      </c>
      <c r="C846" s="0" t="n">
        <v>4142</v>
      </c>
      <c r="D846" s="0" t="n">
        <v>101</v>
      </c>
      <c r="E846" s="0" t="n">
        <v>3</v>
      </c>
      <c r="F846" s="55" t="s">
        <v>486</v>
      </c>
      <c r="G846" s="0" t="n">
        <v>45.3</v>
      </c>
      <c r="H846" s="0" t="n">
        <v>46</v>
      </c>
      <c r="I846" s="55" t="s">
        <v>177</v>
      </c>
      <c r="J846" s="0" t="n">
        <v>101</v>
      </c>
      <c r="K846" s="0" t="n">
        <v>65</v>
      </c>
      <c r="M846" s="0" t="n">
        <v>1458.44</v>
      </c>
      <c r="N846" s="0" t="n">
        <v>85</v>
      </c>
      <c r="O846" s="0" t="n">
        <v>51.33</v>
      </c>
      <c r="P846" s="0" t="n">
        <v>3.47</v>
      </c>
      <c r="Q846" s="0" t="n">
        <v>2.89</v>
      </c>
      <c r="T846" s="0" t="n">
        <v>58.6</v>
      </c>
      <c r="U846" s="0" t="n">
        <v>1527</v>
      </c>
      <c r="V846" s="0" t="n">
        <v>1</v>
      </c>
      <c r="W846" s="60" t="n">
        <v>46275</v>
      </c>
      <c r="X846" s="55" t="n">
        <f aca="false">IF(I846="Male",0,1)</f>
        <v>1</v>
      </c>
      <c r="Y846" s="55" t="n">
        <f aca="false">IF(OR(I846="DNB",I846="Dry DNB"),1,0)</f>
        <v>0</v>
      </c>
      <c r="Z846" s="55" t="n">
        <f aca="false">IF(ISNUMBER(W846),A846-W846,"")</f>
        <v>35</v>
      </c>
      <c r="AA846" s="55" t="n">
        <f aca="false">MATCH(A846,DATAS,0)</f>
        <v>2</v>
      </c>
      <c r="AB846" s="55" t="n">
        <f aca="false">IF(AND(E846&gt;0,OR(AND(B846&gt;=1,B846&lt;=6),B846=10)),1,0)</f>
        <v>1</v>
      </c>
      <c r="AC846" s="55" t="n">
        <f aca="false">IF(AND(E846&gt;0,B846=10),1,0)</f>
        <v>0</v>
      </c>
      <c r="AD846" s="55" t="n">
        <f aca="false">IF(AND(C845=C846,AA845=AA846-1),AB845,"")</f>
        <v>1</v>
      </c>
      <c r="AE846" s="55" t="n">
        <f aca="false">IF(AND(C845=C846,AA845=AA846-1),AC845,"")</f>
        <v>0</v>
      </c>
      <c r="AF846" s="55" t="n">
        <f aca="false">IF(AA846=1,"",IF(AND(AB846=1,AD846&lt;&gt;1),1,0))</f>
        <v>0</v>
      </c>
      <c r="AG846" s="55" t="n">
        <f aca="false">IF(AA846=1,"",IF(AND(AC846=1,AE846&lt;&gt;1),1,0))</f>
        <v>0</v>
      </c>
      <c r="AH846" s="60" t="str">
        <f aca="false">IF(AND(E846&gt;0,AA846&lt;2,NOT(AND(C847=C846,AA847=AA846+1))),INDEX(DATAS,AA846+1),"")</f>
        <v/>
      </c>
      <c r="AI846" s="60" t="str">
        <f aca="false">IF(AND(AC846=1,AA846&lt;2),IF(AND(C847=C846,AA847=AA846+1),IF(AC847=1,"",INDEX(DATAS,AA846+1)),INDEX(DATAS,AA846+1)),"")</f>
        <v/>
      </c>
    </row>
    <row r="847" customFormat="false" ht="15" hidden="false" customHeight="false" outlineLevel="0" collapsed="false">
      <c r="A847" s="60" t="n">
        <v>46309</v>
      </c>
      <c r="B847" s="0" t="n">
        <v>5</v>
      </c>
      <c r="C847" s="0" t="n">
        <v>4145</v>
      </c>
      <c r="D847" s="0" t="n">
        <v>419</v>
      </c>
      <c r="E847" s="0" t="n">
        <v>2</v>
      </c>
      <c r="F847" s="55" t="s">
        <v>487</v>
      </c>
      <c r="G847" s="0" t="n">
        <v>35.2</v>
      </c>
      <c r="H847" s="0" t="n">
        <v>30</v>
      </c>
      <c r="I847" s="55" t="s">
        <v>187</v>
      </c>
      <c r="J847" s="0" t="n">
        <v>419</v>
      </c>
      <c r="K847" s="0" t="n">
        <v>69</v>
      </c>
      <c r="M847" s="0" t="n">
        <v>601.44</v>
      </c>
      <c r="N847" s="0" t="n">
        <v>63.47</v>
      </c>
      <c r="O847" s="0" t="n">
        <v>43.2</v>
      </c>
      <c r="P847" s="0" t="n">
        <v>4.74</v>
      </c>
      <c r="Q847" s="0" t="n">
        <v>4.31</v>
      </c>
      <c r="R847" s="0" t="n">
        <v>5544</v>
      </c>
      <c r="S847" s="0" t="n">
        <v>10642</v>
      </c>
      <c r="T847" s="0" t="n">
        <v>59.65</v>
      </c>
      <c r="U847" s="0" t="n">
        <v>1525</v>
      </c>
      <c r="V847" s="0" t="n">
        <v>8</v>
      </c>
      <c r="W847" s="60" t="n">
        <v>46282</v>
      </c>
      <c r="X847" s="55" t="n">
        <f aca="false">IF(I847="Male",0,1)</f>
        <v>1</v>
      </c>
      <c r="Y847" s="55" t="n">
        <f aca="false">IF(OR(I847="DNB",I847="Dry DNB"),1,0)</f>
        <v>0</v>
      </c>
      <c r="Z847" s="55" t="n">
        <f aca="false">IF(ISNUMBER(W847),A847-W847,"")</f>
        <v>27</v>
      </c>
      <c r="AA847" s="55" t="n">
        <f aca="false">MATCH(A847,DATAS,0)</f>
        <v>1</v>
      </c>
      <c r="AB847" s="55" t="n">
        <f aca="false">IF(AND(E847&gt;0,OR(AND(B847&gt;=1,B847&lt;=6),B847=10)),1,0)</f>
        <v>1</v>
      </c>
      <c r="AC847" s="55" t="n">
        <f aca="false">IF(AND(E847&gt;0,B847=10),1,0)</f>
        <v>0</v>
      </c>
      <c r="AD847" s="0" t="str">
        <f aca="false">IF(AND(C846=C847,AA846=AA847-1),AB846,"")</f>
        <v/>
      </c>
      <c r="AE847" s="0" t="str">
        <f aca="false">IF(AND(C846=C847,AA846=AA847-1),AC846,"")</f>
        <v/>
      </c>
      <c r="AF847" s="0" t="str">
        <f aca="false">IF(AA847=1,"",IF(AND(AB847=1,AD847&lt;&gt;1),1,0))</f>
        <v/>
      </c>
      <c r="AG847" s="0" t="str">
        <f aca="false">IF(AA847=1,"",IF(AND(AC847=1,AE847&lt;&gt;1),1,0))</f>
        <v/>
      </c>
      <c r="AH847" s="60" t="str">
        <f aca="false">IF(AND(E847&gt;0,AA847&lt;2,NOT(AND(C848=C847,AA848=AA847+1))),INDEX(DATAS,AA847+1),"")</f>
        <v/>
      </c>
      <c r="AI847" s="60" t="str">
        <f aca="false">IF(AND(AC847=1,AA847&lt;2),IF(AND(C848=C847,AA848=AA847+1),IF(AC848=1,"",INDEX(DATAS,AA847+1)),INDEX(DATAS,AA847+1)),"")</f>
        <v/>
      </c>
    </row>
    <row r="848" customFormat="false" ht="15" hidden="false" customHeight="false" outlineLevel="0" collapsed="false">
      <c r="A848" s="60" t="n">
        <v>46310</v>
      </c>
      <c r="B848" s="0" t="n">
        <v>5</v>
      </c>
      <c r="C848" s="0" t="n">
        <v>4145</v>
      </c>
      <c r="D848" s="0" t="n">
        <v>420</v>
      </c>
      <c r="E848" s="0" t="n">
        <v>2</v>
      </c>
      <c r="F848" s="55" t="s">
        <v>487</v>
      </c>
      <c r="G848" s="0" t="n">
        <v>38.9</v>
      </c>
      <c r="H848" s="0" t="n">
        <v>31</v>
      </c>
      <c r="I848" s="55" t="s">
        <v>187</v>
      </c>
      <c r="J848" s="0" t="n">
        <v>420</v>
      </c>
      <c r="K848" s="0" t="n">
        <v>69</v>
      </c>
      <c r="M848" s="0" t="n">
        <v>601.44</v>
      </c>
      <c r="N848" s="0" t="n">
        <v>63.47</v>
      </c>
      <c r="O848" s="0" t="n">
        <v>43.2</v>
      </c>
      <c r="P848" s="0" t="n">
        <v>4.74</v>
      </c>
      <c r="Q848" s="0" t="n">
        <v>4.31</v>
      </c>
      <c r="T848" s="0" t="n">
        <v>59.65</v>
      </c>
      <c r="U848" s="0" t="n">
        <v>1526</v>
      </c>
      <c r="V848" s="0" t="n">
        <v>8</v>
      </c>
      <c r="W848" s="60" t="n">
        <v>46282</v>
      </c>
      <c r="X848" s="55" t="n">
        <f aca="false">IF(I848="Male",0,1)</f>
        <v>1</v>
      </c>
      <c r="Y848" s="55" t="n">
        <f aca="false">IF(OR(I848="DNB",I848="Dry DNB"),1,0)</f>
        <v>0</v>
      </c>
      <c r="Z848" s="55" t="n">
        <f aca="false">IF(ISNUMBER(W848),A848-W848,"")</f>
        <v>28</v>
      </c>
      <c r="AA848" s="55" t="n">
        <f aca="false">MATCH(A848,DATAS,0)</f>
        <v>2</v>
      </c>
      <c r="AB848" s="55" t="n">
        <f aca="false">IF(AND(E848&gt;0,OR(AND(B848&gt;=1,B848&lt;=6),B848=10)),1,0)</f>
        <v>1</v>
      </c>
      <c r="AC848" s="55" t="n">
        <f aca="false">IF(AND(E848&gt;0,B848=10),1,0)</f>
        <v>0</v>
      </c>
      <c r="AD848" s="55" t="n">
        <f aca="false">IF(AND(C847=C848,AA847=AA848-1),AB847,"")</f>
        <v>1</v>
      </c>
      <c r="AE848" s="55" t="n">
        <f aca="false">IF(AND(C847=C848,AA847=AA848-1),AC847,"")</f>
        <v>0</v>
      </c>
      <c r="AF848" s="55" t="n">
        <f aca="false">IF(AA848=1,"",IF(AND(AB848=1,AD848&lt;&gt;1),1,0))</f>
        <v>0</v>
      </c>
      <c r="AG848" s="55" t="n">
        <f aca="false">IF(AA848=1,"",IF(AND(AC848=1,AE848&lt;&gt;1),1,0))</f>
        <v>0</v>
      </c>
      <c r="AH848" s="60" t="str">
        <f aca="false">IF(AND(E848&gt;0,AA848&lt;2,NOT(AND(C849=C848,AA849=AA848+1))),INDEX(DATAS,AA848+1),"")</f>
        <v/>
      </c>
      <c r="AI848" s="60" t="str">
        <f aca="false">IF(AND(AC848=1,AA848&lt;2),IF(AND(C849=C848,AA849=AA848+1),IF(AC849=1,"",INDEX(DATAS,AA848+1)),INDEX(DATAS,AA848+1)),"")</f>
        <v/>
      </c>
    </row>
    <row r="849" customFormat="false" ht="15" hidden="false" customHeight="false" outlineLevel="0" collapsed="false">
      <c r="A849" s="60" t="n">
        <v>46309</v>
      </c>
      <c r="B849" s="0" t="n">
        <v>14</v>
      </c>
      <c r="C849" s="0" t="n">
        <v>4148</v>
      </c>
      <c r="D849" s="0" t="n">
        <v>328</v>
      </c>
      <c r="E849" s="0" t="n">
        <v>2</v>
      </c>
      <c r="F849" s="55" t="s">
        <v>487</v>
      </c>
      <c r="I849" s="55" t="s">
        <v>162</v>
      </c>
      <c r="J849" s="0" t="n">
        <v>224</v>
      </c>
      <c r="K849" s="0" t="n">
        <v>63</v>
      </c>
      <c r="L849" s="0" t="n">
        <v>273</v>
      </c>
      <c r="M849" s="0" t="n">
        <v>736.67</v>
      </c>
      <c r="N849" s="0" t="n">
        <v>52.58</v>
      </c>
      <c r="O849" s="0" t="n">
        <v>29.1</v>
      </c>
      <c r="P849" s="0" t="n">
        <v>4.37</v>
      </c>
      <c r="Q849" s="0" t="n">
        <v>3.72</v>
      </c>
      <c r="R849" s="0" t="n">
        <v>5776</v>
      </c>
      <c r="S849" s="0" t="n">
        <v>10162</v>
      </c>
      <c r="T849" s="0" t="n">
        <v>53.15</v>
      </c>
      <c r="U849" s="0" t="n">
        <v>1525</v>
      </c>
      <c r="V849" s="0" t="n">
        <v>6</v>
      </c>
      <c r="W849" s="60" t="n">
        <v>46037</v>
      </c>
      <c r="X849" s="55" t="n">
        <f aca="false">IF(I849="Male",0,1)</f>
        <v>1</v>
      </c>
      <c r="Y849" s="55" t="n">
        <f aca="false">IF(OR(I849="DNB",I849="Dry DNB"),1,0)</f>
        <v>0</v>
      </c>
      <c r="Z849" s="55" t="n">
        <f aca="false">IF(ISNUMBER(W849),A849-W849,"")</f>
        <v>272</v>
      </c>
      <c r="AA849" s="55" t="n">
        <f aca="false">MATCH(A849,DATAS,0)</f>
        <v>1</v>
      </c>
      <c r="AB849" s="55" t="n">
        <f aca="false">IF(AND(E849&gt;0,OR(AND(B849&gt;=1,B849&lt;=6),B849=10)),1,0)</f>
        <v>0</v>
      </c>
      <c r="AC849" s="55" t="n">
        <f aca="false">IF(AND(E849&gt;0,B849=10),1,0)</f>
        <v>0</v>
      </c>
      <c r="AD849" s="0" t="str">
        <f aca="false">IF(AND(C848=C849,AA848=AA849-1),AB848,"")</f>
        <v/>
      </c>
      <c r="AE849" s="0" t="str">
        <f aca="false">IF(AND(C848=C849,AA848=AA849-1),AC848,"")</f>
        <v/>
      </c>
      <c r="AF849" s="0" t="str">
        <f aca="false">IF(AA849=1,"",IF(AND(AB849=1,AD849&lt;&gt;1),1,0))</f>
        <v/>
      </c>
      <c r="AG849" s="0" t="str">
        <f aca="false">IF(AA849=1,"",IF(AND(AC849=1,AE849&lt;&gt;1),1,0))</f>
        <v/>
      </c>
      <c r="AH849" s="60" t="str">
        <f aca="false">IF(AND(E849&gt;0,AA849&lt;2,NOT(AND(C850=C849,AA850=AA849+1))),INDEX(DATAS,AA849+1),"")</f>
        <v/>
      </c>
      <c r="AI849" s="60" t="str">
        <f aca="false">IF(AND(AC849=1,AA849&lt;2),IF(AND(C850=C849,AA850=AA849+1),IF(AC850=1,"",INDEX(DATAS,AA849+1)),INDEX(DATAS,AA849+1)),"")</f>
        <v/>
      </c>
    </row>
    <row r="850" customFormat="false" ht="15" hidden="false" customHeight="false" outlineLevel="0" collapsed="false">
      <c r="A850" s="60" t="n">
        <v>46310</v>
      </c>
      <c r="B850" s="0" t="n">
        <v>14</v>
      </c>
      <c r="C850" s="0" t="n">
        <v>4148</v>
      </c>
      <c r="D850" s="0" t="n">
        <v>328</v>
      </c>
      <c r="E850" s="0" t="n">
        <v>2</v>
      </c>
      <c r="F850" s="55" t="s">
        <v>487</v>
      </c>
      <c r="I850" s="55" t="s">
        <v>162</v>
      </c>
      <c r="J850" s="0" t="n">
        <v>224</v>
      </c>
      <c r="K850" s="0" t="n">
        <v>63</v>
      </c>
      <c r="L850" s="0" t="n">
        <v>274</v>
      </c>
      <c r="M850" s="0" t="n">
        <v>736.67</v>
      </c>
      <c r="N850" s="0" t="n">
        <v>52.58</v>
      </c>
      <c r="O850" s="0" t="n">
        <v>29.1</v>
      </c>
      <c r="P850" s="0" t="n">
        <v>4.37</v>
      </c>
      <c r="Q850" s="0" t="n">
        <v>3.72</v>
      </c>
      <c r="T850" s="0" t="n">
        <v>53.15</v>
      </c>
      <c r="U850" s="0" t="n">
        <v>1526</v>
      </c>
      <c r="V850" s="0" t="n">
        <v>6</v>
      </c>
      <c r="W850" s="60" t="n">
        <v>46037</v>
      </c>
      <c r="X850" s="55" t="n">
        <f aca="false">IF(I850="Male",0,1)</f>
        <v>1</v>
      </c>
      <c r="Y850" s="55" t="n">
        <f aca="false">IF(OR(I850="DNB",I850="Dry DNB"),1,0)</f>
        <v>0</v>
      </c>
      <c r="Z850" s="55" t="n">
        <f aca="false">IF(ISNUMBER(W850),A850-W850,"")</f>
        <v>273</v>
      </c>
      <c r="AA850" s="55" t="n">
        <f aca="false">MATCH(A850,DATAS,0)</f>
        <v>2</v>
      </c>
      <c r="AB850" s="55" t="n">
        <f aca="false">IF(AND(E850&gt;0,OR(AND(B850&gt;=1,B850&lt;=6),B850=10)),1,0)</f>
        <v>0</v>
      </c>
      <c r="AC850" s="55" t="n">
        <f aca="false">IF(AND(E850&gt;0,B850=10),1,0)</f>
        <v>0</v>
      </c>
      <c r="AD850" s="55" t="n">
        <f aca="false">IF(AND(C849=C850,AA849=AA850-1),AB849,"")</f>
        <v>0</v>
      </c>
      <c r="AE850" s="55" t="n">
        <f aca="false">IF(AND(C849=C850,AA849=AA850-1),AC849,"")</f>
        <v>0</v>
      </c>
      <c r="AF850" s="55" t="n">
        <f aca="false">IF(AA850=1,"",IF(AND(AB850=1,AD850&lt;&gt;1),1,0))</f>
        <v>0</v>
      </c>
      <c r="AG850" s="55" t="n">
        <f aca="false">IF(AA850=1,"",IF(AND(AC850=1,AE850&lt;&gt;1),1,0))</f>
        <v>0</v>
      </c>
      <c r="AH850" s="60" t="str">
        <f aca="false">IF(AND(E850&gt;0,AA850&lt;2,NOT(AND(C851=C850,AA851=AA850+1))),INDEX(DATAS,AA850+1),"")</f>
        <v/>
      </c>
      <c r="AI850" s="60" t="str">
        <f aca="false">IF(AND(AC850=1,AA850&lt;2),IF(AND(C851=C850,AA851=AA850+1),IF(AC851=1,"",INDEX(DATAS,AA850+1)),INDEX(DATAS,AA850+1)),"")</f>
        <v/>
      </c>
    </row>
    <row r="851" customFormat="false" ht="15" hidden="false" customHeight="false" outlineLevel="0" collapsed="false">
      <c r="A851" s="60" t="n">
        <v>46309</v>
      </c>
      <c r="B851" s="0" t="n">
        <v>5</v>
      </c>
      <c r="C851" s="0" t="n">
        <v>4154</v>
      </c>
      <c r="D851" s="0" t="n">
        <v>120</v>
      </c>
      <c r="E851" s="0" t="n">
        <v>3</v>
      </c>
      <c r="F851" s="55" t="s">
        <v>487</v>
      </c>
      <c r="G851" s="0" t="n">
        <v>37.2</v>
      </c>
      <c r="H851" s="0" t="n">
        <v>38</v>
      </c>
      <c r="I851" s="55" t="s">
        <v>177</v>
      </c>
      <c r="J851" s="0" t="n">
        <v>120</v>
      </c>
      <c r="K851" s="0" t="n">
        <v>78</v>
      </c>
      <c r="M851" s="0" t="n">
        <v>958.19</v>
      </c>
      <c r="N851" s="0" t="n">
        <v>39.33</v>
      </c>
      <c r="O851" s="0" t="n">
        <v>26.71</v>
      </c>
      <c r="P851" s="0" t="n">
        <v>2.86</v>
      </c>
      <c r="Q851" s="0" t="n">
        <v>3.35</v>
      </c>
      <c r="R851" s="0" t="n">
        <v>5282</v>
      </c>
      <c r="S851" s="0" t="n">
        <v>10462</v>
      </c>
      <c r="T851" s="0" t="n">
        <v>57.65</v>
      </c>
      <c r="U851" s="0" t="n">
        <v>1525</v>
      </c>
      <c r="V851" s="0" t="n">
        <v>1</v>
      </c>
      <c r="X851" s="55" t="n">
        <f aca="false">IF(I851="Male",0,1)</f>
        <v>1</v>
      </c>
      <c r="Y851" s="55" t="n">
        <f aca="false">IF(OR(I851="DNB",I851="Dry DNB"),1,0)</f>
        <v>0</v>
      </c>
      <c r="Z851" s="0" t="str">
        <f aca="false">IF(ISNUMBER(W851),A851-W851,"")</f>
        <v/>
      </c>
      <c r="AA851" s="55" t="n">
        <f aca="false">MATCH(A851,DATAS,0)</f>
        <v>1</v>
      </c>
      <c r="AB851" s="55" t="n">
        <f aca="false">IF(AND(E851&gt;0,OR(AND(B851&gt;=1,B851&lt;=6),B851=10)),1,0)</f>
        <v>1</v>
      </c>
      <c r="AC851" s="55" t="n">
        <f aca="false">IF(AND(E851&gt;0,B851=10),1,0)</f>
        <v>0</v>
      </c>
      <c r="AD851" s="0" t="str">
        <f aca="false">IF(AND(C850=C851,AA850=AA851-1),AB850,"")</f>
        <v/>
      </c>
      <c r="AE851" s="0" t="str">
        <f aca="false">IF(AND(C850=C851,AA850=AA851-1),AC850,"")</f>
        <v/>
      </c>
      <c r="AF851" s="0" t="str">
        <f aca="false">IF(AA851=1,"",IF(AND(AB851=1,AD851&lt;&gt;1),1,0))</f>
        <v/>
      </c>
      <c r="AG851" s="0" t="str">
        <f aca="false">IF(AA851=1,"",IF(AND(AC851=1,AE851&lt;&gt;1),1,0))</f>
        <v/>
      </c>
      <c r="AH851" s="60" t="str">
        <f aca="false">IF(AND(E851&gt;0,AA851&lt;2,NOT(AND(C852=C851,AA852=AA851+1))),INDEX(DATAS,AA851+1),"")</f>
        <v/>
      </c>
      <c r="AI851" s="60" t="str">
        <f aca="false">IF(AND(AC851=1,AA851&lt;2),IF(AND(C852=C851,AA852=AA851+1),IF(AC852=1,"",INDEX(DATAS,AA851+1)),INDEX(DATAS,AA851+1)),"")</f>
        <v/>
      </c>
    </row>
    <row r="852" customFormat="false" ht="15" hidden="false" customHeight="false" outlineLevel="0" collapsed="false">
      <c r="A852" s="60" t="n">
        <v>46310</v>
      </c>
      <c r="B852" s="0" t="n">
        <v>5</v>
      </c>
      <c r="C852" s="0" t="n">
        <v>4154</v>
      </c>
      <c r="D852" s="0" t="n">
        <v>121</v>
      </c>
      <c r="E852" s="0" t="n">
        <v>3</v>
      </c>
      <c r="F852" s="55" t="s">
        <v>487</v>
      </c>
      <c r="G852" s="0" t="n">
        <v>45.4</v>
      </c>
      <c r="H852" s="0" t="n">
        <v>40</v>
      </c>
      <c r="I852" s="55" t="s">
        <v>177</v>
      </c>
      <c r="J852" s="0" t="n">
        <v>121</v>
      </c>
      <c r="K852" s="0" t="n">
        <v>78</v>
      </c>
      <c r="M852" s="0" t="n">
        <v>958.19</v>
      </c>
      <c r="N852" s="0" t="n">
        <v>39.33</v>
      </c>
      <c r="O852" s="0" t="n">
        <v>26.71</v>
      </c>
      <c r="P852" s="0" t="n">
        <v>2.86</v>
      </c>
      <c r="Q852" s="0" t="n">
        <v>3.35</v>
      </c>
      <c r="T852" s="0" t="n">
        <v>57.65</v>
      </c>
      <c r="U852" s="0" t="n">
        <v>1526</v>
      </c>
      <c r="V852" s="0" t="n">
        <v>1</v>
      </c>
      <c r="X852" s="55" t="n">
        <f aca="false">IF(I852="Male",0,1)</f>
        <v>1</v>
      </c>
      <c r="Y852" s="55" t="n">
        <f aca="false">IF(OR(I852="DNB",I852="Dry DNB"),1,0)</f>
        <v>0</v>
      </c>
      <c r="Z852" s="0" t="str">
        <f aca="false">IF(ISNUMBER(W852),A852-W852,"")</f>
        <v/>
      </c>
      <c r="AA852" s="55" t="n">
        <f aca="false">MATCH(A852,DATAS,0)</f>
        <v>2</v>
      </c>
      <c r="AB852" s="55" t="n">
        <f aca="false">IF(AND(E852&gt;0,OR(AND(B852&gt;=1,B852&lt;=6),B852=10)),1,0)</f>
        <v>1</v>
      </c>
      <c r="AC852" s="55" t="n">
        <f aca="false">IF(AND(E852&gt;0,B852=10),1,0)</f>
        <v>0</v>
      </c>
      <c r="AD852" s="55" t="n">
        <f aca="false">IF(AND(C851=C852,AA851=AA852-1),AB851,"")</f>
        <v>1</v>
      </c>
      <c r="AE852" s="55" t="n">
        <f aca="false">IF(AND(C851=C852,AA851=AA852-1),AC851,"")</f>
        <v>0</v>
      </c>
      <c r="AF852" s="55" t="n">
        <f aca="false">IF(AA852=1,"",IF(AND(AB852=1,AD852&lt;&gt;1),1,0))</f>
        <v>0</v>
      </c>
      <c r="AG852" s="55" t="n">
        <f aca="false">IF(AA852=1,"",IF(AND(AC852=1,AE852&lt;&gt;1),1,0))</f>
        <v>0</v>
      </c>
      <c r="AH852" s="60" t="str">
        <f aca="false">IF(AND(E852&gt;0,AA852&lt;2,NOT(AND(C853=C852,AA853=AA852+1))),INDEX(DATAS,AA852+1),"")</f>
        <v/>
      </c>
      <c r="AI852" s="60" t="str">
        <f aca="false">IF(AND(AC852=1,AA852&lt;2),IF(AND(C853=C852,AA853=AA852+1),IF(AC853=1,"",INDEX(DATAS,AA852+1)),INDEX(DATAS,AA852+1)),"")</f>
        <v/>
      </c>
    </row>
    <row r="853" customFormat="false" ht="15" hidden="false" customHeight="false" outlineLevel="0" collapsed="false">
      <c r="A853" s="60" t="n">
        <v>46309</v>
      </c>
      <c r="B853" s="0" t="n">
        <v>7</v>
      </c>
      <c r="C853" s="0" t="n">
        <v>4155</v>
      </c>
      <c r="D853" s="0" t="n">
        <v>488</v>
      </c>
      <c r="E853" s="0" t="n">
        <v>2</v>
      </c>
      <c r="F853" s="55" t="s">
        <v>488</v>
      </c>
      <c r="I853" s="55" t="s">
        <v>162</v>
      </c>
      <c r="J853" s="0" t="n">
        <v>433</v>
      </c>
      <c r="K853" s="0" t="n">
        <v>62</v>
      </c>
      <c r="L853" s="0" t="n">
        <v>84</v>
      </c>
      <c r="M853" s="0" t="n">
        <v>151.16</v>
      </c>
      <c r="N853" s="0" t="n">
        <v>53.06</v>
      </c>
      <c r="O853" s="0" t="n">
        <v>16.26</v>
      </c>
      <c r="P853" s="0" t="n">
        <v>6.46</v>
      </c>
      <c r="Q853" s="0" t="n">
        <v>4.41</v>
      </c>
      <c r="R853" s="0" t="n">
        <v>6029</v>
      </c>
      <c r="S853" s="0" t="n">
        <v>10989</v>
      </c>
      <c r="T853" s="0" t="n">
        <v>63.1</v>
      </c>
      <c r="U853" s="0" t="n">
        <v>1523</v>
      </c>
      <c r="V853" s="0" t="n">
        <v>10</v>
      </c>
      <c r="W853" s="60" t="n">
        <v>46226</v>
      </c>
      <c r="X853" s="55" t="n">
        <f aca="false">IF(I853="Male",0,1)</f>
        <v>1</v>
      </c>
      <c r="Y853" s="55" t="n">
        <f aca="false">IF(OR(I853="DNB",I853="Dry DNB"),1,0)</f>
        <v>0</v>
      </c>
      <c r="Z853" s="55" t="n">
        <f aca="false">IF(ISNUMBER(W853),A853-W853,"")</f>
        <v>83</v>
      </c>
      <c r="AA853" s="55" t="n">
        <f aca="false">MATCH(A853,DATAS,0)</f>
        <v>1</v>
      </c>
      <c r="AB853" s="55" t="n">
        <f aca="false">IF(AND(E853&gt;0,OR(AND(B853&gt;=1,B853&lt;=6),B853=10)),1,0)</f>
        <v>0</v>
      </c>
      <c r="AC853" s="55" t="n">
        <f aca="false">IF(AND(E853&gt;0,B853=10),1,0)</f>
        <v>0</v>
      </c>
      <c r="AD853" s="0" t="str">
        <f aca="false">IF(AND(C852=C853,AA852=AA853-1),AB852,"")</f>
        <v/>
      </c>
      <c r="AE853" s="0" t="str">
        <f aca="false">IF(AND(C852=C853,AA852=AA853-1),AC852,"")</f>
        <v/>
      </c>
      <c r="AF853" s="0" t="str">
        <f aca="false">IF(AA853=1,"",IF(AND(AB853=1,AD853&lt;&gt;1),1,0))</f>
        <v/>
      </c>
      <c r="AG853" s="0" t="str">
        <f aca="false">IF(AA853=1,"",IF(AND(AC853=1,AE853&lt;&gt;1),1,0))</f>
        <v/>
      </c>
      <c r="AH853" s="60" t="str">
        <f aca="false">IF(AND(E853&gt;0,AA853&lt;2,NOT(AND(C854=C853,AA854=AA853+1))),INDEX(DATAS,AA853+1),"")</f>
        <v/>
      </c>
      <c r="AI853" s="60" t="str">
        <f aca="false">IF(AND(AC853=1,AA853&lt;2),IF(AND(C854=C853,AA854=AA853+1),IF(AC854=1,"",INDEX(DATAS,AA853+1)),INDEX(DATAS,AA853+1)),"")</f>
        <v/>
      </c>
    </row>
    <row r="854" customFormat="false" ht="15" hidden="false" customHeight="false" outlineLevel="0" collapsed="false">
      <c r="A854" s="60" t="n">
        <v>46310</v>
      </c>
      <c r="B854" s="0" t="n">
        <v>7</v>
      </c>
      <c r="C854" s="0" t="n">
        <v>4155</v>
      </c>
      <c r="D854" s="0" t="n">
        <v>488</v>
      </c>
      <c r="E854" s="0" t="n">
        <v>2</v>
      </c>
      <c r="F854" s="55" t="s">
        <v>488</v>
      </c>
      <c r="I854" s="55" t="s">
        <v>162</v>
      </c>
      <c r="J854" s="0" t="n">
        <v>433</v>
      </c>
      <c r="K854" s="0" t="n">
        <v>62</v>
      </c>
      <c r="L854" s="0" t="n">
        <v>85</v>
      </c>
      <c r="M854" s="0" t="n">
        <v>151.16</v>
      </c>
      <c r="N854" s="0" t="n">
        <v>53.06</v>
      </c>
      <c r="O854" s="0" t="n">
        <v>16.26</v>
      </c>
      <c r="P854" s="0" t="n">
        <v>6.46</v>
      </c>
      <c r="Q854" s="0" t="n">
        <v>4.41</v>
      </c>
      <c r="T854" s="0" t="n">
        <v>63.1</v>
      </c>
      <c r="U854" s="0" t="n">
        <v>1524</v>
      </c>
      <c r="V854" s="0" t="n">
        <v>10</v>
      </c>
      <c r="W854" s="60" t="n">
        <v>46226</v>
      </c>
      <c r="X854" s="55" t="n">
        <f aca="false">IF(I854="Male",0,1)</f>
        <v>1</v>
      </c>
      <c r="Y854" s="55" t="n">
        <f aca="false">IF(OR(I854="DNB",I854="Dry DNB"),1,0)</f>
        <v>0</v>
      </c>
      <c r="Z854" s="55" t="n">
        <f aca="false">IF(ISNUMBER(W854),A854-W854,"")</f>
        <v>84</v>
      </c>
      <c r="AA854" s="55" t="n">
        <f aca="false">MATCH(A854,DATAS,0)</f>
        <v>2</v>
      </c>
      <c r="AB854" s="55" t="n">
        <f aca="false">IF(AND(E854&gt;0,OR(AND(B854&gt;=1,B854&lt;=6),B854=10)),1,0)</f>
        <v>0</v>
      </c>
      <c r="AC854" s="55" t="n">
        <f aca="false">IF(AND(E854&gt;0,B854=10),1,0)</f>
        <v>0</v>
      </c>
      <c r="AD854" s="55" t="n">
        <f aca="false">IF(AND(C853=C854,AA853=AA854-1),AB853,"")</f>
        <v>0</v>
      </c>
      <c r="AE854" s="55" t="n">
        <f aca="false">IF(AND(C853=C854,AA853=AA854-1),AC853,"")</f>
        <v>0</v>
      </c>
      <c r="AF854" s="55" t="n">
        <f aca="false">IF(AA854=1,"",IF(AND(AB854=1,AD854&lt;&gt;1),1,0))</f>
        <v>0</v>
      </c>
      <c r="AG854" s="55" t="n">
        <f aca="false">IF(AA854=1,"",IF(AND(AC854=1,AE854&lt;&gt;1),1,0))</f>
        <v>0</v>
      </c>
      <c r="AH854" s="60" t="str">
        <f aca="false">IF(AND(E854&gt;0,AA854&lt;2,NOT(AND(C855=C854,AA855=AA854+1))),INDEX(DATAS,AA854+1),"")</f>
        <v/>
      </c>
      <c r="AI854" s="60" t="str">
        <f aca="false">IF(AND(AC854=1,AA854&lt;2),IF(AND(C855=C854,AA855=AA854+1),IF(AC855=1,"",INDEX(DATAS,AA854+1)),INDEX(DATAS,AA854+1)),"")</f>
        <v/>
      </c>
    </row>
    <row r="855" customFormat="false" ht="15" hidden="false" customHeight="false" outlineLevel="0" collapsed="false">
      <c r="A855" s="60" t="n">
        <v>46309</v>
      </c>
      <c r="B855" s="0" t="n">
        <v>3</v>
      </c>
      <c r="C855" s="0" t="n">
        <v>4156</v>
      </c>
      <c r="D855" s="0" t="n">
        <v>164</v>
      </c>
      <c r="E855" s="0" t="n">
        <v>3</v>
      </c>
      <c r="F855" s="55" t="s">
        <v>488</v>
      </c>
      <c r="G855" s="0" t="n">
        <v>58.1</v>
      </c>
      <c r="H855" s="0" t="n">
        <v>58</v>
      </c>
      <c r="I855" s="55" t="s">
        <v>157</v>
      </c>
      <c r="J855" s="0" t="n">
        <v>66</v>
      </c>
      <c r="K855" s="0" t="n">
        <v>66</v>
      </c>
      <c r="L855" s="0" t="n">
        <v>98</v>
      </c>
      <c r="M855" s="0" t="n">
        <v>595.29</v>
      </c>
      <c r="N855" s="0" t="n">
        <v>62.02</v>
      </c>
      <c r="O855" s="0" t="n">
        <v>26.07</v>
      </c>
      <c r="P855" s="0" t="n">
        <v>3.3</v>
      </c>
      <c r="Q855" s="0" t="n">
        <v>3.59</v>
      </c>
      <c r="R855" s="0" t="n">
        <v>6048</v>
      </c>
      <c r="S855" s="0" t="n">
        <v>12101</v>
      </c>
      <c r="T855" s="0" t="n">
        <v>64.15</v>
      </c>
      <c r="U855" s="0" t="n">
        <v>1523</v>
      </c>
      <c r="V855" s="0" t="n">
        <v>1</v>
      </c>
      <c r="W855" s="60" t="n">
        <v>46212</v>
      </c>
      <c r="X855" s="55" t="n">
        <f aca="false">IF(I855="Male",0,1)</f>
        <v>1</v>
      </c>
      <c r="Y855" s="55" t="n">
        <f aca="false">IF(OR(I855="DNB",I855="Dry DNB"),1,0)</f>
        <v>0</v>
      </c>
      <c r="Z855" s="55" t="n">
        <f aca="false">IF(ISNUMBER(W855),A855-W855,"")</f>
        <v>97</v>
      </c>
      <c r="AA855" s="55" t="n">
        <f aca="false">MATCH(A855,DATAS,0)</f>
        <v>1</v>
      </c>
      <c r="AB855" s="55" t="n">
        <f aca="false">IF(AND(E855&gt;0,OR(AND(B855&gt;=1,B855&lt;=6),B855=10)),1,0)</f>
        <v>1</v>
      </c>
      <c r="AC855" s="55" t="n">
        <f aca="false">IF(AND(E855&gt;0,B855=10),1,0)</f>
        <v>0</v>
      </c>
      <c r="AD855" s="0" t="str">
        <f aca="false">IF(AND(C854=C855,AA854=AA855-1),AB854,"")</f>
        <v/>
      </c>
      <c r="AE855" s="0" t="str">
        <f aca="false">IF(AND(C854=C855,AA854=AA855-1),AC854,"")</f>
        <v/>
      </c>
      <c r="AF855" s="0" t="str">
        <f aca="false">IF(AA855=1,"",IF(AND(AB855=1,AD855&lt;&gt;1),1,0))</f>
        <v/>
      </c>
      <c r="AG855" s="0" t="str">
        <f aca="false">IF(AA855=1,"",IF(AND(AC855=1,AE855&lt;&gt;1),1,0))</f>
        <v/>
      </c>
      <c r="AH855" s="60" t="str">
        <f aca="false">IF(AND(E855&gt;0,AA855&lt;2,NOT(AND(C856=C855,AA856=AA855+1))),INDEX(DATAS,AA855+1),"")</f>
        <v/>
      </c>
      <c r="AI855" s="60" t="str">
        <f aca="false">IF(AND(AC855=1,AA855&lt;2),IF(AND(C856=C855,AA856=AA855+1),IF(AC856=1,"",INDEX(DATAS,AA855+1)),INDEX(DATAS,AA855+1)),"")</f>
        <v/>
      </c>
    </row>
    <row r="856" customFormat="false" ht="15" hidden="false" customHeight="false" outlineLevel="0" collapsed="false">
      <c r="A856" s="60" t="n">
        <v>46310</v>
      </c>
      <c r="B856" s="0" t="n">
        <v>3</v>
      </c>
      <c r="C856" s="0" t="n">
        <v>4156</v>
      </c>
      <c r="D856" s="0" t="n">
        <v>165</v>
      </c>
      <c r="E856" s="0" t="n">
        <v>3</v>
      </c>
      <c r="F856" s="55" t="s">
        <v>488</v>
      </c>
      <c r="G856" s="0" t="n">
        <v>62.9</v>
      </c>
      <c r="H856" s="0" t="n">
        <v>59</v>
      </c>
      <c r="I856" s="55" t="s">
        <v>157</v>
      </c>
      <c r="J856" s="0" t="n">
        <v>66</v>
      </c>
      <c r="K856" s="0" t="n">
        <v>66</v>
      </c>
      <c r="L856" s="0" t="n">
        <v>99</v>
      </c>
      <c r="M856" s="0" t="n">
        <v>595.29</v>
      </c>
      <c r="N856" s="0" t="n">
        <v>62.02</v>
      </c>
      <c r="O856" s="0" t="n">
        <v>26.07</v>
      </c>
      <c r="P856" s="0" t="n">
        <v>3.3</v>
      </c>
      <c r="Q856" s="0" t="n">
        <v>3.59</v>
      </c>
      <c r="T856" s="0" t="n">
        <v>64.15</v>
      </c>
      <c r="U856" s="0" t="n">
        <v>1524</v>
      </c>
      <c r="V856" s="0" t="n">
        <v>1</v>
      </c>
      <c r="W856" s="60" t="n">
        <v>46212</v>
      </c>
      <c r="X856" s="55" t="n">
        <f aca="false">IF(I856="Male",0,1)</f>
        <v>1</v>
      </c>
      <c r="Y856" s="55" t="n">
        <f aca="false">IF(OR(I856="DNB",I856="Dry DNB"),1,0)</f>
        <v>0</v>
      </c>
      <c r="Z856" s="55" t="n">
        <f aca="false">IF(ISNUMBER(W856),A856-W856,"")</f>
        <v>98</v>
      </c>
      <c r="AA856" s="55" t="n">
        <f aca="false">MATCH(A856,DATAS,0)</f>
        <v>2</v>
      </c>
      <c r="AB856" s="55" t="n">
        <f aca="false">IF(AND(E856&gt;0,OR(AND(B856&gt;=1,B856&lt;=6),B856=10)),1,0)</f>
        <v>1</v>
      </c>
      <c r="AC856" s="55" t="n">
        <f aca="false">IF(AND(E856&gt;0,B856=10),1,0)</f>
        <v>0</v>
      </c>
      <c r="AD856" s="55" t="n">
        <f aca="false">IF(AND(C855=C856,AA855=AA856-1),AB855,"")</f>
        <v>1</v>
      </c>
      <c r="AE856" s="55" t="n">
        <f aca="false">IF(AND(C855=C856,AA855=AA856-1),AC855,"")</f>
        <v>0</v>
      </c>
      <c r="AF856" s="55" t="n">
        <f aca="false">IF(AA856=1,"",IF(AND(AB856=1,AD856&lt;&gt;1),1,0))</f>
        <v>0</v>
      </c>
      <c r="AG856" s="55" t="n">
        <f aca="false">IF(AA856=1,"",IF(AND(AC856=1,AE856&lt;&gt;1),1,0))</f>
        <v>0</v>
      </c>
      <c r="AH856" s="60" t="str">
        <f aca="false">IF(AND(E856&gt;0,AA856&lt;2,NOT(AND(C857=C856,AA857=AA856+1))),INDEX(DATAS,AA856+1),"")</f>
        <v/>
      </c>
      <c r="AI856" s="60" t="str">
        <f aca="false">IF(AND(AC856=1,AA856&lt;2),IF(AND(C857=C856,AA857=AA856+1),IF(AC857=1,"",INDEX(DATAS,AA856+1)),INDEX(DATAS,AA856+1)),"")</f>
        <v/>
      </c>
    </row>
    <row r="857" customFormat="false" ht="15" hidden="false" customHeight="false" outlineLevel="0" collapsed="false">
      <c r="A857" s="60" t="n">
        <v>46309</v>
      </c>
      <c r="B857" s="0" t="n">
        <v>2</v>
      </c>
      <c r="C857" s="0" t="n">
        <v>4158</v>
      </c>
      <c r="D857" s="0" t="n">
        <v>132</v>
      </c>
      <c r="E857" s="0" t="n">
        <v>2</v>
      </c>
      <c r="F857" s="55" t="s">
        <v>488</v>
      </c>
      <c r="G857" s="0" t="n">
        <v>71</v>
      </c>
      <c r="H857" s="0" t="n">
        <v>73</v>
      </c>
      <c r="I857" s="55" t="s">
        <v>187</v>
      </c>
      <c r="J857" s="0" t="n">
        <v>132</v>
      </c>
      <c r="K857" s="0" t="n">
        <v>69</v>
      </c>
      <c r="M857" s="0" t="n">
        <v>582.45</v>
      </c>
      <c r="N857" s="0" t="n">
        <v>83.78</v>
      </c>
      <c r="O857" s="0" t="n">
        <v>30.91</v>
      </c>
      <c r="P857" s="0" t="n">
        <v>3.33</v>
      </c>
      <c r="Q857" s="0" t="n">
        <v>3.06</v>
      </c>
      <c r="R857" s="0" t="n">
        <v>7251</v>
      </c>
      <c r="S857" s="0" t="n">
        <v>14790</v>
      </c>
      <c r="T857" s="0" t="n">
        <v>76.5</v>
      </c>
      <c r="U857" s="0" t="n">
        <v>1523</v>
      </c>
      <c r="V857" s="0" t="n">
        <v>2</v>
      </c>
      <c r="W857" s="60" t="n">
        <v>46289</v>
      </c>
      <c r="X857" s="55" t="n">
        <f aca="false">IF(I857="Male",0,1)</f>
        <v>1</v>
      </c>
      <c r="Y857" s="55" t="n">
        <f aca="false">IF(OR(I857="DNB",I857="Dry DNB"),1,0)</f>
        <v>0</v>
      </c>
      <c r="Z857" s="55" t="n">
        <f aca="false">IF(ISNUMBER(W857),A857-W857,"")</f>
        <v>20</v>
      </c>
      <c r="AA857" s="55" t="n">
        <f aca="false">MATCH(A857,DATAS,0)</f>
        <v>1</v>
      </c>
      <c r="AB857" s="55" t="n">
        <f aca="false">IF(AND(E857&gt;0,OR(AND(B857&gt;=1,B857&lt;=6),B857=10)),1,0)</f>
        <v>1</v>
      </c>
      <c r="AC857" s="55" t="n">
        <f aca="false">IF(AND(E857&gt;0,B857=10),1,0)</f>
        <v>0</v>
      </c>
      <c r="AD857" s="0" t="str">
        <f aca="false">IF(AND(C856=C857,AA856=AA857-1),AB856,"")</f>
        <v/>
      </c>
      <c r="AE857" s="0" t="str">
        <f aca="false">IF(AND(C856=C857,AA856=AA857-1),AC856,"")</f>
        <v/>
      </c>
      <c r="AF857" s="0" t="str">
        <f aca="false">IF(AA857=1,"",IF(AND(AB857=1,AD857&lt;&gt;1),1,0))</f>
        <v/>
      </c>
      <c r="AG857" s="0" t="str">
        <f aca="false">IF(AA857=1,"",IF(AND(AC857=1,AE857&lt;&gt;1),1,0))</f>
        <v/>
      </c>
      <c r="AH857" s="60" t="str">
        <f aca="false">IF(AND(E857&gt;0,AA857&lt;2,NOT(AND(C858=C857,AA858=AA857+1))),INDEX(DATAS,AA857+1),"")</f>
        <v/>
      </c>
      <c r="AI857" s="60" t="str">
        <f aca="false">IF(AND(AC857=1,AA857&lt;2),IF(AND(C858=C857,AA858=AA857+1),IF(AC858=1,"",INDEX(DATAS,AA857+1)),INDEX(DATAS,AA857+1)),"")</f>
        <v/>
      </c>
    </row>
    <row r="858" customFormat="false" ht="15" hidden="false" customHeight="false" outlineLevel="0" collapsed="false">
      <c r="A858" s="60" t="n">
        <v>46310</v>
      </c>
      <c r="B858" s="0" t="n">
        <v>2</v>
      </c>
      <c r="C858" s="0" t="n">
        <v>4158</v>
      </c>
      <c r="D858" s="0" t="n">
        <v>133</v>
      </c>
      <c r="E858" s="0" t="n">
        <v>2</v>
      </c>
      <c r="F858" s="55" t="s">
        <v>488</v>
      </c>
      <c r="G858" s="0" t="n">
        <v>72.5</v>
      </c>
      <c r="H858" s="0" t="n">
        <v>72</v>
      </c>
      <c r="I858" s="55" t="s">
        <v>187</v>
      </c>
      <c r="J858" s="0" t="n">
        <v>133</v>
      </c>
      <c r="K858" s="0" t="n">
        <v>69</v>
      </c>
      <c r="M858" s="0" t="n">
        <v>582.45</v>
      </c>
      <c r="N858" s="0" t="n">
        <v>83.78</v>
      </c>
      <c r="O858" s="0" t="n">
        <v>30.91</v>
      </c>
      <c r="P858" s="0" t="n">
        <v>3.33</v>
      </c>
      <c r="Q858" s="0" t="n">
        <v>3.06</v>
      </c>
      <c r="T858" s="0" t="n">
        <v>76.5</v>
      </c>
      <c r="U858" s="0" t="n">
        <v>1524</v>
      </c>
      <c r="V858" s="0" t="n">
        <v>2</v>
      </c>
      <c r="W858" s="60" t="n">
        <v>46289</v>
      </c>
      <c r="X858" s="55" t="n">
        <f aca="false">IF(I858="Male",0,1)</f>
        <v>1</v>
      </c>
      <c r="Y858" s="55" t="n">
        <f aca="false">IF(OR(I858="DNB",I858="Dry DNB"),1,0)</f>
        <v>0</v>
      </c>
      <c r="Z858" s="55" t="n">
        <f aca="false">IF(ISNUMBER(W858),A858-W858,"")</f>
        <v>21</v>
      </c>
      <c r="AA858" s="55" t="n">
        <f aca="false">MATCH(A858,DATAS,0)</f>
        <v>2</v>
      </c>
      <c r="AB858" s="55" t="n">
        <f aca="false">IF(AND(E858&gt;0,OR(AND(B858&gt;=1,B858&lt;=6),B858=10)),1,0)</f>
        <v>1</v>
      </c>
      <c r="AC858" s="55" t="n">
        <f aca="false">IF(AND(E858&gt;0,B858=10),1,0)</f>
        <v>0</v>
      </c>
      <c r="AD858" s="55" t="n">
        <f aca="false">IF(AND(C857=C858,AA857=AA858-1),AB857,"")</f>
        <v>1</v>
      </c>
      <c r="AE858" s="55" t="n">
        <f aca="false">IF(AND(C857=C858,AA857=AA858-1),AC857,"")</f>
        <v>0</v>
      </c>
      <c r="AF858" s="55" t="n">
        <f aca="false">IF(AA858=1,"",IF(AND(AB858=1,AD858&lt;&gt;1),1,0))</f>
        <v>0</v>
      </c>
      <c r="AG858" s="55" t="n">
        <f aca="false">IF(AA858=1,"",IF(AND(AC858=1,AE858&lt;&gt;1),1,0))</f>
        <v>0</v>
      </c>
      <c r="AH858" s="60" t="str">
        <f aca="false">IF(AND(E858&gt;0,AA858&lt;2,NOT(AND(C859=C858,AA859=AA858+1))),INDEX(DATAS,AA858+1),"")</f>
        <v/>
      </c>
      <c r="AI858" s="60" t="str">
        <f aca="false">IF(AND(AC858=1,AA858&lt;2),IF(AND(C859=C858,AA859=AA858+1),IF(AC859=1,"",INDEX(DATAS,AA858+1)),INDEX(DATAS,AA858+1)),"")</f>
        <v/>
      </c>
    </row>
    <row r="859" customFormat="false" ht="15" hidden="false" customHeight="false" outlineLevel="0" collapsed="false">
      <c r="A859" s="60" t="n">
        <v>46309</v>
      </c>
      <c r="B859" s="0" t="n">
        <v>6</v>
      </c>
      <c r="C859" s="0" t="n">
        <v>4159</v>
      </c>
      <c r="D859" s="0" t="n">
        <v>361</v>
      </c>
      <c r="E859" s="0" t="n">
        <v>2</v>
      </c>
      <c r="F859" s="55" t="s">
        <v>488</v>
      </c>
      <c r="G859" s="0" t="n">
        <v>26.2</v>
      </c>
      <c r="H859" s="0" t="n">
        <v>21</v>
      </c>
      <c r="I859" s="55" t="s">
        <v>157</v>
      </c>
      <c r="J859" s="0" t="n">
        <v>312</v>
      </c>
      <c r="K859" s="0" t="n">
        <v>68</v>
      </c>
      <c r="L859" s="0" t="n">
        <v>49</v>
      </c>
      <c r="M859" s="0" t="n">
        <v>307.64</v>
      </c>
      <c r="N859" s="0" t="n">
        <v>32.87</v>
      </c>
      <c r="O859" s="0" t="n">
        <v>23.75</v>
      </c>
      <c r="P859" s="0" t="n">
        <v>4.96</v>
      </c>
      <c r="Q859" s="0" t="n">
        <v>4.12</v>
      </c>
      <c r="R859" s="0" t="n">
        <v>3485</v>
      </c>
      <c r="S859" s="0" t="n">
        <v>8401</v>
      </c>
      <c r="T859" s="0" t="n">
        <v>41.75</v>
      </c>
      <c r="U859" s="0" t="n">
        <v>1523</v>
      </c>
      <c r="V859" s="0" t="n">
        <v>6</v>
      </c>
      <c r="W859" s="60" t="n">
        <v>46261</v>
      </c>
      <c r="X859" s="55" t="n">
        <f aca="false">IF(I859="Male",0,1)</f>
        <v>1</v>
      </c>
      <c r="Y859" s="55" t="n">
        <f aca="false">IF(OR(I859="DNB",I859="Dry DNB"),1,0)</f>
        <v>0</v>
      </c>
      <c r="Z859" s="55" t="n">
        <f aca="false">IF(ISNUMBER(W859),A859-W859,"")</f>
        <v>48</v>
      </c>
      <c r="AA859" s="55" t="n">
        <f aca="false">MATCH(A859,DATAS,0)</f>
        <v>1</v>
      </c>
      <c r="AB859" s="55" t="n">
        <f aca="false">IF(AND(E859&gt;0,OR(AND(B859&gt;=1,B859&lt;=6),B859=10)),1,0)</f>
        <v>1</v>
      </c>
      <c r="AC859" s="55" t="n">
        <f aca="false">IF(AND(E859&gt;0,B859=10),1,0)</f>
        <v>0</v>
      </c>
      <c r="AD859" s="0" t="str">
        <f aca="false">IF(AND(C858=C859,AA858=AA859-1),AB858,"")</f>
        <v/>
      </c>
      <c r="AE859" s="0" t="str">
        <f aca="false">IF(AND(C858=C859,AA858=AA859-1),AC858,"")</f>
        <v/>
      </c>
      <c r="AF859" s="0" t="str">
        <f aca="false">IF(AA859=1,"",IF(AND(AB859=1,AD859&lt;&gt;1),1,0))</f>
        <v/>
      </c>
      <c r="AG859" s="0" t="str">
        <f aca="false">IF(AA859=1,"",IF(AND(AC859=1,AE859&lt;&gt;1),1,0))</f>
        <v/>
      </c>
      <c r="AH859" s="60" t="str">
        <f aca="false">IF(AND(E859&gt;0,AA859&lt;2,NOT(AND(C860=C859,AA860=AA859+1))),INDEX(DATAS,AA859+1),"")</f>
        <v/>
      </c>
      <c r="AI859" s="60" t="str">
        <f aca="false">IF(AND(AC859=1,AA859&lt;2),IF(AND(C860=C859,AA860=AA859+1),IF(AC860=1,"",INDEX(DATAS,AA859+1)),INDEX(DATAS,AA859+1)),"")</f>
        <v/>
      </c>
    </row>
    <row r="860" customFormat="false" ht="15" hidden="false" customHeight="false" outlineLevel="0" collapsed="false">
      <c r="A860" s="60" t="n">
        <v>46310</v>
      </c>
      <c r="B860" s="0" t="n">
        <v>6</v>
      </c>
      <c r="C860" s="0" t="n">
        <v>4159</v>
      </c>
      <c r="D860" s="0" t="n">
        <v>362</v>
      </c>
      <c r="E860" s="0" t="n">
        <v>2</v>
      </c>
      <c r="F860" s="55" t="s">
        <v>488</v>
      </c>
      <c r="G860" s="0" t="n">
        <v>25.5</v>
      </c>
      <c r="H860" s="0" t="n">
        <v>22</v>
      </c>
      <c r="I860" s="55" t="s">
        <v>157</v>
      </c>
      <c r="J860" s="0" t="n">
        <v>312</v>
      </c>
      <c r="K860" s="0" t="n">
        <v>68</v>
      </c>
      <c r="L860" s="0" t="n">
        <v>50</v>
      </c>
      <c r="M860" s="0" t="n">
        <v>307.64</v>
      </c>
      <c r="N860" s="0" t="n">
        <v>32.87</v>
      </c>
      <c r="O860" s="0" t="n">
        <v>23.75</v>
      </c>
      <c r="P860" s="0" t="n">
        <v>4.96</v>
      </c>
      <c r="Q860" s="0" t="n">
        <v>4.12</v>
      </c>
      <c r="T860" s="0" t="n">
        <v>41.75</v>
      </c>
      <c r="U860" s="0" t="n">
        <v>1524</v>
      </c>
      <c r="V860" s="0" t="n">
        <v>6</v>
      </c>
      <c r="W860" s="60" t="n">
        <v>46261</v>
      </c>
      <c r="X860" s="55" t="n">
        <f aca="false">IF(I860="Male",0,1)</f>
        <v>1</v>
      </c>
      <c r="Y860" s="55" t="n">
        <f aca="false">IF(OR(I860="DNB",I860="Dry DNB"),1,0)</f>
        <v>0</v>
      </c>
      <c r="Z860" s="55" t="n">
        <f aca="false">IF(ISNUMBER(W860),A860-W860,"")</f>
        <v>49</v>
      </c>
      <c r="AA860" s="55" t="n">
        <f aca="false">MATCH(A860,DATAS,0)</f>
        <v>2</v>
      </c>
      <c r="AB860" s="55" t="n">
        <f aca="false">IF(AND(E860&gt;0,OR(AND(B860&gt;=1,B860&lt;=6),B860=10)),1,0)</f>
        <v>1</v>
      </c>
      <c r="AC860" s="55" t="n">
        <f aca="false">IF(AND(E860&gt;0,B860=10),1,0)</f>
        <v>0</v>
      </c>
      <c r="AD860" s="55" t="n">
        <f aca="false">IF(AND(C859=C860,AA859=AA860-1),AB859,"")</f>
        <v>1</v>
      </c>
      <c r="AE860" s="55" t="n">
        <f aca="false">IF(AND(C859=C860,AA859=AA860-1),AC859,"")</f>
        <v>0</v>
      </c>
      <c r="AF860" s="55" t="n">
        <f aca="false">IF(AA860=1,"",IF(AND(AB860=1,AD860&lt;&gt;1),1,0))</f>
        <v>0</v>
      </c>
      <c r="AG860" s="55" t="n">
        <f aca="false">IF(AA860=1,"",IF(AND(AC860=1,AE860&lt;&gt;1),1,0))</f>
        <v>0</v>
      </c>
      <c r="AH860" s="60" t="str">
        <f aca="false">IF(AND(E860&gt;0,AA860&lt;2,NOT(AND(C861=C860,AA861=AA860+1))),INDEX(DATAS,AA860+1),"")</f>
        <v/>
      </c>
      <c r="AI860" s="60" t="str">
        <f aca="false">IF(AND(AC860=1,AA860&lt;2),IF(AND(C861=C860,AA861=AA860+1),IF(AC861=1,"",INDEX(DATAS,AA860+1)),INDEX(DATAS,AA860+1)),"")</f>
        <v/>
      </c>
    </row>
    <row r="861" customFormat="false" ht="15" hidden="false" customHeight="false" outlineLevel="0" collapsed="false">
      <c r="A861" s="60" t="n">
        <v>46309</v>
      </c>
      <c r="B861" s="0" t="n">
        <v>5</v>
      </c>
      <c r="C861" s="0" t="n">
        <v>4160</v>
      </c>
      <c r="D861" s="0" t="n">
        <v>62</v>
      </c>
      <c r="E861" s="0" t="n">
        <v>3</v>
      </c>
      <c r="F861" s="55" t="s">
        <v>489</v>
      </c>
      <c r="G861" s="0" t="n">
        <v>35.9</v>
      </c>
      <c r="H861" s="0" t="n">
        <v>35</v>
      </c>
      <c r="I861" s="55" t="s">
        <v>166</v>
      </c>
      <c r="J861" s="0" t="n">
        <v>62</v>
      </c>
      <c r="M861" s="0" t="n">
        <v>7.31</v>
      </c>
      <c r="N861" s="0" t="n">
        <v>89.34</v>
      </c>
      <c r="O861" s="0" t="n">
        <v>35.22</v>
      </c>
      <c r="P861" s="0" t="n">
        <v>6.07</v>
      </c>
      <c r="Q861" s="0" t="n">
        <v>3.48</v>
      </c>
      <c r="R861" s="0" t="n">
        <v>3078</v>
      </c>
      <c r="S861" s="0" t="n">
        <v>6188</v>
      </c>
      <c r="U861" s="0" t="n">
        <v>1521</v>
      </c>
      <c r="V861" s="0" t="n">
        <v>0</v>
      </c>
      <c r="X861" s="55" t="n">
        <f aca="false">IF(I861="Male",0,1)</f>
        <v>1</v>
      </c>
      <c r="Y861" s="55" t="n">
        <f aca="false">IF(OR(I861="DNB",I861="Dry DNB"),1,0)</f>
        <v>0</v>
      </c>
      <c r="Z861" s="0" t="str">
        <f aca="false">IF(ISNUMBER(W861),A861-W861,"")</f>
        <v/>
      </c>
      <c r="AA861" s="55" t="n">
        <f aca="false">MATCH(A861,DATAS,0)</f>
        <v>1</v>
      </c>
      <c r="AB861" s="55" t="n">
        <f aca="false">IF(AND(E861&gt;0,OR(AND(B861&gt;=1,B861&lt;=6),B861=10)),1,0)</f>
        <v>1</v>
      </c>
      <c r="AC861" s="55" t="n">
        <f aca="false">IF(AND(E861&gt;0,B861=10),1,0)</f>
        <v>0</v>
      </c>
      <c r="AD861" s="0" t="str">
        <f aca="false">IF(AND(C860=C861,AA860=AA861-1),AB860,"")</f>
        <v/>
      </c>
      <c r="AE861" s="0" t="str">
        <f aca="false">IF(AND(C860=C861,AA860=AA861-1),AC860,"")</f>
        <v/>
      </c>
      <c r="AF861" s="0" t="str">
        <f aca="false">IF(AA861=1,"",IF(AND(AB861=1,AD861&lt;&gt;1),1,0))</f>
        <v/>
      </c>
      <c r="AG861" s="0" t="str">
        <f aca="false">IF(AA861=1,"",IF(AND(AC861=1,AE861&lt;&gt;1),1,0))</f>
        <v/>
      </c>
      <c r="AH861" s="60" t="str">
        <f aca="false">IF(AND(E861&gt;0,AA861&lt;2,NOT(AND(C862=C861,AA862=AA861+1))),INDEX(DATAS,AA861+1),"")</f>
        <v/>
      </c>
      <c r="AI861" s="60" t="str">
        <f aca="false">IF(AND(AC861=1,AA861&lt;2),IF(AND(C862=C861,AA862=AA861+1),IF(AC862=1,"",INDEX(DATAS,AA861+1)),INDEX(DATAS,AA861+1)),"")</f>
        <v/>
      </c>
    </row>
    <row r="862" customFormat="false" ht="15" hidden="false" customHeight="false" outlineLevel="0" collapsed="false">
      <c r="A862" s="60" t="n">
        <v>46310</v>
      </c>
      <c r="B862" s="0" t="n">
        <v>5</v>
      </c>
      <c r="C862" s="0" t="n">
        <v>4160</v>
      </c>
      <c r="D862" s="0" t="n">
        <v>63</v>
      </c>
      <c r="E862" s="0" t="n">
        <v>3</v>
      </c>
      <c r="F862" s="55" t="s">
        <v>489</v>
      </c>
      <c r="G862" s="0" t="n">
        <v>41.4</v>
      </c>
      <c r="H862" s="0" t="n">
        <v>36</v>
      </c>
      <c r="I862" s="55" t="s">
        <v>166</v>
      </c>
      <c r="J862" s="0" t="n">
        <v>63</v>
      </c>
      <c r="M862" s="0" t="n">
        <v>7.31</v>
      </c>
      <c r="N862" s="0" t="n">
        <v>89.34</v>
      </c>
      <c r="O862" s="0" t="n">
        <v>35.22</v>
      </c>
      <c r="P862" s="0" t="n">
        <v>6.07</v>
      </c>
      <c r="Q862" s="0" t="n">
        <v>3.48</v>
      </c>
      <c r="U862" s="0" t="n">
        <v>1522</v>
      </c>
      <c r="V862" s="0" t="n">
        <v>0</v>
      </c>
      <c r="X862" s="55" t="n">
        <f aca="false">IF(I862="Male",0,1)</f>
        <v>1</v>
      </c>
      <c r="Y862" s="55" t="n">
        <f aca="false">IF(OR(I862="DNB",I862="Dry DNB"),1,0)</f>
        <v>0</v>
      </c>
      <c r="Z862" s="0" t="str">
        <f aca="false">IF(ISNUMBER(W862),A862-W862,"")</f>
        <v/>
      </c>
      <c r="AA862" s="55" t="n">
        <f aca="false">MATCH(A862,DATAS,0)</f>
        <v>2</v>
      </c>
      <c r="AB862" s="55" t="n">
        <f aca="false">IF(AND(E862&gt;0,OR(AND(B862&gt;=1,B862&lt;=6),B862=10)),1,0)</f>
        <v>1</v>
      </c>
      <c r="AC862" s="55" t="n">
        <f aca="false">IF(AND(E862&gt;0,B862=10),1,0)</f>
        <v>0</v>
      </c>
      <c r="AD862" s="55" t="n">
        <f aca="false">IF(AND(C861=C862,AA861=AA862-1),AB861,"")</f>
        <v>1</v>
      </c>
      <c r="AE862" s="55" t="n">
        <f aca="false">IF(AND(C861=C862,AA861=AA862-1),AC861,"")</f>
        <v>0</v>
      </c>
      <c r="AF862" s="55" t="n">
        <f aca="false">IF(AA862=1,"",IF(AND(AB862=1,AD862&lt;&gt;1),1,0))</f>
        <v>0</v>
      </c>
      <c r="AG862" s="55" t="n">
        <f aca="false">IF(AA862=1,"",IF(AND(AC862=1,AE862&lt;&gt;1),1,0))</f>
        <v>0</v>
      </c>
      <c r="AH862" s="60" t="str">
        <f aca="false">IF(AND(E862&gt;0,AA862&lt;2,NOT(AND(C863=C862,AA863=AA862+1))),INDEX(DATAS,AA862+1),"")</f>
        <v/>
      </c>
      <c r="AI862" s="60" t="str">
        <f aca="false">IF(AND(AC862=1,AA862&lt;2),IF(AND(C863=C862,AA863=AA862+1),IF(AC863=1,"",INDEX(DATAS,AA862+1)),INDEX(DATAS,AA862+1)),"")</f>
        <v/>
      </c>
    </row>
    <row r="863" customFormat="false" ht="15" hidden="false" customHeight="false" outlineLevel="0" collapsed="false">
      <c r="A863" s="60" t="n">
        <v>46309</v>
      </c>
      <c r="B863" s="0" t="n">
        <v>7</v>
      </c>
      <c r="C863" s="0" t="n">
        <v>4163</v>
      </c>
      <c r="D863" s="0" t="n">
        <v>412</v>
      </c>
      <c r="E863" s="0" t="n">
        <v>2</v>
      </c>
      <c r="F863" s="55" t="s">
        <v>490</v>
      </c>
      <c r="I863" s="55" t="s">
        <v>162</v>
      </c>
      <c r="J863" s="0" t="n">
        <v>258</v>
      </c>
      <c r="K863" s="0" t="n">
        <v>63</v>
      </c>
      <c r="L863" s="0" t="n">
        <v>169</v>
      </c>
      <c r="M863" s="0" t="n">
        <v>733.72</v>
      </c>
      <c r="N863" s="0" t="n">
        <v>29.98</v>
      </c>
      <c r="O863" s="0" t="n">
        <v>24.29</v>
      </c>
      <c r="P863" s="0" t="n">
        <v>4.81</v>
      </c>
      <c r="Q863" s="0" t="n">
        <v>4.09</v>
      </c>
      <c r="R863" s="0" t="n">
        <v>5929</v>
      </c>
      <c r="S863" s="0" t="n">
        <v>9939</v>
      </c>
      <c r="T863" s="0" t="n">
        <v>62.35</v>
      </c>
      <c r="U863" s="0" t="n">
        <v>1520</v>
      </c>
      <c r="V863" s="0" t="n">
        <v>5</v>
      </c>
      <c r="W863" s="60" t="n">
        <v>46141</v>
      </c>
      <c r="X863" s="55" t="n">
        <f aca="false">IF(I863="Male",0,1)</f>
        <v>1</v>
      </c>
      <c r="Y863" s="55" t="n">
        <f aca="false">IF(OR(I863="DNB",I863="Dry DNB"),1,0)</f>
        <v>0</v>
      </c>
      <c r="Z863" s="55" t="n">
        <f aca="false">IF(ISNUMBER(W863),A863-W863,"")</f>
        <v>168</v>
      </c>
      <c r="AA863" s="55" t="n">
        <f aca="false">MATCH(A863,DATAS,0)</f>
        <v>1</v>
      </c>
      <c r="AB863" s="55" t="n">
        <f aca="false">IF(AND(E863&gt;0,OR(AND(B863&gt;=1,B863&lt;=6),B863=10)),1,0)</f>
        <v>0</v>
      </c>
      <c r="AC863" s="55" t="n">
        <f aca="false">IF(AND(E863&gt;0,B863=10),1,0)</f>
        <v>0</v>
      </c>
      <c r="AD863" s="0" t="str">
        <f aca="false">IF(AND(C862=C863,AA862=AA863-1),AB862,"")</f>
        <v/>
      </c>
      <c r="AE863" s="0" t="str">
        <f aca="false">IF(AND(C862=C863,AA862=AA863-1),AC862,"")</f>
        <v/>
      </c>
      <c r="AF863" s="0" t="str">
        <f aca="false">IF(AA863=1,"",IF(AND(AB863=1,AD863&lt;&gt;1),1,0))</f>
        <v/>
      </c>
      <c r="AG863" s="0" t="str">
        <f aca="false">IF(AA863=1,"",IF(AND(AC863=1,AE863&lt;&gt;1),1,0))</f>
        <v/>
      </c>
      <c r="AH863" s="60" t="str">
        <f aca="false">IF(AND(E863&gt;0,AA863&lt;2,NOT(AND(C864=C863,AA864=AA863+1))),INDEX(DATAS,AA863+1),"")</f>
        <v/>
      </c>
      <c r="AI863" s="60" t="str">
        <f aca="false">IF(AND(AC863=1,AA863&lt;2),IF(AND(C864=C863,AA864=AA863+1),IF(AC864=1,"",INDEX(DATAS,AA863+1)),INDEX(DATAS,AA863+1)),"")</f>
        <v/>
      </c>
    </row>
    <row r="864" customFormat="false" ht="15" hidden="false" customHeight="false" outlineLevel="0" collapsed="false">
      <c r="A864" s="60" t="n">
        <v>46310</v>
      </c>
      <c r="B864" s="0" t="n">
        <v>7</v>
      </c>
      <c r="C864" s="0" t="n">
        <v>4163</v>
      </c>
      <c r="D864" s="0" t="n">
        <v>412</v>
      </c>
      <c r="E864" s="0" t="n">
        <v>2</v>
      </c>
      <c r="F864" s="55" t="s">
        <v>490</v>
      </c>
      <c r="I864" s="55" t="s">
        <v>162</v>
      </c>
      <c r="J864" s="0" t="n">
        <v>258</v>
      </c>
      <c r="K864" s="0" t="n">
        <v>63</v>
      </c>
      <c r="L864" s="0" t="n">
        <v>170</v>
      </c>
      <c r="M864" s="0" t="n">
        <v>733.72</v>
      </c>
      <c r="N864" s="0" t="n">
        <v>29.98</v>
      </c>
      <c r="O864" s="0" t="n">
        <v>24.29</v>
      </c>
      <c r="P864" s="0" t="n">
        <v>4.81</v>
      </c>
      <c r="Q864" s="0" t="n">
        <v>4.09</v>
      </c>
      <c r="T864" s="0" t="n">
        <v>62.35</v>
      </c>
      <c r="U864" s="0" t="n">
        <v>1521</v>
      </c>
      <c r="V864" s="0" t="n">
        <v>5</v>
      </c>
      <c r="W864" s="60" t="n">
        <v>46141</v>
      </c>
      <c r="X864" s="55" t="n">
        <f aca="false">IF(I864="Male",0,1)</f>
        <v>1</v>
      </c>
      <c r="Y864" s="55" t="n">
        <f aca="false">IF(OR(I864="DNB",I864="Dry DNB"),1,0)</f>
        <v>0</v>
      </c>
      <c r="Z864" s="55" t="n">
        <f aca="false">IF(ISNUMBER(W864),A864-W864,"")</f>
        <v>169</v>
      </c>
      <c r="AA864" s="55" t="n">
        <f aca="false">MATCH(A864,DATAS,0)</f>
        <v>2</v>
      </c>
      <c r="AB864" s="55" t="n">
        <f aca="false">IF(AND(E864&gt;0,OR(AND(B864&gt;=1,B864&lt;=6),B864=10)),1,0)</f>
        <v>0</v>
      </c>
      <c r="AC864" s="55" t="n">
        <f aca="false">IF(AND(E864&gt;0,B864=10),1,0)</f>
        <v>0</v>
      </c>
      <c r="AD864" s="55" t="n">
        <f aca="false">IF(AND(C863=C864,AA863=AA864-1),AB863,"")</f>
        <v>0</v>
      </c>
      <c r="AE864" s="55" t="n">
        <f aca="false">IF(AND(C863=C864,AA863=AA864-1),AC863,"")</f>
        <v>0</v>
      </c>
      <c r="AF864" s="55" t="n">
        <f aca="false">IF(AA864=1,"",IF(AND(AB864=1,AD864&lt;&gt;1),1,0))</f>
        <v>0</v>
      </c>
      <c r="AG864" s="55" t="n">
        <f aca="false">IF(AA864=1,"",IF(AND(AC864=1,AE864&lt;&gt;1),1,0))</f>
        <v>0</v>
      </c>
      <c r="AH864" s="60" t="str">
        <f aca="false">IF(AND(E864&gt;0,AA864&lt;2,NOT(AND(C865=C864,AA865=AA864+1))),INDEX(DATAS,AA864+1),"")</f>
        <v/>
      </c>
      <c r="AI864" s="60" t="str">
        <f aca="false">IF(AND(AC864=1,AA864&lt;2),IF(AND(C865=C864,AA865=AA864+1),IF(AC865=1,"",INDEX(DATAS,AA864+1)),INDEX(DATAS,AA864+1)),"")</f>
        <v/>
      </c>
    </row>
    <row r="865" customFormat="false" ht="15" hidden="false" customHeight="false" outlineLevel="0" collapsed="false">
      <c r="A865" s="60" t="n">
        <v>46309</v>
      </c>
      <c r="B865" s="0" t="n">
        <v>5</v>
      </c>
      <c r="C865" s="0" t="n">
        <v>4164</v>
      </c>
      <c r="D865" s="0" t="n">
        <v>530</v>
      </c>
      <c r="E865" s="0" t="n">
        <v>2</v>
      </c>
      <c r="F865" s="55" t="s">
        <v>490</v>
      </c>
      <c r="G865" s="0" t="n">
        <v>22.7</v>
      </c>
      <c r="H865" s="0" t="n">
        <v>22</v>
      </c>
      <c r="I865" s="55" t="s">
        <v>157</v>
      </c>
      <c r="J865" s="0" t="n">
        <v>397</v>
      </c>
      <c r="K865" s="0" t="n">
        <v>61</v>
      </c>
      <c r="L865" s="0" t="n">
        <v>133</v>
      </c>
      <c r="M865" s="0" t="n">
        <v>444.52</v>
      </c>
      <c r="N865" s="0" t="n">
        <v>47.28</v>
      </c>
      <c r="O865" s="0" t="n">
        <v>22.19</v>
      </c>
      <c r="P865" s="0" t="n">
        <v>6.14</v>
      </c>
      <c r="Q865" s="0" t="n">
        <v>4.21</v>
      </c>
      <c r="R865" s="0" t="n">
        <v>5699</v>
      </c>
      <c r="S865" s="0" t="n">
        <v>11448</v>
      </c>
      <c r="T865" s="0" t="n">
        <v>65.8</v>
      </c>
      <c r="U865" s="0" t="n">
        <v>1520</v>
      </c>
      <c r="V865" s="0" t="n">
        <v>8</v>
      </c>
      <c r="W865" s="60" t="n">
        <v>46177</v>
      </c>
      <c r="X865" s="55" t="n">
        <f aca="false">IF(I865="Male",0,1)</f>
        <v>1</v>
      </c>
      <c r="Y865" s="55" t="n">
        <f aca="false">IF(OR(I865="DNB",I865="Dry DNB"),1,0)</f>
        <v>0</v>
      </c>
      <c r="Z865" s="55" t="n">
        <f aca="false">IF(ISNUMBER(W865),A865-W865,"")</f>
        <v>132</v>
      </c>
      <c r="AA865" s="55" t="n">
        <f aca="false">MATCH(A865,DATAS,0)</f>
        <v>1</v>
      </c>
      <c r="AB865" s="55" t="n">
        <f aca="false">IF(AND(E865&gt;0,OR(AND(B865&gt;=1,B865&lt;=6),B865=10)),1,0)</f>
        <v>1</v>
      </c>
      <c r="AC865" s="55" t="n">
        <f aca="false">IF(AND(E865&gt;0,B865=10),1,0)</f>
        <v>0</v>
      </c>
      <c r="AD865" s="0" t="str">
        <f aca="false">IF(AND(C864=C865,AA864=AA865-1),AB864,"")</f>
        <v/>
      </c>
      <c r="AE865" s="0" t="str">
        <f aca="false">IF(AND(C864=C865,AA864=AA865-1),AC864,"")</f>
        <v/>
      </c>
      <c r="AF865" s="0" t="str">
        <f aca="false">IF(AA865=1,"",IF(AND(AB865=1,AD865&lt;&gt;1),1,0))</f>
        <v/>
      </c>
      <c r="AG865" s="0" t="str">
        <f aca="false">IF(AA865=1,"",IF(AND(AC865=1,AE865&lt;&gt;1),1,0))</f>
        <v/>
      </c>
      <c r="AH865" s="60" t="str">
        <f aca="false">IF(AND(E865&gt;0,AA865&lt;2,NOT(AND(C866=C865,AA866=AA865+1))),INDEX(DATAS,AA865+1),"")</f>
        <v/>
      </c>
      <c r="AI865" s="60" t="str">
        <f aca="false">IF(AND(AC865=1,AA865&lt;2),IF(AND(C866=C865,AA866=AA865+1),IF(AC866=1,"",INDEX(DATAS,AA865+1)),INDEX(DATAS,AA865+1)),"")</f>
        <v/>
      </c>
    </row>
    <row r="866" customFormat="false" ht="15" hidden="false" customHeight="false" outlineLevel="0" collapsed="false">
      <c r="A866" s="60" t="n">
        <v>46310</v>
      </c>
      <c r="B866" s="0" t="n">
        <v>5</v>
      </c>
      <c r="C866" s="0" t="n">
        <v>4164</v>
      </c>
      <c r="D866" s="0" t="n">
        <v>531</v>
      </c>
      <c r="E866" s="0" t="n">
        <v>2</v>
      </c>
      <c r="F866" s="55" t="s">
        <v>490</v>
      </c>
      <c r="G866" s="0" t="n">
        <v>23</v>
      </c>
      <c r="H866" s="0" t="n">
        <v>22</v>
      </c>
      <c r="I866" s="55" t="s">
        <v>157</v>
      </c>
      <c r="J866" s="0" t="n">
        <v>397</v>
      </c>
      <c r="K866" s="0" t="n">
        <v>61</v>
      </c>
      <c r="L866" s="0" t="n">
        <v>134</v>
      </c>
      <c r="M866" s="0" t="n">
        <v>444.52</v>
      </c>
      <c r="N866" s="0" t="n">
        <v>47.28</v>
      </c>
      <c r="O866" s="0" t="n">
        <v>22.19</v>
      </c>
      <c r="P866" s="0" t="n">
        <v>6.14</v>
      </c>
      <c r="Q866" s="0" t="n">
        <v>4.21</v>
      </c>
      <c r="T866" s="0" t="n">
        <v>65.8</v>
      </c>
      <c r="U866" s="0" t="n">
        <v>1521</v>
      </c>
      <c r="V866" s="0" t="n">
        <v>8</v>
      </c>
      <c r="W866" s="60" t="n">
        <v>46177</v>
      </c>
      <c r="X866" s="55" t="n">
        <f aca="false">IF(I866="Male",0,1)</f>
        <v>1</v>
      </c>
      <c r="Y866" s="55" t="n">
        <f aca="false">IF(OR(I866="DNB",I866="Dry DNB"),1,0)</f>
        <v>0</v>
      </c>
      <c r="Z866" s="55" t="n">
        <f aca="false">IF(ISNUMBER(W866),A866-W866,"")</f>
        <v>133</v>
      </c>
      <c r="AA866" s="55" t="n">
        <f aca="false">MATCH(A866,DATAS,0)</f>
        <v>2</v>
      </c>
      <c r="AB866" s="55" t="n">
        <f aca="false">IF(AND(E866&gt;0,OR(AND(B866&gt;=1,B866&lt;=6),B866=10)),1,0)</f>
        <v>1</v>
      </c>
      <c r="AC866" s="55" t="n">
        <f aca="false">IF(AND(E866&gt;0,B866=10),1,0)</f>
        <v>0</v>
      </c>
      <c r="AD866" s="55" t="n">
        <f aca="false">IF(AND(C865=C866,AA865=AA866-1),AB865,"")</f>
        <v>1</v>
      </c>
      <c r="AE866" s="55" t="n">
        <f aca="false">IF(AND(C865=C866,AA865=AA866-1),AC865,"")</f>
        <v>0</v>
      </c>
      <c r="AF866" s="55" t="n">
        <f aca="false">IF(AA866=1,"",IF(AND(AB866=1,AD866&lt;&gt;1),1,0))</f>
        <v>0</v>
      </c>
      <c r="AG866" s="55" t="n">
        <f aca="false">IF(AA866=1,"",IF(AND(AC866=1,AE866&lt;&gt;1),1,0))</f>
        <v>0</v>
      </c>
      <c r="AH866" s="60" t="str">
        <f aca="false">IF(AND(E866&gt;0,AA866&lt;2,NOT(AND(C867=C866,AA867=AA866+1))),INDEX(DATAS,AA866+1),"")</f>
        <v/>
      </c>
      <c r="AI866" s="60" t="str">
        <f aca="false">IF(AND(AC866=1,AA866&lt;2),IF(AND(C867=C866,AA867=AA866+1),IF(AC867=1,"",INDEX(DATAS,AA866+1)),INDEX(DATAS,AA866+1)),"")</f>
        <v/>
      </c>
    </row>
    <row r="867" customFormat="false" ht="15" hidden="false" customHeight="false" outlineLevel="0" collapsed="false">
      <c r="A867" s="60" t="n">
        <v>46309</v>
      </c>
      <c r="B867" s="0" t="n">
        <v>5</v>
      </c>
      <c r="C867" s="0" t="n">
        <v>4166</v>
      </c>
      <c r="D867" s="0" t="n">
        <v>100</v>
      </c>
      <c r="E867" s="0" t="n">
        <v>3</v>
      </c>
      <c r="F867" s="55" t="s">
        <v>490</v>
      </c>
      <c r="G867" s="0" t="n">
        <v>55.2</v>
      </c>
      <c r="H867" s="0" t="n">
        <v>44</v>
      </c>
      <c r="I867" s="55" t="s">
        <v>157</v>
      </c>
      <c r="J867" s="0" t="n">
        <v>65</v>
      </c>
      <c r="K867" s="0" t="n">
        <v>65</v>
      </c>
      <c r="L867" s="0" t="n">
        <v>35</v>
      </c>
      <c r="M867" s="0" t="n">
        <v>788.12</v>
      </c>
      <c r="N867" s="0" t="n">
        <v>27.07</v>
      </c>
      <c r="O867" s="0" t="n">
        <v>25.87</v>
      </c>
      <c r="P867" s="0" t="n">
        <v>3.07</v>
      </c>
      <c r="Q867" s="0" t="n">
        <v>3.47</v>
      </c>
      <c r="R867" s="0" t="n">
        <v>3710</v>
      </c>
      <c r="S867" s="0" t="n">
        <v>7458</v>
      </c>
      <c r="T867" s="0" t="n">
        <v>41.7</v>
      </c>
      <c r="U867" s="0" t="n">
        <v>1520</v>
      </c>
      <c r="V867" s="0" t="n">
        <v>1</v>
      </c>
      <c r="W867" s="60" t="n">
        <v>46275</v>
      </c>
      <c r="X867" s="55" t="n">
        <f aca="false">IF(I867="Male",0,1)</f>
        <v>1</v>
      </c>
      <c r="Y867" s="55" t="n">
        <f aca="false">IF(OR(I867="DNB",I867="Dry DNB"),1,0)</f>
        <v>0</v>
      </c>
      <c r="Z867" s="55" t="n">
        <f aca="false">IF(ISNUMBER(W867),A867-W867,"")</f>
        <v>34</v>
      </c>
      <c r="AA867" s="55" t="n">
        <f aca="false">MATCH(A867,DATAS,0)</f>
        <v>1</v>
      </c>
      <c r="AB867" s="55" t="n">
        <f aca="false">IF(AND(E867&gt;0,OR(AND(B867&gt;=1,B867&lt;=6),B867=10)),1,0)</f>
        <v>1</v>
      </c>
      <c r="AC867" s="55" t="n">
        <f aca="false">IF(AND(E867&gt;0,B867=10),1,0)</f>
        <v>0</v>
      </c>
      <c r="AD867" s="0" t="str">
        <f aca="false">IF(AND(C866=C867,AA866=AA867-1),AB866,"")</f>
        <v/>
      </c>
      <c r="AE867" s="0" t="str">
        <f aca="false">IF(AND(C866=C867,AA866=AA867-1),AC866,"")</f>
        <v/>
      </c>
      <c r="AF867" s="0" t="str">
        <f aca="false">IF(AA867=1,"",IF(AND(AB867=1,AD867&lt;&gt;1),1,0))</f>
        <v/>
      </c>
      <c r="AG867" s="0" t="str">
        <f aca="false">IF(AA867=1,"",IF(AND(AC867=1,AE867&lt;&gt;1),1,0))</f>
        <v/>
      </c>
      <c r="AH867" s="60" t="str">
        <f aca="false">IF(AND(E867&gt;0,AA867&lt;2,NOT(AND(C868=C867,AA868=AA867+1))),INDEX(DATAS,AA867+1),"")</f>
        <v/>
      </c>
      <c r="AI867" s="60" t="str">
        <f aca="false">IF(AND(AC867=1,AA867&lt;2),IF(AND(C868=C867,AA868=AA867+1),IF(AC868=1,"",INDEX(DATAS,AA867+1)),INDEX(DATAS,AA867+1)),"")</f>
        <v/>
      </c>
    </row>
    <row r="868" customFormat="false" ht="15" hidden="false" customHeight="false" outlineLevel="0" collapsed="false">
      <c r="A868" s="60" t="n">
        <v>46310</v>
      </c>
      <c r="B868" s="0" t="n">
        <v>5</v>
      </c>
      <c r="C868" s="0" t="n">
        <v>4166</v>
      </c>
      <c r="D868" s="0" t="n">
        <v>101</v>
      </c>
      <c r="E868" s="0" t="n">
        <v>3</v>
      </c>
      <c r="F868" s="55" t="s">
        <v>490</v>
      </c>
      <c r="G868" s="0" t="n">
        <v>50</v>
      </c>
      <c r="H868" s="0" t="n">
        <v>45</v>
      </c>
      <c r="I868" s="55" t="s">
        <v>157</v>
      </c>
      <c r="J868" s="0" t="n">
        <v>65</v>
      </c>
      <c r="K868" s="0" t="n">
        <v>65</v>
      </c>
      <c r="L868" s="0" t="n">
        <v>36</v>
      </c>
      <c r="M868" s="0" t="n">
        <v>788.12</v>
      </c>
      <c r="N868" s="0" t="n">
        <v>27.07</v>
      </c>
      <c r="O868" s="0" t="n">
        <v>25.87</v>
      </c>
      <c r="P868" s="0" t="n">
        <v>3.07</v>
      </c>
      <c r="Q868" s="0" t="n">
        <v>3.47</v>
      </c>
      <c r="T868" s="0" t="n">
        <v>41.7</v>
      </c>
      <c r="U868" s="0" t="n">
        <v>1521</v>
      </c>
      <c r="V868" s="0" t="n">
        <v>1</v>
      </c>
      <c r="W868" s="60" t="n">
        <v>46275</v>
      </c>
      <c r="X868" s="55" t="n">
        <f aca="false">IF(I868="Male",0,1)</f>
        <v>1</v>
      </c>
      <c r="Y868" s="55" t="n">
        <f aca="false">IF(OR(I868="DNB",I868="Dry DNB"),1,0)</f>
        <v>0</v>
      </c>
      <c r="Z868" s="55" t="n">
        <f aca="false">IF(ISNUMBER(W868),A868-W868,"")</f>
        <v>35</v>
      </c>
      <c r="AA868" s="55" t="n">
        <f aca="false">MATCH(A868,DATAS,0)</f>
        <v>2</v>
      </c>
      <c r="AB868" s="55" t="n">
        <f aca="false">IF(AND(E868&gt;0,OR(AND(B868&gt;=1,B868&lt;=6),B868=10)),1,0)</f>
        <v>1</v>
      </c>
      <c r="AC868" s="55" t="n">
        <f aca="false">IF(AND(E868&gt;0,B868=10),1,0)</f>
        <v>0</v>
      </c>
      <c r="AD868" s="55" t="n">
        <f aca="false">IF(AND(C867=C868,AA867=AA868-1),AB867,"")</f>
        <v>1</v>
      </c>
      <c r="AE868" s="55" t="n">
        <f aca="false">IF(AND(C867=C868,AA867=AA868-1),AC867,"")</f>
        <v>0</v>
      </c>
      <c r="AF868" s="55" t="n">
        <f aca="false">IF(AA868=1,"",IF(AND(AB868=1,AD868&lt;&gt;1),1,0))</f>
        <v>0</v>
      </c>
      <c r="AG868" s="55" t="n">
        <f aca="false">IF(AA868=1,"",IF(AND(AC868=1,AE868&lt;&gt;1),1,0))</f>
        <v>0</v>
      </c>
      <c r="AH868" s="60" t="str">
        <f aca="false">IF(AND(E868&gt;0,AA868&lt;2,NOT(AND(C869=C868,AA869=AA868+1))),INDEX(DATAS,AA868+1),"")</f>
        <v/>
      </c>
      <c r="AI868" s="60" t="str">
        <f aca="false">IF(AND(AC868=1,AA868&lt;2),IF(AND(C869=C868,AA869=AA868+1),IF(AC869=1,"",INDEX(DATAS,AA868+1)),INDEX(DATAS,AA868+1)),"")</f>
        <v/>
      </c>
    </row>
    <row r="869" customFormat="false" ht="15" hidden="false" customHeight="false" outlineLevel="0" collapsed="false">
      <c r="A869" s="60" t="n">
        <v>46309</v>
      </c>
      <c r="B869" s="0" t="n">
        <v>2</v>
      </c>
      <c r="C869" s="0" t="n">
        <v>4169</v>
      </c>
      <c r="D869" s="0" t="n">
        <v>26</v>
      </c>
      <c r="E869" s="0" t="n">
        <v>3</v>
      </c>
      <c r="F869" s="55" t="s">
        <v>490</v>
      </c>
      <c r="G869" s="0" t="n">
        <v>37.8</v>
      </c>
      <c r="H869" s="0" t="n">
        <v>38</v>
      </c>
      <c r="I869" s="55" t="s">
        <v>166</v>
      </c>
      <c r="J869" s="0" t="n">
        <v>26</v>
      </c>
      <c r="M869" s="0" t="n">
        <v>456.57</v>
      </c>
      <c r="N869" s="0" t="n">
        <v>44.99</v>
      </c>
      <c r="O869" s="0" t="n">
        <v>27.26</v>
      </c>
      <c r="R869" s="0" t="n">
        <v>2820</v>
      </c>
      <c r="S869" s="0" t="n">
        <v>5669</v>
      </c>
      <c r="U869" s="0" t="n">
        <v>1520</v>
      </c>
      <c r="V869" s="0" t="n">
        <v>0</v>
      </c>
      <c r="X869" s="55" t="n">
        <f aca="false">IF(I869="Male",0,1)</f>
        <v>1</v>
      </c>
      <c r="Y869" s="55" t="n">
        <f aca="false">IF(OR(I869="DNB",I869="Dry DNB"),1,0)</f>
        <v>0</v>
      </c>
      <c r="Z869" s="0" t="str">
        <f aca="false">IF(ISNUMBER(W869),A869-W869,"")</f>
        <v/>
      </c>
      <c r="AA869" s="55" t="n">
        <f aca="false">MATCH(A869,DATAS,0)</f>
        <v>1</v>
      </c>
      <c r="AB869" s="55" t="n">
        <f aca="false">IF(AND(E869&gt;0,OR(AND(B869&gt;=1,B869&lt;=6),B869=10)),1,0)</f>
        <v>1</v>
      </c>
      <c r="AC869" s="55" t="n">
        <f aca="false">IF(AND(E869&gt;0,B869=10),1,0)</f>
        <v>0</v>
      </c>
      <c r="AD869" s="0" t="str">
        <f aca="false">IF(AND(C868=C869,AA868=AA869-1),AB868,"")</f>
        <v/>
      </c>
      <c r="AE869" s="0" t="str">
        <f aca="false">IF(AND(C868=C869,AA868=AA869-1),AC868,"")</f>
        <v/>
      </c>
      <c r="AF869" s="0" t="str">
        <f aca="false">IF(AA869=1,"",IF(AND(AB869=1,AD869&lt;&gt;1),1,0))</f>
        <v/>
      </c>
      <c r="AG869" s="0" t="str">
        <f aca="false">IF(AA869=1,"",IF(AND(AC869=1,AE869&lt;&gt;1),1,0))</f>
        <v/>
      </c>
      <c r="AH869" s="60" t="str">
        <f aca="false">IF(AND(E869&gt;0,AA869&lt;2,NOT(AND(C870=C869,AA870=AA869+1))),INDEX(DATAS,AA869+1),"")</f>
        <v/>
      </c>
      <c r="AI869" s="60" t="str">
        <f aca="false">IF(AND(AC869=1,AA869&lt;2),IF(AND(C870=C869,AA870=AA869+1),IF(AC870=1,"",INDEX(DATAS,AA869+1)),INDEX(DATAS,AA869+1)),"")</f>
        <v/>
      </c>
    </row>
    <row r="870" customFormat="false" ht="15" hidden="false" customHeight="false" outlineLevel="0" collapsed="false">
      <c r="A870" s="60" t="n">
        <v>46310</v>
      </c>
      <c r="B870" s="0" t="n">
        <v>2</v>
      </c>
      <c r="C870" s="0" t="n">
        <v>4169</v>
      </c>
      <c r="D870" s="0" t="n">
        <v>27</v>
      </c>
      <c r="E870" s="0" t="n">
        <v>3</v>
      </c>
      <c r="F870" s="55" t="s">
        <v>490</v>
      </c>
      <c r="G870" s="0" t="n">
        <v>35.7</v>
      </c>
      <c r="H870" s="0" t="n">
        <v>38</v>
      </c>
      <c r="I870" s="55" t="s">
        <v>166</v>
      </c>
      <c r="J870" s="0" t="n">
        <v>27</v>
      </c>
      <c r="M870" s="0" t="n">
        <v>456.57</v>
      </c>
      <c r="N870" s="0" t="n">
        <v>44.99</v>
      </c>
      <c r="O870" s="0" t="n">
        <v>27.26</v>
      </c>
      <c r="U870" s="0" t="n">
        <v>1521</v>
      </c>
      <c r="V870" s="0" t="n">
        <v>0</v>
      </c>
      <c r="X870" s="55" t="n">
        <f aca="false">IF(I870="Male",0,1)</f>
        <v>1</v>
      </c>
      <c r="Y870" s="55" t="n">
        <f aca="false">IF(OR(I870="DNB",I870="Dry DNB"),1,0)</f>
        <v>0</v>
      </c>
      <c r="Z870" s="0" t="str">
        <f aca="false">IF(ISNUMBER(W870),A870-W870,"")</f>
        <v/>
      </c>
      <c r="AA870" s="55" t="n">
        <f aca="false">MATCH(A870,DATAS,0)</f>
        <v>2</v>
      </c>
      <c r="AB870" s="55" t="n">
        <f aca="false">IF(AND(E870&gt;0,OR(AND(B870&gt;=1,B870&lt;=6),B870=10)),1,0)</f>
        <v>1</v>
      </c>
      <c r="AC870" s="55" t="n">
        <f aca="false">IF(AND(E870&gt;0,B870=10),1,0)</f>
        <v>0</v>
      </c>
      <c r="AD870" s="55" t="n">
        <f aca="false">IF(AND(C869=C870,AA869=AA870-1),AB869,"")</f>
        <v>1</v>
      </c>
      <c r="AE870" s="55" t="n">
        <f aca="false">IF(AND(C869=C870,AA869=AA870-1),AC869,"")</f>
        <v>0</v>
      </c>
      <c r="AF870" s="55" t="n">
        <f aca="false">IF(AA870=1,"",IF(AND(AB870=1,AD870&lt;&gt;1),1,0))</f>
        <v>0</v>
      </c>
      <c r="AG870" s="55" t="n">
        <f aca="false">IF(AA870=1,"",IF(AND(AC870=1,AE870&lt;&gt;1),1,0))</f>
        <v>0</v>
      </c>
      <c r="AH870" s="60" t="str">
        <f aca="false">IF(AND(E870&gt;0,AA870&lt;2,NOT(AND(C871=C870,AA871=AA870+1))),INDEX(DATAS,AA870+1),"")</f>
        <v/>
      </c>
      <c r="AI870" s="60" t="str">
        <f aca="false">IF(AND(AC870=1,AA870&lt;2),IF(AND(C871=C870,AA871=AA870+1),IF(AC871=1,"",INDEX(DATAS,AA870+1)),INDEX(DATAS,AA870+1)),"")</f>
        <v/>
      </c>
    </row>
    <row r="871" customFormat="false" ht="15" hidden="false" customHeight="false" outlineLevel="0" collapsed="false">
      <c r="A871" s="60" t="n">
        <v>46309</v>
      </c>
      <c r="B871" s="0" t="n">
        <v>6</v>
      </c>
      <c r="C871" s="0" t="n">
        <v>4173</v>
      </c>
      <c r="D871" s="0" t="n">
        <v>161</v>
      </c>
      <c r="E871" s="0" t="n">
        <v>3</v>
      </c>
      <c r="F871" s="55" t="s">
        <v>491</v>
      </c>
      <c r="G871" s="0" t="n">
        <v>24.5</v>
      </c>
      <c r="H871" s="0" t="n">
        <v>22</v>
      </c>
      <c r="I871" s="55" t="s">
        <v>157</v>
      </c>
      <c r="J871" s="0" t="n">
        <v>85</v>
      </c>
      <c r="K871" s="0" t="n">
        <v>63</v>
      </c>
      <c r="L871" s="0" t="n">
        <v>76</v>
      </c>
      <c r="M871" s="0" t="n">
        <v>711.02</v>
      </c>
      <c r="N871" s="0" t="n">
        <v>27.43</v>
      </c>
      <c r="O871" s="0" t="n">
        <v>24.75</v>
      </c>
      <c r="P871" s="0" t="n">
        <v>3.39</v>
      </c>
      <c r="Q871" s="0" t="n">
        <v>3.52</v>
      </c>
      <c r="R871" s="0" t="n">
        <v>3582</v>
      </c>
      <c r="S871" s="0" t="n">
        <v>7402</v>
      </c>
      <c r="T871" s="0" t="n">
        <v>37.3</v>
      </c>
      <c r="U871" s="0" t="n">
        <v>1518</v>
      </c>
      <c r="V871" s="0" t="n">
        <v>2</v>
      </c>
      <c r="W871" s="60" t="n">
        <v>46234</v>
      </c>
      <c r="X871" s="55" t="n">
        <f aca="false">IF(I871="Male",0,1)</f>
        <v>1</v>
      </c>
      <c r="Y871" s="55" t="n">
        <f aca="false">IF(OR(I871="DNB",I871="Dry DNB"),1,0)</f>
        <v>0</v>
      </c>
      <c r="Z871" s="55" t="n">
        <f aca="false">IF(ISNUMBER(W871),A871-W871,"")</f>
        <v>75</v>
      </c>
      <c r="AA871" s="55" t="n">
        <f aca="false">MATCH(A871,DATAS,0)</f>
        <v>1</v>
      </c>
      <c r="AB871" s="55" t="n">
        <f aca="false">IF(AND(E871&gt;0,OR(AND(B871&gt;=1,B871&lt;=6),B871=10)),1,0)</f>
        <v>1</v>
      </c>
      <c r="AC871" s="55" t="n">
        <f aca="false">IF(AND(E871&gt;0,B871=10),1,0)</f>
        <v>0</v>
      </c>
      <c r="AD871" s="0" t="str">
        <f aca="false">IF(AND(C870=C871,AA870=AA871-1),AB870,"")</f>
        <v/>
      </c>
      <c r="AE871" s="0" t="str">
        <f aca="false">IF(AND(C870=C871,AA870=AA871-1),AC870,"")</f>
        <v/>
      </c>
      <c r="AF871" s="0" t="str">
        <f aca="false">IF(AA871=1,"",IF(AND(AB871=1,AD871&lt;&gt;1),1,0))</f>
        <v/>
      </c>
      <c r="AG871" s="0" t="str">
        <f aca="false">IF(AA871=1,"",IF(AND(AC871=1,AE871&lt;&gt;1),1,0))</f>
        <v/>
      </c>
      <c r="AH871" s="60" t="str">
        <f aca="false">IF(AND(E871&gt;0,AA871&lt;2,NOT(AND(C872=C871,AA872=AA871+1))),INDEX(DATAS,AA871+1),"")</f>
        <v/>
      </c>
      <c r="AI871" s="60" t="str">
        <f aca="false">IF(AND(AC871=1,AA871&lt;2),IF(AND(C872=C871,AA872=AA871+1),IF(AC872=1,"",INDEX(DATAS,AA871+1)),INDEX(DATAS,AA871+1)),"")</f>
        <v/>
      </c>
    </row>
    <row r="872" customFormat="false" ht="15" hidden="false" customHeight="false" outlineLevel="0" collapsed="false">
      <c r="A872" s="60" t="n">
        <v>46310</v>
      </c>
      <c r="B872" s="0" t="n">
        <v>6</v>
      </c>
      <c r="C872" s="0" t="n">
        <v>4173</v>
      </c>
      <c r="D872" s="0" t="n">
        <v>162</v>
      </c>
      <c r="E872" s="0" t="n">
        <v>3</v>
      </c>
      <c r="F872" s="55" t="s">
        <v>491</v>
      </c>
      <c r="G872" s="0" t="n">
        <v>30.6</v>
      </c>
      <c r="H872" s="0" t="n">
        <v>22</v>
      </c>
      <c r="I872" s="55" t="s">
        <v>157</v>
      </c>
      <c r="J872" s="0" t="n">
        <v>85</v>
      </c>
      <c r="K872" s="0" t="n">
        <v>63</v>
      </c>
      <c r="L872" s="0" t="n">
        <v>77</v>
      </c>
      <c r="M872" s="0" t="n">
        <v>711.02</v>
      </c>
      <c r="N872" s="0" t="n">
        <v>27.43</v>
      </c>
      <c r="O872" s="0" t="n">
        <v>24.75</v>
      </c>
      <c r="P872" s="0" t="n">
        <v>3.39</v>
      </c>
      <c r="Q872" s="0" t="n">
        <v>3.52</v>
      </c>
      <c r="T872" s="0" t="n">
        <v>37.3</v>
      </c>
      <c r="U872" s="0" t="n">
        <v>1519</v>
      </c>
      <c r="V872" s="0" t="n">
        <v>2</v>
      </c>
      <c r="W872" s="60" t="n">
        <v>46234</v>
      </c>
      <c r="X872" s="55" t="n">
        <f aca="false">IF(I872="Male",0,1)</f>
        <v>1</v>
      </c>
      <c r="Y872" s="55" t="n">
        <f aca="false">IF(OR(I872="DNB",I872="Dry DNB"),1,0)</f>
        <v>0</v>
      </c>
      <c r="Z872" s="55" t="n">
        <f aca="false">IF(ISNUMBER(W872),A872-W872,"")</f>
        <v>76</v>
      </c>
      <c r="AA872" s="55" t="n">
        <f aca="false">MATCH(A872,DATAS,0)</f>
        <v>2</v>
      </c>
      <c r="AB872" s="55" t="n">
        <f aca="false">IF(AND(E872&gt;0,OR(AND(B872&gt;=1,B872&lt;=6),B872=10)),1,0)</f>
        <v>1</v>
      </c>
      <c r="AC872" s="55" t="n">
        <f aca="false">IF(AND(E872&gt;0,B872=10),1,0)</f>
        <v>0</v>
      </c>
      <c r="AD872" s="55" t="n">
        <f aca="false">IF(AND(C871=C872,AA871=AA872-1),AB871,"")</f>
        <v>1</v>
      </c>
      <c r="AE872" s="55" t="n">
        <f aca="false">IF(AND(C871=C872,AA871=AA872-1),AC871,"")</f>
        <v>0</v>
      </c>
      <c r="AF872" s="55" t="n">
        <f aca="false">IF(AA872=1,"",IF(AND(AB872=1,AD872&lt;&gt;1),1,0))</f>
        <v>0</v>
      </c>
      <c r="AG872" s="55" t="n">
        <f aca="false">IF(AA872=1,"",IF(AND(AC872=1,AE872&lt;&gt;1),1,0))</f>
        <v>0</v>
      </c>
      <c r="AH872" s="60" t="str">
        <f aca="false">IF(AND(E872&gt;0,AA872&lt;2,NOT(AND(C873=C872,AA873=AA872+1))),INDEX(DATAS,AA872+1),"")</f>
        <v/>
      </c>
      <c r="AI872" s="60" t="str">
        <f aca="false">IF(AND(AC872=1,AA872&lt;2),IF(AND(C873=C872,AA873=AA872+1),IF(AC873=1,"",INDEX(DATAS,AA872+1)),INDEX(DATAS,AA872+1)),"")</f>
        <v/>
      </c>
    </row>
    <row r="873" customFormat="false" ht="15" hidden="false" customHeight="false" outlineLevel="0" collapsed="false">
      <c r="A873" s="60" t="n">
        <v>46309</v>
      </c>
      <c r="B873" s="0" t="n">
        <v>10</v>
      </c>
      <c r="C873" s="0" t="n">
        <v>4175</v>
      </c>
      <c r="D873" s="0" t="n">
        <v>118</v>
      </c>
      <c r="E873" s="0" t="n">
        <v>3</v>
      </c>
      <c r="F873" s="55" t="s">
        <v>491</v>
      </c>
      <c r="G873" s="0" t="n">
        <v>24.1</v>
      </c>
      <c r="H873" s="0" t="n">
        <v>24</v>
      </c>
      <c r="I873" s="55" t="s">
        <v>177</v>
      </c>
      <c r="J873" s="0" t="n">
        <v>118</v>
      </c>
      <c r="K873" s="0" t="n">
        <v>69</v>
      </c>
      <c r="M873" s="0" t="n">
        <v>1162.1</v>
      </c>
      <c r="N873" s="0" t="n">
        <v>38.11</v>
      </c>
      <c r="O873" s="0" t="n">
        <v>33.37</v>
      </c>
      <c r="P873" s="0" t="n">
        <v>2.44</v>
      </c>
      <c r="Q873" s="0" t="n">
        <v>2.94</v>
      </c>
      <c r="R873" s="0" t="n">
        <v>5236</v>
      </c>
      <c r="S873" s="0" t="n">
        <v>10306</v>
      </c>
      <c r="T873" s="0" t="n">
        <v>57.15</v>
      </c>
      <c r="U873" s="0" t="n">
        <v>1518</v>
      </c>
      <c r="V873" s="0" t="n">
        <v>1</v>
      </c>
      <c r="W873" s="60" t="n">
        <v>46261</v>
      </c>
      <c r="X873" s="55" t="n">
        <f aca="false">IF(I873="Male",0,1)</f>
        <v>1</v>
      </c>
      <c r="Y873" s="55" t="n">
        <f aca="false">IF(OR(I873="DNB",I873="Dry DNB"),1,0)</f>
        <v>0</v>
      </c>
      <c r="Z873" s="55" t="n">
        <f aca="false">IF(ISNUMBER(W873),A873-W873,"")</f>
        <v>48</v>
      </c>
      <c r="AA873" s="55" t="n">
        <f aca="false">MATCH(A873,DATAS,0)</f>
        <v>1</v>
      </c>
      <c r="AB873" s="55" t="n">
        <f aca="false">IF(AND(E873&gt;0,OR(AND(B873&gt;=1,B873&lt;=6),B873=10)),1,0)</f>
        <v>1</v>
      </c>
      <c r="AC873" s="55" t="n">
        <f aca="false">IF(AND(E873&gt;0,B873=10),1,0)</f>
        <v>1</v>
      </c>
      <c r="AD873" s="0" t="str">
        <f aca="false">IF(AND(C872=C873,AA872=AA873-1),AB872,"")</f>
        <v/>
      </c>
      <c r="AE873" s="0" t="str">
        <f aca="false">IF(AND(C872=C873,AA872=AA873-1),AC872,"")</f>
        <v/>
      </c>
      <c r="AF873" s="0" t="str">
        <f aca="false">IF(AA873=1,"",IF(AND(AB873=1,AD873&lt;&gt;1),1,0))</f>
        <v/>
      </c>
      <c r="AG873" s="0" t="str">
        <f aca="false">IF(AA873=1,"",IF(AND(AC873=1,AE873&lt;&gt;1),1,0))</f>
        <v/>
      </c>
      <c r="AH873" s="60" t="str">
        <f aca="false">IF(AND(E873&gt;0,AA873&lt;2,NOT(AND(C874=C873,AA874=AA873+1))),INDEX(DATAS,AA873+1),"")</f>
        <v/>
      </c>
      <c r="AI873" s="60" t="str">
        <f aca="false">IF(AND(AC873=1,AA873&lt;2),IF(AND(C874=C873,AA874=AA873+1),IF(AC874=1,"",INDEX(DATAS,AA873+1)),INDEX(DATAS,AA873+1)),"")</f>
        <v/>
      </c>
    </row>
    <row r="874" customFormat="false" ht="15" hidden="false" customHeight="false" outlineLevel="0" collapsed="false">
      <c r="A874" s="60" t="n">
        <v>46310</v>
      </c>
      <c r="B874" s="0" t="n">
        <v>10</v>
      </c>
      <c r="C874" s="0" t="n">
        <v>4175</v>
      </c>
      <c r="D874" s="0" t="n">
        <v>119</v>
      </c>
      <c r="E874" s="0" t="n">
        <v>3</v>
      </c>
      <c r="F874" s="55" t="s">
        <v>491</v>
      </c>
      <c r="G874" s="0" t="n">
        <v>25.7</v>
      </c>
      <c r="H874" s="0" t="n">
        <v>26</v>
      </c>
      <c r="I874" s="55" t="s">
        <v>177</v>
      </c>
      <c r="J874" s="0" t="n">
        <v>119</v>
      </c>
      <c r="K874" s="0" t="n">
        <v>69</v>
      </c>
      <c r="M874" s="0" t="n">
        <v>1162.1</v>
      </c>
      <c r="N874" s="0" t="n">
        <v>38.11</v>
      </c>
      <c r="O874" s="0" t="n">
        <v>33.37</v>
      </c>
      <c r="P874" s="0" t="n">
        <v>2.44</v>
      </c>
      <c r="Q874" s="0" t="n">
        <v>2.94</v>
      </c>
      <c r="T874" s="0" t="n">
        <v>57.15</v>
      </c>
      <c r="U874" s="0" t="n">
        <v>1519</v>
      </c>
      <c r="V874" s="0" t="n">
        <v>1</v>
      </c>
      <c r="W874" s="60" t="n">
        <v>46261</v>
      </c>
      <c r="X874" s="55" t="n">
        <f aca="false">IF(I874="Male",0,1)</f>
        <v>1</v>
      </c>
      <c r="Y874" s="55" t="n">
        <f aca="false">IF(OR(I874="DNB",I874="Dry DNB"),1,0)</f>
        <v>0</v>
      </c>
      <c r="Z874" s="55" t="n">
        <f aca="false">IF(ISNUMBER(W874),A874-W874,"")</f>
        <v>49</v>
      </c>
      <c r="AA874" s="55" t="n">
        <f aca="false">MATCH(A874,DATAS,0)</f>
        <v>2</v>
      </c>
      <c r="AB874" s="55" t="n">
        <f aca="false">IF(AND(E874&gt;0,OR(AND(B874&gt;=1,B874&lt;=6),B874=10)),1,0)</f>
        <v>1</v>
      </c>
      <c r="AC874" s="55" t="n">
        <f aca="false">IF(AND(E874&gt;0,B874=10),1,0)</f>
        <v>1</v>
      </c>
      <c r="AD874" s="55" t="n">
        <f aca="false">IF(AND(C873=C874,AA873=AA874-1),AB873,"")</f>
        <v>1</v>
      </c>
      <c r="AE874" s="55" t="n">
        <f aca="false">IF(AND(C873=C874,AA873=AA874-1),AC873,"")</f>
        <v>1</v>
      </c>
      <c r="AF874" s="55" t="n">
        <f aca="false">IF(AA874=1,"",IF(AND(AB874=1,AD874&lt;&gt;1),1,0))</f>
        <v>0</v>
      </c>
      <c r="AG874" s="55" t="n">
        <f aca="false">IF(AA874=1,"",IF(AND(AC874=1,AE874&lt;&gt;1),1,0))</f>
        <v>0</v>
      </c>
      <c r="AH874" s="60" t="str">
        <f aca="false">IF(AND(E874&gt;0,AA874&lt;2,NOT(AND(C875=C874,AA875=AA874+1))),INDEX(DATAS,AA874+1),"")</f>
        <v/>
      </c>
      <c r="AI874" s="60" t="str">
        <f aca="false">IF(AND(AC874=1,AA874&lt;2),IF(AND(C875=C874,AA875=AA874+1),IF(AC875=1,"",INDEX(DATAS,AA874+1)),INDEX(DATAS,AA874+1)),"")</f>
        <v/>
      </c>
    </row>
    <row r="875" customFormat="false" ht="15" hidden="false" customHeight="false" outlineLevel="0" collapsed="false">
      <c r="A875" s="60" t="n">
        <v>46309</v>
      </c>
      <c r="B875" s="0" t="n">
        <v>7</v>
      </c>
      <c r="C875" s="0" t="n">
        <v>4176</v>
      </c>
      <c r="D875" s="0" t="n">
        <v>422</v>
      </c>
      <c r="E875" s="0" t="n">
        <v>2</v>
      </c>
      <c r="F875" s="55" t="s">
        <v>492</v>
      </c>
      <c r="I875" s="55" t="s">
        <v>162</v>
      </c>
      <c r="J875" s="0" t="n">
        <v>199</v>
      </c>
      <c r="K875" s="0" t="n">
        <v>59</v>
      </c>
      <c r="L875" s="0" t="n">
        <v>245</v>
      </c>
      <c r="M875" s="0" t="n">
        <v>831.98</v>
      </c>
      <c r="N875" s="0" t="n">
        <v>27.39</v>
      </c>
      <c r="O875" s="0" t="n">
        <v>29.94</v>
      </c>
      <c r="P875" s="0" t="n">
        <v>4.4</v>
      </c>
      <c r="Q875" s="0" t="n">
        <v>3.91</v>
      </c>
      <c r="R875" s="0" t="n">
        <v>6187</v>
      </c>
      <c r="S875" s="0" t="n">
        <v>12575</v>
      </c>
      <c r="T875" s="0" t="n">
        <v>71.15</v>
      </c>
      <c r="U875" s="0" t="n">
        <v>1517</v>
      </c>
      <c r="V875" s="0" t="n">
        <v>5</v>
      </c>
      <c r="W875" s="60" t="n">
        <v>46065</v>
      </c>
      <c r="X875" s="55" t="n">
        <f aca="false">IF(I875="Male",0,1)</f>
        <v>1</v>
      </c>
      <c r="Y875" s="55" t="n">
        <f aca="false">IF(OR(I875="DNB",I875="Dry DNB"),1,0)</f>
        <v>0</v>
      </c>
      <c r="Z875" s="55" t="n">
        <f aca="false">IF(ISNUMBER(W875),A875-W875,"")</f>
        <v>244</v>
      </c>
      <c r="AA875" s="55" t="n">
        <f aca="false">MATCH(A875,DATAS,0)</f>
        <v>1</v>
      </c>
      <c r="AB875" s="55" t="n">
        <f aca="false">IF(AND(E875&gt;0,OR(AND(B875&gt;=1,B875&lt;=6),B875=10)),1,0)</f>
        <v>0</v>
      </c>
      <c r="AC875" s="55" t="n">
        <f aca="false">IF(AND(E875&gt;0,B875=10),1,0)</f>
        <v>0</v>
      </c>
      <c r="AD875" s="0" t="str">
        <f aca="false">IF(AND(C874=C875,AA874=AA875-1),AB874,"")</f>
        <v/>
      </c>
      <c r="AE875" s="0" t="str">
        <f aca="false">IF(AND(C874=C875,AA874=AA875-1),AC874,"")</f>
        <v/>
      </c>
      <c r="AF875" s="0" t="str">
        <f aca="false">IF(AA875=1,"",IF(AND(AB875=1,AD875&lt;&gt;1),1,0))</f>
        <v/>
      </c>
      <c r="AG875" s="0" t="str">
        <f aca="false">IF(AA875=1,"",IF(AND(AC875=1,AE875&lt;&gt;1),1,0))</f>
        <v/>
      </c>
      <c r="AH875" s="60" t="str">
        <f aca="false">IF(AND(E875&gt;0,AA875&lt;2,NOT(AND(C876=C875,AA876=AA875+1))),INDEX(DATAS,AA875+1),"")</f>
        <v/>
      </c>
      <c r="AI875" s="60" t="str">
        <f aca="false">IF(AND(AC875=1,AA875&lt;2),IF(AND(C876=C875,AA876=AA875+1),IF(AC876=1,"",INDEX(DATAS,AA875+1)),INDEX(DATAS,AA875+1)),"")</f>
        <v/>
      </c>
    </row>
    <row r="876" customFormat="false" ht="15" hidden="false" customHeight="false" outlineLevel="0" collapsed="false">
      <c r="A876" s="60" t="n">
        <v>46310</v>
      </c>
      <c r="B876" s="0" t="n">
        <v>7</v>
      </c>
      <c r="C876" s="0" t="n">
        <v>4176</v>
      </c>
      <c r="D876" s="0" t="n">
        <v>422</v>
      </c>
      <c r="E876" s="0" t="n">
        <v>2</v>
      </c>
      <c r="F876" s="55" t="s">
        <v>492</v>
      </c>
      <c r="I876" s="55" t="s">
        <v>162</v>
      </c>
      <c r="J876" s="0" t="n">
        <v>199</v>
      </c>
      <c r="K876" s="0" t="n">
        <v>59</v>
      </c>
      <c r="L876" s="0" t="n">
        <v>246</v>
      </c>
      <c r="M876" s="0" t="n">
        <v>831.98</v>
      </c>
      <c r="N876" s="0" t="n">
        <v>27.39</v>
      </c>
      <c r="O876" s="0" t="n">
        <v>29.94</v>
      </c>
      <c r="P876" s="0" t="n">
        <v>4.4</v>
      </c>
      <c r="Q876" s="0" t="n">
        <v>3.91</v>
      </c>
      <c r="T876" s="0" t="n">
        <v>71.15</v>
      </c>
      <c r="U876" s="0" t="n">
        <v>1518</v>
      </c>
      <c r="V876" s="0" t="n">
        <v>5</v>
      </c>
      <c r="W876" s="60" t="n">
        <v>46065</v>
      </c>
      <c r="X876" s="55" t="n">
        <f aca="false">IF(I876="Male",0,1)</f>
        <v>1</v>
      </c>
      <c r="Y876" s="55" t="n">
        <f aca="false">IF(OR(I876="DNB",I876="Dry DNB"),1,0)</f>
        <v>0</v>
      </c>
      <c r="Z876" s="55" t="n">
        <f aca="false">IF(ISNUMBER(W876),A876-W876,"")</f>
        <v>245</v>
      </c>
      <c r="AA876" s="55" t="n">
        <f aca="false">MATCH(A876,DATAS,0)</f>
        <v>2</v>
      </c>
      <c r="AB876" s="55" t="n">
        <f aca="false">IF(AND(E876&gt;0,OR(AND(B876&gt;=1,B876&lt;=6),B876=10)),1,0)</f>
        <v>0</v>
      </c>
      <c r="AC876" s="55" t="n">
        <f aca="false">IF(AND(E876&gt;0,B876=10),1,0)</f>
        <v>0</v>
      </c>
      <c r="AD876" s="55" t="n">
        <f aca="false">IF(AND(C875=C876,AA875=AA876-1),AB875,"")</f>
        <v>0</v>
      </c>
      <c r="AE876" s="55" t="n">
        <f aca="false">IF(AND(C875=C876,AA875=AA876-1),AC875,"")</f>
        <v>0</v>
      </c>
      <c r="AF876" s="55" t="n">
        <f aca="false">IF(AA876=1,"",IF(AND(AB876=1,AD876&lt;&gt;1),1,0))</f>
        <v>0</v>
      </c>
      <c r="AG876" s="55" t="n">
        <f aca="false">IF(AA876=1,"",IF(AND(AC876=1,AE876&lt;&gt;1),1,0))</f>
        <v>0</v>
      </c>
      <c r="AH876" s="60" t="str">
        <f aca="false">IF(AND(E876&gt;0,AA876&lt;2,NOT(AND(C877=C876,AA877=AA876+1))),INDEX(DATAS,AA876+1),"")</f>
        <v/>
      </c>
      <c r="AI876" s="60" t="str">
        <f aca="false">IF(AND(AC876=1,AA876&lt;2),IF(AND(C877=C876,AA877=AA876+1),IF(AC877=1,"",INDEX(DATAS,AA876+1)),INDEX(DATAS,AA876+1)),"")</f>
        <v/>
      </c>
    </row>
    <row r="877" customFormat="false" ht="15" hidden="false" customHeight="false" outlineLevel="0" collapsed="false">
      <c r="A877" s="60" t="n">
        <v>46309</v>
      </c>
      <c r="B877" s="0" t="n">
        <v>7</v>
      </c>
      <c r="C877" s="0" t="n">
        <v>4177</v>
      </c>
      <c r="D877" s="0" t="n">
        <v>378</v>
      </c>
      <c r="E877" s="0" t="n">
        <v>2</v>
      </c>
      <c r="F877" s="55" t="s">
        <v>492</v>
      </c>
      <c r="I877" s="55" t="s">
        <v>162</v>
      </c>
      <c r="J877" s="0" t="n">
        <v>352</v>
      </c>
      <c r="K877" s="0" t="n">
        <v>64</v>
      </c>
      <c r="L877" s="0" t="n">
        <v>90</v>
      </c>
      <c r="M877" s="0" t="n">
        <v>211.52</v>
      </c>
      <c r="N877" s="0" t="n">
        <v>52.45</v>
      </c>
      <c r="O877" s="0" t="n">
        <v>29.81</v>
      </c>
      <c r="P877" s="0" t="n">
        <v>9.8</v>
      </c>
      <c r="Q877" s="0" t="n">
        <v>5.73</v>
      </c>
      <c r="R877" s="0" t="n">
        <v>4995</v>
      </c>
      <c r="S877" s="0" t="n">
        <v>9370</v>
      </c>
      <c r="T877" s="0" t="n">
        <v>52.55</v>
      </c>
      <c r="U877" s="0" t="n">
        <v>1517</v>
      </c>
      <c r="V877" s="0" t="n">
        <v>8</v>
      </c>
      <c r="W877" s="60" t="n">
        <v>46181</v>
      </c>
      <c r="X877" s="55" t="n">
        <f aca="false">IF(I877="Male",0,1)</f>
        <v>1</v>
      </c>
      <c r="Y877" s="55" t="n">
        <f aca="false">IF(OR(I877="DNB",I877="Dry DNB"),1,0)</f>
        <v>0</v>
      </c>
      <c r="Z877" s="55" t="n">
        <f aca="false">IF(ISNUMBER(W877),A877-W877,"")</f>
        <v>128</v>
      </c>
      <c r="AA877" s="55" t="n">
        <f aca="false">MATCH(A877,DATAS,0)</f>
        <v>1</v>
      </c>
      <c r="AB877" s="55" t="n">
        <f aca="false">IF(AND(E877&gt;0,OR(AND(B877&gt;=1,B877&lt;=6),B877=10)),1,0)</f>
        <v>0</v>
      </c>
      <c r="AC877" s="55" t="n">
        <f aca="false">IF(AND(E877&gt;0,B877=10),1,0)</f>
        <v>0</v>
      </c>
      <c r="AD877" s="0" t="str">
        <f aca="false">IF(AND(C876=C877,AA876=AA877-1),AB876,"")</f>
        <v/>
      </c>
      <c r="AE877" s="0" t="str">
        <f aca="false">IF(AND(C876=C877,AA876=AA877-1),AC876,"")</f>
        <v/>
      </c>
      <c r="AF877" s="0" t="str">
        <f aca="false">IF(AA877=1,"",IF(AND(AB877=1,AD877&lt;&gt;1),1,0))</f>
        <v/>
      </c>
      <c r="AG877" s="0" t="str">
        <f aca="false">IF(AA877=1,"",IF(AND(AC877=1,AE877&lt;&gt;1),1,0))</f>
        <v/>
      </c>
      <c r="AH877" s="60" t="str">
        <f aca="false">IF(AND(E877&gt;0,AA877&lt;2,NOT(AND(C878=C877,AA878=AA877+1))),INDEX(DATAS,AA877+1),"")</f>
        <v/>
      </c>
      <c r="AI877" s="60" t="str">
        <f aca="false">IF(AND(AC877=1,AA877&lt;2),IF(AND(C878=C877,AA878=AA877+1),IF(AC878=1,"",INDEX(DATAS,AA877+1)),INDEX(DATAS,AA877+1)),"")</f>
        <v/>
      </c>
    </row>
    <row r="878" customFormat="false" ht="15" hidden="false" customHeight="false" outlineLevel="0" collapsed="false">
      <c r="A878" s="60" t="n">
        <v>46310</v>
      </c>
      <c r="B878" s="0" t="n">
        <v>7</v>
      </c>
      <c r="C878" s="0" t="n">
        <v>4177</v>
      </c>
      <c r="D878" s="0" t="n">
        <v>378</v>
      </c>
      <c r="E878" s="0" t="n">
        <v>2</v>
      </c>
      <c r="F878" s="55" t="s">
        <v>492</v>
      </c>
      <c r="I878" s="55" t="s">
        <v>162</v>
      </c>
      <c r="J878" s="0" t="n">
        <v>352</v>
      </c>
      <c r="K878" s="0" t="n">
        <v>64</v>
      </c>
      <c r="L878" s="0" t="n">
        <v>91</v>
      </c>
      <c r="M878" s="0" t="n">
        <v>211.52</v>
      </c>
      <c r="N878" s="0" t="n">
        <v>52.45</v>
      </c>
      <c r="O878" s="0" t="n">
        <v>29.81</v>
      </c>
      <c r="P878" s="0" t="n">
        <v>9.8</v>
      </c>
      <c r="Q878" s="0" t="n">
        <v>5.73</v>
      </c>
      <c r="T878" s="0" t="n">
        <v>52.55</v>
      </c>
      <c r="U878" s="0" t="n">
        <v>1518</v>
      </c>
      <c r="V878" s="0" t="n">
        <v>8</v>
      </c>
      <c r="W878" s="60" t="n">
        <v>46181</v>
      </c>
      <c r="X878" s="55" t="n">
        <f aca="false">IF(I878="Male",0,1)</f>
        <v>1</v>
      </c>
      <c r="Y878" s="55" t="n">
        <f aca="false">IF(OR(I878="DNB",I878="Dry DNB"),1,0)</f>
        <v>0</v>
      </c>
      <c r="Z878" s="55" t="n">
        <f aca="false">IF(ISNUMBER(W878),A878-W878,"")</f>
        <v>129</v>
      </c>
      <c r="AA878" s="55" t="n">
        <f aca="false">MATCH(A878,DATAS,0)</f>
        <v>2</v>
      </c>
      <c r="AB878" s="55" t="n">
        <f aca="false">IF(AND(E878&gt;0,OR(AND(B878&gt;=1,B878&lt;=6),B878=10)),1,0)</f>
        <v>0</v>
      </c>
      <c r="AC878" s="55" t="n">
        <f aca="false">IF(AND(E878&gt;0,B878=10),1,0)</f>
        <v>0</v>
      </c>
      <c r="AD878" s="55" t="n">
        <f aca="false">IF(AND(C877=C878,AA877=AA878-1),AB877,"")</f>
        <v>0</v>
      </c>
      <c r="AE878" s="55" t="n">
        <f aca="false">IF(AND(C877=C878,AA877=AA878-1),AC877,"")</f>
        <v>0</v>
      </c>
      <c r="AF878" s="55" t="n">
        <f aca="false">IF(AA878=1,"",IF(AND(AB878=1,AD878&lt;&gt;1),1,0))</f>
        <v>0</v>
      </c>
      <c r="AG878" s="55" t="n">
        <f aca="false">IF(AA878=1,"",IF(AND(AC878=1,AE878&lt;&gt;1),1,0))</f>
        <v>0</v>
      </c>
      <c r="AH878" s="60" t="str">
        <f aca="false">IF(AND(E878&gt;0,AA878&lt;2,NOT(AND(C879=C878,AA879=AA878+1))),INDEX(DATAS,AA878+1),"")</f>
        <v/>
      </c>
      <c r="AI878" s="60" t="str">
        <f aca="false">IF(AND(AC878=1,AA878&lt;2),IF(AND(C879=C878,AA879=AA878+1),IF(AC879=1,"",INDEX(DATAS,AA878+1)),INDEX(DATAS,AA878+1)),"")</f>
        <v/>
      </c>
    </row>
    <row r="879" customFormat="false" ht="15" hidden="false" customHeight="false" outlineLevel="0" collapsed="false">
      <c r="A879" s="60" t="n">
        <v>46309</v>
      </c>
      <c r="B879" s="0" t="n">
        <v>2</v>
      </c>
      <c r="C879" s="0" t="n">
        <v>4178</v>
      </c>
      <c r="D879" s="0" t="n">
        <v>205</v>
      </c>
      <c r="E879" s="0" t="n">
        <v>2</v>
      </c>
      <c r="F879" s="55" t="s">
        <v>493</v>
      </c>
      <c r="G879" s="0" t="n">
        <v>56.2</v>
      </c>
      <c r="H879" s="0" t="n">
        <v>52</v>
      </c>
      <c r="I879" s="55" t="s">
        <v>157</v>
      </c>
      <c r="J879" s="0" t="n">
        <v>65</v>
      </c>
      <c r="K879" s="0" t="n">
        <v>65</v>
      </c>
      <c r="L879" s="0" t="n">
        <v>140</v>
      </c>
      <c r="M879" s="0" t="n">
        <v>754.47</v>
      </c>
      <c r="N879" s="0" t="n">
        <v>26.51</v>
      </c>
      <c r="O879" s="0" t="n">
        <v>19.95</v>
      </c>
      <c r="P879" s="0" t="n">
        <v>2.74</v>
      </c>
      <c r="Q879" s="0" t="n">
        <v>3.2</v>
      </c>
      <c r="R879" s="0" t="n">
        <v>6449</v>
      </c>
      <c r="S879" s="0" t="n">
        <v>12909</v>
      </c>
      <c r="T879" s="0" t="n">
        <v>69.7</v>
      </c>
      <c r="U879" s="0" t="n">
        <v>1514</v>
      </c>
      <c r="V879" s="0" t="n">
        <v>1</v>
      </c>
      <c r="W879" s="60" t="n">
        <v>46170</v>
      </c>
      <c r="X879" s="55" t="n">
        <f aca="false">IF(I879="Male",0,1)</f>
        <v>1</v>
      </c>
      <c r="Y879" s="55" t="n">
        <f aca="false">IF(OR(I879="DNB",I879="Dry DNB"),1,0)</f>
        <v>0</v>
      </c>
      <c r="Z879" s="55" t="n">
        <f aca="false">IF(ISNUMBER(W879),A879-W879,"")</f>
        <v>139</v>
      </c>
      <c r="AA879" s="55" t="n">
        <f aca="false">MATCH(A879,DATAS,0)</f>
        <v>1</v>
      </c>
      <c r="AB879" s="55" t="n">
        <f aca="false">IF(AND(E879&gt;0,OR(AND(B879&gt;=1,B879&lt;=6),B879=10)),1,0)</f>
        <v>1</v>
      </c>
      <c r="AC879" s="55" t="n">
        <f aca="false">IF(AND(E879&gt;0,B879=10),1,0)</f>
        <v>0</v>
      </c>
      <c r="AD879" s="0" t="str">
        <f aca="false">IF(AND(C878=C879,AA878=AA879-1),AB878,"")</f>
        <v/>
      </c>
      <c r="AE879" s="0" t="str">
        <f aca="false">IF(AND(C878=C879,AA878=AA879-1),AC878,"")</f>
        <v/>
      </c>
      <c r="AF879" s="0" t="str">
        <f aca="false">IF(AA879=1,"",IF(AND(AB879=1,AD879&lt;&gt;1),1,0))</f>
        <v/>
      </c>
      <c r="AG879" s="0" t="str">
        <f aca="false">IF(AA879=1,"",IF(AND(AC879=1,AE879&lt;&gt;1),1,0))</f>
        <v/>
      </c>
      <c r="AH879" s="60" t="str">
        <f aca="false">IF(AND(E879&gt;0,AA879&lt;2,NOT(AND(C880=C879,AA880=AA879+1))),INDEX(DATAS,AA879+1),"")</f>
        <v/>
      </c>
      <c r="AI879" s="60" t="str">
        <f aca="false">IF(AND(AC879=1,AA879&lt;2),IF(AND(C880=C879,AA880=AA879+1),IF(AC880=1,"",INDEX(DATAS,AA879+1)),INDEX(DATAS,AA879+1)),"")</f>
        <v/>
      </c>
    </row>
    <row r="880" customFormat="false" ht="15" hidden="false" customHeight="false" outlineLevel="0" collapsed="false">
      <c r="A880" s="60" t="n">
        <v>46310</v>
      </c>
      <c r="B880" s="0" t="n">
        <v>2</v>
      </c>
      <c r="C880" s="0" t="n">
        <v>4178</v>
      </c>
      <c r="D880" s="0" t="n">
        <v>206</v>
      </c>
      <c r="E880" s="0" t="n">
        <v>2</v>
      </c>
      <c r="F880" s="55" t="s">
        <v>493</v>
      </c>
      <c r="G880" s="0" t="n">
        <v>56.5</v>
      </c>
      <c r="H880" s="0" t="n">
        <v>52</v>
      </c>
      <c r="I880" s="55" t="s">
        <v>157</v>
      </c>
      <c r="J880" s="0" t="n">
        <v>65</v>
      </c>
      <c r="K880" s="0" t="n">
        <v>65</v>
      </c>
      <c r="L880" s="0" t="n">
        <v>141</v>
      </c>
      <c r="M880" s="0" t="n">
        <v>754.47</v>
      </c>
      <c r="N880" s="0" t="n">
        <v>26.51</v>
      </c>
      <c r="O880" s="0" t="n">
        <v>19.95</v>
      </c>
      <c r="P880" s="0" t="n">
        <v>2.74</v>
      </c>
      <c r="Q880" s="0" t="n">
        <v>3.2</v>
      </c>
      <c r="T880" s="0" t="n">
        <v>69.7</v>
      </c>
      <c r="U880" s="0" t="n">
        <v>1515</v>
      </c>
      <c r="V880" s="0" t="n">
        <v>1</v>
      </c>
      <c r="W880" s="60" t="n">
        <v>46170</v>
      </c>
      <c r="X880" s="55" t="n">
        <f aca="false">IF(I880="Male",0,1)</f>
        <v>1</v>
      </c>
      <c r="Y880" s="55" t="n">
        <f aca="false">IF(OR(I880="DNB",I880="Dry DNB"),1,0)</f>
        <v>0</v>
      </c>
      <c r="Z880" s="55" t="n">
        <f aca="false">IF(ISNUMBER(W880),A880-W880,"")</f>
        <v>140</v>
      </c>
      <c r="AA880" s="55" t="n">
        <f aca="false">MATCH(A880,DATAS,0)</f>
        <v>2</v>
      </c>
      <c r="AB880" s="55" t="n">
        <f aca="false">IF(AND(E880&gt;0,OR(AND(B880&gt;=1,B880&lt;=6),B880=10)),1,0)</f>
        <v>1</v>
      </c>
      <c r="AC880" s="55" t="n">
        <f aca="false">IF(AND(E880&gt;0,B880=10),1,0)</f>
        <v>0</v>
      </c>
      <c r="AD880" s="55" t="n">
        <f aca="false">IF(AND(C879=C880,AA879=AA880-1),AB879,"")</f>
        <v>1</v>
      </c>
      <c r="AE880" s="55" t="n">
        <f aca="false">IF(AND(C879=C880,AA879=AA880-1),AC879,"")</f>
        <v>0</v>
      </c>
      <c r="AF880" s="55" t="n">
        <f aca="false">IF(AA880=1,"",IF(AND(AB880=1,AD880&lt;&gt;1),1,0))</f>
        <v>0</v>
      </c>
      <c r="AG880" s="55" t="n">
        <f aca="false">IF(AA880=1,"",IF(AND(AC880=1,AE880&lt;&gt;1),1,0))</f>
        <v>0</v>
      </c>
      <c r="AH880" s="60" t="str">
        <f aca="false">IF(AND(E880&gt;0,AA880&lt;2,NOT(AND(C881=C880,AA881=AA880+1))),INDEX(DATAS,AA880+1),"")</f>
        <v/>
      </c>
      <c r="AI880" s="60" t="str">
        <f aca="false">IF(AND(AC880=1,AA880&lt;2),IF(AND(C881=C880,AA881=AA880+1),IF(AC881=1,"",INDEX(DATAS,AA880+1)),INDEX(DATAS,AA880+1)),"")</f>
        <v/>
      </c>
    </row>
    <row r="881" customFormat="false" ht="15" hidden="false" customHeight="false" outlineLevel="0" collapsed="false">
      <c r="A881" s="60" t="n">
        <v>46309</v>
      </c>
      <c r="B881" s="0" t="n">
        <v>3</v>
      </c>
      <c r="C881" s="0" t="n">
        <v>4179</v>
      </c>
      <c r="D881" s="0" t="n">
        <v>152</v>
      </c>
      <c r="E881" s="0" t="n">
        <v>3</v>
      </c>
      <c r="F881" s="55" t="s">
        <v>494</v>
      </c>
      <c r="G881" s="0" t="n">
        <v>48</v>
      </c>
      <c r="H881" s="0" t="n">
        <v>49</v>
      </c>
      <c r="I881" s="55" t="s">
        <v>177</v>
      </c>
      <c r="J881" s="0" t="n">
        <v>152</v>
      </c>
      <c r="K881" s="0" t="n">
        <v>82</v>
      </c>
      <c r="M881" s="0" t="n">
        <v>479.96</v>
      </c>
      <c r="N881" s="0" t="n">
        <v>46.19</v>
      </c>
      <c r="O881" s="0" t="n">
        <v>26.81</v>
      </c>
      <c r="P881" s="0" t="n">
        <v>2.68</v>
      </c>
      <c r="Q881" s="0" t="n">
        <v>3.6</v>
      </c>
      <c r="R881" s="0" t="n">
        <v>5509</v>
      </c>
      <c r="S881" s="0" t="n">
        <v>11073</v>
      </c>
      <c r="T881" s="0" t="n">
        <v>59.55</v>
      </c>
      <c r="U881" s="0" t="n">
        <v>1512</v>
      </c>
      <c r="V881" s="0" t="n">
        <v>2</v>
      </c>
      <c r="W881" s="60" t="n">
        <v>46275</v>
      </c>
      <c r="X881" s="55" t="n">
        <f aca="false">IF(I881="Male",0,1)</f>
        <v>1</v>
      </c>
      <c r="Y881" s="55" t="n">
        <f aca="false">IF(OR(I881="DNB",I881="Dry DNB"),1,0)</f>
        <v>0</v>
      </c>
      <c r="Z881" s="55" t="n">
        <f aca="false">IF(ISNUMBER(W881),A881-W881,"")</f>
        <v>34</v>
      </c>
      <c r="AA881" s="55" t="n">
        <f aca="false">MATCH(A881,DATAS,0)</f>
        <v>1</v>
      </c>
      <c r="AB881" s="55" t="n">
        <f aca="false">IF(AND(E881&gt;0,OR(AND(B881&gt;=1,B881&lt;=6),B881=10)),1,0)</f>
        <v>1</v>
      </c>
      <c r="AC881" s="55" t="n">
        <f aca="false">IF(AND(E881&gt;0,B881=10),1,0)</f>
        <v>0</v>
      </c>
      <c r="AD881" s="0" t="str">
        <f aca="false">IF(AND(C880=C881,AA880=AA881-1),AB880,"")</f>
        <v/>
      </c>
      <c r="AE881" s="0" t="str">
        <f aca="false">IF(AND(C880=C881,AA880=AA881-1),AC880,"")</f>
        <v/>
      </c>
      <c r="AF881" s="0" t="str">
        <f aca="false">IF(AA881=1,"",IF(AND(AB881=1,AD881&lt;&gt;1),1,0))</f>
        <v/>
      </c>
      <c r="AG881" s="0" t="str">
        <f aca="false">IF(AA881=1,"",IF(AND(AC881=1,AE881&lt;&gt;1),1,0))</f>
        <v/>
      </c>
      <c r="AH881" s="60" t="str">
        <f aca="false">IF(AND(E881&gt;0,AA881&lt;2,NOT(AND(C882=C881,AA882=AA881+1))),INDEX(DATAS,AA881+1),"")</f>
        <v/>
      </c>
      <c r="AI881" s="60" t="str">
        <f aca="false">IF(AND(AC881=1,AA881&lt;2),IF(AND(C882=C881,AA882=AA881+1),IF(AC882=1,"",INDEX(DATAS,AA881+1)),INDEX(DATAS,AA881+1)),"")</f>
        <v/>
      </c>
    </row>
    <row r="882" customFormat="false" ht="15" hidden="false" customHeight="false" outlineLevel="0" collapsed="false">
      <c r="A882" s="60" t="n">
        <v>46310</v>
      </c>
      <c r="B882" s="0" t="n">
        <v>3</v>
      </c>
      <c r="C882" s="0" t="n">
        <v>4179</v>
      </c>
      <c r="D882" s="0" t="n">
        <v>153</v>
      </c>
      <c r="E882" s="0" t="n">
        <v>3</v>
      </c>
      <c r="F882" s="55" t="s">
        <v>494</v>
      </c>
      <c r="G882" s="0" t="n">
        <v>46.4</v>
      </c>
      <c r="H882" s="0" t="n">
        <v>49</v>
      </c>
      <c r="I882" s="55" t="s">
        <v>177</v>
      </c>
      <c r="J882" s="0" t="n">
        <v>153</v>
      </c>
      <c r="K882" s="0" t="n">
        <v>82</v>
      </c>
      <c r="M882" s="0" t="n">
        <v>479.96</v>
      </c>
      <c r="N882" s="0" t="n">
        <v>46.19</v>
      </c>
      <c r="O882" s="0" t="n">
        <v>26.81</v>
      </c>
      <c r="P882" s="0" t="n">
        <v>2.68</v>
      </c>
      <c r="Q882" s="0" t="n">
        <v>3.6</v>
      </c>
      <c r="T882" s="0" t="n">
        <v>59.55</v>
      </c>
      <c r="U882" s="0" t="n">
        <v>1513</v>
      </c>
      <c r="V882" s="0" t="n">
        <v>2</v>
      </c>
      <c r="W882" s="60" t="n">
        <v>46275</v>
      </c>
      <c r="X882" s="55" t="n">
        <f aca="false">IF(I882="Male",0,1)</f>
        <v>1</v>
      </c>
      <c r="Y882" s="55" t="n">
        <f aca="false">IF(OR(I882="DNB",I882="Dry DNB"),1,0)</f>
        <v>0</v>
      </c>
      <c r="Z882" s="55" t="n">
        <f aca="false">IF(ISNUMBER(W882),A882-W882,"")</f>
        <v>35</v>
      </c>
      <c r="AA882" s="55" t="n">
        <f aca="false">MATCH(A882,DATAS,0)</f>
        <v>2</v>
      </c>
      <c r="AB882" s="55" t="n">
        <f aca="false">IF(AND(E882&gt;0,OR(AND(B882&gt;=1,B882&lt;=6),B882=10)),1,0)</f>
        <v>1</v>
      </c>
      <c r="AC882" s="55" t="n">
        <f aca="false">IF(AND(E882&gt;0,B882=10),1,0)</f>
        <v>0</v>
      </c>
      <c r="AD882" s="55" t="n">
        <f aca="false">IF(AND(C881=C882,AA881=AA882-1),AB881,"")</f>
        <v>1</v>
      </c>
      <c r="AE882" s="55" t="n">
        <f aca="false">IF(AND(C881=C882,AA881=AA882-1),AC881,"")</f>
        <v>0</v>
      </c>
      <c r="AF882" s="55" t="n">
        <f aca="false">IF(AA882=1,"",IF(AND(AB882=1,AD882&lt;&gt;1),1,0))</f>
        <v>0</v>
      </c>
      <c r="AG882" s="55" t="n">
        <f aca="false">IF(AA882=1,"",IF(AND(AC882=1,AE882&lt;&gt;1),1,0))</f>
        <v>0</v>
      </c>
      <c r="AH882" s="60" t="str">
        <f aca="false">IF(AND(E882&gt;0,AA882&lt;2,NOT(AND(C883=C882,AA883=AA882+1))),INDEX(DATAS,AA882+1),"")</f>
        <v/>
      </c>
      <c r="AI882" s="60" t="str">
        <f aca="false">IF(AND(AC882=1,AA882&lt;2),IF(AND(C883=C882,AA883=AA882+1),IF(AC883=1,"",INDEX(DATAS,AA882+1)),INDEX(DATAS,AA882+1)),"")</f>
        <v/>
      </c>
    </row>
    <row r="883" customFormat="false" ht="15" hidden="false" customHeight="false" outlineLevel="0" collapsed="false">
      <c r="A883" s="60" t="n">
        <v>46309</v>
      </c>
      <c r="B883" s="0" t="n">
        <v>3</v>
      </c>
      <c r="C883" s="0" t="n">
        <v>4180</v>
      </c>
      <c r="D883" s="0" t="n">
        <v>6</v>
      </c>
      <c r="E883" s="0" t="n">
        <v>3</v>
      </c>
      <c r="F883" s="55" t="s">
        <v>494</v>
      </c>
      <c r="G883" s="0" t="n">
        <v>30.5</v>
      </c>
      <c r="H883" s="0" t="n">
        <v>24</v>
      </c>
      <c r="I883" s="55" t="s">
        <v>166</v>
      </c>
      <c r="J883" s="0" t="n">
        <v>6</v>
      </c>
      <c r="M883" s="0" t="n">
        <v>238.1</v>
      </c>
      <c r="N883" s="0" t="n">
        <v>22.74</v>
      </c>
      <c r="O883" s="0" t="n">
        <v>18.01</v>
      </c>
      <c r="R883" s="0" t="n">
        <v>1999</v>
      </c>
      <c r="S883" s="0" t="n">
        <v>4019</v>
      </c>
      <c r="U883" s="0" t="n">
        <v>1512</v>
      </c>
      <c r="V883" s="0" t="n">
        <v>0</v>
      </c>
      <c r="X883" s="55" t="n">
        <f aca="false">IF(I883="Male",0,1)</f>
        <v>1</v>
      </c>
      <c r="Y883" s="55" t="n">
        <f aca="false">IF(OR(I883="DNB",I883="Dry DNB"),1,0)</f>
        <v>0</v>
      </c>
      <c r="Z883" s="0" t="str">
        <f aca="false">IF(ISNUMBER(W883),A883-W883,"")</f>
        <v/>
      </c>
      <c r="AA883" s="55" t="n">
        <f aca="false">MATCH(A883,DATAS,0)</f>
        <v>1</v>
      </c>
      <c r="AB883" s="55" t="n">
        <f aca="false">IF(AND(E883&gt;0,OR(AND(B883&gt;=1,B883&lt;=6),B883=10)),1,0)</f>
        <v>1</v>
      </c>
      <c r="AC883" s="55" t="n">
        <f aca="false">IF(AND(E883&gt;0,B883=10),1,0)</f>
        <v>0</v>
      </c>
      <c r="AD883" s="0" t="str">
        <f aca="false">IF(AND(C882=C883,AA882=AA883-1),AB882,"")</f>
        <v/>
      </c>
      <c r="AE883" s="0" t="str">
        <f aca="false">IF(AND(C882=C883,AA882=AA883-1),AC882,"")</f>
        <v/>
      </c>
      <c r="AF883" s="0" t="str">
        <f aca="false">IF(AA883=1,"",IF(AND(AB883=1,AD883&lt;&gt;1),1,0))</f>
        <v/>
      </c>
      <c r="AG883" s="0" t="str">
        <f aca="false">IF(AA883=1,"",IF(AND(AC883=1,AE883&lt;&gt;1),1,0))</f>
        <v/>
      </c>
      <c r="AH883" s="60" t="str">
        <f aca="false">IF(AND(E883&gt;0,AA883&lt;2,NOT(AND(C884=C883,AA884=AA883+1))),INDEX(DATAS,AA883+1),"")</f>
        <v/>
      </c>
      <c r="AI883" s="60" t="str">
        <f aca="false">IF(AND(AC883=1,AA883&lt;2),IF(AND(C884=C883,AA884=AA883+1),IF(AC884=1,"",INDEX(DATAS,AA883+1)),INDEX(DATAS,AA883+1)),"")</f>
        <v/>
      </c>
    </row>
    <row r="884" customFormat="false" ht="15" hidden="false" customHeight="false" outlineLevel="0" collapsed="false">
      <c r="A884" s="60" t="n">
        <v>46310</v>
      </c>
      <c r="B884" s="0" t="n">
        <v>10</v>
      </c>
      <c r="C884" s="0" t="n">
        <v>4180</v>
      </c>
      <c r="D884" s="0" t="n">
        <v>7</v>
      </c>
      <c r="E884" s="0" t="n">
        <v>3</v>
      </c>
      <c r="F884" s="55" t="s">
        <v>494</v>
      </c>
      <c r="G884" s="0" t="n">
        <v>29.6</v>
      </c>
      <c r="H884" s="0" t="n">
        <v>25</v>
      </c>
      <c r="I884" s="55" t="s">
        <v>166</v>
      </c>
      <c r="J884" s="0" t="n">
        <v>7</v>
      </c>
      <c r="M884" s="0" t="n">
        <v>238.1</v>
      </c>
      <c r="N884" s="0" t="n">
        <v>22.74</v>
      </c>
      <c r="O884" s="0" t="n">
        <v>18.01</v>
      </c>
      <c r="U884" s="0" t="n">
        <v>1513</v>
      </c>
      <c r="V884" s="0" t="n">
        <v>0</v>
      </c>
      <c r="X884" s="55" t="n">
        <f aca="false">IF(I884="Male",0,1)</f>
        <v>1</v>
      </c>
      <c r="Y884" s="55" t="n">
        <f aca="false">IF(OR(I884="DNB",I884="Dry DNB"),1,0)</f>
        <v>0</v>
      </c>
      <c r="Z884" s="0" t="str">
        <f aca="false">IF(ISNUMBER(W884),A884-W884,"")</f>
        <v/>
      </c>
      <c r="AA884" s="55" t="n">
        <f aca="false">MATCH(A884,DATAS,0)</f>
        <v>2</v>
      </c>
      <c r="AB884" s="55" t="n">
        <f aca="false">IF(AND(E884&gt;0,OR(AND(B884&gt;=1,B884&lt;=6),B884=10)),1,0)</f>
        <v>1</v>
      </c>
      <c r="AC884" s="55" t="n">
        <f aca="false">IF(AND(E884&gt;0,B884=10),1,0)</f>
        <v>1</v>
      </c>
      <c r="AD884" s="55" t="n">
        <f aca="false">IF(AND(C883=C884,AA883=AA884-1),AB883,"")</f>
        <v>1</v>
      </c>
      <c r="AE884" s="55" t="n">
        <f aca="false">IF(AND(C883=C884,AA883=AA884-1),AC883,"")</f>
        <v>0</v>
      </c>
      <c r="AF884" s="55" t="n">
        <f aca="false">IF(AA884=1,"",IF(AND(AB884=1,AD884&lt;&gt;1),1,0))</f>
        <v>0</v>
      </c>
      <c r="AG884" s="55" t="n">
        <f aca="false">IF(AA884=1,"",IF(AND(AC884=1,AE884&lt;&gt;1),1,0))</f>
        <v>1</v>
      </c>
      <c r="AH884" s="60" t="str">
        <f aca="false">IF(AND(E884&gt;0,AA884&lt;2,NOT(AND(C885=C884,AA885=AA884+1))),INDEX(DATAS,AA884+1),"")</f>
        <v/>
      </c>
      <c r="AI884" s="60" t="str">
        <f aca="false">IF(AND(AC884=1,AA884&lt;2),IF(AND(C885=C884,AA885=AA884+1),IF(AC885=1,"",INDEX(DATAS,AA884+1)),INDEX(DATAS,AA884+1)),"")</f>
        <v/>
      </c>
    </row>
    <row r="885" customFormat="false" ht="15" hidden="false" customHeight="false" outlineLevel="0" collapsed="false">
      <c r="A885" s="60" t="n">
        <v>46309</v>
      </c>
      <c r="B885" s="0" t="n">
        <v>7</v>
      </c>
      <c r="C885" s="0" t="n">
        <v>4181</v>
      </c>
      <c r="D885" s="0" t="n">
        <v>22</v>
      </c>
      <c r="E885" s="0" t="n">
        <v>3</v>
      </c>
      <c r="F885" s="55" t="s">
        <v>494</v>
      </c>
      <c r="I885" s="55" t="s">
        <v>495</v>
      </c>
      <c r="J885" s="0" t="n">
        <v>22</v>
      </c>
      <c r="K885" s="0" t="n">
        <v>39</v>
      </c>
      <c r="M885" s="0" t="n">
        <v>82.3</v>
      </c>
      <c r="N885" s="0" t="n">
        <v>62.58</v>
      </c>
      <c r="O885" s="0" t="n">
        <v>21.79</v>
      </c>
      <c r="P885" s="0" t="n">
        <v>0</v>
      </c>
      <c r="Q885" s="0" t="n">
        <v>0</v>
      </c>
      <c r="R885" s="0" t="n">
        <v>1647</v>
      </c>
      <c r="S885" s="0" t="n">
        <v>3311</v>
      </c>
      <c r="U885" s="0" t="n">
        <v>1512</v>
      </c>
      <c r="V885" s="0" t="n">
        <v>1</v>
      </c>
      <c r="W885" s="60" t="n">
        <v>46284</v>
      </c>
      <c r="X885" s="55" t="n">
        <f aca="false">IF(I885="Male",0,1)</f>
        <v>1</v>
      </c>
      <c r="Y885" s="55" t="n">
        <f aca="false">IF(OR(I885="DNB",I885="Dry DNB"),1,0)</f>
        <v>0</v>
      </c>
      <c r="Z885" s="55" t="n">
        <f aca="false">IF(ISNUMBER(W885),A885-W885,"")</f>
        <v>25</v>
      </c>
      <c r="AA885" s="55" t="n">
        <f aca="false">MATCH(A885,DATAS,0)</f>
        <v>1</v>
      </c>
      <c r="AB885" s="55" t="n">
        <f aca="false">IF(AND(E885&gt;0,OR(AND(B885&gt;=1,B885&lt;=6),B885=10)),1,0)</f>
        <v>0</v>
      </c>
      <c r="AC885" s="55" t="n">
        <f aca="false">IF(AND(E885&gt;0,B885=10),1,0)</f>
        <v>0</v>
      </c>
      <c r="AD885" s="0" t="str">
        <f aca="false">IF(AND(C884=C885,AA884=AA885-1),AB884,"")</f>
        <v/>
      </c>
      <c r="AE885" s="0" t="str">
        <f aca="false">IF(AND(C884=C885,AA884=AA885-1),AC884,"")</f>
        <v/>
      </c>
      <c r="AF885" s="0" t="str">
        <f aca="false">IF(AA885=1,"",IF(AND(AB885=1,AD885&lt;&gt;1),1,0))</f>
        <v/>
      </c>
      <c r="AG885" s="0" t="str">
        <f aca="false">IF(AA885=1,"",IF(AND(AC885=1,AE885&lt;&gt;1),1,0))</f>
        <v/>
      </c>
      <c r="AH885" s="60" t="str">
        <f aca="false">IF(AND(E885&gt;0,AA885&lt;2,NOT(AND(C886=C885,AA886=AA885+1))),INDEX(DATAS,AA885+1),"")</f>
        <v/>
      </c>
      <c r="AI885" s="60" t="str">
        <f aca="false">IF(AND(AC885=1,AA885&lt;2),IF(AND(C886=C885,AA886=AA885+1),IF(AC886=1,"",INDEX(DATAS,AA885+1)),INDEX(DATAS,AA885+1)),"")</f>
        <v/>
      </c>
    </row>
    <row r="886" customFormat="false" ht="15" hidden="false" customHeight="false" outlineLevel="0" collapsed="false">
      <c r="A886" s="60" t="n">
        <v>46310</v>
      </c>
      <c r="B886" s="0" t="n">
        <v>7</v>
      </c>
      <c r="C886" s="0" t="n">
        <v>4181</v>
      </c>
      <c r="D886" s="0" t="n">
        <v>22</v>
      </c>
      <c r="E886" s="0" t="n">
        <v>3</v>
      </c>
      <c r="F886" s="55" t="s">
        <v>494</v>
      </c>
      <c r="I886" s="55" t="s">
        <v>495</v>
      </c>
      <c r="J886" s="0" t="n">
        <v>22</v>
      </c>
      <c r="K886" s="0" t="n">
        <v>39</v>
      </c>
      <c r="M886" s="0" t="n">
        <v>82.3</v>
      </c>
      <c r="N886" s="0" t="n">
        <v>62.58</v>
      </c>
      <c r="O886" s="0" t="n">
        <v>21.79</v>
      </c>
      <c r="P886" s="0" t="n">
        <v>0</v>
      </c>
      <c r="Q886" s="0" t="n">
        <v>0</v>
      </c>
      <c r="U886" s="0" t="n">
        <v>1513</v>
      </c>
      <c r="V886" s="0" t="n">
        <v>1</v>
      </c>
      <c r="W886" s="60" t="n">
        <v>46284</v>
      </c>
      <c r="X886" s="55" t="n">
        <f aca="false">IF(I886="Male",0,1)</f>
        <v>1</v>
      </c>
      <c r="Y886" s="55" t="n">
        <f aca="false">IF(OR(I886="DNB",I886="Dry DNB"),1,0)</f>
        <v>0</v>
      </c>
      <c r="Z886" s="55" t="n">
        <f aca="false">IF(ISNUMBER(W886),A886-W886,"")</f>
        <v>26</v>
      </c>
      <c r="AA886" s="55" t="n">
        <f aca="false">MATCH(A886,DATAS,0)</f>
        <v>2</v>
      </c>
      <c r="AB886" s="55" t="n">
        <f aca="false">IF(AND(E886&gt;0,OR(AND(B886&gt;=1,B886&lt;=6),B886=10)),1,0)</f>
        <v>0</v>
      </c>
      <c r="AC886" s="55" t="n">
        <f aca="false">IF(AND(E886&gt;0,B886=10),1,0)</f>
        <v>0</v>
      </c>
      <c r="AD886" s="55" t="n">
        <f aca="false">IF(AND(C885=C886,AA885=AA886-1),AB885,"")</f>
        <v>0</v>
      </c>
      <c r="AE886" s="55" t="n">
        <f aca="false">IF(AND(C885=C886,AA885=AA886-1),AC885,"")</f>
        <v>0</v>
      </c>
      <c r="AF886" s="55" t="n">
        <f aca="false">IF(AA886=1,"",IF(AND(AB886=1,AD886&lt;&gt;1),1,0))</f>
        <v>0</v>
      </c>
      <c r="AG886" s="55" t="n">
        <f aca="false">IF(AA886=1,"",IF(AND(AC886=1,AE886&lt;&gt;1),1,0))</f>
        <v>0</v>
      </c>
      <c r="AH886" s="60" t="str">
        <f aca="false">IF(AND(E886&gt;0,AA886&lt;2,NOT(AND(C887=C886,AA887=AA886+1))),INDEX(DATAS,AA886+1),"")</f>
        <v/>
      </c>
      <c r="AI886" s="60" t="str">
        <f aca="false">IF(AND(AC886=1,AA886&lt;2),IF(AND(C887=C886,AA887=AA886+1),IF(AC887=1,"",INDEX(DATAS,AA886+1)),INDEX(DATAS,AA886+1)),"")</f>
        <v/>
      </c>
    </row>
    <row r="887" customFormat="false" ht="15" hidden="false" customHeight="false" outlineLevel="0" collapsed="false">
      <c r="A887" s="60" t="n">
        <v>46309</v>
      </c>
      <c r="B887" s="0" t="n">
        <v>6</v>
      </c>
      <c r="C887" s="0" t="n">
        <v>4183</v>
      </c>
      <c r="D887" s="0" t="n">
        <v>409</v>
      </c>
      <c r="E887" s="0" t="n">
        <v>2</v>
      </c>
      <c r="F887" s="55" t="s">
        <v>496</v>
      </c>
      <c r="G887" s="0" t="n">
        <v>27.8</v>
      </c>
      <c r="H887" s="0" t="n">
        <v>24</v>
      </c>
      <c r="I887" s="55" t="s">
        <v>157</v>
      </c>
      <c r="J887" s="0" t="n">
        <v>238</v>
      </c>
      <c r="K887" s="0" t="n">
        <v>66</v>
      </c>
      <c r="L887" s="0" t="n">
        <v>171</v>
      </c>
      <c r="M887" s="0" t="n">
        <v>1020.66</v>
      </c>
      <c r="N887" s="0" t="n">
        <v>79.64</v>
      </c>
      <c r="O887" s="0" t="n">
        <v>39.01</v>
      </c>
      <c r="P887" s="0" t="n">
        <v>5.62</v>
      </c>
      <c r="Q887" s="0" t="n">
        <v>4.71</v>
      </c>
      <c r="R887" s="0" t="n">
        <v>6308</v>
      </c>
      <c r="S887" s="0" t="n">
        <v>12878</v>
      </c>
      <c r="T887" s="0" t="n">
        <v>67.9</v>
      </c>
      <c r="U887" s="0" t="n">
        <v>1511</v>
      </c>
      <c r="V887" s="0" t="n">
        <v>7</v>
      </c>
      <c r="W887" s="60" t="n">
        <v>46139</v>
      </c>
      <c r="X887" s="55" t="n">
        <f aca="false">IF(I887="Male",0,1)</f>
        <v>1</v>
      </c>
      <c r="Y887" s="55" t="n">
        <f aca="false">IF(OR(I887="DNB",I887="Dry DNB"),1,0)</f>
        <v>0</v>
      </c>
      <c r="Z887" s="55" t="n">
        <f aca="false">IF(ISNUMBER(W887),A887-W887,"")</f>
        <v>170</v>
      </c>
      <c r="AA887" s="55" t="n">
        <f aca="false">MATCH(A887,DATAS,0)</f>
        <v>1</v>
      </c>
      <c r="AB887" s="55" t="n">
        <f aca="false">IF(AND(E887&gt;0,OR(AND(B887&gt;=1,B887&lt;=6),B887=10)),1,0)</f>
        <v>1</v>
      </c>
      <c r="AC887" s="55" t="n">
        <f aca="false">IF(AND(E887&gt;0,B887=10),1,0)</f>
        <v>0</v>
      </c>
      <c r="AD887" s="0" t="str">
        <f aca="false">IF(AND(C886=C887,AA886=AA887-1),AB886,"")</f>
        <v/>
      </c>
      <c r="AE887" s="0" t="str">
        <f aca="false">IF(AND(C886=C887,AA886=AA887-1),AC886,"")</f>
        <v/>
      </c>
      <c r="AF887" s="0" t="str">
        <f aca="false">IF(AA887=1,"",IF(AND(AB887=1,AD887&lt;&gt;1),1,0))</f>
        <v/>
      </c>
      <c r="AG887" s="0" t="str">
        <f aca="false">IF(AA887=1,"",IF(AND(AC887=1,AE887&lt;&gt;1),1,0))</f>
        <v/>
      </c>
      <c r="AH887" s="60" t="str">
        <f aca="false">IF(AND(E887&gt;0,AA887&lt;2,NOT(AND(C888=C887,AA888=AA887+1))),INDEX(DATAS,AA887+1),"")</f>
        <v/>
      </c>
      <c r="AI887" s="60" t="str">
        <f aca="false">IF(AND(AC887=1,AA887&lt;2),IF(AND(C888=C887,AA888=AA887+1),IF(AC888=1,"",INDEX(DATAS,AA887+1)),INDEX(DATAS,AA887+1)),"")</f>
        <v/>
      </c>
    </row>
    <row r="888" customFormat="false" ht="15" hidden="false" customHeight="false" outlineLevel="0" collapsed="false">
      <c r="A888" s="60" t="n">
        <v>46310</v>
      </c>
      <c r="B888" s="0" t="n">
        <v>6</v>
      </c>
      <c r="C888" s="0" t="n">
        <v>4183</v>
      </c>
      <c r="D888" s="0" t="n">
        <v>410</v>
      </c>
      <c r="E888" s="0" t="n">
        <v>2</v>
      </c>
      <c r="F888" s="55" t="s">
        <v>496</v>
      </c>
      <c r="G888" s="0" t="n">
        <v>30.9</v>
      </c>
      <c r="H888" s="0" t="n">
        <v>25</v>
      </c>
      <c r="I888" s="55" t="s">
        <v>157</v>
      </c>
      <c r="J888" s="0" t="n">
        <v>238</v>
      </c>
      <c r="K888" s="0" t="n">
        <v>66</v>
      </c>
      <c r="L888" s="0" t="n">
        <v>172</v>
      </c>
      <c r="M888" s="0" t="n">
        <v>1020.66</v>
      </c>
      <c r="N888" s="0" t="n">
        <v>79.64</v>
      </c>
      <c r="O888" s="0" t="n">
        <v>39.01</v>
      </c>
      <c r="P888" s="0" t="n">
        <v>5.62</v>
      </c>
      <c r="Q888" s="0" t="n">
        <v>4.71</v>
      </c>
      <c r="T888" s="0" t="n">
        <v>67.9</v>
      </c>
      <c r="U888" s="0" t="n">
        <v>1512</v>
      </c>
      <c r="V888" s="0" t="n">
        <v>7</v>
      </c>
      <c r="W888" s="60" t="n">
        <v>46139</v>
      </c>
      <c r="X888" s="55" t="n">
        <f aca="false">IF(I888="Male",0,1)</f>
        <v>1</v>
      </c>
      <c r="Y888" s="55" t="n">
        <f aca="false">IF(OR(I888="DNB",I888="Dry DNB"),1,0)</f>
        <v>0</v>
      </c>
      <c r="Z888" s="55" t="n">
        <f aca="false">IF(ISNUMBER(W888),A888-W888,"")</f>
        <v>171</v>
      </c>
      <c r="AA888" s="55" t="n">
        <f aca="false">MATCH(A888,DATAS,0)</f>
        <v>2</v>
      </c>
      <c r="AB888" s="55" t="n">
        <f aca="false">IF(AND(E888&gt;0,OR(AND(B888&gt;=1,B888&lt;=6),B888=10)),1,0)</f>
        <v>1</v>
      </c>
      <c r="AC888" s="55" t="n">
        <f aca="false">IF(AND(E888&gt;0,B888=10),1,0)</f>
        <v>0</v>
      </c>
      <c r="AD888" s="55" t="n">
        <f aca="false">IF(AND(C887=C888,AA887=AA888-1),AB887,"")</f>
        <v>1</v>
      </c>
      <c r="AE888" s="55" t="n">
        <f aca="false">IF(AND(C887=C888,AA887=AA888-1),AC887,"")</f>
        <v>0</v>
      </c>
      <c r="AF888" s="55" t="n">
        <f aca="false">IF(AA888=1,"",IF(AND(AB888=1,AD888&lt;&gt;1),1,0))</f>
        <v>0</v>
      </c>
      <c r="AG888" s="55" t="n">
        <f aca="false">IF(AA888=1,"",IF(AND(AC888=1,AE888&lt;&gt;1),1,0))</f>
        <v>0</v>
      </c>
      <c r="AH888" s="60" t="str">
        <f aca="false">IF(AND(E888&gt;0,AA888&lt;2,NOT(AND(C889=C888,AA889=AA888+1))),INDEX(DATAS,AA888+1),"")</f>
        <v/>
      </c>
      <c r="AI888" s="60" t="str">
        <f aca="false">IF(AND(AC888=1,AA888&lt;2),IF(AND(C889=C888,AA889=AA888+1),IF(AC889=1,"",INDEX(DATAS,AA888+1)),INDEX(DATAS,AA888+1)),"")</f>
        <v/>
      </c>
    </row>
    <row r="889" customFormat="false" ht="15" hidden="false" customHeight="false" outlineLevel="0" collapsed="false">
      <c r="A889" s="60" t="n">
        <v>46309</v>
      </c>
      <c r="B889" s="0" t="n">
        <v>10</v>
      </c>
      <c r="C889" s="0" t="n">
        <v>4184</v>
      </c>
      <c r="D889" s="0" t="n">
        <v>104</v>
      </c>
      <c r="E889" s="0" t="n">
        <v>3</v>
      </c>
      <c r="F889" s="55" t="s">
        <v>497</v>
      </c>
      <c r="G889" s="0" t="n">
        <v>32</v>
      </c>
      <c r="H889" s="0" t="n">
        <v>41</v>
      </c>
      <c r="I889" s="55" t="s">
        <v>157</v>
      </c>
      <c r="J889" s="0" t="n">
        <v>69</v>
      </c>
      <c r="K889" s="0" t="n">
        <v>69</v>
      </c>
      <c r="L889" s="0" t="n">
        <v>35</v>
      </c>
      <c r="M889" s="0" t="n">
        <v>394.46</v>
      </c>
      <c r="N889" s="0" t="n">
        <v>68.89</v>
      </c>
      <c r="O889" s="0" t="n">
        <v>27.03</v>
      </c>
      <c r="P889" s="0" t="n">
        <v>2.81</v>
      </c>
      <c r="Q889" s="0" t="n">
        <v>3.39</v>
      </c>
      <c r="R889" s="0" t="n">
        <v>5051</v>
      </c>
      <c r="S889" s="0" t="n">
        <v>10127</v>
      </c>
      <c r="T889" s="0" t="n">
        <v>57.5</v>
      </c>
      <c r="U889" s="0" t="n">
        <v>1510</v>
      </c>
      <c r="V889" s="0" t="n">
        <v>1</v>
      </c>
      <c r="W889" s="60" t="n">
        <v>46275</v>
      </c>
      <c r="X889" s="55" t="n">
        <f aca="false">IF(I889="Male",0,1)</f>
        <v>1</v>
      </c>
      <c r="Y889" s="55" t="n">
        <f aca="false">IF(OR(I889="DNB",I889="Dry DNB"),1,0)</f>
        <v>0</v>
      </c>
      <c r="Z889" s="55" t="n">
        <f aca="false">IF(ISNUMBER(W889),A889-W889,"")</f>
        <v>34</v>
      </c>
      <c r="AA889" s="55" t="n">
        <f aca="false">MATCH(A889,DATAS,0)</f>
        <v>1</v>
      </c>
      <c r="AB889" s="55" t="n">
        <f aca="false">IF(AND(E889&gt;0,OR(AND(B889&gt;=1,B889&lt;=6),B889=10)),1,0)</f>
        <v>1</v>
      </c>
      <c r="AC889" s="55" t="n">
        <f aca="false">IF(AND(E889&gt;0,B889=10),1,0)</f>
        <v>1</v>
      </c>
      <c r="AD889" s="0" t="str">
        <f aca="false">IF(AND(C888=C889,AA888=AA889-1),AB888,"")</f>
        <v/>
      </c>
      <c r="AE889" s="0" t="str">
        <f aca="false">IF(AND(C888=C889,AA888=AA889-1),AC888,"")</f>
        <v/>
      </c>
      <c r="AF889" s="0" t="str">
        <f aca="false">IF(AA889=1,"",IF(AND(AB889=1,AD889&lt;&gt;1),1,0))</f>
        <v/>
      </c>
      <c r="AG889" s="0" t="str">
        <f aca="false">IF(AA889=1,"",IF(AND(AC889=1,AE889&lt;&gt;1),1,0))</f>
        <v/>
      </c>
      <c r="AH889" s="60" t="str">
        <f aca="false">IF(AND(E889&gt;0,AA889&lt;2,NOT(AND(C890=C889,AA890=AA889+1))),INDEX(DATAS,AA889+1),"")</f>
        <v/>
      </c>
      <c r="AI889" s="60" t="str">
        <f aca="false">IF(AND(AC889=1,AA889&lt;2),IF(AND(C890=C889,AA890=AA889+1),IF(AC890=1,"",INDEX(DATAS,AA889+1)),INDEX(DATAS,AA889+1)),"")</f>
        <v/>
      </c>
    </row>
    <row r="890" customFormat="false" ht="15" hidden="false" customHeight="false" outlineLevel="0" collapsed="false">
      <c r="A890" s="60" t="n">
        <v>46310</v>
      </c>
      <c r="B890" s="0" t="n">
        <v>10</v>
      </c>
      <c r="C890" s="0" t="n">
        <v>4184</v>
      </c>
      <c r="D890" s="0" t="n">
        <v>105</v>
      </c>
      <c r="E890" s="0" t="n">
        <v>3</v>
      </c>
      <c r="F890" s="55" t="s">
        <v>497</v>
      </c>
      <c r="G890" s="0" t="n">
        <v>34.5</v>
      </c>
      <c r="H890" s="0" t="n">
        <v>38</v>
      </c>
      <c r="I890" s="55" t="s">
        <v>157</v>
      </c>
      <c r="J890" s="0" t="n">
        <v>69</v>
      </c>
      <c r="K890" s="0" t="n">
        <v>69</v>
      </c>
      <c r="L890" s="0" t="n">
        <v>36</v>
      </c>
      <c r="M890" s="0" t="n">
        <v>394.46</v>
      </c>
      <c r="N890" s="0" t="n">
        <v>68.89</v>
      </c>
      <c r="O890" s="0" t="n">
        <v>27.03</v>
      </c>
      <c r="P890" s="0" t="n">
        <v>2.81</v>
      </c>
      <c r="Q890" s="0" t="n">
        <v>3.39</v>
      </c>
      <c r="T890" s="0" t="n">
        <v>57.5</v>
      </c>
      <c r="U890" s="0" t="n">
        <v>1511</v>
      </c>
      <c r="V890" s="0" t="n">
        <v>1</v>
      </c>
      <c r="W890" s="60" t="n">
        <v>46275</v>
      </c>
      <c r="X890" s="55" t="n">
        <f aca="false">IF(I890="Male",0,1)</f>
        <v>1</v>
      </c>
      <c r="Y890" s="55" t="n">
        <f aca="false">IF(OR(I890="DNB",I890="Dry DNB"),1,0)</f>
        <v>0</v>
      </c>
      <c r="Z890" s="55" t="n">
        <f aca="false">IF(ISNUMBER(W890),A890-W890,"")</f>
        <v>35</v>
      </c>
      <c r="AA890" s="55" t="n">
        <f aca="false">MATCH(A890,DATAS,0)</f>
        <v>2</v>
      </c>
      <c r="AB890" s="55" t="n">
        <f aca="false">IF(AND(E890&gt;0,OR(AND(B890&gt;=1,B890&lt;=6),B890=10)),1,0)</f>
        <v>1</v>
      </c>
      <c r="AC890" s="55" t="n">
        <f aca="false">IF(AND(E890&gt;0,B890=10),1,0)</f>
        <v>1</v>
      </c>
      <c r="AD890" s="55" t="n">
        <f aca="false">IF(AND(C889=C890,AA889=AA890-1),AB889,"")</f>
        <v>1</v>
      </c>
      <c r="AE890" s="55" t="n">
        <f aca="false">IF(AND(C889=C890,AA889=AA890-1),AC889,"")</f>
        <v>1</v>
      </c>
      <c r="AF890" s="55" t="n">
        <f aca="false">IF(AA890=1,"",IF(AND(AB890=1,AD890&lt;&gt;1),1,0))</f>
        <v>0</v>
      </c>
      <c r="AG890" s="55" t="n">
        <f aca="false">IF(AA890=1,"",IF(AND(AC890=1,AE890&lt;&gt;1),1,0))</f>
        <v>0</v>
      </c>
      <c r="AH890" s="60" t="str">
        <f aca="false">IF(AND(E890&gt;0,AA890&lt;2,NOT(AND(C891=C890,AA891=AA890+1))),INDEX(DATAS,AA890+1),"")</f>
        <v/>
      </c>
      <c r="AI890" s="60" t="str">
        <f aca="false">IF(AND(AC890=1,AA890&lt;2),IF(AND(C891=C890,AA891=AA890+1),IF(AC891=1,"",INDEX(DATAS,AA890+1)),INDEX(DATAS,AA890+1)),"")</f>
        <v/>
      </c>
    </row>
    <row r="891" customFormat="false" ht="15" hidden="false" customHeight="false" outlineLevel="0" collapsed="false">
      <c r="A891" s="60" t="n">
        <v>46309</v>
      </c>
      <c r="B891" s="0" t="n">
        <v>3</v>
      </c>
      <c r="C891" s="0" t="n">
        <v>4185</v>
      </c>
      <c r="D891" s="0" t="n">
        <v>155</v>
      </c>
      <c r="E891" s="0" t="n">
        <v>3</v>
      </c>
      <c r="F891" s="55" t="s">
        <v>498</v>
      </c>
      <c r="G891" s="0" t="n">
        <v>74.1</v>
      </c>
      <c r="H891" s="0" t="n">
        <v>72</v>
      </c>
      <c r="I891" s="55" t="s">
        <v>157</v>
      </c>
      <c r="J891" s="0" t="n">
        <v>64</v>
      </c>
      <c r="K891" s="0" t="n">
        <v>64</v>
      </c>
      <c r="L891" s="0" t="n">
        <v>91</v>
      </c>
      <c r="M891" s="0" t="n">
        <v>1077.82</v>
      </c>
      <c r="N891" s="0" t="n">
        <v>41.48</v>
      </c>
      <c r="O891" s="0" t="n">
        <v>30.44</v>
      </c>
      <c r="P891" s="0" t="n">
        <v>2.61</v>
      </c>
      <c r="Q891" s="0" t="n">
        <v>2.97</v>
      </c>
      <c r="R891" s="0" t="n">
        <v>6121</v>
      </c>
      <c r="S891" s="0" t="n">
        <v>13227</v>
      </c>
      <c r="T891" s="0" t="n">
        <v>73.3</v>
      </c>
      <c r="U891" s="0" t="n">
        <v>1509</v>
      </c>
      <c r="V891" s="0" t="n">
        <v>1</v>
      </c>
      <c r="W891" s="60" t="n">
        <v>46219</v>
      </c>
      <c r="X891" s="55" t="n">
        <f aca="false">IF(I891="Male",0,1)</f>
        <v>1</v>
      </c>
      <c r="Y891" s="55" t="n">
        <f aca="false">IF(OR(I891="DNB",I891="Dry DNB"),1,0)</f>
        <v>0</v>
      </c>
      <c r="Z891" s="55" t="n">
        <f aca="false">IF(ISNUMBER(W891),A891-W891,"")</f>
        <v>90</v>
      </c>
      <c r="AA891" s="55" t="n">
        <f aca="false">MATCH(A891,DATAS,0)</f>
        <v>1</v>
      </c>
      <c r="AB891" s="55" t="n">
        <f aca="false">IF(AND(E891&gt;0,OR(AND(B891&gt;=1,B891&lt;=6),B891=10)),1,0)</f>
        <v>1</v>
      </c>
      <c r="AC891" s="55" t="n">
        <f aca="false">IF(AND(E891&gt;0,B891=10),1,0)</f>
        <v>0</v>
      </c>
      <c r="AD891" s="0" t="str">
        <f aca="false">IF(AND(C890=C891,AA890=AA891-1),AB890,"")</f>
        <v/>
      </c>
      <c r="AE891" s="0" t="str">
        <f aca="false">IF(AND(C890=C891,AA890=AA891-1),AC890,"")</f>
        <v/>
      </c>
      <c r="AF891" s="0" t="str">
        <f aca="false">IF(AA891=1,"",IF(AND(AB891=1,AD891&lt;&gt;1),1,0))</f>
        <v/>
      </c>
      <c r="AG891" s="0" t="str">
        <f aca="false">IF(AA891=1,"",IF(AND(AC891=1,AE891&lt;&gt;1),1,0))</f>
        <v/>
      </c>
      <c r="AH891" s="60" t="str">
        <f aca="false">IF(AND(E891&gt;0,AA891&lt;2,NOT(AND(C892=C891,AA892=AA891+1))),INDEX(DATAS,AA891+1),"")</f>
        <v/>
      </c>
      <c r="AI891" s="60" t="str">
        <f aca="false">IF(AND(AC891=1,AA891&lt;2),IF(AND(C892=C891,AA892=AA891+1),IF(AC892=1,"",INDEX(DATAS,AA891+1)),INDEX(DATAS,AA891+1)),"")</f>
        <v/>
      </c>
    </row>
    <row r="892" customFormat="false" ht="15" hidden="false" customHeight="false" outlineLevel="0" collapsed="false">
      <c r="A892" s="60" t="n">
        <v>46310</v>
      </c>
      <c r="B892" s="0" t="n">
        <v>3</v>
      </c>
      <c r="C892" s="0" t="n">
        <v>4185</v>
      </c>
      <c r="D892" s="0" t="n">
        <v>156</v>
      </c>
      <c r="E892" s="0" t="n">
        <v>3</v>
      </c>
      <c r="F892" s="55" t="s">
        <v>498</v>
      </c>
      <c r="G892" s="0" t="n">
        <v>80.7</v>
      </c>
      <c r="H892" s="0" t="n">
        <v>73</v>
      </c>
      <c r="I892" s="55" t="s">
        <v>157</v>
      </c>
      <c r="J892" s="0" t="n">
        <v>64</v>
      </c>
      <c r="K892" s="0" t="n">
        <v>64</v>
      </c>
      <c r="L892" s="0" t="n">
        <v>92</v>
      </c>
      <c r="M892" s="0" t="n">
        <v>1077.82</v>
      </c>
      <c r="N892" s="0" t="n">
        <v>41.48</v>
      </c>
      <c r="O892" s="0" t="n">
        <v>30.44</v>
      </c>
      <c r="P892" s="0" t="n">
        <v>2.61</v>
      </c>
      <c r="Q892" s="0" t="n">
        <v>2.97</v>
      </c>
      <c r="T892" s="0" t="n">
        <v>73.3</v>
      </c>
      <c r="U892" s="0" t="n">
        <v>1510</v>
      </c>
      <c r="V892" s="0" t="n">
        <v>1</v>
      </c>
      <c r="W892" s="60" t="n">
        <v>46219</v>
      </c>
      <c r="X892" s="55" t="n">
        <f aca="false">IF(I892="Male",0,1)</f>
        <v>1</v>
      </c>
      <c r="Y892" s="55" t="n">
        <f aca="false">IF(OR(I892="DNB",I892="Dry DNB"),1,0)</f>
        <v>0</v>
      </c>
      <c r="Z892" s="55" t="n">
        <f aca="false">IF(ISNUMBER(W892),A892-W892,"")</f>
        <v>91</v>
      </c>
      <c r="AA892" s="55" t="n">
        <f aca="false">MATCH(A892,DATAS,0)</f>
        <v>2</v>
      </c>
      <c r="AB892" s="55" t="n">
        <f aca="false">IF(AND(E892&gt;0,OR(AND(B892&gt;=1,B892&lt;=6),B892=10)),1,0)</f>
        <v>1</v>
      </c>
      <c r="AC892" s="55" t="n">
        <f aca="false">IF(AND(E892&gt;0,B892=10),1,0)</f>
        <v>0</v>
      </c>
      <c r="AD892" s="55" t="n">
        <f aca="false">IF(AND(C891=C892,AA891=AA892-1),AB891,"")</f>
        <v>1</v>
      </c>
      <c r="AE892" s="55" t="n">
        <f aca="false">IF(AND(C891=C892,AA891=AA892-1),AC891,"")</f>
        <v>0</v>
      </c>
      <c r="AF892" s="55" t="n">
        <f aca="false">IF(AA892=1,"",IF(AND(AB892=1,AD892&lt;&gt;1),1,0))</f>
        <v>0</v>
      </c>
      <c r="AG892" s="55" t="n">
        <f aca="false">IF(AA892=1,"",IF(AND(AC892=1,AE892&lt;&gt;1),1,0))</f>
        <v>0</v>
      </c>
      <c r="AH892" s="60" t="str">
        <f aca="false">IF(AND(E892&gt;0,AA892&lt;2,NOT(AND(C893=C892,AA893=AA892+1))),INDEX(DATAS,AA892+1),"")</f>
        <v/>
      </c>
      <c r="AI892" s="60" t="str">
        <f aca="false">IF(AND(AC892=1,AA892&lt;2),IF(AND(C893=C892,AA893=AA892+1),IF(AC893=1,"",INDEX(DATAS,AA892+1)),INDEX(DATAS,AA892+1)),"")</f>
        <v/>
      </c>
    </row>
    <row r="893" customFormat="false" ht="15" hidden="false" customHeight="false" outlineLevel="0" collapsed="false">
      <c r="A893" s="60" t="n">
        <v>46309</v>
      </c>
      <c r="B893" s="0" t="n">
        <v>5</v>
      </c>
      <c r="C893" s="0" t="n">
        <v>4186</v>
      </c>
      <c r="D893" s="0" t="n">
        <v>328</v>
      </c>
      <c r="E893" s="0" t="n">
        <v>2</v>
      </c>
      <c r="F893" s="55" t="s">
        <v>499</v>
      </c>
      <c r="G893" s="0" t="n">
        <v>13.7</v>
      </c>
      <c r="H893" s="0" t="n">
        <v>14</v>
      </c>
      <c r="I893" s="55" t="s">
        <v>157</v>
      </c>
      <c r="J893" s="0" t="n">
        <v>118</v>
      </c>
      <c r="K893" s="0" t="n">
        <v>69</v>
      </c>
      <c r="L893" s="0" t="n">
        <v>210</v>
      </c>
      <c r="M893" s="0" t="n">
        <v>294.76</v>
      </c>
      <c r="N893" s="0" t="n">
        <v>72.15</v>
      </c>
      <c r="O893" s="0" t="n">
        <v>29.04</v>
      </c>
      <c r="P893" s="0" t="n">
        <v>5.71</v>
      </c>
      <c r="Q893" s="0" t="n">
        <v>4.45</v>
      </c>
      <c r="R893" s="0" t="n">
        <v>4510</v>
      </c>
      <c r="S893" s="0" t="n">
        <v>9694</v>
      </c>
      <c r="T893" s="0" t="n">
        <v>48.75</v>
      </c>
      <c r="U893" s="0" t="n">
        <v>1508</v>
      </c>
      <c r="V893" s="0" t="n">
        <v>3</v>
      </c>
      <c r="W893" s="60" t="n">
        <v>46100</v>
      </c>
      <c r="X893" s="55" t="n">
        <f aca="false">IF(I893="Male",0,1)</f>
        <v>1</v>
      </c>
      <c r="Y893" s="55" t="n">
        <f aca="false">IF(OR(I893="DNB",I893="Dry DNB"),1,0)</f>
        <v>0</v>
      </c>
      <c r="Z893" s="55" t="n">
        <f aca="false">IF(ISNUMBER(W893),A893-W893,"")</f>
        <v>209</v>
      </c>
      <c r="AA893" s="55" t="n">
        <f aca="false">MATCH(A893,DATAS,0)</f>
        <v>1</v>
      </c>
      <c r="AB893" s="55" t="n">
        <f aca="false">IF(AND(E893&gt;0,OR(AND(B893&gt;=1,B893&lt;=6),B893=10)),1,0)</f>
        <v>1</v>
      </c>
      <c r="AC893" s="55" t="n">
        <f aca="false">IF(AND(E893&gt;0,B893=10),1,0)</f>
        <v>0</v>
      </c>
      <c r="AD893" s="0" t="str">
        <f aca="false">IF(AND(C892=C893,AA892=AA893-1),AB892,"")</f>
        <v/>
      </c>
      <c r="AE893" s="0" t="str">
        <f aca="false">IF(AND(C892=C893,AA892=AA893-1),AC892,"")</f>
        <v/>
      </c>
      <c r="AF893" s="0" t="str">
        <f aca="false">IF(AA893=1,"",IF(AND(AB893=1,AD893&lt;&gt;1),1,0))</f>
        <v/>
      </c>
      <c r="AG893" s="0" t="str">
        <f aca="false">IF(AA893=1,"",IF(AND(AC893=1,AE893&lt;&gt;1),1,0))</f>
        <v/>
      </c>
      <c r="AH893" s="60" t="str">
        <f aca="false">IF(AND(E893&gt;0,AA893&lt;2,NOT(AND(C894=C893,AA894=AA893+1))),INDEX(DATAS,AA893+1),"")</f>
        <v/>
      </c>
      <c r="AI893" s="60" t="str">
        <f aca="false">IF(AND(AC893=1,AA893&lt;2),IF(AND(C894=C893,AA894=AA893+1),IF(AC894=1,"",INDEX(DATAS,AA893+1)),INDEX(DATAS,AA893+1)),"")</f>
        <v/>
      </c>
    </row>
    <row r="894" customFormat="false" ht="15" hidden="false" customHeight="false" outlineLevel="0" collapsed="false">
      <c r="A894" s="60" t="n">
        <v>46310</v>
      </c>
      <c r="B894" s="0" t="n">
        <v>5</v>
      </c>
      <c r="C894" s="0" t="n">
        <v>4186</v>
      </c>
      <c r="D894" s="0" t="n">
        <v>329</v>
      </c>
      <c r="E894" s="0" t="n">
        <v>2</v>
      </c>
      <c r="F894" s="55" t="s">
        <v>499</v>
      </c>
      <c r="G894" s="0" t="n">
        <v>15.1</v>
      </c>
      <c r="H894" s="0" t="n">
        <v>14</v>
      </c>
      <c r="I894" s="55" t="s">
        <v>157</v>
      </c>
      <c r="J894" s="0" t="n">
        <v>118</v>
      </c>
      <c r="K894" s="0" t="n">
        <v>69</v>
      </c>
      <c r="L894" s="0" t="n">
        <v>211</v>
      </c>
      <c r="M894" s="0" t="n">
        <v>294.76</v>
      </c>
      <c r="N894" s="0" t="n">
        <v>72.15</v>
      </c>
      <c r="O894" s="0" t="n">
        <v>29.04</v>
      </c>
      <c r="P894" s="0" t="n">
        <v>5.71</v>
      </c>
      <c r="Q894" s="0" t="n">
        <v>4.45</v>
      </c>
      <c r="T894" s="0" t="n">
        <v>48.75</v>
      </c>
      <c r="U894" s="0" t="n">
        <v>1509</v>
      </c>
      <c r="V894" s="0" t="n">
        <v>3</v>
      </c>
      <c r="W894" s="60" t="n">
        <v>46100</v>
      </c>
      <c r="X894" s="55" t="n">
        <f aca="false">IF(I894="Male",0,1)</f>
        <v>1</v>
      </c>
      <c r="Y894" s="55" t="n">
        <f aca="false">IF(OR(I894="DNB",I894="Dry DNB"),1,0)</f>
        <v>0</v>
      </c>
      <c r="Z894" s="55" t="n">
        <f aca="false">IF(ISNUMBER(W894),A894-W894,"")</f>
        <v>210</v>
      </c>
      <c r="AA894" s="55" t="n">
        <f aca="false">MATCH(A894,DATAS,0)</f>
        <v>2</v>
      </c>
      <c r="AB894" s="55" t="n">
        <f aca="false">IF(AND(E894&gt;0,OR(AND(B894&gt;=1,B894&lt;=6),B894=10)),1,0)</f>
        <v>1</v>
      </c>
      <c r="AC894" s="55" t="n">
        <f aca="false">IF(AND(E894&gt;0,B894=10),1,0)</f>
        <v>0</v>
      </c>
      <c r="AD894" s="55" t="n">
        <f aca="false">IF(AND(C893=C894,AA893=AA894-1),AB893,"")</f>
        <v>1</v>
      </c>
      <c r="AE894" s="55" t="n">
        <f aca="false">IF(AND(C893=C894,AA893=AA894-1),AC893,"")</f>
        <v>0</v>
      </c>
      <c r="AF894" s="55" t="n">
        <f aca="false">IF(AA894=1,"",IF(AND(AB894=1,AD894&lt;&gt;1),1,0))</f>
        <v>0</v>
      </c>
      <c r="AG894" s="55" t="n">
        <f aca="false">IF(AA894=1,"",IF(AND(AC894=1,AE894&lt;&gt;1),1,0))</f>
        <v>0</v>
      </c>
      <c r="AH894" s="60" t="str">
        <f aca="false">IF(AND(E894&gt;0,AA894&lt;2,NOT(AND(C895=C894,AA895=AA894+1))),INDEX(DATAS,AA894+1),"")</f>
        <v/>
      </c>
      <c r="AI894" s="60" t="str">
        <f aca="false">IF(AND(AC894=1,AA894&lt;2),IF(AND(C895=C894,AA895=AA894+1),IF(AC895=1,"",INDEX(DATAS,AA894+1)),INDEX(DATAS,AA894+1)),"")</f>
        <v/>
      </c>
    </row>
    <row r="895" customFormat="false" ht="15" hidden="false" customHeight="false" outlineLevel="0" collapsed="false">
      <c r="A895" s="60" t="n">
        <v>46309</v>
      </c>
      <c r="B895" s="0" t="n">
        <v>3</v>
      </c>
      <c r="C895" s="0" t="n">
        <v>4187</v>
      </c>
      <c r="D895" s="0" t="n">
        <v>29</v>
      </c>
      <c r="E895" s="0" t="n">
        <v>3</v>
      </c>
      <c r="F895" s="55" t="s">
        <v>499</v>
      </c>
      <c r="G895" s="0" t="n">
        <v>67.4</v>
      </c>
      <c r="H895" s="0" t="n">
        <v>63</v>
      </c>
      <c r="I895" s="55" t="s">
        <v>166</v>
      </c>
      <c r="J895" s="0" t="n">
        <v>29</v>
      </c>
      <c r="M895" s="0" t="n">
        <v>648.97</v>
      </c>
      <c r="N895" s="0" t="n">
        <v>25.42</v>
      </c>
      <c r="O895" s="0" t="n">
        <v>26.13</v>
      </c>
      <c r="P895" s="0" t="n">
        <v>5.73</v>
      </c>
      <c r="Q895" s="0" t="n">
        <v>4.97</v>
      </c>
      <c r="R895" s="0" t="n">
        <v>4987</v>
      </c>
      <c r="S895" s="0" t="n">
        <v>10024</v>
      </c>
      <c r="U895" s="0" t="n">
        <v>1508</v>
      </c>
      <c r="V895" s="0" t="n">
        <v>0</v>
      </c>
      <c r="X895" s="55" t="n">
        <f aca="false">IF(I895="Male",0,1)</f>
        <v>1</v>
      </c>
      <c r="Y895" s="55" t="n">
        <f aca="false">IF(OR(I895="DNB",I895="Dry DNB"),1,0)</f>
        <v>0</v>
      </c>
      <c r="Z895" s="0" t="str">
        <f aca="false">IF(ISNUMBER(W895),A895-W895,"")</f>
        <v/>
      </c>
      <c r="AA895" s="55" t="n">
        <f aca="false">MATCH(A895,DATAS,0)</f>
        <v>1</v>
      </c>
      <c r="AB895" s="55" t="n">
        <f aca="false">IF(AND(E895&gt;0,OR(AND(B895&gt;=1,B895&lt;=6),B895=10)),1,0)</f>
        <v>1</v>
      </c>
      <c r="AC895" s="55" t="n">
        <f aca="false">IF(AND(E895&gt;0,B895=10),1,0)</f>
        <v>0</v>
      </c>
      <c r="AD895" s="0" t="str">
        <f aca="false">IF(AND(C894=C895,AA894=AA895-1),AB894,"")</f>
        <v/>
      </c>
      <c r="AE895" s="0" t="str">
        <f aca="false">IF(AND(C894=C895,AA894=AA895-1),AC894,"")</f>
        <v/>
      </c>
      <c r="AF895" s="0" t="str">
        <f aca="false">IF(AA895=1,"",IF(AND(AB895=1,AD895&lt;&gt;1),1,0))</f>
        <v/>
      </c>
      <c r="AG895" s="0" t="str">
        <f aca="false">IF(AA895=1,"",IF(AND(AC895=1,AE895&lt;&gt;1),1,0))</f>
        <v/>
      </c>
      <c r="AH895" s="60" t="str">
        <f aca="false">IF(AND(E895&gt;0,AA895&lt;2,NOT(AND(C896=C895,AA896=AA895+1))),INDEX(DATAS,AA895+1),"")</f>
        <v/>
      </c>
      <c r="AI895" s="60" t="str">
        <f aca="false">IF(AND(AC895=1,AA895&lt;2),IF(AND(C896=C895,AA896=AA895+1),IF(AC896=1,"",INDEX(DATAS,AA895+1)),INDEX(DATAS,AA895+1)),"")</f>
        <v/>
      </c>
    </row>
    <row r="896" customFormat="false" ht="15" hidden="false" customHeight="false" outlineLevel="0" collapsed="false">
      <c r="A896" s="60" t="n">
        <v>46310</v>
      </c>
      <c r="B896" s="0" t="n">
        <v>3</v>
      </c>
      <c r="C896" s="0" t="n">
        <v>4187</v>
      </c>
      <c r="D896" s="0" t="n">
        <v>30</v>
      </c>
      <c r="E896" s="0" t="n">
        <v>3</v>
      </c>
      <c r="F896" s="55" t="s">
        <v>499</v>
      </c>
      <c r="G896" s="0" t="n">
        <v>68.5</v>
      </c>
      <c r="H896" s="0" t="n">
        <v>65</v>
      </c>
      <c r="I896" s="55" t="s">
        <v>166</v>
      </c>
      <c r="J896" s="0" t="n">
        <v>30</v>
      </c>
      <c r="M896" s="0" t="n">
        <v>648.97</v>
      </c>
      <c r="N896" s="0" t="n">
        <v>25.42</v>
      </c>
      <c r="O896" s="0" t="n">
        <v>26.13</v>
      </c>
      <c r="P896" s="0" t="n">
        <v>5.73</v>
      </c>
      <c r="Q896" s="0" t="n">
        <v>4.97</v>
      </c>
      <c r="U896" s="0" t="n">
        <v>1509</v>
      </c>
      <c r="V896" s="0" t="n">
        <v>0</v>
      </c>
      <c r="X896" s="55" t="n">
        <f aca="false">IF(I896="Male",0,1)</f>
        <v>1</v>
      </c>
      <c r="Y896" s="55" t="n">
        <f aca="false">IF(OR(I896="DNB",I896="Dry DNB"),1,0)</f>
        <v>0</v>
      </c>
      <c r="Z896" s="0" t="str">
        <f aca="false">IF(ISNUMBER(W896),A896-W896,"")</f>
        <v/>
      </c>
      <c r="AA896" s="55" t="n">
        <f aca="false">MATCH(A896,DATAS,0)</f>
        <v>2</v>
      </c>
      <c r="AB896" s="55" t="n">
        <f aca="false">IF(AND(E896&gt;0,OR(AND(B896&gt;=1,B896&lt;=6),B896=10)),1,0)</f>
        <v>1</v>
      </c>
      <c r="AC896" s="55" t="n">
        <f aca="false">IF(AND(E896&gt;0,B896=10),1,0)</f>
        <v>0</v>
      </c>
      <c r="AD896" s="55" t="n">
        <f aca="false">IF(AND(C895=C896,AA895=AA896-1),AB895,"")</f>
        <v>1</v>
      </c>
      <c r="AE896" s="55" t="n">
        <f aca="false">IF(AND(C895=C896,AA895=AA896-1),AC895,"")</f>
        <v>0</v>
      </c>
      <c r="AF896" s="55" t="n">
        <f aca="false">IF(AA896=1,"",IF(AND(AB896=1,AD896&lt;&gt;1),1,0))</f>
        <v>0</v>
      </c>
      <c r="AG896" s="55" t="n">
        <f aca="false">IF(AA896=1,"",IF(AND(AC896=1,AE896&lt;&gt;1),1,0))</f>
        <v>0</v>
      </c>
      <c r="AH896" s="60" t="str">
        <f aca="false">IF(AND(E896&gt;0,AA896&lt;2,NOT(AND(C897=C896,AA897=AA896+1))),INDEX(DATAS,AA896+1),"")</f>
        <v/>
      </c>
      <c r="AI896" s="60" t="str">
        <f aca="false">IF(AND(AC896=1,AA896&lt;2),IF(AND(C897=C896,AA897=AA896+1),IF(AC897=1,"",INDEX(DATAS,AA896+1)),INDEX(DATAS,AA896+1)),"")</f>
        <v/>
      </c>
    </row>
    <row r="897" customFormat="false" ht="15" hidden="false" customHeight="false" outlineLevel="0" collapsed="false">
      <c r="A897" s="60" t="n">
        <v>46309</v>
      </c>
      <c r="B897" s="0" t="n">
        <v>6</v>
      </c>
      <c r="C897" s="0" t="n">
        <v>4188</v>
      </c>
      <c r="D897" s="0" t="n">
        <v>61</v>
      </c>
      <c r="E897" s="0" t="n">
        <v>3</v>
      </c>
      <c r="F897" s="55" t="s">
        <v>499</v>
      </c>
      <c r="G897" s="0" t="n">
        <v>27.5</v>
      </c>
      <c r="H897" s="0" t="n">
        <v>28</v>
      </c>
      <c r="I897" s="55" t="s">
        <v>166</v>
      </c>
      <c r="J897" s="0" t="n">
        <v>61</v>
      </c>
      <c r="M897" s="0" t="n">
        <v>1071.11</v>
      </c>
      <c r="N897" s="0" t="n">
        <v>72.88</v>
      </c>
      <c r="O897" s="0" t="n">
        <v>44.77</v>
      </c>
      <c r="P897" s="0" t="n">
        <v>0</v>
      </c>
      <c r="Q897" s="0" t="n">
        <v>0</v>
      </c>
      <c r="R897" s="0" t="n">
        <v>2468</v>
      </c>
      <c r="S897" s="0" t="n">
        <v>4962</v>
      </c>
      <c r="U897" s="0" t="n">
        <v>1508</v>
      </c>
      <c r="V897" s="0" t="n">
        <v>0</v>
      </c>
      <c r="X897" s="55" t="n">
        <f aca="false">IF(I897="Male",0,1)</f>
        <v>1</v>
      </c>
      <c r="Y897" s="55" t="n">
        <f aca="false">IF(OR(I897="DNB",I897="Dry DNB"),1,0)</f>
        <v>0</v>
      </c>
      <c r="Z897" s="0" t="str">
        <f aca="false">IF(ISNUMBER(W897),A897-W897,"")</f>
        <v/>
      </c>
      <c r="AA897" s="55" t="n">
        <f aca="false">MATCH(A897,DATAS,0)</f>
        <v>1</v>
      </c>
      <c r="AB897" s="55" t="n">
        <f aca="false">IF(AND(E897&gt;0,OR(AND(B897&gt;=1,B897&lt;=6),B897=10)),1,0)</f>
        <v>1</v>
      </c>
      <c r="AC897" s="55" t="n">
        <f aca="false">IF(AND(E897&gt;0,B897=10),1,0)</f>
        <v>0</v>
      </c>
      <c r="AD897" s="0" t="str">
        <f aca="false">IF(AND(C896=C897,AA896=AA897-1),AB896,"")</f>
        <v/>
      </c>
      <c r="AE897" s="0" t="str">
        <f aca="false">IF(AND(C896=C897,AA896=AA897-1),AC896,"")</f>
        <v/>
      </c>
      <c r="AF897" s="0" t="str">
        <f aca="false">IF(AA897=1,"",IF(AND(AB897=1,AD897&lt;&gt;1),1,0))</f>
        <v/>
      </c>
      <c r="AG897" s="0" t="str">
        <f aca="false">IF(AA897=1,"",IF(AND(AC897=1,AE897&lt;&gt;1),1,0))</f>
        <v/>
      </c>
      <c r="AH897" s="60" t="str">
        <f aca="false">IF(AND(E897&gt;0,AA897&lt;2,NOT(AND(C898=C897,AA898=AA897+1))),INDEX(DATAS,AA897+1),"")</f>
        <v/>
      </c>
      <c r="AI897" s="60" t="str">
        <f aca="false">IF(AND(AC897=1,AA897&lt;2),IF(AND(C898=C897,AA898=AA897+1),IF(AC898=1,"",INDEX(DATAS,AA897+1)),INDEX(DATAS,AA897+1)),"")</f>
        <v/>
      </c>
    </row>
    <row r="898" customFormat="false" ht="15" hidden="false" customHeight="false" outlineLevel="0" collapsed="false">
      <c r="A898" s="60" t="n">
        <v>46310</v>
      </c>
      <c r="B898" s="0" t="n">
        <v>6</v>
      </c>
      <c r="C898" s="0" t="n">
        <v>4188</v>
      </c>
      <c r="D898" s="0" t="n">
        <v>62</v>
      </c>
      <c r="E898" s="0" t="n">
        <v>3</v>
      </c>
      <c r="F898" s="55" t="s">
        <v>499</v>
      </c>
      <c r="G898" s="0" t="n">
        <v>26.3</v>
      </c>
      <c r="H898" s="0" t="n">
        <v>28</v>
      </c>
      <c r="I898" s="55" t="s">
        <v>166</v>
      </c>
      <c r="J898" s="0" t="n">
        <v>62</v>
      </c>
      <c r="M898" s="0" t="n">
        <v>1071.11</v>
      </c>
      <c r="N898" s="0" t="n">
        <v>72.88</v>
      </c>
      <c r="O898" s="0" t="n">
        <v>44.77</v>
      </c>
      <c r="P898" s="0" t="n">
        <v>0</v>
      </c>
      <c r="Q898" s="0" t="n">
        <v>0</v>
      </c>
      <c r="U898" s="0" t="n">
        <v>1509</v>
      </c>
      <c r="V898" s="0" t="n">
        <v>0</v>
      </c>
      <c r="X898" s="55" t="n">
        <f aca="false">IF(I898="Male",0,1)</f>
        <v>1</v>
      </c>
      <c r="Y898" s="55" t="n">
        <f aca="false">IF(OR(I898="DNB",I898="Dry DNB"),1,0)</f>
        <v>0</v>
      </c>
      <c r="Z898" s="0" t="str">
        <f aca="false">IF(ISNUMBER(W898),A898-W898,"")</f>
        <v/>
      </c>
      <c r="AA898" s="55" t="n">
        <f aca="false">MATCH(A898,DATAS,0)</f>
        <v>2</v>
      </c>
      <c r="AB898" s="55" t="n">
        <f aca="false">IF(AND(E898&gt;0,OR(AND(B898&gt;=1,B898&lt;=6),B898=10)),1,0)</f>
        <v>1</v>
      </c>
      <c r="AC898" s="55" t="n">
        <f aca="false">IF(AND(E898&gt;0,B898=10),1,0)</f>
        <v>0</v>
      </c>
      <c r="AD898" s="55" t="n">
        <f aca="false">IF(AND(C897=C898,AA897=AA898-1),AB897,"")</f>
        <v>1</v>
      </c>
      <c r="AE898" s="55" t="n">
        <f aca="false">IF(AND(C897=C898,AA897=AA898-1),AC897,"")</f>
        <v>0</v>
      </c>
      <c r="AF898" s="55" t="n">
        <f aca="false">IF(AA898=1,"",IF(AND(AB898=1,AD898&lt;&gt;1),1,0))</f>
        <v>0</v>
      </c>
      <c r="AG898" s="55" t="n">
        <f aca="false">IF(AA898=1,"",IF(AND(AC898=1,AE898&lt;&gt;1),1,0))</f>
        <v>0</v>
      </c>
      <c r="AH898" s="60" t="str">
        <f aca="false">IF(AND(E898&gt;0,AA898&lt;2,NOT(AND(C899=C898,AA899=AA898+1))),INDEX(DATAS,AA898+1),"")</f>
        <v/>
      </c>
      <c r="AI898" s="60" t="str">
        <f aca="false">IF(AND(AC898=1,AA898&lt;2),IF(AND(C899=C898,AA899=AA898+1),IF(AC899=1,"",INDEX(DATAS,AA898+1)),INDEX(DATAS,AA898+1)),"")</f>
        <v/>
      </c>
    </row>
    <row r="899" customFormat="false" ht="15" hidden="false" customHeight="false" outlineLevel="0" collapsed="false">
      <c r="A899" s="60" t="n">
        <v>46309</v>
      </c>
      <c r="B899" s="0" t="n">
        <v>2</v>
      </c>
      <c r="C899" s="0" t="n">
        <v>4189</v>
      </c>
      <c r="D899" s="0" t="n">
        <v>40</v>
      </c>
      <c r="E899" s="0" t="n">
        <v>3</v>
      </c>
      <c r="F899" s="55" t="s">
        <v>499</v>
      </c>
      <c r="G899" s="0" t="n">
        <v>54.4</v>
      </c>
      <c r="H899" s="0" t="n">
        <v>57</v>
      </c>
      <c r="I899" s="55" t="s">
        <v>166</v>
      </c>
      <c r="J899" s="0" t="n">
        <v>40</v>
      </c>
      <c r="M899" s="0" t="n">
        <v>241.46</v>
      </c>
      <c r="N899" s="0" t="n">
        <v>30.14</v>
      </c>
      <c r="O899" s="0" t="n">
        <v>18.06</v>
      </c>
      <c r="P899" s="0" t="n">
        <v>3.92</v>
      </c>
      <c r="Q899" s="0" t="n">
        <v>3.85</v>
      </c>
      <c r="R899" s="0" t="n">
        <v>4814</v>
      </c>
      <c r="S899" s="0" t="n">
        <v>9678</v>
      </c>
      <c r="U899" s="0" t="n">
        <v>1508</v>
      </c>
      <c r="V899" s="0" t="n">
        <v>0</v>
      </c>
      <c r="X899" s="55" t="n">
        <f aca="false">IF(I899="Male",0,1)</f>
        <v>1</v>
      </c>
      <c r="Y899" s="55" t="n">
        <f aca="false">IF(OR(I899="DNB",I899="Dry DNB"),1,0)</f>
        <v>0</v>
      </c>
      <c r="Z899" s="0" t="str">
        <f aca="false">IF(ISNUMBER(W899),A899-W899,"")</f>
        <v/>
      </c>
      <c r="AA899" s="55" t="n">
        <f aca="false">MATCH(A899,DATAS,0)</f>
        <v>1</v>
      </c>
      <c r="AB899" s="55" t="n">
        <f aca="false">IF(AND(E899&gt;0,OR(AND(B899&gt;=1,B899&lt;=6),B899=10)),1,0)</f>
        <v>1</v>
      </c>
      <c r="AC899" s="55" t="n">
        <f aca="false">IF(AND(E899&gt;0,B899=10),1,0)</f>
        <v>0</v>
      </c>
      <c r="AD899" s="0" t="str">
        <f aca="false">IF(AND(C898=C899,AA898=AA899-1),AB898,"")</f>
        <v/>
      </c>
      <c r="AE899" s="0" t="str">
        <f aca="false">IF(AND(C898=C899,AA898=AA899-1),AC898,"")</f>
        <v/>
      </c>
      <c r="AF899" s="0" t="str">
        <f aca="false">IF(AA899=1,"",IF(AND(AB899=1,AD899&lt;&gt;1),1,0))</f>
        <v/>
      </c>
      <c r="AG899" s="0" t="str">
        <f aca="false">IF(AA899=1,"",IF(AND(AC899=1,AE899&lt;&gt;1),1,0))</f>
        <v/>
      </c>
      <c r="AH899" s="60" t="str">
        <f aca="false">IF(AND(E899&gt;0,AA899&lt;2,NOT(AND(C900=C899,AA900=AA899+1))),INDEX(DATAS,AA899+1),"")</f>
        <v/>
      </c>
      <c r="AI899" s="60" t="str">
        <f aca="false">IF(AND(AC899=1,AA899&lt;2),IF(AND(C900=C899,AA900=AA899+1),IF(AC900=1,"",INDEX(DATAS,AA899+1)),INDEX(DATAS,AA899+1)),"")</f>
        <v/>
      </c>
    </row>
    <row r="900" customFormat="false" ht="15" hidden="false" customHeight="false" outlineLevel="0" collapsed="false">
      <c r="A900" s="60" t="n">
        <v>46310</v>
      </c>
      <c r="B900" s="0" t="n">
        <v>2</v>
      </c>
      <c r="C900" s="0" t="n">
        <v>4189</v>
      </c>
      <c r="D900" s="0" t="n">
        <v>41</v>
      </c>
      <c r="E900" s="0" t="n">
        <v>3</v>
      </c>
      <c r="F900" s="55" t="s">
        <v>499</v>
      </c>
      <c r="G900" s="0" t="n">
        <v>61.8</v>
      </c>
      <c r="H900" s="0" t="n">
        <v>57</v>
      </c>
      <c r="I900" s="55" t="s">
        <v>166</v>
      </c>
      <c r="J900" s="0" t="n">
        <v>41</v>
      </c>
      <c r="M900" s="0" t="n">
        <v>241.46</v>
      </c>
      <c r="N900" s="0" t="n">
        <v>30.14</v>
      </c>
      <c r="O900" s="0" t="n">
        <v>18.06</v>
      </c>
      <c r="P900" s="0" t="n">
        <v>3.92</v>
      </c>
      <c r="Q900" s="0" t="n">
        <v>3.85</v>
      </c>
      <c r="U900" s="0" t="n">
        <v>1509</v>
      </c>
      <c r="V900" s="0" t="n">
        <v>0</v>
      </c>
      <c r="X900" s="55" t="n">
        <f aca="false">IF(I900="Male",0,1)</f>
        <v>1</v>
      </c>
      <c r="Y900" s="55" t="n">
        <f aca="false">IF(OR(I900="DNB",I900="Dry DNB"),1,0)</f>
        <v>0</v>
      </c>
      <c r="Z900" s="0" t="str">
        <f aca="false">IF(ISNUMBER(W900),A900-W900,"")</f>
        <v/>
      </c>
      <c r="AA900" s="55" t="n">
        <f aca="false">MATCH(A900,DATAS,0)</f>
        <v>2</v>
      </c>
      <c r="AB900" s="55" t="n">
        <f aca="false">IF(AND(E900&gt;0,OR(AND(B900&gt;=1,B900&lt;=6),B900=10)),1,0)</f>
        <v>1</v>
      </c>
      <c r="AC900" s="55" t="n">
        <f aca="false">IF(AND(E900&gt;0,B900=10),1,0)</f>
        <v>0</v>
      </c>
      <c r="AD900" s="55" t="n">
        <f aca="false">IF(AND(C899=C900,AA899=AA900-1),AB899,"")</f>
        <v>1</v>
      </c>
      <c r="AE900" s="55" t="n">
        <f aca="false">IF(AND(C899=C900,AA899=AA900-1),AC899,"")</f>
        <v>0</v>
      </c>
      <c r="AF900" s="55" t="n">
        <f aca="false">IF(AA900=1,"",IF(AND(AB900=1,AD900&lt;&gt;1),1,0))</f>
        <v>0</v>
      </c>
      <c r="AG900" s="55" t="n">
        <f aca="false">IF(AA900=1,"",IF(AND(AC900=1,AE900&lt;&gt;1),1,0))</f>
        <v>0</v>
      </c>
      <c r="AH900" s="60" t="str">
        <f aca="false">IF(AND(E900&gt;0,AA900&lt;2,NOT(AND(C901=C900,AA901=AA900+1))),INDEX(DATAS,AA900+1),"")</f>
        <v/>
      </c>
      <c r="AI900" s="60" t="str">
        <f aca="false">IF(AND(AC900=1,AA900&lt;2),IF(AND(C901=C900,AA901=AA900+1),IF(AC901=1,"",INDEX(DATAS,AA900+1)),INDEX(DATAS,AA900+1)),"")</f>
        <v/>
      </c>
    </row>
    <row r="901" customFormat="false" ht="15" hidden="false" customHeight="false" outlineLevel="0" collapsed="false">
      <c r="A901" s="60" t="n">
        <v>46309</v>
      </c>
      <c r="B901" s="0" t="n">
        <v>7</v>
      </c>
      <c r="C901" s="0" t="n">
        <v>4190</v>
      </c>
      <c r="D901" s="0" t="n">
        <v>286</v>
      </c>
      <c r="E901" s="0" t="n">
        <v>2</v>
      </c>
      <c r="F901" s="55" t="s">
        <v>499</v>
      </c>
      <c r="I901" s="55" t="s">
        <v>162</v>
      </c>
      <c r="J901" s="0" t="n">
        <v>63</v>
      </c>
      <c r="K901" s="0" t="n">
        <v>63</v>
      </c>
      <c r="L901" s="0" t="n">
        <v>252</v>
      </c>
      <c r="M901" s="0" t="n">
        <v>936.09</v>
      </c>
      <c r="N901" s="0" t="n">
        <v>50.51</v>
      </c>
      <c r="O901" s="0" t="n">
        <v>29.73</v>
      </c>
      <c r="P901" s="0" t="n">
        <v>4</v>
      </c>
      <c r="Q901" s="0" t="n">
        <v>3.25</v>
      </c>
      <c r="R901" s="0" t="n">
        <v>5735</v>
      </c>
      <c r="S901" s="0" t="n">
        <v>12325</v>
      </c>
      <c r="T901" s="0" t="n">
        <v>59.55</v>
      </c>
      <c r="U901" s="0" t="n">
        <v>1508</v>
      </c>
      <c r="V901" s="0" t="n">
        <v>1</v>
      </c>
      <c r="W901" s="60" t="n">
        <v>46058</v>
      </c>
      <c r="X901" s="55" t="n">
        <f aca="false">IF(I901="Male",0,1)</f>
        <v>1</v>
      </c>
      <c r="Y901" s="55" t="n">
        <f aca="false">IF(OR(I901="DNB",I901="Dry DNB"),1,0)</f>
        <v>0</v>
      </c>
      <c r="Z901" s="55" t="n">
        <f aca="false">IF(ISNUMBER(W901),A901-W901,"")</f>
        <v>251</v>
      </c>
      <c r="AA901" s="55" t="n">
        <f aca="false">MATCH(A901,DATAS,0)</f>
        <v>1</v>
      </c>
      <c r="AB901" s="55" t="n">
        <f aca="false">IF(AND(E901&gt;0,OR(AND(B901&gt;=1,B901&lt;=6),B901=10)),1,0)</f>
        <v>0</v>
      </c>
      <c r="AC901" s="55" t="n">
        <f aca="false">IF(AND(E901&gt;0,B901=10),1,0)</f>
        <v>0</v>
      </c>
      <c r="AD901" s="0" t="str">
        <f aca="false">IF(AND(C900=C901,AA900=AA901-1),AB900,"")</f>
        <v/>
      </c>
      <c r="AE901" s="0" t="str">
        <f aca="false">IF(AND(C900=C901,AA900=AA901-1),AC900,"")</f>
        <v/>
      </c>
      <c r="AF901" s="0" t="str">
        <f aca="false">IF(AA901=1,"",IF(AND(AB901=1,AD901&lt;&gt;1),1,0))</f>
        <v/>
      </c>
      <c r="AG901" s="0" t="str">
        <f aca="false">IF(AA901=1,"",IF(AND(AC901=1,AE901&lt;&gt;1),1,0))</f>
        <v/>
      </c>
      <c r="AH901" s="60" t="str">
        <f aca="false">IF(AND(E901&gt;0,AA901&lt;2,NOT(AND(C902=C901,AA902=AA901+1))),INDEX(DATAS,AA901+1),"")</f>
        <v/>
      </c>
      <c r="AI901" s="60" t="str">
        <f aca="false">IF(AND(AC901=1,AA901&lt;2),IF(AND(C902=C901,AA902=AA901+1),IF(AC902=1,"",INDEX(DATAS,AA901+1)),INDEX(DATAS,AA901+1)),"")</f>
        <v/>
      </c>
    </row>
    <row r="902" customFormat="false" ht="15" hidden="false" customHeight="false" outlineLevel="0" collapsed="false">
      <c r="A902" s="60" t="n">
        <v>46310</v>
      </c>
      <c r="B902" s="0" t="n">
        <v>7</v>
      </c>
      <c r="C902" s="0" t="n">
        <v>4190</v>
      </c>
      <c r="D902" s="0" t="n">
        <v>286</v>
      </c>
      <c r="E902" s="0" t="n">
        <v>2</v>
      </c>
      <c r="F902" s="55" t="s">
        <v>499</v>
      </c>
      <c r="I902" s="55" t="s">
        <v>162</v>
      </c>
      <c r="J902" s="0" t="n">
        <v>63</v>
      </c>
      <c r="K902" s="0" t="n">
        <v>63</v>
      </c>
      <c r="L902" s="0" t="n">
        <v>253</v>
      </c>
      <c r="M902" s="0" t="n">
        <v>936.09</v>
      </c>
      <c r="N902" s="0" t="n">
        <v>50.51</v>
      </c>
      <c r="O902" s="0" t="n">
        <v>29.73</v>
      </c>
      <c r="P902" s="0" t="n">
        <v>4</v>
      </c>
      <c r="Q902" s="0" t="n">
        <v>3.25</v>
      </c>
      <c r="T902" s="0" t="n">
        <v>59.55</v>
      </c>
      <c r="U902" s="0" t="n">
        <v>1509</v>
      </c>
      <c r="V902" s="0" t="n">
        <v>1</v>
      </c>
      <c r="W902" s="60" t="n">
        <v>46058</v>
      </c>
      <c r="X902" s="55" t="n">
        <f aca="false">IF(I902="Male",0,1)</f>
        <v>1</v>
      </c>
      <c r="Y902" s="55" t="n">
        <f aca="false">IF(OR(I902="DNB",I902="Dry DNB"),1,0)</f>
        <v>0</v>
      </c>
      <c r="Z902" s="55" t="n">
        <f aca="false">IF(ISNUMBER(W902),A902-W902,"")</f>
        <v>252</v>
      </c>
      <c r="AA902" s="55" t="n">
        <f aca="false">MATCH(A902,DATAS,0)</f>
        <v>2</v>
      </c>
      <c r="AB902" s="55" t="n">
        <f aca="false">IF(AND(E902&gt;0,OR(AND(B902&gt;=1,B902&lt;=6),B902=10)),1,0)</f>
        <v>0</v>
      </c>
      <c r="AC902" s="55" t="n">
        <f aca="false">IF(AND(E902&gt;0,B902=10),1,0)</f>
        <v>0</v>
      </c>
      <c r="AD902" s="55" t="n">
        <f aca="false">IF(AND(C901=C902,AA901=AA902-1),AB901,"")</f>
        <v>0</v>
      </c>
      <c r="AE902" s="55" t="n">
        <f aca="false">IF(AND(C901=C902,AA901=AA902-1),AC901,"")</f>
        <v>0</v>
      </c>
      <c r="AF902" s="55" t="n">
        <f aca="false">IF(AA902=1,"",IF(AND(AB902=1,AD902&lt;&gt;1),1,0))</f>
        <v>0</v>
      </c>
      <c r="AG902" s="55" t="n">
        <f aca="false">IF(AA902=1,"",IF(AND(AC902=1,AE902&lt;&gt;1),1,0))</f>
        <v>0</v>
      </c>
      <c r="AH902" s="60" t="str">
        <f aca="false">IF(AND(E902&gt;0,AA902&lt;2,NOT(AND(C903=C902,AA903=AA902+1))),INDEX(DATAS,AA902+1),"")</f>
        <v/>
      </c>
      <c r="AI902" s="60" t="str">
        <f aca="false">IF(AND(AC902=1,AA902&lt;2),IF(AND(C903=C902,AA903=AA902+1),IF(AC903=1,"",INDEX(DATAS,AA902+1)),INDEX(DATAS,AA902+1)),"")</f>
        <v/>
      </c>
    </row>
    <row r="903" customFormat="false" ht="15" hidden="false" customHeight="false" outlineLevel="0" collapsed="false">
      <c r="A903" s="60" t="n">
        <v>46309</v>
      </c>
      <c r="B903" s="0" t="n">
        <v>3</v>
      </c>
      <c r="C903" s="0" t="n">
        <v>4192</v>
      </c>
      <c r="D903" s="0" t="n">
        <v>261</v>
      </c>
      <c r="E903" s="0" t="n">
        <v>2</v>
      </c>
      <c r="F903" s="55" t="s">
        <v>500</v>
      </c>
      <c r="G903" s="0" t="n">
        <v>53.9</v>
      </c>
      <c r="H903" s="0" t="n">
        <v>55</v>
      </c>
      <c r="I903" s="55" t="s">
        <v>157</v>
      </c>
      <c r="J903" s="0" t="n">
        <v>65</v>
      </c>
      <c r="K903" s="0" t="n">
        <v>65</v>
      </c>
      <c r="L903" s="0" t="n">
        <v>196</v>
      </c>
      <c r="M903" s="0" t="n">
        <v>832.37</v>
      </c>
      <c r="N903" s="0" t="n">
        <v>46.77</v>
      </c>
      <c r="O903" s="0" t="n">
        <v>27.98</v>
      </c>
      <c r="P903" s="0" t="n">
        <v>3.13</v>
      </c>
      <c r="Q903" s="0" t="n">
        <v>3.09</v>
      </c>
      <c r="R903" s="0" t="n">
        <v>5917</v>
      </c>
      <c r="S903" s="0" t="n">
        <v>13037</v>
      </c>
      <c r="T903" s="0" t="n">
        <v>60.65</v>
      </c>
      <c r="U903" s="0" t="n">
        <v>1506</v>
      </c>
      <c r="V903" s="0" t="n">
        <v>1</v>
      </c>
      <c r="W903" s="60" t="n">
        <v>46114</v>
      </c>
      <c r="X903" s="55" t="n">
        <f aca="false">IF(I903="Male",0,1)</f>
        <v>1</v>
      </c>
      <c r="Y903" s="55" t="n">
        <f aca="false">IF(OR(I903="DNB",I903="Dry DNB"),1,0)</f>
        <v>0</v>
      </c>
      <c r="Z903" s="55" t="n">
        <f aca="false">IF(ISNUMBER(W903),A903-W903,"")</f>
        <v>195</v>
      </c>
      <c r="AA903" s="55" t="n">
        <f aca="false">MATCH(A903,DATAS,0)</f>
        <v>1</v>
      </c>
      <c r="AB903" s="55" t="n">
        <f aca="false">IF(AND(E903&gt;0,OR(AND(B903&gt;=1,B903&lt;=6),B903=10)),1,0)</f>
        <v>1</v>
      </c>
      <c r="AC903" s="55" t="n">
        <f aca="false">IF(AND(E903&gt;0,B903=10),1,0)</f>
        <v>0</v>
      </c>
      <c r="AD903" s="0" t="str">
        <f aca="false">IF(AND(C902=C903,AA902=AA903-1),AB902,"")</f>
        <v/>
      </c>
      <c r="AE903" s="0" t="str">
        <f aca="false">IF(AND(C902=C903,AA902=AA903-1),AC902,"")</f>
        <v/>
      </c>
      <c r="AF903" s="0" t="str">
        <f aca="false">IF(AA903=1,"",IF(AND(AB903=1,AD903&lt;&gt;1),1,0))</f>
        <v/>
      </c>
      <c r="AG903" s="0" t="str">
        <f aca="false">IF(AA903=1,"",IF(AND(AC903=1,AE903&lt;&gt;1),1,0))</f>
        <v/>
      </c>
      <c r="AH903" s="60" t="str">
        <f aca="false">IF(AND(E903&gt;0,AA903&lt;2,NOT(AND(C904=C903,AA904=AA903+1))),INDEX(DATAS,AA903+1),"")</f>
        <v/>
      </c>
      <c r="AI903" s="60" t="str">
        <f aca="false">IF(AND(AC903=1,AA903&lt;2),IF(AND(C904=C903,AA904=AA903+1),IF(AC904=1,"",INDEX(DATAS,AA903+1)),INDEX(DATAS,AA903+1)),"")</f>
        <v/>
      </c>
    </row>
    <row r="904" customFormat="false" ht="15" hidden="false" customHeight="false" outlineLevel="0" collapsed="false">
      <c r="A904" s="60" t="n">
        <v>46310</v>
      </c>
      <c r="B904" s="0" t="n">
        <v>3</v>
      </c>
      <c r="C904" s="0" t="n">
        <v>4192</v>
      </c>
      <c r="D904" s="0" t="n">
        <v>262</v>
      </c>
      <c r="E904" s="0" t="n">
        <v>2</v>
      </c>
      <c r="F904" s="55" t="s">
        <v>500</v>
      </c>
      <c r="G904" s="0" t="n">
        <v>55</v>
      </c>
      <c r="H904" s="0" t="n">
        <v>54</v>
      </c>
      <c r="I904" s="55" t="s">
        <v>157</v>
      </c>
      <c r="J904" s="0" t="n">
        <v>65</v>
      </c>
      <c r="K904" s="0" t="n">
        <v>65</v>
      </c>
      <c r="L904" s="0" t="n">
        <v>197</v>
      </c>
      <c r="M904" s="0" t="n">
        <v>832.37</v>
      </c>
      <c r="N904" s="0" t="n">
        <v>46.77</v>
      </c>
      <c r="O904" s="0" t="n">
        <v>27.98</v>
      </c>
      <c r="P904" s="0" t="n">
        <v>3.13</v>
      </c>
      <c r="Q904" s="0" t="n">
        <v>3.09</v>
      </c>
      <c r="T904" s="0" t="n">
        <v>60.65</v>
      </c>
      <c r="U904" s="0" t="n">
        <v>1507</v>
      </c>
      <c r="V904" s="0" t="n">
        <v>1</v>
      </c>
      <c r="W904" s="60" t="n">
        <v>46114</v>
      </c>
      <c r="X904" s="55" t="n">
        <f aca="false">IF(I904="Male",0,1)</f>
        <v>1</v>
      </c>
      <c r="Y904" s="55" t="n">
        <f aca="false">IF(OR(I904="DNB",I904="Dry DNB"),1,0)</f>
        <v>0</v>
      </c>
      <c r="Z904" s="55" t="n">
        <f aca="false">IF(ISNUMBER(W904),A904-W904,"")</f>
        <v>196</v>
      </c>
      <c r="AA904" s="55" t="n">
        <f aca="false">MATCH(A904,DATAS,0)</f>
        <v>2</v>
      </c>
      <c r="AB904" s="55" t="n">
        <f aca="false">IF(AND(E904&gt;0,OR(AND(B904&gt;=1,B904&lt;=6),B904=10)),1,0)</f>
        <v>1</v>
      </c>
      <c r="AC904" s="55" t="n">
        <f aca="false">IF(AND(E904&gt;0,B904=10),1,0)</f>
        <v>0</v>
      </c>
      <c r="AD904" s="55" t="n">
        <f aca="false">IF(AND(C903=C904,AA903=AA904-1),AB903,"")</f>
        <v>1</v>
      </c>
      <c r="AE904" s="55" t="n">
        <f aca="false">IF(AND(C903=C904,AA903=AA904-1),AC903,"")</f>
        <v>0</v>
      </c>
      <c r="AF904" s="55" t="n">
        <f aca="false">IF(AA904=1,"",IF(AND(AB904=1,AD904&lt;&gt;1),1,0))</f>
        <v>0</v>
      </c>
      <c r="AG904" s="55" t="n">
        <f aca="false">IF(AA904=1,"",IF(AND(AC904=1,AE904&lt;&gt;1),1,0))</f>
        <v>0</v>
      </c>
      <c r="AH904" s="60" t="str">
        <f aca="false">IF(AND(E904&gt;0,AA904&lt;2,NOT(AND(C905=C904,AA905=AA904+1))),INDEX(DATAS,AA904+1),"")</f>
        <v/>
      </c>
      <c r="AI904" s="60" t="str">
        <f aca="false">IF(AND(AC904=1,AA904&lt;2),IF(AND(C905=C904,AA905=AA904+1),IF(AC905=1,"",INDEX(DATAS,AA904+1)),INDEX(DATAS,AA904+1)),"")</f>
        <v/>
      </c>
    </row>
    <row r="905" customFormat="false" ht="15" hidden="false" customHeight="false" outlineLevel="0" collapsed="false">
      <c r="A905" s="60" t="n">
        <v>46309</v>
      </c>
      <c r="B905" s="0" t="n">
        <v>5</v>
      </c>
      <c r="C905" s="0" t="n">
        <v>4193</v>
      </c>
      <c r="D905" s="0" t="n">
        <v>142</v>
      </c>
      <c r="E905" s="0" t="n">
        <v>3</v>
      </c>
      <c r="F905" s="55" t="s">
        <v>500</v>
      </c>
      <c r="G905" s="0" t="n">
        <v>41.1</v>
      </c>
      <c r="H905" s="0" t="n">
        <v>44</v>
      </c>
      <c r="I905" s="55" t="s">
        <v>177</v>
      </c>
      <c r="J905" s="0" t="n">
        <v>142</v>
      </c>
      <c r="K905" s="0" t="n">
        <v>65</v>
      </c>
      <c r="M905" s="0" t="n">
        <v>492.96</v>
      </c>
      <c r="N905" s="0" t="n">
        <v>32.39</v>
      </c>
      <c r="O905" s="0" t="n">
        <v>20.39</v>
      </c>
      <c r="P905" s="0" t="n">
        <v>3.67</v>
      </c>
      <c r="Q905" s="0" t="n">
        <v>3.61</v>
      </c>
      <c r="R905" s="0" t="n">
        <v>5890</v>
      </c>
      <c r="S905" s="0" t="n">
        <v>11552</v>
      </c>
      <c r="T905" s="0" t="n">
        <v>64.3</v>
      </c>
      <c r="U905" s="0" t="n">
        <v>1506</v>
      </c>
      <c r="V905" s="0" t="n">
        <v>1</v>
      </c>
      <c r="W905" s="60" t="n">
        <v>46233</v>
      </c>
      <c r="X905" s="55" t="n">
        <f aca="false">IF(I905="Male",0,1)</f>
        <v>1</v>
      </c>
      <c r="Y905" s="55" t="n">
        <f aca="false">IF(OR(I905="DNB",I905="Dry DNB"),1,0)</f>
        <v>0</v>
      </c>
      <c r="Z905" s="55" t="n">
        <f aca="false">IF(ISNUMBER(W905),A905-W905,"")</f>
        <v>76</v>
      </c>
      <c r="AA905" s="55" t="n">
        <f aca="false">MATCH(A905,DATAS,0)</f>
        <v>1</v>
      </c>
      <c r="AB905" s="55" t="n">
        <f aca="false">IF(AND(E905&gt;0,OR(AND(B905&gt;=1,B905&lt;=6),B905=10)),1,0)</f>
        <v>1</v>
      </c>
      <c r="AC905" s="55" t="n">
        <f aca="false">IF(AND(E905&gt;0,B905=10),1,0)</f>
        <v>0</v>
      </c>
      <c r="AD905" s="0" t="str">
        <f aca="false">IF(AND(C904=C905,AA904=AA905-1),AB904,"")</f>
        <v/>
      </c>
      <c r="AE905" s="0" t="str">
        <f aca="false">IF(AND(C904=C905,AA904=AA905-1),AC904,"")</f>
        <v/>
      </c>
      <c r="AF905" s="0" t="str">
        <f aca="false">IF(AA905=1,"",IF(AND(AB905=1,AD905&lt;&gt;1),1,0))</f>
        <v/>
      </c>
      <c r="AG905" s="0" t="str">
        <f aca="false">IF(AA905=1,"",IF(AND(AC905=1,AE905&lt;&gt;1),1,0))</f>
        <v/>
      </c>
      <c r="AH905" s="60" t="str">
        <f aca="false">IF(AND(E905&gt;0,AA905&lt;2,NOT(AND(C906=C905,AA906=AA905+1))),INDEX(DATAS,AA905+1),"")</f>
        <v/>
      </c>
      <c r="AI905" s="60" t="str">
        <f aca="false">IF(AND(AC905=1,AA905&lt;2),IF(AND(C906=C905,AA906=AA905+1),IF(AC906=1,"",INDEX(DATAS,AA905+1)),INDEX(DATAS,AA905+1)),"")</f>
        <v/>
      </c>
    </row>
    <row r="906" customFormat="false" ht="15" hidden="false" customHeight="false" outlineLevel="0" collapsed="false">
      <c r="A906" s="60" t="n">
        <v>46310</v>
      </c>
      <c r="B906" s="0" t="n">
        <v>5</v>
      </c>
      <c r="C906" s="0" t="n">
        <v>4193</v>
      </c>
      <c r="D906" s="0" t="n">
        <v>143</v>
      </c>
      <c r="E906" s="0" t="n">
        <v>3</v>
      </c>
      <c r="F906" s="55" t="s">
        <v>500</v>
      </c>
      <c r="G906" s="0" t="n">
        <v>46.7</v>
      </c>
      <c r="H906" s="0" t="n">
        <v>44</v>
      </c>
      <c r="I906" s="55" t="s">
        <v>187</v>
      </c>
      <c r="J906" s="0" t="n">
        <v>143</v>
      </c>
      <c r="K906" s="0" t="n">
        <v>65</v>
      </c>
      <c r="M906" s="0" t="n">
        <v>492.96</v>
      </c>
      <c r="N906" s="0" t="n">
        <v>32.39</v>
      </c>
      <c r="O906" s="0" t="n">
        <v>20.39</v>
      </c>
      <c r="P906" s="0" t="n">
        <v>3.67</v>
      </c>
      <c r="Q906" s="0" t="n">
        <v>3.61</v>
      </c>
      <c r="T906" s="0" t="n">
        <v>64.3</v>
      </c>
      <c r="U906" s="0" t="n">
        <v>1507</v>
      </c>
      <c r="V906" s="0" t="n">
        <v>2</v>
      </c>
      <c r="W906" s="60" t="n">
        <v>46310</v>
      </c>
      <c r="X906" s="55" t="n">
        <f aca="false">IF(I906="Male",0,1)</f>
        <v>1</v>
      </c>
      <c r="Y906" s="55" t="n">
        <f aca="false">IF(OR(I906="DNB",I906="Dry DNB"),1,0)</f>
        <v>0</v>
      </c>
      <c r="Z906" s="55" t="n">
        <f aca="false">IF(ISNUMBER(W906),A906-W906,"")</f>
        <v>0</v>
      </c>
      <c r="AA906" s="55" t="n">
        <f aca="false">MATCH(A906,DATAS,0)</f>
        <v>2</v>
      </c>
      <c r="AB906" s="55" t="n">
        <f aca="false">IF(AND(E906&gt;0,OR(AND(B906&gt;=1,B906&lt;=6),B906=10)),1,0)</f>
        <v>1</v>
      </c>
      <c r="AC906" s="55" t="n">
        <f aca="false">IF(AND(E906&gt;0,B906=10),1,0)</f>
        <v>0</v>
      </c>
      <c r="AD906" s="55" t="n">
        <f aca="false">IF(AND(C905=C906,AA905=AA906-1),AB905,"")</f>
        <v>1</v>
      </c>
      <c r="AE906" s="55" t="n">
        <f aca="false">IF(AND(C905=C906,AA905=AA906-1),AC905,"")</f>
        <v>0</v>
      </c>
      <c r="AF906" s="55" t="n">
        <f aca="false">IF(AA906=1,"",IF(AND(AB906=1,AD906&lt;&gt;1),1,0))</f>
        <v>0</v>
      </c>
      <c r="AG906" s="55" t="n">
        <f aca="false">IF(AA906=1,"",IF(AND(AC906=1,AE906&lt;&gt;1),1,0))</f>
        <v>0</v>
      </c>
      <c r="AH906" s="60" t="str">
        <f aca="false">IF(AND(E906&gt;0,AA906&lt;2,NOT(AND(C907=C906,AA907=AA906+1))),INDEX(DATAS,AA906+1),"")</f>
        <v/>
      </c>
      <c r="AI906" s="60" t="str">
        <f aca="false">IF(AND(AC906=1,AA906&lt;2),IF(AND(C907=C906,AA907=AA906+1),IF(AC907=1,"",INDEX(DATAS,AA906+1)),INDEX(DATAS,AA906+1)),"")</f>
        <v/>
      </c>
    </row>
    <row r="907" customFormat="false" ht="15" hidden="false" customHeight="false" outlineLevel="0" collapsed="false">
      <c r="A907" s="60" t="n">
        <v>46309</v>
      </c>
      <c r="B907" s="0" t="n">
        <v>6</v>
      </c>
      <c r="C907" s="0" t="n">
        <v>4194</v>
      </c>
      <c r="D907" s="0" t="n">
        <v>136</v>
      </c>
      <c r="E907" s="0" t="n">
        <v>3</v>
      </c>
      <c r="F907" s="55" t="s">
        <v>501</v>
      </c>
      <c r="G907" s="0" t="n">
        <v>26.6</v>
      </c>
      <c r="H907" s="0" t="n">
        <v>27</v>
      </c>
      <c r="I907" s="55" t="s">
        <v>187</v>
      </c>
      <c r="J907" s="0" t="n">
        <v>136</v>
      </c>
      <c r="K907" s="0" t="n">
        <v>73</v>
      </c>
      <c r="M907" s="0" t="n">
        <v>864.4</v>
      </c>
      <c r="N907" s="0" t="n">
        <v>74.21</v>
      </c>
      <c r="O907" s="0" t="n">
        <v>39.82</v>
      </c>
      <c r="P907" s="0" t="n">
        <v>6.21</v>
      </c>
      <c r="Q907" s="0" t="n">
        <v>4.47</v>
      </c>
      <c r="R907" s="0" t="n">
        <v>2297</v>
      </c>
      <c r="S907" s="0" t="n">
        <v>4801</v>
      </c>
      <c r="T907" s="0" t="n">
        <v>24.4</v>
      </c>
      <c r="U907" s="0" t="n">
        <v>1505</v>
      </c>
      <c r="V907" s="0" t="n">
        <v>2</v>
      </c>
      <c r="W907" s="60" t="n">
        <v>46289</v>
      </c>
      <c r="X907" s="55" t="n">
        <f aca="false">IF(I907="Male",0,1)</f>
        <v>1</v>
      </c>
      <c r="Y907" s="55" t="n">
        <f aca="false">IF(OR(I907="DNB",I907="Dry DNB"),1,0)</f>
        <v>0</v>
      </c>
      <c r="Z907" s="55" t="n">
        <f aca="false">IF(ISNUMBER(W907),A907-W907,"")</f>
        <v>20</v>
      </c>
      <c r="AA907" s="55" t="n">
        <f aca="false">MATCH(A907,DATAS,0)</f>
        <v>1</v>
      </c>
      <c r="AB907" s="55" t="n">
        <f aca="false">IF(AND(E907&gt;0,OR(AND(B907&gt;=1,B907&lt;=6),B907=10)),1,0)</f>
        <v>1</v>
      </c>
      <c r="AC907" s="55" t="n">
        <f aca="false">IF(AND(E907&gt;0,B907=10),1,0)</f>
        <v>0</v>
      </c>
      <c r="AD907" s="0" t="str">
        <f aca="false">IF(AND(C906=C907,AA906=AA907-1),AB906,"")</f>
        <v/>
      </c>
      <c r="AE907" s="0" t="str">
        <f aca="false">IF(AND(C906=C907,AA906=AA907-1),AC906,"")</f>
        <v/>
      </c>
      <c r="AF907" s="0" t="str">
        <f aca="false">IF(AA907=1,"",IF(AND(AB907=1,AD907&lt;&gt;1),1,0))</f>
        <v/>
      </c>
      <c r="AG907" s="0" t="str">
        <f aca="false">IF(AA907=1,"",IF(AND(AC907=1,AE907&lt;&gt;1),1,0))</f>
        <v/>
      </c>
      <c r="AH907" s="60" t="str">
        <f aca="false">IF(AND(E907&gt;0,AA907&lt;2,NOT(AND(C908=C907,AA908=AA907+1))),INDEX(DATAS,AA907+1),"")</f>
        <v/>
      </c>
      <c r="AI907" s="60" t="str">
        <f aca="false">IF(AND(AC907=1,AA907&lt;2),IF(AND(C908=C907,AA908=AA907+1),IF(AC908=1,"",INDEX(DATAS,AA907+1)),INDEX(DATAS,AA907+1)),"")</f>
        <v/>
      </c>
    </row>
    <row r="908" customFormat="false" ht="15" hidden="false" customHeight="false" outlineLevel="0" collapsed="false">
      <c r="A908" s="60" t="n">
        <v>46310</v>
      </c>
      <c r="B908" s="0" t="n">
        <v>6</v>
      </c>
      <c r="C908" s="0" t="n">
        <v>4194</v>
      </c>
      <c r="D908" s="0" t="n">
        <v>137</v>
      </c>
      <c r="E908" s="0" t="n">
        <v>3</v>
      </c>
      <c r="F908" s="55" t="s">
        <v>501</v>
      </c>
      <c r="G908" s="0" t="n">
        <v>27.7</v>
      </c>
      <c r="H908" s="0" t="n">
        <v>27</v>
      </c>
      <c r="I908" s="55" t="s">
        <v>187</v>
      </c>
      <c r="J908" s="0" t="n">
        <v>137</v>
      </c>
      <c r="K908" s="0" t="n">
        <v>73</v>
      </c>
      <c r="M908" s="0" t="n">
        <v>864.4</v>
      </c>
      <c r="N908" s="0" t="n">
        <v>74.21</v>
      </c>
      <c r="O908" s="0" t="n">
        <v>39.82</v>
      </c>
      <c r="P908" s="0" t="n">
        <v>6.21</v>
      </c>
      <c r="Q908" s="0" t="n">
        <v>4.47</v>
      </c>
      <c r="T908" s="0" t="n">
        <v>24.4</v>
      </c>
      <c r="U908" s="0" t="n">
        <v>1506</v>
      </c>
      <c r="V908" s="0" t="n">
        <v>2</v>
      </c>
      <c r="W908" s="60" t="n">
        <v>46289</v>
      </c>
      <c r="X908" s="55" t="n">
        <f aca="false">IF(I908="Male",0,1)</f>
        <v>1</v>
      </c>
      <c r="Y908" s="55" t="n">
        <f aca="false">IF(OR(I908="DNB",I908="Dry DNB"),1,0)</f>
        <v>0</v>
      </c>
      <c r="Z908" s="55" t="n">
        <f aca="false">IF(ISNUMBER(W908),A908-W908,"")</f>
        <v>21</v>
      </c>
      <c r="AA908" s="55" t="n">
        <f aca="false">MATCH(A908,DATAS,0)</f>
        <v>2</v>
      </c>
      <c r="AB908" s="55" t="n">
        <f aca="false">IF(AND(E908&gt;0,OR(AND(B908&gt;=1,B908&lt;=6),B908=10)),1,0)</f>
        <v>1</v>
      </c>
      <c r="AC908" s="55" t="n">
        <f aca="false">IF(AND(E908&gt;0,B908=10),1,0)</f>
        <v>0</v>
      </c>
      <c r="AD908" s="55" t="n">
        <f aca="false">IF(AND(C907=C908,AA907=AA908-1),AB907,"")</f>
        <v>1</v>
      </c>
      <c r="AE908" s="55" t="n">
        <f aca="false">IF(AND(C907=C908,AA907=AA908-1),AC907,"")</f>
        <v>0</v>
      </c>
      <c r="AF908" s="55" t="n">
        <f aca="false">IF(AA908=1,"",IF(AND(AB908=1,AD908&lt;&gt;1),1,0))</f>
        <v>0</v>
      </c>
      <c r="AG908" s="55" t="n">
        <f aca="false">IF(AA908=1,"",IF(AND(AC908=1,AE908&lt;&gt;1),1,0))</f>
        <v>0</v>
      </c>
      <c r="AH908" s="60" t="str">
        <f aca="false">IF(AND(E908&gt;0,AA908&lt;2,NOT(AND(C909=C908,AA909=AA908+1))),INDEX(DATAS,AA908+1),"")</f>
        <v/>
      </c>
      <c r="AI908" s="60" t="str">
        <f aca="false">IF(AND(AC908=1,AA908&lt;2),IF(AND(C909=C908,AA909=AA908+1),IF(AC909=1,"",INDEX(DATAS,AA908+1)),INDEX(DATAS,AA908+1)),"")</f>
        <v/>
      </c>
    </row>
    <row r="909" customFormat="false" ht="15" hidden="false" customHeight="false" outlineLevel="0" collapsed="false">
      <c r="A909" s="60" t="n">
        <v>46309</v>
      </c>
      <c r="B909" s="0" t="n">
        <v>5</v>
      </c>
      <c r="C909" s="0" t="n">
        <v>4196</v>
      </c>
      <c r="D909" s="0" t="n">
        <v>162</v>
      </c>
      <c r="E909" s="0" t="n">
        <v>2</v>
      </c>
      <c r="F909" s="55" t="s">
        <v>502</v>
      </c>
      <c r="G909" s="0" t="n">
        <v>41.8</v>
      </c>
      <c r="H909" s="0" t="n">
        <v>40</v>
      </c>
      <c r="I909" s="55" t="s">
        <v>177</v>
      </c>
      <c r="J909" s="0" t="n">
        <v>162</v>
      </c>
      <c r="K909" s="0" t="n">
        <v>64</v>
      </c>
      <c r="M909" s="0" t="n">
        <v>97.12</v>
      </c>
      <c r="N909" s="0" t="n">
        <v>79.55</v>
      </c>
      <c r="O909" s="0" t="n">
        <v>27.03</v>
      </c>
      <c r="P909" s="0" t="n">
        <v>4.67</v>
      </c>
      <c r="Q909" s="0" t="n">
        <v>3.74</v>
      </c>
      <c r="R909" s="0" t="n">
        <v>4986</v>
      </c>
      <c r="S909" s="0" t="n">
        <v>9438</v>
      </c>
      <c r="T909" s="0" t="n">
        <v>51.85</v>
      </c>
      <c r="U909" s="0" t="n">
        <v>1504</v>
      </c>
      <c r="V909" s="0" t="n">
        <v>2</v>
      </c>
      <c r="W909" s="60" t="n">
        <v>46212</v>
      </c>
      <c r="X909" s="55" t="n">
        <f aca="false">IF(I909="Male",0,1)</f>
        <v>1</v>
      </c>
      <c r="Y909" s="55" t="n">
        <f aca="false">IF(OR(I909="DNB",I909="Dry DNB"),1,0)</f>
        <v>0</v>
      </c>
      <c r="Z909" s="55" t="n">
        <f aca="false">IF(ISNUMBER(W909),A909-W909,"")</f>
        <v>97</v>
      </c>
      <c r="AA909" s="55" t="n">
        <f aca="false">MATCH(A909,DATAS,0)</f>
        <v>1</v>
      </c>
      <c r="AB909" s="55" t="n">
        <f aca="false">IF(AND(E909&gt;0,OR(AND(B909&gt;=1,B909&lt;=6),B909=10)),1,0)</f>
        <v>1</v>
      </c>
      <c r="AC909" s="55" t="n">
        <f aca="false">IF(AND(E909&gt;0,B909=10),1,0)</f>
        <v>0</v>
      </c>
      <c r="AD909" s="0" t="str">
        <f aca="false">IF(AND(C908=C909,AA908=AA909-1),AB908,"")</f>
        <v/>
      </c>
      <c r="AE909" s="0" t="str">
        <f aca="false">IF(AND(C908=C909,AA908=AA909-1),AC908,"")</f>
        <v/>
      </c>
      <c r="AF909" s="0" t="str">
        <f aca="false">IF(AA909=1,"",IF(AND(AB909=1,AD909&lt;&gt;1),1,0))</f>
        <v/>
      </c>
      <c r="AG909" s="0" t="str">
        <f aca="false">IF(AA909=1,"",IF(AND(AC909=1,AE909&lt;&gt;1),1,0))</f>
        <v/>
      </c>
      <c r="AH909" s="60" t="str">
        <f aca="false">IF(AND(E909&gt;0,AA909&lt;2,NOT(AND(C910=C909,AA910=AA909+1))),INDEX(DATAS,AA909+1),"")</f>
        <v/>
      </c>
      <c r="AI909" s="60" t="str">
        <f aca="false">IF(AND(AC909=1,AA909&lt;2),IF(AND(C910=C909,AA910=AA909+1),IF(AC910=1,"",INDEX(DATAS,AA909+1)),INDEX(DATAS,AA909+1)),"")</f>
        <v/>
      </c>
    </row>
    <row r="910" customFormat="false" ht="15" hidden="false" customHeight="false" outlineLevel="0" collapsed="false">
      <c r="A910" s="60" t="n">
        <v>46310</v>
      </c>
      <c r="B910" s="0" t="n">
        <v>5</v>
      </c>
      <c r="C910" s="0" t="n">
        <v>4196</v>
      </c>
      <c r="D910" s="0" t="n">
        <v>163</v>
      </c>
      <c r="E910" s="0" t="n">
        <v>2</v>
      </c>
      <c r="F910" s="55" t="s">
        <v>502</v>
      </c>
      <c r="G910" s="0" t="n">
        <v>48.1</v>
      </c>
      <c r="H910" s="0" t="n">
        <v>41</v>
      </c>
      <c r="I910" s="55" t="s">
        <v>177</v>
      </c>
      <c r="J910" s="0" t="n">
        <v>163</v>
      </c>
      <c r="K910" s="0" t="n">
        <v>64</v>
      </c>
      <c r="M910" s="0" t="n">
        <v>97.12</v>
      </c>
      <c r="N910" s="0" t="n">
        <v>79.55</v>
      </c>
      <c r="O910" s="0" t="n">
        <v>27.03</v>
      </c>
      <c r="P910" s="0" t="n">
        <v>4.67</v>
      </c>
      <c r="Q910" s="0" t="n">
        <v>3.74</v>
      </c>
      <c r="T910" s="0" t="n">
        <v>51.85</v>
      </c>
      <c r="U910" s="0" t="n">
        <v>1505</v>
      </c>
      <c r="V910" s="0" t="n">
        <v>2</v>
      </c>
      <c r="W910" s="60" t="n">
        <v>46212</v>
      </c>
      <c r="X910" s="55" t="n">
        <f aca="false">IF(I910="Male",0,1)</f>
        <v>1</v>
      </c>
      <c r="Y910" s="55" t="n">
        <f aca="false">IF(OR(I910="DNB",I910="Dry DNB"),1,0)</f>
        <v>0</v>
      </c>
      <c r="Z910" s="55" t="n">
        <f aca="false">IF(ISNUMBER(W910),A910-W910,"")</f>
        <v>98</v>
      </c>
      <c r="AA910" s="55" t="n">
        <f aca="false">MATCH(A910,DATAS,0)</f>
        <v>2</v>
      </c>
      <c r="AB910" s="55" t="n">
        <f aca="false">IF(AND(E910&gt;0,OR(AND(B910&gt;=1,B910&lt;=6),B910=10)),1,0)</f>
        <v>1</v>
      </c>
      <c r="AC910" s="55" t="n">
        <f aca="false">IF(AND(E910&gt;0,B910=10),1,0)</f>
        <v>0</v>
      </c>
      <c r="AD910" s="55" t="n">
        <f aca="false">IF(AND(C909=C910,AA909=AA910-1),AB909,"")</f>
        <v>1</v>
      </c>
      <c r="AE910" s="55" t="n">
        <f aca="false">IF(AND(C909=C910,AA909=AA910-1),AC909,"")</f>
        <v>0</v>
      </c>
      <c r="AF910" s="55" t="n">
        <f aca="false">IF(AA910=1,"",IF(AND(AB910=1,AD910&lt;&gt;1),1,0))</f>
        <v>0</v>
      </c>
      <c r="AG910" s="55" t="n">
        <f aca="false">IF(AA910=1,"",IF(AND(AC910=1,AE910&lt;&gt;1),1,0))</f>
        <v>0</v>
      </c>
      <c r="AH910" s="60" t="str">
        <f aca="false">IF(AND(E910&gt;0,AA910&lt;2,NOT(AND(C911=C910,AA911=AA910+1))),INDEX(DATAS,AA910+1),"")</f>
        <v/>
      </c>
      <c r="AI910" s="60" t="str">
        <f aca="false">IF(AND(AC910=1,AA910&lt;2),IF(AND(C911=C910,AA911=AA910+1),IF(AC911=1,"",INDEX(DATAS,AA910+1)),INDEX(DATAS,AA910+1)),"")</f>
        <v/>
      </c>
    </row>
    <row r="911" customFormat="false" ht="15" hidden="false" customHeight="false" outlineLevel="0" collapsed="false">
      <c r="A911" s="60" t="n">
        <v>46309</v>
      </c>
      <c r="B911" s="0" t="n">
        <v>5</v>
      </c>
      <c r="C911" s="0" t="n">
        <v>4197</v>
      </c>
      <c r="D911" s="0" t="n">
        <v>249</v>
      </c>
      <c r="E911" s="0" t="n">
        <v>2</v>
      </c>
      <c r="F911" s="55" t="s">
        <v>503</v>
      </c>
      <c r="G911" s="0" t="n">
        <v>36.4</v>
      </c>
      <c r="H911" s="0" t="n">
        <v>39</v>
      </c>
      <c r="I911" s="55" t="s">
        <v>187</v>
      </c>
      <c r="J911" s="0" t="n">
        <v>249</v>
      </c>
      <c r="K911" s="0" t="n">
        <v>67</v>
      </c>
      <c r="M911" s="0" t="n">
        <v>135.76</v>
      </c>
      <c r="N911" s="0" t="n">
        <v>54.26</v>
      </c>
      <c r="O911" s="0" t="n">
        <v>24.74</v>
      </c>
      <c r="P911" s="0" t="n">
        <v>4.35</v>
      </c>
      <c r="Q911" s="0" t="n">
        <v>3.99</v>
      </c>
      <c r="R911" s="0" t="n">
        <v>5339</v>
      </c>
      <c r="S911" s="0" t="n">
        <v>10900</v>
      </c>
      <c r="T911" s="0" t="n">
        <v>61.55</v>
      </c>
      <c r="U911" s="0" t="n">
        <v>1503</v>
      </c>
      <c r="V911" s="0" t="n">
        <v>4</v>
      </c>
      <c r="W911" s="60" t="n">
        <v>46293</v>
      </c>
      <c r="X911" s="55" t="n">
        <f aca="false">IF(I911="Male",0,1)</f>
        <v>1</v>
      </c>
      <c r="Y911" s="55" t="n">
        <f aca="false">IF(OR(I911="DNB",I911="Dry DNB"),1,0)</f>
        <v>0</v>
      </c>
      <c r="Z911" s="55" t="n">
        <f aca="false">IF(ISNUMBER(W911),A911-W911,"")</f>
        <v>16</v>
      </c>
      <c r="AA911" s="55" t="n">
        <f aca="false">MATCH(A911,DATAS,0)</f>
        <v>1</v>
      </c>
      <c r="AB911" s="55" t="n">
        <f aca="false">IF(AND(E911&gt;0,OR(AND(B911&gt;=1,B911&lt;=6),B911=10)),1,0)</f>
        <v>1</v>
      </c>
      <c r="AC911" s="55" t="n">
        <f aca="false">IF(AND(E911&gt;0,B911=10),1,0)</f>
        <v>0</v>
      </c>
      <c r="AD911" s="0" t="str">
        <f aca="false">IF(AND(C910=C911,AA910=AA911-1),AB910,"")</f>
        <v/>
      </c>
      <c r="AE911" s="0" t="str">
        <f aca="false">IF(AND(C910=C911,AA910=AA911-1),AC910,"")</f>
        <v/>
      </c>
      <c r="AF911" s="0" t="str">
        <f aca="false">IF(AA911=1,"",IF(AND(AB911=1,AD911&lt;&gt;1),1,0))</f>
        <v/>
      </c>
      <c r="AG911" s="0" t="str">
        <f aca="false">IF(AA911=1,"",IF(AND(AC911=1,AE911&lt;&gt;1),1,0))</f>
        <v/>
      </c>
      <c r="AH911" s="60" t="str">
        <f aca="false">IF(AND(E911&gt;0,AA911&lt;2,NOT(AND(C912=C911,AA912=AA911+1))),INDEX(DATAS,AA911+1),"")</f>
        <v/>
      </c>
      <c r="AI911" s="60" t="str">
        <f aca="false">IF(AND(AC911=1,AA911&lt;2),IF(AND(C912=C911,AA912=AA911+1),IF(AC912=1,"",INDEX(DATAS,AA911+1)),INDEX(DATAS,AA911+1)),"")</f>
        <v/>
      </c>
    </row>
    <row r="912" customFormat="false" ht="15" hidden="false" customHeight="false" outlineLevel="0" collapsed="false">
      <c r="A912" s="60" t="n">
        <v>46310</v>
      </c>
      <c r="B912" s="0" t="n">
        <v>5</v>
      </c>
      <c r="C912" s="0" t="n">
        <v>4197</v>
      </c>
      <c r="D912" s="0" t="n">
        <v>250</v>
      </c>
      <c r="E912" s="0" t="n">
        <v>2</v>
      </c>
      <c r="F912" s="55" t="s">
        <v>503</v>
      </c>
      <c r="G912" s="0" t="n">
        <v>27.2</v>
      </c>
      <c r="H912" s="0" t="n">
        <v>37</v>
      </c>
      <c r="I912" s="55" t="s">
        <v>187</v>
      </c>
      <c r="J912" s="0" t="n">
        <v>250</v>
      </c>
      <c r="K912" s="0" t="n">
        <v>67</v>
      </c>
      <c r="M912" s="0" t="n">
        <v>135.76</v>
      </c>
      <c r="N912" s="0" t="n">
        <v>54.26</v>
      </c>
      <c r="O912" s="0" t="n">
        <v>24.74</v>
      </c>
      <c r="P912" s="0" t="n">
        <v>4.35</v>
      </c>
      <c r="Q912" s="0" t="n">
        <v>3.99</v>
      </c>
      <c r="T912" s="0" t="n">
        <v>61.55</v>
      </c>
      <c r="U912" s="0" t="n">
        <v>1504</v>
      </c>
      <c r="V912" s="0" t="n">
        <v>4</v>
      </c>
      <c r="W912" s="60" t="n">
        <v>46293</v>
      </c>
      <c r="X912" s="55" t="n">
        <f aca="false">IF(I912="Male",0,1)</f>
        <v>1</v>
      </c>
      <c r="Y912" s="55" t="n">
        <f aca="false">IF(OR(I912="DNB",I912="Dry DNB"),1,0)</f>
        <v>0</v>
      </c>
      <c r="Z912" s="55" t="n">
        <f aca="false">IF(ISNUMBER(W912),A912-W912,"")</f>
        <v>17</v>
      </c>
      <c r="AA912" s="55" t="n">
        <f aca="false">MATCH(A912,DATAS,0)</f>
        <v>2</v>
      </c>
      <c r="AB912" s="55" t="n">
        <f aca="false">IF(AND(E912&gt;0,OR(AND(B912&gt;=1,B912&lt;=6),B912=10)),1,0)</f>
        <v>1</v>
      </c>
      <c r="AC912" s="55" t="n">
        <f aca="false">IF(AND(E912&gt;0,B912=10),1,0)</f>
        <v>0</v>
      </c>
      <c r="AD912" s="55" t="n">
        <f aca="false">IF(AND(C911=C912,AA911=AA912-1),AB911,"")</f>
        <v>1</v>
      </c>
      <c r="AE912" s="55" t="n">
        <f aca="false">IF(AND(C911=C912,AA911=AA912-1),AC911,"")</f>
        <v>0</v>
      </c>
      <c r="AF912" s="55" t="n">
        <f aca="false">IF(AA912=1,"",IF(AND(AB912=1,AD912&lt;&gt;1),1,0))</f>
        <v>0</v>
      </c>
      <c r="AG912" s="55" t="n">
        <f aca="false">IF(AA912=1,"",IF(AND(AC912=1,AE912&lt;&gt;1),1,0))</f>
        <v>0</v>
      </c>
      <c r="AH912" s="60" t="str">
        <f aca="false">IF(AND(E912&gt;0,AA912&lt;2,NOT(AND(C913=C912,AA913=AA912+1))),INDEX(DATAS,AA912+1),"")</f>
        <v/>
      </c>
      <c r="AI912" s="60" t="str">
        <f aca="false">IF(AND(AC912=1,AA912&lt;2),IF(AND(C913=C912,AA913=AA912+1),IF(AC913=1,"",INDEX(DATAS,AA912+1)),INDEX(DATAS,AA912+1)),"")</f>
        <v/>
      </c>
    </row>
    <row r="913" customFormat="false" ht="15" hidden="false" customHeight="false" outlineLevel="0" collapsed="false">
      <c r="A913" s="60" t="n">
        <v>46309</v>
      </c>
      <c r="B913" s="0" t="n">
        <v>5</v>
      </c>
      <c r="C913" s="0" t="n">
        <v>4200</v>
      </c>
      <c r="D913" s="0" t="n">
        <v>46</v>
      </c>
      <c r="E913" s="0" t="n">
        <v>3</v>
      </c>
      <c r="F913" s="55" t="s">
        <v>504</v>
      </c>
      <c r="G913" s="0" t="n">
        <v>44.1</v>
      </c>
      <c r="H913" s="0" t="n">
        <v>41</v>
      </c>
      <c r="I913" s="55" t="s">
        <v>166</v>
      </c>
      <c r="J913" s="0" t="n">
        <v>46</v>
      </c>
      <c r="M913" s="0" t="n">
        <v>1193.5</v>
      </c>
      <c r="N913" s="0" t="n">
        <v>46.33</v>
      </c>
      <c r="O913" s="0" t="n">
        <v>36.44</v>
      </c>
      <c r="P913" s="0" t="n">
        <v>2.9</v>
      </c>
      <c r="Q913" s="0" t="n">
        <v>3.21</v>
      </c>
      <c r="R913" s="0" t="n">
        <v>3977</v>
      </c>
      <c r="S913" s="0" t="n">
        <v>7994</v>
      </c>
      <c r="U913" s="0" t="n">
        <v>1501</v>
      </c>
      <c r="V913" s="0" t="n">
        <v>0</v>
      </c>
      <c r="X913" s="55" t="n">
        <f aca="false">IF(I913="Male",0,1)</f>
        <v>1</v>
      </c>
      <c r="Y913" s="55" t="n">
        <f aca="false">IF(OR(I913="DNB",I913="Dry DNB"),1,0)</f>
        <v>0</v>
      </c>
      <c r="Z913" s="0" t="str">
        <f aca="false">IF(ISNUMBER(W913),A913-W913,"")</f>
        <v/>
      </c>
      <c r="AA913" s="55" t="n">
        <f aca="false">MATCH(A913,DATAS,0)</f>
        <v>1</v>
      </c>
      <c r="AB913" s="55" t="n">
        <f aca="false">IF(AND(E913&gt;0,OR(AND(B913&gt;=1,B913&lt;=6),B913=10)),1,0)</f>
        <v>1</v>
      </c>
      <c r="AC913" s="55" t="n">
        <f aca="false">IF(AND(E913&gt;0,B913=10),1,0)</f>
        <v>0</v>
      </c>
      <c r="AD913" s="0" t="str">
        <f aca="false">IF(AND(C912=C913,AA912=AA913-1),AB912,"")</f>
        <v/>
      </c>
      <c r="AE913" s="0" t="str">
        <f aca="false">IF(AND(C912=C913,AA912=AA913-1),AC912,"")</f>
        <v/>
      </c>
      <c r="AF913" s="0" t="str">
        <f aca="false">IF(AA913=1,"",IF(AND(AB913=1,AD913&lt;&gt;1),1,0))</f>
        <v/>
      </c>
      <c r="AG913" s="0" t="str">
        <f aca="false">IF(AA913=1,"",IF(AND(AC913=1,AE913&lt;&gt;1),1,0))</f>
        <v/>
      </c>
      <c r="AH913" s="60" t="str">
        <f aca="false">IF(AND(E913&gt;0,AA913&lt;2,NOT(AND(C914=C913,AA914=AA913+1))),INDEX(DATAS,AA913+1),"")</f>
        <v/>
      </c>
      <c r="AI913" s="60" t="str">
        <f aca="false">IF(AND(AC913=1,AA913&lt;2),IF(AND(C914=C913,AA914=AA913+1),IF(AC914=1,"",INDEX(DATAS,AA913+1)),INDEX(DATAS,AA913+1)),"")</f>
        <v/>
      </c>
    </row>
    <row r="914" customFormat="false" ht="15" hidden="false" customHeight="false" outlineLevel="0" collapsed="false">
      <c r="A914" s="60" t="n">
        <v>46310</v>
      </c>
      <c r="B914" s="0" t="n">
        <v>5</v>
      </c>
      <c r="C914" s="0" t="n">
        <v>4200</v>
      </c>
      <c r="D914" s="0" t="n">
        <v>47</v>
      </c>
      <c r="E914" s="0" t="n">
        <v>3</v>
      </c>
      <c r="F914" s="55" t="s">
        <v>504</v>
      </c>
      <c r="G914" s="0" t="n">
        <v>31</v>
      </c>
      <c r="H914" s="0" t="n">
        <v>40</v>
      </c>
      <c r="I914" s="55" t="s">
        <v>166</v>
      </c>
      <c r="J914" s="0" t="n">
        <v>47</v>
      </c>
      <c r="M914" s="0" t="n">
        <v>1193.5</v>
      </c>
      <c r="N914" s="0" t="n">
        <v>46.33</v>
      </c>
      <c r="O914" s="0" t="n">
        <v>36.44</v>
      </c>
      <c r="P914" s="0" t="n">
        <v>2.9</v>
      </c>
      <c r="Q914" s="0" t="n">
        <v>3.21</v>
      </c>
      <c r="U914" s="0" t="n">
        <v>1502</v>
      </c>
      <c r="V914" s="0" t="n">
        <v>0</v>
      </c>
      <c r="X914" s="55" t="n">
        <f aca="false">IF(I914="Male",0,1)</f>
        <v>1</v>
      </c>
      <c r="Y914" s="55" t="n">
        <f aca="false">IF(OR(I914="DNB",I914="Dry DNB"),1,0)</f>
        <v>0</v>
      </c>
      <c r="Z914" s="0" t="str">
        <f aca="false">IF(ISNUMBER(W914),A914-W914,"")</f>
        <v/>
      </c>
      <c r="AA914" s="55" t="n">
        <f aca="false">MATCH(A914,DATAS,0)</f>
        <v>2</v>
      </c>
      <c r="AB914" s="55" t="n">
        <f aca="false">IF(AND(E914&gt;0,OR(AND(B914&gt;=1,B914&lt;=6),B914=10)),1,0)</f>
        <v>1</v>
      </c>
      <c r="AC914" s="55" t="n">
        <f aca="false">IF(AND(E914&gt;0,B914=10),1,0)</f>
        <v>0</v>
      </c>
      <c r="AD914" s="55" t="n">
        <f aca="false">IF(AND(C913=C914,AA913=AA914-1),AB913,"")</f>
        <v>1</v>
      </c>
      <c r="AE914" s="55" t="n">
        <f aca="false">IF(AND(C913=C914,AA913=AA914-1),AC913,"")</f>
        <v>0</v>
      </c>
      <c r="AF914" s="55" t="n">
        <f aca="false">IF(AA914=1,"",IF(AND(AB914=1,AD914&lt;&gt;1),1,0))</f>
        <v>0</v>
      </c>
      <c r="AG914" s="55" t="n">
        <f aca="false">IF(AA914=1,"",IF(AND(AC914=1,AE914&lt;&gt;1),1,0))</f>
        <v>0</v>
      </c>
      <c r="AH914" s="60" t="str">
        <f aca="false">IF(AND(E914&gt;0,AA914&lt;2,NOT(AND(C915=C914,AA915=AA914+1))),INDEX(DATAS,AA914+1),"")</f>
        <v/>
      </c>
      <c r="AI914" s="60" t="str">
        <f aca="false">IF(AND(AC914=1,AA914&lt;2),IF(AND(C915=C914,AA915=AA914+1),IF(AC915=1,"",INDEX(DATAS,AA914+1)),INDEX(DATAS,AA914+1)),"")</f>
        <v/>
      </c>
    </row>
    <row r="915" customFormat="false" ht="15" hidden="false" customHeight="false" outlineLevel="0" collapsed="false">
      <c r="A915" s="60" t="n">
        <v>46309</v>
      </c>
      <c r="B915" s="0" t="n">
        <v>5</v>
      </c>
      <c r="C915" s="0" t="n">
        <v>4204</v>
      </c>
      <c r="D915" s="0" t="n">
        <v>445</v>
      </c>
      <c r="E915" s="0" t="n">
        <v>2</v>
      </c>
      <c r="F915" s="55" t="s">
        <v>505</v>
      </c>
      <c r="G915" s="0" t="n">
        <v>27.5</v>
      </c>
      <c r="H915" s="0" t="n">
        <v>23</v>
      </c>
      <c r="I915" s="55" t="s">
        <v>157</v>
      </c>
      <c r="J915" s="0" t="n">
        <v>287</v>
      </c>
      <c r="K915" s="0" t="n">
        <v>60</v>
      </c>
      <c r="L915" s="0" t="n">
        <v>158</v>
      </c>
      <c r="M915" s="0" t="n">
        <v>667.19</v>
      </c>
      <c r="N915" s="0" t="n">
        <v>91.4</v>
      </c>
      <c r="O915" s="0" t="n">
        <v>46.86</v>
      </c>
      <c r="P915" s="0" t="n">
        <v>6.95</v>
      </c>
      <c r="Q915" s="0" t="n">
        <v>4.7</v>
      </c>
      <c r="R915" s="0" t="n">
        <v>6112</v>
      </c>
      <c r="S915" s="0" t="n">
        <v>12691</v>
      </c>
      <c r="T915" s="0" t="n">
        <v>66.65</v>
      </c>
      <c r="U915" s="0" t="n">
        <v>1500</v>
      </c>
      <c r="V915" s="0" t="n">
        <v>7</v>
      </c>
      <c r="W915" s="60" t="n">
        <v>46152</v>
      </c>
      <c r="X915" s="55" t="n">
        <f aca="false">IF(I915="Male",0,1)</f>
        <v>1</v>
      </c>
      <c r="Y915" s="55" t="n">
        <f aca="false">IF(OR(I915="DNB",I915="Dry DNB"),1,0)</f>
        <v>0</v>
      </c>
      <c r="Z915" s="55" t="n">
        <f aca="false">IF(ISNUMBER(W915),A915-W915,"")</f>
        <v>157</v>
      </c>
      <c r="AA915" s="55" t="n">
        <f aca="false">MATCH(A915,DATAS,0)</f>
        <v>1</v>
      </c>
      <c r="AB915" s="55" t="n">
        <f aca="false">IF(AND(E915&gt;0,OR(AND(B915&gt;=1,B915&lt;=6),B915=10)),1,0)</f>
        <v>1</v>
      </c>
      <c r="AC915" s="55" t="n">
        <f aca="false">IF(AND(E915&gt;0,B915=10),1,0)</f>
        <v>0</v>
      </c>
      <c r="AD915" s="0" t="str">
        <f aca="false">IF(AND(C914=C915,AA914=AA915-1),AB914,"")</f>
        <v/>
      </c>
      <c r="AE915" s="0" t="str">
        <f aca="false">IF(AND(C914=C915,AA914=AA915-1),AC914,"")</f>
        <v/>
      </c>
      <c r="AF915" s="0" t="str">
        <f aca="false">IF(AA915=1,"",IF(AND(AB915=1,AD915&lt;&gt;1),1,0))</f>
        <v/>
      </c>
      <c r="AG915" s="0" t="str">
        <f aca="false">IF(AA915=1,"",IF(AND(AC915=1,AE915&lt;&gt;1),1,0))</f>
        <v/>
      </c>
      <c r="AH915" s="60" t="str">
        <f aca="false">IF(AND(E915&gt;0,AA915&lt;2,NOT(AND(C916=C915,AA916=AA915+1))),INDEX(DATAS,AA915+1),"")</f>
        <v/>
      </c>
      <c r="AI915" s="60" t="str">
        <f aca="false">IF(AND(AC915=1,AA915&lt;2),IF(AND(C916=C915,AA916=AA915+1),IF(AC916=1,"",INDEX(DATAS,AA915+1)),INDEX(DATAS,AA915+1)),"")</f>
        <v/>
      </c>
    </row>
    <row r="916" customFormat="false" ht="15" hidden="false" customHeight="false" outlineLevel="0" collapsed="false">
      <c r="A916" s="60" t="n">
        <v>46310</v>
      </c>
      <c r="B916" s="0" t="n">
        <v>5</v>
      </c>
      <c r="C916" s="0" t="n">
        <v>4204</v>
      </c>
      <c r="D916" s="0" t="n">
        <v>446</v>
      </c>
      <c r="E916" s="0" t="n">
        <v>2</v>
      </c>
      <c r="F916" s="55" t="s">
        <v>505</v>
      </c>
      <c r="G916" s="0" t="n">
        <v>31.2</v>
      </c>
      <c r="H916" s="0" t="n">
        <v>24</v>
      </c>
      <c r="I916" s="55" t="s">
        <v>157</v>
      </c>
      <c r="J916" s="0" t="n">
        <v>287</v>
      </c>
      <c r="K916" s="0" t="n">
        <v>60</v>
      </c>
      <c r="L916" s="0" t="n">
        <v>159</v>
      </c>
      <c r="M916" s="0" t="n">
        <v>667.19</v>
      </c>
      <c r="N916" s="0" t="n">
        <v>91.4</v>
      </c>
      <c r="O916" s="0" t="n">
        <v>46.86</v>
      </c>
      <c r="P916" s="0" t="n">
        <v>6.95</v>
      </c>
      <c r="Q916" s="0" t="n">
        <v>4.7</v>
      </c>
      <c r="T916" s="0" t="n">
        <v>66.65</v>
      </c>
      <c r="U916" s="0" t="n">
        <v>1501</v>
      </c>
      <c r="V916" s="0" t="n">
        <v>7</v>
      </c>
      <c r="W916" s="60" t="n">
        <v>46152</v>
      </c>
      <c r="X916" s="55" t="n">
        <f aca="false">IF(I916="Male",0,1)</f>
        <v>1</v>
      </c>
      <c r="Y916" s="55" t="n">
        <f aca="false">IF(OR(I916="DNB",I916="Dry DNB"),1,0)</f>
        <v>0</v>
      </c>
      <c r="Z916" s="55" t="n">
        <f aca="false">IF(ISNUMBER(W916),A916-W916,"")</f>
        <v>158</v>
      </c>
      <c r="AA916" s="55" t="n">
        <f aca="false">MATCH(A916,DATAS,0)</f>
        <v>2</v>
      </c>
      <c r="AB916" s="55" t="n">
        <f aca="false">IF(AND(E916&gt;0,OR(AND(B916&gt;=1,B916&lt;=6),B916=10)),1,0)</f>
        <v>1</v>
      </c>
      <c r="AC916" s="55" t="n">
        <f aca="false">IF(AND(E916&gt;0,B916=10),1,0)</f>
        <v>0</v>
      </c>
      <c r="AD916" s="55" t="n">
        <f aca="false">IF(AND(C915=C916,AA915=AA916-1),AB915,"")</f>
        <v>1</v>
      </c>
      <c r="AE916" s="55" t="n">
        <f aca="false">IF(AND(C915=C916,AA915=AA916-1),AC915,"")</f>
        <v>0</v>
      </c>
      <c r="AF916" s="55" t="n">
        <f aca="false">IF(AA916=1,"",IF(AND(AB916=1,AD916&lt;&gt;1),1,0))</f>
        <v>0</v>
      </c>
      <c r="AG916" s="55" t="n">
        <f aca="false">IF(AA916=1,"",IF(AND(AC916=1,AE916&lt;&gt;1),1,0))</f>
        <v>0</v>
      </c>
      <c r="AH916" s="60" t="str">
        <f aca="false">IF(AND(E916&gt;0,AA916&lt;2,NOT(AND(C917=C916,AA917=AA916+1))),INDEX(DATAS,AA916+1),"")</f>
        <v/>
      </c>
      <c r="AI916" s="60" t="str">
        <f aca="false">IF(AND(AC916=1,AA916&lt;2),IF(AND(C917=C916,AA917=AA916+1),IF(AC917=1,"",INDEX(DATAS,AA916+1)),INDEX(DATAS,AA916+1)),"")</f>
        <v/>
      </c>
    </row>
    <row r="917" customFormat="false" ht="15" hidden="false" customHeight="false" outlineLevel="0" collapsed="false">
      <c r="A917" s="60" t="n">
        <v>46309</v>
      </c>
      <c r="B917" s="0" t="n">
        <v>5</v>
      </c>
      <c r="C917" s="0" t="n">
        <v>4207</v>
      </c>
      <c r="D917" s="0" t="n">
        <v>99</v>
      </c>
      <c r="E917" s="0" t="n">
        <v>3</v>
      </c>
      <c r="F917" s="55" t="s">
        <v>506</v>
      </c>
      <c r="G917" s="0" t="n">
        <v>45.9</v>
      </c>
      <c r="H917" s="0" t="n">
        <v>42</v>
      </c>
      <c r="I917" s="55" t="s">
        <v>187</v>
      </c>
      <c r="J917" s="0" t="n">
        <v>99</v>
      </c>
      <c r="K917" s="0" t="n">
        <v>92</v>
      </c>
      <c r="M917" s="0" t="n">
        <v>-10.04</v>
      </c>
      <c r="N917" s="0" t="n">
        <v>18.81</v>
      </c>
      <c r="O917" s="0" t="n">
        <v>2.96</v>
      </c>
      <c r="P917" s="0" t="n">
        <v>3.31</v>
      </c>
      <c r="Q917" s="0" t="n">
        <v>2.86</v>
      </c>
      <c r="R917" s="0" t="n">
        <v>4714</v>
      </c>
      <c r="S917" s="0" t="n">
        <v>9476</v>
      </c>
      <c r="T917" s="0" t="n">
        <v>50.35</v>
      </c>
      <c r="U917" s="0" t="n">
        <v>1498</v>
      </c>
      <c r="V917" s="0" t="n">
        <v>1</v>
      </c>
      <c r="W917" s="60" t="n">
        <v>46303</v>
      </c>
      <c r="X917" s="55" t="n">
        <f aca="false">IF(I917="Male",0,1)</f>
        <v>1</v>
      </c>
      <c r="Y917" s="55" t="n">
        <f aca="false">IF(OR(I917="DNB",I917="Dry DNB"),1,0)</f>
        <v>0</v>
      </c>
      <c r="Z917" s="55" t="n">
        <f aca="false">IF(ISNUMBER(W917),A917-W917,"")</f>
        <v>6</v>
      </c>
      <c r="AA917" s="55" t="n">
        <f aca="false">MATCH(A917,DATAS,0)</f>
        <v>1</v>
      </c>
      <c r="AB917" s="55" t="n">
        <f aca="false">IF(AND(E917&gt;0,OR(AND(B917&gt;=1,B917&lt;=6),B917=10)),1,0)</f>
        <v>1</v>
      </c>
      <c r="AC917" s="55" t="n">
        <f aca="false">IF(AND(E917&gt;0,B917=10),1,0)</f>
        <v>0</v>
      </c>
      <c r="AD917" s="0" t="str">
        <f aca="false">IF(AND(C916=C917,AA916=AA917-1),AB916,"")</f>
        <v/>
      </c>
      <c r="AE917" s="0" t="str">
        <f aca="false">IF(AND(C916=C917,AA916=AA917-1),AC916,"")</f>
        <v/>
      </c>
      <c r="AF917" s="0" t="str">
        <f aca="false">IF(AA917=1,"",IF(AND(AB917=1,AD917&lt;&gt;1),1,0))</f>
        <v/>
      </c>
      <c r="AG917" s="0" t="str">
        <f aca="false">IF(AA917=1,"",IF(AND(AC917=1,AE917&lt;&gt;1),1,0))</f>
        <v/>
      </c>
      <c r="AH917" s="60" t="str">
        <f aca="false">IF(AND(E917&gt;0,AA917&lt;2,NOT(AND(C918=C917,AA918=AA917+1))),INDEX(DATAS,AA917+1),"")</f>
        <v/>
      </c>
      <c r="AI917" s="60" t="str">
        <f aca="false">IF(AND(AC917=1,AA917&lt;2),IF(AND(C918=C917,AA918=AA917+1),IF(AC918=1,"",INDEX(DATAS,AA917+1)),INDEX(DATAS,AA917+1)),"")</f>
        <v/>
      </c>
    </row>
    <row r="918" customFormat="false" ht="15" hidden="false" customHeight="false" outlineLevel="0" collapsed="false">
      <c r="A918" s="60" t="n">
        <v>46310</v>
      </c>
      <c r="B918" s="0" t="n">
        <v>5</v>
      </c>
      <c r="C918" s="0" t="n">
        <v>4207</v>
      </c>
      <c r="D918" s="0" t="n">
        <v>100</v>
      </c>
      <c r="E918" s="0" t="n">
        <v>3</v>
      </c>
      <c r="F918" s="55" t="s">
        <v>506</v>
      </c>
      <c r="G918" s="0" t="n">
        <v>40.7</v>
      </c>
      <c r="H918" s="0" t="n">
        <v>42</v>
      </c>
      <c r="I918" s="55" t="s">
        <v>187</v>
      </c>
      <c r="J918" s="0" t="n">
        <v>100</v>
      </c>
      <c r="K918" s="0" t="n">
        <v>92</v>
      </c>
      <c r="M918" s="0" t="n">
        <v>-10.04</v>
      </c>
      <c r="N918" s="0" t="n">
        <v>18.81</v>
      </c>
      <c r="O918" s="0" t="n">
        <v>2.96</v>
      </c>
      <c r="P918" s="0" t="n">
        <v>3.31</v>
      </c>
      <c r="Q918" s="0" t="n">
        <v>2.86</v>
      </c>
      <c r="T918" s="0" t="n">
        <v>50.35</v>
      </c>
      <c r="U918" s="0" t="n">
        <v>1499</v>
      </c>
      <c r="V918" s="0" t="n">
        <v>1</v>
      </c>
      <c r="W918" s="60" t="n">
        <v>46303</v>
      </c>
      <c r="X918" s="55" t="n">
        <f aca="false">IF(I918="Male",0,1)</f>
        <v>1</v>
      </c>
      <c r="Y918" s="55" t="n">
        <f aca="false">IF(OR(I918="DNB",I918="Dry DNB"),1,0)</f>
        <v>0</v>
      </c>
      <c r="Z918" s="55" t="n">
        <f aca="false">IF(ISNUMBER(W918),A918-W918,"")</f>
        <v>7</v>
      </c>
      <c r="AA918" s="55" t="n">
        <f aca="false">MATCH(A918,DATAS,0)</f>
        <v>2</v>
      </c>
      <c r="AB918" s="55" t="n">
        <f aca="false">IF(AND(E918&gt;0,OR(AND(B918&gt;=1,B918&lt;=6),B918=10)),1,0)</f>
        <v>1</v>
      </c>
      <c r="AC918" s="55" t="n">
        <f aca="false">IF(AND(E918&gt;0,B918=10),1,0)</f>
        <v>0</v>
      </c>
      <c r="AD918" s="55" t="n">
        <f aca="false">IF(AND(C917=C918,AA917=AA918-1),AB917,"")</f>
        <v>1</v>
      </c>
      <c r="AE918" s="55" t="n">
        <f aca="false">IF(AND(C917=C918,AA917=AA918-1),AC917,"")</f>
        <v>0</v>
      </c>
      <c r="AF918" s="55" t="n">
        <f aca="false">IF(AA918=1,"",IF(AND(AB918=1,AD918&lt;&gt;1),1,0))</f>
        <v>0</v>
      </c>
      <c r="AG918" s="55" t="n">
        <f aca="false">IF(AA918=1,"",IF(AND(AC918=1,AE918&lt;&gt;1),1,0))</f>
        <v>0</v>
      </c>
      <c r="AH918" s="60" t="str">
        <f aca="false">IF(AND(E918&gt;0,AA918&lt;2,NOT(AND(C919=C918,AA919=AA918+1))),INDEX(DATAS,AA918+1),"")</f>
        <v/>
      </c>
      <c r="AI918" s="60" t="str">
        <f aca="false">IF(AND(AC918=1,AA918&lt;2),IF(AND(C919=C918,AA919=AA918+1),IF(AC919=1,"",INDEX(DATAS,AA918+1)),INDEX(DATAS,AA918+1)),"")</f>
        <v/>
      </c>
    </row>
    <row r="919" customFormat="false" ht="15" hidden="false" customHeight="false" outlineLevel="0" collapsed="false">
      <c r="A919" s="60" t="n">
        <v>46309</v>
      </c>
      <c r="B919" s="0" t="n">
        <v>10</v>
      </c>
      <c r="C919" s="0" t="n">
        <v>4209</v>
      </c>
      <c r="D919" s="0" t="n">
        <v>16</v>
      </c>
      <c r="E919" s="0" t="n">
        <v>3</v>
      </c>
      <c r="F919" s="55" t="s">
        <v>507</v>
      </c>
      <c r="H919" s="0" t="n">
        <v>15</v>
      </c>
      <c r="I919" s="55" t="s">
        <v>166</v>
      </c>
      <c r="J919" s="0" t="n">
        <v>16</v>
      </c>
      <c r="M919" s="0" t="n">
        <v>152.51</v>
      </c>
      <c r="N919" s="0" t="n">
        <v>66.09</v>
      </c>
      <c r="O919" s="0" t="n">
        <v>29.96</v>
      </c>
      <c r="R919" s="0" t="n">
        <v>1470</v>
      </c>
      <c r="S919" s="0" t="n">
        <v>2955</v>
      </c>
      <c r="U919" s="0" t="n">
        <v>1495</v>
      </c>
      <c r="V919" s="0" t="n">
        <v>0</v>
      </c>
      <c r="X919" s="55" t="n">
        <f aca="false">IF(I919="Male",0,1)</f>
        <v>1</v>
      </c>
      <c r="Y919" s="55" t="n">
        <f aca="false">IF(OR(I919="DNB",I919="Dry DNB"),1,0)</f>
        <v>0</v>
      </c>
      <c r="Z919" s="0" t="str">
        <f aca="false">IF(ISNUMBER(W919),A919-W919,"")</f>
        <v/>
      </c>
      <c r="AA919" s="55" t="n">
        <f aca="false">MATCH(A919,DATAS,0)</f>
        <v>1</v>
      </c>
      <c r="AB919" s="55" t="n">
        <f aca="false">IF(AND(E919&gt;0,OR(AND(B919&gt;=1,B919&lt;=6),B919=10)),1,0)</f>
        <v>1</v>
      </c>
      <c r="AC919" s="55" t="n">
        <f aca="false">IF(AND(E919&gt;0,B919=10),1,0)</f>
        <v>1</v>
      </c>
      <c r="AD919" s="0" t="str">
        <f aca="false">IF(AND(C918=C919,AA918=AA919-1),AB918,"")</f>
        <v/>
      </c>
      <c r="AE919" s="0" t="str">
        <f aca="false">IF(AND(C918=C919,AA918=AA919-1),AC918,"")</f>
        <v/>
      </c>
      <c r="AF919" s="0" t="str">
        <f aca="false">IF(AA919=1,"",IF(AND(AB919=1,AD919&lt;&gt;1),1,0))</f>
        <v/>
      </c>
      <c r="AG919" s="0" t="str">
        <f aca="false">IF(AA919=1,"",IF(AND(AC919=1,AE919&lt;&gt;1),1,0))</f>
        <v/>
      </c>
      <c r="AH919" s="60" t="str">
        <f aca="false">IF(AND(E919&gt;0,AA919&lt;2,NOT(AND(C920=C919,AA920=AA919+1))),INDEX(DATAS,AA919+1),"")</f>
        <v/>
      </c>
      <c r="AI919" s="60" t="str">
        <f aca="false">IF(AND(AC919=1,AA919&lt;2),IF(AND(C920=C919,AA920=AA919+1),IF(AC920=1,"",INDEX(DATAS,AA919+1)),INDEX(DATAS,AA919+1)),"")</f>
        <v/>
      </c>
    </row>
    <row r="920" customFormat="false" ht="15" hidden="false" customHeight="false" outlineLevel="0" collapsed="false">
      <c r="A920" s="60" t="n">
        <v>46310</v>
      </c>
      <c r="B920" s="0" t="n">
        <v>10</v>
      </c>
      <c r="C920" s="0" t="n">
        <v>4209</v>
      </c>
      <c r="D920" s="0" t="n">
        <v>17</v>
      </c>
      <c r="E920" s="0" t="n">
        <v>3</v>
      </c>
      <c r="F920" s="55" t="s">
        <v>507</v>
      </c>
      <c r="H920" s="0" t="n">
        <v>15</v>
      </c>
      <c r="I920" s="55" t="s">
        <v>166</v>
      </c>
      <c r="J920" s="0" t="n">
        <v>17</v>
      </c>
      <c r="M920" s="0" t="n">
        <v>152.51</v>
      </c>
      <c r="N920" s="0" t="n">
        <v>66.09</v>
      </c>
      <c r="O920" s="0" t="n">
        <v>29.96</v>
      </c>
      <c r="U920" s="0" t="n">
        <v>1496</v>
      </c>
      <c r="V920" s="0" t="n">
        <v>0</v>
      </c>
      <c r="X920" s="55" t="n">
        <f aca="false">IF(I920="Male",0,1)</f>
        <v>1</v>
      </c>
      <c r="Y920" s="55" t="n">
        <f aca="false">IF(OR(I920="DNB",I920="Dry DNB"),1,0)</f>
        <v>0</v>
      </c>
      <c r="Z920" s="0" t="str">
        <f aca="false">IF(ISNUMBER(W920),A920-W920,"")</f>
        <v/>
      </c>
      <c r="AA920" s="55" t="n">
        <f aca="false">MATCH(A920,DATAS,0)</f>
        <v>2</v>
      </c>
      <c r="AB920" s="55" t="n">
        <f aca="false">IF(AND(E920&gt;0,OR(AND(B920&gt;=1,B920&lt;=6),B920=10)),1,0)</f>
        <v>1</v>
      </c>
      <c r="AC920" s="55" t="n">
        <f aca="false">IF(AND(E920&gt;0,B920=10),1,0)</f>
        <v>1</v>
      </c>
      <c r="AD920" s="55" t="n">
        <f aca="false">IF(AND(C919=C920,AA919=AA920-1),AB919,"")</f>
        <v>1</v>
      </c>
      <c r="AE920" s="55" t="n">
        <f aca="false">IF(AND(C919=C920,AA919=AA920-1),AC919,"")</f>
        <v>1</v>
      </c>
      <c r="AF920" s="55" t="n">
        <f aca="false">IF(AA920=1,"",IF(AND(AB920=1,AD920&lt;&gt;1),1,0))</f>
        <v>0</v>
      </c>
      <c r="AG920" s="55" t="n">
        <f aca="false">IF(AA920=1,"",IF(AND(AC920=1,AE920&lt;&gt;1),1,0))</f>
        <v>0</v>
      </c>
      <c r="AH920" s="60" t="str">
        <f aca="false">IF(AND(E920&gt;0,AA920&lt;2,NOT(AND(C921=C920,AA921=AA920+1))),INDEX(DATAS,AA920+1),"")</f>
        <v/>
      </c>
      <c r="AI920" s="60" t="str">
        <f aca="false">IF(AND(AC920=1,AA920&lt;2),IF(AND(C921=C920,AA921=AA920+1),IF(AC921=1,"",INDEX(DATAS,AA920+1)),INDEX(DATAS,AA920+1)),"")</f>
        <v/>
      </c>
    </row>
    <row r="921" customFormat="false" ht="15" hidden="false" customHeight="false" outlineLevel="0" collapsed="false">
      <c r="A921" s="60" t="n">
        <v>46309</v>
      </c>
      <c r="B921" s="0" t="n">
        <v>7</v>
      </c>
      <c r="C921" s="0" t="n">
        <v>4210</v>
      </c>
      <c r="D921" s="0" t="n">
        <v>349</v>
      </c>
      <c r="E921" s="0" t="n">
        <v>2</v>
      </c>
      <c r="F921" s="55" t="s">
        <v>507</v>
      </c>
      <c r="I921" s="55" t="s">
        <v>162</v>
      </c>
      <c r="J921" s="0" t="n">
        <v>125</v>
      </c>
      <c r="K921" s="0" t="n">
        <v>69</v>
      </c>
      <c r="L921" s="0" t="n">
        <v>252</v>
      </c>
      <c r="M921" s="0" t="n">
        <v>703.84</v>
      </c>
      <c r="N921" s="0" t="n">
        <v>68.41</v>
      </c>
      <c r="O921" s="0" t="n">
        <v>27.88</v>
      </c>
      <c r="P921" s="0" t="n">
        <v>3.75</v>
      </c>
      <c r="Q921" s="0" t="n">
        <v>3.24</v>
      </c>
      <c r="R921" s="0" t="n">
        <v>6083</v>
      </c>
      <c r="S921" s="0" t="n">
        <v>10874</v>
      </c>
      <c r="T921" s="0" t="n">
        <v>67.95</v>
      </c>
      <c r="U921" s="0" t="n">
        <v>1495</v>
      </c>
      <c r="V921" s="0" t="n">
        <v>2</v>
      </c>
      <c r="W921" s="60" t="n">
        <v>46058</v>
      </c>
      <c r="X921" s="55" t="n">
        <f aca="false">IF(I921="Male",0,1)</f>
        <v>1</v>
      </c>
      <c r="Y921" s="55" t="n">
        <f aca="false">IF(OR(I921="DNB",I921="Dry DNB"),1,0)</f>
        <v>0</v>
      </c>
      <c r="Z921" s="55" t="n">
        <f aca="false">IF(ISNUMBER(W921),A921-W921,"")</f>
        <v>251</v>
      </c>
      <c r="AA921" s="55" t="n">
        <f aca="false">MATCH(A921,DATAS,0)</f>
        <v>1</v>
      </c>
      <c r="AB921" s="55" t="n">
        <f aca="false">IF(AND(E921&gt;0,OR(AND(B921&gt;=1,B921&lt;=6),B921=10)),1,0)</f>
        <v>0</v>
      </c>
      <c r="AC921" s="55" t="n">
        <f aca="false">IF(AND(E921&gt;0,B921=10),1,0)</f>
        <v>0</v>
      </c>
      <c r="AD921" s="0" t="str">
        <f aca="false">IF(AND(C920=C921,AA920=AA921-1),AB920,"")</f>
        <v/>
      </c>
      <c r="AE921" s="0" t="str">
        <f aca="false">IF(AND(C920=C921,AA920=AA921-1),AC920,"")</f>
        <v/>
      </c>
      <c r="AF921" s="0" t="str">
        <f aca="false">IF(AA921=1,"",IF(AND(AB921=1,AD921&lt;&gt;1),1,0))</f>
        <v/>
      </c>
      <c r="AG921" s="0" t="str">
        <f aca="false">IF(AA921=1,"",IF(AND(AC921=1,AE921&lt;&gt;1),1,0))</f>
        <v/>
      </c>
      <c r="AH921" s="60" t="str">
        <f aca="false">IF(AND(E921&gt;0,AA921&lt;2,NOT(AND(C922=C921,AA922=AA921+1))),INDEX(DATAS,AA921+1),"")</f>
        <v/>
      </c>
      <c r="AI921" s="60" t="str">
        <f aca="false">IF(AND(AC921=1,AA921&lt;2),IF(AND(C922=C921,AA922=AA921+1),IF(AC922=1,"",INDEX(DATAS,AA921+1)),INDEX(DATAS,AA921+1)),"")</f>
        <v/>
      </c>
    </row>
    <row r="922" customFormat="false" ht="15" hidden="false" customHeight="false" outlineLevel="0" collapsed="false">
      <c r="A922" s="60" t="n">
        <v>46310</v>
      </c>
      <c r="B922" s="0" t="n">
        <v>14</v>
      </c>
      <c r="C922" s="0" t="n">
        <v>4210</v>
      </c>
      <c r="D922" s="0" t="n">
        <v>349</v>
      </c>
      <c r="E922" s="0" t="n">
        <v>2</v>
      </c>
      <c r="F922" s="55" t="s">
        <v>507</v>
      </c>
      <c r="I922" s="55" t="s">
        <v>162</v>
      </c>
      <c r="J922" s="0" t="n">
        <v>125</v>
      </c>
      <c r="K922" s="0" t="n">
        <v>69</v>
      </c>
      <c r="L922" s="0" t="n">
        <v>253</v>
      </c>
      <c r="M922" s="0" t="n">
        <v>703.84</v>
      </c>
      <c r="N922" s="0" t="n">
        <v>68.41</v>
      </c>
      <c r="O922" s="0" t="n">
        <v>27.88</v>
      </c>
      <c r="P922" s="0" t="n">
        <v>3.75</v>
      </c>
      <c r="Q922" s="0" t="n">
        <v>3.24</v>
      </c>
      <c r="T922" s="0" t="n">
        <v>67.95</v>
      </c>
      <c r="U922" s="0" t="n">
        <v>1496</v>
      </c>
      <c r="V922" s="0" t="n">
        <v>2</v>
      </c>
      <c r="W922" s="60" t="n">
        <v>46058</v>
      </c>
      <c r="X922" s="55" t="n">
        <f aca="false">IF(I922="Male",0,1)</f>
        <v>1</v>
      </c>
      <c r="Y922" s="55" t="n">
        <f aca="false">IF(OR(I922="DNB",I922="Dry DNB"),1,0)</f>
        <v>0</v>
      </c>
      <c r="Z922" s="55" t="n">
        <f aca="false">IF(ISNUMBER(W922),A922-W922,"")</f>
        <v>252</v>
      </c>
      <c r="AA922" s="55" t="n">
        <f aca="false">MATCH(A922,DATAS,0)</f>
        <v>2</v>
      </c>
      <c r="AB922" s="55" t="n">
        <f aca="false">IF(AND(E922&gt;0,OR(AND(B922&gt;=1,B922&lt;=6),B922=10)),1,0)</f>
        <v>0</v>
      </c>
      <c r="AC922" s="55" t="n">
        <f aca="false">IF(AND(E922&gt;0,B922=10),1,0)</f>
        <v>0</v>
      </c>
      <c r="AD922" s="55" t="n">
        <f aca="false">IF(AND(C921=C922,AA921=AA922-1),AB921,"")</f>
        <v>0</v>
      </c>
      <c r="AE922" s="55" t="n">
        <f aca="false">IF(AND(C921=C922,AA921=AA922-1),AC921,"")</f>
        <v>0</v>
      </c>
      <c r="AF922" s="55" t="n">
        <f aca="false">IF(AA922=1,"",IF(AND(AB922=1,AD922&lt;&gt;1),1,0))</f>
        <v>0</v>
      </c>
      <c r="AG922" s="55" t="n">
        <f aca="false">IF(AA922=1,"",IF(AND(AC922=1,AE922&lt;&gt;1),1,0))</f>
        <v>0</v>
      </c>
      <c r="AH922" s="60" t="str">
        <f aca="false">IF(AND(E922&gt;0,AA922&lt;2,NOT(AND(C923=C922,AA923=AA922+1))),INDEX(DATAS,AA922+1),"")</f>
        <v/>
      </c>
      <c r="AI922" s="60" t="str">
        <f aca="false">IF(AND(AC922=1,AA922&lt;2),IF(AND(C923=C922,AA923=AA922+1),IF(AC923=1,"",INDEX(DATAS,AA922+1)),INDEX(DATAS,AA922+1)),"")</f>
        <v/>
      </c>
    </row>
    <row r="923" customFormat="false" ht="15" hidden="false" customHeight="false" outlineLevel="0" collapsed="false">
      <c r="A923" s="60" t="n">
        <v>46309</v>
      </c>
      <c r="B923" s="0" t="n">
        <v>2</v>
      </c>
      <c r="C923" s="0" t="n">
        <v>4211</v>
      </c>
      <c r="D923" s="0" t="n">
        <v>44</v>
      </c>
      <c r="E923" s="0" t="n">
        <v>3</v>
      </c>
      <c r="F923" s="55" t="s">
        <v>507</v>
      </c>
      <c r="G923" s="0" t="n">
        <v>71.5</v>
      </c>
      <c r="H923" s="0" t="n">
        <v>71</v>
      </c>
      <c r="I923" s="55" t="s">
        <v>166</v>
      </c>
      <c r="J923" s="0" t="n">
        <v>44</v>
      </c>
      <c r="M923" s="0" t="n">
        <v>502.18</v>
      </c>
      <c r="N923" s="0" t="n">
        <v>52.06</v>
      </c>
      <c r="O923" s="0" t="n">
        <v>25.26</v>
      </c>
      <c r="P923" s="0" t="n">
        <v>3.4</v>
      </c>
      <c r="Q923" s="0" t="n">
        <v>3.57</v>
      </c>
      <c r="R923" s="0" t="n">
        <v>6056</v>
      </c>
      <c r="S923" s="0" t="n">
        <v>12174</v>
      </c>
      <c r="U923" s="0" t="n">
        <v>1495</v>
      </c>
      <c r="V923" s="0" t="n">
        <v>0</v>
      </c>
      <c r="X923" s="55" t="n">
        <f aca="false">IF(I923="Male",0,1)</f>
        <v>1</v>
      </c>
      <c r="Y923" s="55" t="n">
        <f aca="false">IF(OR(I923="DNB",I923="Dry DNB"),1,0)</f>
        <v>0</v>
      </c>
      <c r="Z923" s="0" t="str">
        <f aca="false">IF(ISNUMBER(W923),A923-W923,"")</f>
        <v/>
      </c>
      <c r="AA923" s="55" t="n">
        <f aca="false">MATCH(A923,DATAS,0)</f>
        <v>1</v>
      </c>
      <c r="AB923" s="55" t="n">
        <f aca="false">IF(AND(E923&gt;0,OR(AND(B923&gt;=1,B923&lt;=6),B923=10)),1,0)</f>
        <v>1</v>
      </c>
      <c r="AC923" s="55" t="n">
        <f aca="false">IF(AND(E923&gt;0,B923=10),1,0)</f>
        <v>0</v>
      </c>
      <c r="AD923" s="0" t="str">
        <f aca="false">IF(AND(C922=C923,AA922=AA923-1),AB922,"")</f>
        <v/>
      </c>
      <c r="AE923" s="0" t="str">
        <f aca="false">IF(AND(C922=C923,AA922=AA923-1),AC922,"")</f>
        <v/>
      </c>
      <c r="AF923" s="0" t="str">
        <f aca="false">IF(AA923=1,"",IF(AND(AB923=1,AD923&lt;&gt;1),1,0))</f>
        <v/>
      </c>
      <c r="AG923" s="0" t="str">
        <f aca="false">IF(AA923=1,"",IF(AND(AC923=1,AE923&lt;&gt;1),1,0))</f>
        <v/>
      </c>
      <c r="AH923" s="60" t="str">
        <f aca="false">IF(AND(E923&gt;0,AA923&lt;2,NOT(AND(C924=C923,AA924=AA923+1))),INDEX(DATAS,AA923+1),"")</f>
        <v/>
      </c>
      <c r="AI923" s="60" t="str">
        <f aca="false">IF(AND(AC923=1,AA923&lt;2),IF(AND(C924=C923,AA924=AA923+1),IF(AC924=1,"",INDEX(DATAS,AA923+1)),INDEX(DATAS,AA923+1)),"")</f>
        <v/>
      </c>
    </row>
    <row r="924" customFormat="false" ht="15" hidden="false" customHeight="false" outlineLevel="0" collapsed="false">
      <c r="A924" s="60" t="n">
        <v>46310</v>
      </c>
      <c r="B924" s="0" t="n">
        <v>2</v>
      </c>
      <c r="C924" s="0" t="n">
        <v>4211</v>
      </c>
      <c r="D924" s="0" t="n">
        <v>45</v>
      </c>
      <c r="E924" s="0" t="n">
        <v>3</v>
      </c>
      <c r="F924" s="55" t="s">
        <v>507</v>
      </c>
      <c r="G924" s="0" t="n">
        <v>71.8</v>
      </c>
      <c r="H924" s="0" t="n">
        <v>72</v>
      </c>
      <c r="I924" s="55" t="s">
        <v>166</v>
      </c>
      <c r="J924" s="0" t="n">
        <v>45</v>
      </c>
      <c r="M924" s="0" t="n">
        <v>502.18</v>
      </c>
      <c r="N924" s="0" t="n">
        <v>52.06</v>
      </c>
      <c r="O924" s="0" t="n">
        <v>25.26</v>
      </c>
      <c r="P924" s="0" t="n">
        <v>3.4</v>
      </c>
      <c r="Q924" s="0" t="n">
        <v>3.57</v>
      </c>
      <c r="U924" s="0" t="n">
        <v>1496</v>
      </c>
      <c r="V924" s="0" t="n">
        <v>0</v>
      </c>
      <c r="X924" s="55" t="n">
        <f aca="false">IF(I924="Male",0,1)</f>
        <v>1</v>
      </c>
      <c r="Y924" s="55" t="n">
        <f aca="false">IF(OR(I924="DNB",I924="Dry DNB"),1,0)</f>
        <v>0</v>
      </c>
      <c r="Z924" s="0" t="str">
        <f aca="false">IF(ISNUMBER(W924),A924-W924,"")</f>
        <v/>
      </c>
      <c r="AA924" s="55" t="n">
        <f aca="false">MATCH(A924,DATAS,0)</f>
        <v>2</v>
      </c>
      <c r="AB924" s="55" t="n">
        <f aca="false">IF(AND(E924&gt;0,OR(AND(B924&gt;=1,B924&lt;=6),B924=10)),1,0)</f>
        <v>1</v>
      </c>
      <c r="AC924" s="55" t="n">
        <f aca="false">IF(AND(E924&gt;0,B924=10),1,0)</f>
        <v>0</v>
      </c>
      <c r="AD924" s="55" t="n">
        <f aca="false">IF(AND(C923=C924,AA923=AA924-1),AB923,"")</f>
        <v>1</v>
      </c>
      <c r="AE924" s="55" t="n">
        <f aca="false">IF(AND(C923=C924,AA923=AA924-1),AC923,"")</f>
        <v>0</v>
      </c>
      <c r="AF924" s="55" t="n">
        <f aca="false">IF(AA924=1,"",IF(AND(AB924=1,AD924&lt;&gt;1),1,0))</f>
        <v>0</v>
      </c>
      <c r="AG924" s="55" t="n">
        <f aca="false">IF(AA924=1,"",IF(AND(AC924=1,AE924&lt;&gt;1),1,0))</f>
        <v>0</v>
      </c>
      <c r="AH924" s="60" t="str">
        <f aca="false">IF(AND(E924&gt;0,AA924&lt;2,NOT(AND(C925=C924,AA925=AA924+1))),INDEX(DATAS,AA924+1),"")</f>
        <v/>
      </c>
      <c r="AI924" s="60" t="str">
        <f aca="false">IF(AND(AC924=1,AA924&lt;2),IF(AND(C925=C924,AA925=AA924+1),IF(AC925=1,"",INDEX(DATAS,AA924+1)),INDEX(DATAS,AA924+1)),"")</f>
        <v/>
      </c>
    </row>
    <row r="925" customFormat="false" ht="15" hidden="false" customHeight="false" outlineLevel="0" collapsed="false">
      <c r="A925" s="60" t="n">
        <v>46309</v>
      </c>
      <c r="B925" s="0" t="n">
        <v>6</v>
      </c>
      <c r="C925" s="0" t="n">
        <v>4212</v>
      </c>
      <c r="D925" s="0" t="n">
        <v>280</v>
      </c>
      <c r="E925" s="0" t="n">
        <v>2</v>
      </c>
      <c r="F925" s="55" t="s">
        <v>507</v>
      </c>
      <c r="G925" s="0" t="n">
        <v>20.1</v>
      </c>
      <c r="H925" s="0" t="n">
        <v>18</v>
      </c>
      <c r="I925" s="55" t="s">
        <v>157</v>
      </c>
      <c r="J925" s="0" t="n">
        <v>231</v>
      </c>
      <c r="K925" s="0" t="n">
        <v>70</v>
      </c>
      <c r="L925" s="0" t="n">
        <v>49</v>
      </c>
      <c r="M925" s="0" t="n">
        <v>114.85</v>
      </c>
      <c r="N925" s="0" t="n">
        <v>59.06</v>
      </c>
      <c r="O925" s="0" t="n">
        <v>24.18</v>
      </c>
      <c r="P925" s="0" t="n">
        <v>5.05</v>
      </c>
      <c r="Q925" s="0" t="n">
        <v>4.06</v>
      </c>
      <c r="R925" s="0" t="n">
        <v>3261</v>
      </c>
      <c r="S925" s="0" t="n">
        <v>5730</v>
      </c>
      <c r="T925" s="0" t="n">
        <v>35.9</v>
      </c>
      <c r="U925" s="0" t="n">
        <v>1495</v>
      </c>
      <c r="V925" s="0" t="n">
        <v>4</v>
      </c>
      <c r="W925" s="60" t="n">
        <v>46261</v>
      </c>
      <c r="X925" s="55" t="n">
        <f aca="false">IF(I925="Male",0,1)</f>
        <v>1</v>
      </c>
      <c r="Y925" s="55" t="n">
        <f aca="false">IF(OR(I925="DNB",I925="Dry DNB"),1,0)</f>
        <v>0</v>
      </c>
      <c r="Z925" s="55" t="n">
        <f aca="false">IF(ISNUMBER(W925),A925-W925,"")</f>
        <v>48</v>
      </c>
      <c r="AA925" s="55" t="n">
        <f aca="false">MATCH(A925,DATAS,0)</f>
        <v>1</v>
      </c>
      <c r="AB925" s="55" t="n">
        <f aca="false">IF(AND(E925&gt;0,OR(AND(B925&gt;=1,B925&lt;=6),B925=10)),1,0)</f>
        <v>1</v>
      </c>
      <c r="AC925" s="55" t="n">
        <f aca="false">IF(AND(E925&gt;0,B925=10),1,0)</f>
        <v>0</v>
      </c>
      <c r="AD925" s="0" t="str">
        <f aca="false">IF(AND(C924=C925,AA924=AA925-1),AB924,"")</f>
        <v/>
      </c>
      <c r="AE925" s="0" t="str">
        <f aca="false">IF(AND(C924=C925,AA924=AA925-1),AC924,"")</f>
        <v/>
      </c>
      <c r="AF925" s="0" t="str">
        <f aca="false">IF(AA925=1,"",IF(AND(AB925=1,AD925&lt;&gt;1),1,0))</f>
        <v/>
      </c>
      <c r="AG925" s="0" t="str">
        <f aca="false">IF(AA925=1,"",IF(AND(AC925=1,AE925&lt;&gt;1),1,0))</f>
        <v/>
      </c>
      <c r="AH925" s="60" t="str">
        <f aca="false">IF(AND(E925&gt;0,AA925&lt;2,NOT(AND(C926=C925,AA926=AA925+1))),INDEX(DATAS,AA925+1),"")</f>
        <v/>
      </c>
      <c r="AI925" s="60" t="str">
        <f aca="false">IF(AND(AC925=1,AA925&lt;2),IF(AND(C926=C925,AA926=AA925+1),IF(AC926=1,"",INDEX(DATAS,AA925+1)),INDEX(DATAS,AA925+1)),"")</f>
        <v/>
      </c>
    </row>
    <row r="926" customFormat="false" ht="15" hidden="false" customHeight="false" outlineLevel="0" collapsed="false">
      <c r="A926" s="60" t="n">
        <v>46310</v>
      </c>
      <c r="B926" s="0" t="n">
        <v>6</v>
      </c>
      <c r="C926" s="0" t="n">
        <v>4212</v>
      </c>
      <c r="D926" s="0" t="n">
        <v>281</v>
      </c>
      <c r="E926" s="0" t="n">
        <v>2</v>
      </c>
      <c r="F926" s="55" t="s">
        <v>507</v>
      </c>
      <c r="G926" s="0" t="n">
        <v>20.3</v>
      </c>
      <c r="H926" s="0" t="n">
        <v>19</v>
      </c>
      <c r="I926" s="55" t="s">
        <v>157</v>
      </c>
      <c r="J926" s="0" t="n">
        <v>231</v>
      </c>
      <c r="K926" s="0" t="n">
        <v>70</v>
      </c>
      <c r="L926" s="0" t="n">
        <v>50</v>
      </c>
      <c r="M926" s="0" t="n">
        <v>114.85</v>
      </c>
      <c r="N926" s="0" t="n">
        <v>59.06</v>
      </c>
      <c r="O926" s="0" t="n">
        <v>24.18</v>
      </c>
      <c r="P926" s="0" t="n">
        <v>5.05</v>
      </c>
      <c r="Q926" s="0" t="n">
        <v>4.06</v>
      </c>
      <c r="T926" s="0" t="n">
        <v>35.9</v>
      </c>
      <c r="U926" s="0" t="n">
        <v>1496</v>
      </c>
      <c r="V926" s="0" t="n">
        <v>4</v>
      </c>
      <c r="W926" s="60" t="n">
        <v>46261</v>
      </c>
      <c r="X926" s="55" t="n">
        <f aca="false">IF(I926="Male",0,1)</f>
        <v>1</v>
      </c>
      <c r="Y926" s="55" t="n">
        <f aca="false">IF(OR(I926="DNB",I926="Dry DNB"),1,0)</f>
        <v>0</v>
      </c>
      <c r="Z926" s="55" t="n">
        <f aca="false">IF(ISNUMBER(W926),A926-W926,"")</f>
        <v>49</v>
      </c>
      <c r="AA926" s="55" t="n">
        <f aca="false">MATCH(A926,DATAS,0)</f>
        <v>2</v>
      </c>
      <c r="AB926" s="55" t="n">
        <f aca="false">IF(AND(E926&gt;0,OR(AND(B926&gt;=1,B926&lt;=6),B926=10)),1,0)</f>
        <v>1</v>
      </c>
      <c r="AC926" s="55" t="n">
        <f aca="false">IF(AND(E926&gt;0,B926=10),1,0)</f>
        <v>0</v>
      </c>
      <c r="AD926" s="55" t="n">
        <f aca="false">IF(AND(C925=C926,AA925=AA926-1),AB925,"")</f>
        <v>1</v>
      </c>
      <c r="AE926" s="55" t="n">
        <f aca="false">IF(AND(C925=C926,AA925=AA926-1),AC925,"")</f>
        <v>0</v>
      </c>
      <c r="AF926" s="55" t="n">
        <f aca="false">IF(AA926=1,"",IF(AND(AB926=1,AD926&lt;&gt;1),1,0))</f>
        <v>0</v>
      </c>
      <c r="AG926" s="55" t="n">
        <f aca="false">IF(AA926=1,"",IF(AND(AC926=1,AE926&lt;&gt;1),1,0))</f>
        <v>0</v>
      </c>
      <c r="AH926" s="60" t="str">
        <f aca="false">IF(AND(E926&gt;0,AA926&lt;2,NOT(AND(C927=C926,AA927=AA926+1))),INDEX(DATAS,AA926+1),"")</f>
        <v/>
      </c>
      <c r="AI926" s="60" t="str">
        <f aca="false">IF(AND(AC926=1,AA926&lt;2),IF(AND(C927=C926,AA927=AA926+1),IF(AC927=1,"",INDEX(DATAS,AA926+1)),INDEX(DATAS,AA926+1)),"")</f>
        <v/>
      </c>
    </row>
    <row r="927" customFormat="false" ht="15" hidden="false" customHeight="false" outlineLevel="0" collapsed="false">
      <c r="A927" s="60" t="n">
        <v>46309</v>
      </c>
      <c r="B927" s="0" t="n">
        <v>14</v>
      </c>
      <c r="C927" s="0" t="n">
        <v>4214</v>
      </c>
      <c r="D927" s="0" t="n">
        <v>219</v>
      </c>
      <c r="E927" s="0" t="n">
        <v>2</v>
      </c>
      <c r="F927" s="55" t="s">
        <v>508</v>
      </c>
      <c r="I927" s="55" t="s">
        <v>162</v>
      </c>
      <c r="J927" s="0" t="n">
        <v>66</v>
      </c>
      <c r="K927" s="0" t="n">
        <v>66</v>
      </c>
      <c r="L927" s="0" t="n">
        <v>259</v>
      </c>
      <c r="M927" s="0" t="n">
        <v>-56.57</v>
      </c>
      <c r="N927" s="0" t="n">
        <v>39.06</v>
      </c>
      <c r="O927" s="0" t="n">
        <v>13</v>
      </c>
      <c r="P927" s="0" t="n">
        <v>5.21</v>
      </c>
      <c r="Q927" s="0" t="n">
        <v>4.19</v>
      </c>
      <c r="R927" s="0" t="n">
        <v>3297</v>
      </c>
      <c r="S927" s="0" t="n">
        <v>6308</v>
      </c>
      <c r="T927" s="0" t="n">
        <v>36.75</v>
      </c>
      <c r="U927" s="0" t="n">
        <v>1494</v>
      </c>
      <c r="V927" s="0" t="n">
        <v>1</v>
      </c>
      <c r="W927" s="60" t="n">
        <v>46051</v>
      </c>
      <c r="X927" s="55" t="n">
        <f aca="false">IF(I927="Male",0,1)</f>
        <v>1</v>
      </c>
      <c r="Y927" s="55" t="n">
        <f aca="false">IF(OR(I927="DNB",I927="Dry DNB"),1,0)</f>
        <v>0</v>
      </c>
      <c r="Z927" s="55" t="n">
        <f aca="false">IF(ISNUMBER(W927),A927-W927,"")</f>
        <v>258</v>
      </c>
      <c r="AA927" s="55" t="n">
        <f aca="false">MATCH(A927,DATAS,0)</f>
        <v>1</v>
      </c>
      <c r="AB927" s="55" t="n">
        <f aca="false">IF(AND(E927&gt;0,OR(AND(B927&gt;=1,B927&lt;=6),B927=10)),1,0)</f>
        <v>0</v>
      </c>
      <c r="AC927" s="55" t="n">
        <f aca="false">IF(AND(E927&gt;0,B927=10),1,0)</f>
        <v>0</v>
      </c>
      <c r="AD927" s="0" t="str">
        <f aca="false">IF(AND(C926=C927,AA926=AA927-1),AB926,"")</f>
        <v/>
      </c>
      <c r="AE927" s="0" t="str">
        <f aca="false">IF(AND(C926=C927,AA926=AA927-1),AC926,"")</f>
        <v/>
      </c>
      <c r="AF927" s="0" t="str">
        <f aca="false">IF(AA927=1,"",IF(AND(AB927=1,AD927&lt;&gt;1),1,0))</f>
        <v/>
      </c>
      <c r="AG927" s="0" t="str">
        <f aca="false">IF(AA927=1,"",IF(AND(AC927=1,AE927&lt;&gt;1),1,0))</f>
        <v/>
      </c>
      <c r="AH927" s="60" t="str">
        <f aca="false">IF(AND(E927&gt;0,AA927&lt;2,NOT(AND(C928=C927,AA928=AA927+1))),INDEX(DATAS,AA927+1),"")</f>
        <v/>
      </c>
      <c r="AI927" s="60" t="str">
        <f aca="false">IF(AND(AC927=1,AA927&lt;2),IF(AND(C928=C927,AA928=AA927+1),IF(AC928=1,"",INDEX(DATAS,AA927+1)),INDEX(DATAS,AA927+1)),"")</f>
        <v/>
      </c>
    </row>
    <row r="928" customFormat="false" ht="15" hidden="false" customHeight="false" outlineLevel="0" collapsed="false">
      <c r="A928" s="60" t="n">
        <v>46310</v>
      </c>
      <c r="B928" s="0" t="n">
        <v>14</v>
      </c>
      <c r="C928" s="0" t="n">
        <v>4214</v>
      </c>
      <c r="D928" s="0" t="n">
        <v>219</v>
      </c>
      <c r="E928" s="0" t="n">
        <v>2</v>
      </c>
      <c r="F928" s="55" t="s">
        <v>508</v>
      </c>
      <c r="I928" s="55" t="s">
        <v>162</v>
      </c>
      <c r="J928" s="0" t="n">
        <v>66</v>
      </c>
      <c r="K928" s="0" t="n">
        <v>66</v>
      </c>
      <c r="L928" s="0" t="n">
        <v>260</v>
      </c>
      <c r="M928" s="0" t="n">
        <v>-56.57</v>
      </c>
      <c r="N928" s="0" t="n">
        <v>39.06</v>
      </c>
      <c r="O928" s="0" t="n">
        <v>13</v>
      </c>
      <c r="P928" s="0" t="n">
        <v>5.21</v>
      </c>
      <c r="Q928" s="0" t="n">
        <v>4.19</v>
      </c>
      <c r="T928" s="0" t="n">
        <v>36.75</v>
      </c>
      <c r="U928" s="0" t="n">
        <v>1495</v>
      </c>
      <c r="V928" s="0" t="n">
        <v>1</v>
      </c>
      <c r="W928" s="60" t="n">
        <v>46051</v>
      </c>
      <c r="X928" s="55" t="n">
        <f aca="false">IF(I928="Male",0,1)</f>
        <v>1</v>
      </c>
      <c r="Y928" s="55" t="n">
        <f aca="false">IF(OR(I928="DNB",I928="Dry DNB"),1,0)</f>
        <v>0</v>
      </c>
      <c r="Z928" s="55" t="n">
        <f aca="false">IF(ISNUMBER(W928),A928-W928,"")</f>
        <v>259</v>
      </c>
      <c r="AA928" s="55" t="n">
        <f aca="false">MATCH(A928,DATAS,0)</f>
        <v>2</v>
      </c>
      <c r="AB928" s="55" t="n">
        <f aca="false">IF(AND(E928&gt;0,OR(AND(B928&gt;=1,B928&lt;=6),B928=10)),1,0)</f>
        <v>0</v>
      </c>
      <c r="AC928" s="55" t="n">
        <f aca="false">IF(AND(E928&gt;0,B928=10),1,0)</f>
        <v>0</v>
      </c>
      <c r="AD928" s="55" t="n">
        <f aca="false">IF(AND(C927=C928,AA927=AA928-1),AB927,"")</f>
        <v>0</v>
      </c>
      <c r="AE928" s="55" t="n">
        <f aca="false">IF(AND(C927=C928,AA927=AA928-1),AC927,"")</f>
        <v>0</v>
      </c>
      <c r="AF928" s="55" t="n">
        <f aca="false">IF(AA928=1,"",IF(AND(AB928=1,AD928&lt;&gt;1),1,0))</f>
        <v>0</v>
      </c>
      <c r="AG928" s="55" t="n">
        <f aca="false">IF(AA928=1,"",IF(AND(AC928=1,AE928&lt;&gt;1),1,0))</f>
        <v>0</v>
      </c>
      <c r="AH928" s="60" t="str">
        <f aca="false">IF(AND(E928&gt;0,AA928&lt;2,NOT(AND(C929=C928,AA929=AA928+1))),INDEX(DATAS,AA928+1),"")</f>
        <v/>
      </c>
      <c r="AI928" s="60" t="str">
        <f aca="false">IF(AND(AC928=1,AA928&lt;2),IF(AND(C929=C928,AA929=AA928+1),IF(AC929=1,"",INDEX(DATAS,AA928+1)),INDEX(DATAS,AA928+1)),"")</f>
        <v/>
      </c>
    </row>
    <row r="929" customFormat="false" ht="15" hidden="false" customHeight="false" outlineLevel="0" collapsed="false">
      <c r="A929" s="60" t="n">
        <v>46309</v>
      </c>
      <c r="B929" s="0" t="n">
        <v>3</v>
      </c>
      <c r="C929" s="0" t="n">
        <v>4215</v>
      </c>
      <c r="D929" s="0" t="n">
        <v>158</v>
      </c>
      <c r="E929" s="0" t="n">
        <v>3</v>
      </c>
      <c r="F929" s="55" t="s">
        <v>508</v>
      </c>
      <c r="G929" s="0" t="n">
        <v>64.7</v>
      </c>
      <c r="H929" s="0" t="n">
        <v>62</v>
      </c>
      <c r="I929" s="55" t="s">
        <v>187</v>
      </c>
      <c r="J929" s="0" t="n">
        <v>158</v>
      </c>
      <c r="K929" s="0" t="n">
        <v>67</v>
      </c>
      <c r="M929" s="0" t="n">
        <v>388.22</v>
      </c>
      <c r="N929" s="0" t="n">
        <v>44.26</v>
      </c>
      <c r="O929" s="0" t="n">
        <v>25.43</v>
      </c>
      <c r="P929" s="0" t="n">
        <v>3.76</v>
      </c>
      <c r="Q929" s="0" t="n">
        <v>3.27</v>
      </c>
      <c r="R929" s="0" t="n">
        <v>5692</v>
      </c>
      <c r="S929" s="0" t="n">
        <v>12139</v>
      </c>
      <c r="T929" s="0" t="n">
        <v>60.7</v>
      </c>
      <c r="U929" s="0" t="n">
        <v>1494</v>
      </c>
      <c r="V929" s="0" t="n">
        <v>2</v>
      </c>
      <c r="W929" s="60" t="n">
        <v>46296</v>
      </c>
      <c r="X929" s="55" t="n">
        <f aca="false">IF(I929="Male",0,1)</f>
        <v>1</v>
      </c>
      <c r="Y929" s="55" t="n">
        <f aca="false">IF(OR(I929="DNB",I929="Dry DNB"),1,0)</f>
        <v>0</v>
      </c>
      <c r="Z929" s="55" t="n">
        <f aca="false">IF(ISNUMBER(W929),A929-W929,"")</f>
        <v>13</v>
      </c>
      <c r="AA929" s="55" t="n">
        <f aca="false">MATCH(A929,DATAS,0)</f>
        <v>1</v>
      </c>
      <c r="AB929" s="55" t="n">
        <f aca="false">IF(AND(E929&gt;0,OR(AND(B929&gt;=1,B929&lt;=6),B929=10)),1,0)</f>
        <v>1</v>
      </c>
      <c r="AC929" s="55" t="n">
        <f aca="false">IF(AND(E929&gt;0,B929=10),1,0)</f>
        <v>0</v>
      </c>
      <c r="AD929" s="0" t="str">
        <f aca="false">IF(AND(C928=C929,AA928=AA929-1),AB928,"")</f>
        <v/>
      </c>
      <c r="AE929" s="0" t="str">
        <f aca="false">IF(AND(C928=C929,AA928=AA929-1),AC928,"")</f>
        <v/>
      </c>
      <c r="AF929" s="0" t="str">
        <f aca="false">IF(AA929=1,"",IF(AND(AB929=1,AD929&lt;&gt;1),1,0))</f>
        <v/>
      </c>
      <c r="AG929" s="0" t="str">
        <f aca="false">IF(AA929=1,"",IF(AND(AC929=1,AE929&lt;&gt;1),1,0))</f>
        <v/>
      </c>
      <c r="AH929" s="60" t="str">
        <f aca="false">IF(AND(E929&gt;0,AA929&lt;2,NOT(AND(C930=C929,AA930=AA929+1))),INDEX(DATAS,AA929+1),"")</f>
        <v/>
      </c>
      <c r="AI929" s="60" t="str">
        <f aca="false">IF(AND(AC929=1,AA929&lt;2),IF(AND(C930=C929,AA930=AA929+1),IF(AC930=1,"",INDEX(DATAS,AA929+1)),INDEX(DATAS,AA929+1)),"")</f>
        <v/>
      </c>
    </row>
    <row r="930" customFormat="false" ht="15" hidden="false" customHeight="false" outlineLevel="0" collapsed="false">
      <c r="A930" s="60" t="n">
        <v>46310</v>
      </c>
      <c r="B930" s="0" t="n">
        <v>3</v>
      </c>
      <c r="C930" s="0" t="n">
        <v>4215</v>
      </c>
      <c r="D930" s="0" t="n">
        <v>159</v>
      </c>
      <c r="E930" s="0" t="n">
        <v>3</v>
      </c>
      <c r="F930" s="55" t="s">
        <v>508</v>
      </c>
      <c r="G930" s="0" t="n">
        <v>66.3</v>
      </c>
      <c r="H930" s="0" t="n">
        <v>62</v>
      </c>
      <c r="I930" s="55" t="s">
        <v>187</v>
      </c>
      <c r="J930" s="0" t="n">
        <v>159</v>
      </c>
      <c r="K930" s="0" t="n">
        <v>67</v>
      </c>
      <c r="M930" s="0" t="n">
        <v>388.22</v>
      </c>
      <c r="N930" s="0" t="n">
        <v>44.26</v>
      </c>
      <c r="O930" s="0" t="n">
        <v>25.43</v>
      </c>
      <c r="P930" s="0" t="n">
        <v>3.76</v>
      </c>
      <c r="Q930" s="0" t="n">
        <v>3.27</v>
      </c>
      <c r="T930" s="0" t="n">
        <v>60.7</v>
      </c>
      <c r="U930" s="0" t="n">
        <v>1495</v>
      </c>
      <c r="V930" s="0" t="n">
        <v>2</v>
      </c>
      <c r="W930" s="60" t="n">
        <v>46296</v>
      </c>
      <c r="X930" s="55" t="n">
        <f aca="false">IF(I930="Male",0,1)</f>
        <v>1</v>
      </c>
      <c r="Y930" s="55" t="n">
        <f aca="false">IF(OR(I930="DNB",I930="Dry DNB"),1,0)</f>
        <v>0</v>
      </c>
      <c r="Z930" s="55" t="n">
        <f aca="false">IF(ISNUMBER(W930),A930-W930,"")</f>
        <v>14</v>
      </c>
      <c r="AA930" s="55" t="n">
        <f aca="false">MATCH(A930,DATAS,0)</f>
        <v>2</v>
      </c>
      <c r="AB930" s="55" t="n">
        <f aca="false">IF(AND(E930&gt;0,OR(AND(B930&gt;=1,B930&lt;=6),B930=10)),1,0)</f>
        <v>1</v>
      </c>
      <c r="AC930" s="55" t="n">
        <f aca="false">IF(AND(E930&gt;0,B930=10),1,0)</f>
        <v>0</v>
      </c>
      <c r="AD930" s="55" t="n">
        <f aca="false">IF(AND(C929=C930,AA929=AA930-1),AB929,"")</f>
        <v>1</v>
      </c>
      <c r="AE930" s="55" t="n">
        <f aca="false">IF(AND(C929=C930,AA929=AA930-1),AC929,"")</f>
        <v>0</v>
      </c>
      <c r="AF930" s="55" t="n">
        <f aca="false">IF(AA930=1,"",IF(AND(AB930=1,AD930&lt;&gt;1),1,0))</f>
        <v>0</v>
      </c>
      <c r="AG930" s="55" t="n">
        <f aca="false">IF(AA930=1,"",IF(AND(AC930=1,AE930&lt;&gt;1),1,0))</f>
        <v>0</v>
      </c>
      <c r="AH930" s="60" t="str">
        <f aca="false">IF(AND(E930&gt;0,AA930&lt;2,NOT(AND(C931=C930,AA931=AA930+1))),INDEX(DATAS,AA930+1),"")</f>
        <v/>
      </c>
      <c r="AI930" s="60" t="str">
        <f aca="false">IF(AND(AC930=1,AA930&lt;2),IF(AND(C931=C930,AA931=AA930+1),IF(AC931=1,"",INDEX(DATAS,AA930+1)),INDEX(DATAS,AA930+1)),"")</f>
        <v/>
      </c>
    </row>
    <row r="931" customFormat="false" ht="15" hidden="false" customHeight="false" outlineLevel="0" collapsed="false">
      <c r="A931" s="60" t="n">
        <v>46309</v>
      </c>
      <c r="B931" s="0" t="n">
        <v>10</v>
      </c>
      <c r="C931" s="0" t="n">
        <v>4216</v>
      </c>
      <c r="D931" s="0" t="n">
        <v>429</v>
      </c>
      <c r="E931" s="0" t="n">
        <v>2</v>
      </c>
      <c r="F931" s="55" t="s">
        <v>508</v>
      </c>
      <c r="H931" s="0" t="n">
        <v>8</v>
      </c>
      <c r="I931" s="55" t="s">
        <v>157</v>
      </c>
      <c r="J931" s="0" t="n">
        <v>373</v>
      </c>
      <c r="K931" s="0" t="n">
        <v>58</v>
      </c>
      <c r="L931" s="0" t="n">
        <v>56</v>
      </c>
      <c r="M931" s="0" t="n">
        <v>735</v>
      </c>
      <c r="N931" s="0" t="n">
        <v>66</v>
      </c>
      <c r="O931" s="0" t="n">
        <v>30.65</v>
      </c>
      <c r="P931" s="0" t="n">
        <v>2.58</v>
      </c>
      <c r="Q931" s="0" t="n">
        <v>3.41</v>
      </c>
      <c r="R931" s="0" t="n">
        <v>6630</v>
      </c>
      <c r="S931" s="0" t="n">
        <v>12579</v>
      </c>
      <c r="T931" s="0" t="n">
        <v>70</v>
      </c>
      <c r="U931" s="0" t="n">
        <v>1494</v>
      </c>
      <c r="V931" s="0" t="n">
        <v>8</v>
      </c>
      <c r="W931" s="60" t="n">
        <v>46254</v>
      </c>
      <c r="X931" s="55" t="n">
        <f aca="false">IF(I931="Male",0,1)</f>
        <v>1</v>
      </c>
      <c r="Y931" s="55" t="n">
        <f aca="false">IF(OR(I931="DNB",I931="Dry DNB"),1,0)</f>
        <v>0</v>
      </c>
      <c r="Z931" s="55" t="n">
        <f aca="false">IF(ISNUMBER(W931),A931-W931,"")</f>
        <v>55</v>
      </c>
      <c r="AA931" s="55" t="n">
        <f aca="false">MATCH(A931,DATAS,0)</f>
        <v>1</v>
      </c>
      <c r="AB931" s="55" t="n">
        <f aca="false">IF(AND(E931&gt;0,OR(AND(B931&gt;=1,B931&lt;=6),B931=10)),1,0)</f>
        <v>1</v>
      </c>
      <c r="AC931" s="55" t="n">
        <f aca="false">IF(AND(E931&gt;0,B931=10),1,0)</f>
        <v>1</v>
      </c>
      <c r="AD931" s="0" t="str">
        <f aca="false">IF(AND(C930=C931,AA930=AA931-1),AB930,"")</f>
        <v/>
      </c>
      <c r="AE931" s="0" t="str">
        <f aca="false">IF(AND(C930=C931,AA930=AA931-1),AC930,"")</f>
        <v/>
      </c>
      <c r="AF931" s="0" t="str">
        <f aca="false">IF(AA931=1,"",IF(AND(AB931=1,AD931&lt;&gt;1),1,0))</f>
        <v/>
      </c>
      <c r="AG931" s="0" t="str">
        <f aca="false">IF(AA931=1,"",IF(AND(AC931=1,AE931&lt;&gt;1),1,0))</f>
        <v/>
      </c>
      <c r="AH931" s="60" t="str">
        <f aca="false">IF(AND(E931&gt;0,AA931&lt;2,NOT(AND(C932=C931,AA932=AA931+1))),INDEX(DATAS,AA931+1),"")</f>
        <v/>
      </c>
      <c r="AI931" s="60" t="str">
        <f aca="false">IF(AND(AC931=1,AA931&lt;2),IF(AND(C932=C931,AA932=AA931+1),IF(AC932=1,"",INDEX(DATAS,AA931+1)),INDEX(DATAS,AA931+1)),"")</f>
        <v/>
      </c>
    </row>
    <row r="932" customFormat="false" ht="15" hidden="false" customHeight="false" outlineLevel="0" collapsed="false">
      <c r="A932" s="60" t="n">
        <v>46310</v>
      </c>
      <c r="B932" s="0" t="n">
        <v>10</v>
      </c>
      <c r="C932" s="0" t="n">
        <v>4216</v>
      </c>
      <c r="D932" s="0" t="n">
        <v>430</v>
      </c>
      <c r="E932" s="0" t="n">
        <v>2</v>
      </c>
      <c r="F932" s="55" t="s">
        <v>508</v>
      </c>
      <c r="H932" s="0" t="n">
        <v>12</v>
      </c>
      <c r="I932" s="55" t="s">
        <v>157</v>
      </c>
      <c r="J932" s="0" t="n">
        <v>373</v>
      </c>
      <c r="K932" s="0" t="n">
        <v>58</v>
      </c>
      <c r="L932" s="0" t="n">
        <v>57</v>
      </c>
      <c r="M932" s="0" t="n">
        <v>735</v>
      </c>
      <c r="N932" s="0" t="n">
        <v>66</v>
      </c>
      <c r="O932" s="0" t="n">
        <v>30.65</v>
      </c>
      <c r="P932" s="0" t="n">
        <v>2.58</v>
      </c>
      <c r="Q932" s="0" t="n">
        <v>3.41</v>
      </c>
      <c r="T932" s="0" t="n">
        <v>70</v>
      </c>
      <c r="U932" s="0" t="n">
        <v>1495</v>
      </c>
      <c r="V932" s="0" t="n">
        <v>8</v>
      </c>
      <c r="W932" s="60" t="n">
        <v>46254</v>
      </c>
      <c r="X932" s="55" t="n">
        <f aca="false">IF(I932="Male",0,1)</f>
        <v>1</v>
      </c>
      <c r="Y932" s="55" t="n">
        <f aca="false">IF(OR(I932="DNB",I932="Dry DNB"),1,0)</f>
        <v>0</v>
      </c>
      <c r="Z932" s="55" t="n">
        <f aca="false">IF(ISNUMBER(W932),A932-W932,"")</f>
        <v>56</v>
      </c>
      <c r="AA932" s="55" t="n">
        <f aca="false">MATCH(A932,DATAS,0)</f>
        <v>2</v>
      </c>
      <c r="AB932" s="55" t="n">
        <f aca="false">IF(AND(E932&gt;0,OR(AND(B932&gt;=1,B932&lt;=6),B932=10)),1,0)</f>
        <v>1</v>
      </c>
      <c r="AC932" s="55" t="n">
        <f aca="false">IF(AND(E932&gt;0,B932=10),1,0)</f>
        <v>1</v>
      </c>
      <c r="AD932" s="55" t="n">
        <f aca="false">IF(AND(C931=C932,AA931=AA932-1),AB931,"")</f>
        <v>1</v>
      </c>
      <c r="AE932" s="55" t="n">
        <f aca="false">IF(AND(C931=C932,AA931=AA932-1),AC931,"")</f>
        <v>1</v>
      </c>
      <c r="AF932" s="55" t="n">
        <f aca="false">IF(AA932=1,"",IF(AND(AB932=1,AD932&lt;&gt;1),1,0))</f>
        <v>0</v>
      </c>
      <c r="AG932" s="55" t="n">
        <f aca="false">IF(AA932=1,"",IF(AND(AC932=1,AE932&lt;&gt;1),1,0))</f>
        <v>0</v>
      </c>
      <c r="AH932" s="60" t="str">
        <f aca="false">IF(AND(E932&gt;0,AA932&lt;2,NOT(AND(C933=C932,AA933=AA932+1))),INDEX(DATAS,AA932+1),"")</f>
        <v/>
      </c>
      <c r="AI932" s="60" t="str">
        <f aca="false">IF(AND(AC932=1,AA932&lt;2),IF(AND(C933=C932,AA933=AA932+1),IF(AC933=1,"",INDEX(DATAS,AA932+1)),INDEX(DATAS,AA932+1)),"")</f>
        <v/>
      </c>
    </row>
    <row r="933" customFormat="false" ht="15" hidden="false" customHeight="false" outlineLevel="0" collapsed="false">
      <c r="A933" s="60" t="n">
        <v>46309</v>
      </c>
      <c r="B933" s="0" t="n">
        <v>6</v>
      </c>
      <c r="C933" s="0" t="n">
        <v>4219</v>
      </c>
      <c r="D933" s="0" t="n">
        <v>112</v>
      </c>
      <c r="E933" s="0" t="n">
        <v>3</v>
      </c>
      <c r="F933" s="55" t="s">
        <v>508</v>
      </c>
      <c r="H933" s="0" t="n">
        <v>17</v>
      </c>
      <c r="I933" s="55" t="s">
        <v>187</v>
      </c>
      <c r="J933" s="0" t="n">
        <v>112</v>
      </c>
      <c r="K933" s="0" t="n">
        <v>63</v>
      </c>
      <c r="M933" s="0" t="n">
        <v>326.46</v>
      </c>
      <c r="N933" s="0" t="n">
        <v>21.46</v>
      </c>
      <c r="O933" s="0" t="n">
        <v>14.53</v>
      </c>
      <c r="P933" s="0" t="n">
        <v>5.31</v>
      </c>
      <c r="Q933" s="0" t="n">
        <v>4.14</v>
      </c>
      <c r="R933" s="0" t="n">
        <v>2197</v>
      </c>
      <c r="S933" s="0" t="n">
        <v>4315</v>
      </c>
      <c r="T933" s="0" t="n">
        <v>20.75</v>
      </c>
      <c r="U933" s="0" t="n">
        <v>1494</v>
      </c>
      <c r="V933" s="0" t="n">
        <v>3</v>
      </c>
      <c r="W933" s="60" t="n">
        <v>46307</v>
      </c>
      <c r="X933" s="55" t="n">
        <f aca="false">IF(I933="Male",0,1)</f>
        <v>1</v>
      </c>
      <c r="Y933" s="55" t="n">
        <f aca="false">IF(OR(I933="DNB",I933="Dry DNB"),1,0)</f>
        <v>0</v>
      </c>
      <c r="Z933" s="55" t="n">
        <f aca="false">IF(ISNUMBER(W933),A933-W933,"")</f>
        <v>2</v>
      </c>
      <c r="AA933" s="55" t="n">
        <f aca="false">MATCH(A933,DATAS,0)</f>
        <v>1</v>
      </c>
      <c r="AB933" s="55" t="n">
        <f aca="false">IF(AND(E933&gt;0,OR(AND(B933&gt;=1,B933&lt;=6),B933=10)),1,0)</f>
        <v>1</v>
      </c>
      <c r="AC933" s="55" t="n">
        <f aca="false">IF(AND(E933&gt;0,B933=10),1,0)</f>
        <v>0</v>
      </c>
      <c r="AD933" s="0" t="str">
        <f aca="false">IF(AND(C932=C933,AA932=AA933-1),AB932,"")</f>
        <v/>
      </c>
      <c r="AE933" s="0" t="str">
        <f aca="false">IF(AND(C932=C933,AA932=AA933-1),AC932,"")</f>
        <v/>
      </c>
      <c r="AF933" s="0" t="str">
        <f aca="false">IF(AA933=1,"",IF(AND(AB933=1,AD933&lt;&gt;1),1,0))</f>
        <v/>
      </c>
      <c r="AG933" s="0" t="str">
        <f aca="false">IF(AA933=1,"",IF(AND(AC933=1,AE933&lt;&gt;1),1,0))</f>
        <v/>
      </c>
      <c r="AH933" s="60" t="str">
        <f aca="false">IF(AND(E933&gt;0,AA933&lt;2,NOT(AND(C934=C933,AA934=AA933+1))),INDEX(DATAS,AA933+1),"")</f>
        <v/>
      </c>
      <c r="AI933" s="60" t="str">
        <f aca="false">IF(AND(AC933=1,AA933&lt;2),IF(AND(C934=C933,AA934=AA933+1),IF(AC934=1,"",INDEX(DATAS,AA933+1)),INDEX(DATAS,AA933+1)),"")</f>
        <v/>
      </c>
    </row>
    <row r="934" customFormat="false" ht="15" hidden="false" customHeight="false" outlineLevel="0" collapsed="false">
      <c r="A934" s="60" t="n">
        <v>46310</v>
      </c>
      <c r="B934" s="0" t="n">
        <v>6</v>
      </c>
      <c r="C934" s="0" t="n">
        <v>4219</v>
      </c>
      <c r="D934" s="0" t="n">
        <v>113</v>
      </c>
      <c r="E934" s="0" t="n">
        <v>3</v>
      </c>
      <c r="F934" s="55" t="s">
        <v>508</v>
      </c>
      <c r="G934" s="0" t="n">
        <v>22.1</v>
      </c>
      <c r="H934" s="0" t="n">
        <v>18</v>
      </c>
      <c r="I934" s="55" t="s">
        <v>187</v>
      </c>
      <c r="J934" s="0" t="n">
        <v>113</v>
      </c>
      <c r="K934" s="0" t="n">
        <v>63</v>
      </c>
      <c r="M934" s="0" t="n">
        <v>326.46</v>
      </c>
      <c r="N934" s="0" t="n">
        <v>21.46</v>
      </c>
      <c r="O934" s="0" t="n">
        <v>14.53</v>
      </c>
      <c r="P934" s="0" t="n">
        <v>5.31</v>
      </c>
      <c r="Q934" s="0" t="n">
        <v>4.14</v>
      </c>
      <c r="T934" s="0" t="n">
        <v>20.75</v>
      </c>
      <c r="U934" s="0" t="n">
        <v>1495</v>
      </c>
      <c r="V934" s="0" t="n">
        <v>3</v>
      </c>
      <c r="W934" s="60" t="n">
        <v>46307</v>
      </c>
      <c r="X934" s="55" t="n">
        <f aca="false">IF(I934="Male",0,1)</f>
        <v>1</v>
      </c>
      <c r="Y934" s="55" t="n">
        <f aca="false">IF(OR(I934="DNB",I934="Dry DNB"),1,0)</f>
        <v>0</v>
      </c>
      <c r="Z934" s="55" t="n">
        <f aca="false">IF(ISNUMBER(W934),A934-W934,"")</f>
        <v>3</v>
      </c>
      <c r="AA934" s="55" t="n">
        <f aca="false">MATCH(A934,DATAS,0)</f>
        <v>2</v>
      </c>
      <c r="AB934" s="55" t="n">
        <f aca="false">IF(AND(E934&gt;0,OR(AND(B934&gt;=1,B934&lt;=6),B934=10)),1,0)</f>
        <v>1</v>
      </c>
      <c r="AC934" s="55" t="n">
        <f aca="false">IF(AND(E934&gt;0,B934=10),1,0)</f>
        <v>0</v>
      </c>
      <c r="AD934" s="55" t="n">
        <f aca="false">IF(AND(C933=C934,AA933=AA934-1),AB933,"")</f>
        <v>1</v>
      </c>
      <c r="AE934" s="55" t="n">
        <f aca="false">IF(AND(C933=C934,AA933=AA934-1),AC933,"")</f>
        <v>0</v>
      </c>
      <c r="AF934" s="55" t="n">
        <f aca="false">IF(AA934=1,"",IF(AND(AB934=1,AD934&lt;&gt;1),1,0))</f>
        <v>0</v>
      </c>
      <c r="AG934" s="55" t="n">
        <f aca="false">IF(AA934=1,"",IF(AND(AC934=1,AE934&lt;&gt;1),1,0))</f>
        <v>0</v>
      </c>
      <c r="AH934" s="60" t="str">
        <f aca="false">IF(AND(E934&gt;0,AA934&lt;2,NOT(AND(C935=C934,AA935=AA934+1))),INDEX(DATAS,AA934+1),"")</f>
        <v/>
      </c>
      <c r="AI934" s="60" t="str">
        <f aca="false">IF(AND(AC934=1,AA934&lt;2),IF(AND(C935=C934,AA935=AA934+1),IF(AC935=1,"",INDEX(DATAS,AA934+1)),INDEX(DATAS,AA934+1)),"")</f>
        <v/>
      </c>
    </row>
    <row r="935" customFormat="false" ht="15" hidden="false" customHeight="false" outlineLevel="0" collapsed="false">
      <c r="A935" s="60" t="n">
        <v>46309</v>
      </c>
      <c r="B935" s="0" t="n">
        <v>5</v>
      </c>
      <c r="C935" s="0" t="n">
        <v>4220</v>
      </c>
      <c r="D935" s="0" t="n">
        <v>97</v>
      </c>
      <c r="E935" s="0" t="n">
        <v>3</v>
      </c>
      <c r="F935" s="55" t="s">
        <v>509</v>
      </c>
      <c r="G935" s="0" t="n">
        <v>50.6</v>
      </c>
      <c r="H935" s="0" t="n">
        <v>54</v>
      </c>
      <c r="I935" s="55" t="s">
        <v>187</v>
      </c>
      <c r="J935" s="0" t="n">
        <v>97</v>
      </c>
      <c r="K935" s="0" t="n">
        <v>69</v>
      </c>
      <c r="M935" s="0" t="n">
        <v>1179.14</v>
      </c>
      <c r="N935" s="0" t="n">
        <v>68.85</v>
      </c>
      <c r="O935" s="0" t="n">
        <v>40.25</v>
      </c>
      <c r="P935" s="0" t="n">
        <v>2.85</v>
      </c>
      <c r="Q935" s="0" t="n">
        <v>2.89</v>
      </c>
      <c r="R935" s="0" t="n">
        <v>6262</v>
      </c>
      <c r="S935" s="0" t="n">
        <v>12587</v>
      </c>
      <c r="T935" s="0" t="n">
        <v>71.75</v>
      </c>
      <c r="U935" s="0" t="n">
        <v>1493</v>
      </c>
      <c r="V935" s="0" t="n">
        <v>1</v>
      </c>
      <c r="W935" s="60" t="n">
        <v>46282</v>
      </c>
      <c r="X935" s="55" t="n">
        <f aca="false">IF(I935="Male",0,1)</f>
        <v>1</v>
      </c>
      <c r="Y935" s="55" t="n">
        <f aca="false">IF(OR(I935="DNB",I935="Dry DNB"),1,0)</f>
        <v>0</v>
      </c>
      <c r="Z935" s="55" t="n">
        <f aca="false">IF(ISNUMBER(W935),A935-W935,"")</f>
        <v>27</v>
      </c>
      <c r="AA935" s="55" t="n">
        <f aca="false">MATCH(A935,DATAS,0)</f>
        <v>1</v>
      </c>
      <c r="AB935" s="55" t="n">
        <f aca="false">IF(AND(E935&gt;0,OR(AND(B935&gt;=1,B935&lt;=6),B935=10)),1,0)</f>
        <v>1</v>
      </c>
      <c r="AC935" s="55" t="n">
        <f aca="false">IF(AND(E935&gt;0,B935=10),1,0)</f>
        <v>0</v>
      </c>
      <c r="AD935" s="0" t="str">
        <f aca="false">IF(AND(C934=C935,AA934=AA935-1),AB934,"")</f>
        <v/>
      </c>
      <c r="AE935" s="0" t="str">
        <f aca="false">IF(AND(C934=C935,AA934=AA935-1),AC934,"")</f>
        <v/>
      </c>
      <c r="AF935" s="0" t="str">
        <f aca="false">IF(AA935=1,"",IF(AND(AB935=1,AD935&lt;&gt;1),1,0))</f>
        <v/>
      </c>
      <c r="AG935" s="0" t="str">
        <f aca="false">IF(AA935=1,"",IF(AND(AC935=1,AE935&lt;&gt;1),1,0))</f>
        <v/>
      </c>
      <c r="AH935" s="60" t="str">
        <f aca="false">IF(AND(E935&gt;0,AA935&lt;2,NOT(AND(C936=C935,AA936=AA935+1))),INDEX(DATAS,AA935+1),"")</f>
        <v/>
      </c>
      <c r="AI935" s="60" t="str">
        <f aca="false">IF(AND(AC935=1,AA935&lt;2),IF(AND(C936=C935,AA936=AA935+1),IF(AC936=1,"",INDEX(DATAS,AA935+1)),INDEX(DATAS,AA935+1)),"")</f>
        <v/>
      </c>
    </row>
    <row r="936" customFormat="false" ht="15" hidden="false" customHeight="false" outlineLevel="0" collapsed="false">
      <c r="A936" s="60" t="n">
        <v>46310</v>
      </c>
      <c r="B936" s="0" t="n">
        <v>5</v>
      </c>
      <c r="C936" s="0" t="n">
        <v>4220</v>
      </c>
      <c r="D936" s="0" t="n">
        <v>98</v>
      </c>
      <c r="E936" s="0" t="n">
        <v>3</v>
      </c>
      <c r="F936" s="55" t="s">
        <v>509</v>
      </c>
      <c r="G936" s="0" t="n">
        <v>57.9</v>
      </c>
      <c r="H936" s="0" t="n">
        <v>55</v>
      </c>
      <c r="I936" s="55" t="s">
        <v>187</v>
      </c>
      <c r="J936" s="0" t="n">
        <v>98</v>
      </c>
      <c r="K936" s="0" t="n">
        <v>69</v>
      </c>
      <c r="M936" s="0" t="n">
        <v>1179.14</v>
      </c>
      <c r="N936" s="0" t="n">
        <v>68.85</v>
      </c>
      <c r="O936" s="0" t="n">
        <v>40.25</v>
      </c>
      <c r="P936" s="0" t="n">
        <v>2.85</v>
      </c>
      <c r="Q936" s="0" t="n">
        <v>2.89</v>
      </c>
      <c r="T936" s="0" t="n">
        <v>71.75</v>
      </c>
      <c r="U936" s="0" t="n">
        <v>1494</v>
      </c>
      <c r="V936" s="0" t="n">
        <v>1</v>
      </c>
      <c r="W936" s="60" t="n">
        <v>46282</v>
      </c>
      <c r="X936" s="55" t="n">
        <f aca="false">IF(I936="Male",0,1)</f>
        <v>1</v>
      </c>
      <c r="Y936" s="55" t="n">
        <f aca="false">IF(OR(I936="DNB",I936="Dry DNB"),1,0)</f>
        <v>0</v>
      </c>
      <c r="Z936" s="55" t="n">
        <f aca="false">IF(ISNUMBER(W936),A936-W936,"")</f>
        <v>28</v>
      </c>
      <c r="AA936" s="55" t="n">
        <f aca="false">MATCH(A936,DATAS,0)</f>
        <v>2</v>
      </c>
      <c r="AB936" s="55" t="n">
        <f aca="false">IF(AND(E936&gt;0,OR(AND(B936&gt;=1,B936&lt;=6),B936=10)),1,0)</f>
        <v>1</v>
      </c>
      <c r="AC936" s="55" t="n">
        <f aca="false">IF(AND(E936&gt;0,B936=10),1,0)</f>
        <v>0</v>
      </c>
      <c r="AD936" s="55" t="n">
        <f aca="false">IF(AND(C935=C936,AA935=AA936-1),AB935,"")</f>
        <v>1</v>
      </c>
      <c r="AE936" s="55" t="n">
        <f aca="false">IF(AND(C935=C936,AA935=AA936-1),AC935,"")</f>
        <v>0</v>
      </c>
      <c r="AF936" s="55" t="n">
        <f aca="false">IF(AA936=1,"",IF(AND(AB936=1,AD936&lt;&gt;1),1,0))</f>
        <v>0</v>
      </c>
      <c r="AG936" s="55" t="n">
        <f aca="false">IF(AA936=1,"",IF(AND(AC936=1,AE936&lt;&gt;1),1,0))</f>
        <v>0</v>
      </c>
      <c r="AH936" s="60" t="str">
        <f aca="false">IF(AND(E936&gt;0,AA936&lt;2,NOT(AND(C937=C936,AA937=AA936+1))),INDEX(DATAS,AA936+1),"")</f>
        <v/>
      </c>
      <c r="AI936" s="60" t="str">
        <f aca="false">IF(AND(AC936=1,AA936&lt;2),IF(AND(C937=C936,AA937=AA936+1),IF(AC937=1,"",INDEX(DATAS,AA936+1)),INDEX(DATAS,AA936+1)),"")</f>
        <v/>
      </c>
    </row>
    <row r="937" customFormat="false" ht="15" hidden="false" customHeight="false" outlineLevel="0" collapsed="false">
      <c r="A937" s="60" t="n">
        <v>46309</v>
      </c>
      <c r="B937" s="0" t="n">
        <v>2</v>
      </c>
      <c r="C937" s="0" t="n">
        <v>4222</v>
      </c>
      <c r="D937" s="0" t="n">
        <v>163</v>
      </c>
      <c r="E937" s="0" t="n">
        <v>2</v>
      </c>
      <c r="F937" s="55" t="s">
        <v>510</v>
      </c>
      <c r="G937" s="0" t="n">
        <v>35.6</v>
      </c>
      <c r="H937" s="0" t="n">
        <v>47</v>
      </c>
      <c r="I937" s="55" t="s">
        <v>187</v>
      </c>
      <c r="J937" s="0" t="n">
        <v>163</v>
      </c>
      <c r="K937" s="0" t="n">
        <v>72</v>
      </c>
      <c r="M937" s="0" t="n">
        <v>1155.04</v>
      </c>
      <c r="N937" s="0" t="n">
        <v>52.01</v>
      </c>
      <c r="O937" s="0" t="n">
        <v>31.66</v>
      </c>
      <c r="P937" s="0" t="n">
        <v>4.15</v>
      </c>
      <c r="Q937" s="0" t="n">
        <v>3.38</v>
      </c>
      <c r="R937" s="0" t="n">
        <v>3413</v>
      </c>
      <c r="S937" s="0" t="n">
        <v>8250</v>
      </c>
      <c r="T937" s="0" t="n">
        <v>32.85</v>
      </c>
      <c r="U937" s="0" t="n">
        <v>1492</v>
      </c>
      <c r="V937" s="0" t="n">
        <v>3</v>
      </c>
      <c r="W937" s="60" t="n">
        <v>46303</v>
      </c>
      <c r="X937" s="55" t="n">
        <f aca="false">IF(I937="Male",0,1)</f>
        <v>1</v>
      </c>
      <c r="Y937" s="55" t="n">
        <f aca="false">IF(OR(I937="DNB",I937="Dry DNB"),1,0)</f>
        <v>0</v>
      </c>
      <c r="Z937" s="55" t="n">
        <f aca="false">IF(ISNUMBER(W937),A937-W937,"")</f>
        <v>6</v>
      </c>
      <c r="AA937" s="55" t="n">
        <f aca="false">MATCH(A937,DATAS,0)</f>
        <v>1</v>
      </c>
      <c r="AB937" s="55" t="n">
        <f aca="false">IF(AND(E937&gt;0,OR(AND(B937&gt;=1,B937&lt;=6),B937=10)),1,0)</f>
        <v>1</v>
      </c>
      <c r="AC937" s="55" t="n">
        <f aca="false">IF(AND(E937&gt;0,B937=10),1,0)</f>
        <v>0</v>
      </c>
      <c r="AD937" s="0" t="str">
        <f aca="false">IF(AND(C936=C937,AA936=AA937-1),AB936,"")</f>
        <v/>
      </c>
      <c r="AE937" s="0" t="str">
        <f aca="false">IF(AND(C936=C937,AA936=AA937-1),AC936,"")</f>
        <v/>
      </c>
      <c r="AF937" s="0" t="str">
        <f aca="false">IF(AA937=1,"",IF(AND(AB937=1,AD937&lt;&gt;1),1,0))</f>
        <v/>
      </c>
      <c r="AG937" s="0" t="str">
        <f aca="false">IF(AA937=1,"",IF(AND(AC937=1,AE937&lt;&gt;1),1,0))</f>
        <v/>
      </c>
      <c r="AH937" s="60" t="str">
        <f aca="false">IF(AND(E937&gt;0,AA937&lt;2,NOT(AND(C938=C937,AA938=AA937+1))),INDEX(DATAS,AA937+1),"")</f>
        <v/>
      </c>
      <c r="AI937" s="60" t="str">
        <f aca="false">IF(AND(AC937=1,AA937&lt;2),IF(AND(C938=C937,AA938=AA937+1),IF(AC938=1,"",INDEX(DATAS,AA937+1)),INDEX(DATAS,AA937+1)),"")</f>
        <v/>
      </c>
    </row>
    <row r="938" customFormat="false" ht="15" hidden="false" customHeight="false" outlineLevel="0" collapsed="false">
      <c r="A938" s="60" t="n">
        <v>46310</v>
      </c>
      <c r="B938" s="0" t="n">
        <v>2</v>
      </c>
      <c r="C938" s="0" t="n">
        <v>4222</v>
      </c>
      <c r="D938" s="0" t="n">
        <v>164</v>
      </c>
      <c r="E938" s="0" t="n">
        <v>2</v>
      </c>
      <c r="F938" s="55" t="s">
        <v>510</v>
      </c>
      <c r="G938" s="0" t="n">
        <v>40.6</v>
      </c>
      <c r="H938" s="0" t="n">
        <v>44</v>
      </c>
      <c r="I938" s="55" t="s">
        <v>187</v>
      </c>
      <c r="J938" s="0" t="n">
        <v>164</v>
      </c>
      <c r="K938" s="0" t="n">
        <v>72</v>
      </c>
      <c r="M938" s="0" t="n">
        <v>1155.04</v>
      </c>
      <c r="N938" s="0" t="n">
        <v>52.01</v>
      </c>
      <c r="O938" s="0" t="n">
        <v>31.66</v>
      </c>
      <c r="P938" s="0" t="n">
        <v>4.15</v>
      </c>
      <c r="Q938" s="0" t="n">
        <v>3.38</v>
      </c>
      <c r="T938" s="0" t="n">
        <v>32.85</v>
      </c>
      <c r="U938" s="0" t="n">
        <v>1493</v>
      </c>
      <c r="V938" s="0" t="n">
        <v>3</v>
      </c>
      <c r="W938" s="60" t="n">
        <v>46303</v>
      </c>
      <c r="X938" s="55" t="n">
        <f aca="false">IF(I938="Male",0,1)</f>
        <v>1</v>
      </c>
      <c r="Y938" s="55" t="n">
        <f aca="false">IF(OR(I938="DNB",I938="Dry DNB"),1,0)</f>
        <v>0</v>
      </c>
      <c r="Z938" s="55" t="n">
        <f aca="false">IF(ISNUMBER(W938),A938-W938,"")</f>
        <v>7</v>
      </c>
      <c r="AA938" s="55" t="n">
        <f aca="false">MATCH(A938,DATAS,0)</f>
        <v>2</v>
      </c>
      <c r="AB938" s="55" t="n">
        <f aca="false">IF(AND(E938&gt;0,OR(AND(B938&gt;=1,B938&lt;=6),B938=10)),1,0)</f>
        <v>1</v>
      </c>
      <c r="AC938" s="55" t="n">
        <f aca="false">IF(AND(E938&gt;0,B938=10),1,0)</f>
        <v>0</v>
      </c>
      <c r="AD938" s="55" t="n">
        <f aca="false">IF(AND(C937=C938,AA937=AA938-1),AB937,"")</f>
        <v>1</v>
      </c>
      <c r="AE938" s="55" t="n">
        <f aca="false">IF(AND(C937=C938,AA937=AA938-1),AC937,"")</f>
        <v>0</v>
      </c>
      <c r="AF938" s="55" t="n">
        <f aca="false">IF(AA938=1,"",IF(AND(AB938=1,AD938&lt;&gt;1),1,0))</f>
        <v>0</v>
      </c>
      <c r="AG938" s="55" t="n">
        <f aca="false">IF(AA938=1,"",IF(AND(AC938=1,AE938&lt;&gt;1),1,0))</f>
        <v>0</v>
      </c>
      <c r="AH938" s="60" t="str">
        <f aca="false">IF(AND(E938&gt;0,AA938&lt;2,NOT(AND(C939=C938,AA939=AA938+1))),INDEX(DATAS,AA938+1),"")</f>
        <v/>
      </c>
      <c r="AI938" s="60" t="str">
        <f aca="false">IF(AND(AC938=1,AA938&lt;2),IF(AND(C939=C938,AA939=AA938+1),IF(AC939=1,"",INDEX(DATAS,AA938+1)),INDEX(DATAS,AA938+1)),"")</f>
        <v/>
      </c>
    </row>
    <row r="939" customFormat="false" ht="15" hidden="false" customHeight="false" outlineLevel="0" collapsed="false">
      <c r="A939" s="60" t="n">
        <v>46309</v>
      </c>
      <c r="B939" s="0" t="n">
        <v>7</v>
      </c>
      <c r="C939" s="0" t="n">
        <v>4223</v>
      </c>
      <c r="D939" s="0" t="n">
        <v>477</v>
      </c>
      <c r="E939" s="0" t="n">
        <v>2</v>
      </c>
      <c r="F939" s="55" t="s">
        <v>510</v>
      </c>
      <c r="I939" s="55" t="s">
        <v>162</v>
      </c>
      <c r="J939" s="0" t="n">
        <v>352</v>
      </c>
      <c r="K939" s="0" t="n">
        <v>65</v>
      </c>
      <c r="L939" s="0" t="n">
        <v>147</v>
      </c>
      <c r="M939" s="0" t="n">
        <v>912.69</v>
      </c>
      <c r="N939" s="0" t="n">
        <v>59.78</v>
      </c>
      <c r="O939" s="0" t="n">
        <v>31.07</v>
      </c>
      <c r="P939" s="0" t="n">
        <v>5.08</v>
      </c>
      <c r="Q939" s="0" t="n">
        <v>4.31</v>
      </c>
      <c r="R939" s="0" t="n">
        <v>5822</v>
      </c>
      <c r="S939" s="0" t="n">
        <v>11658</v>
      </c>
      <c r="T939" s="0" t="n">
        <v>68.5</v>
      </c>
      <c r="U939" s="0" t="n">
        <v>1492</v>
      </c>
      <c r="V939" s="0" t="n">
        <v>6</v>
      </c>
      <c r="W939" s="60" t="n">
        <v>46163</v>
      </c>
      <c r="X939" s="55" t="n">
        <f aca="false">IF(I939="Male",0,1)</f>
        <v>1</v>
      </c>
      <c r="Y939" s="55" t="n">
        <f aca="false">IF(OR(I939="DNB",I939="Dry DNB"),1,0)</f>
        <v>0</v>
      </c>
      <c r="Z939" s="55" t="n">
        <f aca="false">IF(ISNUMBER(W939),A939-W939,"")</f>
        <v>146</v>
      </c>
      <c r="AA939" s="55" t="n">
        <f aca="false">MATCH(A939,DATAS,0)</f>
        <v>1</v>
      </c>
      <c r="AB939" s="55" t="n">
        <f aca="false">IF(AND(E939&gt;0,OR(AND(B939&gt;=1,B939&lt;=6),B939=10)),1,0)</f>
        <v>0</v>
      </c>
      <c r="AC939" s="55" t="n">
        <f aca="false">IF(AND(E939&gt;0,B939=10),1,0)</f>
        <v>0</v>
      </c>
      <c r="AD939" s="0" t="str">
        <f aca="false">IF(AND(C938=C939,AA938=AA939-1),AB938,"")</f>
        <v/>
      </c>
      <c r="AE939" s="0" t="str">
        <f aca="false">IF(AND(C938=C939,AA938=AA939-1),AC938,"")</f>
        <v/>
      </c>
      <c r="AF939" s="0" t="str">
        <f aca="false">IF(AA939=1,"",IF(AND(AB939=1,AD939&lt;&gt;1),1,0))</f>
        <v/>
      </c>
      <c r="AG939" s="0" t="str">
        <f aca="false">IF(AA939=1,"",IF(AND(AC939=1,AE939&lt;&gt;1),1,0))</f>
        <v/>
      </c>
      <c r="AH939" s="60" t="str">
        <f aca="false">IF(AND(E939&gt;0,AA939&lt;2,NOT(AND(C940=C939,AA940=AA939+1))),INDEX(DATAS,AA939+1),"")</f>
        <v/>
      </c>
      <c r="AI939" s="60" t="str">
        <f aca="false">IF(AND(AC939=1,AA939&lt;2),IF(AND(C940=C939,AA940=AA939+1),IF(AC940=1,"",INDEX(DATAS,AA939+1)),INDEX(DATAS,AA939+1)),"")</f>
        <v/>
      </c>
    </row>
    <row r="940" customFormat="false" ht="15" hidden="false" customHeight="false" outlineLevel="0" collapsed="false">
      <c r="A940" s="60" t="n">
        <v>46310</v>
      </c>
      <c r="B940" s="0" t="n">
        <v>7</v>
      </c>
      <c r="C940" s="0" t="n">
        <v>4223</v>
      </c>
      <c r="D940" s="0" t="n">
        <v>477</v>
      </c>
      <c r="E940" s="0" t="n">
        <v>2</v>
      </c>
      <c r="F940" s="55" t="s">
        <v>510</v>
      </c>
      <c r="I940" s="55" t="s">
        <v>162</v>
      </c>
      <c r="J940" s="0" t="n">
        <v>352</v>
      </c>
      <c r="K940" s="0" t="n">
        <v>65</v>
      </c>
      <c r="L940" s="0" t="n">
        <v>148</v>
      </c>
      <c r="M940" s="0" t="n">
        <v>912.69</v>
      </c>
      <c r="N940" s="0" t="n">
        <v>59.78</v>
      </c>
      <c r="O940" s="0" t="n">
        <v>31.07</v>
      </c>
      <c r="P940" s="0" t="n">
        <v>5.08</v>
      </c>
      <c r="Q940" s="0" t="n">
        <v>4.31</v>
      </c>
      <c r="T940" s="0" t="n">
        <v>68.5</v>
      </c>
      <c r="U940" s="0" t="n">
        <v>1493</v>
      </c>
      <c r="V940" s="0" t="n">
        <v>6</v>
      </c>
      <c r="W940" s="60" t="n">
        <v>46163</v>
      </c>
      <c r="X940" s="55" t="n">
        <f aca="false">IF(I940="Male",0,1)</f>
        <v>1</v>
      </c>
      <c r="Y940" s="55" t="n">
        <f aca="false">IF(OR(I940="DNB",I940="Dry DNB"),1,0)</f>
        <v>0</v>
      </c>
      <c r="Z940" s="55" t="n">
        <f aca="false">IF(ISNUMBER(W940),A940-W940,"")</f>
        <v>147</v>
      </c>
      <c r="AA940" s="55" t="n">
        <f aca="false">MATCH(A940,DATAS,0)</f>
        <v>2</v>
      </c>
      <c r="AB940" s="55" t="n">
        <f aca="false">IF(AND(E940&gt;0,OR(AND(B940&gt;=1,B940&lt;=6),B940=10)),1,0)</f>
        <v>0</v>
      </c>
      <c r="AC940" s="55" t="n">
        <f aca="false">IF(AND(E940&gt;0,B940=10),1,0)</f>
        <v>0</v>
      </c>
      <c r="AD940" s="55" t="n">
        <f aca="false">IF(AND(C939=C940,AA939=AA940-1),AB939,"")</f>
        <v>0</v>
      </c>
      <c r="AE940" s="55" t="n">
        <f aca="false">IF(AND(C939=C940,AA939=AA940-1),AC939,"")</f>
        <v>0</v>
      </c>
      <c r="AF940" s="55" t="n">
        <f aca="false">IF(AA940=1,"",IF(AND(AB940=1,AD940&lt;&gt;1),1,0))</f>
        <v>0</v>
      </c>
      <c r="AG940" s="55" t="n">
        <f aca="false">IF(AA940=1,"",IF(AND(AC940=1,AE940&lt;&gt;1),1,0))</f>
        <v>0</v>
      </c>
      <c r="AH940" s="60" t="str">
        <f aca="false">IF(AND(E940&gt;0,AA940&lt;2,NOT(AND(C941=C940,AA941=AA940+1))),INDEX(DATAS,AA940+1),"")</f>
        <v/>
      </c>
      <c r="AI940" s="60" t="str">
        <f aca="false">IF(AND(AC940=1,AA940&lt;2),IF(AND(C941=C940,AA941=AA940+1),IF(AC941=1,"",INDEX(DATAS,AA940+1)),INDEX(DATAS,AA940+1)),"")</f>
        <v/>
      </c>
    </row>
    <row r="941" customFormat="false" ht="15" hidden="false" customHeight="false" outlineLevel="0" collapsed="false">
      <c r="A941" s="60" t="n">
        <v>46309</v>
      </c>
      <c r="B941" s="0" t="n">
        <v>7</v>
      </c>
      <c r="C941" s="0" t="n">
        <v>4224</v>
      </c>
      <c r="D941" s="0" t="n">
        <v>368</v>
      </c>
      <c r="E941" s="0" t="n">
        <v>2</v>
      </c>
      <c r="F941" s="55" t="s">
        <v>510</v>
      </c>
      <c r="I941" s="55" t="s">
        <v>162</v>
      </c>
      <c r="J941" s="0" t="n">
        <v>146</v>
      </c>
      <c r="K941" s="0" t="n">
        <v>68</v>
      </c>
      <c r="L941" s="0" t="n">
        <v>230</v>
      </c>
      <c r="M941" s="0" t="n">
        <v>202.88</v>
      </c>
      <c r="N941" s="0" t="n">
        <v>33.31</v>
      </c>
      <c r="O941" s="0" t="n">
        <v>13.95</v>
      </c>
      <c r="P941" s="0" t="n">
        <v>3.12</v>
      </c>
      <c r="Q941" s="0" t="n">
        <v>3.48</v>
      </c>
      <c r="R941" s="0" t="n">
        <v>4818</v>
      </c>
      <c r="S941" s="0" t="n">
        <v>10093</v>
      </c>
      <c r="T941" s="0" t="n">
        <v>49.75</v>
      </c>
      <c r="U941" s="0" t="n">
        <v>1492</v>
      </c>
      <c r="V941" s="0" t="n">
        <v>3</v>
      </c>
      <c r="W941" s="60" t="n">
        <v>46080</v>
      </c>
      <c r="X941" s="55" t="n">
        <f aca="false">IF(I941="Male",0,1)</f>
        <v>1</v>
      </c>
      <c r="Y941" s="55" t="n">
        <f aca="false">IF(OR(I941="DNB",I941="Dry DNB"),1,0)</f>
        <v>0</v>
      </c>
      <c r="Z941" s="55" t="n">
        <f aca="false">IF(ISNUMBER(W941),A941-W941,"")</f>
        <v>229</v>
      </c>
      <c r="AA941" s="55" t="n">
        <f aca="false">MATCH(A941,DATAS,0)</f>
        <v>1</v>
      </c>
      <c r="AB941" s="55" t="n">
        <f aca="false">IF(AND(E941&gt;0,OR(AND(B941&gt;=1,B941&lt;=6),B941=10)),1,0)</f>
        <v>0</v>
      </c>
      <c r="AC941" s="55" t="n">
        <f aca="false">IF(AND(E941&gt;0,B941=10),1,0)</f>
        <v>0</v>
      </c>
      <c r="AD941" s="0" t="str">
        <f aca="false">IF(AND(C940=C941,AA940=AA941-1),AB940,"")</f>
        <v/>
      </c>
      <c r="AE941" s="0" t="str">
        <f aca="false">IF(AND(C940=C941,AA940=AA941-1),AC940,"")</f>
        <v/>
      </c>
      <c r="AF941" s="0" t="str">
        <f aca="false">IF(AA941=1,"",IF(AND(AB941=1,AD941&lt;&gt;1),1,0))</f>
        <v/>
      </c>
      <c r="AG941" s="0" t="str">
        <f aca="false">IF(AA941=1,"",IF(AND(AC941=1,AE941&lt;&gt;1),1,0))</f>
        <v/>
      </c>
      <c r="AH941" s="60" t="str">
        <f aca="false">IF(AND(E941&gt;0,AA941&lt;2,NOT(AND(C942=C941,AA942=AA941+1))),INDEX(DATAS,AA941+1),"")</f>
        <v/>
      </c>
      <c r="AI941" s="60" t="str">
        <f aca="false">IF(AND(AC941=1,AA941&lt;2),IF(AND(C942=C941,AA942=AA941+1),IF(AC942=1,"",INDEX(DATAS,AA941+1)),INDEX(DATAS,AA941+1)),"")</f>
        <v/>
      </c>
    </row>
    <row r="942" customFormat="false" ht="15" hidden="false" customHeight="false" outlineLevel="0" collapsed="false">
      <c r="A942" s="60" t="n">
        <v>46310</v>
      </c>
      <c r="B942" s="0" t="n">
        <v>7</v>
      </c>
      <c r="C942" s="0" t="n">
        <v>4224</v>
      </c>
      <c r="D942" s="0" t="n">
        <v>368</v>
      </c>
      <c r="E942" s="0" t="n">
        <v>2</v>
      </c>
      <c r="F942" s="55" t="s">
        <v>510</v>
      </c>
      <c r="I942" s="55" t="s">
        <v>162</v>
      </c>
      <c r="J942" s="0" t="n">
        <v>146</v>
      </c>
      <c r="K942" s="0" t="n">
        <v>68</v>
      </c>
      <c r="L942" s="0" t="n">
        <v>231</v>
      </c>
      <c r="M942" s="0" t="n">
        <v>202.88</v>
      </c>
      <c r="N942" s="0" t="n">
        <v>33.31</v>
      </c>
      <c r="O942" s="0" t="n">
        <v>13.95</v>
      </c>
      <c r="P942" s="0" t="n">
        <v>3.12</v>
      </c>
      <c r="Q942" s="0" t="n">
        <v>3.48</v>
      </c>
      <c r="T942" s="0" t="n">
        <v>49.75</v>
      </c>
      <c r="U942" s="0" t="n">
        <v>1493</v>
      </c>
      <c r="V942" s="0" t="n">
        <v>3</v>
      </c>
      <c r="W942" s="60" t="n">
        <v>46080</v>
      </c>
      <c r="X942" s="55" t="n">
        <f aca="false">IF(I942="Male",0,1)</f>
        <v>1</v>
      </c>
      <c r="Y942" s="55" t="n">
        <f aca="false">IF(OR(I942="DNB",I942="Dry DNB"),1,0)</f>
        <v>0</v>
      </c>
      <c r="Z942" s="55" t="n">
        <f aca="false">IF(ISNUMBER(W942),A942-W942,"")</f>
        <v>230</v>
      </c>
      <c r="AA942" s="55" t="n">
        <f aca="false">MATCH(A942,DATAS,0)</f>
        <v>2</v>
      </c>
      <c r="AB942" s="55" t="n">
        <f aca="false">IF(AND(E942&gt;0,OR(AND(B942&gt;=1,B942&lt;=6),B942=10)),1,0)</f>
        <v>0</v>
      </c>
      <c r="AC942" s="55" t="n">
        <f aca="false">IF(AND(E942&gt;0,B942=10),1,0)</f>
        <v>0</v>
      </c>
      <c r="AD942" s="55" t="n">
        <f aca="false">IF(AND(C941=C942,AA941=AA942-1),AB941,"")</f>
        <v>0</v>
      </c>
      <c r="AE942" s="55" t="n">
        <f aca="false">IF(AND(C941=C942,AA941=AA942-1),AC941,"")</f>
        <v>0</v>
      </c>
      <c r="AF942" s="55" t="n">
        <f aca="false">IF(AA942=1,"",IF(AND(AB942=1,AD942&lt;&gt;1),1,0))</f>
        <v>0</v>
      </c>
      <c r="AG942" s="55" t="n">
        <f aca="false">IF(AA942=1,"",IF(AND(AC942=1,AE942&lt;&gt;1),1,0))</f>
        <v>0</v>
      </c>
      <c r="AH942" s="60" t="str">
        <f aca="false">IF(AND(E942&gt;0,AA942&lt;2,NOT(AND(C943=C942,AA943=AA942+1))),INDEX(DATAS,AA942+1),"")</f>
        <v/>
      </c>
      <c r="AI942" s="60" t="str">
        <f aca="false">IF(AND(AC942=1,AA942&lt;2),IF(AND(C943=C942,AA943=AA942+1),IF(AC943=1,"",INDEX(DATAS,AA942+1)),INDEX(DATAS,AA942+1)),"")</f>
        <v/>
      </c>
    </row>
    <row r="943" customFormat="false" ht="15" hidden="false" customHeight="false" outlineLevel="0" collapsed="false">
      <c r="A943" s="60" t="n">
        <v>46309</v>
      </c>
      <c r="B943" s="0" t="n">
        <v>2</v>
      </c>
      <c r="C943" s="0" t="n">
        <v>4225</v>
      </c>
      <c r="D943" s="0" t="n">
        <v>52</v>
      </c>
      <c r="E943" s="0" t="n">
        <v>3</v>
      </c>
      <c r="F943" s="55" t="s">
        <v>511</v>
      </c>
      <c r="G943" s="0" t="n">
        <v>60.9</v>
      </c>
      <c r="H943" s="0" t="n">
        <v>56</v>
      </c>
      <c r="I943" s="55" t="s">
        <v>166</v>
      </c>
      <c r="J943" s="0" t="n">
        <v>52</v>
      </c>
      <c r="M943" s="0" t="n">
        <v>781.88</v>
      </c>
      <c r="N943" s="0" t="n">
        <v>77.84</v>
      </c>
      <c r="O943" s="0" t="n">
        <v>44.71</v>
      </c>
      <c r="P943" s="0" t="n">
        <v>3.69</v>
      </c>
      <c r="Q943" s="0" t="n">
        <v>2.91</v>
      </c>
      <c r="R943" s="0" t="n">
        <v>4854</v>
      </c>
      <c r="S943" s="0" t="n">
        <v>9758</v>
      </c>
      <c r="U943" s="0" t="n">
        <v>1491</v>
      </c>
      <c r="V943" s="0" t="n">
        <v>0</v>
      </c>
      <c r="X943" s="55" t="n">
        <f aca="false">IF(I943="Male",0,1)</f>
        <v>1</v>
      </c>
      <c r="Y943" s="55" t="n">
        <f aca="false">IF(OR(I943="DNB",I943="Dry DNB"),1,0)</f>
        <v>0</v>
      </c>
      <c r="Z943" s="0" t="str">
        <f aca="false">IF(ISNUMBER(W943),A943-W943,"")</f>
        <v/>
      </c>
      <c r="AA943" s="55" t="n">
        <f aca="false">MATCH(A943,DATAS,0)</f>
        <v>1</v>
      </c>
      <c r="AB943" s="55" t="n">
        <f aca="false">IF(AND(E943&gt;0,OR(AND(B943&gt;=1,B943&lt;=6),B943=10)),1,0)</f>
        <v>1</v>
      </c>
      <c r="AC943" s="55" t="n">
        <f aca="false">IF(AND(E943&gt;0,B943=10),1,0)</f>
        <v>0</v>
      </c>
      <c r="AD943" s="0" t="str">
        <f aca="false">IF(AND(C942=C943,AA942=AA943-1),AB942,"")</f>
        <v/>
      </c>
      <c r="AE943" s="0" t="str">
        <f aca="false">IF(AND(C942=C943,AA942=AA943-1),AC942,"")</f>
        <v/>
      </c>
      <c r="AF943" s="0" t="str">
        <f aca="false">IF(AA943=1,"",IF(AND(AB943=1,AD943&lt;&gt;1),1,0))</f>
        <v/>
      </c>
      <c r="AG943" s="0" t="str">
        <f aca="false">IF(AA943=1,"",IF(AND(AC943=1,AE943&lt;&gt;1),1,0))</f>
        <v/>
      </c>
      <c r="AH943" s="60" t="str">
        <f aca="false">IF(AND(E943&gt;0,AA943&lt;2,NOT(AND(C944=C943,AA944=AA943+1))),INDEX(DATAS,AA943+1),"")</f>
        <v/>
      </c>
      <c r="AI943" s="60" t="str">
        <f aca="false">IF(AND(AC943=1,AA943&lt;2),IF(AND(C944=C943,AA944=AA943+1),IF(AC944=1,"",INDEX(DATAS,AA943+1)),INDEX(DATAS,AA943+1)),"")</f>
        <v/>
      </c>
    </row>
    <row r="944" customFormat="false" ht="15" hidden="false" customHeight="false" outlineLevel="0" collapsed="false">
      <c r="A944" s="60" t="n">
        <v>46310</v>
      </c>
      <c r="B944" s="0" t="n">
        <v>2</v>
      </c>
      <c r="C944" s="0" t="n">
        <v>4225</v>
      </c>
      <c r="D944" s="0" t="n">
        <v>53</v>
      </c>
      <c r="E944" s="0" t="n">
        <v>3</v>
      </c>
      <c r="F944" s="55" t="s">
        <v>511</v>
      </c>
      <c r="G944" s="0" t="n">
        <v>59.7</v>
      </c>
      <c r="H944" s="0" t="n">
        <v>56</v>
      </c>
      <c r="I944" s="55" t="s">
        <v>166</v>
      </c>
      <c r="J944" s="0" t="n">
        <v>53</v>
      </c>
      <c r="M944" s="0" t="n">
        <v>781.88</v>
      </c>
      <c r="N944" s="0" t="n">
        <v>77.84</v>
      </c>
      <c r="O944" s="0" t="n">
        <v>44.71</v>
      </c>
      <c r="P944" s="0" t="n">
        <v>3.69</v>
      </c>
      <c r="Q944" s="0" t="n">
        <v>2.91</v>
      </c>
      <c r="U944" s="0" t="n">
        <v>1492</v>
      </c>
      <c r="V944" s="0" t="n">
        <v>0</v>
      </c>
      <c r="X944" s="55" t="n">
        <f aca="false">IF(I944="Male",0,1)</f>
        <v>1</v>
      </c>
      <c r="Y944" s="55" t="n">
        <f aca="false">IF(OR(I944="DNB",I944="Dry DNB"),1,0)</f>
        <v>0</v>
      </c>
      <c r="Z944" s="0" t="str">
        <f aca="false">IF(ISNUMBER(W944),A944-W944,"")</f>
        <v/>
      </c>
      <c r="AA944" s="55" t="n">
        <f aca="false">MATCH(A944,DATAS,0)</f>
        <v>2</v>
      </c>
      <c r="AB944" s="55" t="n">
        <f aca="false">IF(AND(E944&gt;0,OR(AND(B944&gt;=1,B944&lt;=6),B944=10)),1,0)</f>
        <v>1</v>
      </c>
      <c r="AC944" s="55" t="n">
        <f aca="false">IF(AND(E944&gt;0,B944=10),1,0)</f>
        <v>0</v>
      </c>
      <c r="AD944" s="55" t="n">
        <f aca="false">IF(AND(C943=C944,AA943=AA944-1),AB943,"")</f>
        <v>1</v>
      </c>
      <c r="AE944" s="55" t="n">
        <f aca="false">IF(AND(C943=C944,AA943=AA944-1),AC943,"")</f>
        <v>0</v>
      </c>
      <c r="AF944" s="55" t="n">
        <f aca="false">IF(AA944=1,"",IF(AND(AB944=1,AD944&lt;&gt;1),1,0))</f>
        <v>0</v>
      </c>
      <c r="AG944" s="55" t="n">
        <f aca="false">IF(AA944=1,"",IF(AND(AC944=1,AE944&lt;&gt;1),1,0))</f>
        <v>0</v>
      </c>
      <c r="AH944" s="60" t="str">
        <f aca="false">IF(AND(E944&gt;0,AA944&lt;2,NOT(AND(C945=C944,AA945=AA944+1))),INDEX(DATAS,AA944+1),"")</f>
        <v/>
      </c>
      <c r="AI944" s="60" t="str">
        <f aca="false">IF(AND(AC944=1,AA944&lt;2),IF(AND(C945=C944,AA945=AA944+1),IF(AC945=1,"",INDEX(DATAS,AA944+1)),INDEX(DATAS,AA944+1)),"")</f>
        <v/>
      </c>
    </row>
    <row r="945" customFormat="false" ht="15" hidden="false" customHeight="false" outlineLevel="0" collapsed="false">
      <c r="A945" s="60" t="n">
        <v>46309</v>
      </c>
      <c r="B945" s="0" t="n">
        <v>3</v>
      </c>
      <c r="C945" s="0" t="n">
        <v>4226</v>
      </c>
      <c r="D945" s="0" t="n">
        <v>95</v>
      </c>
      <c r="E945" s="0" t="n">
        <v>3</v>
      </c>
      <c r="F945" s="55" t="s">
        <v>511</v>
      </c>
      <c r="G945" s="0" t="n">
        <v>63.6</v>
      </c>
      <c r="H945" s="0" t="n">
        <v>66</v>
      </c>
      <c r="I945" s="55" t="s">
        <v>143</v>
      </c>
      <c r="J945" s="0" t="n">
        <v>95</v>
      </c>
      <c r="M945" s="0" t="n">
        <v>809.8</v>
      </c>
      <c r="N945" s="0" t="n">
        <v>66.78</v>
      </c>
      <c r="O945" s="0" t="n">
        <v>34.78</v>
      </c>
      <c r="P945" s="0" t="n">
        <v>3.84</v>
      </c>
      <c r="Q945" s="0" t="n">
        <v>3.44</v>
      </c>
      <c r="R945" s="0" t="n">
        <v>5745</v>
      </c>
      <c r="S945" s="0" t="n">
        <v>11548</v>
      </c>
      <c r="T945" s="0" t="n">
        <v>65.85</v>
      </c>
      <c r="U945" s="0" t="n">
        <v>1491</v>
      </c>
      <c r="V945" s="0" t="n">
        <v>0</v>
      </c>
      <c r="X945" s="55" t="n">
        <f aca="false">IF(I945="Male",0,1)</f>
        <v>1</v>
      </c>
      <c r="Y945" s="55" t="n">
        <f aca="false">IF(OR(I945="DNB",I945="Dry DNB"),1,0)</f>
        <v>1</v>
      </c>
      <c r="Z945" s="0" t="str">
        <f aca="false">IF(ISNUMBER(W945),A945-W945,"")</f>
        <v/>
      </c>
      <c r="AA945" s="55" t="n">
        <f aca="false">MATCH(A945,DATAS,0)</f>
        <v>1</v>
      </c>
      <c r="AB945" s="55" t="n">
        <f aca="false">IF(AND(E945&gt;0,OR(AND(B945&gt;=1,B945&lt;=6),B945=10)),1,0)</f>
        <v>1</v>
      </c>
      <c r="AC945" s="55" t="n">
        <f aca="false">IF(AND(E945&gt;0,B945=10),1,0)</f>
        <v>0</v>
      </c>
      <c r="AD945" s="0" t="str">
        <f aca="false">IF(AND(C944=C945,AA944=AA945-1),AB944,"")</f>
        <v/>
      </c>
      <c r="AE945" s="0" t="str">
        <f aca="false">IF(AND(C944=C945,AA944=AA945-1),AC944,"")</f>
        <v/>
      </c>
      <c r="AF945" s="0" t="str">
        <f aca="false">IF(AA945=1,"",IF(AND(AB945=1,AD945&lt;&gt;1),1,0))</f>
        <v/>
      </c>
      <c r="AG945" s="0" t="str">
        <f aca="false">IF(AA945=1,"",IF(AND(AC945=1,AE945&lt;&gt;1),1,0))</f>
        <v/>
      </c>
      <c r="AH945" s="60" t="str">
        <f aca="false">IF(AND(E945&gt;0,AA945&lt;2,NOT(AND(C946=C945,AA946=AA945+1))),INDEX(DATAS,AA945+1),"")</f>
        <v/>
      </c>
      <c r="AI945" s="60" t="str">
        <f aca="false">IF(AND(AC945=1,AA945&lt;2),IF(AND(C946=C945,AA946=AA945+1),IF(AC946=1,"",INDEX(DATAS,AA945+1)),INDEX(DATAS,AA945+1)),"")</f>
        <v/>
      </c>
    </row>
    <row r="946" customFormat="false" ht="15" hidden="false" customHeight="false" outlineLevel="0" collapsed="false">
      <c r="A946" s="60" t="n">
        <v>46310</v>
      </c>
      <c r="B946" s="0" t="n">
        <v>3</v>
      </c>
      <c r="C946" s="0" t="n">
        <v>4226</v>
      </c>
      <c r="D946" s="0" t="n">
        <v>96</v>
      </c>
      <c r="E946" s="0" t="n">
        <v>3</v>
      </c>
      <c r="F946" s="55" t="s">
        <v>511</v>
      </c>
      <c r="G946" s="0" t="n">
        <v>69.5</v>
      </c>
      <c r="H946" s="0" t="n">
        <v>68</v>
      </c>
      <c r="I946" s="55" t="s">
        <v>143</v>
      </c>
      <c r="J946" s="0" t="n">
        <v>96</v>
      </c>
      <c r="M946" s="0" t="n">
        <v>809.8</v>
      </c>
      <c r="N946" s="0" t="n">
        <v>66.78</v>
      </c>
      <c r="O946" s="0" t="n">
        <v>34.78</v>
      </c>
      <c r="P946" s="0" t="n">
        <v>3.84</v>
      </c>
      <c r="Q946" s="0" t="n">
        <v>3.44</v>
      </c>
      <c r="T946" s="0" t="n">
        <v>65.85</v>
      </c>
      <c r="U946" s="0" t="n">
        <v>1492</v>
      </c>
      <c r="V946" s="0" t="n">
        <v>0</v>
      </c>
      <c r="X946" s="55" t="n">
        <f aca="false">IF(I946="Male",0,1)</f>
        <v>1</v>
      </c>
      <c r="Y946" s="55" t="n">
        <f aca="false">IF(OR(I946="DNB",I946="Dry DNB"),1,0)</f>
        <v>1</v>
      </c>
      <c r="Z946" s="0" t="str">
        <f aca="false">IF(ISNUMBER(W946),A946-W946,"")</f>
        <v/>
      </c>
      <c r="AA946" s="55" t="n">
        <f aca="false">MATCH(A946,DATAS,0)</f>
        <v>2</v>
      </c>
      <c r="AB946" s="55" t="n">
        <f aca="false">IF(AND(E946&gt;0,OR(AND(B946&gt;=1,B946&lt;=6),B946=10)),1,0)</f>
        <v>1</v>
      </c>
      <c r="AC946" s="55" t="n">
        <f aca="false">IF(AND(E946&gt;0,B946=10),1,0)</f>
        <v>0</v>
      </c>
      <c r="AD946" s="55" t="n">
        <f aca="false">IF(AND(C945=C946,AA945=AA946-1),AB945,"")</f>
        <v>1</v>
      </c>
      <c r="AE946" s="55" t="n">
        <f aca="false">IF(AND(C945=C946,AA945=AA946-1),AC945,"")</f>
        <v>0</v>
      </c>
      <c r="AF946" s="55" t="n">
        <f aca="false">IF(AA946=1,"",IF(AND(AB946=1,AD946&lt;&gt;1),1,0))</f>
        <v>0</v>
      </c>
      <c r="AG946" s="55" t="n">
        <f aca="false">IF(AA946=1,"",IF(AND(AC946=1,AE946&lt;&gt;1),1,0))</f>
        <v>0</v>
      </c>
      <c r="AH946" s="60" t="str">
        <f aca="false">IF(AND(E946&gt;0,AA946&lt;2,NOT(AND(C947=C946,AA947=AA946+1))),INDEX(DATAS,AA946+1),"")</f>
        <v/>
      </c>
      <c r="AI946" s="60" t="str">
        <f aca="false">IF(AND(AC946=1,AA946&lt;2),IF(AND(C947=C946,AA947=AA946+1),IF(AC947=1,"",INDEX(DATAS,AA946+1)),INDEX(DATAS,AA946+1)),"")</f>
        <v/>
      </c>
    </row>
    <row r="947" customFormat="false" ht="15" hidden="false" customHeight="false" outlineLevel="0" collapsed="false">
      <c r="A947" s="60" t="n">
        <v>46309</v>
      </c>
      <c r="B947" s="0" t="n">
        <v>14</v>
      </c>
      <c r="C947" s="0" t="n">
        <v>4228</v>
      </c>
      <c r="D947" s="0" t="n">
        <v>289</v>
      </c>
      <c r="E947" s="0" t="n">
        <v>2</v>
      </c>
      <c r="F947" s="55" t="s">
        <v>512</v>
      </c>
      <c r="I947" s="55" t="s">
        <v>162</v>
      </c>
      <c r="J947" s="0" t="n">
        <v>66</v>
      </c>
      <c r="K947" s="0" t="n">
        <v>66</v>
      </c>
      <c r="L947" s="0" t="n">
        <v>259</v>
      </c>
      <c r="M947" s="0" t="n">
        <v>453.27</v>
      </c>
      <c r="N947" s="0" t="n">
        <v>48.32</v>
      </c>
      <c r="O947" s="0" t="n">
        <v>27.3</v>
      </c>
      <c r="P947" s="0" t="n">
        <v>3.57</v>
      </c>
      <c r="Q947" s="0" t="n">
        <v>4.02</v>
      </c>
      <c r="R947" s="0" t="n">
        <v>5718</v>
      </c>
      <c r="S947" s="0" t="n">
        <v>11459</v>
      </c>
      <c r="T947" s="0" t="n">
        <v>63.75</v>
      </c>
      <c r="U947" s="0" t="n">
        <v>1490</v>
      </c>
      <c r="V947" s="0" t="n">
        <v>1</v>
      </c>
      <c r="W947" s="60" t="n">
        <v>46051</v>
      </c>
      <c r="X947" s="55" t="n">
        <f aca="false">IF(I947="Male",0,1)</f>
        <v>1</v>
      </c>
      <c r="Y947" s="55" t="n">
        <f aca="false">IF(OR(I947="DNB",I947="Dry DNB"),1,0)</f>
        <v>0</v>
      </c>
      <c r="Z947" s="55" t="n">
        <f aca="false">IF(ISNUMBER(W947),A947-W947,"")</f>
        <v>258</v>
      </c>
      <c r="AA947" s="55" t="n">
        <f aca="false">MATCH(A947,DATAS,0)</f>
        <v>1</v>
      </c>
      <c r="AB947" s="55" t="n">
        <f aca="false">IF(AND(E947&gt;0,OR(AND(B947&gt;=1,B947&lt;=6),B947=10)),1,0)</f>
        <v>0</v>
      </c>
      <c r="AC947" s="55" t="n">
        <f aca="false">IF(AND(E947&gt;0,B947=10),1,0)</f>
        <v>0</v>
      </c>
      <c r="AD947" s="0" t="str">
        <f aca="false">IF(AND(C946=C947,AA946=AA947-1),AB946,"")</f>
        <v/>
      </c>
      <c r="AE947" s="0" t="str">
        <f aca="false">IF(AND(C946=C947,AA946=AA947-1),AC946,"")</f>
        <v/>
      </c>
      <c r="AF947" s="0" t="str">
        <f aca="false">IF(AA947=1,"",IF(AND(AB947=1,AD947&lt;&gt;1),1,0))</f>
        <v/>
      </c>
      <c r="AG947" s="0" t="str">
        <f aca="false">IF(AA947=1,"",IF(AND(AC947=1,AE947&lt;&gt;1),1,0))</f>
        <v/>
      </c>
      <c r="AH947" s="60" t="str">
        <f aca="false">IF(AND(E947&gt;0,AA947&lt;2,NOT(AND(C948=C947,AA948=AA947+1))),INDEX(DATAS,AA947+1),"")</f>
        <v/>
      </c>
      <c r="AI947" s="60" t="str">
        <f aca="false">IF(AND(AC947=1,AA947&lt;2),IF(AND(C948=C947,AA948=AA947+1),IF(AC948=1,"",INDEX(DATAS,AA947+1)),INDEX(DATAS,AA947+1)),"")</f>
        <v/>
      </c>
    </row>
    <row r="948" customFormat="false" ht="15" hidden="false" customHeight="false" outlineLevel="0" collapsed="false">
      <c r="A948" s="60" t="n">
        <v>46310</v>
      </c>
      <c r="B948" s="0" t="n">
        <v>14</v>
      </c>
      <c r="C948" s="0" t="n">
        <v>4228</v>
      </c>
      <c r="D948" s="0" t="n">
        <v>289</v>
      </c>
      <c r="E948" s="0" t="n">
        <v>2</v>
      </c>
      <c r="F948" s="55" t="s">
        <v>512</v>
      </c>
      <c r="I948" s="55" t="s">
        <v>162</v>
      </c>
      <c r="J948" s="0" t="n">
        <v>66</v>
      </c>
      <c r="K948" s="0" t="n">
        <v>66</v>
      </c>
      <c r="L948" s="0" t="n">
        <v>260</v>
      </c>
      <c r="M948" s="0" t="n">
        <v>453.27</v>
      </c>
      <c r="N948" s="0" t="n">
        <v>48.32</v>
      </c>
      <c r="O948" s="0" t="n">
        <v>27.3</v>
      </c>
      <c r="P948" s="0" t="n">
        <v>3.57</v>
      </c>
      <c r="Q948" s="0" t="n">
        <v>4.02</v>
      </c>
      <c r="T948" s="0" t="n">
        <v>63.75</v>
      </c>
      <c r="U948" s="0" t="n">
        <v>1491</v>
      </c>
      <c r="V948" s="0" t="n">
        <v>1</v>
      </c>
      <c r="W948" s="60" t="n">
        <v>46051</v>
      </c>
      <c r="X948" s="55" t="n">
        <f aca="false">IF(I948="Male",0,1)</f>
        <v>1</v>
      </c>
      <c r="Y948" s="55" t="n">
        <f aca="false">IF(OR(I948="DNB",I948="Dry DNB"),1,0)</f>
        <v>0</v>
      </c>
      <c r="Z948" s="55" t="n">
        <f aca="false">IF(ISNUMBER(W948),A948-W948,"")</f>
        <v>259</v>
      </c>
      <c r="AA948" s="55" t="n">
        <f aca="false">MATCH(A948,DATAS,0)</f>
        <v>2</v>
      </c>
      <c r="AB948" s="55" t="n">
        <f aca="false">IF(AND(E948&gt;0,OR(AND(B948&gt;=1,B948&lt;=6),B948=10)),1,0)</f>
        <v>0</v>
      </c>
      <c r="AC948" s="55" t="n">
        <f aca="false">IF(AND(E948&gt;0,B948=10),1,0)</f>
        <v>0</v>
      </c>
      <c r="AD948" s="55" t="n">
        <f aca="false">IF(AND(C947=C948,AA947=AA948-1),AB947,"")</f>
        <v>0</v>
      </c>
      <c r="AE948" s="55" t="n">
        <f aca="false">IF(AND(C947=C948,AA947=AA948-1),AC947,"")</f>
        <v>0</v>
      </c>
      <c r="AF948" s="55" t="n">
        <f aca="false">IF(AA948=1,"",IF(AND(AB948=1,AD948&lt;&gt;1),1,0))</f>
        <v>0</v>
      </c>
      <c r="AG948" s="55" t="n">
        <f aca="false">IF(AA948=1,"",IF(AND(AC948=1,AE948&lt;&gt;1),1,0))</f>
        <v>0</v>
      </c>
      <c r="AH948" s="60" t="str">
        <f aca="false">IF(AND(E948&gt;0,AA948&lt;2,NOT(AND(C949=C948,AA949=AA948+1))),INDEX(DATAS,AA948+1),"")</f>
        <v/>
      </c>
      <c r="AI948" s="60" t="str">
        <f aca="false">IF(AND(AC948=1,AA948&lt;2),IF(AND(C949=C948,AA949=AA948+1),IF(AC949=1,"",INDEX(DATAS,AA948+1)),INDEX(DATAS,AA948+1)),"")</f>
        <v/>
      </c>
    </row>
    <row r="949" customFormat="false" ht="15" hidden="false" customHeight="false" outlineLevel="0" collapsed="false">
      <c r="A949" s="60" t="n">
        <v>46309</v>
      </c>
      <c r="B949" s="0" t="n">
        <v>2</v>
      </c>
      <c r="C949" s="0" t="n">
        <v>4229</v>
      </c>
      <c r="D949" s="0" t="n">
        <v>278</v>
      </c>
      <c r="E949" s="0" t="n">
        <v>2</v>
      </c>
      <c r="F949" s="55" t="s">
        <v>512</v>
      </c>
      <c r="I949" s="55" t="s">
        <v>162</v>
      </c>
      <c r="J949" s="0" t="n">
        <v>113</v>
      </c>
      <c r="K949" s="0" t="n">
        <v>79</v>
      </c>
      <c r="L949" s="0" t="n">
        <v>266</v>
      </c>
      <c r="M949" s="0" t="n">
        <v>1369.72</v>
      </c>
      <c r="N949" s="0" t="n">
        <v>64.24</v>
      </c>
      <c r="O949" s="0" t="n">
        <v>43.35</v>
      </c>
      <c r="P949" s="0" t="n">
        <v>3.33</v>
      </c>
      <c r="Q949" s="0" t="n">
        <v>3.48</v>
      </c>
      <c r="R949" s="0" t="n">
        <v>5663</v>
      </c>
      <c r="S949" s="0" t="n">
        <v>11523</v>
      </c>
      <c r="T949" s="0" t="n">
        <v>68.8</v>
      </c>
      <c r="U949" s="0" t="n">
        <v>1490</v>
      </c>
      <c r="V949" s="0" t="n">
        <v>2</v>
      </c>
      <c r="W949" s="60" t="n">
        <v>46044</v>
      </c>
      <c r="X949" s="55" t="n">
        <f aca="false">IF(I949="Male",0,1)</f>
        <v>1</v>
      </c>
      <c r="Y949" s="55" t="n">
        <f aca="false">IF(OR(I949="DNB",I949="Dry DNB"),1,0)</f>
        <v>0</v>
      </c>
      <c r="Z949" s="55" t="n">
        <f aca="false">IF(ISNUMBER(W949),A949-W949,"")</f>
        <v>265</v>
      </c>
      <c r="AA949" s="55" t="n">
        <f aca="false">MATCH(A949,DATAS,0)</f>
        <v>1</v>
      </c>
      <c r="AB949" s="55" t="n">
        <f aca="false">IF(AND(E949&gt;0,OR(AND(B949&gt;=1,B949&lt;=6),B949=10)),1,0)</f>
        <v>1</v>
      </c>
      <c r="AC949" s="55" t="n">
        <f aca="false">IF(AND(E949&gt;0,B949=10),1,0)</f>
        <v>0</v>
      </c>
      <c r="AD949" s="0" t="str">
        <f aca="false">IF(AND(C948=C949,AA948=AA949-1),AB948,"")</f>
        <v/>
      </c>
      <c r="AE949" s="0" t="str">
        <f aca="false">IF(AND(C948=C949,AA948=AA949-1),AC948,"")</f>
        <v/>
      </c>
      <c r="AF949" s="0" t="str">
        <f aca="false">IF(AA949=1,"",IF(AND(AB949=1,AD949&lt;&gt;1),1,0))</f>
        <v/>
      </c>
      <c r="AG949" s="0" t="str">
        <f aca="false">IF(AA949=1,"",IF(AND(AC949=1,AE949&lt;&gt;1),1,0))</f>
        <v/>
      </c>
      <c r="AH949" s="60" t="str">
        <f aca="false">IF(AND(E949&gt;0,AA949&lt;2,NOT(AND(C950=C949,AA950=AA949+1))),INDEX(DATAS,AA949+1),"")</f>
        <v/>
      </c>
      <c r="AI949" s="60" t="str">
        <f aca="false">IF(AND(AC949=1,AA949&lt;2),IF(AND(C950=C949,AA950=AA949+1),IF(AC950=1,"",INDEX(DATAS,AA949+1)),INDEX(DATAS,AA949+1)),"")</f>
        <v/>
      </c>
    </row>
    <row r="950" customFormat="false" ht="15" hidden="false" customHeight="false" outlineLevel="0" collapsed="false">
      <c r="A950" s="60" t="n">
        <v>46310</v>
      </c>
      <c r="B950" s="0" t="n">
        <v>2</v>
      </c>
      <c r="C950" s="0" t="n">
        <v>4229</v>
      </c>
      <c r="D950" s="0" t="n">
        <v>278</v>
      </c>
      <c r="E950" s="0" t="n">
        <v>2</v>
      </c>
      <c r="F950" s="55" t="s">
        <v>512</v>
      </c>
      <c r="I950" s="55" t="s">
        <v>162</v>
      </c>
      <c r="J950" s="0" t="n">
        <v>113</v>
      </c>
      <c r="K950" s="0" t="n">
        <v>79</v>
      </c>
      <c r="L950" s="0" t="n">
        <v>267</v>
      </c>
      <c r="M950" s="0" t="n">
        <v>1369.72</v>
      </c>
      <c r="N950" s="0" t="n">
        <v>64.24</v>
      </c>
      <c r="O950" s="0" t="n">
        <v>43.35</v>
      </c>
      <c r="P950" s="0" t="n">
        <v>3.33</v>
      </c>
      <c r="Q950" s="0" t="n">
        <v>3.48</v>
      </c>
      <c r="T950" s="0" t="n">
        <v>68.8</v>
      </c>
      <c r="U950" s="0" t="n">
        <v>1491</v>
      </c>
      <c r="V950" s="0" t="n">
        <v>2</v>
      </c>
      <c r="W950" s="60" t="n">
        <v>46044</v>
      </c>
      <c r="X950" s="55" t="n">
        <f aca="false">IF(I950="Male",0,1)</f>
        <v>1</v>
      </c>
      <c r="Y950" s="55" t="n">
        <f aca="false">IF(OR(I950="DNB",I950="Dry DNB"),1,0)</f>
        <v>0</v>
      </c>
      <c r="Z950" s="55" t="n">
        <f aca="false">IF(ISNUMBER(W950),A950-W950,"")</f>
        <v>266</v>
      </c>
      <c r="AA950" s="55" t="n">
        <f aca="false">MATCH(A950,DATAS,0)</f>
        <v>2</v>
      </c>
      <c r="AB950" s="55" t="n">
        <f aca="false">IF(AND(E950&gt;0,OR(AND(B950&gt;=1,B950&lt;=6),B950=10)),1,0)</f>
        <v>1</v>
      </c>
      <c r="AC950" s="55" t="n">
        <f aca="false">IF(AND(E950&gt;0,B950=10),1,0)</f>
        <v>0</v>
      </c>
      <c r="AD950" s="55" t="n">
        <f aca="false">IF(AND(C949=C950,AA949=AA950-1),AB949,"")</f>
        <v>1</v>
      </c>
      <c r="AE950" s="55" t="n">
        <f aca="false">IF(AND(C949=C950,AA949=AA950-1),AC949,"")</f>
        <v>0</v>
      </c>
      <c r="AF950" s="55" t="n">
        <f aca="false">IF(AA950=1,"",IF(AND(AB950=1,AD950&lt;&gt;1),1,0))</f>
        <v>0</v>
      </c>
      <c r="AG950" s="55" t="n">
        <f aca="false">IF(AA950=1,"",IF(AND(AC950=1,AE950&lt;&gt;1),1,0))</f>
        <v>0</v>
      </c>
      <c r="AH950" s="60" t="str">
        <f aca="false">IF(AND(E950&gt;0,AA950&lt;2,NOT(AND(C951=C950,AA951=AA950+1))),INDEX(DATAS,AA950+1),"")</f>
        <v/>
      </c>
      <c r="AI950" s="60" t="str">
        <f aca="false">IF(AND(AC950=1,AA950&lt;2),IF(AND(C951=C950,AA951=AA950+1),IF(AC951=1,"",INDEX(DATAS,AA950+1)),INDEX(DATAS,AA950+1)),"")</f>
        <v/>
      </c>
    </row>
    <row r="951" customFormat="false" ht="15" hidden="false" customHeight="false" outlineLevel="0" collapsed="false">
      <c r="A951" s="60" t="n">
        <v>46309</v>
      </c>
      <c r="B951" s="0" t="n">
        <v>3</v>
      </c>
      <c r="C951" s="0" t="n">
        <v>4230</v>
      </c>
      <c r="D951" s="0" t="n">
        <v>42</v>
      </c>
      <c r="E951" s="0" t="n">
        <v>3</v>
      </c>
      <c r="F951" s="55" t="s">
        <v>512</v>
      </c>
      <c r="G951" s="0" t="n">
        <v>66.7</v>
      </c>
      <c r="H951" s="0" t="n">
        <v>65</v>
      </c>
      <c r="I951" s="55" t="s">
        <v>166</v>
      </c>
      <c r="J951" s="0" t="n">
        <v>42</v>
      </c>
      <c r="M951" s="0" t="n">
        <v>573.68</v>
      </c>
      <c r="N951" s="0" t="n">
        <v>32.28</v>
      </c>
      <c r="O951" s="0" t="n">
        <v>23.33</v>
      </c>
      <c r="P951" s="0" t="n">
        <v>3.2</v>
      </c>
      <c r="Q951" s="0" t="n">
        <v>3.34</v>
      </c>
      <c r="R951" s="0" t="n">
        <v>5087</v>
      </c>
      <c r="S951" s="0" t="n">
        <v>10226</v>
      </c>
      <c r="U951" s="0" t="n">
        <v>1490</v>
      </c>
      <c r="V951" s="0" t="n">
        <v>0</v>
      </c>
      <c r="X951" s="55" t="n">
        <f aca="false">IF(I951="Male",0,1)</f>
        <v>1</v>
      </c>
      <c r="Y951" s="55" t="n">
        <f aca="false">IF(OR(I951="DNB",I951="Dry DNB"),1,0)</f>
        <v>0</v>
      </c>
      <c r="Z951" s="0" t="str">
        <f aca="false">IF(ISNUMBER(W951),A951-W951,"")</f>
        <v/>
      </c>
      <c r="AA951" s="55" t="n">
        <f aca="false">MATCH(A951,DATAS,0)</f>
        <v>1</v>
      </c>
      <c r="AB951" s="55" t="n">
        <f aca="false">IF(AND(E951&gt;0,OR(AND(B951&gt;=1,B951&lt;=6),B951=10)),1,0)</f>
        <v>1</v>
      </c>
      <c r="AC951" s="55" t="n">
        <f aca="false">IF(AND(E951&gt;0,B951=10),1,0)</f>
        <v>0</v>
      </c>
      <c r="AD951" s="0" t="str">
        <f aca="false">IF(AND(C950=C951,AA950=AA951-1),AB950,"")</f>
        <v/>
      </c>
      <c r="AE951" s="0" t="str">
        <f aca="false">IF(AND(C950=C951,AA950=AA951-1),AC950,"")</f>
        <v/>
      </c>
      <c r="AF951" s="0" t="str">
        <f aca="false">IF(AA951=1,"",IF(AND(AB951=1,AD951&lt;&gt;1),1,0))</f>
        <v/>
      </c>
      <c r="AG951" s="0" t="str">
        <f aca="false">IF(AA951=1,"",IF(AND(AC951=1,AE951&lt;&gt;1),1,0))</f>
        <v/>
      </c>
      <c r="AH951" s="60" t="str">
        <f aca="false">IF(AND(E951&gt;0,AA951&lt;2,NOT(AND(C952=C951,AA952=AA951+1))),INDEX(DATAS,AA951+1),"")</f>
        <v/>
      </c>
      <c r="AI951" s="60" t="str">
        <f aca="false">IF(AND(AC951=1,AA951&lt;2),IF(AND(C952=C951,AA952=AA951+1),IF(AC952=1,"",INDEX(DATAS,AA951+1)),INDEX(DATAS,AA951+1)),"")</f>
        <v/>
      </c>
    </row>
    <row r="952" customFormat="false" ht="15" hidden="false" customHeight="false" outlineLevel="0" collapsed="false">
      <c r="A952" s="60" t="n">
        <v>46310</v>
      </c>
      <c r="B952" s="0" t="n">
        <v>3</v>
      </c>
      <c r="C952" s="0" t="n">
        <v>4230</v>
      </c>
      <c r="D952" s="0" t="n">
        <v>43</v>
      </c>
      <c r="E952" s="0" t="n">
        <v>3</v>
      </c>
      <c r="F952" s="55" t="s">
        <v>512</v>
      </c>
      <c r="G952" s="0" t="n">
        <v>68.4</v>
      </c>
      <c r="H952" s="0" t="n">
        <v>66</v>
      </c>
      <c r="I952" s="55" t="s">
        <v>166</v>
      </c>
      <c r="J952" s="0" t="n">
        <v>43</v>
      </c>
      <c r="M952" s="0" t="n">
        <v>573.68</v>
      </c>
      <c r="N952" s="0" t="n">
        <v>32.28</v>
      </c>
      <c r="O952" s="0" t="n">
        <v>23.33</v>
      </c>
      <c r="P952" s="0" t="n">
        <v>3.2</v>
      </c>
      <c r="Q952" s="0" t="n">
        <v>3.34</v>
      </c>
      <c r="U952" s="0" t="n">
        <v>1491</v>
      </c>
      <c r="V952" s="0" t="n">
        <v>0</v>
      </c>
      <c r="X952" s="55" t="n">
        <f aca="false">IF(I952="Male",0,1)</f>
        <v>1</v>
      </c>
      <c r="Y952" s="55" t="n">
        <f aca="false">IF(OR(I952="DNB",I952="Dry DNB"),1,0)</f>
        <v>0</v>
      </c>
      <c r="Z952" s="0" t="str">
        <f aca="false">IF(ISNUMBER(W952),A952-W952,"")</f>
        <v/>
      </c>
      <c r="AA952" s="55" t="n">
        <f aca="false">MATCH(A952,DATAS,0)</f>
        <v>2</v>
      </c>
      <c r="AB952" s="55" t="n">
        <f aca="false">IF(AND(E952&gt;0,OR(AND(B952&gt;=1,B952&lt;=6),B952=10)),1,0)</f>
        <v>1</v>
      </c>
      <c r="AC952" s="55" t="n">
        <f aca="false">IF(AND(E952&gt;0,B952=10),1,0)</f>
        <v>0</v>
      </c>
      <c r="AD952" s="55" t="n">
        <f aca="false">IF(AND(C951=C952,AA951=AA952-1),AB951,"")</f>
        <v>1</v>
      </c>
      <c r="AE952" s="55" t="n">
        <f aca="false">IF(AND(C951=C952,AA951=AA952-1),AC951,"")</f>
        <v>0</v>
      </c>
      <c r="AF952" s="55" t="n">
        <f aca="false">IF(AA952=1,"",IF(AND(AB952=1,AD952&lt;&gt;1),1,0))</f>
        <v>0</v>
      </c>
      <c r="AG952" s="55" t="n">
        <f aca="false">IF(AA952=1,"",IF(AND(AC952=1,AE952&lt;&gt;1),1,0))</f>
        <v>0</v>
      </c>
      <c r="AH952" s="60" t="str">
        <f aca="false">IF(AND(E952&gt;0,AA952&lt;2,NOT(AND(C953=C952,AA953=AA952+1))),INDEX(DATAS,AA952+1),"")</f>
        <v/>
      </c>
      <c r="AI952" s="60" t="str">
        <f aca="false">IF(AND(AC952=1,AA952&lt;2),IF(AND(C953=C952,AA953=AA952+1),IF(AC953=1,"",INDEX(DATAS,AA952+1)),INDEX(DATAS,AA952+1)),"")</f>
        <v/>
      </c>
    </row>
    <row r="953" customFormat="false" ht="15" hidden="false" customHeight="false" outlineLevel="0" collapsed="false">
      <c r="A953" s="60" t="n">
        <v>46309</v>
      </c>
      <c r="B953" s="0" t="n">
        <v>3</v>
      </c>
      <c r="C953" s="0" t="n">
        <v>4231</v>
      </c>
      <c r="D953" s="0" t="n">
        <v>101</v>
      </c>
      <c r="E953" s="0" t="n">
        <v>3</v>
      </c>
      <c r="F953" s="55" t="s">
        <v>513</v>
      </c>
      <c r="G953" s="0" t="n">
        <v>61</v>
      </c>
      <c r="H953" s="0" t="n">
        <v>70</v>
      </c>
      <c r="I953" s="55" t="s">
        <v>157</v>
      </c>
      <c r="J953" s="0" t="n">
        <v>69</v>
      </c>
      <c r="K953" s="0" t="n">
        <v>69</v>
      </c>
      <c r="L953" s="0" t="n">
        <v>32</v>
      </c>
      <c r="M953" s="0" t="n">
        <v>467.36</v>
      </c>
      <c r="N953" s="0" t="n">
        <v>32.01</v>
      </c>
      <c r="O953" s="0" t="n">
        <v>24.39</v>
      </c>
      <c r="P953" s="0" t="n">
        <v>3.1</v>
      </c>
      <c r="Q953" s="0" t="n">
        <v>3.08</v>
      </c>
      <c r="R953" s="0" t="n">
        <v>7117</v>
      </c>
      <c r="S953" s="0" t="n">
        <v>14301</v>
      </c>
      <c r="T953" s="0" t="n">
        <v>82.05</v>
      </c>
      <c r="U953" s="0" t="n">
        <v>1489</v>
      </c>
      <c r="V953" s="0" t="n">
        <v>1</v>
      </c>
      <c r="W953" s="60" t="n">
        <v>46278</v>
      </c>
      <c r="X953" s="55" t="n">
        <f aca="false">IF(I953="Male",0,1)</f>
        <v>1</v>
      </c>
      <c r="Y953" s="55" t="n">
        <f aca="false">IF(OR(I953="DNB",I953="Dry DNB"),1,0)</f>
        <v>0</v>
      </c>
      <c r="Z953" s="55" t="n">
        <f aca="false">IF(ISNUMBER(W953),A953-W953,"")</f>
        <v>31</v>
      </c>
      <c r="AA953" s="55" t="n">
        <f aca="false">MATCH(A953,DATAS,0)</f>
        <v>1</v>
      </c>
      <c r="AB953" s="55" t="n">
        <f aca="false">IF(AND(E953&gt;0,OR(AND(B953&gt;=1,B953&lt;=6),B953=10)),1,0)</f>
        <v>1</v>
      </c>
      <c r="AC953" s="55" t="n">
        <f aca="false">IF(AND(E953&gt;0,B953=10),1,0)</f>
        <v>0</v>
      </c>
      <c r="AD953" s="0" t="str">
        <f aca="false">IF(AND(C952=C953,AA952=AA953-1),AB952,"")</f>
        <v/>
      </c>
      <c r="AE953" s="0" t="str">
        <f aca="false">IF(AND(C952=C953,AA952=AA953-1),AC952,"")</f>
        <v/>
      </c>
      <c r="AF953" s="0" t="str">
        <f aca="false">IF(AA953=1,"",IF(AND(AB953=1,AD953&lt;&gt;1),1,0))</f>
        <v/>
      </c>
      <c r="AG953" s="0" t="str">
        <f aca="false">IF(AA953=1,"",IF(AND(AC953=1,AE953&lt;&gt;1),1,0))</f>
        <v/>
      </c>
      <c r="AH953" s="60" t="str">
        <f aca="false">IF(AND(E953&gt;0,AA953&lt;2,NOT(AND(C954=C953,AA954=AA953+1))),INDEX(DATAS,AA953+1),"")</f>
        <v/>
      </c>
      <c r="AI953" s="60" t="str">
        <f aca="false">IF(AND(AC953=1,AA953&lt;2),IF(AND(C954=C953,AA954=AA953+1),IF(AC954=1,"",INDEX(DATAS,AA953+1)),INDEX(DATAS,AA953+1)),"")</f>
        <v/>
      </c>
    </row>
    <row r="954" customFormat="false" ht="15" hidden="false" customHeight="false" outlineLevel="0" collapsed="false">
      <c r="A954" s="60" t="n">
        <v>46310</v>
      </c>
      <c r="B954" s="0" t="n">
        <v>3</v>
      </c>
      <c r="C954" s="0" t="n">
        <v>4231</v>
      </c>
      <c r="D954" s="0" t="n">
        <v>102</v>
      </c>
      <c r="E954" s="0" t="n">
        <v>3</v>
      </c>
      <c r="F954" s="55" t="s">
        <v>513</v>
      </c>
      <c r="G954" s="0" t="n">
        <v>67.8</v>
      </c>
      <c r="H954" s="0" t="n">
        <v>69</v>
      </c>
      <c r="I954" s="55" t="s">
        <v>157</v>
      </c>
      <c r="J954" s="0" t="n">
        <v>69</v>
      </c>
      <c r="K954" s="0" t="n">
        <v>69</v>
      </c>
      <c r="L954" s="0" t="n">
        <v>33</v>
      </c>
      <c r="M954" s="0" t="n">
        <v>467.36</v>
      </c>
      <c r="N954" s="0" t="n">
        <v>32.01</v>
      </c>
      <c r="O954" s="0" t="n">
        <v>24.39</v>
      </c>
      <c r="P954" s="0" t="n">
        <v>3.1</v>
      </c>
      <c r="Q954" s="0" t="n">
        <v>3.08</v>
      </c>
      <c r="T954" s="0" t="n">
        <v>82.05</v>
      </c>
      <c r="U954" s="0" t="n">
        <v>1490</v>
      </c>
      <c r="V954" s="0" t="n">
        <v>1</v>
      </c>
      <c r="W954" s="60" t="n">
        <v>46278</v>
      </c>
      <c r="X954" s="55" t="n">
        <f aca="false">IF(I954="Male",0,1)</f>
        <v>1</v>
      </c>
      <c r="Y954" s="55" t="n">
        <f aca="false">IF(OR(I954="DNB",I954="Dry DNB"),1,0)</f>
        <v>0</v>
      </c>
      <c r="Z954" s="55" t="n">
        <f aca="false">IF(ISNUMBER(W954),A954-W954,"")</f>
        <v>32</v>
      </c>
      <c r="AA954" s="55" t="n">
        <f aca="false">MATCH(A954,DATAS,0)</f>
        <v>2</v>
      </c>
      <c r="AB954" s="55" t="n">
        <f aca="false">IF(AND(E954&gt;0,OR(AND(B954&gt;=1,B954&lt;=6),B954=10)),1,0)</f>
        <v>1</v>
      </c>
      <c r="AC954" s="55" t="n">
        <f aca="false">IF(AND(E954&gt;0,B954=10),1,0)</f>
        <v>0</v>
      </c>
      <c r="AD954" s="55" t="n">
        <f aca="false">IF(AND(C953=C954,AA953=AA954-1),AB953,"")</f>
        <v>1</v>
      </c>
      <c r="AE954" s="55" t="n">
        <f aca="false">IF(AND(C953=C954,AA953=AA954-1),AC953,"")</f>
        <v>0</v>
      </c>
      <c r="AF954" s="55" t="n">
        <f aca="false">IF(AA954=1,"",IF(AND(AB954=1,AD954&lt;&gt;1),1,0))</f>
        <v>0</v>
      </c>
      <c r="AG954" s="55" t="n">
        <f aca="false">IF(AA954=1,"",IF(AND(AC954=1,AE954&lt;&gt;1),1,0))</f>
        <v>0</v>
      </c>
      <c r="AH954" s="60" t="str">
        <f aca="false">IF(AND(E954&gt;0,AA954&lt;2,NOT(AND(C955=C954,AA955=AA954+1))),INDEX(DATAS,AA954+1),"")</f>
        <v/>
      </c>
      <c r="AI954" s="60" t="str">
        <f aca="false">IF(AND(AC954=1,AA954&lt;2),IF(AND(C955=C954,AA955=AA954+1),IF(AC955=1,"",INDEX(DATAS,AA954+1)),INDEX(DATAS,AA954+1)),"")</f>
        <v/>
      </c>
    </row>
    <row r="955" customFormat="false" ht="15" hidden="false" customHeight="false" outlineLevel="0" collapsed="false">
      <c r="A955" s="60" t="n">
        <v>46309</v>
      </c>
      <c r="B955" s="0" t="n">
        <v>2</v>
      </c>
      <c r="C955" s="0" t="n">
        <v>4232</v>
      </c>
      <c r="D955" s="0" t="n">
        <v>12</v>
      </c>
      <c r="E955" s="0" t="n">
        <v>3</v>
      </c>
      <c r="F955" s="55" t="s">
        <v>513</v>
      </c>
      <c r="G955" s="0" t="n">
        <v>48</v>
      </c>
      <c r="H955" s="0" t="n">
        <v>43</v>
      </c>
      <c r="I955" s="55" t="s">
        <v>166</v>
      </c>
      <c r="J955" s="0" t="n">
        <v>12</v>
      </c>
      <c r="M955" s="0" t="n">
        <v>909.89</v>
      </c>
      <c r="N955" s="0" t="n">
        <v>63.17</v>
      </c>
      <c r="O955" s="0" t="n">
        <v>40.16</v>
      </c>
      <c r="R955" s="0" t="n">
        <v>3162</v>
      </c>
      <c r="S955" s="0" t="n">
        <v>6356</v>
      </c>
      <c r="U955" s="0" t="n">
        <v>1489</v>
      </c>
      <c r="V955" s="0" t="n">
        <v>0</v>
      </c>
      <c r="X955" s="55" t="n">
        <f aca="false">IF(I955="Male",0,1)</f>
        <v>1</v>
      </c>
      <c r="Y955" s="55" t="n">
        <f aca="false">IF(OR(I955="DNB",I955="Dry DNB"),1,0)</f>
        <v>0</v>
      </c>
      <c r="Z955" s="0" t="str">
        <f aca="false">IF(ISNUMBER(W955),A955-W955,"")</f>
        <v/>
      </c>
      <c r="AA955" s="55" t="n">
        <f aca="false">MATCH(A955,DATAS,0)</f>
        <v>1</v>
      </c>
      <c r="AB955" s="55" t="n">
        <f aca="false">IF(AND(E955&gt;0,OR(AND(B955&gt;=1,B955&lt;=6),B955=10)),1,0)</f>
        <v>1</v>
      </c>
      <c r="AC955" s="55" t="n">
        <f aca="false">IF(AND(E955&gt;0,B955=10),1,0)</f>
        <v>0</v>
      </c>
      <c r="AD955" s="0" t="str">
        <f aca="false">IF(AND(C954=C955,AA954=AA955-1),AB954,"")</f>
        <v/>
      </c>
      <c r="AE955" s="0" t="str">
        <f aca="false">IF(AND(C954=C955,AA954=AA955-1),AC954,"")</f>
        <v/>
      </c>
      <c r="AF955" s="0" t="str">
        <f aca="false">IF(AA955=1,"",IF(AND(AB955=1,AD955&lt;&gt;1),1,0))</f>
        <v/>
      </c>
      <c r="AG955" s="0" t="str">
        <f aca="false">IF(AA955=1,"",IF(AND(AC955=1,AE955&lt;&gt;1),1,0))</f>
        <v/>
      </c>
      <c r="AH955" s="60" t="str">
        <f aca="false">IF(AND(E955&gt;0,AA955&lt;2,NOT(AND(C956=C955,AA956=AA955+1))),INDEX(DATAS,AA955+1),"")</f>
        <v/>
      </c>
      <c r="AI955" s="60" t="str">
        <f aca="false">IF(AND(AC955=1,AA955&lt;2),IF(AND(C956=C955,AA956=AA955+1),IF(AC956=1,"",INDEX(DATAS,AA955+1)),INDEX(DATAS,AA955+1)),"")</f>
        <v/>
      </c>
    </row>
    <row r="956" customFormat="false" ht="15" hidden="false" customHeight="false" outlineLevel="0" collapsed="false">
      <c r="A956" s="60" t="n">
        <v>46310</v>
      </c>
      <c r="B956" s="0" t="n">
        <v>2</v>
      </c>
      <c r="C956" s="0" t="n">
        <v>4232</v>
      </c>
      <c r="D956" s="0" t="n">
        <v>13</v>
      </c>
      <c r="E956" s="0" t="n">
        <v>3</v>
      </c>
      <c r="F956" s="55" t="s">
        <v>513</v>
      </c>
      <c r="G956" s="0" t="n">
        <v>46</v>
      </c>
      <c r="H956" s="0" t="n">
        <v>44</v>
      </c>
      <c r="I956" s="55" t="s">
        <v>166</v>
      </c>
      <c r="J956" s="0" t="n">
        <v>13</v>
      </c>
      <c r="M956" s="0" t="n">
        <v>909.89</v>
      </c>
      <c r="N956" s="0" t="n">
        <v>63.17</v>
      </c>
      <c r="O956" s="0" t="n">
        <v>40.16</v>
      </c>
      <c r="U956" s="0" t="n">
        <v>1490</v>
      </c>
      <c r="V956" s="0" t="n">
        <v>0</v>
      </c>
      <c r="X956" s="55" t="n">
        <f aca="false">IF(I956="Male",0,1)</f>
        <v>1</v>
      </c>
      <c r="Y956" s="55" t="n">
        <f aca="false">IF(OR(I956="DNB",I956="Dry DNB"),1,0)</f>
        <v>0</v>
      </c>
      <c r="Z956" s="0" t="str">
        <f aca="false">IF(ISNUMBER(W956),A956-W956,"")</f>
        <v/>
      </c>
      <c r="AA956" s="55" t="n">
        <f aca="false">MATCH(A956,DATAS,0)</f>
        <v>2</v>
      </c>
      <c r="AB956" s="55" t="n">
        <f aca="false">IF(AND(E956&gt;0,OR(AND(B956&gt;=1,B956&lt;=6),B956=10)),1,0)</f>
        <v>1</v>
      </c>
      <c r="AC956" s="55" t="n">
        <f aca="false">IF(AND(E956&gt;0,B956=10),1,0)</f>
        <v>0</v>
      </c>
      <c r="AD956" s="55" t="n">
        <f aca="false">IF(AND(C955=C956,AA955=AA956-1),AB955,"")</f>
        <v>1</v>
      </c>
      <c r="AE956" s="55" t="n">
        <f aca="false">IF(AND(C955=C956,AA955=AA956-1),AC955,"")</f>
        <v>0</v>
      </c>
      <c r="AF956" s="55" t="n">
        <f aca="false">IF(AA956=1,"",IF(AND(AB956=1,AD956&lt;&gt;1),1,0))</f>
        <v>0</v>
      </c>
      <c r="AG956" s="55" t="n">
        <f aca="false">IF(AA956=1,"",IF(AND(AC956=1,AE956&lt;&gt;1),1,0))</f>
        <v>0</v>
      </c>
      <c r="AH956" s="60" t="str">
        <f aca="false">IF(AND(E956&gt;0,AA956&lt;2,NOT(AND(C957=C956,AA957=AA956+1))),INDEX(DATAS,AA956+1),"")</f>
        <v/>
      </c>
      <c r="AI956" s="60" t="str">
        <f aca="false">IF(AND(AC956=1,AA956&lt;2),IF(AND(C957=C956,AA957=AA956+1),IF(AC957=1,"",INDEX(DATAS,AA956+1)),INDEX(DATAS,AA956+1)),"")</f>
        <v/>
      </c>
    </row>
    <row r="957" customFormat="false" ht="15" hidden="false" customHeight="false" outlineLevel="0" collapsed="false">
      <c r="A957" s="60" t="n">
        <v>46309</v>
      </c>
      <c r="B957" s="0" t="n">
        <v>2</v>
      </c>
      <c r="C957" s="0" t="n">
        <v>4234</v>
      </c>
      <c r="D957" s="0" t="n">
        <v>316</v>
      </c>
      <c r="E957" s="0" t="n">
        <v>2</v>
      </c>
      <c r="F957" s="55" t="s">
        <v>513</v>
      </c>
      <c r="G957" s="0" t="n">
        <v>55.3</v>
      </c>
      <c r="H957" s="0" t="n">
        <v>56</v>
      </c>
      <c r="I957" s="55" t="s">
        <v>157</v>
      </c>
      <c r="J957" s="0" t="n">
        <v>148</v>
      </c>
      <c r="K957" s="0" t="n">
        <v>64</v>
      </c>
      <c r="L957" s="0" t="n">
        <v>168</v>
      </c>
      <c r="M957" s="0" t="n">
        <v>956.38</v>
      </c>
      <c r="N957" s="0" t="n">
        <v>68.49</v>
      </c>
      <c r="O957" s="0" t="n">
        <v>38.67</v>
      </c>
      <c r="P957" s="0" t="n">
        <v>4.88</v>
      </c>
      <c r="Q957" s="0" t="n">
        <v>3.89</v>
      </c>
      <c r="R957" s="0" t="n">
        <v>5598</v>
      </c>
      <c r="S957" s="0" t="n">
        <v>11597</v>
      </c>
      <c r="T957" s="0" t="n">
        <v>64.9</v>
      </c>
      <c r="U957" s="0" t="n">
        <v>1489</v>
      </c>
      <c r="V957" s="0" t="n">
        <v>3</v>
      </c>
      <c r="W957" s="60" t="n">
        <v>46142</v>
      </c>
      <c r="X957" s="55" t="n">
        <f aca="false">IF(I957="Male",0,1)</f>
        <v>1</v>
      </c>
      <c r="Y957" s="55" t="n">
        <f aca="false">IF(OR(I957="DNB",I957="Dry DNB"),1,0)</f>
        <v>0</v>
      </c>
      <c r="Z957" s="55" t="n">
        <f aca="false">IF(ISNUMBER(W957),A957-W957,"")</f>
        <v>167</v>
      </c>
      <c r="AA957" s="55" t="n">
        <f aca="false">MATCH(A957,DATAS,0)</f>
        <v>1</v>
      </c>
      <c r="AB957" s="55" t="n">
        <f aca="false">IF(AND(E957&gt;0,OR(AND(B957&gt;=1,B957&lt;=6),B957=10)),1,0)</f>
        <v>1</v>
      </c>
      <c r="AC957" s="55" t="n">
        <f aca="false">IF(AND(E957&gt;0,B957=10),1,0)</f>
        <v>0</v>
      </c>
      <c r="AD957" s="0" t="str">
        <f aca="false">IF(AND(C956=C957,AA956=AA957-1),AB956,"")</f>
        <v/>
      </c>
      <c r="AE957" s="0" t="str">
        <f aca="false">IF(AND(C956=C957,AA956=AA957-1),AC956,"")</f>
        <v/>
      </c>
      <c r="AF957" s="0" t="str">
        <f aca="false">IF(AA957=1,"",IF(AND(AB957=1,AD957&lt;&gt;1),1,0))</f>
        <v/>
      </c>
      <c r="AG957" s="0" t="str">
        <f aca="false">IF(AA957=1,"",IF(AND(AC957=1,AE957&lt;&gt;1),1,0))</f>
        <v/>
      </c>
      <c r="AH957" s="60" t="str">
        <f aca="false">IF(AND(E957&gt;0,AA957&lt;2,NOT(AND(C958=C957,AA958=AA957+1))),INDEX(DATAS,AA957+1),"")</f>
        <v/>
      </c>
      <c r="AI957" s="60" t="str">
        <f aca="false">IF(AND(AC957=1,AA957&lt;2),IF(AND(C958=C957,AA958=AA957+1),IF(AC958=1,"",INDEX(DATAS,AA957+1)),INDEX(DATAS,AA957+1)),"")</f>
        <v/>
      </c>
    </row>
    <row r="958" customFormat="false" ht="15" hidden="false" customHeight="false" outlineLevel="0" collapsed="false">
      <c r="A958" s="60" t="n">
        <v>46310</v>
      </c>
      <c r="B958" s="0" t="n">
        <v>2</v>
      </c>
      <c r="C958" s="0" t="n">
        <v>4234</v>
      </c>
      <c r="D958" s="0" t="n">
        <v>317</v>
      </c>
      <c r="E958" s="0" t="n">
        <v>2</v>
      </c>
      <c r="F958" s="55" t="s">
        <v>513</v>
      </c>
      <c r="G958" s="0" t="n">
        <v>55.9</v>
      </c>
      <c r="H958" s="0" t="n">
        <v>55</v>
      </c>
      <c r="I958" s="55" t="s">
        <v>157</v>
      </c>
      <c r="J958" s="0" t="n">
        <v>148</v>
      </c>
      <c r="K958" s="0" t="n">
        <v>64</v>
      </c>
      <c r="L958" s="0" t="n">
        <v>169</v>
      </c>
      <c r="M958" s="0" t="n">
        <v>956.38</v>
      </c>
      <c r="N958" s="0" t="n">
        <v>68.49</v>
      </c>
      <c r="O958" s="0" t="n">
        <v>38.67</v>
      </c>
      <c r="P958" s="0" t="n">
        <v>4.88</v>
      </c>
      <c r="Q958" s="0" t="n">
        <v>3.89</v>
      </c>
      <c r="T958" s="0" t="n">
        <v>64.9</v>
      </c>
      <c r="U958" s="0" t="n">
        <v>1490</v>
      </c>
      <c r="V958" s="0" t="n">
        <v>3</v>
      </c>
      <c r="W958" s="60" t="n">
        <v>46142</v>
      </c>
      <c r="X958" s="55" t="n">
        <f aca="false">IF(I958="Male",0,1)</f>
        <v>1</v>
      </c>
      <c r="Y958" s="55" t="n">
        <f aca="false">IF(OR(I958="DNB",I958="Dry DNB"),1,0)</f>
        <v>0</v>
      </c>
      <c r="Z958" s="55" t="n">
        <f aca="false">IF(ISNUMBER(W958),A958-W958,"")</f>
        <v>168</v>
      </c>
      <c r="AA958" s="55" t="n">
        <f aca="false">MATCH(A958,DATAS,0)</f>
        <v>2</v>
      </c>
      <c r="AB958" s="55" t="n">
        <f aca="false">IF(AND(E958&gt;0,OR(AND(B958&gt;=1,B958&lt;=6),B958=10)),1,0)</f>
        <v>1</v>
      </c>
      <c r="AC958" s="55" t="n">
        <f aca="false">IF(AND(E958&gt;0,B958=10),1,0)</f>
        <v>0</v>
      </c>
      <c r="AD958" s="55" t="n">
        <f aca="false">IF(AND(C957=C958,AA957=AA958-1),AB957,"")</f>
        <v>1</v>
      </c>
      <c r="AE958" s="55" t="n">
        <f aca="false">IF(AND(C957=C958,AA957=AA958-1),AC957,"")</f>
        <v>0</v>
      </c>
      <c r="AF958" s="55" t="n">
        <f aca="false">IF(AA958=1,"",IF(AND(AB958=1,AD958&lt;&gt;1),1,0))</f>
        <v>0</v>
      </c>
      <c r="AG958" s="55" t="n">
        <f aca="false">IF(AA958=1,"",IF(AND(AC958=1,AE958&lt;&gt;1),1,0))</f>
        <v>0</v>
      </c>
      <c r="AH958" s="60" t="str">
        <f aca="false">IF(AND(E958&gt;0,AA958&lt;2,NOT(AND(C959=C958,AA959=AA958+1))),INDEX(DATAS,AA958+1),"")</f>
        <v/>
      </c>
      <c r="AI958" s="60" t="str">
        <f aca="false">IF(AND(AC958=1,AA958&lt;2),IF(AND(C959=C958,AA959=AA958+1),IF(AC959=1,"",INDEX(DATAS,AA958+1)),INDEX(DATAS,AA958+1)),"")</f>
        <v/>
      </c>
    </row>
    <row r="959" customFormat="false" ht="15" hidden="false" customHeight="false" outlineLevel="0" collapsed="false">
      <c r="A959" s="60" t="n">
        <v>46309</v>
      </c>
      <c r="B959" s="0" t="n">
        <v>6</v>
      </c>
      <c r="C959" s="0" t="n">
        <v>4236</v>
      </c>
      <c r="D959" s="0" t="n">
        <v>393</v>
      </c>
      <c r="E959" s="0" t="n">
        <v>2</v>
      </c>
      <c r="F959" s="55" t="s">
        <v>514</v>
      </c>
      <c r="G959" s="0" t="n">
        <v>16.5</v>
      </c>
      <c r="H959" s="0" t="n">
        <v>16</v>
      </c>
      <c r="I959" s="55" t="s">
        <v>157</v>
      </c>
      <c r="J959" s="0" t="n">
        <v>176</v>
      </c>
      <c r="K959" s="0" t="n">
        <v>64</v>
      </c>
      <c r="L959" s="0" t="n">
        <v>217</v>
      </c>
      <c r="M959" s="0" t="n">
        <v>544.67</v>
      </c>
      <c r="N959" s="0" t="n">
        <v>67.75</v>
      </c>
      <c r="O959" s="0" t="n">
        <v>25.21</v>
      </c>
      <c r="P959" s="0" t="n">
        <v>4.78</v>
      </c>
      <c r="Q959" s="0" t="n">
        <v>4</v>
      </c>
      <c r="R959" s="0" t="n">
        <v>7304</v>
      </c>
      <c r="S959" s="0" t="n">
        <v>14144</v>
      </c>
      <c r="T959" s="0" t="n">
        <v>78.85</v>
      </c>
      <c r="U959" s="0" t="n">
        <v>1487</v>
      </c>
      <c r="V959" s="0" t="n">
        <v>3</v>
      </c>
      <c r="W959" s="60" t="n">
        <v>46093</v>
      </c>
      <c r="X959" s="55" t="n">
        <f aca="false">IF(I959="Male",0,1)</f>
        <v>1</v>
      </c>
      <c r="Y959" s="55" t="n">
        <f aca="false">IF(OR(I959="DNB",I959="Dry DNB"),1,0)</f>
        <v>0</v>
      </c>
      <c r="Z959" s="55" t="n">
        <f aca="false">IF(ISNUMBER(W959),A959-W959,"")</f>
        <v>216</v>
      </c>
      <c r="AA959" s="55" t="n">
        <f aca="false">MATCH(A959,DATAS,0)</f>
        <v>1</v>
      </c>
      <c r="AB959" s="55" t="n">
        <f aca="false">IF(AND(E959&gt;0,OR(AND(B959&gt;=1,B959&lt;=6),B959=10)),1,0)</f>
        <v>1</v>
      </c>
      <c r="AC959" s="55" t="n">
        <f aca="false">IF(AND(E959&gt;0,B959=10),1,0)</f>
        <v>0</v>
      </c>
      <c r="AD959" s="0" t="str">
        <f aca="false">IF(AND(C958=C959,AA958=AA959-1),AB958,"")</f>
        <v/>
      </c>
      <c r="AE959" s="0" t="str">
        <f aca="false">IF(AND(C958=C959,AA958=AA959-1),AC958,"")</f>
        <v/>
      </c>
      <c r="AF959" s="0" t="str">
        <f aca="false">IF(AA959=1,"",IF(AND(AB959=1,AD959&lt;&gt;1),1,0))</f>
        <v/>
      </c>
      <c r="AG959" s="0" t="str">
        <f aca="false">IF(AA959=1,"",IF(AND(AC959=1,AE959&lt;&gt;1),1,0))</f>
        <v/>
      </c>
      <c r="AH959" s="60" t="str">
        <f aca="false">IF(AND(E959&gt;0,AA959&lt;2,NOT(AND(C960=C959,AA960=AA959+1))),INDEX(DATAS,AA959+1),"")</f>
        <v/>
      </c>
      <c r="AI959" s="60" t="str">
        <f aca="false">IF(AND(AC959=1,AA959&lt;2),IF(AND(C960=C959,AA960=AA959+1),IF(AC960=1,"",INDEX(DATAS,AA959+1)),INDEX(DATAS,AA959+1)),"")</f>
        <v/>
      </c>
    </row>
    <row r="960" customFormat="false" ht="15" hidden="false" customHeight="false" outlineLevel="0" collapsed="false">
      <c r="A960" s="60" t="n">
        <v>46310</v>
      </c>
      <c r="B960" s="0" t="n">
        <v>6</v>
      </c>
      <c r="C960" s="0" t="n">
        <v>4236</v>
      </c>
      <c r="D960" s="0" t="n">
        <v>394</v>
      </c>
      <c r="E960" s="0" t="n">
        <v>2</v>
      </c>
      <c r="F960" s="55" t="s">
        <v>514</v>
      </c>
      <c r="G960" s="0" t="n">
        <v>18</v>
      </c>
      <c r="H960" s="0" t="n">
        <v>16</v>
      </c>
      <c r="I960" s="55" t="s">
        <v>157</v>
      </c>
      <c r="J960" s="0" t="n">
        <v>176</v>
      </c>
      <c r="K960" s="0" t="n">
        <v>64</v>
      </c>
      <c r="L960" s="0" t="n">
        <v>218</v>
      </c>
      <c r="M960" s="0" t="n">
        <v>544.67</v>
      </c>
      <c r="N960" s="0" t="n">
        <v>67.75</v>
      </c>
      <c r="O960" s="0" t="n">
        <v>25.21</v>
      </c>
      <c r="P960" s="0" t="n">
        <v>4.78</v>
      </c>
      <c r="Q960" s="0" t="n">
        <v>4</v>
      </c>
      <c r="T960" s="0" t="n">
        <v>78.85</v>
      </c>
      <c r="U960" s="0" t="n">
        <v>1488</v>
      </c>
      <c r="V960" s="0" t="n">
        <v>3</v>
      </c>
      <c r="W960" s="60" t="n">
        <v>46093</v>
      </c>
      <c r="X960" s="55" t="n">
        <f aca="false">IF(I960="Male",0,1)</f>
        <v>1</v>
      </c>
      <c r="Y960" s="55" t="n">
        <f aca="false">IF(OR(I960="DNB",I960="Dry DNB"),1,0)</f>
        <v>0</v>
      </c>
      <c r="Z960" s="55" t="n">
        <f aca="false">IF(ISNUMBER(W960),A960-W960,"")</f>
        <v>217</v>
      </c>
      <c r="AA960" s="55" t="n">
        <f aca="false">MATCH(A960,DATAS,0)</f>
        <v>2</v>
      </c>
      <c r="AB960" s="55" t="n">
        <f aca="false">IF(AND(E960&gt;0,OR(AND(B960&gt;=1,B960&lt;=6),B960=10)),1,0)</f>
        <v>1</v>
      </c>
      <c r="AC960" s="55" t="n">
        <f aca="false">IF(AND(E960&gt;0,B960=10),1,0)</f>
        <v>0</v>
      </c>
      <c r="AD960" s="55" t="n">
        <f aca="false">IF(AND(C959=C960,AA959=AA960-1),AB959,"")</f>
        <v>1</v>
      </c>
      <c r="AE960" s="55" t="n">
        <f aca="false">IF(AND(C959=C960,AA959=AA960-1),AC959,"")</f>
        <v>0</v>
      </c>
      <c r="AF960" s="55" t="n">
        <f aca="false">IF(AA960=1,"",IF(AND(AB960=1,AD960&lt;&gt;1),1,0))</f>
        <v>0</v>
      </c>
      <c r="AG960" s="55" t="n">
        <f aca="false">IF(AA960=1,"",IF(AND(AC960=1,AE960&lt;&gt;1),1,0))</f>
        <v>0</v>
      </c>
      <c r="AH960" s="60" t="str">
        <f aca="false">IF(AND(E960&gt;0,AA960&lt;2,NOT(AND(C961=C960,AA961=AA960+1))),INDEX(DATAS,AA960+1),"")</f>
        <v/>
      </c>
      <c r="AI960" s="60" t="str">
        <f aca="false">IF(AND(AC960=1,AA960&lt;2),IF(AND(C961=C960,AA961=AA960+1),IF(AC961=1,"",INDEX(DATAS,AA960+1)),INDEX(DATAS,AA960+1)),"")</f>
        <v/>
      </c>
    </row>
    <row r="961" customFormat="false" ht="15" hidden="false" customHeight="false" outlineLevel="0" collapsed="false">
      <c r="A961" s="60" t="n">
        <v>46309</v>
      </c>
      <c r="B961" s="0" t="n">
        <v>5</v>
      </c>
      <c r="C961" s="0" t="n">
        <v>4237</v>
      </c>
      <c r="D961" s="0" t="n">
        <v>154</v>
      </c>
      <c r="E961" s="0" t="n">
        <v>3</v>
      </c>
      <c r="F961" s="55" t="s">
        <v>514</v>
      </c>
      <c r="G961" s="0" t="n">
        <v>39.3</v>
      </c>
      <c r="H961" s="0" t="n">
        <v>35</v>
      </c>
      <c r="I961" s="55" t="s">
        <v>187</v>
      </c>
      <c r="J961" s="0" t="n">
        <v>154</v>
      </c>
      <c r="K961" s="0" t="n">
        <v>71</v>
      </c>
      <c r="M961" s="0" t="n">
        <v>328.13</v>
      </c>
      <c r="N961" s="0" t="n">
        <v>75.56</v>
      </c>
      <c r="O961" s="0" t="n">
        <v>26.68</v>
      </c>
      <c r="P961" s="0" t="n">
        <v>5.54</v>
      </c>
      <c r="Q961" s="0" t="n">
        <v>3.99</v>
      </c>
      <c r="R961" s="0" t="n">
        <v>4726</v>
      </c>
      <c r="S961" s="0" t="n">
        <v>8931</v>
      </c>
      <c r="T961" s="0" t="n">
        <v>50</v>
      </c>
      <c r="U961" s="0" t="n">
        <v>1487</v>
      </c>
      <c r="V961" s="0" t="n">
        <v>3</v>
      </c>
      <c r="W961" s="60" t="n">
        <v>46282</v>
      </c>
      <c r="X961" s="55" t="n">
        <f aca="false">IF(I961="Male",0,1)</f>
        <v>1</v>
      </c>
      <c r="Y961" s="55" t="n">
        <f aca="false">IF(OR(I961="DNB",I961="Dry DNB"),1,0)</f>
        <v>0</v>
      </c>
      <c r="Z961" s="55" t="n">
        <f aca="false">IF(ISNUMBER(W961),A961-W961,"")</f>
        <v>27</v>
      </c>
      <c r="AA961" s="55" t="n">
        <f aca="false">MATCH(A961,DATAS,0)</f>
        <v>1</v>
      </c>
      <c r="AB961" s="55" t="n">
        <f aca="false">IF(AND(E961&gt;0,OR(AND(B961&gt;=1,B961&lt;=6),B961=10)),1,0)</f>
        <v>1</v>
      </c>
      <c r="AC961" s="55" t="n">
        <f aca="false">IF(AND(E961&gt;0,B961=10),1,0)</f>
        <v>0</v>
      </c>
      <c r="AD961" s="0" t="str">
        <f aca="false">IF(AND(C960=C961,AA960=AA961-1),AB960,"")</f>
        <v/>
      </c>
      <c r="AE961" s="0" t="str">
        <f aca="false">IF(AND(C960=C961,AA960=AA961-1),AC960,"")</f>
        <v/>
      </c>
      <c r="AF961" s="0" t="str">
        <f aca="false">IF(AA961=1,"",IF(AND(AB961=1,AD961&lt;&gt;1),1,0))</f>
        <v/>
      </c>
      <c r="AG961" s="0" t="str">
        <f aca="false">IF(AA961=1,"",IF(AND(AC961=1,AE961&lt;&gt;1),1,0))</f>
        <v/>
      </c>
      <c r="AH961" s="60" t="str">
        <f aca="false">IF(AND(E961&gt;0,AA961&lt;2,NOT(AND(C962=C961,AA962=AA961+1))),INDEX(DATAS,AA961+1),"")</f>
        <v/>
      </c>
      <c r="AI961" s="60" t="str">
        <f aca="false">IF(AND(AC961=1,AA961&lt;2),IF(AND(C962=C961,AA962=AA961+1),IF(AC962=1,"",INDEX(DATAS,AA961+1)),INDEX(DATAS,AA961+1)),"")</f>
        <v/>
      </c>
    </row>
    <row r="962" customFormat="false" ht="15" hidden="false" customHeight="false" outlineLevel="0" collapsed="false">
      <c r="A962" s="60" t="n">
        <v>46310</v>
      </c>
      <c r="B962" s="0" t="n">
        <v>5</v>
      </c>
      <c r="C962" s="0" t="n">
        <v>4237</v>
      </c>
      <c r="D962" s="0" t="n">
        <v>155</v>
      </c>
      <c r="E962" s="0" t="n">
        <v>3</v>
      </c>
      <c r="F962" s="55" t="s">
        <v>514</v>
      </c>
      <c r="G962" s="0" t="n">
        <v>41.3</v>
      </c>
      <c r="H962" s="0" t="n">
        <v>36</v>
      </c>
      <c r="I962" s="55" t="s">
        <v>187</v>
      </c>
      <c r="J962" s="0" t="n">
        <v>155</v>
      </c>
      <c r="K962" s="0" t="n">
        <v>71</v>
      </c>
      <c r="M962" s="0" t="n">
        <v>328.13</v>
      </c>
      <c r="N962" s="0" t="n">
        <v>75.56</v>
      </c>
      <c r="O962" s="0" t="n">
        <v>26.68</v>
      </c>
      <c r="P962" s="0" t="n">
        <v>5.54</v>
      </c>
      <c r="Q962" s="0" t="n">
        <v>3.99</v>
      </c>
      <c r="T962" s="0" t="n">
        <v>50</v>
      </c>
      <c r="U962" s="0" t="n">
        <v>1488</v>
      </c>
      <c r="V962" s="0" t="n">
        <v>3</v>
      </c>
      <c r="W962" s="60" t="n">
        <v>46282</v>
      </c>
      <c r="X962" s="55" t="n">
        <f aca="false">IF(I962="Male",0,1)</f>
        <v>1</v>
      </c>
      <c r="Y962" s="55" t="n">
        <f aca="false">IF(OR(I962="DNB",I962="Dry DNB"),1,0)</f>
        <v>0</v>
      </c>
      <c r="Z962" s="55" t="n">
        <f aca="false">IF(ISNUMBER(W962),A962-W962,"")</f>
        <v>28</v>
      </c>
      <c r="AA962" s="55" t="n">
        <f aca="false">MATCH(A962,DATAS,0)</f>
        <v>2</v>
      </c>
      <c r="AB962" s="55" t="n">
        <f aca="false">IF(AND(E962&gt;0,OR(AND(B962&gt;=1,B962&lt;=6),B962=10)),1,0)</f>
        <v>1</v>
      </c>
      <c r="AC962" s="55" t="n">
        <f aca="false">IF(AND(E962&gt;0,B962=10),1,0)</f>
        <v>0</v>
      </c>
      <c r="AD962" s="55" t="n">
        <f aca="false">IF(AND(C961=C962,AA961=AA962-1),AB961,"")</f>
        <v>1</v>
      </c>
      <c r="AE962" s="55" t="n">
        <f aca="false">IF(AND(C961=C962,AA961=AA962-1),AC961,"")</f>
        <v>0</v>
      </c>
      <c r="AF962" s="55" t="n">
        <f aca="false">IF(AA962=1,"",IF(AND(AB962=1,AD962&lt;&gt;1),1,0))</f>
        <v>0</v>
      </c>
      <c r="AG962" s="55" t="n">
        <f aca="false">IF(AA962=1,"",IF(AND(AC962=1,AE962&lt;&gt;1),1,0))</f>
        <v>0</v>
      </c>
      <c r="AH962" s="60" t="str">
        <f aca="false">IF(AND(E962&gt;0,AA962&lt;2,NOT(AND(C963=C962,AA963=AA962+1))),INDEX(DATAS,AA962+1),"")</f>
        <v/>
      </c>
      <c r="AI962" s="60" t="str">
        <f aca="false">IF(AND(AC962=1,AA962&lt;2),IF(AND(C963=C962,AA963=AA962+1),IF(AC963=1,"",INDEX(DATAS,AA962+1)),INDEX(DATAS,AA962+1)),"")</f>
        <v/>
      </c>
    </row>
    <row r="963" customFormat="false" ht="15" hidden="false" customHeight="false" outlineLevel="0" collapsed="false">
      <c r="A963" s="60" t="n">
        <v>46309</v>
      </c>
      <c r="B963" s="0" t="n">
        <v>3</v>
      </c>
      <c r="C963" s="0" t="n">
        <v>4240</v>
      </c>
      <c r="D963" s="0" t="n">
        <v>118</v>
      </c>
      <c r="E963" s="0" t="n">
        <v>3</v>
      </c>
      <c r="F963" s="55" t="s">
        <v>515</v>
      </c>
      <c r="G963" s="0" t="n">
        <v>64.3</v>
      </c>
      <c r="H963" s="0" t="n">
        <v>59</v>
      </c>
      <c r="I963" s="55" t="s">
        <v>187</v>
      </c>
      <c r="J963" s="0" t="n">
        <v>118</v>
      </c>
      <c r="K963" s="0" t="n">
        <v>70</v>
      </c>
      <c r="M963" s="0" t="n">
        <v>500.41</v>
      </c>
      <c r="N963" s="0" t="n">
        <v>50.43</v>
      </c>
      <c r="O963" s="0" t="n">
        <v>37.07</v>
      </c>
      <c r="P963" s="0" t="n">
        <v>4.59</v>
      </c>
      <c r="Q963" s="0" t="n">
        <v>3.42</v>
      </c>
      <c r="R963" s="0" t="n">
        <v>5922</v>
      </c>
      <c r="S963" s="0" t="n">
        <v>11980</v>
      </c>
      <c r="T963" s="0" t="n">
        <v>68.15</v>
      </c>
      <c r="U963" s="0" t="n">
        <v>1486</v>
      </c>
      <c r="V963" s="0" t="n">
        <v>2</v>
      </c>
      <c r="W963" s="60" t="n">
        <v>46285</v>
      </c>
      <c r="X963" s="55" t="n">
        <f aca="false">IF(I963="Male",0,1)</f>
        <v>1</v>
      </c>
      <c r="Y963" s="55" t="n">
        <f aca="false">IF(OR(I963="DNB",I963="Dry DNB"),1,0)</f>
        <v>0</v>
      </c>
      <c r="Z963" s="55" t="n">
        <f aca="false">IF(ISNUMBER(W963),A963-W963,"")</f>
        <v>24</v>
      </c>
      <c r="AA963" s="55" t="n">
        <f aca="false">MATCH(A963,DATAS,0)</f>
        <v>1</v>
      </c>
      <c r="AB963" s="55" t="n">
        <f aca="false">IF(AND(E963&gt;0,OR(AND(B963&gt;=1,B963&lt;=6),B963=10)),1,0)</f>
        <v>1</v>
      </c>
      <c r="AC963" s="55" t="n">
        <f aca="false">IF(AND(E963&gt;0,B963=10),1,0)</f>
        <v>0</v>
      </c>
      <c r="AD963" s="0" t="str">
        <f aca="false">IF(AND(C962=C963,AA962=AA963-1),AB962,"")</f>
        <v/>
      </c>
      <c r="AE963" s="0" t="str">
        <f aca="false">IF(AND(C962=C963,AA962=AA963-1),AC962,"")</f>
        <v/>
      </c>
      <c r="AF963" s="0" t="str">
        <f aca="false">IF(AA963=1,"",IF(AND(AB963=1,AD963&lt;&gt;1),1,0))</f>
        <v/>
      </c>
      <c r="AG963" s="0" t="str">
        <f aca="false">IF(AA963=1,"",IF(AND(AC963=1,AE963&lt;&gt;1),1,0))</f>
        <v/>
      </c>
      <c r="AH963" s="60" t="str">
        <f aca="false">IF(AND(E963&gt;0,AA963&lt;2,NOT(AND(C964=C963,AA964=AA963+1))),INDEX(DATAS,AA963+1),"")</f>
        <v/>
      </c>
      <c r="AI963" s="60" t="str">
        <f aca="false">IF(AND(AC963=1,AA963&lt;2),IF(AND(C964=C963,AA964=AA963+1),IF(AC964=1,"",INDEX(DATAS,AA963+1)),INDEX(DATAS,AA963+1)),"")</f>
        <v/>
      </c>
    </row>
    <row r="964" customFormat="false" ht="15" hidden="false" customHeight="false" outlineLevel="0" collapsed="false">
      <c r="A964" s="60" t="n">
        <v>46310</v>
      </c>
      <c r="B964" s="0" t="n">
        <v>3</v>
      </c>
      <c r="C964" s="0" t="n">
        <v>4240</v>
      </c>
      <c r="D964" s="0" t="n">
        <v>119</v>
      </c>
      <c r="E964" s="0" t="n">
        <v>3</v>
      </c>
      <c r="F964" s="55" t="s">
        <v>515</v>
      </c>
      <c r="G964" s="0" t="n">
        <v>63.8</v>
      </c>
      <c r="H964" s="0" t="n">
        <v>59</v>
      </c>
      <c r="I964" s="55" t="s">
        <v>187</v>
      </c>
      <c r="J964" s="0" t="n">
        <v>119</v>
      </c>
      <c r="K964" s="0" t="n">
        <v>70</v>
      </c>
      <c r="M964" s="0" t="n">
        <v>500.41</v>
      </c>
      <c r="N964" s="0" t="n">
        <v>50.43</v>
      </c>
      <c r="O964" s="0" t="n">
        <v>37.07</v>
      </c>
      <c r="P964" s="0" t="n">
        <v>4.59</v>
      </c>
      <c r="Q964" s="0" t="n">
        <v>3.42</v>
      </c>
      <c r="T964" s="0" t="n">
        <v>68.15</v>
      </c>
      <c r="U964" s="0" t="n">
        <v>1487</v>
      </c>
      <c r="V964" s="0" t="n">
        <v>2</v>
      </c>
      <c r="W964" s="60" t="n">
        <v>46285</v>
      </c>
      <c r="X964" s="55" t="n">
        <f aca="false">IF(I964="Male",0,1)</f>
        <v>1</v>
      </c>
      <c r="Y964" s="55" t="n">
        <f aca="false">IF(OR(I964="DNB",I964="Dry DNB"),1,0)</f>
        <v>0</v>
      </c>
      <c r="Z964" s="55" t="n">
        <f aca="false">IF(ISNUMBER(W964),A964-W964,"")</f>
        <v>25</v>
      </c>
      <c r="AA964" s="55" t="n">
        <f aca="false">MATCH(A964,DATAS,0)</f>
        <v>2</v>
      </c>
      <c r="AB964" s="55" t="n">
        <f aca="false">IF(AND(E964&gt;0,OR(AND(B964&gt;=1,B964&lt;=6),B964=10)),1,0)</f>
        <v>1</v>
      </c>
      <c r="AC964" s="55" t="n">
        <f aca="false">IF(AND(E964&gt;0,B964=10),1,0)</f>
        <v>0</v>
      </c>
      <c r="AD964" s="55" t="n">
        <f aca="false">IF(AND(C963=C964,AA963=AA964-1),AB963,"")</f>
        <v>1</v>
      </c>
      <c r="AE964" s="55" t="n">
        <f aca="false">IF(AND(C963=C964,AA963=AA964-1),AC963,"")</f>
        <v>0</v>
      </c>
      <c r="AF964" s="55" t="n">
        <f aca="false">IF(AA964=1,"",IF(AND(AB964=1,AD964&lt;&gt;1),1,0))</f>
        <v>0</v>
      </c>
      <c r="AG964" s="55" t="n">
        <f aca="false">IF(AA964=1,"",IF(AND(AC964=1,AE964&lt;&gt;1),1,0))</f>
        <v>0</v>
      </c>
      <c r="AH964" s="60" t="str">
        <f aca="false">IF(AND(E964&gt;0,AA964&lt;2,NOT(AND(C965=C964,AA965=AA964+1))),INDEX(DATAS,AA964+1),"")</f>
        <v/>
      </c>
      <c r="AI964" s="60" t="str">
        <f aca="false">IF(AND(AC964=1,AA964&lt;2),IF(AND(C965=C964,AA965=AA964+1),IF(AC965=1,"",INDEX(DATAS,AA964+1)),INDEX(DATAS,AA964+1)),"")</f>
        <v/>
      </c>
    </row>
    <row r="965" customFormat="false" ht="15" hidden="false" customHeight="false" outlineLevel="0" collapsed="false">
      <c r="A965" s="60" t="n">
        <v>46309</v>
      </c>
      <c r="B965" s="0" t="n">
        <v>3</v>
      </c>
      <c r="C965" s="0" t="n">
        <v>4244</v>
      </c>
      <c r="D965" s="0" t="n">
        <v>66</v>
      </c>
      <c r="E965" s="0" t="n">
        <v>3</v>
      </c>
      <c r="F965" s="55" t="s">
        <v>516</v>
      </c>
      <c r="G965" s="0" t="n">
        <v>67.5</v>
      </c>
      <c r="H965" s="0" t="n">
        <v>61</v>
      </c>
      <c r="I965" s="55" t="s">
        <v>187</v>
      </c>
      <c r="J965" s="0" t="n">
        <v>66</v>
      </c>
      <c r="K965" s="0" t="n">
        <v>66</v>
      </c>
      <c r="M965" s="0" t="n">
        <v>773.03</v>
      </c>
      <c r="N965" s="0" t="n">
        <v>26.89</v>
      </c>
      <c r="O965" s="0" t="n">
        <v>18.89</v>
      </c>
      <c r="P965" s="0" t="n">
        <v>3.56</v>
      </c>
      <c r="Q965" s="0" t="n">
        <v>3.1</v>
      </c>
      <c r="R965" s="0" t="n">
        <v>4754</v>
      </c>
      <c r="S965" s="0" t="n">
        <v>9557</v>
      </c>
      <c r="U965" s="0" t="n">
        <v>1482</v>
      </c>
      <c r="V965" s="0" t="n">
        <v>1</v>
      </c>
      <c r="W965" s="60" t="n">
        <v>46310</v>
      </c>
      <c r="X965" s="55" t="n">
        <f aca="false">IF(I965="Male",0,1)</f>
        <v>1</v>
      </c>
      <c r="Y965" s="55" t="n">
        <f aca="false">IF(OR(I965="DNB",I965="Dry DNB"),1,0)</f>
        <v>0</v>
      </c>
      <c r="Z965" s="55" t="n">
        <f aca="false">IF(ISNUMBER(W965),A965-W965,"")</f>
        <v>-1</v>
      </c>
      <c r="AA965" s="55" t="n">
        <f aca="false">MATCH(A965,DATAS,0)</f>
        <v>1</v>
      </c>
      <c r="AB965" s="55" t="n">
        <f aca="false">IF(AND(E965&gt;0,OR(AND(B965&gt;=1,B965&lt;=6),B965=10)),1,0)</f>
        <v>1</v>
      </c>
      <c r="AC965" s="55" t="n">
        <f aca="false">IF(AND(E965&gt;0,B965=10),1,0)</f>
        <v>0</v>
      </c>
      <c r="AD965" s="0" t="str">
        <f aca="false">IF(AND(C964=C965,AA964=AA965-1),AB964,"")</f>
        <v/>
      </c>
      <c r="AE965" s="0" t="str">
        <f aca="false">IF(AND(C964=C965,AA964=AA965-1),AC964,"")</f>
        <v/>
      </c>
      <c r="AF965" s="0" t="str">
        <f aca="false">IF(AA965=1,"",IF(AND(AB965=1,AD965&lt;&gt;1),1,0))</f>
        <v/>
      </c>
      <c r="AG965" s="0" t="str">
        <f aca="false">IF(AA965=1,"",IF(AND(AC965=1,AE965&lt;&gt;1),1,0))</f>
        <v/>
      </c>
      <c r="AH965" s="60" t="str">
        <f aca="false">IF(AND(E965&gt;0,AA965&lt;2,NOT(AND(C966=C965,AA966=AA965+1))),INDEX(DATAS,AA965+1),"")</f>
        <v/>
      </c>
      <c r="AI965" s="60" t="str">
        <f aca="false">IF(AND(AC965=1,AA965&lt;2),IF(AND(C966=C965,AA966=AA965+1),IF(AC966=1,"",INDEX(DATAS,AA965+1)),INDEX(DATAS,AA965+1)),"")</f>
        <v/>
      </c>
    </row>
    <row r="966" customFormat="false" ht="15" hidden="false" customHeight="false" outlineLevel="0" collapsed="false">
      <c r="A966" s="60" t="n">
        <v>46310</v>
      </c>
      <c r="B966" s="0" t="n">
        <v>3</v>
      </c>
      <c r="C966" s="0" t="n">
        <v>4244</v>
      </c>
      <c r="D966" s="0" t="n">
        <v>67</v>
      </c>
      <c r="E966" s="0" t="n">
        <v>3</v>
      </c>
      <c r="F966" s="55" t="s">
        <v>516</v>
      </c>
      <c r="G966" s="0" t="n">
        <v>68</v>
      </c>
      <c r="H966" s="0" t="n">
        <v>63</v>
      </c>
      <c r="I966" s="55" t="s">
        <v>187</v>
      </c>
      <c r="J966" s="0" t="n">
        <v>67</v>
      </c>
      <c r="K966" s="0" t="n">
        <v>66</v>
      </c>
      <c r="M966" s="0" t="n">
        <v>773.03</v>
      </c>
      <c r="N966" s="0" t="n">
        <v>26.89</v>
      </c>
      <c r="O966" s="0" t="n">
        <v>18.89</v>
      </c>
      <c r="P966" s="0" t="n">
        <v>3.56</v>
      </c>
      <c r="Q966" s="0" t="n">
        <v>3.1</v>
      </c>
      <c r="U966" s="0" t="n">
        <v>1483</v>
      </c>
      <c r="V966" s="0" t="n">
        <v>1</v>
      </c>
      <c r="W966" s="60" t="n">
        <v>46310</v>
      </c>
      <c r="X966" s="55" t="n">
        <f aca="false">IF(I966="Male",0,1)</f>
        <v>1</v>
      </c>
      <c r="Y966" s="55" t="n">
        <f aca="false">IF(OR(I966="DNB",I966="Dry DNB"),1,0)</f>
        <v>0</v>
      </c>
      <c r="Z966" s="55" t="n">
        <f aca="false">IF(ISNUMBER(W966),A966-W966,"")</f>
        <v>0</v>
      </c>
      <c r="AA966" s="55" t="n">
        <f aca="false">MATCH(A966,DATAS,0)</f>
        <v>2</v>
      </c>
      <c r="AB966" s="55" t="n">
        <f aca="false">IF(AND(E966&gt;0,OR(AND(B966&gt;=1,B966&lt;=6),B966=10)),1,0)</f>
        <v>1</v>
      </c>
      <c r="AC966" s="55" t="n">
        <f aca="false">IF(AND(E966&gt;0,B966=10),1,0)</f>
        <v>0</v>
      </c>
      <c r="AD966" s="55" t="n">
        <f aca="false">IF(AND(C965=C966,AA965=AA966-1),AB965,"")</f>
        <v>1</v>
      </c>
      <c r="AE966" s="55" t="n">
        <f aca="false">IF(AND(C965=C966,AA965=AA966-1),AC965,"")</f>
        <v>0</v>
      </c>
      <c r="AF966" s="55" t="n">
        <f aca="false">IF(AA966=1,"",IF(AND(AB966=1,AD966&lt;&gt;1),1,0))</f>
        <v>0</v>
      </c>
      <c r="AG966" s="55" t="n">
        <f aca="false">IF(AA966=1,"",IF(AND(AC966=1,AE966&lt;&gt;1),1,0))</f>
        <v>0</v>
      </c>
      <c r="AH966" s="60" t="str">
        <f aca="false">IF(AND(E966&gt;0,AA966&lt;2,NOT(AND(C967=C966,AA967=AA966+1))),INDEX(DATAS,AA966+1),"")</f>
        <v/>
      </c>
      <c r="AI966" s="60" t="str">
        <f aca="false">IF(AND(AC966=1,AA966&lt;2),IF(AND(C967=C966,AA967=AA966+1),IF(AC967=1,"",INDEX(DATAS,AA966+1)),INDEX(DATAS,AA966+1)),"")</f>
        <v/>
      </c>
    </row>
    <row r="967" customFormat="false" ht="15" hidden="false" customHeight="false" outlineLevel="0" collapsed="false">
      <c r="A967" s="60" t="n">
        <v>46309</v>
      </c>
      <c r="B967" s="0" t="n">
        <v>5</v>
      </c>
      <c r="C967" s="0" t="n">
        <v>4251</v>
      </c>
      <c r="D967" s="0" t="n">
        <v>212</v>
      </c>
      <c r="E967" s="0" t="n">
        <v>2</v>
      </c>
      <c r="F967" s="55" t="s">
        <v>517</v>
      </c>
      <c r="G967" s="0" t="n">
        <v>38.9</v>
      </c>
      <c r="H967" s="0" t="n">
        <v>41</v>
      </c>
      <c r="I967" s="55" t="s">
        <v>157</v>
      </c>
      <c r="J967" s="0" t="n">
        <v>107</v>
      </c>
      <c r="K967" s="0" t="n">
        <v>65</v>
      </c>
      <c r="L967" s="0" t="n">
        <v>105</v>
      </c>
      <c r="M967" s="0" t="n">
        <v>477.27</v>
      </c>
      <c r="N967" s="0" t="n">
        <v>44.18</v>
      </c>
      <c r="O967" s="0" t="n">
        <v>27.29</v>
      </c>
      <c r="P967" s="0" t="n">
        <v>4.24</v>
      </c>
      <c r="Q967" s="0" t="n">
        <v>4.12</v>
      </c>
      <c r="R967" s="0" t="n">
        <v>4542</v>
      </c>
      <c r="S967" s="0" t="n">
        <v>9115</v>
      </c>
      <c r="T967" s="0" t="n">
        <v>51.55</v>
      </c>
      <c r="U967" s="0" t="n">
        <v>1476</v>
      </c>
      <c r="V967" s="0" t="n">
        <v>2</v>
      </c>
      <c r="W967" s="60" t="n">
        <v>46205</v>
      </c>
      <c r="X967" s="55" t="n">
        <f aca="false">IF(I967="Male",0,1)</f>
        <v>1</v>
      </c>
      <c r="Y967" s="55" t="n">
        <f aca="false">IF(OR(I967="DNB",I967="Dry DNB"),1,0)</f>
        <v>0</v>
      </c>
      <c r="Z967" s="55" t="n">
        <f aca="false">IF(ISNUMBER(W967),A967-W967,"")</f>
        <v>104</v>
      </c>
      <c r="AA967" s="55" t="n">
        <f aca="false">MATCH(A967,DATAS,0)</f>
        <v>1</v>
      </c>
      <c r="AB967" s="55" t="n">
        <f aca="false">IF(AND(E967&gt;0,OR(AND(B967&gt;=1,B967&lt;=6),B967=10)),1,0)</f>
        <v>1</v>
      </c>
      <c r="AC967" s="55" t="n">
        <f aca="false">IF(AND(E967&gt;0,B967=10),1,0)</f>
        <v>0</v>
      </c>
      <c r="AD967" s="0" t="str">
        <f aca="false">IF(AND(C966=C967,AA966=AA967-1),AB966,"")</f>
        <v/>
      </c>
      <c r="AE967" s="0" t="str">
        <f aca="false">IF(AND(C966=C967,AA966=AA967-1),AC966,"")</f>
        <v/>
      </c>
      <c r="AF967" s="0" t="str">
        <f aca="false">IF(AA967=1,"",IF(AND(AB967=1,AD967&lt;&gt;1),1,0))</f>
        <v/>
      </c>
      <c r="AG967" s="0" t="str">
        <f aca="false">IF(AA967=1,"",IF(AND(AC967=1,AE967&lt;&gt;1),1,0))</f>
        <v/>
      </c>
      <c r="AH967" s="60" t="str">
        <f aca="false">IF(AND(E967&gt;0,AA967&lt;2,NOT(AND(C968=C967,AA968=AA967+1))),INDEX(DATAS,AA967+1),"")</f>
        <v/>
      </c>
      <c r="AI967" s="60" t="str">
        <f aca="false">IF(AND(AC967=1,AA967&lt;2),IF(AND(C968=C967,AA968=AA967+1),IF(AC968=1,"",INDEX(DATAS,AA967+1)),INDEX(DATAS,AA967+1)),"")</f>
        <v/>
      </c>
    </row>
    <row r="968" customFormat="false" ht="15" hidden="false" customHeight="false" outlineLevel="0" collapsed="false">
      <c r="A968" s="60" t="n">
        <v>46310</v>
      </c>
      <c r="B968" s="0" t="n">
        <v>5</v>
      </c>
      <c r="C968" s="0" t="n">
        <v>4251</v>
      </c>
      <c r="D968" s="0" t="n">
        <v>213</v>
      </c>
      <c r="E968" s="0" t="n">
        <v>2</v>
      </c>
      <c r="F968" s="55" t="s">
        <v>517</v>
      </c>
      <c r="G968" s="0" t="n">
        <v>42.2</v>
      </c>
      <c r="H968" s="0" t="n">
        <v>41</v>
      </c>
      <c r="I968" s="55" t="s">
        <v>157</v>
      </c>
      <c r="J968" s="0" t="n">
        <v>107</v>
      </c>
      <c r="K968" s="0" t="n">
        <v>65</v>
      </c>
      <c r="L968" s="0" t="n">
        <v>106</v>
      </c>
      <c r="M968" s="0" t="n">
        <v>477.27</v>
      </c>
      <c r="N968" s="0" t="n">
        <v>44.18</v>
      </c>
      <c r="O968" s="0" t="n">
        <v>27.29</v>
      </c>
      <c r="P968" s="0" t="n">
        <v>4.24</v>
      </c>
      <c r="Q968" s="0" t="n">
        <v>4.12</v>
      </c>
      <c r="T968" s="0" t="n">
        <v>51.55</v>
      </c>
      <c r="U968" s="0" t="n">
        <v>1477</v>
      </c>
      <c r="V968" s="0" t="n">
        <v>2</v>
      </c>
      <c r="W968" s="60" t="n">
        <v>46205</v>
      </c>
      <c r="X968" s="55" t="n">
        <f aca="false">IF(I968="Male",0,1)</f>
        <v>1</v>
      </c>
      <c r="Y968" s="55" t="n">
        <f aca="false">IF(OR(I968="DNB",I968="Dry DNB"),1,0)</f>
        <v>0</v>
      </c>
      <c r="Z968" s="55" t="n">
        <f aca="false">IF(ISNUMBER(W968),A968-W968,"")</f>
        <v>105</v>
      </c>
      <c r="AA968" s="55" t="n">
        <f aca="false">MATCH(A968,DATAS,0)</f>
        <v>2</v>
      </c>
      <c r="AB968" s="55" t="n">
        <f aca="false">IF(AND(E968&gt;0,OR(AND(B968&gt;=1,B968&lt;=6),B968=10)),1,0)</f>
        <v>1</v>
      </c>
      <c r="AC968" s="55" t="n">
        <f aca="false">IF(AND(E968&gt;0,B968=10),1,0)</f>
        <v>0</v>
      </c>
      <c r="AD968" s="55" t="n">
        <f aca="false">IF(AND(C967=C968,AA967=AA968-1),AB967,"")</f>
        <v>1</v>
      </c>
      <c r="AE968" s="55" t="n">
        <f aca="false">IF(AND(C967=C968,AA967=AA968-1),AC967,"")</f>
        <v>0</v>
      </c>
      <c r="AF968" s="55" t="n">
        <f aca="false">IF(AA968=1,"",IF(AND(AB968=1,AD968&lt;&gt;1),1,0))</f>
        <v>0</v>
      </c>
      <c r="AG968" s="55" t="n">
        <f aca="false">IF(AA968=1,"",IF(AND(AC968=1,AE968&lt;&gt;1),1,0))</f>
        <v>0</v>
      </c>
      <c r="AH968" s="60" t="str">
        <f aca="false">IF(AND(E968&gt;0,AA968&lt;2,NOT(AND(C969=C968,AA969=AA968+1))),INDEX(DATAS,AA968+1),"")</f>
        <v/>
      </c>
      <c r="AI968" s="60" t="str">
        <f aca="false">IF(AND(AC968=1,AA968&lt;2),IF(AND(C969=C968,AA969=AA968+1),IF(AC969=1,"",INDEX(DATAS,AA968+1)),INDEX(DATAS,AA968+1)),"")</f>
        <v/>
      </c>
    </row>
    <row r="969" customFormat="false" ht="15" hidden="false" customHeight="false" outlineLevel="0" collapsed="false">
      <c r="A969" s="60" t="n">
        <v>46309</v>
      </c>
      <c r="B969" s="0" t="n">
        <v>2</v>
      </c>
      <c r="C969" s="0" t="n">
        <v>4254</v>
      </c>
      <c r="D969" s="0" t="n">
        <v>75</v>
      </c>
      <c r="E969" s="0" t="n">
        <v>3</v>
      </c>
      <c r="F969" s="55" t="s">
        <v>517</v>
      </c>
      <c r="G969" s="0" t="n">
        <v>64</v>
      </c>
      <c r="H969" s="0" t="n">
        <v>61</v>
      </c>
      <c r="I969" s="55" t="s">
        <v>187</v>
      </c>
      <c r="J969" s="0" t="n">
        <v>75</v>
      </c>
      <c r="K969" s="0" t="n">
        <v>68</v>
      </c>
      <c r="M969" s="0" t="n">
        <v>776.99</v>
      </c>
      <c r="N969" s="0" t="n">
        <v>52.3</v>
      </c>
      <c r="O969" s="0" t="n">
        <v>35.43</v>
      </c>
      <c r="P969" s="0" t="n">
        <v>3.17</v>
      </c>
      <c r="Q969" s="0" t="n">
        <v>3.18</v>
      </c>
      <c r="R969" s="0" t="n">
        <v>5697</v>
      </c>
      <c r="S969" s="0" t="n">
        <v>11453</v>
      </c>
      <c r="U969" s="0" t="n">
        <v>1476</v>
      </c>
      <c r="V969" s="0" t="n">
        <v>1</v>
      </c>
      <c r="W969" s="60" t="n">
        <v>46303</v>
      </c>
      <c r="X969" s="55" t="n">
        <f aca="false">IF(I969="Male",0,1)</f>
        <v>1</v>
      </c>
      <c r="Y969" s="55" t="n">
        <f aca="false">IF(OR(I969="DNB",I969="Dry DNB"),1,0)</f>
        <v>0</v>
      </c>
      <c r="Z969" s="55" t="n">
        <f aca="false">IF(ISNUMBER(W969),A969-W969,"")</f>
        <v>6</v>
      </c>
      <c r="AA969" s="55" t="n">
        <f aca="false">MATCH(A969,DATAS,0)</f>
        <v>1</v>
      </c>
      <c r="AB969" s="55" t="n">
        <f aca="false">IF(AND(E969&gt;0,OR(AND(B969&gt;=1,B969&lt;=6),B969=10)),1,0)</f>
        <v>1</v>
      </c>
      <c r="AC969" s="55" t="n">
        <f aca="false">IF(AND(E969&gt;0,B969=10),1,0)</f>
        <v>0</v>
      </c>
      <c r="AD969" s="0" t="str">
        <f aca="false">IF(AND(C968=C969,AA968=AA969-1),AB968,"")</f>
        <v/>
      </c>
      <c r="AE969" s="0" t="str">
        <f aca="false">IF(AND(C968=C969,AA968=AA969-1),AC968,"")</f>
        <v/>
      </c>
      <c r="AF969" s="0" t="str">
        <f aca="false">IF(AA969=1,"",IF(AND(AB969=1,AD969&lt;&gt;1),1,0))</f>
        <v/>
      </c>
      <c r="AG969" s="0" t="str">
        <f aca="false">IF(AA969=1,"",IF(AND(AC969=1,AE969&lt;&gt;1),1,0))</f>
        <v/>
      </c>
      <c r="AH969" s="60" t="str">
        <f aca="false">IF(AND(E969&gt;0,AA969&lt;2,NOT(AND(C970=C969,AA970=AA969+1))),INDEX(DATAS,AA969+1),"")</f>
        <v/>
      </c>
      <c r="AI969" s="60" t="str">
        <f aca="false">IF(AND(AC969=1,AA969&lt;2),IF(AND(C970=C969,AA970=AA969+1),IF(AC970=1,"",INDEX(DATAS,AA969+1)),INDEX(DATAS,AA969+1)),"")</f>
        <v/>
      </c>
    </row>
    <row r="970" customFormat="false" ht="15" hidden="false" customHeight="false" outlineLevel="0" collapsed="false">
      <c r="A970" s="60" t="n">
        <v>46310</v>
      </c>
      <c r="B970" s="0" t="n">
        <v>2</v>
      </c>
      <c r="C970" s="0" t="n">
        <v>4254</v>
      </c>
      <c r="D970" s="0" t="n">
        <v>76</v>
      </c>
      <c r="E970" s="0" t="n">
        <v>3</v>
      </c>
      <c r="F970" s="55" t="s">
        <v>517</v>
      </c>
      <c r="G970" s="0" t="n">
        <v>63.7</v>
      </c>
      <c r="H970" s="0" t="n">
        <v>62</v>
      </c>
      <c r="I970" s="55" t="s">
        <v>187</v>
      </c>
      <c r="J970" s="0" t="n">
        <v>76</v>
      </c>
      <c r="K970" s="0" t="n">
        <v>68</v>
      </c>
      <c r="M970" s="0" t="n">
        <v>776.99</v>
      </c>
      <c r="N970" s="0" t="n">
        <v>52.3</v>
      </c>
      <c r="O970" s="0" t="n">
        <v>35.43</v>
      </c>
      <c r="P970" s="0" t="n">
        <v>3.17</v>
      </c>
      <c r="Q970" s="0" t="n">
        <v>3.18</v>
      </c>
      <c r="U970" s="0" t="n">
        <v>1477</v>
      </c>
      <c r="V970" s="0" t="n">
        <v>1</v>
      </c>
      <c r="W970" s="60" t="n">
        <v>46303</v>
      </c>
      <c r="X970" s="55" t="n">
        <f aca="false">IF(I970="Male",0,1)</f>
        <v>1</v>
      </c>
      <c r="Y970" s="55" t="n">
        <f aca="false">IF(OR(I970="DNB",I970="Dry DNB"),1,0)</f>
        <v>0</v>
      </c>
      <c r="Z970" s="55" t="n">
        <f aca="false">IF(ISNUMBER(W970),A970-W970,"")</f>
        <v>7</v>
      </c>
      <c r="AA970" s="55" t="n">
        <f aca="false">MATCH(A970,DATAS,0)</f>
        <v>2</v>
      </c>
      <c r="AB970" s="55" t="n">
        <f aca="false">IF(AND(E970&gt;0,OR(AND(B970&gt;=1,B970&lt;=6),B970=10)),1,0)</f>
        <v>1</v>
      </c>
      <c r="AC970" s="55" t="n">
        <f aca="false">IF(AND(E970&gt;0,B970=10),1,0)</f>
        <v>0</v>
      </c>
      <c r="AD970" s="55" t="n">
        <f aca="false">IF(AND(C969=C970,AA969=AA970-1),AB969,"")</f>
        <v>1</v>
      </c>
      <c r="AE970" s="55" t="n">
        <f aca="false">IF(AND(C969=C970,AA969=AA970-1),AC969,"")</f>
        <v>0</v>
      </c>
      <c r="AF970" s="55" t="n">
        <f aca="false">IF(AA970=1,"",IF(AND(AB970=1,AD970&lt;&gt;1),1,0))</f>
        <v>0</v>
      </c>
      <c r="AG970" s="55" t="n">
        <f aca="false">IF(AA970=1,"",IF(AND(AC970=1,AE970&lt;&gt;1),1,0))</f>
        <v>0</v>
      </c>
      <c r="AH970" s="60" t="str">
        <f aca="false">IF(AND(E970&gt;0,AA970&lt;2,NOT(AND(C971=C970,AA971=AA970+1))),INDEX(DATAS,AA970+1),"")</f>
        <v/>
      </c>
      <c r="AI970" s="60" t="str">
        <f aca="false">IF(AND(AC970=1,AA970&lt;2),IF(AND(C971=C970,AA971=AA970+1),IF(AC971=1,"",INDEX(DATAS,AA970+1)),INDEX(DATAS,AA970+1)),"")</f>
        <v/>
      </c>
    </row>
    <row r="971" customFormat="false" ht="15" hidden="false" customHeight="false" outlineLevel="0" collapsed="false">
      <c r="A971" s="60" t="n">
        <v>46309</v>
      </c>
      <c r="B971" s="0" t="n">
        <v>2</v>
      </c>
      <c r="C971" s="0" t="n">
        <v>4255</v>
      </c>
      <c r="D971" s="0" t="n">
        <v>80</v>
      </c>
      <c r="E971" s="0" t="n">
        <v>3</v>
      </c>
      <c r="F971" s="55" t="s">
        <v>517</v>
      </c>
      <c r="G971" s="0" t="n">
        <v>69.1</v>
      </c>
      <c r="H971" s="0" t="n">
        <v>62</v>
      </c>
      <c r="I971" s="55" t="s">
        <v>187</v>
      </c>
      <c r="J971" s="0" t="n">
        <v>80</v>
      </c>
      <c r="K971" s="0" t="n">
        <v>66</v>
      </c>
      <c r="M971" s="0" t="n">
        <v>819.26</v>
      </c>
      <c r="N971" s="0" t="n">
        <v>58.94</v>
      </c>
      <c r="O971" s="0" t="n">
        <v>36.81</v>
      </c>
      <c r="P971" s="0" t="n">
        <v>2.1</v>
      </c>
      <c r="Q971" s="0" t="n">
        <v>3.07</v>
      </c>
      <c r="R971" s="0" t="n">
        <v>6222</v>
      </c>
      <c r="S971" s="0" t="n">
        <v>12507</v>
      </c>
      <c r="U971" s="0" t="n">
        <v>1476</v>
      </c>
      <c r="V971" s="0" t="n">
        <v>1</v>
      </c>
      <c r="W971" s="60" t="n">
        <v>46296</v>
      </c>
      <c r="X971" s="55" t="n">
        <f aca="false">IF(I971="Male",0,1)</f>
        <v>1</v>
      </c>
      <c r="Y971" s="55" t="n">
        <f aca="false">IF(OR(I971="DNB",I971="Dry DNB"),1,0)</f>
        <v>0</v>
      </c>
      <c r="Z971" s="55" t="n">
        <f aca="false">IF(ISNUMBER(W971),A971-W971,"")</f>
        <v>13</v>
      </c>
      <c r="AA971" s="55" t="n">
        <f aca="false">MATCH(A971,DATAS,0)</f>
        <v>1</v>
      </c>
      <c r="AB971" s="55" t="n">
        <f aca="false">IF(AND(E971&gt;0,OR(AND(B971&gt;=1,B971&lt;=6),B971=10)),1,0)</f>
        <v>1</v>
      </c>
      <c r="AC971" s="55" t="n">
        <f aca="false">IF(AND(E971&gt;0,B971=10),1,0)</f>
        <v>0</v>
      </c>
      <c r="AD971" s="0" t="str">
        <f aca="false">IF(AND(C970=C971,AA970=AA971-1),AB970,"")</f>
        <v/>
      </c>
      <c r="AE971" s="0" t="str">
        <f aca="false">IF(AND(C970=C971,AA970=AA971-1),AC970,"")</f>
        <v/>
      </c>
      <c r="AF971" s="0" t="str">
        <f aca="false">IF(AA971=1,"",IF(AND(AB971=1,AD971&lt;&gt;1),1,0))</f>
        <v/>
      </c>
      <c r="AG971" s="0" t="str">
        <f aca="false">IF(AA971=1,"",IF(AND(AC971=1,AE971&lt;&gt;1),1,0))</f>
        <v/>
      </c>
      <c r="AH971" s="60" t="str">
        <f aca="false">IF(AND(E971&gt;0,AA971&lt;2,NOT(AND(C972=C971,AA972=AA971+1))),INDEX(DATAS,AA971+1),"")</f>
        <v/>
      </c>
      <c r="AI971" s="60" t="str">
        <f aca="false">IF(AND(AC971=1,AA971&lt;2),IF(AND(C972=C971,AA972=AA971+1),IF(AC972=1,"",INDEX(DATAS,AA971+1)),INDEX(DATAS,AA971+1)),"")</f>
        <v/>
      </c>
    </row>
    <row r="972" customFormat="false" ht="15" hidden="false" customHeight="false" outlineLevel="0" collapsed="false">
      <c r="A972" s="60" t="n">
        <v>46310</v>
      </c>
      <c r="B972" s="0" t="n">
        <v>2</v>
      </c>
      <c r="C972" s="0" t="n">
        <v>4255</v>
      </c>
      <c r="D972" s="0" t="n">
        <v>81</v>
      </c>
      <c r="E972" s="0" t="n">
        <v>3</v>
      </c>
      <c r="F972" s="55" t="s">
        <v>517</v>
      </c>
      <c r="G972" s="0" t="n">
        <v>61.6</v>
      </c>
      <c r="H972" s="0" t="n">
        <v>62</v>
      </c>
      <c r="I972" s="55" t="s">
        <v>187</v>
      </c>
      <c r="J972" s="0" t="n">
        <v>81</v>
      </c>
      <c r="K972" s="0" t="n">
        <v>66</v>
      </c>
      <c r="M972" s="0" t="n">
        <v>819.26</v>
      </c>
      <c r="N972" s="0" t="n">
        <v>58.94</v>
      </c>
      <c r="O972" s="0" t="n">
        <v>36.81</v>
      </c>
      <c r="P972" s="0" t="n">
        <v>2.1</v>
      </c>
      <c r="Q972" s="0" t="n">
        <v>3.07</v>
      </c>
      <c r="U972" s="0" t="n">
        <v>1477</v>
      </c>
      <c r="V972" s="0" t="n">
        <v>1</v>
      </c>
      <c r="W972" s="60" t="n">
        <v>46296</v>
      </c>
      <c r="X972" s="55" t="n">
        <f aca="false">IF(I972="Male",0,1)</f>
        <v>1</v>
      </c>
      <c r="Y972" s="55" t="n">
        <f aca="false">IF(OR(I972="DNB",I972="Dry DNB"),1,0)</f>
        <v>0</v>
      </c>
      <c r="Z972" s="55" t="n">
        <f aca="false">IF(ISNUMBER(W972),A972-W972,"")</f>
        <v>14</v>
      </c>
      <c r="AA972" s="55" t="n">
        <f aca="false">MATCH(A972,DATAS,0)</f>
        <v>2</v>
      </c>
      <c r="AB972" s="55" t="n">
        <f aca="false">IF(AND(E972&gt;0,OR(AND(B972&gt;=1,B972&lt;=6),B972=10)),1,0)</f>
        <v>1</v>
      </c>
      <c r="AC972" s="55" t="n">
        <f aca="false">IF(AND(E972&gt;0,B972=10),1,0)</f>
        <v>0</v>
      </c>
      <c r="AD972" s="55" t="n">
        <f aca="false">IF(AND(C971=C972,AA971=AA972-1),AB971,"")</f>
        <v>1</v>
      </c>
      <c r="AE972" s="55" t="n">
        <f aca="false">IF(AND(C971=C972,AA971=AA972-1),AC971,"")</f>
        <v>0</v>
      </c>
      <c r="AF972" s="55" t="n">
        <f aca="false">IF(AA972=1,"",IF(AND(AB972=1,AD972&lt;&gt;1),1,0))</f>
        <v>0</v>
      </c>
      <c r="AG972" s="55" t="n">
        <f aca="false">IF(AA972=1,"",IF(AND(AC972=1,AE972&lt;&gt;1),1,0))</f>
        <v>0</v>
      </c>
      <c r="AH972" s="60" t="str">
        <f aca="false">IF(AND(E972&gt;0,AA972&lt;2,NOT(AND(C973=C972,AA973=AA972+1))),INDEX(DATAS,AA972+1),"")</f>
        <v/>
      </c>
      <c r="AI972" s="60" t="str">
        <f aca="false">IF(AND(AC972=1,AA972&lt;2),IF(AND(C973=C972,AA973=AA972+1),IF(AC973=1,"",INDEX(DATAS,AA972+1)),INDEX(DATAS,AA972+1)),"")</f>
        <v/>
      </c>
    </row>
    <row r="973" customFormat="false" ht="15" hidden="false" customHeight="false" outlineLevel="0" collapsed="false">
      <c r="A973" s="60" t="n">
        <v>46309</v>
      </c>
      <c r="B973" s="0" t="n">
        <v>5</v>
      </c>
      <c r="C973" s="0" t="n">
        <v>4258</v>
      </c>
      <c r="D973" s="0" t="n">
        <v>320</v>
      </c>
      <c r="E973" s="0" t="n">
        <v>2</v>
      </c>
      <c r="F973" s="55" t="s">
        <v>518</v>
      </c>
      <c r="G973" s="0" t="n">
        <v>40.9</v>
      </c>
      <c r="H973" s="0" t="n">
        <v>39</v>
      </c>
      <c r="I973" s="55" t="s">
        <v>157</v>
      </c>
      <c r="J973" s="0" t="n">
        <v>131</v>
      </c>
      <c r="K973" s="0" t="n">
        <v>68</v>
      </c>
      <c r="L973" s="0" t="n">
        <v>189</v>
      </c>
      <c r="M973" s="0" t="n">
        <v>500.21</v>
      </c>
      <c r="N973" s="0" t="n">
        <v>58.15</v>
      </c>
      <c r="O973" s="0" t="n">
        <v>33.09</v>
      </c>
      <c r="P973" s="0" t="n">
        <v>4.49</v>
      </c>
      <c r="Q973" s="0" t="n">
        <v>4.01</v>
      </c>
      <c r="R973" s="0" t="n">
        <v>4241</v>
      </c>
      <c r="S973" s="0" t="n">
        <v>9234</v>
      </c>
      <c r="T973" s="0" t="n">
        <v>50.8</v>
      </c>
      <c r="U973" s="0" t="n">
        <v>1475</v>
      </c>
      <c r="V973" s="0" t="n">
        <v>3</v>
      </c>
      <c r="W973" s="60" t="n">
        <v>46121</v>
      </c>
      <c r="X973" s="55" t="n">
        <f aca="false">IF(I973="Male",0,1)</f>
        <v>1</v>
      </c>
      <c r="Y973" s="55" t="n">
        <f aca="false">IF(OR(I973="DNB",I973="Dry DNB"),1,0)</f>
        <v>0</v>
      </c>
      <c r="Z973" s="55" t="n">
        <f aca="false">IF(ISNUMBER(W973),A973-W973,"")</f>
        <v>188</v>
      </c>
      <c r="AA973" s="55" t="n">
        <f aca="false">MATCH(A973,DATAS,0)</f>
        <v>1</v>
      </c>
      <c r="AB973" s="55" t="n">
        <f aca="false">IF(AND(E973&gt;0,OR(AND(B973&gt;=1,B973&lt;=6),B973=10)),1,0)</f>
        <v>1</v>
      </c>
      <c r="AC973" s="55" t="n">
        <f aca="false">IF(AND(E973&gt;0,B973=10),1,0)</f>
        <v>0</v>
      </c>
      <c r="AD973" s="0" t="str">
        <f aca="false">IF(AND(C972=C973,AA972=AA973-1),AB972,"")</f>
        <v/>
      </c>
      <c r="AE973" s="0" t="str">
        <f aca="false">IF(AND(C972=C973,AA972=AA973-1),AC972,"")</f>
        <v/>
      </c>
      <c r="AF973" s="0" t="str">
        <f aca="false">IF(AA973=1,"",IF(AND(AB973=1,AD973&lt;&gt;1),1,0))</f>
        <v/>
      </c>
      <c r="AG973" s="0" t="str">
        <f aca="false">IF(AA973=1,"",IF(AND(AC973=1,AE973&lt;&gt;1),1,0))</f>
        <v/>
      </c>
      <c r="AH973" s="60" t="str">
        <f aca="false">IF(AND(E973&gt;0,AA973&lt;2,NOT(AND(C974=C973,AA974=AA973+1))),INDEX(DATAS,AA973+1),"")</f>
        <v/>
      </c>
      <c r="AI973" s="60" t="str">
        <f aca="false">IF(AND(AC973=1,AA973&lt;2),IF(AND(C974=C973,AA974=AA973+1),IF(AC974=1,"",INDEX(DATAS,AA973+1)),INDEX(DATAS,AA973+1)),"")</f>
        <v/>
      </c>
    </row>
    <row r="974" customFormat="false" ht="15" hidden="false" customHeight="false" outlineLevel="0" collapsed="false">
      <c r="A974" s="60" t="n">
        <v>46310</v>
      </c>
      <c r="B974" s="0" t="n">
        <v>5</v>
      </c>
      <c r="C974" s="0" t="n">
        <v>4258</v>
      </c>
      <c r="D974" s="0" t="n">
        <v>321</v>
      </c>
      <c r="E974" s="0" t="n">
        <v>2</v>
      </c>
      <c r="F974" s="55" t="s">
        <v>518</v>
      </c>
      <c r="G974" s="0" t="n">
        <v>45.1</v>
      </c>
      <c r="H974" s="0" t="n">
        <v>40</v>
      </c>
      <c r="I974" s="55" t="s">
        <v>157</v>
      </c>
      <c r="J974" s="0" t="n">
        <v>131</v>
      </c>
      <c r="K974" s="0" t="n">
        <v>68</v>
      </c>
      <c r="L974" s="0" t="n">
        <v>190</v>
      </c>
      <c r="M974" s="0" t="n">
        <v>500.21</v>
      </c>
      <c r="N974" s="0" t="n">
        <v>58.15</v>
      </c>
      <c r="O974" s="0" t="n">
        <v>33.09</v>
      </c>
      <c r="P974" s="0" t="n">
        <v>4.49</v>
      </c>
      <c r="Q974" s="0" t="n">
        <v>4.01</v>
      </c>
      <c r="T974" s="0" t="n">
        <v>50.8</v>
      </c>
      <c r="U974" s="0" t="n">
        <v>1476</v>
      </c>
      <c r="V974" s="0" t="n">
        <v>3</v>
      </c>
      <c r="W974" s="60" t="n">
        <v>46121</v>
      </c>
      <c r="X974" s="55" t="n">
        <f aca="false">IF(I974="Male",0,1)</f>
        <v>1</v>
      </c>
      <c r="Y974" s="55" t="n">
        <f aca="false">IF(OR(I974="DNB",I974="Dry DNB"),1,0)</f>
        <v>0</v>
      </c>
      <c r="Z974" s="55" t="n">
        <f aca="false">IF(ISNUMBER(W974),A974-W974,"")</f>
        <v>189</v>
      </c>
      <c r="AA974" s="55" t="n">
        <f aca="false">MATCH(A974,DATAS,0)</f>
        <v>2</v>
      </c>
      <c r="AB974" s="55" t="n">
        <f aca="false">IF(AND(E974&gt;0,OR(AND(B974&gt;=1,B974&lt;=6),B974=10)),1,0)</f>
        <v>1</v>
      </c>
      <c r="AC974" s="55" t="n">
        <f aca="false">IF(AND(E974&gt;0,B974=10),1,0)</f>
        <v>0</v>
      </c>
      <c r="AD974" s="55" t="n">
        <f aca="false">IF(AND(C973=C974,AA973=AA974-1),AB973,"")</f>
        <v>1</v>
      </c>
      <c r="AE974" s="55" t="n">
        <f aca="false">IF(AND(C973=C974,AA973=AA974-1),AC973,"")</f>
        <v>0</v>
      </c>
      <c r="AF974" s="55" t="n">
        <f aca="false">IF(AA974=1,"",IF(AND(AB974=1,AD974&lt;&gt;1),1,0))</f>
        <v>0</v>
      </c>
      <c r="AG974" s="55" t="n">
        <f aca="false">IF(AA974=1,"",IF(AND(AC974=1,AE974&lt;&gt;1),1,0))</f>
        <v>0</v>
      </c>
      <c r="AH974" s="60" t="str">
        <f aca="false">IF(AND(E974&gt;0,AA974&lt;2,NOT(AND(C975=C974,AA975=AA974+1))),INDEX(DATAS,AA974+1),"")</f>
        <v/>
      </c>
      <c r="AI974" s="60" t="str">
        <f aca="false">IF(AND(AC974=1,AA974&lt;2),IF(AND(C975=C974,AA975=AA974+1),IF(AC975=1,"",INDEX(DATAS,AA974+1)),INDEX(DATAS,AA974+1)),"")</f>
        <v/>
      </c>
    </row>
    <row r="975" customFormat="false" ht="15" hidden="false" customHeight="false" outlineLevel="0" collapsed="false">
      <c r="A975" s="60" t="n">
        <v>46309</v>
      </c>
      <c r="B975" s="0" t="n">
        <v>2</v>
      </c>
      <c r="C975" s="0" t="n">
        <v>4259</v>
      </c>
      <c r="D975" s="0" t="n">
        <v>262</v>
      </c>
      <c r="E975" s="0" t="n">
        <v>2</v>
      </c>
      <c r="F975" s="55" t="s">
        <v>519</v>
      </c>
      <c r="G975" s="0" t="n">
        <v>59.8</v>
      </c>
      <c r="H975" s="0" t="n">
        <v>64</v>
      </c>
      <c r="I975" s="55" t="s">
        <v>157</v>
      </c>
      <c r="J975" s="0" t="n">
        <v>136</v>
      </c>
      <c r="K975" s="0" t="n">
        <v>66</v>
      </c>
      <c r="L975" s="0" t="n">
        <v>126</v>
      </c>
      <c r="M975" s="0" t="n">
        <v>1116.77</v>
      </c>
      <c r="N975" s="0" t="n">
        <v>64.17</v>
      </c>
      <c r="O975" s="0" t="n">
        <v>46.44</v>
      </c>
      <c r="P975" s="0" t="n">
        <v>3.07</v>
      </c>
      <c r="Q975" s="0" t="n">
        <v>3.6</v>
      </c>
      <c r="R975" s="0" t="n">
        <v>7005</v>
      </c>
      <c r="S975" s="0" t="n">
        <v>14403</v>
      </c>
      <c r="T975" s="0" t="n">
        <v>76</v>
      </c>
      <c r="U975" s="0" t="n">
        <v>1474</v>
      </c>
      <c r="V975" s="0" t="n">
        <v>3</v>
      </c>
      <c r="W975" s="60" t="n">
        <v>46184</v>
      </c>
      <c r="X975" s="55" t="n">
        <f aca="false">IF(I975="Male",0,1)</f>
        <v>1</v>
      </c>
      <c r="Y975" s="55" t="n">
        <f aca="false">IF(OR(I975="DNB",I975="Dry DNB"),1,0)</f>
        <v>0</v>
      </c>
      <c r="Z975" s="55" t="n">
        <f aca="false">IF(ISNUMBER(W975),A975-W975,"")</f>
        <v>125</v>
      </c>
      <c r="AA975" s="55" t="n">
        <f aca="false">MATCH(A975,DATAS,0)</f>
        <v>1</v>
      </c>
      <c r="AB975" s="55" t="n">
        <f aca="false">IF(AND(E975&gt;0,OR(AND(B975&gt;=1,B975&lt;=6),B975=10)),1,0)</f>
        <v>1</v>
      </c>
      <c r="AC975" s="55" t="n">
        <f aca="false">IF(AND(E975&gt;0,B975=10),1,0)</f>
        <v>0</v>
      </c>
      <c r="AD975" s="0" t="str">
        <f aca="false">IF(AND(C974=C975,AA974=AA975-1),AB974,"")</f>
        <v/>
      </c>
      <c r="AE975" s="0" t="str">
        <f aca="false">IF(AND(C974=C975,AA974=AA975-1),AC974,"")</f>
        <v/>
      </c>
      <c r="AF975" s="0" t="str">
        <f aca="false">IF(AA975=1,"",IF(AND(AB975=1,AD975&lt;&gt;1),1,0))</f>
        <v/>
      </c>
      <c r="AG975" s="0" t="str">
        <f aca="false">IF(AA975=1,"",IF(AND(AC975=1,AE975&lt;&gt;1),1,0))</f>
        <v/>
      </c>
      <c r="AH975" s="60" t="str">
        <f aca="false">IF(AND(E975&gt;0,AA975&lt;2,NOT(AND(C976=C975,AA976=AA975+1))),INDEX(DATAS,AA975+1),"")</f>
        <v/>
      </c>
      <c r="AI975" s="60" t="str">
        <f aca="false">IF(AND(AC975=1,AA975&lt;2),IF(AND(C976=C975,AA976=AA975+1),IF(AC976=1,"",INDEX(DATAS,AA975+1)),INDEX(DATAS,AA975+1)),"")</f>
        <v/>
      </c>
    </row>
    <row r="976" customFormat="false" ht="15" hidden="false" customHeight="false" outlineLevel="0" collapsed="false">
      <c r="A976" s="60" t="n">
        <v>46310</v>
      </c>
      <c r="B976" s="0" t="n">
        <v>2</v>
      </c>
      <c r="C976" s="0" t="n">
        <v>4259</v>
      </c>
      <c r="D976" s="0" t="n">
        <v>263</v>
      </c>
      <c r="E976" s="0" t="n">
        <v>2</v>
      </c>
      <c r="F976" s="55" t="s">
        <v>519</v>
      </c>
      <c r="G976" s="0" t="n">
        <v>63.7</v>
      </c>
      <c r="H976" s="0" t="n">
        <v>63</v>
      </c>
      <c r="I976" s="55" t="s">
        <v>157</v>
      </c>
      <c r="J976" s="0" t="n">
        <v>136</v>
      </c>
      <c r="K976" s="0" t="n">
        <v>66</v>
      </c>
      <c r="L976" s="0" t="n">
        <v>127</v>
      </c>
      <c r="M976" s="0" t="n">
        <v>1116.77</v>
      </c>
      <c r="N976" s="0" t="n">
        <v>64.17</v>
      </c>
      <c r="O976" s="0" t="n">
        <v>46.44</v>
      </c>
      <c r="P976" s="0" t="n">
        <v>3.07</v>
      </c>
      <c r="Q976" s="0" t="n">
        <v>3.6</v>
      </c>
      <c r="T976" s="0" t="n">
        <v>76</v>
      </c>
      <c r="U976" s="0" t="n">
        <v>1475</v>
      </c>
      <c r="V976" s="0" t="n">
        <v>3</v>
      </c>
      <c r="W976" s="60" t="n">
        <v>46184</v>
      </c>
      <c r="X976" s="55" t="n">
        <f aca="false">IF(I976="Male",0,1)</f>
        <v>1</v>
      </c>
      <c r="Y976" s="55" t="n">
        <f aca="false">IF(OR(I976="DNB",I976="Dry DNB"),1,0)</f>
        <v>0</v>
      </c>
      <c r="Z976" s="55" t="n">
        <f aca="false">IF(ISNUMBER(W976),A976-W976,"")</f>
        <v>126</v>
      </c>
      <c r="AA976" s="55" t="n">
        <f aca="false">MATCH(A976,DATAS,0)</f>
        <v>2</v>
      </c>
      <c r="AB976" s="55" t="n">
        <f aca="false">IF(AND(E976&gt;0,OR(AND(B976&gt;=1,B976&lt;=6),B976=10)),1,0)</f>
        <v>1</v>
      </c>
      <c r="AC976" s="55" t="n">
        <f aca="false">IF(AND(E976&gt;0,B976=10),1,0)</f>
        <v>0</v>
      </c>
      <c r="AD976" s="55" t="n">
        <f aca="false">IF(AND(C975=C976,AA975=AA976-1),AB975,"")</f>
        <v>1</v>
      </c>
      <c r="AE976" s="55" t="n">
        <f aca="false">IF(AND(C975=C976,AA975=AA976-1),AC975,"")</f>
        <v>0</v>
      </c>
      <c r="AF976" s="55" t="n">
        <f aca="false">IF(AA976=1,"",IF(AND(AB976=1,AD976&lt;&gt;1),1,0))</f>
        <v>0</v>
      </c>
      <c r="AG976" s="55" t="n">
        <f aca="false">IF(AA976=1,"",IF(AND(AC976=1,AE976&lt;&gt;1),1,0))</f>
        <v>0</v>
      </c>
      <c r="AH976" s="60" t="str">
        <f aca="false">IF(AND(E976&gt;0,AA976&lt;2,NOT(AND(C977=C976,AA977=AA976+1))),INDEX(DATAS,AA976+1),"")</f>
        <v/>
      </c>
      <c r="AI976" s="60" t="str">
        <f aca="false">IF(AND(AC976=1,AA976&lt;2),IF(AND(C977=C976,AA977=AA976+1),IF(AC977=1,"",INDEX(DATAS,AA976+1)),INDEX(DATAS,AA976+1)),"")</f>
        <v/>
      </c>
    </row>
    <row r="977" customFormat="false" ht="15" hidden="false" customHeight="false" outlineLevel="0" collapsed="false">
      <c r="A977" s="60" t="n">
        <v>46309</v>
      </c>
      <c r="B977" s="0" t="n">
        <v>5</v>
      </c>
      <c r="C977" s="0" t="n">
        <v>4260</v>
      </c>
      <c r="D977" s="0" t="n">
        <v>382</v>
      </c>
      <c r="E977" s="0" t="n">
        <v>2</v>
      </c>
      <c r="F977" s="55" t="s">
        <v>519</v>
      </c>
      <c r="G977" s="0" t="n">
        <v>25.8</v>
      </c>
      <c r="H977" s="0" t="n">
        <v>27</v>
      </c>
      <c r="I977" s="55" t="s">
        <v>157</v>
      </c>
      <c r="J977" s="0" t="n">
        <v>256</v>
      </c>
      <c r="K977" s="0" t="n">
        <v>67</v>
      </c>
      <c r="L977" s="0" t="n">
        <v>126</v>
      </c>
      <c r="M977" s="0" t="n">
        <v>1285.56</v>
      </c>
      <c r="N977" s="0" t="n">
        <v>38.37</v>
      </c>
      <c r="O977" s="0" t="n">
        <v>30.11</v>
      </c>
      <c r="P977" s="0" t="n">
        <v>4.82</v>
      </c>
      <c r="Q977" s="0" t="n">
        <v>3.96</v>
      </c>
      <c r="R977" s="0" t="n">
        <v>5896</v>
      </c>
      <c r="S977" s="0" t="n">
        <v>10981</v>
      </c>
      <c r="T977" s="0" t="n">
        <v>65.1</v>
      </c>
      <c r="U977" s="0" t="n">
        <v>1474</v>
      </c>
      <c r="V977" s="0" t="n">
        <v>4</v>
      </c>
      <c r="W977" s="60" t="n">
        <v>46184</v>
      </c>
      <c r="X977" s="55" t="n">
        <f aca="false">IF(I977="Male",0,1)</f>
        <v>1</v>
      </c>
      <c r="Y977" s="55" t="n">
        <f aca="false">IF(OR(I977="DNB",I977="Dry DNB"),1,0)</f>
        <v>0</v>
      </c>
      <c r="Z977" s="55" t="n">
        <f aca="false">IF(ISNUMBER(W977),A977-W977,"")</f>
        <v>125</v>
      </c>
      <c r="AA977" s="55" t="n">
        <f aca="false">MATCH(A977,DATAS,0)</f>
        <v>1</v>
      </c>
      <c r="AB977" s="55" t="n">
        <f aca="false">IF(AND(E977&gt;0,OR(AND(B977&gt;=1,B977&lt;=6),B977=10)),1,0)</f>
        <v>1</v>
      </c>
      <c r="AC977" s="55" t="n">
        <f aca="false">IF(AND(E977&gt;0,B977=10),1,0)</f>
        <v>0</v>
      </c>
      <c r="AD977" s="0" t="str">
        <f aca="false">IF(AND(C976=C977,AA976=AA977-1),AB976,"")</f>
        <v/>
      </c>
      <c r="AE977" s="0" t="str">
        <f aca="false">IF(AND(C976=C977,AA976=AA977-1),AC976,"")</f>
        <v/>
      </c>
      <c r="AF977" s="0" t="str">
        <f aca="false">IF(AA977=1,"",IF(AND(AB977=1,AD977&lt;&gt;1),1,0))</f>
        <v/>
      </c>
      <c r="AG977" s="0" t="str">
        <f aca="false">IF(AA977=1,"",IF(AND(AC977=1,AE977&lt;&gt;1),1,0))</f>
        <v/>
      </c>
      <c r="AH977" s="60" t="str">
        <f aca="false">IF(AND(E977&gt;0,AA977&lt;2,NOT(AND(C978=C977,AA978=AA977+1))),INDEX(DATAS,AA977+1),"")</f>
        <v/>
      </c>
      <c r="AI977" s="60" t="str">
        <f aca="false">IF(AND(AC977=1,AA977&lt;2),IF(AND(C978=C977,AA978=AA977+1),IF(AC978=1,"",INDEX(DATAS,AA977+1)),INDEX(DATAS,AA977+1)),"")</f>
        <v/>
      </c>
    </row>
    <row r="978" customFormat="false" ht="15" hidden="false" customHeight="false" outlineLevel="0" collapsed="false">
      <c r="A978" s="60" t="n">
        <v>46310</v>
      </c>
      <c r="B978" s="0" t="n">
        <v>5</v>
      </c>
      <c r="C978" s="0" t="n">
        <v>4260</v>
      </c>
      <c r="D978" s="0" t="n">
        <v>383</v>
      </c>
      <c r="E978" s="0" t="n">
        <v>2</v>
      </c>
      <c r="F978" s="55" t="s">
        <v>519</v>
      </c>
      <c r="G978" s="0" t="n">
        <v>28.2</v>
      </c>
      <c r="H978" s="0" t="n">
        <v>27</v>
      </c>
      <c r="I978" s="55" t="s">
        <v>157</v>
      </c>
      <c r="J978" s="0" t="n">
        <v>256</v>
      </c>
      <c r="K978" s="0" t="n">
        <v>67</v>
      </c>
      <c r="L978" s="0" t="n">
        <v>127</v>
      </c>
      <c r="M978" s="0" t="n">
        <v>1285.56</v>
      </c>
      <c r="N978" s="0" t="n">
        <v>38.37</v>
      </c>
      <c r="O978" s="0" t="n">
        <v>30.11</v>
      </c>
      <c r="P978" s="0" t="n">
        <v>4.82</v>
      </c>
      <c r="Q978" s="0" t="n">
        <v>3.96</v>
      </c>
      <c r="T978" s="0" t="n">
        <v>65.1</v>
      </c>
      <c r="U978" s="0" t="n">
        <v>1475</v>
      </c>
      <c r="V978" s="0" t="n">
        <v>4</v>
      </c>
      <c r="W978" s="60" t="n">
        <v>46184</v>
      </c>
      <c r="X978" s="55" t="n">
        <f aca="false">IF(I978="Male",0,1)</f>
        <v>1</v>
      </c>
      <c r="Y978" s="55" t="n">
        <f aca="false">IF(OR(I978="DNB",I978="Dry DNB"),1,0)</f>
        <v>0</v>
      </c>
      <c r="Z978" s="55" t="n">
        <f aca="false">IF(ISNUMBER(W978),A978-W978,"")</f>
        <v>126</v>
      </c>
      <c r="AA978" s="55" t="n">
        <f aca="false">MATCH(A978,DATAS,0)</f>
        <v>2</v>
      </c>
      <c r="AB978" s="55" t="n">
        <f aca="false">IF(AND(E978&gt;0,OR(AND(B978&gt;=1,B978&lt;=6),B978=10)),1,0)</f>
        <v>1</v>
      </c>
      <c r="AC978" s="55" t="n">
        <f aca="false">IF(AND(E978&gt;0,B978=10),1,0)</f>
        <v>0</v>
      </c>
      <c r="AD978" s="55" t="n">
        <f aca="false">IF(AND(C977=C978,AA977=AA978-1),AB977,"")</f>
        <v>1</v>
      </c>
      <c r="AE978" s="55" t="n">
        <f aca="false">IF(AND(C977=C978,AA977=AA978-1),AC977,"")</f>
        <v>0</v>
      </c>
      <c r="AF978" s="55" t="n">
        <f aca="false">IF(AA978=1,"",IF(AND(AB978=1,AD978&lt;&gt;1),1,0))</f>
        <v>0</v>
      </c>
      <c r="AG978" s="55" t="n">
        <f aca="false">IF(AA978=1,"",IF(AND(AC978=1,AE978&lt;&gt;1),1,0))</f>
        <v>0</v>
      </c>
      <c r="AH978" s="60" t="str">
        <f aca="false">IF(AND(E978&gt;0,AA978&lt;2,NOT(AND(C979=C978,AA979=AA978+1))),INDEX(DATAS,AA978+1),"")</f>
        <v/>
      </c>
      <c r="AI978" s="60" t="str">
        <f aca="false">IF(AND(AC978=1,AA978&lt;2),IF(AND(C979=C978,AA979=AA978+1),IF(AC979=1,"",INDEX(DATAS,AA978+1)),INDEX(DATAS,AA978+1)),"")</f>
        <v/>
      </c>
    </row>
    <row r="979" customFormat="false" ht="15" hidden="false" customHeight="false" outlineLevel="0" collapsed="false">
      <c r="A979" s="60" t="n">
        <v>46309</v>
      </c>
      <c r="B979" s="0" t="n">
        <v>10</v>
      </c>
      <c r="C979" s="0" t="n">
        <v>4262</v>
      </c>
      <c r="D979" s="0" t="n">
        <v>9</v>
      </c>
      <c r="E979" s="0" t="n">
        <v>3</v>
      </c>
      <c r="F979" s="55" t="s">
        <v>520</v>
      </c>
      <c r="H979" s="0" t="n">
        <v>20</v>
      </c>
      <c r="I979" s="55" t="s">
        <v>166</v>
      </c>
      <c r="J979" s="0" t="n">
        <v>9</v>
      </c>
      <c r="M979" s="0" t="n">
        <v>302.32</v>
      </c>
      <c r="N979" s="0" t="n">
        <v>54.99</v>
      </c>
      <c r="O979" s="0" t="n">
        <v>25.82</v>
      </c>
      <c r="R979" s="0" t="n">
        <v>1443</v>
      </c>
      <c r="S979" s="0" t="n">
        <v>2902</v>
      </c>
      <c r="U979" s="0" t="n">
        <v>1472</v>
      </c>
      <c r="V979" s="0" t="n">
        <v>0</v>
      </c>
      <c r="X979" s="55" t="n">
        <f aca="false">IF(I979="Male",0,1)</f>
        <v>1</v>
      </c>
      <c r="Y979" s="55" t="n">
        <f aca="false">IF(OR(I979="DNB",I979="Dry DNB"),1,0)</f>
        <v>0</v>
      </c>
      <c r="Z979" s="0" t="str">
        <f aca="false">IF(ISNUMBER(W979),A979-W979,"")</f>
        <v/>
      </c>
      <c r="AA979" s="55" t="n">
        <f aca="false">MATCH(A979,DATAS,0)</f>
        <v>1</v>
      </c>
      <c r="AB979" s="55" t="n">
        <f aca="false">IF(AND(E979&gt;0,OR(AND(B979&gt;=1,B979&lt;=6),B979=10)),1,0)</f>
        <v>1</v>
      </c>
      <c r="AC979" s="55" t="n">
        <f aca="false">IF(AND(E979&gt;0,B979=10),1,0)</f>
        <v>1</v>
      </c>
      <c r="AD979" s="0" t="str">
        <f aca="false">IF(AND(C978=C979,AA978=AA979-1),AB978,"")</f>
        <v/>
      </c>
      <c r="AE979" s="0" t="str">
        <f aca="false">IF(AND(C978=C979,AA978=AA979-1),AC978,"")</f>
        <v/>
      </c>
      <c r="AF979" s="0" t="str">
        <f aca="false">IF(AA979=1,"",IF(AND(AB979=1,AD979&lt;&gt;1),1,0))</f>
        <v/>
      </c>
      <c r="AG979" s="0" t="str">
        <f aca="false">IF(AA979=1,"",IF(AND(AC979=1,AE979&lt;&gt;1),1,0))</f>
        <v/>
      </c>
      <c r="AH979" s="60" t="str">
        <f aca="false">IF(AND(E979&gt;0,AA979&lt;2,NOT(AND(C980=C979,AA980=AA979+1))),INDEX(DATAS,AA979+1),"")</f>
        <v/>
      </c>
      <c r="AI979" s="60" t="str">
        <f aca="false">IF(AND(AC979=1,AA979&lt;2),IF(AND(C980=C979,AA980=AA979+1),IF(AC980=1,"",INDEX(DATAS,AA979+1)),INDEX(DATAS,AA979+1)),"")</f>
        <v/>
      </c>
    </row>
    <row r="980" customFormat="false" ht="15" hidden="false" customHeight="false" outlineLevel="0" collapsed="false">
      <c r="A980" s="60" t="n">
        <v>46310</v>
      </c>
      <c r="B980" s="0" t="n">
        <v>10</v>
      </c>
      <c r="C980" s="0" t="n">
        <v>4262</v>
      </c>
      <c r="D980" s="0" t="n">
        <v>10</v>
      </c>
      <c r="E980" s="0" t="n">
        <v>3</v>
      </c>
      <c r="F980" s="55" t="s">
        <v>520</v>
      </c>
      <c r="H980" s="0" t="n">
        <v>23</v>
      </c>
      <c r="I980" s="55" t="s">
        <v>166</v>
      </c>
      <c r="J980" s="0" t="n">
        <v>10</v>
      </c>
      <c r="M980" s="0" t="n">
        <v>302.32</v>
      </c>
      <c r="N980" s="0" t="n">
        <v>54.99</v>
      </c>
      <c r="O980" s="0" t="n">
        <v>25.82</v>
      </c>
      <c r="U980" s="0" t="n">
        <v>1473</v>
      </c>
      <c r="V980" s="0" t="n">
        <v>0</v>
      </c>
      <c r="X980" s="55" t="n">
        <f aca="false">IF(I980="Male",0,1)</f>
        <v>1</v>
      </c>
      <c r="Y980" s="55" t="n">
        <f aca="false">IF(OR(I980="DNB",I980="Dry DNB"),1,0)</f>
        <v>0</v>
      </c>
      <c r="Z980" s="0" t="str">
        <f aca="false">IF(ISNUMBER(W980),A980-W980,"")</f>
        <v/>
      </c>
      <c r="AA980" s="55" t="n">
        <f aca="false">MATCH(A980,DATAS,0)</f>
        <v>2</v>
      </c>
      <c r="AB980" s="55" t="n">
        <f aca="false">IF(AND(E980&gt;0,OR(AND(B980&gt;=1,B980&lt;=6),B980=10)),1,0)</f>
        <v>1</v>
      </c>
      <c r="AC980" s="55" t="n">
        <f aca="false">IF(AND(E980&gt;0,B980=10),1,0)</f>
        <v>1</v>
      </c>
      <c r="AD980" s="55" t="n">
        <f aca="false">IF(AND(C979=C980,AA979=AA980-1),AB979,"")</f>
        <v>1</v>
      </c>
      <c r="AE980" s="55" t="n">
        <f aca="false">IF(AND(C979=C980,AA979=AA980-1),AC979,"")</f>
        <v>1</v>
      </c>
      <c r="AF980" s="55" t="n">
        <f aca="false">IF(AA980=1,"",IF(AND(AB980=1,AD980&lt;&gt;1),1,0))</f>
        <v>0</v>
      </c>
      <c r="AG980" s="55" t="n">
        <f aca="false">IF(AA980=1,"",IF(AND(AC980=1,AE980&lt;&gt;1),1,0))</f>
        <v>0</v>
      </c>
      <c r="AH980" s="60" t="str">
        <f aca="false">IF(AND(E980&gt;0,AA980&lt;2,NOT(AND(C981=C980,AA981=AA980+1))),INDEX(DATAS,AA980+1),"")</f>
        <v/>
      </c>
      <c r="AI980" s="60" t="str">
        <f aca="false">IF(AND(AC980=1,AA980&lt;2),IF(AND(C981=C980,AA981=AA980+1),IF(AC981=1,"",INDEX(DATAS,AA980+1)),INDEX(DATAS,AA980+1)),"")</f>
        <v/>
      </c>
    </row>
    <row r="981" customFormat="false" ht="15" hidden="false" customHeight="false" outlineLevel="0" collapsed="false">
      <c r="A981" s="60" t="n">
        <v>46309</v>
      </c>
      <c r="B981" s="0" t="n">
        <v>7</v>
      </c>
      <c r="C981" s="0" t="n">
        <v>4263</v>
      </c>
      <c r="D981" s="0" t="n">
        <v>358</v>
      </c>
      <c r="E981" s="0" t="n">
        <v>2</v>
      </c>
      <c r="F981" s="55" t="s">
        <v>521</v>
      </c>
      <c r="I981" s="55" t="s">
        <v>162</v>
      </c>
      <c r="J981" s="0" t="n">
        <v>135</v>
      </c>
      <c r="K981" s="0" t="n">
        <v>66</v>
      </c>
      <c r="L981" s="0" t="n">
        <v>231</v>
      </c>
      <c r="M981" s="0" t="n">
        <v>548.48</v>
      </c>
      <c r="N981" s="0" t="n">
        <v>43.85</v>
      </c>
      <c r="O981" s="0" t="n">
        <v>29.94</v>
      </c>
      <c r="P981" s="0" t="n">
        <v>5.24</v>
      </c>
      <c r="Q981" s="0" t="n">
        <v>4.12</v>
      </c>
      <c r="R981" s="0" t="n">
        <v>5483</v>
      </c>
      <c r="S981" s="0" t="n">
        <v>10893</v>
      </c>
      <c r="T981" s="0" t="n">
        <v>58.9</v>
      </c>
      <c r="U981" s="0" t="n">
        <v>1471</v>
      </c>
      <c r="V981" s="0" t="n">
        <v>3</v>
      </c>
      <c r="W981" s="60" t="n">
        <v>46044</v>
      </c>
      <c r="X981" s="55" t="n">
        <f aca="false">IF(I981="Male",0,1)</f>
        <v>1</v>
      </c>
      <c r="Y981" s="55" t="n">
        <f aca="false">IF(OR(I981="DNB",I981="Dry DNB"),1,0)</f>
        <v>0</v>
      </c>
      <c r="Z981" s="55" t="n">
        <f aca="false">IF(ISNUMBER(W981),A981-W981,"")</f>
        <v>265</v>
      </c>
      <c r="AA981" s="55" t="n">
        <f aca="false">MATCH(A981,DATAS,0)</f>
        <v>1</v>
      </c>
      <c r="AB981" s="55" t="n">
        <f aca="false">IF(AND(E981&gt;0,OR(AND(B981&gt;=1,B981&lt;=6),B981=10)),1,0)</f>
        <v>0</v>
      </c>
      <c r="AC981" s="55" t="n">
        <f aca="false">IF(AND(E981&gt;0,B981=10),1,0)</f>
        <v>0</v>
      </c>
      <c r="AD981" s="0" t="str">
        <f aca="false">IF(AND(C980=C981,AA980=AA981-1),AB980,"")</f>
        <v/>
      </c>
      <c r="AE981" s="0" t="str">
        <f aca="false">IF(AND(C980=C981,AA980=AA981-1),AC980,"")</f>
        <v/>
      </c>
      <c r="AF981" s="0" t="str">
        <f aca="false">IF(AA981=1,"",IF(AND(AB981=1,AD981&lt;&gt;1),1,0))</f>
        <v/>
      </c>
      <c r="AG981" s="0" t="str">
        <f aca="false">IF(AA981=1,"",IF(AND(AC981=1,AE981&lt;&gt;1),1,0))</f>
        <v/>
      </c>
      <c r="AH981" s="60" t="str">
        <f aca="false">IF(AND(E981&gt;0,AA981&lt;2,NOT(AND(C982=C981,AA982=AA981+1))),INDEX(DATAS,AA981+1),"")</f>
        <v/>
      </c>
      <c r="AI981" s="60" t="str">
        <f aca="false">IF(AND(AC981=1,AA981&lt;2),IF(AND(C982=C981,AA982=AA981+1),IF(AC982=1,"",INDEX(DATAS,AA981+1)),INDEX(DATAS,AA981+1)),"")</f>
        <v/>
      </c>
    </row>
    <row r="982" customFormat="false" ht="15" hidden="false" customHeight="false" outlineLevel="0" collapsed="false">
      <c r="A982" s="60" t="n">
        <v>46310</v>
      </c>
      <c r="B982" s="0" t="n">
        <v>7</v>
      </c>
      <c r="C982" s="0" t="n">
        <v>4263</v>
      </c>
      <c r="D982" s="0" t="n">
        <v>358</v>
      </c>
      <c r="E982" s="0" t="n">
        <v>2</v>
      </c>
      <c r="F982" s="55" t="s">
        <v>521</v>
      </c>
      <c r="I982" s="55" t="s">
        <v>162</v>
      </c>
      <c r="J982" s="0" t="n">
        <v>135</v>
      </c>
      <c r="K982" s="0" t="n">
        <v>66</v>
      </c>
      <c r="L982" s="0" t="n">
        <v>232</v>
      </c>
      <c r="M982" s="0" t="n">
        <v>548.48</v>
      </c>
      <c r="N982" s="0" t="n">
        <v>43.85</v>
      </c>
      <c r="O982" s="0" t="n">
        <v>29.94</v>
      </c>
      <c r="P982" s="0" t="n">
        <v>5.24</v>
      </c>
      <c r="Q982" s="0" t="n">
        <v>4.12</v>
      </c>
      <c r="T982" s="0" t="n">
        <v>58.9</v>
      </c>
      <c r="U982" s="0" t="n">
        <v>1472</v>
      </c>
      <c r="V982" s="0" t="n">
        <v>3</v>
      </c>
      <c r="W982" s="60" t="n">
        <v>46044</v>
      </c>
      <c r="X982" s="55" t="n">
        <f aca="false">IF(I982="Male",0,1)</f>
        <v>1</v>
      </c>
      <c r="Y982" s="55" t="n">
        <f aca="false">IF(OR(I982="DNB",I982="Dry DNB"),1,0)</f>
        <v>0</v>
      </c>
      <c r="Z982" s="55" t="n">
        <f aca="false">IF(ISNUMBER(W982),A982-W982,"")</f>
        <v>266</v>
      </c>
      <c r="AA982" s="55" t="n">
        <f aca="false">MATCH(A982,DATAS,0)</f>
        <v>2</v>
      </c>
      <c r="AB982" s="55" t="n">
        <f aca="false">IF(AND(E982&gt;0,OR(AND(B982&gt;=1,B982&lt;=6),B982=10)),1,0)</f>
        <v>0</v>
      </c>
      <c r="AC982" s="55" t="n">
        <f aca="false">IF(AND(E982&gt;0,B982=10),1,0)</f>
        <v>0</v>
      </c>
      <c r="AD982" s="55" t="n">
        <f aca="false">IF(AND(C981=C982,AA981=AA982-1),AB981,"")</f>
        <v>0</v>
      </c>
      <c r="AE982" s="55" t="n">
        <f aca="false">IF(AND(C981=C982,AA981=AA982-1),AC981,"")</f>
        <v>0</v>
      </c>
      <c r="AF982" s="55" t="n">
        <f aca="false">IF(AA982=1,"",IF(AND(AB982=1,AD982&lt;&gt;1),1,0))</f>
        <v>0</v>
      </c>
      <c r="AG982" s="55" t="n">
        <f aca="false">IF(AA982=1,"",IF(AND(AC982=1,AE982&lt;&gt;1),1,0))</f>
        <v>0</v>
      </c>
      <c r="AH982" s="60" t="str">
        <f aca="false">IF(AND(E982&gt;0,AA982&lt;2,NOT(AND(C983=C982,AA983=AA982+1))),INDEX(DATAS,AA982+1),"")</f>
        <v/>
      </c>
      <c r="AI982" s="60" t="str">
        <f aca="false">IF(AND(AC982=1,AA982&lt;2),IF(AND(C983=C982,AA983=AA982+1),IF(AC983=1,"",INDEX(DATAS,AA982+1)),INDEX(DATAS,AA982+1)),"")</f>
        <v/>
      </c>
    </row>
    <row r="983" customFormat="false" ht="15" hidden="false" customHeight="false" outlineLevel="0" collapsed="false">
      <c r="A983" s="60" t="n">
        <v>46309</v>
      </c>
      <c r="B983" s="0" t="n">
        <v>3</v>
      </c>
      <c r="C983" s="0" t="n">
        <v>4265</v>
      </c>
      <c r="D983" s="0" t="n">
        <v>240</v>
      </c>
      <c r="E983" s="0" t="n">
        <v>2</v>
      </c>
      <c r="F983" s="55" t="s">
        <v>522</v>
      </c>
      <c r="G983" s="0" t="n">
        <v>46.1</v>
      </c>
      <c r="H983" s="0" t="n">
        <v>40</v>
      </c>
      <c r="I983" s="55" t="s">
        <v>157</v>
      </c>
      <c r="J983" s="0" t="n">
        <v>65</v>
      </c>
      <c r="K983" s="0" t="n">
        <v>72</v>
      </c>
      <c r="L983" s="0" t="n">
        <v>175</v>
      </c>
      <c r="M983" s="0" t="n">
        <v>220.11</v>
      </c>
      <c r="N983" s="0" t="n">
        <v>53.55</v>
      </c>
      <c r="O983" s="0" t="n">
        <v>18.93</v>
      </c>
      <c r="P983" s="0" t="n">
        <v>4.59</v>
      </c>
      <c r="Q983" s="0" t="n">
        <v>3.7</v>
      </c>
      <c r="R983" s="0" t="n">
        <v>5551</v>
      </c>
      <c r="S983" s="0" t="n">
        <v>11340</v>
      </c>
      <c r="T983" s="0" t="n">
        <v>63.55</v>
      </c>
      <c r="U983" s="0" t="n">
        <v>1467</v>
      </c>
      <c r="V983" s="0" t="n">
        <v>1</v>
      </c>
      <c r="X983" s="55" t="n">
        <f aca="false">IF(I983="Male",0,1)</f>
        <v>1</v>
      </c>
      <c r="Y983" s="55" t="n">
        <f aca="false">IF(OR(I983="DNB",I983="Dry DNB"),1,0)</f>
        <v>0</v>
      </c>
      <c r="Z983" s="0" t="str">
        <f aca="false">IF(ISNUMBER(W983),A983-W983,"")</f>
        <v/>
      </c>
      <c r="AA983" s="55" t="n">
        <f aca="false">MATCH(A983,DATAS,0)</f>
        <v>1</v>
      </c>
      <c r="AB983" s="55" t="n">
        <f aca="false">IF(AND(E983&gt;0,OR(AND(B983&gt;=1,B983&lt;=6),B983=10)),1,0)</f>
        <v>1</v>
      </c>
      <c r="AC983" s="55" t="n">
        <f aca="false">IF(AND(E983&gt;0,B983=10),1,0)</f>
        <v>0</v>
      </c>
      <c r="AD983" s="0" t="str">
        <f aca="false">IF(AND(C982=C983,AA982=AA983-1),AB982,"")</f>
        <v/>
      </c>
      <c r="AE983" s="0" t="str">
        <f aca="false">IF(AND(C982=C983,AA982=AA983-1),AC982,"")</f>
        <v/>
      </c>
      <c r="AF983" s="0" t="str">
        <f aca="false">IF(AA983=1,"",IF(AND(AB983=1,AD983&lt;&gt;1),1,0))</f>
        <v/>
      </c>
      <c r="AG983" s="0" t="str">
        <f aca="false">IF(AA983=1,"",IF(AND(AC983=1,AE983&lt;&gt;1),1,0))</f>
        <v/>
      </c>
      <c r="AH983" s="60" t="str">
        <f aca="false">IF(AND(E983&gt;0,AA983&lt;2,NOT(AND(C984=C983,AA984=AA983+1))),INDEX(DATAS,AA983+1),"")</f>
        <v/>
      </c>
      <c r="AI983" s="60" t="str">
        <f aca="false">IF(AND(AC983=1,AA983&lt;2),IF(AND(C984=C983,AA984=AA983+1),IF(AC984=1,"",INDEX(DATAS,AA983+1)),INDEX(DATAS,AA983+1)),"")</f>
        <v/>
      </c>
    </row>
    <row r="984" customFormat="false" ht="15" hidden="false" customHeight="false" outlineLevel="0" collapsed="false">
      <c r="A984" s="60" t="n">
        <v>46310</v>
      </c>
      <c r="B984" s="0" t="n">
        <v>3</v>
      </c>
      <c r="C984" s="0" t="n">
        <v>4265</v>
      </c>
      <c r="D984" s="0" t="n">
        <v>241</v>
      </c>
      <c r="E984" s="0" t="n">
        <v>2</v>
      </c>
      <c r="F984" s="55" t="s">
        <v>522</v>
      </c>
      <c r="G984" s="0" t="n">
        <v>44.9</v>
      </c>
      <c r="H984" s="0" t="n">
        <v>41</v>
      </c>
      <c r="I984" s="55" t="s">
        <v>157</v>
      </c>
      <c r="J984" s="0" t="n">
        <v>65</v>
      </c>
      <c r="K984" s="0" t="n">
        <v>72</v>
      </c>
      <c r="L984" s="0" t="n">
        <v>176</v>
      </c>
      <c r="M984" s="0" t="n">
        <v>220.11</v>
      </c>
      <c r="N984" s="0" t="n">
        <v>53.55</v>
      </c>
      <c r="O984" s="0" t="n">
        <v>18.93</v>
      </c>
      <c r="P984" s="0" t="n">
        <v>4.59</v>
      </c>
      <c r="Q984" s="0" t="n">
        <v>3.7</v>
      </c>
      <c r="T984" s="0" t="n">
        <v>63.55</v>
      </c>
      <c r="U984" s="0" t="n">
        <v>1468</v>
      </c>
      <c r="V984" s="0" t="n">
        <v>1</v>
      </c>
      <c r="X984" s="55" t="n">
        <f aca="false">IF(I984="Male",0,1)</f>
        <v>1</v>
      </c>
      <c r="Y984" s="55" t="n">
        <f aca="false">IF(OR(I984="DNB",I984="Dry DNB"),1,0)</f>
        <v>0</v>
      </c>
      <c r="Z984" s="0" t="str">
        <f aca="false">IF(ISNUMBER(W984),A984-W984,"")</f>
        <v/>
      </c>
      <c r="AA984" s="55" t="n">
        <f aca="false">MATCH(A984,DATAS,0)</f>
        <v>2</v>
      </c>
      <c r="AB984" s="55" t="n">
        <f aca="false">IF(AND(E984&gt;0,OR(AND(B984&gt;=1,B984&lt;=6),B984=10)),1,0)</f>
        <v>1</v>
      </c>
      <c r="AC984" s="55" t="n">
        <f aca="false">IF(AND(E984&gt;0,B984=10),1,0)</f>
        <v>0</v>
      </c>
      <c r="AD984" s="55" t="n">
        <f aca="false">IF(AND(C983=C984,AA983=AA984-1),AB983,"")</f>
        <v>1</v>
      </c>
      <c r="AE984" s="55" t="n">
        <f aca="false">IF(AND(C983=C984,AA983=AA984-1),AC983,"")</f>
        <v>0</v>
      </c>
      <c r="AF984" s="55" t="n">
        <f aca="false">IF(AA984=1,"",IF(AND(AB984=1,AD984&lt;&gt;1),1,0))</f>
        <v>0</v>
      </c>
      <c r="AG984" s="55" t="n">
        <f aca="false">IF(AA984=1,"",IF(AND(AC984=1,AE984&lt;&gt;1),1,0))</f>
        <v>0</v>
      </c>
      <c r="AH984" s="60" t="str">
        <f aca="false">IF(AND(E984&gt;0,AA984&lt;2,NOT(AND(C985=C984,AA985=AA984+1))),INDEX(DATAS,AA984+1),"")</f>
        <v/>
      </c>
      <c r="AI984" s="60" t="str">
        <f aca="false">IF(AND(AC984=1,AA984&lt;2),IF(AND(C985=C984,AA985=AA984+1),IF(AC985=1,"",INDEX(DATAS,AA984+1)),INDEX(DATAS,AA984+1)),"")</f>
        <v/>
      </c>
    </row>
    <row r="985" customFormat="false" ht="15" hidden="false" customHeight="false" outlineLevel="0" collapsed="false">
      <c r="A985" s="60" t="n">
        <v>46309</v>
      </c>
      <c r="B985" s="0" t="n">
        <v>7</v>
      </c>
      <c r="C985" s="0" t="n">
        <v>4267</v>
      </c>
      <c r="D985" s="0" t="n">
        <v>327</v>
      </c>
      <c r="E985" s="0" t="n">
        <v>2</v>
      </c>
      <c r="F985" s="55" t="s">
        <v>522</v>
      </c>
      <c r="I985" s="55" t="s">
        <v>162</v>
      </c>
      <c r="J985" s="0" t="n">
        <v>104</v>
      </c>
      <c r="K985" s="0" t="n">
        <v>69</v>
      </c>
      <c r="L985" s="0" t="n">
        <v>231</v>
      </c>
      <c r="M985" s="0" t="n">
        <v>1066.02</v>
      </c>
      <c r="N985" s="0" t="n">
        <v>41.22</v>
      </c>
      <c r="O985" s="0" t="n">
        <v>28.54</v>
      </c>
      <c r="P985" s="0" t="n">
        <v>4.19</v>
      </c>
      <c r="Q985" s="0" t="n">
        <v>3.77</v>
      </c>
      <c r="R985" s="0" t="n">
        <v>6623</v>
      </c>
      <c r="S985" s="0" t="n">
        <v>12333</v>
      </c>
      <c r="T985" s="0" t="n">
        <v>69.1</v>
      </c>
      <c r="U985" s="0" t="n">
        <v>1467</v>
      </c>
      <c r="V985" s="0" t="n">
        <v>2</v>
      </c>
      <c r="W985" s="60" t="n">
        <v>46079</v>
      </c>
      <c r="X985" s="55" t="n">
        <f aca="false">IF(I985="Male",0,1)</f>
        <v>1</v>
      </c>
      <c r="Y985" s="55" t="n">
        <f aca="false">IF(OR(I985="DNB",I985="Dry DNB"),1,0)</f>
        <v>0</v>
      </c>
      <c r="Z985" s="55" t="n">
        <f aca="false">IF(ISNUMBER(W985),A985-W985,"")</f>
        <v>230</v>
      </c>
      <c r="AA985" s="55" t="n">
        <f aca="false">MATCH(A985,DATAS,0)</f>
        <v>1</v>
      </c>
      <c r="AB985" s="55" t="n">
        <f aca="false">IF(AND(E985&gt;0,OR(AND(B985&gt;=1,B985&lt;=6),B985=10)),1,0)</f>
        <v>0</v>
      </c>
      <c r="AC985" s="55" t="n">
        <f aca="false">IF(AND(E985&gt;0,B985=10),1,0)</f>
        <v>0</v>
      </c>
      <c r="AD985" s="0" t="str">
        <f aca="false">IF(AND(C984=C985,AA984=AA985-1),AB984,"")</f>
        <v/>
      </c>
      <c r="AE985" s="0" t="str">
        <f aca="false">IF(AND(C984=C985,AA984=AA985-1),AC984,"")</f>
        <v/>
      </c>
      <c r="AF985" s="0" t="str">
        <f aca="false">IF(AA985=1,"",IF(AND(AB985=1,AD985&lt;&gt;1),1,0))</f>
        <v/>
      </c>
      <c r="AG985" s="0" t="str">
        <f aca="false">IF(AA985=1,"",IF(AND(AC985=1,AE985&lt;&gt;1),1,0))</f>
        <v/>
      </c>
      <c r="AH985" s="60" t="str">
        <f aca="false">IF(AND(E985&gt;0,AA985&lt;2,NOT(AND(C986=C985,AA986=AA985+1))),INDEX(DATAS,AA985+1),"")</f>
        <v/>
      </c>
      <c r="AI985" s="60" t="str">
        <f aca="false">IF(AND(AC985=1,AA985&lt;2),IF(AND(C986=C985,AA986=AA985+1),IF(AC986=1,"",INDEX(DATAS,AA985+1)),INDEX(DATAS,AA985+1)),"")</f>
        <v/>
      </c>
    </row>
    <row r="986" customFormat="false" ht="15" hidden="false" customHeight="false" outlineLevel="0" collapsed="false">
      <c r="A986" s="60" t="n">
        <v>46310</v>
      </c>
      <c r="B986" s="0" t="n">
        <v>7</v>
      </c>
      <c r="C986" s="0" t="n">
        <v>4267</v>
      </c>
      <c r="D986" s="0" t="n">
        <v>327</v>
      </c>
      <c r="E986" s="0" t="n">
        <v>2</v>
      </c>
      <c r="F986" s="55" t="s">
        <v>522</v>
      </c>
      <c r="I986" s="55" t="s">
        <v>162</v>
      </c>
      <c r="J986" s="0" t="n">
        <v>104</v>
      </c>
      <c r="K986" s="0" t="n">
        <v>69</v>
      </c>
      <c r="L986" s="0" t="n">
        <v>232</v>
      </c>
      <c r="M986" s="0" t="n">
        <v>1066.02</v>
      </c>
      <c r="N986" s="0" t="n">
        <v>41.22</v>
      </c>
      <c r="O986" s="0" t="n">
        <v>28.54</v>
      </c>
      <c r="P986" s="0" t="n">
        <v>4.19</v>
      </c>
      <c r="Q986" s="0" t="n">
        <v>3.77</v>
      </c>
      <c r="T986" s="0" t="n">
        <v>69.1</v>
      </c>
      <c r="U986" s="0" t="n">
        <v>1468</v>
      </c>
      <c r="V986" s="0" t="n">
        <v>2</v>
      </c>
      <c r="W986" s="60" t="n">
        <v>46079</v>
      </c>
      <c r="X986" s="55" t="n">
        <f aca="false">IF(I986="Male",0,1)</f>
        <v>1</v>
      </c>
      <c r="Y986" s="55" t="n">
        <f aca="false">IF(OR(I986="DNB",I986="Dry DNB"),1,0)</f>
        <v>0</v>
      </c>
      <c r="Z986" s="55" t="n">
        <f aca="false">IF(ISNUMBER(W986),A986-W986,"")</f>
        <v>231</v>
      </c>
      <c r="AA986" s="55" t="n">
        <f aca="false">MATCH(A986,DATAS,0)</f>
        <v>2</v>
      </c>
      <c r="AB986" s="55" t="n">
        <f aca="false">IF(AND(E986&gt;0,OR(AND(B986&gt;=1,B986&lt;=6),B986=10)),1,0)</f>
        <v>0</v>
      </c>
      <c r="AC986" s="55" t="n">
        <f aca="false">IF(AND(E986&gt;0,B986=10),1,0)</f>
        <v>0</v>
      </c>
      <c r="AD986" s="55" t="n">
        <f aca="false">IF(AND(C985=C986,AA985=AA986-1),AB985,"")</f>
        <v>0</v>
      </c>
      <c r="AE986" s="55" t="n">
        <f aca="false">IF(AND(C985=C986,AA985=AA986-1),AC985,"")</f>
        <v>0</v>
      </c>
      <c r="AF986" s="55" t="n">
        <f aca="false">IF(AA986=1,"",IF(AND(AB986=1,AD986&lt;&gt;1),1,0))</f>
        <v>0</v>
      </c>
      <c r="AG986" s="55" t="n">
        <f aca="false">IF(AA986=1,"",IF(AND(AC986=1,AE986&lt;&gt;1),1,0))</f>
        <v>0</v>
      </c>
      <c r="AH986" s="60" t="str">
        <f aca="false">IF(AND(E986&gt;0,AA986&lt;2,NOT(AND(C987=C986,AA987=AA986+1))),INDEX(DATAS,AA986+1),"")</f>
        <v/>
      </c>
      <c r="AI986" s="60" t="str">
        <f aca="false">IF(AND(AC986=1,AA986&lt;2),IF(AND(C987=C986,AA987=AA986+1),IF(AC987=1,"",INDEX(DATAS,AA986+1)),INDEX(DATAS,AA986+1)),"")</f>
        <v/>
      </c>
    </row>
    <row r="987" customFormat="false" ht="15" hidden="false" customHeight="false" outlineLevel="0" collapsed="false">
      <c r="A987" s="60" t="n">
        <v>46309</v>
      </c>
      <c r="B987" s="0" t="n">
        <v>7</v>
      </c>
      <c r="C987" s="0" t="n">
        <v>4269</v>
      </c>
      <c r="D987" s="0" t="n">
        <v>335</v>
      </c>
      <c r="E987" s="0" t="n">
        <v>2</v>
      </c>
      <c r="F987" s="55" t="s">
        <v>523</v>
      </c>
      <c r="I987" s="55" t="s">
        <v>162</v>
      </c>
      <c r="J987" s="0" t="n">
        <v>176</v>
      </c>
      <c r="K987" s="0" t="n">
        <v>64</v>
      </c>
      <c r="L987" s="0" t="n">
        <v>217</v>
      </c>
      <c r="M987" s="0" t="n">
        <v>383.25</v>
      </c>
      <c r="N987" s="0" t="n">
        <v>53.03</v>
      </c>
      <c r="O987" s="0" t="n">
        <v>27.49</v>
      </c>
      <c r="P987" s="0" t="n">
        <v>5.18</v>
      </c>
      <c r="Q987" s="0" t="n">
        <v>4.13</v>
      </c>
      <c r="R987" s="0" t="n">
        <v>6402</v>
      </c>
      <c r="S987" s="0" t="n">
        <v>12578</v>
      </c>
      <c r="T987" s="0" t="n">
        <v>77</v>
      </c>
      <c r="U987" s="0" t="n">
        <v>1466</v>
      </c>
      <c r="V987" s="0" t="n">
        <v>4</v>
      </c>
      <c r="W987" s="60" t="n">
        <v>46093</v>
      </c>
      <c r="X987" s="55" t="n">
        <f aca="false">IF(I987="Male",0,1)</f>
        <v>1</v>
      </c>
      <c r="Y987" s="55" t="n">
        <f aca="false">IF(OR(I987="DNB",I987="Dry DNB"),1,0)</f>
        <v>0</v>
      </c>
      <c r="Z987" s="55" t="n">
        <f aca="false">IF(ISNUMBER(W987),A987-W987,"")</f>
        <v>216</v>
      </c>
      <c r="AA987" s="55" t="n">
        <f aca="false">MATCH(A987,DATAS,0)</f>
        <v>1</v>
      </c>
      <c r="AB987" s="55" t="n">
        <f aca="false">IF(AND(E987&gt;0,OR(AND(B987&gt;=1,B987&lt;=6),B987=10)),1,0)</f>
        <v>0</v>
      </c>
      <c r="AC987" s="55" t="n">
        <f aca="false">IF(AND(E987&gt;0,B987=10),1,0)</f>
        <v>0</v>
      </c>
      <c r="AD987" s="0" t="str">
        <f aca="false">IF(AND(C986=C987,AA986=AA987-1),AB986,"")</f>
        <v/>
      </c>
      <c r="AE987" s="0" t="str">
        <f aca="false">IF(AND(C986=C987,AA986=AA987-1),AC986,"")</f>
        <v/>
      </c>
      <c r="AF987" s="0" t="str">
        <f aca="false">IF(AA987=1,"",IF(AND(AB987=1,AD987&lt;&gt;1),1,0))</f>
        <v/>
      </c>
      <c r="AG987" s="0" t="str">
        <f aca="false">IF(AA987=1,"",IF(AND(AC987=1,AE987&lt;&gt;1),1,0))</f>
        <v/>
      </c>
      <c r="AH987" s="60" t="str">
        <f aca="false">IF(AND(E987&gt;0,AA987&lt;2,NOT(AND(C988=C987,AA988=AA987+1))),INDEX(DATAS,AA987+1),"")</f>
        <v/>
      </c>
      <c r="AI987" s="60" t="str">
        <f aca="false">IF(AND(AC987=1,AA987&lt;2),IF(AND(C988=C987,AA988=AA987+1),IF(AC988=1,"",INDEX(DATAS,AA987+1)),INDEX(DATAS,AA987+1)),"")</f>
        <v/>
      </c>
    </row>
    <row r="988" customFormat="false" ht="15" hidden="false" customHeight="false" outlineLevel="0" collapsed="false">
      <c r="A988" s="60" t="n">
        <v>46310</v>
      </c>
      <c r="B988" s="0" t="n">
        <v>7</v>
      </c>
      <c r="C988" s="0" t="n">
        <v>4269</v>
      </c>
      <c r="D988" s="0" t="n">
        <v>335</v>
      </c>
      <c r="E988" s="0" t="n">
        <v>2</v>
      </c>
      <c r="F988" s="55" t="s">
        <v>523</v>
      </c>
      <c r="I988" s="55" t="s">
        <v>162</v>
      </c>
      <c r="J988" s="0" t="n">
        <v>176</v>
      </c>
      <c r="K988" s="0" t="n">
        <v>64</v>
      </c>
      <c r="L988" s="0" t="n">
        <v>218</v>
      </c>
      <c r="M988" s="0" t="n">
        <v>383.25</v>
      </c>
      <c r="N988" s="0" t="n">
        <v>53.03</v>
      </c>
      <c r="O988" s="0" t="n">
        <v>27.49</v>
      </c>
      <c r="P988" s="0" t="n">
        <v>5.18</v>
      </c>
      <c r="Q988" s="0" t="n">
        <v>4.13</v>
      </c>
      <c r="T988" s="0" t="n">
        <v>77</v>
      </c>
      <c r="U988" s="0" t="n">
        <v>1467</v>
      </c>
      <c r="V988" s="0" t="n">
        <v>4</v>
      </c>
      <c r="W988" s="60" t="n">
        <v>46093</v>
      </c>
      <c r="X988" s="55" t="n">
        <f aca="false">IF(I988="Male",0,1)</f>
        <v>1</v>
      </c>
      <c r="Y988" s="55" t="n">
        <f aca="false">IF(OR(I988="DNB",I988="Dry DNB"),1,0)</f>
        <v>0</v>
      </c>
      <c r="Z988" s="55" t="n">
        <f aca="false">IF(ISNUMBER(W988),A988-W988,"")</f>
        <v>217</v>
      </c>
      <c r="AA988" s="55" t="n">
        <f aca="false">MATCH(A988,DATAS,0)</f>
        <v>2</v>
      </c>
      <c r="AB988" s="55" t="n">
        <f aca="false">IF(AND(E988&gt;0,OR(AND(B988&gt;=1,B988&lt;=6),B988=10)),1,0)</f>
        <v>0</v>
      </c>
      <c r="AC988" s="55" t="n">
        <f aca="false">IF(AND(E988&gt;0,B988=10),1,0)</f>
        <v>0</v>
      </c>
      <c r="AD988" s="55" t="n">
        <f aca="false">IF(AND(C987=C988,AA987=AA988-1),AB987,"")</f>
        <v>0</v>
      </c>
      <c r="AE988" s="55" t="n">
        <f aca="false">IF(AND(C987=C988,AA987=AA988-1),AC987,"")</f>
        <v>0</v>
      </c>
      <c r="AF988" s="55" t="n">
        <f aca="false">IF(AA988=1,"",IF(AND(AB988=1,AD988&lt;&gt;1),1,0))</f>
        <v>0</v>
      </c>
      <c r="AG988" s="55" t="n">
        <f aca="false">IF(AA988=1,"",IF(AND(AC988=1,AE988&lt;&gt;1),1,0))</f>
        <v>0</v>
      </c>
      <c r="AH988" s="60" t="str">
        <f aca="false">IF(AND(E988&gt;0,AA988&lt;2,NOT(AND(C989=C988,AA989=AA988+1))),INDEX(DATAS,AA988+1),"")</f>
        <v/>
      </c>
      <c r="AI988" s="60" t="str">
        <f aca="false">IF(AND(AC988=1,AA988&lt;2),IF(AND(C989=C988,AA989=AA988+1),IF(AC989=1,"",INDEX(DATAS,AA988+1)),INDEX(DATAS,AA988+1)),"")</f>
        <v/>
      </c>
    </row>
    <row r="989" customFormat="false" ht="15" hidden="false" customHeight="false" outlineLevel="0" collapsed="false">
      <c r="A989" s="60" t="n">
        <v>46309</v>
      </c>
      <c r="B989" s="0" t="n">
        <v>3</v>
      </c>
      <c r="C989" s="0" t="n">
        <v>4271</v>
      </c>
      <c r="D989" s="0" t="n">
        <v>31</v>
      </c>
      <c r="E989" s="0" t="n">
        <v>3</v>
      </c>
      <c r="F989" s="55" t="s">
        <v>523</v>
      </c>
      <c r="G989" s="0" t="n">
        <v>58.3</v>
      </c>
      <c r="H989" s="0" t="n">
        <v>54</v>
      </c>
      <c r="I989" s="55" t="s">
        <v>166</v>
      </c>
      <c r="J989" s="0" t="n">
        <v>31</v>
      </c>
      <c r="M989" s="0" t="n">
        <v>535.01</v>
      </c>
      <c r="N989" s="0" t="n">
        <v>44.46</v>
      </c>
      <c r="O989" s="0" t="n">
        <v>22.17</v>
      </c>
      <c r="P989" s="0" t="n">
        <v>4.47</v>
      </c>
      <c r="Q989" s="0" t="n">
        <v>4.57</v>
      </c>
      <c r="R989" s="0" t="n">
        <v>4226</v>
      </c>
      <c r="S989" s="0" t="n">
        <v>8494</v>
      </c>
      <c r="U989" s="0" t="n">
        <v>1466</v>
      </c>
      <c r="V989" s="0" t="n">
        <v>0</v>
      </c>
      <c r="X989" s="55" t="n">
        <f aca="false">IF(I989="Male",0,1)</f>
        <v>1</v>
      </c>
      <c r="Y989" s="55" t="n">
        <f aca="false">IF(OR(I989="DNB",I989="Dry DNB"),1,0)</f>
        <v>0</v>
      </c>
      <c r="Z989" s="0" t="str">
        <f aca="false">IF(ISNUMBER(W989),A989-W989,"")</f>
        <v/>
      </c>
      <c r="AA989" s="55" t="n">
        <f aca="false">MATCH(A989,DATAS,0)</f>
        <v>1</v>
      </c>
      <c r="AB989" s="55" t="n">
        <f aca="false">IF(AND(E989&gt;0,OR(AND(B989&gt;=1,B989&lt;=6),B989=10)),1,0)</f>
        <v>1</v>
      </c>
      <c r="AC989" s="55" t="n">
        <f aca="false">IF(AND(E989&gt;0,B989=10),1,0)</f>
        <v>0</v>
      </c>
      <c r="AD989" s="0" t="str">
        <f aca="false">IF(AND(C988=C989,AA988=AA989-1),AB988,"")</f>
        <v/>
      </c>
      <c r="AE989" s="0" t="str">
        <f aca="false">IF(AND(C988=C989,AA988=AA989-1),AC988,"")</f>
        <v/>
      </c>
      <c r="AF989" s="0" t="str">
        <f aca="false">IF(AA989=1,"",IF(AND(AB989=1,AD989&lt;&gt;1),1,0))</f>
        <v/>
      </c>
      <c r="AG989" s="0" t="str">
        <f aca="false">IF(AA989=1,"",IF(AND(AC989=1,AE989&lt;&gt;1),1,0))</f>
        <v/>
      </c>
      <c r="AH989" s="60" t="str">
        <f aca="false">IF(AND(E989&gt;0,AA989&lt;2,NOT(AND(C990=C989,AA990=AA989+1))),INDEX(DATAS,AA989+1),"")</f>
        <v/>
      </c>
      <c r="AI989" s="60" t="str">
        <f aca="false">IF(AND(AC989=1,AA989&lt;2),IF(AND(C990=C989,AA990=AA989+1),IF(AC990=1,"",INDEX(DATAS,AA989+1)),INDEX(DATAS,AA989+1)),"")</f>
        <v/>
      </c>
    </row>
    <row r="990" customFormat="false" ht="15" hidden="false" customHeight="false" outlineLevel="0" collapsed="false">
      <c r="A990" s="60" t="n">
        <v>46310</v>
      </c>
      <c r="B990" s="0" t="n">
        <v>3</v>
      </c>
      <c r="C990" s="0" t="n">
        <v>4271</v>
      </c>
      <c r="D990" s="0" t="n">
        <v>32</v>
      </c>
      <c r="E990" s="0" t="n">
        <v>3</v>
      </c>
      <c r="F990" s="55" t="s">
        <v>523</v>
      </c>
      <c r="G990" s="0" t="n">
        <v>58.9</v>
      </c>
      <c r="H990" s="0" t="n">
        <v>55</v>
      </c>
      <c r="I990" s="55" t="s">
        <v>166</v>
      </c>
      <c r="J990" s="0" t="n">
        <v>32</v>
      </c>
      <c r="M990" s="0" t="n">
        <v>535.01</v>
      </c>
      <c r="N990" s="0" t="n">
        <v>44.46</v>
      </c>
      <c r="O990" s="0" t="n">
        <v>22.17</v>
      </c>
      <c r="P990" s="0" t="n">
        <v>4.47</v>
      </c>
      <c r="Q990" s="0" t="n">
        <v>4.57</v>
      </c>
      <c r="U990" s="0" t="n">
        <v>1467</v>
      </c>
      <c r="V990" s="0" t="n">
        <v>0</v>
      </c>
      <c r="X990" s="55" t="n">
        <f aca="false">IF(I990="Male",0,1)</f>
        <v>1</v>
      </c>
      <c r="Y990" s="55" t="n">
        <f aca="false">IF(OR(I990="DNB",I990="Dry DNB"),1,0)</f>
        <v>0</v>
      </c>
      <c r="Z990" s="0" t="str">
        <f aca="false">IF(ISNUMBER(W990),A990-W990,"")</f>
        <v/>
      </c>
      <c r="AA990" s="55" t="n">
        <f aca="false">MATCH(A990,DATAS,0)</f>
        <v>2</v>
      </c>
      <c r="AB990" s="55" t="n">
        <f aca="false">IF(AND(E990&gt;0,OR(AND(B990&gt;=1,B990&lt;=6),B990=10)),1,0)</f>
        <v>1</v>
      </c>
      <c r="AC990" s="55" t="n">
        <f aca="false">IF(AND(E990&gt;0,B990=10),1,0)</f>
        <v>0</v>
      </c>
      <c r="AD990" s="55" t="n">
        <f aca="false">IF(AND(C989=C990,AA989=AA990-1),AB989,"")</f>
        <v>1</v>
      </c>
      <c r="AE990" s="55" t="n">
        <f aca="false">IF(AND(C989=C990,AA989=AA990-1),AC989,"")</f>
        <v>0</v>
      </c>
      <c r="AF990" s="55" t="n">
        <f aca="false">IF(AA990=1,"",IF(AND(AB990=1,AD990&lt;&gt;1),1,0))</f>
        <v>0</v>
      </c>
      <c r="AG990" s="55" t="n">
        <f aca="false">IF(AA990=1,"",IF(AND(AC990=1,AE990&lt;&gt;1),1,0))</f>
        <v>0</v>
      </c>
      <c r="AH990" s="60" t="str">
        <f aca="false">IF(AND(E990&gt;0,AA990&lt;2,NOT(AND(C991=C990,AA991=AA990+1))),INDEX(DATAS,AA990+1),"")</f>
        <v/>
      </c>
      <c r="AI990" s="60" t="str">
        <f aca="false">IF(AND(AC990=1,AA990&lt;2),IF(AND(C991=C990,AA991=AA990+1),IF(AC991=1,"",INDEX(DATAS,AA990+1)),INDEX(DATAS,AA990+1)),"")</f>
        <v/>
      </c>
    </row>
    <row r="991" customFormat="false" ht="15" hidden="false" customHeight="false" outlineLevel="0" collapsed="false">
      <c r="A991" s="60" t="n">
        <v>46309</v>
      </c>
      <c r="B991" s="0" t="n">
        <v>6</v>
      </c>
      <c r="C991" s="0" t="n">
        <v>4272</v>
      </c>
      <c r="D991" s="0" t="n">
        <v>37</v>
      </c>
      <c r="E991" s="0" t="n">
        <v>3</v>
      </c>
      <c r="F991" s="55" t="s">
        <v>523</v>
      </c>
      <c r="G991" s="0" t="n">
        <v>26.3</v>
      </c>
      <c r="H991" s="0" t="n">
        <v>23</v>
      </c>
      <c r="I991" s="55" t="s">
        <v>166</v>
      </c>
      <c r="J991" s="0" t="n">
        <v>37</v>
      </c>
      <c r="M991" s="0" t="n">
        <v>232.9</v>
      </c>
      <c r="N991" s="0" t="n">
        <v>58.66</v>
      </c>
      <c r="O991" s="0" t="n">
        <v>31.79</v>
      </c>
      <c r="R991" s="0" t="n">
        <v>1885</v>
      </c>
      <c r="S991" s="0" t="n">
        <v>3789</v>
      </c>
      <c r="U991" s="0" t="n">
        <v>1466</v>
      </c>
      <c r="V991" s="0" t="n">
        <v>0</v>
      </c>
      <c r="X991" s="55" t="n">
        <f aca="false">IF(I991="Male",0,1)</f>
        <v>1</v>
      </c>
      <c r="Y991" s="55" t="n">
        <f aca="false">IF(OR(I991="DNB",I991="Dry DNB"),1,0)</f>
        <v>0</v>
      </c>
      <c r="Z991" s="0" t="str">
        <f aca="false">IF(ISNUMBER(W991),A991-W991,"")</f>
        <v/>
      </c>
      <c r="AA991" s="55" t="n">
        <f aca="false">MATCH(A991,DATAS,0)</f>
        <v>1</v>
      </c>
      <c r="AB991" s="55" t="n">
        <f aca="false">IF(AND(E991&gt;0,OR(AND(B991&gt;=1,B991&lt;=6),B991=10)),1,0)</f>
        <v>1</v>
      </c>
      <c r="AC991" s="55" t="n">
        <f aca="false">IF(AND(E991&gt;0,B991=10),1,0)</f>
        <v>0</v>
      </c>
      <c r="AD991" s="0" t="str">
        <f aca="false">IF(AND(C990=C991,AA990=AA991-1),AB990,"")</f>
        <v/>
      </c>
      <c r="AE991" s="0" t="str">
        <f aca="false">IF(AND(C990=C991,AA990=AA991-1),AC990,"")</f>
        <v/>
      </c>
      <c r="AF991" s="0" t="str">
        <f aca="false">IF(AA991=1,"",IF(AND(AB991=1,AD991&lt;&gt;1),1,0))</f>
        <v/>
      </c>
      <c r="AG991" s="0" t="str">
        <f aca="false">IF(AA991=1,"",IF(AND(AC991=1,AE991&lt;&gt;1),1,0))</f>
        <v/>
      </c>
      <c r="AH991" s="60" t="str">
        <f aca="false">IF(AND(E991&gt;0,AA991&lt;2,NOT(AND(C992=C991,AA992=AA991+1))),INDEX(DATAS,AA991+1),"")</f>
        <v/>
      </c>
      <c r="AI991" s="60" t="str">
        <f aca="false">IF(AND(AC991=1,AA991&lt;2),IF(AND(C992=C991,AA992=AA991+1),IF(AC992=1,"",INDEX(DATAS,AA991+1)),INDEX(DATAS,AA991+1)),"")</f>
        <v/>
      </c>
    </row>
    <row r="992" customFormat="false" ht="15" hidden="false" customHeight="false" outlineLevel="0" collapsed="false">
      <c r="A992" s="60" t="n">
        <v>46310</v>
      </c>
      <c r="B992" s="0" t="n">
        <v>6</v>
      </c>
      <c r="C992" s="0" t="n">
        <v>4272</v>
      </c>
      <c r="D992" s="0" t="n">
        <v>38</v>
      </c>
      <c r="E992" s="0" t="n">
        <v>3</v>
      </c>
      <c r="F992" s="55" t="s">
        <v>523</v>
      </c>
      <c r="G992" s="0" t="n">
        <v>28.3</v>
      </c>
      <c r="H992" s="0" t="n">
        <v>24</v>
      </c>
      <c r="I992" s="55" t="s">
        <v>166</v>
      </c>
      <c r="J992" s="0" t="n">
        <v>38</v>
      </c>
      <c r="M992" s="0" t="n">
        <v>232.9</v>
      </c>
      <c r="N992" s="0" t="n">
        <v>58.66</v>
      </c>
      <c r="O992" s="0" t="n">
        <v>31.79</v>
      </c>
      <c r="U992" s="0" t="n">
        <v>1467</v>
      </c>
      <c r="V992" s="0" t="n">
        <v>0</v>
      </c>
      <c r="X992" s="55" t="n">
        <f aca="false">IF(I992="Male",0,1)</f>
        <v>1</v>
      </c>
      <c r="Y992" s="55" t="n">
        <f aca="false">IF(OR(I992="DNB",I992="Dry DNB"),1,0)</f>
        <v>0</v>
      </c>
      <c r="Z992" s="0" t="str">
        <f aca="false">IF(ISNUMBER(W992),A992-W992,"")</f>
        <v/>
      </c>
      <c r="AA992" s="55" t="n">
        <f aca="false">MATCH(A992,DATAS,0)</f>
        <v>2</v>
      </c>
      <c r="AB992" s="55" t="n">
        <f aca="false">IF(AND(E992&gt;0,OR(AND(B992&gt;=1,B992&lt;=6),B992=10)),1,0)</f>
        <v>1</v>
      </c>
      <c r="AC992" s="55" t="n">
        <f aca="false">IF(AND(E992&gt;0,B992=10),1,0)</f>
        <v>0</v>
      </c>
      <c r="AD992" s="55" t="n">
        <f aca="false">IF(AND(C991=C992,AA991=AA992-1),AB991,"")</f>
        <v>1</v>
      </c>
      <c r="AE992" s="55" t="n">
        <f aca="false">IF(AND(C991=C992,AA991=AA992-1),AC991,"")</f>
        <v>0</v>
      </c>
      <c r="AF992" s="55" t="n">
        <f aca="false">IF(AA992=1,"",IF(AND(AB992=1,AD992&lt;&gt;1),1,0))</f>
        <v>0</v>
      </c>
      <c r="AG992" s="55" t="n">
        <f aca="false">IF(AA992=1,"",IF(AND(AC992=1,AE992&lt;&gt;1),1,0))</f>
        <v>0</v>
      </c>
      <c r="AH992" s="60" t="str">
        <f aca="false">IF(AND(E992&gt;0,AA992&lt;2,NOT(AND(C993=C992,AA993=AA992+1))),INDEX(DATAS,AA992+1),"")</f>
        <v/>
      </c>
      <c r="AI992" s="60" t="str">
        <f aca="false">IF(AND(AC992=1,AA992&lt;2),IF(AND(C993=C992,AA993=AA992+1),IF(AC993=1,"",INDEX(DATAS,AA992+1)),INDEX(DATAS,AA992+1)),"")</f>
        <v/>
      </c>
    </row>
    <row r="993" customFormat="false" ht="15" hidden="false" customHeight="false" outlineLevel="0" collapsed="false">
      <c r="A993" s="60" t="n">
        <v>46309</v>
      </c>
      <c r="B993" s="0" t="n">
        <v>2</v>
      </c>
      <c r="C993" s="0" t="n">
        <v>4274</v>
      </c>
      <c r="D993" s="0" t="n">
        <v>106</v>
      </c>
      <c r="E993" s="0" t="n">
        <v>3</v>
      </c>
      <c r="F993" s="55" t="s">
        <v>524</v>
      </c>
      <c r="G993" s="0" t="n">
        <v>72.4</v>
      </c>
      <c r="H993" s="0" t="n">
        <v>68</v>
      </c>
      <c r="I993" s="55" t="s">
        <v>187</v>
      </c>
      <c r="J993" s="0" t="n">
        <v>106</v>
      </c>
      <c r="K993" s="0" t="n">
        <v>64</v>
      </c>
      <c r="M993" s="0" t="n">
        <v>487.72</v>
      </c>
      <c r="N993" s="0" t="n">
        <v>72.88</v>
      </c>
      <c r="O993" s="0" t="n">
        <v>34.86</v>
      </c>
      <c r="P993" s="0" t="n">
        <v>3.45</v>
      </c>
      <c r="Q993" s="0" t="n">
        <v>3.11</v>
      </c>
      <c r="R993" s="0" t="n">
        <v>6471</v>
      </c>
      <c r="S993" s="0" t="n">
        <v>13033</v>
      </c>
      <c r="T993" s="0" t="n">
        <v>75.15</v>
      </c>
      <c r="U993" s="0" t="n">
        <v>1465</v>
      </c>
      <c r="V993" s="0" t="n">
        <v>2</v>
      </c>
      <c r="W993" s="60" t="n">
        <v>46310</v>
      </c>
      <c r="X993" s="55" t="n">
        <f aca="false">IF(I993="Male",0,1)</f>
        <v>1</v>
      </c>
      <c r="Y993" s="55" t="n">
        <f aca="false">IF(OR(I993="DNB",I993="Dry DNB"),1,0)</f>
        <v>0</v>
      </c>
      <c r="Z993" s="55" t="n">
        <f aca="false">IF(ISNUMBER(W993),A993-W993,"")</f>
        <v>-1</v>
      </c>
      <c r="AA993" s="55" t="n">
        <f aca="false">MATCH(A993,DATAS,0)</f>
        <v>1</v>
      </c>
      <c r="AB993" s="55" t="n">
        <f aca="false">IF(AND(E993&gt;0,OR(AND(B993&gt;=1,B993&lt;=6),B993=10)),1,0)</f>
        <v>1</v>
      </c>
      <c r="AC993" s="55" t="n">
        <f aca="false">IF(AND(E993&gt;0,B993=10),1,0)</f>
        <v>0</v>
      </c>
      <c r="AD993" s="0" t="str">
        <f aca="false">IF(AND(C992=C993,AA992=AA993-1),AB992,"")</f>
        <v/>
      </c>
      <c r="AE993" s="0" t="str">
        <f aca="false">IF(AND(C992=C993,AA992=AA993-1),AC992,"")</f>
        <v/>
      </c>
      <c r="AF993" s="0" t="str">
        <f aca="false">IF(AA993=1,"",IF(AND(AB993=1,AD993&lt;&gt;1),1,0))</f>
        <v/>
      </c>
      <c r="AG993" s="0" t="str">
        <f aca="false">IF(AA993=1,"",IF(AND(AC993=1,AE993&lt;&gt;1),1,0))</f>
        <v/>
      </c>
      <c r="AH993" s="60" t="str">
        <f aca="false">IF(AND(E993&gt;0,AA993&lt;2,NOT(AND(C994=C993,AA994=AA993+1))),INDEX(DATAS,AA993+1),"")</f>
        <v/>
      </c>
      <c r="AI993" s="60" t="str">
        <f aca="false">IF(AND(AC993=1,AA993&lt;2),IF(AND(C994=C993,AA994=AA993+1),IF(AC994=1,"",INDEX(DATAS,AA993+1)),INDEX(DATAS,AA993+1)),"")</f>
        <v/>
      </c>
    </row>
    <row r="994" customFormat="false" ht="15" hidden="false" customHeight="false" outlineLevel="0" collapsed="false">
      <c r="A994" s="60" t="n">
        <v>46310</v>
      </c>
      <c r="B994" s="0" t="n">
        <v>2</v>
      </c>
      <c r="C994" s="0" t="n">
        <v>4274</v>
      </c>
      <c r="D994" s="0" t="n">
        <v>107</v>
      </c>
      <c r="E994" s="0" t="n">
        <v>3</v>
      </c>
      <c r="F994" s="55" t="s">
        <v>524</v>
      </c>
      <c r="G994" s="0" t="n">
        <v>69.5</v>
      </c>
      <c r="H994" s="0" t="n">
        <v>68</v>
      </c>
      <c r="I994" s="55" t="s">
        <v>187</v>
      </c>
      <c r="J994" s="0" t="n">
        <v>107</v>
      </c>
      <c r="K994" s="0" t="n">
        <v>64</v>
      </c>
      <c r="M994" s="0" t="n">
        <v>487.72</v>
      </c>
      <c r="N994" s="0" t="n">
        <v>72.88</v>
      </c>
      <c r="O994" s="0" t="n">
        <v>34.86</v>
      </c>
      <c r="P994" s="0" t="n">
        <v>3.45</v>
      </c>
      <c r="Q994" s="0" t="n">
        <v>3.11</v>
      </c>
      <c r="T994" s="0" t="n">
        <v>75.15</v>
      </c>
      <c r="U994" s="0" t="n">
        <v>1466</v>
      </c>
      <c r="V994" s="0" t="n">
        <v>2</v>
      </c>
      <c r="W994" s="60" t="n">
        <v>46310</v>
      </c>
      <c r="X994" s="55" t="n">
        <f aca="false">IF(I994="Male",0,1)</f>
        <v>1</v>
      </c>
      <c r="Y994" s="55" t="n">
        <f aca="false">IF(OR(I994="DNB",I994="Dry DNB"),1,0)</f>
        <v>0</v>
      </c>
      <c r="Z994" s="55" t="n">
        <f aca="false">IF(ISNUMBER(W994),A994-W994,"")</f>
        <v>0</v>
      </c>
      <c r="AA994" s="55" t="n">
        <f aca="false">MATCH(A994,DATAS,0)</f>
        <v>2</v>
      </c>
      <c r="AB994" s="55" t="n">
        <f aca="false">IF(AND(E994&gt;0,OR(AND(B994&gt;=1,B994&lt;=6),B994=10)),1,0)</f>
        <v>1</v>
      </c>
      <c r="AC994" s="55" t="n">
        <f aca="false">IF(AND(E994&gt;0,B994=10),1,0)</f>
        <v>0</v>
      </c>
      <c r="AD994" s="55" t="n">
        <f aca="false">IF(AND(C993=C994,AA993=AA994-1),AB993,"")</f>
        <v>1</v>
      </c>
      <c r="AE994" s="55" t="n">
        <f aca="false">IF(AND(C993=C994,AA993=AA994-1),AC993,"")</f>
        <v>0</v>
      </c>
      <c r="AF994" s="55" t="n">
        <f aca="false">IF(AA994=1,"",IF(AND(AB994=1,AD994&lt;&gt;1),1,0))</f>
        <v>0</v>
      </c>
      <c r="AG994" s="55" t="n">
        <f aca="false">IF(AA994=1,"",IF(AND(AC994=1,AE994&lt;&gt;1),1,0))</f>
        <v>0</v>
      </c>
      <c r="AH994" s="60" t="str">
        <f aca="false">IF(AND(E994&gt;0,AA994&lt;2,NOT(AND(C995=C994,AA995=AA994+1))),INDEX(DATAS,AA994+1),"")</f>
        <v/>
      </c>
      <c r="AI994" s="60" t="str">
        <f aca="false">IF(AND(AC994=1,AA994&lt;2),IF(AND(C995=C994,AA995=AA994+1),IF(AC995=1,"",INDEX(DATAS,AA994+1)),INDEX(DATAS,AA994+1)),"")</f>
        <v/>
      </c>
    </row>
    <row r="995" customFormat="false" ht="15" hidden="false" customHeight="false" outlineLevel="0" collapsed="false">
      <c r="A995" s="60" t="n">
        <v>46309</v>
      </c>
      <c r="B995" s="0" t="n">
        <v>3</v>
      </c>
      <c r="C995" s="0" t="n">
        <v>4275</v>
      </c>
      <c r="D995" s="0" t="n">
        <v>4</v>
      </c>
      <c r="E995" s="0" t="n">
        <v>3</v>
      </c>
      <c r="F995" s="55" t="s">
        <v>525</v>
      </c>
      <c r="G995" s="0" t="n">
        <v>33.1</v>
      </c>
      <c r="H995" s="0" t="n">
        <v>28</v>
      </c>
      <c r="I995" s="55" t="s">
        <v>166</v>
      </c>
      <c r="J995" s="0" t="n">
        <v>4</v>
      </c>
      <c r="M995" s="0" t="n">
        <v>856.73</v>
      </c>
      <c r="N995" s="0" t="n">
        <v>76.08</v>
      </c>
      <c r="O995" s="0" t="n">
        <v>46.52</v>
      </c>
      <c r="R995" s="0" t="n">
        <v>3078</v>
      </c>
      <c r="S995" s="0" t="n">
        <v>6188</v>
      </c>
      <c r="U995" s="0" t="n">
        <v>1464</v>
      </c>
      <c r="V995" s="0" t="n">
        <v>0</v>
      </c>
      <c r="X995" s="55" t="n">
        <f aca="false">IF(I995="Male",0,1)</f>
        <v>1</v>
      </c>
      <c r="Y995" s="55" t="n">
        <f aca="false">IF(OR(I995="DNB",I995="Dry DNB"),1,0)</f>
        <v>0</v>
      </c>
      <c r="Z995" s="0" t="str">
        <f aca="false">IF(ISNUMBER(W995),A995-W995,"")</f>
        <v/>
      </c>
      <c r="AA995" s="55" t="n">
        <f aca="false">MATCH(A995,DATAS,0)</f>
        <v>1</v>
      </c>
      <c r="AB995" s="55" t="n">
        <f aca="false">IF(AND(E995&gt;0,OR(AND(B995&gt;=1,B995&lt;=6),B995=10)),1,0)</f>
        <v>1</v>
      </c>
      <c r="AC995" s="55" t="n">
        <f aca="false">IF(AND(E995&gt;0,B995=10),1,0)</f>
        <v>0</v>
      </c>
      <c r="AD995" s="0" t="str">
        <f aca="false">IF(AND(C994=C995,AA994=AA995-1),AB994,"")</f>
        <v/>
      </c>
      <c r="AE995" s="0" t="str">
        <f aca="false">IF(AND(C994=C995,AA994=AA995-1),AC994,"")</f>
        <v/>
      </c>
      <c r="AF995" s="0" t="str">
        <f aca="false">IF(AA995=1,"",IF(AND(AB995=1,AD995&lt;&gt;1),1,0))</f>
        <v/>
      </c>
      <c r="AG995" s="0" t="str">
        <f aca="false">IF(AA995=1,"",IF(AND(AC995=1,AE995&lt;&gt;1),1,0))</f>
        <v/>
      </c>
      <c r="AH995" s="60" t="str">
        <f aca="false">IF(AND(E995&gt;0,AA995&lt;2,NOT(AND(C996=C995,AA996=AA995+1))),INDEX(DATAS,AA995+1),"")</f>
        <v/>
      </c>
      <c r="AI995" s="60" t="str">
        <f aca="false">IF(AND(AC995=1,AA995&lt;2),IF(AND(C996=C995,AA996=AA995+1),IF(AC996=1,"",INDEX(DATAS,AA995+1)),INDEX(DATAS,AA995+1)),"")</f>
        <v/>
      </c>
    </row>
    <row r="996" customFormat="false" ht="15" hidden="false" customHeight="false" outlineLevel="0" collapsed="false">
      <c r="A996" s="60" t="n">
        <v>46310</v>
      </c>
      <c r="B996" s="0" t="n">
        <v>3</v>
      </c>
      <c r="C996" s="0" t="n">
        <v>4275</v>
      </c>
      <c r="D996" s="0" t="n">
        <v>5</v>
      </c>
      <c r="E996" s="0" t="n">
        <v>3</v>
      </c>
      <c r="F996" s="55" t="s">
        <v>525</v>
      </c>
      <c r="G996" s="0" t="n">
        <v>39.7</v>
      </c>
      <c r="H996" s="0" t="n">
        <v>31</v>
      </c>
      <c r="I996" s="55" t="s">
        <v>166</v>
      </c>
      <c r="J996" s="0" t="n">
        <v>5</v>
      </c>
      <c r="M996" s="0" t="n">
        <v>856.73</v>
      </c>
      <c r="N996" s="0" t="n">
        <v>76.08</v>
      </c>
      <c r="O996" s="0" t="n">
        <v>46.52</v>
      </c>
      <c r="U996" s="0" t="n">
        <v>1465</v>
      </c>
      <c r="V996" s="0" t="n">
        <v>0</v>
      </c>
      <c r="X996" s="55" t="n">
        <f aca="false">IF(I996="Male",0,1)</f>
        <v>1</v>
      </c>
      <c r="Y996" s="55" t="n">
        <f aca="false">IF(OR(I996="DNB",I996="Dry DNB"),1,0)</f>
        <v>0</v>
      </c>
      <c r="Z996" s="0" t="str">
        <f aca="false">IF(ISNUMBER(W996),A996-W996,"")</f>
        <v/>
      </c>
      <c r="AA996" s="55" t="n">
        <f aca="false">MATCH(A996,DATAS,0)</f>
        <v>2</v>
      </c>
      <c r="AB996" s="55" t="n">
        <f aca="false">IF(AND(E996&gt;0,OR(AND(B996&gt;=1,B996&lt;=6),B996=10)),1,0)</f>
        <v>1</v>
      </c>
      <c r="AC996" s="55" t="n">
        <f aca="false">IF(AND(E996&gt;0,B996=10),1,0)</f>
        <v>0</v>
      </c>
      <c r="AD996" s="55" t="n">
        <f aca="false">IF(AND(C995=C996,AA995=AA996-1),AB995,"")</f>
        <v>1</v>
      </c>
      <c r="AE996" s="55" t="n">
        <f aca="false">IF(AND(C995=C996,AA995=AA996-1),AC995,"")</f>
        <v>0</v>
      </c>
      <c r="AF996" s="55" t="n">
        <f aca="false">IF(AA996=1,"",IF(AND(AB996=1,AD996&lt;&gt;1),1,0))</f>
        <v>0</v>
      </c>
      <c r="AG996" s="55" t="n">
        <f aca="false">IF(AA996=1,"",IF(AND(AC996=1,AE996&lt;&gt;1),1,0))</f>
        <v>0</v>
      </c>
      <c r="AH996" s="60" t="str">
        <f aca="false">IF(AND(E996&gt;0,AA996&lt;2,NOT(AND(C997=C996,AA997=AA996+1))),INDEX(DATAS,AA996+1),"")</f>
        <v/>
      </c>
      <c r="AI996" s="60" t="str">
        <f aca="false">IF(AND(AC996=1,AA996&lt;2),IF(AND(C997=C996,AA997=AA996+1),IF(AC997=1,"",INDEX(DATAS,AA996+1)),INDEX(DATAS,AA996+1)),"")</f>
        <v/>
      </c>
    </row>
    <row r="997" customFormat="false" ht="15" hidden="false" customHeight="false" outlineLevel="0" collapsed="false">
      <c r="A997" s="60" t="n">
        <v>46309</v>
      </c>
      <c r="B997" s="0" t="n">
        <v>5</v>
      </c>
      <c r="C997" s="0" t="n">
        <v>4278</v>
      </c>
      <c r="D997" s="0" t="n">
        <v>310</v>
      </c>
      <c r="E997" s="0" t="n">
        <v>2</v>
      </c>
      <c r="F997" s="55" t="s">
        <v>526</v>
      </c>
      <c r="G997" s="0" t="n">
        <v>26.3</v>
      </c>
      <c r="H997" s="0" t="n">
        <v>23</v>
      </c>
      <c r="I997" s="55" t="s">
        <v>157</v>
      </c>
      <c r="J997" s="0" t="n">
        <v>107</v>
      </c>
      <c r="K997" s="0" t="n">
        <v>65</v>
      </c>
      <c r="L997" s="0" t="n">
        <v>203</v>
      </c>
      <c r="M997" s="0" t="n">
        <v>866.59</v>
      </c>
      <c r="N997" s="0" t="n">
        <v>56.03</v>
      </c>
      <c r="O997" s="0" t="n">
        <v>37.48</v>
      </c>
      <c r="P997" s="0" t="n">
        <v>5.35</v>
      </c>
      <c r="Q997" s="0" t="n">
        <v>3.64</v>
      </c>
      <c r="R997" s="0" t="n">
        <v>6138</v>
      </c>
      <c r="S997" s="0" t="n">
        <v>12070</v>
      </c>
      <c r="T997" s="0" t="n">
        <v>61.25</v>
      </c>
      <c r="U997" s="0" t="n">
        <v>1461</v>
      </c>
      <c r="V997" s="0" t="n">
        <v>2</v>
      </c>
      <c r="W997" s="60" t="n">
        <v>46107</v>
      </c>
      <c r="X997" s="55" t="n">
        <f aca="false">IF(I997="Male",0,1)</f>
        <v>1</v>
      </c>
      <c r="Y997" s="55" t="n">
        <f aca="false">IF(OR(I997="DNB",I997="Dry DNB"),1,0)</f>
        <v>0</v>
      </c>
      <c r="Z997" s="55" t="n">
        <f aca="false">IF(ISNUMBER(W997),A997-W997,"")</f>
        <v>202</v>
      </c>
      <c r="AA997" s="55" t="n">
        <f aca="false">MATCH(A997,DATAS,0)</f>
        <v>1</v>
      </c>
      <c r="AB997" s="55" t="n">
        <f aca="false">IF(AND(E997&gt;0,OR(AND(B997&gt;=1,B997&lt;=6),B997=10)),1,0)</f>
        <v>1</v>
      </c>
      <c r="AC997" s="55" t="n">
        <f aca="false">IF(AND(E997&gt;0,B997=10),1,0)</f>
        <v>0</v>
      </c>
      <c r="AD997" s="0" t="str">
        <f aca="false">IF(AND(C996=C997,AA996=AA997-1),AB996,"")</f>
        <v/>
      </c>
      <c r="AE997" s="0" t="str">
        <f aca="false">IF(AND(C996=C997,AA996=AA997-1),AC996,"")</f>
        <v/>
      </c>
      <c r="AF997" s="0" t="str">
        <f aca="false">IF(AA997=1,"",IF(AND(AB997=1,AD997&lt;&gt;1),1,0))</f>
        <v/>
      </c>
      <c r="AG997" s="0" t="str">
        <f aca="false">IF(AA997=1,"",IF(AND(AC997=1,AE997&lt;&gt;1),1,0))</f>
        <v/>
      </c>
      <c r="AH997" s="60" t="str">
        <f aca="false">IF(AND(E997&gt;0,AA997&lt;2,NOT(AND(C998=C997,AA998=AA997+1))),INDEX(DATAS,AA997+1),"")</f>
        <v/>
      </c>
      <c r="AI997" s="60" t="str">
        <f aca="false">IF(AND(AC997=1,AA997&lt;2),IF(AND(C998=C997,AA998=AA997+1),IF(AC998=1,"",INDEX(DATAS,AA997+1)),INDEX(DATAS,AA997+1)),"")</f>
        <v/>
      </c>
    </row>
    <row r="998" customFormat="false" ht="15" hidden="false" customHeight="false" outlineLevel="0" collapsed="false">
      <c r="A998" s="60" t="n">
        <v>46310</v>
      </c>
      <c r="B998" s="0" t="n">
        <v>5</v>
      </c>
      <c r="C998" s="0" t="n">
        <v>4278</v>
      </c>
      <c r="D998" s="0" t="n">
        <v>311</v>
      </c>
      <c r="E998" s="0" t="n">
        <v>2</v>
      </c>
      <c r="F998" s="55" t="s">
        <v>526</v>
      </c>
      <c r="G998" s="0" t="n">
        <v>26.5</v>
      </c>
      <c r="H998" s="0" t="n">
        <v>23</v>
      </c>
      <c r="I998" s="55" t="s">
        <v>157</v>
      </c>
      <c r="J998" s="0" t="n">
        <v>107</v>
      </c>
      <c r="K998" s="0" t="n">
        <v>65</v>
      </c>
      <c r="L998" s="0" t="n">
        <v>204</v>
      </c>
      <c r="M998" s="0" t="n">
        <v>866.59</v>
      </c>
      <c r="N998" s="0" t="n">
        <v>56.03</v>
      </c>
      <c r="O998" s="0" t="n">
        <v>37.48</v>
      </c>
      <c r="P998" s="0" t="n">
        <v>5.35</v>
      </c>
      <c r="Q998" s="0" t="n">
        <v>3.64</v>
      </c>
      <c r="T998" s="0" t="n">
        <v>61.25</v>
      </c>
      <c r="U998" s="0" t="n">
        <v>1462</v>
      </c>
      <c r="V998" s="0" t="n">
        <v>2</v>
      </c>
      <c r="W998" s="60" t="n">
        <v>46107</v>
      </c>
      <c r="X998" s="55" t="n">
        <f aca="false">IF(I998="Male",0,1)</f>
        <v>1</v>
      </c>
      <c r="Y998" s="55" t="n">
        <f aca="false">IF(OR(I998="DNB",I998="Dry DNB"),1,0)</f>
        <v>0</v>
      </c>
      <c r="Z998" s="55" t="n">
        <f aca="false">IF(ISNUMBER(W998),A998-W998,"")</f>
        <v>203</v>
      </c>
      <c r="AA998" s="55" t="n">
        <f aca="false">MATCH(A998,DATAS,0)</f>
        <v>2</v>
      </c>
      <c r="AB998" s="55" t="n">
        <f aca="false">IF(AND(E998&gt;0,OR(AND(B998&gt;=1,B998&lt;=6),B998=10)),1,0)</f>
        <v>1</v>
      </c>
      <c r="AC998" s="55" t="n">
        <f aca="false">IF(AND(E998&gt;0,B998=10),1,0)</f>
        <v>0</v>
      </c>
      <c r="AD998" s="55" t="n">
        <f aca="false">IF(AND(C997=C998,AA997=AA998-1),AB997,"")</f>
        <v>1</v>
      </c>
      <c r="AE998" s="55" t="n">
        <f aca="false">IF(AND(C997=C998,AA997=AA998-1),AC997,"")</f>
        <v>0</v>
      </c>
      <c r="AF998" s="55" t="n">
        <f aca="false">IF(AA998=1,"",IF(AND(AB998=1,AD998&lt;&gt;1),1,0))</f>
        <v>0</v>
      </c>
      <c r="AG998" s="55" t="n">
        <f aca="false">IF(AA998=1,"",IF(AND(AC998=1,AE998&lt;&gt;1),1,0))</f>
        <v>0</v>
      </c>
      <c r="AH998" s="60" t="str">
        <f aca="false">IF(AND(E998&gt;0,AA998&lt;2,NOT(AND(C999=C998,AA999=AA998+1))),INDEX(DATAS,AA998+1),"")</f>
        <v/>
      </c>
      <c r="AI998" s="60" t="str">
        <f aca="false">IF(AND(AC998=1,AA998&lt;2),IF(AND(C999=C998,AA999=AA998+1),IF(AC999=1,"",INDEX(DATAS,AA998+1)),INDEX(DATAS,AA998+1)),"")</f>
        <v/>
      </c>
    </row>
    <row r="999" customFormat="false" ht="15" hidden="false" customHeight="false" outlineLevel="0" collapsed="false">
      <c r="A999" s="60" t="n">
        <v>46309</v>
      </c>
      <c r="B999" s="0" t="n">
        <v>5</v>
      </c>
      <c r="C999" s="0" t="n">
        <v>4279</v>
      </c>
      <c r="D999" s="0" t="n">
        <v>70</v>
      </c>
      <c r="E999" s="0" t="n">
        <v>3</v>
      </c>
      <c r="F999" s="55" t="s">
        <v>527</v>
      </c>
      <c r="G999" s="0" t="n">
        <v>38</v>
      </c>
      <c r="H999" s="0" t="n">
        <v>38</v>
      </c>
      <c r="I999" s="55" t="s">
        <v>177</v>
      </c>
      <c r="J999" s="0" t="n">
        <v>70</v>
      </c>
      <c r="M999" s="0" t="n">
        <v>450.42</v>
      </c>
      <c r="N999" s="0" t="n">
        <v>41.81</v>
      </c>
      <c r="O999" s="0" t="n">
        <v>26.54</v>
      </c>
      <c r="P999" s="0" t="n">
        <v>2.94</v>
      </c>
      <c r="Q999" s="0" t="n">
        <v>3.12</v>
      </c>
      <c r="R999" s="0" t="n">
        <v>3940</v>
      </c>
      <c r="S999" s="0" t="n">
        <v>7920</v>
      </c>
      <c r="U999" s="0" t="n">
        <v>1460</v>
      </c>
      <c r="V999" s="0" t="n">
        <v>0</v>
      </c>
      <c r="X999" s="55" t="n">
        <f aca="false">IF(I999="Male",0,1)</f>
        <v>1</v>
      </c>
      <c r="Y999" s="55" t="n">
        <f aca="false">IF(OR(I999="DNB",I999="Dry DNB"),1,0)</f>
        <v>0</v>
      </c>
      <c r="Z999" s="0" t="str">
        <f aca="false">IF(ISNUMBER(W999),A999-W999,"")</f>
        <v/>
      </c>
      <c r="AA999" s="55" t="n">
        <f aca="false">MATCH(A999,DATAS,0)</f>
        <v>1</v>
      </c>
      <c r="AB999" s="55" t="n">
        <f aca="false">IF(AND(E999&gt;0,OR(AND(B999&gt;=1,B999&lt;=6),B999=10)),1,0)</f>
        <v>1</v>
      </c>
      <c r="AC999" s="55" t="n">
        <f aca="false">IF(AND(E999&gt;0,B999=10),1,0)</f>
        <v>0</v>
      </c>
      <c r="AD999" s="0" t="str">
        <f aca="false">IF(AND(C998=C999,AA998=AA999-1),AB998,"")</f>
        <v/>
      </c>
      <c r="AE999" s="0" t="str">
        <f aca="false">IF(AND(C998=C999,AA998=AA999-1),AC998,"")</f>
        <v/>
      </c>
      <c r="AF999" s="0" t="str">
        <f aca="false">IF(AA999=1,"",IF(AND(AB999=1,AD999&lt;&gt;1),1,0))</f>
        <v/>
      </c>
      <c r="AG999" s="0" t="str">
        <f aca="false">IF(AA999=1,"",IF(AND(AC999=1,AE999&lt;&gt;1),1,0))</f>
        <v/>
      </c>
      <c r="AH999" s="60" t="str">
        <f aca="false">IF(AND(E999&gt;0,AA999&lt;2,NOT(AND(C1000=C999,AA1000=AA999+1))),INDEX(DATAS,AA999+1),"")</f>
        <v/>
      </c>
      <c r="AI999" s="60" t="str">
        <f aca="false">IF(AND(AC999=1,AA999&lt;2),IF(AND(C1000=C999,AA1000=AA999+1),IF(AC1000=1,"",INDEX(DATAS,AA999+1)),INDEX(DATAS,AA999+1)),"")</f>
        <v/>
      </c>
    </row>
    <row r="1000" customFormat="false" ht="15" hidden="false" customHeight="false" outlineLevel="0" collapsed="false">
      <c r="A1000" s="60" t="n">
        <v>46310</v>
      </c>
      <c r="B1000" s="0" t="n">
        <v>5</v>
      </c>
      <c r="C1000" s="0" t="n">
        <v>4279</v>
      </c>
      <c r="D1000" s="0" t="n">
        <v>71</v>
      </c>
      <c r="E1000" s="0" t="n">
        <v>3</v>
      </c>
      <c r="F1000" s="55" t="s">
        <v>527</v>
      </c>
      <c r="G1000" s="0" t="n">
        <v>44.8</v>
      </c>
      <c r="H1000" s="0" t="n">
        <v>39</v>
      </c>
      <c r="I1000" s="55" t="s">
        <v>177</v>
      </c>
      <c r="J1000" s="0" t="n">
        <v>71</v>
      </c>
      <c r="M1000" s="0" t="n">
        <v>450.42</v>
      </c>
      <c r="N1000" s="0" t="n">
        <v>41.81</v>
      </c>
      <c r="O1000" s="0" t="n">
        <v>26.54</v>
      </c>
      <c r="P1000" s="0" t="n">
        <v>2.94</v>
      </c>
      <c r="Q1000" s="0" t="n">
        <v>3.12</v>
      </c>
      <c r="U1000" s="0" t="n">
        <v>1461</v>
      </c>
      <c r="V1000" s="0" t="n">
        <v>0</v>
      </c>
      <c r="X1000" s="55" t="n">
        <f aca="false">IF(I1000="Male",0,1)</f>
        <v>1</v>
      </c>
      <c r="Y1000" s="55" t="n">
        <f aca="false">IF(OR(I1000="DNB",I1000="Dry DNB"),1,0)</f>
        <v>0</v>
      </c>
      <c r="Z1000" s="0" t="str">
        <f aca="false">IF(ISNUMBER(W1000),A1000-W1000,"")</f>
        <v/>
      </c>
      <c r="AA1000" s="55" t="n">
        <f aca="false">MATCH(A1000,DATAS,0)</f>
        <v>2</v>
      </c>
      <c r="AB1000" s="55" t="n">
        <f aca="false">IF(AND(E1000&gt;0,OR(AND(B1000&gt;=1,B1000&lt;=6),B1000=10)),1,0)</f>
        <v>1</v>
      </c>
      <c r="AC1000" s="55" t="n">
        <f aca="false">IF(AND(E1000&gt;0,B1000=10),1,0)</f>
        <v>0</v>
      </c>
      <c r="AD1000" s="55" t="n">
        <f aca="false">IF(AND(C999=C1000,AA999=AA1000-1),AB999,"")</f>
        <v>1</v>
      </c>
      <c r="AE1000" s="55" t="n">
        <f aca="false">IF(AND(C999=C1000,AA999=AA1000-1),AC999,"")</f>
        <v>0</v>
      </c>
      <c r="AF1000" s="55" t="n">
        <f aca="false">IF(AA1000=1,"",IF(AND(AB1000=1,AD1000&lt;&gt;1),1,0))</f>
        <v>0</v>
      </c>
      <c r="AG1000" s="55" t="n">
        <f aca="false">IF(AA1000=1,"",IF(AND(AC1000=1,AE1000&lt;&gt;1),1,0))</f>
        <v>0</v>
      </c>
      <c r="AH1000" s="60" t="str">
        <f aca="false">IF(AND(E1000&gt;0,AA1000&lt;2,NOT(AND(C1001=C1000,AA1001=AA1000+1))),INDEX(DATAS,AA1000+1),"")</f>
        <v/>
      </c>
      <c r="AI1000" s="60" t="str">
        <f aca="false">IF(AND(AC1000=1,AA1000&lt;2),IF(AND(C1001=C1000,AA1001=AA1000+1),IF(AC1001=1,"",INDEX(DATAS,AA1000+1)),INDEX(DATAS,AA1000+1)),"")</f>
        <v/>
      </c>
    </row>
    <row r="1001" customFormat="false" ht="15" hidden="false" customHeight="false" outlineLevel="0" collapsed="false">
      <c r="A1001" s="60" t="n">
        <v>46309</v>
      </c>
      <c r="B1001" s="0" t="n">
        <v>3</v>
      </c>
      <c r="C1001" s="0" t="n">
        <v>4280</v>
      </c>
      <c r="D1001" s="0" t="n">
        <v>92</v>
      </c>
      <c r="E1001" s="0" t="n">
        <v>3</v>
      </c>
      <c r="F1001" s="55" t="s">
        <v>527</v>
      </c>
      <c r="G1001" s="0" t="n">
        <v>69.2</v>
      </c>
      <c r="H1001" s="0" t="n">
        <v>64</v>
      </c>
      <c r="I1001" s="55" t="s">
        <v>187</v>
      </c>
      <c r="J1001" s="0" t="n">
        <v>92</v>
      </c>
      <c r="K1001" s="0" t="n">
        <v>64</v>
      </c>
      <c r="M1001" s="0" t="n">
        <v>826.48</v>
      </c>
      <c r="N1001" s="0" t="n">
        <v>60.06</v>
      </c>
      <c r="O1001" s="0" t="n">
        <v>32.01</v>
      </c>
      <c r="P1001" s="0" t="n">
        <v>4.74</v>
      </c>
      <c r="Q1001" s="0" t="n">
        <v>2.97</v>
      </c>
      <c r="R1001" s="0" t="n">
        <v>6197</v>
      </c>
      <c r="S1001" s="0" t="n">
        <v>12456</v>
      </c>
      <c r="T1001" s="0" t="n">
        <v>65.45</v>
      </c>
      <c r="U1001" s="0" t="n">
        <v>1460</v>
      </c>
      <c r="V1001" s="0" t="n">
        <v>1</v>
      </c>
      <c r="W1001" s="60" t="n">
        <v>46282</v>
      </c>
      <c r="X1001" s="55" t="n">
        <f aca="false">IF(I1001="Male",0,1)</f>
        <v>1</v>
      </c>
      <c r="Y1001" s="55" t="n">
        <f aca="false">IF(OR(I1001="DNB",I1001="Dry DNB"),1,0)</f>
        <v>0</v>
      </c>
      <c r="Z1001" s="55" t="n">
        <f aca="false">IF(ISNUMBER(W1001),A1001-W1001,"")</f>
        <v>27</v>
      </c>
      <c r="AA1001" s="55" t="n">
        <f aca="false">MATCH(A1001,DATAS,0)</f>
        <v>1</v>
      </c>
      <c r="AB1001" s="55" t="n">
        <f aca="false">IF(AND(E1001&gt;0,OR(AND(B1001&gt;=1,B1001&lt;=6),B1001=10)),1,0)</f>
        <v>1</v>
      </c>
      <c r="AC1001" s="55" t="n">
        <f aca="false">IF(AND(E1001&gt;0,B1001=10),1,0)</f>
        <v>0</v>
      </c>
      <c r="AD1001" s="0" t="str">
        <f aca="false">IF(AND(C1000=C1001,AA1000=AA1001-1),AB1000,"")</f>
        <v/>
      </c>
      <c r="AE1001" s="0" t="str">
        <f aca="false">IF(AND(C1000=C1001,AA1000=AA1001-1),AC1000,"")</f>
        <v/>
      </c>
      <c r="AF1001" s="0" t="str">
        <f aca="false">IF(AA1001=1,"",IF(AND(AB1001=1,AD1001&lt;&gt;1),1,0))</f>
        <v/>
      </c>
      <c r="AG1001" s="0" t="str">
        <f aca="false">IF(AA1001=1,"",IF(AND(AC1001=1,AE1001&lt;&gt;1),1,0))</f>
        <v/>
      </c>
      <c r="AH1001" s="60" t="str">
        <f aca="false">IF(AND(E1001&gt;0,AA1001&lt;2,NOT(AND(C1002=C1001,AA1002=AA1001+1))),INDEX(DATAS,AA1001+1),"")</f>
        <v/>
      </c>
      <c r="AI1001" s="60" t="str">
        <f aca="false">IF(AND(AC1001=1,AA1001&lt;2),IF(AND(C1002=C1001,AA1002=AA1001+1),IF(AC1002=1,"",INDEX(DATAS,AA1001+1)),INDEX(DATAS,AA1001+1)),"")</f>
        <v/>
      </c>
    </row>
    <row r="1002" customFormat="false" ht="15" hidden="false" customHeight="false" outlineLevel="0" collapsed="false">
      <c r="A1002" s="60" t="n">
        <v>46310</v>
      </c>
      <c r="B1002" s="0" t="n">
        <v>3</v>
      </c>
      <c r="C1002" s="0" t="n">
        <v>4280</v>
      </c>
      <c r="D1002" s="0" t="n">
        <v>93</v>
      </c>
      <c r="E1002" s="0" t="n">
        <v>3</v>
      </c>
      <c r="F1002" s="55" t="s">
        <v>527</v>
      </c>
      <c r="G1002" s="0" t="n">
        <v>71.9</v>
      </c>
      <c r="H1002" s="0" t="n">
        <v>65</v>
      </c>
      <c r="I1002" s="55" t="s">
        <v>187</v>
      </c>
      <c r="J1002" s="0" t="n">
        <v>93</v>
      </c>
      <c r="K1002" s="0" t="n">
        <v>64</v>
      </c>
      <c r="M1002" s="0" t="n">
        <v>826.48</v>
      </c>
      <c r="N1002" s="0" t="n">
        <v>60.06</v>
      </c>
      <c r="O1002" s="0" t="n">
        <v>32.01</v>
      </c>
      <c r="P1002" s="0" t="n">
        <v>4.74</v>
      </c>
      <c r="Q1002" s="0" t="n">
        <v>2.97</v>
      </c>
      <c r="T1002" s="0" t="n">
        <v>65.45</v>
      </c>
      <c r="U1002" s="0" t="n">
        <v>1461</v>
      </c>
      <c r="V1002" s="0" t="n">
        <v>1</v>
      </c>
      <c r="W1002" s="60" t="n">
        <v>46282</v>
      </c>
      <c r="X1002" s="55" t="n">
        <f aca="false">IF(I1002="Male",0,1)</f>
        <v>1</v>
      </c>
      <c r="Y1002" s="55" t="n">
        <f aca="false">IF(OR(I1002="DNB",I1002="Dry DNB"),1,0)</f>
        <v>0</v>
      </c>
      <c r="Z1002" s="55" t="n">
        <f aca="false">IF(ISNUMBER(W1002),A1002-W1002,"")</f>
        <v>28</v>
      </c>
      <c r="AA1002" s="55" t="n">
        <f aca="false">MATCH(A1002,DATAS,0)</f>
        <v>2</v>
      </c>
      <c r="AB1002" s="55" t="n">
        <f aca="false">IF(AND(E1002&gt;0,OR(AND(B1002&gt;=1,B1002&lt;=6),B1002=10)),1,0)</f>
        <v>1</v>
      </c>
      <c r="AC1002" s="55" t="n">
        <f aca="false">IF(AND(E1002&gt;0,B1002=10),1,0)</f>
        <v>0</v>
      </c>
      <c r="AD1002" s="55" t="n">
        <f aca="false">IF(AND(C1001=C1002,AA1001=AA1002-1),AB1001,"")</f>
        <v>1</v>
      </c>
      <c r="AE1002" s="55" t="n">
        <f aca="false">IF(AND(C1001=C1002,AA1001=AA1002-1),AC1001,"")</f>
        <v>0</v>
      </c>
      <c r="AF1002" s="55" t="n">
        <f aca="false">IF(AA1002=1,"",IF(AND(AB1002=1,AD1002&lt;&gt;1),1,0))</f>
        <v>0</v>
      </c>
      <c r="AG1002" s="55" t="n">
        <f aca="false">IF(AA1002=1,"",IF(AND(AC1002=1,AE1002&lt;&gt;1),1,0))</f>
        <v>0</v>
      </c>
      <c r="AH1002" s="60" t="str">
        <f aca="false">IF(AND(E1002&gt;0,AA1002&lt;2,NOT(AND(C1003=C1002,AA1003=AA1002+1))),INDEX(DATAS,AA1002+1),"")</f>
        <v/>
      </c>
      <c r="AI1002" s="60" t="str">
        <f aca="false">IF(AND(AC1002=1,AA1002&lt;2),IF(AND(C1003=C1002,AA1003=AA1002+1),IF(AC1003=1,"",INDEX(DATAS,AA1002+1)),INDEX(DATAS,AA1002+1)),"")</f>
        <v/>
      </c>
    </row>
    <row r="1003" customFormat="false" ht="15" hidden="false" customHeight="false" outlineLevel="0" collapsed="false">
      <c r="A1003" s="60" t="n">
        <v>46309</v>
      </c>
      <c r="B1003" s="0" t="n">
        <v>2</v>
      </c>
      <c r="C1003" s="0" t="n">
        <v>4281</v>
      </c>
      <c r="D1003" s="0" t="n">
        <v>105</v>
      </c>
      <c r="E1003" s="0" t="n">
        <v>3</v>
      </c>
      <c r="F1003" s="55" t="s">
        <v>527</v>
      </c>
      <c r="G1003" s="0" t="n">
        <v>54.5</v>
      </c>
      <c r="H1003" s="0" t="n">
        <v>55</v>
      </c>
      <c r="I1003" s="55" t="s">
        <v>157</v>
      </c>
      <c r="J1003" s="0" t="n">
        <v>63</v>
      </c>
      <c r="K1003" s="0" t="n">
        <v>63</v>
      </c>
      <c r="L1003" s="0" t="n">
        <v>42</v>
      </c>
      <c r="M1003" s="0" t="n">
        <v>741.2</v>
      </c>
      <c r="N1003" s="0" t="n">
        <v>31.08</v>
      </c>
      <c r="O1003" s="0" t="n">
        <v>29.79</v>
      </c>
      <c r="P1003" s="0" t="n">
        <v>2.64</v>
      </c>
      <c r="Q1003" s="0" t="n">
        <v>3.62</v>
      </c>
      <c r="R1003" s="0" t="n">
        <v>5674</v>
      </c>
      <c r="S1003" s="0" t="n">
        <v>11401</v>
      </c>
      <c r="T1003" s="0" t="n">
        <v>63.65</v>
      </c>
      <c r="U1003" s="0" t="n">
        <v>1460</v>
      </c>
      <c r="V1003" s="0" t="n">
        <v>1</v>
      </c>
      <c r="W1003" s="60" t="n">
        <v>46268</v>
      </c>
      <c r="X1003" s="55" t="n">
        <f aca="false">IF(I1003="Male",0,1)</f>
        <v>1</v>
      </c>
      <c r="Y1003" s="55" t="n">
        <f aca="false">IF(OR(I1003="DNB",I1003="Dry DNB"),1,0)</f>
        <v>0</v>
      </c>
      <c r="Z1003" s="55" t="n">
        <f aca="false">IF(ISNUMBER(W1003),A1003-W1003,"")</f>
        <v>41</v>
      </c>
      <c r="AA1003" s="55" t="n">
        <f aca="false">MATCH(A1003,DATAS,0)</f>
        <v>1</v>
      </c>
      <c r="AB1003" s="55" t="n">
        <f aca="false">IF(AND(E1003&gt;0,OR(AND(B1003&gt;=1,B1003&lt;=6),B1003=10)),1,0)</f>
        <v>1</v>
      </c>
      <c r="AC1003" s="55" t="n">
        <f aca="false">IF(AND(E1003&gt;0,B1003=10),1,0)</f>
        <v>0</v>
      </c>
      <c r="AD1003" s="0" t="str">
        <f aca="false">IF(AND(C1002=C1003,AA1002=AA1003-1),AB1002,"")</f>
        <v/>
      </c>
      <c r="AE1003" s="0" t="str">
        <f aca="false">IF(AND(C1002=C1003,AA1002=AA1003-1),AC1002,"")</f>
        <v/>
      </c>
      <c r="AF1003" s="0" t="str">
        <f aca="false">IF(AA1003=1,"",IF(AND(AB1003=1,AD1003&lt;&gt;1),1,0))</f>
        <v/>
      </c>
      <c r="AG1003" s="0" t="str">
        <f aca="false">IF(AA1003=1,"",IF(AND(AC1003=1,AE1003&lt;&gt;1),1,0))</f>
        <v/>
      </c>
      <c r="AH1003" s="60" t="str">
        <f aca="false">IF(AND(E1003&gt;0,AA1003&lt;2,NOT(AND(C1004=C1003,AA1004=AA1003+1))),INDEX(DATAS,AA1003+1),"")</f>
        <v/>
      </c>
      <c r="AI1003" s="60" t="str">
        <f aca="false">IF(AND(AC1003=1,AA1003&lt;2),IF(AND(C1004=C1003,AA1004=AA1003+1),IF(AC1004=1,"",INDEX(DATAS,AA1003+1)),INDEX(DATAS,AA1003+1)),"")</f>
        <v/>
      </c>
    </row>
    <row r="1004" customFormat="false" ht="15" hidden="false" customHeight="false" outlineLevel="0" collapsed="false">
      <c r="A1004" s="60" t="n">
        <v>46310</v>
      </c>
      <c r="B1004" s="0" t="n">
        <v>2</v>
      </c>
      <c r="C1004" s="0" t="n">
        <v>4281</v>
      </c>
      <c r="D1004" s="0" t="n">
        <v>106</v>
      </c>
      <c r="E1004" s="0" t="n">
        <v>3</v>
      </c>
      <c r="F1004" s="55" t="s">
        <v>527</v>
      </c>
      <c r="G1004" s="0" t="n">
        <v>54.9</v>
      </c>
      <c r="H1004" s="0" t="n">
        <v>55</v>
      </c>
      <c r="I1004" s="55" t="s">
        <v>157</v>
      </c>
      <c r="J1004" s="0" t="n">
        <v>63</v>
      </c>
      <c r="K1004" s="0" t="n">
        <v>63</v>
      </c>
      <c r="L1004" s="0" t="n">
        <v>43</v>
      </c>
      <c r="M1004" s="0" t="n">
        <v>741.2</v>
      </c>
      <c r="N1004" s="0" t="n">
        <v>31.08</v>
      </c>
      <c r="O1004" s="0" t="n">
        <v>29.79</v>
      </c>
      <c r="P1004" s="0" t="n">
        <v>2.64</v>
      </c>
      <c r="Q1004" s="0" t="n">
        <v>3.62</v>
      </c>
      <c r="T1004" s="0" t="n">
        <v>63.65</v>
      </c>
      <c r="U1004" s="0" t="n">
        <v>1461</v>
      </c>
      <c r="V1004" s="0" t="n">
        <v>1</v>
      </c>
      <c r="W1004" s="60" t="n">
        <v>46268</v>
      </c>
      <c r="X1004" s="55" t="n">
        <f aca="false">IF(I1004="Male",0,1)</f>
        <v>1</v>
      </c>
      <c r="Y1004" s="55" t="n">
        <f aca="false">IF(OR(I1004="DNB",I1004="Dry DNB"),1,0)</f>
        <v>0</v>
      </c>
      <c r="Z1004" s="55" t="n">
        <f aca="false">IF(ISNUMBER(W1004),A1004-W1004,"")</f>
        <v>42</v>
      </c>
      <c r="AA1004" s="55" t="n">
        <f aca="false">MATCH(A1004,DATAS,0)</f>
        <v>2</v>
      </c>
      <c r="AB1004" s="55" t="n">
        <f aca="false">IF(AND(E1004&gt;0,OR(AND(B1004&gt;=1,B1004&lt;=6),B1004=10)),1,0)</f>
        <v>1</v>
      </c>
      <c r="AC1004" s="55" t="n">
        <f aca="false">IF(AND(E1004&gt;0,B1004=10),1,0)</f>
        <v>0</v>
      </c>
      <c r="AD1004" s="55" t="n">
        <f aca="false">IF(AND(C1003=C1004,AA1003=AA1004-1),AB1003,"")</f>
        <v>1</v>
      </c>
      <c r="AE1004" s="55" t="n">
        <f aca="false">IF(AND(C1003=C1004,AA1003=AA1004-1),AC1003,"")</f>
        <v>0</v>
      </c>
      <c r="AF1004" s="55" t="n">
        <f aca="false">IF(AA1004=1,"",IF(AND(AB1004=1,AD1004&lt;&gt;1),1,0))</f>
        <v>0</v>
      </c>
      <c r="AG1004" s="55" t="n">
        <f aca="false">IF(AA1004=1,"",IF(AND(AC1004=1,AE1004&lt;&gt;1),1,0))</f>
        <v>0</v>
      </c>
      <c r="AH1004" s="60" t="str">
        <f aca="false">IF(AND(E1004&gt;0,AA1004&lt;2,NOT(AND(C1005=C1004,AA1005=AA1004+1))),INDEX(DATAS,AA1004+1),"")</f>
        <v/>
      </c>
      <c r="AI1004" s="60" t="str">
        <f aca="false">IF(AND(AC1004=1,AA1004&lt;2),IF(AND(C1005=C1004,AA1005=AA1004+1),IF(AC1005=1,"",INDEX(DATAS,AA1004+1)),INDEX(DATAS,AA1004+1)),"")</f>
        <v/>
      </c>
    </row>
    <row r="1005" customFormat="false" ht="15" hidden="false" customHeight="false" outlineLevel="0" collapsed="false">
      <c r="A1005" s="60" t="n">
        <v>46309</v>
      </c>
      <c r="B1005" s="0" t="n">
        <v>3</v>
      </c>
      <c r="C1005" s="0" t="n">
        <v>4282</v>
      </c>
      <c r="D1005" s="0" t="n">
        <v>63</v>
      </c>
      <c r="E1005" s="0" t="n">
        <v>3</v>
      </c>
      <c r="F1005" s="55" t="s">
        <v>527</v>
      </c>
      <c r="G1005" s="0" t="n">
        <v>76.7</v>
      </c>
      <c r="H1005" s="0" t="n">
        <v>77</v>
      </c>
      <c r="I1005" s="55" t="s">
        <v>187</v>
      </c>
      <c r="J1005" s="0" t="n">
        <v>63</v>
      </c>
      <c r="K1005" s="0" t="n">
        <v>41</v>
      </c>
      <c r="M1005" s="0" t="n">
        <v>397.65</v>
      </c>
      <c r="N1005" s="0" t="n">
        <v>75.55</v>
      </c>
      <c r="O1005" s="0" t="n">
        <v>26.88</v>
      </c>
      <c r="P1005" s="0" t="n">
        <v>3.01</v>
      </c>
      <c r="Q1005" s="0" t="n">
        <v>2.85</v>
      </c>
      <c r="R1005" s="0" t="n">
        <v>7023</v>
      </c>
      <c r="S1005" s="0" t="n">
        <v>14117</v>
      </c>
      <c r="U1005" s="0" t="n">
        <v>1460</v>
      </c>
      <c r="V1005" s="0" t="n">
        <v>1</v>
      </c>
      <c r="W1005" s="60" t="n">
        <v>46288</v>
      </c>
      <c r="X1005" s="55" t="n">
        <f aca="false">IF(I1005="Male",0,1)</f>
        <v>1</v>
      </c>
      <c r="Y1005" s="55" t="n">
        <f aca="false">IF(OR(I1005="DNB",I1005="Dry DNB"),1,0)</f>
        <v>0</v>
      </c>
      <c r="Z1005" s="55" t="n">
        <f aca="false">IF(ISNUMBER(W1005),A1005-W1005,"")</f>
        <v>21</v>
      </c>
      <c r="AA1005" s="55" t="n">
        <f aca="false">MATCH(A1005,DATAS,0)</f>
        <v>1</v>
      </c>
      <c r="AB1005" s="55" t="n">
        <f aca="false">IF(AND(E1005&gt;0,OR(AND(B1005&gt;=1,B1005&lt;=6),B1005=10)),1,0)</f>
        <v>1</v>
      </c>
      <c r="AC1005" s="55" t="n">
        <f aca="false">IF(AND(E1005&gt;0,B1005=10),1,0)</f>
        <v>0</v>
      </c>
      <c r="AD1005" s="0" t="str">
        <f aca="false">IF(AND(C1004=C1005,AA1004=AA1005-1),AB1004,"")</f>
        <v/>
      </c>
      <c r="AE1005" s="0" t="str">
        <f aca="false">IF(AND(C1004=C1005,AA1004=AA1005-1),AC1004,"")</f>
        <v/>
      </c>
      <c r="AF1005" s="0" t="str">
        <f aca="false">IF(AA1005=1,"",IF(AND(AB1005=1,AD1005&lt;&gt;1),1,0))</f>
        <v/>
      </c>
      <c r="AG1005" s="0" t="str">
        <f aca="false">IF(AA1005=1,"",IF(AND(AC1005=1,AE1005&lt;&gt;1),1,0))</f>
        <v/>
      </c>
      <c r="AH1005" s="60" t="str">
        <f aca="false">IF(AND(E1005&gt;0,AA1005&lt;2,NOT(AND(C1006=C1005,AA1006=AA1005+1))),INDEX(DATAS,AA1005+1),"")</f>
        <v/>
      </c>
      <c r="AI1005" s="60" t="str">
        <f aca="false">IF(AND(AC1005=1,AA1005&lt;2),IF(AND(C1006=C1005,AA1006=AA1005+1),IF(AC1006=1,"",INDEX(DATAS,AA1005+1)),INDEX(DATAS,AA1005+1)),"")</f>
        <v/>
      </c>
    </row>
    <row r="1006" customFormat="false" ht="15" hidden="false" customHeight="false" outlineLevel="0" collapsed="false">
      <c r="A1006" s="60" t="n">
        <v>46310</v>
      </c>
      <c r="B1006" s="0" t="n">
        <v>3</v>
      </c>
      <c r="C1006" s="0" t="n">
        <v>4282</v>
      </c>
      <c r="D1006" s="0" t="n">
        <v>64</v>
      </c>
      <c r="E1006" s="0" t="n">
        <v>3</v>
      </c>
      <c r="F1006" s="55" t="s">
        <v>527</v>
      </c>
      <c r="G1006" s="0" t="n">
        <v>85.4</v>
      </c>
      <c r="H1006" s="0" t="n">
        <v>78</v>
      </c>
      <c r="I1006" s="55" t="s">
        <v>187</v>
      </c>
      <c r="J1006" s="0" t="n">
        <v>64</v>
      </c>
      <c r="K1006" s="0" t="n">
        <v>41</v>
      </c>
      <c r="M1006" s="0" t="n">
        <v>397.65</v>
      </c>
      <c r="N1006" s="0" t="n">
        <v>75.55</v>
      </c>
      <c r="O1006" s="0" t="n">
        <v>26.88</v>
      </c>
      <c r="P1006" s="0" t="n">
        <v>3.01</v>
      </c>
      <c r="Q1006" s="0" t="n">
        <v>2.85</v>
      </c>
      <c r="U1006" s="0" t="n">
        <v>1461</v>
      </c>
      <c r="V1006" s="0" t="n">
        <v>1</v>
      </c>
      <c r="W1006" s="60" t="n">
        <v>46288</v>
      </c>
      <c r="X1006" s="55" t="n">
        <f aca="false">IF(I1006="Male",0,1)</f>
        <v>1</v>
      </c>
      <c r="Y1006" s="55" t="n">
        <f aca="false">IF(OR(I1006="DNB",I1006="Dry DNB"),1,0)</f>
        <v>0</v>
      </c>
      <c r="Z1006" s="55" t="n">
        <f aca="false">IF(ISNUMBER(W1006),A1006-W1006,"")</f>
        <v>22</v>
      </c>
      <c r="AA1006" s="55" t="n">
        <f aca="false">MATCH(A1006,DATAS,0)</f>
        <v>2</v>
      </c>
      <c r="AB1006" s="55" t="n">
        <f aca="false">IF(AND(E1006&gt;0,OR(AND(B1006&gt;=1,B1006&lt;=6),B1006=10)),1,0)</f>
        <v>1</v>
      </c>
      <c r="AC1006" s="55" t="n">
        <f aca="false">IF(AND(E1006&gt;0,B1006=10),1,0)</f>
        <v>0</v>
      </c>
      <c r="AD1006" s="55" t="n">
        <f aca="false">IF(AND(C1005=C1006,AA1005=AA1006-1),AB1005,"")</f>
        <v>1</v>
      </c>
      <c r="AE1006" s="55" t="n">
        <f aca="false">IF(AND(C1005=C1006,AA1005=AA1006-1),AC1005,"")</f>
        <v>0</v>
      </c>
      <c r="AF1006" s="55" t="n">
        <f aca="false">IF(AA1006=1,"",IF(AND(AB1006=1,AD1006&lt;&gt;1),1,0))</f>
        <v>0</v>
      </c>
      <c r="AG1006" s="55" t="n">
        <f aca="false">IF(AA1006=1,"",IF(AND(AC1006=1,AE1006&lt;&gt;1),1,0))</f>
        <v>0</v>
      </c>
      <c r="AH1006" s="60" t="str">
        <f aca="false">IF(AND(E1006&gt;0,AA1006&lt;2,NOT(AND(C1007=C1006,AA1007=AA1006+1))),INDEX(DATAS,AA1006+1),"")</f>
        <v/>
      </c>
      <c r="AI1006" s="60" t="str">
        <f aca="false">IF(AND(AC1006=1,AA1006&lt;2),IF(AND(C1007=C1006,AA1007=AA1006+1),IF(AC1007=1,"",INDEX(DATAS,AA1006+1)),INDEX(DATAS,AA1006+1)),"")</f>
        <v/>
      </c>
    </row>
    <row r="1007" customFormat="false" ht="15" hidden="false" customHeight="false" outlineLevel="0" collapsed="false">
      <c r="A1007" s="60" t="n">
        <v>46309</v>
      </c>
      <c r="B1007" s="0" t="n">
        <v>6</v>
      </c>
      <c r="C1007" s="0" t="n">
        <v>4285</v>
      </c>
      <c r="D1007" s="0" t="n">
        <v>306</v>
      </c>
      <c r="E1007" s="0" t="n">
        <v>2</v>
      </c>
      <c r="F1007" s="55" t="s">
        <v>528</v>
      </c>
      <c r="G1007" s="0" t="n">
        <v>20.3</v>
      </c>
      <c r="H1007" s="0" t="n">
        <v>17</v>
      </c>
      <c r="I1007" s="55" t="s">
        <v>157</v>
      </c>
      <c r="J1007" s="0" t="n">
        <v>85</v>
      </c>
      <c r="K1007" s="0" t="n">
        <v>61</v>
      </c>
      <c r="L1007" s="0" t="n">
        <v>221</v>
      </c>
      <c r="M1007" s="0" t="n">
        <v>787.32</v>
      </c>
      <c r="N1007" s="0" t="n">
        <v>53.11</v>
      </c>
      <c r="O1007" s="0" t="n">
        <v>27.85</v>
      </c>
      <c r="P1007" s="0" t="n">
        <v>4.73</v>
      </c>
      <c r="Q1007" s="0" t="n">
        <v>3.89</v>
      </c>
      <c r="R1007" s="0" t="n">
        <v>5942</v>
      </c>
      <c r="S1007" s="0" t="n">
        <v>11534</v>
      </c>
      <c r="T1007" s="0" t="n">
        <v>68.25</v>
      </c>
      <c r="U1007" s="0" t="n">
        <v>1458</v>
      </c>
      <c r="V1007" s="0" t="n">
        <v>2</v>
      </c>
      <c r="W1007" s="60" t="n">
        <v>46089</v>
      </c>
      <c r="X1007" s="55" t="n">
        <f aca="false">IF(I1007="Male",0,1)</f>
        <v>1</v>
      </c>
      <c r="Y1007" s="55" t="n">
        <f aca="false">IF(OR(I1007="DNB",I1007="Dry DNB"),1,0)</f>
        <v>0</v>
      </c>
      <c r="Z1007" s="55" t="n">
        <f aca="false">IF(ISNUMBER(W1007),A1007-W1007,"")</f>
        <v>220</v>
      </c>
      <c r="AA1007" s="55" t="n">
        <f aca="false">MATCH(A1007,DATAS,0)</f>
        <v>1</v>
      </c>
      <c r="AB1007" s="55" t="n">
        <f aca="false">IF(AND(E1007&gt;0,OR(AND(B1007&gt;=1,B1007&lt;=6),B1007=10)),1,0)</f>
        <v>1</v>
      </c>
      <c r="AC1007" s="55" t="n">
        <f aca="false">IF(AND(E1007&gt;0,B1007=10),1,0)</f>
        <v>0</v>
      </c>
      <c r="AD1007" s="0" t="str">
        <f aca="false">IF(AND(C1006=C1007,AA1006=AA1007-1),AB1006,"")</f>
        <v/>
      </c>
      <c r="AE1007" s="0" t="str">
        <f aca="false">IF(AND(C1006=C1007,AA1006=AA1007-1),AC1006,"")</f>
        <v/>
      </c>
      <c r="AF1007" s="0" t="str">
        <f aca="false">IF(AA1007=1,"",IF(AND(AB1007=1,AD1007&lt;&gt;1),1,0))</f>
        <v/>
      </c>
      <c r="AG1007" s="0" t="str">
        <f aca="false">IF(AA1007=1,"",IF(AND(AC1007=1,AE1007&lt;&gt;1),1,0))</f>
        <v/>
      </c>
      <c r="AH1007" s="60" t="str">
        <f aca="false">IF(AND(E1007&gt;0,AA1007&lt;2,NOT(AND(C1008=C1007,AA1008=AA1007+1))),INDEX(DATAS,AA1007+1),"")</f>
        <v/>
      </c>
      <c r="AI1007" s="60" t="str">
        <f aca="false">IF(AND(AC1007=1,AA1007&lt;2),IF(AND(C1008=C1007,AA1008=AA1007+1),IF(AC1008=1,"",INDEX(DATAS,AA1007+1)),INDEX(DATAS,AA1007+1)),"")</f>
        <v/>
      </c>
    </row>
    <row r="1008" customFormat="false" ht="15" hidden="false" customHeight="false" outlineLevel="0" collapsed="false">
      <c r="A1008" s="60" t="n">
        <v>46310</v>
      </c>
      <c r="B1008" s="0" t="n">
        <v>6</v>
      </c>
      <c r="C1008" s="0" t="n">
        <v>4285</v>
      </c>
      <c r="D1008" s="0" t="n">
        <v>307</v>
      </c>
      <c r="E1008" s="0" t="n">
        <v>2</v>
      </c>
      <c r="F1008" s="55" t="s">
        <v>528</v>
      </c>
      <c r="G1008" s="0" t="n">
        <v>17.2</v>
      </c>
      <c r="H1008" s="0" t="n">
        <v>17</v>
      </c>
      <c r="I1008" s="55" t="s">
        <v>157</v>
      </c>
      <c r="J1008" s="0" t="n">
        <v>85</v>
      </c>
      <c r="K1008" s="0" t="n">
        <v>61</v>
      </c>
      <c r="L1008" s="0" t="n">
        <v>222</v>
      </c>
      <c r="M1008" s="0" t="n">
        <v>787.32</v>
      </c>
      <c r="N1008" s="0" t="n">
        <v>53.11</v>
      </c>
      <c r="O1008" s="0" t="n">
        <v>27.85</v>
      </c>
      <c r="P1008" s="0" t="n">
        <v>4.73</v>
      </c>
      <c r="Q1008" s="0" t="n">
        <v>3.89</v>
      </c>
      <c r="T1008" s="0" t="n">
        <v>68.25</v>
      </c>
      <c r="U1008" s="0" t="n">
        <v>1459</v>
      </c>
      <c r="V1008" s="0" t="n">
        <v>2</v>
      </c>
      <c r="W1008" s="60" t="n">
        <v>46089</v>
      </c>
      <c r="X1008" s="55" t="n">
        <f aca="false">IF(I1008="Male",0,1)</f>
        <v>1</v>
      </c>
      <c r="Y1008" s="55" t="n">
        <f aca="false">IF(OR(I1008="DNB",I1008="Dry DNB"),1,0)</f>
        <v>0</v>
      </c>
      <c r="Z1008" s="55" t="n">
        <f aca="false">IF(ISNUMBER(W1008),A1008-W1008,"")</f>
        <v>221</v>
      </c>
      <c r="AA1008" s="55" t="n">
        <f aca="false">MATCH(A1008,DATAS,0)</f>
        <v>2</v>
      </c>
      <c r="AB1008" s="55" t="n">
        <f aca="false">IF(AND(E1008&gt;0,OR(AND(B1008&gt;=1,B1008&lt;=6),B1008=10)),1,0)</f>
        <v>1</v>
      </c>
      <c r="AC1008" s="55" t="n">
        <f aca="false">IF(AND(E1008&gt;0,B1008=10),1,0)</f>
        <v>0</v>
      </c>
      <c r="AD1008" s="55" t="n">
        <f aca="false">IF(AND(C1007=C1008,AA1007=AA1008-1),AB1007,"")</f>
        <v>1</v>
      </c>
      <c r="AE1008" s="55" t="n">
        <f aca="false">IF(AND(C1007=C1008,AA1007=AA1008-1),AC1007,"")</f>
        <v>0</v>
      </c>
      <c r="AF1008" s="55" t="n">
        <f aca="false">IF(AA1008=1,"",IF(AND(AB1008=1,AD1008&lt;&gt;1),1,0))</f>
        <v>0</v>
      </c>
      <c r="AG1008" s="55" t="n">
        <f aca="false">IF(AA1008=1,"",IF(AND(AC1008=1,AE1008&lt;&gt;1),1,0))</f>
        <v>0</v>
      </c>
      <c r="AH1008" s="60" t="str">
        <f aca="false">IF(AND(E1008&gt;0,AA1008&lt;2,NOT(AND(C1009=C1008,AA1009=AA1008+1))),INDEX(DATAS,AA1008+1),"")</f>
        <v/>
      </c>
      <c r="AI1008" s="60" t="str">
        <f aca="false">IF(AND(AC1008=1,AA1008&lt;2),IF(AND(C1009=C1008,AA1009=AA1008+1),IF(AC1009=1,"",INDEX(DATAS,AA1008+1)),INDEX(DATAS,AA1008+1)),"")</f>
        <v/>
      </c>
    </row>
    <row r="1009" customFormat="false" ht="15" hidden="false" customHeight="false" outlineLevel="0" collapsed="false">
      <c r="A1009" s="60" t="n">
        <v>46309</v>
      </c>
      <c r="B1009" s="0" t="n">
        <v>3</v>
      </c>
      <c r="C1009" s="0" t="n">
        <v>4286</v>
      </c>
      <c r="D1009" s="0" t="n">
        <v>106</v>
      </c>
      <c r="E1009" s="0" t="n">
        <v>3</v>
      </c>
      <c r="F1009" s="55" t="s">
        <v>528</v>
      </c>
      <c r="G1009" s="0" t="n">
        <v>54.5</v>
      </c>
      <c r="H1009" s="0" t="n">
        <v>54</v>
      </c>
      <c r="I1009" s="55" t="s">
        <v>177</v>
      </c>
      <c r="J1009" s="0" t="n">
        <v>106</v>
      </c>
      <c r="K1009" s="0" t="n">
        <v>64</v>
      </c>
      <c r="M1009" s="0" t="n">
        <v>331.99</v>
      </c>
      <c r="N1009" s="0" t="n">
        <v>-4.94</v>
      </c>
      <c r="O1009" s="0" t="n">
        <v>8.59</v>
      </c>
      <c r="P1009" s="0" t="n">
        <v>6.8</v>
      </c>
      <c r="Q1009" s="0" t="n">
        <v>3.07</v>
      </c>
      <c r="R1009" s="0" t="n">
        <v>5530</v>
      </c>
      <c r="S1009" s="0" t="n">
        <v>11120</v>
      </c>
      <c r="T1009" s="0" t="n">
        <v>59.25</v>
      </c>
      <c r="U1009" s="0" t="n">
        <v>1458</v>
      </c>
      <c r="V1009" s="0" t="n">
        <v>2</v>
      </c>
      <c r="W1009" s="60" t="n">
        <v>46275</v>
      </c>
      <c r="X1009" s="55" t="n">
        <f aca="false">IF(I1009="Male",0,1)</f>
        <v>1</v>
      </c>
      <c r="Y1009" s="55" t="n">
        <f aca="false">IF(OR(I1009="DNB",I1009="Dry DNB"),1,0)</f>
        <v>0</v>
      </c>
      <c r="Z1009" s="55" t="n">
        <f aca="false">IF(ISNUMBER(W1009),A1009-W1009,"")</f>
        <v>34</v>
      </c>
      <c r="AA1009" s="55" t="n">
        <f aca="false">MATCH(A1009,DATAS,0)</f>
        <v>1</v>
      </c>
      <c r="AB1009" s="55" t="n">
        <f aca="false">IF(AND(E1009&gt;0,OR(AND(B1009&gt;=1,B1009&lt;=6),B1009=10)),1,0)</f>
        <v>1</v>
      </c>
      <c r="AC1009" s="55" t="n">
        <f aca="false">IF(AND(E1009&gt;0,B1009=10),1,0)</f>
        <v>0</v>
      </c>
      <c r="AD1009" s="0" t="str">
        <f aca="false">IF(AND(C1008=C1009,AA1008=AA1009-1),AB1008,"")</f>
        <v/>
      </c>
      <c r="AE1009" s="0" t="str">
        <f aca="false">IF(AND(C1008=C1009,AA1008=AA1009-1),AC1008,"")</f>
        <v/>
      </c>
      <c r="AF1009" s="0" t="str">
        <f aca="false">IF(AA1009=1,"",IF(AND(AB1009=1,AD1009&lt;&gt;1),1,0))</f>
        <v/>
      </c>
      <c r="AG1009" s="0" t="str">
        <f aca="false">IF(AA1009=1,"",IF(AND(AC1009=1,AE1009&lt;&gt;1),1,0))</f>
        <v/>
      </c>
      <c r="AH1009" s="60" t="str">
        <f aca="false">IF(AND(E1009&gt;0,AA1009&lt;2,NOT(AND(C1010=C1009,AA1010=AA1009+1))),INDEX(DATAS,AA1009+1),"")</f>
        <v/>
      </c>
      <c r="AI1009" s="60" t="str">
        <f aca="false">IF(AND(AC1009=1,AA1009&lt;2),IF(AND(C1010=C1009,AA1010=AA1009+1),IF(AC1010=1,"",INDEX(DATAS,AA1009+1)),INDEX(DATAS,AA1009+1)),"")</f>
        <v/>
      </c>
    </row>
    <row r="1010" customFormat="false" ht="15" hidden="false" customHeight="false" outlineLevel="0" collapsed="false">
      <c r="A1010" s="60" t="n">
        <v>46310</v>
      </c>
      <c r="B1010" s="0" t="n">
        <v>3</v>
      </c>
      <c r="C1010" s="0" t="n">
        <v>4286</v>
      </c>
      <c r="D1010" s="0" t="n">
        <v>107</v>
      </c>
      <c r="E1010" s="0" t="n">
        <v>3</v>
      </c>
      <c r="F1010" s="55" t="s">
        <v>528</v>
      </c>
      <c r="G1010" s="0" t="n">
        <v>57.2</v>
      </c>
      <c r="H1010" s="0" t="n">
        <v>55</v>
      </c>
      <c r="I1010" s="55" t="s">
        <v>177</v>
      </c>
      <c r="J1010" s="0" t="n">
        <v>107</v>
      </c>
      <c r="K1010" s="0" t="n">
        <v>64</v>
      </c>
      <c r="M1010" s="0" t="n">
        <v>331.99</v>
      </c>
      <c r="N1010" s="0" t="n">
        <v>-4.94</v>
      </c>
      <c r="O1010" s="0" t="n">
        <v>8.59</v>
      </c>
      <c r="P1010" s="0" t="n">
        <v>6.8</v>
      </c>
      <c r="Q1010" s="0" t="n">
        <v>3.07</v>
      </c>
      <c r="T1010" s="0" t="n">
        <v>59.25</v>
      </c>
      <c r="U1010" s="0" t="n">
        <v>1459</v>
      </c>
      <c r="V1010" s="0" t="n">
        <v>2</v>
      </c>
      <c r="W1010" s="60" t="n">
        <v>46275</v>
      </c>
      <c r="X1010" s="55" t="n">
        <f aca="false">IF(I1010="Male",0,1)</f>
        <v>1</v>
      </c>
      <c r="Y1010" s="55" t="n">
        <f aca="false">IF(OR(I1010="DNB",I1010="Dry DNB"),1,0)</f>
        <v>0</v>
      </c>
      <c r="Z1010" s="55" t="n">
        <f aca="false">IF(ISNUMBER(W1010),A1010-W1010,"")</f>
        <v>35</v>
      </c>
      <c r="AA1010" s="55" t="n">
        <f aca="false">MATCH(A1010,DATAS,0)</f>
        <v>2</v>
      </c>
      <c r="AB1010" s="55" t="n">
        <f aca="false">IF(AND(E1010&gt;0,OR(AND(B1010&gt;=1,B1010&lt;=6),B1010=10)),1,0)</f>
        <v>1</v>
      </c>
      <c r="AC1010" s="55" t="n">
        <f aca="false">IF(AND(E1010&gt;0,B1010=10),1,0)</f>
        <v>0</v>
      </c>
      <c r="AD1010" s="55" t="n">
        <f aca="false">IF(AND(C1009=C1010,AA1009=AA1010-1),AB1009,"")</f>
        <v>1</v>
      </c>
      <c r="AE1010" s="55" t="n">
        <f aca="false">IF(AND(C1009=C1010,AA1009=AA1010-1),AC1009,"")</f>
        <v>0</v>
      </c>
      <c r="AF1010" s="55" t="n">
        <f aca="false">IF(AA1010=1,"",IF(AND(AB1010=1,AD1010&lt;&gt;1),1,0))</f>
        <v>0</v>
      </c>
      <c r="AG1010" s="55" t="n">
        <f aca="false">IF(AA1010=1,"",IF(AND(AC1010=1,AE1010&lt;&gt;1),1,0))</f>
        <v>0</v>
      </c>
      <c r="AH1010" s="60" t="str">
        <f aca="false">IF(AND(E1010&gt;0,AA1010&lt;2,NOT(AND(C1011=C1010,AA1011=AA1010+1))),INDEX(DATAS,AA1010+1),"")</f>
        <v/>
      </c>
      <c r="AI1010" s="60" t="str">
        <f aca="false">IF(AND(AC1010=1,AA1010&lt;2),IF(AND(C1011=C1010,AA1011=AA1010+1),IF(AC1011=1,"",INDEX(DATAS,AA1010+1)),INDEX(DATAS,AA1010+1)),"")</f>
        <v/>
      </c>
    </row>
    <row r="1011" customFormat="false" ht="15" hidden="false" customHeight="false" outlineLevel="0" collapsed="false">
      <c r="A1011" s="60" t="n">
        <v>46309</v>
      </c>
      <c r="B1011" s="0" t="n">
        <v>7</v>
      </c>
      <c r="C1011" s="0" t="n">
        <v>4287</v>
      </c>
      <c r="D1011" s="0" t="n">
        <v>331</v>
      </c>
      <c r="E1011" s="0" t="n">
        <v>2</v>
      </c>
      <c r="F1011" s="55" t="s">
        <v>529</v>
      </c>
      <c r="I1011" s="55" t="s">
        <v>162</v>
      </c>
      <c r="J1011" s="0" t="n">
        <v>108</v>
      </c>
      <c r="K1011" s="0" t="n">
        <v>67</v>
      </c>
      <c r="L1011" s="0" t="n">
        <v>252</v>
      </c>
      <c r="M1011" s="0" t="n">
        <v>698.12</v>
      </c>
      <c r="N1011" s="0" t="n">
        <v>56.25</v>
      </c>
      <c r="O1011" s="0" t="n">
        <v>31.39</v>
      </c>
      <c r="P1011" s="0" t="n">
        <v>5.11</v>
      </c>
      <c r="Q1011" s="0" t="n">
        <v>4.19</v>
      </c>
      <c r="R1011" s="0" t="n">
        <v>5583</v>
      </c>
      <c r="S1011" s="0" t="n">
        <v>10849</v>
      </c>
      <c r="T1011" s="0" t="n">
        <v>62.25</v>
      </c>
      <c r="U1011" s="0" t="n">
        <v>1457</v>
      </c>
      <c r="V1011" s="0" t="n">
        <v>2</v>
      </c>
      <c r="W1011" s="60" t="n">
        <v>46058</v>
      </c>
      <c r="X1011" s="55" t="n">
        <f aca="false">IF(I1011="Male",0,1)</f>
        <v>1</v>
      </c>
      <c r="Y1011" s="55" t="n">
        <f aca="false">IF(OR(I1011="DNB",I1011="Dry DNB"),1,0)</f>
        <v>0</v>
      </c>
      <c r="Z1011" s="55" t="n">
        <f aca="false">IF(ISNUMBER(W1011),A1011-W1011,"")</f>
        <v>251</v>
      </c>
      <c r="AA1011" s="55" t="n">
        <f aca="false">MATCH(A1011,DATAS,0)</f>
        <v>1</v>
      </c>
      <c r="AB1011" s="55" t="n">
        <f aca="false">IF(AND(E1011&gt;0,OR(AND(B1011&gt;=1,B1011&lt;=6),B1011=10)),1,0)</f>
        <v>0</v>
      </c>
      <c r="AC1011" s="55" t="n">
        <f aca="false">IF(AND(E1011&gt;0,B1011=10),1,0)</f>
        <v>0</v>
      </c>
      <c r="AD1011" s="0" t="str">
        <f aca="false">IF(AND(C1010=C1011,AA1010=AA1011-1),AB1010,"")</f>
        <v/>
      </c>
      <c r="AE1011" s="0" t="str">
        <f aca="false">IF(AND(C1010=C1011,AA1010=AA1011-1),AC1010,"")</f>
        <v/>
      </c>
      <c r="AF1011" s="0" t="str">
        <f aca="false">IF(AA1011=1,"",IF(AND(AB1011=1,AD1011&lt;&gt;1),1,0))</f>
        <v/>
      </c>
      <c r="AG1011" s="0" t="str">
        <f aca="false">IF(AA1011=1,"",IF(AND(AC1011=1,AE1011&lt;&gt;1),1,0))</f>
        <v/>
      </c>
      <c r="AH1011" s="60" t="str">
        <f aca="false">IF(AND(E1011&gt;0,AA1011&lt;2,NOT(AND(C1012=C1011,AA1012=AA1011+1))),INDEX(DATAS,AA1011+1),"")</f>
        <v/>
      </c>
      <c r="AI1011" s="60" t="str">
        <f aca="false">IF(AND(AC1011=1,AA1011&lt;2),IF(AND(C1012=C1011,AA1012=AA1011+1),IF(AC1012=1,"",INDEX(DATAS,AA1011+1)),INDEX(DATAS,AA1011+1)),"")</f>
        <v/>
      </c>
    </row>
    <row r="1012" customFormat="false" ht="15" hidden="false" customHeight="false" outlineLevel="0" collapsed="false">
      <c r="A1012" s="60" t="n">
        <v>46310</v>
      </c>
      <c r="B1012" s="0" t="n">
        <v>7</v>
      </c>
      <c r="C1012" s="0" t="n">
        <v>4287</v>
      </c>
      <c r="D1012" s="0" t="n">
        <v>331</v>
      </c>
      <c r="E1012" s="0" t="n">
        <v>2</v>
      </c>
      <c r="F1012" s="55" t="s">
        <v>529</v>
      </c>
      <c r="I1012" s="55" t="s">
        <v>162</v>
      </c>
      <c r="J1012" s="0" t="n">
        <v>108</v>
      </c>
      <c r="K1012" s="0" t="n">
        <v>67</v>
      </c>
      <c r="L1012" s="0" t="n">
        <v>253</v>
      </c>
      <c r="M1012" s="0" t="n">
        <v>698.12</v>
      </c>
      <c r="N1012" s="0" t="n">
        <v>56.25</v>
      </c>
      <c r="O1012" s="0" t="n">
        <v>31.39</v>
      </c>
      <c r="P1012" s="0" t="n">
        <v>5.11</v>
      </c>
      <c r="Q1012" s="0" t="n">
        <v>4.19</v>
      </c>
      <c r="T1012" s="0" t="n">
        <v>62.25</v>
      </c>
      <c r="U1012" s="0" t="n">
        <v>1458</v>
      </c>
      <c r="V1012" s="0" t="n">
        <v>2</v>
      </c>
      <c r="W1012" s="60" t="n">
        <v>46058</v>
      </c>
      <c r="X1012" s="55" t="n">
        <f aca="false">IF(I1012="Male",0,1)</f>
        <v>1</v>
      </c>
      <c r="Y1012" s="55" t="n">
        <f aca="false">IF(OR(I1012="DNB",I1012="Dry DNB"),1,0)</f>
        <v>0</v>
      </c>
      <c r="Z1012" s="55" t="n">
        <f aca="false">IF(ISNUMBER(W1012),A1012-W1012,"")</f>
        <v>252</v>
      </c>
      <c r="AA1012" s="55" t="n">
        <f aca="false">MATCH(A1012,DATAS,0)</f>
        <v>2</v>
      </c>
      <c r="AB1012" s="55" t="n">
        <f aca="false">IF(AND(E1012&gt;0,OR(AND(B1012&gt;=1,B1012&lt;=6),B1012=10)),1,0)</f>
        <v>0</v>
      </c>
      <c r="AC1012" s="55" t="n">
        <f aca="false">IF(AND(E1012&gt;0,B1012=10),1,0)</f>
        <v>0</v>
      </c>
      <c r="AD1012" s="55" t="n">
        <f aca="false">IF(AND(C1011=C1012,AA1011=AA1012-1),AB1011,"")</f>
        <v>0</v>
      </c>
      <c r="AE1012" s="55" t="n">
        <f aca="false">IF(AND(C1011=C1012,AA1011=AA1012-1),AC1011,"")</f>
        <v>0</v>
      </c>
      <c r="AF1012" s="55" t="n">
        <f aca="false">IF(AA1012=1,"",IF(AND(AB1012=1,AD1012&lt;&gt;1),1,0))</f>
        <v>0</v>
      </c>
      <c r="AG1012" s="55" t="n">
        <f aca="false">IF(AA1012=1,"",IF(AND(AC1012=1,AE1012&lt;&gt;1),1,0))</f>
        <v>0</v>
      </c>
      <c r="AH1012" s="60" t="str">
        <f aca="false">IF(AND(E1012&gt;0,AA1012&lt;2,NOT(AND(C1013=C1012,AA1013=AA1012+1))),INDEX(DATAS,AA1012+1),"")</f>
        <v/>
      </c>
      <c r="AI1012" s="60" t="str">
        <f aca="false">IF(AND(AC1012=1,AA1012&lt;2),IF(AND(C1013=C1012,AA1013=AA1012+1),IF(AC1013=1,"",INDEX(DATAS,AA1012+1)),INDEX(DATAS,AA1012+1)),"")</f>
        <v/>
      </c>
    </row>
    <row r="1013" customFormat="false" ht="15" hidden="false" customHeight="false" outlineLevel="0" collapsed="false">
      <c r="A1013" s="60" t="n">
        <v>46309</v>
      </c>
      <c r="B1013" s="0" t="n">
        <v>5</v>
      </c>
      <c r="C1013" s="0" t="n">
        <v>4290</v>
      </c>
      <c r="D1013" s="0" t="n">
        <v>284</v>
      </c>
      <c r="E1013" s="0" t="n">
        <v>2</v>
      </c>
      <c r="F1013" s="55" t="s">
        <v>530</v>
      </c>
      <c r="G1013" s="0" t="n">
        <v>47.7</v>
      </c>
      <c r="H1013" s="0" t="n">
        <v>39</v>
      </c>
      <c r="I1013" s="55" t="s">
        <v>157</v>
      </c>
      <c r="J1013" s="0" t="n">
        <v>130</v>
      </c>
      <c r="K1013" s="0" t="n">
        <v>74</v>
      </c>
      <c r="L1013" s="0" t="n">
        <v>154</v>
      </c>
      <c r="M1013" s="0" t="n">
        <v>482.34</v>
      </c>
      <c r="N1013" s="0" t="n">
        <v>40.82</v>
      </c>
      <c r="O1013" s="0" t="n">
        <v>25.94</v>
      </c>
      <c r="P1013" s="0" t="n">
        <v>4.61</v>
      </c>
      <c r="Q1013" s="0" t="n">
        <v>3.46</v>
      </c>
      <c r="R1013" s="0" t="n">
        <v>3730</v>
      </c>
      <c r="S1013" s="0" t="n">
        <v>8726</v>
      </c>
      <c r="T1013" s="0" t="n">
        <v>40.5</v>
      </c>
      <c r="U1013" s="0" t="n">
        <v>1456</v>
      </c>
      <c r="V1013" s="0" t="n">
        <v>2</v>
      </c>
      <c r="W1013" s="60" t="n">
        <v>46157</v>
      </c>
      <c r="X1013" s="55" t="n">
        <f aca="false">IF(I1013="Male",0,1)</f>
        <v>1</v>
      </c>
      <c r="Y1013" s="55" t="n">
        <f aca="false">IF(OR(I1013="DNB",I1013="Dry DNB"),1,0)</f>
        <v>0</v>
      </c>
      <c r="Z1013" s="55" t="n">
        <f aca="false">IF(ISNUMBER(W1013),A1013-W1013,"")</f>
        <v>152</v>
      </c>
      <c r="AA1013" s="55" t="n">
        <f aca="false">MATCH(A1013,DATAS,0)</f>
        <v>1</v>
      </c>
      <c r="AB1013" s="55" t="n">
        <f aca="false">IF(AND(E1013&gt;0,OR(AND(B1013&gt;=1,B1013&lt;=6),B1013=10)),1,0)</f>
        <v>1</v>
      </c>
      <c r="AC1013" s="55" t="n">
        <f aca="false">IF(AND(E1013&gt;0,B1013=10),1,0)</f>
        <v>0</v>
      </c>
      <c r="AD1013" s="0" t="str">
        <f aca="false">IF(AND(C1012=C1013,AA1012=AA1013-1),AB1012,"")</f>
        <v/>
      </c>
      <c r="AE1013" s="0" t="str">
        <f aca="false">IF(AND(C1012=C1013,AA1012=AA1013-1),AC1012,"")</f>
        <v/>
      </c>
      <c r="AF1013" s="0" t="str">
        <f aca="false">IF(AA1013=1,"",IF(AND(AB1013=1,AD1013&lt;&gt;1),1,0))</f>
        <v/>
      </c>
      <c r="AG1013" s="0" t="str">
        <f aca="false">IF(AA1013=1,"",IF(AND(AC1013=1,AE1013&lt;&gt;1),1,0))</f>
        <v/>
      </c>
      <c r="AH1013" s="60" t="str">
        <f aca="false">IF(AND(E1013&gt;0,AA1013&lt;2,NOT(AND(C1014=C1013,AA1014=AA1013+1))),INDEX(DATAS,AA1013+1),"")</f>
        <v/>
      </c>
      <c r="AI1013" s="60" t="str">
        <f aca="false">IF(AND(AC1013=1,AA1013&lt;2),IF(AND(C1014=C1013,AA1014=AA1013+1),IF(AC1014=1,"",INDEX(DATAS,AA1013+1)),INDEX(DATAS,AA1013+1)),"")</f>
        <v/>
      </c>
    </row>
    <row r="1014" customFormat="false" ht="15" hidden="false" customHeight="false" outlineLevel="0" collapsed="false">
      <c r="A1014" s="60" t="n">
        <v>46310</v>
      </c>
      <c r="B1014" s="0" t="n">
        <v>5</v>
      </c>
      <c r="C1014" s="0" t="n">
        <v>4290</v>
      </c>
      <c r="D1014" s="0" t="n">
        <v>285</v>
      </c>
      <c r="E1014" s="0" t="n">
        <v>2</v>
      </c>
      <c r="F1014" s="55" t="s">
        <v>530</v>
      </c>
      <c r="G1014" s="0" t="n">
        <v>50.2</v>
      </c>
      <c r="H1014" s="0" t="n">
        <v>41</v>
      </c>
      <c r="I1014" s="55" t="s">
        <v>157</v>
      </c>
      <c r="J1014" s="0" t="n">
        <v>130</v>
      </c>
      <c r="K1014" s="0" t="n">
        <v>74</v>
      </c>
      <c r="L1014" s="0" t="n">
        <v>155</v>
      </c>
      <c r="M1014" s="0" t="n">
        <v>482.34</v>
      </c>
      <c r="N1014" s="0" t="n">
        <v>40.82</v>
      </c>
      <c r="O1014" s="0" t="n">
        <v>25.94</v>
      </c>
      <c r="P1014" s="0" t="n">
        <v>4.61</v>
      </c>
      <c r="Q1014" s="0" t="n">
        <v>3.46</v>
      </c>
      <c r="T1014" s="0" t="n">
        <v>40.5</v>
      </c>
      <c r="U1014" s="0" t="n">
        <v>1457</v>
      </c>
      <c r="V1014" s="0" t="n">
        <v>2</v>
      </c>
      <c r="W1014" s="60" t="n">
        <v>46157</v>
      </c>
      <c r="X1014" s="55" t="n">
        <f aca="false">IF(I1014="Male",0,1)</f>
        <v>1</v>
      </c>
      <c r="Y1014" s="55" t="n">
        <f aca="false">IF(OR(I1014="DNB",I1014="Dry DNB"),1,0)</f>
        <v>0</v>
      </c>
      <c r="Z1014" s="55" t="n">
        <f aca="false">IF(ISNUMBER(W1014),A1014-W1014,"")</f>
        <v>153</v>
      </c>
      <c r="AA1014" s="55" t="n">
        <f aca="false">MATCH(A1014,DATAS,0)</f>
        <v>2</v>
      </c>
      <c r="AB1014" s="55" t="n">
        <f aca="false">IF(AND(E1014&gt;0,OR(AND(B1014&gt;=1,B1014&lt;=6),B1014=10)),1,0)</f>
        <v>1</v>
      </c>
      <c r="AC1014" s="55" t="n">
        <f aca="false">IF(AND(E1014&gt;0,B1014=10),1,0)</f>
        <v>0</v>
      </c>
      <c r="AD1014" s="55" t="n">
        <f aca="false">IF(AND(C1013=C1014,AA1013=AA1014-1),AB1013,"")</f>
        <v>1</v>
      </c>
      <c r="AE1014" s="55" t="n">
        <f aca="false">IF(AND(C1013=C1014,AA1013=AA1014-1),AC1013,"")</f>
        <v>0</v>
      </c>
      <c r="AF1014" s="55" t="n">
        <f aca="false">IF(AA1014=1,"",IF(AND(AB1014=1,AD1014&lt;&gt;1),1,0))</f>
        <v>0</v>
      </c>
      <c r="AG1014" s="55" t="n">
        <f aca="false">IF(AA1014=1,"",IF(AND(AC1014=1,AE1014&lt;&gt;1),1,0))</f>
        <v>0</v>
      </c>
      <c r="AH1014" s="60" t="str">
        <f aca="false">IF(AND(E1014&gt;0,AA1014&lt;2,NOT(AND(C1015=C1014,AA1015=AA1014+1))),INDEX(DATAS,AA1014+1),"")</f>
        <v/>
      </c>
      <c r="AI1014" s="60" t="str">
        <f aca="false">IF(AND(AC1014=1,AA1014&lt;2),IF(AND(C1015=C1014,AA1015=AA1014+1),IF(AC1015=1,"",INDEX(DATAS,AA1014+1)),INDEX(DATAS,AA1014+1)),"")</f>
        <v/>
      </c>
    </row>
    <row r="1015" customFormat="false" ht="15" hidden="false" customHeight="false" outlineLevel="0" collapsed="false">
      <c r="A1015" s="60" t="n">
        <v>46309</v>
      </c>
      <c r="B1015" s="0" t="n">
        <v>2</v>
      </c>
      <c r="C1015" s="0" t="n">
        <v>4293</v>
      </c>
      <c r="D1015" s="0" t="n">
        <v>181</v>
      </c>
      <c r="E1015" s="0" t="n">
        <v>2</v>
      </c>
      <c r="F1015" s="55" t="s">
        <v>531</v>
      </c>
      <c r="G1015" s="0" t="n">
        <v>51.1</v>
      </c>
      <c r="H1015" s="0" t="n">
        <v>52</v>
      </c>
      <c r="I1015" s="55" t="s">
        <v>157</v>
      </c>
      <c r="J1015" s="0" t="n">
        <v>69</v>
      </c>
      <c r="K1015" s="0" t="n">
        <v>69</v>
      </c>
      <c r="L1015" s="0" t="n">
        <v>112</v>
      </c>
      <c r="M1015" s="0" t="n">
        <v>338.29</v>
      </c>
      <c r="N1015" s="0" t="n">
        <v>72.95</v>
      </c>
      <c r="O1015" s="0" t="n">
        <v>21.89</v>
      </c>
      <c r="P1015" s="0" t="n">
        <v>3.66</v>
      </c>
      <c r="Q1015" s="0" t="n">
        <v>3.38</v>
      </c>
      <c r="R1015" s="0" t="n">
        <v>5343</v>
      </c>
      <c r="S1015" s="0" t="n">
        <v>10994</v>
      </c>
      <c r="T1015" s="0" t="n">
        <v>56.45</v>
      </c>
      <c r="U1015" s="0" t="n">
        <v>1450</v>
      </c>
      <c r="V1015" s="0" t="n">
        <v>1</v>
      </c>
      <c r="W1015" s="60" t="n">
        <v>46198</v>
      </c>
      <c r="X1015" s="55" t="n">
        <f aca="false">IF(I1015="Male",0,1)</f>
        <v>1</v>
      </c>
      <c r="Y1015" s="55" t="n">
        <f aca="false">IF(OR(I1015="DNB",I1015="Dry DNB"),1,0)</f>
        <v>0</v>
      </c>
      <c r="Z1015" s="55" t="n">
        <f aca="false">IF(ISNUMBER(W1015),A1015-W1015,"")</f>
        <v>111</v>
      </c>
      <c r="AA1015" s="55" t="n">
        <f aca="false">MATCH(A1015,DATAS,0)</f>
        <v>1</v>
      </c>
      <c r="AB1015" s="55" t="n">
        <f aca="false">IF(AND(E1015&gt;0,OR(AND(B1015&gt;=1,B1015&lt;=6),B1015=10)),1,0)</f>
        <v>1</v>
      </c>
      <c r="AC1015" s="55" t="n">
        <f aca="false">IF(AND(E1015&gt;0,B1015=10),1,0)</f>
        <v>0</v>
      </c>
      <c r="AD1015" s="0" t="str">
        <f aca="false">IF(AND(C1014=C1015,AA1014=AA1015-1),AB1014,"")</f>
        <v/>
      </c>
      <c r="AE1015" s="0" t="str">
        <f aca="false">IF(AND(C1014=C1015,AA1014=AA1015-1),AC1014,"")</f>
        <v/>
      </c>
      <c r="AF1015" s="0" t="str">
        <f aca="false">IF(AA1015=1,"",IF(AND(AB1015=1,AD1015&lt;&gt;1),1,0))</f>
        <v/>
      </c>
      <c r="AG1015" s="0" t="str">
        <f aca="false">IF(AA1015=1,"",IF(AND(AC1015=1,AE1015&lt;&gt;1),1,0))</f>
        <v/>
      </c>
      <c r="AH1015" s="60" t="str">
        <f aca="false">IF(AND(E1015&gt;0,AA1015&lt;2,NOT(AND(C1016=C1015,AA1016=AA1015+1))),INDEX(DATAS,AA1015+1),"")</f>
        <v/>
      </c>
      <c r="AI1015" s="60" t="str">
        <f aca="false">IF(AND(AC1015=1,AA1015&lt;2),IF(AND(C1016=C1015,AA1016=AA1015+1),IF(AC1016=1,"",INDEX(DATAS,AA1015+1)),INDEX(DATAS,AA1015+1)),"")</f>
        <v/>
      </c>
    </row>
    <row r="1016" customFormat="false" ht="15" hidden="false" customHeight="false" outlineLevel="0" collapsed="false">
      <c r="A1016" s="60" t="n">
        <v>46310</v>
      </c>
      <c r="B1016" s="0" t="n">
        <v>2</v>
      </c>
      <c r="C1016" s="0" t="n">
        <v>4293</v>
      </c>
      <c r="D1016" s="0" t="n">
        <v>182</v>
      </c>
      <c r="E1016" s="0" t="n">
        <v>2</v>
      </c>
      <c r="F1016" s="55" t="s">
        <v>531</v>
      </c>
      <c r="G1016" s="0" t="n">
        <v>53</v>
      </c>
      <c r="H1016" s="0" t="n">
        <v>52</v>
      </c>
      <c r="I1016" s="55" t="s">
        <v>157</v>
      </c>
      <c r="J1016" s="0" t="n">
        <v>69</v>
      </c>
      <c r="K1016" s="0" t="n">
        <v>69</v>
      </c>
      <c r="L1016" s="0" t="n">
        <v>113</v>
      </c>
      <c r="M1016" s="0" t="n">
        <v>338.29</v>
      </c>
      <c r="N1016" s="0" t="n">
        <v>72.95</v>
      </c>
      <c r="O1016" s="0" t="n">
        <v>21.89</v>
      </c>
      <c r="P1016" s="0" t="n">
        <v>3.66</v>
      </c>
      <c r="Q1016" s="0" t="n">
        <v>3.38</v>
      </c>
      <c r="T1016" s="0" t="n">
        <v>56.45</v>
      </c>
      <c r="U1016" s="0" t="n">
        <v>1451</v>
      </c>
      <c r="V1016" s="0" t="n">
        <v>1</v>
      </c>
      <c r="W1016" s="60" t="n">
        <v>46198</v>
      </c>
      <c r="X1016" s="55" t="n">
        <f aca="false">IF(I1016="Male",0,1)</f>
        <v>1</v>
      </c>
      <c r="Y1016" s="55" t="n">
        <f aca="false">IF(OR(I1016="DNB",I1016="Dry DNB"),1,0)</f>
        <v>0</v>
      </c>
      <c r="Z1016" s="55" t="n">
        <f aca="false">IF(ISNUMBER(W1016),A1016-W1016,"")</f>
        <v>112</v>
      </c>
      <c r="AA1016" s="55" t="n">
        <f aca="false">MATCH(A1016,DATAS,0)</f>
        <v>2</v>
      </c>
      <c r="AB1016" s="55" t="n">
        <f aca="false">IF(AND(E1016&gt;0,OR(AND(B1016&gt;=1,B1016&lt;=6),B1016=10)),1,0)</f>
        <v>1</v>
      </c>
      <c r="AC1016" s="55" t="n">
        <f aca="false">IF(AND(E1016&gt;0,B1016=10),1,0)</f>
        <v>0</v>
      </c>
      <c r="AD1016" s="55" t="n">
        <f aca="false">IF(AND(C1015=C1016,AA1015=AA1016-1),AB1015,"")</f>
        <v>1</v>
      </c>
      <c r="AE1016" s="55" t="n">
        <f aca="false">IF(AND(C1015=C1016,AA1015=AA1016-1),AC1015,"")</f>
        <v>0</v>
      </c>
      <c r="AF1016" s="55" t="n">
        <f aca="false">IF(AA1016=1,"",IF(AND(AB1016=1,AD1016&lt;&gt;1),1,0))</f>
        <v>0</v>
      </c>
      <c r="AG1016" s="55" t="n">
        <f aca="false">IF(AA1016=1,"",IF(AND(AC1016=1,AE1016&lt;&gt;1),1,0))</f>
        <v>0</v>
      </c>
      <c r="AH1016" s="60" t="str">
        <f aca="false">IF(AND(E1016&gt;0,AA1016&lt;2,NOT(AND(C1017=C1016,AA1017=AA1016+1))),INDEX(DATAS,AA1016+1),"")</f>
        <v/>
      </c>
      <c r="AI1016" s="60" t="str">
        <f aca="false">IF(AND(AC1016=1,AA1016&lt;2),IF(AND(C1017=C1016,AA1017=AA1016+1),IF(AC1017=1,"",INDEX(DATAS,AA1016+1)),INDEX(DATAS,AA1016+1)),"")</f>
        <v/>
      </c>
    </row>
    <row r="1017" customFormat="false" ht="15" hidden="false" customHeight="false" outlineLevel="0" collapsed="false">
      <c r="A1017" s="60" t="n">
        <v>46309</v>
      </c>
      <c r="B1017" s="0" t="n">
        <v>3</v>
      </c>
      <c r="C1017" s="0" t="n">
        <v>4294</v>
      </c>
      <c r="D1017" s="0" t="n">
        <v>256</v>
      </c>
      <c r="E1017" s="0" t="n">
        <v>2</v>
      </c>
      <c r="F1017" s="55" t="s">
        <v>532</v>
      </c>
      <c r="G1017" s="0" t="n">
        <v>33</v>
      </c>
      <c r="H1017" s="0" t="n">
        <v>42</v>
      </c>
      <c r="I1017" s="55" t="s">
        <v>157</v>
      </c>
      <c r="J1017" s="0" t="n">
        <v>68</v>
      </c>
      <c r="K1017" s="0" t="n">
        <v>68</v>
      </c>
      <c r="L1017" s="0" t="n">
        <v>188</v>
      </c>
      <c r="M1017" s="0" t="n">
        <v>1035.96</v>
      </c>
      <c r="N1017" s="0" t="n">
        <v>51.87</v>
      </c>
      <c r="O1017" s="0" t="n">
        <v>40.76</v>
      </c>
      <c r="P1017" s="0" t="n">
        <v>3.33</v>
      </c>
      <c r="Q1017" s="0" t="n">
        <v>3.72</v>
      </c>
      <c r="R1017" s="0" t="n">
        <v>6820</v>
      </c>
      <c r="S1017" s="0" t="n">
        <v>13727</v>
      </c>
      <c r="T1017" s="0" t="n">
        <v>60</v>
      </c>
      <c r="U1017" s="0" t="n">
        <v>1449</v>
      </c>
      <c r="V1017" s="0" t="n">
        <v>1</v>
      </c>
      <c r="W1017" s="60" t="n">
        <v>46123</v>
      </c>
      <c r="X1017" s="55" t="n">
        <f aca="false">IF(I1017="Male",0,1)</f>
        <v>1</v>
      </c>
      <c r="Y1017" s="55" t="n">
        <f aca="false">IF(OR(I1017="DNB",I1017="Dry DNB"),1,0)</f>
        <v>0</v>
      </c>
      <c r="Z1017" s="55" t="n">
        <f aca="false">IF(ISNUMBER(W1017),A1017-W1017,"")</f>
        <v>186</v>
      </c>
      <c r="AA1017" s="55" t="n">
        <f aca="false">MATCH(A1017,DATAS,0)</f>
        <v>1</v>
      </c>
      <c r="AB1017" s="55" t="n">
        <f aca="false">IF(AND(E1017&gt;0,OR(AND(B1017&gt;=1,B1017&lt;=6),B1017=10)),1,0)</f>
        <v>1</v>
      </c>
      <c r="AC1017" s="55" t="n">
        <f aca="false">IF(AND(E1017&gt;0,B1017=10),1,0)</f>
        <v>0</v>
      </c>
      <c r="AD1017" s="0" t="str">
        <f aca="false">IF(AND(C1016=C1017,AA1016=AA1017-1),AB1016,"")</f>
        <v/>
      </c>
      <c r="AE1017" s="0" t="str">
        <f aca="false">IF(AND(C1016=C1017,AA1016=AA1017-1),AC1016,"")</f>
        <v/>
      </c>
      <c r="AF1017" s="0" t="str">
        <f aca="false">IF(AA1017=1,"",IF(AND(AB1017=1,AD1017&lt;&gt;1),1,0))</f>
        <v/>
      </c>
      <c r="AG1017" s="0" t="str">
        <f aca="false">IF(AA1017=1,"",IF(AND(AC1017=1,AE1017&lt;&gt;1),1,0))</f>
        <v/>
      </c>
      <c r="AH1017" s="60" t="str">
        <f aca="false">IF(AND(E1017&gt;0,AA1017&lt;2,NOT(AND(C1018=C1017,AA1018=AA1017+1))),INDEX(DATAS,AA1017+1),"")</f>
        <v/>
      </c>
      <c r="AI1017" s="60" t="str">
        <f aca="false">IF(AND(AC1017=1,AA1017&lt;2),IF(AND(C1018=C1017,AA1018=AA1017+1),IF(AC1018=1,"",INDEX(DATAS,AA1017+1)),INDEX(DATAS,AA1017+1)),"")</f>
        <v/>
      </c>
    </row>
    <row r="1018" customFormat="false" ht="15" hidden="false" customHeight="false" outlineLevel="0" collapsed="false">
      <c r="A1018" s="60" t="n">
        <v>46310</v>
      </c>
      <c r="B1018" s="0" t="n">
        <v>3</v>
      </c>
      <c r="C1018" s="0" t="n">
        <v>4294</v>
      </c>
      <c r="D1018" s="0" t="n">
        <v>257</v>
      </c>
      <c r="E1018" s="0" t="n">
        <v>2</v>
      </c>
      <c r="F1018" s="55" t="s">
        <v>532</v>
      </c>
      <c r="G1018" s="0" t="n">
        <v>29.8</v>
      </c>
      <c r="H1018" s="0" t="n">
        <v>40</v>
      </c>
      <c r="I1018" s="55" t="s">
        <v>157</v>
      </c>
      <c r="J1018" s="0" t="n">
        <v>68</v>
      </c>
      <c r="K1018" s="0" t="n">
        <v>68</v>
      </c>
      <c r="L1018" s="0" t="n">
        <v>189</v>
      </c>
      <c r="M1018" s="0" t="n">
        <v>1035.96</v>
      </c>
      <c r="N1018" s="0" t="n">
        <v>51.87</v>
      </c>
      <c r="O1018" s="0" t="n">
        <v>40.76</v>
      </c>
      <c r="P1018" s="0" t="n">
        <v>3.33</v>
      </c>
      <c r="Q1018" s="0" t="n">
        <v>3.72</v>
      </c>
      <c r="T1018" s="0" t="n">
        <v>60</v>
      </c>
      <c r="U1018" s="0" t="n">
        <v>1450</v>
      </c>
      <c r="V1018" s="0" t="n">
        <v>1</v>
      </c>
      <c r="W1018" s="60" t="n">
        <v>46123</v>
      </c>
      <c r="X1018" s="55" t="n">
        <f aca="false">IF(I1018="Male",0,1)</f>
        <v>1</v>
      </c>
      <c r="Y1018" s="55" t="n">
        <f aca="false">IF(OR(I1018="DNB",I1018="Dry DNB"),1,0)</f>
        <v>0</v>
      </c>
      <c r="Z1018" s="55" t="n">
        <f aca="false">IF(ISNUMBER(W1018),A1018-W1018,"")</f>
        <v>187</v>
      </c>
      <c r="AA1018" s="55" t="n">
        <f aca="false">MATCH(A1018,DATAS,0)</f>
        <v>2</v>
      </c>
      <c r="AB1018" s="55" t="n">
        <f aca="false">IF(AND(E1018&gt;0,OR(AND(B1018&gt;=1,B1018&lt;=6),B1018=10)),1,0)</f>
        <v>1</v>
      </c>
      <c r="AC1018" s="55" t="n">
        <f aca="false">IF(AND(E1018&gt;0,B1018=10),1,0)</f>
        <v>0</v>
      </c>
      <c r="AD1018" s="55" t="n">
        <f aca="false">IF(AND(C1017=C1018,AA1017=AA1018-1),AB1017,"")</f>
        <v>1</v>
      </c>
      <c r="AE1018" s="55" t="n">
        <f aca="false">IF(AND(C1017=C1018,AA1017=AA1018-1),AC1017,"")</f>
        <v>0</v>
      </c>
      <c r="AF1018" s="55" t="n">
        <f aca="false">IF(AA1018=1,"",IF(AND(AB1018=1,AD1018&lt;&gt;1),1,0))</f>
        <v>0</v>
      </c>
      <c r="AG1018" s="55" t="n">
        <f aca="false">IF(AA1018=1,"",IF(AND(AC1018=1,AE1018&lt;&gt;1),1,0))</f>
        <v>0</v>
      </c>
      <c r="AH1018" s="60" t="str">
        <f aca="false">IF(AND(E1018&gt;0,AA1018&lt;2,NOT(AND(C1019=C1018,AA1019=AA1018+1))),INDEX(DATAS,AA1018+1),"")</f>
        <v/>
      </c>
      <c r="AI1018" s="60" t="str">
        <f aca="false">IF(AND(AC1018=1,AA1018&lt;2),IF(AND(C1019=C1018,AA1019=AA1018+1),IF(AC1019=1,"",INDEX(DATAS,AA1018+1)),INDEX(DATAS,AA1018+1)),"")</f>
        <v/>
      </c>
    </row>
    <row r="1019" customFormat="false" ht="15" hidden="false" customHeight="false" outlineLevel="0" collapsed="false">
      <c r="A1019" s="60" t="n">
        <v>46309</v>
      </c>
      <c r="B1019" s="0" t="n">
        <v>2</v>
      </c>
      <c r="C1019" s="0" t="n">
        <v>4295</v>
      </c>
      <c r="D1019" s="0" t="n">
        <v>55</v>
      </c>
      <c r="E1019" s="0" t="n">
        <v>3</v>
      </c>
      <c r="F1019" s="55" t="s">
        <v>532</v>
      </c>
      <c r="G1019" s="0" t="n">
        <v>68.6</v>
      </c>
      <c r="H1019" s="0" t="n">
        <v>68</v>
      </c>
      <c r="I1019" s="55" t="s">
        <v>166</v>
      </c>
      <c r="J1019" s="0" t="n">
        <v>55</v>
      </c>
      <c r="M1019" s="0" t="n">
        <v>511.93</v>
      </c>
      <c r="N1019" s="0" t="n">
        <v>41.92</v>
      </c>
      <c r="O1019" s="0" t="n">
        <v>24.47</v>
      </c>
      <c r="P1019" s="0" t="n">
        <v>4.24</v>
      </c>
      <c r="Q1019" s="0" t="n">
        <v>3.02</v>
      </c>
      <c r="R1019" s="0" t="n">
        <v>5705</v>
      </c>
      <c r="S1019" s="0" t="n">
        <v>11468</v>
      </c>
      <c r="U1019" s="0" t="n">
        <v>1449</v>
      </c>
      <c r="V1019" s="0" t="n">
        <v>0</v>
      </c>
      <c r="X1019" s="55" t="n">
        <f aca="false">IF(I1019="Male",0,1)</f>
        <v>1</v>
      </c>
      <c r="Y1019" s="55" t="n">
        <f aca="false">IF(OR(I1019="DNB",I1019="Dry DNB"),1,0)</f>
        <v>0</v>
      </c>
      <c r="Z1019" s="0" t="str">
        <f aca="false">IF(ISNUMBER(W1019),A1019-W1019,"")</f>
        <v/>
      </c>
      <c r="AA1019" s="55" t="n">
        <f aca="false">MATCH(A1019,DATAS,0)</f>
        <v>1</v>
      </c>
      <c r="AB1019" s="55" t="n">
        <f aca="false">IF(AND(E1019&gt;0,OR(AND(B1019&gt;=1,B1019&lt;=6),B1019=10)),1,0)</f>
        <v>1</v>
      </c>
      <c r="AC1019" s="55" t="n">
        <f aca="false">IF(AND(E1019&gt;0,B1019=10),1,0)</f>
        <v>0</v>
      </c>
      <c r="AD1019" s="0" t="str">
        <f aca="false">IF(AND(C1018=C1019,AA1018=AA1019-1),AB1018,"")</f>
        <v/>
      </c>
      <c r="AE1019" s="0" t="str">
        <f aca="false">IF(AND(C1018=C1019,AA1018=AA1019-1),AC1018,"")</f>
        <v/>
      </c>
      <c r="AF1019" s="0" t="str">
        <f aca="false">IF(AA1019=1,"",IF(AND(AB1019=1,AD1019&lt;&gt;1),1,0))</f>
        <v/>
      </c>
      <c r="AG1019" s="0" t="str">
        <f aca="false">IF(AA1019=1,"",IF(AND(AC1019=1,AE1019&lt;&gt;1),1,0))</f>
        <v/>
      </c>
      <c r="AH1019" s="60" t="str">
        <f aca="false">IF(AND(E1019&gt;0,AA1019&lt;2,NOT(AND(C1020=C1019,AA1020=AA1019+1))),INDEX(DATAS,AA1019+1),"")</f>
        <v/>
      </c>
      <c r="AI1019" s="60" t="str">
        <f aca="false">IF(AND(AC1019=1,AA1019&lt;2),IF(AND(C1020=C1019,AA1020=AA1019+1),IF(AC1020=1,"",INDEX(DATAS,AA1019+1)),INDEX(DATAS,AA1019+1)),"")</f>
        <v/>
      </c>
    </row>
    <row r="1020" customFormat="false" ht="15" hidden="false" customHeight="false" outlineLevel="0" collapsed="false">
      <c r="A1020" s="60" t="n">
        <v>46310</v>
      </c>
      <c r="B1020" s="0" t="n">
        <v>2</v>
      </c>
      <c r="C1020" s="0" t="n">
        <v>4295</v>
      </c>
      <c r="D1020" s="0" t="n">
        <v>56</v>
      </c>
      <c r="E1020" s="0" t="n">
        <v>3</v>
      </c>
      <c r="F1020" s="55" t="s">
        <v>532</v>
      </c>
      <c r="G1020" s="0" t="n">
        <v>66.4</v>
      </c>
      <c r="H1020" s="0" t="n">
        <v>67</v>
      </c>
      <c r="I1020" s="55" t="s">
        <v>166</v>
      </c>
      <c r="J1020" s="0" t="n">
        <v>56</v>
      </c>
      <c r="M1020" s="0" t="n">
        <v>511.93</v>
      </c>
      <c r="N1020" s="0" t="n">
        <v>41.92</v>
      </c>
      <c r="O1020" s="0" t="n">
        <v>24.47</v>
      </c>
      <c r="P1020" s="0" t="n">
        <v>4.24</v>
      </c>
      <c r="Q1020" s="0" t="n">
        <v>3.02</v>
      </c>
      <c r="U1020" s="0" t="n">
        <v>1450</v>
      </c>
      <c r="V1020" s="0" t="n">
        <v>0</v>
      </c>
      <c r="X1020" s="55" t="n">
        <f aca="false">IF(I1020="Male",0,1)</f>
        <v>1</v>
      </c>
      <c r="Y1020" s="55" t="n">
        <f aca="false">IF(OR(I1020="DNB",I1020="Dry DNB"),1,0)</f>
        <v>0</v>
      </c>
      <c r="Z1020" s="0" t="str">
        <f aca="false">IF(ISNUMBER(W1020),A1020-W1020,"")</f>
        <v/>
      </c>
      <c r="AA1020" s="55" t="n">
        <f aca="false">MATCH(A1020,DATAS,0)</f>
        <v>2</v>
      </c>
      <c r="AB1020" s="55" t="n">
        <f aca="false">IF(AND(E1020&gt;0,OR(AND(B1020&gt;=1,B1020&lt;=6),B1020=10)),1,0)</f>
        <v>1</v>
      </c>
      <c r="AC1020" s="55" t="n">
        <f aca="false">IF(AND(E1020&gt;0,B1020=10),1,0)</f>
        <v>0</v>
      </c>
      <c r="AD1020" s="55" t="n">
        <f aca="false">IF(AND(C1019=C1020,AA1019=AA1020-1),AB1019,"")</f>
        <v>1</v>
      </c>
      <c r="AE1020" s="55" t="n">
        <f aca="false">IF(AND(C1019=C1020,AA1019=AA1020-1),AC1019,"")</f>
        <v>0</v>
      </c>
      <c r="AF1020" s="55" t="n">
        <f aca="false">IF(AA1020=1,"",IF(AND(AB1020=1,AD1020&lt;&gt;1),1,0))</f>
        <v>0</v>
      </c>
      <c r="AG1020" s="55" t="n">
        <f aca="false">IF(AA1020=1,"",IF(AND(AC1020=1,AE1020&lt;&gt;1),1,0))</f>
        <v>0</v>
      </c>
      <c r="AH1020" s="60" t="str">
        <f aca="false">IF(AND(E1020&gt;0,AA1020&lt;2,NOT(AND(C1021=C1020,AA1021=AA1020+1))),INDEX(DATAS,AA1020+1),"")</f>
        <v/>
      </c>
      <c r="AI1020" s="60" t="str">
        <f aca="false">IF(AND(AC1020=1,AA1020&lt;2),IF(AND(C1021=C1020,AA1021=AA1020+1),IF(AC1021=1,"",INDEX(DATAS,AA1020+1)),INDEX(DATAS,AA1020+1)),"")</f>
        <v/>
      </c>
    </row>
    <row r="1021" customFormat="false" ht="15" hidden="false" customHeight="false" outlineLevel="0" collapsed="false">
      <c r="A1021" s="60" t="n">
        <v>46309</v>
      </c>
      <c r="B1021" s="0" t="n">
        <v>2</v>
      </c>
      <c r="C1021" s="0" t="n">
        <v>4296</v>
      </c>
      <c r="D1021" s="0" t="n">
        <v>244</v>
      </c>
      <c r="E1021" s="0" t="n">
        <v>2</v>
      </c>
      <c r="F1021" s="55" t="s">
        <v>532</v>
      </c>
      <c r="G1021" s="0" t="n">
        <v>50.7</v>
      </c>
      <c r="H1021" s="0" t="n">
        <v>50</v>
      </c>
      <c r="I1021" s="55" t="s">
        <v>157</v>
      </c>
      <c r="J1021" s="0" t="n">
        <v>188</v>
      </c>
      <c r="K1021" s="0" t="n">
        <v>76</v>
      </c>
      <c r="L1021" s="0" t="n">
        <v>56</v>
      </c>
      <c r="M1021" s="0" t="n">
        <v>941.79</v>
      </c>
      <c r="N1021" s="0" t="n">
        <v>45.24</v>
      </c>
      <c r="O1021" s="0" t="n">
        <v>32.46</v>
      </c>
      <c r="P1021" s="0" t="n">
        <v>5.17</v>
      </c>
      <c r="Q1021" s="0" t="n">
        <v>3.6</v>
      </c>
      <c r="R1021" s="0" t="n">
        <v>5926</v>
      </c>
      <c r="S1021" s="0" t="n">
        <v>12083</v>
      </c>
      <c r="T1021" s="0" t="n">
        <v>63.1</v>
      </c>
      <c r="U1021" s="0" t="n">
        <v>1449</v>
      </c>
      <c r="V1021" s="0" t="n">
        <v>4</v>
      </c>
      <c r="W1021" s="60" t="n">
        <v>46254</v>
      </c>
      <c r="X1021" s="55" t="n">
        <f aca="false">IF(I1021="Male",0,1)</f>
        <v>1</v>
      </c>
      <c r="Y1021" s="55" t="n">
        <f aca="false">IF(OR(I1021="DNB",I1021="Dry DNB"),1,0)</f>
        <v>0</v>
      </c>
      <c r="Z1021" s="55" t="n">
        <f aca="false">IF(ISNUMBER(W1021),A1021-W1021,"")</f>
        <v>55</v>
      </c>
      <c r="AA1021" s="55" t="n">
        <f aca="false">MATCH(A1021,DATAS,0)</f>
        <v>1</v>
      </c>
      <c r="AB1021" s="55" t="n">
        <f aca="false">IF(AND(E1021&gt;0,OR(AND(B1021&gt;=1,B1021&lt;=6),B1021=10)),1,0)</f>
        <v>1</v>
      </c>
      <c r="AC1021" s="55" t="n">
        <f aca="false">IF(AND(E1021&gt;0,B1021=10),1,0)</f>
        <v>0</v>
      </c>
      <c r="AD1021" s="0" t="str">
        <f aca="false">IF(AND(C1020=C1021,AA1020=AA1021-1),AB1020,"")</f>
        <v/>
      </c>
      <c r="AE1021" s="0" t="str">
        <f aca="false">IF(AND(C1020=C1021,AA1020=AA1021-1),AC1020,"")</f>
        <v/>
      </c>
      <c r="AF1021" s="0" t="str">
        <f aca="false">IF(AA1021=1,"",IF(AND(AB1021=1,AD1021&lt;&gt;1),1,0))</f>
        <v/>
      </c>
      <c r="AG1021" s="0" t="str">
        <f aca="false">IF(AA1021=1,"",IF(AND(AC1021=1,AE1021&lt;&gt;1),1,0))</f>
        <v/>
      </c>
      <c r="AH1021" s="60" t="str">
        <f aca="false">IF(AND(E1021&gt;0,AA1021&lt;2,NOT(AND(C1022=C1021,AA1022=AA1021+1))),INDEX(DATAS,AA1021+1),"")</f>
        <v/>
      </c>
      <c r="AI1021" s="60" t="str">
        <f aca="false">IF(AND(AC1021=1,AA1021&lt;2),IF(AND(C1022=C1021,AA1022=AA1021+1),IF(AC1022=1,"",INDEX(DATAS,AA1021+1)),INDEX(DATAS,AA1021+1)),"")</f>
        <v/>
      </c>
    </row>
    <row r="1022" customFormat="false" ht="15" hidden="false" customHeight="false" outlineLevel="0" collapsed="false">
      <c r="A1022" s="60" t="n">
        <v>46310</v>
      </c>
      <c r="B1022" s="0" t="n">
        <v>2</v>
      </c>
      <c r="C1022" s="0" t="n">
        <v>4296</v>
      </c>
      <c r="D1022" s="0" t="n">
        <v>245</v>
      </c>
      <c r="E1022" s="0" t="n">
        <v>2</v>
      </c>
      <c r="F1022" s="55" t="s">
        <v>532</v>
      </c>
      <c r="G1022" s="0" t="n">
        <v>60.7</v>
      </c>
      <c r="H1022" s="0" t="n">
        <v>51</v>
      </c>
      <c r="I1022" s="55" t="s">
        <v>157</v>
      </c>
      <c r="J1022" s="0" t="n">
        <v>188</v>
      </c>
      <c r="K1022" s="0" t="n">
        <v>76</v>
      </c>
      <c r="L1022" s="0" t="n">
        <v>57</v>
      </c>
      <c r="M1022" s="0" t="n">
        <v>941.79</v>
      </c>
      <c r="N1022" s="0" t="n">
        <v>45.24</v>
      </c>
      <c r="O1022" s="0" t="n">
        <v>32.46</v>
      </c>
      <c r="P1022" s="0" t="n">
        <v>5.17</v>
      </c>
      <c r="Q1022" s="0" t="n">
        <v>3.6</v>
      </c>
      <c r="T1022" s="0" t="n">
        <v>63.1</v>
      </c>
      <c r="U1022" s="0" t="n">
        <v>1450</v>
      </c>
      <c r="V1022" s="0" t="n">
        <v>4</v>
      </c>
      <c r="W1022" s="60" t="n">
        <v>46254</v>
      </c>
      <c r="X1022" s="55" t="n">
        <f aca="false">IF(I1022="Male",0,1)</f>
        <v>1</v>
      </c>
      <c r="Y1022" s="55" t="n">
        <f aca="false">IF(OR(I1022="DNB",I1022="Dry DNB"),1,0)</f>
        <v>0</v>
      </c>
      <c r="Z1022" s="55" t="n">
        <f aca="false">IF(ISNUMBER(W1022),A1022-W1022,"")</f>
        <v>56</v>
      </c>
      <c r="AA1022" s="55" t="n">
        <f aca="false">MATCH(A1022,DATAS,0)</f>
        <v>2</v>
      </c>
      <c r="AB1022" s="55" t="n">
        <f aca="false">IF(AND(E1022&gt;0,OR(AND(B1022&gt;=1,B1022&lt;=6),B1022=10)),1,0)</f>
        <v>1</v>
      </c>
      <c r="AC1022" s="55" t="n">
        <f aca="false">IF(AND(E1022&gt;0,B1022=10),1,0)</f>
        <v>0</v>
      </c>
      <c r="AD1022" s="55" t="n">
        <f aca="false">IF(AND(C1021=C1022,AA1021=AA1022-1),AB1021,"")</f>
        <v>1</v>
      </c>
      <c r="AE1022" s="55" t="n">
        <f aca="false">IF(AND(C1021=C1022,AA1021=AA1022-1),AC1021,"")</f>
        <v>0</v>
      </c>
      <c r="AF1022" s="55" t="n">
        <f aca="false">IF(AA1022=1,"",IF(AND(AB1022=1,AD1022&lt;&gt;1),1,0))</f>
        <v>0</v>
      </c>
      <c r="AG1022" s="55" t="n">
        <f aca="false">IF(AA1022=1,"",IF(AND(AC1022=1,AE1022&lt;&gt;1),1,0))</f>
        <v>0</v>
      </c>
      <c r="AH1022" s="60" t="str">
        <f aca="false">IF(AND(E1022&gt;0,AA1022&lt;2,NOT(AND(C1023=C1022,AA1023=AA1022+1))),INDEX(DATAS,AA1022+1),"")</f>
        <v/>
      </c>
      <c r="AI1022" s="60" t="str">
        <f aca="false">IF(AND(AC1022=1,AA1022&lt;2),IF(AND(C1023=C1022,AA1023=AA1022+1),IF(AC1023=1,"",INDEX(DATAS,AA1022+1)),INDEX(DATAS,AA1022+1)),"")</f>
        <v/>
      </c>
    </row>
    <row r="1023" customFormat="false" ht="15" hidden="false" customHeight="false" outlineLevel="0" collapsed="false">
      <c r="A1023" s="60" t="n">
        <v>46309</v>
      </c>
      <c r="B1023" s="0" t="n">
        <v>3</v>
      </c>
      <c r="C1023" s="0" t="n">
        <v>4297</v>
      </c>
      <c r="D1023" s="0" t="n">
        <v>38</v>
      </c>
      <c r="E1023" s="0" t="n">
        <v>3</v>
      </c>
      <c r="F1023" s="55" t="s">
        <v>532</v>
      </c>
      <c r="G1023" s="0" t="n">
        <v>65.4</v>
      </c>
      <c r="H1023" s="0" t="n">
        <v>58</v>
      </c>
      <c r="I1023" s="55" t="s">
        <v>166</v>
      </c>
      <c r="J1023" s="0" t="n">
        <v>38</v>
      </c>
      <c r="M1023" s="0" t="n">
        <v>273.42</v>
      </c>
      <c r="N1023" s="0" t="n">
        <v>46.84</v>
      </c>
      <c r="O1023" s="0" t="n">
        <v>27.73</v>
      </c>
      <c r="P1023" s="0" t="n">
        <v>5.34</v>
      </c>
      <c r="Q1023" s="0" t="n">
        <v>4.06</v>
      </c>
      <c r="R1023" s="0" t="n">
        <v>5036</v>
      </c>
      <c r="S1023" s="0" t="n">
        <v>10123</v>
      </c>
      <c r="U1023" s="0" t="n">
        <v>1449</v>
      </c>
      <c r="V1023" s="0" t="n">
        <v>0</v>
      </c>
      <c r="X1023" s="55" t="n">
        <f aca="false">IF(I1023="Male",0,1)</f>
        <v>1</v>
      </c>
      <c r="Y1023" s="55" t="n">
        <f aca="false">IF(OR(I1023="DNB",I1023="Dry DNB"),1,0)</f>
        <v>0</v>
      </c>
      <c r="Z1023" s="0" t="str">
        <f aca="false">IF(ISNUMBER(W1023),A1023-W1023,"")</f>
        <v/>
      </c>
      <c r="AA1023" s="55" t="n">
        <f aca="false">MATCH(A1023,DATAS,0)</f>
        <v>1</v>
      </c>
      <c r="AB1023" s="55" t="n">
        <f aca="false">IF(AND(E1023&gt;0,OR(AND(B1023&gt;=1,B1023&lt;=6),B1023=10)),1,0)</f>
        <v>1</v>
      </c>
      <c r="AC1023" s="55" t="n">
        <f aca="false">IF(AND(E1023&gt;0,B1023=10),1,0)</f>
        <v>0</v>
      </c>
      <c r="AD1023" s="0" t="str">
        <f aca="false">IF(AND(C1022=C1023,AA1022=AA1023-1),AB1022,"")</f>
        <v/>
      </c>
      <c r="AE1023" s="0" t="str">
        <f aca="false">IF(AND(C1022=C1023,AA1022=AA1023-1),AC1022,"")</f>
        <v/>
      </c>
      <c r="AF1023" s="0" t="str">
        <f aca="false">IF(AA1023=1,"",IF(AND(AB1023=1,AD1023&lt;&gt;1),1,0))</f>
        <v/>
      </c>
      <c r="AG1023" s="0" t="str">
        <f aca="false">IF(AA1023=1,"",IF(AND(AC1023=1,AE1023&lt;&gt;1),1,0))</f>
        <v/>
      </c>
      <c r="AH1023" s="60" t="str">
        <f aca="false">IF(AND(E1023&gt;0,AA1023&lt;2,NOT(AND(C1024=C1023,AA1024=AA1023+1))),INDEX(DATAS,AA1023+1),"")</f>
        <v/>
      </c>
      <c r="AI1023" s="60" t="str">
        <f aca="false">IF(AND(AC1023=1,AA1023&lt;2),IF(AND(C1024=C1023,AA1024=AA1023+1),IF(AC1024=1,"",INDEX(DATAS,AA1023+1)),INDEX(DATAS,AA1023+1)),"")</f>
        <v/>
      </c>
    </row>
    <row r="1024" customFormat="false" ht="15" hidden="false" customHeight="false" outlineLevel="0" collapsed="false">
      <c r="A1024" s="60" t="n">
        <v>46310</v>
      </c>
      <c r="B1024" s="0" t="n">
        <v>3</v>
      </c>
      <c r="C1024" s="0" t="n">
        <v>4297</v>
      </c>
      <c r="D1024" s="0" t="n">
        <v>39</v>
      </c>
      <c r="E1024" s="0" t="n">
        <v>3</v>
      </c>
      <c r="F1024" s="55" t="s">
        <v>532</v>
      </c>
      <c r="G1024" s="0" t="n">
        <v>60.7</v>
      </c>
      <c r="H1024" s="0" t="n">
        <v>58</v>
      </c>
      <c r="I1024" s="55" t="s">
        <v>166</v>
      </c>
      <c r="J1024" s="0" t="n">
        <v>39</v>
      </c>
      <c r="M1024" s="0" t="n">
        <v>273.42</v>
      </c>
      <c r="N1024" s="0" t="n">
        <v>46.84</v>
      </c>
      <c r="O1024" s="0" t="n">
        <v>27.73</v>
      </c>
      <c r="P1024" s="0" t="n">
        <v>5.34</v>
      </c>
      <c r="Q1024" s="0" t="n">
        <v>4.06</v>
      </c>
      <c r="U1024" s="0" t="n">
        <v>1450</v>
      </c>
      <c r="V1024" s="0" t="n">
        <v>0</v>
      </c>
      <c r="X1024" s="55" t="n">
        <f aca="false">IF(I1024="Male",0,1)</f>
        <v>1</v>
      </c>
      <c r="Y1024" s="55" t="n">
        <f aca="false">IF(OR(I1024="DNB",I1024="Dry DNB"),1,0)</f>
        <v>0</v>
      </c>
      <c r="Z1024" s="0" t="str">
        <f aca="false">IF(ISNUMBER(W1024),A1024-W1024,"")</f>
        <v/>
      </c>
      <c r="AA1024" s="55" t="n">
        <f aca="false">MATCH(A1024,DATAS,0)</f>
        <v>2</v>
      </c>
      <c r="AB1024" s="55" t="n">
        <f aca="false">IF(AND(E1024&gt;0,OR(AND(B1024&gt;=1,B1024&lt;=6),B1024=10)),1,0)</f>
        <v>1</v>
      </c>
      <c r="AC1024" s="55" t="n">
        <f aca="false">IF(AND(E1024&gt;0,B1024=10),1,0)</f>
        <v>0</v>
      </c>
      <c r="AD1024" s="55" t="n">
        <f aca="false">IF(AND(C1023=C1024,AA1023=AA1024-1),AB1023,"")</f>
        <v>1</v>
      </c>
      <c r="AE1024" s="55" t="n">
        <f aca="false">IF(AND(C1023=C1024,AA1023=AA1024-1),AC1023,"")</f>
        <v>0</v>
      </c>
      <c r="AF1024" s="55" t="n">
        <f aca="false">IF(AA1024=1,"",IF(AND(AB1024=1,AD1024&lt;&gt;1),1,0))</f>
        <v>0</v>
      </c>
      <c r="AG1024" s="55" t="n">
        <f aca="false">IF(AA1024=1,"",IF(AND(AC1024=1,AE1024&lt;&gt;1),1,0))</f>
        <v>0</v>
      </c>
      <c r="AH1024" s="60" t="str">
        <f aca="false">IF(AND(E1024&gt;0,AA1024&lt;2,NOT(AND(C1025=C1024,AA1025=AA1024+1))),INDEX(DATAS,AA1024+1),"")</f>
        <v/>
      </c>
      <c r="AI1024" s="60" t="str">
        <f aca="false">IF(AND(AC1024=1,AA1024&lt;2),IF(AND(C1025=C1024,AA1025=AA1024+1),IF(AC1025=1,"",INDEX(DATAS,AA1024+1)),INDEX(DATAS,AA1024+1)),"")</f>
        <v/>
      </c>
    </row>
    <row r="1025" customFormat="false" ht="15" hidden="false" customHeight="false" outlineLevel="0" collapsed="false">
      <c r="A1025" s="60" t="n">
        <v>46309</v>
      </c>
      <c r="B1025" s="0" t="n">
        <v>5</v>
      </c>
      <c r="C1025" s="0" t="n">
        <v>4298</v>
      </c>
      <c r="D1025" s="0" t="n">
        <v>307</v>
      </c>
      <c r="E1025" s="0" t="n">
        <v>2</v>
      </c>
      <c r="F1025" s="55" t="s">
        <v>532</v>
      </c>
      <c r="G1025" s="0" t="n">
        <v>37.5</v>
      </c>
      <c r="H1025" s="0" t="n">
        <v>31</v>
      </c>
      <c r="I1025" s="55" t="s">
        <v>157</v>
      </c>
      <c r="J1025" s="0" t="n">
        <v>90</v>
      </c>
      <c r="K1025" s="0" t="n">
        <v>97</v>
      </c>
      <c r="L1025" s="0" t="n">
        <v>217</v>
      </c>
      <c r="M1025" s="0" t="n">
        <v>468.83</v>
      </c>
      <c r="N1025" s="0" t="n">
        <v>71.63</v>
      </c>
      <c r="O1025" s="0" t="n">
        <v>26.56</v>
      </c>
      <c r="P1025" s="0" t="n">
        <v>6.15</v>
      </c>
      <c r="Q1025" s="0" t="n">
        <v>4.47</v>
      </c>
      <c r="R1025" s="0" t="n">
        <v>5827</v>
      </c>
      <c r="S1025" s="0" t="n">
        <v>11077</v>
      </c>
      <c r="T1025" s="0" t="n">
        <v>65.2</v>
      </c>
      <c r="U1025" s="0" t="n">
        <v>1449</v>
      </c>
      <c r="V1025" s="0" t="n">
        <v>1</v>
      </c>
      <c r="X1025" s="55" t="n">
        <f aca="false">IF(I1025="Male",0,1)</f>
        <v>1</v>
      </c>
      <c r="Y1025" s="55" t="n">
        <f aca="false">IF(OR(I1025="DNB",I1025="Dry DNB"),1,0)</f>
        <v>0</v>
      </c>
      <c r="Z1025" s="0" t="str">
        <f aca="false">IF(ISNUMBER(W1025),A1025-W1025,"")</f>
        <v/>
      </c>
      <c r="AA1025" s="55" t="n">
        <f aca="false">MATCH(A1025,DATAS,0)</f>
        <v>1</v>
      </c>
      <c r="AB1025" s="55" t="n">
        <f aca="false">IF(AND(E1025&gt;0,OR(AND(B1025&gt;=1,B1025&lt;=6),B1025=10)),1,0)</f>
        <v>1</v>
      </c>
      <c r="AC1025" s="55" t="n">
        <f aca="false">IF(AND(E1025&gt;0,B1025=10),1,0)</f>
        <v>0</v>
      </c>
      <c r="AD1025" s="0" t="str">
        <f aca="false">IF(AND(C1024=C1025,AA1024=AA1025-1),AB1024,"")</f>
        <v/>
      </c>
      <c r="AE1025" s="0" t="str">
        <f aca="false">IF(AND(C1024=C1025,AA1024=AA1025-1),AC1024,"")</f>
        <v/>
      </c>
      <c r="AF1025" s="0" t="str">
        <f aca="false">IF(AA1025=1,"",IF(AND(AB1025=1,AD1025&lt;&gt;1),1,0))</f>
        <v/>
      </c>
      <c r="AG1025" s="0" t="str">
        <f aca="false">IF(AA1025=1,"",IF(AND(AC1025=1,AE1025&lt;&gt;1),1,0))</f>
        <v/>
      </c>
      <c r="AH1025" s="60" t="str">
        <f aca="false">IF(AND(E1025&gt;0,AA1025&lt;2,NOT(AND(C1026=C1025,AA1026=AA1025+1))),INDEX(DATAS,AA1025+1),"")</f>
        <v/>
      </c>
      <c r="AI1025" s="60" t="str">
        <f aca="false">IF(AND(AC1025=1,AA1025&lt;2),IF(AND(C1026=C1025,AA1026=AA1025+1),IF(AC1026=1,"",INDEX(DATAS,AA1025+1)),INDEX(DATAS,AA1025+1)),"")</f>
        <v/>
      </c>
    </row>
    <row r="1026" customFormat="false" ht="15" hidden="false" customHeight="false" outlineLevel="0" collapsed="false">
      <c r="A1026" s="60" t="n">
        <v>46310</v>
      </c>
      <c r="B1026" s="0" t="n">
        <v>5</v>
      </c>
      <c r="C1026" s="0" t="n">
        <v>4298</v>
      </c>
      <c r="D1026" s="0" t="n">
        <v>308</v>
      </c>
      <c r="E1026" s="0" t="n">
        <v>2</v>
      </c>
      <c r="F1026" s="55" t="s">
        <v>532</v>
      </c>
      <c r="G1026" s="0" t="n">
        <v>37</v>
      </c>
      <c r="H1026" s="0" t="n">
        <v>32</v>
      </c>
      <c r="I1026" s="55" t="s">
        <v>157</v>
      </c>
      <c r="J1026" s="0" t="n">
        <v>90</v>
      </c>
      <c r="K1026" s="0" t="n">
        <v>97</v>
      </c>
      <c r="L1026" s="0" t="n">
        <v>218</v>
      </c>
      <c r="M1026" s="0" t="n">
        <v>468.83</v>
      </c>
      <c r="N1026" s="0" t="n">
        <v>71.63</v>
      </c>
      <c r="O1026" s="0" t="n">
        <v>26.56</v>
      </c>
      <c r="P1026" s="0" t="n">
        <v>6.15</v>
      </c>
      <c r="Q1026" s="0" t="n">
        <v>4.47</v>
      </c>
      <c r="T1026" s="0" t="n">
        <v>65.2</v>
      </c>
      <c r="U1026" s="0" t="n">
        <v>1450</v>
      </c>
      <c r="V1026" s="0" t="n">
        <v>1</v>
      </c>
      <c r="X1026" s="55" t="n">
        <f aca="false">IF(I1026="Male",0,1)</f>
        <v>1</v>
      </c>
      <c r="Y1026" s="55" t="n">
        <f aca="false">IF(OR(I1026="DNB",I1026="Dry DNB"),1,0)</f>
        <v>0</v>
      </c>
      <c r="Z1026" s="0" t="str">
        <f aca="false">IF(ISNUMBER(W1026),A1026-W1026,"")</f>
        <v/>
      </c>
      <c r="AA1026" s="55" t="n">
        <f aca="false">MATCH(A1026,DATAS,0)</f>
        <v>2</v>
      </c>
      <c r="AB1026" s="55" t="n">
        <f aca="false">IF(AND(E1026&gt;0,OR(AND(B1026&gt;=1,B1026&lt;=6),B1026=10)),1,0)</f>
        <v>1</v>
      </c>
      <c r="AC1026" s="55" t="n">
        <f aca="false">IF(AND(E1026&gt;0,B1026=10),1,0)</f>
        <v>0</v>
      </c>
      <c r="AD1026" s="55" t="n">
        <f aca="false">IF(AND(C1025=C1026,AA1025=AA1026-1),AB1025,"")</f>
        <v>1</v>
      </c>
      <c r="AE1026" s="55" t="n">
        <f aca="false">IF(AND(C1025=C1026,AA1025=AA1026-1),AC1025,"")</f>
        <v>0</v>
      </c>
      <c r="AF1026" s="55" t="n">
        <f aca="false">IF(AA1026=1,"",IF(AND(AB1026=1,AD1026&lt;&gt;1),1,0))</f>
        <v>0</v>
      </c>
      <c r="AG1026" s="55" t="n">
        <f aca="false">IF(AA1026=1,"",IF(AND(AC1026=1,AE1026&lt;&gt;1),1,0))</f>
        <v>0</v>
      </c>
      <c r="AH1026" s="60" t="str">
        <f aca="false">IF(AND(E1026&gt;0,AA1026&lt;2,NOT(AND(C1027=C1026,AA1027=AA1026+1))),INDEX(DATAS,AA1026+1),"")</f>
        <v/>
      </c>
      <c r="AI1026" s="60" t="str">
        <f aca="false">IF(AND(AC1026=1,AA1026&lt;2),IF(AND(C1027=C1026,AA1027=AA1026+1),IF(AC1027=1,"",INDEX(DATAS,AA1026+1)),INDEX(DATAS,AA1026+1)),"")</f>
        <v/>
      </c>
    </row>
    <row r="1027" customFormat="false" ht="15" hidden="false" customHeight="false" outlineLevel="0" collapsed="false">
      <c r="A1027" s="60" t="n">
        <v>46309</v>
      </c>
      <c r="B1027" s="0" t="n">
        <v>2</v>
      </c>
      <c r="C1027" s="0" t="n">
        <v>4299</v>
      </c>
      <c r="D1027" s="0" t="n">
        <v>299</v>
      </c>
      <c r="E1027" s="0" t="n">
        <v>2</v>
      </c>
      <c r="F1027" s="55" t="s">
        <v>533</v>
      </c>
      <c r="G1027" s="0" t="n">
        <v>44.9</v>
      </c>
      <c r="H1027" s="0" t="n">
        <v>45</v>
      </c>
      <c r="I1027" s="55" t="s">
        <v>187</v>
      </c>
      <c r="J1027" s="0" t="n">
        <v>299</v>
      </c>
      <c r="K1027" s="0" t="n">
        <v>68</v>
      </c>
      <c r="M1027" s="0" t="n">
        <v>1268.38</v>
      </c>
      <c r="N1027" s="0" t="n">
        <v>70.71</v>
      </c>
      <c r="O1027" s="0" t="n">
        <v>44.83</v>
      </c>
      <c r="P1027" s="0" t="n">
        <v>3.26</v>
      </c>
      <c r="Q1027" s="0" t="n">
        <v>3.65</v>
      </c>
      <c r="R1027" s="0" t="n">
        <v>6008</v>
      </c>
      <c r="S1027" s="0" t="n">
        <v>12015</v>
      </c>
      <c r="T1027" s="0" t="n">
        <v>68.65</v>
      </c>
      <c r="U1027" s="0" t="n">
        <v>1448</v>
      </c>
      <c r="V1027" s="0" t="n">
        <v>6</v>
      </c>
      <c r="W1027" s="60" t="n">
        <v>46289</v>
      </c>
      <c r="X1027" s="55" t="n">
        <f aca="false">IF(I1027="Male",0,1)</f>
        <v>1</v>
      </c>
      <c r="Y1027" s="55" t="n">
        <f aca="false">IF(OR(I1027="DNB",I1027="Dry DNB"),1,0)</f>
        <v>0</v>
      </c>
      <c r="Z1027" s="55" t="n">
        <f aca="false">IF(ISNUMBER(W1027),A1027-W1027,"")</f>
        <v>20</v>
      </c>
      <c r="AA1027" s="55" t="n">
        <f aca="false">MATCH(A1027,DATAS,0)</f>
        <v>1</v>
      </c>
      <c r="AB1027" s="55" t="n">
        <f aca="false">IF(AND(E1027&gt;0,OR(AND(B1027&gt;=1,B1027&lt;=6),B1027=10)),1,0)</f>
        <v>1</v>
      </c>
      <c r="AC1027" s="55" t="n">
        <f aca="false">IF(AND(E1027&gt;0,B1027=10),1,0)</f>
        <v>0</v>
      </c>
      <c r="AD1027" s="0" t="str">
        <f aca="false">IF(AND(C1026=C1027,AA1026=AA1027-1),AB1026,"")</f>
        <v/>
      </c>
      <c r="AE1027" s="0" t="str">
        <f aca="false">IF(AND(C1026=C1027,AA1026=AA1027-1),AC1026,"")</f>
        <v/>
      </c>
      <c r="AF1027" s="0" t="str">
        <f aca="false">IF(AA1027=1,"",IF(AND(AB1027=1,AD1027&lt;&gt;1),1,0))</f>
        <v/>
      </c>
      <c r="AG1027" s="0" t="str">
        <f aca="false">IF(AA1027=1,"",IF(AND(AC1027=1,AE1027&lt;&gt;1),1,0))</f>
        <v/>
      </c>
      <c r="AH1027" s="60" t="str">
        <f aca="false">IF(AND(E1027&gt;0,AA1027&lt;2,NOT(AND(C1028=C1027,AA1028=AA1027+1))),INDEX(DATAS,AA1027+1),"")</f>
        <v/>
      </c>
      <c r="AI1027" s="60" t="str">
        <f aca="false">IF(AND(AC1027=1,AA1027&lt;2),IF(AND(C1028=C1027,AA1028=AA1027+1),IF(AC1028=1,"",INDEX(DATAS,AA1027+1)),INDEX(DATAS,AA1027+1)),"")</f>
        <v/>
      </c>
    </row>
    <row r="1028" customFormat="false" ht="15" hidden="false" customHeight="false" outlineLevel="0" collapsed="false">
      <c r="A1028" s="60" t="n">
        <v>46310</v>
      </c>
      <c r="B1028" s="0" t="n">
        <v>2</v>
      </c>
      <c r="C1028" s="0" t="n">
        <v>4299</v>
      </c>
      <c r="D1028" s="0" t="n">
        <v>300</v>
      </c>
      <c r="E1028" s="0" t="n">
        <v>2</v>
      </c>
      <c r="F1028" s="55" t="s">
        <v>533</v>
      </c>
      <c r="G1028" s="0" t="n">
        <v>48.8</v>
      </c>
      <c r="H1028" s="0" t="n">
        <v>45</v>
      </c>
      <c r="I1028" s="55" t="s">
        <v>187</v>
      </c>
      <c r="J1028" s="0" t="n">
        <v>300</v>
      </c>
      <c r="K1028" s="0" t="n">
        <v>68</v>
      </c>
      <c r="M1028" s="0" t="n">
        <v>1268.38</v>
      </c>
      <c r="N1028" s="0" t="n">
        <v>70.71</v>
      </c>
      <c r="O1028" s="0" t="n">
        <v>44.83</v>
      </c>
      <c r="P1028" s="0" t="n">
        <v>3.26</v>
      </c>
      <c r="Q1028" s="0" t="n">
        <v>3.65</v>
      </c>
      <c r="T1028" s="0" t="n">
        <v>68.65</v>
      </c>
      <c r="U1028" s="0" t="n">
        <v>1449</v>
      </c>
      <c r="V1028" s="0" t="n">
        <v>6</v>
      </c>
      <c r="W1028" s="60" t="n">
        <v>46289</v>
      </c>
      <c r="X1028" s="55" t="n">
        <f aca="false">IF(I1028="Male",0,1)</f>
        <v>1</v>
      </c>
      <c r="Y1028" s="55" t="n">
        <f aca="false">IF(OR(I1028="DNB",I1028="Dry DNB"),1,0)</f>
        <v>0</v>
      </c>
      <c r="Z1028" s="55" t="n">
        <f aca="false">IF(ISNUMBER(W1028),A1028-W1028,"")</f>
        <v>21</v>
      </c>
      <c r="AA1028" s="55" t="n">
        <f aca="false">MATCH(A1028,DATAS,0)</f>
        <v>2</v>
      </c>
      <c r="AB1028" s="55" t="n">
        <f aca="false">IF(AND(E1028&gt;0,OR(AND(B1028&gt;=1,B1028&lt;=6),B1028=10)),1,0)</f>
        <v>1</v>
      </c>
      <c r="AC1028" s="55" t="n">
        <f aca="false">IF(AND(E1028&gt;0,B1028=10),1,0)</f>
        <v>0</v>
      </c>
      <c r="AD1028" s="55" t="n">
        <f aca="false">IF(AND(C1027=C1028,AA1027=AA1028-1),AB1027,"")</f>
        <v>1</v>
      </c>
      <c r="AE1028" s="55" t="n">
        <f aca="false">IF(AND(C1027=C1028,AA1027=AA1028-1),AC1027,"")</f>
        <v>0</v>
      </c>
      <c r="AF1028" s="55" t="n">
        <f aca="false">IF(AA1028=1,"",IF(AND(AB1028=1,AD1028&lt;&gt;1),1,0))</f>
        <v>0</v>
      </c>
      <c r="AG1028" s="55" t="n">
        <f aca="false">IF(AA1028=1,"",IF(AND(AC1028=1,AE1028&lt;&gt;1),1,0))</f>
        <v>0</v>
      </c>
      <c r="AH1028" s="60" t="str">
        <f aca="false">IF(AND(E1028&gt;0,AA1028&lt;2,NOT(AND(C1029=C1028,AA1029=AA1028+1))),INDEX(DATAS,AA1028+1),"")</f>
        <v/>
      </c>
      <c r="AI1028" s="60" t="str">
        <f aca="false">IF(AND(AC1028=1,AA1028&lt;2),IF(AND(C1029=C1028,AA1029=AA1028+1),IF(AC1029=1,"",INDEX(DATAS,AA1028+1)),INDEX(DATAS,AA1028+1)),"")</f>
        <v/>
      </c>
    </row>
    <row r="1029" customFormat="false" ht="15" hidden="false" customHeight="false" outlineLevel="0" collapsed="false">
      <c r="A1029" s="60" t="n">
        <v>46309</v>
      </c>
      <c r="B1029" s="0" t="n">
        <v>6</v>
      </c>
      <c r="C1029" s="0" t="n">
        <v>4302</v>
      </c>
      <c r="D1029" s="0" t="n">
        <v>323</v>
      </c>
      <c r="E1029" s="0" t="n">
        <v>2</v>
      </c>
      <c r="F1029" s="55" t="s">
        <v>534</v>
      </c>
      <c r="H1029" s="0" t="n">
        <v>23</v>
      </c>
      <c r="I1029" s="55" t="s">
        <v>157</v>
      </c>
      <c r="J1029" s="0" t="n">
        <v>268</v>
      </c>
      <c r="K1029" s="0" t="n">
        <v>64</v>
      </c>
      <c r="L1029" s="0" t="n">
        <v>55</v>
      </c>
      <c r="M1029" s="0" t="n">
        <v>242.61</v>
      </c>
      <c r="N1029" s="0" t="n">
        <v>66.09</v>
      </c>
      <c r="O1029" s="0" t="n">
        <v>22.81</v>
      </c>
      <c r="P1029" s="0" t="n">
        <v>6.88</v>
      </c>
      <c r="Q1029" s="0" t="n">
        <v>4.86</v>
      </c>
      <c r="R1029" s="0" t="n">
        <v>2584</v>
      </c>
      <c r="S1029" s="0" t="n">
        <v>5498</v>
      </c>
      <c r="T1029" s="0" t="n">
        <v>25.95</v>
      </c>
      <c r="U1029" s="0" t="n">
        <v>1446</v>
      </c>
      <c r="V1029" s="0" t="n">
        <v>3</v>
      </c>
      <c r="W1029" s="60" t="n">
        <v>46114</v>
      </c>
      <c r="X1029" s="55" t="n">
        <f aca="false">IF(I1029="Male",0,1)</f>
        <v>1</v>
      </c>
      <c r="Y1029" s="55" t="n">
        <f aca="false">IF(OR(I1029="DNB",I1029="Dry DNB"),1,0)</f>
        <v>0</v>
      </c>
      <c r="Z1029" s="55" t="n">
        <f aca="false">IF(ISNUMBER(W1029),A1029-W1029,"")</f>
        <v>195</v>
      </c>
      <c r="AA1029" s="55" t="n">
        <f aca="false">MATCH(A1029,DATAS,0)</f>
        <v>1</v>
      </c>
      <c r="AB1029" s="55" t="n">
        <f aca="false">IF(AND(E1029&gt;0,OR(AND(B1029&gt;=1,B1029&lt;=6),B1029=10)),1,0)</f>
        <v>1</v>
      </c>
      <c r="AC1029" s="55" t="n">
        <f aca="false">IF(AND(E1029&gt;0,B1029=10),1,0)</f>
        <v>0</v>
      </c>
      <c r="AD1029" s="0" t="str">
        <f aca="false">IF(AND(C1028=C1029,AA1028=AA1029-1),AB1028,"")</f>
        <v/>
      </c>
      <c r="AE1029" s="0" t="str">
        <f aca="false">IF(AND(C1028=C1029,AA1028=AA1029-1),AC1028,"")</f>
        <v/>
      </c>
      <c r="AF1029" s="0" t="str">
        <f aca="false">IF(AA1029=1,"",IF(AND(AB1029=1,AD1029&lt;&gt;1),1,0))</f>
        <v/>
      </c>
      <c r="AG1029" s="0" t="str">
        <f aca="false">IF(AA1029=1,"",IF(AND(AC1029=1,AE1029&lt;&gt;1),1,0))</f>
        <v/>
      </c>
      <c r="AH1029" s="60" t="str">
        <f aca="false">IF(AND(E1029&gt;0,AA1029&lt;2,NOT(AND(C1030=C1029,AA1030=AA1029+1))),INDEX(DATAS,AA1029+1),"")</f>
        <v/>
      </c>
      <c r="AI1029" s="60" t="str">
        <f aca="false">IF(AND(AC1029=1,AA1029&lt;2),IF(AND(C1030=C1029,AA1030=AA1029+1),IF(AC1030=1,"",INDEX(DATAS,AA1029+1)),INDEX(DATAS,AA1029+1)),"")</f>
        <v/>
      </c>
    </row>
    <row r="1030" customFormat="false" ht="15" hidden="false" customHeight="false" outlineLevel="0" collapsed="false">
      <c r="A1030" s="60" t="n">
        <v>46310</v>
      </c>
      <c r="B1030" s="0" t="n">
        <v>6</v>
      </c>
      <c r="C1030" s="0" t="n">
        <v>4302</v>
      </c>
      <c r="D1030" s="0" t="n">
        <v>324</v>
      </c>
      <c r="E1030" s="0" t="n">
        <v>2</v>
      </c>
      <c r="F1030" s="55" t="s">
        <v>534</v>
      </c>
      <c r="G1030" s="0" t="n">
        <v>24.9</v>
      </c>
      <c r="H1030" s="0" t="n">
        <v>23</v>
      </c>
      <c r="I1030" s="55" t="s">
        <v>157</v>
      </c>
      <c r="J1030" s="0" t="n">
        <v>268</v>
      </c>
      <c r="K1030" s="0" t="n">
        <v>64</v>
      </c>
      <c r="L1030" s="0" t="n">
        <v>56</v>
      </c>
      <c r="M1030" s="0" t="n">
        <v>242.61</v>
      </c>
      <c r="N1030" s="0" t="n">
        <v>66.09</v>
      </c>
      <c r="O1030" s="0" t="n">
        <v>22.81</v>
      </c>
      <c r="P1030" s="0" t="n">
        <v>6.88</v>
      </c>
      <c r="Q1030" s="0" t="n">
        <v>4.86</v>
      </c>
      <c r="T1030" s="0" t="n">
        <v>25.95</v>
      </c>
      <c r="U1030" s="0" t="n">
        <v>1447</v>
      </c>
      <c r="V1030" s="0" t="n">
        <v>3</v>
      </c>
      <c r="W1030" s="60" t="n">
        <v>46114</v>
      </c>
      <c r="X1030" s="55" t="n">
        <f aca="false">IF(I1030="Male",0,1)</f>
        <v>1</v>
      </c>
      <c r="Y1030" s="55" t="n">
        <f aca="false">IF(OR(I1030="DNB",I1030="Dry DNB"),1,0)</f>
        <v>0</v>
      </c>
      <c r="Z1030" s="55" t="n">
        <f aca="false">IF(ISNUMBER(W1030),A1030-W1030,"")</f>
        <v>196</v>
      </c>
      <c r="AA1030" s="55" t="n">
        <f aca="false">MATCH(A1030,DATAS,0)</f>
        <v>2</v>
      </c>
      <c r="AB1030" s="55" t="n">
        <f aca="false">IF(AND(E1030&gt;0,OR(AND(B1030&gt;=1,B1030&lt;=6),B1030=10)),1,0)</f>
        <v>1</v>
      </c>
      <c r="AC1030" s="55" t="n">
        <f aca="false">IF(AND(E1030&gt;0,B1030=10),1,0)</f>
        <v>0</v>
      </c>
      <c r="AD1030" s="55" t="n">
        <f aca="false">IF(AND(C1029=C1030,AA1029=AA1030-1),AB1029,"")</f>
        <v>1</v>
      </c>
      <c r="AE1030" s="55" t="n">
        <f aca="false">IF(AND(C1029=C1030,AA1029=AA1030-1),AC1029,"")</f>
        <v>0</v>
      </c>
      <c r="AF1030" s="55" t="n">
        <f aca="false">IF(AA1030=1,"",IF(AND(AB1030=1,AD1030&lt;&gt;1),1,0))</f>
        <v>0</v>
      </c>
      <c r="AG1030" s="55" t="n">
        <f aca="false">IF(AA1030=1,"",IF(AND(AC1030=1,AE1030&lt;&gt;1),1,0))</f>
        <v>0</v>
      </c>
      <c r="AH1030" s="60" t="str">
        <f aca="false">IF(AND(E1030&gt;0,AA1030&lt;2,NOT(AND(C1031=C1030,AA1031=AA1030+1))),INDEX(DATAS,AA1030+1),"")</f>
        <v/>
      </c>
      <c r="AI1030" s="60" t="str">
        <f aca="false">IF(AND(AC1030=1,AA1030&lt;2),IF(AND(C1031=C1030,AA1031=AA1030+1),IF(AC1031=1,"",INDEX(DATAS,AA1030+1)),INDEX(DATAS,AA1030+1)),"")</f>
        <v/>
      </c>
    </row>
    <row r="1031" customFormat="false" ht="15" hidden="false" customHeight="false" outlineLevel="0" collapsed="false">
      <c r="A1031" s="60" t="n">
        <v>46309</v>
      </c>
      <c r="B1031" s="0" t="n">
        <v>5</v>
      </c>
      <c r="C1031" s="0" t="n">
        <v>4304</v>
      </c>
      <c r="D1031" s="0" t="n">
        <v>316</v>
      </c>
      <c r="E1031" s="0" t="n">
        <v>2</v>
      </c>
      <c r="F1031" s="55" t="s">
        <v>534</v>
      </c>
      <c r="G1031" s="0" t="n">
        <v>44.7</v>
      </c>
      <c r="H1031" s="0" t="n">
        <v>41</v>
      </c>
      <c r="I1031" s="55" t="s">
        <v>157</v>
      </c>
      <c r="J1031" s="0" t="n">
        <v>141</v>
      </c>
      <c r="K1031" s="0" t="n">
        <v>64</v>
      </c>
      <c r="L1031" s="0" t="n">
        <v>175</v>
      </c>
      <c r="M1031" s="0" t="n">
        <v>927.5</v>
      </c>
      <c r="N1031" s="0" t="n">
        <v>73.52</v>
      </c>
      <c r="O1031" s="0" t="n">
        <v>39.77</v>
      </c>
      <c r="P1031" s="0" t="n">
        <v>4.63</v>
      </c>
      <c r="Q1031" s="0" t="n">
        <v>3.69</v>
      </c>
      <c r="R1031" s="0" t="n">
        <v>6188</v>
      </c>
      <c r="S1031" s="0" t="n">
        <v>12341</v>
      </c>
      <c r="T1031" s="0" t="n">
        <v>66.8</v>
      </c>
      <c r="U1031" s="0" t="n">
        <v>1446</v>
      </c>
      <c r="V1031" s="0" t="n">
        <v>3</v>
      </c>
      <c r="W1031" s="60" t="n">
        <v>46135</v>
      </c>
      <c r="X1031" s="55" t="n">
        <f aca="false">IF(I1031="Male",0,1)</f>
        <v>1</v>
      </c>
      <c r="Y1031" s="55" t="n">
        <f aca="false">IF(OR(I1031="DNB",I1031="Dry DNB"),1,0)</f>
        <v>0</v>
      </c>
      <c r="Z1031" s="55" t="n">
        <f aca="false">IF(ISNUMBER(W1031),A1031-W1031,"")</f>
        <v>174</v>
      </c>
      <c r="AA1031" s="55" t="n">
        <f aca="false">MATCH(A1031,DATAS,0)</f>
        <v>1</v>
      </c>
      <c r="AB1031" s="55" t="n">
        <f aca="false">IF(AND(E1031&gt;0,OR(AND(B1031&gt;=1,B1031&lt;=6),B1031=10)),1,0)</f>
        <v>1</v>
      </c>
      <c r="AC1031" s="55" t="n">
        <f aca="false">IF(AND(E1031&gt;0,B1031=10),1,0)</f>
        <v>0</v>
      </c>
      <c r="AD1031" s="0" t="str">
        <f aca="false">IF(AND(C1030=C1031,AA1030=AA1031-1),AB1030,"")</f>
        <v/>
      </c>
      <c r="AE1031" s="0" t="str">
        <f aca="false">IF(AND(C1030=C1031,AA1030=AA1031-1),AC1030,"")</f>
        <v/>
      </c>
      <c r="AF1031" s="0" t="str">
        <f aca="false">IF(AA1031=1,"",IF(AND(AB1031=1,AD1031&lt;&gt;1),1,0))</f>
        <v/>
      </c>
      <c r="AG1031" s="0" t="str">
        <f aca="false">IF(AA1031=1,"",IF(AND(AC1031=1,AE1031&lt;&gt;1),1,0))</f>
        <v/>
      </c>
      <c r="AH1031" s="60" t="str">
        <f aca="false">IF(AND(E1031&gt;0,AA1031&lt;2,NOT(AND(C1032=C1031,AA1032=AA1031+1))),INDEX(DATAS,AA1031+1),"")</f>
        <v/>
      </c>
      <c r="AI1031" s="60" t="str">
        <f aca="false">IF(AND(AC1031=1,AA1031&lt;2),IF(AND(C1032=C1031,AA1032=AA1031+1),IF(AC1032=1,"",INDEX(DATAS,AA1031+1)),INDEX(DATAS,AA1031+1)),"")</f>
        <v/>
      </c>
    </row>
    <row r="1032" customFormat="false" ht="15" hidden="false" customHeight="false" outlineLevel="0" collapsed="false">
      <c r="A1032" s="60" t="n">
        <v>46310</v>
      </c>
      <c r="B1032" s="0" t="n">
        <v>5</v>
      </c>
      <c r="C1032" s="0" t="n">
        <v>4304</v>
      </c>
      <c r="D1032" s="0" t="n">
        <v>317</v>
      </c>
      <c r="E1032" s="0" t="n">
        <v>2</v>
      </c>
      <c r="F1032" s="55" t="s">
        <v>534</v>
      </c>
      <c r="G1032" s="0" t="n">
        <v>45.4</v>
      </c>
      <c r="H1032" s="0" t="n">
        <v>42</v>
      </c>
      <c r="I1032" s="55" t="s">
        <v>157</v>
      </c>
      <c r="J1032" s="0" t="n">
        <v>141</v>
      </c>
      <c r="K1032" s="0" t="n">
        <v>64</v>
      </c>
      <c r="L1032" s="0" t="n">
        <v>176</v>
      </c>
      <c r="M1032" s="0" t="n">
        <v>927.5</v>
      </c>
      <c r="N1032" s="0" t="n">
        <v>73.52</v>
      </c>
      <c r="O1032" s="0" t="n">
        <v>39.77</v>
      </c>
      <c r="P1032" s="0" t="n">
        <v>4.63</v>
      </c>
      <c r="Q1032" s="0" t="n">
        <v>3.69</v>
      </c>
      <c r="T1032" s="0" t="n">
        <v>66.8</v>
      </c>
      <c r="U1032" s="0" t="n">
        <v>1447</v>
      </c>
      <c r="V1032" s="0" t="n">
        <v>3</v>
      </c>
      <c r="W1032" s="60" t="n">
        <v>46135</v>
      </c>
      <c r="X1032" s="55" t="n">
        <f aca="false">IF(I1032="Male",0,1)</f>
        <v>1</v>
      </c>
      <c r="Y1032" s="55" t="n">
        <f aca="false">IF(OR(I1032="DNB",I1032="Dry DNB"),1,0)</f>
        <v>0</v>
      </c>
      <c r="Z1032" s="55" t="n">
        <f aca="false">IF(ISNUMBER(W1032),A1032-W1032,"")</f>
        <v>175</v>
      </c>
      <c r="AA1032" s="55" t="n">
        <f aca="false">MATCH(A1032,DATAS,0)</f>
        <v>2</v>
      </c>
      <c r="AB1032" s="55" t="n">
        <f aca="false">IF(AND(E1032&gt;0,OR(AND(B1032&gt;=1,B1032&lt;=6),B1032=10)),1,0)</f>
        <v>1</v>
      </c>
      <c r="AC1032" s="55" t="n">
        <f aca="false">IF(AND(E1032&gt;0,B1032=10),1,0)</f>
        <v>0</v>
      </c>
      <c r="AD1032" s="55" t="n">
        <f aca="false">IF(AND(C1031=C1032,AA1031=AA1032-1),AB1031,"")</f>
        <v>1</v>
      </c>
      <c r="AE1032" s="55" t="n">
        <f aca="false">IF(AND(C1031=C1032,AA1031=AA1032-1),AC1031,"")</f>
        <v>0</v>
      </c>
      <c r="AF1032" s="55" t="n">
        <f aca="false">IF(AA1032=1,"",IF(AND(AB1032=1,AD1032&lt;&gt;1),1,0))</f>
        <v>0</v>
      </c>
      <c r="AG1032" s="55" t="n">
        <f aca="false">IF(AA1032=1,"",IF(AND(AC1032=1,AE1032&lt;&gt;1),1,0))</f>
        <v>0</v>
      </c>
      <c r="AH1032" s="60" t="str">
        <f aca="false">IF(AND(E1032&gt;0,AA1032&lt;2,NOT(AND(C1033=C1032,AA1033=AA1032+1))),INDEX(DATAS,AA1032+1),"")</f>
        <v/>
      </c>
      <c r="AI1032" s="60" t="str">
        <f aca="false">IF(AND(AC1032=1,AA1032&lt;2),IF(AND(C1033=C1032,AA1033=AA1032+1),IF(AC1033=1,"",INDEX(DATAS,AA1032+1)),INDEX(DATAS,AA1032+1)),"")</f>
        <v/>
      </c>
    </row>
    <row r="1033" customFormat="false" ht="15" hidden="false" customHeight="false" outlineLevel="0" collapsed="false">
      <c r="A1033" s="60" t="n">
        <v>46309</v>
      </c>
      <c r="B1033" s="0" t="n">
        <v>7</v>
      </c>
      <c r="C1033" s="0" t="n">
        <v>4305</v>
      </c>
      <c r="D1033" s="0" t="n">
        <v>322</v>
      </c>
      <c r="E1033" s="0" t="n">
        <v>2</v>
      </c>
      <c r="F1033" s="55" t="s">
        <v>535</v>
      </c>
      <c r="G1033" s="0" t="n">
        <v>16.7</v>
      </c>
      <c r="H1033" s="0" t="n">
        <v>44</v>
      </c>
      <c r="I1033" s="55" t="s">
        <v>162</v>
      </c>
      <c r="J1033" s="0" t="n">
        <v>99</v>
      </c>
      <c r="K1033" s="0" t="n">
        <v>64</v>
      </c>
      <c r="L1033" s="0" t="n">
        <v>224</v>
      </c>
      <c r="M1033" s="0" t="n">
        <v>1135.34</v>
      </c>
      <c r="N1033" s="0" t="n">
        <v>51.73</v>
      </c>
      <c r="O1033" s="0" t="n">
        <v>30.97</v>
      </c>
      <c r="P1033" s="0" t="n">
        <v>3.02</v>
      </c>
      <c r="Q1033" s="0" t="n">
        <v>3.45</v>
      </c>
      <c r="R1033" s="0" t="n">
        <v>7236</v>
      </c>
      <c r="S1033" s="0" t="n">
        <v>14060</v>
      </c>
      <c r="T1033" s="0" t="n">
        <v>78.9</v>
      </c>
      <c r="U1033" s="0" t="n">
        <v>1445</v>
      </c>
      <c r="V1033" s="0" t="n">
        <v>2</v>
      </c>
      <c r="W1033" s="60" t="n">
        <v>46086</v>
      </c>
      <c r="X1033" s="55" t="n">
        <f aca="false">IF(I1033="Male",0,1)</f>
        <v>1</v>
      </c>
      <c r="Y1033" s="55" t="n">
        <f aca="false">IF(OR(I1033="DNB",I1033="Dry DNB"),1,0)</f>
        <v>0</v>
      </c>
      <c r="Z1033" s="55" t="n">
        <f aca="false">IF(ISNUMBER(W1033),A1033-W1033,"")</f>
        <v>223</v>
      </c>
      <c r="AA1033" s="55" t="n">
        <f aca="false">MATCH(A1033,DATAS,0)</f>
        <v>1</v>
      </c>
      <c r="AB1033" s="55" t="n">
        <f aca="false">IF(AND(E1033&gt;0,OR(AND(B1033&gt;=1,B1033&lt;=6),B1033=10)),1,0)</f>
        <v>0</v>
      </c>
      <c r="AC1033" s="55" t="n">
        <f aca="false">IF(AND(E1033&gt;0,B1033=10),1,0)</f>
        <v>0</v>
      </c>
      <c r="AD1033" s="0" t="str">
        <f aca="false">IF(AND(C1032=C1033,AA1032=AA1033-1),AB1032,"")</f>
        <v/>
      </c>
      <c r="AE1033" s="0" t="str">
        <f aca="false">IF(AND(C1032=C1033,AA1032=AA1033-1),AC1032,"")</f>
        <v/>
      </c>
      <c r="AF1033" s="0" t="str">
        <f aca="false">IF(AA1033=1,"",IF(AND(AB1033=1,AD1033&lt;&gt;1),1,0))</f>
        <v/>
      </c>
      <c r="AG1033" s="0" t="str">
        <f aca="false">IF(AA1033=1,"",IF(AND(AC1033=1,AE1033&lt;&gt;1),1,0))</f>
        <v/>
      </c>
      <c r="AH1033" s="60" t="str">
        <f aca="false">IF(AND(E1033&gt;0,AA1033&lt;2,NOT(AND(C1034=C1033,AA1034=AA1033+1))),INDEX(DATAS,AA1033+1),"")</f>
        <v/>
      </c>
      <c r="AI1033" s="60" t="str">
        <f aca="false">IF(AND(AC1033=1,AA1033&lt;2),IF(AND(C1034=C1033,AA1034=AA1033+1),IF(AC1034=1,"",INDEX(DATAS,AA1033+1)),INDEX(DATAS,AA1033+1)),"")</f>
        <v/>
      </c>
    </row>
    <row r="1034" customFormat="false" ht="15" hidden="false" customHeight="false" outlineLevel="0" collapsed="false">
      <c r="A1034" s="60" t="n">
        <v>46310</v>
      </c>
      <c r="B1034" s="0" t="n">
        <v>7</v>
      </c>
      <c r="C1034" s="0" t="n">
        <v>4305</v>
      </c>
      <c r="D1034" s="0" t="n">
        <v>322</v>
      </c>
      <c r="E1034" s="0" t="n">
        <v>2</v>
      </c>
      <c r="F1034" s="55" t="s">
        <v>535</v>
      </c>
      <c r="H1034" s="0" t="n">
        <v>42</v>
      </c>
      <c r="I1034" s="55" t="s">
        <v>162</v>
      </c>
      <c r="J1034" s="0" t="n">
        <v>99</v>
      </c>
      <c r="K1034" s="0" t="n">
        <v>64</v>
      </c>
      <c r="L1034" s="0" t="n">
        <v>225</v>
      </c>
      <c r="M1034" s="0" t="n">
        <v>1135.34</v>
      </c>
      <c r="N1034" s="0" t="n">
        <v>51.73</v>
      </c>
      <c r="O1034" s="0" t="n">
        <v>30.97</v>
      </c>
      <c r="P1034" s="0" t="n">
        <v>3.02</v>
      </c>
      <c r="Q1034" s="0" t="n">
        <v>3.45</v>
      </c>
      <c r="T1034" s="0" t="n">
        <v>78.9</v>
      </c>
      <c r="U1034" s="0" t="n">
        <v>1446</v>
      </c>
      <c r="V1034" s="0" t="n">
        <v>2</v>
      </c>
      <c r="W1034" s="60" t="n">
        <v>46086</v>
      </c>
      <c r="X1034" s="55" t="n">
        <f aca="false">IF(I1034="Male",0,1)</f>
        <v>1</v>
      </c>
      <c r="Y1034" s="55" t="n">
        <f aca="false">IF(OR(I1034="DNB",I1034="Dry DNB"),1,0)</f>
        <v>0</v>
      </c>
      <c r="Z1034" s="55" t="n">
        <f aca="false">IF(ISNUMBER(W1034),A1034-W1034,"")</f>
        <v>224</v>
      </c>
      <c r="AA1034" s="55" t="n">
        <f aca="false">MATCH(A1034,DATAS,0)</f>
        <v>2</v>
      </c>
      <c r="AB1034" s="55" t="n">
        <f aca="false">IF(AND(E1034&gt;0,OR(AND(B1034&gt;=1,B1034&lt;=6),B1034=10)),1,0)</f>
        <v>0</v>
      </c>
      <c r="AC1034" s="55" t="n">
        <f aca="false">IF(AND(E1034&gt;0,B1034=10),1,0)</f>
        <v>0</v>
      </c>
      <c r="AD1034" s="55" t="n">
        <f aca="false">IF(AND(C1033=C1034,AA1033=AA1034-1),AB1033,"")</f>
        <v>0</v>
      </c>
      <c r="AE1034" s="55" t="n">
        <f aca="false">IF(AND(C1033=C1034,AA1033=AA1034-1),AC1033,"")</f>
        <v>0</v>
      </c>
      <c r="AF1034" s="55" t="n">
        <f aca="false">IF(AA1034=1,"",IF(AND(AB1034=1,AD1034&lt;&gt;1),1,0))</f>
        <v>0</v>
      </c>
      <c r="AG1034" s="55" t="n">
        <f aca="false">IF(AA1034=1,"",IF(AND(AC1034=1,AE1034&lt;&gt;1),1,0))</f>
        <v>0</v>
      </c>
      <c r="AH1034" s="60" t="str">
        <f aca="false">IF(AND(E1034&gt;0,AA1034&lt;2,NOT(AND(C1035=C1034,AA1035=AA1034+1))),INDEX(DATAS,AA1034+1),"")</f>
        <v/>
      </c>
      <c r="AI1034" s="60" t="str">
        <f aca="false">IF(AND(AC1034=1,AA1034&lt;2),IF(AND(C1035=C1034,AA1035=AA1034+1),IF(AC1035=1,"",INDEX(DATAS,AA1034+1)),INDEX(DATAS,AA1034+1)),"")</f>
        <v/>
      </c>
    </row>
    <row r="1035" customFormat="false" ht="15" hidden="false" customHeight="false" outlineLevel="0" collapsed="false">
      <c r="A1035" s="60" t="n">
        <v>46309</v>
      </c>
      <c r="B1035" s="0" t="n">
        <v>5</v>
      </c>
      <c r="C1035" s="0" t="n">
        <v>4306</v>
      </c>
      <c r="D1035" s="0" t="n">
        <v>403</v>
      </c>
      <c r="E1035" s="0" t="n">
        <v>2</v>
      </c>
      <c r="F1035" s="55" t="s">
        <v>535</v>
      </c>
      <c r="G1035" s="0" t="n">
        <v>37.7</v>
      </c>
      <c r="H1035" s="0" t="n">
        <v>35</v>
      </c>
      <c r="I1035" s="55" t="s">
        <v>157</v>
      </c>
      <c r="J1035" s="0" t="n">
        <v>277</v>
      </c>
      <c r="K1035" s="0" t="n">
        <v>67</v>
      </c>
      <c r="L1035" s="0" t="n">
        <v>126</v>
      </c>
      <c r="M1035" s="0" t="n">
        <v>768.7</v>
      </c>
      <c r="N1035" s="0" t="n">
        <v>59.88</v>
      </c>
      <c r="O1035" s="0" t="n">
        <v>29.63</v>
      </c>
      <c r="P1035" s="0" t="n">
        <v>4.8</v>
      </c>
      <c r="Q1035" s="0" t="n">
        <v>3.91</v>
      </c>
      <c r="R1035" s="0" t="n">
        <v>5419</v>
      </c>
      <c r="S1035" s="0" t="n">
        <v>11074</v>
      </c>
      <c r="T1035" s="0" t="n">
        <v>59.7</v>
      </c>
      <c r="U1035" s="0" t="n">
        <v>1445</v>
      </c>
      <c r="V1035" s="0" t="n">
        <v>7</v>
      </c>
      <c r="W1035" s="60" t="n">
        <v>46184</v>
      </c>
      <c r="X1035" s="55" t="n">
        <f aca="false">IF(I1035="Male",0,1)</f>
        <v>1</v>
      </c>
      <c r="Y1035" s="55" t="n">
        <f aca="false">IF(OR(I1035="DNB",I1035="Dry DNB"),1,0)</f>
        <v>0</v>
      </c>
      <c r="Z1035" s="55" t="n">
        <f aca="false">IF(ISNUMBER(W1035),A1035-W1035,"")</f>
        <v>125</v>
      </c>
      <c r="AA1035" s="55" t="n">
        <f aca="false">MATCH(A1035,DATAS,0)</f>
        <v>1</v>
      </c>
      <c r="AB1035" s="55" t="n">
        <f aca="false">IF(AND(E1035&gt;0,OR(AND(B1035&gt;=1,B1035&lt;=6),B1035=10)),1,0)</f>
        <v>1</v>
      </c>
      <c r="AC1035" s="55" t="n">
        <f aca="false">IF(AND(E1035&gt;0,B1035=10),1,0)</f>
        <v>0</v>
      </c>
      <c r="AD1035" s="0" t="str">
        <f aca="false">IF(AND(C1034=C1035,AA1034=AA1035-1),AB1034,"")</f>
        <v/>
      </c>
      <c r="AE1035" s="0" t="str">
        <f aca="false">IF(AND(C1034=C1035,AA1034=AA1035-1),AC1034,"")</f>
        <v/>
      </c>
      <c r="AF1035" s="0" t="str">
        <f aca="false">IF(AA1035=1,"",IF(AND(AB1035=1,AD1035&lt;&gt;1),1,0))</f>
        <v/>
      </c>
      <c r="AG1035" s="0" t="str">
        <f aca="false">IF(AA1035=1,"",IF(AND(AC1035=1,AE1035&lt;&gt;1),1,0))</f>
        <v/>
      </c>
      <c r="AH1035" s="60" t="str">
        <f aca="false">IF(AND(E1035&gt;0,AA1035&lt;2,NOT(AND(C1036=C1035,AA1036=AA1035+1))),INDEX(DATAS,AA1035+1),"")</f>
        <v/>
      </c>
      <c r="AI1035" s="60" t="str">
        <f aca="false">IF(AND(AC1035=1,AA1035&lt;2),IF(AND(C1036=C1035,AA1036=AA1035+1),IF(AC1036=1,"",INDEX(DATAS,AA1035+1)),INDEX(DATAS,AA1035+1)),"")</f>
        <v/>
      </c>
    </row>
    <row r="1036" customFormat="false" ht="15" hidden="false" customHeight="false" outlineLevel="0" collapsed="false">
      <c r="A1036" s="60" t="n">
        <v>46310</v>
      </c>
      <c r="B1036" s="0" t="n">
        <v>5</v>
      </c>
      <c r="C1036" s="0" t="n">
        <v>4306</v>
      </c>
      <c r="D1036" s="0" t="n">
        <v>404</v>
      </c>
      <c r="E1036" s="0" t="n">
        <v>2</v>
      </c>
      <c r="F1036" s="55" t="s">
        <v>535</v>
      </c>
      <c r="G1036" s="0" t="n">
        <v>41.5</v>
      </c>
      <c r="H1036" s="0" t="n">
        <v>36</v>
      </c>
      <c r="I1036" s="55" t="s">
        <v>157</v>
      </c>
      <c r="J1036" s="0" t="n">
        <v>277</v>
      </c>
      <c r="K1036" s="0" t="n">
        <v>67</v>
      </c>
      <c r="L1036" s="0" t="n">
        <v>127</v>
      </c>
      <c r="M1036" s="0" t="n">
        <v>768.7</v>
      </c>
      <c r="N1036" s="0" t="n">
        <v>59.88</v>
      </c>
      <c r="O1036" s="0" t="n">
        <v>29.63</v>
      </c>
      <c r="P1036" s="0" t="n">
        <v>4.8</v>
      </c>
      <c r="Q1036" s="0" t="n">
        <v>3.91</v>
      </c>
      <c r="T1036" s="0" t="n">
        <v>59.7</v>
      </c>
      <c r="U1036" s="0" t="n">
        <v>1446</v>
      </c>
      <c r="V1036" s="0" t="n">
        <v>7</v>
      </c>
      <c r="W1036" s="60" t="n">
        <v>46184</v>
      </c>
      <c r="X1036" s="55" t="n">
        <f aca="false">IF(I1036="Male",0,1)</f>
        <v>1</v>
      </c>
      <c r="Y1036" s="55" t="n">
        <f aca="false">IF(OR(I1036="DNB",I1036="Dry DNB"),1,0)</f>
        <v>0</v>
      </c>
      <c r="Z1036" s="55" t="n">
        <f aca="false">IF(ISNUMBER(W1036),A1036-W1036,"")</f>
        <v>126</v>
      </c>
      <c r="AA1036" s="55" t="n">
        <f aca="false">MATCH(A1036,DATAS,0)</f>
        <v>2</v>
      </c>
      <c r="AB1036" s="55" t="n">
        <f aca="false">IF(AND(E1036&gt;0,OR(AND(B1036&gt;=1,B1036&lt;=6),B1036=10)),1,0)</f>
        <v>1</v>
      </c>
      <c r="AC1036" s="55" t="n">
        <f aca="false">IF(AND(E1036&gt;0,B1036=10),1,0)</f>
        <v>0</v>
      </c>
      <c r="AD1036" s="55" t="n">
        <f aca="false">IF(AND(C1035=C1036,AA1035=AA1036-1),AB1035,"")</f>
        <v>1</v>
      </c>
      <c r="AE1036" s="55" t="n">
        <f aca="false">IF(AND(C1035=C1036,AA1035=AA1036-1),AC1035,"")</f>
        <v>0</v>
      </c>
      <c r="AF1036" s="55" t="n">
        <f aca="false">IF(AA1036=1,"",IF(AND(AB1036=1,AD1036&lt;&gt;1),1,0))</f>
        <v>0</v>
      </c>
      <c r="AG1036" s="55" t="n">
        <f aca="false">IF(AA1036=1,"",IF(AND(AC1036=1,AE1036&lt;&gt;1),1,0))</f>
        <v>0</v>
      </c>
      <c r="AH1036" s="60" t="str">
        <f aca="false">IF(AND(E1036&gt;0,AA1036&lt;2,NOT(AND(C1037=C1036,AA1037=AA1036+1))),INDEX(DATAS,AA1036+1),"")</f>
        <v/>
      </c>
      <c r="AI1036" s="60" t="str">
        <f aca="false">IF(AND(AC1036=1,AA1036&lt;2),IF(AND(C1037=C1036,AA1037=AA1036+1),IF(AC1037=1,"",INDEX(DATAS,AA1036+1)),INDEX(DATAS,AA1036+1)),"")</f>
        <v/>
      </c>
    </row>
    <row r="1037" customFormat="false" ht="15" hidden="false" customHeight="false" outlineLevel="0" collapsed="false">
      <c r="A1037" s="60" t="n">
        <v>46309</v>
      </c>
      <c r="B1037" s="0" t="n">
        <v>5</v>
      </c>
      <c r="C1037" s="0" t="n">
        <v>4307</v>
      </c>
      <c r="D1037" s="0" t="n">
        <v>174</v>
      </c>
      <c r="E1037" s="0" t="n">
        <v>2</v>
      </c>
      <c r="F1037" s="55" t="s">
        <v>536</v>
      </c>
      <c r="G1037" s="0" t="n">
        <v>32.9</v>
      </c>
      <c r="H1037" s="0" t="n">
        <v>31</v>
      </c>
      <c r="I1037" s="55" t="s">
        <v>157</v>
      </c>
      <c r="J1037" s="0" t="n">
        <v>62</v>
      </c>
      <c r="K1037" s="0" t="n">
        <v>62</v>
      </c>
      <c r="L1037" s="0" t="n">
        <v>112</v>
      </c>
      <c r="M1037" s="0" t="n">
        <v>919.71</v>
      </c>
      <c r="N1037" s="0" t="n">
        <v>62.85</v>
      </c>
      <c r="O1037" s="0" t="n">
        <v>43.49</v>
      </c>
      <c r="P1037" s="0" t="n">
        <v>3.43</v>
      </c>
      <c r="Q1037" s="0" t="n">
        <v>3.74</v>
      </c>
      <c r="R1037" s="0" t="n">
        <v>5728</v>
      </c>
      <c r="S1037" s="0" t="n">
        <v>10929</v>
      </c>
      <c r="T1037" s="0" t="n">
        <v>62.05</v>
      </c>
      <c r="U1037" s="0" t="n">
        <v>1444</v>
      </c>
      <c r="V1037" s="0" t="n">
        <v>1</v>
      </c>
      <c r="W1037" s="60" t="n">
        <v>46198</v>
      </c>
      <c r="X1037" s="55" t="n">
        <f aca="false">IF(I1037="Male",0,1)</f>
        <v>1</v>
      </c>
      <c r="Y1037" s="55" t="n">
        <f aca="false">IF(OR(I1037="DNB",I1037="Dry DNB"),1,0)</f>
        <v>0</v>
      </c>
      <c r="Z1037" s="55" t="n">
        <f aca="false">IF(ISNUMBER(W1037),A1037-W1037,"")</f>
        <v>111</v>
      </c>
      <c r="AA1037" s="55" t="n">
        <f aca="false">MATCH(A1037,DATAS,0)</f>
        <v>1</v>
      </c>
      <c r="AB1037" s="55" t="n">
        <f aca="false">IF(AND(E1037&gt;0,OR(AND(B1037&gt;=1,B1037&lt;=6),B1037=10)),1,0)</f>
        <v>1</v>
      </c>
      <c r="AC1037" s="55" t="n">
        <f aca="false">IF(AND(E1037&gt;0,B1037=10),1,0)</f>
        <v>0</v>
      </c>
      <c r="AD1037" s="0" t="str">
        <f aca="false">IF(AND(C1036=C1037,AA1036=AA1037-1),AB1036,"")</f>
        <v/>
      </c>
      <c r="AE1037" s="0" t="str">
        <f aca="false">IF(AND(C1036=C1037,AA1036=AA1037-1),AC1036,"")</f>
        <v/>
      </c>
      <c r="AF1037" s="0" t="str">
        <f aca="false">IF(AA1037=1,"",IF(AND(AB1037=1,AD1037&lt;&gt;1),1,0))</f>
        <v/>
      </c>
      <c r="AG1037" s="0" t="str">
        <f aca="false">IF(AA1037=1,"",IF(AND(AC1037=1,AE1037&lt;&gt;1),1,0))</f>
        <v/>
      </c>
      <c r="AH1037" s="60" t="str">
        <f aca="false">IF(AND(E1037&gt;0,AA1037&lt;2,NOT(AND(C1038=C1037,AA1038=AA1037+1))),INDEX(DATAS,AA1037+1),"")</f>
        <v/>
      </c>
      <c r="AI1037" s="60" t="str">
        <f aca="false">IF(AND(AC1037=1,AA1037&lt;2),IF(AND(C1038=C1037,AA1038=AA1037+1),IF(AC1038=1,"",INDEX(DATAS,AA1037+1)),INDEX(DATAS,AA1037+1)),"")</f>
        <v/>
      </c>
    </row>
    <row r="1038" customFormat="false" ht="15" hidden="false" customHeight="false" outlineLevel="0" collapsed="false">
      <c r="A1038" s="60" t="n">
        <v>46310</v>
      </c>
      <c r="B1038" s="0" t="n">
        <v>5</v>
      </c>
      <c r="C1038" s="0" t="n">
        <v>4307</v>
      </c>
      <c r="D1038" s="0" t="n">
        <v>175</v>
      </c>
      <c r="E1038" s="0" t="n">
        <v>2</v>
      </c>
      <c r="F1038" s="55" t="s">
        <v>536</v>
      </c>
      <c r="G1038" s="0" t="n">
        <v>33.7</v>
      </c>
      <c r="H1038" s="0" t="n">
        <v>31</v>
      </c>
      <c r="I1038" s="55" t="s">
        <v>157</v>
      </c>
      <c r="J1038" s="0" t="n">
        <v>62</v>
      </c>
      <c r="K1038" s="0" t="n">
        <v>62</v>
      </c>
      <c r="L1038" s="0" t="n">
        <v>113</v>
      </c>
      <c r="M1038" s="0" t="n">
        <v>919.71</v>
      </c>
      <c r="N1038" s="0" t="n">
        <v>62.85</v>
      </c>
      <c r="O1038" s="0" t="n">
        <v>43.49</v>
      </c>
      <c r="P1038" s="0" t="n">
        <v>3.43</v>
      </c>
      <c r="Q1038" s="0" t="n">
        <v>3.74</v>
      </c>
      <c r="T1038" s="0" t="n">
        <v>62.05</v>
      </c>
      <c r="U1038" s="0" t="n">
        <v>1445</v>
      </c>
      <c r="V1038" s="0" t="n">
        <v>1</v>
      </c>
      <c r="W1038" s="60" t="n">
        <v>46198</v>
      </c>
      <c r="X1038" s="55" t="n">
        <f aca="false">IF(I1038="Male",0,1)</f>
        <v>1</v>
      </c>
      <c r="Y1038" s="55" t="n">
        <f aca="false">IF(OR(I1038="DNB",I1038="Dry DNB"),1,0)</f>
        <v>0</v>
      </c>
      <c r="Z1038" s="55" t="n">
        <f aca="false">IF(ISNUMBER(W1038),A1038-W1038,"")</f>
        <v>112</v>
      </c>
      <c r="AA1038" s="55" t="n">
        <f aca="false">MATCH(A1038,DATAS,0)</f>
        <v>2</v>
      </c>
      <c r="AB1038" s="55" t="n">
        <f aca="false">IF(AND(E1038&gt;0,OR(AND(B1038&gt;=1,B1038&lt;=6),B1038=10)),1,0)</f>
        <v>1</v>
      </c>
      <c r="AC1038" s="55" t="n">
        <f aca="false">IF(AND(E1038&gt;0,B1038=10),1,0)</f>
        <v>0</v>
      </c>
      <c r="AD1038" s="55" t="n">
        <f aca="false">IF(AND(C1037=C1038,AA1037=AA1038-1),AB1037,"")</f>
        <v>1</v>
      </c>
      <c r="AE1038" s="55" t="n">
        <f aca="false">IF(AND(C1037=C1038,AA1037=AA1038-1),AC1037,"")</f>
        <v>0</v>
      </c>
      <c r="AF1038" s="55" t="n">
        <f aca="false">IF(AA1038=1,"",IF(AND(AB1038=1,AD1038&lt;&gt;1),1,0))</f>
        <v>0</v>
      </c>
      <c r="AG1038" s="55" t="n">
        <f aca="false">IF(AA1038=1,"",IF(AND(AC1038=1,AE1038&lt;&gt;1),1,0))</f>
        <v>0</v>
      </c>
      <c r="AH1038" s="60" t="str">
        <f aca="false">IF(AND(E1038&gt;0,AA1038&lt;2,NOT(AND(C1039=C1038,AA1039=AA1038+1))),INDEX(DATAS,AA1038+1),"")</f>
        <v/>
      </c>
      <c r="AI1038" s="60" t="str">
        <f aca="false">IF(AND(AC1038=1,AA1038&lt;2),IF(AND(C1039=C1038,AA1039=AA1038+1),IF(AC1039=1,"",INDEX(DATAS,AA1038+1)),INDEX(DATAS,AA1038+1)),"")</f>
        <v/>
      </c>
    </row>
    <row r="1039" customFormat="false" ht="15" hidden="false" customHeight="false" outlineLevel="0" collapsed="false">
      <c r="A1039" s="60" t="n">
        <v>46309</v>
      </c>
      <c r="B1039" s="0" t="n">
        <v>2</v>
      </c>
      <c r="C1039" s="0" t="n">
        <v>4308</v>
      </c>
      <c r="D1039" s="0" t="n">
        <v>21</v>
      </c>
      <c r="E1039" s="0" t="n">
        <v>3</v>
      </c>
      <c r="F1039" s="55" t="s">
        <v>536</v>
      </c>
      <c r="G1039" s="0" t="n">
        <v>58.4</v>
      </c>
      <c r="H1039" s="0" t="n">
        <v>51</v>
      </c>
      <c r="I1039" s="55" t="s">
        <v>166</v>
      </c>
      <c r="J1039" s="0" t="n">
        <v>21</v>
      </c>
      <c r="M1039" s="0" t="n">
        <v>432.45</v>
      </c>
      <c r="N1039" s="0" t="n">
        <v>74.18</v>
      </c>
      <c r="O1039" s="0" t="n">
        <v>36.11</v>
      </c>
      <c r="R1039" s="0" t="n">
        <v>4397</v>
      </c>
      <c r="S1039" s="0" t="n">
        <v>8839</v>
      </c>
      <c r="U1039" s="0" t="n">
        <v>1444</v>
      </c>
      <c r="V1039" s="0" t="n">
        <v>0</v>
      </c>
      <c r="X1039" s="55" t="n">
        <f aca="false">IF(I1039="Male",0,1)</f>
        <v>1</v>
      </c>
      <c r="Y1039" s="55" t="n">
        <f aca="false">IF(OR(I1039="DNB",I1039="Dry DNB"),1,0)</f>
        <v>0</v>
      </c>
      <c r="Z1039" s="0" t="str">
        <f aca="false">IF(ISNUMBER(W1039),A1039-W1039,"")</f>
        <v/>
      </c>
      <c r="AA1039" s="55" t="n">
        <f aca="false">MATCH(A1039,DATAS,0)</f>
        <v>1</v>
      </c>
      <c r="AB1039" s="55" t="n">
        <f aca="false">IF(AND(E1039&gt;0,OR(AND(B1039&gt;=1,B1039&lt;=6),B1039=10)),1,0)</f>
        <v>1</v>
      </c>
      <c r="AC1039" s="55" t="n">
        <f aca="false">IF(AND(E1039&gt;0,B1039=10),1,0)</f>
        <v>0</v>
      </c>
      <c r="AD1039" s="0" t="str">
        <f aca="false">IF(AND(C1038=C1039,AA1038=AA1039-1),AB1038,"")</f>
        <v/>
      </c>
      <c r="AE1039" s="0" t="str">
        <f aca="false">IF(AND(C1038=C1039,AA1038=AA1039-1),AC1038,"")</f>
        <v/>
      </c>
      <c r="AF1039" s="0" t="str">
        <f aca="false">IF(AA1039=1,"",IF(AND(AB1039=1,AD1039&lt;&gt;1),1,0))</f>
        <v/>
      </c>
      <c r="AG1039" s="0" t="str">
        <f aca="false">IF(AA1039=1,"",IF(AND(AC1039=1,AE1039&lt;&gt;1),1,0))</f>
        <v/>
      </c>
      <c r="AH1039" s="60" t="str">
        <f aca="false">IF(AND(E1039&gt;0,AA1039&lt;2,NOT(AND(C1040=C1039,AA1040=AA1039+1))),INDEX(DATAS,AA1039+1),"")</f>
        <v/>
      </c>
      <c r="AI1039" s="60" t="str">
        <f aca="false">IF(AND(AC1039=1,AA1039&lt;2),IF(AND(C1040=C1039,AA1040=AA1039+1),IF(AC1040=1,"",INDEX(DATAS,AA1039+1)),INDEX(DATAS,AA1039+1)),"")</f>
        <v/>
      </c>
    </row>
    <row r="1040" customFormat="false" ht="15" hidden="false" customHeight="false" outlineLevel="0" collapsed="false">
      <c r="A1040" s="60" t="n">
        <v>46310</v>
      </c>
      <c r="B1040" s="0" t="n">
        <v>2</v>
      </c>
      <c r="C1040" s="0" t="n">
        <v>4308</v>
      </c>
      <c r="D1040" s="0" t="n">
        <v>22</v>
      </c>
      <c r="E1040" s="0" t="n">
        <v>3</v>
      </c>
      <c r="F1040" s="55" t="s">
        <v>536</v>
      </c>
      <c r="G1040" s="0" t="n">
        <v>56.5</v>
      </c>
      <c r="H1040" s="0" t="n">
        <v>52</v>
      </c>
      <c r="I1040" s="55" t="s">
        <v>166</v>
      </c>
      <c r="J1040" s="0" t="n">
        <v>22</v>
      </c>
      <c r="M1040" s="0" t="n">
        <v>432.45</v>
      </c>
      <c r="N1040" s="0" t="n">
        <v>74.18</v>
      </c>
      <c r="O1040" s="0" t="n">
        <v>36.11</v>
      </c>
      <c r="U1040" s="0" t="n">
        <v>1445</v>
      </c>
      <c r="V1040" s="0" t="n">
        <v>0</v>
      </c>
      <c r="X1040" s="55" t="n">
        <f aca="false">IF(I1040="Male",0,1)</f>
        <v>1</v>
      </c>
      <c r="Y1040" s="55" t="n">
        <f aca="false">IF(OR(I1040="DNB",I1040="Dry DNB"),1,0)</f>
        <v>0</v>
      </c>
      <c r="Z1040" s="0" t="str">
        <f aca="false">IF(ISNUMBER(W1040),A1040-W1040,"")</f>
        <v/>
      </c>
      <c r="AA1040" s="55" t="n">
        <f aca="false">MATCH(A1040,DATAS,0)</f>
        <v>2</v>
      </c>
      <c r="AB1040" s="55" t="n">
        <f aca="false">IF(AND(E1040&gt;0,OR(AND(B1040&gt;=1,B1040&lt;=6),B1040=10)),1,0)</f>
        <v>1</v>
      </c>
      <c r="AC1040" s="55" t="n">
        <f aca="false">IF(AND(E1040&gt;0,B1040=10),1,0)</f>
        <v>0</v>
      </c>
      <c r="AD1040" s="55" t="n">
        <f aca="false">IF(AND(C1039=C1040,AA1039=AA1040-1),AB1039,"")</f>
        <v>1</v>
      </c>
      <c r="AE1040" s="55" t="n">
        <f aca="false">IF(AND(C1039=C1040,AA1039=AA1040-1),AC1039,"")</f>
        <v>0</v>
      </c>
      <c r="AF1040" s="55" t="n">
        <f aca="false">IF(AA1040=1,"",IF(AND(AB1040=1,AD1040&lt;&gt;1),1,0))</f>
        <v>0</v>
      </c>
      <c r="AG1040" s="55" t="n">
        <f aca="false">IF(AA1040=1,"",IF(AND(AC1040=1,AE1040&lt;&gt;1),1,0))</f>
        <v>0</v>
      </c>
      <c r="AH1040" s="60" t="str">
        <f aca="false">IF(AND(E1040&gt;0,AA1040&lt;2,NOT(AND(C1041=C1040,AA1041=AA1040+1))),INDEX(DATAS,AA1040+1),"")</f>
        <v/>
      </c>
      <c r="AI1040" s="60" t="str">
        <f aca="false">IF(AND(AC1040=1,AA1040&lt;2),IF(AND(C1041=C1040,AA1041=AA1040+1),IF(AC1041=1,"",INDEX(DATAS,AA1040+1)),INDEX(DATAS,AA1040+1)),"")</f>
        <v/>
      </c>
    </row>
    <row r="1041" customFormat="false" ht="15" hidden="false" customHeight="false" outlineLevel="0" collapsed="false">
      <c r="A1041" s="60" t="n">
        <v>46309</v>
      </c>
      <c r="B1041" s="0" t="n">
        <v>5</v>
      </c>
      <c r="C1041" s="0" t="n">
        <v>4309</v>
      </c>
      <c r="D1041" s="0" t="n">
        <v>418</v>
      </c>
      <c r="E1041" s="0" t="n">
        <v>2</v>
      </c>
      <c r="F1041" s="55" t="s">
        <v>537</v>
      </c>
      <c r="G1041" s="0" t="n">
        <v>43.3</v>
      </c>
      <c r="H1041" s="0" t="n">
        <v>37</v>
      </c>
      <c r="I1041" s="55" t="s">
        <v>157</v>
      </c>
      <c r="J1041" s="0" t="n">
        <v>236</v>
      </c>
      <c r="K1041" s="0" t="n">
        <v>68</v>
      </c>
      <c r="L1041" s="0" t="n">
        <v>182</v>
      </c>
      <c r="M1041" s="0" t="n">
        <v>641.37</v>
      </c>
      <c r="N1041" s="0" t="n">
        <v>61.98</v>
      </c>
      <c r="O1041" s="0" t="n">
        <v>35.1</v>
      </c>
      <c r="P1041" s="0" t="n">
        <v>5.52</v>
      </c>
      <c r="Q1041" s="0" t="n">
        <v>3.89</v>
      </c>
      <c r="R1041" s="0" t="n">
        <v>5238</v>
      </c>
      <c r="S1041" s="0" t="n">
        <v>11297</v>
      </c>
      <c r="T1041" s="0" t="n">
        <v>61.85</v>
      </c>
      <c r="U1041" s="0" t="n">
        <v>1443</v>
      </c>
      <c r="V1041" s="0" t="n">
        <v>6</v>
      </c>
      <c r="W1041" s="60" t="n">
        <v>46128</v>
      </c>
      <c r="X1041" s="55" t="n">
        <f aca="false">IF(I1041="Male",0,1)</f>
        <v>1</v>
      </c>
      <c r="Y1041" s="55" t="n">
        <f aca="false">IF(OR(I1041="DNB",I1041="Dry DNB"),1,0)</f>
        <v>0</v>
      </c>
      <c r="Z1041" s="55" t="n">
        <f aca="false">IF(ISNUMBER(W1041),A1041-W1041,"")</f>
        <v>181</v>
      </c>
      <c r="AA1041" s="55" t="n">
        <f aca="false">MATCH(A1041,DATAS,0)</f>
        <v>1</v>
      </c>
      <c r="AB1041" s="55" t="n">
        <f aca="false">IF(AND(E1041&gt;0,OR(AND(B1041&gt;=1,B1041&lt;=6),B1041=10)),1,0)</f>
        <v>1</v>
      </c>
      <c r="AC1041" s="55" t="n">
        <f aca="false">IF(AND(E1041&gt;0,B1041=10),1,0)</f>
        <v>0</v>
      </c>
      <c r="AD1041" s="0" t="str">
        <f aca="false">IF(AND(C1040=C1041,AA1040=AA1041-1),AB1040,"")</f>
        <v/>
      </c>
      <c r="AE1041" s="0" t="str">
        <f aca="false">IF(AND(C1040=C1041,AA1040=AA1041-1),AC1040,"")</f>
        <v/>
      </c>
      <c r="AF1041" s="0" t="str">
        <f aca="false">IF(AA1041=1,"",IF(AND(AB1041=1,AD1041&lt;&gt;1),1,0))</f>
        <v/>
      </c>
      <c r="AG1041" s="0" t="str">
        <f aca="false">IF(AA1041=1,"",IF(AND(AC1041=1,AE1041&lt;&gt;1),1,0))</f>
        <v/>
      </c>
      <c r="AH1041" s="60" t="str">
        <f aca="false">IF(AND(E1041&gt;0,AA1041&lt;2,NOT(AND(C1042=C1041,AA1042=AA1041+1))),INDEX(DATAS,AA1041+1),"")</f>
        <v/>
      </c>
      <c r="AI1041" s="60" t="str">
        <f aca="false">IF(AND(AC1041=1,AA1041&lt;2),IF(AND(C1042=C1041,AA1042=AA1041+1),IF(AC1042=1,"",INDEX(DATAS,AA1041+1)),INDEX(DATAS,AA1041+1)),"")</f>
        <v/>
      </c>
    </row>
    <row r="1042" customFormat="false" ht="15" hidden="false" customHeight="false" outlineLevel="0" collapsed="false">
      <c r="A1042" s="60" t="n">
        <v>46310</v>
      </c>
      <c r="B1042" s="0" t="n">
        <v>5</v>
      </c>
      <c r="C1042" s="0" t="n">
        <v>4309</v>
      </c>
      <c r="D1042" s="0" t="n">
        <v>419</v>
      </c>
      <c r="E1042" s="0" t="n">
        <v>2</v>
      </c>
      <c r="F1042" s="55" t="s">
        <v>537</v>
      </c>
      <c r="G1042" s="0" t="n">
        <v>47.3</v>
      </c>
      <c r="H1042" s="0" t="n">
        <v>38</v>
      </c>
      <c r="I1042" s="55" t="s">
        <v>157</v>
      </c>
      <c r="J1042" s="0" t="n">
        <v>236</v>
      </c>
      <c r="K1042" s="0" t="n">
        <v>68</v>
      </c>
      <c r="L1042" s="0" t="n">
        <v>183</v>
      </c>
      <c r="M1042" s="0" t="n">
        <v>641.37</v>
      </c>
      <c r="N1042" s="0" t="n">
        <v>61.98</v>
      </c>
      <c r="O1042" s="0" t="n">
        <v>35.1</v>
      </c>
      <c r="P1042" s="0" t="n">
        <v>5.52</v>
      </c>
      <c r="Q1042" s="0" t="n">
        <v>3.89</v>
      </c>
      <c r="T1042" s="0" t="n">
        <v>61.85</v>
      </c>
      <c r="U1042" s="0" t="n">
        <v>1444</v>
      </c>
      <c r="V1042" s="0" t="n">
        <v>6</v>
      </c>
      <c r="W1042" s="60" t="n">
        <v>46128</v>
      </c>
      <c r="X1042" s="55" t="n">
        <f aca="false">IF(I1042="Male",0,1)</f>
        <v>1</v>
      </c>
      <c r="Y1042" s="55" t="n">
        <f aca="false">IF(OR(I1042="DNB",I1042="Dry DNB"),1,0)</f>
        <v>0</v>
      </c>
      <c r="Z1042" s="55" t="n">
        <f aca="false">IF(ISNUMBER(W1042),A1042-W1042,"")</f>
        <v>182</v>
      </c>
      <c r="AA1042" s="55" t="n">
        <f aca="false">MATCH(A1042,DATAS,0)</f>
        <v>2</v>
      </c>
      <c r="AB1042" s="55" t="n">
        <f aca="false">IF(AND(E1042&gt;0,OR(AND(B1042&gt;=1,B1042&lt;=6),B1042=10)),1,0)</f>
        <v>1</v>
      </c>
      <c r="AC1042" s="55" t="n">
        <f aca="false">IF(AND(E1042&gt;0,B1042=10),1,0)</f>
        <v>0</v>
      </c>
      <c r="AD1042" s="55" t="n">
        <f aca="false">IF(AND(C1041=C1042,AA1041=AA1042-1),AB1041,"")</f>
        <v>1</v>
      </c>
      <c r="AE1042" s="55" t="n">
        <f aca="false">IF(AND(C1041=C1042,AA1041=AA1042-1),AC1041,"")</f>
        <v>0</v>
      </c>
      <c r="AF1042" s="55" t="n">
        <f aca="false">IF(AA1042=1,"",IF(AND(AB1042=1,AD1042&lt;&gt;1),1,0))</f>
        <v>0</v>
      </c>
      <c r="AG1042" s="55" t="n">
        <f aca="false">IF(AA1042=1,"",IF(AND(AC1042=1,AE1042&lt;&gt;1),1,0))</f>
        <v>0</v>
      </c>
      <c r="AH1042" s="60" t="str">
        <f aca="false">IF(AND(E1042&gt;0,AA1042&lt;2,NOT(AND(C1043=C1042,AA1043=AA1042+1))),INDEX(DATAS,AA1042+1),"")</f>
        <v/>
      </c>
      <c r="AI1042" s="60" t="str">
        <f aca="false">IF(AND(AC1042=1,AA1042&lt;2),IF(AND(C1043=C1042,AA1043=AA1042+1),IF(AC1043=1,"",INDEX(DATAS,AA1042+1)),INDEX(DATAS,AA1042+1)),"")</f>
        <v/>
      </c>
    </row>
    <row r="1043" customFormat="false" ht="15" hidden="false" customHeight="false" outlineLevel="0" collapsed="false">
      <c r="A1043" s="60" t="n">
        <v>46309</v>
      </c>
      <c r="B1043" s="0" t="n">
        <v>3</v>
      </c>
      <c r="C1043" s="0" t="n">
        <v>4310</v>
      </c>
      <c r="D1043" s="0" t="n">
        <v>115</v>
      </c>
      <c r="E1043" s="0" t="n">
        <v>3</v>
      </c>
      <c r="F1043" s="55" t="s">
        <v>537</v>
      </c>
      <c r="G1043" s="0" t="n">
        <v>58.8</v>
      </c>
      <c r="H1043" s="0" t="n">
        <v>58</v>
      </c>
      <c r="I1043" s="55" t="s">
        <v>187</v>
      </c>
      <c r="J1043" s="0" t="n">
        <v>115</v>
      </c>
      <c r="K1043" s="0" t="n">
        <v>66</v>
      </c>
      <c r="M1043" s="0" t="n">
        <v>471.44</v>
      </c>
      <c r="N1043" s="0" t="n">
        <v>72.43</v>
      </c>
      <c r="O1043" s="0" t="n">
        <v>34.35</v>
      </c>
      <c r="P1043" s="0" t="n">
        <v>3.69</v>
      </c>
      <c r="Q1043" s="0" t="n">
        <v>2.94</v>
      </c>
      <c r="R1043" s="0" t="n">
        <v>6378</v>
      </c>
      <c r="S1043" s="0" t="n">
        <v>12705</v>
      </c>
      <c r="T1043" s="0" t="n">
        <v>68.8</v>
      </c>
      <c r="U1043" s="0" t="n">
        <v>1443</v>
      </c>
      <c r="V1043" s="0" t="n">
        <v>2</v>
      </c>
      <c r="W1043" s="60" t="n">
        <v>46296</v>
      </c>
      <c r="X1043" s="55" t="n">
        <f aca="false">IF(I1043="Male",0,1)</f>
        <v>1</v>
      </c>
      <c r="Y1043" s="55" t="n">
        <f aca="false">IF(OR(I1043="DNB",I1043="Dry DNB"),1,0)</f>
        <v>0</v>
      </c>
      <c r="Z1043" s="55" t="n">
        <f aca="false">IF(ISNUMBER(W1043),A1043-W1043,"")</f>
        <v>13</v>
      </c>
      <c r="AA1043" s="55" t="n">
        <f aca="false">MATCH(A1043,DATAS,0)</f>
        <v>1</v>
      </c>
      <c r="AB1043" s="55" t="n">
        <f aca="false">IF(AND(E1043&gt;0,OR(AND(B1043&gt;=1,B1043&lt;=6),B1043=10)),1,0)</f>
        <v>1</v>
      </c>
      <c r="AC1043" s="55" t="n">
        <f aca="false">IF(AND(E1043&gt;0,B1043=10),1,0)</f>
        <v>0</v>
      </c>
      <c r="AD1043" s="0" t="str">
        <f aca="false">IF(AND(C1042=C1043,AA1042=AA1043-1),AB1042,"")</f>
        <v/>
      </c>
      <c r="AE1043" s="0" t="str">
        <f aca="false">IF(AND(C1042=C1043,AA1042=AA1043-1),AC1042,"")</f>
        <v/>
      </c>
      <c r="AF1043" s="0" t="str">
        <f aca="false">IF(AA1043=1,"",IF(AND(AB1043=1,AD1043&lt;&gt;1),1,0))</f>
        <v/>
      </c>
      <c r="AG1043" s="0" t="str">
        <f aca="false">IF(AA1043=1,"",IF(AND(AC1043=1,AE1043&lt;&gt;1),1,0))</f>
        <v/>
      </c>
      <c r="AH1043" s="60" t="str">
        <f aca="false">IF(AND(E1043&gt;0,AA1043&lt;2,NOT(AND(C1044=C1043,AA1044=AA1043+1))),INDEX(DATAS,AA1043+1),"")</f>
        <v/>
      </c>
      <c r="AI1043" s="60" t="str">
        <f aca="false">IF(AND(AC1043=1,AA1043&lt;2),IF(AND(C1044=C1043,AA1044=AA1043+1),IF(AC1044=1,"",INDEX(DATAS,AA1043+1)),INDEX(DATAS,AA1043+1)),"")</f>
        <v/>
      </c>
    </row>
    <row r="1044" customFormat="false" ht="15" hidden="false" customHeight="false" outlineLevel="0" collapsed="false">
      <c r="A1044" s="60" t="n">
        <v>46310</v>
      </c>
      <c r="B1044" s="0" t="n">
        <v>3</v>
      </c>
      <c r="C1044" s="0" t="n">
        <v>4310</v>
      </c>
      <c r="D1044" s="0" t="n">
        <v>116</v>
      </c>
      <c r="E1044" s="0" t="n">
        <v>3</v>
      </c>
      <c r="F1044" s="55" t="s">
        <v>537</v>
      </c>
      <c r="G1044" s="0" t="n">
        <v>59</v>
      </c>
      <c r="H1044" s="0" t="n">
        <v>57</v>
      </c>
      <c r="I1044" s="55" t="s">
        <v>187</v>
      </c>
      <c r="J1044" s="0" t="n">
        <v>116</v>
      </c>
      <c r="K1044" s="0" t="n">
        <v>66</v>
      </c>
      <c r="M1044" s="0" t="n">
        <v>471.44</v>
      </c>
      <c r="N1044" s="0" t="n">
        <v>72.43</v>
      </c>
      <c r="O1044" s="0" t="n">
        <v>34.35</v>
      </c>
      <c r="P1044" s="0" t="n">
        <v>3.69</v>
      </c>
      <c r="Q1044" s="0" t="n">
        <v>2.94</v>
      </c>
      <c r="T1044" s="0" t="n">
        <v>68.8</v>
      </c>
      <c r="U1044" s="0" t="n">
        <v>1444</v>
      </c>
      <c r="V1044" s="0" t="n">
        <v>2</v>
      </c>
      <c r="W1044" s="60" t="n">
        <v>46296</v>
      </c>
      <c r="X1044" s="55" t="n">
        <f aca="false">IF(I1044="Male",0,1)</f>
        <v>1</v>
      </c>
      <c r="Y1044" s="55" t="n">
        <f aca="false">IF(OR(I1044="DNB",I1044="Dry DNB"),1,0)</f>
        <v>0</v>
      </c>
      <c r="Z1044" s="55" t="n">
        <f aca="false">IF(ISNUMBER(W1044),A1044-W1044,"")</f>
        <v>14</v>
      </c>
      <c r="AA1044" s="55" t="n">
        <f aca="false">MATCH(A1044,DATAS,0)</f>
        <v>2</v>
      </c>
      <c r="AB1044" s="55" t="n">
        <f aca="false">IF(AND(E1044&gt;0,OR(AND(B1044&gt;=1,B1044&lt;=6),B1044=10)),1,0)</f>
        <v>1</v>
      </c>
      <c r="AC1044" s="55" t="n">
        <f aca="false">IF(AND(E1044&gt;0,B1044=10),1,0)</f>
        <v>0</v>
      </c>
      <c r="AD1044" s="55" t="n">
        <f aca="false">IF(AND(C1043=C1044,AA1043=AA1044-1),AB1043,"")</f>
        <v>1</v>
      </c>
      <c r="AE1044" s="55" t="n">
        <f aca="false">IF(AND(C1043=C1044,AA1043=AA1044-1),AC1043,"")</f>
        <v>0</v>
      </c>
      <c r="AF1044" s="55" t="n">
        <f aca="false">IF(AA1044=1,"",IF(AND(AB1044=1,AD1044&lt;&gt;1),1,0))</f>
        <v>0</v>
      </c>
      <c r="AG1044" s="55" t="n">
        <f aca="false">IF(AA1044=1,"",IF(AND(AC1044=1,AE1044&lt;&gt;1),1,0))</f>
        <v>0</v>
      </c>
      <c r="AH1044" s="60" t="str">
        <f aca="false">IF(AND(E1044&gt;0,AA1044&lt;2,NOT(AND(C1045=C1044,AA1045=AA1044+1))),INDEX(DATAS,AA1044+1),"")</f>
        <v/>
      </c>
      <c r="AI1044" s="60" t="str">
        <f aca="false">IF(AND(AC1044=1,AA1044&lt;2),IF(AND(C1045=C1044,AA1045=AA1044+1),IF(AC1045=1,"",INDEX(DATAS,AA1044+1)),INDEX(DATAS,AA1044+1)),"")</f>
        <v/>
      </c>
    </row>
    <row r="1045" customFormat="false" ht="15" hidden="false" customHeight="false" outlineLevel="0" collapsed="false">
      <c r="A1045" s="60" t="n">
        <v>46309</v>
      </c>
      <c r="B1045" s="0" t="n">
        <v>5</v>
      </c>
      <c r="C1045" s="0" t="n">
        <v>4314</v>
      </c>
      <c r="D1045" s="0" t="n">
        <v>368</v>
      </c>
      <c r="E1045" s="0" t="n">
        <v>2</v>
      </c>
      <c r="F1045" s="55" t="s">
        <v>538</v>
      </c>
      <c r="G1045" s="0" t="n">
        <v>38.7</v>
      </c>
      <c r="H1045" s="0" t="n">
        <v>35</v>
      </c>
      <c r="I1045" s="55" t="s">
        <v>157</v>
      </c>
      <c r="J1045" s="0" t="n">
        <v>149</v>
      </c>
      <c r="K1045" s="0" t="n">
        <v>68</v>
      </c>
      <c r="L1045" s="0" t="n">
        <v>219</v>
      </c>
      <c r="M1045" s="0" t="n">
        <v>746.05</v>
      </c>
      <c r="N1045" s="0" t="n">
        <v>34.68</v>
      </c>
      <c r="O1045" s="0" t="n">
        <v>25.14</v>
      </c>
      <c r="P1045" s="0" t="n">
        <v>4.72</v>
      </c>
      <c r="Q1045" s="0" t="n">
        <v>3.82</v>
      </c>
      <c r="R1045" s="0" t="n">
        <v>5414</v>
      </c>
      <c r="S1045" s="0" t="n">
        <v>10768</v>
      </c>
      <c r="T1045" s="0" t="n">
        <v>57.85</v>
      </c>
      <c r="U1045" s="0" t="n">
        <v>1437</v>
      </c>
      <c r="V1045" s="0" t="n">
        <v>4</v>
      </c>
      <c r="W1045" s="60" t="n">
        <v>46091</v>
      </c>
      <c r="X1045" s="55" t="n">
        <f aca="false">IF(I1045="Male",0,1)</f>
        <v>1</v>
      </c>
      <c r="Y1045" s="55" t="n">
        <f aca="false">IF(OR(I1045="DNB",I1045="Dry DNB"),1,0)</f>
        <v>0</v>
      </c>
      <c r="Z1045" s="55" t="n">
        <f aca="false">IF(ISNUMBER(W1045),A1045-W1045,"")</f>
        <v>218</v>
      </c>
      <c r="AA1045" s="55" t="n">
        <f aca="false">MATCH(A1045,DATAS,0)</f>
        <v>1</v>
      </c>
      <c r="AB1045" s="55" t="n">
        <f aca="false">IF(AND(E1045&gt;0,OR(AND(B1045&gt;=1,B1045&lt;=6),B1045=10)),1,0)</f>
        <v>1</v>
      </c>
      <c r="AC1045" s="55" t="n">
        <f aca="false">IF(AND(E1045&gt;0,B1045=10),1,0)</f>
        <v>0</v>
      </c>
      <c r="AD1045" s="0" t="str">
        <f aca="false">IF(AND(C1044=C1045,AA1044=AA1045-1),AB1044,"")</f>
        <v/>
      </c>
      <c r="AE1045" s="0" t="str">
        <f aca="false">IF(AND(C1044=C1045,AA1044=AA1045-1),AC1044,"")</f>
        <v/>
      </c>
      <c r="AF1045" s="0" t="str">
        <f aca="false">IF(AA1045=1,"",IF(AND(AB1045=1,AD1045&lt;&gt;1),1,0))</f>
        <v/>
      </c>
      <c r="AG1045" s="0" t="str">
        <f aca="false">IF(AA1045=1,"",IF(AND(AC1045=1,AE1045&lt;&gt;1),1,0))</f>
        <v/>
      </c>
      <c r="AH1045" s="60" t="str">
        <f aca="false">IF(AND(E1045&gt;0,AA1045&lt;2,NOT(AND(C1046=C1045,AA1046=AA1045+1))),INDEX(DATAS,AA1045+1),"")</f>
        <v/>
      </c>
      <c r="AI1045" s="60" t="str">
        <f aca="false">IF(AND(AC1045=1,AA1045&lt;2),IF(AND(C1046=C1045,AA1046=AA1045+1),IF(AC1046=1,"",INDEX(DATAS,AA1045+1)),INDEX(DATAS,AA1045+1)),"")</f>
        <v/>
      </c>
    </row>
    <row r="1046" customFormat="false" ht="15" hidden="false" customHeight="false" outlineLevel="0" collapsed="false">
      <c r="A1046" s="60" t="n">
        <v>46310</v>
      </c>
      <c r="B1046" s="0" t="n">
        <v>5</v>
      </c>
      <c r="C1046" s="0" t="n">
        <v>4314</v>
      </c>
      <c r="D1046" s="0" t="n">
        <v>369</v>
      </c>
      <c r="E1046" s="0" t="n">
        <v>2</v>
      </c>
      <c r="F1046" s="55" t="s">
        <v>538</v>
      </c>
      <c r="G1046" s="0" t="n">
        <v>39</v>
      </c>
      <c r="H1046" s="0" t="n">
        <v>35</v>
      </c>
      <c r="I1046" s="55" t="s">
        <v>157</v>
      </c>
      <c r="J1046" s="0" t="n">
        <v>149</v>
      </c>
      <c r="K1046" s="0" t="n">
        <v>68</v>
      </c>
      <c r="L1046" s="0" t="n">
        <v>220</v>
      </c>
      <c r="M1046" s="0" t="n">
        <v>746.05</v>
      </c>
      <c r="N1046" s="0" t="n">
        <v>34.68</v>
      </c>
      <c r="O1046" s="0" t="n">
        <v>25.14</v>
      </c>
      <c r="P1046" s="0" t="n">
        <v>4.72</v>
      </c>
      <c r="Q1046" s="0" t="n">
        <v>3.82</v>
      </c>
      <c r="T1046" s="0" t="n">
        <v>57.85</v>
      </c>
      <c r="U1046" s="0" t="n">
        <v>1438</v>
      </c>
      <c r="V1046" s="0" t="n">
        <v>4</v>
      </c>
      <c r="W1046" s="60" t="n">
        <v>46091</v>
      </c>
      <c r="X1046" s="55" t="n">
        <f aca="false">IF(I1046="Male",0,1)</f>
        <v>1</v>
      </c>
      <c r="Y1046" s="55" t="n">
        <f aca="false">IF(OR(I1046="DNB",I1046="Dry DNB"),1,0)</f>
        <v>0</v>
      </c>
      <c r="Z1046" s="55" t="n">
        <f aca="false">IF(ISNUMBER(W1046),A1046-W1046,"")</f>
        <v>219</v>
      </c>
      <c r="AA1046" s="55" t="n">
        <f aca="false">MATCH(A1046,DATAS,0)</f>
        <v>2</v>
      </c>
      <c r="AB1046" s="55" t="n">
        <f aca="false">IF(AND(E1046&gt;0,OR(AND(B1046&gt;=1,B1046&lt;=6),B1046=10)),1,0)</f>
        <v>1</v>
      </c>
      <c r="AC1046" s="55" t="n">
        <f aca="false">IF(AND(E1046&gt;0,B1046=10),1,0)</f>
        <v>0</v>
      </c>
      <c r="AD1046" s="55" t="n">
        <f aca="false">IF(AND(C1045=C1046,AA1045=AA1046-1),AB1045,"")</f>
        <v>1</v>
      </c>
      <c r="AE1046" s="55" t="n">
        <f aca="false">IF(AND(C1045=C1046,AA1045=AA1046-1),AC1045,"")</f>
        <v>0</v>
      </c>
      <c r="AF1046" s="55" t="n">
        <f aca="false">IF(AA1046=1,"",IF(AND(AB1046=1,AD1046&lt;&gt;1),1,0))</f>
        <v>0</v>
      </c>
      <c r="AG1046" s="55" t="n">
        <f aca="false">IF(AA1046=1,"",IF(AND(AC1046=1,AE1046&lt;&gt;1),1,0))</f>
        <v>0</v>
      </c>
      <c r="AH1046" s="60" t="str">
        <f aca="false">IF(AND(E1046&gt;0,AA1046&lt;2,NOT(AND(C1047=C1046,AA1047=AA1046+1))),INDEX(DATAS,AA1046+1),"")</f>
        <v/>
      </c>
      <c r="AI1046" s="60" t="str">
        <f aca="false">IF(AND(AC1046=1,AA1046&lt;2),IF(AND(C1047=C1046,AA1047=AA1046+1),IF(AC1047=1,"",INDEX(DATAS,AA1046+1)),INDEX(DATAS,AA1046+1)),"")</f>
        <v/>
      </c>
    </row>
    <row r="1047" customFormat="false" ht="15" hidden="false" customHeight="false" outlineLevel="0" collapsed="false">
      <c r="A1047" s="60" t="n">
        <v>46309</v>
      </c>
      <c r="B1047" s="0" t="n">
        <v>5</v>
      </c>
      <c r="C1047" s="0" t="n">
        <v>4316</v>
      </c>
      <c r="D1047" s="0" t="n">
        <v>130</v>
      </c>
      <c r="E1047" s="0" t="n">
        <v>3</v>
      </c>
      <c r="F1047" s="55" t="s">
        <v>538</v>
      </c>
      <c r="G1047" s="0" t="n">
        <v>35.3</v>
      </c>
      <c r="H1047" s="0" t="n">
        <v>31</v>
      </c>
      <c r="I1047" s="55" t="s">
        <v>157</v>
      </c>
      <c r="J1047" s="0" t="n">
        <v>92</v>
      </c>
      <c r="K1047" s="0" t="n">
        <v>67</v>
      </c>
      <c r="L1047" s="0" t="n">
        <v>38</v>
      </c>
      <c r="M1047" s="0" t="n">
        <v>354.42</v>
      </c>
      <c r="N1047" s="0" t="n">
        <v>53.58</v>
      </c>
      <c r="O1047" s="0" t="n">
        <v>32.3</v>
      </c>
      <c r="P1047" s="0" t="n">
        <v>2.32</v>
      </c>
      <c r="Q1047" s="0" t="n">
        <v>3.61</v>
      </c>
      <c r="R1047" s="0" t="n">
        <v>4498</v>
      </c>
      <c r="S1047" s="0" t="n">
        <v>8472</v>
      </c>
      <c r="T1047" s="0" t="n">
        <v>52.35</v>
      </c>
      <c r="U1047" s="0" t="n">
        <v>1437</v>
      </c>
      <c r="V1047" s="0" t="n">
        <v>2</v>
      </c>
      <c r="W1047" s="60" t="n">
        <v>46272</v>
      </c>
      <c r="X1047" s="55" t="n">
        <f aca="false">IF(I1047="Male",0,1)</f>
        <v>1</v>
      </c>
      <c r="Y1047" s="55" t="n">
        <f aca="false">IF(OR(I1047="DNB",I1047="Dry DNB"),1,0)</f>
        <v>0</v>
      </c>
      <c r="Z1047" s="55" t="n">
        <f aca="false">IF(ISNUMBER(W1047),A1047-W1047,"")</f>
        <v>37</v>
      </c>
      <c r="AA1047" s="55" t="n">
        <f aca="false">MATCH(A1047,DATAS,0)</f>
        <v>1</v>
      </c>
      <c r="AB1047" s="55" t="n">
        <f aca="false">IF(AND(E1047&gt;0,OR(AND(B1047&gt;=1,B1047&lt;=6),B1047=10)),1,0)</f>
        <v>1</v>
      </c>
      <c r="AC1047" s="55" t="n">
        <f aca="false">IF(AND(E1047&gt;0,B1047=10),1,0)</f>
        <v>0</v>
      </c>
      <c r="AD1047" s="0" t="str">
        <f aca="false">IF(AND(C1046=C1047,AA1046=AA1047-1),AB1046,"")</f>
        <v/>
      </c>
      <c r="AE1047" s="0" t="str">
        <f aca="false">IF(AND(C1046=C1047,AA1046=AA1047-1),AC1046,"")</f>
        <v/>
      </c>
      <c r="AF1047" s="0" t="str">
        <f aca="false">IF(AA1047=1,"",IF(AND(AB1047=1,AD1047&lt;&gt;1),1,0))</f>
        <v/>
      </c>
      <c r="AG1047" s="0" t="str">
        <f aca="false">IF(AA1047=1,"",IF(AND(AC1047=1,AE1047&lt;&gt;1),1,0))</f>
        <v/>
      </c>
      <c r="AH1047" s="60" t="str">
        <f aca="false">IF(AND(E1047&gt;0,AA1047&lt;2,NOT(AND(C1048=C1047,AA1048=AA1047+1))),INDEX(DATAS,AA1047+1),"")</f>
        <v/>
      </c>
      <c r="AI1047" s="60" t="str">
        <f aca="false">IF(AND(AC1047=1,AA1047&lt;2),IF(AND(C1048=C1047,AA1048=AA1047+1),IF(AC1048=1,"",INDEX(DATAS,AA1047+1)),INDEX(DATAS,AA1047+1)),"")</f>
        <v/>
      </c>
    </row>
    <row r="1048" customFormat="false" ht="15" hidden="false" customHeight="false" outlineLevel="0" collapsed="false">
      <c r="A1048" s="60" t="n">
        <v>46310</v>
      </c>
      <c r="B1048" s="0" t="n">
        <v>5</v>
      </c>
      <c r="C1048" s="0" t="n">
        <v>4316</v>
      </c>
      <c r="D1048" s="0" t="n">
        <v>131</v>
      </c>
      <c r="E1048" s="0" t="n">
        <v>3</v>
      </c>
      <c r="F1048" s="55" t="s">
        <v>538</v>
      </c>
      <c r="G1048" s="0" t="n">
        <v>35.6</v>
      </c>
      <c r="H1048" s="0" t="n">
        <v>31</v>
      </c>
      <c r="I1048" s="55" t="s">
        <v>157</v>
      </c>
      <c r="J1048" s="0" t="n">
        <v>92</v>
      </c>
      <c r="K1048" s="0" t="n">
        <v>67</v>
      </c>
      <c r="L1048" s="0" t="n">
        <v>39</v>
      </c>
      <c r="M1048" s="0" t="n">
        <v>354.42</v>
      </c>
      <c r="N1048" s="0" t="n">
        <v>53.58</v>
      </c>
      <c r="O1048" s="0" t="n">
        <v>32.3</v>
      </c>
      <c r="P1048" s="0" t="n">
        <v>2.32</v>
      </c>
      <c r="Q1048" s="0" t="n">
        <v>3.61</v>
      </c>
      <c r="T1048" s="0" t="n">
        <v>52.35</v>
      </c>
      <c r="U1048" s="0" t="n">
        <v>1438</v>
      </c>
      <c r="V1048" s="0" t="n">
        <v>2</v>
      </c>
      <c r="W1048" s="60" t="n">
        <v>46272</v>
      </c>
      <c r="X1048" s="55" t="n">
        <f aca="false">IF(I1048="Male",0,1)</f>
        <v>1</v>
      </c>
      <c r="Y1048" s="55" t="n">
        <f aca="false">IF(OR(I1048="DNB",I1048="Dry DNB"),1,0)</f>
        <v>0</v>
      </c>
      <c r="Z1048" s="55" t="n">
        <f aca="false">IF(ISNUMBER(W1048),A1048-W1048,"")</f>
        <v>38</v>
      </c>
      <c r="AA1048" s="55" t="n">
        <f aca="false">MATCH(A1048,DATAS,0)</f>
        <v>2</v>
      </c>
      <c r="AB1048" s="55" t="n">
        <f aca="false">IF(AND(E1048&gt;0,OR(AND(B1048&gt;=1,B1048&lt;=6),B1048=10)),1,0)</f>
        <v>1</v>
      </c>
      <c r="AC1048" s="55" t="n">
        <f aca="false">IF(AND(E1048&gt;0,B1048=10),1,0)</f>
        <v>0</v>
      </c>
      <c r="AD1048" s="55" t="n">
        <f aca="false">IF(AND(C1047=C1048,AA1047=AA1048-1),AB1047,"")</f>
        <v>1</v>
      </c>
      <c r="AE1048" s="55" t="n">
        <f aca="false">IF(AND(C1047=C1048,AA1047=AA1048-1),AC1047,"")</f>
        <v>0</v>
      </c>
      <c r="AF1048" s="55" t="n">
        <f aca="false">IF(AA1048=1,"",IF(AND(AB1048=1,AD1048&lt;&gt;1),1,0))</f>
        <v>0</v>
      </c>
      <c r="AG1048" s="55" t="n">
        <f aca="false">IF(AA1048=1,"",IF(AND(AC1048=1,AE1048&lt;&gt;1),1,0))</f>
        <v>0</v>
      </c>
      <c r="AH1048" s="60" t="str">
        <f aca="false">IF(AND(E1048&gt;0,AA1048&lt;2,NOT(AND(C1049=C1048,AA1049=AA1048+1))),INDEX(DATAS,AA1048+1),"")</f>
        <v/>
      </c>
      <c r="AI1048" s="60" t="str">
        <f aca="false">IF(AND(AC1048=1,AA1048&lt;2),IF(AND(C1049=C1048,AA1049=AA1048+1),IF(AC1049=1,"",INDEX(DATAS,AA1048+1)),INDEX(DATAS,AA1048+1)),"")</f>
        <v/>
      </c>
    </row>
    <row r="1049" customFormat="false" ht="15" hidden="false" customHeight="false" outlineLevel="0" collapsed="false">
      <c r="A1049" s="60" t="n">
        <v>46309</v>
      </c>
      <c r="B1049" s="0" t="n">
        <v>2</v>
      </c>
      <c r="C1049" s="0" t="n">
        <v>4318</v>
      </c>
      <c r="D1049" s="0" t="n">
        <v>132</v>
      </c>
      <c r="E1049" s="0" t="n">
        <v>3</v>
      </c>
      <c r="F1049" s="55" t="s">
        <v>539</v>
      </c>
      <c r="G1049" s="0" t="n">
        <v>56.4</v>
      </c>
      <c r="H1049" s="0" t="n">
        <v>53</v>
      </c>
      <c r="I1049" s="55" t="s">
        <v>157</v>
      </c>
      <c r="J1049" s="0" t="n">
        <v>69</v>
      </c>
      <c r="K1049" s="0" t="n">
        <v>69</v>
      </c>
      <c r="L1049" s="0" t="n">
        <v>63</v>
      </c>
      <c r="M1049" s="0" t="n">
        <v>317.77</v>
      </c>
      <c r="N1049" s="0" t="n">
        <v>46.32</v>
      </c>
      <c r="O1049" s="0" t="n">
        <v>35.33</v>
      </c>
      <c r="P1049" s="0" t="n">
        <v>2.6</v>
      </c>
      <c r="Q1049" s="0" t="n">
        <v>3.58</v>
      </c>
      <c r="R1049" s="0" t="n">
        <v>6083</v>
      </c>
      <c r="S1049" s="0" t="n">
        <v>12256</v>
      </c>
      <c r="T1049" s="0" t="n">
        <v>66.2</v>
      </c>
      <c r="U1049" s="0" t="n">
        <v>1436</v>
      </c>
      <c r="V1049" s="0" t="n">
        <v>1</v>
      </c>
      <c r="W1049" s="60" t="n">
        <v>46247</v>
      </c>
      <c r="X1049" s="55" t="n">
        <f aca="false">IF(I1049="Male",0,1)</f>
        <v>1</v>
      </c>
      <c r="Y1049" s="55" t="n">
        <f aca="false">IF(OR(I1049="DNB",I1049="Dry DNB"),1,0)</f>
        <v>0</v>
      </c>
      <c r="Z1049" s="55" t="n">
        <f aca="false">IF(ISNUMBER(W1049),A1049-W1049,"")</f>
        <v>62</v>
      </c>
      <c r="AA1049" s="55" t="n">
        <f aca="false">MATCH(A1049,DATAS,0)</f>
        <v>1</v>
      </c>
      <c r="AB1049" s="55" t="n">
        <f aca="false">IF(AND(E1049&gt;0,OR(AND(B1049&gt;=1,B1049&lt;=6),B1049=10)),1,0)</f>
        <v>1</v>
      </c>
      <c r="AC1049" s="55" t="n">
        <f aca="false">IF(AND(E1049&gt;0,B1049=10),1,0)</f>
        <v>0</v>
      </c>
      <c r="AD1049" s="0" t="str">
        <f aca="false">IF(AND(C1048=C1049,AA1048=AA1049-1),AB1048,"")</f>
        <v/>
      </c>
      <c r="AE1049" s="0" t="str">
        <f aca="false">IF(AND(C1048=C1049,AA1048=AA1049-1),AC1048,"")</f>
        <v/>
      </c>
      <c r="AF1049" s="0" t="str">
        <f aca="false">IF(AA1049=1,"",IF(AND(AB1049=1,AD1049&lt;&gt;1),1,0))</f>
        <v/>
      </c>
      <c r="AG1049" s="0" t="str">
        <f aca="false">IF(AA1049=1,"",IF(AND(AC1049=1,AE1049&lt;&gt;1),1,0))</f>
        <v/>
      </c>
      <c r="AH1049" s="60" t="str">
        <f aca="false">IF(AND(E1049&gt;0,AA1049&lt;2,NOT(AND(C1050=C1049,AA1050=AA1049+1))),INDEX(DATAS,AA1049+1),"")</f>
        <v/>
      </c>
      <c r="AI1049" s="60" t="str">
        <f aca="false">IF(AND(AC1049=1,AA1049&lt;2),IF(AND(C1050=C1049,AA1050=AA1049+1),IF(AC1050=1,"",INDEX(DATAS,AA1049+1)),INDEX(DATAS,AA1049+1)),"")</f>
        <v/>
      </c>
    </row>
    <row r="1050" customFormat="false" ht="15" hidden="false" customHeight="false" outlineLevel="0" collapsed="false">
      <c r="A1050" s="60" t="n">
        <v>46310</v>
      </c>
      <c r="B1050" s="0" t="n">
        <v>2</v>
      </c>
      <c r="C1050" s="0" t="n">
        <v>4318</v>
      </c>
      <c r="D1050" s="0" t="n">
        <v>133</v>
      </c>
      <c r="E1050" s="0" t="n">
        <v>3</v>
      </c>
      <c r="F1050" s="55" t="s">
        <v>539</v>
      </c>
      <c r="G1050" s="0" t="n">
        <v>59</v>
      </c>
      <c r="H1050" s="0" t="n">
        <v>54</v>
      </c>
      <c r="I1050" s="55" t="s">
        <v>157</v>
      </c>
      <c r="J1050" s="0" t="n">
        <v>69</v>
      </c>
      <c r="K1050" s="0" t="n">
        <v>69</v>
      </c>
      <c r="L1050" s="0" t="n">
        <v>64</v>
      </c>
      <c r="M1050" s="0" t="n">
        <v>317.77</v>
      </c>
      <c r="N1050" s="0" t="n">
        <v>46.32</v>
      </c>
      <c r="O1050" s="0" t="n">
        <v>35.33</v>
      </c>
      <c r="P1050" s="0" t="n">
        <v>2.6</v>
      </c>
      <c r="Q1050" s="0" t="n">
        <v>3.58</v>
      </c>
      <c r="T1050" s="0" t="n">
        <v>66.2</v>
      </c>
      <c r="U1050" s="0" t="n">
        <v>1437</v>
      </c>
      <c r="V1050" s="0" t="n">
        <v>1</v>
      </c>
      <c r="W1050" s="60" t="n">
        <v>46247</v>
      </c>
      <c r="X1050" s="55" t="n">
        <f aca="false">IF(I1050="Male",0,1)</f>
        <v>1</v>
      </c>
      <c r="Y1050" s="55" t="n">
        <f aca="false">IF(OR(I1050="DNB",I1050="Dry DNB"),1,0)</f>
        <v>0</v>
      </c>
      <c r="Z1050" s="55" t="n">
        <f aca="false">IF(ISNUMBER(W1050),A1050-W1050,"")</f>
        <v>63</v>
      </c>
      <c r="AA1050" s="55" t="n">
        <f aca="false">MATCH(A1050,DATAS,0)</f>
        <v>2</v>
      </c>
      <c r="AB1050" s="55" t="n">
        <f aca="false">IF(AND(E1050&gt;0,OR(AND(B1050&gt;=1,B1050&lt;=6),B1050=10)),1,0)</f>
        <v>1</v>
      </c>
      <c r="AC1050" s="55" t="n">
        <f aca="false">IF(AND(E1050&gt;0,B1050=10),1,0)</f>
        <v>0</v>
      </c>
      <c r="AD1050" s="55" t="n">
        <f aca="false">IF(AND(C1049=C1050,AA1049=AA1050-1),AB1049,"")</f>
        <v>1</v>
      </c>
      <c r="AE1050" s="55" t="n">
        <f aca="false">IF(AND(C1049=C1050,AA1049=AA1050-1),AC1049,"")</f>
        <v>0</v>
      </c>
      <c r="AF1050" s="55" t="n">
        <f aca="false">IF(AA1050=1,"",IF(AND(AB1050=1,AD1050&lt;&gt;1),1,0))</f>
        <v>0</v>
      </c>
      <c r="AG1050" s="55" t="n">
        <f aca="false">IF(AA1050=1,"",IF(AND(AC1050=1,AE1050&lt;&gt;1),1,0))</f>
        <v>0</v>
      </c>
      <c r="AH1050" s="60" t="str">
        <f aca="false">IF(AND(E1050&gt;0,AA1050&lt;2,NOT(AND(C1051=C1050,AA1051=AA1050+1))),INDEX(DATAS,AA1050+1),"")</f>
        <v/>
      </c>
      <c r="AI1050" s="60" t="str">
        <f aca="false">IF(AND(AC1050=1,AA1050&lt;2),IF(AND(C1051=C1050,AA1051=AA1050+1),IF(AC1051=1,"",INDEX(DATAS,AA1050+1)),INDEX(DATAS,AA1050+1)),"")</f>
        <v/>
      </c>
    </row>
    <row r="1051" customFormat="false" ht="15" hidden="false" customHeight="false" outlineLevel="0" collapsed="false">
      <c r="A1051" s="60" t="n">
        <v>46309</v>
      </c>
      <c r="B1051" s="0" t="n">
        <v>5</v>
      </c>
      <c r="C1051" s="0" t="n">
        <v>4319</v>
      </c>
      <c r="D1051" s="0" t="n">
        <v>313</v>
      </c>
      <c r="E1051" s="0" t="n">
        <v>2</v>
      </c>
      <c r="F1051" s="55" t="s">
        <v>539</v>
      </c>
      <c r="G1051" s="0" t="n">
        <v>45</v>
      </c>
      <c r="H1051" s="0" t="n">
        <v>41</v>
      </c>
      <c r="I1051" s="55" t="s">
        <v>157</v>
      </c>
      <c r="J1051" s="0" t="n">
        <v>124</v>
      </c>
      <c r="K1051" s="0" t="n">
        <v>75</v>
      </c>
      <c r="L1051" s="0" t="n">
        <v>189</v>
      </c>
      <c r="M1051" s="0" t="n">
        <v>114.68</v>
      </c>
      <c r="N1051" s="0" t="n">
        <v>58.86</v>
      </c>
      <c r="O1051" s="0" t="n">
        <v>25.92</v>
      </c>
      <c r="P1051" s="0" t="n">
        <v>5.42</v>
      </c>
      <c r="Q1051" s="0" t="n">
        <v>3.85</v>
      </c>
      <c r="R1051" s="0" t="n">
        <v>5492</v>
      </c>
      <c r="S1051" s="0" t="n">
        <v>10533</v>
      </c>
      <c r="T1051" s="0" t="n">
        <v>57.75</v>
      </c>
      <c r="U1051" s="0" t="n">
        <v>1436</v>
      </c>
      <c r="V1051" s="0" t="n">
        <v>2</v>
      </c>
      <c r="W1051" s="60" t="n">
        <v>46121</v>
      </c>
      <c r="X1051" s="55" t="n">
        <f aca="false">IF(I1051="Male",0,1)</f>
        <v>1</v>
      </c>
      <c r="Y1051" s="55" t="n">
        <f aca="false">IF(OR(I1051="DNB",I1051="Dry DNB"),1,0)</f>
        <v>0</v>
      </c>
      <c r="Z1051" s="55" t="n">
        <f aca="false">IF(ISNUMBER(W1051),A1051-W1051,"")</f>
        <v>188</v>
      </c>
      <c r="AA1051" s="55" t="n">
        <f aca="false">MATCH(A1051,DATAS,0)</f>
        <v>1</v>
      </c>
      <c r="AB1051" s="55" t="n">
        <f aca="false">IF(AND(E1051&gt;0,OR(AND(B1051&gt;=1,B1051&lt;=6),B1051=10)),1,0)</f>
        <v>1</v>
      </c>
      <c r="AC1051" s="55" t="n">
        <f aca="false">IF(AND(E1051&gt;0,B1051=10),1,0)</f>
        <v>0</v>
      </c>
      <c r="AD1051" s="0" t="str">
        <f aca="false">IF(AND(C1050=C1051,AA1050=AA1051-1),AB1050,"")</f>
        <v/>
      </c>
      <c r="AE1051" s="0" t="str">
        <f aca="false">IF(AND(C1050=C1051,AA1050=AA1051-1),AC1050,"")</f>
        <v/>
      </c>
      <c r="AF1051" s="0" t="str">
        <f aca="false">IF(AA1051=1,"",IF(AND(AB1051=1,AD1051&lt;&gt;1),1,0))</f>
        <v/>
      </c>
      <c r="AG1051" s="0" t="str">
        <f aca="false">IF(AA1051=1,"",IF(AND(AC1051=1,AE1051&lt;&gt;1),1,0))</f>
        <v/>
      </c>
      <c r="AH1051" s="60" t="str">
        <f aca="false">IF(AND(E1051&gt;0,AA1051&lt;2,NOT(AND(C1052=C1051,AA1052=AA1051+1))),INDEX(DATAS,AA1051+1),"")</f>
        <v/>
      </c>
      <c r="AI1051" s="60" t="str">
        <f aca="false">IF(AND(AC1051=1,AA1051&lt;2),IF(AND(C1052=C1051,AA1052=AA1051+1),IF(AC1052=1,"",INDEX(DATAS,AA1051+1)),INDEX(DATAS,AA1051+1)),"")</f>
        <v/>
      </c>
    </row>
    <row r="1052" customFormat="false" ht="15" hidden="false" customHeight="false" outlineLevel="0" collapsed="false">
      <c r="A1052" s="60" t="n">
        <v>46310</v>
      </c>
      <c r="B1052" s="0" t="n">
        <v>5</v>
      </c>
      <c r="C1052" s="0" t="n">
        <v>4319</v>
      </c>
      <c r="D1052" s="0" t="n">
        <v>314</v>
      </c>
      <c r="E1052" s="0" t="n">
        <v>2</v>
      </c>
      <c r="F1052" s="55" t="s">
        <v>539</v>
      </c>
      <c r="G1052" s="0" t="n">
        <v>42.1</v>
      </c>
      <c r="H1052" s="0" t="n">
        <v>41</v>
      </c>
      <c r="I1052" s="55" t="s">
        <v>157</v>
      </c>
      <c r="J1052" s="0" t="n">
        <v>124</v>
      </c>
      <c r="K1052" s="0" t="n">
        <v>75</v>
      </c>
      <c r="L1052" s="0" t="n">
        <v>190</v>
      </c>
      <c r="M1052" s="0" t="n">
        <v>114.68</v>
      </c>
      <c r="N1052" s="0" t="n">
        <v>58.86</v>
      </c>
      <c r="O1052" s="0" t="n">
        <v>25.92</v>
      </c>
      <c r="P1052" s="0" t="n">
        <v>5.42</v>
      </c>
      <c r="Q1052" s="0" t="n">
        <v>3.85</v>
      </c>
      <c r="T1052" s="0" t="n">
        <v>57.75</v>
      </c>
      <c r="U1052" s="0" t="n">
        <v>1437</v>
      </c>
      <c r="V1052" s="0" t="n">
        <v>2</v>
      </c>
      <c r="W1052" s="60" t="n">
        <v>46121</v>
      </c>
      <c r="X1052" s="55" t="n">
        <f aca="false">IF(I1052="Male",0,1)</f>
        <v>1</v>
      </c>
      <c r="Y1052" s="55" t="n">
        <f aca="false">IF(OR(I1052="DNB",I1052="Dry DNB"),1,0)</f>
        <v>0</v>
      </c>
      <c r="Z1052" s="55" t="n">
        <f aca="false">IF(ISNUMBER(W1052),A1052-W1052,"")</f>
        <v>189</v>
      </c>
      <c r="AA1052" s="55" t="n">
        <f aca="false">MATCH(A1052,DATAS,0)</f>
        <v>2</v>
      </c>
      <c r="AB1052" s="55" t="n">
        <f aca="false">IF(AND(E1052&gt;0,OR(AND(B1052&gt;=1,B1052&lt;=6),B1052=10)),1,0)</f>
        <v>1</v>
      </c>
      <c r="AC1052" s="55" t="n">
        <f aca="false">IF(AND(E1052&gt;0,B1052=10),1,0)</f>
        <v>0</v>
      </c>
      <c r="AD1052" s="55" t="n">
        <f aca="false">IF(AND(C1051=C1052,AA1051=AA1052-1),AB1051,"")</f>
        <v>1</v>
      </c>
      <c r="AE1052" s="55" t="n">
        <f aca="false">IF(AND(C1051=C1052,AA1051=AA1052-1),AC1051,"")</f>
        <v>0</v>
      </c>
      <c r="AF1052" s="55" t="n">
        <f aca="false">IF(AA1052=1,"",IF(AND(AB1052=1,AD1052&lt;&gt;1),1,0))</f>
        <v>0</v>
      </c>
      <c r="AG1052" s="55" t="n">
        <f aca="false">IF(AA1052=1,"",IF(AND(AC1052=1,AE1052&lt;&gt;1),1,0))</f>
        <v>0</v>
      </c>
      <c r="AH1052" s="60" t="str">
        <f aca="false">IF(AND(E1052&gt;0,AA1052&lt;2,NOT(AND(C1053=C1052,AA1053=AA1052+1))),INDEX(DATAS,AA1052+1),"")</f>
        <v/>
      </c>
      <c r="AI1052" s="60" t="str">
        <f aca="false">IF(AND(AC1052=1,AA1052&lt;2),IF(AND(C1053=C1052,AA1053=AA1052+1),IF(AC1053=1,"",INDEX(DATAS,AA1052+1)),INDEX(DATAS,AA1052+1)),"")</f>
        <v/>
      </c>
    </row>
    <row r="1053" customFormat="false" ht="15" hidden="false" customHeight="false" outlineLevel="0" collapsed="false">
      <c r="A1053" s="60" t="n">
        <v>46309</v>
      </c>
      <c r="B1053" s="0" t="n">
        <v>3</v>
      </c>
      <c r="C1053" s="0" t="n">
        <v>4321</v>
      </c>
      <c r="D1053" s="0" t="n">
        <v>112</v>
      </c>
      <c r="E1053" s="0" t="n">
        <v>3</v>
      </c>
      <c r="F1053" s="55" t="s">
        <v>540</v>
      </c>
      <c r="G1053" s="0" t="n">
        <v>57.3</v>
      </c>
      <c r="H1053" s="0" t="n">
        <v>56</v>
      </c>
      <c r="I1053" s="55" t="s">
        <v>157</v>
      </c>
      <c r="J1053" s="0" t="n">
        <v>63</v>
      </c>
      <c r="K1053" s="0" t="n">
        <v>63</v>
      </c>
      <c r="L1053" s="0" t="n">
        <v>49</v>
      </c>
      <c r="M1053" s="0" t="n">
        <v>255.19</v>
      </c>
      <c r="N1053" s="0" t="n">
        <v>31.81</v>
      </c>
      <c r="O1053" s="0" t="n">
        <v>25.49</v>
      </c>
      <c r="P1053" s="0" t="n">
        <v>4.04</v>
      </c>
      <c r="Q1053" s="0" t="n">
        <v>3.02</v>
      </c>
      <c r="R1053" s="0" t="n">
        <v>4907</v>
      </c>
      <c r="S1053" s="0" t="n">
        <v>10108</v>
      </c>
      <c r="U1053" s="0" t="n">
        <v>1435</v>
      </c>
      <c r="V1053" s="0" t="n">
        <v>1</v>
      </c>
      <c r="W1053" s="60" t="n">
        <v>46261</v>
      </c>
      <c r="X1053" s="55" t="n">
        <f aca="false">IF(I1053="Male",0,1)</f>
        <v>1</v>
      </c>
      <c r="Y1053" s="55" t="n">
        <f aca="false">IF(OR(I1053="DNB",I1053="Dry DNB"),1,0)</f>
        <v>0</v>
      </c>
      <c r="Z1053" s="55" t="n">
        <f aca="false">IF(ISNUMBER(W1053),A1053-W1053,"")</f>
        <v>48</v>
      </c>
      <c r="AA1053" s="55" t="n">
        <f aca="false">MATCH(A1053,DATAS,0)</f>
        <v>1</v>
      </c>
      <c r="AB1053" s="55" t="n">
        <f aca="false">IF(AND(E1053&gt;0,OR(AND(B1053&gt;=1,B1053&lt;=6),B1053=10)),1,0)</f>
        <v>1</v>
      </c>
      <c r="AC1053" s="55" t="n">
        <f aca="false">IF(AND(E1053&gt;0,B1053=10),1,0)</f>
        <v>0</v>
      </c>
      <c r="AD1053" s="0" t="str">
        <f aca="false">IF(AND(C1052=C1053,AA1052=AA1053-1),AB1052,"")</f>
        <v/>
      </c>
      <c r="AE1053" s="0" t="str">
        <f aca="false">IF(AND(C1052=C1053,AA1052=AA1053-1),AC1052,"")</f>
        <v/>
      </c>
      <c r="AF1053" s="0" t="str">
        <f aca="false">IF(AA1053=1,"",IF(AND(AB1053=1,AD1053&lt;&gt;1),1,0))</f>
        <v/>
      </c>
      <c r="AG1053" s="0" t="str">
        <f aca="false">IF(AA1053=1,"",IF(AND(AC1053=1,AE1053&lt;&gt;1),1,0))</f>
        <v/>
      </c>
      <c r="AH1053" s="60" t="str">
        <f aca="false">IF(AND(E1053&gt;0,AA1053&lt;2,NOT(AND(C1054=C1053,AA1054=AA1053+1))),INDEX(DATAS,AA1053+1),"")</f>
        <v/>
      </c>
      <c r="AI1053" s="60" t="str">
        <f aca="false">IF(AND(AC1053=1,AA1053&lt;2),IF(AND(C1054=C1053,AA1054=AA1053+1),IF(AC1054=1,"",INDEX(DATAS,AA1053+1)),INDEX(DATAS,AA1053+1)),"")</f>
        <v/>
      </c>
    </row>
    <row r="1054" customFormat="false" ht="15" hidden="false" customHeight="false" outlineLevel="0" collapsed="false">
      <c r="A1054" s="60" t="n">
        <v>46310</v>
      </c>
      <c r="B1054" s="0" t="n">
        <v>3</v>
      </c>
      <c r="C1054" s="0" t="n">
        <v>4321</v>
      </c>
      <c r="D1054" s="0" t="n">
        <v>113</v>
      </c>
      <c r="E1054" s="0" t="n">
        <v>3</v>
      </c>
      <c r="F1054" s="55" t="s">
        <v>540</v>
      </c>
      <c r="G1054" s="0" t="n">
        <v>58.1</v>
      </c>
      <c r="H1054" s="0" t="n">
        <v>56</v>
      </c>
      <c r="I1054" s="55" t="s">
        <v>157</v>
      </c>
      <c r="J1054" s="0" t="n">
        <v>63</v>
      </c>
      <c r="K1054" s="0" t="n">
        <v>63</v>
      </c>
      <c r="L1054" s="0" t="n">
        <v>50</v>
      </c>
      <c r="M1054" s="0" t="n">
        <v>255.19</v>
      </c>
      <c r="N1054" s="0" t="n">
        <v>31.81</v>
      </c>
      <c r="O1054" s="0" t="n">
        <v>25.49</v>
      </c>
      <c r="P1054" s="0" t="n">
        <v>4.04</v>
      </c>
      <c r="Q1054" s="0" t="n">
        <v>3.02</v>
      </c>
      <c r="U1054" s="0" t="n">
        <v>1436</v>
      </c>
      <c r="V1054" s="0" t="n">
        <v>1</v>
      </c>
      <c r="W1054" s="60" t="n">
        <v>46261</v>
      </c>
      <c r="X1054" s="55" t="n">
        <f aca="false">IF(I1054="Male",0,1)</f>
        <v>1</v>
      </c>
      <c r="Y1054" s="55" t="n">
        <f aca="false">IF(OR(I1054="DNB",I1054="Dry DNB"),1,0)</f>
        <v>0</v>
      </c>
      <c r="Z1054" s="55" t="n">
        <f aca="false">IF(ISNUMBER(W1054),A1054-W1054,"")</f>
        <v>49</v>
      </c>
      <c r="AA1054" s="55" t="n">
        <f aca="false">MATCH(A1054,DATAS,0)</f>
        <v>2</v>
      </c>
      <c r="AB1054" s="55" t="n">
        <f aca="false">IF(AND(E1054&gt;0,OR(AND(B1054&gt;=1,B1054&lt;=6),B1054=10)),1,0)</f>
        <v>1</v>
      </c>
      <c r="AC1054" s="55" t="n">
        <f aca="false">IF(AND(E1054&gt;0,B1054=10),1,0)</f>
        <v>0</v>
      </c>
      <c r="AD1054" s="55" t="n">
        <f aca="false">IF(AND(C1053=C1054,AA1053=AA1054-1),AB1053,"")</f>
        <v>1</v>
      </c>
      <c r="AE1054" s="55" t="n">
        <f aca="false">IF(AND(C1053=C1054,AA1053=AA1054-1),AC1053,"")</f>
        <v>0</v>
      </c>
      <c r="AF1054" s="55" t="n">
        <f aca="false">IF(AA1054=1,"",IF(AND(AB1054=1,AD1054&lt;&gt;1),1,0))</f>
        <v>0</v>
      </c>
      <c r="AG1054" s="55" t="n">
        <f aca="false">IF(AA1054=1,"",IF(AND(AC1054=1,AE1054&lt;&gt;1),1,0))</f>
        <v>0</v>
      </c>
      <c r="AH1054" s="60" t="str">
        <f aca="false">IF(AND(E1054&gt;0,AA1054&lt;2,NOT(AND(C1055=C1054,AA1055=AA1054+1))),INDEX(DATAS,AA1054+1),"")</f>
        <v/>
      </c>
      <c r="AI1054" s="60" t="str">
        <f aca="false">IF(AND(AC1054=1,AA1054&lt;2),IF(AND(C1055=C1054,AA1055=AA1054+1),IF(AC1055=1,"",INDEX(DATAS,AA1054+1)),INDEX(DATAS,AA1054+1)),"")</f>
        <v/>
      </c>
    </row>
    <row r="1055" customFormat="false" ht="15" hidden="false" customHeight="false" outlineLevel="0" collapsed="false">
      <c r="A1055" s="60" t="n">
        <v>46309</v>
      </c>
      <c r="B1055" s="0" t="n">
        <v>14</v>
      </c>
      <c r="C1055" s="0" t="n">
        <v>4322</v>
      </c>
      <c r="D1055" s="0" t="n">
        <v>410</v>
      </c>
      <c r="E1055" s="0" t="n">
        <v>2</v>
      </c>
      <c r="F1055" s="55" t="s">
        <v>541</v>
      </c>
      <c r="I1055" s="55" t="s">
        <v>162</v>
      </c>
      <c r="J1055" s="0" t="n">
        <v>187</v>
      </c>
      <c r="K1055" s="0" t="n">
        <v>61</v>
      </c>
      <c r="L1055" s="0" t="n">
        <v>259</v>
      </c>
      <c r="M1055" s="0" t="n">
        <v>696.21</v>
      </c>
      <c r="N1055" s="0" t="n">
        <v>38.33</v>
      </c>
      <c r="O1055" s="0" t="n">
        <v>28.48</v>
      </c>
      <c r="P1055" s="0" t="n">
        <v>3.11</v>
      </c>
      <c r="Q1055" s="0" t="n">
        <v>3.46</v>
      </c>
      <c r="R1055" s="0" t="n">
        <v>6332</v>
      </c>
      <c r="S1055" s="0" t="n">
        <v>12747</v>
      </c>
      <c r="T1055" s="0" t="n">
        <v>71.55</v>
      </c>
      <c r="U1055" s="0" t="n">
        <v>1434</v>
      </c>
      <c r="V1055" s="0" t="n">
        <v>5</v>
      </c>
      <c r="W1055" s="60" t="n">
        <v>46051</v>
      </c>
      <c r="X1055" s="55" t="n">
        <f aca="false">IF(I1055="Male",0,1)</f>
        <v>1</v>
      </c>
      <c r="Y1055" s="55" t="n">
        <f aca="false">IF(OR(I1055="DNB",I1055="Dry DNB"),1,0)</f>
        <v>0</v>
      </c>
      <c r="Z1055" s="55" t="n">
        <f aca="false">IF(ISNUMBER(W1055),A1055-W1055,"")</f>
        <v>258</v>
      </c>
      <c r="AA1055" s="55" t="n">
        <f aca="false">MATCH(A1055,DATAS,0)</f>
        <v>1</v>
      </c>
      <c r="AB1055" s="55" t="n">
        <f aca="false">IF(AND(E1055&gt;0,OR(AND(B1055&gt;=1,B1055&lt;=6),B1055=10)),1,0)</f>
        <v>0</v>
      </c>
      <c r="AC1055" s="55" t="n">
        <f aca="false">IF(AND(E1055&gt;0,B1055=10),1,0)</f>
        <v>0</v>
      </c>
      <c r="AD1055" s="0" t="str">
        <f aca="false">IF(AND(C1054=C1055,AA1054=AA1055-1),AB1054,"")</f>
        <v/>
      </c>
      <c r="AE1055" s="0" t="str">
        <f aca="false">IF(AND(C1054=C1055,AA1054=AA1055-1),AC1054,"")</f>
        <v/>
      </c>
      <c r="AF1055" s="0" t="str">
        <f aca="false">IF(AA1055=1,"",IF(AND(AB1055=1,AD1055&lt;&gt;1),1,0))</f>
        <v/>
      </c>
      <c r="AG1055" s="0" t="str">
        <f aca="false">IF(AA1055=1,"",IF(AND(AC1055=1,AE1055&lt;&gt;1),1,0))</f>
        <v/>
      </c>
      <c r="AH1055" s="60" t="str">
        <f aca="false">IF(AND(E1055&gt;0,AA1055&lt;2,NOT(AND(C1056=C1055,AA1056=AA1055+1))),INDEX(DATAS,AA1055+1),"")</f>
        <v/>
      </c>
      <c r="AI1055" s="60" t="str">
        <f aca="false">IF(AND(AC1055=1,AA1055&lt;2),IF(AND(C1056=C1055,AA1056=AA1055+1),IF(AC1056=1,"",INDEX(DATAS,AA1055+1)),INDEX(DATAS,AA1055+1)),"")</f>
        <v/>
      </c>
    </row>
    <row r="1056" customFormat="false" ht="15" hidden="false" customHeight="false" outlineLevel="0" collapsed="false">
      <c r="A1056" s="60" t="n">
        <v>46310</v>
      </c>
      <c r="B1056" s="0" t="n">
        <v>14</v>
      </c>
      <c r="C1056" s="0" t="n">
        <v>4322</v>
      </c>
      <c r="D1056" s="0" t="n">
        <v>410</v>
      </c>
      <c r="E1056" s="0" t="n">
        <v>2</v>
      </c>
      <c r="F1056" s="55" t="s">
        <v>541</v>
      </c>
      <c r="I1056" s="55" t="s">
        <v>162</v>
      </c>
      <c r="J1056" s="0" t="n">
        <v>187</v>
      </c>
      <c r="K1056" s="0" t="n">
        <v>61</v>
      </c>
      <c r="L1056" s="0" t="n">
        <v>260</v>
      </c>
      <c r="M1056" s="0" t="n">
        <v>696.21</v>
      </c>
      <c r="N1056" s="0" t="n">
        <v>38.33</v>
      </c>
      <c r="O1056" s="0" t="n">
        <v>28.48</v>
      </c>
      <c r="P1056" s="0" t="n">
        <v>3.11</v>
      </c>
      <c r="Q1056" s="0" t="n">
        <v>3.46</v>
      </c>
      <c r="T1056" s="0" t="n">
        <v>71.55</v>
      </c>
      <c r="U1056" s="0" t="n">
        <v>1435</v>
      </c>
      <c r="V1056" s="0" t="n">
        <v>5</v>
      </c>
      <c r="W1056" s="60" t="n">
        <v>46051</v>
      </c>
      <c r="X1056" s="55" t="n">
        <f aca="false">IF(I1056="Male",0,1)</f>
        <v>1</v>
      </c>
      <c r="Y1056" s="55" t="n">
        <f aca="false">IF(OR(I1056="DNB",I1056="Dry DNB"),1,0)</f>
        <v>0</v>
      </c>
      <c r="Z1056" s="55" t="n">
        <f aca="false">IF(ISNUMBER(W1056),A1056-W1056,"")</f>
        <v>259</v>
      </c>
      <c r="AA1056" s="55" t="n">
        <f aca="false">MATCH(A1056,DATAS,0)</f>
        <v>2</v>
      </c>
      <c r="AB1056" s="55" t="n">
        <f aca="false">IF(AND(E1056&gt;0,OR(AND(B1056&gt;=1,B1056&lt;=6),B1056=10)),1,0)</f>
        <v>0</v>
      </c>
      <c r="AC1056" s="55" t="n">
        <f aca="false">IF(AND(E1056&gt;0,B1056=10),1,0)</f>
        <v>0</v>
      </c>
      <c r="AD1056" s="55" t="n">
        <f aca="false">IF(AND(C1055=C1056,AA1055=AA1056-1),AB1055,"")</f>
        <v>0</v>
      </c>
      <c r="AE1056" s="55" t="n">
        <f aca="false">IF(AND(C1055=C1056,AA1055=AA1056-1),AC1055,"")</f>
        <v>0</v>
      </c>
      <c r="AF1056" s="55" t="n">
        <f aca="false">IF(AA1056=1,"",IF(AND(AB1056=1,AD1056&lt;&gt;1),1,0))</f>
        <v>0</v>
      </c>
      <c r="AG1056" s="55" t="n">
        <f aca="false">IF(AA1056=1,"",IF(AND(AC1056=1,AE1056&lt;&gt;1),1,0))</f>
        <v>0</v>
      </c>
      <c r="AH1056" s="60" t="str">
        <f aca="false">IF(AND(E1056&gt;0,AA1056&lt;2,NOT(AND(C1057=C1056,AA1057=AA1056+1))),INDEX(DATAS,AA1056+1),"")</f>
        <v/>
      </c>
      <c r="AI1056" s="60" t="str">
        <f aca="false">IF(AND(AC1056=1,AA1056&lt;2),IF(AND(C1057=C1056,AA1057=AA1056+1),IF(AC1057=1,"",INDEX(DATAS,AA1056+1)),INDEX(DATAS,AA1056+1)),"")</f>
        <v/>
      </c>
    </row>
    <row r="1057" customFormat="false" ht="15" hidden="false" customHeight="false" outlineLevel="0" collapsed="false">
      <c r="A1057" s="60" t="n">
        <v>46309</v>
      </c>
      <c r="B1057" s="0" t="n">
        <v>2</v>
      </c>
      <c r="C1057" s="0" t="n">
        <v>4323</v>
      </c>
      <c r="D1057" s="0" t="n">
        <v>33</v>
      </c>
      <c r="E1057" s="0" t="n">
        <v>3</v>
      </c>
      <c r="F1057" s="55" t="s">
        <v>541</v>
      </c>
      <c r="G1057" s="0" t="n">
        <v>68.4</v>
      </c>
      <c r="H1057" s="0" t="n">
        <v>71</v>
      </c>
      <c r="I1057" s="55" t="s">
        <v>166</v>
      </c>
      <c r="J1057" s="0" t="n">
        <v>33</v>
      </c>
      <c r="M1057" s="0" t="n">
        <v>210.6</v>
      </c>
      <c r="N1057" s="0" t="n">
        <v>40.23</v>
      </c>
      <c r="O1057" s="0" t="n">
        <v>15.53</v>
      </c>
      <c r="P1057" s="0" t="n">
        <v>4.72</v>
      </c>
      <c r="Q1057" s="0" t="n">
        <v>4.11</v>
      </c>
      <c r="R1057" s="0" t="n">
        <v>5614</v>
      </c>
      <c r="S1057" s="0" t="n">
        <v>11286</v>
      </c>
      <c r="U1057" s="0" t="n">
        <v>1434</v>
      </c>
      <c r="V1057" s="0" t="n">
        <v>0</v>
      </c>
      <c r="X1057" s="55" t="n">
        <f aca="false">IF(I1057="Male",0,1)</f>
        <v>1</v>
      </c>
      <c r="Y1057" s="55" t="n">
        <f aca="false">IF(OR(I1057="DNB",I1057="Dry DNB"),1,0)</f>
        <v>0</v>
      </c>
      <c r="Z1057" s="0" t="str">
        <f aca="false">IF(ISNUMBER(W1057),A1057-W1057,"")</f>
        <v/>
      </c>
      <c r="AA1057" s="55" t="n">
        <f aca="false">MATCH(A1057,DATAS,0)</f>
        <v>1</v>
      </c>
      <c r="AB1057" s="55" t="n">
        <f aca="false">IF(AND(E1057&gt;0,OR(AND(B1057&gt;=1,B1057&lt;=6),B1057=10)),1,0)</f>
        <v>1</v>
      </c>
      <c r="AC1057" s="55" t="n">
        <f aca="false">IF(AND(E1057&gt;0,B1057=10),1,0)</f>
        <v>0</v>
      </c>
      <c r="AD1057" s="0" t="str">
        <f aca="false">IF(AND(C1056=C1057,AA1056=AA1057-1),AB1056,"")</f>
        <v/>
      </c>
      <c r="AE1057" s="0" t="str">
        <f aca="false">IF(AND(C1056=C1057,AA1056=AA1057-1),AC1056,"")</f>
        <v/>
      </c>
      <c r="AF1057" s="0" t="str">
        <f aca="false">IF(AA1057=1,"",IF(AND(AB1057=1,AD1057&lt;&gt;1),1,0))</f>
        <v/>
      </c>
      <c r="AG1057" s="0" t="str">
        <f aca="false">IF(AA1057=1,"",IF(AND(AC1057=1,AE1057&lt;&gt;1),1,0))</f>
        <v/>
      </c>
      <c r="AH1057" s="60" t="str">
        <f aca="false">IF(AND(E1057&gt;0,AA1057&lt;2,NOT(AND(C1058=C1057,AA1058=AA1057+1))),INDEX(DATAS,AA1057+1),"")</f>
        <v/>
      </c>
      <c r="AI1057" s="60" t="str">
        <f aca="false">IF(AND(AC1057=1,AA1057&lt;2),IF(AND(C1058=C1057,AA1058=AA1057+1),IF(AC1058=1,"",INDEX(DATAS,AA1057+1)),INDEX(DATAS,AA1057+1)),"")</f>
        <v/>
      </c>
    </row>
    <row r="1058" customFormat="false" ht="15" hidden="false" customHeight="false" outlineLevel="0" collapsed="false">
      <c r="A1058" s="60" t="n">
        <v>46310</v>
      </c>
      <c r="B1058" s="0" t="n">
        <v>2</v>
      </c>
      <c r="C1058" s="0" t="n">
        <v>4323</v>
      </c>
      <c r="D1058" s="0" t="n">
        <v>34</v>
      </c>
      <c r="E1058" s="0" t="n">
        <v>3</v>
      </c>
      <c r="F1058" s="55" t="s">
        <v>541</v>
      </c>
      <c r="G1058" s="0" t="n">
        <v>71.2</v>
      </c>
      <c r="H1058" s="0" t="n">
        <v>70</v>
      </c>
      <c r="I1058" s="55" t="s">
        <v>166</v>
      </c>
      <c r="J1058" s="0" t="n">
        <v>34</v>
      </c>
      <c r="M1058" s="0" t="n">
        <v>210.6</v>
      </c>
      <c r="N1058" s="0" t="n">
        <v>40.23</v>
      </c>
      <c r="O1058" s="0" t="n">
        <v>15.53</v>
      </c>
      <c r="P1058" s="0" t="n">
        <v>4.72</v>
      </c>
      <c r="Q1058" s="0" t="n">
        <v>4.11</v>
      </c>
      <c r="U1058" s="0" t="n">
        <v>1435</v>
      </c>
      <c r="V1058" s="0" t="n">
        <v>0</v>
      </c>
      <c r="X1058" s="55" t="n">
        <f aca="false">IF(I1058="Male",0,1)</f>
        <v>1</v>
      </c>
      <c r="Y1058" s="55" t="n">
        <f aca="false">IF(OR(I1058="DNB",I1058="Dry DNB"),1,0)</f>
        <v>0</v>
      </c>
      <c r="Z1058" s="0" t="str">
        <f aca="false">IF(ISNUMBER(W1058),A1058-W1058,"")</f>
        <v/>
      </c>
      <c r="AA1058" s="55" t="n">
        <f aca="false">MATCH(A1058,DATAS,0)</f>
        <v>2</v>
      </c>
      <c r="AB1058" s="55" t="n">
        <f aca="false">IF(AND(E1058&gt;0,OR(AND(B1058&gt;=1,B1058&lt;=6),B1058=10)),1,0)</f>
        <v>1</v>
      </c>
      <c r="AC1058" s="55" t="n">
        <f aca="false">IF(AND(E1058&gt;0,B1058=10),1,0)</f>
        <v>0</v>
      </c>
      <c r="AD1058" s="55" t="n">
        <f aca="false">IF(AND(C1057=C1058,AA1057=AA1058-1),AB1057,"")</f>
        <v>1</v>
      </c>
      <c r="AE1058" s="55" t="n">
        <f aca="false">IF(AND(C1057=C1058,AA1057=AA1058-1),AC1057,"")</f>
        <v>0</v>
      </c>
      <c r="AF1058" s="55" t="n">
        <f aca="false">IF(AA1058=1,"",IF(AND(AB1058=1,AD1058&lt;&gt;1),1,0))</f>
        <v>0</v>
      </c>
      <c r="AG1058" s="55" t="n">
        <f aca="false">IF(AA1058=1,"",IF(AND(AC1058=1,AE1058&lt;&gt;1),1,0))</f>
        <v>0</v>
      </c>
      <c r="AH1058" s="60" t="str">
        <f aca="false">IF(AND(E1058&gt;0,AA1058&lt;2,NOT(AND(C1059=C1058,AA1059=AA1058+1))),INDEX(DATAS,AA1058+1),"")</f>
        <v/>
      </c>
      <c r="AI1058" s="60" t="str">
        <f aca="false">IF(AND(AC1058=1,AA1058&lt;2),IF(AND(C1059=C1058,AA1059=AA1058+1),IF(AC1059=1,"",INDEX(DATAS,AA1058+1)),INDEX(DATAS,AA1058+1)),"")</f>
        <v/>
      </c>
    </row>
    <row r="1059" customFormat="false" ht="15" hidden="false" customHeight="false" outlineLevel="0" collapsed="false">
      <c r="A1059" s="60" t="n">
        <v>46309</v>
      </c>
      <c r="B1059" s="0" t="n">
        <v>14</v>
      </c>
      <c r="C1059" s="0" t="n">
        <v>4324</v>
      </c>
      <c r="D1059" s="0" t="n">
        <v>354</v>
      </c>
      <c r="E1059" s="0" t="n">
        <v>2</v>
      </c>
      <c r="F1059" s="55" t="s">
        <v>541</v>
      </c>
      <c r="I1059" s="55" t="s">
        <v>162</v>
      </c>
      <c r="J1059" s="0" t="n">
        <v>131</v>
      </c>
      <c r="K1059" s="0" t="n">
        <v>82</v>
      </c>
      <c r="L1059" s="0" t="n">
        <v>259</v>
      </c>
      <c r="M1059" s="0" t="n">
        <v>449.08</v>
      </c>
      <c r="N1059" s="0" t="n">
        <v>45.76</v>
      </c>
      <c r="O1059" s="0" t="n">
        <v>16.18</v>
      </c>
      <c r="P1059" s="0" t="n">
        <v>4.12</v>
      </c>
      <c r="Q1059" s="0" t="n">
        <v>3.47</v>
      </c>
      <c r="R1059" s="0" t="n">
        <v>5809</v>
      </c>
      <c r="S1059" s="0" t="n">
        <v>11513</v>
      </c>
      <c r="T1059" s="0" t="n">
        <v>64.5</v>
      </c>
      <c r="U1059" s="0" t="n">
        <v>1434</v>
      </c>
      <c r="V1059" s="0" t="n">
        <v>2</v>
      </c>
      <c r="W1059" s="60" t="n">
        <v>46051</v>
      </c>
      <c r="X1059" s="55" t="n">
        <f aca="false">IF(I1059="Male",0,1)</f>
        <v>1</v>
      </c>
      <c r="Y1059" s="55" t="n">
        <f aca="false">IF(OR(I1059="DNB",I1059="Dry DNB"),1,0)</f>
        <v>0</v>
      </c>
      <c r="Z1059" s="55" t="n">
        <f aca="false">IF(ISNUMBER(W1059),A1059-W1059,"")</f>
        <v>258</v>
      </c>
      <c r="AA1059" s="55" t="n">
        <f aca="false">MATCH(A1059,DATAS,0)</f>
        <v>1</v>
      </c>
      <c r="AB1059" s="55" t="n">
        <f aca="false">IF(AND(E1059&gt;0,OR(AND(B1059&gt;=1,B1059&lt;=6),B1059=10)),1,0)</f>
        <v>0</v>
      </c>
      <c r="AC1059" s="55" t="n">
        <f aca="false">IF(AND(E1059&gt;0,B1059=10),1,0)</f>
        <v>0</v>
      </c>
      <c r="AD1059" s="0" t="str">
        <f aca="false">IF(AND(C1058=C1059,AA1058=AA1059-1),AB1058,"")</f>
        <v/>
      </c>
      <c r="AE1059" s="0" t="str">
        <f aca="false">IF(AND(C1058=C1059,AA1058=AA1059-1),AC1058,"")</f>
        <v/>
      </c>
      <c r="AF1059" s="0" t="str">
        <f aca="false">IF(AA1059=1,"",IF(AND(AB1059=1,AD1059&lt;&gt;1),1,0))</f>
        <v/>
      </c>
      <c r="AG1059" s="0" t="str">
        <f aca="false">IF(AA1059=1,"",IF(AND(AC1059=1,AE1059&lt;&gt;1),1,0))</f>
        <v/>
      </c>
      <c r="AH1059" s="60" t="str">
        <f aca="false">IF(AND(E1059&gt;0,AA1059&lt;2,NOT(AND(C1060=C1059,AA1060=AA1059+1))),INDEX(DATAS,AA1059+1),"")</f>
        <v/>
      </c>
      <c r="AI1059" s="60" t="str">
        <f aca="false">IF(AND(AC1059=1,AA1059&lt;2),IF(AND(C1060=C1059,AA1060=AA1059+1),IF(AC1060=1,"",INDEX(DATAS,AA1059+1)),INDEX(DATAS,AA1059+1)),"")</f>
        <v/>
      </c>
    </row>
    <row r="1060" customFormat="false" ht="15" hidden="false" customHeight="false" outlineLevel="0" collapsed="false">
      <c r="A1060" s="60" t="n">
        <v>46310</v>
      </c>
      <c r="B1060" s="0" t="n">
        <v>14</v>
      </c>
      <c r="C1060" s="0" t="n">
        <v>4324</v>
      </c>
      <c r="D1060" s="0" t="n">
        <v>354</v>
      </c>
      <c r="E1060" s="0" t="n">
        <v>2</v>
      </c>
      <c r="F1060" s="55" t="s">
        <v>541</v>
      </c>
      <c r="I1060" s="55" t="s">
        <v>162</v>
      </c>
      <c r="J1060" s="0" t="n">
        <v>131</v>
      </c>
      <c r="K1060" s="0" t="n">
        <v>82</v>
      </c>
      <c r="L1060" s="0" t="n">
        <v>260</v>
      </c>
      <c r="M1060" s="0" t="n">
        <v>449.08</v>
      </c>
      <c r="N1060" s="0" t="n">
        <v>45.76</v>
      </c>
      <c r="O1060" s="0" t="n">
        <v>16.18</v>
      </c>
      <c r="P1060" s="0" t="n">
        <v>4.12</v>
      </c>
      <c r="Q1060" s="0" t="n">
        <v>3.47</v>
      </c>
      <c r="T1060" s="0" t="n">
        <v>64.5</v>
      </c>
      <c r="U1060" s="0" t="n">
        <v>1435</v>
      </c>
      <c r="V1060" s="0" t="n">
        <v>2</v>
      </c>
      <c r="W1060" s="60" t="n">
        <v>46051</v>
      </c>
      <c r="X1060" s="55" t="n">
        <f aca="false">IF(I1060="Male",0,1)</f>
        <v>1</v>
      </c>
      <c r="Y1060" s="55" t="n">
        <f aca="false">IF(OR(I1060="DNB",I1060="Dry DNB"),1,0)</f>
        <v>0</v>
      </c>
      <c r="Z1060" s="55" t="n">
        <f aca="false">IF(ISNUMBER(W1060),A1060-W1060,"")</f>
        <v>259</v>
      </c>
      <c r="AA1060" s="55" t="n">
        <f aca="false">MATCH(A1060,DATAS,0)</f>
        <v>2</v>
      </c>
      <c r="AB1060" s="55" t="n">
        <f aca="false">IF(AND(E1060&gt;0,OR(AND(B1060&gt;=1,B1060&lt;=6),B1060=10)),1,0)</f>
        <v>0</v>
      </c>
      <c r="AC1060" s="55" t="n">
        <f aca="false">IF(AND(E1060&gt;0,B1060=10),1,0)</f>
        <v>0</v>
      </c>
      <c r="AD1060" s="55" t="n">
        <f aca="false">IF(AND(C1059=C1060,AA1059=AA1060-1),AB1059,"")</f>
        <v>0</v>
      </c>
      <c r="AE1060" s="55" t="n">
        <f aca="false">IF(AND(C1059=C1060,AA1059=AA1060-1),AC1059,"")</f>
        <v>0</v>
      </c>
      <c r="AF1060" s="55" t="n">
        <f aca="false">IF(AA1060=1,"",IF(AND(AB1060=1,AD1060&lt;&gt;1),1,0))</f>
        <v>0</v>
      </c>
      <c r="AG1060" s="55" t="n">
        <f aca="false">IF(AA1060=1,"",IF(AND(AC1060=1,AE1060&lt;&gt;1),1,0))</f>
        <v>0</v>
      </c>
      <c r="AH1060" s="60" t="str">
        <f aca="false">IF(AND(E1060&gt;0,AA1060&lt;2,NOT(AND(C1061=C1060,AA1061=AA1060+1))),INDEX(DATAS,AA1060+1),"")</f>
        <v/>
      </c>
      <c r="AI1060" s="60" t="str">
        <f aca="false">IF(AND(AC1060=1,AA1060&lt;2),IF(AND(C1061=C1060,AA1061=AA1060+1),IF(AC1061=1,"",INDEX(DATAS,AA1060+1)),INDEX(DATAS,AA1060+1)),"")</f>
        <v/>
      </c>
    </row>
    <row r="1061" customFormat="false" ht="15" hidden="false" customHeight="false" outlineLevel="0" collapsed="false">
      <c r="A1061" s="60" t="n">
        <v>46309</v>
      </c>
      <c r="B1061" s="0" t="n">
        <v>2</v>
      </c>
      <c r="C1061" s="0" t="n">
        <v>4325</v>
      </c>
      <c r="D1061" s="0" t="n">
        <v>282</v>
      </c>
      <c r="E1061" s="0" t="n">
        <v>2</v>
      </c>
      <c r="F1061" s="55" t="s">
        <v>541</v>
      </c>
      <c r="G1061" s="0" t="n">
        <v>54.2</v>
      </c>
      <c r="H1061" s="0" t="n">
        <v>51</v>
      </c>
      <c r="I1061" s="55" t="s">
        <v>157</v>
      </c>
      <c r="J1061" s="0" t="n">
        <v>191</v>
      </c>
      <c r="K1061" s="0" t="n">
        <v>65</v>
      </c>
      <c r="L1061" s="0" t="n">
        <v>91</v>
      </c>
      <c r="M1061" s="0" t="n">
        <v>284.07</v>
      </c>
      <c r="N1061" s="0" t="n">
        <v>57.11</v>
      </c>
      <c r="O1061" s="0" t="n">
        <v>32.59</v>
      </c>
      <c r="P1061" s="0" t="n">
        <v>3.68</v>
      </c>
      <c r="Q1061" s="0" t="n">
        <v>3.68</v>
      </c>
      <c r="R1061" s="0" t="n">
        <v>6211</v>
      </c>
      <c r="S1061" s="0" t="n">
        <v>11751</v>
      </c>
      <c r="T1061" s="0" t="n">
        <v>65.2</v>
      </c>
      <c r="U1061" s="0" t="n">
        <v>1434</v>
      </c>
      <c r="V1061" s="0" t="n">
        <v>4</v>
      </c>
      <c r="W1061" s="60" t="n">
        <v>46219</v>
      </c>
      <c r="X1061" s="55" t="n">
        <f aca="false">IF(I1061="Male",0,1)</f>
        <v>1</v>
      </c>
      <c r="Y1061" s="55" t="n">
        <f aca="false">IF(OR(I1061="DNB",I1061="Dry DNB"),1,0)</f>
        <v>0</v>
      </c>
      <c r="Z1061" s="55" t="n">
        <f aca="false">IF(ISNUMBER(W1061),A1061-W1061,"")</f>
        <v>90</v>
      </c>
      <c r="AA1061" s="55" t="n">
        <f aca="false">MATCH(A1061,DATAS,0)</f>
        <v>1</v>
      </c>
      <c r="AB1061" s="55" t="n">
        <f aca="false">IF(AND(E1061&gt;0,OR(AND(B1061&gt;=1,B1061&lt;=6),B1061=10)),1,0)</f>
        <v>1</v>
      </c>
      <c r="AC1061" s="55" t="n">
        <f aca="false">IF(AND(E1061&gt;0,B1061=10),1,0)</f>
        <v>0</v>
      </c>
      <c r="AD1061" s="0" t="str">
        <f aca="false">IF(AND(C1060=C1061,AA1060=AA1061-1),AB1060,"")</f>
        <v/>
      </c>
      <c r="AE1061" s="0" t="str">
        <f aca="false">IF(AND(C1060=C1061,AA1060=AA1061-1),AC1060,"")</f>
        <v/>
      </c>
      <c r="AF1061" s="0" t="str">
        <f aca="false">IF(AA1061=1,"",IF(AND(AB1061=1,AD1061&lt;&gt;1),1,0))</f>
        <v/>
      </c>
      <c r="AG1061" s="0" t="str">
        <f aca="false">IF(AA1061=1,"",IF(AND(AC1061=1,AE1061&lt;&gt;1),1,0))</f>
        <v/>
      </c>
      <c r="AH1061" s="60" t="str">
        <f aca="false">IF(AND(E1061&gt;0,AA1061&lt;2,NOT(AND(C1062=C1061,AA1062=AA1061+1))),INDEX(DATAS,AA1061+1),"")</f>
        <v/>
      </c>
      <c r="AI1061" s="60" t="str">
        <f aca="false">IF(AND(AC1061=1,AA1061&lt;2),IF(AND(C1062=C1061,AA1062=AA1061+1),IF(AC1062=1,"",INDEX(DATAS,AA1061+1)),INDEX(DATAS,AA1061+1)),"")</f>
        <v/>
      </c>
    </row>
    <row r="1062" customFormat="false" ht="15" hidden="false" customHeight="false" outlineLevel="0" collapsed="false">
      <c r="A1062" s="60" t="n">
        <v>46310</v>
      </c>
      <c r="B1062" s="0" t="n">
        <v>2</v>
      </c>
      <c r="C1062" s="0" t="n">
        <v>4325</v>
      </c>
      <c r="D1062" s="0" t="n">
        <v>283</v>
      </c>
      <c r="E1062" s="0" t="n">
        <v>2</v>
      </c>
      <c r="F1062" s="55" t="s">
        <v>541</v>
      </c>
      <c r="G1062" s="0" t="n">
        <v>53.8</v>
      </c>
      <c r="H1062" s="0" t="n">
        <v>52</v>
      </c>
      <c r="I1062" s="55" t="s">
        <v>157</v>
      </c>
      <c r="J1062" s="0" t="n">
        <v>191</v>
      </c>
      <c r="K1062" s="0" t="n">
        <v>65</v>
      </c>
      <c r="L1062" s="0" t="n">
        <v>92</v>
      </c>
      <c r="M1062" s="0" t="n">
        <v>284.07</v>
      </c>
      <c r="N1062" s="0" t="n">
        <v>57.11</v>
      </c>
      <c r="O1062" s="0" t="n">
        <v>32.59</v>
      </c>
      <c r="P1062" s="0" t="n">
        <v>3.68</v>
      </c>
      <c r="Q1062" s="0" t="n">
        <v>3.68</v>
      </c>
      <c r="T1062" s="0" t="n">
        <v>65.2</v>
      </c>
      <c r="U1062" s="0" t="n">
        <v>1435</v>
      </c>
      <c r="V1062" s="0" t="n">
        <v>4</v>
      </c>
      <c r="W1062" s="60" t="n">
        <v>46219</v>
      </c>
      <c r="X1062" s="55" t="n">
        <f aca="false">IF(I1062="Male",0,1)</f>
        <v>1</v>
      </c>
      <c r="Y1062" s="55" t="n">
        <f aca="false">IF(OR(I1062="DNB",I1062="Dry DNB"),1,0)</f>
        <v>0</v>
      </c>
      <c r="Z1062" s="55" t="n">
        <f aca="false">IF(ISNUMBER(W1062),A1062-W1062,"")</f>
        <v>91</v>
      </c>
      <c r="AA1062" s="55" t="n">
        <f aca="false">MATCH(A1062,DATAS,0)</f>
        <v>2</v>
      </c>
      <c r="AB1062" s="55" t="n">
        <f aca="false">IF(AND(E1062&gt;0,OR(AND(B1062&gt;=1,B1062&lt;=6),B1062=10)),1,0)</f>
        <v>1</v>
      </c>
      <c r="AC1062" s="55" t="n">
        <f aca="false">IF(AND(E1062&gt;0,B1062=10),1,0)</f>
        <v>0</v>
      </c>
      <c r="AD1062" s="55" t="n">
        <f aca="false">IF(AND(C1061=C1062,AA1061=AA1062-1),AB1061,"")</f>
        <v>1</v>
      </c>
      <c r="AE1062" s="55" t="n">
        <f aca="false">IF(AND(C1061=C1062,AA1061=AA1062-1),AC1061,"")</f>
        <v>0</v>
      </c>
      <c r="AF1062" s="55" t="n">
        <f aca="false">IF(AA1062=1,"",IF(AND(AB1062=1,AD1062&lt;&gt;1),1,0))</f>
        <v>0</v>
      </c>
      <c r="AG1062" s="55" t="n">
        <f aca="false">IF(AA1062=1,"",IF(AND(AC1062=1,AE1062&lt;&gt;1),1,0))</f>
        <v>0</v>
      </c>
      <c r="AH1062" s="60" t="str">
        <f aca="false">IF(AND(E1062&gt;0,AA1062&lt;2,NOT(AND(C1063=C1062,AA1063=AA1062+1))),INDEX(DATAS,AA1062+1),"")</f>
        <v/>
      </c>
      <c r="AI1062" s="60" t="str">
        <f aca="false">IF(AND(AC1062=1,AA1062&lt;2),IF(AND(C1063=C1062,AA1063=AA1062+1),IF(AC1063=1,"",INDEX(DATAS,AA1062+1)),INDEX(DATAS,AA1062+1)),"")</f>
        <v/>
      </c>
    </row>
    <row r="1063" customFormat="false" ht="15" hidden="false" customHeight="false" outlineLevel="0" collapsed="false">
      <c r="A1063" s="60" t="n">
        <v>46309</v>
      </c>
      <c r="B1063" s="0" t="n">
        <v>6</v>
      </c>
      <c r="C1063" s="0" t="n">
        <v>4326</v>
      </c>
      <c r="D1063" s="0" t="n">
        <v>440</v>
      </c>
      <c r="E1063" s="0" t="n">
        <v>2</v>
      </c>
      <c r="F1063" s="55" t="s">
        <v>541</v>
      </c>
      <c r="H1063" s="0" t="n">
        <v>21</v>
      </c>
      <c r="I1063" s="55" t="s">
        <v>157</v>
      </c>
      <c r="J1063" s="0" t="n">
        <v>240</v>
      </c>
      <c r="K1063" s="0" t="n">
        <v>154</v>
      </c>
      <c r="L1063" s="0" t="n">
        <v>200</v>
      </c>
      <c r="M1063" s="0" t="n">
        <v>303.22</v>
      </c>
      <c r="N1063" s="0" t="n">
        <v>34.51</v>
      </c>
      <c r="O1063" s="0" t="n">
        <v>25.84</v>
      </c>
      <c r="P1063" s="0" t="n">
        <v>5.4</v>
      </c>
      <c r="Q1063" s="0" t="n">
        <v>4.64</v>
      </c>
      <c r="R1063" s="0" t="n">
        <v>3940</v>
      </c>
      <c r="S1063" s="0" t="n">
        <v>8099</v>
      </c>
      <c r="T1063" s="0" t="n">
        <v>47.2</v>
      </c>
      <c r="U1063" s="0" t="n">
        <v>1434</v>
      </c>
      <c r="V1063" s="0" t="n">
        <v>5</v>
      </c>
      <c r="W1063" s="60" t="n">
        <v>46110</v>
      </c>
      <c r="X1063" s="55" t="n">
        <f aca="false">IF(I1063="Male",0,1)</f>
        <v>1</v>
      </c>
      <c r="Y1063" s="55" t="n">
        <f aca="false">IF(OR(I1063="DNB",I1063="Dry DNB"),1,0)</f>
        <v>0</v>
      </c>
      <c r="Z1063" s="55" t="n">
        <f aca="false">IF(ISNUMBER(W1063),A1063-W1063,"")</f>
        <v>199</v>
      </c>
      <c r="AA1063" s="55" t="n">
        <f aca="false">MATCH(A1063,DATAS,0)</f>
        <v>1</v>
      </c>
      <c r="AB1063" s="55" t="n">
        <f aca="false">IF(AND(E1063&gt;0,OR(AND(B1063&gt;=1,B1063&lt;=6),B1063=10)),1,0)</f>
        <v>1</v>
      </c>
      <c r="AC1063" s="55" t="n">
        <f aca="false">IF(AND(E1063&gt;0,B1063=10),1,0)</f>
        <v>0</v>
      </c>
      <c r="AD1063" s="0" t="str">
        <f aca="false">IF(AND(C1062=C1063,AA1062=AA1063-1),AB1062,"")</f>
        <v/>
      </c>
      <c r="AE1063" s="0" t="str">
        <f aca="false">IF(AND(C1062=C1063,AA1062=AA1063-1),AC1062,"")</f>
        <v/>
      </c>
      <c r="AF1063" s="0" t="str">
        <f aca="false">IF(AA1063=1,"",IF(AND(AB1063=1,AD1063&lt;&gt;1),1,0))</f>
        <v/>
      </c>
      <c r="AG1063" s="0" t="str">
        <f aca="false">IF(AA1063=1,"",IF(AND(AC1063=1,AE1063&lt;&gt;1),1,0))</f>
        <v/>
      </c>
      <c r="AH1063" s="60" t="str">
        <f aca="false">IF(AND(E1063&gt;0,AA1063&lt;2,NOT(AND(C1064=C1063,AA1064=AA1063+1))),INDEX(DATAS,AA1063+1),"")</f>
        <v/>
      </c>
      <c r="AI1063" s="60" t="str">
        <f aca="false">IF(AND(AC1063=1,AA1063&lt;2),IF(AND(C1064=C1063,AA1064=AA1063+1),IF(AC1064=1,"",INDEX(DATAS,AA1063+1)),INDEX(DATAS,AA1063+1)),"")</f>
        <v/>
      </c>
    </row>
    <row r="1064" customFormat="false" ht="15" hidden="false" customHeight="false" outlineLevel="0" collapsed="false">
      <c r="A1064" s="60" t="n">
        <v>46310</v>
      </c>
      <c r="B1064" s="0" t="n">
        <v>6</v>
      </c>
      <c r="C1064" s="0" t="n">
        <v>4326</v>
      </c>
      <c r="D1064" s="0" t="n">
        <v>441</v>
      </c>
      <c r="E1064" s="0" t="n">
        <v>2</v>
      </c>
      <c r="F1064" s="55" t="s">
        <v>541</v>
      </c>
      <c r="G1064" s="0" t="n">
        <v>19.1</v>
      </c>
      <c r="H1064" s="0" t="n">
        <v>20</v>
      </c>
      <c r="I1064" s="55" t="s">
        <v>157</v>
      </c>
      <c r="J1064" s="0" t="n">
        <v>240</v>
      </c>
      <c r="K1064" s="0" t="n">
        <v>154</v>
      </c>
      <c r="L1064" s="0" t="n">
        <v>201</v>
      </c>
      <c r="M1064" s="0" t="n">
        <v>303.22</v>
      </c>
      <c r="N1064" s="0" t="n">
        <v>34.51</v>
      </c>
      <c r="O1064" s="0" t="n">
        <v>25.84</v>
      </c>
      <c r="P1064" s="0" t="n">
        <v>5.4</v>
      </c>
      <c r="Q1064" s="0" t="n">
        <v>4.64</v>
      </c>
      <c r="T1064" s="0" t="n">
        <v>47.2</v>
      </c>
      <c r="U1064" s="0" t="n">
        <v>1435</v>
      </c>
      <c r="V1064" s="0" t="n">
        <v>5</v>
      </c>
      <c r="W1064" s="60" t="n">
        <v>46110</v>
      </c>
      <c r="X1064" s="55" t="n">
        <f aca="false">IF(I1064="Male",0,1)</f>
        <v>1</v>
      </c>
      <c r="Y1064" s="55" t="n">
        <f aca="false">IF(OR(I1064="DNB",I1064="Dry DNB"),1,0)</f>
        <v>0</v>
      </c>
      <c r="Z1064" s="55" t="n">
        <f aca="false">IF(ISNUMBER(W1064),A1064-W1064,"")</f>
        <v>200</v>
      </c>
      <c r="AA1064" s="55" t="n">
        <f aca="false">MATCH(A1064,DATAS,0)</f>
        <v>2</v>
      </c>
      <c r="AB1064" s="55" t="n">
        <f aca="false">IF(AND(E1064&gt;0,OR(AND(B1064&gt;=1,B1064&lt;=6),B1064=10)),1,0)</f>
        <v>1</v>
      </c>
      <c r="AC1064" s="55" t="n">
        <f aca="false">IF(AND(E1064&gt;0,B1064=10),1,0)</f>
        <v>0</v>
      </c>
      <c r="AD1064" s="55" t="n">
        <f aca="false">IF(AND(C1063=C1064,AA1063=AA1064-1),AB1063,"")</f>
        <v>1</v>
      </c>
      <c r="AE1064" s="55" t="n">
        <f aca="false">IF(AND(C1063=C1064,AA1063=AA1064-1),AC1063,"")</f>
        <v>0</v>
      </c>
      <c r="AF1064" s="55" t="n">
        <f aca="false">IF(AA1064=1,"",IF(AND(AB1064=1,AD1064&lt;&gt;1),1,0))</f>
        <v>0</v>
      </c>
      <c r="AG1064" s="55" t="n">
        <f aca="false">IF(AA1064=1,"",IF(AND(AC1064=1,AE1064&lt;&gt;1),1,0))</f>
        <v>0</v>
      </c>
      <c r="AH1064" s="60" t="str">
        <f aca="false">IF(AND(E1064&gt;0,AA1064&lt;2,NOT(AND(C1065=C1064,AA1065=AA1064+1))),INDEX(DATAS,AA1064+1),"")</f>
        <v/>
      </c>
      <c r="AI1064" s="60" t="str">
        <f aca="false">IF(AND(AC1064=1,AA1064&lt;2),IF(AND(C1065=C1064,AA1065=AA1064+1),IF(AC1065=1,"",INDEX(DATAS,AA1064+1)),INDEX(DATAS,AA1064+1)),"")</f>
        <v/>
      </c>
    </row>
    <row r="1065" customFormat="false" ht="15" hidden="false" customHeight="false" outlineLevel="0" collapsed="false">
      <c r="A1065" s="60" t="n">
        <v>46309</v>
      </c>
      <c r="B1065" s="0" t="n">
        <v>2</v>
      </c>
      <c r="C1065" s="0" t="n">
        <v>4327</v>
      </c>
      <c r="D1065" s="0" t="n">
        <v>106</v>
      </c>
      <c r="E1065" s="0" t="n">
        <v>3</v>
      </c>
      <c r="F1065" s="55" t="s">
        <v>542</v>
      </c>
      <c r="G1065" s="0" t="n">
        <v>55.4</v>
      </c>
      <c r="H1065" s="0" t="n">
        <v>55</v>
      </c>
      <c r="I1065" s="55" t="s">
        <v>157</v>
      </c>
      <c r="J1065" s="0" t="n">
        <v>64</v>
      </c>
      <c r="K1065" s="0" t="n">
        <v>64</v>
      </c>
      <c r="L1065" s="0" t="n">
        <v>42</v>
      </c>
      <c r="M1065" s="0" t="n">
        <v>690.49</v>
      </c>
      <c r="N1065" s="0" t="n">
        <v>45.81</v>
      </c>
      <c r="O1065" s="0" t="n">
        <v>26.18</v>
      </c>
      <c r="P1065" s="0" t="n">
        <v>3.01</v>
      </c>
      <c r="Q1065" s="0" t="n">
        <v>2.94</v>
      </c>
      <c r="R1065" s="0" t="n">
        <v>5131</v>
      </c>
      <c r="S1065" s="0" t="n">
        <v>10363</v>
      </c>
      <c r="T1065" s="0" t="n">
        <v>57</v>
      </c>
      <c r="U1065" s="0" t="n">
        <v>1433</v>
      </c>
      <c r="V1065" s="0" t="n">
        <v>1</v>
      </c>
      <c r="W1065" s="60" t="n">
        <v>46268</v>
      </c>
      <c r="X1065" s="55" t="n">
        <f aca="false">IF(I1065="Male",0,1)</f>
        <v>1</v>
      </c>
      <c r="Y1065" s="55" t="n">
        <f aca="false">IF(OR(I1065="DNB",I1065="Dry DNB"),1,0)</f>
        <v>0</v>
      </c>
      <c r="Z1065" s="55" t="n">
        <f aca="false">IF(ISNUMBER(W1065),A1065-W1065,"")</f>
        <v>41</v>
      </c>
      <c r="AA1065" s="55" t="n">
        <f aca="false">MATCH(A1065,DATAS,0)</f>
        <v>1</v>
      </c>
      <c r="AB1065" s="55" t="n">
        <f aca="false">IF(AND(E1065&gt;0,OR(AND(B1065&gt;=1,B1065&lt;=6),B1065=10)),1,0)</f>
        <v>1</v>
      </c>
      <c r="AC1065" s="55" t="n">
        <f aca="false">IF(AND(E1065&gt;0,B1065=10),1,0)</f>
        <v>0</v>
      </c>
      <c r="AD1065" s="0" t="str">
        <f aca="false">IF(AND(C1064=C1065,AA1064=AA1065-1),AB1064,"")</f>
        <v/>
      </c>
      <c r="AE1065" s="0" t="str">
        <f aca="false">IF(AND(C1064=C1065,AA1064=AA1065-1),AC1064,"")</f>
        <v/>
      </c>
      <c r="AF1065" s="0" t="str">
        <f aca="false">IF(AA1065=1,"",IF(AND(AB1065=1,AD1065&lt;&gt;1),1,0))</f>
        <v/>
      </c>
      <c r="AG1065" s="0" t="str">
        <f aca="false">IF(AA1065=1,"",IF(AND(AC1065=1,AE1065&lt;&gt;1),1,0))</f>
        <v/>
      </c>
      <c r="AH1065" s="60" t="str">
        <f aca="false">IF(AND(E1065&gt;0,AA1065&lt;2,NOT(AND(C1066=C1065,AA1066=AA1065+1))),INDEX(DATAS,AA1065+1),"")</f>
        <v/>
      </c>
      <c r="AI1065" s="60" t="str">
        <f aca="false">IF(AND(AC1065=1,AA1065&lt;2),IF(AND(C1066=C1065,AA1066=AA1065+1),IF(AC1066=1,"",INDEX(DATAS,AA1065+1)),INDEX(DATAS,AA1065+1)),"")</f>
        <v/>
      </c>
    </row>
    <row r="1066" customFormat="false" ht="15" hidden="false" customHeight="false" outlineLevel="0" collapsed="false">
      <c r="A1066" s="60" t="n">
        <v>46310</v>
      </c>
      <c r="B1066" s="0" t="n">
        <v>2</v>
      </c>
      <c r="C1066" s="0" t="n">
        <v>4327</v>
      </c>
      <c r="D1066" s="0" t="n">
        <v>107</v>
      </c>
      <c r="E1066" s="0" t="n">
        <v>3</v>
      </c>
      <c r="F1066" s="55" t="s">
        <v>542</v>
      </c>
      <c r="G1066" s="0" t="n">
        <v>59.6</v>
      </c>
      <c r="H1066" s="0" t="n">
        <v>56</v>
      </c>
      <c r="I1066" s="55" t="s">
        <v>157</v>
      </c>
      <c r="J1066" s="0" t="n">
        <v>64</v>
      </c>
      <c r="K1066" s="0" t="n">
        <v>64</v>
      </c>
      <c r="L1066" s="0" t="n">
        <v>43</v>
      </c>
      <c r="M1066" s="0" t="n">
        <v>690.49</v>
      </c>
      <c r="N1066" s="0" t="n">
        <v>45.81</v>
      </c>
      <c r="O1066" s="0" t="n">
        <v>26.18</v>
      </c>
      <c r="P1066" s="0" t="n">
        <v>3.01</v>
      </c>
      <c r="Q1066" s="0" t="n">
        <v>2.94</v>
      </c>
      <c r="T1066" s="0" t="n">
        <v>57</v>
      </c>
      <c r="U1066" s="0" t="n">
        <v>1434</v>
      </c>
      <c r="V1066" s="0" t="n">
        <v>1</v>
      </c>
      <c r="W1066" s="60" t="n">
        <v>46268</v>
      </c>
      <c r="X1066" s="55" t="n">
        <f aca="false">IF(I1066="Male",0,1)</f>
        <v>1</v>
      </c>
      <c r="Y1066" s="55" t="n">
        <f aca="false">IF(OR(I1066="DNB",I1066="Dry DNB"),1,0)</f>
        <v>0</v>
      </c>
      <c r="Z1066" s="55" t="n">
        <f aca="false">IF(ISNUMBER(W1066),A1066-W1066,"")</f>
        <v>42</v>
      </c>
      <c r="AA1066" s="55" t="n">
        <f aca="false">MATCH(A1066,DATAS,0)</f>
        <v>2</v>
      </c>
      <c r="AB1066" s="55" t="n">
        <f aca="false">IF(AND(E1066&gt;0,OR(AND(B1066&gt;=1,B1066&lt;=6),B1066=10)),1,0)</f>
        <v>1</v>
      </c>
      <c r="AC1066" s="55" t="n">
        <f aca="false">IF(AND(E1066&gt;0,B1066=10),1,0)</f>
        <v>0</v>
      </c>
      <c r="AD1066" s="55" t="n">
        <f aca="false">IF(AND(C1065=C1066,AA1065=AA1066-1),AB1065,"")</f>
        <v>1</v>
      </c>
      <c r="AE1066" s="55" t="n">
        <f aca="false">IF(AND(C1065=C1066,AA1065=AA1066-1),AC1065,"")</f>
        <v>0</v>
      </c>
      <c r="AF1066" s="55" t="n">
        <f aca="false">IF(AA1066=1,"",IF(AND(AB1066=1,AD1066&lt;&gt;1),1,0))</f>
        <v>0</v>
      </c>
      <c r="AG1066" s="55" t="n">
        <f aca="false">IF(AA1066=1,"",IF(AND(AC1066=1,AE1066&lt;&gt;1),1,0))</f>
        <v>0</v>
      </c>
      <c r="AH1066" s="60" t="str">
        <f aca="false">IF(AND(E1066&gt;0,AA1066&lt;2,NOT(AND(C1067=C1066,AA1067=AA1066+1))),INDEX(DATAS,AA1066+1),"")</f>
        <v/>
      </c>
      <c r="AI1066" s="60" t="str">
        <f aca="false">IF(AND(AC1066=1,AA1066&lt;2),IF(AND(C1067=C1066,AA1067=AA1066+1),IF(AC1067=1,"",INDEX(DATAS,AA1066+1)),INDEX(DATAS,AA1066+1)),"")</f>
        <v/>
      </c>
    </row>
    <row r="1067" customFormat="false" ht="15" hidden="false" customHeight="false" outlineLevel="0" collapsed="false">
      <c r="A1067" s="60" t="n">
        <v>46309</v>
      </c>
      <c r="B1067" s="0" t="n">
        <v>5</v>
      </c>
      <c r="C1067" s="0" t="n">
        <v>4328</v>
      </c>
      <c r="D1067" s="0" t="n">
        <v>221</v>
      </c>
      <c r="E1067" s="0" t="n">
        <v>2</v>
      </c>
      <c r="F1067" s="55" t="s">
        <v>542</v>
      </c>
      <c r="G1067" s="0" t="n">
        <v>42.4</v>
      </c>
      <c r="H1067" s="0" t="n">
        <v>38</v>
      </c>
      <c r="I1067" s="55" t="s">
        <v>187</v>
      </c>
      <c r="J1067" s="0" t="n">
        <v>221</v>
      </c>
      <c r="K1067" s="0" t="n">
        <v>67</v>
      </c>
      <c r="M1067" s="0" t="n">
        <v>727.59</v>
      </c>
      <c r="N1067" s="0" t="n">
        <v>26.53</v>
      </c>
      <c r="O1067" s="0" t="n">
        <v>19.72</v>
      </c>
      <c r="P1067" s="0" t="n">
        <v>4.27</v>
      </c>
      <c r="Q1067" s="0" t="n">
        <v>3.69</v>
      </c>
      <c r="R1067" s="0" t="n">
        <v>4127</v>
      </c>
      <c r="S1067" s="0" t="n">
        <v>8776</v>
      </c>
      <c r="T1067" s="0" t="n">
        <v>43.25</v>
      </c>
      <c r="U1067" s="0" t="n">
        <v>1433</v>
      </c>
      <c r="V1067" s="0" t="n">
        <v>6</v>
      </c>
      <c r="W1067" s="60" t="n">
        <v>46282</v>
      </c>
      <c r="X1067" s="55" t="n">
        <f aca="false">IF(I1067="Male",0,1)</f>
        <v>1</v>
      </c>
      <c r="Y1067" s="55" t="n">
        <f aca="false">IF(OR(I1067="DNB",I1067="Dry DNB"),1,0)</f>
        <v>0</v>
      </c>
      <c r="Z1067" s="55" t="n">
        <f aca="false">IF(ISNUMBER(W1067),A1067-W1067,"")</f>
        <v>27</v>
      </c>
      <c r="AA1067" s="55" t="n">
        <f aca="false">MATCH(A1067,DATAS,0)</f>
        <v>1</v>
      </c>
      <c r="AB1067" s="55" t="n">
        <f aca="false">IF(AND(E1067&gt;0,OR(AND(B1067&gt;=1,B1067&lt;=6),B1067=10)),1,0)</f>
        <v>1</v>
      </c>
      <c r="AC1067" s="55" t="n">
        <f aca="false">IF(AND(E1067&gt;0,B1067=10),1,0)</f>
        <v>0</v>
      </c>
      <c r="AD1067" s="0" t="str">
        <f aca="false">IF(AND(C1066=C1067,AA1066=AA1067-1),AB1066,"")</f>
        <v/>
      </c>
      <c r="AE1067" s="0" t="str">
        <f aca="false">IF(AND(C1066=C1067,AA1066=AA1067-1),AC1066,"")</f>
        <v/>
      </c>
      <c r="AF1067" s="0" t="str">
        <f aca="false">IF(AA1067=1,"",IF(AND(AB1067=1,AD1067&lt;&gt;1),1,0))</f>
        <v/>
      </c>
      <c r="AG1067" s="0" t="str">
        <f aca="false">IF(AA1067=1,"",IF(AND(AC1067=1,AE1067&lt;&gt;1),1,0))</f>
        <v/>
      </c>
      <c r="AH1067" s="60" t="str">
        <f aca="false">IF(AND(E1067&gt;0,AA1067&lt;2,NOT(AND(C1068=C1067,AA1068=AA1067+1))),INDEX(DATAS,AA1067+1),"")</f>
        <v/>
      </c>
      <c r="AI1067" s="60" t="str">
        <f aca="false">IF(AND(AC1067=1,AA1067&lt;2),IF(AND(C1068=C1067,AA1068=AA1067+1),IF(AC1068=1,"",INDEX(DATAS,AA1067+1)),INDEX(DATAS,AA1067+1)),"")</f>
        <v/>
      </c>
    </row>
    <row r="1068" customFormat="false" ht="15" hidden="false" customHeight="false" outlineLevel="0" collapsed="false">
      <c r="A1068" s="60" t="n">
        <v>46310</v>
      </c>
      <c r="B1068" s="0" t="n">
        <v>5</v>
      </c>
      <c r="C1068" s="0" t="n">
        <v>4328</v>
      </c>
      <c r="D1068" s="0" t="n">
        <v>222</v>
      </c>
      <c r="E1068" s="0" t="n">
        <v>2</v>
      </c>
      <c r="F1068" s="55" t="s">
        <v>542</v>
      </c>
      <c r="G1068" s="0" t="n">
        <v>45.1</v>
      </c>
      <c r="H1068" s="0" t="n">
        <v>39</v>
      </c>
      <c r="I1068" s="55" t="s">
        <v>187</v>
      </c>
      <c r="J1068" s="0" t="n">
        <v>222</v>
      </c>
      <c r="K1068" s="0" t="n">
        <v>67</v>
      </c>
      <c r="M1068" s="0" t="n">
        <v>727.59</v>
      </c>
      <c r="N1068" s="0" t="n">
        <v>26.53</v>
      </c>
      <c r="O1068" s="0" t="n">
        <v>19.72</v>
      </c>
      <c r="P1068" s="0" t="n">
        <v>4.27</v>
      </c>
      <c r="Q1068" s="0" t="n">
        <v>3.69</v>
      </c>
      <c r="T1068" s="0" t="n">
        <v>43.25</v>
      </c>
      <c r="U1068" s="0" t="n">
        <v>1434</v>
      </c>
      <c r="V1068" s="0" t="n">
        <v>6</v>
      </c>
      <c r="W1068" s="60" t="n">
        <v>46282</v>
      </c>
      <c r="X1068" s="55" t="n">
        <f aca="false">IF(I1068="Male",0,1)</f>
        <v>1</v>
      </c>
      <c r="Y1068" s="55" t="n">
        <f aca="false">IF(OR(I1068="DNB",I1068="Dry DNB"),1,0)</f>
        <v>0</v>
      </c>
      <c r="Z1068" s="55" t="n">
        <f aca="false">IF(ISNUMBER(W1068),A1068-W1068,"")</f>
        <v>28</v>
      </c>
      <c r="AA1068" s="55" t="n">
        <f aca="false">MATCH(A1068,DATAS,0)</f>
        <v>2</v>
      </c>
      <c r="AB1068" s="55" t="n">
        <f aca="false">IF(AND(E1068&gt;0,OR(AND(B1068&gt;=1,B1068&lt;=6),B1068=10)),1,0)</f>
        <v>1</v>
      </c>
      <c r="AC1068" s="55" t="n">
        <f aca="false">IF(AND(E1068&gt;0,B1068=10),1,0)</f>
        <v>0</v>
      </c>
      <c r="AD1068" s="55" t="n">
        <f aca="false">IF(AND(C1067=C1068,AA1067=AA1068-1),AB1067,"")</f>
        <v>1</v>
      </c>
      <c r="AE1068" s="55" t="n">
        <f aca="false">IF(AND(C1067=C1068,AA1067=AA1068-1),AC1067,"")</f>
        <v>0</v>
      </c>
      <c r="AF1068" s="55" t="n">
        <f aca="false">IF(AA1068=1,"",IF(AND(AB1068=1,AD1068&lt;&gt;1),1,0))</f>
        <v>0</v>
      </c>
      <c r="AG1068" s="55" t="n">
        <f aca="false">IF(AA1068=1,"",IF(AND(AC1068=1,AE1068&lt;&gt;1),1,0))</f>
        <v>0</v>
      </c>
      <c r="AH1068" s="60" t="str">
        <f aca="false">IF(AND(E1068&gt;0,AA1068&lt;2,NOT(AND(C1069=C1068,AA1069=AA1068+1))),INDEX(DATAS,AA1068+1),"")</f>
        <v/>
      </c>
      <c r="AI1068" s="60" t="str">
        <f aca="false">IF(AND(AC1068=1,AA1068&lt;2),IF(AND(C1069=C1068,AA1069=AA1068+1),IF(AC1069=1,"",INDEX(DATAS,AA1068+1)),INDEX(DATAS,AA1068+1)),"")</f>
        <v/>
      </c>
    </row>
    <row r="1069" customFormat="false" ht="15" hidden="false" customHeight="false" outlineLevel="0" collapsed="false">
      <c r="A1069" s="60" t="n">
        <v>46309</v>
      </c>
      <c r="B1069" s="0" t="n">
        <v>5</v>
      </c>
      <c r="C1069" s="0" t="n">
        <v>4329</v>
      </c>
      <c r="D1069" s="0" t="n">
        <v>278</v>
      </c>
      <c r="E1069" s="0" t="n">
        <v>2</v>
      </c>
      <c r="F1069" s="55" t="s">
        <v>543</v>
      </c>
      <c r="G1069" s="0" t="n">
        <v>19.7</v>
      </c>
      <c r="H1069" s="0" t="n">
        <v>26</v>
      </c>
      <c r="I1069" s="55" t="s">
        <v>157</v>
      </c>
      <c r="J1069" s="0" t="n">
        <v>68</v>
      </c>
      <c r="K1069" s="0" t="n">
        <v>68</v>
      </c>
      <c r="L1069" s="0" t="n">
        <v>210</v>
      </c>
      <c r="M1069" s="0" t="n">
        <v>897.56</v>
      </c>
      <c r="N1069" s="0" t="n">
        <v>21.76</v>
      </c>
      <c r="O1069" s="0" t="n">
        <v>21.43</v>
      </c>
      <c r="P1069" s="0" t="n">
        <v>4.62</v>
      </c>
      <c r="Q1069" s="0" t="n">
        <v>3.62</v>
      </c>
      <c r="R1069" s="0" t="n">
        <v>5401</v>
      </c>
      <c r="S1069" s="0" t="n">
        <v>10781</v>
      </c>
      <c r="T1069" s="0" t="n">
        <v>59.35</v>
      </c>
      <c r="U1069" s="0" t="n">
        <v>1432</v>
      </c>
      <c r="V1069" s="0" t="n">
        <v>1</v>
      </c>
      <c r="W1069" s="60" t="n">
        <v>46100</v>
      </c>
      <c r="X1069" s="55" t="n">
        <f aca="false">IF(I1069="Male",0,1)</f>
        <v>1</v>
      </c>
      <c r="Y1069" s="55" t="n">
        <f aca="false">IF(OR(I1069="DNB",I1069="Dry DNB"),1,0)</f>
        <v>0</v>
      </c>
      <c r="Z1069" s="55" t="n">
        <f aca="false">IF(ISNUMBER(W1069),A1069-W1069,"")</f>
        <v>209</v>
      </c>
      <c r="AA1069" s="55" t="n">
        <f aca="false">MATCH(A1069,DATAS,0)</f>
        <v>1</v>
      </c>
      <c r="AB1069" s="55" t="n">
        <f aca="false">IF(AND(E1069&gt;0,OR(AND(B1069&gt;=1,B1069&lt;=6),B1069=10)),1,0)</f>
        <v>1</v>
      </c>
      <c r="AC1069" s="55" t="n">
        <f aca="false">IF(AND(E1069&gt;0,B1069=10),1,0)</f>
        <v>0</v>
      </c>
      <c r="AD1069" s="0" t="str">
        <f aca="false">IF(AND(C1068=C1069,AA1068=AA1069-1),AB1068,"")</f>
        <v/>
      </c>
      <c r="AE1069" s="0" t="str">
        <f aca="false">IF(AND(C1068=C1069,AA1068=AA1069-1),AC1068,"")</f>
        <v/>
      </c>
      <c r="AF1069" s="0" t="str">
        <f aca="false">IF(AA1069=1,"",IF(AND(AB1069=1,AD1069&lt;&gt;1),1,0))</f>
        <v/>
      </c>
      <c r="AG1069" s="0" t="str">
        <f aca="false">IF(AA1069=1,"",IF(AND(AC1069=1,AE1069&lt;&gt;1),1,0))</f>
        <v/>
      </c>
      <c r="AH1069" s="60" t="str">
        <f aca="false">IF(AND(E1069&gt;0,AA1069&lt;2,NOT(AND(C1070=C1069,AA1070=AA1069+1))),INDEX(DATAS,AA1069+1),"")</f>
        <v/>
      </c>
      <c r="AI1069" s="60" t="str">
        <f aca="false">IF(AND(AC1069=1,AA1069&lt;2),IF(AND(C1070=C1069,AA1070=AA1069+1),IF(AC1070=1,"",INDEX(DATAS,AA1069+1)),INDEX(DATAS,AA1069+1)),"")</f>
        <v/>
      </c>
    </row>
    <row r="1070" customFormat="false" ht="15" hidden="false" customHeight="false" outlineLevel="0" collapsed="false">
      <c r="A1070" s="60" t="n">
        <v>46310</v>
      </c>
      <c r="B1070" s="0" t="n">
        <v>5</v>
      </c>
      <c r="C1070" s="0" t="n">
        <v>4329</v>
      </c>
      <c r="D1070" s="0" t="n">
        <v>279</v>
      </c>
      <c r="E1070" s="0" t="n">
        <v>2</v>
      </c>
      <c r="F1070" s="55" t="s">
        <v>543</v>
      </c>
      <c r="G1070" s="0" t="n">
        <v>30.5</v>
      </c>
      <c r="H1070" s="0" t="n">
        <v>27</v>
      </c>
      <c r="I1070" s="55" t="s">
        <v>157</v>
      </c>
      <c r="J1070" s="0" t="n">
        <v>68</v>
      </c>
      <c r="K1070" s="0" t="n">
        <v>68</v>
      </c>
      <c r="L1070" s="0" t="n">
        <v>211</v>
      </c>
      <c r="M1070" s="0" t="n">
        <v>897.56</v>
      </c>
      <c r="N1070" s="0" t="n">
        <v>21.76</v>
      </c>
      <c r="O1070" s="0" t="n">
        <v>21.43</v>
      </c>
      <c r="P1070" s="0" t="n">
        <v>4.62</v>
      </c>
      <c r="Q1070" s="0" t="n">
        <v>3.62</v>
      </c>
      <c r="T1070" s="0" t="n">
        <v>59.35</v>
      </c>
      <c r="U1070" s="0" t="n">
        <v>1433</v>
      </c>
      <c r="V1070" s="0" t="n">
        <v>1</v>
      </c>
      <c r="W1070" s="60" t="n">
        <v>46100</v>
      </c>
      <c r="X1070" s="55" t="n">
        <f aca="false">IF(I1070="Male",0,1)</f>
        <v>1</v>
      </c>
      <c r="Y1070" s="55" t="n">
        <f aca="false">IF(OR(I1070="DNB",I1070="Dry DNB"),1,0)</f>
        <v>0</v>
      </c>
      <c r="Z1070" s="55" t="n">
        <f aca="false">IF(ISNUMBER(W1070),A1070-W1070,"")</f>
        <v>210</v>
      </c>
      <c r="AA1070" s="55" t="n">
        <f aca="false">MATCH(A1070,DATAS,0)</f>
        <v>2</v>
      </c>
      <c r="AB1070" s="55" t="n">
        <f aca="false">IF(AND(E1070&gt;0,OR(AND(B1070&gt;=1,B1070&lt;=6),B1070=10)),1,0)</f>
        <v>1</v>
      </c>
      <c r="AC1070" s="55" t="n">
        <f aca="false">IF(AND(E1070&gt;0,B1070=10),1,0)</f>
        <v>0</v>
      </c>
      <c r="AD1070" s="55" t="n">
        <f aca="false">IF(AND(C1069=C1070,AA1069=AA1070-1),AB1069,"")</f>
        <v>1</v>
      </c>
      <c r="AE1070" s="55" t="n">
        <f aca="false">IF(AND(C1069=C1070,AA1069=AA1070-1),AC1069,"")</f>
        <v>0</v>
      </c>
      <c r="AF1070" s="55" t="n">
        <f aca="false">IF(AA1070=1,"",IF(AND(AB1070=1,AD1070&lt;&gt;1),1,0))</f>
        <v>0</v>
      </c>
      <c r="AG1070" s="55" t="n">
        <f aca="false">IF(AA1070=1,"",IF(AND(AC1070=1,AE1070&lt;&gt;1),1,0))</f>
        <v>0</v>
      </c>
      <c r="AH1070" s="60" t="str">
        <f aca="false">IF(AND(E1070&gt;0,AA1070&lt;2,NOT(AND(C1071=C1070,AA1071=AA1070+1))),INDEX(DATAS,AA1070+1),"")</f>
        <v/>
      </c>
      <c r="AI1070" s="60" t="str">
        <f aca="false">IF(AND(AC1070=1,AA1070&lt;2),IF(AND(C1071=C1070,AA1071=AA1070+1),IF(AC1071=1,"",INDEX(DATAS,AA1070+1)),INDEX(DATAS,AA1070+1)),"")</f>
        <v/>
      </c>
    </row>
    <row r="1071" customFormat="false" ht="15" hidden="false" customHeight="false" outlineLevel="0" collapsed="false">
      <c r="A1071" s="60" t="n">
        <v>46309</v>
      </c>
      <c r="B1071" s="0" t="n">
        <v>3</v>
      </c>
      <c r="C1071" s="0" t="n">
        <v>4330</v>
      </c>
      <c r="D1071" s="0" t="n">
        <v>9</v>
      </c>
      <c r="E1071" s="0" t="n">
        <v>3</v>
      </c>
      <c r="F1071" s="55" t="s">
        <v>543</v>
      </c>
      <c r="G1071" s="0" t="n">
        <v>41.5</v>
      </c>
      <c r="H1071" s="0" t="n">
        <v>31</v>
      </c>
      <c r="I1071" s="55" t="s">
        <v>166</v>
      </c>
      <c r="J1071" s="0" t="n">
        <v>9</v>
      </c>
      <c r="M1071" s="0" t="n">
        <v>348.48</v>
      </c>
      <c r="N1071" s="0" t="n">
        <v>27.09</v>
      </c>
      <c r="O1071" s="0" t="n">
        <v>20.47</v>
      </c>
      <c r="R1071" s="0" t="n">
        <v>2339</v>
      </c>
      <c r="S1071" s="0" t="n">
        <v>4703</v>
      </c>
      <c r="U1071" s="0" t="n">
        <v>1432</v>
      </c>
      <c r="V1071" s="0" t="n">
        <v>0</v>
      </c>
      <c r="X1071" s="55" t="n">
        <f aca="false">IF(I1071="Male",0,1)</f>
        <v>1</v>
      </c>
      <c r="Y1071" s="55" t="n">
        <f aca="false">IF(OR(I1071="DNB",I1071="Dry DNB"),1,0)</f>
        <v>0</v>
      </c>
      <c r="Z1071" s="0" t="str">
        <f aca="false">IF(ISNUMBER(W1071),A1071-W1071,"")</f>
        <v/>
      </c>
      <c r="AA1071" s="55" t="n">
        <f aca="false">MATCH(A1071,DATAS,0)</f>
        <v>1</v>
      </c>
      <c r="AB1071" s="55" t="n">
        <f aca="false">IF(AND(E1071&gt;0,OR(AND(B1071&gt;=1,B1071&lt;=6),B1071=10)),1,0)</f>
        <v>1</v>
      </c>
      <c r="AC1071" s="55" t="n">
        <f aca="false">IF(AND(E1071&gt;0,B1071=10),1,0)</f>
        <v>0</v>
      </c>
      <c r="AD1071" s="0" t="str">
        <f aca="false">IF(AND(C1070=C1071,AA1070=AA1071-1),AB1070,"")</f>
        <v/>
      </c>
      <c r="AE1071" s="0" t="str">
        <f aca="false">IF(AND(C1070=C1071,AA1070=AA1071-1),AC1070,"")</f>
        <v/>
      </c>
      <c r="AF1071" s="0" t="str">
        <f aca="false">IF(AA1071=1,"",IF(AND(AB1071=1,AD1071&lt;&gt;1),1,0))</f>
        <v/>
      </c>
      <c r="AG1071" s="0" t="str">
        <f aca="false">IF(AA1071=1,"",IF(AND(AC1071=1,AE1071&lt;&gt;1),1,0))</f>
        <v/>
      </c>
      <c r="AH1071" s="60" t="str">
        <f aca="false">IF(AND(E1071&gt;0,AA1071&lt;2,NOT(AND(C1072=C1071,AA1072=AA1071+1))),INDEX(DATAS,AA1071+1),"")</f>
        <v/>
      </c>
      <c r="AI1071" s="60" t="str">
        <f aca="false">IF(AND(AC1071=1,AA1071&lt;2),IF(AND(C1072=C1071,AA1072=AA1071+1),IF(AC1072=1,"",INDEX(DATAS,AA1071+1)),INDEX(DATAS,AA1071+1)),"")</f>
        <v/>
      </c>
    </row>
    <row r="1072" customFormat="false" ht="15" hidden="false" customHeight="false" outlineLevel="0" collapsed="false">
      <c r="A1072" s="60" t="n">
        <v>46310</v>
      </c>
      <c r="B1072" s="0" t="n">
        <v>3</v>
      </c>
      <c r="C1072" s="0" t="n">
        <v>4330</v>
      </c>
      <c r="D1072" s="0" t="n">
        <v>10</v>
      </c>
      <c r="E1072" s="0" t="n">
        <v>3</v>
      </c>
      <c r="F1072" s="55" t="s">
        <v>543</v>
      </c>
      <c r="G1072" s="0" t="n">
        <v>39.6</v>
      </c>
      <c r="H1072" s="0" t="n">
        <v>34</v>
      </c>
      <c r="I1072" s="55" t="s">
        <v>166</v>
      </c>
      <c r="J1072" s="0" t="n">
        <v>10</v>
      </c>
      <c r="M1072" s="0" t="n">
        <v>348.48</v>
      </c>
      <c r="N1072" s="0" t="n">
        <v>27.09</v>
      </c>
      <c r="O1072" s="0" t="n">
        <v>20.47</v>
      </c>
      <c r="U1072" s="0" t="n">
        <v>1433</v>
      </c>
      <c r="V1072" s="0" t="n">
        <v>0</v>
      </c>
      <c r="X1072" s="55" t="n">
        <f aca="false">IF(I1072="Male",0,1)</f>
        <v>1</v>
      </c>
      <c r="Y1072" s="55" t="n">
        <f aca="false">IF(OR(I1072="DNB",I1072="Dry DNB"),1,0)</f>
        <v>0</v>
      </c>
      <c r="Z1072" s="0" t="str">
        <f aca="false">IF(ISNUMBER(W1072),A1072-W1072,"")</f>
        <v/>
      </c>
      <c r="AA1072" s="55" t="n">
        <f aca="false">MATCH(A1072,DATAS,0)</f>
        <v>2</v>
      </c>
      <c r="AB1072" s="55" t="n">
        <f aca="false">IF(AND(E1072&gt;0,OR(AND(B1072&gt;=1,B1072&lt;=6),B1072=10)),1,0)</f>
        <v>1</v>
      </c>
      <c r="AC1072" s="55" t="n">
        <f aca="false">IF(AND(E1072&gt;0,B1072=10),1,0)</f>
        <v>0</v>
      </c>
      <c r="AD1072" s="55" t="n">
        <f aca="false">IF(AND(C1071=C1072,AA1071=AA1072-1),AB1071,"")</f>
        <v>1</v>
      </c>
      <c r="AE1072" s="55" t="n">
        <f aca="false">IF(AND(C1071=C1072,AA1071=AA1072-1),AC1071,"")</f>
        <v>0</v>
      </c>
      <c r="AF1072" s="55" t="n">
        <f aca="false">IF(AA1072=1,"",IF(AND(AB1072=1,AD1072&lt;&gt;1),1,0))</f>
        <v>0</v>
      </c>
      <c r="AG1072" s="55" t="n">
        <f aca="false">IF(AA1072=1,"",IF(AND(AC1072=1,AE1072&lt;&gt;1),1,0))</f>
        <v>0</v>
      </c>
      <c r="AH1072" s="60" t="str">
        <f aca="false">IF(AND(E1072&gt;0,AA1072&lt;2,NOT(AND(C1073=C1072,AA1073=AA1072+1))),INDEX(DATAS,AA1072+1),"")</f>
        <v/>
      </c>
      <c r="AI1072" s="60" t="str">
        <f aca="false">IF(AND(AC1072=1,AA1072&lt;2),IF(AND(C1073=C1072,AA1073=AA1072+1),IF(AC1073=1,"",INDEX(DATAS,AA1072+1)),INDEX(DATAS,AA1072+1)),"")</f>
        <v/>
      </c>
    </row>
    <row r="1073" customFormat="false" ht="15" hidden="false" customHeight="false" outlineLevel="0" collapsed="false">
      <c r="A1073" s="60" t="n">
        <v>46309</v>
      </c>
      <c r="B1073" s="0" t="n">
        <v>3</v>
      </c>
      <c r="C1073" s="0" t="n">
        <v>4332</v>
      </c>
      <c r="D1073" s="0" t="n">
        <v>2</v>
      </c>
      <c r="E1073" s="0" t="n">
        <v>3</v>
      </c>
      <c r="F1073" s="55" t="s">
        <v>544</v>
      </c>
      <c r="G1073" s="0" t="n">
        <v>35.9</v>
      </c>
      <c r="H1073" s="0" t="n">
        <v>26</v>
      </c>
      <c r="I1073" s="55" t="s">
        <v>166</v>
      </c>
      <c r="J1073" s="0" t="n">
        <v>2</v>
      </c>
      <c r="M1073" s="0" t="n">
        <v>259.1</v>
      </c>
      <c r="N1073" s="0" t="n">
        <v>30.34</v>
      </c>
      <c r="O1073" s="0" t="n">
        <v>15.59</v>
      </c>
      <c r="R1073" s="0" t="n">
        <v>2923</v>
      </c>
      <c r="S1073" s="0" t="n">
        <v>5877</v>
      </c>
      <c r="U1073" s="0" t="n">
        <v>1431</v>
      </c>
      <c r="V1073" s="0" t="n">
        <v>0</v>
      </c>
      <c r="X1073" s="55" t="n">
        <f aca="false">IF(I1073="Male",0,1)</f>
        <v>1</v>
      </c>
      <c r="Y1073" s="55" t="n">
        <f aca="false">IF(OR(I1073="DNB",I1073="Dry DNB"),1,0)</f>
        <v>0</v>
      </c>
      <c r="Z1073" s="0" t="str">
        <f aca="false">IF(ISNUMBER(W1073),A1073-W1073,"")</f>
        <v/>
      </c>
      <c r="AA1073" s="55" t="n">
        <f aca="false">MATCH(A1073,DATAS,0)</f>
        <v>1</v>
      </c>
      <c r="AB1073" s="55" t="n">
        <f aca="false">IF(AND(E1073&gt;0,OR(AND(B1073&gt;=1,B1073&lt;=6),B1073=10)),1,0)</f>
        <v>1</v>
      </c>
      <c r="AC1073" s="55" t="n">
        <f aca="false">IF(AND(E1073&gt;0,B1073=10),1,0)</f>
        <v>0</v>
      </c>
      <c r="AD1073" s="0" t="str">
        <f aca="false">IF(AND(C1072=C1073,AA1072=AA1073-1),AB1072,"")</f>
        <v/>
      </c>
      <c r="AE1073" s="0" t="str">
        <f aca="false">IF(AND(C1072=C1073,AA1072=AA1073-1),AC1072,"")</f>
        <v/>
      </c>
      <c r="AF1073" s="0" t="str">
        <f aca="false">IF(AA1073=1,"",IF(AND(AB1073=1,AD1073&lt;&gt;1),1,0))</f>
        <v/>
      </c>
      <c r="AG1073" s="0" t="str">
        <f aca="false">IF(AA1073=1,"",IF(AND(AC1073=1,AE1073&lt;&gt;1),1,0))</f>
        <v/>
      </c>
      <c r="AH1073" s="60" t="str">
        <f aca="false">IF(AND(E1073&gt;0,AA1073&lt;2,NOT(AND(C1074=C1073,AA1074=AA1073+1))),INDEX(DATAS,AA1073+1),"")</f>
        <v/>
      </c>
      <c r="AI1073" s="60" t="str">
        <f aca="false">IF(AND(AC1073=1,AA1073&lt;2),IF(AND(C1074=C1073,AA1074=AA1073+1),IF(AC1074=1,"",INDEX(DATAS,AA1073+1)),INDEX(DATAS,AA1073+1)),"")</f>
        <v/>
      </c>
    </row>
    <row r="1074" customFormat="false" ht="15" hidden="false" customHeight="false" outlineLevel="0" collapsed="false">
      <c r="A1074" s="60" t="n">
        <v>46310</v>
      </c>
      <c r="B1074" s="0" t="n">
        <v>3</v>
      </c>
      <c r="C1074" s="0" t="n">
        <v>4332</v>
      </c>
      <c r="D1074" s="0" t="n">
        <v>3</v>
      </c>
      <c r="E1074" s="0" t="n">
        <v>3</v>
      </c>
      <c r="F1074" s="55" t="s">
        <v>544</v>
      </c>
      <c r="G1074" s="0" t="n">
        <v>44</v>
      </c>
      <c r="H1074" s="0" t="n">
        <v>32</v>
      </c>
      <c r="I1074" s="55" t="s">
        <v>166</v>
      </c>
      <c r="J1074" s="0" t="n">
        <v>3</v>
      </c>
      <c r="M1074" s="0" t="n">
        <v>259.1</v>
      </c>
      <c r="N1074" s="0" t="n">
        <v>30.34</v>
      </c>
      <c r="O1074" s="0" t="n">
        <v>15.59</v>
      </c>
      <c r="U1074" s="0" t="n">
        <v>1432</v>
      </c>
      <c r="V1074" s="0" t="n">
        <v>0</v>
      </c>
      <c r="X1074" s="55" t="n">
        <f aca="false">IF(I1074="Male",0,1)</f>
        <v>1</v>
      </c>
      <c r="Y1074" s="55" t="n">
        <f aca="false">IF(OR(I1074="DNB",I1074="Dry DNB"),1,0)</f>
        <v>0</v>
      </c>
      <c r="Z1074" s="0" t="str">
        <f aca="false">IF(ISNUMBER(W1074),A1074-W1074,"")</f>
        <v/>
      </c>
      <c r="AA1074" s="55" t="n">
        <f aca="false">MATCH(A1074,DATAS,0)</f>
        <v>2</v>
      </c>
      <c r="AB1074" s="55" t="n">
        <f aca="false">IF(AND(E1074&gt;0,OR(AND(B1074&gt;=1,B1074&lt;=6),B1074=10)),1,0)</f>
        <v>1</v>
      </c>
      <c r="AC1074" s="55" t="n">
        <f aca="false">IF(AND(E1074&gt;0,B1074=10),1,0)</f>
        <v>0</v>
      </c>
      <c r="AD1074" s="55" t="n">
        <f aca="false">IF(AND(C1073=C1074,AA1073=AA1074-1),AB1073,"")</f>
        <v>1</v>
      </c>
      <c r="AE1074" s="55" t="n">
        <f aca="false">IF(AND(C1073=C1074,AA1073=AA1074-1),AC1073,"")</f>
        <v>0</v>
      </c>
      <c r="AF1074" s="55" t="n">
        <f aca="false">IF(AA1074=1,"",IF(AND(AB1074=1,AD1074&lt;&gt;1),1,0))</f>
        <v>0</v>
      </c>
      <c r="AG1074" s="55" t="n">
        <f aca="false">IF(AA1074=1,"",IF(AND(AC1074=1,AE1074&lt;&gt;1),1,0))</f>
        <v>0</v>
      </c>
      <c r="AH1074" s="60" t="str">
        <f aca="false">IF(AND(E1074&gt;0,AA1074&lt;2,NOT(AND(C1075=C1074,AA1075=AA1074+1))),INDEX(DATAS,AA1074+1),"")</f>
        <v/>
      </c>
      <c r="AI1074" s="60" t="str">
        <f aca="false">IF(AND(AC1074=1,AA1074&lt;2),IF(AND(C1075=C1074,AA1075=AA1074+1),IF(AC1075=1,"",INDEX(DATAS,AA1074+1)),INDEX(DATAS,AA1074+1)),"")</f>
        <v/>
      </c>
    </row>
    <row r="1075" customFormat="false" ht="15" hidden="false" customHeight="false" outlineLevel="0" collapsed="false">
      <c r="A1075" s="60" t="n">
        <v>46309</v>
      </c>
      <c r="B1075" s="0" t="n">
        <v>6</v>
      </c>
      <c r="C1075" s="0" t="n">
        <v>4333</v>
      </c>
      <c r="D1075" s="0" t="n">
        <v>46</v>
      </c>
      <c r="E1075" s="0" t="n">
        <v>2</v>
      </c>
      <c r="F1075" s="55" t="s">
        <v>544</v>
      </c>
      <c r="I1075" s="55" t="s">
        <v>166</v>
      </c>
      <c r="J1075" s="0" t="n">
        <v>46</v>
      </c>
      <c r="M1075" s="0" t="n">
        <v>293.22</v>
      </c>
      <c r="N1075" s="0" t="n">
        <v>72.59</v>
      </c>
      <c r="O1075" s="0" t="n">
        <v>26.09</v>
      </c>
      <c r="P1075" s="0" t="n">
        <v>5.63</v>
      </c>
      <c r="Q1075" s="0" t="n">
        <v>3.28</v>
      </c>
      <c r="R1075" s="0" t="n">
        <v>3854</v>
      </c>
      <c r="S1075" s="0" t="n">
        <v>7748</v>
      </c>
      <c r="U1075" s="0" t="n">
        <v>1431</v>
      </c>
      <c r="V1075" s="0" t="n">
        <v>0</v>
      </c>
      <c r="X1075" s="55" t="n">
        <f aca="false">IF(I1075="Male",0,1)</f>
        <v>1</v>
      </c>
      <c r="Y1075" s="55" t="n">
        <f aca="false">IF(OR(I1075="DNB",I1075="Dry DNB"),1,0)</f>
        <v>0</v>
      </c>
      <c r="Z1075" s="0" t="str">
        <f aca="false">IF(ISNUMBER(W1075),A1075-W1075,"")</f>
        <v/>
      </c>
      <c r="AA1075" s="55" t="n">
        <f aca="false">MATCH(A1075,DATAS,0)</f>
        <v>1</v>
      </c>
      <c r="AB1075" s="55" t="n">
        <f aca="false">IF(AND(E1075&gt;0,OR(AND(B1075&gt;=1,B1075&lt;=6),B1075=10)),1,0)</f>
        <v>1</v>
      </c>
      <c r="AC1075" s="55" t="n">
        <f aca="false">IF(AND(E1075&gt;0,B1075=10),1,0)</f>
        <v>0</v>
      </c>
      <c r="AD1075" s="0" t="str">
        <f aca="false">IF(AND(C1074=C1075,AA1074=AA1075-1),AB1074,"")</f>
        <v/>
      </c>
      <c r="AE1075" s="0" t="str">
        <f aca="false">IF(AND(C1074=C1075,AA1074=AA1075-1),AC1074,"")</f>
        <v/>
      </c>
      <c r="AF1075" s="0" t="str">
        <f aca="false">IF(AA1075=1,"",IF(AND(AB1075=1,AD1075&lt;&gt;1),1,0))</f>
        <v/>
      </c>
      <c r="AG1075" s="0" t="str">
        <f aca="false">IF(AA1075=1,"",IF(AND(AC1075=1,AE1075&lt;&gt;1),1,0))</f>
        <v/>
      </c>
      <c r="AH1075" s="60" t="str">
        <f aca="false">IF(AND(E1075&gt;0,AA1075&lt;2,NOT(AND(C1076=C1075,AA1076=AA1075+1))),INDEX(DATAS,AA1075+1),"")</f>
        <v/>
      </c>
      <c r="AI1075" s="60" t="str">
        <f aca="false">IF(AND(AC1075=1,AA1075&lt;2),IF(AND(C1076=C1075,AA1076=AA1075+1),IF(AC1076=1,"",INDEX(DATAS,AA1075+1)),INDEX(DATAS,AA1075+1)),"")</f>
        <v/>
      </c>
    </row>
    <row r="1076" customFormat="false" ht="15" hidden="false" customHeight="false" outlineLevel="0" collapsed="false">
      <c r="A1076" s="60" t="n">
        <v>46310</v>
      </c>
      <c r="B1076" s="0" t="n">
        <v>6</v>
      </c>
      <c r="C1076" s="0" t="n">
        <v>4333</v>
      </c>
      <c r="D1076" s="0" t="n">
        <v>47</v>
      </c>
      <c r="E1076" s="0" t="n">
        <v>2</v>
      </c>
      <c r="F1076" s="55" t="s">
        <v>544</v>
      </c>
      <c r="I1076" s="55" t="s">
        <v>166</v>
      </c>
      <c r="J1076" s="0" t="n">
        <v>47</v>
      </c>
      <c r="M1076" s="0" t="n">
        <v>293.22</v>
      </c>
      <c r="N1076" s="0" t="n">
        <v>72.59</v>
      </c>
      <c r="O1076" s="0" t="n">
        <v>26.09</v>
      </c>
      <c r="P1076" s="0" t="n">
        <v>5.63</v>
      </c>
      <c r="Q1076" s="0" t="n">
        <v>3.28</v>
      </c>
      <c r="U1076" s="0" t="n">
        <v>1432</v>
      </c>
      <c r="V1076" s="0" t="n">
        <v>0</v>
      </c>
      <c r="X1076" s="55" t="n">
        <f aca="false">IF(I1076="Male",0,1)</f>
        <v>1</v>
      </c>
      <c r="Y1076" s="55" t="n">
        <f aca="false">IF(OR(I1076="DNB",I1076="Dry DNB"),1,0)</f>
        <v>0</v>
      </c>
      <c r="Z1076" s="0" t="str">
        <f aca="false">IF(ISNUMBER(W1076),A1076-W1076,"")</f>
        <v/>
      </c>
      <c r="AA1076" s="55" t="n">
        <f aca="false">MATCH(A1076,DATAS,0)</f>
        <v>2</v>
      </c>
      <c r="AB1076" s="55" t="n">
        <f aca="false">IF(AND(E1076&gt;0,OR(AND(B1076&gt;=1,B1076&lt;=6),B1076=10)),1,0)</f>
        <v>1</v>
      </c>
      <c r="AC1076" s="55" t="n">
        <f aca="false">IF(AND(E1076&gt;0,B1076=10),1,0)</f>
        <v>0</v>
      </c>
      <c r="AD1076" s="55" t="n">
        <f aca="false">IF(AND(C1075=C1076,AA1075=AA1076-1),AB1075,"")</f>
        <v>1</v>
      </c>
      <c r="AE1076" s="55" t="n">
        <f aca="false">IF(AND(C1075=C1076,AA1075=AA1076-1),AC1075,"")</f>
        <v>0</v>
      </c>
      <c r="AF1076" s="55" t="n">
        <f aca="false">IF(AA1076=1,"",IF(AND(AB1076=1,AD1076&lt;&gt;1),1,0))</f>
        <v>0</v>
      </c>
      <c r="AG1076" s="55" t="n">
        <f aca="false">IF(AA1076=1,"",IF(AND(AC1076=1,AE1076&lt;&gt;1),1,0))</f>
        <v>0</v>
      </c>
      <c r="AH1076" s="60" t="str">
        <f aca="false">IF(AND(E1076&gt;0,AA1076&lt;2,NOT(AND(C1077=C1076,AA1077=AA1076+1))),INDEX(DATAS,AA1076+1),"")</f>
        <v/>
      </c>
      <c r="AI1076" s="60" t="str">
        <f aca="false">IF(AND(AC1076=1,AA1076&lt;2),IF(AND(C1077=C1076,AA1077=AA1076+1),IF(AC1077=1,"",INDEX(DATAS,AA1076+1)),INDEX(DATAS,AA1076+1)),"")</f>
        <v/>
      </c>
    </row>
    <row r="1077" customFormat="false" ht="15" hidden="false" customHeight="false" outlineLevel="0" collapsed="false">
      <c r="A1077" s="60" t="n">
        <v>46309</v>
      </c>
      <c r="B1077" s="0" t="n">
        <v>6</v>
      </c>
      <c r="C1077" s="0" t="n">
        <v>4335</v>
      </c>
      <c r="D1077" s="0" t="n">
        <v>628</v>
      </c>
      <c r="E1077" s="0" t="n">
        <v>1</v>
      </c>
      <c r="F1077" s="55" t="s">
        <v>545</v>
      </c>
      <c r="H1077" s="0" t="n">
        <v>16</v>
      </c>
      <c r="I1077" s="55" t="s">
        <v>143</v>
      </c>
      <c r="J1077" s="0" t="n">
        <v>628</v>
      </c>
      <c r="K1077" s="0" t="n">
        <v>83</v>
      </c>
      <c r="M1077" s="0" t="n">
        <v>518.83</v>
      </c>
      <c r="N1077" s="0" t="n">
        <v>49.53</v>
      </c>
      <c r="O1077" s="0" t="n">
        <v>25.33</v>
      </c>
      <c r="P1077" s="0" t="n">
        <v>5.1</v>
      </c>
      <c r="Q1077" s="0" t="n">
        <v>4.2</v>
      </c>
      <c r="R1077" s="0" t="n">
        <v>2442</v>
      </c>
      <c r="S1077" s="0" t="n">
        <v>4684</v>
      </c>
      <c r="T1077" s="0" t="n">
        <v>38.35</v>
      </c>
      <c r="U1077" s="0" t="n">
        <v>1430</v>
      </c>
      <c r="V1077" s="0" t="n">
        <v>6</v>
      </c>
      <c r="W1077" s="60" t="n">
        <v>45960</v>
      </c>
      <c r="X1077" s="55" t="n">
        <f aca="false">IF(I1077="Male",0,1)</f>
        <v>1</v>
      </c>
      <c r="Y1077" s="55" t="n">
        <f aca="false">IF(OR(I1077="DNB",I1077="Dry DNB"),1,0)</f>
        <v>1</v>
      </c>
      <c r="Z1077" s="55" t="n">
        <f aca="false">IF(ISNUMBER(W1077),A1077-W1077,"")</f>
        <v>349</v>
      </c>
      <c r="AA1077" s="55" t="n">
        <f aca="false">MATCH(A1077,DATAS,0)</f>
        <v>1</v>
      </c>
      <c r="AB1077" s="55" t="n">
        <f aca="false">IF(AND(E1077&gt;0,OR(AND(B1077&gt;=1,B1077&lt;=6),B1077=10)),1,0)</f>
        <v>1</v>
      </c>
      <c r="AC1077" s="55" t="n">
        <f aca="false">IF(AND(E1077&gt;0,B1077=10),1,0)</f>
        <v>0</v>
      </c>
      <c r="AD1077" s="0" t="str">
        <f aca="false">IF(AND(C1076=C1077,AA1076=AA1077-1),AB1076,"")</f>
        <v/>
      </c>
      <c r="AE1077" s="0" t="str">
        <f aca="false">IF(AND(C1076=C1077,AA1076=AA1077-1),AC1076,"")</f>
        <v/>
      </c>
      <c r="AF1077" s="0" t="str">
        <f aca="false">IF(AA1077=1,"",IF(AND(AB1077=1,AD1077&lt;&gt;1),1,0))</f>
        <v/>
      </c>
      <c r="AG1077" s="0" t="str">
        <f aca="false">IF(AA1077=1,"",IF(AND(AC1077=1,AE1077&lt;&gt;1),1,0))</f>
        <v/>
      </c>
      <c r="AH1077" s="60" t="str">
        <f aca="false">IF(AND(E1077&gt;0,AA1077&lt;2,NOT(AND(C1078=C1077,AA1078=AA1077+1))),INDEX(DATAS,AA1077+1),"")</f>
        <v/>
      </c>
      <c r="AI1077" s="60" t="str">
        <f aca="false">IF(AND(AC1077=1,AA1077&lt;2),IF(AND(C1078=C1077,AA1078=AA1077+1),IF(AC1078=1,"",INDEX(DATAS,AA1077+1)),INDEX(DATAS,AA1077+1)),"")</f>
        <v/>
      </c>
    </row>
    <row r="1078" customFormat="false" ht="15" hidden="false" customHeight="false" outlineLevel="0" collapsed="false">
      <c r="A1078" s="60" t="n">
        <v>46310</v>
      </c>
      <c r="B1078" s="0" t="n">
        <v>6</v>
      </c>
      <c r="C1078" s="0" t="n">
        <v>4335</v>
      </c>
      <c r="D1078" s="0" t="n">
        <v>629</v>
      </c>
      <c r="E1078" s="0" t="n">
        <v>1</v>
      </c>
      <c r="F1078" s="55" t="s">
        <v>545</v>
      </c>
      <c r="G1078" s="0" t="n">
        <v>14</v>
      </c>
      <c r="H1078" s="0" t="n">
        <v>15</v>
      </c>
      <c r="I1078" s="55" t="s">
        <v>143</v>
      </c>
      <c r="J1078" s="0" t="n">
        <v>629</v>
      </c>
      <c r="K1078" s="0" t="n">
        <v>83</v>
      </c>
      <c r="M1078" s="0" t="n">
        <v>518.83</v>
      </c>
      <c r="N1078" s="0" t="n">
        <v>49.53</v>
      </c>
      <c r="O1078" s="0" t="n">
        <v>25.33</v>
      </c>
      <c r="P1078" s="0" t="n">
        <v>5.1</v>
      </c>
      <c r="Q1078" s="0" t="n">
        <v>4.2</v>
      </c>
      <c r="T1078" s="0" t="n">
        <v>38.35</v>
      </c>
      <c r="U1078" s="0" t="n">
        <v>1431</v>
      </c>
      <c r="V1078" s="0" t="n">
        <v>6</v>
      </c>
      <c r="W1078" s="60" t="n">
        <v>45960</v>
      </c>
      <c r="X1078" s="55" t="n">
        <f aca="false">IF(I1078="Male",0,1)</f>
        <v>1</v>
      </c>
      <c r="Y1078" s="55" t="n">
        <f aca="false">IF(OR(I1078="DNB",I1078="Dry DNB"),1,0)</f>
        <v>1</v>
      </c>
      <c r="Z1078" s="55" t="n">
        <f aca="false">IF(ISNUMBER(W1078),A1078-W1078,"")</f>
        <v>350</v>
      </c>
      <c r="AA1078" s="55" t="n">
        <f aca="false">MATCH(A1078,DATAS,0)</f>
        <v>2</v>
      </c>
      <c r="AB1078" s="55" t="n">
        <f aca="false">IF(AND(E1078&gt;0,OR(AND(B1078&gt;=1,B1078&lt;=6),B1078=10)),1,0)</f>
        <v>1</v>
      </c>
      <c r="AC1078" s="55" t="n">
        <f aca="false">IF(AND(E1078&gt;0,B1078=10),1,0)</f>
        <v>0</v>
      </c>
      <c r="AD1078" s="55" t="n">
        <f aca="false">IF(AND(C1077=C1078,AA1077=AA1078-1),AB1077,"")</f>
        <v>1</v>
      </c>
      <c r="AE1078" s="55" t="n">
        <f aca="false">IF(AND(C1077=C1078,AA1077=AA1078-1),AC1077,"")</f>
        <v>0</v>
      </c>
      <c r="AF1078" s="55" t="n">
        <f aca="false">IF(AA1078=1,"",IF(AND(AB1078=1,AD1078&lt;&gt;1),1,0))</f>
        <v>0</v>
      </c>
      <c r="AG1078" s="55" t="n">
        <f aca="false">IF(AA1078=1,"",IF(AND(AC1078=1,AE1078&lt;&gt;1),1,0))</f>
        <v>0</v>
      </c>
      <c r="AH1078" s="60" t="str">
        <f aca="false">IF(AND(E1078&gt;0,AA1078&lt;2,NOT(AND(C1079=C1078,AA1079=AA1078+1))),INDEX(DATAS,AA1078+1),"")</f>
        <v/>
      </c>
      <c r="AI1078" s="60" t="str">
        <f aca="false">IF(AND(AC1078=1,AA1078&lt;2),IF(AND(C1079=C1078,AA1079=AA1078+1),IF(AC1079=1,"",INDEX(DATAS,AA1078+1)),INDEX(DATAS,AA1078+1)),"")</f>
        <v/>
      </c>
    </row>
    <row r="1079" customFormat="false" ht="15" hidden="false" customHeight="false" outlineLevel="0" collapsed="false">
      <c r="A1079" s="60" t="n">
        <v>46309</v>
      </c>
      <c r="B1079" s="0" t="n">
        <v>6</v>
      </c>
      <c r="C1079" s="0" t="n">
        <v>4336</v>
      </c>
      <c r="D1079" s="0" t="n">
        <v>223</v>
      </c>
      <c r="E1079" s="0" t="n">
        <v>2</v>
      </c>
      <c r="F1079" s="55" t="s">
        <v>545</v>
      </c>
      <c r="G1079" s="0" t="n">
        <v>25.2</v>
      </c>
      <c r="H1079" s="0" t="n">
        <v>25</v>
      </c>
      <c r="I1079" s="55" t="s">
        <v>143</v>
      </c>
      <c r="J1079" s="0" t="n">
        <v>223</v>
      </c>
      <c r="K1079" s="0" t="n">
        <v>69</v>
      </c>
      <c r="M1079" s="0" t="n">
        <v>1091.4</v>
      </c>
      <c r="N1079" s="0" t="n">
        <v>48.99</v>
      </c>
      <c r="O1079" s="0" t="n">
        <v>46.45</v>
      </c>
      <c r="P1079" s="0" t="n">
        <v>4.5</v>
      </c>
      <c r="Q1079" s="0" t="n">
        <v>3.77</v>
      </c>
      <c r="R1079" s="0" t="n">
        <v>4024</v>
      </c>
      <c r="S1079" s="0" t="n">
        <v>7015</v>
      </c>
      <c r="T1079" s="0" t="n">
        <v>42.7</v>
      </c>
      <c r="U1079" s="0" t="n">
        <v>1430</v>
      </c>
      <c r="V1079" s="0" t="n">
        <v>2</v>
      </c>
      <c r="W1079" s="60" t="n">
        <v>46198</v>
      </c>
      <c r="X1079" s="55" t="n">
        <f aca="false">IF(I1079="Male",0,1)</f>
        <v>1</v>
      </c>
      <c r="Y1079" s="55" t="n">
        <f aca="false">IF(OR(I1079="DNB",I1079="Dry DNB"),1,0)</f>
        <v>1</v>
      </c>
      <c r="Z1079" s="55" t="n">
        <f aca="false">IF(ISNUMBER(W1079),A1079-W1079,"")</f>
        <v>111</v>
      </c>
      <c r="AA1079" s="55" t="n">
        <f aca="false">MATCH(A1079,DATAS,0)</f>
        <v>1</v>
      </c>
      <c r="AB1079" s="55" t="n">
        <f aca="false">IF(AND(E1079&gt;0,OR(AND(B1079&gt;=1,B1079&lt;=6),B1079=10)),1,0)</f>
        <v>1</v>
      </c>
      <c r="AC1079" s="55" t="n">
        <f aca="false">IF(AND(E1079&gt;0,B1079=10),1,0)</f>
        <v>0</v>
      </c>
      <c r="AD1079" s="0" t="str">
        <f aca="false">IF(AND(C1078=C1079,AA1078=AA1079-1),AB1078,"")</f>
        <v/>
      </c>
      <c r="AE1079" s="0" t="str">
        <f aca="false">IF(AND(C1078=C1079,AA1078=AA1079-1),AC1078,"")</f>
        <v/>
      </c>
      <c r="AF1079" s="0" t="str">
        <f aca="false">IF(AA1079=1,"",IF(AND(AB1079=1,AD1079&lt;&gt;1),1,0))</f>
        <v/>
      </c>
      <c r="AG1079" s="0" t="str">
        <f aca="false">IF(AA1079=1,"",IF(AND(AC1079=1,AE1079&lt;&gt;1),1,0))</f>
        <v/>
      </c>
      <c r="AH1079" s="60" t="str">
        <f aca="false">IF(AND(E1079&gt;0,AA1079&lt;2,NOT(AND(C1080=C1079,AA1080=AA1079+1))),INDEX(DATAS,AA1079+1),"")</f>
        <v/>
      </c>
      <c r="AI1079" s="60" t="str">
        <f aca="false">IF(AND(AC1079=1,AA1079&lt;2),IF(AND(C1080=C1079,AA1080=AA1079+1),IF(AC1080=1,"",INDEX(DATAS,AA1079+1)),INDEX(DATAS,AA1079+1)),"")</f>
        <v/>
      </c>
    </row>
    <row r="1080" customFormat="false" ht="15" hidden="false" customHeight="false" outlineLevel="0" collapsed="false">
      <c r="A1080" s="60" t="n">
        <v>46310</v>
      </c>
      <c r="B1080" s="0" t="n">
        <v>6</v>
      </c>
      <c r="C1080" s="0" t="n">
        <v>4336</v>
      </c>
      <c r="D1080" s="0" t="n">
        <v>224</v>
      </c>
      <c r="E1080" s="0" t="n">
        <v>2</v>
      </c>
      <c r="F1080" s="55" t="s">
        <v>545</v>
      </c>
      <c r="G1080" s="0" t="n">
        <v>26.5</v>
      </c>
      <c r="H1080" s="0" t="n">
        <v>25</v>
      </c>
      <c r="I1080" s="55" t="s">
        <v>143</v>
      </c>
      <c r="J1080" s="0" t="n">
        <v>224</v>
      </c>
      <c r="K1080" s="0" t="n">
        <v>69</v>
      </c>
      <c r="M1080" s="0" t="n">
        <v>1091.4</v>
      </c>
      <c r="N1080" s="0" t="n">
        <v>48.99</v>
      </c>
      <c r="O1080" s="0" t="n">
        <v>46.45</v>
      </c>
      <c r="P1080" s="0" t="n">
        <v>4.5</v>
      </c>
      <c r="Q1080" s="0" t="n">
        <v>3.77</v>
      </c>
      <c r="T1080" s="0" t="n">
        <v>42.7</v>
      </c>
      <c r="U1080" s="0" t="n">
        <v>1431</v>
      </c>
      <c r="V1080" s="0" t="n">
        <v>2</v>
      </c>
      <c r="W1080" s="60" t="n">
        <v>46198</v>
      </c>
      <c r="X1080" s="55" t="n">
        <f aca="false">IF(I1080="Male",0,1)</f>
        <v>1</v>
      </c>
      <c r="Y1080" s="55" t="n">
        <f aca="false">IF(OR(I1080="DNB",I1080="Dry DNB"),1,0)</f>
        <v>1</v>
      </c>
      <c r="Z1080" s="55" t="n">
        <f aca="false">IF(ISNUMBER(W1080),A1080-W1080,"")</f>
        <v>112</v>
      </c>
      <c r="AA1080" s="55" t="n">
        <f aca="false">MATCH(A1080,DATAS,0)</f>
        <v>2</v>
      </c>
      <c r="AB1080" s="55" t="n">
        <f aca="false">IF(AND(E1080&gt;0,OR(AND(B1080&gt;=1,B1080&lt;=6),B1080=10)),1,0)</f>
        <v>1</v>
      </c>
      <c r="AC1080" s="55" t="n">
        <f aca="false">IF(AND(E1080&gt;0,B1080=10),1,0)</f>
        <v>0</v>
      </c>
      <c r="AD1080" s="55" t="n">
        <f aca="false">IF(AND(C1079=C1080,AA1079=AA1080-1),AB1079,"")</f>
        <v>1</v>
      </c>
      <c r="AE1080" s="55" t="n">
        <f aca="false">IF(AND(C1079=C1080,AA1079=AA1080-1),AC1079,"")</f>
        <v>0</v>
      </c>
      <c r="AF1080" s="55" t="n">
        <f aca="false">IF(AA1080=1,"",IF(AND(AB1080=1,AD1080&lt;&gt;1),1,0))</f>
        <v>0</v>
      </c>
      <c r="AG1080" s="55" t="n">
        <f aca="false">IF(AA1080=1,"",IF(AND(AC1080=1,AE1080&lt;&gt;1),1,0))</f>
        <v>0</v>
      </c>
      <c r="AH1080" s="60" t="str">
        <f aca="false">IF(AND(E1080&gt;0,AA1080&lt;2,NOT(AND(C1081=C1080,AA1081=AA1080+1))),INDEX(DATAS,AA1080+1),"")</f>
        <v/>
      </c>
      <c r="AI1080" s="60" t="str">
        <f aca="false">IF(AND(AC1080=1,AA1080&lt;2),IF(AND(C1081=C1080,AA1081=AA1080+1),IF(AC1081=1,"",INDEX(DATAS,AA1080+1)),INDEX(DATAS,AA1080+1)),"")</f>
        <v/>
      </c>
    </row>
    <row r="1081" customFormat="false" ht="15" hidden="false" customHeight="false" outlineLevel="0" collapsed="false">
      <c r="A1081" s="60" t="n">
        <v>46309</v>
      </c>
      <c r="B1081" s="0" t="n">
        <v>6</v>
      </c>
      <c r="C1081" s="0" t="n">
        <v>4337</v>
      </c>
      <c r="D1081" s="0" t="n">
        <v>433</v>
      </c>
      <c r="E1081" s="0" t="n">
        <v>2</v>
      </c>
      <c r="F1081" s="55" t="s">
        <v>545</v>
      </c>
      <c r="G1081" s="0" t="n">
        <v>20.6</v>
      </c>
      <c r="H1081" s="0" t="n">
        <v>17</v>
      </c>
      <c r="I1081" s="55" t="s">
        <v>157</v>
      </c>
      <c r="J1081" s="0" t="n">
        <v>314</v>
      </c>
      <c r="K1081" s="0" t="n">
        <v>62</v>
      </c>
      <c r="L1081" s="0" t="n">
        <v>119</v>
      </c>
      <c r="M1081" s="0" t="n">
        <v>614.26</v>
      </c>
      <c r="N1081" s="0" t="n">
        <v>43.2</v>
      </c>
      <c r="O1081" s="0" t="n">
        <v>26.37</v>
      </c>
      <c r="P1081" s="0" t="n">
        <v>4.19</v>
      </c>
      <c r="Q1081" s="0" t="n">
        <v>3.92</v>
      </c>
      <c r="R1081" s="0" t="n">
        <v>2962</v>
      </c>
      <c r="S1081" s="0" t="n">
        <v>6022</v>
      </c>
      <c r="T1081" s="0" t="n">
        <v>35.9</v>
      </c>
      <c r="U1081" s="0" t="n">
        <v>1430</v>
      </c>
      <c r="V1081" s="0" t="n">
        <v>6</v>
      </c>
      <c r="W1081" s="60" t="n">
        <v>46191</v>
      </c>
      <c r="X1081" s="55" t="n">
        <f aca="false">IF(I1081="Male",0,1)</f>
        <v>1</v>
      </c>
      <c r="Y1081" s="55" t="n">
        <f aca="false">IF(OR(I1081="DNB",I1081="Dry DNB"),1,0)</f>
        <v>0</v>
      </c>
      <c r="Z1081" s="55" t="n">
        <f aca="false">IF(ISNUMBER(W1081),A1081-W1081,"")</f>
        <v>118</v>
      </c>
      <c r="AA1081" s="55" t="n">
        <f aca="false">MATCH(A1081,DATAS,0)</f>
        <v>1</v>
      </c>
      <c r="AB1081" s="55" t="n">
        <f aca="false">IF(AND(E1081&gt;0,OR(AND(B1081&gt;=1,B1081&lt;=6),B1081=10)),1,0)</f>
        <v>1</v>
      </c>
      <c r="AC1081" s="55" t="n">
        <f aca="false">IF(AND(E1081&gt;0,B1081=10),1,0)</f>
        <v>0</v>
      </c>
      <c r="AD1081" s="0" t="str">
        <f aca="false">IF(AND(C1080=C1081,AA1080=AA1081-1),AB1080,"")</f>
        <v/>
      </c>
      <c r="AE1081" s="0" t="str">
        <f aca="false">IF(AND(C1080=C1081,AA1080=AA1081-1),AC1080,"")</f>
        <v/>
      </c>
      <c r="AF1081" s="0" t="str">
        <f aca="false">IF(AA1081=1,"",IF(AND(AB1081=1,AD1081&lt;&gt;1),1,0))</f>
        <v/>
      </c>
      <c r="AG1081" s="0" t="str">
        <f aca="false">IF(AA1081=1,"",IF(AND(AC1081=1,AE1081&lt;&gt;1),1,0))</f>
        <v/>
      </c>
      <c r="AH1081" s="60" t="str">
        <f aca="false">IF(AND(E1081&gt;0,AA1081&lt;2,NOT(AND(C1082=C1081,AA1082=AA1081+1))),INDEX(DATAS,AA1081+1),"")</f>
        <v/>
      </c>
      <c r="AI1081" s="60" t="str">
        <f aca="false">IF(AND(AC1081=1,AA1081&lt;2),IF(AND(C1082=C1081,AA1082=AA1081+1),IF(AC1082=1,"",INDEX(DATAS,AA1081+1)),INDEX(DATAS,AA1081+1)),"")</f>
        <v/>
      </c>
    </row>
    <row r="1082" customFormat="false" ht="15" hidden="false" customHeight="false" outlineLevel="0" collapsed="false">
      <c r="A1082" s="60" t="n">
        <v>46310</v>
      </c>
      <c r="B1082" s="0" t="n">
        <v>6</v>
      </c>
      <c r="C1082" s="0" t="n">
        <v>4337</v>
      </c>
      <c r="D1082" s="0" t="n">
        <v>434</v>
      </c>
      <c r="E1082" s="0" t="n">
        <v>2</v>
      </c>
      <c r="F1082" s="55" t="s">
        <v>545</v>
      </c>
      <c r="G1082" s="0" t="n">
        <v>23.2</v>
      </c>
      <c r="H1082" s="0" t="n">
        <v>18</v>
      </c>
      <c r="I1082" s="55" t="s">
        <v>157</v>
      </c>
      <c r="J1082" s="0" t="n">
        <v>314</v>
      </c>
      <c r="K1082" s="0" t="n">
        <v>62</v>
      </c>
      <c r="L1082" s="0" t="n">
        <v>120</v>
      </c>
      <c r="M1082" s="0" t="n">
        <v>614.26</v>
      </c>
      <c r="N1082" s="0" t="n">
        <v>43.2</v>
      </c>
      <c r="O1082" s="0" t="n">
        <v>26.37</v>
      </c>
      <c r="P1082" s="0" t="n">
        <v>4.19</v>
      </c>
      <c r="Q1082" s="0" t="n">
        <v>3.92</v>
      </c>
      <c r="T1082" s="0" t="n">
        <v>35.9</v>
      </c>
      <c r="U1082" s="0" t="n">
        <v>1431</v>
      </c>
      <c r="V1082" s="0" t="n">
        <v>6</v>
      </c>
      <c r="W1082" s="60" t="n">
        <v>46191</v>
      </c>
      <c r="X1082" s="55" t="n">
        <f aca="false">IF(I1082="Male",0,1)</f>
        <v>1</v>
      </c>
      <c r="Y1082" s="55" t="n">
        <f aca="false">IF(OR(I1082="DNB",I1082="Dry DNB"),1,0)</f>
        <v>0</v>
      </c>
      <c r="Z1082" s="55" t="n">
        <f aca="false">IF(ISNUMBER(W1082),A1082-W1082,"")</f>
        <v>119</v>
      </c>
      <c r="AA1082" s="55" t="n">
        <f aca="false">MATCH(A1082,DATAS,0)</f>
        <v>2</v>
      </c>
      <c r="AB1082" s="55" t="n">
        <f aca="false">IF(AND(E1082&gt;0,OR(AND(B1082&gt;=1,B1082&lt;=6),B1082=10)),1,0)</f>
        <v>1</v>
      </c>
      <c r="AC1082" s="55" t="n">
        <f aca="false">IF(AND(E1082&gt;0,B1082=10),1,0)</f>
        <v>0</v>
      </c>
      <c r="AD1082" s="55" t="n">
        <f aca="false">IF(AND(C1081=C1082,AA1081=AA1082-1),AB1081,"")</f>
        <v>1</v>
      </c>
      <c r="AE1082" s="55" t="n">
        <f aca="false">IF(AND(C1081=C1082,AA1081=AA1082-1),AC1081,"")</f>
        <v>0</v>
      </c>
      <c r="AF1082" s="55" t="n">
        <f aca="false">IF(AA1082=1,"",IF(AND(AB1082=1,AD1082&lt;&gt;1),1,0))</f>
        <v>0</v>
      </c>
      <c r="AG1082" s="55" t="n">
        <f aca="false">IF(AA1082=1,"",IF(AND(AC1082=1,AE1082&lt;&gt;1),1,0))</f>
        <v>0</v>
      </c>
      <c r="AH1082" s="60" t="str">
        <f aca="false">IF(AND(E1082&gt;0,AA1082&lt;2,NOT(AND(C1083=C1082,AA1083=AA1082+1))),INDEX(DATAS,AA1082+1),"")</f>
        <v/>
      </c>
      <c r="AI1082" s="60" t="str">
        <f aca="false">IF(AND(AC1082=1,AA1082&lt;2),IF(AND(C1083=C1082,AA1083=AA1082+1),IF(AC1083=1,"",INDEX(DATAS,AA1082+1)),INDEX(DATAS,AA1082+1)),"")</f>
        <v/>
      </c>
    </row>
    <row r="1083" customFormat="false" ht="15" hidden="false" customHeight="false" outlineLevel="0" collapsed="false">
      <c r="A1083" s="60" t="n">
        <v>46309</v>
      </c>
      <c r="B1083" s="0" t="n">
        <v>2</v>
      </c>
      <c r="C1083" s="0" t="n">
        <v>4338</v>
      </c>
      <c r="D1083" s="0" t="n">
        <v>53</v>
      </c>
      <c r="E1083" s="0" t="n">
        <v>3</v>
      </c>
      <c r="F1083" s="55" t="s">
        <v>546</v>
      </c>
      <c r="G1083" s="0" t="n">
        <v>65.8</v>
      </c>
      <c r="H1083" s="0" t="n">
        <v>61</v>
      </c>
      <c r="I1083" s="55" t="s">
        <v>166</v>
      </c>
      <c r="J1083" s="0" t="n">
        <v>53</v>
      </c>
      <c r="M1083" s="0" t="n">
        <v>1140.18</v>
      </c>
      <c r="N1083" s="0" t="n">
        <v>69.04</v>
      </c>
      <c r="O1083" s="0" t="n">
        <v>49.28</v>
      </c>
      <c r="P1083" s="0" t="n">
        <v>3.39</v>
      </c>
      <c r="Q1083" s="0" t="n">
        <v>3.09</v>
      </c>
      <c r="R1083" s="0" t="n">
        <v>5602</v>
      </c>
      <c r="S1083" s="0" t="n">
        <v>11261</v>
      </c>
      <c r="U1083" s="0" t="n">
        <v>1429</v>
      </c>
      <c r="V1083" s="0" t="n">
        <v>0</v>
      </c>
      <c r="X1083" s="55" t="n">
        <f aca="false">IF(I1083="Male",0,1)</f>
        <v>1</v>
      </c>
      <c r="Y1083" s="55" t="n">
        <f aca="false">IF(OR(I1083="DNB",I1083="Dry DNB"),1,0)</f>
        <v>0</v>
      </c>
      <c r="Z1083" s="0" t="str">
        <f aca="false">IF(ISNUMBER(W1083),A1083-W1083,"")</f>
        <v/>
      </c>
      <c r="AA1083" s="55" t="n">
        <f aca="false">MATCH(A1083,DATAS,0)</f>
        <v>1</v>
      </c>
      <c r="AB1083" s="55" t="n">
        <f aca="false">IF(AND(E1083&gt;0,OR(AND(B1083&gt;=1,B1083&lt;=6),B1083=10)),1,0)</f>
        <v>1</v>
      </c>
      <c r="AC1083" s="55" t="n">
        <f aca="false">IF(AND(E1083&gt;0,B1083=10),1,0)</f>
        <v>0</v>
      </c>
      <c r="AD1083" s="0" t="str">
        <f aca="false">IF(AND(C1082=C1083,AA1082=AA1083-1),AB1082,"")</f>
        <v/>
      </c>
      <c r="AE1083" s="0" t="str">
        <f aca="false">IF(AND(C1082=C1083,AA1082=AA1083-1),AC1082,"")</f>
        <v/>
      </c>
      <c r="AF1083" s="0" t="str">
        <f aca="false">IF(AA1083=1,"",IF(AND(AB1083=1,AD1083&lt;&gt;1),1,0))</f>
        <v/>
      </c>
      <c r="AG1083" s="0" t="str">
        <f aca="false">IF(AA1083=1,"",IF(AND(AC1083=1,AE1083&lt;&gt;1),1,0))</f>
        <v/>
      </c>
      <c r="AH1083" s="60" t="str">
        <f aca="false">IF(AND(E1083&gt;0,AA1083&lt;2,NOT(AND(C1084=C1083,AA1084=AA1083+1))),INDEX(DATAS,AA1083+1),"")</f>
        <v/>
      </c>
      <c r="AI1083" s="60" t="str">
        <f aca="false">IF(AND(AC1083=1,AA1083&lt;2),IF(AND(C1084=C1083,AA1084=AA1083+1),IF(AC1084=1,"",INDEX(DATAS,AA1083+1)),INDEX(DATAS,AA1083+1)),"")</f>
        <v/>
      </c>
    </row>
    <row r="1084" customFormat="false" ht="15" hidden="false" customHeight="false" outlineLevel="0" collapsed="false">
      <c r="A1084" s="60" t="n">
        <v>46310</v>
      </c>
      <c r="B1084" s="0" t="n">
        <v>2</v>
      </c>
      <c r="C1084" s="0" t="n">
        <v>4338</v>
      </c>
      <c r="D1084" s="0" t="n">
        <v>54</v>
      </c>
      <c r="E1084" s="0" t="n">
        <v>3</v>
      </c>
      <c r="F1084" s="55" t="s">
        <v>546</v>
      </c>
      <c r="G1084" s="0" t="n">
        <v>64.1</v>
      </c>
      <c r="H1084" s="0" t="n">
        <v>62</v>
      </c>
      <c r="I1084" s="55" t="s">
        <v>166</v>
      </c>
      <c r="J1084" s="0" t="n">
        <v>54</v>
      </c>
      <c r="M1084" s="0" t="n">
        <v>1140.18</v>
      </c>
      <c r="N1084" s="0" t="n">
        <v>69.04</v>
      </c>
      <c r="O1084" s="0" t="n">
        <v>49.28</v>
      </c>
      <c r="P1084" s="0" t="n">
        <v>3.39</v>
      </c>
      <c r="Q1084" s="0" t="n">
        <v>3.09</v>
      </c>
      <c r="U1084" s="0" t="n">
        <v>1430</v>
      </c>
      <c r="V1084" s="0" t="n">
        <v>0</v>
      </c>
      <c r="X1084" s="55" t="n">
        <f aca="false">IF(I1084="Male",0,1)</f>
        <v>1</v>
      </c>
      <c r="Y1084" s="55" t="n">
        <f aca="false">IF(OR(I1084="DNB",I1084="Dry DNB"),1,0)</f>
        <v>0</v>
      </c>
      <c r="Z1084" s="0" t="str">
        <f aca="false">IF(ISNUMBER(W1084),A1084-W1084,"")</f>
        <v/>
      </c>
      <c r="AA1084" s="55" t="n">
        <f aca="false">MATCH(A1084,DATAS,0)</f>
        <v>2</v>
      </c>
      <c r="AB1084" s="55" t="n">
        <f aca="false">IF(AND(E1084&gt;0,OR(AND(B1084&gt;=1,B1084&lt;=6),B1084=10)),1,0)</f>
        <v>1</v>
      </c>
      <c r="AC1084" s="55" t="n">
        <f aca="false">IF(AND(E1084&gt;0,B1084=10),1,0)</f>
        <v>0</v>
      </c>
      <c r="AD1084" s="55" t="n">
        <f aca="false">IF(AND(C1083=C1084,AA1083=AA1084-1),AB1083,"")</f>
        <v>1</v>
      </c>
      <c r="AE1084" s="55" t="n">
        <f aca="false">IF(AND(C1083=C1084,AA1083=AA1084-1),AC1083,"")</f>
        <v>0</v>
      </c>
      <c r="AF1084" s="55" t="n">
        <f aca="false">IF(AA1084=1,"",IF(AND(AB1084=1,AD1084&lt;&gt;1),1,0))</f>
        <v>0</v>
      </c>
      <c r="AG1084" s="55" t="n">
        <f aca="false">IF(AA1084=1,"",IF(AND(AC1084=1,AE1084&lt;&gt;1),1,0))</f>
        <v>0</v>
      </c>
      <c r="AH1084" s="60" t="str">
        <f aca="false">IF(AND(E1084&gt;0,AA1084&lt;2,NOT(AND(C1085=C1084,AA1085=AA1084+1))),INDEX(DATAS,AA1084+1),"")</f>
        <v/>
      </c>
      <c r="AI1084" s="60" t="str">
        <f aca="false">IF(AND(AC1084=1,AA1084&lt;2),IF(AND(C1085=C1084,AA1085=AA1084+1),IF(AC1085=1,"",INDEX(DATAS,AA1084+1)),INDEX(DATAS,AA1084+1)),"")</f>
        <v/>
      </c>
    </row>
    <row r="1085" customFormat="false" ht="15" hidden="false" customHeight="false" outlineLevel="0" collapsed="false">
      <c r="A1085" s="60" t="n">
        <v>46309</v>
      </c>
      <c r="B1085" s="0" t="n">
        <v>5</v>
      </c>
      <c r="C1085" s="0" t="n">
        <v>4339</v>
      </c>
      <c r="D1085" s="0" t="n">
        <v>364</v>
      </c>
      <c r="E1085" s="0" t="n">
        <v>2</v>
      </c>
      <c r="F1085" s="55" t="s">
        <v>546</v>
      </c>
      <c r="H1085" s="0" t="n">
        <v>23</v>
      </c>
      <c r="I1085" s="55" t="s">
        <v>157</v>
      </c>
      <c r="J1085" s="0" t="n">
        <v>168</v>
      </c>
      <c r="K1085" s="0" t="n">
        <v>64</v>
      </c>
      <c r="L1085" s="0" t="n">
        <v>196</v>
      </c>
      <c r="M1085" s="0" t="n">
        <v>1315.07</v>
      </c>
      <c r="N1085" s="0" t="n">
        <v>74.04</v>
      </c>
      <c r="O1085" s="0" t="n">
        <v>46.46</v>
      </c>
      <c r="P1085" s="0" t="n">
        <v>4.79</v>
      </c>
      <c r="Q1085" s="0" t="n">
        <v>3.98</v>
      </c>
      <c r="R1085" s="0" t="n">
        <v>3179</v>
      </c>
      <c r="S1085" s="0" t="n">
        <v>7049</v>
      </c>
      <c r="T1085" s="0" t="n">
        <v>36.45</v>
      </c>
      <c r="U1085" s="0" t="n">
        <v>1429</v>
      </c>
      <c r="V1085" s="0" t="n">
        <v>4</v>
      </c>
      <c r="W1085" s="60" t="n">
        <v>46114</v>
      </c>
      <c r="X1085" s="55" t="n">
        <f aca="false">IF(I1085="Male",0,1)</f>
        <v>1</v>
      </c>
      <c r="Y1085" s="55" t="n">
        <f aca="false">IF(OR(I1085="DNB",I1085="Dry DNB"),1,0)</f>
        <v>0</v>
      </c>
      <c r="Z1085" s="55" t="n">
        <f aca="false">IF(ISNUMBER(W1085),A1085-W1085,"")</f>
        <v>195</v>
      </c>
      <c r="AA1085" s="55" t="n">
        <f aca="false">MATCH(A1085,DATAS,0)</f>
        <v>1</v>
      </c>
      <c r="AB1085" s="55" t="n">
        <f aca="false">IF(AND(E1085&gt;0,OR(AND(B1085&gt;=1,B1085&lt;=6),B1085=10)),1,0)</f>
        <v>1</v>
      </c>
      <c r="AC1085" s="55" t="n">
        <f aca="false">IF(AND(E1085&gt;0,B1085=10),1,0)</f>
        <v>0</v>
      </c>
      <c r="AD1085" s="0" t="str">
        <f aca="false">IF(AND(C1084=C1085,AA1084=AA1085-1),AB1084,"")</f>
        <v/>
      </c>
      <c r="AE1085" s="0" t="str">
        <f aca="false">IF(AND(C1084=C1085,AA1084=AA1085-1),AC1084,"")</f>
        <v/>
      </c>
      <c r="AF1085" s="0" t="str">
        <f aca="false">IF(AA1085=1,"",IF(AND(AB1085=1,AD1085&lt;&gt;1),1,0))</f>
        <v/>
      </c>
      <c r="AG1085" s="0" t="str">
        <f aca="false">IF(AA1085=1,"",IF(AND(AC1085=1,AE1085&lt;&gt;1),1,0))</f>
        <v/>
      </c>
      <c r="AH1085" s="60" t="str">
        <f aca="false">IF(AND(E1085&gt;0,AA1085&lt;2,NOT(AND(C1086=C1085,AA1086=AA1085+1))),INDEX(DATAS,AA1085+1),"")</f>
        <v/>
      </c>
      <c r="AI1085" s="60" t="str">
        <f aca="false">IF(AND(AC1085=1,AA1085&lt;2),IF(AND(C1086=C1085,AA1086=AA1085+1),IF(AC1086=1,"",INDEX(DATAS,AA1085+1)),INDEX(DATAS,AA1085+1)),"")</f>
        <v/>
      </c>
    </row>
    <row r="1086" customFormat="false" ht="15" hidden="false" customHeight="false" outlineLevel="0" collapsed="false">
      <c r="A1086" s="60" t="n">
        <v>46310</v>
      </c>
      <c r="B1086" s="0" t="n">
        <v>5</v>
      </c>
      <c r="C1086" s="0" t="n">
        <v>4339</v>
      </c>
      <c r="D1086" s="0" t="n">
        <v>365</v>
      </c>
      <c r="E1086" s="0" t="n">
        <v>2</v>
      </c>
      <c r="F1086" s="55" t="s">
        <v>546</v>
      </c>
      <c r="G1086" s="0" t="n">
        <v>27.7</v>
      </c>
      <c r="H1086" s="0" t="n">
        <v>24</v>
      </c>
      <c r="I1086" s="55" t="s">
        <v>157</v>
      </c>
      <c r="J1086" s="0" t="n">
        <v>168</v>
      </c>
      <c r="K1086" s="0" t="n">
        <v>64</v>
      </c>
      <c r="L1086" s="0" t="n">
        <v>197</v>
      </c>
      <c r="M1086" s="0" t="n">
        <v>1315.07</v>
      </c>
      <c r="N1086" s="0" t="n">
        <v>74.04</v>
      </c>
      <c r="O1086" s="0" t="n">
        <v>46.46</v>
      </c>
      <c r="P1086" s="0" t="n">
        <v>4.79</v>
      </c>
      <c r="Q1086" s="0" t="n">
        <v>3.98</v>
      </c>
      <c r="T1086" s="0" t="n">
        <v>36.45</v>
      </c>
      <c r="U1086" s="0" t="n">
        <v>1430</v>
      </c>
      <c r="V1086" s="0" t="n">
        <v>4</v>
      </c>
      <c r="W1086" s="60" t="n">
        <v>46114</v>
      </c>
      <c r="X1086" s="55" t="n">
        <f aca="false">IF(I1086="Male",0,1)</f>
        <v>1</v>
      </c>
      <c r="Y1086" s="55" t="n">
        <f aca="false">IF(OR(I1086="DNB",I1086="Dry DNB"),1,0)</f>
        <v>0</v>
      </c>
      <c r="Z1086" s="55" t="n">
        <f aca="false">IF(ISNUMBER(W1086),A1086-W1086,"")</f>
        <v>196</v>
      </c>
      <c r="AA1086" s="55" t="n">
        <f aca="false">MATCH(A1086,DATAS,0)</f>
        <v>2</v>
      </c>
      <c r="AB1086" s="55" t="n">
        <f aca="false">IF(AND(E1086&gt;0,OR(AND(B1086&gt;=1,B1086&lt;=6),B1086=10)),1,0)</f>
        <v>1</v>
      </c>
      <c r="AC1086" s="55" t="n">
        <f aca="false">IF(AND(E1086&gt;0,B1086=10),1,0)</f>
        <v>0</v>
      </c>
      <c r="AD1086" s="55" t="n">
        <f aca="false">IF(AND(C1085=C1086,AA1085=AA1086-1),AB1085,"")</f>
        <v>1</v>
      </c>
      <c r="AE1086" s="55" t="n">
        <f aca="false">IF(AND(C1085=C1086,AA1085=AA1086-1),AC1085,"")</f>
        <v>0</v>
      </c>
      <c r="AF1086" s="55" t="n">
        <f aca="false">IF(AA1086=1,"",IF(AND(AB1086=1,AD1086&lt;&gt;1),1,0))</f>
        <v>0</v>
      </c>
      <c r="AG1086" s="55" t="n">
        <f aca="false">IF(AA1086=1,"",IF(AND(AC1086=1,AE1086&lt;&gt;1),1,0))</f>
        <v>0</v>
      </c>
      <c r="AH1086" s="60" t="str">
        <f aca="false">IF(AND(E1086&gt;0,AA1086&lt;2,NOT(AND(C1087=C1086,AA1087=AA1086+1))),INDEX(DATAS,AA1086+1),"")</f>
        <v/>
      </c>
      <c r="AI1086" s="60" t="str">
        <f aca="false">IF(AND(AC1086=1,AA1086&lt;2),IF(AND(C1087=C1086,AA1087=AA1086+1),IF(AC1087=1,"",INDEX(DATAS,AA1086+1)),INDEX(DATAS,AA1086+1)),"")</f>
        <v/>
      </c>
    </row>
    <row r="1087" customFormat="false" ht="15" hidden="false" customHeight="false" outlineLevel="0" collapsed="false">
      <c r="A1087" s="60" t="n">
        <v>46309</v>
      </c>
      <c r="B1087" s="0" t="n">
        <v>5</v>
      </c>
      <c r="C1087" s="0" t="n">
        <v>4340</v>
      </c>
      <c r="D1087" s="0" t="n">
        <v>225</v>
      </c>
      <c r="E1087" s="0" t="n">
        <v>2</v>
      </c>
      <c r="F1087" s="55" t="s">
        <v>546</v>
      </c>
      <c r="G1087" s="0" t="n">
        <v>37.7</v>
      </c>
      <c r="H1087" s="0" t="n">
        <v>35</v>
      </c>
      <c r="I1087" s="55" t="s">
        <v>157</v>
      </c>
      <c r="J1087" s="0" t="n">
        <v>96</v>
      </c>
      <c r="K1087" s="0" t="n">
        <v>71</v>
      </c>
      <c r="L1087" s="0" t="n">
        <v>129</v>
      </c>
      <c r="M1087" s="0" t="n">
        <v>536.42</v>
      </c>
      <c r="N1087" s="0" t="n">
        <v>29.14</v>
      </c>
      <c r="O1087" s="0" t="n">
        <v>16.57</v>
      </c>
      <c r="P1087" s="0" t="n">
        <v>5.63</v>
      </c>
      <c r="Q1087" s="0" t="n">
        <v>4.09</v>
      </c>
      <c r="R1087" s="0" t="n">
        <v>4565</v>
      </c>
      <c r="S1087" s="0" t="n">
        <v>8153</v>
      </c>
      <c r="T1087" s="0" t="n">
        <v>51</v>
      </c>
      <c r="U1087" s="0" t="n">
        <v>1429</v>
      </c>
      <c r="V1087" s="0" t="n">
        <v>2</v>
      </c>
      <c r="W1087" s="60" t="n">
        <v>46181</v>
      </c>
      <c r="X1087" s="55" t="n">
        <f aca="false">IF(I1087="Male",0,1)</f>
        <v>1</v>
      </c>
      <c r="Y1087" s="55" t="n">
        <f aca="false">IF(OR(I1087="DNB",I1087="Dry DNB"),1,0)</f>
        <v>0</v>
      </c>
      <c r="Z1087" s="55" t="n">
        <f aca="false">IF(ISNUMBER(W1087),A1087-W1087,"")</f>
        <v>128</v>
      </c>
      <c r="AA1087" s="55" t="n">
        <f aca="false">MATCH(A1087,DATAS,0)</f>
        <v>1</v>
      </c>
      <c r="AB1087" s="55" t="n">
        <f aca="false">IF(AND(E1087&gt;0,OR(AND(B1087&gt;=1,B1087&lt;=6),B1087=10)),1,0)</f>
        <v>1</v>
      </c>
      <c r="AC1087" s="55" t="n">
        <f aca="false">IF(AND(E1087&gt;0,B1087=10),1,0)</f>
        <v>0</v>
      </c>
      <c r="AD1087" s="0" t="str">
        <f aca="false">IF(AND(C1086=C1087,AA1086=AA1087-1),AB1086,"")</f>
        <v/>
      </c>
      <c r="AE1087" s="0" t="str">
        <f aca="false">IF(AND(C1086=C1087,AA1086=AA1087-1),AC1086,"")</f>
        <v/>
      </c>
      <c r="AF1087" s="0" t="str">
        <f aca="false">IF(AA1087=1,"",IF(AND(AB1087=1,AD1087&lt;&gt;1),1,0))</f>
        <v/>
      </c>
      <c r="AG1087" s="0" t="str">
        <f aca="false">IF(AA1087=1,"",IF(AND(AC1087=1,AE1087&lt;&gt;1),1,0))</f>
        <v/>
      </c>
      <c r="AH1087" s="60" t="str">
        <f aca="false">IF(AND(E1087&gt;0,AA1087&lt;2,NOT(AND(C1088=C1087,AA1088=AA1087+1))),INDEX(DATAS,AA1087+1),"")</f>
        <v/>
      </c>
      <c r="AI1087" s="60" t="str">
        <f aca="false">IF(AND(AC1087=1,AA1087&lt;2),IF(AND(C1088=C1087,AA1088=AA1087+1),IF(AC1088=1,"",INDEX(DATAS,AA1087+1)),INDEX(DATAS,AA1087+1)),"")</f>
        <v/>
      </c>
    </row>
    <row r="1088" customFormat="false" ht="15" hidden="false" customHeight="false" outlineLevel="0" collapsed="false">
      <c r="A1088" s="60" t="n">
        <v>46310</v>
      </c>
      <c r="B1088" s="0" t="n">
        <v>5</v>
      </c>
      <c r="C1088" s="0" t="n">
        <v>4340</v>
      </c>
      <c r="D1088" s="0" t="n">
        <v>226</v>
      </c>
      <c r="E1088" s="0" t="n">
        <v>2</v>
      </c>
      <c r="F1088" s="55" t="s">
        <v>546</v>
      </c>
      <c r="G1088" s="0" t="n">
        <v>40.3</v>
      </c>
      <c r="H1088" s="0" t="n">
        <v>35</v>
      </c>
      <c r="I1088" s="55" t="s">
        <v>157</v>
      </c>
      <c r="J1088" s="0" t="n">
        <v>96</v>
      </c>
      <c r="K1088" s="0" t="n">
        <v>71</v>
      </c>
      <c r="L1088" s="0" t="n">
        <v>130</v>
      </c>
      <c r="M1088" s="0" t="n">
        <v>536.42</v>
      </c>
      <c r="N1088" s="0" t="n">
        <v>29.14</v>
      </c>
      <c r="O1088" s="0" t="n">
        <v>16.57</v>
      </c>
      <c r="P1088" s="0" t="n">
        <v>5.63</v>
      </c>
      <c r="Q1088" s="0" t="n">
        <v>4.09</v>
      </c>
      <c r="T1088" s="0" t="n">
        <v>51</v>
      </c>
      <c r="U1088" s="0" t="n">
        <v>1430</v>
      </c>
      <c r="V1088" s="0" t="n">
        <v>2</v>
      </c>
      <c r="W1088" s="60" t="n">
        <v>46181</v>
      </c>
      <c r="X1088" s="55" t="n">
        <f aca="false">IF(I1088="Male",0,1)</f>
        <v>1</v>
      </c>
      <c r="Y1088" s="55" t="n">
        <f aca="false">IF(OR(I1088="DNB",I1088="Dry DNB"),1,0)</f>
        <v>0</v>
      </c>
      <c r="Z1088" s="55" t="n">
        <f aca="false">IF(ISNUMBER(W1088),A1088-W1088,"")</f>
        <v>129</v>
      </c>
      <c r="AA1088" s="55" t="n">
        <f aca="false">MATCH(A1088,DATAS,0)</f>
        <v>2</v>
      </c>
      <c r="AB1088" s="55" t="n">
        <f aca="false">IF(AND(E1088&gt;0,OR(AND(B1088&gt;=1,B1088&lt;=6),B1088=10)),1,0)</f>
        <v>1</v>
      </c>
      <c r="AC1088" s="55" t="n">
        <f aca="false">IF(AND(E1088&gt;0,B1088=10),1,0)</f>
        <v>0</v>
      </c>
      <c r="AD1088" s="55" t="n">
        <f aca="false">IF(AND(C1087=C1088,AA1087=AA1088-1),AB1087,"")</f>
        <v>1</v>
      </c>
      <c r="AE1088" s="55" t="n">
        <f aca="false">IF(AND(C1087=C1088,AA1087=AA1088-1),AC1087,"")</f>
        <v>0</v>
      </c>
      <c r="AF1088" s="55" t="n">
        <f aca="false">IF(AA1088=1,"",IF(AND(AB1088=1,AD1088&lt;&gt;1),1,0))</f>
        <v>0</v>
      </c>
      <c r="AG1088" s="55" t="n">
        <f aca="false">IF(AA1088=1,"",IF(AND(AC1088=1,AE1088&lt;&gt;1),1,0))</f>
        <v>0</v>
      </c>
      <c r="AH1088" s="60" t="str">
        <f aca="false">IF(AND(E1088&gt;0,AA1088&lt;2,NOT(AND(C1089=C1088,AA1089=AA1088+1))),INDEX(DATAS,AA1088+1),"")</f>
        <v/>
      </c>
      <c r="AI1088" s="60" t="str">
        <f aca="false">IF(AND(AC1088=1,AA1088&lt;2),IF(AND(C1089=C1088,AA1089=AA1088+1),IF(AC1089=1,"",INDEX(DATAS,AA1088+1)),INDEX(DATAS,AA1088+1)),"")</f>
        <v/>
      </c>
    </row>
    <row r="1089" customFormat="false" ht="15" hidden="false" customHeight="false" outlineLevel="0" collapsed="false">
      <c r="A1089" s="60" t="n">
        <v>46309</v>
      </c>
      <c r="B1089" s="0" t="n">
        <v>7</v>
      </c>
      <c r="C1089" s="0" t="n">
        <v>4346</v>
      </c>
      <c r="D1089" s="0" t="n">
        <v>291</v>
      </c>
      <c r="E1089" s="0" t="n">
        <v>2</v>
      </c>
      <c r="F1089" s="55" t="s">
        <v>547</v>
      </c>
      <c r="I1089" s="55" t="s">
        <v>162</v>
      </c>
      <c r="J1089" s="0" t="n">
        <v>68</v>
      </c>
      <c r="K1089" s="0" t="n">
        <v>68</v>
      </c>
      <c r="L1089" s="0" t="n">
        <v>238</v>
      </c>
      <c r="M1089" s="0" t="n">
        <v>765.54</v>
      </c>
      <c r="N1089" s="0" t="n">
        <v>48.16</v>
      </c>
      <c r="O1089" s="0" t="n">
        <v>31.64</v>
      </c>
      <c r="P1089" s="0" t="n">
        <v>4.91</v>
      </c>
      <c r="Q1089" s="0" t="n">
        <v>4.17</v>
      </c>
      <c r="R1089" s="0" t="n">
        <v>6405</v>
      </c>
      <c r="S1089" s="0" t="n">
        <v>13160</v>
      </c>
      <c r="T1089" s="0" t="n">
        <v>67.65</v>
      </c>
      <c r="U1089" s="0" t="n">
        <v>1426</v>
      </c>
      <c r="V1089" s="0" t="n">
        <v>1</v>
      </c>
      <c r="W1089" s="60" t="n">
        <v>46072</v>
      </c>
      <c r="X1089" s="55" t="n">
        <f aca="false">IF(I1089="Male",0,1)</f>
        <v>1</v>
      </c>
      <c r="Y1089" s="55" t="n">
        <f aca="false">IF(OR(I1089="DNB",I1089="Dry DNB"),1,0)</f>
        <v>0</v>
      </c>
      <c r="Z1089" s="55" t="n">
        <f aca="false">IF(ISNUMBER(W1089),A1089-W1089,"")</f>
        <v>237</v>
      </c>
      <c r="AA1089" s="55" t="n">
        <f aca="false">MATCH(A1089,DATAS,0)</f>
        <v>1</v>
      </c>
      <c r="AB1089" s="55" t="n">
        <f aca="false">IF(AND(E1089&gt;0,OR(AND(B1089&gt;=1,B1089&lt;=6),B1089=10)),1,0)</f>
        <v>0</v>
      </c>
      <c r="AC1089" s="55" t="n">
        <f aca="false">IF(AND(E1089&gt;0,B1089=10),1,0)</f>
        <v>0</v>
      </c>
      <c r="AD1089" s="0" t="str">
        <f aca="false">IF(AND(C1088=C1089,AA1088=AA1089-1),AB1088,"")</f>
        <v/>
      </c>
      <c r="AE1089" s="0" t="str">
        <f aca="false">IF(AND(C1088=C1089,AA1088=AA1089-1),AC1088,"")</f>
        <v/>
      </c>
      <c r="AF1089" s="0" t="str">
        <f aca="false">IF(AA1089=1,"",IF(AND(AB1089=1,AD1089&lt;&gt;1),1,0))</f>
        <v/>
      </c>
      <c r="AG1089" s="0" t="str">
        <f aca="false">IF(AA1089=1,"",IF(AND(AC1089=1,AE1089&lt;&gt;1),1,0))</f>
        <v/>
      </c>
      <c r="AH1089" s="60" t="str">
        <f aca="false">IF(AND(E1089&gt;0,AA1089&lt;2,NOT(AND(C1090=C1089,AA1090=AA1089+1))),INDEX(DATAS,AA1089+1),"")</f>
        <v/>
      </c>
      <c r="AI1089" s="60" t="str">
        <f aca="false">IF(AND(AC1089=1,AA1089&lt;2),IF(AND(C1090=C1089,AA1090=AA1089+1),IF(AC1090=1,"",INDEX(DATAS,AA1089+1)),INDEX(DATAS,AA1089+1)),"")</f>
        <v/>
      </c>
    </row>
    <row r="1090" customFormat="false" ht="15" hidden="false" customHeight="false" outlineLevel="0" collapsed="false">
      <c r="A1090" s="60" t="n">
        <v>46310</v>
      </c>
      <c r="B1090" s="0" t="n">
        <v>7</v>
      </c>
      <c r="C1090" s="0" t="n">
        <v>4346</v>
      </c>
      <c r="D1090" s="0" t="n">
        <v>291</v>
      </c>
      <c r="E1090" s="0" t="n">
        <v>2</v>
      </c>
      <c r="F1090" s="55" t="s">
        <v>547</v>
      </c>
      <c r="I1090" s="55" t="s">
        <v>162</v>
      </c>
      <c r="J1090" s="0" t="n">
        <v>68</v>
      </c>
      <c r="K1090" s="0" t="n">
        <v>68</v>
      </c>
      <c r="L1090" s="0" t="n">
        <v>239</v>
      </c>
      <c r="M1090" s="0" t="n">
        <v>765.54</v>
      </c>
      <c r="N1090" s="0" t="n">
        <v>48.16</v>
      </c>
      <c r="O1090" s="0" t="n">
        <v>31.64</v>
      </c>
      <c r="P1090" s="0" t="n">
        <v>4.91</v>
      </c>
      <c r="Q1090" s="0" t="n">
        <v>4.17</v>
      </c>
      <c r="T1090" s="0" t="n">
        <v>67.65</v>
      </c>
      <c r="U1090" s="0" t="n">
        <v>1427</v>
      </c>
      <c r="V1090" s="0" t="n">
        <v>1</v>
      </c>
      <c r="W1090" s="60" t="n">
        <v>46072</v>
      </c>
      <c r="X1090" s="55" t="n">
        <f aca="false">IF(I1090="Male",0,1)</f>
        <v>1</v>
      </c>
      <c r="Y1090" s="55" t="n">
        <f aca="false">IF(OR(I1090="DNB",I1090="Dry DNB"),1,0)</f>
        <v>0</v>
      </c>
      <c r="Z1090" s="55" t="n">
        <f aca="false">IF(ISNUMBER(W1090),A1090-W1090,"")</f>
        <v>238</v>
      </c>
      <c r="AA1090" s="55" t="n">
        <f aca="false">MATCH(A1090,DATAS,0)</f>
        <v>2</v>
      </c>
      <c r="AB1090" s="55" t="n">
        <f aca="false">IF(AND(E1090&gt;0,OR(AND(B1090&gt;=1,B1090&lt;=6),B1090=10)),1,0)</f>
        <v>0</v>
      </c>
      <c r="AC1090" s="55" t="n">
        <f aca="false">IF(AND(E1090&gt;0,B1090=10),1,0)</f>
        <v>0</v>
      </c>
      <c r="AD1090" s="55" t="n">
        <f aca="false">IF(AND(C1089=C1090,AA1089=AA1090-1),AB1089,"")</f>
        <v>0</v>
      </c>
      <c r="AE1090" s="55" t="n">
        <f aca="false">IF(AND(C1089=C1090,AA1089=AA1090-1),AC1089,"")</f>
        <v>0</v>
      </c>
      <c r="AF1090" s="55" t="n">
        <f aca="false">IF(AA1090=1,"",IF(AND(AB1090=1,AD1090&lt;&gt;1),1,0))</f>
        <v>0</v>
      </c>
      <c r="AG1090" s="55" t="n">
        <f aca="false">IF(AA1090=1,"",IF(AND(AC1090=1,AE1090&lt;&gt;1),1,0))</f>
        <v>0</v>
      </c>
      <c r="AH1090" s="60" t="str">
        <f aca="false">IF(AND(E1090&gt;0,AA1090&lt;2,NOT(AND(C1091=C1090,AA1091=AA1090+1))),INDEX(DATAS,AA1090+1),"")</f>
        <v/>
      </c>
      <c r="AI1090" s="60" t="str">
        <f aca="false">IF(AND(AC1090=1,AA1090&lt;2),IF(AND(C1091=C1090,AA1091=AA1090+1),IF(AC1091=1,"",INDEX(DATAS,AA1090+1)),INDEX(DATAS,AA1090+1)),"")</f>
        <v/>
      </c>
    </row>
    <row r="1091" customFormat="false" ht="15" hidden="false" customHeight="false" outlineLevel="0" collapsed="false">
      <c r="A1091" s="60" t="n">
        <v>46309</v>
      </c>
      <c r="B1091" s="0" t="n">
        <v>5</v>
      </c>
      <c r="C1091" s="0" t="n">
        <v>4351</v>
      </c>
      <c r="D1091" s="0" t="n">
        <v>57</v>
      </c>
      <c r="E1091" s="0" t="n">
        <v>3</v>
      </c>
      <c r="F1091" s="55" t="s">
        <v>548</v>
      </c>
      <c r="G1091" s="0" t="n">
        <v>36.1</v>
      </c>
      <c r="H1091" s="0" t="n">
        <v>36</v>
      </c>
      <c r="I1091" s="55" t="s">
        <v>166</v>
      </c>
      <c r="J1091" s="0" t="n">
        <v>57</v>
      </c>
      <c r="M1091" s="0" t="n">
        <v>765.85</v>
      </c>
      <c r="N1091" s="0" t="n">
        <v>68.24</v>
      </c>
      <c r="O1091" s="0" t="n">
        <v>41.31</v>
      </c>
      <c r="P1091" s="0" t="n">
        <v>4.15</v>
      </c>
      <c r="Q1091" s="0" t="n">
        <v>3.48</v>
      </c>
      <c r="R1091" s="0" t="n">
        <v>3918</v>
      </c>
      <c r="S1091" s="0" t="n">
        <v>7876</v>
      </c>
      <c r="U1091" s="0" t="n">
        <v>1424</v>
      </c>
      <c r="V1091" s="0" t="n">
        <v>0</v>
      </c>
      <c r="X1091" s="55" t="n">
        <f aca="false">IF(I1091="Male",0,1)</f>
        <v>1</v>
      </c>
      <c r="Y1091" s="55" t="n">
        <f aca="false">IF(OR(I1091="DNB",I1091="Dry DNB"),1,0)</f>
        <v>0</v>
      </c>
      <c r="Z1091" s="0" t="str">
        <f aca="false">IF(ISNUMBER(W1091),A1091-W1091,"")</f>
        <v/>
      </c>
      <c r="AA1091" s="55" t="n">
        <f aca="false">MATCH(A1091,DATAS,0)</f>
        <v>1</v>
      </c>
      <c r="AB1091" s="55" t="n">
        <f aca="false">IF(AND(E1091&gt;0,OR(AND(B1091&gt;=1,B1091&lt;=6),B1091=10)),1,0)</f>
        <v>1</v>
      </c>
      <c r="AC1091" s="55" t="n">
        <f aca="false">IF(AND(E1091&gt;0,B1091=10),1,0)</f>
        <v>0</v>
      </c>
      <c r="AD1091" s="0" t="str">
        <f aca="false">IF(AND(C1090=C1091,AA1090=AA1091-1),AB1090,"")</f>
        <v/>
      </c>
      <c r="AE1091" s="0" t="str">
        <f aca="false">IF(AND(C1090=C1091,AA1090=AA1091-1),AC1090,"")</f>
        <v/>
      </c>
      <c r="AF1091" s="0" t="str">
        <f aca="false">IF(AA1091=1,"",IF(AND(AB1091=1,AD1091&lt;&gt;1),1,0))</f>
        <v/>
      </c>
      <c r="AG1091" s="0" t="str">
        <f aca="false">IF(AA1091=1,"",IF(AND(AC1091=1,AE1091&lt;&gt;1),1,0))</f>
        <v/>
      </c>
      <c r="AH1091" s="60" t="str">
        <f aca="false">IF(AND(E1091&gt;0,AA1091&lt;2,NOT(AND(C1092=C1091,AA1092=AA1091+1))),INDEX(DATAS,AA1091+1),"")</f>
        <v/>
      </c>
      <c r="AI1091" s="60" t="str">
        <f aca="false">IF(AND(AC1091=1,AA1091&lt;2),IF(AND(C1092=C1091,AA1092=AA1091+1),IF(AC1092=1,"",INDEX(DATAS,AA1091+1)),INDEX(DATAS,AA1091+1)),"")</f>
        <v/>
      </c>
    </row>
    <row r="1092" customFormat="false" ht="15" hidden="false" customHeight="false" outlineLevel="0" collapsed="false">
      <c r="A1092" s="60" t="n">
        <v>46310</v>
      </c>
      <c r="B1092" s="0" t="n">
        <v>5</v>
      </c>
      <c r="C1092" s="0" t="n">
        <v>4351</v>
      </c>
      <c r="D1092" s="0" t="n">
        <v>58</v>
      </c>
      <c r="E1092" s="0" t="n">
        <v>3</v>
      </c>
      <c r="F1092" s="55" t="s">
        <v>548</v>
      </c>
      <c r="G1092" s="0" t="n">
        <v>37</v>
      </c>
      <c r="H1092" s="0" t="n">
        <v>36</v>
      </c>
      <c r="I1092" s="55" t="s">
        <v>166</v>
      </c>
      <c r="J1092" s="0" t="n">
        <v>58</v>
      </c>
      <c r="M1092" s="0" t="n">
        <v>765.85</v>
      </c>
      <c r="N1092" s="0" t="n">
        <v>68.24</v>
      </c>
      <c r="O1092" s="0" t="n">
        <v>41.31</v>
      </c>
      <c r="P1092" s="0" t="n">
        <v>4.15</v>
      </c>
      <c r="Q1092" s="0" t="n">
        <v>3.48</v>
      </c>
      <c r="U1092" s="0" t="n">
        <v>1425</v>
      </c>
      <c r="V1092" s="0" t="n">
        <v>0</v>
      </c>
      <c r="X1092" s="55" t="n">
        <f aca="false">IF(I1092="Male",0,1)</f>
        <v>1</v>
      </c>
      <c r="Y1092" s="55" t="n">
        <f aca="false">IF(OR(I1092="DNB",I1092="Dry DNB"),1,0)</f>
        <v>0</v>
      </c>
      <c r="Z1092" s="0" t="str">
        <f aca="false">IF(ISNUMBER(W1092),A1092-W1092,"")</f>
        <v/>
      </c>
      <c r="AA1092" s="55" t="n">
        <f aca="false">MATCH(A1092,DATAS,0)</f>
        <v>2</v>
      </c>
      <c r="AB1092" s="55" t="n">
        <f aca="false">IF(AND(E1092&gt;0,OR(AND(B1092&gt;=1,B1092&lt;=6),B1092=10)),1,0)</f>
        <v>1</v>
      </c>
      <c r="AC1092" s="55" t="n">
        <f aca="false">IF(AND(E1092&gt;0,B1092=10),1,0)</f>
        <v>0</v>
      </c>
      <c r="AD1092" s="55" t="n">
        <f aca="false">IF(AND(C1091=C1092,AA1091=AA1092-1),AB1091,"")</f>
        <v>1</v>
      </c>
      <c r="AE1092" s="55" t="n">
        <f aca="false">IF(AND(C1091=C1092,AA1091=AA1092-1),AC1091,"")</f>
        <v>0</v>
      </c>
      <c r="AF1092" s="55" t="n">
        <f aca="false">IF(AA1092=1,"",IF(AND(AB1092=1,AD1092&lt;&gt;1),1,0))</f>
        <v>0</v>
      </c>
      <c r="AG1092" s="55" t="n">
        <f aca="false">IF(AA1092=1,"",IF(AND(AC1092=1,AE1092&lt;&gt;1),1,0))</f>
        <v>0</v>
      </c>
      <c r="AH1092" s="60" t="str">
        <f aca="false">IF(AND(E1092&gt;0,AA1092&lt;2,NOT(AND(C1093=C1092,AA1093=AA1092+1))),INDEX(DATAS,AA1092+1),"")</f>
        <v/>
      </c>
      <c r="AI1092" s="60" t="str">
        <f aca="false">IF(AND(AC1092=1,AA1092&lt;2),IF(AND(C1093=C1092,AA1093=AA1092+1),IF(AC1093=1,"",INDEX(DATAS,AA1092+1)),INDEX(DATAS,AA1092+1)),"")</f>
        <v/>
      </c>
    </row>
    <row r="1093" customFormat="false" ht="15" hidden="false" customHeight="false" outlineLevel="0" collapsed="false">
      <c r="A1093" s="60" t="n">
        <v>46309</v>
      </c>
      <c r="B1093" s="0" t="n">
        <v>2</v>
      </c>
      <c r="C1093" s="0" t="n">
        <v>4352</v>
      </c>
      <c r="D1093" s="0" t="n">
        <v>99</v>
      </c>
      <c r="E1093" s="0" t="n">
        <v>3</v>
      </c>
      <c r="F1093" s="55" t="s">
        <v>549</v>
      </c>
      <c r="G1093" s="0" t="n">
        <v>61.8</v>
      </c>
      <c r="H1093" s="0" t="n">
        <v>59</v>
      </c>
      <c r="I1093" s="55" t="s">
        <v>177</v>
      </c>
      <c r="J1093" s="0" t="n">
        <v>99</v>
      </c>
      <c r="K1093" s="0" t="n">
        <v>64</v>
      </c>
      <c r="M1093" s="0" t="n">
        <v>722.72</v>
      </c>
      <c r="N1093" s="0" t="n">
        <v>62.01</v>
      </c>
      <c r="O1093" s="0" t="n">
        <v>34.85</v>
      </c>
      <c r="P1093" s="0" t="n">
        <v>2.49</v>
      </c>
      <c r="Q1093" s="0" t="n">
        <v>3.13</v>
      </c>
      <c r="R1093" s="0" t="n">
        <v>5550</v>
      </c>
      <c r="S1093" s="0" t="n">
        <v>11156</v>
      </c>
      <c r="T1093" s="0" t="n">
        <v>65.95</v>
      </c>
      <c r="U1093" s="0" t="n">
        <v>1419</v>
      </c>
      <c r="V1093" s="0" t="n">
        <v>1</v>
      </c>
      <c r="W1093" s="60" t="n">
        <v>46275</v>
      </c>
      <c r="X1093" s="55" t="n">
        <f aca="false">IF(I1093="Male",0,1)</f>
        <v>1</v>
      </c>
      <c r="Y1093" s="55" t="n">
        <f aca="false">IF(OR(I1093="DNB",I1093="Dry DNB"),1,0)</f>
        <v>0</v>
      </c>
      <c r="Z1093" s="55" t="n">
        <f aca="false">IF(ISNUMBER(W1093),A1093-W1093,"")</f>
        <v>34</v>
      </c>
      <c r="AA1093" s="55" t="n">
        <f aca="false">MATCH(A1093,DATAS,0)</f>
        <v>1</v>
      </c>
      <c r="AB1093" s="55" t="n">
        <f aca="false">IF(AND(E1093&gt;0,OR(AND(B1093&gt;=1,B1093&lt;=6),B1093=10)),1,0)</f>
        <v>1</v>
      </c>
      <c r="AC1093" s="55" t="n">
        <f aca="false">IF(AND(E1093&gt;0,B1093=10),1,0)</f>
        <v>0</v>
      </c>
      <c r="AD1093" s="0" t="str">
        <f aca="false">IF(AND(C1092=C1093,AA1092=AA1093-1),AB1092,"")</f>
        <v/>
      </c>
      <c r="AE1093" s="0" t="str">
        <f aca="false">IF(AND(C1092=C1093,AA1092=AA1093-1),AC1092,"")</f>
        <v/>
      </c>
      <c r="AF1093" s="0" t="str">
        <f aca="false">IF(AA1093=1,"",IF(AND(AB1093=1,AD1093&lt;&gt;1),1,0))</f>
        <v/>
      </c>
      <c r="AG1093" s="0" t="str">
        <f aca="false">IF(AA1093=1,"",IF(AND(AC1093=1,AE1093&lt;&gt;1),1,0))</f>
        <v/>
      </c>
      <c r="AH1093" s="60" t="str">
        <f aca="false">IF(AND(E1093&gt;0,AA1093&lt;2,NOT(AND(C1094=C1093,AA1094=AA1093+1))),INDEX(DATAS,AA1093+1),"")</f>
        <v/>
      </c>
      <c r="AI1093" s="60" t="str">
        <f aca="false">IF(AND(AC1093=1,AA1093&lt;2),IF(AND(C1094=C1093,AA1094=AA1093+1),IF(AC1094=1,"",INDEX(DATAS,AA1093+1)),INDEX(DATAS,AA1093+1)),"")</f>
        <v/>
      </c>
    </row>
    <row r="1094" customFormat="false" ht="15" hidden="false" customHeight="false" outlineLevel="0" collapsed="false">
      <c r="A1094" s="60" t="n">
        <v>46310</v>
      </c>
      <c r="B1094" s="0" t="n">
        <v>2</v>
      </c>
      <c r="C1094" s="0" t="n">
        <v>4352</v>
      </c>
      <c r="D1094" s="0" t="n">
        <v>100</v>
      </c>
      <c r="E1094" s="0" t="n">
        <v>3</v>
      </c>
      <c r="F1094" s="55" t="s">
        <v>549</v>
      </c>
      <c r="G1094" s="0" t="n">
        <v>65.3</v>
      </c>
      <c r="H1094" s="0" t="n">
        <v>59</v>
      </c>
      <c r="I1094" s="55" t="s">
        <v>177</v>
      </c>
      <c r="J1094" s="0" t="n">
        <v>100</v>
      </c>
      <c r="K1094" s="0" t="n">
        <v>64</v>
      </c>
      <c r="M1094" s="0" t="n">
        <v>722.72</v>
      </c>
      <c r="N1094" s="0" t="n">
        <v>62.01</v>
      </c>
      <c r="O1094" s="0" t="n">
        <v>34.85</v>
      </c>
      <c r="P1094" s="0" t="n">
        <v>2.49</v>
      </c>
      <c r="Q1094" s="0" t="n">
        <v>3.13</v>
      </c>
      <c r="T1094" s="0" t="n">
        <v>65.95</v>
      </c>
      <c r="U1094" s="0" t="n">
        <v>1420</v>
      </c>
      <c r="V1094" s="0" t="n">
        <v>1</v>
      </c>
      <c r="W1094" s="60" t="n">
        <v>46275</v>
      </c>
      <c r="X1094" s="55" t="n">
        <f aca="false">IF(I1094="Male",0,1)</f>
        <v>1</v>
      </c>
      <c r="Y1094" s="55" t="n">
        <f aca="false">IF(OR(I1094="DNB",I1094="Dry DNB"),1,0)</f>
        <v>0</v>
      </c>
      <c r="Z1094" s="55" t="n">
        <f aca="false">IF(ISNUMBER(W1094),A1094-W1094,"")</f>
        <v>35</v>
      </c>
      <c r="AA1094" s="55" t="n">
        <f aca="false">MATCH(A1094,DATAS,0)</f>
        <v>2</v>
      </c>
      <c r="AB1094" s="55" t="n">
        <f aca="false">IF(AND(E1094&gt;0,OR(AND(B1094&gt;=1,B1094&lt;=6),B1094=10)),1,0)</f>
        <v>1</v>
      </c>
      <c r="AC1094" s="55" t="n">
        <f aca="false">IF(AND(E1094&gt;0,B1094=10),1,0)</f>
        <v>0</v>
      </c>
      <c r="AD1094" s="55" t="n">
        <f aca="false">IF(AND(C1093=C1094,AA1093=AA1094-1),AB1093,"")</f>
        <v>1</v>
      </c>
      <c r="AE1094" s="55" t="n">
        <f aca="false">IF(AND(C1093=C1094,AA1093=AA1094-1),AC1093,"")</f>
        <v>0</v>
      </c>
      <c r="AF1094" s="55" t="n">
        <f aca="false">IF(AA1094=1,"",IF(AND(AB1094=1,AD1094&lt;&gt;1),1,0))</f>
        <v>0</v>
      </c>
      <c r="AG1094" s="55" t="n">
        <f aca="false">IF(AA1094=1,"",IF(AND(AC1094=1,AE1094&lt;&gt;1),1,0))</f>
        <v>0</v>
      </c>
      <c r="AH1094" s="60" t="str">
        <f aca="false">IF(AND(E1094&gt;0,AA1094&lt;2,NOT(AND(C1095=C1094,AA1095=AA1094+1))),INDEX(DATAS,AA1094+1),"")</f>
        <v/>
      </c>
      <c r="AI1094" s="60" t="str">
        <f aca="false">IF(AND(AC1094=1,AA1094&lt;2),IF(AND(C1095=C1094,AA1095=AA1094+1),IF(AC1095=1,"",INDEX(DATAS,AA1094+1)),INDEX(DATAS,AA1094+1)),"")</f>
        <v/>
      </c>
    </row>
    <row r="1095" customFormat="false" ht="15" hidden="false" customHeight="false" outlineLevel="0" collapsed="false">
      <c r="A1095" s="60" t="n">
        <v>46309</v>
      </c>
      <c r="B1095" s="0" t="n">
        <v>5</v>
      </c>
      <c r="C1095" s="0" t="n">
        <v>4353</v>
      </c>
      <c r="D1095" s="0" t="n">
        <v>190</v>
      </c>
      <c r="E1095" s="0" t="n">
        <v>2</v>
      </c>
      <c r="F1095" s="55" t="s">
        <v>550</v>
      </c>
      <c r="G1095" s="0" t="n">
        <v>38.5</v>
      </c>
      <c r="H1095" s="0" t="n">
        <v>43</v>
      </c>
      <c r="I1095" s="55" t="s">
        <v>157</v>
      </c>
      <c r="J1095" s="0" t="n">
        <v>134</v>
      </c>
      <c r="K1095" s="0" t="n">
        <v>64</v>
      </c>
      <c r="L1095" s="0" t="n">
        <v>56</v>
      </c>
      <c r="M1095" s="0" t="n">
        <v>664.21</v>
      </c>
      <c r="N1095" s="0" t="n">
        <v>47.82</v>
      </c>
      <c r="O1095" s="0" t="n">
        <v>30.95</v>
      </c>
      <c r="P1095" s="0" t="n">
        <v>4.05</v>
      </c>
      <c r="Q1095" s="0" t="n">
        <v>3.28</v>
      </c>
      <c r="R1095" s="0" t="n">
        <v>5082</v>
      </c>
      <c r="S1095" s="0" t="n">
        <v>9933</v>
      </c>
      <c r="T1095" s="0" t="n">
        <v>57.6</v>
      </c>
      <c r="U1095" s="0" t="n">
        <v>1418</v>
      </c>
      <c r="V1095" s="0" t="n">
        <v>2</v>
      </c>
      <c r="W1095" s="60" t="n">
        <v>46254</v>
      </c>
      <c r="X1095" s="55" t="n">
        <f aca="false">IF(I1095="Male",0,1)</f>
        <v>1</v>
      </c>
      <c r="Y1095" s="55" t="n">
        <f aca="false">IF(OR(I1095="DNB",I1095="Dry DNB"),1,0)</f>
        <v>0</v>
      </c>
      <c r="Z1095" s="55" t="n">
        <f aca="false">IF(ISNUMBER(W1095),A1095-W1095,"")</f>
        <v>55</v>
      </c>
      <c r="AA1095" s="55" t="n">
        <f aca="false">MATCH(A1095,DATAS,0)</f>
        <v>1</v>
      </c>
      <c r="AB1095" s="55" t="n">
        <f aca="false">IF(AND(E1095&gt;0,OR(AND(B1095&gt;=1,B1095&lt;=6),B1095=10)),1,0)</f>
        <v>1</v>
      </c>
      <c r="AC1095" s="55" t="n">
        <f aca="false">IF(AND(E1095&gt;0,B1095=10),1,0)</f>
        <v>0</v>
      </c>
      <c r="AD1095" s="0" t="str">
        <f aca="false">IF(AND(C1094=C1095,AA1094=AA1095-1),AB1094,"")</f>
        <v/>
      </c>
      <c r="AE1095" s="0" t="str">
        <f aca="false">IF(AND(C1094=C1095,AA1094=AA1095-1),AC1094,"")</f>
        <v/>
      </c>
      <c r="AF1095" s="0" t="str">
        <f aca="false">IF(AA1095=1,"",IF(AND(AB1095=1,AD1095&lt;&gt;1),1,0))</f>
        <v/>
      </c>
      <c r="AG1095" s="0" t="str">
        <f aca="false">IF(AA1095=1,"",IF(AND(AC1095=1,AE1095&lt;&gt;1),1,0))</f>
        <v/>
      </c>
      <c r="AH1095" s="60" t="str">
        <f aca="false">IF(AND(E1095&gt;0,AA1095&lt;2,NOT(AND(C1096=C1095,AA1096=AA1095+1))),INDEX(DATAS,AA1095+1),"")</f>
        <v/>
      </c>
      <c r="AI1095" s="60" t="str">
        <f aca="false">IF(AND(AC1095=1,AA1095&lt;2),IF(AND(C1096=C1095,AA1096=AA1095+1),IF(AC1096=1,"",INDEX(DATAS,AA1095+1)),INDEX(DATAS,AA1095+1)),"")</f>
        <v/>
      </c>
    </row>
    <row r="1096" customFormat="false" ht="15" hidden="false" customHeight="false" outlineLevel="0" collapsed="false">
      <c r="A1096" s="60" t="n">
        <v>46310</v>
      </c>
      <c r="B1096" s="0" t="n">
        <v>5</v>
      </c>
      <c r="C1096" s="0" t="n">
        <v>4353</v>
      </c>
      <c r="D1096" s="0" t="n">
        <v>191</v>
      </c>
      <c r="E1096" s="0" t="n">
        <v>2</v>
      </c>
      <c r="F1096" s="55" t="s">
        <v>550</v>
      </c>
      <c r="G1096" s="0" t="n">
        <v>46</v>
      </c>
      <c r="H1096" s="0" t="n">
        <v>43</v>
      </c>
      <c r="I1096" s="55" t="s">
        <v>157</v>
      </c>
      <c r="J1096" s="0" t="n">
        <v>134</v>
      </c>
      <c r="K1096" s="0" t="n">
        <v>64</v>
      </c>
      <c r="L1096" s="0" t="n">
        <v>57</v>
      </c>
      <c r="M1096" s="0" t="n">
        <v>664.21</v>
      </c>
      <c r="N1096" s="0" t="n">
        <v>47.82</v>
      </c>
      <c r="O1096" s="0" t="n">
        <v>30.95</v>
      </c>
      <c r="P1096" s="0" t="n">
        <v>4.05</v>
      </c>
      <c r="Q1096" s="0" t="n">
        <v>3.28</v>
      </c>
      <c r="T1096" s="0" t="n">
        <v>57.6</v>
      </c>
      <c r="U1096" s="0" t="n">
        <v>1419</v>
      </c>
      <c r="V1096" s="0" t="n">
        <v>2</v>
      </c>
      <c r="W1096" s="60" t="n">
        <v>46254</v>
      </c>
      <c r="X1096" s="55" t="n">
        <f aca="false">IF(I1096="Male",0,1)</f>
        <v>1</v>
      </c>
      <c r="Y1096" s="55" t="n">
        <f aca="false">IF(OR(I1096="DNB",I1096="Dry DNB"),1,0)</f>
        <v>0</v>
      </c>
      <c r="Z1096" s="55" t="n">
        <f aca="false">IF(ISNUMBER(W1096),A1096-W1096,"")</f>
        <v>56</v>
      </c>
      <c r="AA1096" s="55" t="n">
        <f aca="false">MATCH(A1096,DATAS,0)</f>
        <v>2</v>
      </c>
      <c r="AB1096" s="55" t="n">
        <f aca="false">IF(AND(E1096&gt;0,OR(AND(B1096&gt;=1,B1096&lt;=6),B1096=10)),1,0)</f>
        <v>1</v>
      </c>
      <c r="AC1096" s="55" t="n">
        <f aca="false">IF(AND(E1096&gt;0,B1096=10),1,0)</f>
        <v>0</v>
      </c>
      <c r="AD1096" s="55" t="n">
        <f aca="false">IF(AND(C1095=C1096,AA1095=AA1096-1),AB1095,"")</f>
        <v>1</v>
      </c>
      <c r="AE1096" s="55" t="n">
        <f aca="false">IF(AND(C1095=C1096,AA1095=AA1096-1),AC1095,"")</f>
        <v>0</v>
      </c>
      <c r="AF1096" s="55" t="n">
        <f aca="false">IF(AA1096=1,"",IF(AND(AB1096=1,AD1096&lt;&gt;1),1,0))</f>
        <v>0</v>
      </c>
      <c r="AG1096" s="55" t="n">
        <f aca="false">IF(AA1096=1,"",IF(AND(AC1096=1,AE1096&lt;&gt;1),1,0))</f>
        <v>0</v>
      </c>
      <c r="AH1096" s="60" t="str">
        <f aca="false">IF(AND(E1096&gt;0,AA1096&lt;2,NOT(AND(C1097=C1096,AA1097=AA1096+1))),INDEX(DATAS,AA1096+1),"")</f>
        <v/>
      </c>
      <c r="AI1096" s="60" t="str">
        <f aca="false">IF(AND(AC1096=1,AA1096&lt;2),IF(AND(C1097=C1096,AA1097=AA1096+1),IF(AC1097=1,"",INDEX(DATAS,AA1096+1)),INDEX(DATAS,AA1096+1)),"")</f>
        <v/>
      </c>
    </row>
    <row r="1097" customFormat="false" ht="15" hidden="false" customHeight="false" outlineLevel="0" collapsed="false">
      <c r="A1097" s="60" t="n">
        <v>46309</v>
      </c>
      <c r="B1097" s="0" t="n">
        <v>5</v>
      </c>
      <c r="C1097" s="0" t="n">
        <v>4356</v>
      </c>
      <c r="D1097" s="0" t="n">
        <v>432</v>
      </c>
      <c r="E1097" s="0" t="n">
        <v>2</v>
      </c>
      <c r="F1097" s="55" t="s">
        <v>551</v>
      </c>
      <c r="G1097" s="0" t="n">
        <v>41</v>
      </c>
      <c r="H1097" s="0" t="n">
        <v>38</v>
      </c>
      <c r="I1097" s="55" t="s">
        <v>157</v>
      </c>
      <c r="J1097" s="0" t="n">
        <v>313</v>
      </c>
      <c r="K1097" s="0" t="n">
        <v>61</v>
      </c>
      <c r="L1097" s="0" t="n">
        <v>119</v>
      </c>
      <c r="M1097" s="0" t="n">
        <v>958.56</v>
      </c>
      <c r="N1097" s="0" t="n">
        <v>58.41</v>
      </c>
      <c r="O1097" s="0" t="n">
        <v>34.6</v>
      </c>
      <c r="P1097" s="0" t="n">
        <v>4.3</v>
      </c>
      <c r="Q1097" s="0" t="n">
        <v>4.08</v>
      </c>
      <c r="R1097" s="0" t="n">
        <v>5748</v>
      </c>
      <c r="S1097" s="0" t="n">
        <v>11742</v>
      </c>
      <c r="T1097" s="0" t="n">
        <v>61.65</v>
      </c>
      <c r="U1097" s="0" t="n">
        <v>1417</v>
      </c>
      <c r="V1097" s="0" t="n">
        <v>6</v>
      </c>
      <c r="W1097" s="60" t="n">
        <v>46191</v>
      </c>
      <c r="X1097" s="55" t="n">
        <f aca="false">IF(I1097="Male",0,1)</f>
        <v>1</v>
      </c>
      <c r="Y1097" s="55" t="n">
        <f aca="false">IF(OR(I1097="DNB",I1097="Dry DNB"),1,0)</f>
        <v>0</v>
      </c>
      <c r="Z1097" s="55" t="n">
        <f aca="false">IF(ISNUMBER(W1097),A1097-W1097,"")</f>
        <v>118</v>
      </c>
      <c r="AA1097" s="55" t="n">
        <f aca="false">MATCH(A1097,DATAS,0)</f>
        <v>1</v>
      </c>
      <c r="AB1097" s="55" t="n">
        <f aca="false">IF(AND(E1097&gt;0,OR(AND(B1097&gt;=1,B1097&lt;=6),B1097=10)),1,0)</f>
        <v>1</v>
      </c>
      <c r="AC1097" s="55" t="n">
        <f aca="false">IF(AND(E1097&gt;0,B1097=10),1,0)</f>
        <v>0</v>
      </c>
      <c r="AD1097" s="0" t="str">
        <f aca="false">IF(AND(C1096=C1097,AA1096=AA1097-1),AB1096,"")</f>
        <v/>
      </c>
      <c r="AE1097" s="0" t="str">
        <f aca="false">IF(AND(C1096=C1097,AA1096=AA1097-1),AC1096,"")</f>
        <v/>
      </c>
      <c r="AF1097" s="0" t="str">
        <f aca="false">IF(AA1097=1,"",IF(AND(AB1097=1,AD1097&lt;&gt;1),1,0))</f>
        <v/>
      </c>
      <c r="AG1097" s="0" t="str">
        <f aca="false">IF(AA1097=1,"",IF(AND(AC1097=1,AE1097&lt;&gt;1),1,0))</f>
        <v/>
      </c>
      <c r="AH1097" s="60" t="str">
        <f aca="false">IF(AND(E1097&gt;0,AA1097&lt;2,NOT(AND(C1098=C1097,AA1098=AA1097+1))),INDEX(DATAS,AA1097+1),"")</f>
        <v/>
      </c>
      <c r="AI1097" s="60" t="str">
        <f aca="false">IF(AND(AC1097=1,AA1097&lt;2),IF(AND(C1098=C1097,AA1098=AA1097+1),IF(AC1098=1,"",INDEX(DATAS,AA1097+1)),INDEX(DATAS,AA1097+1)),"")</f>
        <v/>
      </c>
    </row>
    <row r="1098" customFormat="false" ht="15" hidden="false" customHeight="false" outlineLevel="0" collapsed="false">
      <c r="A1098" s="60" t="n">
        <v>46310</v>
      </c>
      <c r="B1098" s="0" t="n">
        <v>5</v>
      </c>
      <c r="C1098" s="0" t="n">
        <v>4356</v>
      </c>
      <c r="D1098" s="0" t="n">
        <v>433</v>
      </c>
      <c r="E1098" s="0" t="n">
        <v>2</v>
      </c>
      <c r="F1098" s="55" t="s">
        <v>551</v>
      </c>
      <c r="G1098" s="0" t="n">
        <v>41.5</v>
      </c>
      <c r="H1098" s="0" t="n">
        <v>38</v>
      </c>
      <c r="I1098" s="55" t="s">
        <v>157</v>
      </c>
      <c r="J1098" s="0" t="n">
        <v>313</v>
      </c>
      <c r="K1098" s="0" t="n">
        <v>61</v>
      </c>
      <c r="L1098" s="0" t="n">
        <v>120</v>
      </c>
      <c r="M1098" s="0" t="n">
        <v>958.56</v>
      </c>
      <c r="N1098" s="0" t="n">
        <v>58.41</v>
      </c>
      <c r="O1098" s="0" t="n">
        <v>34.6</v>
      </c>
      <c r="P1098" s="0" t="n">
        <v>4.3</v>
      </c>
      <c r="Q1098" s="0" t="n">
        <v>4.08</v>
      </c>
      <c r="T1098" s="0" t="n">
        <v>61.65</v>
      </c>
      <c r="U1098" s="0" t="n">
        <v>1418</v>
      </c>
      <c r="V1098" s="0" t="n">
        <v>6</v>
      </c>
      <c r="W1098" s="60" t="n">
        <v>46191</v>
      </c>
      <c r="X1098" s="55" t="n">
        <f aca="false">IF(I1098="Male",0,1)</f>
        <v>1</v>
      </c>
      <c r="Y1098" s="55" t="n">
        <f aca="false">IF(OR(I1098="DNB",I1098="Dry DNB"),1,0)</f>
        <v>0</v>
      </c>
      <c r="Z1098" s="55" t="n">
        <f aca="false">IF(ISNUMBER(W1098),A1098-W1098,"")</f>
        <v>119</v>
      </c>
      <c r="AA1098" s="55" t="n">
        <f aca="false">MATCH(A1098,DATAS,0)</f>
        <v>2</v>
      </c>
      <c r="AB1098" s="55" t="n">
        <f aca="false">IF(AND(E1098&gt;0,OR(AND(B1098&gt;=1,B1098&lt;=6),B1098=10)),1,0)</f>
        <v>1</v>
      </c>
      <c r="AC1098" s="55" t="n">
        <f aca="false">IF(AND(E1098&gt;0,B1098=10),1,0)</f>
        <v>0</v>
      </c>
      <c r="AD1098" s="55" t="n">
        <f aca="false">IF(AND(C1097=C1098,AA1097=AA1098-1),AB1097,"")</f>
        <v>1</v>
      </c>
      <c r="AE1098" s="55" t="n">
        <f aca="false">IF(AND(C1097=C1098,AA1097=AA1098-1),AC1097,"")</f>
        <v>0</v>
      </c>
      <c r="AF1098" s="55" t="n">
        <f aca="false">IF(AA1098=1,"",IF(AND(AB1098=1,AD1098&lt;&gt;1),1,0))</f>
        <v>0</v>
      </c>
      <c r="AG1098" s="55" t="n">
        <f aca="false">IF(AA1098=1,"",IF(AND(AC1098=1,AE1098&lt;&gt;1),1,0))</f>
        <v>0</v>
      </c>
      <c r="AH1098" s="60" t="str">
        <f aca="false">IF(AND(E1098&gt;0,AA1098&lt;2,NOT(AND(C1099=C1098,AA1099=AA1098+1))),INDEX(DATAS,AA1098+1),"")</f>
        <v/>
      </c>
      <c r="AI1098" s="60" t="str">
        <f aca="false">IF(AND(AC1098=1,AA1098&lt;2),IF(AND(C1099=C1098,AA1099=AA1098+1),IF(AC1099=1,"",INDEX(DATAS,AA1098+1)),INDEX(DATAS,AA1098+1)),"")</f>
        <v/>
      </c>
    </row>
    <row r="1099" customFormat="false" ht="15" hidden="false" customHeight="false" outlineLevel="0" collapsed="false">
      <c r="A1099" s="60" t="n">
        <v>46309</v>
      </c>
      <c r="B1099" s="0" t="n">
        <v>2</v>
      </c>
      <c r="C1099" s="0" t="n">
        <v>4357</v>
      </c>
      <c r="D1099" s="0" t="n">
        <v>75</v>
      </c>
      <c r="E1099" s="0" t="n">
        <v>3</v>
      </c>
      <c r="F1099" s="55" t="s">
        <v>551</v>
      </c>
      <c r="G1099" s="0" t="n">
        <v>57</v>
      </c>
      <c r="H1099" s="0" t="n">
        <v>52</v>
      </c>
      <c r="I1099" s="55" t="s">
        <v>187</v>
      </c>
      <c r="J1099" s="0" t="n">
        <v>75</v>
      </c>
      <c r="K1099" s="0" t="n">
        <v>68</v>
      </c>
      <c r="M1099" s="0" t="n">
        <v>419.04</v>
      </c>
      <c r="N1099" s="0" t="n">
        <v>79.03</v>
      </c>
      <c r="O1099" s="0" t="n">
        <v>40.21</v>
      </c>
      <c r="P1099" s="0" t="n">
        <v>3.04</v>
      </c>
      <c r="Q1099" s="0" t="n">
        <v>3.56</v>
      </c>
      <c r="R1099" s="0" t="n">
        <v>4942</v>
      </c>
      <c r="S1099" s="0" t="n">
        <v>9934</v>
      </c>
      <c r="U1099" s="0" t="n">
        <v>1417</v>
      </c>
      <c r="V1099" s="0" t="n">
        <v>1</v>
      </c>
      <c r="W1099" s="60" t="n">
        <v>46303</v>
      </c>
      <c r="X1099" s="55" t="n">
        <f aca="false">IF(I1099="Male",0,1)</f>
        <v>1</v>
      </c>
      <c r="Y1099" s="55" t="n">
        <f aca="false">IF(OR(I1099="DNB",I1099="Dry DNB"),1,0)</f>
        <v>0</v>
      </c>
      <c r="Z1099" s="55" t="n">
        <f aca="false">IF(ISNUMBER(W1099),A1099-W1099,"")</f>
        <v>6</v>
      </c>
      <c r="AA1099" s="55" t="n">
        <f aca="false">MATCH(A1099,DATAS,0)</f>
        <v>1</v>
      </c>
      <c r="AB1099" s="55" t="n">
        <f aca="false">IF(AND(E1099&gt;0,OR(AND(B1099&gt;=1,B1099&lt;=6),B1099=10)),1,0)</f>
        <v>1</v>
      </c>
      <c r="AC1099" s="55" t="n">
        <f aca="false">IF(AND(E1099&gt;0,B1099=10),1,0)</f>
        <v>0</v>
      </c>
      <c r="AD1099" s="0" t="str">
        <f aca="false">IF(AND(C1098=C1099,AA1098=AA1099-1),AB1098,"")</f>
        <v/>
      </c>
      <c r="AE1099" s="0" t="str">
        <f aca="false">IF(AND(C1098=C1099,AA1098=AA1099-1),AC1098,"")</f>
        <v/>
      </c>
      <c r="AF1099" s="0" t="str">
        <f aca="false">IF(AA1099=1,"",IF(AND(AB1099=1,AD1099&lt;&gt;1),1,0))</f>
        <v/>
      </c>
      <c r="AG1099" s="0" t="str">
        <f aca="false">IF(AA1099=1,"",IF(AND(AC1099=1,AE1099&lt;&gt;1),1,0))</f>
        <v/>
      </c>
      <c r="AH1099" s="60" t="str">
        <f aca="false">IF(AND(E1099&gt;0,AA1099&lt;2,NOT(AND(C1100=C1099,AA1100=AA1099+1))),INDEX(DATAS,AA1099+1),"")</f>
        <v/>
      </c>
      <c r="AI1099" s="60" t="str">
        <f aca="false">IF(AND(AC1099=1,AA1099&lt;2),IF(AND(C1100=C1099,AA1100=AA1099+1),IF(AC1100=1,"",INDEX(DATAS,AA1099+1)),INDEX(DATAS,AA1099+1)),"")</f>
        <v/>
      </c>
    </row>
    <row r="1100" customFormat="false" ht="15" hidden="false" customHeight="false" outlineLevel="0" collapsed="false">
      <c r="A1100" s="60" t="n">
        <v>46310</v>
      </c>
      <c r="B1100" s="0" t="n">
        <v>2</v>
      </c>
      <c r="C1100" s="0" t="n">
        <v>4357</v>
      </c>
      <c r="D1100" s="0" t="n">
        <v>76</v>
      </c>
      <c r="E1100" s="0" t="n">
        <v>3</v>
      </c>
      <c r="F1100" s="55" t="s">
        <v>551</v>
      </c>
      <c r="G1100" s="0" t="n">
        <v>56</v>
      </c>
      <c r="H1100" s="0" t="n">
        <v>55</v>
      </c>
      <c r="I1100" s="55" t="s">
        <v>187</v>
      </c>
      <c r="J1100" s="0" t="n">
        <v>76</v>
      </c>
      <c r="K1100" s="0" t="n">
        <v>68</v>
      </c>
      <c r="M1100" s="0" t="n">
        <v>419.04</v>
      </c>
      <c r="N1100" s="0" t="n">
        <v>79.03</v>
      </c>
      <c r="O1100" s="0" t="n">
        <v>40.21</v>
      </c>
      <c r="P1100" s="0" t="n">
        <v>3.04</v>
      </c>
      <c r="Q1100" s="0" t="n">
        <v>3.56</v>
      </c>
      <c r="U1100" s="0" t="n">
        <v>1418</v>
      </c>
      <c r="V1100" s="0" t="n">
        <v>1</v>
      </c>
      <c r="W1100" s="60" t="n">
        <v>46303</v>
      </c>
      <c r="X1100" s="55" t="n">
        <f aca="false">IF(I1100="Male",0,1)</f>
        <v>1</v>
      </c>
      <c r="Y1100" s="55" t="n">
        <f aca="false">IF(OR(I1100="DNB",I1100="Dry DNB"),1,0)</f>
        <v>0</v>
      </c>
      <c r="Z1100" s="55" t="n">
        <f aca="false">IF(ISNUMBER(W1100),A1100-W1100,"")</f>
        <v>7</v>
      </c>
      <c r="AA1100" s="55" t="n">
        <f aca="false">MATCH(A1100,DATAS,0)</f>
        <v>2</v>
      </c>
      <c r="AB1100" s="55" t="n">
        <f aca="false">IF(AND(E1100&gt;0,OR(AND(B1100&gt;=1,B1100&lt;=6),B1100=10)),1,0)</f>
        <v>1</v>
      </c>
      <c r="AC1100" s="55" t="n">
        <f aca="false">IF(AND(E1100&gt;0,B1100=10),1,0)</f>
        <v>0</v>
      </c>
      <c r="AD1100" s="55" t="n">
        <f aca="false">IF(AND(C1099=C1100,AA1099=AA1100-1),AB1099,"")</f>
        <v>1</v>
      </c>
      <c r="AE1100" s="55" t="n">
        <f aca="false">IF(AND(C1099=C1100,AA1099=AA1100-1),AC1099,"")</f>
        <v>0</v>
      </c>
      <c r="AF1100" s="55" t="n">
        <f aca="false">IF(AA1100=1,"",IF(AND(AB1100=1,AD1100&lt;&gt;1),1,0))</f>
        <v>0</v>
      </c>
      <c r="AG1100" s="55" t="n">
        <f aca="false">IF(AA1100=1,"",IF(AND(AC1100=1,AE1100&lt;&gt;1),1,0))</f>
        <v>0</v>
      </c>
      <c r="AH1100" s="60" t="str">
        <f aca="false">IF(AND(E1100&gt;0,AA1100&lt;2,NOT(AND(C1101=C1100,AA1101=AA1100+1))),INDEX(DATAS,AA1100+1),"")</f>
        <v/>
      </c>
      <c r="AI1100" s="60" t="str">
        <f aca="false">IF(AND(AC1100=1,AA1100&lt;2),IF(AND(C1101=C1100,AA1101=AA1100+1),IF(AC1101=1,"",INDEX(DATAS,AA1100+1)),INDEX(DATAS,AA1100+1)),"")</f>
        <v/>
      </c>
    </row>
    <row r="1101" customFormat="false" ht="15" hidden="false" customHeight="false" outlineLevel="0" collapsed="false">
      <c r="A1101" s="60" t="n">
        <v>46309</v>
      </c>
      <c r="B1101" s="0" t="n">
        <v>14</v>
      </c>
      <c r="C1101" s="0" t="n">
        <v>4358</v>
      </c>
      <c r="D1101" s="0" t="n">
        <v>359</v>
      </c>
      <c r="E1101" s="0" t="n">
        <v>2</v>
      </c>
      <c r="F1101" s="55" t="s">
        <v>551</v>
      </c>
      <c r="I1101" s="55" t="s">
        <v>162</v>
      </c>
      <c r="J1101" s="0" t="n">
        <v>136</v>
      </c>
      <c r="K1101" s="0" t="n">
        <v>66</v>
      </c>
      <c r="L1101" s="0" t="n">
        <v>273</v>
      </c>
      <c r="M1101" s="0" t="n">
        <v>949.47</v>
      </c>
      <c r="N1101" s="0" t="n">
        <v>51.34</v>
      </c>
      <c r="O1101" s="0" t="n">
        <v>37.94</v>
      </c>
      <c r="P1101" s="0" t="n">
        <v>3.24</v>
      </c>
      <c r="Q1101" s="0" t="n">
        <v>3.86</v>
      </c>
      <c r="R1101" s="0" t="n">
        <v>6750</v>
      </c>
      <c r="S1101" s="0" t="n">
        <v>12981</v>
      </c>
      <c r="T1101" s="0" t="n">
        <v>76.4</v>
      </c>
      <c r="U1101" s="0" t="n">
        <v>1417</v>
      </c>
      <c r="V1101" s="0" t="n">
        <v>3</v>
      </c>
      <c r="W1101" s="60" t="n">
        <v>46037</v>
      </c>
      <c r="X1101" s="55" t="n">
        <f aca="false">IF(I1101="Male",0,1)</f>
        <v>1</v>
      </c>
      <c r="Y1101" s="55" t="n">
        <f aca="false">IF(OR(I1101="DNB",I1101="Dry DNB"),1,0)</f>
        <v>0</v>
      </c>
      <c r="Z1101" s="55" t="n">
        <f aca="false">IF(ISNUMBER(W1101),A1101-W1101,"")</f>
        <v>272</v>
      </c>
      <c r="AA1101" s="55" t="n">
        <f aca="false">MATCH(A1101,DATAS,0)</f>
        <v>1</v>
      </c>
      <c r="AB1101" s="55" t="n">
        <f aca="false">IF(AND(E1101&gt;0,OR(AND(B1101&gt;=1,B1101&lt;=6),B1101=10)),1,0)</f>
        <v>0</v>
      </c>
      <c r="AC1101" s="55" t="n">
        <f aca="false">IF(AND(E1101&gt;0,B1101=10),1,0)</f>
        <v>0</v>
      </c>
      <c r="AD1101" s="0" t="str">
        <f aca="false">IF(AND(C1100=C1101,AA1100=AA1101-1),AB1100,"")</f>
        <v/>
      </c>
      <c r="AE1101" s="0" t="str">
        <f aca="false">IF(AND(C1100=C1101,AA1100=AA1101-1),AC1100,"")</f>
        <v/>
      </c>
      <c r="AF1101" s="0" t="str">
        <f aca="false">IF(AA1101=1,"",IF(AND(AB1101=1,AD1101&lt;&gt;1),1,0))</f>
        <v/>
      </c>
      <c r="AG1101" s="0" t="str">
        <f aca="false">IF(AA1101=1,"",IF(AND(AC1101=1,AE1101&lt;&gt;1),1,0))</f>
        <v/>
      </c>
      <c r="AH1101" s="60" t="str">
        <f aca="false">IF(AND(E1101&gt;0,AA1101&lt;2,NOT(AND(C1102=C1101,AA1102=AA1101+1))),INDEX(DATAS,AA1101+1),"")</f>
        <v/>
      </c>
      <c r="AI1101" s="60" t="str">
        <f aca="false">IF(AND(AC1101=1,AA1101&lt;2),IF(AND(C1102=C1101,AA1102=AA1101+1),IF(AC1102=1,"",INDEX(DATAS,AA1101+1)),INDEX(DATAS,AA1101+1)),"")</f>
        <v/>
      </c>
    </row>
    <row r="1102" customFormat="false" ht="15" hidden="false" customHeight="false" outlineLevel="0" collapsed="false">
      <c r="A1102" s="60" t="n">
        <v>46310</v>
      </c>
      <c r="B1102" s="0" t="n">
        <v>14</v>
      </c>
      <c r="C1102" s="0" t="n">
        <v>4358</v>
      </c>
      <c r="D1102" s="0" t="n">
        <v>359</v>
      </c>
      <c r="E1102" s="0" t="n">
        <v>2</v>
      </c>
      <c r="F1102" s="55" t="s">
        <v>551</v>
      </c>
      <c r="I1102" s="55" t="s">
        <v>162</v>
      </c>
      <c r="J1102" s="0" t="n">
        <v>136</v>
      </c>
      <c r="K1102" s="0" t="n">
        <v>66</v>
      </c>
      <c r="L1102" s="0" t="n">
        <v>274</v>
      </c>
      <c r="M1102" s="0" t="n">
        <v>949.47</v>
      </c>
      <c r="N1102" s="0" t="n">
        <v>51.34</v>
      </c>
      <c r="O1102" s="0" t="n">
        <v>37.94</v>
      </c>
      <c r="P1102" s="0" t="n">
        <v>3.24</v>
      </c>
      <c r="Q1102" s="0" t="n">
        <v>3.86</v>
      </c>
      <c r="T1102" s="0" t="n">
        <v>76.4</v>
      </c>
      <c r="U1102" s="0" t="n">
        <v>1418</v>
      </c>
      <c r="V1102" s="0" t="n">
        <v>3</v>
      </c>
      <c r="W1102" s="60" t="n">
        <v>46037</v>
      </c>
      <c r="X1102" s="55" t="n">
        <f aca="false">IF(I1102="Male",0,1)</f>
        <v>1</v>
      </c>
      <c r="Y1102" s="55" t="n">
        <f aca="false">IF(OR(I1102="DNB",I1102="Dry DNB"),1,0)</f>
        <v>0</v>
      </c>
      <c r="Z1102" s="55" t="n">
        <f aca="false">IF(ISNUMBER(W1102),A1102-W1102,"")</f>
        <v>273</v>
      </c>
      <c r="AA1102" s="55" t="n">
        <f aca="false">MATCH(A1102,DATAS,0)</f>
        <v>2</v>
      </c>
      <c r="AB1102" s="55" t="n">
        <f aca="false">IF(AND(E1102&gt;0,OR(AND(B1102&gt;=1,B1102&lt;=6),B1102=10)),1,0)</f>
        <v>0</v>
      </c>
      <c r="AC1102" s="55" t="n">
        <f aca="false">IF(AND(E1102&gt;0,B1102=10),1,0)</f>
        <v>0</v>
      </c>
      <c r="AD1102" s="55" t="n">
        <f aca="false">IF(AND(C1101=C1102,AA1101=AA1102-1),AB1101,"")</f>
        <v>0</v>
      </c>
      <c r="AE1102" s="55" t="n">
        <f aca="false">IF(AND(C1101=C1102,AA1101=AA1102-1),AC1101,"")</f>
        <v>0</v>
      </c>
      <c r="AF1102" s="55" t="n">
        <f aca="false">IF(AA1102=1,"",IF(AND(AB1102=1,AD1102&lt;&gt;1),1,0))</f>
        <v>0</v>
      </c>
      <c r="AG1102" s="55" t="n">
        <f aca="false">IF(AA1102=1,"",IF(AND(AC1102=1,AE1102&lt;&gt;1),1,0))</f>
        <v>0</v>
      </c>
      <c r="AH1102" s="60" t="str">
        <f aca="false">IF(AND(E1102&gt;0,AA1102&lt;2,NOT(AND(C1103=C1102,AA1103=AA1102+1))),INDEX(DATAS,AA1102+1),"")</f>
        <v/>
      </c>
      <c r="AI1102" s="60" t="str">
        <f aca="false">IF(AND(AC1102=1,AA1102&lt;2),IF(AND(C1103=C1102,AA1103=AA1102+1),IF(AC1103=1,"",INDEX(DATAS,AA1102+1)),INDEX(DATAS,AA1102+1)),"")</f>
        <v/>
      </c>
    </row>
    <row r="1103" customFormat="false" ht="15" hidden="false" customHeight="false" outlineLevel="0" collapsed="false">
      <c r="A1103" s="60" t="n">
        <v>46309</v>
      </c>
      <c r="B1103" s="0" t="n">
        <v>3</v>
      </c>
      <c r="C1103" s="0" t="n">
        <v>4360</v>
      </c>
      <c r="D1103" s="0" t="n">
        <v>97</v>
      </c>
      <c r="E1103" s="0" t="n">
        <v>3</v>
      </c>
      <c r="F1103" s="55" t="s">
        <v>551</v>
      </c>
      <c r="G1103" s="0" t="n">
        <v>54.4</v>
      </c>
      <c r="H1103" s="0" t="n">
        <v>55</v>
      </c>
      <c r="I1103" s="55" t="s">
        <v>187</v>
      </c>
      <c r="J1103" s="0" t="n">
        <v>97</v>
      </c>
      <c r="K1103" s="0" t="n">
        <v>76</v>
      </c>
      <c r="M1103" s="0" t="n">
        <v>916.18</v>
      </c>
      <c r="N1103" s="0" t="n">
        <v>59.28</v>
      </c>
      <c r="O1103" s="0" t="n">
        <v>30.14</v>
      </c>
      <c r="P1103" s="0" t="n">
        <v>9.09</v>
      </c>
      <c r="Q1103" s="0" t="n">
        <v>4.34</v>
      </c>
      <c r="R1103" s="0" t="n">
        <v>5800</v>
      </c>
      <c r="S1103" s="0" t="n">
        <v>11659</v>
      </c>
      <c r="T1103" s="0" t="n">
        <v>56.45</v>
      </c>
      <c r="U1103" s="0" t="n">
        <v>1417</v>
      </c>
      <c r="V1103" s="0" t="n">
        <v>1</v>
      </c>
      <c r="W1103" s="60" t="n">
        <v>46289</v>
      </c>
      <c r="X1103" s="55" t="n">
        <f aca="false">IF(I1103="Male",0,1)</f>
        <v>1</v>
      </c>
      <c r="Y1103" s="55" t="n">
        <f aca="false">IF(OR(I1103="DNB",I1103="Dry DNB"),1,0)</f>
        <v>0</v>
      </c>
      <c r="Z1103" s="55" t="n">
        <f aca="false">IF(ISNUMBER(W1103),A1103-W1103,"")</f>
        <v>20</v>
      </c>
      <c r="AA1103" s="55" t="n">
        <f aca="false">MATCH(A1103,DATAS,0)</f>
        <v>1</v>
      </c>
      <c r="AB1103" s="55" t="n">
        <f aca="false">IF(AND(E1103&gt;0,OR(AND(B1103&gt;=1,B1103&lt;=6),B1103=10)),1,0)</f>
        <v>1</v>
      </c>
      <c r="AC1103" s="55" t="n">
        <f aca="false">IF(AND(E1103&gt;0,B1103=10),1,0)</f>
        <v>0</v>
      </c>
      <c r="AD1103" s="0" t="str">
        <f aca="false">IF(AND(C1102=C1103,AA1102=AA1103-1),AB1102,"")</f>
        <v/>
      </c>
      <c r="AE1103" s="0" t="str">
        <f aca="false">IF(AND(C1102=C1103,AA1102=AA1103-1),AC1102,"")</f>
        <v/>
      </c>
      <c r="AF1103" s="0" t="str">
        <f aca="false">IF(AA1103=1,"",IF(AND(AB1103=1,AD1103&lt;&gt;1),1,0))</f>
        <v/>
      </c>
      <c r="AG1103" s="0" t="str">
        <f aca="false">IF(AA1103=1,"",IF(AND(AC1103=1,AE1103&lt;&gt;1),1,0))</f>
        <v/>
      </c>
      <c r="AH1103" s="60" t="str">
        <f aca="false">IF(AND(E1103&gt;0,AA1103&lt;2,NOT(AND(C1104=C1103,AA1104=AA1103+1))),INDEX(DATAS,AA1103+1),"")</f>
        <v/>
      </c>
      <c r="AI1103" s="60" t="str">
        <f aca="false">IF(AND(AC1103=1,AA1103&lt;2),IF(AND(C1104=C1103,AA1104=AA1103+1),IF(AC1104=1,"",INDEX(DATAS,AA1103+1)),INDEX(DATAS,AA1103+1)),"")</f>
        <v/>
      </c>
    </row>
    <row r="1104" customFormat="false" ht="15" hidden="false" customHeight="false" outlineLevel="0" collapsed="false">
      <c r="A1104" s="60" t="n">
        <v>46310</v>
      </c>
      <c r="B1104" s="0" t="n">
        <v>3</v>
      </c>
      <c r="C1104" s="0" t="n">
        <v>4360</v>
      </c>
      <c r="D1104" s="0" t="n">
        <v>98</v>
      </c>
      <c r="E1104" s="0" t="n">
        <v>3</v>
      </c>
      <c r="F1104" s="55" t="s">
        <v>551</v>
      </c>
      <c r="G1104" s="0" t="n">
        <v>58.6</v>
      </c>
      <c r="H1104" s="0" t="n">
        <v>54</v>
      </c>
      <c r="I1104" s="55" t="s">
        <v>187</v>
      </c>
      <c r="J1104" s="0" t="n">
        <v>98</v>
      </c>
      <c r="K1104" s="0" t="n">
        <v>76</v>
      </c>
      <c r="M1104" s="0" t="n">
        <v>916.18</v>
      </c>
      <c r="N1104" s="0" t="n">
        <v>59.28</v>
      </c>
      <c r="O1104" s="0" t="n">
        <v>30.14</v>
      </c>
      <c r="P1104" s="0" t="n">
        <v>9.09</v>
      </c>
      <c r="Q1104" s="0" t="n">
        <v>4.34</v>
      </c>
      <c r="T1104" s="0" t="n">
        <v>56.45</v>
      </c>
      <c r="U1104" s="0" t="n">
        <v>1418</v>
      </c>
      <c r="V1104" s="0" t="n">
        <v>1</v>
      </c>
      <c r="W1104" s="60" t="n">
        <v>46289</v>
      </c>
      <c r="X1104" s="55" t="n">
        <f aca="false">IF(I1104="Male",0,1)</f>
        <v>1</v>
      </c>
      <c r="Y1104" s="55" t="n">
        <f aca="false">IF(OR(I1104="DNB",I1104="Dry DNB"),1,0)</f>
        <v>0</v>
      </c>
      <c r="Z1104" s="55" t="n">
        <f aca="false">IF(ISNUMBER(W1104),A1104-W1104,"")</f>
        <v>21</v>
      </c>
      <c r="AA1104" s="55" t="n">
        <f aca="false">MATCH(A1104,DATAS,0)</f>
        <v>2</v>
      </c>
      <c r="AB1104" s="55" t="n">
        <f aca="false">IF(AND(E1104&gt;0,OR(AND(B1104&gt;=1,B1104&lt;=6),B1104=10)),1,0)</f>
        <v>1</v>
      </c>
      <c r="AC1104" s="55" t="n">
        <f aca="false">IF(AND(E1104&gt;0,B1104=10),1,0)</f>
        <v>0</v>
      </c>
      <c r="AD1104" s="55" t="n">
        <f aca="false">IF(AND(C1103=C1104,AA1103=AA1104-1),AB1103,"")</f>
        <v>1</v>
      </c>
      <c r="AE1104" s="55" t="n">
        <f aca="false">IF(AND(C1103=C1104,AA1103=AA1104-1),AC1103,"")</f>
        <v>0</v>
      </c>
      <c r="AF1104" s="55" t="n">
        <f aca="false">IF(AA1104=1,"",IF(AND(AB1104=1,AD1104&lt;&gt;1),1,0))</f>
        <v>0</v>
      </c>
      <c r="AG1104" s="55" t="n">
        <f aca="false">IF(AA1104=1,"",IF(AND(AC1104=1,AE1104&lt;&gt;1),1,0))</f>
        <v>0</v>
      </c>
      <c r="AH1104" s="60" t="str">
        <f aca="false">IF(AND(E1104&gt;0,AA1104&lt;2,NOT(AND(C1105=C1104,AA1105=AA1104+1))),INDEX(DATAS,AA1104+1),"")</f>
        <v/>
      </c>
      <c r="AI1104" s="60" t="str">
        <f aca="false">IF(AND(AC1104=1,AA1104&lt;2),IF(AND(C1105=C1104,AA1105=AA1104+1),IF(AC1105=1,"",INDEX(DATAS,AA1104+1)),INDEX(DATAS,AA1104+1)),"")</f>
        <v/>
      </c>
    </row>
    <row r="1105" customFormat="false" ht="15" hidden="false" customHeight="false" outlineLevel="0" collapsed="false">
      <c r="A1105" s="60" t="n">
        <v>46309</v>
      </c>
      <c r="B1105" s="0" t="n">
        <v>2</v>
      </c>
      <c r="C1105" s="0" t="n">
        <v>4361</v>
      </c>
      <c r="D1105" s="0" t="n">
        <v>82</v>
      </c>
      <c r="E1105" s="0" t="n">
        <v>3</v>
      </c>
      <c r="F1105" s="55" t="s">
        <v>552</v>
      </c>
      <c r="G1105" s="0" t="n">
        <v>59.5</v>
      </c>
      <c r="H1105" s="0" t="n">
        <v>56</v>
      </c>
      <c r="I1105" s="55" t="s">
        <v>187</v>
      </c>
      <c r="J1105" s="0" t="n">
        <v>82</v>
      </c>
      <c r="K1105" s="0" t="n">
        <v>68</v>
      </c>
      <c r="M1105" s="0" t="n">
        <v>613.81</v>
      </c>
      <c r="N1105" s="0" t="n">
        <v>43.92</v>
      </c>
      <c r="O1105" s="0" t="n">
        <v>29.21</v>
      </c>
      <c r="P1105" s="0" t="n">
        <v>2.43</v>
      </c>
      <c r="Q1105" s="0" t="n">
        <v>2.93</v>
      </c>
      <c r="R1105" s="0" t="n">
        <v>5509</v>
      </c>
      <c r="S1105" s="0" t="n">
        <v>11074</v>
      </c>
      <c r="U1105" s="0" t="n">
        <v>1416</v>
      </c>
      <c r="V1105" s="0" t="n">
        <v>1</v>
      </c>
      <c r="W1105" s="60" t="n">
        <v>46296</v>
      </c>
      <c r="X1105" s="55" t="n">
        <f aca="false">IF(I1105="Male",0,1)</f>
        <v>1</v>
      </c>
      <c r="Y1105" s="55" t="n">
        <f aca="false">IF(OR(I1105="DNB",I1105="Dry DNB"),1,0)</f>
        <v>0</v>
      </c>
      <c r="Z1105" s="55" t="n">
        <f aca="false">IF(ISNUMBER(W1105),A1105-W1105,"")</f>
        <v>13</v>
      </c>
      <c r="AA1105" s="55" t="n">
        <f aca="false">MATCH(A1105,DATAS,0)</f>
        <v>1</v>
      </c>
      <c r="AB1105" s="55" t="n">
        <f aca="false">IF(AND(E1105&gt;0,OR(AND(B1105&gt;=1,B1105&lt;=6),B1105=10)),1,0)</f>
        <v>1</v>
      </c>
      <c r="AC1105" s="55" t="n">
        <f aca="false">IF(AND(E1105&gt;0,B1105=10),1,0)</f>
        <v>0</v>
      </c>
      <c r="AD1105" s="0" t="str">
        <f aca="false">IF(AND(C1104=C1105,AA1104=AA1105-1),AB1104,"")</f>
        <v/>
      </c>
      <c r="AE1105" s="0" t="str">
        <f aca="false">IF(AND(C1104=C1105,AA1104=AA1105-1),AC1104,"")</f>
        <v/>
      </c>
      <c r="AF1105" s="0" t="str">
        <f aca="false">IF(AA1105=1,"",IF(AND(AB1105=1,AD1105&lt;&gt;1),1,0))</f>
        <v/>
      </c>
      <c r="AG1105" s="0" t="str">
        <f aca="false">IF(AA1105=1,"",IF(AND(AC1105=1,AE1105&lt;&gt;1),1,0))</f>
        <v/>
      </c>
      <c r="AH1105" s="60" t="str">
        <f aca="false">IF(AND(E1105&gt;0,AA1105&lt;2,NOT(AND(C1106=C1105,AA1106=AA1105+1))),INDEX(DATAS,AA1105+1),"")</f>
        <v/>
      </c>
      <c r="AI1105" s="60" t="str">
        <f aca="false">IF(AND(AC1105=1,AA1105&lt;2),IF(AND(C1106=C1105,AA1106=AA1105+1),IF(AC1106=1,"",INDEX(DATAS,AA1105+1)),INDEX(DATAS,AA1105+1)),"")</f>
        <v/>
      </c>
    </row>
    <row r="1106" customFormat="false" ht="15" hidden="false" customHeight="false" outlineLevel="0" collapsed="false">
      <c r="A1106" s="60" t="n">
        <v>46310</v>
      </c>
      <c r="B1106" s="0" t="n">
        <v>2</v>
      </c>
      <c r="C1106" s="0" t="n">
        <v>4361</v>
      </c>
      <c r="D1106" s="0" t="n">
        <v>83</v>
      </c>
      <c r="E1106" s="0" t="n">
        <v>3</v>
      </c>
      <c r="F1106" s="55" t="s">
        <v>552</v>
      </c>
      <c r="G1106" s="0" t="n">
        <v>61.4</v>
      </c>
      <c r="H1106" s="0" t="n">
        <v>58</v>
      </c>
      <c r="I1106" s="55" t="s">
        <v>187</v>
      </c>
      <c r="J1106" s="0" t="n">
        <v>83</v>
      </c>
      <c r="K1106" s="0" t="n">
        <v>68</v>
      </c>
      <c r="M1106" s="0" t="n">
        <v>613.81</v>
      </c>
      <c r="N1106" s="0" t="n">
        <v>43.92</v>
      </c>
      <c r="O1106" s="0" t="n">
        <v>29.21</v>
      </c>
      <c r="P1106" s="0" t="n">
        <v>2.43</v>
      </c>
      <c r="Q1106" s="0" t="n">
        <v>2.93</v>
      </c>
      <c r="U1106" s="0" t="n">
        <v>1417</v>
      </c>
      <c r="V1106" s="0" t="n">
        <v>1</v>
      </c>
      <c r="W1106" s="60" t="n">
        <v>46296</v>
      </c>
      <c r="X1106" s="55" t="n">
        <f aca="false">IF(I1106="Male",0,1)</f>
        <v>1</v>
      </c>
      <c r="Y1106" s="55" t="n">
        <f aca="false">IF(OR(I1106="DNB",I1106="Dry DNB"),1,0)</f>
        <v>0</v>
      </c>
      <c r="Z1106" s="55" t="n">
        <f aca="false">IF(ISNUMBER(W1106),A1106-W1106,"")</f>
        <v>14</v>
      </c>
      <c r="AA1106" s="55" t="n">
        <f aca="false">MATCH(A1106,DATAS,0)</f>
        <v>2</v>
      </c>
      <c r="AB1106" s="55" t="n">
        <f aca="false">IF(AND(E1106&gt;0,OR(AND(B1106&gt;=1,B1106&lt;=6),B1106=10)),1,0)</f>
        <v>1</v>
      </c>
      <c r="AC1106" s="55" t="n">
        <f aca="false">IF(AND(E1106&gt;0,B1106=10),1,0)</f>
        <v>0</v>
      </c>
      <c r="AD1106" s="55" t="n">
        <f aca="false">IF(AND(C1105=C1106,AA1105=AA1106-1),AB1105,"")</f>
        <v>1</v>
      </c>
      <c r="AE1106" s="55" t="n">
        <f aca="false">IF(AND(C1105=C1106,AA1105=AA1106-1),AC1105,"")</f>
        <v>0</v>
      </c>
      <c r="AF1106" s="55" t="n">
        <f aca="false">IF(AA1106=1,"",IF(AND(AB1106=1,AD1106&lt;&gt;1),1,0))</f>
        <v>0</v>
      </c>
      <c r="AG1106" s="55" t="n">
        <f aca="false">IF(AA1106=1,"",IF(AND(AC1106=1,AE1106&lt;&gt;1),1,0))</f>
        <v>0</v>
      </c>
      <c r="AH1106" s="60" t="str">
        <f aca="false">IF(AND(E1106&gt;0,AA1106&lt;2,NOT(AND(C1107=C1106,AA1107=AA1106+1))),INDEX(DATAS,AA1106+1),"")</f>
        <v/>
      </c>
      <c r="AI1106" s="60" t="str">
        <f aca="false">IF(AND(AC1106=1,AA1106&lt;2),IF(AND(C1107=C1106,AA1107=AA1106+1),IF(AC1107=1,"",INDEX(DATAS,AA1106+1)),INDEX(DATAS,AA1106+1)),"")</f>
        <v/>
      </c>
    </row>
    <row r="1107" customFormat="false" ht="15" hidden="false" customHeight="false" outlineLevel="0" collapsed="false">
      <c r="A1107" s="60" t="n">
        <v>46309</v>
      </c>
      <c r="B1107" s="0" t="n">
        <v>5</v>
      </c>
      <c r="C1107" s="0" t="n">
        <v>4362</v>
      </c>
      <c r="D1107" s="0" t="n">
        <v>297</v>
      </c>
      <c r="E1107" s="0" t="n">
        <v>2</v>
      </c>
      <c r="F1107" s="55" t="s">
        <v>552</v>
      </c>
      <c r="G1107" s="0" t="n">
        <v>46</v>
      </c>
      <c r="H1107" s="0" t="n">
        <v>40</v>
      </c>
      <c r="I1107" s="55" t="s">
        <v>157</v>
      </c>
      <c r="J1107" s="0" t="n">
        <v>189</v>
      </c>
      <c r="K1107" s="0" t="n">
        <v>66</v>
      </c>
      <c r="L1107" s="0" t="n">
        <v>108</v>
      </c>
      <c r="M1107" s="0" t="n">
        <v>124.44</v>
      </c>
      <c r="N1107" s="0" t="n">
        <v>51.23</v>
      </c>
      <c r="O1107" s="0" t="n">
        <v>18.38</v>
      </c>
      <c r="P1107" s="0" t="n">
        <v>3.15</v>
      </c>
      <c r="Q1107" s="0" t="n">
        <v>3.52</v>
      </c>
      <c r="R1107" s="0" t="n">
        <v>5520</v>
      </c>
      <c r="S1107" s="0" t="n">
        <v>10960</v>
      </c>
      <c r="T1107" s="0" t="n">
        <v>60.25</v>
      </c>
      <c r="U1107" s="0" t="n">
        <v>1416</v>
      </c>
      <c r="V1107" s="0" t="n">
        <v>5</v>
      </c>
      <c r="W1107" s="60" t="n">
        <v>46202</v>
      </c>
      <c r="X1107" s="55" t="n">
        <f aca="false">IF(I1107="Male",0,1)</f>
        <v>1</v>
      </c>
      <c r="Y1107" s="55" t="n">
        <f aca="false">IF(OR(I1107="DNB",I1107="Dry DNB"),1,0)</f>
        <v>0</v>
      </c>
      <c r="Z1107" s="55" t="n">
        <f aca="false">IF(ISNUMBER(W1107),A1107-W1107,"")</f>
        <v>107</v>
      </c>
      <c r="AA1107" s="55" t="n">
        <f aca="false">MATCH(A1107,DATAS,0)</f>
        <v>1</v>
      </c>
      <c r="AB1107" s="55" t="n">
        <f aca="false">IF(AND(E1107&gt;0,OR(AND(B1107&gt;=1,B1107&lt;=6),B1107=10)),1,0)</f>
        <v>1</v>
      </c>
      <c r="AC1107" s="55" t="n">
        <f aca="false">IF(AND(E1107&gt;0,B1107=10),1,0)</f>
        <v>0</v>
      </c>
      <c r="AD1107" s="0" t="str">
        <f aca="false">IF(AND(C1106=C1107,AA1106=AA1107-1),AB1106,"")</f>
        <v/>
      </c>
      <c r="AE1107" s="0" t="str">
        <f aca="false">IF(AND(C1106=C1107,AA1106=AA1107-1),AC1106,"")</f>
        <v/>
      </c>
      <c r="AF1107" s="0" t="str">
        <f aca="false">IF(AA1107=1,"",IF(AND(AB1107=1,AD1107&lt;&gt;1),1,0))</f>
        <v/>
      </c>
      <c r="AG1107" s="0" t="str">
        <f aca="false">IF(AA1107=1,"",IF(AND(AC1107=1,AE1107&lt;&gt;1),1,0))</f>
        <v/>
      </c>
      <c r="AH1107" s="60" t="str">
        <f aca="false">IF(AND(E1107&gt;0,AA1107&lt;2,NOT(AND(C1108=C1107,AA1108=AA1107+1))),INDEX(DATAS,AA1107+1),"")</f>
        <v/>
      </c>
      <c r="AI1107" s="60" t="str">
        <f aca="false">IF(AND(AC1107=1,AA1107&lt;2),IF(AND(C1108=C1107,AA1108=AA1107+1),IF(AC1108=1,"",INDEX(DATAS,AA1107+1)),INDEX(DATAS,AA1107+1)),"")</f>
        <v/>
      </c>
    </row>
    <row r="1108" customFormat="false" ht="15" hidden="false" customHeight="false" outlineLevel="0" collapsed="false">
      <c r="A1108" s="60" t="n">
        <v>46310</v>
      </c>
      <c r="B1108" s="0" t="n">
        <v>5</v>
      </c>
      <c r="C1108" s="0" t="n">
        <v>4362</v>
      </c>
      <c r="D1108" s="0" t="n">
        <v>298</v>
      </c>
      <c r="E1108" s="0" t="n">
        <v>2</v>
      </c>
      <c r="F1108" s="55" t="s">
        <v>552</v>
      </c>
      <c r="G1108" s="0" t="n">
        <v>49.2</v>
      </c>
      <c r="H1108" s="0" t="n">
        <v>42</v>
      </c>
      <c r="I1108" s="55" t="s">
        <v>157</v>
      </c>
      <c r="J1108" s="0" t="n">
        <v>189</v>
      </c>
      <c r="K1108" s="0" t="n">
        <v>66</v>
      </c>
      <c r="L1108" s="0" t="n">
        <v>109</v>
      </c>
      <c r="M1108" s="0" t="n">
        <v>124.44</v>
      </c>
      <c r="N1108" s="0" t="n">
        <v>51.23</v>
      </c>
      <c r="O1108" s="0" t="n">
        <v>18.38</v>
      </c>
      <c r="P1108" s="0" t="n">
        <v>3.15</v>
      </c>
      <c r="Q1108" s="0" t="n">
        <v>3.52</v>
      </c>
      <c r="T1108" s="0" t="n">
        <v>60.25</v>
      </c>
      <c r="U1108" s="0" t="n">
        <v>1417</v>
      </c>
      <c r="V1108" s="0" t="n">
        <v>5</v>
      </c>
      <c r="W1108" s="60" t="n">
        <v>46202</v>
      </c>
      <c r="X1108" s="55" t="n">
        <f aca="false">IF(I1108="Male",0,1)</f>
        <v>1</v>
      </c>
      <c r="Y1108" s="55" t="n">
        <f aca="false">IF(OR(I1108="DNB",I1108="Dry DNB"),1,0)</f>
        <v>0</v>
      </c>
      <c r="Z1108" s="55" t="n">
        <f aca="false">IF(ISNUMBER(W1108),A1108-W1108,"")</f>
        <v>108</v>
      </c>
      <c r="AA1108" s="55" t="n">
        <f aca="false">MATCH(A1108,DATAS,0)</f>
        <v>2</v>
      </c>
      <c r="AB1108" s="55" t="n">
        <f aca="false">IF(AND(E1108&gt;0,OR(AND(B1108&gt;=1,B1108&lt;=6),B1108=10)),1,0)</f>
        <v>1</v>
      </c>
      <c r="AC1108" s="55" t="n">
        <f aca="false">IF(AND(E1108&gt;0,B1108=10),1,0)</f>
        <v>0</v>
      </c>
      <c r="AD1108" s="55" t="n">
        <f aca="false">IF(AND(C1107=C1108,AA1107=AA1108-1),AB1107,"")</f>
        <v>1</v>
      </c>
      <c r="AE1108" s="55" t="n">
        <f aca="false">IF(AND(C1107=C1108,AA1107=AA1108-1),AC1107,"")</f>
        <v>0</v>
      </c>
      <c r="AF1108" s="55" t="n">
        <f aca="false">IF(AA1108=1,"",IF(AND(AB1108=1,AD1108&lt;&gt;1),1,0))</f>
        <v>0</v>
      </c>
      <c r="AG1108" s="55" t="n">
        <f aca="false">IF(AA1108=1,"",IF(AND(AC1108=1,AE1108&lt;&gt;1),1,0))</f>
        <v>0</v>
      </c>
      <c r="AH1108" s="60" t="str">
        <f aca="false">IF(AND(E1108&gt;0,AA1108&lt;2,NOT(AND(C1109=C1108,AA1109=AA1108+1))),INDEX(DATAS,AA1108+1),"")</f>
        <v/>
      </c>
      <c r="AI1108" s="60" t="str">
        <f aca="false">IF(AND(AC1108=1,AA1108&lt;2),IF(AND(C1109=C1108,AA1109=AA1108+1),IF(AC1109=1,"",INDEX(DATAS,AA1108+1)),INDEX(DATAS,AA1108+1)),"")</f>
        <v/>
      </c>
    </row>
    <row r="1109" customFormat="false" ht="15" hidden="false" customHeight="false" outlineLevel="0" collapsed="false">
      <c r="A1109" s="60" t="n">
        <v>46309</v>
      </c>
      <c r="B1109" s="0" t="n">
        <v>5</v>
      </c>
      <c r="C1109" s="0" t="n">
        <v>4366</v>
      </c>
      <c r="D1109" s="0" t="n">
        <v>37</v>
      </c>
      <c r="E1109" s="0" t="n">
        <v>3</v>
      </c>
      <c r="F1109" s="55" t="s">
        <v>553</v>
      </c>
      <c r="G1109" s="0" t="n">
        <v>46.6</v>
      </c>
      <c r="H1109" s="0" t="n">
        <v>39</v>
      </c>
      <c r="I1109" s="55" t="s">
        <v>166</v>
      </c>
      <c r="J1109" s="0" t="n">
        <v>37</v>
      </c>
      <c r="M1109" s="0" t="n">
        <v>17.79</v>
      </c>
      <c r="N1109" s="0" t="n">
        <v>57.68</v>
      </c>
      <c r="O1109" s="0" t="n">
        <v>18.87</v>
      </c>
      <c r="P1109" s="0" t="n">
        <v>4.44</v>
      </c>
      <c r="Q1109" s="0" t="n">
        <v>4.23</v>
      </c>
      <c r="R1109" s="0" t="n">
        <v>3057</v>
      </c>
      <c r="S1109" s="0" t="n">
        <v>6146</v>
      </c>
      <c r="U1109" s="0" t="n">
        <v>1414</v>
      </c>
      <c r="V1109" s="0" t="n">
        <v>0</v>
      </c>
      <c r="X1109" s="55" t="n">
        <f aca="false">IF(I1109="Male",0,1)</f>
        <v>1</v>
      </c>
      <c r="Y1109" s="55" t="n">
        <f aca="false">IF(OR(I1109="DNB",I1109="Dry DNB"),1,0)</f>
        <v>0</v>
      </c>
      <c r="Z1109" s="0" t="str">
        <f aca="false">IF(ISNUMBER(W1109),A1109-W1109,"")</f>
        <v/>
      </c>
      <c r="AA1109" s="55" t="n">
        <f aca="false">MATCH(A1109,DATAS,0)</f>
        <v>1</v>
      </c>
      <c r="AB1109" s="55" t="n">
        <f aca="false">IF(AND(E1109&gt;0,OR(AND(B1109&gt;=1,B1109&lt;=6),B1109=10)),1,0)</f>
        <v>1</v>
      </c>
      <c r="AC1109" s="55" t="n">
        <f aca="false">IF(AND(E1109&gt;0,B1109=10),1,0)</f>
        <v>0</v>
      </c>
      <c r="AD1109" s="0" t="str">
        <f aca="false">IF(AND(C1108=C1109,AA1108=AA1109-1),AB1108,"")</f>
        <v/>
      </c>
      <c r="AE1109" s="0" t="str">
        <f aca="false">IF(AND(C1108=C1109,AA1108=AA1109-1),AC1108,"")</f>
        <v/>
      </c>
      <c r="AF1109" s="0" t="str">
        <f aca="false">IF(AA1109=1,"",IF(AND(AB1109=1,AD1109&lt;&gt;1),1,0))</f>
        <v/>
      </c>
      <c r="AG1109" s="0" t="str">
        <f aca="false">IF(AA1109=1,"",IF(AND(AC1109=1,AE1109&lt;&gt;1),1,0))</f>
        <v/>
      </c>
      <c r="AH1109" s="60" t="str">
        <f aca="false">IF(AND(E1109&gt;0,AA1109&lt;2,NOT(AND(C1110=C1109,AA1110=AA1109+1))),INDEX(DATAS,AA1109+1),"")</f>
        <v/>
      </c>
      <c r="AI1109" s="60" t="str">
        <f aca="false">IF(AND(AC1109=1,AA1109&lt;2),IF(AND(C1110=C1109,AA1110=AA1109+1),IF(AC1110=1,"",INDEX(DATAS,AA1109+1)),INDEX(DATAS,AA1109+1)),"")</f>
        <v/>
      </c>
    </row>
    <row r="1110" customFormat="false" ht="15" hidden="false" customHeight="false" outlineLevel="0" collapsed="false">
      <c r="A1110" s="60" t="n">
        <v>46310</v>
      </c>
      <c r="B1110" s="0" t="n">
        <v>5</v>
      </c>
      <c r="C1110" s="0" t="n">
        <v>4366</v>
      </c>
      <c r="D1110" s="0" t="n">
        <v>38</v>
      </c>
      <c r="E1110" s="0" t="n">
        <v>3</v>
      </c>
      <c r="F1110" s="55" t="s">
        <v>553</v>
      </c>
      <c r="G1110" s="0" t="n">
        <v>40.9</v>
      </c>
      <c r="H1110" s="0" t="n">
        <v>39</v>
      </c>
      <c r="I1110" s="55" t="s">
        <v>166</v>
      </c>
      <c r="J1110" s="0" t="n">
        <v>38</v>
      </c>
      <c r="M1110" s="0" t="n">
        <v>17.79</v>
      </c>
      <c r="N1110" s="0" t="n">
        <v>57.68</v>
      </c>
      <c r="O1110" s="0" t="n">
        <v>18.87</v>
      </c>
      <c r="P1110" s="0" t="n">
        <v>4.44</v>
      </c>
      <c r="Q1110" s="0" t="n">
        <v>4.23</v>
      </c>
      <c r="U1110" s="0" t="n">
        <v>1415</v>
      </c>
      <c r="V1110" s="0" t="n">
        <v>0</v>
      </c>
      <c r="X1110" s="55" t="n">
        <f aca="false">IF(I1110="Male",0,1)</f>
        <v>1</v>
      </c>
      <c r="Y1110" s="55" t="n">
        <f aca="false">IF(OR(I1110="DNB",I1110="Dry DNB"),1,0)</f>
        <v>0</v>
      </c>
      <c r="Z1110" s="0" t="str">
        <f aca="false">IF(ISNUMBER(W1110),A1110-W1110,"")</f>
        <v/>
      </c>
      <c r="AA1110" s="55" t="n">
        <f aca="false">MATCH(A1110,DATAS,0)</f>
        <v>2</v>
      </c>
      <c r="AB1110" s="55" t="n">
        <f aca="false">IF(AND(E1110&gt;0,OR(AND(B1110&gt;=1,B1110&lt;=6),B1110=10)),1,0)</f>
        <v>1</v>
      </c>
      <c r="AC1110" s="55" t="n">
        <f aca="false">IF(AND(E1110&gt;0,B1110=10),1,0)</f>
        <v>0</v>
      </c>
      <c r="AD1110" s="55" t="n">
        <f aca="false">IF(AND(C1109=C1110,AA1109=AA1110-1),AB1109,"")</f>
        <v>1</v>
      </c>
      <c r="AE1110" s="55" t="n">
        <f aca="false">IF(AND(C1109=C1110,AA1109=AA1110-1),AC1109,"")</f>
        <v>0</v>
      </c>
      <c r="AF1110" s="55" t="n">
        <f aca="false">IF(AA1110=1,"",IF(AND(AB1110=1,AD1110&lt;&gt;1),1,0))</f>
        <v>0</v>
      </c>
      <c r="AG1110" s="55" t="n">
        <f aca="false">IF(AA1110=1,"",IF(AND(AC1110=1,AE1110&lt;&gt;1),1,0))</f>
        <v>0</v>
      </c>
      <c r="AH1110" s="60" t="str">
        <f aca="false">IF(AND(E1110&gt;0,AA1110&lt;2,NOT(AND(C1111=C1110,AA1111=AA1110+1))),INDEX(DATAS,AA1110+1),"")</f>
        <v/>
      </c>
      <c r="AI1110" s="60" t="str">
        <f aca="false">IF(AND(AC1110=1,AA1110&lt;2),IF(AND(C1111=C1110,AA1111=AA1110+1),IF(AC1111=1,"",INDEX(DATAS,AA1110+1)),INDEX(DATAS,AA1110+1)),"")</f>
        <v/>
      </c>
    </row>
    <row r="1111" customFormat="false" ht="15" hidden="false" customHeight="false" outlineLevel="0" collapsed="false">
      <c r="A1111" s="60" t="n">
        <v>46309</v>
      </c>
      <c r="B1111" s="0" t="n">
        <v>3</v>
      </c>
      <c r="C1111" s="0" t="n">
        <v>4367</v>
      </c>
      <c r="D1111" s="0" t="n">
        <v>84</v>
      </c>
      <c r="E1111" s="0" t="n">
        <v>3</v>
      </c>
      <c r="F1111" s="55" t="s">
        <v>554</v>
      </c>
      <c r="G1111" s="0" t="n">
        <v>63.3</v>
      </c>
      <c r="H1111" s="0" t="n">
        <v>64</v>
      </c>
      <c r="I1111" s="55" t="s">
        <v>187</v>
      </c>
      <c r="J1111" s="0" t="n">
        <v>84</v>
      </c>
      <c r="K1111" s="0" t="n">
        <v>63</v>
      </c>
      <c r="M1111" s="0" t="n">
        <v>467.73</v>
      </c>
      <c r="N1111" s="0" t="n">
        <v>51.99</v>
      </c>
      <c r="O1111" s="0" t="n">
        <v>15.54</v>
      </c>
      <c r="P1111" s="0" t="n">
        <v>3.12</v>
      </c>
      <c r="Q1111" s="0" t="n">
        <v>2.73</v>
      </c>
      <c r="R1111" s="0" t="n">
        <v>5515</v>
      </c>
      <c r="S1111" s="0" t="n">
        <v>11086</v>
      </c>
      <c r="U1111" s="0" t="n">
        <v>1413</v>
      </c>
      <c r="V1111" s="0" t="n">
        <v>1</v>
      </c>
      <c r="W1111" s="60" t="n">
        <v>46289</v>
      </c>
      <c r="X1111" s="55" t="n">
        <f aca="false">IF(I1111="Male",0,1)</f>
        <v>1</v>
      </c>
      <c r="Y1111" s="55" t="n">
        <f aca="false">IF(OR(I1111="DNB",I1111="Dry DNB"),1,0)</f>
        <v>0</v>
      </c>
      <c r="Z1111" s="55" t="n">
        <f aca="false">IF(ISNUMBER(W1111),A1111-W1111,"")</f>
        <v>20</v>
      </c>
      <c r="AA1111" s="55" t="n">
        <f aca="false">MATCH(A1111,DATAS,0)</f>
        <v>1</v>
      </c>
      <c r="AB1111" s="55" t="n">
        <f aca="false">IF(AND(E1111&gt;0,OR(AND(B1111&gt;=1,B1111&lt;=6),B1111=10)),1,0)</f>
        <v>1</v>
      </c>
      <c r="AC1111" s="55" t="n">
        <f aca="false">IF(AND(E1111&gt;0,B1111=10),1,0)</f>
        <v>0</v>
      </c>
      <c r="AD1111" s="0" t="str">
        <f aca="false">IF(AND(C1110=C1111,AA1110=AA1111-1),AB1110,"")</f>
        <v/>
      </c>
      <c r="AE1111" s="0" t="str">
        <f aca="false">IF(AND(C1110=C1111,AA1110=AA1111-1),AC1110,"")</f>
        <v/>
      </c>
      <c r="AF1111" s="0" t="str">
        <f aca="false">IF(AA1111=1,"",IF(AND(AB1111=1,AD1111&lt;&gt;1),1,0))</f>
        <v/>
      </c>
      <c r="AG1111" s="0" t="str">
        <f aca="false">IF(AA1111=1,"",IF(AND(AC1111=1,AE1111&lt;&gt;1),1,0))</f>
        <v/>
      </c>
      <c r="AH1111" s="60" t="str">
        <f aca="false">IF(AND(E1111&gt;0,AA1111&lt;2,NOT(AND(C1112=C1111,AA1112=AA1111+1))),INDEX(DATAS,AA1111+1),"")</f>
        <v/>
      </c>
      <c r="AI1111" s="60" t="str">
        <f aca="false">IF(AND(AC1111=1,AA1111&lt;2),IF(AND(C1112=C1111,AA1112=AA1111+1),IF(AC1112=1,"",INDEX(DATAS,AA1111+1)),INDEX(DATAS,AA1111+1)),"")</f>
        <v/>
      </c>
    </row>
    <row r="1112" customFormat="false" ht="15" hidden="false" customHeight="false" outlineLevel="0" collapsed="false">
      <c r="A1112" s="60" t="n">
        <v>46310</v>
      </c>
      <c r="B1112" s="0" t="n">
        <v>3</v>
      </c>
      <c r="C1112" s="0" t="n">
        <v>4367</v>
      </c>
      <c r="D1112" s="0" t="n">
        <v>85</v>
      </c>
      <c r="E1112" s="0" t="n">
        <v>3</v>
      </c>
      <c r="F1112" s="55" t="s">
        <v>554</v>
      </c>
      <c r="G1112" s="0" t="n">
        <v>68.8</v>
      </c>
      <c r="H1112" s="0" t="n">
        <v>65</v>
      </c>
      <c r="I1112" s="55" t="s">
        <v>187</v>
      </c>
      <c r="J1112" s="0" t="n">
        <v>85</v>
      </c>
      <c r="K1112" s="0" t="n">
        <v>63</v>
      </c>
      <c r="M1112" s="0" t="n">
        <v>467.73</v>
      </c>
      <c r="N1112" s="0" t="n">
        <v>51.99</v>
      </c>
      <c r="O1112" s="0" t="n">
        <v>15.54</v>
      </c>
      <c r="P1112" s="0" t="n">
        <v>3.12</v>
      </c>
      <c r="Q1112" s="0" t="n">
        <v>2.73</v>
      </c>
      <c r="U1112" s="0" t="n">
        <v>1414</v>
      </c>
      <c r="V1112" s="0" t="n">
        <v>1</v>
      </c>
      <c r="W1112" s="60" t="n">
        <v>46289</v>
      </c>
      <c r="X1112" s="55" t="n">
        <f aca="false">IF(I1112="Male",0,1)</f>
        <v>1</v>
      </c>
      <c r="Y1112" s="55" t="n">
        <f aca="false">IF(OR(I1112="DNB",I1112="Dry DNB"),1,0)</f>
        <v>0</v>
      </c>
      <c r="Z1112" s="55" t="n">
        <f aca="false">IF(ISNUMBER(W1112),A1112-W1112,"")</f>
        <v>21</v>
      </c>
      <c r="AA1112" s="55" t="n">
        <f aca="false">MATCH(A1112,DATAS,0)</f>
        <v>2</v>
      </c>
      <c r="AB1112" s="55" t="n">
        <f aca="false">IF(AND(E1112&gt;0,OR(AND(B1112&gt;=1,B1112&lt;=6),B1112=10)),1,0)</f>
        <v>1</v>
      </c>
      <c r="AC1112" s="55" t="n">
        <f aca="false">IF(AND(E1112&gt;0,B1112=10),1,0)</f>
        <v>0</v>
      </c>
      <c r="AD1112" s="55" t="n">
        <f aca="false">IF(AND(C1111=C1112,AA1111=AA1112-1),AB1111,"")</f>
        <v>1</v>
      </c>
      <c r="AE1112" s="55" t="n">
        <f aca="false">IF(AND(C1111=C1112,AA1111=AA1112-1),AC1111,"")</f>
        <v>0</v>
      </c>
      <c r="AF1112" s="55" t="n">
        <f aca="false">IF(AA1112=1,"",IF(AND(AB1112=1,AD1112&lt;&gt;1),1,0))</f>
        <v>0</v>
      </c>
      <c r="AG1112" s="55" t="n">
        <f aca="false">IF(AA1112=1,"",IF(AND(AC1112=1,AE1112&lt;&gt;1),1,0))</f>
        <v>0</v>
      </c>
      <c r="AH1112" s="60" t="str">
        <f aca="false">IF(AND(E1112&gt;0,AA1112&lt;2,NOT(AND(C1113=C1112,AA1113=AA1112+1))),INDEX(DATAS,AA1112+1),"")</f>
        <v/>
      </c>
      <c r="AI1112" s="60" t="str">
        <f aca="false">IF(AND(AC1112=1,AA1112&lt;2),IF(AND(C1113=C1112,AA1113=AA1112+1),IF(AC1113=1,"",INDEX(DATAS,AA1112+1)),INDEX(DATAS,AA1112+1)),"")</f>
        <v/>
      </c>
    </row>
    <row r="1113" customFormat="false" ht="15" hidden="false" customHeight="false" outlineLevel="0" collapsed="false">
      <c r="A1113" s="60" t="n">
        <v>46309</v>
      </c>
      <c r="B1113" s="0" t="n">
        <v>3</v>
      </c>
      <c r="C1113" s="0" t="n">
        <v>4370</v>
      </c>
      <c r="D1113" s="0" t="n">
        <v>287</v>
      </c>
      <c r="E1113" s="0" t="n">
        <v>2</v>
      </c>
      <c r="F1113" s="55" t="s">
        <v>555</v>
      </c>
      <c r="G1113" s="0" t="n">
        <v>57.2</v>
      </c>
      <c r="H1113" s="0" t="n">
        <v>58</v>
      </c>
      <c r="I1113" s="55" t="s">
        <v>157</v>
      </c>
      <c r="J1113" s="0" t="n">
        <v>245</v>
      </c>
      <c r="K1113" s="0" t="n">
        <v>63</v>
      </c>
      <c r="L1113" s="0" t="n">
        <v>42</v>
      </c>
      <c r="M1113" s="0" t="n">
        <v>1130.56</v>
      </c>
      <c r="N1113" s="0" t="n">
        <v>36.86</v>
      </c>
      <c r="O1113" s="0" t="n">
        <v>40.23</v>
      </c>
      <c r="P1113" s="0" t="n">
        <v>3.33</v>
      </c>
      <c r="Q1113" s="0" t="n">
        <v>3.6</v>
      </c>
      <c r="R1113" s="0" t="n">
        <v>7127</v>
      </c>
      <c r="S1113" s="0" t="n">
        <v>12861</v>
      </c>
      <c r="T1113" s="0" t="n">
        <v>71.25</v>
      </c>
      <c r="U1113" s="0" t="n">
        <v>1412</v>
      </c>
      <c r="V1113" s="0" t="n">
        <v>7</v>
      </c>
      <c r="W1113" s="60" t="n">
        <v>46268</v>
      </c>
      <c r="X1113" s="55" t="n">
        <f aca="false">IF(I1113="Male",0,1)</f>
        <v>1</v>
      </c>
      <c r="Y1113" s="55" t="n">
        <f aca="false">IF(OR(I1113="DNB",I1113="Dry DNB"),1,0)</f>
        <v>0</v>
      </c>
      <c r="Z1113" s="55" t="n">
        <f aca="false">IF(ISNUMBER(W1113),A1113-W1113,"")</f>
        <v>41</v>
      </c>
      <c r="AA1113" s="55" t="n">
        <f aca="false">MATCH(A1113,DATAS,0)</f>
        <v>1</v>
      </c>
      <c r="AB1113" s="55" t="n">
        <f aca="false">IF(AND(E1113&gt;0,OR(AND(B1113&gt;=1,B1113&lt;=6),B1113=10)),1,0)</f>
        <v>1</v>
      </c>
      <c r="AC1113" s="55" t="n">
        <f aca="false">IF(AND(E1113&gt;0,B1113=10),1,0)</f>
        <v>0</v>
      </c>
      <c r="AD1113" s="0" t="str">
        <f aca="false">IF(AND(C1112=C1113,AA1112=AA1113-1),AB1112,"")</f>
        <v/>
      </c>
      <c r="AE1113" s="0" t="str">
        <f aca="false">IF(AND(C1112=C1113,AA1112=AA1113-1),AC1112,"")</f>
        <v/>
      </c>
      <c r="AF1113" s="0" t="str">
        <f aca="false">IF(AA1113=1,"",IF(AND(AB1113=1,AD1113&lt;&gt;1),1,0))</f>
        <v/>
      </c>
      <c r="AG1113" s="0" t="str">
        <f aca="false">IF(AA1113=1,"",IF(AND(AC1113=1,AE1113&lt;&gt;1),1,0))</f>
        <v/>
      </c>
      <c r="AH1113" s="60" t="str">
        <f aca="false">IF(AND(E1113&gt;0,AA1113&lt;2,NOT(AND(C1114=C1113,AA1114=AA1113+1))),INDEX(DATAS,AA1113+1),"")</f>
        <v/>
      </c>
      <c r="AI1113" s="60" t="str">
        <f aca="false">IF(AND(AC1113=1,AA1113&lt;2),IF(AND(C1114=C1113,AA1114=AA1113+1),IF(AC1114=1,"",INDEX(DATAS,AA1113+1)),INDEX(DATAS,AA1113+1)),"")</f>
        <v/>
      </c>
    </row>
    <row r="1114" customFormat="false" ht="15" hidden="false" customHeight="false" outlineLevel="0" collapsed="false">
      <c r="A1114" s="60" t="n">
        <v>46310</v>
      </c>
      <c r="B1114" s="0" t="n">
        <v>3</v>
      </c>
      <c r="C1114" s="0" t="n">
        <v>4370</v>
      </c>
      <c r="D1114" s="0" t="n">
        <v>288</v>
      </c>
      <c r="E1114" s="0" t="n">
        <v>2</v>
      </c>
      <c r="F1114" s="55" t="s">
        <v>555</v>
      </c>
      <c r="G1114" s="0" t="n">
        <v>58</v>
      </c>
      <c r="H1114" s="0" t="n">
        <v>58</v>
      </c>
      <c r="I1114" s="55" t="s">
        <v>157</v>
      </c>
      <c r="J1114" s="0" t="n">
        <v>245</v>
      </c>
      <c r="K1114" s="0" t="n">
        <v>63</v>
      </c>
      <c r="L1114" s="0" t="n">
        <v>43</v>
      </c>
      <c r="M1114" s="0" t="n">
        <v>1130.56</v>
      </c>
      <c r="N1114" s="0" t="n">
        <v>36.86</v>
      </c>
      <c r="O1114" s="0" t="n">
        <v>40.23</v>
      </c>
      <c r="P1114" s="0" t="n">
        <v>3.33</v>
      </c>
      <c r="Q1114" s="0" t="n">
        <v>3.6</v>
      </c>
      <c r="T1114" s="0" t="n">
        <v>71.25</v>
      </c>
      <c r="U1114" s="0" t="n">
        <v>1413</v>
      </c>
      <c r="V1114" s="0" t="n">
        <v>7</v>
      </c>
      <c r="W1114" s="60" t="n">
        <v>46268</v>
      </c>
      <c r="X1114" s="55" t="n">
        <f aca="false">IF(I1114="Male",0,1)</f>
        <v>1</v>
      </c>
      <c r="Y1114" s="55" t="n">
        <f aca="false">IF(OR(I1114="DNB",I1114="Dry DNB"),1,0)</f>
        <v>0</v>
      </c>
      <c r="Z1114" s="55" t="n">
        <f aca="false">IF(ISNUMBER(W1114),A1114-W1114,"")</f>
        <v>42</v>
      </c>
      <c r="AA1114" s="55" t="n">
        <f aca="false">MATCH(A1114,DATAS,0)</f>
        <v>2</v>
      </c>
      <c r="AB1114" s="55" t="n">
        <f aca="false">IF(AND(E1114&gt;0,OR(AND(B1114&gt;=1,B1114&lt;=6),B1114=10)),1,0)</f>
        <v>1</v>
      </c>
      <c r="AC1114" s="55" t="n">
        <f aca="false">IF(AND(E1114&gt;0,B1114=10),1,0)</f>
        <v>0</v>
      </c>
      <c r="AD1114" s="55" t="n">
        <f aca="false">IF(AND(C1113=C1114,AA1113=AA1114-1),AB1113,"")</f>
        <v>1</v>
      </c>
      <c r="AE1114" s="55" t="n">
        <f aca="false">IF(AND(C1113=C1114,AA1113=AA1114-1),AC1113,"")</f>
        <v>0</v>
      </c>
      <c r="AF1114" s="55" t="n">
        <f aca="false">IF(AA1114=1,"",IF(AND(AB1114=1,AD1114&lt;&gt;1),1,0))</f>
        <v>0</v>
      </c>
      <c r="AG1114" s="55" t="n">
        <f aca="false">IF(AA1114=1,"",IF(AND(AC1114=1,AE1114&lt;&gt;1),1,0))</f>
        <v>0</v>
      </c>
      <c r="AH1114" s="60" t="str">
        <f aca="false">IF(AND(E1114&gt;0,AA1114&lt;2,NOT(AND(C1115=C1114,AA1115=AA1114+1))),INDEX(DATAS,AA1114+1),"")</f>
        <v/>
      </c>
      <c r="AI1114" s="60" t="str">
        <f aca="false">IF(AND(AC1114=1,AA1114&lt;2),IF(AND(C1115=C1114,AA1115=AA1114+1),IF(AC1115=1,"",INDEX(DATAS,AA1114+1)),INDEX(DATAS,AA1114+1)),"")</f>
        <v/>
      </c>
    </row>
    <row r="1115" customFormat="false" ht="15" hidden="false" customHeight="false" outlineLevel="0" collapsed="false">
      <c r="A1115" s="60" t="n">
        <v>46309</v>
      </c>
      <c r="B1115" s="0" t="n">
        <v>5</v>
      </c>
      <c r="C1115" s="0" t="n">
        <v>4372</v>
      </c>
      <c r="D1115" s="0" t="n">
        <v>347</v>
      </c>
      <c r="E1115" s="0" t="n">
        <v>2</v>
      </c>
      <c r="F1115" s="55" t="s">
        <v>556</v>
      </c>
      <c r="G1115" s="0" t="n">
        <v>38.2</v>
      </c>
      <c r="H1115" s="0" t="n">
        <v>31</v>
      </c>
      <c r="I1115" s="55" t="s">
        <v>187</v>
      </c>
      <c r="J1115" s="0" t="n">
        <v>347</v>
      </c>
      <c r="K1115" s="0" t="n">
        <v>68</v>
      </c>
      <c r="M1115" s="0" t="n">
        <v>327.17</v>
      </c>
      <c r="N1115" s="0" t="n">
        <v>54.68</v>
      </c>
      <c r="O1115" s="0" t="n">
        <v>24.81</v>
      </c>
      <c r="P1115" s="0" t="n">
        <v>4.19</v>
      </c>
      <c r="Q1115" s="0" t="n">
        <v>4.54</v>
      </c>
      <c r="R1115" s="0" t="n">
        <v>5519</v>
      </c>
      <c r="S1115" s="0" t="n">
        <v>9264</v>
      </c>
      <c r="T1115" s="0" t="n">
        <v>55.55</v>
      </c>
      <c r="U1115" s="0" t="n">
        <v>1410</v>
      </c>
      <c r="V1115" s="0" t="n">
        <v>8</v>
      </c>
      <c r="W1115" s="60" t="n">
        <v>46296</v>
      </c>
      <c r="X1115" s="55" t="n">
        <f aca="false">IF(I1115="Male",0,1)</f>
        <v>1</v>
      </c>
      <c r="Y1115" s="55" t="n">
        <f aca="false">IF(OR(I1115="DNB",I1115="Dry DNB"),1,0)</f>
        <v>0</v>
      </c>
      <c r="Z1115" s="55" t="n">
        <f aca="false">IF(ISNUMBER(W1115),A1115-W1115,"")</f>
        <v>13</v>
      </c>
      <c r="AA1115" s="55" t="n">
        <f aca="false">MATCH(A1115,DATAS,0)</f>
        <v>1</v>
      </c>
      <c r="AB1115" s="55" t="n">
        <f aca="false">IF(AND(E1115&gt;0,OR(AND(B1115&gt;=1,B1115&lt;=6),B1115=10)),1,0)</f>
        <v>1</v>
      </c>
      <c r="AC1115" s="55" t="n">
        <f aca="false">IF(AND(E1115&gt;0,B1115=10),1,0)</f>
        <v>0</v>
      </c>
      <c r="AD1115" s="0" t="str">
        <f aca="false">IF(AND(C1114=C1115,AA1114=AA1115-1),AB1114,"")</f>
        <v/>
      </c>
      <c r="AE1115" s="0" t="str">
        <f aca="false">IF(AND(C1114=C1115,AA1114=AA1115-1),AC1114,"")</f>
        <v/>
      </c>
      <c r="AF1115" s="0" t="str">
        <f aca="false">IF(AA1115=1,"",IF(AND(AB1115=1,AD1115&lt;&gt;1),1,0))</f>
        <v/>
      </c>
      <c r="AG1115" s="0" t="str">
        <f aca="false">IF(AA1115=1,"",IF(AND(AC1115=1,AE1115&lt;&gt;1),1,0))</f>
        <v/>
      </c>
      <c r="AH1115" s="60" t="str">
        <f aca="false">IF(AND(E1115&gt;0,AA1115&lt;2,NOT(AND(C1116=C1115,AA1116=AA1115+1))),INDEX(DATAS,AA1115+1),"")</f>
        <v/>
      </c>
      <c r="AI1115" s="60" t="str">
        <f aca="false">IF(AND(AC1115=1,AA1115&lt;2),IF(AND(C1116=C1115,AA1116=AA1115+1),IF(AC1116=1,"",INDEX(DATAS,AA1115+1)),INDEX(DATAS,AA1115+1)),"")</f>
        <v/>
      </c>
    </row>
    <row r="1116" customFormat="false" ht="15" hidden="false" customHeight="false" outlineLevel="0" collapsed="false">
      <c r="A1116" s="60" t="n">
        <v>46310</v>
      </c>
      <c r="B1116" s="0" t="n">
        <v>5</v>
      </c>
      <c r="C1116" s="0" t="n">
        <v>4372</v>
      </c>
      <c r="D1116" s="0" t="n">
        <v>348</v>
      </c>
      <c r="E1116" s="0" t="n">
        <v>2</v>
      </c>
      <c r="F1116" s="55" t="s">
        <v>556</v>
      </c>
      <c r="G1116" s="0" t="n">
        <v>40.1</v>
      </c>
      <c r="H1116" s="0" t="n">
        <v>33</v>
      </c>
      <c r="I1116" s="55" t="s">
        <v>187</v>
      </c>
      <c r="J1116" s="0" t="n">
        <v>348</v>
      </c>
      <c r="K1116" s="0" t="n">
        <v>68</v>
      </c>
      <c r="M1116" s="0" t="n">
        <v>327.17</v>
      </c>
      <c r="N1116" s="0" t="n">
        <v>54.68</v>
      </c>
      <c r="O1116" s="0" t="n">
        <v>24.81</v>
      </c>
      <c r="P1116" s="0" t="n">
        <v>4.19</v>
      </c>
      <c r="Q1116" s="0" t="n">
        <v>4.54</v>
      </c>
      <c r="T1116" s="0" t="n">
        <v>55.55</v>
      </c>
      <c r="U1116" s="0" t="n">
        <v>1411</v>
      </c>
      <c r="V1116" s="0" t="n">
        <v>8</v>
      </c>
      <c r="W1116" s="60" t="n">
        <v>46296</v>
      </c>
      <c r="X1116" s="55" t="n">
        <f aca="false">IF(I1116="Male",0,1)</f>
        <v>1</v>
      </c>
      <c r="Y1116" s="55" t="n">
        <f aca="false">IF(OR(I1116="DNB",I1116="Dry DNB"),1,0)</f>
        <v>0</v>
      </c>
      <c r="Z1116" s="55" t="n">
        <f aca="false">IF(ISNUMBER(W1116),A1116-W1116,"")</f>
        <v>14</v>
      </c>
      <c r="AA1116" s="55" t="n">
        <f aca="false">MATCH(A1116,DATAS,0)</f>
        <v>2</v>
      </c>
      <c r="AB1116" s="55" t="n">
        <f aca="false">IF(AND(E1116&gt;0,OR(AND(B1116&gt;=1,B1116&lt;=6),B1116=10)),1,0)</f>
        <v>1</v>
      </c>
      <c r="AC1116" s="55" t="n">
        <f aca="false">IF(AND(E1116&gt;0,B1116=10),1,0)</f>
        <v>0</v>
      </c>
      <c r="AD1116" s="55" t="n">
        <f aca="false">IF(AND(C1115=C1116,AA1115=AA1116-1),AB1115,"")</f>
        <v>1</v>
      </c>
      <c r="AE1116" s="55" t="n">
        <f aca="false">IF(AND(C1115=C1116,AA1115=AA1116-1),AC1115,"")</f>
        <v>0</v>
      </c>
      <c r="AF1116" s="55" t="n">
        <f aca="false">IF(AA1116=1,"",IF(AND(AB1116=1,AD1116&lt;&gt;1),1,0))</f>
        <v>0</v>
      </c>
      <c r="AG1116" s="55" t="n">
        <f aca="false">IF(AA1116=1,"",IF(AND(AC1116=1,AE1116&lt;&gt;1),1,0))</f>
        <v>0</v>
      </c>
      <c r="AH1116" s="60" t="str">
        <f aca="false">IF(AND(E1116&gt;0,AA1116&lt;2,NOT(AND(C1117=C1116,AA1117=AA1116+1))),INDEX(DATAS,AA1116+1),"")</f>
        <v/>
      </c>
      <c r="AI1116" s="60" t="str">
        <f aca="false">IF(AND(AC1116=1,AA1116&lt;2),IF(AND(C1117=C1116,AA1117=AA1116+1),IF(AC1117=1,"",INDEX(DATAS,AA1116+1)),INDEX(DATAS,AA1116+1)),"")</f>
        <v/>
      </c>
    </row>
    <row r="1117" customFormat="false" ht="15" hidden="false" customHeight="false" outlineLevel="0" collapsed="false">
      <c r="A1117" s="60" t="n">
        <v>46309</v>
      </c>
      <c r="B1117" s="0" t="n">
        <v>5</v>
      </c>
      <c r="C1117" s="0" t="n">
        <v>4373</v>
      </c>
      <c r="D1117" s="0" t="n">
        <v>332</v>
      </c>
      <c r="E1117" s="0" t="n">
        <v>2</v>
      </c>
      <c r="F1117" s="55" t="s">
        <v>557</v>
      </c>
      <c r="I1117" s="55" t="s">
        <v>157</v>
      </c>
      <c r="J1117" s="0" t="n">
        <v>123</v>
      </c>
      <c r="K1117" s="0" t="n">
        <v>66</v>
      </c>
      <c r="L1117" s="0" t="n">
        <v>209</v>
      </c>
      <c r="M1117" s="0" t="n">
        <v>150.82</v>
      </c>
      <c r="N1117" s="0" t="n">
        <v>63.4</v>
      </c>
      <c r="O1117" s="0" t="n">
        <v>25.01</v>
      </c>
      <c r="P1117" s="0" t="n">
        <v>4.59</v>
      </c>
      <c r="Q1117" s="0" t="n">
        <v>3.99</v>
      </c>
      <c r="R1117" s="0" t="n">
        <v>6818</v>
      </c>
      <c r="S1117" s="0" t="n">
        <v>12472</v>
      </c>
      <c r="T1117" s="0" t="n">
        <v>72.15</v>
      </c>
      <c r="U1117" s="0" t="n">
        <v>1409</v>
      </c>
      <c r="V1117" s="0" t="n">
        <v>3</v>
      </c>
      <c r="W1117" s="60" t="n">
        <v>46101</v>
      </c>
      <c r="X1117" s="55" t="n">
        <f aca="false">IF(I1117="Male",0,1)</f>
        <v>1</v>
      </c>
      <c r="Y1117" s="55" t="n">
        <f aca="false">IF(OR(I1117="DNB",I1117="Dry DNB"),1,0)</f>
        <v>0</v>
      </c>
      <c r="Z1117" s="55" t="n">
        <f aca="false">IF(ISNUMBER(W1117),A1117-W1117,"")</f>
        <v>208</v>
      </c>
      <c r="AA1117" s="55" t="n">
        <f aca="false">MATCH(A1117,DATAS,0)</f>
        <v>1</v>
      </c>
      <c r="AB1117" s="55" t="n">
        <f aca="false">IF(AND(E1117&gt;0,OR(AND(B1117&gt;=1,B1117&lt;=6),B1117=10)),1,0)</f>
        <v>1</v>
      </c>
      <c r="AC1117" s="55" t="n">
        <f aca="false">IF(AND(E1117&gt;0,B1117=10),1,0)</f>
        <v>0</v>
      </c>
      <c r="AD1117" s="0" t="str">
        <f aca="false">IF(AND(C1116=C1117,AA1116=AA1117-1),AB1116,"")</f>
        <v/>
      </c>
      <c r="AE1117" s="0" t="str">
        <f aca="false">IF(AND(C1116=C1117,AA1116=AA1117-1),AC1116,"")</f>
        <v/>
      </c>
      <c r="AF1117" s="0" t="str">
        <f aca="false">IF(AA1117=1,"",IF(AND(AB1117=1,AD1117&lt;&gt;1),1,0))</f>
        <v/>
      </c>
      <c r="AG1117" s="0" t="str">
        <f aca="false">IF(AA1117=1,"",IF(AND(AC1117=1,AE1117&lt;&gt;1),1,0))</f>
        <v/>
      </c>
      <c r="AH1117" s="60" t="str">
        <f aca="false">IF(AND(E1117&gt;0,AA1117&lt;2,NOT(AND(C1118=C1117,AA1118=AA1117+1))),INDEX(DATAS,AA1117+1),"")</f>
        <v/>
      </c>
      <c r="AI1117" s="60" t="str">
        <f aca="false">IF(AND(AC1117=1,AA1117&lt;2),IF(AND(C1118=C1117,AA1118=AA1117+1),IF(AC1118=1,"",INDEX(DATAS,AA1117+1)),INDEX(DATAS,AA1117+1)),"")</f>
        <v/>
      </c>
    </row>
    <row r="1118" customFormat="false" ht="15" hidden="false" customHeight="false" outlineLevel="0" collapsed="false">
      <c r="A1118" s="60" t="n">
        <v>46310</v>
      </c>
      <c r="B1118" s="0" t="n">
        <v>5</v>
      </c>
      <c r="C1118" s="0" t="n">
        <v>4373</v>
      </c>
      <c r="D1118" s="0" t="n">
        <v>333</v>
      </c>
      <c r="E1118" s="0" t="n">
        <v>2</v>
      </c>
      <c r="F1118" s="55" t="s">
        <v>557</v>
      </c>
      <c r="I1118" s="55" t="s">
        <v>157</v>
      </c>
      <c r="J1118" s="0" t="n">
        <v>123</v>
      </c>
      <c r="K1118" s="0" t="n">
        <v>66</v>
      </c>
      <c r="L1118" s="0" t="n">
        <v>210</v>
      </c>
      <c r="M1118" s="0" t="n">
        <v>150.82</v>
      </c>
      <c r="N1118" s="0" t="n">
        <v>63.4</v>
      </c>
      <c r="O1118" s="0" t="n">
        <v>25.01</v>
      </c>
      <c r="P1118" s="0" t="n">
        <v>4.59</v>
      </c>
      <c r="Q1118" s="0" t="n">
        <v>3.99</v>
      </c>
      <c r="T1118" s="0" t="n">
        <v>72.15</v>
      </c>
      <c r="U1118" s="0" t="n">
        <v>1410</v>
      </c>
      <c r="V1118" s="0" t="n">
        <v>3</v>
      </c>
      <c r="W1118" s="60" t="n">
        <v>46101</v>
      </c>
      <c r="X1118" s="55" t="n">
        <f aca="false">IF(I1118="Male",0,1)</f>
        <v>1</v>
      </c>
      <c r="Y1118" s="55" t="n">
        <f aca="false">IF(OR(I1118="DNB",I1118="Dry DNB"),1,0)</f>
        <v>0</v>
      </c>
      <c r="Z1118" s="55" t="n">
        <f aca="false">IF(ISNUMBER(W1118),A1118-W1118,"")</f>
        <v>209</v>
      </c>
      <c r="AA1118" s="55" t="n">
        <f aca="false">MATCH(A1118,DATAS,0)</f>
        <v>2</v>
      </c>
      <c r="AB1118" s="55" t="n">
        <f aca="false">IF(AND(E1118&gt;0,OR(AND(B1118&gt;=1,B1118&lt;=6),B1118=10)),1,0)</f>
        <v>1</v>
      </c>
      <c r="AC1118" s="55" t="n">
        <f aca="false">IF(AND(E1118&gt;0,B1118=10),1,0)</f>
        <v>0</v>
      </c>
      <c r="AD1118" s="55" t="n">
        <f aca="false">IF(AND(C1117=C1118,AA1117=AA1118-1),AB1117,"")</f>
        <v>1</v>
      </c>
      <c r="AE1118" s="55" t="n">
        <f aca="false">IF(AND(C1117=C1118,AA1117=AA1118-1),AC1117,"")</f>
        <v>0</v>
      </c>
      <c r="AF1118" s="55" t="n">
        <f aca="false">IF(AA1118=1,"",IF(AND(AB1118=1,AD1118&lt;&gt;1),1,0))</f>
        <v>0</v>
      </c>
      <c r="AG1118" s="55" t="n">
        <f aca="false">IF(AA1118=1,"",IF(AND(AC1118=1,AE1118&lt;&gt;1),1,0))</f>
        <v>0</v>
      </c>
      <c r="AH1118" s="60" t="str">
        <f aca="false">IF(AND(E1118&gt;0,AA1118&lt;2,NOT(AND(C1119=C1118,AA1119=AA1118+1))),INDEX(DATAS,AA1118+1),"")</f>
        <v/>
      </c>
      <c r="AI1118" s="60" t="str">
        <f aca="false">IF(AND(AC1118=1,AA1118&lt;2),IF(AND(C1119=C1118,AA1119=AA1118+1),IF(AC1119=1,"",INDEX(DATAS,AA1118+1)),INDEX(DATAS,AA1118+1)),"")</f>
        <v/>
      </c>
    </row>
    <row r="1119" customFormat="false" ht="15" hidden="false" customHeight="false" outlineLevel="0" collapsed="false">
      <c r="A1119" s="60" t="n">
        <v>46309</v>
      </c>
      <c r="B1119" s="0" t="n">
        <v>6</v>
      </c>
      <c r="C1119" s="0" t="n">
        <v>4376</v>
      </c>
      <c r="D1119" s="0" t="n">
        <v>217</v>
      </c>
      <c r="E1119" s="0" t="n">
        <v>2</v>
      </c>
      <c r="F1119" s="55" t="s">
        <v>557</v>
      </c>
      <c r="H1119" s="0" t="n">
        <v>22</v>
      </c>
      <c r="I1119" s="55" t="s">
        <v>157</v>
      </c>
      <c r="J1119" s="0" t="n">
        <v>67</v>
      </c>
      <c r="K1119" s="0" t="n">
        <v>67</v>
      </c>
      <c r="L1119" s="0" t="n">
        <v>150</v>
      </c>
      <c r="M1119" s="0" t="n">
        <v>375.23</v>
      </c>
      <c r="N1119" s="0" t="n">
        <v>36.05</v>
      </c>
      <c r="O1119" s="0" t="n">
        <v>20.8</v>
      </c>
      <c r="P1119" s="0" t="n">
        <v>5.17</v>
      </c>
      <c r="Q1119" s="0" t="n">
        <v>3.92</v>
      </c>
      <c r="R1119" s="0" t="n">
        <v>2474</v>
      </c>
      <c r="S1119" s="0" t="n">
        <v>5360</v>
      </c>
      <c r="T1119" s="0" t="n">
        <v>26.8</v>
      </c>
      <c r="U1119" s="0" t="n">
        <v>1409</v>
      </c>
      <c r="V1119" s="0" t="n">
        <v>1</v>
      </c>
      <c r="W1119" s="60" t="n">
        <v>46160</v>
      </c>
      <c r="X1119" s="55" t="n">
        <f aca="false">IF(I1119="Male",0,1)</f>
        <v>1</v>
      </c>
      <c r="Y1119" s="55" t="n">
        <f aca="false">IF(OR(I1119="DNB",I1119="Dry DNB"),1,0)</f>
        <v>0</v>
      </c>
      <c r="Z1119" s="55" t="n">
        <f aca="false">IF(ISNUMBER(W1119),A1119-W1119,"")</f>
        <v>149</v>
      </c>
      <c r="AA1119" s="55" t="n">
        <f aca="false">MATCH(A1119,DATAS,0)</f>
        <v>1</v>
      </c>
      <c r="AB1119" s="55" t="n">
        <f aca="false">IF(AND(E1119&gt;0,OR(AND(B1119&gt;=1,B1119&lt;=6),B1119=10)),1,0)</f>
        <v>1</v>
      </c>
      <c r="AC1119" s="55" t="n">
        <f aca="false">IF(AND(E1119&gt;0,B1119=10),1,0)</f>
        <v>0</v>
      </c>
      <c r="AD1119" s="0" t="str">
        <f aca="false">IF(AND(C1118=C1119,AA1118=AA1119-1),AB1118,"")</f>
        <v/>
      </c>
      <c r="AE1119" s="0" t="str">
        <f aca="false">IF(AND(C1118=C1119,AA1118=AA1119-1),AC1118,"")</f>
        <v/>
      </c>
      <c r="AF1119" s="0" t="str">
        <f aca="false">IF(AA1119=1,"",IF(AND(AB1119=1,AD1119&lt;&gt;1),1,0))</f>
        <v/>
      </c>
      <c r="AG1119" s="0" t="str">
        <f aca="false">IF(AA1119=1,"",IF(AND(AC1119=1,AE1119&lt;&gt;1),1,0))</f>
        <v/>
      </c>
      <c r="AH1119" s="60" t="str">
        <f aca="false">IF(AND(E1119&gt;0,AA1119&lt;2,NOT(AND(C1120=C1119,AA1120=AA1119+1))),INDEX(DATAS,AA1119+1),"")</f>
        <v/>
      </c>
      <c r="AI1119" s="60" t="str">
        <f aca="false">IF(AND(AC1119=1,AA1119&lt;2),IF(AND(C1120=C1119,AA1120=AA1119+1),IF(AC1120=1,"",INDEX(DATAS,AA1119+1)),INDEX(DATAS,AA1119+1)),"")</f>
        <v/>
      </c>
    </row>
    <row r="1120" customFormat="false" ht="15" hidden="false" customHeight="false" outlineLevel="0" collapsed="false">
      <c r="A1120" s="60" t="n">
        <v>46310</v>
      </c>
      <c r="B1120" s="0" t="n">
        <v>6</v>
      </c>
      <c r="C1120" s="0" t="n">
        <v>4376</v>
      </c>
      <c r="D1120" s="0" t="n">
        <v>218</v>
      </c>
      <c r="E1120" s="0" t="n">
        <v>2</v>
      </c>
      <c r="F1120" s="55" t="s">
        <v>557</v>
      </c>
      <c r="G1120" s="0" t="n">
        <v>26.3</v>
      </c>
      <c r="H1120" s="0" t="n">
        <v>23</v>
      </c>
      <c r="I1120" s="55" t="s">
        <v>157</v>
      </c>
      <c r="J1120" s="0" t="n">
        <v>67</v>
      </c>
      <c r="K1120" s="0" t="n">
        <v>67</v>
      </c>
      <c r="L1120" s="0" t="n">
        <v>151</v>
      </c>
      <c r="M1120" s="0" t="n">
        <v>375.23</v>
      </c>
      <c r="N1120" s="0" t="n">
        <v>36.05</v>
      </c>
      <c r="O1120" s="0" t="n">
        <v>20.8</v>
      </c>
      <c r="P1120" s="0" t="n">
        <v>5.17</v>
      </c>
      <c r="Q1120" s="0" t="n">
        <v>3.92</v>
      </c>
      <c r="T1120" s="0" t="n">
        <v>26.8</v>
      </c>
      <c r="U1120" s="0" t="n">
        <v>1410</v>
      </c>
      <c r="V1120" s="0" t="n">
        <v>1</v>
      </c>
      <c r="W1120" s="60" t="n">
        <v>46160</v>
      </c>
      <c r="X1120" s="55" t="n">
        <f aca="false">IF(I1120="Male",0,1)</f>
        <v>1</v>
      </c>
      <c r="Y1120" s="55" t="n">
        <f aca="false">IF(OR(I1120="DNB",I1120="Dry DNB"),1,0)</f>
        <v>0</v>
      </c>
      <c r="Z1120" s="55" t="n">
        <f aca="false">IF(ISNUMBER(W1120),A1120-W1120,"")</f>
        <v>150</v>
      </c>
      <c r="AA1120" s="55" t="n">
        <f aca="false">MATCH(A1120,DATAS,0)</f>
        <v>2</v>
      </c>
      <c r="AB1120" s="55" t="n">
        <f aca="false">IF(AND(E1120&gt;0,OR(AND(B1120&gt;=1,B1120&lt;=6),B1120=10)),1,0)</f>
        <v>1</v>
      </c>
      <c r="AC1120" s="55" t="n">
        <f aca="false">IF(AND(E1120&gt;0,B1120=10),1,0)</f>
        <v>0</v>
      </c>
      <c r="AD1120" s="55" t="n">
        <f aca="false">IF(AND(C1119=C1120,AA1119=AA1120-1),AB1119,"")</f>
        <v>1</v>
      </c>
      <c r="AE1120" s="55" t="n">
        <f aca="false">IF(AND(C1119=C1120,AA1119=AA1120-1),AC1119,"")</f>
        <v>0</v>
      </c>
      <c r="AF1120" s="55" t="n">
        <f aca="false">IF(AA1120=1,"",IF(AND(AB1120=1,AD1120&lt;&gt;1),1,0))</f>
        <v>0</v>
      </c>
      <c r="AG1120" s="55" t="n">
        <f aca="false">IF(AA1120=1,"",IF(AND(AC1120=1,AE1120&lt;&gt;1),1,0))</f>
        <v>0</v>
      </c>
      <c r="AH1120" s="60" t="str">
        <f aca="false">IF(AND(E1120&gt;0,AA1120&lt;2,NOT(AND(C1121=C1120,AA1121=AA1120+1))),INDEX(DATAS,AA1120+1),"")</f>
        <v/>
      </c>
      <c r="AI1120" s="60" t="str">
        <f aca="false">IF(AND(AC1120=1,AA1120&lt;2),IF(AND(C1121=C1120,AA1121=AA1120+1),IF(AC1121=1,"",INDEX(DATAS,AA1120+1)),INDEX(DATAS,AA1120+1)),"")</f>
        <v/>
      </c>
    </row>
    <row r="1121" customFormat="false" ht="15" hidden="false" customHeight="false" outlineLevel="0" collapsed="false">
      <c r="A1121" s="60" t="n">
        <v>46309</v>
      </c>
      <c r="B1121" s="0" t="n">
        <v>3</v>
      </c>
      <c r="C1121" s="0" t="n">
        <v>4378</v>
      </c>
      <c r="D1121" s="0" t="n">
        <v>5</v>
      </c>
      <c r="E1121" s="0" t="n">
        <v>3</v>
      </c>
      <c r="F1121" s="55" t="s">
        <v>558</v>
      </c>
      <c r="G1121" s="0" t="n">
        <v>35.3</v>
      </c>
      <c r="H1121" s="0" t="n">
        <v>22</v>
      </c>
      <c r="I1121" s="55" t="s">
        <v>166</v>
      </c>
      <c r="J1121" s="0" t="n">
        <v>5</v>
      </c>
      <c r="M1121" s="0" t="n">
        <v>606.89</v>
      </c>
      <c r="N1121" s="0" t="n">
        <v>46.44</v>
      </c>
      <c r="O1121" s="0" t="n">
        <v>30.14</v>
      </c>
      <c r="R1121" s="0" t="n">
        <v>2041</v>
      </c>
      <c r="S1121" s="0" t="n">
        <v>4104</v>
      </c>
      <c r="U1121" s="0" t="n">
        <v>1404</v>
      </c>
      <c r="V1121" s="0" t="n">
        <v>0</v>
      </c>
      <c r="X1121" s="55" t="n">
        <f aca="false">IF(I1121="Male",0,1)</f>
        <v>1</v>
      </c>
      <c r="Y1121" s="55" t="n">
        <f aca="false">IF(OR(I1121="DNB",I1121="Dry DNB"),1,0)</f>
        <v>0</v>
      </c>
      <c r="Z1121" s="0" t="str">
        <f aca="false">IF(ISNUMBER(W1121),A1121-W1121,"")</f>
        <v/>
      </c>
      <c r="AA1121" s="55" t="n">
        <f aca="false">MATCH(A1121,DATAS,0)</f>
        <v>1</v>
      </c>
      <c r="AB1121" s="55" t="n">
        <f aca="false">IF(AND(E1121&gt;0,OR(AND(B1121&gt;=1,B1121&lt;=6),B1121=10)),1,0)</f>
        <v>1</v>
      </c>
      <c r="AC1121" s="55" t="n">
        <f aca="false">IF(AND(E1121&gt;0,B1121=10),1,0)</f>
        <v>0</v>
      </c>
      <c r="AD1121" s="0" t="str">
        <f aca="false">IF(AND(C1120=C1121,AA1120=AA1121-1),AB1120,"")</f>
        <v/>
      </c>
      <c r="AE1121" s="0" t="str">
        <f aca="false">IF(AND(C1120=C1121,AA1120=AA1121-1),AC1120,"")</f>
        <v/>
      </c>
      <c r="AF1121" s="0" t="str">
        <f aca="false">IF(AA1121=1,"",IF(AND(AB1121=1,AD1121&lt;&gt;1),1,0))</f>
        <v/>
      </c>
      <c r="AG1121" s="0" t="str">
        <f aca="false">IF(AA1121=1,"",IF(AND(AC1121=1,AE1121&lt;&gt;1),1,0))</f>
        <v/>
      </c>
      <c r="AH1121" s="60" t="str">
        <f aca="false">IF(AND(E1121&gt;0,AA1121&lt;2,NOT(AND(C1122=C1121,AA1122=AA1121+1))),INDEX(DATAS,AA1121+1),"")</f>
        <v/>
      </c>
      <c r="AI1121" s="60" t="str">
        <f aca="false">IF(AND(AC1121=1,AA1121&lt;2),IF(AND(C1122=C1121,AA1122=AA1121+1),IF(AC1122=1,"",INDEX(DATAS,AA1121+1)),INDEX(DATAS,AA1121+1)),"")</f>
        <v/>
      </c>
    </row>
    <row r="1122" customFormat="false" ht="15" hidden="false" customHeight="false" outlineLevel="0" collapsed="false">
      <c r="A1122" s="60" t="n">
        <v>46310</v>
      </c>
      <c r="B1122" s="0" t="n">
        <v>3</v>
      </c>
      <c r="C1122" s="0" t="n">
        <v>4378</v>
      </c>
      <c r="D1122" s="0" t="n">
        <v>6</v>
      </c>
      <c r="E1122" s="0" t="n">
        <v>3</v>
      </c>
      <c r="F1122" s="55" t="s">
        <v>558</v>
      </c>
      <c r="G1122" s="0" t="n">
        <v>33.3</v>
      </c>
      <c r="H1122" s="0" t="n">
        <v>24</v>
      </c>
      <c r="I1122" s="55" t="s">
        <v>166</v>
      </c>
      <c r="J1122" s="0" t="n">
        <v>6</v>
      </c>
      <c r="M1122" s="0" t="n">
        <v>606.89</v>
      </c>
      <c r="N1122" s="0" t="n">
        <v>46.44</v>
      </c>
      <c r="O1122" s="0" t="n">
        <v>30.14</v>
      </c>
      <c r="U1122" s="0" t="n">
        <v>1405</v>
      </c>
      <c r="V1122" s="0" t="n">
        <v>0</v>
      </c>
      <c r="X1122" s="55" t="n">
        <f aca="false">IF(I1122="Male",0,1)</f>
        <v>1</v>
      </c>
      <c r="Y1122" s="55" t="n">
        <f aca="false">IF(OR(I1122="DNB",I1122="Dry DNB"),1,0)</f>
        <v>0</v>
      </c>
      <c r="Z1122" s="0" t="str">
        <f aca="false">IF(ISNUMBER(W1122),A1122-W1122,"")</f>
        <v/>
      </c>
      <c r="AA1122" s="55" t="n">
        <f aca="false">MATCH(A1122,DATAS,0)</f>
        <v>2</v>
      </c>
      <c r="AB1122" s="55" t="n">
        <f aca="false">IF(AND(E1122&gt;0,OR(AND(B1122&gt;=1,B1122&lt;=6),B1122=10)),1,0)</f>
        <v>1</v>
      </c>
      <c r="AC1122" s="55" t="n">
        <f aca="false">IF(AND(E1122&gt;0,B1122=10),1,0)</f>
        <v>0</v>
      </c>
      <c r="AD1122" s="55" t="n">
        <f aca="false">IF(AND(C1121=C1122,AA1121=AA1122-1),AB1121,"")</f>
        <v>1</v>
      </c>
      <c r="AE1122" s="55" t="n">
        <f aca="false">IF(AND(C1121=C1122,AA1121=AA1122-1),AC1121,"")</f>
        <v>0</v>
      </c>
      <c r="AF1122" s="55" t="n">
        <f aca="false">IF(AA1122=1,"",IF(AND(AB1122=1,AD1122&lt;&gt;1),1,0))</f>
        <v>0</v>
      </c>
      <c r="AG1122" s="55" t="n">
        <f aca="false">IF(AA1122=1,"",IF(AND(AC1122=1,AE1122&lt;&gt;1),1,0))</f>
        <v>0</v>
      </c>
      <c r="AH1122" s="60" t="str">
        <f aca="false">IF(AND(E1122&gt;0,AA1122&lt;2,NOT(AND(C1123=C1122,AA1123=AA1122+1))),INDEX(DATAS,AA1122+1),"")</f>
        <v/>
      </c>
      <c r="AI1122" s="60" t="str">
        <f aca="false">IF(AND(AC1122=1,AA1122&lt;2),IF(AND(C1123=C1122,AA1123=AA1122+1),IF(AC1123=1,"",INDEX(DATAS,AA1122+1)),INDEX(DATAS,AA1122+1)),"")</f>
        <v/>
      </c>
    </row>
    <row r="1123" customFormat="false" ht="15" hidden="false" customHeight="false" outlineLevel="0" collapsed="false">
      <c r="A1123" s="60" t="n">
        <v>46309</v>
      </c>
      <c r="B1123" s="0" t="n">
        <v>5</v>
      </c>
      <c r="C1123" s="0" t="n">
        <v>4379</v>
      </c>
      <c r="D1123" s="0" t="n">
        <v>328</v>
      </c>
      <c r="E1123" s="0" t="n">
        <v>2</v>
      </c>
      <c r="F1123" s="55" t="s">
        <v>559</v>
      </c>
      <c r="G1123" s="0" t="n">
        <v>25.8</v>
      </c>
      <c r="H1123" s="0" t="n">
        <v>24</v>
      </c>
      <c r="I1123" s="55" t="s">
        <v>157</v>
      </c>
      <c r="J1123" s="0" t="n">
        <v>251</v>
      </c>
      <c r="K1123" s="0" t="n">
        <v>62</v>
      </c>
      <c r="L1123" s="0" t="n">
        <v>77</v>
      </c>
      <c r="M1123" s="0" t="n">
        <v>594.69</v>
      </c>
      <c r="N1123" s="0" t="n">
        <v>62.66</v>
      </c>
      <c r="O1123" s="0" t="n">
        <v>38.2</v>
      </c>
      <c r="P1123" s="0" t="n">
        <v>5.13</v>
      </c>
      <c r="Q1123" s="0" t="n">
        <v>4.84</v>
      </c>
      <c r="R1123" s="0" t="n">
        <v>5212</v>
      </c>
      <c r="S1123" s="0" t="n">
        <v>10168</v>
      </c>
      <c r="T1123" s="0" t="n">
        <v>56.2</v>
      </c>
      <c r="U1123" s="0" t="n">
        <v>1402</v>
      </c>
      <c r="V1123" s="0" t="n">
        <v>6</v>
      </c>
      <c r="W1123" s="60" t="n">
        <v>46233</v>
      </c>
      <c r="X1123" s="55" t="n">
        <f aca="false">IF(I1123="Male",0,1)</f>
        <v>1</v>
      </c>
      <c r="Y1123" s="55" t="n">
        <f aca="false">IF(OR(I1123="DNB",I1123="Dry DNB"),1,0)</f>
        <v>0</v>
      </c>
      <c r="Z1123" s="55" t="n">
        <f aca="false">IF(ISNUMBER(W1123),A1123-W1123,"")</f>
        <v>76</v>
      </c>
      <c r="AA1123" s="55" t="n">
        <f aca="false">MATCH(A1123,DATAS,0)</f>
        <v>1</v>
      </c>
      <c r="AB1123" s="55" t="n">
        <f aca="false">IF(AND(E1123&gt;0,OR(AND(B1123&gt;=1,B1123&lt;=6),B1123=10)),1,0)</f>
        <v>1</v>
      </c>
      <c r="AC1123" s="55" t="n">
        <f aca="false">IF(AND(E1123&gt;0,B1123=10),1,0)</f>
        <v>0</v>
      </c>
      <c r="AD1123" s="0" t="str">
        <f aca="false">IF(AND(C1122=C1123,AA1122=AA1123-1),AB1122,"")</f>
        <v/>
      </c>
      <c r="AE1123" s="0" t="str">
        <f aca="false">IF(AND(C1122=C1123,AA1122=AA1123-1),AC1122,"")</f>
        <v/>
      </c>
      <c r="AF1123" s="0" t="str">
        <f aca="false">IF(AA1123=1,"",IF(AND(AB1123=1,AD1123&lt;&gt;1),1,0))</f>
        <v/>
      </c>
      <c r="AG1123" s="0" t="str">
        <f aca="false">IF(AA1123=1,"",IF(AND(AC1123=1,AE1123&lt;&gt;1),1,0))</f>
        <v/>
      </c>
      <c r="AH1123" s="60" t="str">
        <f aca="false">IF(AND(E1123&gt;0,AA1123&lt;2,NOT(AND(C1124=C1123,AA1124=AA1123+1))),INDEX(DATAS,AA1123+1),"")</f>
        <v/>
      </c>
      <c r="AI1123" s="60" t="str">
        <f aca="false">IF(AND(AC1123=1,AA1123&lt;2),IF(AND(C1124=C1123,AA1124=AA1123+1),IF(AC1124=1,"",INDEX(DATAS,AA1123+1)),INDEX(DATAS,AA1123+1)),"")</f>
        <v/>
      </c>
    </row>
    <row r="1124" customFormat="false" ht="15" hidden="false" customHeight="false" outlineLevel="0" collapsed="false">
      <c r="A1124" s="60" t="n">
        <v>46310</v>
      </c>
      <c r="B1124" s="0" t="n">
        <v>5</v>
      </c>
      <c r="C1124" s="0" t="n">
        <v>4379</v>
      </c>
      <c r="D1124" s="0" t="n">
        <v>329</v>
      </c>
      <c r="E1124" s="0" t="n">
        <v>2</v>
      </c>
      <c r="F1124" s="55" t="s">
        <v>559</v>
      </c>
      <c r="G1124" s="0" t="n">
        <v>20.1</v>
      </c>
      <c r="H1124" s="0" t="n">
        <v>22</v>
      </c>
      <c r="I1124" s="55" t="s">
        <v>157</v>
      </c>
      <c r="J1124" s="0" t="n">
        <v>251</v>
      </c>
      <c r="K1124" s="0" t="n">
        <v>62</v>
      </c>
      <c r="L1124" s="0" t="n">
        <v>78</v>
      </c>
      <c r="M1124" s="0" t="n">
        <v>594.69</v>
      </c>
      <c r="N1124" s="0" t="n">
        <v>62.66</v>
      </c>
      <c r="O1124" s="0" t="n">
        <v>38.2</v>
      </c>
      <c r="P1124" s="0" t="n">
        <v>5.13</v>
      </c>
      <c r="Q1124" s="0" t="n">
        <v>4.84</v>
      </c>
      <c r="T1124" s="0" t="n">
        <v>56.2</v>
      </c>
      <c r="U1124" s="0" t="n">
        <v>1403</v>
      </c>
      <c r="V1124" s="0" t="n">
        <v>6</v>
      </c>
      <c r="W1124" s="60" t="n">
        <v>46233</v>
      </c>
      <c r="X1124" s="55" t="n">
        <f aca="false">IF(I1124="Male",0,1)</f>
        <v>1</v>
      </c>
      <c r="Y1124" s="55" t="n">
        <f aca="false">IF(OR(I1124="DNB",I1124="Dry DNB"),1,0)</f>
        <v>0</v>
      </c>
      <c r="Z1124" s="55" t="n">
        <f aca="false">IF(ISNUMBER(W1124),A1124-W1124,"")</f>
        <v>77</v>
      </c>
      <c r="AA1124" s="55" t="n">
        <f aca="false">MATCH(A1124,DATAS,0)</f>
        <v>2</v>
      </c>
      <c r="AB1124" s="55" t="n">
        <f aca="false">IF(AND(E1124&gt;0,OR(AND(B1124&gt;=1,B1124&lt;=6),B1124=10)),1,0)</f>
        <v>1</v>
      </c>
      <c r="AC1124" s="55" t="n">
        <f aca="false">IF(AND(E1124&gt;0,B1124=10),1,0)</f>
        <v>0</v>
      </c>
      <c r="AD1124" s="55" t="n">
        <f aca="false">IF(AND(C1123=C1124,AA1123=AA1124-1),AB1123,"")</f>
        <v>1</v>
      </c>
      <c r="AE1124" s="55" t="n">
        <f aca="false">IF(AND(C1123=C1124,AA1123=AA1124-1),AC1123,"")</f>
        <v>0</v>
      </c>
      <c r="AF1124" s="55" t="n">
        <f aca="false">IF(AA1124=1,"",IF(AND(AB1124=1,AD1124&lt;&gt;1),1,0))</f>
        <v>0</v>
      </c>
      <c r="AG1124" s="55" t="n">
        <f aca="false">IF(AA1124=1,"",IF(AND(AC1124=1,AE1124&lt;&gt;1),1,0))</f>
        <v>0</v>
      </c>
      <c r="AH1124" s="60" t="str">
        <f aca="false">IF(AND(E1124&gt;0,AA1124&lt;2,NOT(AND(C1125=C1124,AA1125=AA1124+1))),INDEX(DATAS,AA1124+1),"")</f>
        <v/>
      </c>
      <c r="AI1124" s="60" t="str">
        <f aca="false">IF(AND(AC1124=1,AA1124&lt;2),IF(AND(C1125=C1124,AA1125=AA1124+1),IF(AC1125=1,"",INDEX(DATAS,AA1124+1)),INDEX(DATAS,AA1124+1)),"")</f>
        <v/>
      </c>
    </row>
    <row r="1125" customFormat="false" ht="15" hidden="false" customHeight="false" outlineLevel="0" collapsed="false">
      <c r="A1125" s="60" t="n">
        <v>46309</v>
      </c>
      <c r="B1125" s="0" t="n">
        <v>5</v>
      </c>
      <c r="C1125" s="0" t="n">
        <v>4380</v>
      </c>
      <c r="D1125" s="0" t="n">
        <v>297</v>
      </c>
      <c r="E1125" s="0" t="n">
        <v>2</v>
      </c>
      <c r="F1125" s="55" t="s">
        <v>560</v>
      </c>
      <c r="G1125" s="0" t="n">
        <v>35.3</v>
      </c>
      <c r="H1125" s="0" t="n">
        <v>41</v>
      </c>
      <c r="I1125" s="55" t="s">
        <v>157</v>
      </c>
      <c r="J1125" s="0" t="n">
        <v>227</v>
      </c>
      <c r="K1125" s="0" t="n">
        <v>101</v>
      </c>
      <c r="L1125" s="0" t="n">
        <v>70</v>
      </c>
      <c r="M1125" s="0" t="n">
        <v>1002.46</v>
      </c>
      <c r="N1125" s="0" t="n">
        <v>40.48</v>
      </c>
      <c r="O1125" s="0" t="n">
        <v>35.01</v>
      </c>
      <c r="P1125" s="0" t="n">
        <v>2.91</v>
      </c>
      <c r="Q1125" s="0" t="n">
        <v>3.68</v>
      </c>
      <c r="R1125" s="0" t="n">
        <v>5528</v>
      </c>
      <c r="S1125" s="0" t="n">
        <v>10622</v>
      </c>
      <c r="T1125" s="0" t="n">
        <v>65.65</v>
      </c>
      <c r="U1125" s="0" t="n">
        <v>1401</v>
      </c>
      <c r="V1125" s="0" t="n">
        <v>4</v>
      </c>
      <c r="W1125" s="60" t="n">
        <v>46240</v>
      </c>
      <c r="X1125" s="55" t="n">
        <f aca="false">IF(I1125="Male",0,1)</f>
        <v>1</v>
      </c>
      <c r="Y1125" s="55" t="n">
        <f aca="false">IF(OR(I1125="DNB",I1125="Dry DNB"),1,0)</f>
        <v>0</v>
      </c>
      <c r="Z1125" s="55" t="n">
        <f aca="false">IF(ISNUMBER(W1125),A1125-W1125,"")</f>
        <v>69</v>
      </c>
      <c r="AA1125" s="55" t="n">
        <f aca="false">MATCH(A1125,DATAS,0)</f>
        <v>1</v>
      </c>
      <c r="AB1125" s="55" t="n">
        <f aca="false">IF(AND(E1125&gt;0,OR(AND(B1125&gt;=1,B1125&lt;=6),B1125=10)),1,0)</f>
        <v>1</v>
      </c>
      <c r="AC1125" s="55" t="n">
        <f aca="false">IF(AND(E1125&gt;0,B1125=10),1,0)</f>
        <v>0</v>
      </c>
      <c r="AD1125" s="0" t="str">
        <f aca="false">IF(AND(C1124=C1125,AA1124=AA1125-1),AB1124,"")</f>
        <v/>
      </c>
      <c r="AE1125" s="0" t="str">
        <f aca="false">IF(AND(C1124=C1125,AA1124=AA1125-1),AC1124,"")</f>
        <v/>
      </c>
      <c r="AF1125" s="0" t="str">
        <f aca="false">IF(AA1125=1,"",IF(AND(AB1125=1,AD1125&lt;&gt;1),1,0))</f>
        <v/>
      </c>
      <c r="AG1125" s="0" t="str">
        <f aca="false">IF(AA1125=1,"",IF(AND(AC1125=1,AE1125&lt;&gt;1),1,0))</f>
        <v/>
      </c>
      <c r="AH1125" s="60" t="str">
        <f aca="false">IF(AND(E1125&gt;0,AA1125&lt;2,NOT(AND(C1126=C1125,AA1126=AA1125+1))),INDEX(DATAS,AA1125+1),"")</f>
        <v/>
      </c>
      <c r="AI1125" s="60" t="str">
        <f aca="false">IF(AND(AC1125=1,AA1125&lt;2),IF(AND(C1126=C1125,AA1126=AA1125+1),IF(AC1126=1,"",INDEX(DATAS,AA1125+1)),INDEX(DATAS,AA1125+1)),"")</f>
        <v/>
      </c>
    </row>
    <row r="1126" customFormat="false" ht="15" hidden="false" customHeight="false" outlineLevel="0" collapsed="false">
      <c r="A1126" s="60" t="n">
        <v>46310</v>
      </c>
      <c r="B1126" s="0" t="n">
        <v>5</v>
      </c>
      <c r="C1126" s="0" t="n">
        <v>4380</v>
      </c>
      <c r="D1126" s="0" t="n">
        <v>298</v>
      </c>
      <c r="E1126" s="0" t="n">
        <v>2</v>
      </c>
      <c r="F1126" s="55" t="s">
        <v>560</v>
      </c>
      <c r="G1126" s="0" t="n">
        <v>36.4</v>
      </c>
      <c r="H1126" s="0" t="n">
        <v>40</v>
      </c>
      <c r="I1126" s="55" t="s">
        <v>157</v>
      </c>
      <c r="J1126" s="0" t="n">
        <v>227</v>
      </c>
      <c r="K1126" s="0" t="n">
        <v>101</v>
      </c>
      <c r="L1126" s="0" t="n">
        <v>71</v>
      </c>
      <c r="M1126" s="0" t="n">
        <v>1002.46</v>
      </c>
      <c r="N1126" s="0" t="n">
        <v>40.48</v>
      </c>
      <c r="O1126" s="0" t="n">
        <v>35.01</v>
      </c>
      <c r="P1126" s="0" t="n">
        <v>2.91</v>
      </c>
      <c r="Q1126" s="0" t="n">
        <v>3.68</v>
      </c>
      <c r="T1126" s="0" t="n">
        <v>65.65</v>
      </c>
      <c r="U1126" s="0" t="n">
        <v>1402</v>
      </c>
      <c r="V1126" s="0" t="n">
        <v>4</v>
      </c>
      <c r="W1126" s="60" t="n">
        <v>46240</v>
      </c>
      <c r="X1126" s="55" t="n">
        <f aca="false">IF(I1126="Male",0,1)</f>
        <v>1</v>
      </c>
      <c r="Y1126" s="55" t="n">
        <f aca="false">IF(OR(I1126="DNB",I1126="Dry DNB"),1,0)</f>
        <v>0</v>
      </c>
      <c r="Z1126" s="55" t="n">
        <f aca="false">IF(ISNUMBER(W1126),A1126-W1126,"")</f>
        <v>70</v>
      </c>
      <c r="AA1126" s="55" t="n">
        <f aca="false">MATCH(A1126,DATAS,0)</f>
        <v>2</v>
      </c>
      <c r="AB1126" s="55" t="n">
        <f aca="false">IF(AND(E1126&gt;0,OR(AND(B1126&gt;=1,B1126&lt;=6),B1126=10)),1,0)</f>
        <v>1</v>
      </c>
      <c r="AC1126" s="55" t="n">
        <f aca="false">IF(AND(E1126&gt;0,B1126=10),1,0)</f>
        <v>0</v>
      </c>
      <c r="AD1126" s="55" t="n">
        <f aca="false">IF(AND(C1125=C1126,AA1125=AA1126-1),AB1125,"")</f>
        <v>1</v>
      </c>
      <c r="AE1126" s="55" t="n">
        <f aca="false">IF(AND(C1125=C1126,AA1125=AA1126-1),AC1125,"")</f>
        <v>0</v>
      </c>
      <c r="AF1126" s="55" t="n">
        <f aca="false">IF(AA1126=1,"",IF(AND(AB1126=1,AD1126&lt;&gt;1),1,0))</f>
        <v>0</v>
      </c>
      <c r="AG1126" s="55" t="n">
        <f aca="false">IF(AA1126=1,"",IF(AND(AC1126=1,AE1126&lt;&gt;1),1,0))</f>
        <v>0</v>
      </c>
      <c r="AH1126" s="60" t="str">
        <f aca="false">IF(AND(E1126&gt;0,AA1126&lt;2,NOT(AND(C1127=C1126,AA1127=AA1126+1))),INDEX(DATAS,AA1126+1),"")</f>
        <v/>
      </c>
      <c r="AI1126" s="60" t="str">
        <f aca="false">IF(AND(AC1126=1,AA1126&lt;2),IF(AND(C1127=C1126,AA1127=AA1126+1),IF(AC1127=1,"",INDEX(DATAS,AA1126+1)),INDEX(DATAS,AA1126+1)),"")</f>
        <v/>
      </c>
    </row>
    <row r="1127" customFormat="false" ht="15" hidden="false" customHeight="false" outlineLevel="0" collapsed="false">
      <c r="A1127" s="60" t="n">
        <v>46309</v>
      </c>
      <c r="B1127" s="0" t="n">
        <v>14</v>
      </c>
      <c r="C1127" s="0" t="n">
        <v>4382</v>
      </c>
      <c r="D1127" s="0" t="n">
        <v>637</v>
      </c>
      <c r="E1127" s="0" t="n">
        <v>1</v>
      </c>
      <c r="F1127" s="55" t="s">
        <v>560</v>
      </c>
      <c r="I1127" s="55" t="s">
        <v>162</v>
      </c>
      <c r="J1127" s="0" t="n">
        <v>414</v>
      </c>
      <c r="K1127" s="0" t="n">
        <v>65</v>
      </c>
      <c r="L1127" s="0" t="n">
        <v>266</v>
      </c>
      <c r="M1127" s="0" t="n">
        <v>1074.53</v>
      </c>
      <c r="N1127" s="0" t="n">
        <v>49.36</v>
      </c>
      <c r="O1127" s="0" t="n">
        <v>27.88</v>
      </c>
      <c r="P1127" s="0" t="n">
        <v>3.72</v>
      </c>
      <c r="Q1127" s="0" t="n">
        <v>3.51</v>
      </c>
      <c r="R1127" s="0" t="n">
        <v>4782</v>
      </c>
      <c r="S1127" s="0" t="n">
        <v>10672</v>
      </c>
      <c r="T1127" s="0" t="n">
        <v>39.5</v>
      </c>
      <c r="U1127" s="0" t="n">
        <v>1401</v>
      </c>
      <c r="V1127" s="0" t="n">
        <v>13</v>
      </c>
      <c r="W1127" s="60" t="n">
        <v>46044</v>
      </c>
      <c r="X1127" s="55" t="n">
        <f aca="false">IF(I1127="Male",0,1)</f>
        <v>1</v>
      </c>
      <c r="Y1127" s="55" t="n">
        <f aca="false">IF(OR(I1127="DNB",I1127="Dry DNB"),1,0)</f>
        <v>0</v>
      </c>
      <c r="Z1127" s="55" t="n">
        <f aca="false">IF(ISNUMBER(W1127),A1127-W1127,"")</f>
        <v>265</v>
      </c>
      <c r="AA1127" s="55" t="n">
        <f aca="false">MATCH(A1127,DATAS,0)</f>
        <v>1</v>
      </c>
      <c r="AB1127" s="55" t="n">
        <f aca="false">IF(AND(E1127&gt;0,OR(AND(B1127&gt;=1,B1127&lt;=6),B1127=10)),1,0)</f>
        <v>0</v>
      </c>
      <c r="AC1127" s="55" t="n">
        <f aca="false">IF(AND(E1127&gt;0,B1127=10),1,0)</f>
        <v>0</v>
      </c>
      <c r="AD1127" s="0" t="str">
        <f aca="false">IF(AND(C1126=C1127,AA1126=AA1127-1),AB1126,"")</f>
        <v/>
      </c>
      <c r="AE1127" s="0" t="str">
        <f aca="false">IF(AND(C1126=C1127,AA1126=AA1127-1),AC1126,"")</f>
        <v/>
      </c>
      <c r="AF1127" s="0" t="str">
        <f aca="false">IF(AA1127=1,"",IF(AND(AB1127=1,AD1127&lt;&gt;1),1,0))</f>
        <v/>
      </c>
      <c r="AG1127" s="0" t="str">
        <f aca="false">IF(AA1127=1,"",IF(AND(AC1127=1,AE1127&lt;&gt;1),1,0))</f>
        <v/>
      </c>
      <c r="AH1127" s="60" t="str">
        <f aca="false">IF(AND(E1127&gt;0,AA1127&lt;2,NOT(AND(C1128=C1127,AA1128=AA1127+1))),INDEX(DATAS,AA1127+1),"")</f>
        <v/>
      </c>
      <c r="AI1127" s="60" t="str">
        <f aca="false">IF(AND(AC1127=1,AA1127&lt;2),IF(AND(C1128=C1127,AA1128=AA1127+1),IF(AC1128=1,"",INDEX(DATAS,AA1127+1)),INDEX(DATAS,AA1127+1)),"")</f>
        <v/>
      </c>
    </row>
    <row r="1128" customFormat="false" ht="15" hidden="false" customHeight="false" outlineLevel="0" collapsed="false">
      <c r="A1128" s="60" t="n">
        <v>46310</v>
      </c>
      <c r="B1128" s="0" t="n">
        <v>14</v>
      </c>
      <c r="C1128" s="0" t="n">
        <v>4382</v>
      </c>
      <c r="D1128" s="0" t="n">
        <v>637</v>
      </c>
      <c r="E1128" s="0" t="n">
        <v>1</v>
      </c>
      <c r="F1128" s="55" t="s">
        <v>560</v>
      </c>
      <c r="I1128" s="55" t="s">
        <v>162</v>
      </c>
      <c r="J1128" s="0" t="n">
        <v>414</v>
      </c>
      <c r="K1128" s="0" t="n">
        <v>65</v>
      </c>
      <c r="L1128" s="0" t="n">
        <v>267</v>
      </c>
      <c r="M1128" s="0" t="n">
        <v>1074.53</v>
      </c>
      <c r="N1128" s="0" t="n">
        <v>49.36</v>
      </c>
      <c r="O1128" s="0" t="n">
        <v>27.88</v>
      </c>
      <c r="P1128" s="0" t="n">
        <v>3.72</v>
      </c>
      <c r="Q1128" s="0" t="n">
        <v>3.51</v>
      </c>
      <c r="T1128" s="0" t="n">
        <v>39.5</v>
      </c>
      <c r="U1128" s="0" t="n">
        <v>1402</v>
      </c>
      <c r="V1128" s="0" t="n">
        <v>13</v>
      </c>
      <c r="W1128" s="60" t="n">
        <v>46044</v>
      </c>
      <c r="X1128" s="55" t="n">
        <f aca="false">IF(I1128="Male",0,1)</f>
        <v>1</v>
      </c>
      <c r="Y1128" s="55" t="n">
        <f aca="false">IF(OR(I1128="DNB",I1128="Dry DNB"),1,0)</f>
        <v>0</v>
      </c>
      <c r="Z1128" s="55" t="n">
        <f aca="false">IF(ISNUMBER(W1128),A1128-W1128,"")</f>
        <v>266</v>
      </c>
      <c r="AA1128" s="55" t="n">
        <f aca="false">MATCH(A1128,DATAS,0)</f>
        <v>2</v>
      </c>
      <c r="AB1128" s="55" t="n">
        <f aca="false">IF(AND(E1128&gt;0,OR(AND(B1128&gt;=1,B1128&lt;=6),B1128=10)),1,0)</f>
        <v>0</v>
      </c>
      <c r="AC1128" s="55" t="n">
        <f aca="false">IF(AND(E1128&gt;0,B1128=10),1,0)</f>
        <v>0</v>
      </c>
      <c r="AD1128" s="55" t="n">
        <f aca="false">IF(AND(C1127=C1128,AA1127=AA1128-1),AB1127,"")</f>
        <v>0</v>
      </c>
      <c r="AE1128" s="55" t="n">
        <f aca="false">IF(AND(C1127=C1128,AA1127=AA1128-1),AC1127,"")</f>
        <v>0</v>
      </c>
      <c r="AF1128" s="55" t="n">
        <f aca="false">IF(AA1128=1,"",IF(AND(AB1128=1,AD1128&lt;&gt;1),1,0))</f>
        <v>0</v>
      </c>
      <c r="AG1128" s="55" t="n">
        <f aca="false">IF(AA1128=1,"",IF(AND(AC1128=1,AE1128&lt;&gt;1),1,0))</f>
        <v>0</v>
      </c>
      <c r="AH1128" s="60" t="str">
        <f aca="false">IF(AND(E1128&gt;0,AA1128&lt;2,NOT(AND(C1129=C1128,AA1129=AA1128+1))),INDEX(DATAS,AA1128+1),"")</f>
        <v/>
      </c>
      <c r="AI1128" s="60" t="str">
        <f aca="false">IF(AND(AC1128=1,AA1128&lt;2),IF(AND(C1129=C1128,AA1129=AA1128+1),IF(AC1129=1,"",INDEX(DATAS,AA1128+1)),INDEX(DATAS,AA1128+1)),"")</f>
        <v/>
      </c>
    </row>
    <row r="1129" customFormat="false" ht="15" hidden="false" customHeight="false" outlineLevel="0" collapsed="false">
      <c r="A1129" s="60" t="n">
        <v>46309</v>
      </c>
      <c r="B1129" s="0" t="n">
        <v>7</v>
      </c>
      <c r="C1129" s="0" t="n">
        <v>4383</v>
      </c>
      <c r="D1129" s="0" t="n">
        <v>308</v>
      </c>
      <c r="E1129" s="0" t="n">
        <v>2</v>
      </c>
      <c r="F1129" s="55" t="s">
        <v>560</v>
      </c>
      <c r="I1129" s="55" t="s">
        <v>162</v>
      </c>
      <c r="J1129" s="0" t="n">
        <v>148</v>
      </c>
      <c r="K1129" s="0" t="n">
        <v>64</v>
      </c>
      <c r="L1129" s="0" t="n">
        <v>231</v>
      </c>
      <c r="M1129" s="0" t="n">
        <v>381.97</v>
      </c>
      <c r="N1129" s="0" t="n">
        <v>58.76</v>
      </c>
      <c r="O1129" s="0" t="n">
        <v>25.56</v>
      </c>
      <c r="P1129" s="0" t="n">
        <v>4.86</v>
      </c>
      <c r="Q1129" s="0" t="n">
        <v>4.79</v>
      </c>
      <c r="R1129" s="0" t="n">
        <v>4090</v>
      </c>
      <c r="S1129" s="0" t="n">
        <v>8873</v>
      </c>
      <c r="T1129" s="0" t="n">
        <v>44.25</v>
      </c>
      <c r="U1129" s="0" t="n">
        <v>1401</v>
      </c>
      <c r="V1129" s="0" t="n">
        <v>3</v>
      </c>
      <c r="W1129" s="60" t="n">
        <v>46037</v>
      </c>
      <c r="X1129" s="55" t="n">
        <f aca="false">IF(I1129="Male",0,1)</f>
        <v>1</v>
      </c>
      <c r="Y1129" s="55" t="n">
        <f aca="false">IF(OR(I1129="DNB",I1129="Dry DNB"),1,0)</f>
        <v>0</v>
      </c>
      <c r="Z1129" s="55" t="n">
        <f aca="false">IF(ISNUMBER(W1129),A1129-W1129,"")</f>
        <v>272</v>
      </c>
      <c r="AA1129" s="55" t="n">
        <f aca="false">MATCH(A1129,DATAS,0)</f>
        <v>1</v>
      </c>
      <c r="AB1129" s="55" t="n">
        <f aca="false">IF(AND(E1129&gt;0,OR(AND(B1129&gt;=1,B1129&lt;=6),B1129=10)),1,0)</f>
        <v>0</v>
      </c>
      <c r="AC1129" s="55" t="n">
        <f aca="false">IF(AND(E1129&gt;0,B1129=10),1,0)</f>
        <v>0</v>
      </c>
      <c r="AD1129" s="0" t="str">
        <f aca="false">IF(AND(C1128=C1129,AA1128=AA1129-1),AB1128,"")</f>
        <v/>
      </c>
      <c r="AE1129" s="0" t="str">
        <f aca="false">IF(AND(C1128=C1129,AA1128=AA1129-1),AC1128,"")</f>
        <v/>
      </c>
      <c r="AF1129" s="0" t="str">
        <f aca="false">IF(AA1129=1,"",IF(AND(AB1129=1,AD1129&lt;&gt;1),1,0))</f>
        <v/>
      </c>
      <c r="AG1129" s="0" t="str">
        <f aca="false">IF(AA1129=1,"",IF(AND(AC1129=1,AE1129&lt;&gt;1),1,0))</f>
        <v/>
      </c>
      <c r="AH1129" s="60" t="str">
        <f aca="false">IF(AND(E1129&gt;0,AA1129&lt;2,NOT(AND(C1130=C1129,AA1130=AA1129+1))),INDEX(DATAS,AA1129+1),"")</f>
        <v/>
      </c>
      <c r="AI1129" s="60" t="str">
        <f aca="false">IF(AND(AC1129=1,AA1129&lt;2),IF(AND(C1130=C1129,AA1130=AA1129+1),IF(AC1130=1,"",INDEX(DATAS,AA1129+1)),INDEX(DATAS,AA1129+1)),"")</f>
        <v/>
      </c>
    </row>
    <row r="1130" customFormat="false" ht="15" hidden="false" customHeight="false" outlineLevel="0" collapsed="false">
      <c r="A1130" s="60" t="n">
        <v>46310</v>
      </c>
      <c r="B1130" s="0" t="n">
        <v>7</v>
      </c>
      <c r="C1130" s="0" t="n">
        <v>4383</v>
      </c>
      <c r="D1130" s="0" t="n">
        <v>308</v>
      </c>
      <c r="E1130" s="0" t="n">
        <v>2</v>
      </c>
      <c r="F1130" s="55" t="s">
        <v>560</v>
      </c>
      <c r="I1130" s="55" t="s">
        <v>162</v>
      </c>
      <c r="J1130" s="0" t="n">
        <v>148</v>
      </c>
      <c r="K1130" s="0" t="n">
        <v>64</v>
      </c>
      <c r="L1130" s="0" t="n">
        <v>232</v>
      </c>
      <c r="M1130" s="0" t="n">
        <v>381.97</v>
      </c>
      <c r="N1130" s="0" t="n">
        <v>58.76</v>
      </c>
      <c r="O1130" s="0" t="n">
        <v>25.56</v>
      </c>
      <c r="P1130" s="0" t="n">
        <v>4.86</v>
      </c>
      <c r="Q1130" s="0" t="n">
        <v>4.79</v>
      </c>
      <c r="T1130" s="0" t="n">
        <v>44.25</v>
      </c>
      <c r="U1130" s="0" t="n">
        <v>1402</v>
      </c>
      <c r="V1130" s="0" t="n">
        <v>3</v>
      </c>
      <c r="W1130" s="60" t="n">
        <v>46037</v>
      </c>
      <c r="X1130" s="55" t="n">
        <f aca="false">IF(I1130="Male",0,1)</f>
        <v>1</v>
      </c>
      <c r="Y1130" s="55" t="n">
        <f aca="false">IF(OR(I1130="DNB",I1130="Dry DNB"),1,0)</f>
        <v>0</v>
      </c>
      <c r="Z1130" s="55" t="n">
        <f aca="false">IF(ISNUMBER(W1130),A1130-W1130,"")</f>
        <v>273</v>
      </c>
      <c r="AA1130" s="55" t="n">
        <f aca="false">MATCH(A1130,DATAS,0)</f>
        <v>2</v>
      </c>
      <c r="AB1130" s="55" t="n">
        <f aca="false">IF(AND(E1130&gt;0,OR(AND(B1130&gt;=1,B1130&lt;=6),B1130=10)),1,0)</f>
        <v>0</v>
      </c>
      <c r="AC1130" s="55" t="n">
        <f aca="false">IF(AND(E1130&gt;0,B1130=10),1,0)</f>
        <v>0</v>
      </c>
      <c r="AD1130" s="55" t="n">
        <f aca="false">IF(AND(C1129=C1130,AA1129=AA1130-1),AB1129,"")</f>
        <v>0</v>
      </c>
      <c r="AE1130" s="55" t="n">
        <f aca="false">IF(AND(C1129=C1130,AA1129=AA1130-1),AC1129,"")</f>
        <v>0</v>
      </c>
      <c r="AF1130" s="55" t="n">
        <f aca="false">IF(AA1130=1,"",IF(AND(AB1130=1,AD1130&lt;&gt;1),1,0))</f>
        <v>0</v>
      </c>
      <c r="AG1130" s="55" t="n">
        <f aca="false">IF(AA1130=1,"",IF(AND(AC1130=1,AE1130&lt;&gt;1),1,0))</f>
        <v>0</v>
      </c>
      <c r="AH1130" s="60" t="str">
        <f aca="false">IF(AND(E1130&gt;0,AA1130&lt;2,NOT(AND(C1131=C1130,AA1131=AA1130+1))),INDEX(DATAS,AA1130+1),"")</f>
        <v/>
      </c>
      <c r="AI1130" s="60" t="str">
        <f aca="false">IF(AND(AC1130=1,AA1130&lt;2),IF(AND(C1131=C1130,AA1131=AA1130+1),IF(AC1131=1,"",INDEX(DATAS,AA1130+1)),INDEX(DATAS,AA1130+1)),"")</f>
        <v/>
      </c>
    </row>
    <row r="1131" customFormat="false" ht="15" hidden="false" customHeight="false" outlineLevel="0" collapsed="false">
      <c r="A1131" s="60" t="n">
        <v>46309</v>
      </c>
      <c r="B1131" s="0" t="n">
        <v>3</v>
      </c>
      <c r="C1131" s="0" t="n">
        <v>4385</v>
      </c>
      <c r="D1131" s="0" t="n">
        <v>90</v>
      </c>
      <c r="E1131" s="0" t="n">
        <v>3</v>
      </c>
      <c r="F1131" s="55" t="s">
        <v>560</v>
      </c>
      <c r="G1131" s="0" t="n">
        <v>61.6</v>
      </c>
      <c r="H1131" s="0" t="n">
        <v>58</v>
      </c>
      <c r="I1131" s="55" t="s">
        <v>187</v>
      </c>
      <c r="J1131" s="0" t="n">
        <v>90</v>
      </c>
      <c r="K1131" s="0" t="n">
        <v>83</v>
      </c>
      <c r="M1131" s="0" t="n">
        <v>1064.71</v>
      </c>
      <c r="N1131" s="0" t="n">
        <v>47.58</v>
      </c>
      <c r="O1131" s="0" t="n">
        <v>42.95</v>
      </c>
      <c r="P1131" s="0" t="n">
        <v>3.51</v>
      </c>
      <c r="Q1131" s="0" t="n">
        <v>3.2</v>
      </c>
      <c r="R1131" s="0" t="n">
        <v>4983</v>
      </c>
      <c r="S1131" s="0" t="n">
        <v>10017</v>
      </c>
      <c r="U1131" s="0" t="n">
        <v>1401</v>
      </c>
      <c r="V1131" s="0" t="n">
        <v>1</v>
      </c>
      <c r="W1131" s="60" t="n">
        <v>46303</v>
      </c>
      <c r="X1131" s="55" t="n">
        <f aca="false">IF(I1131="Male",0,1)</f>
        <v>1</v>
      </c>
      <c r="Y1131" s="55" t="n">
        <f aca="false">IF(OR(I1131="DNB",I1131="Dry DNB"),1,0)</f>
        <v>0</v>
      </c>
      <c r="Z1131" s="55" t="n">
        <f aca="false">IF(ISNUMBER(W1131),A1131-W1131,"")</f>
        <v>6</v>
      </c>
      <c r="AA1131" s="55" t="n">
        <f aca="false">MATCH(A1131,DATAS,0)</f>
        <v>1</v>
      </c>
      <c r="AB1131" s="55" t="n">
        <f aca="false">IF(AND(E1131&gt;0,OR(AND(B1131&gt;=1,B1131&lt;=6),B1131=10)),1,0)</f>
        <v>1</v>
      </c>
      <c r="AC1131" s="55" t="n">
        <f aca="false">IF(AND(E1131&gt;0,B1131=10),1,0)</f>
        <v>0</v>
      </c>
      <c r="AD1131" s="0" t="str">
        <f aca="false">IF(AND(C1130=C1131,AA1130=AA1131-1),AB1130,"")</f>
        <v/>
      </c>
      <c r="AE1131" s="0" t="str">
        <f aca="false">IF(AND(C1130=C1131,AA1130=AA1131-1),AC1130,"")</f>
        <v/>
      </c>
      <c r="AF1131" s="0" t="str">
        <f aca="false">IF(AA1131=1,"",IF(AND(AB1131=1,AD1131&lt;&gt;1),1,0))</f>
        <v/>
      </c>
      <c r="AG1131" s="0" t="str">
        <f aca="false">IF(AA1131=1,"",IF(AND(AC1131=1,AE1131&lt;&gt;1),1,0))</f>
        <v/>
      </c>
      <c r="AH1131" s="60" t="str">
        <f aca="false">IF(AND(E1131&gt;0,AA1131&lt;2,NOT(AND(C1132=C1131,AA1132=AA1131+1))),INDEX(DATAS,AA1131+1),"")</f>
        <v/>
      </c>
      <c r="AI1131" s="60" t="str">
        <f aca="false">IF(AND(AC1131=1,AA1131&lt;2),IF(AND(C1132=C1131,AA1132=AA1131+1),IF(AC1132=1,"",INDEX(DATAS,AA1131+1)),INDEX(DATAS,AA1131+1)),"")</f>
        <v/>
      </c>
    </row>
    <row r="1132" customFormat="false" ht="15" hidden="false" customHeight="false" outlineLevel="0" collapsed="false">
      <c r="A1132" s="60" t="n">
        <v>46310</v>
      </c>
      <c r="B1132" s="0" t="n">
        <v>3</v>
      </c>
      <c r="C1132" s="0" t="n">
        <v>4385</v>
      </c>
      <c r="D1132" s="0" t="n">
        <v>91</v>
      </c>
      <c r="E1132" s="0" t="n">
        <v>3</v>
      </c>
      <c r="F1132" s="55" t="s">
        <v>560</v>
      </c>
      <c r="G1132" s="0" t="n">
        <v>61.2</v>
      </c>
      <c r="H1132" s="0" t="n">
        <v>59</v>
      </c>
      <c r="I1132" s="55" t="s">
        <v>187</v>
      </c>
      <c r="J1132" s="0" t="n">
        <v>91</v>
      </c>
      <c r="K1132" s="0" t="n">
        <v>83</v>
      </c>
      <c r="M1132" s="0" t="n">
        <v>1064.71</v>
      </c>
      <c r="N1132" s="0" t="n">
        <v>47.58</v>
      </c>
      <c r="O1132" s="0" t="n">
        <v>42.95</v>
      </c>
      <c r="P1132" s="0" t="n">
        <v>3.51</v>
      </c>
      <c r="Q1132" s="0" t="n">
        <v>3.2</v>
      </c>
      <c r="U1132" s="0" t="n">
        <v>1402</v>
      </c>
      <c r="V1132" s="0" t="n">
        <v>1</v>
      </c>
      <c r="W1132" s="60" t="n">
        <v>46303</v>
      </c>
      <c r="X1132" s="55" t="n">
        <f aca="false">IF(I1132="Male",0,1)</f>
        <v>1</v>
      </c>
      <c r="Y1132" s="55" t="n">
        <f aca="false">IF(OR(I1132="DNB",I1132="Dry DNB"),1,0)</f>
        <v>0</v>
      </c>
      <c r="Z1132" s="55" t="n">
        <f aca="false">IF(ISNUMBER(W1132),A1132-W1132,"")</f>
        <v>7</v>
      </c>
      <c r="AA1132" s="55" t="n">
        <f aca="false">MATCH(A1132,DATAS,0)</f>
        <v>2</v>
      </c>
      <c r="AB1132" s="55" t="n">
        <f aca="false">IF(AND(E1132&gt;0,OR(AND(B1132&gt;=1,B1132&lt;=6),B1132=10)),1,0)</f>
        <v>1</v>
      </c>
      <c r="AC1132" s="55" t="n">
        <f aca="false">IF(AND(E1132&gt;0,B1132=10),1,0)</f>
        <v>0</v>
      </c>
      <c r="AD1132" s="55" t="n">
        <f aca="false">IF(AND(C1131=C1132,AA1131=AA1132-1),AB1131,"")</f>
        <v>1</v>
      </c>
      <c r="AE1132" s="55" t="n">
        <f aca="false">IF(AND(C1131=C1132,AA1131=AA1132-1),AC1131,"")</f>
        <v>0</v>
      </c>
      <c r="AF1132" s="55" t="n">
        <f aca="false">IF(AA1132=1,"",IF(AND(AB1132=1,AD1132&lt;&gt;1),1,0))</f>
        <v>0</v>
      </c>
      <c r="AG1132" s="55" t="n">
        <f aca="false">IF(AA1132=1,"",IF(AND(AC1132=1,AE1132&lt;&gt;1),1,0))</f>
        <v>0</v>
      </c>
      <c r="AH1132" s="60" t="str">
        <f aca="false">IF(AND(E1132&gt;0,AA1132&lt;2,NOT(AND(C1133=C1132,AA1133=AA1132+1))),INDEX(DATAS,AA1132+1),"")</f>
        <v/>
      </c>
      <c r="AI1132" s="60" t="str">
        <f aca="false">IF(AND(AC1132=1,AA1132&lt;2),IF(AND(C1133=C1132,AA1133=AA1132+1),IF(AC1133=1,"",INDEX(DATAS,AA1132+1)),INDEX(DATAS,AA1132+1)),"")</f>
        <v/>
      </c>
    </row>
    <row r="1133" customFormat="false" ht="15" hidden="false" customHeight="false" outlineLevel="0" collapsed="false">
      <c r="A1133" s="60" t="n">
        <v>46309</v>
      </c>
      <c r="B1133" s="0" t="n">
        <v>6</v>
      </c>
      <c r="C1133" s="0" t="n">
        <v>4386</v>
      </c>
      <c r="D1133" s="0" t="n">
        <v>271</v>
      </c>
      <c r="E1133" s="0" t="n">
        <v>2</v>
      </c>
      <c r="F1133" s="55" t="s">
        <v>560</v>
      </c>
      <c r="G1133" s="0" t="n">
        <v>29.2</v>
      </c>
      <c r="H1133" s="0" t="n">
        <v>30</v>
      </c>
      <c r="I1133" s="55" t="s">
        <v>157</v>
      </c>
      <c r="J1133" s="0" t="n">
        <v>68</v>
      </c>
      <c r="K1133" s="0" t="n">
        <v>68</v>
      </c>
      <c r="L1133" s="0" t="n">
        <v>203</v>
      </c>
      <c r="M1133" s="0" t="n">
        <v>527.39</v>
      </c>
      <c r="N1133" s="0" t="n">
        <v>52.17</v>
      </c>
      <c r="O1133" s="0" t="n">
        <v>24.05</v>
      </c>
      <c r="P1133" s="0" t="n">
        <v>4.92</v>
      </c>
      <c r="Q1133" s="0" t="n">
        <v>3.78</v>
      </c>
      <c r="R1133" s="0" t="n">
        <v>5750</v>
      </c>
      <c r="S1133" s="0" t="n">
        <v>9085</v>
      </c>
      <c r="T1133" s="0" t="n">
        <v>60.6</v>
      </c>
      <c r="U1133" s="0" t="n">
        <v>1401</v>
      </c>
      <c r="V1133" s="0" t="n">
        <v>1</v>
      </c>
      <c r="W1133" s="60" t="n">
        <v>46107</v>
      </c>
      <c r="X1133" s="55" t="n">
        <f aca="false">IF(I1133="Male",0,1)</f>
        <v>1</v>
      </c>
      <c r="Y1133" s="55" t="n">
        <f aca="false">IF(OR(I1133="DNB",I1133="Dry DNB"),1,0)</f>
        <v>0</v>
      </c>
      <c r="Z1133" s="55" t="n">
        <f aca="false">IF(ISNUMBER(W1133),A1133-W1133,"")</f>
        <v>202</v>
      </c>
      <c r="AA1133" s="55" t="n">
        <f aca="false">MATCH(A1133,DATAS,0)</f>
        <v>1</v>
      </c>
      <c r="AB1133" s="55" t="n">
        <f aca="false">IF(AND(E1133&gt;0,OR(AND(B1133&gt;=1,B1133&lt;=6),B1133=10)),1,0)</f>
        <v>1</v>
      </c>
      <c r="AC1133" s="55" t="n">
        <f aca="false">IF(AND(E1133&gt;0,B1133=10),1,0)</f>
        <v>0</v>
      </c>
      <c r="AD1133" s="0" t="str">
        <f aca="false">IF(AND(C1132=C1133,AA1132=AA1133-1),AB1132,"")</f>
        <v/>
      </c>
      <c r="AE1133" s="0" t="str">
        <f aca="false">IF(AND(C1132=C1133,AA1132=AA1133-1),AC1132,"")</f>
        <v/>
      </c>
      <c r="AF1133" s="0" t="str">
        <f aca="false">IF(AA1133=1,"",IF(AND(AB1133=1,AD1133&lt;&gt;1),1,0))</f>
        <v/>
      </c>
      <c r="AG1133" s="0" t="str">
        <f aca="false">IF(AA1133=1,"",IF(AND(AC1133=1,AE1133&lt;&gt;1),1,0))</f>
        <v/>
      </c>
      <c r="AH1133" s="60" t="str">
        <f aca="false">IF(AND(E1133&gt;0,AA1133&lt;2,NOT(AND(C1134=C1133,AA1134=AA1133+1))),INDEX(DATAS,AA1133+1),"")</f>
        <v/>
      </c>
      <c r="AI1133" s="60" t="str">
        <f aca="false">IF(AND(AC1133=1,AA1133&lt;2),IF(AND(C1134=C1133,AA1134=AA1133+1),IF(AC1134=1,"",INDEX(DATAS,AA1133+1)),INDEX(DATAS,AA1133+1)),"")</f>
        <v/>
      </c>
    </row>
    <row r="1134" customFormat="false" ht="15" hidden="false" customHeight="false" outlineLevel="0" collapsed="false">
      <c r="A1134" s="60" t="n">
        <v>46310</v>
      </c>
      <c r="B1134" s="0" t="n">
        <v>6</v>
      </c>
      <c r="C1134" s="0" t="n">
        <v>4386</v>
      </c>
      <c r="D1134" s="0" t="n">
        <v>272</v>
      </c>
      <c r="E1134" s="0" t="n">
        <v>2</v>
      </c>
      <c r="F1134" s="55" t="s">
        <v>560</v>
      </c>
      <c r="G1134" s="0" t="n">
        <v>30.6</v>
      </c>
      <c r="H1134" s="0" t="n">
        <v>30</v>
      </c>
      <c r="I1134" s="55" t="s">
        <v>157</v>
      </c>
      <c r="J1134" s="0" t="n">
        <v>68</v>
      </c>
      <c r="K1134" s="0" t="n">
        <v>68</v>
      </c>
      <c r="L1134" s="0" t="n">
        <v>204</v>
      </c>
      <c r="M1134" s="0" t="n">
        <v>527.39</v>
      </c>
      <c r="N1134" s="0" t="n">
        <v>52.17</v>
      </c>
      <c r="O1134" s="0" t="n">
        <v>24.05</v>
      </c>
      <c r="P1134" s="0" t="n">
        <v>4.92</v>
      </c>
      <c r="Q1134" s="0" t="n">
        <v>3.78</v>
      </c>
      <c r="T1134" s="0" t="n">
        <v>60.6</v>
      </c>
      <c r="U1134" s="0" t="n">
        <v>1402</v>
      </c>
      <c r="V1134" s="0" t="n">
        <v>1</v>
      </c>
      <c r="W1134" s="60" t="n">
        <v>46107</v>
      </c>
      <c r="X1134" s="55" t="n">
        <f aca="false">IF(I1134="Male",0,1)</f>
        <v>1</v>
      </c>
      <c r="Y1134" s="55" t="n">
        <f aca="false">IF(OR(I1134="DNB",I1134="Dry DNB"),1,0)</f>
        <v>0</v>
      </c>
      <c r="Z1134" s="55" t="n">
        <f aca="false">IF(ISNUMBER(W1134),A1134-W1134,"")</f>
        <v>203</v>
      </c>
      <c r="AA1134" s="55" t="n">
        <f aca="false">MATCH(A1134,DATAS,0)</f>
        <v>2</v>
      </c>
      <c r="AB1134" s="55" t="n">
        <f aca="false">IF(AND(E1134&gt;0,OR(AND(B1134&gt;=1,B1134&lt;=6),B1134=10)),1,0)</f>
        <v>1</v>
      </c>
      <c r="AC1134" s="55" t="n">
        <f aca="false">IF(AND(E1134&gt;0,B1134=10),1,0)</f>
        <v>0</v>
      </c>
      <c r="AD1134" s="55" t="n">
        <f aca="false">IF(AND(C1133=C1134,AA1133=AA1134-1),AB1133,"")</f>
        <v>1</v>
      </c>
      <c r="AE1134" s="55" t="n">
        <f aca="false">IF(AND(C1133=C1134,AA1133=AA1134-1),AC1133,"")</f>
        <v>0</v>
      </c>
      <c r="AF1134" s="55" t="n">
        <f aca="false">IF(AA1134=1,"",IF(AND(AB1134=1,AD1134&lt;&gt;1),1,0))</f>
        <v>0</v>
      </c>
      <c r="AG1134" s="55" t="n">
        <f aca="false">IF(AA1134=1,"",IF(AND(AC1134=1,AE1134&lt;&gt;1),1,0))</f>
        <v>0</v>
      </c>
      <c r="AH1134" s="60" t="str">
        <f aca="false">IF(AND(E1134&gt;0,AA1134&lt;2,NOT(AND(C1135=C1134,AA1135=AA1134+1))),INDEX(DATAS,AA1134+1),"")</f>
        <v/>
      </c>
      <c r="AI1134" s="60" t="str">
        <f aca="false">IF(AND(AC1134=1,AA1134&lt;2),IF(AND(C1135=C1134,AA1135=AA1134+1),IF(AC1135=1,"",INDEX(DATAS,AA1134+1)),INDEX(DATAS,AA1134+1)),"")</f>
        <v/>
      </c>
    </row>
    <row r="1135" customFormat="false" ht="15" hidden="false" customHeight="false" outlineLevel="0" collapsed="false">
      <c r="A1135" s="60" t="n">
        <v>46309</v>
      </c>
      <c r="B1135" s="0" t="n">
        <v>2</v>
      </c>
      <c r="C1135" s="0" t="n">
        <v>4387</v>
      </c>
      <c r="D1135" s="0" t="n">
        <v>17</v>
      </c>
      <c r="E1135" s="0" t="n">
        <v>3</v>
      </c>
      <c r="F1135" s="55" t="s">
        <v>560</v>
      </c>
      <c r="G1135" s="0" t="n">
        <v>53.5</v>
      </c>
      <c r="H1135" s="0" t="n">
        <v>51</v>
      </c>
      <c r="I1135" s="55" t="s">
        <v>166</v>
      </c>
      <c r="J1135" s="0" t="n">
        <v>17</v>
      </c>
      <c r="M1135" s="0" t="n">
        <v>710.84</v>
      </c>
      <c r="N1135" s="0" t="n">
        <v>42.08</v>
      </c>
      <c r="O1135" s="0" t="n">
        <v>29.93</v>
      </c>
      <c r="R1135" s="0" t="n">
        <v>3888</v>
      </c>
      <c r="S1135" s="0" t="n">
        <v>7815</v>
      </c>
      <c r="U1135" s="0" t="n">
        <v>1401</v>
      </c>
      <c r="V1135" s="0" t="n">
        <v>0</v>
      </c>
      <c r="X1135" s="55" t="n">
        <f aca="false">IF(I1135="Male",0,1)</f>
        <v>1</v>
      </c>
      <c r="Y1135" s="55" t="n">
        <f aca="false">IF(OR(I1135="DNB",I1135="Dry DNB"),1,0)</f>
        <v>0</v>
      </c>
      <c r="Z1135" s="0" t="str">
        <f aca="false">IF(ISNUMBER(W1135),A1135-W1135,"")</f>
        <v/>
      </c>
      <c r="AA1135" s="55" t="n">
        <f aca="false">MATCH(A1135,DATAS,0)</f>
        <v>1</v>
      </c>
      <c r="AB1135" s="55" t="n">
        <f aca="false">IF(AND(E1135&gt;0,OR(AND(B1135&gt;=1,B1135&lt;=6),B1135=10)),1,0)</f>
        <v>1</v>
      </c>
      <c r="AC1135" s="55" t="n">
        <f aca="false">IF(AND(E1135&gt;0,B1135=10),1,0)</f>
        <v>0</v>
      </c>
      <c r="AD1135" s="0" t="str">
        <f aca="false">IF(AND(C1134=C1135,AA1134=AA1135-1),AB1134,"")</f>
        <v/>
      </c>
      <c r="AE1135" s="0" t="str">
        <f aca="false">IF(AND(C1134=C1135,AA1134=AA1135-1),AC1134,"")</f>
        <v/>
      </c>
      <c r="AF1135" s="0" t="str">
        <f aca="false">IF(AA1135=1,"",IF(AND(AB1135=1,AD1135&lt;&gt;1),1,0))</f>
        <v/>
      </c>
      <c r="AG1135" s="0" t="str">
        <f aca="false">IF(AA1135=1,"",IF(AND(AC1135=1,AE1135&lt;&gt;1),1,0))</f>
        <v/>
      </c>
      <c r="AH1135" s="60" t="str">
        <f aca="false">IF(AND(E1135&gt;0,AA1135&lt;2,NOT(AND(C1136=C1135,AA1136=AA1135+1))),INDEX(DATAS,AA1135+1),"")</f>
        <v/>
      </c>
      <c r="AI1135" s="60" t="str">
        <f aca="false">IF(AND(AC1135=1,AA1135&lt;2),IF(AND(C1136=C1135,AA1136=AA1135+1),IF(AC1136=1,"",INDEX(DATAS,AA1135+1)),INDEX(DATAS,AA1135+1)),"")</f>
        <v/>
      </c>
    </row>
    <row r="1136" customFormat="false" ht="15" hidden="false" customHeight="false" outlineLevel="0" collapsed="false">
      <c r="A1136" s="60" t="n">
        <v>46310</v>
      </c>
      <c r="B1136" s="0" t="n">
        <v>2</v>
      </c>
      <c r="C1136" s="0" t="n">
        <v>4387</v>
      </c>
      <c r="D1136" s="0" t="n">
        <v>18</v>
      </c>
      <c r="E1136" s="0" t="n">
        <v>3</v>
      </c>
      <c r="F1136" s="55" t="s">
        <v>560</v>
      </c>
      <c r="G1136" s="0" t="n">
        <v>53.3</v>
      </c>
      <c r="H1136" s="0" t="n">
        <v>51</v>
      </c>
      <c r="I1136" s="55" t="s">
        <v>166</v>
      </c>
      <c r="J1136" s="0" t="n">
        <v>18</v>
      </c>
      <c r="M1136" s="0" t="n">
        <v>710.84</v>
      </c>
      <c r="N1136" s="0" t="n">
        <v>42.08</v>
      </c>
      <c r="O1136" s="0" t="n">
        <v>29.93</v>
      </c>
      <c r="U1136" s="0" t="n">
        <v>1402</v>
      </c>
      <c r="V1136" s="0" t="n">
        <v>0</v>
      </c>
      <c r="X1136" s="55" t="n">
        <f aca="false">IF(I1136="Male",0,1)</f>
        <v>1</v>
      </c>
      <c r="Y1136" s="55" t="n">
        <f aca="false">IF(OR(I1136="DNB",I1136="Dry DNB"),1,0)</f>
        <v>0</v>
      </c>
      <c r="Z1136" s="0" t="str">
        <f aca="false">IF(ISNUMBER(W1136),A1136-W1136,"")</f>
        <v/>
      </c>
      <c r="AA1136" s="55" t="n">
        <f aca="false">MATCH(A1136,DATAS,0)</f>
        <v>2</v>
      </c>
      <c r="AB1136" s="55" t="n">
        <f aca="false">IF(AND(E1136&gt;0,OR(AND(B1136&gt;=1,B1136&lt;=6),B1136=10)),1,0)</f>
        <v>1</v>
      </c>
      <c r="AC1136" s="55" t="n">
        <f aca="false">IF(AND(E1136&gt;0,B1136=10),1,0)</f>
        <v>0</v>
      </c>
      <c r="AD1136" s="55" t="n">
        <f aca="false">IF(AND(C1135=C1136,AA1135=AA1136-1),AB1135,"")</f>
        <v>1</v>
      </c>
      <c r="AE1136" s="55" t="n">
        <f aca="false">IF(AND(C1135=C1136,AA1135=AA1136-1),AC1135,"")</f>
        <v>0</v>
      </c>
      <c r="AF1136" s="55" t="n">
        <f aca="false">IF(AA1136=1,"",IF(AND(AB1136=1,AD1136&lt;&gt;1),1,0))</f>
        <v>0</v>
      </c>
      <c r="AG1136" s="55" t="n">
        <f aca="false">IF(AA1136=1,"",IF(AND(AC1136=1,AE1136&lt;&gt;1),1,0))</f>
        <v>0</v>
      </c>
      <c r="AH1136" s="60" t="str">
        <f aca="false">IF(AND(E1136&gt;0,AA1136&lt;2,NOT(AND(C1137=C1136,AA1137=AA1136+1))),INDEX(DATAS,AA1136+1),"")</f>
        <v/>
      </c>
      <c r="AI1136" s="60" t="str">
        <f aca="false">IF(AND(AC1136=1,AA1136&lt;2),IF(AND(C1137=C1136,AA1137=AA1136+1),IF(AC1137=1,"",INDEX(DATAS,AA1136+1)),INDEX(DATAS,AA1136+1)),"")</f>
        <v/>
      </c>
    </row>
    <row r="1137" customFormat="false" ht="15" hidden="false" customHeight="false" outlineLevel="0" collapsed="false">
      <c r="A1137" s="60" t="n">
        <v>46309</v>
      </c>
      <c r="B1137" s="0" t="n">
        <v>3</v>
      </c>
      <c r="C1137" s="0" t="n">
        <v>4389</v>
      </c>
      <c r="D1137" s="0" t="n">
        <v>354</v>
      </c>
      <c r="E1137" s="0" t="n">
        <v>2</v>
      </c>
      <c r="F1137" s="55" t="s">
        <v>561</v>
      </c>
      <c r="G1137" s="0" t="n">
        <v>40.4</v>
      </c>
      <c r="H1137" s="0" t="n">
        <v>45</v>
      </c>
      <c r="I1137" s="55" t="s">
        <v>157</v>
      </c>
      <c r="J1137" s="0" t="n">
        <v>158</v>
      </c>
      <c r="K1137" s="0" t="n">
        <v>68</v>
      </c>
      <c r="L1137" s="0" t="n">
        <v>196</v>
      </c>
      <c r="M1137" s="0" t="n">
        <v>726.35</v>
      </c>
      <c r="N1137" s="0" t="n">
        <v>38.99</v>
      </c>
      <c r="O1137" s="0" t="n">
        <v>34.48</v>
      </c>
      <c r="P1137" s="0" t="n">
        <v>4.1</v>
      </c>
      <c r="Q1137" s="0" t="n">
        <v>3.73</v>
      </c>
      <c r="R1137" s="0" t="n">
        <v>6403</v>
      </c>
      <c r="S1137" s="0" t="n">
        <v>13387</v>
      </c>
      <c r="T1137" s="0" t="n">
        <v>68.35</v>
      </c>
      <c r="U1137" s="0" t="n">
        <v>1400</v>
      </c>
      <c r="V1137" s="0" t="n">
        <v>4</v>
      </c>
      <c r="W1137" s="60" t="n">
        <v>46114</v>
      </c>
      <c r="X1137" s="55" t="n">
        <f aca="false">IF(I1137="Male",0,1)</f>
        <v>1</v>
      </c>
      <c r="Y1137" s="55" t="n">
        <f aca="false">IF(OR(I1137="DNB",I1137="Dry DNB"),1,0)</f>
        <v>0</v>
      </c>
      <c r="Z1137" s="55" t="n">
        <f aca="false">IF(ISNUMBER(W1137),A1137-W1137,"")</f>
        <v>195</v>
      </c>
      <c r="AA1137" s="55" t="n">
        <f aca="false">MATCH(A1137,DATAS,0)</f>
        <v>1</v>
      </c>
      <c r="AB1137" s="55" t="n">
        <f aca="false">IF(AND(E1137&gt;0,OR(AND(B1137&gt;=1,B1137&lt;=6),B1137=10)),1,0)</f>
        <v>1</v>
      </c>
      <c r="AC1137" s="55" t="n">
        <f aca="false">IF(AND(E1137&gt;0,B1137=10),1,0)</f>
        <v>0</v>
      </c>
      <c r="AD1137" s="0" t="str">
        <f aca="false">IF(AND(C1136=C1137,AA1136=AA1137-1),AB1136,"")</f>
        <v/>
      </c>
      <c r="AE1137" s="0" t="str">
        <f aca="false">IF(AND(C1136=C1137,AA1136=AA1137-1),AC1136,"")</f>
        <v/>
      </c>
      <c r="AF1137" s="0" t="str">
        <f aca="false">IF(AA1137=1,"",IF(AND(AB1137=1,AD1137&lt;&gt;1),1,0))</f>
        <v/>
      </c>
      <c r="AG1137" s="0" t="str">
        <f aca="false">IF(AA1137=1,"",IF(AND(AC1137=1,AE1137&lt;&gt;1),1,0))</f>
        <v/>
      </c>
      <c r="AH1137" s="60" t="str">
        <f aca="false">IF(AND(E1137&gt;0,AA1137&lt;2,NOT(AND(C1138=C1137,AA1138=AA1137+1))),INDEX(DATAS,AA1137+1),"")</f>
        <v/>
      </c>
      <c r="AI1137" s="60" t="str">
        <f aca="false">IF(AND(AC1137=1,AA1137&lt;2),IF(AND(C1138=C1137,AA1138=AA1137+1),IF(AC1138=1,"",INDEX(DATAS,AA1137+1)),INDEX(DATAS,AA1137+1)),"")</f>
        <v/>
      </c>
    </row>
    <row r="1138" customFormat="false" ht="15" hidden="false" customHeight="false" outlineLevel="0" collapsed="false">
      <c r="A1138" s="60" t="n">
        <v>46310</v>
      </c>
      <c r="B1138" s="0" t="n">
        <v>3</v>
      </c>
      <c r="C1138" s="0" t="n">
        <v>4389</v>
      </c>
      <c r="D1138" s="0" t="n">
        <v>355</v>
      </c>
      <c r="E1138" s="0" t="n">
        <v>2</v>
      </c>
      <c r="F1138" s="55" t="s">
        <v>561</v>
      </c>
      <c r="G1138" s="0" t="n">
        <v>40.6</v>
      </c>
      <c r="H1138" s="0" t="n">
        <v>44</v>
      </c>
      <c r="I1138" s="55" t="s">
        <v>157</v>
      </c>
      <c r="J1138" s="0" t="n">
        <v>158</v>
      </c>
      <c r="K1138" s="0" t="n">
        <v>68</v>
      </c>
      <c r="L1138" s="0" t="n">
        <v>197</v>
      </c>
      <c r="M1138" s="0" t="n">
        <v>726.35</v>
      </c>
      <c r="N1138" s="0" t="n">
        <v>38.99</v>
      </c>
      <c r="O1138" s="0" t="n">
        <v>34.48</v>
      </c>
      <c r="P1138" s="0" t="n">
        <v>4.1</v>
      </c>
      <c r="Q1138" s="0" t="n">
        <v>3.73</v>
      </c>
      <c r="T1138" s="0" t="n">
        <v>68.35</v>
      </c>
      <c r="U1138" s="0" t="n">
        <v>1401</v>
      </c>
      <c r="V1138" s="0" t="n">
        <v>4</v>
      </c>
      <c r="W1138" s="60" t="n">
        <v>46114</v>
      </c>
      <c r="X1138" s="55" t="n">
        <f aca="false">IF(I1138="Male",0,1)</f>
        <v>1</v>
      </c>
      <c r="Y1138" s="55" t="n">
        <f aca="false">IF(OR(I1138="DNB",I1138="Dry DNB"),1,0)</f>
        <v>0</v>
      </c>
      <c r="Z1138" s="55" t="n">
        <f aca="false">IF(ISNUMBER(W1138),A1138-W1138,"")</f>
        <v>196</v>
      </c>
      <c r="AA1138" s="55" t="n">
        <f aca="false">MATCH(A1138,DATAS,0)</f>
        <v>2</v>
      </c>
      <c r="AB1138" s="55" t="n">
        <f aca="false">IF(AND(E1138&gt;0,OR(AND(B1138&gt;=1,B1138&lt;=6),B1138=10)),1,0)</f>
        <v>1</v>
      </c>
      <c r="AC1138" s="55" t="n">
        <f aca="false">IF(AND(E1138&gt;0,B1138=10),1,0)</f>
        <v>0</v>
      </c>
      <c r="AD1138" s="55" t="n">
        <f aca="false">IF(AND(C1137=C1138,AA1137=AA1138-1),AB1137,"")</f>
        <v>1</v>
      </c>
      <c r="AE1138" s="55" t="n">
        <f aca="false">IF(AND(C1137=C1138,AA1137=AA1138-1),AC1137,"")</f>
        <v>0</v>
      </c>
      <c r="AF1138" s="55" t="n">
        <f aca="false">IF(AA1138=1,"",IF(AND(AB1138=1,AD1138&lt;&gt;1),1,0))</f>
        <v>0</v>
      </c>
      <c r="AG1138" s="55" t="n">
        <f aca="false">IF(AA1138=1,"",IF(AND(AC1138=1,AE1138&lt;&gt;1),1,0))</f>
        <v>0</v>
      </c>
      <c r="AH1138" s="60" t="str">
        <f aca="false">IF(AND(E1138&gt;0,AA1138&lt;2,NOT(AND(C1139=C1138,AA1139=AA1138+1))),INDEX(DATAS,AA1138+1),"")</f>
        <v/>
      </c>
      <c r="AI1138" s="60" t="str">
        <f aca="false">IF(AND(AC1138=1,AA1138&lt;2),IF(AND(C1139=C1138,AA1139=AA1138+1),IF(AC1139=1,"",INDEX(DATAS,AA1138+1)),INDEX(DATAS,AA1138+1)),"")</f>
        <v/>
      </c>
    </row>
    <row r="1139" customFormat="false" ht="15" hidden="false" customHeight="false" outlineLevel="0" collapsed="false">
      <c r="A1139" s="60" t="n">
        <v>46309</v>
      </c>
      <c r="B1139" s="0" t="n">
        <v>3</v>
      </c>
      <c r="C1139" s="0" t="n">
        <v>4390</v>
      </c>
      <c r="D1139" s="0" t="n">
        <v>57</v>
      </c>
      <c r="E1139" s="0" t="n">
        <v>3</v>
      </c>
      <c r="F1139" s="55" t="s">
        <v>562</v>
      </c>
      <c r="G1139" s="0" t="n">
        <v>56.2</v>
      </c>
      <c r="H1139" s="0" t="n">
        <v>58</v>
      </c>
      <c r="I1139" s="55" t="s">
        <v>166</v>
      </c>
      <c r="J1139" s="0" t="n">
        <v>57</v>
      </c>
      <c r="M1139" s="0" t="n">
        <v>650.13</v>
      </c>
      <c r="N1139" s="0" t="n">
        <v>42.73</v>
      </c>
      <c r="O1139" s="0" t="n">
        <v>43.9</v>
      </c>
      <c r="P1139" s="0" t="n">
        <v>3.13</v>
      </c>
      <c r="Q1139" s="0" t="n">
        <v>3.48</v>
      </c>
      <c r="R1139" s="0" t="n">
        <v>5499</v>
      </c>
      <c r="S1139" s="0" t="n">
        <v>11055</v>
      </c>
      <c r="U1139" s="0" t="n">
        <v>1399</v>
      </c>
      <c r="V1139" s="0" t="n">
        <v>0</v>
      </c>
      <c r="X1139" s="55" t="n">
        <f aca="false">IF(I1139="Male",0,1)</f>
        <v>1</v>
      </c>
      <c r="Y1139" s="55" t="n">
        <f aca="false">IF(OR(I1139="DNB",I1139="Dry DNB"),1,0)</f>
        <v>0</v>
      </c>
      <c r="Z1139" s="0" t="str">
        <f aca="false">IF(ISNUMBER(W1139),A1139-W1139,"")</f>
        <v/>
      </c>
      <c r="AA1139" s="55" t="n">
        <f aca="false">MATCH(A1139,DATAS,0)</f>
        <v>1</v>
      </c>
      <c r="AB1139" s="55" t="n">
        <f aca="false">IF(AND(E1139&gt;0,OR(AND(B1139&gt;=1,B1139&lt;=6),B1139=10)),1,0)</f>
        <v>1</v>
      </c>
      <c r="AC1139" s="55" t="n">
        <f aca="false">IF(AND(E1139&gt;0,B1139=10),1,0)</f>
        <v>0</v>
      </c>
      <c r="AD1139" s="0" t="str">
        <f aca="false">IF(AND(C1138=C1139,AA1138=AA1139-1),AB1138,"")</f>
        <v/>
      </c>
      <c r="AE1139" s="0" t="str">
        <f aca="false">IF(AND(C1138=C1139,AA1138=AA1139-1),AC1138,"")</f>
        <v/>
      </c>
      <c r="AF1139" s="0" t="str">
        <f aca="false">IF(AA1139=1,"",IF(AND(AB1139=1,AD1139&lt;&gt;1),1,0))</f>
        <v/>
      </c>
      <c r="AG1139" s="0" t="str">
        <f aca="false">IF(AA1139=1,"",IF(AND(AC1139=1,AE1139&lt;&gt;1),1,0))</f>
        <v/>
      </c>
      <c r="AH1139" s="60" t="str">
        <f aca="false">IF(AND(E1139&gt;0,AA1139&lt;2,NOT(AND(C1140=C1139,AA1140=AA1139+1))),INDEX(DATAS,AA1139+1),"")</f>
        <v/>
      </c>
      <c r="AI1139" s="60" t="str">
        <f aca="false">IF(AND(AC1139=1,AA1139&lt;2),IF(AND(C1140=C1139,AA1140=AA1139+1),IF(AC1140=1,"",INDEX(DATAS,AA1139+1)),INDEX(DATAS,AA1139+1)),"")</f>
        <v/>
      </c>
    </row>
    <row r="1140" customFormat="false" ht="15" hidden="false" customHeight="false" outlineLevel="0" collapsed="false">
      <c r="A1140" s="60" t="n">
        <v>46310</v>
      </c>
      <c r="B1140" s="0" t="n">
        <v>3</v>
      </c>
      <c r="C1140" s="0" t="n">
        <v>4390</v>
      </c>
      <c r="D1140" s="0" t="n">
        <v>58</v>
      </c>
      <c r="E1140" s="0" t="n">
        <v>3</v>
      </c>
      <c r="F1140" s="55" t="s">
        <v>562</v>
      </c>
      <c r="G1140" s="0" t="n">
        <v>62.2</v>
      </c>
      <c r="H1140" s="0" t="n">
        <v>58</v>
      </c>
      <c r="I1140" s="55" t="s">
        <v>166</v>
      </c>
      <c r="J1140" s="0" t="n">
        <v>58</v>
      </c>
      <c r="M1140" s="0" t="n">
        <v>650.13</v>
      </c>
      <c r="N1140" s="0" t="n">
        <v>42.73</v>
      </c>
      <c r="O1140" s="0" t="n">
        <v>43.9</v>
      </c>
      <c r="P1140" s="0" t="n">
        <v>3.13</v>
      </c>
      <c r="Q1140" s="0" t="n">
        <v>3.48</v>
      </c>
      <c r="U1140" s="0" t="n">
        <v>1400</v>
      </c>
      <c r="V1140" s="0" t="n">
        <v>0</v>
      </c>
      <c r="X1140" s="55" t="n">
        <f aca="false">IF(I1140="Male",0,1)</f>
        <v>1</v>
      </c>
      <c r="Y1140" s="55" t="n">
        <f aca="false">IF(OR(I1140="DNB",I1140="Dry DNB"),1,0)</f>
        <v>0</v>
      </c>
      <c r="Z1140" s="0" t="str">
        <f aca="false">IF(ISNUMBER(W1140),A1140-W1140,"")</f>
        <v/>
      </c>
      <c r="AA1140" s="55" t="n">
        <f aca="false">MATCH(A1140,DATAS,0)</f>
        <v>2</v>
      </c>
      <c r="AB1140" s="55" t="n">
        <f aca="false">IF(AND(E1140&gt;0,OR(AND(B1140&gt;=1,B1140&lt;=6),B1140=10)),1,0)</f>
        <v>1</v>
      </c>
      <c r="AC1140" s="55" t="n">
        <f aca="false">IF(AND(E1140&gt;0,B1140=10),1,0)</f>
        <v>0</v>
      </c>
      <c r="AD1140" s="55" t="n">
        <f aca="false">IF(AND(C1139=C1140,AA1139=AA1140-1),AB1139,"")</f>
        <v>1</v>
      </c>
      <c r="AE1140" s="55" t="n">
        <f aca="false">IF(AND(C1139=C1140,AA1139=AA1140-1),AC1139,"")</f>
        <v>0</v>
      </c>
      <c r="AF1140" s="55" t="n">
        <f aca="false">IF(AA1140=1,"",IF(AND(AB1140=1,AD1140&lt;&gt;1),1,0))</f>
        <v>0</v>
      </c>
      <c r="AG1140" s="55" t="n">
        <f aca="false">IF(AA1140=1,"",IF(AND(AC1140=1,AE1140&lt;&gt;1),1,0))</f>
        <v>0</v>
      </c>
      <c r="AH1140" s="60" t="str">
        <f aca="false">IF(AND(E1140&gt;0,AA1140&lt;2,NOT(AND(C1141=C1140,AA1141=AA1140+1))),INDEX(DATAS,AA1140+1),"")</f>
        <v/>
      </c>
      <c r="AI1140" s="60" t="str">
        <f aca="false">IF(AND(AC1140=1,AA1140&lt;2),IF(AND(C1141=C1140,AA1141=AA1140+1),IF(AC1141=1,"",INDEX(DATAS,AA1140+1)),INDEX(DATAS,AA1140+1)),"")</f>
        <v/>
      </c>
    </row>
    <row r="1141" customFormat="false" ht="15" hidden="false" customHeight="false" outlineLevel="0" collapsed="false">
      <c r="A1141" s="60" t="n">
        <v>46309</v>
      </c>
      <c r="B1141" s="0" t="n">
        <v>2</v>
      </c>
      <c r="C1141" s="0" t="n">
        <v>4392</v>
      </c>
      <c r="D1141" s="0" t="n">
        <v>86</v>
      </c>
      <c r="E1141" s="0" t="n">
        <v>2</v>
      </c>
      <c r="F1141" s="55" t="s">
        <v>562</v>
      </c>
      <c r="G1141" s="0" t="n">
        <v>77.2</v>
      </c>
      <c r="H1141" s="0" t="n">
        <v>74</v>
      </c>
      <c r="I1141" s="55" t="s">
        <v>187</v>
      </c>
      <c r="J1141" s="0" t="n">
        <v>86</v>
      </c>
      <c r="K1141" s="0" t="n">
        <v>65</v>
      </c>
      <c r="M1141" s="0" t="n">
        <v>1040.81</v>
      </c>
      <c r="N1141" s="0" t="n">
        <v>39.27</v>
      </c>
      <c r="O1141" s="0" t="n">
        <v>29.65</v>
      </c>
      <c r="P1141" s="0" t="n">
        <v>1.73</v>
      </c>
      <c r="Q1141" s="0" t="n">
        <v>3.16</v>
      </c>
      <c r="R1141" s="0" t="n">
        <v>6060</v>
      </c>
      <c r="S1141" s="0" t="n">
        <v>12181</v>
      </c>
      <c r="U1141" s="0" t="n">
        <v>1399</v>
      </c>
      <c r="V1141" s="0" t="n">
        <v>1</v>
      </c>
      <c r="W1141" s="60" t="n">
        <v>46289</v>
      </c>
      <c r="X1141" s="55" t="n">
        <f aca="false">IF(I1141="Male",0,1)</f>
        <v>1</v>
      </c>
      <c r="Y1141" s="55" t="n">
        <f aca="false">IF(OR(I1141="DNB",I1141="Dry DNB"),1,0)</f>
        <v>0</v>
      </c>
      <c r="Z1141" s="55" t="n">
        <f aca="false">IF(ISNUMBER(W1141),A1141-W1141,"")</f>
        <v>20</v>
      </c>
      <c r="AA1141" s="55" t="n">
        <f aca="false">MATCH(A1141,DATAS,0)</f>
        <v>1</v>
      </c>
      <c r="AB1141" s="55" t="n">
        <f aca="false">IF(AND(E1141&gt;0,OR(AND(B1141&gt;=1,B1141&lt;=6),B1141=10)),1,0)</f>
        <v>1</v>
      </c>
      <c r="AC1141" s="55" t="n">
        <f aca="false">IF(AND(E1141&gt;0,B1141=10),1,0)</f>
        <v>0</v>
      </c>
      <c r="AD1141" s="0" t="str">
        <f aca="false">IF(AND(C1140=C1141,AA1140=AA1141-1),AB1140,"")</f>
        <v/>
      </c>
      <c r="AE1141" s="0" t="str">
        <f aca="false">IF(AND(C1140=C1141,AA1140=AA1141-1),AC1140,"")</f>
        <v/>
      </c>
      <c r="AF1141" s="0" t="str">
        <f aca="false">IF(AA1141=1,"",IF(AND(AB1141=1,AD1141&lt;&gt;1),1,0))</f>
        <v/>
      </c>
      <c r="AG1141" s="0" t="str">
        <f aca="false">IF(AA1141=1,"",IF(AND(AC1141=1,AE1141&lt;&gt;1),1,0))</f>
        <v/>
      </c>
      <c r="AH1141" s="60" t="str">
        <f aca="false">IF(AND(E1141&gt;0,AA1141&lt;2,NOT(AND(C1142=C1141,AA1142=AA1141+1))),INDEX(DATAS,AA1141+1),"")</f>
        <v/>
      </c>
      <c r="AI1141" s="60" t="str">
        <f aca="false">IF(AND(AC1141=1,AA1141&lt;2),IF(AND(C1142=C1141,AA1142=AA1141+1),IF(AC1142=1,"",INDEX(DATAS,AA1141+1)),INDEX(DATAS,AA1141+1)),"")</f>
        <v/>
      </c>
    </row>
    <row r="1142" customFormat="false" ht="15" hidden="false" customHeight="false" outlineLevel="0" collapsed="false">
      <c r="A1142" s="60" t="n">
        <v>46310</v>
      </c>
      <c r="B1142" s="0" t="n">
        <v>2</v>
      </c>
      <c r="C1142" s="0" t="n">
        <v>4392</v>
      </c>
      <c r="D1142" s="0" t="n">
        <v>87</v>
      </c>
      <c r="E1142" s="0" t="n">
        <v>2</v>
      </c>
      <c r="F1142" s="55" t="s">
        <v>562</v>
      </c>
      <c r="G1142" s="0" t="n">
        <v>74.6</v>
      </c>
      <c r="H1142" s="0" t="n">
        <v>74</v>
      </c>
      <c r="I1142" s="55" t="s">
        <v>187</v>
      </c>
      <c r="J1142" s="0" t="n">
        <v>87</v>
      </c>
      <c r="K1142" s="0" t="n">
        <v>65</v>
      </c>
      <c r="M1142" s="0" t="n">
        <v>1040.81</v>
      </c>
      <c r="N1142" s="0" t="n">
        <v>39.27</v>
      </c>
      <c r="O1142" s="0" t="n">
        <v>29.65</v>
      </c>
      <c r="P1142" s="0" t="n">
        <v>1.73</v>
      </c>
      <c r="Q1142" s="0" t="n">
        <v>3.16</v>
      </c>
      <c r="U1142" s="0" t="n">
        <v>1400</v>
      </c>
      <c r="V1142" s="0" t="n">
        <v>1</v>
      </c>
      <c r="W1142" s="60" t="n">
        <v>46289</v>
      </c>
      <c r="X1142" s="55" t="n">
        <f aca="false">IF(I1142="Male",0,1)</f>
        <v>1</v>
      </c>
      <c r="Y1142" s="55" t="n">
        <f aca="false">IF(OR(I1142="DNB",I1142="Dry DNB"),1,0)</f>
        <v>0</v>
      </c>
      <c r="Z1142" s="55" t="n">
        <f aca="false">IF(ISNUMBER(W1142),A1142-W1142,"")</f>
        <v>21</v>
      </c>
      <c r="AA1142" s="55" t="n">
        <f aca="false">MATCH(A1142,DATAS,0)</f>
        <v>2</v>
      </c>
      <c r="AB1142" s="55" t="n">
        <f aca="false">IF(AND(E1142&gt;0,OR(AND(B1142&gt;=1,B1142&lt;=6),B1142=10)),1,0)</f>
        <v>1</v>
      </c>
      <c r="AC1142" s="55" t="n">
        <f aca="false">IF(AND(E1142&gt;0,B1142=10),1,0)</f>
        <v>0</v>
      </c>
      <c r="AD1142" s="55" t="n">
        <f aca="false">IF(AND(C1141=C1142,AA1141=AA1142-1),AB1141,"")</f>
        <v>1</v>
      </c>
      <c r="AE1142" s="55" t="n">
        <f aca="false">IF(AND(C1141=C1142,AA1141=AA1142-1),AC1141,"")</f>
        <v>0</v>
      </c>
      <c r="AF1142" s="55" t="n">
        <f aca="false">IF(AA1142=1,"",IF(AND(AB1142=1,AD1142&lt;&gt;1),1,0))</f>
        <v>0</v>
      </c>
      <c r="AG1142" s="55" t="n">
        <f aca="false">IF(AA1142=1,"",IF(AND(AC1142=1,AE1142&lt;&gt;1),1,0))</f>
        <v>0</v>
      </c>
      <c r="AH1142" s="60" t="str">
        <f aca="false">IF(AND(E1142&gt;0,AA1142&lt;2,NOT(AND(C1143=C1142,AA1143=AA1142+1))),INDEX(DATAS,AA1142+1),"")</f>
        <v/>
      </c>
      <c r="AI1142" s="60" t="str">
        <f aca="false">IF(AND(AC1142=1,AA1142&lt;2),IF(AND(C1143=C1142,AA1143=AA1142+1),IF(AC1143=1,"",INDEX(DATAS,AA1142+1)),INDEX(DATAS,AA1142+1)),"")</f>
        <v/>
      </c>
    </row>
    <row r="1143" customFormat="false" ht="15" hidden="false" customHeight="false" outlineLevel="0" collapsed="false">
      <c r="A1143" s="60" t="n">
        <v>46309</v>
      </c>
      <c r="B1143" s="0" t="n">
        <v>3</v>
      </c>
      <c r="C1143" s="0" t="n">
        <v>4393</v>
      </c>
      <c r="D1143" s="0" t="n">
        <v>11</v>
      </c>
      <c r="E1143" s="0" t="n">
        <v>3</v>
      </c>
      <c r="F1143" s="55" t="s">
        <v>563</v>
      </c>
      <c r="G1143" s="0" t="n">
        <v>47.7</v>
      </c>
      <c r="H1143" s="0" t="n">
        <v>42</v>
      </c>
      <c r="I1143" s="55" t="s">
        <v>166</v>
      </c>
      <c r="J1143" s="0" t="n">
        <v>11</v>
      </c>
      <c r="M1143" s="0" t="n">
        <v>516.35</v>
      </c>
      <c r="N1143" s="0" t="n">
        <v>8.24</v>
      </c>
      <c r="O1143" s="0" t="n">
        <v>10.99</v>
      </c>
      <c r="R1143" s="0" t="n">
        <v>3125</v>
      </c>
      <c r="S1143" s="0" t="n">
        <v>6282</v>
      </c>
      <c r="U1143" s="0" t="n">
        <v>1396</v>
      </c>
      <c r="V1143" s="0" t="n">
        <v>0</v>
      </c>
      <c r="X1143" s="55" t="n">
        <f aca="false">IF(I1143="Male",0,1)</f>
        <v>1</v>
      </c>
      <c r="Y1143" s="55" t="n">
        <f aca="false">IF(OR(I1143="DNB",I1143="Dry DNB"),1,0)</f>
        <v>0</v>
      </c>
      <c r="Z1143" s="0" t="str">
        <f aca="false">IF(ISNUMBER(W1143),A1143-W1143,"")</f>
        <v/>
      </c>
      <c r="AA1143" s="55" t="n">
        <f aca="false">MATCH(A1143,DATAS,0)</f>
        <v>1</v>
      </c>
      <c r="AB1143" s="55" t="n">
        <f aca="false">IF(AND(E1143&gt;0,OR(AND(B1143&gt;=1,B1143&lt;=6),B1143=10)),1,0)</f>
        <v>1</v>
      </c>
      <c r="AC1143" s="55" t="n">
        <f aca="false">IF(AND(E1143&gt;0,B1143=10),1,0)</f>
        <v>0</v>
      </c>
      <c r="AD1143" s="0" t="str">
        <f aca="false">IF(AND(C1142=C1143,AA1142=AA1143-1),AB1142,"")</f>
        <v/>
      </c>
      <c r="AE1143" s="0" t="str">
        <f aca="false">IF(AND(C1142=C1143,AA1142=AA1143-1),AC1142,"")</f>
        <v/>
      </c>
      <c r="AF1143" s="0" t="str">
        <f aca="false">IF(AA1143=1,"",IF(AND(AB1143=1,AD1143&lt;&gt;1),1,0))</f>
        <v/>
      </c>
      <c r="AG1143" s="0" t="str">
        <f aca="false">IF(AA1143=1,"",IF(AND(AC1143=1,AE1143&lt;&gt;1),1,0))</f>
        <v/>
      </c>
      <c r="AH1143" s="60" t="str">
        <f aca="false">IF(AND(E1143&gt;0,AA1143&lt;2,NOT(AND(C1144=C1143,AA1144=AA1143+1))),INDEX(DATAS,AA1143+1),"")</f>
        <v/>
      </c>
      <c r="AI1143" s="60" t="str">
        <f aca="false">IF(AND(AC1143=1,AA1143&lt;2),IF(AND(C1144=C1143,AA1144=AA1143+1),IF(AC1144=1,"",INDEX(DATAS,AA1143+1)),INDEX(DATAS,AA1143+1)),"")</f>
        <v/>
      </c>
    </row>
    <row r="1144" customFormat="false" ht="15" hidden="false" customHeight="false" outlineLevel="0" collapsed="false">
      <c r="A1144" s="60" t="n">
        <v>46310</v>
      </c>
      <c r="B1144" s="0" t="n">
        <v>3</v>
      </c>
      <c r="C1144" s="0" t="n">
        <v>4393</v>
      </c>
      <c r="D1144" s="0" t="n">
        <v>12</v>
      </c>
      <c r="E1144" s="0" t="n">
        <v>3</v>
      </c>
      <c r="F1144" s="55" t="s">
        <v>563</v>
      </c>
      <c r="G1144" s="0" t="n">
        <v>48.9</v>
      </c>
      <c r="H1144" s="0" t="n">
        <v>44</v>
      </c>
      <c r="I1144" s="55" t="s">
        <v>166</v>
      </c>
      <c r="J1144" s="0" t="n">
        <v>12</v>
      </c>
      <c r="M1144" s="0" t="n">
        <v>516.35</v>
      </c>
      <c r="N1144" s="0" t="n">
        <v>8.24</v>
      </c>
      <c r="O1144" s="0" t="n">
        <v>10.99</v>
      </c>
      <c r="U1144" s="0" t="n">
        <v>1397</v>
      </c>
      <c r="V1144" s="0" t="n">
        <v>0</v>
      </c>
      <c r="X1144" s="55" t="n">
        <f aca="false">IF(I1144="Male",0,1)</f>
        <v>1</v>
      </c>
      <c r="Y1144" s="55" t="n">
        <f aca="false">IF(OR(I1144="DNB",I1144="Dry DNB"),1,0)</f>
        <v>0</v>
      </c>
      <c r="Z1144" s="0" t="str">
        <f aca="false">IF(ISNUMBER(W1144),A1144-W1144,"")</f>
        <v/>
      </c>
      <c r="AA1144" s="55" t="n">
        <f aca="false">MATCH(A1144,DATAS,0)</f>
        <v>2</v>
      </c>
      <c r="AB1144" s="55" t="n">
        <f aca="false">IF(AND(E1144&gt;0,OR(AND(B1144&gt;=1,B1144&lt;=6),B1144=10)),1,0)</f>
        <v>1</v>
      </c>
      <c r="AC1144" s="55" t="n">
        <f aca="false">IF(AND(E1144&gt;0,B1144=10),1,0)</f>
        <v>0</v>
      </c>
      <c r="AD1144" s="55" t="n">
        <f aca="false">IF(AND(C1143=C1144,AA1143=AA1144-1),AB1143,"")</f>
        <v>1</v>
      </c>
      <c r="AE1144" s="55" t="n">
        <f aca="false">IF(AND(C1143=C1144,AA1143=AA1144-1),AC1143,"")</f>
        <v>0</v>
      </c>
      <c r="AF1144" s="55" t="n">
        <f aca="false">IF(AA1144=1,"",IF(AND(AB1144=1,AD1144&lt;&gt;1),1,0))</f>
        <v>0</v>
      </c>
      <c r="AG1144" s="55" t="n">
        <f aca="false">IF(AA1144=1,"",IF(AND(AC1144=1,AE1144&lt;&gt;1),1,0))</f>
        <v>0</v>
      </c>
      <c r="AH1144" s="60" t="str">
        <f aca="false">IF(AND(E1144&gt;0,AA1144&lt;2,NOT(AND(C1145=C1144,AA1145=AA1144+1))),INDEX(DATAS,AA1144+1),"")</f>
        <v/>
      </c>
      <c r="AI1144" s="60" t="str">
        <f aca="false">IF(AND(AC1144=1,AA1144&lt;2),IF(AND(C1145=C1144,AA1145=AA1144+1),IF(AC1145=1,"",INDEX(DATAS,AA1144+1)),INDEX(DATAS,AA1144+1)),"")</f>
        <v/>
      </c>
    </row>
    <row r="1145" customFormat="false" ht="15" hidden="false" customHeight="false" outlineLevel="0" collapsed="false">
      <c r="A1145" s="60" t="n">
        <v>46309</v>
      </c>
      <c r="B1145" s="0" t="n">
        <v>3</v>
      </c>
      <c r="C1145" s="0" t="n">
        <v>4394</v>
      </c>
      <c r="D1145" s="0" t="n">
        <v>297</v>
      </c>
      <c r="E1145" s="0" t="n">
        <v>2</v>
      </c>
      <c r="F1145" s="55" t="s">
        <v>563</v>
      </c>
      <c r="G1145" s="0" t="n">
        <v>44.3</v>
      </c>
      <c r="H1145" s="0" t="n">
        <v>46</v>
      </c>
      <c r="I1145" s="55" t="s">
        <v>157</v>
      </c>
      <c r="J1145" s="0" t="n">
        <v>101</v>
      </c>
      <c r="K1145" s="0" t="n">
        <v>73</v>
      </c>
      <c r="L1145" s="0" t="n">
        <v>196</v>
      </c>
      <c r="M1145" s="0" t="n">
        <v>844.18</v>
      </c>
      <c r="N1145" s="0" t="n">
        <v>27.79</v>
      </c>
      <c r="O1145" s="0" t="n">
        <v>28.02</v>
      </c>
      <c r="P1145" s="0" t="n">
        <v>3.78</v>
      </c>
      <c r="Q1145" s="0" t="n">
        <v>3.78</v>
      </c>
      <c r="R1145" s="0" t="n">
        <v>5647</v>
      </c>
      <c r="S1145" s="0" t="n">
        <v>11511</v>
      </c>
      <c r="T1145" s="0" t="n">
        <v>61.55</v>
      </c>
      <c r="U1145" s="0" t="n">
        <v>1396</v>
      </c>
      <c r="V1145" s="0" t="n">
        <v>2</v>
      </c>
      <c r="W1145" s="60" t="n">
        <v>46114</v>
      </c>
      <c r="X1145" s="55" t="n">
        <f aca="false">IF(I1145="Male",0,1)</f>
        <v>1</v>
      </c>
      <c r="Y1145" s="55" t="n">
        <f aca="false">IF(OR(I1145="DNB",I1145="Dry DNB"),1,0)</f>
        <v>0</v>
      </c>
      <c r="Z1145" s="55" t="n">
        <f aca="false">IF(ISNUMBER(W1145),A1145-W1145,"")</f>
        <v>195</v>
      </c>
      <c r="AA1145" s="55" t="n">
        <f aca="false">MATCH(A1145,DATAS,0)</f>
        <v>1</v>
      </c>
      <c r="AB1145" s="55" t="n">
        <f aca="false">IF(AND(E1145&gt;0,OR(AND(B1145&gt;=1,B1145&lt;=6),B1145=10)),1,0)</f>
        <v>1</v>
      </c>
      <c r="AC1145" s="55" t="n">
        <f aca="false">IF(AND(E1145&gt;0,B1145=10),1,0)</f>
        <v>0</v>
      </c>
      <c r="AD1145" s="0" t="str">
        <f aca="false">IF(AND(C1144=C1145,AA1144=AA1145-1),AB1144,"")</f>
        <v/>
      </c>
      <c r="AE1145" s="0" t="str">
        <f aca="false">IF(AND(C1144=C1145,AA1144=AA1145-1),AC1144,"")</f>
        <v/>
      </c>
      <c r="AF1145" s="0" t="str">
        <f aca="false">IF(AA1145=1,"",IF(AND(AB1145=1,AD1145&lt;&gt;1),1,0))</f>
        <v/>
      </c>
      <c r="AG1145" s="0" t="str">
        <f aca="false">IF(AA1145=1,"",IF(AND(AC1145=1,AE1145&lt;&gt;1),1,0))</f>
        <v/>
      </c>
      <c r="AH1145" s="60" t="str">
        <f aca="false">IF(AND(E1145&gt;0,AA1145&lt;2,NOT(AND(C1146=C1145,AA1146=AA1145+1))),INDEX(DATAS,AA1145+1),"")</f>
        <v/>
      </c>
      <c r="AI1145" s="60" t="str">
        <f aca="false">IF(AND(AC1145=1,AA1145&lt;2),IF(AND(C1146=C1145,AA1146=AA1145+1),IF(AC1146=1,"",INDEX(DATAS,AA1145+1)),INDEX(DATAS,AA1145+1)),"")</f>
        <v/>
      </c>
    </row>
    <row r="1146" customFormat="false" ht="15" hidden="false" customHeight="false" outlineLevel="0" collapsed="false">
      <c r="A1146" s="60" t="n">
        <v>46310</v>
      </c>
      <c r="B1146" s="0" t="n">
        <v>3</v>
      </c>
      <c r="C1146" s="0" t="n">
        <v>4394</v>
      </c>
      <c r="D1146" s="0" t="n">
        <v>298</v>
      </c>
      <c r="E1146" s="0" t="n">
        <v>2</v>
      </c>
      <c r="F1146" s="55" t="s">
        <v>563</v>
      </c>
      <c r="G1146" s="0" t="n">
        <v>47</v>
      </c>
      <c r="H1146" s="0" t="n">
        <v>46</v>
      </c>
      <c r="I1146" s="55" t="s">
        <v>157</v>
      </c>
      <c r="J1146" s="0" t="n">
        <v>101</v>
      </c>
      <c r="K1146" s="0" t="n">
        <v>73</v>
      </c>
      <c r="L1146" s="0" t="n">
        <v>197</v>
      </c>
      <c r="M1146" s="0" t="n">
        <v>844.18</v>
      </c>
      <c r="N1146" s="0" t="n">
        <v>27.79</v>
      </c>
      <c r="O1146" s="0" t="n">
        <v>28.02</v>
      </c>
      <c r="P1146" s="0" t="n">
        <v>3.78</v>
      </c>
      <c r="Q1146" s="0" t="n">
        <v>3.78</v>
      </c>
      <c r="T1146" s="0" t="n">
        <v>61.55</v>
      </c>
      <c r="U1146" s="0" t="n">
        <v>1397</v>
      </c>
      <c r="V1146" s="0" t="n">
        <v>2</v>
      </c>
      <c r="W1146" s="60" t="n">
        <v>46114</v>
      </c>
      <c r="X1146" s="55" t="n">
        <f aca="false">IF(I1146="Male",0,1)</f>
        <v>1</v>
      </c>
      <c r="Y1146" s="55" t="n">
        <f aca="false">IF(OR(I1146="DNB",I1146="Dry DNB"),1,0)</f>
        <v>0</v>
      </c>
      <c r="Z1146" s="55" t="n">
        <f aca="false">IF(ISNUMBER(W1146),A1146-W1146,"")</f>
        <v>196</v>
      </c>
      <c r="AA1146" s="55" t="n">
        <f aca="false">MATCH(A1146,DATAS,0)</f>
        <v>2</v>
      </c>
      <c r="AB1146" s="55" t="n">
        <f aca="false">IF(AND(E1146&gt;0,OR(AND(B1146&gt;=1,B1146&lt;=6),B1146=10)),1,0)</f>
        <v>1</v>
      </c>
      <c r="AC1146" s="55" t="n">
        <f aca="false">IF(AND(E1146&gt;0,B1146=10),1,0)</f>
        <v>0</v>
      </c>
      <c r="AD1146" s="55" t="n">
        <f aca="false">IF(AND(C1145=C1146,AA1145=AA1146-1),AB1145,"")</f>
        <v>1</v>
      </c>
      <c r="AE1146" s="55" t="n">
        <f aca="false">IF(AND(C1145=C1146,AA1145=AA1146-1),AC1145,"")</f>
        <v>0</v>
      </c>
      <c r="AF1146" s="55" t="n">
        <f aca="false">IF(AA1146=1,"",IF(AND(AB1146=1,AD1146&lt;&gt;1),1,0))</f>
        <v>0</v>
      </c>
      <c r="AG1146" s="55" t="n">
        <f aca="false">IF(AA1146=1,"",IF(AND(AC1146=1,AE1146&lt;&gt;1),1,0))</f>
        <v>0</v>
      </c>
      <c r="AH1146" s="60" t="str">
        <f aca="false">IF(AND(E1146&gt;0,AA1146&lt;2,NOT(AND(C1147=C1146,AA1147=AA1146+1))),INDEX(DATAS,AA1146+1),"")</f>
        <v/>
      </c>
      <c r="AI1146" s="60" t="str">
        <f aca="false">IF(AND(AC1146=1,AA1146&lt;2),IF(AND(C1147=C1146,AA1147=AA1146+1),IF(AC1147=1,"",INDEX(DATAS,AA1146+1)),INDEX(DATAS,AA1146+1)),"")</f>
        <v/>
      </c>
    </row>
    <row r="1147" customFormat="false" ht="15" hidden="false" customHeight="false" outlineLevel="0" collapsed="false">
      <c r="A1147" s="60" t="n">
        <v>46309</v>
      </c>
      <c r="B1147" s="0" t="n">
        <v>5</v>
      </c>
      <c r="C1147" s="0" t="n">
        <v>4395</v>
      </c>
      <c r="D1147" s="0" t="n">
        <v>141</v>
      </c>
      <c r="E1147" s="0" t="n">
        <v>2</v>
      </c>
      <c r="F1147" s="55" t="s">
        <v>564</v>
      </c>
      <c r="G1147" s="0" t="n">
        <v>29</v>
      </c>
      <c r="H1147" s="0" t="n">
        <v>29</v>
      </c>
      <c r="I1147" s="55" t="s">
        <v>177</v>
      </c>
      <c r="J1147" s="0" t="n">
        <v>141</v>
      </c>
      <c r="K1147" s="0" t="n">
        <v>64</v>
      </c>
      <c r="M1147" s="0" t="n">
        <v>930.07</v>
      </c>
      <c r="N1147" s="0" t="n">
        <v>62.86</v>
      </c>
      <c r="O1147" s="0" t="n">
        <v>34.41</v>
      </c>
      <c r="P1147" s="0" t="n">
        <v>3.93</v>
      </c>
      <c r="Q1147" s="0" t="n">
        <v>3.51</v>
      </c>
      <c r="R1147" s="0" t="n">
        <v>5590</v>
      </c>
      <c r="S1147" s="0" t="n">
        <v>10579</v>
      </c>
      <c r="T1147" s="0" t="n">
        <v>64.05</v>
      </c>
      <c r="U1147" s="0" t="n">
        <v>1395</v>
      </c>
      <c r="V1147" s="0" t="n">
        <v>2</v>
      </c>
      <c r="W1147" s="60" t="n">
        <v>46275</v>
      </c>
      <c r="X1147" s="55" t="n">
        <f aca="false">IF(I1147="Male",0,1)</f>
        <v>1</v>
      </c>
      <c r="Y1147" s="55" t="n">
        <f aca="false">IF(OR(I1147="DNB",I1147="Dry DNB"),1,0)</f>
        <v>0</v>
      </c>
      <c r="Z1147" s="55" t="n">
        <f aca="false">IF(ISNUMBER(W1147),A1147-W1147,"")</f>
        <v>34</v>
      </c>
      <c r="AA1147" s="55" t="n">
        <f aca="false">MATCH(A1147,DATAS,0)</f>
        <v>1</v>
      </c>
      <c r="AB1147" s="55" t="n">
        <f aca="false">IF(AND(E1147&gt;0,OR(AND(B1147&gt;=1,B1147&lt;=6),B1147=10)),1,0)</f>
        <v>1</v>
      </c>
      <c r="AC1147" s="55" t="n">
        <f aca="false">IF(AND(E1147&gt;0,B1147=10),1,0)</f>
        <v>0</v>
      </c>
      <c r="AD1147" s="0" t="str">
        <f aca="false">IF(AND(C1146=C1147,AA1146=AA1147-1),AB1146,"")</f>
        <v/>
      </c>
      <c r="AE1147" s="0" t="str">
        <f aca="false">IF(AND(C1146=C1147,AA1146=AA1147-1),AC1146,"")</f>
        <v/>
      </c>
      <c r="AF1147" s="0" t="str">
        <f aca="false">IF(AA1147=1,"",IF(AND(AB1147=1,AD1147&lt;&gt;1),1,0))</f>
        <v/>
      </c>
      <c r="AG1147" s="0" t="str">
        <f aca="false">IF(AA1147=1,"",IF(AND(AC1147=1,AE1147&lt;&gt;1),1,0))</f>
        <v/>
      </c>
      <c r="AH1147" s="60" t="str">
        <f aca="false">IF(AND(E1147&gt;0,AA1147&lt;2,NOT(AND(C1148=C1147,AA1148=AA1147+1))),INDEX(DATAS,AA1147+1),"")</f>
        <v/>
      </c>
      <c r="AI1147" s="60" t="str">
        <f aca="false">IF(AND(AC1147=1,AA1147&lt;2),IF(AND(C1148=C1147,AA1148=AA1147+1),IF(AC1148=1,"",INDEX(DATAS,AA1147+1)),INDEX(DATAS,AA1147+1)),"")</f>
        <v/>
      </c>
    </row>
    <row r="1148" customFormat="false" ht="15" hidden="false" customHeight="false" outlineLevel="0" collapsed="false">
      <c r="A1148" s="60" t="n">
        <v>46310</v>
      </c>
      <c r="B1148" s="0" t="n">
        <v>5</v>
      </c>
      <c r="C1148" s="0" t="n">
        <v>4395</v>
      </c>
      <c r="D1148" s="0" t="n">
        <v>142</v>
      </c>
      <c r="E1148" s="0" t="n">
        <v>2</v>
      </c>
      <c r="F1148" s="55" t="s">
        <v>564</v>
      </c>
      <c r="G1148" s="0" t="n">
        <v>36.5</v>
      </c>
      <c r="H1148" s="0" t="n">
        <v>29</v>
      </c>
      <c r="I1148" s="55" t="s">
        <v>177</v>
      </c>
      <c r="J1148" s="0" t="n">
        <v>142</v>
      </c>
      <c r="K1148" s="0" t="n">
        <v>64</v>
      </c>
      <c r="M1148" s="0" t="n">
        <v>930.07</v>
      </c>
      <c r="N1148" s="0" t="n">
        <v>62.86</v>
      </c>
      <c r="O1148" s="0" t="n">
        <v>34.41</v>
      </c>
      <c r="P1148" s="0" t="n">
        <v>3.93</v>
      </c>
      <c r="Q1148" s="0" t="n">
        <v>3.51</v>
      </c>
      <c r="T1148" s="0" t="n">
        <v>64.05</v>
      </c>
      <c r="U1148" s="0" t="n">
        <v>1396</v>
      </c>
      <c r="V1148" s="0" t="n">
        <v>2</v>
      </c>
      <c r="W1148" s="60" t="n">
        <v>46275</v>
      </c>
      <c r="X1148" s="55" t="n">
        <f aca="false">IF(I1148="Male",0,1)</f>
        <v>1</v>
      </c>
      <c r="Y1148" s="55" t="n">
        <f aca="false">IF(OR(I1148="DNB",I1148="Dry DNB"),1,0)</f>
        <v>0</v>
      </c>
      <c r="Z1148" s="55" t="n">
        <f aca="false">IF(ISNUMBER(W1148),A1148-W1148,"")</f>
        <v>35</v>
      </c>
      <c r="AA1148" s="55" t="n">
        <f aca="false">MATCH(A1148,DATAS,0)</f>
        <v>2</v>
      </c>
      <c r="AB1148" s="55" t="n">
        <f aca="false">IF(AND(E1148&gt;0,OR(AND(B1148&gt;=1,B1148&lt;=6),B1148=10)),1,0)</f>
        <v>1</v>
      </c>
      <c r="AC1148" s="55" t="n">
        <f aca="false">IF(AND(E1148&gt;0,B1148=10),1,0)</f>
        <v>0</v>
      </c>
      <c r="AD1148" s="55" t="n">
        <f aca="false">IF(AND(C1147=C1148,AA1147=AA1148-1),AB1147,"")</f>
        <v>1</v>
      </c>
      <c r="AE1148" s="55" t="n">
        <f aca="false">IF(AND(C1147=C1148,AA1147=AA1148-1),AC1147,"")</f>
        <v>0</v>
      </c>
      <c r="AF1148" s="55" t="n">
        <f aca="false">IF(AA1148=1,"",IF(AND(AB1148=1,AD1148&lt;&gt;1),1,0))</f>
        <v>0</v>
      </c>
      <c r="AG1148" s="55" t="n">
        <f aca="false">IF(AA1148=1,"",IF(AND(AC1148=1,AE1148&lt;&gt;1),1,0))</f>
        <v>0</v>
      </c>
      <c r="AH1148" s="60" t="str">
        <f aca="false">IF(AND(E1148&gt;0,AA1148&lt;2,NOT(AND(C1149=C1148,AA1149=AA1148+1))),INDEX(DATAS,AA1148+1),"")</f>
        <v/>
      </c>
      <c r="AI1148" s="60" t="str">
        <f aca="false">IF(AND(AC1148=1,AA1148&lt;2),IF(AND(C1149=C1148,AA1149=AA1148+1),IF(AC1149=1,"",INDEX(DATAS,AA1148+1)),INDEX(DATAS,AA1148+1)),"")</f>
        <v/>
      </c>
    </row>
    <row r="1149" customFormat="false" ht="15" hidden="false" customHeight="false" outlineLevel="0" collapsed="false">
      <c r="A1149" s="60" t="n">
        <v>46309</v>
      </c>
      <c r="B1149" s="0" t="n">
        <v>2</v>
      </c>
      <c r="C1149" s="0" t="n">
        <v>4396</v>
      </c>
      <c r="D1149" s="0" t="n">
        <v>121</v>
      </c>
      <c r="E1149" s="0" t="n">
        <v>2</v>
      </c>
      <c r="F1149" s="55" t="s">
        <v>564</v>
      </c>
      <c r="G1149" s="0" t="n">
        <v>48.6</v>
      </c>
      <c r="H1149" s="0" t="n">
        <v>52</v>
      </c>
      <c r="I1149" s="55" t="s">
        <v>157</v>
      </c>
      <c r="J1149" s="0" t="n">
        <v>66</v>
      </c>
      <c r="K1149" s="0" t="n">
        <v>66</v>
      </c>
      <c r="L1149" s="0" t="n">
        <v>55</v>
      </c>
      <c r="M1149" s="0" t="n">
        <v>661.14</v>
      </c>
      <c r="N1149" s="0" t="n">
        <v>34.34</v>
      </c>
      <c r="O1149" s="0" t="n">
        <v>27.63</v>
      </c>
      <c r="P1149" s="0" t="n">
        <v>3.3</v>
      </c>
      <c r="Q1149" s="0" t="n">
        <v>3.11</v>
      </c>
      <c r="R1149" s="0" t="n">
        <v>5499</v>
      </c>
      <c r="S1149" s="0" t="n">
        <v>11041</v>
      </c>
      <c r="T1149" s="0" t="n">
        <v>57</v>
      </c>
      <c r="U1149" s="0" t="n">
        <v>1395</v>
      </c>
      <c r="V1149" s="0" t="n">
        <v>1</v>
      </c>
      <c r="W1149" s="60" t="n">
        <v>46255</v>
      </c>
      <c r="X1149" s="55" t="n">
        <f aca="false">IF(I1149="Male",0,1)</f>
        <v>1</v>
      </c>
      <c r="Y1149" s="55" t="n">
        <f aca="false">IF(OR(I1149="DNB",I1149="Dry DNB"),1,0)</f>
        <v>0</v>
      </c>
      <c r="Z1149" s="55" t="n">
        <f aca="false">IF(ISNUMBER(W1149),A1149-W1149,"")</f>
        <v>54</v>
      </c>
      <c r="AA1149" s="55" t="n">
        <f aca="false">MATCH(A1149,DATAS,0)</f>
        <v>1</v>
      </c>
      <c r="AB1149" s="55" t="n">
        <f aca="false">IF(AND(E1149&gt;0,OR(AND(B1149&gt;=1,B1149&lt;=6),B1149=10)),1,0)</f>
        <v>1</v>
      </c>
      <c r="AC1149" s="55" t="n">
        <f aca="false">IF(AND(E1149&gt;0,B1149=10),1,0)</f>
        <v>0</v>
      </c>
      <c r="AD1149" s="0" t="str">
        <f aca="false">IF(AND(C1148=C1149,AA1148=AA1149-1),AB1148,"")</f>
        <v/>
      </c>
      <c r="AE1149" s="0" t="str">
        <f aca="false">IF(AND(C1148=C1149,AA1148=AA1149-1),AC1148,"")</f>
        <v/>
      </c>
      <c r="AF1149" s="0" t="str">
        <f aca="false">IF(AA1149=1,"",IF(AND(AB1149=1,AD1149&lt;&gt;1),1,0))</f>
        <v/>
      </c>
      <c r="AG1149" s="0" t="str">
        <f aca="false">IF(AA1149=1,"",IF(AND(AC1149=1,AE1149&lt;&gt;1),1,0))</f>
        <v/>
      </c>
      <c r="AH1149" s="60" t="str">
        <f aca="false">IF(AND(E1149&gt;0,AA1149&lt;2,NOT(AND(C1150=C1149,AA1150=AA1149+1))),INDEX(DATAS,AA1149+1),"")</f>
        <v/>
      </c>
      <c r="AI1149" s="60" t="str">
        <f aca="false">IF(AND(AC1149=1,AA1149&lt;2),IF(AND(C1150=C1149,AA1150=AA1149+1),IF(AC1150=1,"",INDEX(DATAS,AA1149+1)),INDEX(DATAS,AA1149+1)),"")</f>
        <v/>
      </c>
    </row>
    <row r="1150" customFormat="false" ht="15" hidden="false" customHeight="false" outlineLevel="0" collapsed="false">
      <c r="A1150" s="60" t="n">
        <v>46310</v>
      </c>
      <c r="B1150" s="0" t="n">
        <v>2</v>
      </c>
      <c r="C1150" s="0" t="n">
        <v>4396</v>
      </c>
      <c r="D1150" s="0" t="n">
        <v>122</v>
      </c>
      <c r="E1150" s="0" t="n">
        <v>2</v>
      </c>
      <c r="F1150" s="55" t="s">
        <v>564</v>
      </c>
      <c r="G1150" s="0" t="n">
        <v>52.5</v>
      </c>
      <c r="H1150" s="0" t="n">
        <v>52</v>
      </c>
      <c r="I1150" s="55" t="s">
        <v>157</v>
      </c>
      <c r="J1150" s="0" t="n">
        <v>66</v>
      </c>
      <c r="K1150" s="0" t="n">
        <v>66</v>
      </c>
      <c r="L1150" s="0" t="n">
        <v>56</v>
      </c>
      <c r="M1150" s="0" t="n">
        <v>661.14</v>
      </c>
      <c r="N1150" s="0" t="n">
        <v>34.34</v>
      </c>
      <c r="O1150" s="0" t="n">
        <v>27.63</v>
      </c>
      <c r="P1150" s="0" t="n">
        <v>3.3</v>
      </c>
      <c r="Q1150" s="0" t="n">
        <v>3.11</v>
      </c>
      <c r="T1150" s="0" t="n">
        <v>57</v>
      </c>
      <c r="U1150" s="0" t="n">
        <v>1396</v>
      </c>
      <c r="V1150" s="0" t="n">
        <v>1</v>
      </c>
      <c r="W1150" s="60" t="n">
        <v>46255</v>
      </c>
      <c r="X1150" s="55" t="n">
        <f aca="false">IF(I1150="Male",0,1)</f>
        <v>1</v>
      </c>
      <c r="Y1150" s="55" t="n">
        <f aca="false">IF(OR(I1150="DNB",I1150="Dry DNB"),1,0)</f>
        <v>0</v>
      </c>
      <c r="Z1150" s="55" t="n">
        <f aca="false">IF(ISNUMBER(W1150),A1150-W1150,"")</f>
        <v>55</v>
      </c>
      <c r="AA1150" s="55" t="n">
        <f aca="false">MATCH(A1150,DATAS,0)</f>
        <v>2</v>
      </c>
      <c r="AB1150" s="55" t="n">
        <f aca="false">IF(AND(E1150&gt;0,OR(AND(B1150&gt;=1,B1150&lt;=6),B1150=10)),1,0)</f>
        <v>1</v>
      </c>
      <c r="AC1150" s="55" t="n">
        <f aca="false">IF(AND(E1150&gt;0,B1150=10),1,0)</f>
        <v>0</v>
      </c>
      <c r="AD1150" s="55" t="n">
        <f aca="false">IF(AND(C1149=C1150,AA1149=AA1150-1),AB1149,"")</f>
        <v>1</v>
      </c>
      <c r="AE1150" s="55" t="n">
        <f aca="false">IF(AND(C1149=C1150,AA1149=AA1150-1),AC1149,"")</f>
        <v>0</v>
      </c>
      <c r="AF1150" s="55" t="n">
        <f aca="false">IF(AA1150=1,"",IF(AND(AB1150=1,AD1150&lt;&gt;1),1,0))</f>
        <v>0</v>
      </c>
      <c r="AG1150" s="55" t="n">
        <f aca="false">IF(AA1150=1,"",IF(AND(AC1150=1,AE1150&lt;&gt;1),1,0))</f>
        <v>0</v>
      </c>
      <c r="AH1150" s="60" t="str">
        <f aca="false">IF(AND(E1150&gt;0,AA1150&lt;2,NOT(AND(C1151=C1150,AA1151=AA1150+1))),INDEX(DATAS,AA1150+1),"")</f>
        <v/>
      </c>
      <c r="AI1150" s="60" t="str">
        <f aca="false">IF(AND(AC1150=1,AA1150&lt;2),IF(AND(C1151=C1150,AA1151=AA1150+1),IF(AC1151=1,"",INDEX(DATAS,AA1150+1)),INDEX(DATAS,AA1150+1)),"")</f>
        <v/>
      </c>
    </row>
    <row r="1151" customFormat="false" ht="15" hidden="false" customHeight="false" outlineLevel="0" collapsed="false">
      <c r="A1151" s="60" t="n">
        <v>46309</v>
      </c>
      <c r="B1151" s="0" t="n">
        <v>5</v>
      </c>
      <c r="C1151" s="0" t="n">
        <v>4397</v>
      </c>
      <c r="D1151" s="0" t="n">
        <v>390</v>
      </c>
      <c r="E1151" s="0" t="n">
        <v>2</v>
      </c>
      <c r="F1151" s="55" t="s">
        <v>564</v>
      </c>
      <c r="G1151" s="0" t="n">
        <v>34.9</v>
      </c>
      <c r="H1151" s="0" t="n">
        <v>29</v>
      </c>
      <c r="I1151" s="55" t="s">
        <v>157</v>
      </c>
      <c r="J1151" s="0" t="n">
        <v>187</v>
      </c>
      <c r="K1151" s="0" t="n">
        <v>68</v>
      </c>
      <c r="L1151" s="0" t="n">
        <v>203</v>
      </c>
      <c r="M1151" s="0" t="n">
        <v>1567.99</v>
      </c>
      <c r="N1151" s="0" t="n">
        <v>42.44</v>
      </c>
      <c r="O1151" s="0" t="n">
        <v>40.59</v>
      </c>
      <c r="P1151" s="0" t="n">
        <v>4.55</v>
      </c>
      <c r="Q1151" s="0" t="n">
        <v>3.83</v>
      </c>
      <c r="R1151" s="0" t="n">
        <v>4935</v>
      </c>
      <c r="S1151" s="0" t="n">
        <v>9824</v>
      </c>
      <c r="T1151" s="0" t="n">
        <v>54.2</v>
      </c>
      <c r="U1151" s="0" t="n">
        <v>1395</v>
      </c>
      <c r="V1151" s="0" t="n">
        <v>4</v>
      </c>
      <c r="W1151" s="60" t="n">
        <v>46107</v>
      </c>
      <c r="X1151" s="55" t="n">
        <f aca="false">IF(I1151="Male",0,1)</f>
        <v>1</v>
      </c>
      <c r="Y1151" s="55" t="n">
        <f aca="false">IF(OR(I1151="DNB",I1151="Dry DNB"),1,0)</f>
        <v>0</v>
      </c>
      <c r="Z1151" s="55" t="n">
        <f aca="false">IF(ISNUMBER(W1151),A1151-W1151,"")</f>
        <v>202</v>
      </c>
      <c r="AA1151" s="55" t="n">
        <f aca="false">MATCH(A1151,DATAS,0)</f>
        <v>1</v>
      </c>
      <c r="AB1151" s="55" t="n">
        <f aca="false">IF(AND(E1151&gt;0,OR(AND(B1151&gt;=1,B1151&lt;=6),B1151=10)),1,0)</f>
        <v>1</v>
      </c>
      <c r="AC1151" s="55" t="n">
        <f aca="false">IF(AND(E1151&gt;0,B1151=10),1,0)</f>
        <v>0</v>
      </c>
      <c r="AD1151" s="0" t="str">
        <f aca="false">IF(AND(C1150=C1151,AA1150=AA1151-1),AB1150,"")</f>
        <v/>
      </c>
      <c r="AE1151" s="0" t="str">
        <f aca="false">IF(AND(C1150=C1151,AA1150=AA1151-1),AC1150,"")</f>
        <v/>
      </c>
      <c r="AF1151" s="0" t="str">
        <f aca="false">IF(AA1151=1,"",IF(AND(AB1151=1,AD1151&lt;&gt;1),1,0))</f>
        <v/>
      </c>
      <c r="AG1151" s="0" t="str">
        <f aca="false">IF(AA1151=1,"",IF(AND(AC1151=1,AE1151&lt;&gt;1),1,0))</f>
        <v/>
      </c>
      <c r="AH1151" s="60" t="str">
        <f aca="false">IF(AND(E1151&gt;0,AA1151&lt;2,NOT(AND(C1152=C1151,AA1152=AA1151+1))),INDEX(DATAS,AA1151+1),"")</f>
        <v/>
      </c>
      <c r="AI1151" s="60" t="str">
        <f aca="false">IF(AND(AC1151=1,AA1151&lt;2),IF(AND(C1152=C1151,AA1152=AA1151+1),IF(AC1152=1,"",INDEX(DATAS,AA1151+1)),INDEX(DATAS,AA1151+1)),"")</f>
        <v/>
      </c>
    </row>
    <row r="1152" customFormat="false" ht="15" hidden="false" customHeight="false" outlineLevel="0" collapsed="false">
      <c r="A1152" s="60" t="n">
        <v>46310</v>
      </c>
      <c r="B1152" s="0" t="n">
        <v>5</v>
      </c>
      <c r="C1152" s="0" t="n">
        <v>4397</v>
      </c>
      <c r="D1152" s="0" t="n">
        <v>391</v>
      </c>
      <c r="E1152" s="0" t="n">
        <v>2</v>
      </c>
      <c r="F1152" s="55" t="s">
        <v>564</v>
      </c>
      <c r="G1152" s="0" t="n">
        <v>36.4</v>
      </c>
      <c r="H1152" s="0" t="n">
        <v>30</v>
      </c>
      <c r="I1152" s="55" t="s">
        <v>157</v>
      </c>
      <c r="J1152" s="0" t="n">
        <v>187</v>
      </c>
      <c r="K1152" s="0" t="n">
        <v>68</v>
      </c>
      <c r="L1152" s="0" t="n">
        <v>204</v>
      </c>
      <c r="M1152" s="0" t="n">
        <v>1567.99</v>
      </c>
      <c r="N1152" s="0" t="n">
        <v>42.44</v>
      </c>
      <c r="O1152" s="0" t="n">
        <v>40.59</v>
      </c>
      <c r="P1152" s="0" t="n">
        <v>4.55</v>
      </c>
      <c r="Q1152" s="0" t="n">
        <v>3.83</v>
      </c>
      <c r="T1152" s="0" t="n">
        <v>54.2</v>
      </c>
      <c r="U1152" s="0" t="n">
        <v>1396</v>
      </c>
      <c r="V1152" s="0" t="n">
        <v>4</v>
      </c>
      <c r="W1152" s="60" t="n">
        <v>46107</v>
      </c>
      <c r="X1152" s="55" t="n">
        <f aca="false">IF(I1152="Male",0,1)</f>
        <v>1</v>
      </c>
      <c r="Y1152" s="55" t="n">
        <f aca="false">IF(OR(I1152="DNB",I1152="Dry DNB"),1,0)</f>
        <v>0</v>
      </c>
      <c r="Z1152" s="55" t="n">
        <f aca="false">IF(ISNUMBER(W1152),A1152-W1152,"")</f>
        <v>203</v>
      </c>
      <c r="AA1152" s="55" t="n">
        <f aca="false">MATCH(A1152,DATAS,0)</f>
        <v>2</v>
      </c>
      <c r="AB1152" s="55" t="n">
        <f aca="false">IF(AND(E1152&gt;0,OR(AND(B1152&gt;=1,B1152&lt;=6),B1152=10)),1,0)</f>
        <v>1</v>
      </c>
      <c r="AC1152" s="55" t="n">
        <f aca="false">IF(AND(E1152&gt;0,B1152=10),1,0)</f>
        <v>0</v>
      </c>
      <c r="AD1152" s="55" t="n">
        <f aca="false">IF(AND(C1151=C1152,AA1151=AA1152-1),AB1151,"")</f>
        <v>1</v>
      </c>
      <c r="AE1152" s="55" t="n">
        <f aca="false">IF(AND(C1151=C1152,AA1151=AA1152-1),AC1151,"")</f>
        <v>0</v>
      </c>
      <c r="AF1152" s="55" t="n">
        <f aca="false">IF(AA1152=1,"",IF(AND(AB1152=1,AD1152&lt;&gt;1),1,0))</f>
        <v>0</v>
      </c>
      <c r="AG1152" s="55" t="n">
        <f aca="false">IF(AA1152=1,"",IF(AND(AC1152=1,AE1152&lt;&gt;1),1,0))</f>
        <v>0</v>
      </c>
      <c r="AH1152" s="60" t="str">
        <f aca="false">IF(AND(E1152&gt;0,AA1152&lt;2,NOT(AND(C1153=C1152,AA1153=AA1152+1))),INDEX(DATAS,AA1152+1),"")</f>
        <v/>
      </c>
      <c r="AI1152" s="60" t="str">
        <f aca="false">IF(AND(AC1152=1,AA1152&lt;2),IF(AND(C1153=C1152,AA1153=AA1152+1),IF(AC1153=1,"",INDEX(DATAS,AA1152+1)),INDEX(DATAS,AA1152+1)),"")</f>
        <v/>
      </c>
    </row>
    <row r="1153" customFormat="false" ht="15" hidden="false" customHeight="false" outlineLevel="0" collapsed="false">
      <c r="A1153" s="60" t="n">
        <v>46309</v>
      </c>
      <c r="B1153" s="0" t="n">
        <v>2</v>
      </c>
      <c r="C1153" s="0" t="n">
        <v>4398</v>
      </c>
      <c r="D1153" s="0" t="n">
        <v>24</v>
      </c>
      <c r="E1153" s="0" t="n">
        <v>3</v>
      </c>
      <c r="F1153" s="55" t="s">
        <v>564</v>
      </c>
      <c r="G1153" s="0" t="n">
        <v>59</v>
      </c>
      <c r="H1153" s="0" t="n">
        <v>57</v>
      </c>
      <c r="I1153" s="55" t="s">
        <v>166</v>
      </c>
      <c r="J1153" s="0" t="n">
        <v>24</v>
      </c>
      <c r="M1153" s="0" t="n">
        <v>581.54</v>
      </c>
      <c r="N1153" s="0" t="n">
        <v>42.13</v>
      </c>
      <c r="O1153" s="0" t="n">
        <v>29.71</v>
      </c>
      <c r="R1153" s="0" t="n">
        <v>4864</v>
      </c>
      <c r="S1153" s="0" t="n">
        <v>9778</v>
      </c>
      <c r="U1153" s="0" t="n">
        <v>1395</v>
      </c>
      <c r="V1153" s="0" t="n">
        <v>0</v>
      </c>
      <c r="X1153" s="55" t="n">
        <f aca="false">IF(I1153="Male",0,1)</f>
        <v>1</v>
      </c>
      <c r="Y1153" s="55" t="n">
        <f aca="false">IF(OR(I1153="DNB",I1153="Dry DNB"),1,0)</f>
        <v>0</v>
      </c>
      <c r="Z1153" s="0" t="str">
        <f aca="false">IF(ISNUMBER(W1153),A1153-W1153,"")</f>
        <v/>
      </c>
      <c r="AA1153" s="55" t="n">
        <f aca="false">MATCH(A1153,DATAS,0)</f>
        <v>1</v>
      </c>
      <c r="AB1153" s="55" t="n">
        <f aca="false">IF(AND(E1153&gt;0,OR(AND(B1153&gt;=1,B1153&lt;=6),B1153=10)),1,0)</f>
        <v>1</v>
      </c>
      <c r="AC1153" s="55" t="n">
        <f aca="false">IF(AND(E1153&gt;0,B1153=10),1,0)</f>
        <v>0</v>
      </c>
      <c r="AD1153" s="0" t="str">
        <f aca="false">IF(AND(C1152=C1153,AA1152=AA1153-1),AB1152,"")</f>
        <v/>
      </c>
      <c r="AE1153" s="0" t="str">
        <f aca="false">IF(AND(C1152=C1153,AA1152=AA1153-1),AC1152,"")</f>
        <v/>
      </c>
      <c r="AF1153" s="0" t="str">
        <f aca="false">IF(AA1153=1,"",IF(AND(AB1153=1,AD1153&lt;&gt;1),1,0))</f>
        <v/>
      </c>
      <c r="AG1153" s="0" t="str">
        <f aca="false">IF(AA1153=1,"",IF(AND(AC1153=1,AE1153&lt;&gt;1),1,0))</f>
        <v/>
      </c>
      <c r="AH1153" s="60" t="str">
        <f aca="false">IF(AND(E1153&gt;0,AA1153&lt;2,NOT(AND(C1154=C1153,AA1154=AA1153+1))),INDEX(DATAS,AA1153+1),"")</f>
        <v/>
      </c>
      <c r="AI1153" s="60" t="str">
        <f aca="false">IF(AND(AC1153=1,AA1153&lt;2),IF(AND(C1154=C1153,AA1154=AA1153+1),IF(AC1154=1,"",INDEX(DATAS,AA1153+1)),INDEX(DATAS,AA1153+1)),"")</f>
        <v/>
      </c>
    </row>
    <row r="1154" customFormat="false" ht="15" hidden="false" customHeight="false" outlineLevel="0" collapsed="false">
      <c r="A1154" s="60" t="n">
        <v>46310</v>
      </c>
      <c r="B1154" s="0" t="n">
        <v>2</v>
      </c>
      <c r="C1154" s="0" t="n">
        <v>4398</v>
      </c>
      <c r="D1154" s="0" t="n">
        <v>25</v>
      </c>
      <c r="E1154" s="0" t="n">
        <v>3</v>
      </c>
      <c r="F1154" s="55" t="s">
        <v>564</v>
      </c>
      <c r="G1154" s="0" t="n">
        <v>53.2</v>
      </c>
      <c r="H1154" s="0" t="n">
        <v>56</v>
      </c>
      <c r="I1154" s="55" t="s">
        <v>166</v>
      </c>
      <c r="J1154" s="0" t="n">
        <v>25</v>
      </c>
      <c r="M1154" s="0" t="n">
        <v>581.54</v>
      </c>
      <c r="N1154" s="0" t="n">
        <v>42.13</v>
      </c>
      <c r="O1154" s="0" t="n">
        <v>29.71</v>
      </c>
      <c r="U1154" s="0" t="n">
        <v>1396</v>
      </c>
      <c r="V1154" s="0" t="n">
        <v>0</v>
      </c>
      <c r="X1154" s="55" t="n">
        <f aca="false">IF(I1154="Male",0,1)</f>
        <v>1</v>
      </c>
      <c r="Y1154" s="55" t="n">
        <f aca="false">IF(OR(I1154="DNB",I1154="Dry DNB"),1,0)</f>
        <v>0</v>
      </c>
      <c r="Z1154" s="0" t="str">
        <f aca="false">IF(ISNUMBER(W1154),A1154-W1154,"")</f>
        <v/>
      </c>
      <c r="AA1154" s="55" t="n">
        <f aca="false">MATCH(A1154,DATAS,0)</f>
        <v>2</v>
      </c>
      <c r="AB1154" s="55" t="n">
        <f aca="false">IF(AND(E1154&gt;0,OR(AND(B1154&gt;=1,B1154&lt;=6),B1154=10)),1,0)</f>
        <v>1</v>
      </c>
      <c r="AC1154" s="55" t="n">
        <f aca="false">IF(AND(E1154&gt;0,B1154=10),1,0)</f>
        <v>0</v>
      </c>
      <c r="AD1154" s="55" t="n">
        <f aca="false">IF(AND(C1153=C1154,AA1153=AA1154-1),AB1153,"")</f>
        <v>1</v>
      </c>
      <c r="AE1154" s="55" t="n">
        <f aca="false">IF(AND(C1153=C1154,AA1153=AA1154-1),AC1153,"")</f>
        <v>0</v>
      </c>
      <c r="AF1154" s="55" t="n">
        <f aca="false">IF(AA1154=1,"",IF(AND(AB1154=1,AD1154&lt;&gt;1),1,0))</f>
        <v>0</v>
      </c>
      <c r="AG1154" s="55" t="n">
        <f aca="false">IF(AA1154=1,"",IF(AND(AC1154=1,AE1154&lt;&gt;1),1,0))</f>
        <v>0</v>
      </c>
      <c r="AH1154" s="60" t="str">
        <f aca="false">IF(AND(E1154&gt;0,AA1154&lt;2,NOT(AND(C1155=C1154,AA1155=AA1154+1))),INDEX(DATAS,AA1154+1),"")</f>
        <v/>
      </c>
      <c r="AI1154" s="60" t="str">
        <f aca="false">IF(AND(AC1154=1,AA1154&lt;2),IF(AND(C1155=C1154,AA1155=AA1154+1),IF(AC1155=1,"",INDEX(DATAS,AA1154+1)),INDEX(DATAS,AA1154+1)),"")</f>
        <v/>
      </c>
    </row>
    <row r="1155" customFormat="false" ht="15" hidden="false" customHeight="false" outlineLevel="0" collapsed="false">
      <c r="A1155" s="60" t="n">
        <v>46309</v>
      </c>
      <c r="B1155" s="0" t="n">
        <v>6</v>
      </c>
      <c r="C1155" s="0" t="n">
        <v>4399</v>
      </c>
      <c r="D1155" s="0" t="n">
        <v>129</v>
      </c>
      <c r="E1155" s="0" t="n">
        <v>2</v>
      </c>
      <c r="F1155" s="55" t="s">
        <v>565</v>
      </c>
      <c r="G1155" s="0" t="n">
        <v>30.8</v>
      </c>
      <c r="H1155" s="0" t="n">
        <v>28</v>
      </c>
      <c r="I1155" s="55" t="s">
        <v>143</v>
      </c>
      <c r="J1155" s="0" t="n">
        <v>129</v>
      </c>
      <c r="K1155" s="0" t="n">
        <v>87</v>
      </c>
      <c r="M1155" s="0" t="n">
        <v>872.83</v>
      </c>
      <c r="N1155" s="0" t="n">
        <v>33.37</v>
      </c>
      <c r="O1155" s="0" t="n">
        <v>27.56</v>
      </c>
      <c r="P1155" s="0" t="n">
        <v>3.14</v>
      </c>
      <c r="Q1155" s="0" t="n">
        <v>3.04</v>
      </c>
      <c r="R1155" s="0" t="n">
        <v>3229</v>
      </c>
      <c r="S1155" s="0" t="n">
        <v>6815</v>
      </c>
      <c r="T1155" s="0" t="n">
        <v>25.25</v>
      </c>
      <c r="U1155" s="0" t="n">
        <v>1394</v>
      </c>
      <c r="V1155" s="0" t="n">
        <v>2</v>
      </c>
      <c r="W1155" s="60" t="n">
        <v>46277</v>
      </c>
      <c r="X1155" s="55" t="n">
        <f aca="false">IF(I1155="Male",0,1)</f>
        <v>1</v>
      </c>
      <c r="Y1155" s="55" t="n">
        <f aca="false">IF(OR(I1155="DNB",I1155="Dry DNB"),1,0)</f>
        <v>1</v>
      </c>
      <c r="Z1155" s="55" t="n">
        <f aca="false">IF(ISNUMBER(W1155),A1155-W1155,"")</f>
        <v>32</v>
      </c>
      <c r="AA1155" s="55" t="n">
        <f aca="false">MATCH(A1155,DATAS,0)</f>
        <v>1</v>
      </c>
      <c r="AB1155" s="55" t="n">
        <f aca="false">IF(AND(E1155&gt;0,OR(AND(B1155&gt;=1,B1155&lt;=6),B1155=10)),1,0)</f>
        <v>1</v>
      </c>
      <c r="AC1155" s="55" t="n">
        <f aca="false">IF(AND(E1155&gt;0,B1155=10),1,0)</f>
        <v>0</v>
      </c>
      <c r="AD1155" s="0" t="str">
        <f aca="false">IF(AND(C1154=C1155,AA1154=AA1155-1),AB1154,"")</f>
        <v/>
      </c>
      <c r="AE1155" s="0" t="str">
        <f aca="false">IF(AND(C1154=C1155,AA1154=AA1155-1),AC1154,"")</f>
        <v/>
      </c>
      <c r="AF1155" s="0" t="str">
        <f aca="false">IF(AA1155=1,"",IF(AND(AB1155=1,AD1155&lt;&gt;1),1,0))</f>
        <v/>
      </c>
      <c r="AG1155" s="0" t="str">
        <f aca="false">IF(AA1155=1,"",IF(AND(AC1155=1,AE1155&lt;&gt;1),1,0))</f>
        <v/>
      </c>
      <c r="AH1155" s="60" t="str">
        <f aca="false">IF(AND(E1155&gt;0,AA1155&lt;2,NOT(AND(C1156=C1155,AA1156=AA1155+1))),INDEX(DATAS,AA1155+1),"")</f>
        <v/>
      </c>
      <c r="AI1155" s="60" t="str">
        <f aca="false">IF(AND(AC1155=1,AA1155&lt;2),IF(AND(C1156=C1155,AA1156=AA1155+1),IF(AC1156=1,"",INDEX(DATAS,AA1155+1)),INDEX(DATAS,AA1155+1)),"")</f>
        <v/>
      </c>
    </row>
    <row r="1156" customFormat="false" ht="15" hidden="false" customHeight="false" outlineLevel="0" collapsed="false">
      <c r="A1156" s="60" t="n">
        <v>46310</v>
      </c>
      <c r="B1156" s="0" t="n">
        <v>10</v>
      </c>
      <c r="C1156" s="0" t="n">
        <v>4399</v>
      </c>
      <c r="D1156" s="0" t="n">
        <v>130</v>
      </c>
      <c r="E1156" s="0" t="n">
        <v>2</v>
      </c>
      <c r="F1156" s="55" t="s">
        <v>565</v>
      </c>
      <c r="G1156" s="0" t="n">
        <v>34</v>
      </c>
      <c r="H1156" s="0" t="n">
        <v>30</v>
      </c>
      <c r="I1156" s="55" t="s">
        <v>143</v>
      </c>
      <c r="J1156" s="0" t="n">
        <v>130</v>
      </c>
      <c r="K1156" s="0" t="n">
        <v>87</v>
      </c>
      <c r="M1156" s="0" t="n">
        <v>872.83</v>
      </c>
      <c r="N1156" s="0" t="n">
        <v>33.37</v>
      </c>
      <c r="O1156" s="0" t="n">
        <v>27.56</v>
      </c>
      <c r="P1156" s="0" t="n">
        <v>3.14</v>
      </c>
      <c r="Q1156" s="0" t="n">
        <v>3.04</v>
      </c>
      <c r="T1156" s="0" t="n">
        <v>25.25</v>
      </c>
      <c r="U1156" s="0" t="n">
        <v>1395</v>
      </c>
      <c r="V1156" s="0" t="n">
        <v>2</v>
      </c>
      <c r="W1156" s="60" t="n">
        <v>46277</v>
      </c>
      <c r="X1156" s="55" t="n">
        <f aca="false">IF(I1156="Male",0,1)</f>
        <v>1</v>
      </c>
      <c r="Y1156" s="55" t="n">
        <f aca="false">IF(OR(I1156="DNB",I1156="Dry DNB"),1,0)</f>
        <v>1</v>
      </c>
      <c r="Z1156" s="55" t="n">
        <f aca="false">IF(ISNUMBER(W1156),A1156-W1156,"")</f>
        <v>33</v>
      </c>
      <c r="AA1156" s="55" t="n">
        <f aca="false">MATCH(A1156,DATAS,0)</f>
        <v>2</v>
      </c>
      <c r="AB1156" s="55" t="n">
        <f aca="false">IF(AND(E1156&gt;0,OR(AND(B1156&gt;=1,B1156&lt;=6),B1156=10)),1,0)</f>
        <v>1</v>
      </c>
      <c r="AC1156" s="55" t="n">
        <f aca="false">IF(AND(E1156&gt;0,B1156=10),1,0)</f>
        <v>1</v>
      </c>
      <c r="AD1156" s="55" t="n">
        <f aca="false">IF(AND(C1155=C1156,AA1155=AA1156-1),AB1155,"")</f>
        <v>1</v>
      </c>
      <c r="AE1156" s="55" t="n">
        <f aca="false">IF(AND(C1155=C1156,AA1155=AA1156-1),AC1155,"")</f>
        <v>0</v>
      </c>
      <c r="AF1156" s="55" t="n">
        <f aca="false">IF(AA1156=1,"",IF(AND(AB1156=1,AD1156&lt;&gt;1),1,0))</f>
        <v>0</v>
      </c>
      <c r="AG1156" s="55" t="n">
        <f aca="false">IF(AA1156=1,"",IF(AND(AC1156=1,AE1156&lt;&gt;1),1,0))</f>
        <v>1</v>
      </c>
      <c r="AH1156" s="60" t="str">
        <f aca="false">IF(AND(E1156&gt;0,AA1156&lt;2,NOT(AND(C1157=C1156,AA1157=AA1156+1))),INDEX(DATAS,AA1156+1),"")</f>
        <v/>
      </c>
      <c r="AI1156" s="60" t="str">
        <f aca="false">IF(AND(AC1156=1,AA1156&lt;2),IF(AND(C1157=C1156,AA1157=AA1156+1),IF(AC1157=1,"",INDEX(DATAS,AA1156+1)),INDEX(DATAS,AA1156+1)),"")</f>
        <v/>
      </c>
    </row>
    <row r="1157" customFormat="false" ht="15" hidden="false" customHeight="false" outlineLevel="0" collapsed="false">
      <c r="A1157" s="60" t="n">
        <v>46309</v>
      </c>
      <c r="B1157" s="0" t="n">
        <v>7</v>
      </c>
      <c r="C1157" s="0" t="n">
        <v>4400</v>
      </c>
      <c r="D1157" s="0" t="n">
        <v>360</v>
      </c>
      <c r="E1157" s="0" t="n">
        <v>2</v>
      </c>
      <c r="F1157" s="55" t="s">
        <v>565</v>
      </c>
      <c r="I1157" s="55" t="s">
        <v>162</v>
      </c>
      <c r="J1157" s="0" t="n">
        <v>137</v>
      </c>
      <c r="K1157" s="0" t="n">
        <v>67</v>
      </c>
      <c r="L1157" s="0" t="n">
        <v>245</v>
      </c>
      <c r="M1157" s="0" t="n">
        <v>-102.87</v>
      </c>
      <c r="N1157" s="0" t="n">
        <v>27.19</v>
      </c>
      <c r="O1157" s="0" t="n">
        <v>7.44</v>
      </c>
      <c r="P1157" s="0" t="n">
        <v>4.4</v>
      </c>
      <c r="Q1157" s="0" t="n">
        <v>4.04</v>
      </c>
      <c r="R1157" s="0" t="n">
        <v>5266</v>
      </c>
      <c r="S1157" s="0" t="n">
        <v>10694</v>
      </c>
      <c r="T1157" s="0" t="n">
        <v>55.9</v>
      </c>
      <c r="U1157" s="0" t="n">
        <v>1394</v>
      </c>
      <c r="V1157" s="0" t="n">
        <v>3</v>
      </c>
      <c r="W1157" s="60" t="n">
        <v>46065</v>
      </c>
      <c r="X1157" s="55" t="n">
        <f aca="false">IF(I1157="Male",0,1)</f>
        <v>1</v>
      </c>
      <c r="Y1157" s="55" t="n">
        <f aca="false">IF(OR(I1157="DNB",I1157="Dry DNB"),1,0)</f>
        <v>0</v>
      </c>
      <c r="Z1157" s="55" t="n">
        <f aca="false">IF(ISNUMBER(W1157),A1157-W1157,"")</f>
        <v>244</v>
      </c>
      <c r="AA1157" s="55" t="n">
        <f aca="false">MATCH(A1157,DATAS,0)</f>
        <v>1</v>
      </c>
      <c r="AB1157" s="55" t="n">
        <f aca="false">IF(AND(E1157&gt;0,OR(AND(B1157&gt;=1,B1157&lt;=6),B1157=10)),1,0)</f>
        <v>0</v>
      </c>
      <c r="AC1157" s="55" t="n">
        <f aca="false">IF(AND(E1157&gt;0,B1157=10),1,0)</f>
        <v>0</v>
      </c>
      <c r="AD1157" s="0" t="str">
        <f aca="false">IF(AND(C1156=C1157,AA1156=AA1157-1),AB1156,"")</f>
        <v/>
      </c>
      <c r="AE1157" s="0" t="str">
        <f aca="false">IF(AND(C1156=C1157,AA1156=AA1157-1),AC1156,"")</f>
        <v/>
      </c>
      <c r="AF1157" s="0" t="str">
        <f aca="false">IF(AA1157=1,"",IF(AND(AB1157=1,AD1157&lt;&gt;1),1,0))</f>
        <v/>
      </c>
      <c r="AG1157" s="0" t="str">
        <f aca="false">IF(AA1157=1,"",IF(AND(AC1157=1,AE1157&lt;&gt;1),1,0))</f>
        <v/>
      </c>
      <c r="AH1157" s="60" t="str">
        <f aca="false">IF(AND(E1157&gt;0,AA1157&lt;2,NOT(AND(C1158=C1157,AA1158=AA1157+1))),INDEX(DATAS,AA1157+1),"")</f>
        <v/>
      </c>
      <c r="AI1157" s="60" t="str">
        <f aca="false">IF(AND(AC1157=1,AA1157&lt;2),IF(AND(C1158=C1157,AA1158=AA1157+1),IF(AC1158=1,"",INDEX(DATAS,AA1157+1)),INDEX(DATAS,AA1157+1)),"")</f>
        <v/>
      </c>
    </row>
    <row r="1158" customFormat="false" ht="15" hidden="false" customHeight="false" outlineLevel="0" collapsed="false">
      <c r="A1158" s="60" t="n">
        <v>46310</v>
      </c>
      <c r="B1158" s="0" t="n">
        <v>7</v>
      </c>
      <c r="C1158" s="0" t="n">
        <v>4400</v>
      </c>
      <c r="D1158" s="0" t="n">
        <v>360</v>
      </c>
      <c r="E1158" s="0" t="n">
        <v>2</v>
      </c>
      <c r="F1158" s="55" t="s">
        <v>565</v>
      </c>
      <c r="I1158" s="55" t="s">
        <v>162</v>
      </c>
      <c r="J1158" s="0" t="n">
        <v>137</v>
      </c>
      <c r="K1158" s="0" t="n">
        <v>67</v>
      </c>
      <c r="L1158" s="0" t="n">
        <v>246</v>
      </c>
      <c r="M1158" s="0" t="n">
        <v>-102.87</v>
      </c>
      <c r="N1158" s="0" t="n">
        <v>27.19</v>
      </c>
      <c r="O1158" s="0" t="n">
        <v>7.44</v>
      </c>
      <c r="P1158" s="0" t="n">
        <v>4.4</v>
      </c>
      <c r="Q1158" s="0" t="n">
        <v>4.04</v>
      </c>
      <c r="T1158" s="0" t="n">
        <v>55.9</v>
      </c>
      <c r="U1158" s="0" t="n">
        <v>1395</v>
      </c>
      <c r="V1158" s="0" t="n">
        <v>3</v>
      </c>
      <c r="W1158" s="60" t="n">
        <v>46065</v>
      </c>
      <c r="X1158" s="55" t="n">
        <f aca="false">IF(I1158="Male",0,1)</f>
        <v>1</v>
      </c>
      <c r="Y1158" s="55" t="n">
        <f aca="false">IF(OR(I1158="DNB",I1158="Dry DNB"),1,0)</f>
        <v>0</v>
      </c>
      <c r="Z1158" s="55" t="n">
        <f aca="false">IF(ISNUMBER(W1158),A1158-W1158,"")</f>
        <v>245</v>
      </c>
      <c r="AA1158" s="55" t="n">
        <f aca="false">MATCH(A1158,DATAS,0)</f>
        <v>2</v>
      </c>
      <c r="AB1158" s="55" t="n">
        <f aca="false">IF(AND(E1158&gt;0,OR(AND(B1158&gt;=1,B1158&lt;=6),B1158=10)),1,0)</f>
        <v>0</v>
      </c>
      <c r="AC1158" s="55" t="n">
        <f aca="false">IF(AND(E1158&gt;0,B1158=10),1,0)</f>
        <v>0</v>
      </c>
      <c r="AD1158" s="55" t="n">
        <f aca="false">IF(AND(C1157=C1158,AA1157=AA1158-1),AB1157,"")</f>
        <v>0</v>
      </c>
      <c r="AE1158" s="55" t="n">
        <f aca="false">IF(AND(C1157=C1158,AA1157=AA1158-1),AC1157,"")</f>
        <v>0</v>
      </c>
      <c r="AF1158" s="55" t="n">
        <f aca="false">IF(AA1158=1,"",IF(AND(AB1158=1,AD1158&lt;&gt;1),1,0))</f>
        <v>0</v>
      </c>
      <c r="AG1158" s="55" t="n">
        <f aca="false">IF(AA1158=1,"",IF(AND(AC1158=1,AE1158&lt;&gt;1),1,0))</f>
        <v>0</v>
      </c>
      <c r="AH1158" s="60" t="str">
        <f aca="false">IF(AND(E1158&gt;0,AA1158&lt;2,NOT(AND(C1159=C1158,AA1159=AA1158+1))),INDEX(DATAS,AA1158+1),"")</f>
        <v/>
      </c>
      <c r="AI1158" s="60" t="str">
        <f aca="false">IF(AND(AC1158=1,AA1158&lt;2),IF(AND(C1159=C1158,AA1159=AA1158+1),IF(AC1159=1,"",INDEX(DATAS,AA1158+1)),INDEX(DATAS,AA1158+1)),"")</f>
        <v/>
      </c>
    </row>
    <row r="1159" customFormat="false" ht="15" hidden="false" customHeight="false" outlineLevel="0" collapsed="false">
      <c r="A1159" s="60" t="n">
        <v>46309</v>
      </c>
      <c r="B1159" s="0" t="n">
        <v>3</v>
      </c>
      <c r="C1159" s="0" t="n">
        <v>4401</v>
      </c>
      <c r="D1159" s="0" t="n">
        <v>14</v>
      </c>
      <c r="E1159" s="0" t="n">
        <v>3</v>
      </c>
      <c r="F1159" s="55" t="s">
        <v>565</v>
      </c>
      <c r="G1159" s="0" t="n">
        <v>51.4</v>
      </c>
      <c r="H1159" s="0" t="n">
        <v>47</v>
      </c>
      <c r="I1159" s="55" t="s">
        <v>166</v>
      </c>
      <c r="J1159" s="0" t="n">
        <v>14</v>
      </c>
      <c r="M1159" s="0" t="n">
        <v>386.74</v>
      </c>
      <c r="N1159" s="0" t="n">
        <v>35.46</v>
      </c>
      <c r="O1159" s="0" t="n">
        <v>21.59</v>
      </c>
      <c r="R1159" s="0" t="n">
        <v>3655</v>
      </c>
      <c r="S1159" s="0" t="n">
        <v>7348</v>
      </c>
      <c r="U1159" s="0" t="n">
        <v>1394</v>
      </c>
      <c r="V1159" s="0" t="n">
        <v>0</v>
      </c>
      <c r="X1159" s="55" t="n">
        <f aca="false">IF(I1159="Male",0,1)</f>
        <v>1</v>
      </c>
      <c r="Y1159" s="55" t="n">
        <f aca="false">IF(OR(I1159="DNB",I1159="Dry DNB"),1,0)</f>
        <v>0</v>
      </c>
      <c r="Z1159" s="0" t="str">
        <f aca="false">IF(ISNUMBER(W1159),A1159-W1159,"")</f>
        <v/>
      </c>
      <c r="AA1159" s="55" t="n">
        <f aca="false">MATCH(A1159,DATAS,0)</f>
        <v>1</v>
      </c>
      <c r="AB1159" s="55" t="n">
        <f aca="false">IF(AND(E1159&gt;0,OR(AND(B1159&gt;=1,B1159&lt;=6),B1159=10)),1,0)</f>
        <v>1</v>
      </c>
      <c r="AC1159" s="55" t="n">
        <f aca="false">IF(AND(E1159&gt;0,B1159=10),1,0)</f>
        <v>0</v>
      </c>
      <c r="AD1159" s="0" t="str">
        <f aca="false">IF(AND(C1158=C1159,AA1158=AA1159-1),AB1158,"")</f>
        <v/>
      </c>
      <c r="AE1159" s="0" t="str">
        <f aca="false">IF(AND(C1158=C1159,AA1158=AA1159-1),AC1158,"")</f>
        <v/>
      </c>
      <c r="AF1159" s="0" t="str">
        <f aca="false">IF(AA1159=1,"",IF(AND(AB1159=1,AD1159&lt;&gt;1),1,0))</f>
        <v/>
      </c>
      <c r="AG1159" s="0" t="str">
        <f aca="false">IF(AA1159=1,"",IF(AND(AC1159=1,AE1159&lt;&gt;1),1,0))</f>
        <v/>
      </c>
      <c r="AH1159" s="60" t="str">
        <f aca="false">IF(AND(E1159&gt;0,AA1159&lt;2,NOT(AND(C1160=C1159,AA1160=AA1159+1))),INDEX(DATAS,AA1159+1),"")</f>
        <v/>
      </c>
      <c r="AI1159" s="60" t="str">
        <f aca="false">IF(AND(AC1159=1,AA1159&lt;2),IF(AND(C1160=C1159,AA1160=AA1159+1),IF(AC1160=1,"",INDEX(DATAS,AA1159+1)),INDEX(DATAS,AA1159+1)),"")</f>
        <v/>
      </c>
    </row>
    <row r="1160" customFormat="false" ht="15" hidden="false" customHeight="false" outlineLevel="0" collapsed="false">
      <c r="A1160" s="60" t="n">
        <v>46310</v>
      </c>
      <c r="B1160" s="0" t="n">
        <v>3</v>
      </c>
      <c r="C1160" s="0" t="n">
        <v>4401</v>
      </c>
      <c r="D1160" s="0" t="n">
        <v>15</v>
      </c>
      <c r="E1160" s="0" t="n">
        <v>3</v>
      </c>
      <c r="F1160" s="55" t="s">
        <v>565</v>
      </c>
      <c r="G1160" s="0" t="n">
        <v>58.9</v>
      </c>
      <c r="H1160" s="0" t="n">
        <v>49</v>
      </c>
      <c r="I1160" s="55" t="s">
        <v>166</v>
      </c>
      <c r="J1160" s="0" t="n">
        <v>15</v>
      </c>
      <c r="M1160" s="0" t="n">
        <v>386.74</v>
      </c>
      <c r="N1160" s="0" t="n">
        <v>35.46</v>
      </c>
      <c r="O1160" s="0" t="n">
        <v>21.59</v>
      </c>
      <c r="U1160" s="0" t="n">
        <v>1395</v>
      </c>
      <c r="V1160" s="0" t="n">
        <v>0</v>
      </c>
      <c r="X1160" s="55" t="n">
        <f aca="false">IF(I1160="Male",0,1)</f>
        <v>1</v>
      </c>
      <c r="Y1160" s="55" t="n">
        <f aca="false">IF(OR(I1160="DNB",I1160="Dry DNB"),1,0)</f>
        <v>0</v>
      </c>
      <c r="Z1160" s="0" t="str">
        <f aca="false">IF(ISNUMBER(W1160),A1160-W1160,"")</f>
        <v/>
      </c>
      <c r="AA1160" s="55" t="n">
        <f aca="false">MATCH(A1160,DATAS,0)</f>
        <v>2</v>
      </c>
      <c r="AB1160" s="55" t="n">
        <f aca="false">IF(AND(E1160&gt;0,OR(AND(B1160&gt;=1,B1160&lt;=6),B1160=10)),1,0)</f>
        <v>1</v>
      </c>
      <c r="AC1160" s="55" t="n">
        <f aca="false">IF(AND(E1160&gt;0,B1160=10),1,0)</f>
        <v>0</v>
      </c>
      <c r="AD1160" s="55" t="n">
        <f aca="false">IF(AND(C1159=C1160,AA1159=AA1160-1),AB1159,"")</f>
        <v>1</v>
      </c>
      <c r="AE1160" s="55" t="n">
        <f aca="false">IF(AND(C1159=C1160,AA1159=AA1160-1),AC1159,"")</f>
        <v>0</v>
      </c>
      <c r="AF1160" s="55" t="n">
        <f aca="false">IF(AA1160=1,"",IF(AND(AB1160=1,AD1160&lt;&gt;1),1,0))</f>
        <v>0</v>
      </c>
      <c r="AG1160" s="55" t="n">
        <f aca="false">IF(AA1160=1,"",IF(AND(AC1160=1,AE1160&lt;&gt;1),1,0))</f>
        <v>0</v>
      </c>
      <c r="AH1160" s="60" t="str">
        <f aca="false">IF(AND(E1160&gt;0,AA1160&lt;2,NOT(AND(C1161=C1160,AA1161=AA1160+1))),INDEX(DATAS,AA1160+1),"")</f>
        <v/>
      </c>
      <c r="AI1160" s="60" t="str">
        <f aca="false">IF(AND(AC1160=1,AA1160&lt;2),IF(AND(C1161=C1160,AA1161=AA1160+1),IF(AC1161=1,"",INDEX(DATAS,AA1160+1)),INDEX(DATAS,AA1160+1)),"")</f>
        <v/>
      </c>
    </row>
    <row r="1161" customFormat="false" ht="15" hidden="false" customHeight="false" outlineLevel="0" collapsed="false">
      <c r="A1161" s="60" t="n">
        <v>46309</v>
      </c>
      <c r="B1161" s="0" t="n">
        <v>3</v>
      </c>
      <c r="C1161" s="0" t="n">
        <v>4403</v>
      </c>
      <c r="D1161" s="0" t="n">
        <v>310</v>
      </c>
      <c r="E1161" s="0" t="n">
        <v>2</v>
      </c>
      <c r="F1161" s="55" t="s">
        <v>566</v>
      </c>
      <c r="G1161" s="0" t="n">
        <v>56.9</v>
      </c>
      <c r="H1161" s="0" t="n">
        <v>56</v>
      </c>
      <c r="I1161" s="55" t="s">
        <v>157</v>
      </c>
      <c r="J1161" s="0" t="n">
        <v>142</v>
      </c>
      <c r="K1161" s="0" t="n">
        <v>65</v>
      </c>
      <c r="L1161" s="0" t="n">
        <v>168</v>
      </c>
      <c r="M1161" s="0" t="n">
        <v>617.63</v>
      </c>
      <c r="N1161" s="0" t="n">
        <v>54.72</v>
      </c>
      <c r="O1161" s="0" t="n">
        <v>30.53</v>
      </c>
      <c r="P1161" s="0" t="n">
        <v>3.49</v>
      </c>
      <c r="Q1161" s="0" t="n">
        <v>3.5</v>
      </c>
      <c r="R1161" s="0" t="n">
        <v>6902</v>
      </c>
      <c r="S1161" s="0" t="n">
        <v>13655</v>
      </c>
      <c r="T1161" s="0" t="n">
        <v>75.55</v>
      </c>
      <c r="U1161" s="0" t="n">
        <v>1393</v>
      </c>
      <c r="V1161" s="0" t="n">
        <v>2</v>
      </c>
      <c r="W1161" s="60" t="n">
        <v>46144</v>
      </c>
      <c r="X1161" s="55" t="n">
        <f aca="false">IF(I1161="Male",0,1)</f>
        <v>1</v>
      </c>
      <c r="Y1161" s="55" t="n">
        <f aca="false">IF(OR(I1161="DNB",I1161="Dry DNB"),1,0)</f>
        <v>0</v>
      </c>
      <c r="Z1161" s="55" t="n">
        <f aca="false">IF(ISNUMBER(W1161),A1161-W1161,"")</f>
        <v>165</v>
      </c>
      <c r="AA1161" s="55" t="n">
        <f aca="false">MATCH(A1161,DATAS,0)</f>
        <v>1</v>
      </c>
      <c r="AB1161" s="55" t="n">
        <f aca="false">IF(AND(E1161&gt;0,OR(AND(B1161&gt;=1,B1161&lt;=6),B1161=10)),1,0)</f>
        <v>1</v>
      </c>
      <c r="AC1161" s="55" t="n">
        <f aca="false">IF(AND(E1161&gt;0,B1161=10),1,0)</f>
        <v>0</v>
      </c>
      <c r="AD1161" s="0" t="str">
        <f aca="false">IF(AND(C1160=C1161,AA1160=AA1161-1),AB1160,"")</f>
        <v/>
      </c>
      <c r="AE1161" s="0" t="str">
        <f aca="false">IF(AND(C1160=C1161,AA1160=AA1161-1),AC1160,"")</f>
        <v/>
      </c>
      <c r="AF1161" s="0" t="str">
        <f aca="false">IF(AA1161=1,"",IF(AND(AB1161=1,AD1161&lt;&gt;1),1,0))</f>
        <v/>
      </c>
      <c r="AG1161" s="0" t="str">
        <f aca="false">IF(AA1161=1,"",IF(AND(AC1161=1,AE1161&lt;&gt;1),1,0))</f>
        <v/>
      </c>
      <c r="AH1161" s="60" t="str">
        <f aca="false">IF(AND(E1161&gt;0,AA1161&lt;2,NOT(AND(C1162=C1161,AA1162=AA1161+1))),INDEX(DATAS,AA1161+1),"")</f>
        <v/>
      </c>
      <c r="AI1161" s="60" t="str">
        <f aca="false">IF(AND(AC1161=1,AA1161&lt;2),IF(AND(C1162=C1161,AA1162=AA1161+1),IF(AC1162=1,"",INDEX(DATAS,AA1161+1)),INDEX(DATAS,AA1161+1)),"")</f>
        <v/>
      </c>
    </row>
    <row r="1162" customFormat="false" ht="15" hidden="false" customHeight="false" outlineLevel="0" collapsed="false">
      <c r="A1162" s="60" t="n">
        <v>46310</v>
      </c>
      <c r="B1162" s="0" t="n">
        <v>3</v>
      </c>
      <c r="C1162" s="0" t="n">
        <v>4403</v>
      </c>
      <c r="D1162" s="0" t="n">
        <v>311</v>
      </c>
      <c r="E1162" s="0" t="n">
        <v>2</v>
      </c>
      <c r="F1162" s="55" t="s">
        <v>566</v>
      </c>
      <c r="G1162" s="0" t="n">
        <v>59.6</v>
      </c>
      <c r="H1162" s="0" t="n">
        <v>56</v>
      </c>
      <c r="I1162" s="55" t="s">
        <v>157</v>
      </c>
      <c r="J1162" s="0" t="n">
        <v>142</v>
      </c>
      <c r="K1162" s="0" t="n">
        <v>65</v>
      </c>
      <c r="L1162" s="0" t="n">
        <v>169</v>
      </c>
      <c r="M1162" s="0" t="n">
        <v>617.63</v>
      </c>
      <c r="N1162" s="0" t="n">
        <v>54.72</v>
      </c>
      <c r="O1162" s="0" t="n">
        <v>30.53</v>
      </c>
      <c r="P1162" s="0" t="n">
        <v>3.49</v>
      </c>
      <c r="Q1162" s="0" t="n">
        <v>3.5</v>
      </c>
      <c r="T1162" s="0" t="n">
        <v>75.55</v>
      </c>
      <c r="U1162" s="0" t="n">
        <v>1394</v>
      </c>
      <c r="V1162" s="0" t="n">
        <v>2</v>
      </c>
      <c r="W1162" s="60" t="n">
        <v>46144</v>
      </c>
      <c r="X1162" s="55" t="n">
        <f aca="false">IF(I1162="Male",0,1)</f>
        <v>1</v>
      </c>
      <c r="Y1162" s="55" t="n">
        <f aca="false">IF(OR(I1162="DNB",I1162="Dry DNB"),1,0)</f>
        <v>0</v>
      </c>
      <c r="Z1162" s="55" t="n">
        <f aca="false">IF(ISNUMBER(W1162),A1162-W1162,"")</f>
        <v>166</v>
      </c>
      <c r="AA1162" s="55" t="n">
        <f aca="false">MATCH(A1162,DATAS,0)</f>
        <v>2</v>
      </c>
      <c r="AB1162" s="55" t="n">
        <f aca="false">IF(AND(E1162&gt;0,OR(AND(B1162&gt;=1,B1162&lt;=6),B1162=10)),1,0)</f>
        <v>1</v>
      </c>
      <c r="AC1162" s="55" t="n">
        <f aca="false">IF(AND(E1162&gt;0,B1162=10),1,0)</f>
        <v>0</v>
      </c>
      <c r="AD1162" s="55" t="n">
        <f aca="false">IF(AND(C1161=C1162,AA1161=AA1162-1),AB1161,"")</f>
        <v>1</v>
      </c>
      <c r="AE1162" s="55" t="n">
        <f aca="false">IF(AND(C1161=C1162,AA1161=AA1162-1),AC1161,"")</f>
        <v>0</v>
      </c>
      <c r="AF1162" s="55" t="n">
        <f aca="false">IF(AA1162=1,"",IF(AND(AB1162=1,AD1162&lt;&gt;1),1,0))</f>
        <v>0</v>
      </c>
      <c r="AG1162" s="55" t="n">
        <f aca="false">IF(AA1162=1,"",IF(AND(AC1162=1,AE1162&lt;&gt;1),1,0))</f>
        <v>0</v>
      </c>
      <c r="AH1162" s="60" t="str">
        <f aca="false">IF(AND(E1162&gt;0,AA1162&lt;2,NOT(AND(C1163=C1162,AA1163=AA1162+1))),INDEX(DATAS,AA1162+1),"")</f>
        <v/>
      </c>
      <c r="AI1162" s="60" t="str">
        <f aca="false">IF(AND(AC1162=1,AA1162&lt;2),IF(AND(C1163=C1162,AA1163=AA1162+1),IF(AC1163=1,"",INDEX(DATAS,AA1162+1)),INDEX(DATAS,AA1162+1)),"")</f>
        <v/>
      </c>
    </row>
    <row r="1163" customFormat="false" ht="15" hidden="false" customHeight="false" outlineLevel="0" collapsed="false">
      <c r="A1163" s="60" t="n">
        <v>46309</v>
      </c>
      <c r="B1163" s="0" t="n">
        <v>5</v>
      </c>
      <c r="C1163" s="0" t="n">
        <v>4406</v>
      </c>
      <c r="D1163" s="0" t="n">
        <v>329</v>
      </c>
      <c r="E1163" s="0" t="n">
        <v>2</v>
      </c>
      <c r="F1163" s="55" t="s">
        <v>567</v>
      </c>
      <c r="G1163" s="0" t="n">
        <v>27.7</v>
      </c>
      <c r="H1163" s="0" t="n">
        <v>28</v>
      </c>
      <c r="I1163" s="55" t="s">
        <v>157</v>
      </c>
      <c r="J1163" s="0" t="n">
        <v>235</v>
      </c>
      <c r="K1163" s="0" t="n">
        <v>63</v>
      </c>
      <c r="L1163" s="0" t="n">
        <v>94</v>
      </c>
      <c r="M1163" s="0" t="n">
        <v>304.04</v>
      </c>
      <c r="N1163" s="0" t="n">
        <v>32.72</v>
      </c>
      <c r="O1163" s="0" t="n">
        <v>18.66</v>
      </c>
      <c r="P1163" s="0" t="n">
        <v>5.81</v>
      </c>
      <c r="Q1163" s="0" t="n">
        <v>4.34</v>
      </c>
      <c r="R1163" s="0" t="n">
        <v>4782</v>
      </c>
      <c r="S1163" s="0" t="n">
        <v>9643</v>
      </c>
      <c r="T1163" s="0" t="n">
        <v>53.65</v>
      </c>
      <c r="U1163" s="0" t="n">
        <v>1391</v>
      </c>
      <c r="V1163" s="0" t="n">
        <v>6</v>
      </c>
      <c r="W1163" s="60" t="n">
        <v>46216</v>
      </c>
      <c r="X1163" s="55" t="n">
        <f aca="false">IF(I1163="Male",0,1)</f>
        <v>1</v>
      </c>
      <c r="Y1163" s="55" t="n">
        <f aca="false">IF(OR(I1163="DNB",I1163="Dry DNB"),1,0)</f>
        <v>0</v>
      </c>
      <c r="Z1163" s="55" t="n">
        <f aca="false">IF(ISNUMBER(W1163),A1163-W1163,"")</f>
        <v>93</v>
      </c>
      <c r="AA1163" s="55" t="n">
        <f aca="false">MATCH(A1163,DATAS,0)</f>
        <v>1</v>
      </c>
      <c r="AB1163" s="55" t="n">
        <f aca="false">IF(AND(E1163&gt;0,OR(AND(B1163&gt;=1,B1163&lt;=6),B1163=10)),1,0)</f>
        <v>1</v>
      </c>
      <c r="AC1163" s="55" t="n">
        <f aca="false">IF(AND(E1163&gt;0,B1163=10),1,0)</f>
        <v>0</v>
      </c>
      <c r="AD1163" s="0" t="str">
        <f aca="false">IF(AND(C1162=C1163,AA1162=AA1163-1),AB1162,"")</f>
        <v/>
      </c>
      <c r="AE1163" s="0" t="str">
        <f aca="false">IF(AND(C1162=C1163,AA1162=AA1163-1),AC1162,"")</f>
        <v/>
      </c>
      <c r="AF1163" s="0" t="str">
        <f aca="false">IF(AA1163=1,"",IF(AND(AB1163=1,AD1163&lt;&gt;1),1,0))</f>
        <v/>
      </c>
      <c r="AG1163" s="0" t="str">
        <f aca="false">IF(AA1163=1,"",IF(AND(AC1163=1,AE1163&lt;&gt;1),1,0))</f>
        <v/>
      </c>
      <c r="AH1163" s="60" t="str">
        <f aca="false">IF(AND(E1163&gt;0,AA1163&lt;2,NOT(AND(C1164=C1163,AA1164=AA1163+1))),INDEX(DATAS,AA1163+1),"")</f>
        <v/>
      </c>
      <c r="AI1163" s="60" t="str">
        <f aca="false">IF(AND(AC1163=1,AA1163&lt;2),IF(AND(C1164=C1163,AA1164=AA1163+1),IF(AC1164=1,"",INDEX(DATAS,AA1163+1)),INDEX(DATAS,AA1163+1)),"")</f>
        <v/>
      </c>
    </row>
    <row r="1164" customFormat="false" ht="15" hidden="false" customHeight="false" outlineLevel="0" collapsed="false">
      <c r="A1164" s="60" t="n">
        <v>46310</v>
      </c>
      <c r="B1164" s="0" t="n">
        <v>5</v>
      </c>
      <c r="C1164" s="0" t="n">
        <v>4406</v>
      </c>
      <c r="D1164" s="0" t="n">
        <v>330</v>
      </c>
      <c r="E1164" s="0" t="n">
        <v>2</v>
      </c>
      <c r="F1164" s="55" t="s">
        <v>567</v>
      </c>
      <c r="G1164" s="0" t="n">
        <v>29.6</v>
      </c>
      <c r="H1164" s="0" t="n">
        <v>28</v>
      </c>
      <c r="I1164" s="55" t="s">
        <v>157</v>
      </c>
      <c r="J1164" s="0" t="n">
        <v>235</v>
      </c>
      <c r="K1164" s="0" t="n">
        <v>63</v>
      </c>
      <c r="L1164" s="0" t="n">
        <v>95</v>
      </c>
      <c r="M1164" s="0" t="n">
        <v>304.04</v>
      </c>
      <c r="N1164" s="0" t="n">
        <v>32.72</v>
      </c>
      <c r="O1164" s="0" t="n">
        <v>18.66</v>
      </c>
      <c r="P1164" s="0" t="n">
        <v>5.81</v>
      </c>
      <c r="Q1164" s="0" t="n">
        <v>4.34</v>
      </c>
      <c r="T1164" s="0" t="n">
        <v>53.65</v>
      </c>
      <c r="U1164" s="0" t="n">
        <v>1392</v>
      </c>
      <c r="V1164" s="0" t="n">
        <v>6</v>
      </c>
      <c r="W1164" s="60" t="n">
        <v>46216</v>
      </c>
      <c r="X1164" s="55" t="n">
        <f aca="false">IF(I1164="Male",0,1)</f>
        <v>1</v>
      </c>
      <c r="Y1164" s="55" t="n">
        <f aca="false">IF(OR(I1164="DNB",I1164="Dry DNB"),1,0)</f>
        <v>0</v>
      </c>
      <c r="Z1164" s="55" t="n">
        <f aca="false">IF(ISNUMBER(W1164),A1164-W1164,"")</f>
        <v>94</v>
      </c>
      <c r="AA1164" s="55" t="n">
        <f aca="false">MATCH(A1164,DATAS,0)</f>
        <v>2</v>
      </c>
      <c r="AB1164" s="55" t="n">
        <f aca="false">IF(AND(E1164&gt;0,OR(AND(B1164&gt;=1,B1164&lt;=6),B1164=10)),1,0)</f>
        <v>1</v>
      </c>
      <c r="AC1164" s="55" t="n">
        <f aca="false">IF(AND(E1164&gt;0,B1164=10),1,0)</f>
        <v>0</v>
      </c>
      <c r="AD1164" s="55" t="n">
        <f aca="false">IF(AND(C1163=C1164,AA1163=AA1164-1),AB1163,"")</f>
        <v>1</v>
      </c>
      <c r="AE1164" s="55" t="n">
        <f aca="false">IF(AND(C1163=C1164,AA1163=AA1164-1),AC1163,"")</f>
        <v>0</v>
      </c>
      <c r="AF1164" s="55" t="n">
        <f aca="false">IF(AA1164=1,"",IF(AND(AB1164=1,AD1164&lt;&gt;1),1,0))</f>
        <v>0</v>
      </c>
      <c r="AG1164" s="55" t="n">
        <f aca="false">IF(AA1164=1,"",IF(AND(AC1164=1,AE1164&lt;&gt;1),1,0))</f>
        <v>0</v>
      </c>
      <c r="AH1164" s="60" t="str">
        <f aca="false">IF(AND(E1164&gt;0,AA1164&lt;2,NOT(AND(C1165=C1164,AA1165=AA1164+1))),INDEX(DATAS,AA1164+1),"")</f>
        <v/>
      </c>
      <c r="AI1164" s="60" t="str">
        <f aca="false">IF(AND(AC1164=1,AA1164&lt;2),IF(AND(C1165=C1164,AA1165=AA1164+1),IF(AC1165=1,"",INDEX(DATAS,AA1164+1)),INDEX(DATAS,AA1164+1)),"")</f>
        <v/>
      </c>
    </row>
    <row r="1165" customFormat="false" ht="15" hidden="false" customHeight="false" outlineLevel="0" collapsed="false">
      <c r="A1165" s="60" t="n">
        <v>46309</v>
      </c>
      <c r="B1165" s="0" t="n">
        <v>5</v>
      </c>
      <c r="C1165" s="0" t="n">
        <v>4407</v>
      </c>
      <c r="D1165" s="0" t="n">
        <v>178</v>
      </c>
      <c r="E1165" s="0" t="n">
        <v>2</v>
      </c>
      <c r="F1165" s="55" t="s">
        <v>568</v>
      </c>
      <c r="G1165" s="0" t="n">
        <v>32.2</v>
      </c>
      <c r="H1165" s="0" t="n">
        <v>30</v>
      </c>
      <c r="I1165" s="55" t="s">
        <v>143</v>
      </c>
      <c r="J1165" s="0" t="n">
        <v>178</v>
      </c>
      <c r="K1165" s="0" t="n">
        <v>101</v>
      </c>
      <c r="M1165" s="0" t="n">
        <v>403.64</v>
      </c>
      <c r="N1165" s="0" t="n">
        <v>63.26</v>
      </c>
      <c r="O1165" s="0" t="n">
        <v>29.21</v>
      </c>
      <c r="P1165" s="0" t="n">
        <v>4.59</v>
      </c>
      <c r="Q1165" s="0" t="n">
        <v>3.54</v>
      </c>
      <c r="R1165" s="0" t="n">
        <v>4537</v>
      </c>
      <c r="S1165" s="0" t="n">
        <v>7620</v>
      </c>
      <c r="T1165" s="0" t="n">
        <v>54.3</v>
      </c>
      <c r="U1165" s="0" t="n">
        <v>1390</v>
      </c>
      <c r="V1165" s="0" t="n">
        <v>1</v>
      </c>
      <c r="W1165" s="60" t="n">
        <v>46233</v>
      </c>
      <c r="X1165" s="55" t="n">
        <f aca="false">IF(I1165="Male",0,1)</f>
        <v>1</v>
      </c>
      <c r="Y1165" s="55" t="n">
        <f aca="false">IF(OR(I1165="DNB",I1165="Dry DNB"),1,0)</f>
        <v>1</v>
      </c>
      <c r="Z1165" s="55" t="n">
        <f aca="false">IF(ISNUMBER(W1165),A1165-W1165,"")</f>
        <v>76</v>
      </c>
      <c r="AA1165" s="55" t="n">
        <f aca="false">MATCH(A1165,DATAS,0)</f>
        <v>1</v>
      </c>
      <c r="AB1165" s="55" t="n">
        <f aca="false">IF(AND(E1165&gt;0,OR(AND(B1165&gt;=1,B1165&lt;=6),B1165=10)),1,0)</f>
        <v>1</v>
      </c>
      <c r="AC1165" s="55" t="n">
        <f aca="false">IF(AND(E1165&gt;0,B1165=10),1,0)</f>
        <v>0</v>
      </c>
      <c r="AD1165" s="0" t="str">
        <f aca="false">IF(AND(C1164=C1165,AA1164=AA1165-1),AB1164,"")</f>
        <v/>
      </c>
      <c r="AE1165" s="0" t="str">
        <f aca="false">IF(AND(C1164=C1165,AA1164=AA1165-1),AC1164,"")</f>
        <v/>
      </c>
      <c r="AF1165" s="0" t="str">
        <f aca="false">IF(AA1165=1,"",IF(AND(AB1165=1,AD1165&lt;&gt;1),1,0))</f>
        <v/>
      </c>
      <c r="AG1165" s="0" t="str">
        <f aca="false">IF(AA1165=1,"",IF(AND(AC1165=1,AE1165&lt;&gt;1),1,0))</f>
        <v/>
      </c>
      <c r="AH1165" s="60" t="str">
        <f aca="false">IF(AND(E1165&gt;0,AA1165&lt;2,NOT(AND(C1166=C1165,AA1166=AA1165+1))),INDEX(DATAS,AA1165+1),"")</f>
        <v/>
      </c>
      <c r="AI1165" s="60" t="str">
        <f aca="false">IF(AND(AC1165=1,AA1165&lt;2),IF(AND(C1166=C1165,AA1166=AA1165+1),IF(AC1166=1,"",INDEX(DATAS,AA1165+1)),INDEX(DATAS,AA1165+1)),"")</f>
        <v/>
      </c>
    </row>
    <row r="1166" customFormat="false" ht="15" hidden="false" customHeight="false" outlineLevel="0" collapsed="false">
      <c r="A1166" s="60" t="n">
        <v>46310</v>
      </c>
      <c r="B1166" s="0" t="n">
        <v>5</v>
      </c>
      <c r="C1166" s="0" t="n">
        <v>4407</v>
      </c>
      <c r="D1166" s="0" t="n">
        <v>179</v>
      </c>
      <c r="E1166" s="0" t="n">
        <v>2</v>
      </c>
      <c r="F1166" s="55" t="s">
        <v>568</v>
      </c>
      <c r="G1166" s="0" t="n">
        <v>32.1</v>
      </c>
      <c r="H1166" s="0" t="n">
        <v>31</v>
      </c>
      <c r="I1166" s="55" t="s">
        <v>143</v>
      </c>
      <c r="J1166" s="0" t="n">
        <v>179</v>
      </c>
      <c r="K1166" s="0" t="n">
        <v>101</v>
      </c>
      <c r="M1166" s="0" t="n">
        <v>403.64</v>
      </c>
      <c r="N1166" s="0" t="n">
        <v>63.26</v>
      </c>
      <c r="O1166" s="0" t="n">
        <v>29.21</v>
      </c>
      <c r="P1166" s="0" t="n">
        <v>4.59</v>
      </c>
      <c r="Q1166" s="0" t="n">
        <v>3.54</v>
      </c>
      <c r="T1166" s="0" t="n">
        <v>54.3</v>
      </c>
      <c r="U1166" s="0" t="n">
        <v>1391</v>
      </c>
      <c r="V1166" s="0" t="n">
        <v>1</v>
      </c>
      <c r="W1166" s="60" t="n">
        <v>46233</v>
      </c>
      <c r="X1166" s="55" t="n">
        <f aca="false">IF(I1166="Male",0,1)</f>
        <v>1</v>
      </c>
      <c r="Y1166" s="55" t="n">
        <f aca="false">IF(OR(I1166="DNB",I1166="Dry DNB"),1,0)</f>
        <v>1</v>
      </c>
      <c r="Z1166" s="55" t="n">
        <f aca="false">IF(ISNUMBER(W1166),A1166-W1166,"")</f>
        <v>77</v>
      </c>
      <c r="AA1166" s="55" t="n">
        <f aca="false">MATCH(A1166,DATAS,0)</f>
        <v>2</v>
      </c>
      <c r="AB1166" s="55" t="n">
        <f aca="false">IF(AND(E1166&gt;0,OR(AND(B1166&gt;=1,B1166&lt;=6),B1166=10)),1,0)</f>
        <v>1</v>
      </c>
      <c r="AC1166" s="55" t="n">
        <f aca="false">IF(AND(E1166&gt;0,B1166=10),1,0)</f>
        <v>0</v>
      </c>
      <c r="AD1166" s="55" t="n">
        <f aca="false">IF(AND(C1165=C1166,AA1165=AA1166-1),AB1165,"")</f>
        <v>1</v>
      </c>
      <c r="AE1166" s="55" t="n">
        <f aca="false">IF(AND(C1165=C1166,AA1165=AA1166-1),AC1165,"")</f>
        <v>0</v>
      </c>
      <c r="AF1166" s="55" t="n">
        <f aca="false">IF(AA1166=1,"",IF(AND(AB1166=1,AD1166&lt;&gt;1),1,0))</f>
        <v>0</v>
      </c>
      <c r="AG1166" s="55" t="n">
        <f aca="false">IF(AA1166=1,"",IF(AND(AC1166=1,AE1166&lt;&gt;1),1,0))</f>
        <v>0</v>
      </c>
      <c r="AH1166" s="60" t="str">
        <f aca="false">IF(AND(E1166&gt;0,AA1166&lt;2,NOT(AND(C1167=C1166,AA1167=AA1166+1))),INDEX(DATAS,AA1166+1),"")</f>
        <v/>
      </c>
      <c r="AI1166" s="60" t="str">
        <f aca="false">IF(AND(AC1166=1,AA1166&lt;2),IF(AND(C1167=C1166,AA1167=AA1166+1),IF(AC1167=1,"",INDEX(DATAS,AA1166+1)),INDEX(DATAS,AA1166+1)),"")</f>
        <v/>
      </c>
    </row>
    <row r="1167" customFormat="false" ht="15" hidden="false" customHeight="false" outlineLevel="0" collapsed="false">
      <c r="A1167" s="60" t="n">
        <v>46309</v>
      </c>
      <c r="B1167" s="0" t="n">
        <v>7</v>
      </c>
      <c r="C1167" s="0" t="n">
        <v>4408</v>
      </c>
      <c r="D1167" s="0" t="n">
        <v>289</v>
      </c>
      <c r="E1167" s="0" t="n">
        <v>2</v>
      </c>
      <c r="F1167" s="55" t="s">
        <v>568</v>
      </c>
      <c r="I1167" s="55" t="s">
        <v>162</v>
      </c>
      <c r="J1167" s="0" t="n">
        <v>66</v>
      </c>
      <c r="K1167" s="0" t="n">
        <v>66</v>
      </c>
      <c r="L1167" s="0" t="n">
        <v>238</v>
      </c>
      <c r="M1167" s="0" t="n">
        <v>1336.45</v>
      </c>
      <c r="N1167" s="0" t="n">
        <v>66.45</v>
      </c>
      <c r="O1167" s="0" t="n">
        <v>40.19</v>
      </c>
      <c r="P1167" s="0" t="n">
        <v>4.11</v>
      </c>
      <c r="Q1167" s="0" t="n">
        <v>3.67</v>
      </c>
      <c r="R1167" s="0" t="n">
        <v>6400</v>
      </c>
      <c r="S1167" s="0" t="n">
        <v>13126</v>
      </c>
      <c r="T1167" s="0" t="n">
        <v>69.35</v>
      </c>
      <c r="U1167" s="0" t="n">
        <v>1390</v>
      </c>
      <c r="V1167" s="0" t="n">
        <v>1</v>
      </c>
      <c r="W1167" s="60" t="n">
        <v>46072</v>
      </c>
      <c r="X1167" s="55" t="n">
        <f aca="false">IF(I1167="Male",0,1)</f>
        <v>1</v>
      </c>
      <c r="Y1167" s="55" t="n">
        <f aca="false">IF(OR(I1167="DNB",I1167="Dry DNB"),1,0)</f>
        <v>0</v>
      </c>
      <c r="Z1167" s="55" t="n">
        <f aca="false">IF(ISNUMBER(W1167),A1167-W1167,"")</f>
        <v>237</v>
      </c>
      <c r="AA1167" s="55" t="n">
        <f aca="false">MATCH(A1167,DATAS,0)</f>
        <v>1</v>
      </c>
      <c r="AB1167" s="55" t="n">
        <f aca="false">IF(AND(E1167&gt;0,OR(AND(B1167&gt;=1,B1167&lt;=6),B1167=10)),1,0)</f>
        <v>0</v>
      </c>
      <c r="AC1167" s="55" t="n">
        <f aca="false">IF(AND(E1167&gt;0,B1167=10),1,0)</f>
        <v>0</v>
      </c>
      <c r="AD1167" s="0" t="str">
        <f aca="false">IF(AND(C1166=C1167,AA1166=AA1167-1),AB1166,"")</f>
        <v/>
      </c>
      <c r="AE1167" s="0" t="str">
        <f aca="false">IF(AND(C1166=C1167,AA1166=AA1167-1),AC1166,"")</f>
        <v/>
      </c>
      <c r="AF1167" s="0" t="str">
        <f aca="false">IF(AA1167=1,"",IF(AND(AB1167=1,AD1167&lt;&gt;1),1,0))</f>
        <v/>
      </c>
      <c r="AG1167" s="0" t="str">
        <f aca="false">IF(AA1167=1,"",IF(AND(AC1167=1,AE1167&lt;&gt;1),1,0))</f>
        <v/>
      </c>
      <c r="AH1167" s="60" t="str">
        <f aca="false">IF(AND(E1167&gt;0,AA1167&lt;2,NOT(AND(C1168=C1167,AA1168=AA1167+1))),INDEX(DATAS,AA1167+1),"")</f>
        <v/>
      </c>
      <c r="AI1167" s="60" t="str">
        <f aca="false">IF(AND(AC1167=1,AA1167&lt;2),IF(AND(C1168=C1167,AA1168=AA1167+1),IF(AC1168=1,"",INDEX(DATAS,AA1167+1)),INDEX(DATAS,AA1167+1)),"")</f>
        <v/>
      </c>
    </row>
    <row r="1168" customFormat="false" ht="15" hidden="false" customHeight="false" outlineLevel="0" collapsed="false">
      <c r="A1168" s="60" t="n">
        <v>46310</v>
      </c>
      <c r="B1168" s="0" t="n">
        <v>7</v>
      </c>
      <c r="C1168" s="0" t="n">
        <v>4408</v>
      </c>
      <c r="D1168" s="0" t="n">
        <v>289</v>
      </c>
      <c r="E1168" s="0" t="n">
        <v>2</v>
      </c>
      <c r="F1168" s="55" t="s">
        <v>568</v>
      </c>
      <c r="I1168" s="55" t="s">
        <v>162</v>
      </c>
      <c r="J1168" s="0" t="n">
        <v>66</v>
      </c>
      <c r="K1168" s="0" t="n">
        <v>66</v>
      </c>
      <c r="L1168" s="0" t="n">
        <v>239</v>
      </c>
      <c r="M1168" s="0" t="n">
        <v>1336.45</v>
      </c>
      <c r="N1168" s="0" t="n">
        <v>66.45</v>
      </c>
      <c r="O1168" s="0" t="n">
        <v>40.19</v>
      </c>
      <c r="P1168" s="0" t="n">
        <v>4.11</v>
      </c>
      <c r="Q1168" s="0" t="n">
        <v>3.67</v>
      </c>
      <c r="T1168" s="0" t="n">
        <v>69.35</v>
      </c>
      <c r="U1168" s="0" t="n">
        <v>1391</v>
      </c>
      <c r="V1168" s="0" t="n">
        <v>1</v>
      </c>
      <c r="W1168" s="60" t="n">
        <v>46072</v>
      </c>
      <c r="X1168" s="55" t="n">
        <f aca="false">IF(I1168="Male",0,1)</f>
        <v>1</v>
      </c>
      <c r="Y1168" s="55" t="n">
        <f aca="false">IF(OR(I1168="DNB",I1168="Dry DNB"),1,0)</f>
        <v>0</v>
      </c>
      <c r="Z1168" s="55" t="n">
        <f aca="false">IF(ISNUMBER(W1168),A1168-W1168,"")</f>
        <v>238</v>
      </c>
      <c r="AA1168" s="55" t="n">
        <f aca="false">MATCH(A1168,DATAS,0)</f>
        <v>2</v>
      </c>
      <c r="AB1168" s="55" t="n">
        <f aca="false">IF(AND(E1168&gt;0,OR(AND(B1168&gt;=1,B1168&lt;=6),B1168=10)),1,0)</f>
        <v>0</v>
      </c>
      <c r="AC1168" s="55" t="n">
        <f aca="false">IF(AND(E1168&gt;0,B1168=10),1,0)</f>
        <v>0</v>
      </c>
      <c r="AD1168" s="55" t="n">
        <f aca="false">IF(AND(C1167=C1168,AA1167=AA1168-1),AB1167,"")</f>
        <v>0</v>
      </c>
      <c r="AE1168" s="55" t="n">
        <f aca="false">IF(AND(C1167=C1168,AA1167=AA1168-1),AC1167,"")</f>
        <v>0</v>
      </c>
      <c r="AF1168" s="55" t="n">
        <f aca="false">IF(AA1168=1,"",IF(AND(AB1168=1,AD1168&lt;&gt;1),1,0))</f>
        <v>0</v>
      </c>
      <c r="AG1168" s="55" t="n">
        <f aca="false">IF(AA1168=1,"",IF(AND(AC1168=1,AE1168&lt;&gt;1),1,0))</f>
        <v>0</v>
      </c>
      <c r="AH1168" s="60" t="str">
        <f aca="false">IF(AND(E1168&gt;0,AA1168&lt;2,NOT(AND(C1169=C1168,AA1169=AA1168+1))),INDEX(DATAS,AA1168+1),"")</f>
        <v/>
      </c>
      <c r="AI1168" s="60" t="str">
        <f aca="false">IF(AND(AC1168=1,AA1168&lt;2),IF(AND(C1169=C1168,AA1169=AA1168+1),IF(AC1169=1,"",INDEX(DATAS,AA1168+1)),INDEX(DATAS,AA1168+1)),"")</f>
        <v/>
      </c>
    </row>
    <row r="1169" customFormat="false" ht="15" hidden="false" customHeight="false" outlineLevel="0" collapsed="false">
      <c r="A1169" s="60" t="n">
        <v>46309</v>
      </c>
      <c r="B1169" s="0" t="n">
        <v>7</v>
      </c>
      <c r="C1169" s="0" t="n">
        <v>4409</v>
      </c>
      <c r="D1169" s="0" t="n">
        <v>313</v>
      </c>
      <c r="E1169" s="0" t="n">
        <v>2</v>
      </c>
      <c r="F1169" s="55" t="s">
        <v>568</v>
      </c>
      <c r="I1169" s="55" t="s">
        <v>162</v>
      </c>
      <c r="J1169" s="0" t="n">
        <v>139</v>
      </c>
      <c r="K1169" s="0" t="n">
        <v>69</v>
      </c>
      <c r="L1169" s="0" t="n">
        <v>252</v>
      </c>
      <c r="M1169" s="0" t="n">
        <v>446.41</v>
      </c>
      <c r="N1169" s="0" t="n">
        <v>-2.01</v>
      </c>
      <c r="O1169" s="0" t="n">
        <v>7.45</v>
      </c>
      <c r="P1169" s="0" t="n">
        <v>4.63</v>
      </c>
      <c r="Q1169" s="0" t="n">
        <v>3.3</v>
      </c>
      <c r="R1169" s="0" t="n">
        <v>5684</v>
      </c>
      <c r="S1169" s="0" t="n">
        <v>11080</v>
      </c>
      <c r="T1169" s="0" t="n">
        <v>63.05</v>
      </c>
      <c r="U1169" s="0" t="n">
        <v>1390</v>
      </c>
      <c r="V1169" s="0" t="n">
        <v>3</v>
      </c>
      <c r="W1169" s="60" t="n">
        <v>46058</v>
      </c>
      <c r="X1169" s="55" t="n">
        <f aca="false">IF(I1169="Male",0,1)</f>
        <v>1</v>
      </c>
      <c r="Y1169" s="55" t="n">
        <f aca="false">IF(OR(I1169="DNB",I1169="Dry DNB"),1,0)</f>
        <v>0</v>
      </c>
      <c r="Z1169" s="55" t="n">
        <f aca="false">IF(ISNUMBER(W1169),A1169-W1169,"")</f>
        <v>251</v>
      </c>
      <c r="AA1169" s="55" t="n">
        <f aca="false">MATCH(A1169,DATAS,0)</f>
        <v>1</v>
      </c>
      <c r="AB1169" s="55" t="n">
        <f aca="false">IF(AND(E1169&gt;0,OR(AND(B1169&gt;=1,B1169&lt;=6),B1169=10)),1,0)</f>
        <v>0</v>
      </c>
      <c r="AC1169" s="55" t="n">
        <f aca="false">IF(AND(E1169&gt;0,B1169=10),1,0)</f>
        <v>0</v>
      </c>
      <c r="AD1169" s="0" t="str">
        <f aca="false">IF(AND(C1168=C1169,AA1168=AA1169-1),AB1168,"")</f>
        <v/>
      </c>
      <c r="AE1169" s="0" t="str">
        <f aca="false">IF(AND(C1168=C1169,AA1168=AA1169-1),AC1168,"")</f>
        <v/>
      </c>
      <c r="AF1169" s="0" t="str">
        <f aca="false">IF(AA1169=1,"",IF(AND(AB1169=1,AD1169&lt;&gt;1),1,0))</f>
        <v/>
      </c>
      <c r="AG1169" s="0" t="str">
        <f aca="false">IF(AA1169=1,"",IF(AND(AC1169=1,AE1169&lt;&gt;1),1,0))</f>
        <v/>
      </c>
      <c r="AH1169" s="60" t="str">
        <f aca="false">IF(AND(E1169&gt;0,AA1169&lt;2,NOT(AND(C1170=C1169,AA1170=AA1169+1))),INDEX(DATAS,AA1169+1),"")</f>
        <v/>
      </c>
      <c r="AI1169" s="60" t="str">
        <f aca="false">IF(AND(AC1169=1,AA1169&lt;2),IF(AND(C1170=C1169,AA1170=AA1169+1),IF(AC1170=1,"",INDEX(DATAS,AA1169+1)),INDEX(DATAS,AA1169+1)),"")</f>
        <v/>
      </c>
    </row>
    <row r="1170" customFormat="false" ht="15" hidden="false" customHeight="false" outlineLevel="0" collapsed="false">
      <c r="A1170" s="60" t="n">
        <v>46310</v>
      </c>
      <c r="B1170" s="0" t="n">
        <v>7</v>
      </c>
      <c r="C1170" s="0" t="n">
        <v>4409</v>
      </c>
      <c r="D1170" s="0" t="n">
        <v>313</v>
      </c>
      <c r="E1170" s="0" t="n">
        <v>2</v>
      </c>
      <c r="F1170" s="55" t="s">
        <v>568</v>
      </c>
      <c r="I1170" s="55" t="s">
        <v>162</v>
      </c>
      <c r="J1170" s="0" t="n">
        <v>139</v>
      </c>
      <c r="K1170" s="0" t="n">
        <v>69</v>
      </c>
      <c r="L1170" s="0" t="n">
        <v>253</v>
      </c>
      <c r="M1170" s="0" t="n">
        <v>446.41</v>
      </c>
      <c r="N1170" s="0" t="n">
        <v>-2.01</v>
      </c>
      <c r="O1170" s="0" t="n">
        <v>7.45</v>
      </c>
      <c r="P1170" s="0" t="n">
        <v>4.63</v>
      </c>
      <c r="Q1170" s="0" t="n">
        <v>3.3</v>
      </c>
      <c r="T1170" s="0" t="n">
        <v>63.05</v>
      </c>
      <c r="U1170" s="0" t="n">
        <v>1391</v>
      </c>
      <c r="V1170" s="0" t="n">
        <v>3</v>
      </c>
      <c r="W1170" s="60" t="n">
        <v>46058</v>
      </c>
      <c r="X1170" s="55" t="n">
        <f aca="false">IF(I1170="Male",0,1)</f>
        <v>1</v>
      </c>
      <c r="Y1170" s="55" t="n">
        <f aca="false">IF(OR(I1170="DNB",I1170="Dry DNB"),1,0)</f>
        <v>0</v>
      </c>
      <c r="Z1170" s="55" t="n">
        <f aca="false">IF(ISNUMBER(W1170),A1170-W1170,"")</f>
        <v>252</v>
      </c>
      <c r="AA1170" s="55" t="n">
        <f aca="false">MATCH(A1170,DATAS,0)</f>
        <v>2</v>
      </c>
      <c r="AB1170" s="55" t="n">
        <f aca="false">IF(AND(E1170&gt;0,OR(AND(B1170&gt;=1,B1170&lt;=6),B1170=10)),1,0)</f>
        <v>0</v>
      </c>
      <c r="AC1170" s="55" t="n">
        <f aca="false">IF(AND(E1170&gt;0,B1170=10),1,0)</f>
        <v>0</v>
      </c>
      <c r="AD1170" s="55" t="n">
        <f aca="false">IF(AND(C1169=C1170,AA1169=AA1170-1),AB1169,"")</f>
        <v>0</v>
      </c>
      <c r="AE1170" s="55" t="n">
        <f aca="false">IF(AND(C1169=C1170,AA1169=AA1170-1),AC1169,"")</f>
        <v>0</v>
      </c>
      <c r="AF1170" s="55" t="n">
        <f aca="false">IF(AA1170=1,"",IF(AND(AB1170=1,AD1170&lt;&gt;1),1,0))</f>
        <v>0</v>
      </c>
      <c r="AG1170" s="55" t="n">
        <f aca="false">IF(AA1170=1,"",IF(AND(AC1170=1,AE1170&lt;&gt;1),1,0))</f>
        <v>0</v>
      </c>
      <c r="AH1170" s="60" t="str">
        <f aca="false">IF(AND(E1170&gt;0,AA1170&lt;2,NOT(AND(C1171=C1170,AA1171=AA1170+1))),INDEX(DATAS,AA1170+1),"")</f>
        <v/>
      </c>
      <c r="AI1170" s="60" t="str">
        <f aca="false">IF(AND(AC1170=1,AA1170&lt;2),IF(AND(C1171=C1170,AA1171=AA1170+1),IF(AC1171=1,"",INDEX(DATAS,AA1170+1)),INDEX(DATAS,AA1170+1)),"")</f>
        <v/>
      </c>
    </row>
    <row r="1171" customFormat="false" ht="15" hidden="false" customHeight="false" outlineLevel="0" collapsed="false">
      <c r="A1171" s="60" t="n">
        <v>46309</v>
      </c>
      <c r="B1171" s="0" t="n">
        <v>5</v>
      </c>
      <c r="C1171" s="0" t="n">
        <v>4410</v>
      </c>
      <c r="D1171" s="0" t="n">
        <v>395</v>
      </c>
      <c r="E1171" s="0" t="n">
        <v>2</v>
      </c>
      <c r="F1171" s="55" t="s">
        <v>569</v>
      </c>
      <c r="G1171" s="0" t="n">
        <v>33.6</v>
      </c>
      <c r="H1171" s="0" t="n">
        <v>34</v>
      </c>
      <c r="I1171" s="55" t="s">
        <v>157</v>
      </c>
      <c r="J1171" s="0" t="n">
        <v>304</v>
      </c>
      <c r="K1171" s="0" t="n">
        <v>66</v>
      </c>
      <c r="L1171" s="0" t="n">
        <v>91</v>
      </c>
      <c r="M1171" s="0" t="n">
        <v>99.02</v>
      </c>
      <c r="N1171" s="0" t="n">
        <v>38.82</v>
      </c>
      <c r="O1171" s="0" t="n">
        <v>27.17</v>
      </c>
      <c r="P1171" s="0" t="n">
        <v>5.99</v>
      </c>
      <c r="Q1171" s="0" t="n">
        <v>4.47</v>
      </c>
      <c r="R1171" s="0" t="n">
        <v>4750</v>
      </c>
      <c r="S1171" s="0" t="n">
        <v>9177</v>
      </c>
      <c r="T1171" s="0" t="n">
        <v>50.1</v>
      </c>
      <c r="U1171" s="0" t="n">
        <v>1389</v>
      </c>
      <c r="V1171" s="0" t="n">
        <v>7</v>
      </c>
      <c r="W1171" s="60" t="n">
        <v>46219</v>
      </c>
      <c r="X1171" s="55" t="n">
        <f aca="false">IF(I1171="Male",0,1)</f>
        <v>1</v>
      </c>
      <c r="Y1171" s="55" t="n">
        <f aca="false">IF(OR(I1171="DNB",I1171="Dry DNB"),1,0)</f>
        <v>0</v>
      </c>
      <c r="Z1171" s="55" t="n">
        <f aca="false">IF(ISNUMBER(W1171),A1171-W1171,"")</f>
        <v>90</v>
      </c>
      <c r="AA1171" s="55" t="n">
        <f aca="false">MATCH(A1171,DATAS,0)</f>
        <v>1</v>
      </c>
      <c r="AB1171" s="55" t="n">
        <f aca="false">IF(AND(E1171&gt;0,OR(AND(B1171&gt;=1,B1171&lt;=6),B1171=10)),1,0)</f>
        <v>1</v>
      </c>
      <c r="AC1171" s="55" t="n">
        <f aca="false">IF(AND(E1171&gt;0,B1171=10),1,0)</f>
        <v>0</v>
      </c>
      <c r="AD1171" s="0" t="str">
        <f aca="false">IF(AND(C1170=C1171,AA1170=AA1171-1),AB1170,"")</f>
        <v/>
      </c>
      <c r="AE1171" s="0" t="str">
        <f aca="false">IF(AND(C1170=C1171,AA1170=AA1171-1),AC1170,"")</f>
        <v/>
      </c>
      <c r="AF1171" s="0" t="str">
        <f aca="false">IF(AA1171=1,"",IF(AND(AB1171=1,AD1171&lt;&gt;1),1,0))</f>
        <v/>
      </c>
      <c r="AG1171" s="0" t="str">
        <f aca="false">IF(AA1171=1,"",IF(AND(AC1171=1,AE1171&lt;&gt;1),1,0))</f>
        <v/>
      </c>
      <c r="AH1171" s="60" t="str">
        <f aca="false">IF(AND(E1171&gt;0,AA1171&lt;2,NOT(AND(C1172=C1171,AA1172=AA1171+1))),INDEX(DATAS,AA1171+1),"")</f>
        <v/>
      </c>
      <c r="AI1171" s="60" t="str">
        <f aca="false">IF(AND(AC1171=1,AA1171&lt;2),IF(AND(C1172=C1171,AA1172=AA1171+1),IF(AC1172=1,"",INDEX(DATAS,AA1171+1)),INDEX(DATAS,AA1171+1)),"")</f>
        <v/>
      </c>
    </row>
    <row r="1172" customFormat="false" ht="15" hidden="false" customHeight="false" outlineLevel="0" collapsed="false">
      <c r="A1172" s="60" t="n">
        <v>46310</v>
      </c>
      <c r="B1172" s="0" t="n">
        <v>5</v>
      </c>
      <c r="C1172" s="0" t="n">
        <v>4410</v>
      </c>
      <c r="D1172" s="0" t="n">
        <v>396</v>
      </c>
      <c r="E1172" s="0" t="n">
        <v>2</v>
      </c>
      <c r="F1172" s="55" t="s">
        <v>569</v>
      </c>
      <c r="G1172" s="0" t="n">
        <v>41.9</v>
      </c>
      <c r="H1172" s="0" t="n">
        <v>34</v>
      </c>
      <c r="I1172" s="55" t="s">
        <v>157</v>
      </c>
      <c r="J1172" s="0" t="n">
        <v>304</v>
      </c>
      <c r="K1172" s="0" t="n">
        <v>66</v>
      </c>
      <c r="L1172" s="0" t="n">
        <v>92</v>
      </c>
      <c r="M1172" s="0" t="n">
        <v>99.02</v>
      </c>
      <c r="N1172" s="0" t="n">
        <v>38.82</v>
      </c>
      <c r="O1172" s="0" t="n">
        <v>27.17</v>
      </c>
      <c r="P1172" s="0" t="n">
        <v>5.99</v>
      </c>
      <c r="Q1172" s="0" t="n">
        <v>4.47</v>
      </c>
      <c r="T1172" s="0" t="n">
        <v>50.1</v>
      </c>
      <c r="U1172" s="0" t="n">
        <v>1390</v>
      </c>
      <c r="V1172" s="0" t="n">
        <v>7</v>
      </c>
      <c r="W1172" s="60" t="n">
        <v>46219</v>
      </c>
      <c r="X1172" s="55" t="n">
        <f aca="false">IF(I1172="Male",0,1)</f>
        <v>1</v>
      </c>
      <c r="Y1172" s="55" t="n">
        <f aca="false">IF(OR(I1172="DNB",I1172="Dry DNB"),1,0)</f>
        <v>0</v>
      </c>
      <c r="Z1172" s="55" t="n">
        <f aca="false">IF(ISNUMBER(W1172),A1172-W1172,"")</f>
        <v>91</v>
      </c>
      <c r="AA1172" s="55" t="n">
        <f aca="false">MATCH(A1172,DATAS,0)</f>
        <v>2</v>
      </c>
      <c r="AB1172" s="55" t="n">
        <f aca="false">IF(AND(E1172&gt;0,OR(AND(B1172&gt;=1,B1172&lt;=6),B1172=10)),1,0)</f>
        <v>1</v>
      </c>
      <c r="AC1172" s="55" t="n">
        <f aca="false">IF(AND(E1172&gt;0,B1172=10),1,0)</f>
        <v>0</v>
      </c>
      <c r="AD1172" s="55" t="n">
        <f aca="false">IF(AND(C1171=C1172,AA1171=AA1172-1),AB1171,"")</f>
        <v>1</v>
      </c>
      <c r="AE1172" s="55" t="n">
        <f aca="false">IF(AND(C1171=C1172,AA1171=AA1172-1),AC1171,"")</f>
        <v>0</v>
      </c>
      <c r="AF1172" s="55" t="n">
        <f aca="false">IF(AA1172=1,"",IF(AND(AB1172=1,AD1172&lt;&gt;1),1,0))</f>
        <v>0</v>
      </c>
      <c r="AG1172" s="55" t="n">
        <f aca="false">IF(AA1172=1,"",IF(AND(AC1172=1,AE1172&lt;&gt;1),1,0))</f>
        <v>0</v>
      </c>
      <c r="AH1172" s="60" t="str">
        <f aca="false">IF(AND(E1172&gt;0,AA1172&lt;2,NOT(AND(C1173=C1172,AA1173=AA1172+1))),INDEX(DATAS,AA1172+1),"")</f>
        <v/>
      </c>
      <c r="AI1172" s="60" t="str">
        <f aca="false">IF(AND(AC1172=1,AA1172&lt;2),IF(AND(C1173=C1172,AA1173=AA1172+1),IF(AC1173=1,"",INDEX(DATAS,AA1172+1)),INDEX(DATAS,AA1172+1)),"")</f>
        <v/>
      </c>
    </row>
    <row r="1173" customFormat="false" ht="15" hidden="false" customHeight="false" outlineLevel="0" collapsed="false">
      <c r="A1173" s="60" t="n">
        <v>46309</v>
      </c>
      <c r="B1173" s="0" t="n">
        <v>5</v>
      </c>
      <c r="C1173" s="0" t="n">
        <v>4413</v>
      </c>
      <c r="D1173" s="0" t="n">
        <v>217</v>
      </c>
      <c r="E1173" s="0" t="n">
        <v>2</v>
      </c>
      <c r="F1173" s="55" t="s">
        <v>570</v>
      </c>
      <c r="G1173" s="0" t="n">
        <v>32.7</v>
      </c>
      <c r="H1173" s="0" t="n">
        <v>30</v>
      </c>
      <c r="I1173" s="55" t="s">
        <v>157</v>
      </c>
      <c r="J1173" s="0" t="n">
        <v>175</v>
      </c>
      <c r="K1173" s="0" t="n">
        <v>63</v>
      </c>
      <c r="L1173" s="0" t="n">
        <v>42</v>
      </c>
      <c r="M1173" s="0" t="n">
        <v>270.67</v>
      </c>
      <c r="N1173" s="0" t="n">
        <v>53.78</v>
      </c>
      <c r="O1173" s="0" t="n">
        <v>19.81</v>
      </c>
      <c r="P1173" s="0" t="n">
        <v>5.32</v>
      </c>
      <c r="Q1173" s="0" t="n">
        <v>3.91</v>
      </c>
      <c r="R1173" s="0" t="n">
        <v>2909</v>
      </c>
      <c r="S1173" s="0" t="n">
        <v>6184</v>
      </c>
      <c r="T1173" s="0" t="n">
        <v>34.4</v>
      </c>
      <c r="U1173" s="0" t="n">
        <v>1388</v>
      </c>
      <c r="V1173" s="0" t="n">
        <v>3</v>
      </c>
      <c r="W1173" s="60" t="n">
        <v>46268</v>
      </c>
      <c r="X1173" s="55" t="n">
        <f aca="false">IF(I1173="Male",0,1)</f>
        <v>1</v>
      </c>
      <c r="Y1173" s="55" t="n">
        <f aca="false">IF(OR(I1173="DNB",I1173="Dry DNB"),1,0)</f>
        <v>0</v>
      </c>
      <c r="Z1173" s="55" t="n">
        <f aca="false">IF(ISNUMBER(W1173),A1173-W1173,"")</f>
        <v>41</v>
      </c>
      <c r="AA1173" s="55" t="n">
        <f aca="false">MATCH(A1173,DATAS,0)</f>
        <v>1</v>
      </c>
      <c r="AB1173" s="55" t="n">
        <f aca="false">IF(AND(E1173&gt;0,OR(AND(B1173&gt;=1,B1173&lt;=6),B1173=10)),1,0)</f>
        <v>1</v>
      </c>
      <c r="AC1173" s="55" t="n">
        <f aca="false">IF(AND(E1173&gt;0,B1173=10),1,0)</f>
        <v>0</v>
      </c>
      <c r="AD1173" s="0" t="str">
        <f aca="false">IF(AND(C1172=C1173,AA1172=AA1173-1),AB1172,"")</f>
        <v/>
      </c>
      <c r="AE1173" s="0" t="str">
        <f aca="false">IF(AND(C1172=C1173,AA1172=AA1173-1),AC1172,"")</f>
        <v/>
      </c>
      <c r="AF1173" s="0" t="str">
        <f aca="false">IF(AA1173=1,"",IF(AND(AB1173=1,AD1173&lt;&gt;1),1,0))</f>
        <v/>
      </c>
      <c r="AG1173" s="0" t="str">
        <f aca="false">IF(AA1173=1,"",IF(AND(AC1173=1,AE1173&lt;&gt;1),1,0))</f>
        <v/>
      </c>
      <c r="AH1173" s="60" t="str">
        <f aca="false">IF(AND(E1173&gt;0,AA1173&lt;2,NOT(AND(C1174=C1173,AA1174=AA1173+1))),INDEX(DATAS,AA1173+1),"")</f>
        <v/>
      </c>
      <c r="AI1173" s="60" t="str">
        <f aca="false">IF(AND(AC1173=1,AA1173&lt;2),IF(AND(C1174=C1173,AA1174=AA1173+1),IF(AC1174=1,"",INDEX(DATAS,AA1173+1)),INDEX(DATAS,AA1173+1)),"")</f>
        <v/>
      </c>
    </row>
    <row r="1174" customFormat="false" ht="15" hidden="false" customHeight="false" outlineLevel="0" collapsed="false">
      <c r="A1174" s="60" t="n">
        <v>46310</v>
      </c>
      <c r="B1174" s="0" t="n">
        <v>5</v>
      </c>
      <c r="C1174" s="0" t="n">
        <v>4413</v>
      </c>
      <c r="D1174" s="0" t="n">
        <v>218</v>
      </c>
      <c r="E1174" s="0" t="n">
        <v>2</v>
      </c>
      <c r="F1174" s="55" t="s">
        <v>570</v>
      </c>
      <c r="G1174" s="0" t="n">
        <v>36.4</v>
      </c>
      <c r="H1174" s="0" t="n">
        <v>31</v>
      </c>
      <c r="I1174" s="55" t="s">
        <v>157</v>
      </c>
      <c r="J1174" s="0" t="n">
        <v>175</v>
      </c>
      <c r="K1174" s="0" t="n">
        <v>63</v>
      </c>
      <c r="L1174" s="0" t="n">
        <v>43</v>
      </c>
      <c r="M1174" s="0" t="n">
        <v>270.67</v>
      </c>
      <c r="N1174" s="0" t="n">
        <v>53.78</v>
      </c>
      <c r="O1174" s="0" t="n">
        <v>19.81</v>
      </c>
      <c r="P1174" s="0" t="n">
        <v>5.32</v>
      </c>
      <c r="Q1174" s="0" t="n">
        <v>3.91</v>
      </c>
      <c r="T1174" s="0" t="n">
        <v>34.4</v>
      </c>
      <c r="U1174" s="0" t="n">
        <v>1389</v>
      </c>
      <c r="V1174" s="0" t="n">
        <v>3</v>
      </c>
      <c r="W1174" s="60" t="n">
        <v>46268</v>
      </c>
      <c r="X1174" s="55" t="n">
        <f aca="false">IF(I1174="Male",0,1)</f>
        <v>1</v>
      </c>
      <c r="Y1174" s="55" t="n">
        <f aca="false">IF(OR(I1174="DNB",I1174="Dry DNB"),1,0)</f>
        <v>0</v>
      </c>
      <c r="Z1174" s="55" t="n">
        <f aca="false">IF(ISNUMBER(W1174),A1174-W1174,"")</f>
        <v>42</v>
      </c>
      <c r="AA1174" s="55" t="n">
        <f aca="false">MATCH(A1174,DATAS,0)</f>
        <v>2</v>
      </c>
      <c r="AB1174" s="55" t="n">
        <f aca="false">IF(AND(E1174&gt;0,OR(AND(B1174&gt;=1,B1174&lt;=6),B1174=10)),1,0)</f>
        <v>1</v>
      </c>
      <c r="AC1174" s="55" t="n">
        <f aca="false">IF(AND(E1174&gt;0,B1174=10),1,0)</f>
        <v>0</v>
      </c>
      <c r="AD1174" s="55" t="n">
        <f aca="false">IF(AND(C1173=C1174,AA1173=AA1174-1),AB1173,"")</f>
        <v>1</v>
      </c>
      <c r="AE1174" s="55" t="n">
        <f aca="false">IF(AND(C1173=C1174,AA1173=AA1174-1),AC1173,"")</f>
        <v>0</v>
      </c>
      <c r="AF1174" s="55" t="n">
        <f aca="false">IF(AA1174=1,"",IF(AND(AB1174=1,AD1174&lt;&gt;1),1,0))</f>
        <v>0</v>
      </c>
      <c r="AG1174" s="55" t="n">
        <f aca="false">IF(AA1174=1,"",IF(AND(AC1174=1,AE1174&lt;&gt;1),1,0))</f>
        <v>0</v>
      </c>
      <c r="AH1174" s="60" t="str">
        <f aca="false">IF(AND(E1174&gt;0,AA1174&lt;2,NOT(AND(C1175=C1174,AA1175=AA1174+1))),INDEX(DATAS,AA1174+1),"")</f>
        <v/>
      </c>
      <c r="AI1174" s="60" t="str">
        <f aca="false">IF(AND(AC1174=1,AA1174&lt;2),IF(AND(C1175=C1174,AA1175=AA1174+1),IF(AC1175=1,"",INDEX(DATAS,AA1174+1)),INDEX(DATAS,AA1174+1)),"")</f>
        <v/>
      </c>
    </row>
    <row r="1175" customFormat="false" ht="15" hidden="false" customHeight="false" outlineLevel="0" collapsed="false">
      <c r="A1175" s="60" t="n">
        <v>46309</v>
      </c>
      <c r="B1175" s="0" t="n">
        <v>3</v>
      </c>
      <c r="C1175" s="0" t="n">
        <v>4415</v>
      </c>
      <c r="D1175" s="0" t="n">
        <v>62</v>
      </c>
      <c r="E1175" s="0" t="n">
        <v>2</v>
      </c>
      <c r="F1175" s="55" t="s">
        <v>571</v>
      </c>
      <c r="G1175" s="0" t="n">
        <v>68.4</v>
      </c>
      <c r="H1175" s="0" t="n">
        <v>69</v>
      </c>
      <c r="I1175" s="55" t="s">
        <v>187</v>
      </c>
      <c r="J1175" s="0" t="n">
        <v>62</v>
      </c>
      <c r="K1175" s="0" t="n">
        <v>62</v>
      </c>
      <c r="M1175" s="0" t="n">
        <v>907.13</v>
      </c>
      <c r="N1175" s="0" t="n">
        <v>57.8</v>
      </c>
      <c r="O1175" s="0" t="n">
        <v>37.26</v>
      </c>
      <c r="P1175" s="0" t="n">
        <v>2.88</v>
      </c>
      <c r="Q1175" s="0" t="n">
        <v>3.09</v>
      </c>
      <c r="R1175" s="0" t="n">
        <v>5928</v>
      </c>
      <c r="S1175" s="0" t="n">
        <v>11917</v>
      </c>
      <c r="U1175" s="0" t="n">
        <v>1386</v>
      </c>
      <c r="V1175" s="0" t="n">
        <v>1</v>
      </c>
      <c r="W1175" s="60" t="n">
        <v>46310</v>
      </c>
      <c r="X1175" s="55" t="n">
        <f aca="false">IF(I1175="Male",0,1)</f>
        <v>1</v>
      </c>
      <c r="Y1175" s="55" t="n">
        <f aca="false">IF(OR(I1175="DNB",I1175="Dry DNB"),1,0)</f>
        <v>0</v>
      </c>
      <c r="Z1175" s="55" t="n">
        <f aca="false">IF(ISNUMBER(W1175),A1175-W1175,"")</f>
        <v>-1</v>
      </c>
      <c r="AA1175" s="55" t="n">
        <f aca="false">MATCH(A1175,DATAS,0)</f>
        <v>1</v>
      </c>
      <c r="AB1175" s="55" t="n">
        <f aca="false">IF(AND(E1175&gt;0,OR(AND(B1175&gt;=1,B1175&lt;=6),B1175=10)),1,0)</f>
        <v>1</v>
      </c>
      <c r="AC1175" s="55" t="n">
        <f aca="false">IF(AND(E1175&gt;0,B1175=10),1,0)</f>
        <v>0</v>
      </c>
      <c r="AD1175" s="0" t="str">
        <f aca="false">IF(AND(C1174=C1175,AA1174=AA1175-1),AB1174,"")</f>
        <v/>
      </c>
      <c r="AE1175" s="0" t="str">
        <f aca="false">IF(AND(C1174=C1175,AA1174=AA1175-1),AC1174,"")</f>
        <v/>
      </c>
      <c r="AF1175" s="0" t="str">
        <f aca="false">IF(AA1175=1,"",IF(AND(AB1175=1,AD1175&lt;&gt;1),1,0))</f>
        <v/>
      </c>
      <c r="AG1175" s="0" t="str">
        <f aca="false">IF(AA1175=1,"",IF(AND(AC1175=1,AE1175&lt;&gt;1),1,0))</f>
        <v/>
      </c>
      <c r="AH1175" s="60" t="str">
        <f aca="false">IF(AND(E1175&gt;0,AA1175&lt;2,NOT(AND(C1176=C1175,AA1176=AA1175+1))),INDEX(DATAS,AA1175+1),"")</f>
        <v/>
      </c>
      <c r="AI1175" s="60" t="str">
        <f aca="false">IF(AND(AC1175=1,AA1175&lt;2),IF(AND(C1176=C1175,AA1176=AA1175+1),IF(AC1176=1,"",INDEX(DATAS,AA1175+1)),INDEX(DATAS,AA1175+1)),"")</f>
        <v/>
      </c>
    </row>
    <row r="1176" customFormat="false" ht="15" hidden="false" customHeight="false" outlineLevel="0" collapsed="false">
      <c r="A1176" s="60" t="n">
        <v>46310</v>
      </c>
      <c r="B1176" s="0" t="n">
        <v>3</v>
      </c>
      <c r="C1176" s="0" t="n">
        <v>4415</v>
      </c>
      <c r="D1176" s="0" t="n">
        <v>63</v>
      </c>
      <c r="E1176" s="0" t="n">
        <v>2</v>
      </c>
      <c r="F1176" s="55" t="s">
        <v>571</v>
      </c>
      <c r="G1176" s="0" t="n">
        <v>69.2</v>
      </c>
      <c r="H1176" s="0" t="n">
        <v>69</v>
      </c>
      <c r="I1176" s="55" t="s">
        <v>187</v>
      </c>
      <c r="J1176" s="0" t="n">
        <v>63</v>
      </c>
      <c r="K1176" s="0" t="n">
        <v>62</v>
      </c>
      <c r="M1176" s="0" t="n">
        <v>907.13</v>
      </c>
      <c r="N1176" s="0" t="n">
        <v>57.8</v>
      </c>
      <c r="O1176" s="0" t="n">
        <v>37.26</v>
      </c>
      <c r="P1176" s="0" t="n">
        <v>2.88</v>
      </c>
      <c r="Q1176" s="0" t="n">
        <v>3.09</v>
      </c>
      <c r="U1176" s="0" t="n">
        <v>1387</v>
      </c>
      <c r="V1176" s="0" t="n">
        <v>1</v>
      </c>
      <c r="W1176" s="60" t="n">
        <v>46310</v>
      </c>
      <c r="X1176" s="55" t="n">
        <f aca="false">IF(I1176="Male",0,1)</f>
        <v>1</v>
      </c>
      <c r="Y1176" s="55" t="n">
        <f aca="false">IF(OR(I1176="DNB",I1176="Dry DNB"),1,0)</f>
        <v>0</v>
      </c>
      <c r="Z1176" s="55" t="n">
        <f aca="false">IF(ISNUMBER(W1176),A1176-W1176,"")</f>
        <v>0</v>
      </c>
      <c r="AA1176" s="55" t="n">
        <f aca="false">MATCH(A1176,DATAS,0)</f>
        <v>2</v>
      </c>
      <c r="AB1176" s="55" t="n">
        <f aca="false">IF(AND(E1176&gt;0,OR(AND(B1176&gt;=1,B1176&lt;=6),B1176=10)),1,0)</f>
        <v>1</v>
      </c>
      <c r="AC1176" s="55" t="n">
        <f aca="false">IF(AND(E1176&gt;0,B1176=10),1,0)</f>
        <v>0</v>
      </c>
      <c r="AD1176" s="55" t="n">
        <f aca="false">IF(AND(C1175=C1176,AA1175=AA1176-1),AB1175,"")</f>
        <v>1</v>
      </c>
      <c r="AE1176" s="55" t="n">
        <f aca="false">IF(AND(C1175=C1176,AA1175=AA1176-1),AC1175,"")</f>
        <v>0</v>
      </c>
      <c r="AF1176" s="55" t="n">
        <f aca="false">IF(AA1176=1,"",IF(AND(AB1176=1,AD1176&lt;&gt;1),1,0))</f>
        <v>0</v>
      </c>
      <c r="AG1176" s="55" t="n">
        <f aca="false">IF(AA1176=1,"",IF(AND(AC1176=1,AE1176&lt;&gt;1),1,0))</f>
        <v>0</v>
      </c>
      <c r="AH1176" s="60" t="str">
        <f aca="false">IF(AND(E1176&gt;0,AA1176&lt;2,NOT(AND(C1177=C1176,AA1177=AA1176+1))),INDEX(DATAS,AA1176+1),"")</f>
        <v/>
      </c>
      <c r="AI1176" s="60" t="str">
        <f aca="false">IF(AND(AC1176=1,AA1176&lt;2),IF(AND(C1177=C1176,AA1177=AA1176+1),IF(AC1177=1,"",INDEX(DATAS,AA1176+1)),INDEX(DATAS,AA1176+1)),"")</f>
        <v/>
      </c>
    </row>
    <row r="1177" customFormat="false" ht="15" hidden="false" customHeight="false" outlineLevel="0" collapsed="false">
      <c r="A1177" s="60" t="n">
        <v>46309</v>
      </c>
      <c r="B1177" s="0" t="n">
        <v>5</v>
      </c>
      <c r="C1177" s="0" t="n">
        <v>4416</v>
      </c>
      <c r="D1177" s="0" t="n">
        <v>356</v>
      </c>
      <c r="E1177" s="0" t="n">
        <v>2</v>
      </c>
      <c r="F1177" s="55" t="s">
        <v>572</v>
      </c>
      <c r="G1177" s="0" t="n">
        <v>37.8</v>
      </c>
      <c r="H1177" s="0" t="n">
        <v>37</v>
      </c>
      <c r="I1177" s="55" t="s">
        <v>157</v>
      </c>
      <c r="J1177" s="0" t="n">
        <v>153</v>
      </c>
      <c r="K1177" s="0" t="n">
        <v>70</v>
      </c>
      <c r="L1177" s="0" t="n">
        <v>203</v>
      </c>
      <c r="M1177" s="0" t="n">
        <v>1406.28</v>
      </c>
      <c r="N1177" s="0" t="n">
        <v>22.23</v>
      </c>
      <c r="O1177" s="0" t="n">
        <v>41.64</v>
      </c>
      <c r="P1177" s="0" t="n">
        <v>4.56</v>
      </c>
      <c r="Q1177" s="0" t="n">
        <v>3.2</v>
      </c>
      <c r="R1177" s="0" t="n">
        <v>4600</v>
      </c>
      <c r="S1177" s="0" t="n">
        <v>9267</v>
      </c>
      <c r="T1177" s="0" t="n">
        <v>49.95</v>
      </c>
      <c r="U1177" s="0" t="n">
        <v>1385</v>
      </c>
      <c r="V1177" s="0" t="n">
        <v>4</v>
      </c>
      <c r="W1177" s="60" t="n">
        <v>46086</v>
      </c>
      <c r="X1177" s="55" t="n">
        <f aca="false">IF(I1177="Male",0,1)</f>
        <v>1</v>
      </c>
      <c r="Y1177" s="55" t="n">
        <f aca="false">IF(OR(I1177="DNB",I1177="Dry DNB"),1,0)</f>
        <v>0</v>
      </c>
      <c r="Z1177" s="55" t="n">
        <f aca="false">IF(ISNUMBER(W1177),A1177-W1177,"")</f>
        <v>223</v>
      </c>
      <c r="AA1177" s="55" t="n">
        <f aca="false">MATCH(A1177,DATAS,0)</f>
        <v>1</v>
      </c>
      <c r="AB1177" s="55" t="n">
        <f aca="false">IF(AND(E1177&gt;0,OR(AND(B1177&gt;=1,B1177&lt;=6),B1177=10)),1,0)</f>
        <v>1</v>
      </c>
      <c r="AC1177" s="55" t="n">
        <f aca="false">IF(AND(E1177&gt;0,B1177=10),1,0)</f>
        <v>0</v>
      </c>
      <c r="AD1177" s="0" t="str">
        <f aca="false">IF(AND(C1176=C1177,AA1176=AA1177-1),AB1176,"")</f>
        <v/>
      </c>
      <c r="AE1177" s="0" t="str">
        <f aca="false">IF(AND(C1176=C1177,AA1176=AA1177-1),AC1176,"")</f>
        <v/>
      </c>
      <c r="AF1177" s="0" t="str">
        <f aca="false">IF(AA1177=1,"",IF(AND(AB1177=1,AD1177&lt;&gt;1),1,0))</f>
        <v/>
      </c>
      <c r="AG1177" s="0" t="str">
        <f aca="false">IF(AA1177=1,"",IF(AND(AC1177=1,AE1177&lt;&gt;1),1,0))</f>
        <v/>
      </c>
      <c r="AH1177" s="60" t="str">
        <f aca="false">IF(AND(E1177&gt;0,AA1177&lt;2,NOT(AND(C1178=C1177,AA1178=AA1177+1))),INDEX(DATAS,AA1177+1),"")</f>
        <v/>
      </c>
      <c r="AI1177" s="60" t="str">
        <f aca="false">IF(AND(AC1177=1,AA1177&lt;2),IF(AND(C1178=C1177,AA1178=AA1177+1),IF(AC1178=1,"",INDEX(DATAS,AA1177+1)),INDEX(DATAS,AA1177+1)),"")</f>
        <v/>
      </c>
    </row>
    <row r="1178" customFormat="false" ht="15" hidden="false" customHeight="false" outlineLevel="0" collapsed="false">
      <c r="A1178" s="60" t="n">
        <v>46310</v>
      </c>
      <c r="B1178" s="0" t="n">
        <v>5</v>
      </c>
      <c r="C1178" s="0" t="n">
        <v>4416</v>
      </c>
      <c r="D1178" s="0" t="n">
        <v>357</v>
      </c>
      <c r="E1178" s="0" t="n">
        <v>2</v>
      </c>
      <c r="F1178" s="55" t="s">
        <v>572</v>
      </c>
      <c r="G1178" s="0" t="n">
        <v>37.9</v>
      </c>
      <c r="H1178" s="0" t="n">
        <v>37</v>
      </c>
      <c r="I1178" s="55" t="s">
        <v>157</v>
      </c>
      <c r="J1178" s="0" t="n">
        <v>153</v>
      </c>
      <c r="K1178" s="0" t="n">
        <v>70</v>
      </c>
      <c r="L1178" s="0" t="n">
        <v>204</v>
      </c>
      <c r="M1178" s="0" t="n">
        <v>1406.28</v>
      </c>
      <c r="N1178" s="0" t="n">
        <v>22.23</v>
      </c>
      <c r="O1178" s="0" t="n">
        <v>41.64</v>
      </c>
      <c r="P1178" s="0" t="n">
        <v>4.56</v>
      </c>
      <c r="Q1178" s="0" t="n">
        <v>3.2</v>
      </c>
      <c r="T1178" s="0" t="n">
        <v>49.95</v>
      </c>
      <c r="U1178" s="0" t="n">
        <v>1386</v>
      </c>
      <c r="V1178" s="0" t="n">
        <v>4</v>
      </c>
      <c r="W1178" s="60" t="n">
        <v>46086</v>
      </c>
      <c r="X1178" s="55" t="n">
        <f aca="false">IF(I1178="Male",0,1)</f>
        <v>1</v>
      </c>
      <c r="Y1178" s="55" t="n">
        <f aca="false">IF(OR(I1178="DNB",I1178="Dry DNB"),1,0)</f>
        <v>0</v>
      </c>
      <c r="Z1178" s="55" t="n">
        <f aca="false">IF(ISNUMBER(W1178),A1178-W1178,"")</f>
        <v>224</v>
      </c>
      <c r="AA1178" s="55" t="n">
        <f aca="false">MATCH(A1178,DATAS,0)</f>
        <v>2</v>
      </c>
      <c r="AB1178" s="55" t="n">
        <f aca="false">IF(AND(E1178&gt;0,OR(AND(B1178&gt;=1,B1178&lt;=6),B1178=10)),1,0)</f>
        <v>1</v>
      </c>
      <c r="AC1178" s="55" t="n">
        <f aca="false">IF(AND(E1178&gt;0,B1178=10),1,0)</f>
        <v>0</v>
      </c>
      <c r="AD1178" s="55" t="n">
        <f aca="false">IF(AND(C1177=C1178,AA1177=AA1178-1),AB1177,"")</f>
        <v>1</v>
      </c>
      <c r="AE1178" s="55" t="n">
        <f aca="false">IF(AND(C1177=C1178,AA1177=AA1178-1),AC1177,"")</f>
        <v>0</v>
      </c>
      <c r="AF1178" s="55" t="n">
        <f aca="false">IF(AA1178=1,"",IF(AND(AB1178=1,AD1178&lt;&gt;1),1,0))</f>
        <v>0</v>
      </c>
      <c r="AG1178" s="55" t="n">
        <f aca="false">IF(AA1178=1,"",IF(AND(AC1178=1,AE1178&lt;&gt;1),1,0))</f>
        <v>0</v>
      </c>
      <c r="AH1178" s="60" t="str">
        <f aca="false">IF(AND(E1178&gt;0,AA1178&lt;2,NOT(AND(C1179=C1178,AA1179=AA1178+1))),INDEX(DATAS,AA1178+1),"")</f>
        <v/>
      </c>
      <c r="AI1178" s="60" t="str">
        <f aca="false">IF(AND(AC1178=1,AA1178&lt;2),IF(AND(C1179=C1178,AA1179=AA1178+1),IF(AC1179=1,"",INDEX(DATAS,AA1178+1)),INDEX(DATAS,AA1178+1)),"")</f>
        <v/>
      </c>
    </row>
    <row r="1179" customFormat="false" ht="15" hidden="false" customHeight="false" outlineLevel="0" collapsed="false">
      <c r="A1179" s="60" t="n">
        <v>46309</v>
      </c>
      <c r="B1179" s="0" t="n">
        <v>2</v>
      </c>
      <c r="C1179" s="0" t="n">
        <v>4417</v>
      </c>
      <c r="D1179" s="0" t="n">
        <v>259</v>
      </c>
      <c r="E1179" s="0" t="n">
        <v>2</v>
      </c>
      <c r="F1179" s="55" t="s">
        <v>573</v>
      </c>
      <c r="G1179" s="0" t="n">
        <v>51.6</v>
      </c>
      <c r="H1179" s="0" t="n">
        <v>52</v>
      </c>
      <c r="I1179" s="55" t="s">
        <v>187</v>
      </c>
      <c r="J1179" s="0" t="n">
        <v>259</v>
      </c>
      <c r="K1179" s="0" t="n">
        <v>77</v>
      </c>
      <c r="M1179" s="0" t="n">
        <v>1517.52</v>
      </c>
      <c r="N1179" s="0" t="n">
        <v>18.44</v>
      </c>
      <c r="O1179" s="0" t="n">
        <v>54.19</v>
      </c>
      <c r="P1179" s="0" t="n">
        <v>2.9</v>
      </c>
      <c r="Q1179" s="0" t="n">
        <v>4.02</v>
      </c>
      <c r="R1179" s="0" t="n">
        <v>5922</v>
      </c>
      <c r="S1179" s="0" t="n">
        <v>11320</v>
      </c>
      <c r="T1179" s="0" t="n">
        <v>67.5</v>
      </c>
      <c r="U1179" s="0" t="n">
        <v>1384</v>
      </c>
      <c r="V1179" s="0" t="n">
        <v>5</v>
      </c>
      <c r="W1179" s="60" t="n">
        <v>46303</v>
      </c>
      <c r="X1179" s="55" t="n">
        <f aca="false">IF(I1179="Male",0,1)</f>
        <v>1</v>
      </c>
      <c r="Y1179" s="55" t="n">
        <f aca="false">IF(OR(I1179="DNB",I1179="Dry DNB"),1,0)</f>
        <v>0</v>
      </c>
      <c r="Z1179" s="55" t="n">
        <f aca="false">IF(ISNUMBER(W1179),A1179-W1179,"")</f>
        <v>6</v>
      </c>
      <c r="AA1179" s="55" t="n">
        <f aca="false">MATCH(A1179,DATAS,0)</f>
        <v>1</v>
      </c>
      <c r="AB1179" s="55" t="n">
        <f aca="false">IF(AND(E1179&gt;0,OR(AND(B1179&gt;=1,B1179&lt;=6),B1179=10)),1,0)</f>
        <v>1</v>
      </c>
      <c r="AC1179" s="55" t="n">
        <f aca="false">IF(AND(E1179&gt;0,B1179=10),1,0)</f>
        <v>0</v>
      </c>
      <c r="AD1179" s="0" t="str">
        <f aca="false">IF(AND(C1178=C1179,AA1178=AA1179-1),AB1178,"")</f>
        <v/>
      </c>
      <c r="AE1179" s="0" t="str">
        <f aca="false">IF(AND(C1178=C1179,AA1178=AA1179-1),AC1178,"")</f>
        <v/>
      </c>
      <c r="AF1179" s="0" t="str">
        <f aca="false">IF(AA1179=1,"",IF(AND(AB1179=1,AD1179&lt;&gt;1),1,0))</f>
        <v/>
      </c>
      <c r="AG1179" s="0" t="str">
        <f aca="false">IF(AA1179=1,"",IF(AND(AC1179=1,AE1179&lt;&gt;1),1,0))</f>
        <v/>
      </c>
      <c r="AH1179" s="60" t="str">
        <f aca="false">IF(AND(E1179&gt;0,AA1179&lt;2,NOT(AND(C1180=C1179,AA1180=AA1179+1))),INDEX(DATAS,AA1179+1),"")</f>
        <v/>
      </c>
      <c r="AI1179" s="60" t="str">
        <f aca="false">IF(AND(AC1179=1,AA1179&lt;2),IF(AND(C1180=C1179,AA1180=AA1179+1),IF(AC1180=1,"",INDEX(DATAS,AA1179+1)),INDEX(DATAS,AA1179+1)),"")</f>
        <v/>
      </c>
    </row>
    <row r="1180" customFormat="false" ht="15" hidden="false" customHeight="false" outlineLevel="0" collapsed="false">
      <c r="A1180" s="60" t="n">
        <v>46310</v>
      </c>
      <c r="B1180" s="0" t="n">
        <v>2</v>
      </c>
      <c r="C1180" s="0" t="n">
        <v>4417</v>
      </c>
      <c r="D1180" s="0" t="n">
        <v>260</v>
      </c>
      <c r="E1180" s="0" t="n">
        <v>2</v>
      </c>
      <c r="F1180" s="55" t="s">
        <v>573</v>
      </c>
      <c r="G1180" s="0" t="n">
        <v>58.1</v>
      </c>
      <c r="H1180" s="0" t="n">
        <v>52</v>
      </c>
      <c r="I1180" s="55" t="s">
        <v>187</v>
      </c>
      <c r="J1180" s="0" t="n">
        <v>260</v>
      </c>
      <c r="K1180" s="0" t="n">
        <v>77</v>
      </c>
      <c r="M1180" s="0" t="n">
        <v>1517.52</v>
      </c>
      <c r="N1180" s="0" t="n">
        <v>18.44</v>
      </c>
      <c r="O1180" s="0" t="n">
        <v>54.19</v>
      </c>
      <c r="P1180" s="0" t="n">
        <v>2.9</v>
      </c>
      <c r="Q1180" s="0" t="n">
        <v>4.02</v>
      </c>
      <c r="T1180" s="0" t="n">
        <v>67.5</v>
      </c>
      <c r="U1180" s="0" t="n">
        <v>1385</v>
      </c>
      <c r="V1180" s="0" t="n">
        <v>5</v>
      </c>
      <c r="W1180" s="60" t="n">
        <v>46303</v>
      </c>
      <c r="X1180" s="55" t="n">
        <f aca="false">IF(I1180="Male",0,1)</f>
        <v>1</v>
      </c>
      <c r="Y1180" s="55" t="n">
        <f aca="false">IF(OR(I1180="DNB",I1180="Dry DNB"),1,0)</f>
        <v>0</v>
      </c>
      <c r="Z1180" s="55" t="n">
        <f aca="false">IF(ISNUMBER(W1180),A1180-W1180,"")</f>
        <v>7</v>
      </c>
      <c r="AA1180" s="55" t="n">
        <f aca="false">MATCH(A1180,DATAS,0)</f>
        <v>2</v>
      </c>
      <c r="AB1180" s="55" t="n">
        <f aca="false">IF(AND(E1180&gt;0,OR(AND(B1180&gt;=1,B1180&lt;=6),B1180=10)),1,0)</f>
        <v>1</v>
      </c>
      <c r="AC1180" s="55" t="n">
        <f aca="false">IF(AND(E1180&gt;0,B1180=10),1,0)</f>
        <v>0</v>
      </c>
      <c r="AD1180" s="55" t="n">
        <f aca="false">IF(AND(C1179=C1180,AA1179=AA1180-1),AB1179,"")</f>
        <v>1</v>
      </c>
      <c r="AE1180" s="55" t="n">
        <f aca="false">IF(AND(C1179=C1180,AA1179=AA1180-1),AC1179,"")</f>
        <v>0</v>
      </c>
      <c r="AF1180" s="55" t="n">
        <f aca="false">IF(AA1180=1,"",IF(AND(AB1180=1,AD1180&lt;&gt;1),1,0))</f>
        <v>0</v>
      </c>
      <c r="AG1180" s="55" t="n">
        <f aca="false">IF(AA1180=1,"",IF(AND(AC1180=1,AE1180&lt;&gt;1),1,0))</f>
        <v>0</v>
      </c>
      <c r="AH1180" s="60" t="str">
        <f aca="false">IF(AND(E1180&gt;0,AA1180&lt;2,NOT(AND(C1181=C1180,AA1181=AA1180+1))),INDEX(DATAS,AA1180+1),"")</f>
        <v/>
      </c>
      <c r="AI1180" s="60" t="str">
        <f aca="false">IF(AND(AC1180=1,AA1180&lt;2),IF(AND(C1181=C1180,AA1181=AA1180+1),IF(AC1181=1,"",INDEX(DATAS,AA1180+1)),INDEX(DATAS,AA1180+1)),"")</f>
        <v/>
      </c>
    </row>
    <row r="1181" customFormat="false" ht="15" hidden="false" customHeight="false" outlineLevel="0" collapsed="false">
      <c r="A1181" s="60" t="n">
        <v>46309</v>
      </c>
      <c r="B1181" s="0" t="n">
        <v>7</v>
      </c>
      <c r="C1181" s="0" t="n">
        <v>4418</v>
      </c>
      <c r="D1181" s="0" t="n">
        <v>393</v>
      </c>
      <c r="E1181" s="0" t="n">
        <v>2</v>
      </c>
      <c r="F1181" s="55" t="s">
        <v>573</v>
      </c>
      <c r="I1181" s="55" t="s">
        <v>162</v>
      </c>
      <c r="J1181" s="0" t="n">
        <v>170</v>
      </c>
      <c r="K1181" s="0" t="n">
        <v>65</v>
      </c>
      <c r="L1181" s="0" t="n">
        <v>245</v>
      </c>
      <c r="M1181" s="0" t="n">
        <v>1686.69</v>
      </c>
      <c r="N1181" s="0" t="n">
        <v>36.43</v>
      </c>
      <c r="O1181" s="0" t="n">
        <v>40.94</v>
      </c>
      <c r="P1181" s="0" t="n">
        <v>4.47</v>
      </c>
      <c r="Q1181" s="0" t="n">
        <v>3.47</v>
      </c>
      <c r="R1181" s="0" t="n">
        <v>5755</v>
      </c>
      <c r="S1181" s="0" t="n">
        <v>11902</v>
      </c>
      <c r="T1181" s="0" t="n">
        <v>61.6</v>
      </c>
      <c r="U1181" s="0" t="n">
        <v>1384</v>
      </c>
      <c r="V1181" s="0" t="n">
        <v>4</v>
      </c>
      <c r="W1181" s="60" t="n">
        <v>46065</v>
      </c>
      <c r="X1181" s="55" t="n">
        <f aca="false">IF(I1181="Male",0,1)</f>
        <v>1</v>
      </c>
      <c r="Y1181" s="55" t="n">
        <f aca="false">IF(OR(I1181="DNB",I1181="Dry DNB"),1,0)</f>
        <v>0</v>
      </c>
      <c r="Z1181" s="55" t="n">
        <f aca="false">IF(ISNUMBER(W1181),A1181-W1181,"")</f>
        <v>244</v>
      </c>
      <c r="AA1181" s="55" t="n">
        <f aca="false">MATCH(A1181,DATAS,0)</f>
        <v>1</v>
      </c>
      <c r="AB1181" s="55" t="n">
        <f aca="false">IF(AND(E1181&gt;0,OR(AND(B1181&gt;=1,B1181&lt;=6),B1181=10)),1,0)</f>
        <v>0</v>
      </c>
      <c r="AC1181" s="55" t="n">
        <f aca="false">IF(AND(E1181&gt;0,B1181=10),1,0)</f>
        <v>0</v>
      </c>
      <c r="AD1181" s="0" t="str">
        <f aca="false">IF(AND(C1180=C1181,AA1180=AA1181-1),AB1180,"")</f>
        <v/>
      </c>
      <c r="AE1181" s="0" t="str">
        <f aca="false">IF(AND(C1180=C1181,AA1180=AA1181-1),AC1180,"")</f>
        <v/>
      </c>
      <c r="AF1181" s="0" t="str">
        <f aca="false">IF(AA1181=1,"",IF(AND(AB1181=1,AD1181&lt;&gt;1),1,0))</f>
        <v/>
      </c>
      <c r="AG1181" s="0" t="str">
        <f aca="false">IF(AA1181=1,"",IF(AND(AC1181=1,AE1181&lt;&gt;1),1,0))</f>
        <v/>
      </c>
      <c r="AH1181" s="60" t="str">
        <f aca="false">IF(AND(E1181&gt;0,AA1181&lt;2,NOT(AND(C1182=C1181,AA1182=AA1181+1))),INDEX(DATAS,AA1181+1),"")</f>
        <v/>
      </c>
      <c r="AI1181" s="60" t="str">
        <f aca="false">IF(AND(AC1181=1,AA1181&lt;2),IF(AND(C1182=C1181,AA1182=AA1181+1),IF(AC1182=1,"",INDEX(DATAS,AA1181+1)),INDEX(DATAS,AA1181+1)),"")</f>
        <v/>
      </c>
    </row>
    <row r="1182" customFormat="false" ht="15" hidden="false" customHeight="false" outlineLevel="0" collapsed="false">
      <c r="A1182" s="60" t="n">
        <v>46310</v>
      </c>
      <c r="B1182" s="0" t="n">
        <v>7</v>
      </c>
      <c r="C1182" s="0" t="n">
        <v>4418</v>
      </c>
      <c r="D1182" s="0" t="n">
        <v>393</v>
      </c>
      <c r="E1182" s="0" t="n">
        <v>2</v>
      </c>
      <c r="F1182" s="55" t="s">
        <v>573</v>
      </c>
      <c r="I1182" s="55" t="s">
        <v>162</v>
      </c>
      <c r="J1182" s="0" t="n">
        <v>170</v>
      </c>
      <c r="K1182" s="0" t="n">
        <v>65</v>
      </c>
      <c r="L1182" s="0" t="n">
        <v>246</v>
      </c>
      <c r="M1182" s="0" t="n">
        <v>1686.69</v>
      </c>
      <c r="N1182" s="0" t="n">
        <v>36.43</v>
      </c>
      <c r="O1182" s="0" t="n">
        <v>40.94</v>
      </c>
      <c r="P1182" s="0" t="n">
        <v>4.47</v>
      </c>
      <c r="Q1182" s="0" t="n">
        <v>3.47</v>
      </c>
      <c r="T1182" s="0" t="n">
        <v>61.6</v>
      </c>
      <c r="U1182" s="0" t="n">
        <v>1385</v>
      </c>
      <c r="V1182" s="0" t="n">
        <v>4</v>
      </c>
      <c r="W1182" s="60" t="n">
        <v>46065</v>
      </c>
      <c r="X1182" s="55" t="n">
        <f aca="false">IF(I1182="Male",0,1)</f>
        <v>1</v>
      </c>
      <c r="Y1182" s="55" t="n">
        <f aca="false">IF(OR(I1182="DNB",I1182="Dry DNB"),1,0)</f>
        <v>0</v>
      </c>
      <c r="Z1182" s="55" t="n">
        <f aca="false">IF(ISNUMBER(W1182),A1182-W1182,"")</f>
        <v>245</v>
      </c>
      <c r="AA1182" s="55" t="n">
        <f aca="false">MATCH(A1182,DATAS,0)</f>
        <v>2</v>
      </c>
      <c r="AB1182" s="55" t="n">
        <f aca="false">IF(AND(E1182&gt;0,OR(AND(B1182&gt;=1,B1182&lt;=6),B1182=10)),1,0)</f>
        <v>0</v>
      </c>
      <c r="AC1182" s="55" t="n">
        <f aca="false">IF(AND(E1182&gt;0,B1182=10),1,0)</f>
        <v>0</v>
      </c>
      <c r="AD1182" s="55" t="n">
        <f aca="false">IF(AND(C1181=C1182,AA1181=AA1182-1),AB1181,"")</f>
        <v>0</v>
      </c>
      <c r="AE1182" s="55" t="n">
        <f aca="false">IF(AND(C1181=C1182,AA1181=AA1182-1),AC1181,"")</f>
        <v>0</v>
      </c>
      <c r="AF1182" s="55" t="n">
        <f aca="false">IF(AA1182=1,"",IF(AND(AB1182=1,AD1182&lt;&gt;1),1,0))</f>
        <v>0</v>
      </c>
      <c r="AG1182" s="55" t="n">
        <f aca="false">IF(AA1182=1,"",IF(AND(AC1182=1,AE1182&lt;&gt;1),1,0))</f>
        <v>0</v>
      </c>
      <c r="AH1182" s="60" t="str">
        <f aca="false">IF(AND(E1182&gt;0,AA1182&lt;2,NOT(AND(C1183=C1182,AA1183=AA1182+1))),INDEX(DATAS,AA1182+1),"")</f>
        <v/>
      </c>
      <c r="AI1182" s="60" t="str">
        <f aca="false">IF(AND(AC1182=1,AA1182&lt;2),IF(AND(C1183=C1182,AA1183=AA1182+1),IF(AC1183=1,"",INDEX(DATAS,AA1182+1)),INDEX(DATAS,AA1182+1)),"")</f>
        <v/>
      </c>
    </row>
    <row r="1183" customFormat="false" ht="15" hidden="false" customHeight="false" outlineLevel="0" collapsed="false">
      <c r="A1183" s="60" t="n">
        <v>46309</v>
      </c>
      <c r="B1183" s="0" t="n">
        <v>5</v>
      </c>
      <c r="C1183" s="0" t="n">
        <v>4419</v>
      </c>
      <c r="D1183" s="0" t="n">
        <v>212</v>
      </c>
      <c r="E1183" s="0" t="n">
        <v>2</v>
      </c>
      <c r="F1183" s="55" t="s">
        <v>573</v>
      </c>
      <c r="G1183" s="0" t="n">
        <v>28.9</v>
      </c>
      <c r="H1183" s="0" t="n">
        <v>32</v>
      </c>
      <c r="I1183" s="55" t="s">
        <v>157</v>
      </c>
      <c r="J1183" s="0" t="n">
        <v>65</v>
      </c>
      <c r="K1183" s="0" t="n">
        <v>65</v>
      </c>
      <c r="L1183" s="0" t="n">
        <v>147</v>
      </c>
      <c r="M1183" s="0" t="n">
        <v>1096.51</v>
      </c>
      <c r="N1183" s="0" t="n">
        <v>35.23</v>
      </c>
      <c r="O1183" s="0" t="n">
        <v>30.49</v>
      </c>
      <c r="P1183" s="0" t="n">
        <v>5.46</v>
      </c>
      <c r="Q1183" s="0" t="n">
        <v>3.77</v>
      </c>
      <c r="R1183" s="0" t="n">
        <v>4850</v>
      </c>
      <c r="S1183" s="0" t="n">
        <v>8389</v>
      </c>
      <c r="T1183" s="0" t="n">
        <v>56.15</v>
      </c>
      <c r="U1183" s="0" t="n">
        <v>1384</v>
      </c>
      <c r="V1183" s="0" t="n">
        <v>1</v>
      </c>
      <c r="W1183" s="60" t="n">
        <v>46163</v>
      </c>
      <c r="X1183" s="55" t="n">
        <f aca="false">IF(I1183="Male",0,1)</f>
        <v>1</v>
      </c>
      <c r="Y1183" s="55" t="n">
        <f aca="false">IF(OR(I1183="DNB",I1183="Dry DNB"),1,0)</f>
        <v>0</v>
      </c>
      <c r="Z1183" s="55" t="n">
        <f aca="false">IF(ISNUMBER(W1183),A1183-W1183,"")</f>
        <v>146</v>
      </c>
      <c r="AA1183" s="55" t="n">
        <f aca="false">MATCH(A1183,DATAS,0)</f>
        <v>1</v>
      </c>
      <c r="AB1183" s="55" t="n">
        <f aca="false">IF(AND(E1183&gt;0,OR(AND(B1183&gt;=1,B1183&lt;=6),B1183=10)),1,0)</f>
        <v>1</v>
      </c>
      <c r="AC1183" s="55" t="n">
        <f aca="false">IF(AND(E1183&gt;0,B1183=10),1,0)</f>
        <v>0</v>
      </c>
      <c r="AD1183" s="0" t="str">
        <f aca="false">IF(AND(C1182=C1183,AA1182=AA1183-1),AB1182,"")</f>
        <v/>
      </c>
      <c r="AE1183" s="0" t="str">
        <f aca="false">IF(AND(C1182=C1183,AA1182=AA1183-1),AC1182,"")</f>
        <v/>
      </c>
      <c r="AF1183" s="0" t="str">
        <f aca="false">IF(AA1183=1,"",IF(AND(AB1183=1,AD1183&lt;&gt;1),1,0))</f>
        <v/>
      </c>
      <c r="AG1183" s="0" t="str">
        <f aca="false">IF(AA1183=1,"",IF(AND(AC1183=1,AE1183&lt;&gt;1),1,0))</f>
        <v/>
      </c>
      <c r="AH1183" s="60" t="str">
        <f aca="false">IF(AND(E1183&gt;0,AA1183&lt;2,NOT(AND(C1184=C1183,AA1184=AA1183+1))),INDEX(DATAS,AA1183+1),"")</f>
        <v/>
      </c>
      <c r="AI1183" s="60" t="str">
        <f aca="false">IF(AND(AC1183=1,AA1183&lt;2),IF(AND(C1184=C1183,AA1184=AA1183+1),IF(AC1184=1,"",INDEX(DATAS,AA1183+1)),INDEX(DATAS,AA1183+1)),"")</f>
        <v/>
      </c>
    </row>
    <row r="1184" customFormat="false" ht="15" hidden="false" customHeight="false" outlineLevel="0" collapsed="false">
      <c r="A1184" s="60" t="n">
        <v>46310</v>
      </c>
      <c r="B1184" s="0" t="n">
        <v>5</v>
      </c>
      <c r="C1184" s="0" t="n">
        <v>4419</v>
      </c>
      <c r="D1184" s="0" t="n">
        <v>213</v>
      </c>
      <c r="E1184" s="0" t="n">
        <v>2</v>
      </c>
      <c r="F1184" s="55" t="s">
        <v>573</v>
      </c>
      <c r="G1184" s="0" t="n">
        <v>29.2</v>
      </c>
      <c r="H1184" s="0" t="n">
        <v>31</v>
      </c>
      <c r="I1184" s="55" t="s">
        <v>157</v>
      </c>
      <c r="J1184" s="0" t="n">
        <v>65</v>
      </c>
      <c r="K1184" s="0" t="n">
        <v>65</v>
      </c>
      <c r="L1184" s="0" t="n">
        <v>148</v>
      </c>
      <c r="M1184" s="0" t="n">
        <v>1096.51</v>
      </c>
      <c r="N1184" s="0" t="n">
        <v>35.23</v>
      </c>
      <c r="O1184" s="0" t="n">
        <v>30.49</v>
      </c>
      <c r="P1184" s="0" t="n">
        <v>5.46</v>
      </c>
      <c r="Q1184" s="0" t="n">
        <v>3.77</v>
      </c>
      <c r="T1184" s="0" t="n">
        <v>56.15</v>
      </c>
      <c r="U1184" s="0" t="n">
        <v>1385</v>
      </c>
      <c r="V1184" s="0" t="n">
        <v>1</v>
      </c>
      <c r="W1184" s="60" t="n">
        <v>46163</v>
      </c>
      <c r="X1184" s="55" t="n">
        <f aca="false">IF(I1184="Male",0,1)</f>
        <v>1</v>
      </c>
      <c r="Y1184" s="55" t="n">
        <f aca="false">IF(OR(I1184="DNB",I1184="Dry DNB"),1,0)</f>
        <v>0</v>
      </c>
      <c r="Z1184" s="55" t="n">
        <f aca="false">IF(ISNUMBER(W1184),A1184-W1184,"")</f>
        <v>147</v>
      </c>
      <c r="AA1184" s="55" t="n">
        <f aca="false">MATCH(A1184,DATAS,0)</f>
        <v>2</v>
      </c>
      <c r="AB1184" s="55" t="n">
        <f aca="false">IF(AND(E1184&gt;0,OR(AND(B1184&gt;=1,B1184&lt;=6),B1184=10)),1,0)</f>
        <v>1</v>
      </c>
      <c r="AC1184" s="55" t="n">
        <f aca="false">IF(AND(E1184&gt;0,B1184=10),1,0)</f>
        <v>0</v>
      </c>
      <c r="AD1184" s="55" t="n">
        <f aca="false">IF(AND(C1183=C1184,AA1183=AA1184-1),AB1183,"")</f>
        <v>1</v>
      </c>
      <c r="AE1184" s="55" t="n">
        <f aca="false">IF(AND(C1183=C1184,AA1183=AA1184-1),AC1183,"")</f>
        <v>0</v>
      </c>
      <c r="AF1184" s="55" t="n">
        <f aca="false">IF(AA1184=1,"",IF(AND(AB1184=1,AD1184&lt;&gt;1),1,0))</f>
        <v>0</v>
      </c>
      <c r="AG1184" s="55" t="n">
        <f aca="false">IF(AA1184=1,"",IF(AND(AC1184=1,AE1184&lt;&gt;1),1,0))</f>
        <v>0</v>
      </c>
      <c r="AH1184" s="60" t="str">
        <f aca="false">IF(AND(E1184&gt;0,AA1184&lt;2,NOT(AND(C1185=C1184,AA1185=AA1184+1))),INDEX(DATAS,AA1184+1),"")</f>
        <v/>
      </c>
      <c r="AI1184" s="60" t="str">
        <f aca="false">IF(AND(AC1184=1,AA1184&lt;2),IF(AND(C1185=C1184,AA1185=AA1184+1),IF(AC1185=1,"",INDEX(DATAS,AA1184+1)),INDEX(DATAS,AA1184+1)),"")</f>
        <v/>
      </c>
    </row>
    <row r="1185" customFormat="false" ht="15" hidden="false" customHeight="false" outlineLevel="0" collapsed="false">
      <c r="A1185" s="60" t="n">
        <v>46309</v>
      </c>
      <c r="B1185" s="0" t="n">
        <v>5</v>
      </c>
      <c r="C1185" s="0" t="n">
        <v>4420</v>
      </c>
      <c r="D1185" s="0" t="n">
        <v>417</v>
      </c>
      <c r="E1185" s="0" t="n">
        <v>2</v>
      </c>
      <c r="F1185" s="55" t="s">
        <v>573</v>
      </c>
      <c r="H1185" s="0" t="n">
        <v>22</v>
      </c>
      <c r="I1185" s="55" t="s">
        <v>157</v>
      </c>
      <c r="J1185" s="0" t="n">
        <v>299</v>
      </c>
      <c r="K1185" s="0" t="n">
        <v>67</v>
      </c>
      <c r="L1185" s="0" t="n">
        <v>118</v>
      </c>
      <c r="M1185" s="0" t="n">
        <v>1392.92</v>
      </c>
      <c r="N1185" s="0" t="n">
        <v>50.5</v>
      </c>
      <c r="O1185" s="0" t="n">
        <v>35.68</v>
      </c>
      <c r="P1185" s="0" t="n">
        <v>4.7</v>
      </c>
      <c r="Q1185" s="0" t="n">
        <v>3.77</v>
      </c>
      <c r="R1185" s="0" t="n">
        <v>5371</v>
      </c>
      <c r="S1185" s="0" t="n">
        <v>11088</v>
      </c>
      <c r="T1185" s="0" t="n">
        <v>64.2</v>
      </c>
      <c r="U1185" s="0" t="n">
        <v>1384</v>
      </c>
      <c r="V1185" s="0" t="n">
        <v>11</v>
      </c>
      <c r="W1185" s="60" t="n">
        <v>46191</v>
      </c>
      <c r="X1185" s="55" t="n">
        <f aca="false">IF(I1185="Male",0,1)</f>
        <v>1</v>
      </c>
      <c r="Y1185" s="55" t="n">
        <f aca="false">IF(OR(I1185="DNB",I1185="Dry DNB"),1,0)</f>
        <v>0</v>
      </c>
      <c r="Z1185" s="55" t="n">
        <f aca="false">IF(ISNUMBER(W1185),A1185-W1185,"")</f>
        <v>118</v>
      </c>
      <c r="AA1185" s="55" t="n">
        <f aca="false">MATCH(A1185,DATAS,0)</f>
        <v>1</v>
      </c>
      <c r="AB1185" s="55" t="n">
        <f aca="false">IF(AND(E1185&gt;0,OR(AND(B1185&gt;=1,B1185&lt;=6),B1185=10)),1,0)</f>
        <v>1</v>
      </c>
      <c r="AC1185" s="55" t="n">
        <f aca="false">IF(AND(E1185&gt;0,B1185=10),1,0)</f>
        <v>0</v>
      </c>
      <c r="AD1185" s="0" t="str">
        <f aca="false">IF(AND(C1184=C1185,AA1184=AA1185-1),AB1184,"")</f>
        <v/>
      </c>
      <c r="AE1185" s="0" t="str">
        <f aca="false">IF(AND(C1184=C1185,AA1184=AA1185-1),AC1184,"")</f>
        <v/>
      </c>
      <c r="AF1185" s="0" t="str">
        <f aca="false">IF(AA1185=1,"",IF(AND(AB1185=1,AD1185&lt;&gt;1),1,0))</f>
        <v/>
      </c>
      <c r="AG1185" s="0" t="str">
        <f aca="false">IF(AA1185=1,"",IF(AND(AC1185=1,AE1185&lt;&gt;1),1,0))</f>
        <v/>
      </c>
      <c r="AH1185" s="60" t="str">
        <f aca="false">IF(AND(E1185&gt;0,AA1185&lt;2,NOT(AND(C1186=C1185,AA1186=AA1185+1))),INDEX(DATAS,AA1185+1),"")</f>
        <v/>
      </c>
      <c r="AI1185" s="60" t="str">
        <f aca="false">IF(AND(AC1185=1,AA1185&lt;2),IF(AND(C1186=C1185,AA1186=AA1185+1),IF(AC1186=1,"",INDEX(DATAS,AA1185+1)),INDEX(DATAS,AA1185+1)),"")</f>
        <v/>
      </c>
    </row>
    <row r="1186" customFormat="false" ht="15" hidden="false" customHeight="false" outlineLevel="0" collapsed="false">
      <c r="A1186" s="60" t="n">
        <v>46310</v>
      </c>
      <c r="B1186" s="0" t="n">
        <v>5</v>
      </c>
      <c r="C1186" s="0" t="n">
        <v>4420</v>
      </c>
      <c r="D1186" s="0" t="n">
        <v>418</v>
      </c>
      <c r="E1186" s="0" t="n">
        <v>2</v>
      </c>
      <c r="F1186" s="55" t="s">
        <v>573</v>
      </c>
      <c r="G1186" s="0" t="n">
        <v>28.3</v>
      </c>
      <c r="H1186" s="0" t="n">
        <v>24</v>
      </c>
      <c r="I1186" s="55" t="s">
        <v>157</v>
      </c>
      <c r="J1186" s="0" t="n">
        <v>299</v>
      </c>
      <c r="K1186" s="0" t="n">
        <v>67</v>
      </c>
      <c r="L1186" s="0" t="n">
        <v>119</v>
      </c>
      <c r="M1186" s="0" t="n">
        <v>1392.92</v>
      </c>
      <c r="N1186" s="0" t="n">
        <v>50.5</v>
      </c>
      <c r="O1186" s="0" t="n">
        <v>35.68</v>
      </c>
      <c r="P1186" s="0" t="n">
        <v>4.7</v>
      </c>
      <c r="Q1186" s="0" t="n">
        <v>3.77</v>
      </c>
      <c r="T1186" s="0" t="n">
        <v>64.2</v>
      </c>
      <c r="U1186" s="0" t="n">
        <v>1385</v>
      </c>
      <c r="V1186" s="0" t="n">
        <v>11</v>
      </c>
      <c r="W1186" s="60" t="n">
        <v>46191</v>
      </c>
      <c r="X1186" s="55" t="n">
        <f aca="false">IF(I1186="Male",0,1)</f>
        <v>1</v>
      </c>
      <c r="Y1186" s="55" t="n">
        <f aca="false">IF(OR(I1186="DNB",I1186="Dry DNB"),1,0)</f>
        <v>0</v>
      </c>
      <c r="Z1186" s="55" t="n">
        <f aca="false">IF(ISNUMBER(W1186),A1186-W1186,"")</f>
        <v>119</v>
      </c>
      <c r="AA1186" s="55" t="n">
        <f aca="false">MATCH(A1186,DATAS,0)</f>
        <v>2</v>
      </c>
      <c r="AB1186" s="55" t="n">
        <f aca="false">IF(AND(E1186&gt;0,OR(AND(B1186&gt;=1,B1186&lt;=6),B1186=10)),1,0)</f>
        <v>1</v>
      </c>
      <c r="AC1186" s="55" t="n">
        <f aca="false">IF(AND(E1186&gt;0,B1186=10),1,0)</f>
        <v>0</v>
      </c>
      <c r="AD1186" s="55" t="n">
        <f aca="false">IF(AND(C1185=C1186,AA1185=AA1186-1),AB1185,"")</f>
        <v>1</v>
      </c>
      <c r="AE1186" s="55" t="n">
        <f aca="false">IF(AND(C1185=C1186,AA1185=AA1186-1),AC1185,"")</f>
        <v>0</v>
      </c>
      <c r="AF1186" s="55" t="n">
        <f aca="false">IF(AA1186=1,"",IF(AND(AB1186=1,AD1186&lt;&gt;1),1,0))</f>
        <v>0</v>
      </c>
      <c r="AG1186" s="55" t="n">
        <f aca="false">IF(AA1186=1,"",IF(AND(AC1186=1,AE1186&lt;&gt;1),1,0))</f>
        <v>0</v>
      </c>
      <c r="AH1186" s="60" t="str">
        <f aca="false">IF(AND(E1186&gt;0,AA1186&lt;2,NOT(AND(C1187=C1186,AA1187=AA1186+1))),INDEX(DATAS,AA1186+1),"")</f>
        <v/>
      </c>
      <c r="AI1186" s="60" t="str">
        <f aca="false">IF(AND(AC1186=1,AA1186&lt;2),IF(AND(C1187=C1186,AA1187=AA1186+1),IF(AC1187=1,"",INDEX(DATAS,AA1186+1)),INDEX(DATAS,AA1186+1)),"")</f>
        <v/>
      </c>
    </row>
    <row r="1187" customFormat="false" ht="15" hidden="false" customHeight="false" outlineLevel="0" collapsed="false">
      <c r="A1187" s="60" t="n">
        <v>46309</v>
      </c>
      <c r="B1187" s="0" t="n">
        <v>3</v>
      </c>
      <c r="C1187" s="0" t="n">
        <v>4422</v>
      </c>
      <c r="D1187" s="0" t="n">
        <v>17</v>
      </c>
      <c r="E1187" s="0" t="n">
        <v>3</v>
      </c>
      <c r="F1187" s="55" t="s">
        <v>574</v>
      </c>
      <c r="G1187" s="0" t="n">
        <v>58.6</v>
      </c>
      <c r="H1187" s="0" t="n">
        <v>55</v>
      </c>
      <c r="I1187" s="55" t="s">
        <v>166</v>
      </c>
      <c r="J1187" s="0" t="n">
        <v>17</v>
      </c>
      <c r="M1187" s="0" t="n">
        <v>236.97</v>
      </c>
      <c r="N1187" s="0" t="n">
        <v>15.39</v>
      </c>
      <c r="O1187" s="0" t="n">
        <v>21.9</v>
      </c>
      <c r="R1187" s="0" t="n">
        <v>4103</v>
      </c>
      <c r="S1187" s="0" t="n">
        <v>8248</v>
      </c>
      <c r="U1187" s="0" t="n">
        <v>1381</v>
      </c>
      <c r="V1187" s="0" t="n">
        <v>0</v>
      </c>
      <c r="X1187" s="55" t="n">
        <f aca="false">IF(I1187="Male",0,1)</f>
        <v>1</v>
      </c>
      <c r="Y1187" s="55" t="n">
        <f aca="false">IF(OR(I1187="DNB",I1187="Dry DNB"),1,0)</f>
        <v>0</v>
      </c>
      <c r="Z1187" s="0" t="str">
        <f aca="false">IF(ISNUMBER(W1187),A1187-W1187,"")</f>
        <v/>
      </c>
      <c r="AA1187" s="55" t="n">
        <f aca="false">MATCH(A1187,DATAS,0)</f>
        <v>1</v>
      </c>
      <c r="AB1187" s="55" t="n">
        <f aca="false">IF(AND(E1187&gt;0,OR(AND(B1187&gt;=1,B1187&lt;=6),B1187=10)),1,0)</f>
        <v>1</v>
      </c>
      <c r="AC1187" s="55" t="n">
        <f aca="false">IF(AND(E1187&gt;0,B1187=10),1,0)</f>
        <v>0</v>
      </c>
      <c r="AD1187" s="0" t="str">
        <f aca="false">IF(AND(C1186=C1187,AA1186=AA1187-1),AB1186,"")</f>
        <v/>
      </c>
      <c r="AE1187" s="0" t="str">
        <f aca="false">IF(AND(C1186=C1187,AA1186=AA1187-1),AC1186,"")</f>
        <v/>
      </c>
      <c r="AF1187" s="0" t="str">
        <f aca="false">IF(AA1187=1,"",IF(AND(AB1187=1,AD1187&lt;&gt;1),1,0))</f>
        <v/>
      </c>
      <c r="AG1187" s="0" t="str">
        <f aca="false">IF(AA1187=1,"",IF(AND(AC1187=1,AE1187&lt;&gt;1),1,0))</f>
        <v/>
      </c>
      <c r="AH1187" s="60" t="str">
        <f aca="false">IF(AND(E1187&gt;0,AA1187&lt;2,NOT(AND(C1188=C1187,AA1188=AA1187+1))),INDEX(DATAS,AA1187+1),"")</f>
        <v/>
      </c>
      <c r="AI1187" s="60" t="str">
        <f aca="false">IF(AND(AC1187=1,AA1187&lt;2),IF(AND(C1188=C1187,AA1188=AA1187+1),IF(AC1188=1,"",INDEX(DATAS,AA1187+1)),INDEX(DATAS,AA1187+1)),"")</f>
        <v/>
      </c>
    </row>
    <row r="1188" customFormat="false" ht="15" hidden="false" customHeight="false" outlineLevel="0" collapsed="false">
      <c r="A1188" s="60" t="n">
        <v>46310</v>
      </c>
      <c r="B1188" s="0" t="n">
        <v>3</v>
      </c>
      <c r="C1188" s="0" t="n">
        <v>4422</v>
      </c>
      <c r="D1188" s="0" t="n">
        <v>18</v>
      </c>
      <c r="E1188" s="0" t="n">
        <v>3</v>
      </c>
      <c r="F1188" s="55" t="s">
        <v>574</v>
      </c>
      <c r="G1188" s="0" t="n">
        <v>55.8</v>
      </c>
      <c r="H1188" s="0" t="n">
        <v>56</v>
      </c>
      <c r="I1188" s="55" t="s">
        <v>166</v>
      </c>
      <c r="J1188" s="0" t="n">
        <v>18</v>
      </c>
      <c r="M1188" s="0" t="n">
        <v>236.97</v>
      </c>
      <c r="N1188" s="0" t="n">
        <v>15.39</v>
      </c>
      <c r="O1188" s="0" t="n">
        <v>21.9</v>
      </c>
      <c r="U1188" s="0" t="n">
        <v>1382</v>
      </c>
      <c r="V1188" s="0" t="n">
        <v>0</v>
      </c>
      <c r="X1188" s="55" t="n">
        <f aca="false">IF(I1188="Male",0,1)</f>
        <v>1</v>
      </c>
      <c r="Y1188" s="55" t="n">
        <f aca="false">IF(OR(I1188="DNB",I1188="Dry DNB"),1,0)</f>
        <v>0</v>
      </c>
      <c r="Z1188" s="0" t="str">
        <f aca="false">IF(ISNUMBER(W1188),A1188-W1188,"")</f>
        <v/>
      </c>
      <c r="AA1188" s="55" t="n">
        <f aca="false">MATCH(A1188,DATAS,0)</f>
        <v>2</v>
      </c>
      <c r="AB1188" s="55" t="n">
        <f aca="false">IF(AND(E1188&gt;0,OR(AND(B1188&gt;=1,B1188&lt;=6),B1188=10)),1,0)</f>
        <v>1</v>
      </c>
      <c r="AC1188" s="55" t="n">
        <f aca="false">IF(AND(E1188&gt;0,B1188=10),1,0)</f>
        <v>0</v>
      </c>
      <c r="AD1188" s="55" t="n">
        <f aca="false">IF(AND(C1187=C1188,AA1187=AA1188-1),AB1187,"")</f>
        <v>1</v>
      </c>
      <c r="AE1188" s="55" t="n">
        <f aca="false">IF(AND(C1187=C1188,AA1187=AA1188-1),AC1187,"")</f>
        <v>0</v>
      </c>
      <c r="AF1188" s="55" t="n">
        <f aca="false">IF(AA1188=1,"",IF(AND(AB1188=1,AD1188&lt;&gt;1),1,0))</f>
        <v>0</v>
      </c>
      <c r="AG1188" s="55" t="n">
        <f aca="false">IF(AA1188=1,"",IF(AND(AC1188=1,AE1188&lt;&gt;1),1,0))</f>
        <v>0</v>
      </c>
      <c r="AH1188" s="60" t="str">
        <f aca="false">IF(AND(E1188&gt;0,AA1188&lt;2,NOT(AND(C1189=C1188,AA1189=AA1188+1))),INDEX(DATAS,AA1188+1),"")</f>
        <v/>
      </c>
      <c r="AI1188" s="60" t="str">
        <f aca="false">IF(AND(AC1188=1,AA1188&lt;2),IF(AND(C1189=C1188,AA1189=AA1188+1),IF(AC1189=1,"",INDEX(DATAS,AA1188+1)),INDEX(DATAS,AA1188+1)),"")</f>
        <v/>
      </c>
    </row>
    <row r="1189" customFormat="false" ht="15" hidden="false" customHeight="false" outlineLevel="0" collapsed="false">
      <c r="A1189" s="60" t="n">
        <v>46309</v>
      </c>
      <c r="B1189" s="0" t="n">
        <v>6</v>
      </c>
      <c r="C1189" s="0" t="n">
        <v>4424</v>
      </c>
      <c r="D1189" s="0" t="n">
        <v>686</v>
      </c>
      <c r="E1189" s="0" t="n">
        <v>1</v>
      </c>
      <c r="F1189" s="55" t="s">
        <v>575</v>
      </c>
      <c r="G1189" s="0" t="n">
        <v>20.6</v>
      </c>
      <c r="H1189" s="0" t="n">
        <v>19</v>
      </c>
      <c r="I1189" s="55" t="s">
        <v>157</v>
      </c>
      <c r="J1189" s="0" t="n">
        <v>631</v>
      </c>
      <c r="K1189" s="0" t="n">
        <v>71</v>
      </c>
      <c r="L1189" s="0" t="n">
        <v>55</v>
      </c>
      <c r="M1189" s="0" t="n">
        <v>668.06</v>
      </c>
      <c r="N1189" s="0" t="n">
        <v>61.04</v>
      </c>
      <c r="O1189" s="0" t="n">
        <v>20.53</v>
      </c>
      <c r="P1189" s="0" t="n">
        <v>6.01</v>
      </c>
      <c r="Q1189" s="0" t="n">
        <v>4.68</v>
      </c>
      <c r="R1189" s="0" t="n">
        <v>4022</v>
      </c>
      <c r="S1189" s="0" t="n">
        <v>8891</v>
      </c>
      <c r="T1189" s="0" t="n">
        <v>53.9</v>
      </c>
      <c r="U1189" s="0" t="n">
        <v>1380</v>
      </c>
      <c r="V1189" s="0" t="n">
        <v>13</v>
      </c>
      <c r="W1189" s="60" t="n">
        <v>46234</v>
      </c>
      <c r="X1189" s="55" t="n">
        <f aca="false">IF(I1189="Male",0,1)</f>
        <v>1</v>
      </c>
      <c r="Y1189" s="55" t="n">
        <f aca="false">IF(OR(I1189="DNB",I1189="Dry DNB"),1,0)</f>
        <v>0</v>
      </c>
      <c r="Z1189" s="55" t="n">
        <f aca="false">IF(ISNUMBER(W1189),A1189-W1189,"")</f>
        <v>75</v>
      </c>
      <c r="AA1189" s="55" t="n">
        <f aca="false">MATCH(A1189,DATAS,0)</f>
        <v>1</v>
      </c>
      <c r="AB1189" s="55" t="n">
        <f aca="false">IF(AND(E1189&gt;0,OR(AND(B1189&gt;=1,B1189&lt;=6),B1189=10)),1,0)</f>
        <v>1</v>
      </c>
      <c r="AC1189" s="55" t="n">
        <f aca="false">IF(AND(E1189&gt;0,B1189=10),1,0)</f>
        <v>0</v>
      </c>
      <c r="AD1189" s="0" t="str">
        <f aca="false">IF(AND(C1188=C1189,AA1188=AA1189-1),AB1188,"")</f>
        <v/>
      </c>
      <c r="AE1189" s="0" t="str">
        <f aca="false">IF(AND(C1188=C1189,AA1188=AA1189-1),AC1188,"")</f>
        <v/>
      </c>
      <c r="AF1189" s="0" t="str">
        <f aca="false">IF(AA1189=1,"",IF(AND(AB1189=1,AD1189&lt;&gt;1),1,0))</f>
        <v/>
      </c>
      <c r="AG1189" s="0" t="str">
        <f aca="false">IF(AA1189=1,"",IF(AND(AC1189=1,AE1189&lt;&gt;1),1,0))</f>
        <v/>
      </c>
      <c r="AH1189" s="60" t="str">
        <f aca="false">IF(AND(E1189&gt;0,AA1189&lt;2,NOT(AND(C1190=C1189,AA1190=AA1189+1))),INDEX(DATAS,AA1189+1),"")</f>
        <v/>
      </c>
      <c r="AI1189" s="60" t="str">
        <f aca="false">IF(AND(AC1189=1,AA1189&lt;2),IF(AND(C1190=C1189,AA1190=AA1189+1),IF(AC1190=1,"",INDEX(DATAS,AA1189+1)),INDEX(DATAS,AA1189+1)),"")</f>
        <v/>
      </c>
    </row>
    <row r="1190" customFormat="false" ht="15" hidden="false" customHeight="false" outlineLevel="0" collapsed="false">
      <c r="A1190" s="60" t="n">
        <v>46310</v>
      </c>
      <c r="B1190" s="0" t="n">
        <v>6</v>
      </c>
      <c r="C1190" s="0" t="n">
        <v>4424</v>
      </c>
      <c r="D1190" s="0" t="n">
        <v>687</v>
      </c>
      <c r="E1190" s="0" t="n">
        <v>1</v>
      </c>
      <c r="F1190" s="55" t="s">
        <v>575</v>
      </c>
      <c r="G1190" s="0" t="n">
        <v>21.2</v>
      </c>
      <c r="H1190" s="0" t="n">
        <v>19</v>
      </c>
      <c r="I1190" s="55" t="s">
        <v>157</v>
      </c>
      <c r="J1190" s="0" t="n">
        <v>631</v>
      </c>
      <c r="K1190" s="0" t="n">
        <v>71</v>
      </c>
      <c r="L1190" s="0" t="n">
        <v>56</v>
      </c>
      <c r="M1190" s="0" t="n">
        <v>668.06</v>
      </c>
      <c r="N1190" s="0" t="n">
        <v>61.04</v>
      </c>
      <c r="O1190" s="0" t="n">
        <v>20.53</v>
      </c>
      <c r="P1190" s="0" t="n">
        <v>6.01</v>
      </c>
      <c r="Q1190" s="0" t="n">
        <v>4.68</v>
      </c>
      <c r="T1190" s="0" t="n">
        <v>53.9</v>
      </c>
      <c r="U1190" s="0" t="n">
        <v>1381</v>
      </c>
      <c r="V1190" s="0" t="n">
        <v>13</v>
      </c>
      <c r="W1190" s="60" t="n">
        <v>46234</v>
      </c>
      <c r="X1190" s="55" t="n">
        <f aca="false">IF(I1190="Male",0,1)</f>
        <v>1</v>
      </c>
      <c r="Y1190" s="55" t="n">
        <f aca="false">IF(OR(I1190="DNB",I1190="Dry DNB"),1,0)</f>
        <v>0</v>
      </c>
      <c r="Z1190" s="55" t="n">
        <f aca="false">IF(ISNUMBER(W1190),A1190-W1190,"")</f>
        <v>76</v>
      </c>
      <c r="AA1190" s="55" t="n">
        <f aca="false">MATCH(A1190,DATAS,0)</f>
        <v>2</v>
      </c>
      <c r="AB1190" s="55" t="n">
        <f aca="false">IF(AND(E1190&gt;0,OR(AND(B1190&gt;=1,B1190&lt;=6),B1190=10)),1,0)</f>
        <v>1</v>
      </c>
      <c r="AC1190" s="55" t="n">
        <f aca="false">IF(AND(E1190&gt;0,B1190=10),1,0)</f>
        <v>0</v>
      </c>
      <c r="AD1190" s="55" t="n">
        <f aca="false">IF(AND(C1189=C1190,AA1189=AA1190-1),AB1189,"")</f>
        <v>1</v>
      </c>
      <c r="AE1190" s="55" t="n">
        <f aca="false">IF(AND(C1189=C1190,AA1189=AA1190-1),AC1189,"")</f>
        <v>0</v>
      </c>
      <c r="AF1190" s="55" t="n">
        <f aca="false">IF(AA1190=1,"",IF(AND(AB1190=1,AD1190&lt;&gt;1),1,0))</f>
        <v>0</v>
      </c>
      <c r="AG1190" s="55" t="n">
        <f aca="false">IF(AA1190=1,"",IF(AND(AC1190=1,AE1190&lt;&gt;1),1,0))</f>
        <v>0</v>
      </c>
      <c r="AH1190" s="60" t="str">
        <f aca="false">IF(AND(E1190&gt;0,AA1190&lt;2,NOT(AND(C1191=C1190,AA1191=AA1190+1))),INDEX(DATAS,AA1190+1),"")</f>
        <v/>
      </c>
      <c r="AI1190" s="60" t="str">
        <f aca="false">IF(AND(AC1190=1,AA1190&lt;2),IF(AND(C1191=C1190,AA1191=AA1190+1),IF(AC1191=1,"",INDEX(DATAS,AA1190+1)),INDEX(DATAS,AA1190+1)),"")</f>
        <v/>
      </c>
    </row>
    <row r="1191" customFormat="false" ht="15" hidden="false" customHeight="false" outlineLevel="0" collapsed="false">
      <c r="A1191" s="60" t="n">
        <v>46309</v>
      </c>
      <c r="B1191" s="0" t="n">
        <v>5</v>
      </c>
      <c r="C1191" s="0" t="n">
        <v>4425</v>
      </c>
      <c r="D1191" s="0" t="n">
        <v>370</v>
      </c>
      <c r="E1191" s="0" t="n">
        <v>2</v>
      </c>
      <c r="F1191" s="55" t="s">
        <v>575</v>
      </c>
      <c r="G1191" s="0" t="n">
        <v>31.2</v>
      </c>
      <c r="H1191" s="0" t="n">
        <v>33</v>
      </c>
      <c r="I1191" s="55" t="s">
        <v>187</v>
      </c>
      <c r="J1191" s="0" t="n">
        <v>370</v>
      </c>
      <c r="K1191" s="0" t="n">
        <v>70</v>
      </c>
      <c r="M1191" s="0" t="n">
        <v>652.58</v>
      </c>
      <c r="N1191" s="0" t="n">
        <v>56.05</v>
      </c>
      <c r="O1191" s="0" t="n">
        <v>35.13</v>
      </c>
      <c r="P1191" s="0" t="n">
        <v>0</v>
      </c>
      <c r="Q1191" s="0" t="n">
        <v>0</v>
      </c>
      <c r="R1191" s="0" t="n">
        <v>5929</v>
      </c>
      <c r="S1191" s="0" t="n">
        <v>11357</v>
      </c>
      <c r="T1191" s="0" t="n">
        <v>63.75</v>
      </c>
      <c r="U1191" s="0" t="n">
        <v>1380</v>
      </c>
      <c r="V1191" s="0" t="n">
        <v>5</v>
      </c>
      <c r="W1191" s="60" t="n">
        <v>46282</v>
      </c>
      <c r="X1191" s="55" t="n">
        <f aca="false">IF(I1191="Male",0,1)</f>
        <v>1</v>
      </c>
      <c r="Y1191" s="55" t="n">
        <f aca="false">IF(OR(I1191="DNB",I1191="Dry DNB"),1,0)</f>
        <v>0</v>
      </c>
      <c r="Z1191" s="55" t="n">
        <f aca="false">IF(ISNUMBER(W1191),A1191-W1191,"")</f>
        <v>27</v>
      </c>
      <c r="AA1191" s="55" t="n">
        <f aca="false">MATCH(A1191,DATAS,0)</f>
        <v>1</v>
      </c>
      <c r="AB1191" s="55" t="n">
        <f aca="false">IF(AND(E1191&gt;0,OR(AND(B1191&gt;=1,B1191&lt;=6),B1191=10)),1,0)</f>
        <v>1</v>
      </c>
      <c r="AC1191" s="55" t="n">
        <f aca="false">IF(AND(E1191&gt;0,B1191=10),1,0)</f>
        <v>0</v>
      </c>
      <c r="AD1191" s="0" t="str">
        <f aca="false">IF(AND(C1190=C1191,AA1190=AA1191-1),AB1190,"")</f>
        <v/>
      </c>
      <c r="AE1191" s="0" t="str">
        <f aca="false">IF(AND(C1190=C1191,AA1190=AA1191-1),AC1190,"")</f>
        <v/>
      </c>
      <c r="AF1191" s="0" t="str">
        <f aca="false">IF(AA1191=1,"",IF(AND(AB1191=1,AD1191&lt;&gt;1),1,0))</f>
        <v/>
      </c>
      <c r="AG1191" s="0" t="str">
        <f aca="false">IF(AA1191=1,"",IF(AND(AC1191=1,AE1191&lt;&gt;1),1,0))</f>
        <v/>
      </c>
      <c r="AH1191" s="60" t="str">
        <f aca="false">IF(AND(E1191&gt;0,AA1191&lt;2,NOT(AND(C1192=C1191,AA1192=AA1191+1))),INDEX(DATAS,AA1191+1),"")</f>
        <v/>
      </c>
      <c r="AI1191" s="60" t="str">
        <f aca="false">IF(AND(AC1191=1,AA1191&lt;2),IF(AND(C1192=C1191,AA1192=AA1191+1),IF(AC1192=1,"",INDEX(DATAS,AA1191+1)),INDEX(DATAS,AA1191+1)),"")</f>
        <v/>
      </c>
    </row>
    <row r="1192" customFormat="false" ht="15" hidden="false" customHeight="false" outlineLevel="0" collapsed="false">
      <c r="A1192" s="60" t="n">
        <v>46310</v>
      </c>
      <c r="B1192" s="0" t="n">
        <v>5</v>
      </c>
      <c r="C1192" s="0" t="n">
        <v>4425</v>
      </c>
      <c r="D1192" s="0" t="n">
        <v>371</v>
      </c>
      <c r="E1192" s="0" t="n">
        <v>2</v>
      </c>
      <c r="F1192" s="55" t="s">
        <v>575</v>
      </c>
      <c r="G1192" s="0" t="n">
        <v>41.2</v>
      </c>
      <c r="H1192" s="0" t="n">
        <v>34</v>
      </c>
      <c r="I1192" s="55" t="s">
        <v>187</v>
      </c>
      <c r="J1192" s="0" t="n">
        <v>371</v>
      </c>
      <c r="K1192" s="0" t="n">
        <v>70</v>
      </c>
      <c r="M1192" s="0" t="n">
        <v>652.58</v>
      </c>
      <c r="N1192" s="0" t="n">
        <v>56.05</v>
      </c>
      <c r="O1192" s="0" t="n">
        <v>35.13</v>
      </c>
      <c r="P1192" s="0" t="n">
        <v>0</v>
      </c>
      <c r="Q1192" s="0" t="n">
        <v>0</v>
      </c>
      <c r="T1192" s="0" t="n">
        <v>63.75</v>
      </c>
      <c r="U1192" s="0" t="n">
        <v>1381</v>
      </c>
      <c r="V1192" s="0" t="n">
        <v>5</v>
      </c>
      <c r="W1192" s="60" t="n">
        <v>46282</v>
      </c>
      <c r="X1192" s="55" t="n">
        <f aca="false">IF(I1192="Male",0,1)</f>
        <v>1</v>
      </c>
      <c r="Y1192" s="55" t="n">
        <f aca="false">IF(OR(I1192="DNB",I1192="Dry DNB"),1,0)</f>
        <v>0</v>
      </c>
      <c r="Z1192" s="55" t="n">
        <f aca="false">IF(ISNUMBER(W1192),A1192-W1192,"")</f>
        <v>28</v>
      </c>
      <c r="AA1192" s="55" t="n">
        <f aca="false">MATCH(A1192,DATAS,0)</f>
        <v>2</v>
      </c>
      <c r="AB1192" s="55" t="n">
        <f aca="false">IF(AND(E1192&gt;0,OR(AND(B1192&gt;=1,B1192&lt;=6),B1192=10)),1,0)</f>
        <v>1</v>
      </c>
      <c r="AC1192" s="55" t="n">
        <f aca="false">IF(AND(E1192&gt;0,B1192=10),1,0)</f>
        <v>0</v>
      </c>
      <c r="AD1192" s="55" t="n">
        <f aca="false">IF(AND(C1191=C1192,AA1191=AA1192-1),AB1191,"")</f>
        <v>1</v>
      </c>
      <c r="AE1192" s="55" t="n">
        <f aca="false">IF(AND(C1191=C1192,AA1191=AA1192-1),AC1191,"")</f>
        <v>0</v>
      </c>
      <c r="AF1192" s="55" t="n">
        <f aca="false">IF(AA1192=1,"",IF(AND(AB1192=1,AD1192&lt;&gt;1),1,0))</f>
        <v>0</v>
      </c>
      <c r="AG1192" s="55" t="n">
        <f aca="false">IF(AA1192=1,"",IF(AND(AC1192=1,AE1192&lt;&gt;1),1,0))</f>
        <v>0</v>
      </c>
      <c r="AH1192" s="60" t="str">
        <f aca="false">IF(AND(E1192&gt;0,AA1192&lt;2,NOT(AND(C1193=C1192,AA1193=AA1192+1))),INDEX(DATAS,AA1192+1),"")</f>
        <v/>
      </c>
      <c r="AI1192" s="60" t="str">
        <f aca="false">IF(AND(AC1192=1,AA1192&lt;2),IF(AND(C1193=C1192,AA1193=AA1192+1),IF(AC1193=1,"",INDEX(DATAS,AA1192+1)),INDEX(DATAS,AA1192+1)),"")</f>
        <v/>
      </c>
    </row>
    <row r="1193" customFormat="false" ht="15" hidden="false" customHeight="false" outlineLevel="0" collapsed="false">
      <c r="A1193" s="60" t="n">
        <v>46309</v>
      </c>
      <c r="B1193" s="0" t="n">
        <v>3</v>
      </c>
      <c r="C1193" s="0" t="n">
        <v>4426</v>
      </c>
      <c r="D1193" s="0" t="n">
        <v>79</v>
      </c>
      <c r="E1193" s="0" t="n">
        <v>3</v>
      </c>
      <c r="F1193" s="55" t="s">
        <v>575</v>
      </c>
      <c r="G1193" s="0" t="n">
        <v>62.3</v>
      </c>
      <c r="H1193" s="0" t="n">
        <v>59</v>
      </c>
      <c r="I1193" s="55" t="s">
        <v>187</v>
      </c>
      <c r="J1193" s="0" t="n">
        <v>79</v>
      </c>
      <c r="K1193" s="0" t="n">
        <v>65</v>
      </c>
      <c r="M1193" s="0" t="n">
        <v>634.64</v>
      </c>
      <c r="N1193" s="0" t="n">
        <v>48.94</v>
      </c>
      <c r="O1193" s="0" t="n">
        <v>29.34</v>
      </c>
      <c r="P1193" s="0" t="n">
        <v>3.49</v>
      </c>
      <c r="Q1193" s="0" t="n">
        <v>3.23</v>
      </c>
      <c r="R1193" s="0" t="n">
        <v>5209</v>
      </c>
      <c r="S1193" s="0" t="n">
        <v>10471</v>
      </c>
      <c r="U1193" s="0" t="n">
        <v>1380</v>
      </c>
      <c r="V1193" s="0" t="n">
        <v>1</v>
      </c>
      <c r="W1193" s="60" t="n">
        <v>46296</v>
      </c>
      <c r="X1193" s="55" t="n">
        <f aca="false">IF(I1193="Male",0,1)</f>
        <v>1</v>
      </c>
      <c r="Y1193" s="55" t="n">
        <f aca="false">IF(OR(I1193="DNB",I1193="Dry DNB"),1,0)</f>
        <v>0</v>
      </c>
      <c r="Z1193" s="55" t="n">
        <f aca="false">IF(ISNUMBER(W1193),A1193-W1193,"")</f>
        <v>13</v>
      </c>
      <c r="AA1193" s="55" t="n">
        <f aca="false">MATCH(A1193,DATAS,0)</f>
        <v>1</v>
      </c>
      <c r="AB1193" s="55" t="n">
        <f aca="false">IF(AND(E1193&gt;0,OR(AND(B1193&gt;=1,B1193&lt;=6),B1193=10)),1,0)</f>
        <v>1</v>
      </c>
      <c r="AC1193" s="55" t="n">
        <f aca="false">IF(AND(E1193&gt;0,B1193=10),1,0)</f>
        <v>0</v>
      </c>
      <c r="AD1193" s="0" t="str">
        <f aca="false">IF(AND(C1192=C1193,AA1192=AA1193-1),AB1192,"")</f>
        <v/>
      </c>
      <c r="AE1193" s="0" t="str">
        <f aca="false">IF(AND(C1192=C1193,AA1192=AA1193-1),AC1192,"")</f>
        <v/>
      </c>
      <c r="AF1193" s="0" t="str">
        <f aca="false">IF(AA1193=1,"",IF(AND(AB1193=1,AD1193&lt;&gt;1),1,0))</f>
        <v/>
      </c>
      <c r="AG1193" s="0" t="str">
        <f aca="false">IF(AA1193=1,"",IF(AND(AC1193=1,AE1193&lt;&gt;1),1,0))</f>
        <v/>
      </c>
      <c r="AH1193" s="60" t="str">
        <f aca="false">IF(AND(E1193&gt;0,AA1193&lt;2,NOT(AND(C1194=C1193,AA1194=AA1193+1))),INDEX(DATAS,AA1193+1),"")</f>
        <v/>
      </c>
      <c r="AI1193" s="60" t="str">
        <f aca="false">IF(AND(AC1193=1,AA1193&lt;2),IF(AND(C1194=C1193,AA1194=AA1193+1),IF(AC1194=1,"",INDEX(DATAS,AA1193+1)),INDEX(DATAS,AA1193+1)),"")</f>
        <v/>
      </c>
    </row>
    <row r="1194" customFormat="false" ht="15" hidden="false" customHeight="false" outlineLevel="0" collapsed="false">
      <c r="A1194" s="60" t="n">
        <v>46310</v>
      </c>
      <c r="B1194" s="0" t="n">
        <v>3</v>
      </c>
      <c r="C1194" s="0" t="n">
        <v>4426</v>
      </c>
      <c r="D1194" s="0" t="n">
        <v>80</v>
      </c>
      <c r="E1194" s="0" t="n">
        <v>3</v>
      </c>
      <c r="F1194" s="55" t="s">
        <v>575</v>
      </c>
      <c r="G1194" s="0" t="n">
        <v>58.5</v>
      </c>
      <c r="H1194" s="0" t="n">
        <v>59</v>
      </c>
      <c r="I1194" s="55" t="s">
        <v>187</v>
      </c>
      <c r="J1194" s="0" t="n">
        <v>80</v>
      </c>
      <c r="K1194" s="0" t="n">
        <v>65</v>
      </c>
      <c r="M1194" s="0" t="n">
        <v>634.64</v>
      </c>
      <c r="N1194" s="0" t="n">
        <v>48.94</v>
      </c>
      <c r="O1194" s="0" t="n">
        <v>29.34</v>
      </c>
      <c r="P1194" s="0" t="n">
        <v>3.49</v>
      </c>
      <c r="Q1194" s="0" t="n">
        <v>3.23</v>
      </c>
      <c r="U1194" s="0" t="n">
        <v>1381</v>
      </c>
      <c r="V1194" s="0" t="n">
        <v>1</v>
      </c>
      <c r="W1194" s="60" t="n">
        <v>46296</v>
      </c>
      <c r="X1194" s="55" t="n">
        <f aca="false">IF(I1194="Male",0,1)</f>
        <v>1</v>
      </c>
      <c r="Y1194" s="55" t="n">
        <f aca="false">IF(OR(I1194="DNB",I1194="Dry DNB"),1,0)</f>
        <v>0</v>
      </c>
      <c r="Z1194" s="55" t="n">
        <f aca="false">IF(ISNUMBER(W1194),A1194-W1194,"")</f>
        <v>14</v>
      </c>
      <c r="AA1194" s="55" t="n">
        <f aca="false">MATCH(A1194,DATAS,0)</f>
        <v>2</v>
      </c>
      <c r="AB1194" s="55" t="n">
        <f aca="false">IF(AND(E1194&gt;0,OR(AND(B1194&gt;=1,B1194&lt;=6),B1194=10)),1,0)</f>
        <v>1</v>
      </c>
      <c r="AC1194" s="55" t="n">
        <f aca="false">IF(AND(E1194&gt;0,B1194=10),1,0)</f>
        <v>0</v>
      </c>
      <c r="AD1194" s="55" t="n">
        <f aca="false">IF(AND(C1193=C1194,AA1193=AA1194-1),AB1193,"")</f>
        <v>1</v>
      </c>
      <c r="AE1194" s="55" t="n">
        <f aca="false">IF(AND(C1193=C1194,AA1193=AA1194-1),AC1193,"")</f>
        <v>0</v>
      </c>
      <c r="AF1194" s="55" t="n">
        <f aca="false">IF(AA1194=1,"",IF(AND(AB1194=1,AD1194&lt;&gt;1),1,0))</f>
        <v>0</v>
      </c>
      <c r="AG1194" s="55" t="n">
        <f aca="false">IF(AA1194=1,"",IF(AND(AC1194=1,AE1194&lt;&gt;1),1,0))</f>
        <v>0</v>
      </c>
      <c r="AH1194" s="60" t="str">
        <f aca="false">IF(AND(E1194&gt;0,AA1194&lt;2,NOT(AND(C1195=C1194,AA1195=AA1194+1))),INDEX(DATAS,AA1194+1),"")</f>
        <v/>
      </c>
      <c r="AI1194" s="60" t="str">
        <f aca="false">IF(AND(AC1194=1,AA1194&lt;2),IF(AND(C1195=C1194,AA1195=AA1194+1),IF(AC1195=1,"",INDEX(DATAS,AA1194+1)),INDEX(DATAS,AA1194+1)),"")</f>
        <v/>
      </c>
    </row>
    <row r="1195" customFormat="false" ht="15" hidden="false" customHeight="false" outlineLevel="0" collapsed="false">
      <c r="A1195" s="60" t="n">
        <v>46309</v>
      </c>
      <c r="B1195" s="0" t="n">
        <v>7</v>
      </c>
      <c r="C1195" s="0" t="n">
        <v>4427</v>
      </c>
      <c r="D1195" s="0" t="n">
        <v>322</v>
      </c>
      <c r="E1195" s="0" t="n">
        <v>2</v>
      </c>
      <c r="F1195" s="55" t="s">
        <v>576</v>
      </c>
      <c r="G1195" s="0" t="n">
        <v>9.3</v>
      </c>
      <c r="H1195" s="0" t="n">
        <v>18</v>
      </c>
      <c r="I1195" s="55" t="s">
        <v>162</v>
      </c>
      <c r="J1195" s="0" t="n">
        <v>99</v>
      </c>
      <c r="K1195" s="0" t="n">
        <v>64</v>
      </c>
      <c r="L1195" s="0" t="n">
        <v>224</v>
      </c>
      <c r="M1195" s="0" t="n">
        <v>116.99</v>
      </c>
      <c r="N1195" s="0" t="n">
        <v>65.98</v>
      </c>
      <c r="O1195" s="0" t="n">
        <v>25.27</v>
      </c>
      <c r="P1195" s="0" t="n">
        <v>5.8</v>
      </c>
      <c r="Q1195" s="0" t="n">
        <v>4.61</v>
      </c>
      <c r="R1195" s="0" t="n">
        <v>5528</v>
      </c>
      <c r="S1195" s="0" t="n">
        <v>11186</v>
      </c>
      <c r="T1195" s="0" t="n">
        <v>58.25</v>
      </c>
      <c r="U1195" s="0" t="n">
        <v>1379</v>
      </c>
      <c r="V1195" s="0" t="n">
        <v>2</v>
      </c>
      <c r="W1195" s="60" t="n">
        <v>46086</v>
      </c>
      <c r="X1195" s="55" t="n">
        <f aca="false">IF(I1195="Male",0,1)</f>
        <v>1</v>
      </c>
      <c r="Y1195" s="55" t="n">
        <f aca="false">IF(OR(I1195="DNB",I1195="Dry DNB"),1,0)</f>
        <v>0</v>
      </c>
      <c r="Z1195" s="55" t="n">
        <f aca="false">IF(ISNUMBER(W1195),A1195-W1195,"")</f>
        <v>223</v>
      </c>
      <c r="AA1195" s="55" t="n">
        <f aca="false">MATCH(A1195,DATAS,0)</f>
        <v>1</v>
      </c>
      <c r="AB1195" s="55" t="n">
        <f aca="false">IF(AND(E1195&gt;0,OR(AND(B1195&gt;=1,B1195&lt;=6),B1195=10)),1,0)</f>
        <v>0</v>
      </c>
      <c r="AC1195" s="55" t="n">
        <f aca="false">IF(AND(E1195&gt;0,B1195=10),1,0)</f>
        <v>0</v>
      </c>
      <c r="AD1195" s="0" t="str">
        <f aca="false">IF(AND(C1194=C1195,AA1194=AA1195-1),AB1194,"")</f>
        <v/>
      </c>
      <c r="AE1195" s="0" t="str">
        <f aca="false">IF(AND(C1194=C1195,AA1194=AA1195-1),AC1194,"")</f>
        <v/>
      </c>
      <c r="AF1195" s="0" t="str">
        <f aca="false">IF(AA1195=1,"",IF(AND(AB1195=1,AD1195&lt;&gt;1),1,0))</f>
        <v/>
      </c>
      <c r="AG1195" s="0" t="str">
        <f aca="false">IF(AA1195=1,"",IF(AND(AC1195=1,AE1195&lt;&gt;1),1,0))</f>
        <v/>
      </c>
      <c r="AH1195" s="60" t="str">
        <f aca="false">IF(AND(E1195&gt;0,AA1195&lt;2,NOT(AND(C1196=C1195,AA1196=AA1195+1))),INDEX(DATAS,AA1195+1),"")</f>
        <v/>
      </c>
      <c r="AI1195" s="60" t="str">
        <f aca="false">IF(AND(AC1195=1,AA1195&lt;2),IF(AND(C1196=C1195,AA1196=AA1195+1),IF(AC1196=1,"",INDEX(DATAS,AA1195+1)),INDEX(DATAS,AA1195+1)),"")</f>
        <v/>
      </c>
    </row>
    <row r="1196" customFormat="false" ht="15" hidden="false" customHeight="false" outlineLevel="0" collapsed="false">
      <c r="A1196" s="60" t="n">
        <v>46310</v>
      </c>
      <c r="B1196" s="0" t="n">
        <v>7</v>
      </c>
      <c r="C1196" s="0" t="n">
        <v>4427</v>
      </c>
      <c r="D1196" s="0" t="n">
        <v>322</v>
      </c>
      <c r="E1196" s="0" t="n">
        <v>2</v>
      </c>
      <c r="F1196" s="55" t="s">
        <v>576</v>
      </c>
      <c r="H1196" s="0" t="n">
        <v>18</v>
      </c>
      <c r="I1196" s="55" t="s">
        <v>162</v>
      </c>
      <c r="J1196" s="0" t="n">
        <v>99</v>
      </c>
      <c r="K1196" s="0" t="n">
        <v>64</v>
      </c>
      <c r="L1196" s="0" t="n">
        <v>225</v>
      </c>
      <c r="M1196" s="0" t="n">
        <v>116.99</v>
      </c>
      <c r="N1196" s="0" t="n">
        <v>65.98</v>
      </c>
      <c r="O1196" s="0" t="n">
        <v>25.27</v>
      </c>
      <c r="P1196" s="0" t="n">
        <v>5.8</v>
      </c>
      <c r="Q1196" s="0" t="n">
        <v>4.61</v>
      </c>
      <c r="T1196" s="0" t="n">
        <v>58.25</v>
      </c>
      <c r="U1196" s="0" t="n">
        <v>1380</v>
      </c>
      <c r="V1196" s="0" t="n">
        <v>2</v>
      </c>
      <c r="W1196" s="60" t="n">
        <v>46086</v>
      </c>
      <c r="X1196" s="55" t="n">
        <f aca="false">IF(I1196="Male",0,1)</f>
        <v>1</v>
      </c>
      <c r="Y1196" s="55" t="n">
        <f aca="false">IF(OR(I1196="DNB",I1196="Dry DNB"),1,0)</f>
        <v>0</v>
      </c>
      <c r="Z1196" s="55" t="n">
        <f aca="false">IF(ISNUMBER(W1196),A1196-W1196,"")</f>
        <v>224</v>
      </c>
      <c r="AA1196" s="55" t="n">
        <f aca="false">MATCH(A1196,DATAS,0)</f>
        <v>2</v>
      </c>
      <c r="AB1196" s="55" t="n">
        <f aca="false">IF(AND(E1196&gt;0,OR(AND(B1196&gt;=1,B1196&lt;=6),B1196=10)),1,0)</f>
        <v>0</v>
      </c>
      <c r="AC1196" s="55" t="n">
        <f aca="false">IF(AND(E1196&gt;0,B1196=10),1,0)</f>
        <v>0</v>
      </c>
      <c r="AD1196" s="55" t="n">
        <f aca="false">IF(AND(C1195=C1196,AA1195=AA1196-1),AB1195,"")</f>
        <v>0</v>
      </c>
      <c r="AE1196" s="55" t="n">
        <f aca="false">IF(AND(C1195=C1196,AA1195=AA1196-1),AC1195,"")</f>
        <v>0</v>
      </c>
      <c r="AF1196" s="55" t="n">
        <f aca="false">IF(AA1196=1,"",IF(AND(AB1196=1,AD1196&lt;&gt;1),1,0))</f>
        <v>0</v>
      </c>
      <c r="AG1196" s="55" t="n">
        <f aca="false">IF(AA1196=1,"",IF(AND(AC1196=1,AE1196&lt;&gt;1),1,0))</f>
        <v>0</v>
      </c>
      <c r="AH1196" s="60" t="str">
        <f aca="false">IF(AND(E1196&gt;0,AA1196&lt;2,NOT(AND(C1197=C1196,AA1197=AA1196+1))),INDEX(DATAS,AA1196+1),"")</f>
        <v/>
      </c>
      <c r="AI1196" s="60" t="str">
        <f aca="false">IF(AND(AC1196=1,AA1196&lt;2),IF(AND(C1197=C1196,AA1197=AA1196+1),IF(AC1197=1,"",INDEX(DATAS,AA1196+1)),INDEX(DATAS,AA1196+1)),"")</f>
        <v/>
      </c>
    </row>
    <row r="1197" customFormat="false" ht="15" hidden="false" customHeight="false" outlineLevel="0" collapsed="false">
      <c r="A1197" s="60" t="n">
        <v>46309</v>
      </c>
      <c r="B1197" s="0" t="n">
        <v>7</v>
      </c>
      <c r="C1197" s="0" t="n">
        <v>4428</v>
      </c>
      <c r="D1197" s="0" t="n">
        <v>320</v>
      </c>
      <c r="E1197" s="0" t="n">
        <v>2</v>
      </c>
      <c r="F1197" s="55" t="s">
        <v>577</v>
      </c>
      <c r="G1197" s="0" t="n">
        <v>12.3</v>
      </c>
      <c r="H1197" s="0" t="n">
        <v>32</v>
      </c>
      <c r="I1197" s="55" t="s">
        <v>162</v>
      </c>
      <c r="J1197" s="0" t="n">
        <v>97</v>
      </c>
      <c r="K1197" s="0" t="n">
        <v>62</v>
      </c>
      <c r="L1197" s="0" t="n">
        <v>224</v>
      </c>
      <c r="M1197" s="0" t="n">
        <v>1014.71</v>
      </c>
      <c r="N1197" s="0" t="n">
        <v>39</v>
      </c>
      <c r="O1197" s="0" t="n">
        <v>31.95</v>
      </c>
      <c r="P1197" s="0" t="n">
        <v>3.43</v>
      </c>
      <c r="Q1197" s="0" t="n">
        <v>3.78</v>
      </c>
      <c r="R1197" s="0" t="n">
        <v>5669</v>
      </c>
      <c r="S1197" s="0" t="n">
        <v>10356</v>
      </c>
      <c r="T1197" s="0" t="n">
        <v>54.4</v>
      </c>
      <c r="U1197" s="0" t="n">
        <v>1378</v>
      </c>
      <c r="V1197" s="0" t="n">
        <v>2</v>
      </c>
      <c r="W1197" s="60" t="n">
        <v>46086</v>
      </c>
      <c r="X1197" s="55" t="n">
        <f aca="false">IF(I1197="Male",0,1)</f>
        <v>1</v>
      </c>
      <c r="Y1197" s="55" t="n">
        <f aca="false">IF(OR(I1197="DNB",I1197="Dry DNB"),1,0)</f>
        <v>0</v>
      </c>
      <c r="Z1197" s="55" t="n">
        <f aca="false">IF(ISNUMBER(W1197),A1197-W1197,"")</f>
        <v>223</v>
      </c>
      <c r="AA1197" s="55" t="n">
        <f aca="false">MATCH(A1197,DATAS,0)</f>
        <v>1</v>
      </c>
      <c r="AB1197" s="55" t="n">
        <f aca="false">IF(AND(E1197&gt;0,OR(AND(B1197&gt;=1,B1197&lt;=6),B1197=10)),1,0)</f>
        <v>0</v>
      </c>
      <c r="AC1197" s="55" t="n">
        <f aca="false">IF(AND(E1197&gt;0,B1197=10),1,0)</f>
        <v>0</v>
      </c>
      <c r="AD1197" s="0" t="str">
        <f aca="false">IF(AND(C1196=C1197,AA1196=AA1197-1),AB1196,"")</f>
        <v/>
      </c>
      <c r="AE1197" s="0" t="str">
        <f aca="false">IF(AND(C1196=C1197,AA1196=AA1197-1),AC1196,"")</f>
        <v/>
      </c>
      <c r="AF1197" s="0" t="str">
        <f aca="false">IF(AA1197=1,"",IF(AND(AB1197=1,AD1197&lt;&gt;1),1,0))</f>
        <v/>
      </c>
      <c r="AG1197" s="0" t="str">
        <f aca="false">IF(AA1197=1,"",IF(AND(AC1197=1,AE1197&lt;&gt;1),1,0))</f>
        <v/>
      </c>
      <c r="AH1197" s="60" t="str">
        <f aca="false">IF(AND(E1197&gt;0,AA1197&lt;2,NOT(AND(C1198=C1197,AA1198=AA1197+1))),INDEX(DATAS,AA1197+1),"")</f>
        <v/>
      </c>
      <c r="AI1197" s="60" t="str">
        <f aca="false">IF(AND(AC1197=1,AA1197&lt;2),IF(AND(C1198=C1197,AA1198=AA1197+1),IF(AC1198=1,"",INDEX(DATAS,AA1197+1)),INDEX(DATAS,AA1197+1)),"")</f>
        <v/>
      </c>
    </row>
    <row r="1198" customFormat="false" ht="15" hidden="false" customHeight="false" outlineLevel="0" collapsed="false">
      <c r="A1198" s="60" t="n">
        <v>46310</v>
      </c>
      <c r="B1198" s="0" t="n">
        <v>7</v>
      </c>
      <c r="C1198" s="0" t="n">
        <v>4428</v>
      </c>
      <c r="D1198" s="0" t="n">
        <v>320</v>
      </c>
      <c r="E1198" s="0" t="n">
        <v>2</v>
      </c>
      <c r="F1198" s="55" t="s">
        <v>577</v>
      </c>
      <c r="H1198" s="0" t="n">
        <v>31</v>
      </c>
      <c r="I1198" s="55" t="s">
        <v>162</v>
      </c>
      <c r="J1198" s="0" t="n">
        <v>97</v>
      </c>
      <c r="K1198" s="0" t="n">
        <v>62</v>
      </c>
      <c r="L1198" s="0" t="n">
        <v>225</v>
      </c>
      <c r="M1198" s="0" t="n">
        <v>1014.71</v>
      </c>
      <c r="N1198" s="0" t="n">
        <v>39</v>
      </c>
      <c r="O1198" s="0" t="n">
        <v>31.95</v>
      </c>
      <c r="P1198" s="0" t="n">
        <v>3.43</v>
      </c>
      <c r="Q1198" s="0" t="n">
        <v>3.78</v>
      </c>
      <c r="T1198" s="0" t="n">
        <v>54.4</v>
      </c>
      <c r="U1198" s="0" t="n">
        <v>1379</v>
      </c>
      <c r="V1198" s="0" t="n">
        <v>2</v>
      </c>
      <c r="W1198" s="60" t="n">
        <v>46086</v>
      </c>
      <c r="X1198" s="55" t="n">
        <f aca="false">IF(I1198="Male",0,1)</f>
        <v>1</v>
      </c>
      <c r="Y1198" s="55" t="n">
        <f aca="false">IF(OR(I1198="DNB",I1198="Dry DNB"),1,0)</f>
        <v>0</v>
      </c>
      <c r="Z1198" s="55" t="n">
        <f aca="false">IF(ISNUMBER(W1198),A1198-W1198,"")</f>
        <v>224</v>
      </c>
      <c r="AA1198" s="55" t="n">
        <f aca="false">MATCH(A1198,DATAS,0)</f>
        <v>2</v>
      </c>
      <c r="AB1198" s="55" t="n">
        <f aca="false">IF(AND(E1198&gt;0,OR(AND(B1198&gt;=1,B1198&lt;=6),B1198=10)),1,0)</f>
        <v>0</v>
      </c>
      <c r="AC1198" s="55" t="n">
        <f aca="false">IF(AND(E1198&gt;0,B1198=10),1,0)</f>
        <v>0</v>
      </c>
      <c r="AD1198" s="55" t="n">
        <f aca="false">IF(AND(C1197=C1198,AA1197=AA1198-1),AB1197,"")</f>
        <v>0</v>
      </c>
      <c r="AE1198" s="55" t="n">
        <f aca="false">IF(AND(C1197=C1198,AA1197=AA1198-1),AC1197,"")</f>
        <v>0</v>
      </c>
      <c r="AF1198" s="55" t="n">
        <f aca="false">IF(AA1198=1,"",IF(AND(AB1198=1,AD1198&lt;&gt;1),1,0))</f>
        <v>0</v>
      </c>
      <c r="AG1198" s="55" t="n">
        <f aca="false">IF(AA1198=1,"",IF(AND(AC1198=1,AE1198&lt;&gt;1),1,0))</f>
        <v>0</v>
      </c>
      <c r="AH1198" s="60" t="str">
        <f aca="false">IF(AND(E1198&gt;0,AA1198&lt;2,NOT(AND(C1199=C1198,AA1199=AA1198+1))),INDEX(DATAS,AA1198+1),"")</f>
        <v/>
      </c>
      <c r="AI1198" s="60" t="str">
        <f aca="false">IF(AND(AC1198=1,AA1198&lt;2),IF(AND(C1199=C1198,AA1199=AA1198+1),IF(AC1199=1,"",INDEX(DATAS,AA1198+1)),INDEX(DATAS,AA1198+1)),"")</f>
        <v/>
      </c>
    </row>
    <row r="1199" customFormat="false" ht="15" hidden="false" customHeight="false" outlineLevel="0" collapsed="false">
      <c r="A1199" s="60" t="n">
        <v>46309</v>
      </c>
      <c r="B1199" s="0" t="n">
        <v>5</v>
      </c>
      <c r="C1199" s="0" t="n">
        <v>4429</v>
      </c>
      <c r="D1199" s="0" t="n">
        <v>239</v>
      </c>
      <c r="E1199" s="0" t="n">
        <v>2</v>
      </c>
      <c r="F1199" s="55" t="s">
        <v>577</v>
      </c>
      <c r="G1199" s="0" t="n">
        <v>47.6</v>
      </c>
      <c r="H1199" s="0" t="n">
        <v>46</v>
      </c>
      <c r="I1199" s="55" t="s">
        <v>177</v>
      </c>
      <c r="J1199" s="0" t="n">
        <v>239</v>
      </c>
      <c r="K1199" s="0" t="n">
        <v>64</v>
      </c>
      <c r="M1199" s="0" t="n">
        <v>584.98</v>
      </c>
      <c r="N1199" s="0" t="n">
        <v>60.37</v>
      </c>
      <c r="O1199" s="0" t="n">
        <v>32.21</v>
      </c>
      <c r="P1199" s="0" t="n">
        <v>4.26</v>
      </c>
      <c r="Q1199" s="0" t="n">
        <v>3.71</v>
      </c>
      <c r="R1199" s="0" t="n">
        <v>4613</v>
      </c>
      <c r="S1199" s="0" t="n">
        <v>9630</v>
      </c>
      <c r="T1199" s="0" t="n">
        <v>50</v>
      </c>
      <c r="U1199" s="0" t="n">
        <v>1378</v>
      </c>
      <c r="V1199" s="0" t="n">
        <v>4</v>
      </c>
      <c r="W1199" s="60" t="n">
        <v>46261</v>
      </c>
      <c r="X1199" s="55" t="n">
        <f aca="false">IF(I1199="Male",0,1)</f>
        <v>1</v>
      </c>
      <c r="Y1199" s="55" t="n">
        <f aca="false">IF(OR(I1199="DNB",I1199="Dry DNB"),1,0)</f>
        <v>0</v>
      </c>
      <c r="Z1199" s="55" t="n">
        <f aca="false">IF(ISNUMBER(W1199),A1199-W1199,"")</f>
        <v>48</v>
      </c>
      <c r="AA1199" s="55" t="n">
        <f aca="false">MATCH(A1199,DATAS,0)</f>
        <v>1</v>
      </c>
      <c r="AB1199" s="55" t="n">
        <f aca="false">IF(AND(E1199&gt;0,OR(AND(B1199&gt;=1,B1199&lt;=6),B1199=10)),1,0)</f>
        <v>1</v>
      </c>
      <c r="AC1199" s="55" t="n">
        <f aca="false">IF(AND(E1199&gt;0,B1199=10),1,0)</f>
        <v>0</v>
      </c>
      <c r="AD1199" s="0" t="str">
        <f aca="false">IF(AND(C1198=C1199,AA1198=AA1199-1),AB1198,"")</f>
        <v/>
      </c>
      <c r="AE1199" s="0" t="str">
        <f aca="false">IF(AND(C1198=C1199,AA1198=AA1199-1),AC1198,"")</f>
        <v/>
      </c>
      <c r="AF1199" s="0" t="str">
        <f aca="false">IF(AA1199=1,"",IF(AND(AB1199=1,AD1199&lt;&gt;1),1,0))</f>
        <v/>
      </c>
      <c r="AG1199" s="0" t="str">
        <f aca="false">IF(AA1199=1,"",IF(AND(AC1199=1,AE1199&lt;&gt;1),1,0))</f>
        <v/>
      </c>
      <c r="AH1199" s="60" t="str">
        <f aca="false">IF(AND(E1199&gt;0,AA1199&lt;2,NOT(AND(C1200=C1199,AA1200=AA1199+1))),INDEX(DATAS,AA1199+1),"")</f>
        <v/>
      </c>
      <c r="AI1199" s="60" t="str">
        <f aca="false">IF(AND(AC1199=1,AA1199&lt;2),IF(AND(C1200=C1199,AA1200=AA1199+1),IF(AC1200=1,"",INDEX(DATAS,AA1199+1)),INDEX(DATAS,AA1199+1)),"")</f>
        <v/>
      </c>
    </row>
    <row r="1200" customFormat="false" ht="15" hidden="false" customHeight="false" outlineLevel="0" collapsed="false">
      <c r="A1200" s="60" t="n">
        <v>46310</v>
      </c>
      <c r="B1200" s="0" t="n">
        <v>5</v>
      </c>
      <c r="C1200" s="0" t="n">
        <v>4429</v>
      </c>
      <c r="D1200" s="0" t="n">
        <v>240</v>
      </c>
      <c r="E1200" s="0" t="n">
        <v>2</v>
      </c>
      <c r="F1200" s="55" t="s">
        <v>577</v>
      </c>
      <c r="G1200" s="0" t="n">
        <v>50.7</v>
      </c>
      <c r="H1200" s="0" t="n">
        <v>47</v>
      </c>
      <c r="I1200" s="55" t="s">
        <v>177</v>
      </c>
      <c r="J1200" s="0" t="n">
        <v>240</v>
      </c>
      <c r="K1200" s="0" t="n">
        <v>64</v>
      </c>
      <c r="M1200" s="0" t="n">
        <v>584.98</v>
      </c>
      <c r="N1200" s="0" t="n">
        <v>60.37</v>
      </c>
      <c r="O1200" s="0" t="n">
        <v>32.21</v>
      </c>
      <c r="P1200" s="0" t="n">
        <v>4.26</v>
      </c>
      <c r="Q1200" s="0" t="n">
        <v>3.71</v>
      </c>
      <c r="T1200" s="0" t="n">
        <v>50</v>
      </c>
      <c r="U1200" s="0" t="n">
        <v>1379</v>
      </c>
      <c r="V1200" s="0" t="n">
        <v>4</v>
      </c>
      <c r="W1200" s="60" t="n">
        <v>46261</v>
      </c>
      <c r="X1200" s="55" t="n">
        <f aca="false">IF(I1200="Male",0,1)</f>
        <v>1</v>
      </c>
      <c r="Y1200" s="55" t="n">
        <f aca="false">IF(OR(I1200="DNB",I1200="Dry DNB"),1,0)</f>
        <v>0</v>
      </c>
      <c r="Z1200" s="55" t="n">
        <f aca="false">IF(ISNUMBER(W1200),A1200-W1200,"")</f>
        <v>49</v>
      </c>
      <c r="AA1200" s="55" t="n">
        <f aca="false">MATCH(A1200,DATAS,0)</f>
        <v>2</v>
      </c>
      <c r="AB1200" s="55" t="n">
        <f aca="false">IF(AND(E1200&gt;0,OR(AND(B1200&gt;=1,B1200&lt;=6),B1200=10)),1,0)</f>
        <v>1</v>
      </c>
      <c r="AC1200" s="55" t="n">
        <f aca="false">IF(AND(E1200&gt;0,B1200=10),1,0)</f>
        <v>0</v>
      </c>
      <c r="AD1200" s="55" t="n">
        <f aca="false">IF(AND(C1199=C1200,AA1199=AA1200-1),AB1199,"")</f>
        <v>1</v>
      </c>
      <c r="AE1200" s="55" t="n">
        <f aca="false">IF(AND(C1199=C1200,AA1199=AA1200-1),AC1199,"")</f>
        <v>0</v>
      </c>
      <c r="AF1200" s="55" t="n">
        <f aca="false">IF(AA1200=1,"",IF(AND(AB1200=1,AD1200&lt;&gt;1),1,0))</f>
        <v>0</v>
      </c>
      <c r="AG1200" s="55" t="n">
        <f aca="false">IF(AA1200=1,"",IF(AND(AC1200=1,AE1200&lt;&gt;1),1,0))</f>
        <v>0</v>
      </c>
      <c r="AH1200" s="60" t="str">
        <f aca="false">IF(AND(E1200&gt;0,AA1200&lt;2,NOT(AND(C1201=C1200,AA1201=AA1200+1))),INDEX(DATAS,AA1200+1),"")</f>
        <v/>
      </c>
      <c r="AI1200" s="60" t="str">
        <f aca="false">IF(AND(AC1200=1,AA1200&lt;2),IF(AND(C1201=C1200,AA1201=AA1200+1),IF(AC1201=1,"",INDEX(DATAS,AA1200+1)),INDEX(DATAS,AA1200+1)),"")</f>
        <v/>
      </c>
    </row>
    <row r="1201" customFormat="false" ht="15" hidden="false" customHeight="false" outlineLevel="0" collapsed="false">
      <c r="A1201" s="60" t="n">
        <v>46309</v>
      </c>
      <c r="B1201" s="0" t="n">
        <v>3</v>
      </c>
      <c r="C1201" s="0" t="n">
        <v>4431</v>
      </c>
      <c r="D1201" s="0" t="n">
        <v>127</v>
      </c>
      <c r="E1201" s="0" t="n">
        <v>3</v>
      </c>
      <c r="F1201" s="55" t="s">
        <v>578</v>
      </c>
      <c r="G1201" s="0" t="n">
        <v>63.8</v>
      </c>
      <c r="H1201" s="0" t="n">
        <v>61</v>
      </c>
      <c r="I1201" s="55" t="s">
        <v>157</v>
      </c>
      <c r="J1201" s="0" t="n">
        <v>64</v>
      </c>
      <c r="K1201" s="0" t="n">
        <v>64</v>
      </c>
      <c r="L1201" s="0" t="n">
        <v>63</v>
      </c>
      <c r="M1201" s="0" t="n">
        <v>863.27</v>
      </c>
      <c r="N1201" s="0" t="n">
        <v>40.65</v>
      </c>
      <c r="O1201" s="0" t="n">
        <v>32.97</v>
      </c>
      <c r="P1201" s="0" t="n">
        <v>3</v>
      </c>
      <c r="Q1201" s="0" t="n">
        <v>3.51</v>
      </c>
      <c r="R1201" s="0" t="n">
        <v>6155</v>
      </c>
      <c r="S1201" s="0" t="n">
        <v>12154</v>
      </c>
      <c r="T1201" s="0" t="n">
        <v>68.85</v>
      </c>
      <c r="U1201" s="0" t="n">
        <v>1377</v>
      </c>
      <c r="V1201" s="0" t="n">
        <v>1</v>
      </c>
      <c r="W1201" s="60" t="n">
        <v>46247</v>
      </c>
      <c r="X1201" s="55" t="n">
        <f aca="false">IF(I1201="Male",0,1)</f>
        <v>1</v>
      </c>
      <c r="Y1201" s="55" t="n">
        <f aca="false">IF(OR(I1201="DNB",I1201="Dry DNB"),1,0)</f>
        <v>0</v>
      </c>
      <c r="Z1201" s="55" t="n">
        <f aca="false">IF(ISNUMBER(W1201),A1201-W1201,"")</f>
        <v>62</v>
      </c>
      <c r="AA1201" s="55" t="n">
        <f aca="false">MATCH(A1201,DATAS,0)</f>
        <v>1</v>
      </c>
      <c r="AB1201" s="55" t="n">
        <f aca="false">IF(AND(E1201&gt;0,OR(AND(B1201&gt;=1,B1201&lt;=6),B1201=10)),1,0)</f>
        <v>1</v>
      </c>
      <c r="AC1201" s="55" t="n">
        <f aca="false">IF(AND(E1201&gt;0,B1201=10),1,0)</f>
        <v>0</v>
      </c>
      <c r="AD1201" s="0" t="str">
        <f aca="false">IF(AND(C1200=C1201,AA1200=AA1201-1),AB1200,"")</f>
        <v/>
      </c>
      <c r="AE1201" s="0" t="str">
        <f aca="false">IF(AND(C1200=C1201,AA1200=AA1201-1),AC1200,"")</f>
        <v/>
      </c>
      <c r="AF1201" s="0" t="str">
        <f aca="false">IF(AA1201=1,"",IF(AND(AB1201=1,AD1201&lt;&gt;1),1,0))</f>
        <v/>
      </c>
      <c r="AG1201" s="0" t="str">
        <f aca="false">IF(AA1201=1,"",IF(AND(AC1201=1,AE1201&lt;&gt;1),1,0))</f>
        <v/>
      </c>
      <c r="AH1201" s="60" t="str">
        <f aca="false">IF(AND(E1201&gt;0,AA1201&lt;2,NOT(AND(C1202=C1201,AA1202=AA1201+1))),INDEX(DATAS,AA1201+1),"")</f>
        <v/>
      </c>
      <c r="AI1201" s="60" t="str">
        <f aca="false">IF(AND(AC1201=1,AA1201&lt;2),IF(AND(C1202=C1201,AA1202=AA1201+1),IF(AC1202=1,"",INDEX(DATAS,AA1201+1)),INDEX(DATAS,AA1201+1)),"")</f>
        <v/>
      </c>
    </row>
    <row r="1202" customFormat="false" ht="15" hidden="false" customHeight="false" outlineLevel="0" collapsed="false">
      <c r="A1202" s="60" t="n">
        <v>46310</v>
      </c>
      <c r="B1202" s="0" t="n">
        <v>3</v>
      </c>
      <c r="C1202" s="0" t="n">
        <v>4431</v>
      </c>
      <c r="D1202" s="0" t="n">
        <v>128</v>
      </c>
      <c r="E1202" s="0" t="n">
        <v>3</v>
      </c>
      <c r="F1202" s="55" t="s">
        <v>578</v>
      </c>
      <c r="G1202" s="0" t="n">
        <v>63.7</v>
      </c>
      <c r="H1202" s="0" t="n">
        <v>62</v>
      </c>
      <c r="I1202" s="55" t="s">
        <v>157</v>
      </c>
      <c r="J1202" s="0" t="n">
        <v>64</v>
      </c>
      <c r="K1202" s="0" t="n">
        <v>64</v>
      </c>
      <c r="L1202" s="0" t="n">
        <v>64</v>
      </c>
      <c r="M1202" s="0" t="n">
        <v>863.27</v>
      </c>
      <c r="N1202" s="0" t="n">
        <v>40.65</v>
      </c>
      <c r="O1202" s="0" t="n">
        <v>32.97</v>
      </c>
      <c r="P1202" s="0" t="n">
        <v>3</v>
      </c>
      <c r="Q1202" s="0" t="n">
        <v>3.51</v>
      </c>
      <c r="T1202" s="0" t="n">
        <v>68.85</v>
      </c>
      <c r="U1202" s="0" t="n">
        <v>1378</v>
      </c>
      <c r="V1202" s="0" t="n">
        <v>1</v>
      </c>
      <c r="W1202" s="60" t="n">
        <v>46247</v>
      </c>
      <c r="X1202" s="55" t="n">
        <f aca="false">IF(I1202="Male",0,1)</f>
        <v>1</v>
      </c>
      <c r="Y1202" s="55" t="n">
        <f aca="false">IF(OR(I1202="DNB",I1202="Dry DNB"),1,0)</f>
        <v>0</v>
      </c>
      <c r="Z1202" s="55" t="n">
        <f aca="false">IF(ISNUMBER(W1202),A1202-W1202,"")</f>
        <v>63</v>
      </c>
      <c r="AA1202" s="55" t="n">
        <f aca="false">MATCH(A1202,DATAS,0)</f>
        <v>2</v>
      </c>
      <c r="AB1202" s="55" t="n">
        <f aca="false">IF(AND(E1202&gt;0,OR(AND(B1202&gt;=1,B1202&lt;=6),B1202=10)),1,0)</f>
        <v>1</v>
      </c>
      <c r="AC1202" s="55" t="n">
        <f aca="false">IF(AND(E1202&gt;0,B1202=10),1,0)</f>
        <v>0</v>
      </c>
      <c r="AD1202" s="55" t="n">
        <f aca="false">IF(AND(C1201=C1202,AA1201=AA1202-1),AB1201,"")</f>
        <v>1</v>
      </c>
      <c r="AE1202" s="55" t="n">
        <f aca="false">IF(AND(C1201=C1202,AA1201=AA1202-1),AC1201,"")</f>
        <v>0</v>
      </c>
      <c r="AF1202" s="55" t="n">
        <f aca="false">IF(AA1202=1,"",IF(AND(AB1202=1,AD1202&lt;&gt;1),1,0))</f>
        <v>0</v>
      </c>
      <c r="AG1202" s="55" t="n">
        <f aca="false">IF(AA1202=1,"",IF(AND(AC1202=1,AE1202&lt;&gt;1),1,0))</f>
        <v>0</v>
      </c>
      <c r="AH1202" s="60" t="str">
        <f aca="false">IF(AND(E1202&gt;0,AA1202&lt;2,NOT(AND(C1203=C1202,AA1203=AA1202+1))),INDEX(DATAS,AA1202+1),"")</f>
        <v/>
      </c>
      <c r="AI1202" s="60" t="str">
        <f aca="false">IF(AND(AC1202=1,AA1202&lt;2),IF(AND(C1203=C1202,AA1203=AA1202+1),IF(AC1203=1,"",INDEX(DATAS,AA1202+1)),INDEX(DATAS,AA1202+1)),"")</f>
        <v/>
      </c>
    </row>
    <row r="1203" customFormat="false" ht="15" hidden="false" customHeight="false" outlineLevel="0" collapsed="false">
      <c r="A1203" s="60" t="n">
        <v>46309</v>
      </c>
      <c r="B1203" s="0" t="n">
        <v>5</v>
      </c>
      <c r="C1203" s="0" t="n">
        <v>4432</v>
      </c>
      <c r="D1203" s="0" t="n">
        <v>309</v>
      </c>
      <c r="E1203" s="0" t="n">
        <v>2</v>
      </c>
      <c r="F1203" s="55" t="s">
        <v>578</v>
      </c>
      <c r="G1203" s="0" t="n">
        <v>46.4</v>
      </c>
      <c r="H1203" s="0" t="n">
        <v>44</v>
      </c>
      <c r="I1203" s="55" t="s">
        <v>157</v>
      </c>
      <c r="J1203" s="0" t="n">
        <v>99</v>
      </c>
      <c r="K1203" s="0" t="n">
        <v>64</v>
      </c>
      <c r="L1203" s="0" t="n">
        <v>210</v>
      </c>
      <c r="M1203" s="0" t="n">
        <v>683.08</v>
      </c>
      <c r="N1203" s="0" t="n">
        <v>73.51</v>
      </c>
      <c r="O1203" s="0" t="n">
        <v>39.86</v>
      </c>
      <c r="P1203" s="0" t="n">
        <v>3.96</v>
      </c>
      <c r="Q1203" s="0" t="n">
        <v>3.61</v>
      </c>
      <c r="R1203" s="0" t="n">
        <v>5468</v>
      </c>
      <c r="S1203" s="0" t="n">
        <v>11530</v>
      </c>
      <c r="T1203" s="0" t="n">
        <v>57.45</v>
      </c>
      <c r="U1203" s="0" t="n">
        <v>1377</v>
      </c>
      <c r="V1203" s="0" t="n">
        <v>2</v>
      </c>
      <c r="W1203" s="60" t="n">
        <v>46100</v>
      </c>
      <c r="X1203" s="55" t="n">
        <f aca="false">IF(I1203="Male",0,1)</f>
        <v>1</v>
      </c>
      <c r="Y1203" s="55" t="n">
        <f aca="false">IF(OR(I1203="DNB",I1203="Dry DNB"),1,0)</f>
        <v>0</v>
      </c>
      <c r="Z1203" s="55" t="n">
        <f aca="false">IF(ISNUMBER(W1203),A1203-W1203,"")</f>
        <v>209</v>
      </c>
      <c r="AA1203" s="55" t="n">
        <f aca="false">MATCH(A1203,DATAS,0)</f>
        <v>1</v>
      </c>
      <c r="AB1203" s="55" t="n">
        <f aca="false">IF(AND(E1203&gt;0,OR(AND(B1203&gt;=1,B1203&lt;=6),B1203=10)),1,0)</f>
        <v>1</v>
      </c>
      <c r="AC1203" s="55" t="n">
        <f aca="false">IF(AND(E1203&gt;0,B1203=10),1,0)</f>
        <v>0</v>
      </c>
      <c r="AD1203" s="0" t="str">
        <f aca="false">IF(AND(C1202=C1203,AA1202=AA1203-1),AB1202,"")</f>
        <v/>
      </c>
      <c r="AE1203" s="0" t="str">
        <f aca="false">IF(AND(C1202=C1203,AA1202=AA1203-1),AC1202,"")</f>
        <v/>
      </c>
      <c r="AF1203" s="0" t="str">
        <f aca="false">IF(AA1203=1,"",IF(AND(AB1203=1,AD1203&lt;&gt;1),1,0))</f>
        <v/>
      </c>
      <c r="AG1203" s="0" t="str">
        <f aca="false">IF(AA1203=1,"",IF(AND(AC1203=1,AE1203&lt;&gt;1),1,0))</f>
        <v/>
      </c>
      <c r="AH1203" s="60" t="str">
        <f aca="false">IF(AND(E1203&gt;0,AA1203&lt;2,NOT(AND(C1204=C1203,AA1204=AA1203+1))),INDEX(DATAS,AA1203+1),"")</f>
        <v/>
      </c>
      <c r="AI1203" s="60" t="str">
        <f aca="false">IF(AND(AC1203=1,AA1203&lt;2),IF(AND(C1204=C1203,AA1204=AA1203+1),IF(AC1204=1,"",INDEX(DATAS,AA1203+1)),INDEX(DATAS,AA1203+1)),"")</f>
        <v/>
      </c>
    </row>
    <row r="1204" customFormat="false" ht="15" hidden="false" customHeight="false" outlineLevel="0" collapsed="false">
      <c r="A1204" s="60" t="n">
        <v>46310</v>
      </c>
      <c r="B1204" s="0" t="n">
        <v>5</v>
      </c>
      <c r="C1204" s="0" t="n">
        <v>4432</v>
      </c>
      <c r="D1204" s="0" t="n">
        <v>310</v>
      </c>
      <c r="E1204" s="0" t="n">
        <v>2</v>
      </c>
      <c r="F1204" s="55" t="s">
        <v>578</v>
      </c>
      <c r="G1204" s="0" t="n">
        <v>51</v>
      </c>
      <c r="H1204" s="0" t="n">
        <v>45</v>
      </c>
      <c r="I1204" s="55" t="s">
        <v>157</v>
      </c>
      <c r="J1204" s="0" t="n">
        <v>99</v>
      </c>
      <c r="K1204" s="0" t="n">
        <v>64</v>
      </c>
      <c r="L1204" s="0" t="n">
        <v>211</v>
      </c>
      <c r="M1204" s="0" t="n">
        <v>683.08</v>
      </c>
      <c r="N1204" s="0" t="n">
        <v>73.51</v>
      </c>
      <c r="O1204" s="0" t="n">
        <v>39.86</v>
      </c>
      <c r="P1204" s="0" t="n">
        <v>3.96</v>
      </c>
      <c r="Q1204" s="0" t="n">
        <v>3.61</v>
      </c>
      <c r="T1204" s="0" t="n">
        <v>57.45</v>
      </c>
      <c r="U1204" s="0" t="n">
        <v>1378</v>
      </c>
      <c r="V1204" s="0" t="n">
        <v>2</v>
      </c>
      <c r="W1204" s="60" t="n">
        <v>46100</v>
      </c>
      <c r="X1204" s="55" t="n">
        <f aca="false">IF(I1204="Male",0,1)</f>
        <v>1</v>
      </c>
      <c r="Y1204" s="55" t="n">
        <f aca="false">IF(OR(I1204="DNB",I1204="Dry DNB"),1,0)</f>
        <v>0</v>
      </c>
      <c r="Z1204" s="55" t="n">
        <f aca="false">IF(ISNUMBER(W1204),A1204-W1204,"")</f>
        <v>210</v>
      </c>
      <c r="AA1204" s="55" t="n">
        <f aca="false">MATCH(A1204,DATAS,0)</f>
        <v>2</v>
      </c>
      <c r="AB1204" s="55" t="n">
        <f aca="false">IF(AND(E1204&gt;0,OR(AND(B1204&gt;=1,B1204&lt;=6),B1204=10)),1,0)</f>
        <v>1</v>
      </c>
      <c r="AC1204" s="55" t="n">
        <f aca="false">IF(AND(E1204&gt;0,B1204=10),1,0)</f>
        <v>0</v>
      </c>
      <c r="AD1204" s="55" t="n">
        <f aca="false">IF(AND(C1203=C1204,AA1203=AA1204-1),AB1203,"")</f>
        <v>1</v>
      </c>
      <c r="AE1204" s="55" t="n">
        <f aca="false">IF(AND(C1203=C1204,AA1203=AA1204-1),AC1203,"")</f>
        <v>0</v>
      </c>
      <c r="AF1204" s="55" t="n">
        <f aca="false">IF(AA1204=1,"",IF(AND(AB1204=1,AD1204&lt;&gt;1),1,0))</f>
        <v>0</v>
      </c>
      <c r="AG1204" s="55" t="n">
        <f aca="false">IF(AA1204=1,"",IF(AND(AC1204=1,AE1204&lt;&gt;1),1,0))</f>
        <v>0</v>
      </c>
      <c r="AH1204" s="60" t="str">
        <f aca="false">IF(AND(E1204&gt;0,AA1204&lt;2,NOT(AND(C1205=C1204,AA1205=AA1204+1))),INDEX(DATAS,AA1204+1),"")</f>
        <v/>
      </c>
      <c r="AI1204" s="60" t="str">
        <f aca="false">IF(AND(AC1204=1,AA1204&lt;2),IF(AND(C1205=C1204,AA1205=AA1204+1),IF(AC1205=1,"",INDEX(DATAS,AA1204+1)),INDEX(DATAS,AA1204+1)),"")</f>
        <v/>
      </c>
    </row>
    <row r="1205" customFormat="false" ht="15" hidden="false" customHeight="false" outlineLevel="0" collapsed="false">
      <c r="A1205" s="60" t="n">
        <v>46309</v>
      </c>
      <c r="B1205" s="0" t="n">
        <v>5</v>
      </c>
      <c r="C1205" s="0" t="n">
        <v>4437</v>
      </c>
      <c r="D1205" s="0" t="n">
        <v>327</v>
      </c>
      <c r="E1205" s="0" t="n">
        <v>2</v>
      </c>
      <c r="F1205" s="55" t="s">
        <v>579</v>
      </c>
      <c r="G1205" s="0" t="n">
        <v>40.2</v>
      </c>
      <c r="H1205" s="0" t="n">
        <v>35</v>
      </c>
      <c r="I1205" s="55" t="s">
        <v>177</v>
      </c>
      <c r="J1205" s="0" t="n">
        <v>327</v>
      </c>
      <c r="K1205" s="0" t="n">
        <v>68</v>
      </c>
      <c r="M1205" s="0" t="n">
        <v>370.85</v>
      </c>
      <c r="N1205" s="0" t="n">
        <v>40.21</v>
      </c>
      <c r="O1205" s="0" t="n">
        <v>11.39</v>
      </c>
      <c r="P1205" s="0" t="n">
        <v>4.33</v>
      </c>
      <c r="Q1205" s="0" t="n">
        <v>3.74</v>
      </c>
      <c r="R1205" s="0" t="n">
        <v>4941</v>
      </c>
      <c r="S1205" s="0" t="n">
        <v>8353</v>
      </c>
      <c r="T1205" s="0" t="n">
        <v>54.95</v>
      </c>
      <c r="U1205" s="0" t="n">
        <v>1375</v>
      </c>
      <c r="V1205" s="0" t="n">
        <v>4</v>
      </c>
      <c r="W1205" s="60" t="n">
        <v>46219</v>
      </c>
      <c r="X1205" s="55" t="n">
        <f aca="false">IF(I1205="Male",0,1)</f>
        <v>1</v>
      </c>
      <c r="Y1205" s="55" t="n">
        <f aca="false">IF(OR(I1205="DNB",I1205="Dry DNB"),1,0)</f>
        <v>0</v>
      </c>
      <c r="Z1205" s="55" t="n">
        <f aca="false">IF(ISNUMBER(W1205),A1205-W1205,"")</f>
        <v>90</v>
      </c>
      <c r="AA1205" s="55" t="n">
        <f aca="false">MATCH(A1205,DATAS,0)</f>
        <v>1</v>
      </c>
      <c r="AB1205" s="55" t="n">
        <f aca="false">IF(AND(E1205&gt;0,OR(AND(B1205&gt;=1,B1205&lt;=6),B1205=10)),1,0)</f>
        <v>1</v>
      </c>
      <c r="AC1205" s="55" t="n">
        <f aca="false">IF(AND(E1205&gt;0,B1205=10),1,0)</f>
        <v>0</v>
      </c>
      <c r="AD1205" s="0" t="str">
        <f aca="false">IF(AND(C1204=C1205,AA1204=AA1205-1),AB1204,"")</f>
        <v/>
      </c>
      <c r="AE1205" s="0" t="str">
        <f aca="false">IF(AND(C1204=C1205,AA1204=AA1205-1),AC1204,"")</f>
        <v/>
      </c>
      <c r="AF1205" s="0" t="str">
        <f aca="false">IF(AA1205=1,"",IF(AND(AB1205=1,AD1205&lt;&gt;1),1,0))</f>
        <v/>
      </c>
      <c r="AG1205" s="0" t="str">
        <f aca="false">IF(AA1205=1,"",IF(AND(AC1205=1,AE1205&lt;&gt;1),1,0))</f>
        <v/>
      </c>
      <c r="AH1205" s="60" t="str">
        <f aca="false">IF(AND(E1205&gt;0,AA1205&lt;2,NOT(AND(C1206=C1205,AA1206=AA1205+1))),INDEX(DATAS,AA1205+1),"")</f>
        <v/>
      </c>
      <c r="AI1205" s="60" t="str">
        <f aca="false">IF(AND(AC1205=1,AA1205&lt;2),IF(AND(C1206=C1205,AA1206=AA1205+1),IF(AC1206=1,"",INDEX(DATAS,AA1205+1)),INDEX(DATAS,AA1205+1)),"")</f>
        <v/>
      </c>
    </row>
    <row r="1206" customFormat="false" ht="15" hidden="false" customHeight="false" outlineLevel="0" collapsed="false">
      <c r="A1206" s="60" t="n">
        <v>46310</v>
      </c>
      <c r="B1206" s="0" t="n">
        <v>5</v>
      </c>
      <c r="C1206" s="0" t="n">
        <v>4437</v>
      </c>
      <c r="D1206" s="0" t="n">
        <v>328</v>
      </c>
      <c r="E1206" s="0" t="n">
        <v>2</v>
      </c>
      <c r="F1206" s="55" t="s">
        <v>579</v>
      </c>
      <c r="G1206" s="0" t="n">
        <v>40.4</v>
      </c>
      <c r="H1206" s="0" t="n">
        <v>37</v>
      </c>
      <c r="I1206" s="55" t="s">
        <v>177</v>
      </c>
      <c r="J1206" s="0" t="n">
        <v>328</v>
      </c>
      <c r="K1206" s="0" t="n">
        <v>68</v>
      </c>
      <c r="M1206" s="0" t="n">
        <v>370.85</v>
      </c>
      <c r="N1206" s="0" t="n">
        <v>40.21</v>
      </c>
      <c r="O1206" s="0" t="n">
        <v>11.39</v>
      </c>
      <c r="P1206" s="0" t="n">
        <v>4.33</v>
      </c>
      <c r="Q1206" s="0" t="n">
        <v>3.74</v>
      </c>
      <c r="T1206" s="0" t="n">
        <v>54.95</v>
      </c>
      <c r="U1206" s="0" t="n">
        <v>1376</v>
      </c>
      <c r="V1206" s="0" t="n">
        <v>4</v>
      </c>
      <c r="W1206" s="60" t="n">
        <v>46219</v>
      </c>
      <c r="X1206" s="55" t="n">
        <f aca="false">IF(I1206="Male",0,1)</f>
        <v>1</v>
      </c>
      <c r="Y1206" s="55" t="n">
        <f aca="false">IF(OR(I1206="DNB",I1206="Dry DNB"),1,0)</f>
        <v>0</v>
      </c>
      <c r="Z1206" s="55" t="n">
        <f aca="false">IF(ISNUMBER(W1206),A1206-W1206,"")</f>
        <v>91</v>
      </c>
      <c r="AA1206" s="55" t="n">
        <f aca="false">MATCH(A1206,DATAS,0)</f>
        <v>2</v>
      </c>
      <c r="AB1206" s="55" t="n">
        <f aca="false">IF(AND(E1206&gt;0,OR(AND(B1206&gt;=1,B1206&lt;=6),B1206=10)),1,0)</f>
        <v>1</v>
      </c>
      <c r="AC1206" s="55" t="n">
        <f aca="false">IF(AND(E1206&gt;0,B1206=10),1,0)</f>
        <v>0</v>
      </c>
      <c r="AD1206" s="55" t="n">
        <f aca="false">IF(AND(C1205=C1206,AA1205=AA1206-1),AB1205,"")</f>
        <v>1</v>
      </c>
      <c r="AE1206" s="55" t="n">
        <f aca="false">IF(AND(C1205=C1206,AA1205=AA1206-1),AC1205,"")</f>
        <v>0</v>
      </c>
      <c r="AF1206" s="55" t="n">
        <f aca="false">IF(AA1206=1,"",IF(AND(AB1206=1,AD1206&lt;&gt;1),1,0))</f>
        <v>0</v>
      </c>
      <c r="AG1206" s="55" t="n">
        <f aca="false">IF(AA1206=1,"",IF(AND(AC1206=1,AE1206&lt;&gt;1),1,0))</f>
        <v>0</v>
      </c>
      <c r="AH1206" s="60" t="str">
        <f aca="false">IF(AND(E1206&gt;0,AA1206&lt;2,NOT(AND(C1207=C1206,AA1207=AA1206+1))),INDEX(DATAS,AA1206+1),"")</f>
        <v/>
      </c>
      <c r="AI1206" s="60" t="str">
        <f aca="false">IF(AND(AC1206=1,AA1206&lt;2),IF(AND(C1207=C1206,AA1207=AA1206+1),IF(AC1207=1,"",INDEX(DATAS,AA1206+1)),INDEX(DATAS,AA1206+1)),"")</f>
        <v/>
      </c>
    </row>
    <row r="1207" customFormat="false" ht="15" hidden="false" customHeight="false" outlineLevel="0" collapsed="false">
      <c r="A1207" s="60" t="n">
        <v>46309</v>
      </c>
      <c r="B1207" s="0" t="n">
        <v>5</v>
      </c>
      <c r="C1207" s="0" t="n">
        <v>4438</v>
      </c>
      <c r="D1207" s="0" t="n">
        <v>271</v>
      </c>
      <c r="E1207" s="0" t="n">
        <v>2</v>
      </c>
      <c r="F1207" s="55" t="s">
        <v>579</v>
      </c>
      <c r="G1207" s="0" t="n">
        <v>29.5</v>
      </c>
      <c r="H1207" s="0" t="n">
        <v>27</v>
      </c>
      <c r="I1207" s="55" t="s">
        <v>157</v>
      </c>
      <c r="J1207" s="0" t="n">
        <v>124</v>
      </c>
      <c r="K1207" s="0" t="n">
        <v>75</v>
      </c>
      <c r="L1207" s="0" t="n">
        <v>147</v>
      </c>
      <c r="M1207" s="0" t="n">
        <v>-108.23</v>
      </c>
      <c r="N1207" s="0" t="n">
        <v>59.39</v>
      </c>
      <c r="O1207" s="0" t="n">
        <v>24.63</v>
      </c>
      <c r="P1207" s="0" t="n">
        <v>5.7</v>
      </c>
      <c r="Q1207" s="0" t="n">
        <v>4.38</v>
      </c>
      <c r="R1207" s="0" t="n">
        <v>5122</v>
      </c>
      <c r="S1207" s="0" t="n">
        <v>9271</v>
      </c>
      <c r="T1207" s="0" t="n">
        <v>54.2</v>
      </c>
      <c r="U1207" s="0" t="n">
        <v>1375</v>
      </c>
      <c r="V1207" s="0" t="n">
        <v>2</v>
      </c>
      <c r="W1207" s="60" t="n">
        <v>46163</v>
      </c>
      <c r="X1207" s="55" t="n">
        <f aca="false">IF(I1207="Male",0,1)</f>
        <v>1</v>
      </c>
      <c r="Y1207" s="55" t="n">
        <f aca="false">IF(OR(I1207="DNB",I1207="Dry DNB"),1,0)</f>
        <v>0</v>
      </c>
      <c r="Z1207" s="55" t="n">
        <f aca="false">IF(ISNUMBER(W1207),A1207-W1207,"")</f>
        <v>146</v>
      </c>
      <c r="AA1207" s="55" t="n">
        <f aca="false">MATCH(A1207,DATAS,0)</f>
        <v>1</v>
      </c>
      <c r="AB1207" s="55" t="n">
        <f aca="false">IF(AND(E1207&gt;0,OR(AND(B1207&gt;=1,B1207&lt;=6),B1207=10)),1,0)</f>
        <v>1</v>
      </c>
      <c r="AC1207" s="55" t="n">
        <f aca="false">IF(AND(E1207&gt;0,B1207=10),1,0)</f>
        <v>0</v>
      </c>
      <c r="AD1207" s="0" t="str">
        <f aca="false">IF(AND(C1206=C1207,AA1206=AA1207-1),AB1206,"")</f>
        <v/>
      </c>
      <c r="AE1207" s="0" t="str">
        <f aca="false">IF(AND(C1206=C1207,AA1206=AA1207-1),AC1206,"")</f>
        <v/>
      </c>
      <c r="AF1207" s="0" t="str">
        <f aca="false">IF(AA1207=1,"",IF(AND(AB1207=1,AD1207&lt;&gt;1),1,0))</f>
        <v/>
      </c>
      <c r="AG1207" s="0" t="str">
        <f aca="false">IF(AA1207=1,"",IF(AND(AC1207=1,AE1207&lt;&gt;1),1,0))</f>
        <v/>
      </c>
      <c r="AH1207" s="60" t="str">
        <f aca="false">IF(AND(E1207&gt;0,AA1207&lt;2,NOT(AND(C1208=C1207,AA1208=AA1207+1))),INDEX(DATAS,AA1207+1),"")</f>
        <v/>
      </c>
      <c r="AI1207" s="60" t="str">
        <f aca="false">IF(AND(AC1207=1,AA1207&lt;2),IF(AND(C1208=C1207,AA1208=AA1207+1),IF(AC1208=1,"",INDEX(DATAS,AA1207+1)),INDEX(DATAS,AA1207+1)),"")</f>
        <v/>
      </c>
    </row>
    <row r="1208" customFormat="false" ht="15" hidden="false" customHeight="false" outlineLevel="0" collapsed="false">
      <c r="A1208" s="60" t="n">
        <v>46310</v>
      </c>
      <c r="B1208" s="0" t="n">
        <v>5</v>
      </c>
      <c r="C1208" s="0" t="n">
        <v>4438</v>
      </c>
      <c r="D1208" s="0" t="n">
        <v>272</v>
      </c>
      <c r="E1208" s="0" t="n">
        <v>2</v>
      </c>
      <c r="F1208" s="55" t="s">
        <v>579</v>
      </c>
      <c r="G1208" s="0" t="n">
        <v>23.2</v>
      </c>
      <c r="H1208" s="0" t="n">
        <v>26</v>
      </c>
      <c r="I1208" s="55" t="s">
        <v>157</v>
      </c>
      <c r="J1208" s="0" t="n">
        <v>124</v>
      </c>
      <c r="K1208" s="0" t="n">
        <v>75</v>
      </c>
      <c r="L1208" s="0" t="n">
        <v>148</v>
      </c>
      <c r="M1208" s="0" t="n">
        <v>-108.23</v>
      </c>
      <c r="N1208" s="0" t="n">
        <v>59.39</v>
      </c>
      <c r="O1208" s="0" t="n">
        <v>24.63</v>
      </c>
      <c r="P1208" s="0" t="n">
        <v>5.7</v>
      </c>
      <c r="Q1208" s="0" t="n">
        <v>4.38</v>
      </c>
      <c r="T1208" s="0" t="n">
        <v>54.2</v>
      </c>
      <c r="U1208" s="0" t="n">
        <v>1376</v>
      </c>
      <c r="V1208" s="0" t="n">
        <v>2</v>
      </c>
      <c r="W1208" s="60" t="n">
        <v>46163</v>
      </c>
      <c r="X1208" s="55" t="n">
        <f aca="false">IF(I1208="Male",0,1)</f>
        <v>1</v>
      </c>
      <c r="Y1208" s="55" t="n">
        <f aca="false">IF(OR(I1208="DNB",I1208="Dry DNB"),1,0)</f>
        <v>0</v>
      </c>
      <c r="Z1208" s="55" t="n">
        <f aca="false">IF(ISNUMBER(W1208),A1208-W1208,"")</f>
        <v>147</v>
      </c>
      <c r="AA1208" s="55" t="n">
        <f aca="false">MATCH(A1208,DATAS,0)</f>
        <v>2</v>
      </c>
      <c r="AB1208" s="55" t="n">
        <f aca="false">IF(AND(E1208&gt;0,OR(AND(B1208&gt;=1,B1208&lt;=6),B1208=10)),1,0)</f>
        <v>1</v>
      </c>
      <c r="AC1208" s="55" t="n">
        <f aca="false">IF(AND(E1208&gt;0,B1208=10),1,0)</f>
        <v>0</v>
      </c>
      <c r="AD1208" s="55" t="n">
        <f aca="false">IF(AND(C1207=C1208,AA1207=AA1208-1),AB1207,"")</f>
        <v>1</v>
      </c>
      <c r="AE1208" s="55" t="n">
        <f aca="false">IF(AND(C1207=C1208,AA1207=AA1208-1),AC1207,"")</f>
        <v>0</v>
      </c>
      <c r="AF1208" s="55" t="n">
        <f aca="false">IF(AA1208=1,"",IF(AND(AB1208=1,AD1208&lt;&gt;1),1,0))</f>
        <v>0</v>
      </c>
      <c r="AG1208" s="55" t="n">
        <f aca="false">IF(AA1208=1,"",IF(AND(AC1208=1,AE1208&lt;&gt;1),1,0))</f>
        <v>0</v>
      </c>
      <c r="AH1208" s="60" t="str">
        <f aca="false">IF(AND(E1208&gt;0,AA1208&lt;2,NOT(AND(C1209=C1208,AA1209=AA1208+1))),INDEX(DATAS,AA1208+1),"")</f>
        <v/>
      </c>
      <c r="AI1208" s="60" t="str">
        <f aca="false">IF(AND(AC1208=1,AA1208&lt;2),IF(AND(C1209=C1208,AA1209=AA1208+1),IF(AC1209=1,"",INDEX(DATAS,AA1208+1)),INDEX(DATAS,AA1208+1)),"")</f>
        <v/>
      </c>
    </row>
    <row r="1209" customFormat="false" ht="15" hidden="false" customHeight="false" outlineLevel="0" collapsed="false">
      <c r="A1209" s="60" t="n">
        <v>46309</v>
      </c>
      <c r="B1209" s="0" t="n">
        <v>2</v>
      </c>
      <c r="C1209" s="0" t="n">
        <v>4439</v>
      </c>
      <c r="D1209" s="0" t="n">
        <v>65</v>
      </c>
      <c r="E1209" s="0" t="n">
        <v>3</v>
      </c>
      <c r="F1209" s="55" t="s">
        <v>579</v>
      </c>
      <c r="G1209" s="0" t="n">
        <v>48.1</v>
      </c>
      <c r="H1209" s="0" t="n">
        <v>58</v>
      </c>
      <c r="I1209" s="55" t="s">
        <v>187</v>
      </c>
      <c r="J1209" s="0" t="n">
        <v>65</v>
      </c>
      <c r="K1209" s="0" t="n">
        <v>65</v>
      </c>
      <c r="M1209" s="0" t="n">
        <v>704.65</v>
      </c>
      <c r="N1209" s="0" t="n">
        <v>52.64</v>
      </c>
      <c r="O1209" s="0" t="n">
        <v>37.16</v>
      </c>
      <c r="P1209" s="0" t="n">
        <v>3.41</v>
      </c>
      <c r="Q1209" s="0" t="n">
        <v>3.44</v>
      </c>
      <c r="R1209" s="0" t="n">
        <v>5001</v>
      </c>
      <c r="S1209" s="0" t="n">
        <v>10053</v>
      </c>
      <c r="U1209" s="0" t="n">
        <v>1375</v>
      </c>
      <c r="V1209" s="0" t="n">
        <v>1</v>
      </c>
      <c r="W1209" s="60" t="n">
        <v>46310</v>
      </c>
      <c r="X1209" s="55" t="n">
        <f aca="false">IF(I1209="Male",0,1)</f>
        <v>1</v>
      </c>
      <c r="Y1209" s="55" t="n">
        <f aca="false">IF(OR(I1209="DNB",I1209="Dry DNB"),1,0)</f>
        <v>0</v>
      </c>
      <c r="Z1209" s="55" t="n">
        <f aca="false">IF(ISNUMBER(W1209),A1209-W1209,"")</f>
        <v>-1</v>
      </c>
      <c r="AA1209" s="55" t="n">
        <f aca="false">MATCH(A1209,DATAS,0)</f>
        <v>1</v>
      </c>
      <c r="AB1209" s="55" t="n">
        <f aca="false">IF(AND(E1209&gt;0,OR(AND(B1209&gt;=1,B1209&lt;=6),B1209=10)),1,0)</f>
        <v>1</v>
      </c>
      <c r="AC1209" s="55" t="n">
        <f aca="false">IF(AND(E1209&gt;0,B1209=10),1,0)</f>
        <v>0</v>
      </c>
      <c r="AD1209" s="0" t="str">
        <f aca="false">IF(AND(C1208=C1209,AA1208=AA1209-1),AB1208,"")</f>
        <v/>
      </c>
      <c r="AE1209" s="0" t="str">
        <f aca="false">IF(AND(C1208=C1209,AA1208=AA1209-1),AC1208,"")</f>
        <v/>
      </c>
      <c r="AF1209" s="0" t="str">
        <f aca="false">IF(AA1209=1,"",IF(AND(AB1209=1,AD1209&lt;&gt;1),1,0))</f>
        <v/>
      </c>
      <c r="AG1209" s="0" t="str">
        <f aca="false">IF(AA1209=1,"",IF(AND(AC1209=1,AE1209&lt;&gt;1),1,0))</f>
        <v/>
      </c>
      <c r="AH1209" s="60" t="str">
        <f aca="false">IF(AND(E1209&gt;0,AA1209&lt;2,NOT(AND(C1210=C1209,AA1210=AA1209+1))),INDEX(DATAS,AA1209+1),"")</f>
        <v/>
      </c>
      <c r="AI1209" s="60" t="str">
        <f aca="false">IF(AND(AC1209=1,AA1209&lt;2),IF(AND(C1210=C1209,AA1210=AA1209+1),IF(AC1210=1,"",INDEX(DATAS,AA1209+1)),INDEX(DATAS,AA1209+1)),"")</f>
        <v/>
      </c>
    </row>
    <row r="1210" customFormat="false" ht="15" hidden="false" customHeight="false" outlineLevel="0" collapsed="false">
      <c r="A1210" s="60" t="n">
        <v>46310</v>
      </c>
      <c r="B1210" s="0" t="n">
        <v>2</v>
      </c>
      <c r="C1210" s="0" t="n">
        <v>4439</v>
      </c>
      <c r="D1210" s="0" t="n">
        <v>66</v>
      </c>
      <c r="E1210" s="0" t="n">
        <v>3</v>
      </c>
      <c r="F1210" s="55" t="s">
        <v>579</v>
      </c>
      <c r="G1210" s="0" t="n">
        <v>68.5</v>
      </c>
      <c r="H1210" s="0" t="n">
        <v>58</v>
      </c>
      <c r="I1210" s="55" t="s">
        <v>187</v>
      </c>
      <c r="J1210" s="0" t="n">
        <v>66</v>
      </c>
      <c r="K1210" s="0" t="n">
        <v>65</v>
      </c>
      <c r="M1210" s="0" t="n">
        <v>704.65</v>
      </c>
      <c r="N1210" s="0" t="n">
        <v>52.64</v>
      </c>
      <c r="O1210" s="0" t="n">
        <v>37.16</v>
      </c>
      <c r="P1210" s="0" t="n">
        <v>3.41</v>
      </c>
      <c r="Q1210" s="0" t="n">
        <v>3.44</v>
      </c>
      <c r="U1210" s="0" t="n">
        <v>1376</v>
      </c>
      <c r="V1210" s="0" t="n">
        <v>1</v>
      </c>
      <c r="W1210" s="60" t="n">
        <v>46310</v>
      </c>
      <c r="X1210" s="55" t="n">
        <f aca="false">IF(I1210="Male",0,1)</f>
        <v>1</v>
      </c>
      <c r="Y1210" s="55" t="n">
        <f aca="false">IF(OR(I1210="DNB",I1210="Dry DNB"),1,0)</f>
        <v>0</v>
      </c>
      <c r="Z1210" s="55" t="n">
        <f aca="false">IF(ISNUMBER(W1210),A1210-W1210,"")</f>
        <v>0</v>
      </c>
      <c r="AA1210" s="55" t="n">
        <f aca="false">MATCH(A1210,DATAS,0)</f>
        <v>2</v>
      </c>
      <c r="AB1210" s="55" t="n">
        <f aca="false">IF(AND(E1210&gt;0,OR(AND(B1210&gt;=1,B1210&lt;=6),B1210=10)),1,0)</f>
        <v>1</v>
      </c>
      <c r="AC1210" s="55" t="n">
        <f aca="false">IF(AND(E1210&gt;0,B1210=10),1,0)</f>
        <v>0</v>
      </c>
      <c r="AD1210" s="55" t="n">
        <f aca="false">IF(AND(C1209=C1210,AA1209=AA1210-1),AB1209,"")</f>
        <v>1</v>
      </c>
      <c r="AE1210" s="55" t="n">
        <f aca="false">IF(AND(C1209=C1210,AA1209=AA1210-1),AC1209,"")</f>
        <v>0</v>
      </c>
      <c r="AF1210" s="55" t="n">
        <f aca="false">IF(AA1210=1,"",IF(AND(AB1210=1,AD1210&lt;&gt;1),1,0))</f>
        <v>0</v>
      </c>
      <c r="AG1210" s="55" t="n">
        <f aca="false">IF(AA1210=1,"",IF(AND(AC1210=1,AE1210&lt;&gt;1),1,0))</f>
        <v>0</v>
      </c>
      <c r="AH1210" s="60" t="str">
        <f aca="false">IF(AND(E1210&gt;0,AA1210&lt;2,NOT(AND(C1211=C1210,AA1211=AA1210+1))),INDEX(DATAS,AA1210+1),"")</f>
        <v/>
      </c>
      <c r="AI1210" s="60" t="str">
        <f aca="false">IF(AND(AC1210=1,AA1210&lt;2),IF(AND(C1211=C1210,AA1211=AA1210+1),IF(AC1211=1,"",INDEX(DATAS,AA1210+1)),INDEX(DATAS,AA1210+1)),"")</f>
        <v/>
      </c>
    </row>
    <row r="1211" customFormat="false" ht="15" hidden="false" customHeight="false" outlineLevel="0" collapsed="false">
      <c r="A1211" s="60" t="n">
        <v>46309</v>
      </c>
      <c r="B1211" s="0" t="n">
        <v>2</v>
      </c>
      <c r="C1211" s="0" t="n">
        <v>4442</v>
      </c>
      <c r="D1211" s="0" t="n">
        <v>55</v>
      </c>
      <c r="E1211" s="0" t="n">
        <v>3</v>
      </c>
      <c r="F1211" s="55" t="s">
        <v>580</v>
      </c>
      <c r="G1211" s="0" t="n">
        <v>76.3</v>
      </c>
      <c r="H1211" s="0" t="n">
        <v>75</v>
      </c>
      <c r="I1211" s="55" t="s">
        <v>166</v>
      </c>
      <c r="J1211" s="0" t="n">
        <v>55</v>
      </c>
      <c r="M1211" s="0" t="n">
        <v>1338.62</v>
      </c>
      <c r="N1211" s="0" t="n">
        <v>59.67</v>
      </c>
      <c r="O1211" s="0" t="n">
        <v>32.24</v>
      </c>
      <c r="P1211" s="0" t="n">
        <v>2.34</v>
      </c>
      <c r="Q1211" s="0" t="n">
        <v>2.89</v>
      </c>
      <c r="R1211" s="0" t="n">
        <v>6491</v>
      </c>
      <c r="S1211" s="0" t="n">
        <v>13048</v>
      </c>
      <c r="U1211" s="0" t="n">
        <v>1372</v>
      </c>
      <c r="V1211" s="0" t="n">
        <v>0</v>
      </c>
      <c r="X1211" s="55" t="n">
        <f aca="false">IF(I1211="Male",0,1)</f>
        <v>1</v>
      </c>
      <c r="Y1211" s="55" t="n">
        <f aca="false">IF(OR(I1211="DNB",I1211="Dry DNB"),1,0)</f>
        <v>0</v>
      </c>
      <c r="Z1211" s="0" t="str">
        <f aca="false">IF(ISNUMBER(W1211),A1211-W1211,"")</f>
        <v/>
      </c>
      <c r="AA1211" s="55" t="n">
        <f aca="false">MATCH(A1211,DATAS,0)</f>
        <v>1</v>
      </c>
      <c r="AB1211" s="55" t="n">
        <f aca="false">IF(AND(E1211&gt;0,OR(AND(B1211&gt;=1,B1211&lt;=6),B1211=10)),1,0)</f>
        <v>1</v>
      </c>
      <c r="AC1211" s="55" t="n">
        <f aca="false">IF(AND(E1211&gt;0,B1211=10),1,0)</f>
        <v>0</v>
      </c>
      <c r="AD1211" s="0" t="str">
        <f aca="false">IF(AND(C1210=C1211,AA1210=AA1211-1),AB1210,"")</f>
        <v/>
      </c>
      <c r="AE1211" s="0" t="str">
        <f aca="false">IF(AND(C1210=C1211,AA1210=AA1211-1),AC1210,"")</f>
        <v/>
      </c>
      <c r="AF1211" s="0" t="str">
        <f aca="false">IF(AA1211=1,"",IF(AND(AB1211=1,AD1211&lt;&gt;1),1,0))</f>
        <v/>
      </c>
      <c r="AG1211" s="0" t="str">
        <f aca="false">IF(AA1211=1,"",IF(AND(AC1211=1,AE1211&lt;&gt;1),1,0))</f>
        <v/>
      </c>
      <c r="AH1211" s="60" t="str">
        <f aca="false">IF(AND(E1211&gt;0,AA1211&lt;2,NOT(AND(C1212=C1211,AA1212=AA1211+1))),INDEX(DATAS,AA1211+1),"")</f>
        <v/>
      </c>
      <c r="AI1211" s="60" t="str">
        <f aca="false">IF(AND(AC1211=1,AA1211&lt;2),IF(AND(C1212=C1211,AA1212=AA1211+1),IF(AC1212=1,"",INDEX(DATAS,AA1211+1)),INDEX(DATAS,AA1211+1)),"")</f>
        <v/>
      </c>
    </row>
    <row r="1212" customFormat="false" ht="15" hidden="false" customHeight="false" outlineLevel="0" collapsed="false">
      <c r="A1212" s="60" t="n">
        <v>46310</v>
      </c>
      <c r="B1212" s="0" t="n">
        <v>2</v>
      </c>
      <c r="C1212" s="0" t="n">
        <v>4442</v>
      </c>
      <c r="D1212" s="0" t="n">
        <v>56</v>
      </c>
      <c r="E1212" s="0" t="n">
        <v>3</v>
      </c>
      <c r="F1212" s="55" t="s">
        <v>580</v>
      </c>
      <c r="G1212" s="0" t="n">
        <v>80.5</v>
      </c>
      <c r="H1212" s="0" t="n">
        <v>77</v>
      </c>
      <c r="I1212" s="55" t="s">
        <v>166</v>
      </c>
      <c r="J1212" s="0" t="n">
        <v>56</v>
      </c>
      <c r="M1212" s="0" t="n">
        <v>1338.62</v>
      </c>
      <c r="N1212" s="0" t="n">
        <v>59.67</v>
      </c>
      <c r="O1212" s="0" t="n">
        <v>32.24</v>
      </c>
      <c r="P1212" s="0" t="n">
        <v>2.34</v>
      </c>
      <c r="Q1212" s="0" t="n">
        <v>2.89</v>
      </c>
      <c r="U1212" s="0" t="n">
        <v>1373</v>
      </c>
      <c r="V1212" s="0" t="n">
        <v>0</v>
      </c>
      <c r="X1212" s="55" t="n">
        <f aca="false">IF(I1212="Male",0,1)</f>
        <v>1</v>
      </c>
      <c r="Y1212" s="55" t="n">
        <f aca="false">IF(OR(I1212="DNB",I1212="Dry DNB"),1,0)</f>
        <v>0</v>
      </c>
      <c r="Z1212" s="0" t="str">
        <f aca="false">IF(ISNUMBER(W1212),A1212-W1212,"")</f>
        <v/>
      </c>
      <c r="AA1212" s="55" t="n">
        <f aca="false">MATCH(A1212,DATAS,0)</f>
        <v>2</v>
      </c>
      <c r="AB1212" s="55" t="n">
        <f aca="false">IF(AND(E1212&gt;0,OR(AND(B1212&gt;=1,B1212&lt;=6),B1212=10)),1,0)</f>
        <v>1</v>
      </c>
      <c r="AC1212" s="55" t="n">
        <f aca="false">IF(AND(E1212&gt;0,B1212=10),1,0)</f>
        <v>0</v>
      </c>
      <c r="AD1212" s="55" t="n">
        <f aca="false">IF(AND(C1211=C1212,AA1211=AA1212-1),AB1211,"")</f>
        <v>1</v>
      </c>
      <c r="AE1212" s="55" t="n">
        <f aca="false">IF(AND(C1211=C1212,AA1211=AA1212-1),AC1211,"")</f>
        <v>0</v>
      </c>
      <c r="AF1212" s="55" t="n">
        <f aca="false">IF(AA1212=1,"",IF(AND(AB1212=1,AD1212&lt;&gt;1),1,0))</f>
        <v>0</v>
      </c>
      <c r="AG1212" s="55" t="n">
        <f aca="false">IF(AA1212=1,"",IF(AND(AC1212=1,AE1212&lt;&gt;1),1,0))</f>
        <v>0</v>
      </c>
      <c r="AH1212" s="60" t="str">
        <f aca="false">IF(AND(E1212&gt;0,AA1212&lt;2,NOT(AND(C1213=C1212,AA1213=AA1212+1))),INDEX(DATAS,AA1212+1),"")</f>
        <v/>
      </c>
      <c r="AI1212" s="60" t="str">
        <f aca="false">IF(AND(AC1212=1,AA1212&lt;2),IF(AND(C1213=C1212,AA1213=AA1212+1),IF(AC1213=1,"",INDEX(DATAS,AA1212+1)),INDEX(DATAS,AA1212+1)),"")</f>
        <v/>
      </c>
    </row>
    <row r="1213" customFormat="false" ht="15" hidden="false" customHeight="false" outlineLevel="0" collapsed="false">
      <c r="A1213" s="60" t="n">
        <v>46309</v>
      </c>
      <c r="B1213" s="0" t="n">
        <v>2</v>
      </c>
      <c r="C1213" s="0" t="n">
        <v>4443</v>
      </c>
      <c r="D1213" s="0" t="n">
        <v>27</v>
      </c>
      <c r="E1213" s="0" t="n">
        <v>3</v>
      </c>
      <c r="F1213" s="55" t="s">
        <v>580</v>
      </c>
      <c r="G1213" s="0" t="n">
        <v>59.8</v>
      </c>
      <c r="H1213" s="0" t="n">
        <v>60</v>
      </c>
      <c r="I1213" s="55" t="s">
        <v>166</v>
      </c>
      <c r="J1213" s="0" t="n">
        <v>27</v>
      </c>
      <c r="M1213" s="0" t="n">
        <v>1028.98</v>
      </c>
      <c r="N1213" s="0" t="n">
        <v>45.35</v>
      </c>
      <c r="O1213" s="0" t="n">
        <v>36.77</v>
      </c>
      <c r="R1213" s="0" t="n">
        <v>4729</v>
      </c>
      <c r="S1213" s="0" t="n">
        <v>9506</v>
      </c>
      <c r="U1213" s="0" t="n">
        <v>1372</v>
      </c>
      <c r="V1213" s="0" t="n">
        <v>0</v>
      </c>
      <c r="X1213" s="55" t="n">
        <f aca="false">IF(I1213="Male",0,1)</f>
        <v>1</v>
      </c>
      <c r="Y1213" s="55" t="n">
        <f aca="false">IF(OR(I1213="DNB",I1213="Dry DNB"),1,0)</f>
        <v>0</v>
      </c>
      <c r="Z1213" s="0" t="str">
        <f aca="false">IF(ISNUMBER(W1213),A1213-W1213,"")</f>
        <v/>
      </c>
      <c r="AA1213" s="55" t="n">
        <f aca="false">MATCH(A1213,DATAS,0)</f>
        <v>1</v>
      </c>
      <c r="AB1213" s="55" t="n">
        <f aca="false">IF(AND(E1213&gt;0,OR(AND(B1213&gt;=1,B1213&lt;=6),B1213=10)),1,0)</f>
        <v>1</v>
      </c>
      <c r="AC1213" s="55" t="n">
        <f aca="false">IF(AND(E1213&gt;0,B1213=10),1,0)</f>
        <v>0</v>
      </c>
      <c r="AD1213" s="0" t="str">
        <f aca="false">IF(AND(C1212=C1213,AA1212=AA1213-1),AB1212,"")</f>
        <v/>
      </c>
      <c r="AE1213" s="0" t="str">
        <f aca="false">IF(AND(C1212=C1213,AA1212=AA1213-1),AC1212,"")</f>
        <v/>
      </c>
      <c r="AF1213" s="0" t="str">
        <f aca="false">IF(AA1213=1,"",IF(AND(AB1213=1,AD1213&lt;&gt;1),1,0))</f>
        <v/>
      </c>
      <c r="AG1213" s="0" t="str">
        <f aca="false">IF(AA1213=1,"",IF(AND(AC1213=1,AE1213&lt;&gt;1),1,0))</f>
        <v/>
      </c>
      <c r="AH1213" s="60" t="str">
        <f aca="false">IF(AND(E1213&gt;0,AA1213&lt;2,NOT(AND(C1214=C1213,AA1214=AA1213+1))),INDEX(DATAS,AA1213+1),"")</f>
        <v/>
      </c>
      <c r="AI1213" s="60" t="str">
        <f aca="false">IF(AND(AC1213=1,AA1213&lt;2),IF(AND(C1214=C1213,AA1214=AA1213+1),IF(AC1214=1,"",INDEX(DATAS,AA1213+1)),INDEX(DATAS,AA1213+1)),"")</f>
        <v/>
      </c>
    </row>
    <row r="1214" customFormat="false" ht="15" hidden="false" customHeight="false" outlineLevel="0" collapsed="false">
      <c r="A1214" s="60" t="n">
        <v>46310</v>
      </c>
      <c r="B1214" s="0" t="n">
        <v>2</v>
      </c>
      <c r="C1214" s="0" t="n">
        <v>4443</v>
      </c>
      <c r="D1214" s="0" t="n">
        <v>28</v>
      </c>
      <c r="E1214" s="0" t="n">
        <v>3</v>
      </c>
      <c r="F1214" s="55" t="s">
        <v>580</v>
      </c>
      <c r="G1214" s="0" t="n">
        <v>64.7</v>
      </c>
      <c r="H1214" s="0" t="n">
        <v>60</v>
      </c>
      <c r="I1214" s="55" t="s">
        <v>166</v>
      </c>
      <c r="J1214" s="0" t="n">
        <v>28</v>
      </c>
      <c r="M1214" s="0" t="n">
        <v>1028.98</v>
      </c>
      <c r="N1214" s="0" t="n">
        <v>45.35</v>
      </c>
      <c r="O1214" s="0" t="n">
        <v>36.77</v>
      </c>
      <c r="U1214" s="0" t="n">
        <v>1373</v>
      </c>
      <c r="V1214" s="0" t="n">
        <v>0</v>
      </c>
      <c r="X1214" s="55" t="n">
        <f aca="false">IF(I1214="Male",0,1)</f>
        <v>1</v>
      </c>
      <c r="Y1214" s="55" t="n">
        <f aca="false">IF(OR(I1214="DNB",I1214="Dry DNB"),1,0)</f>
        <v>0</v>
      </c>
      <c r="Z1214" s="0" t="str">
        <f aca="false">IF(ISNUMBER(W1214),A1214-W1214,"")</f>
        <v/>
      </c>
      <c r="AA1214" s="55" t="n">
        <f aca="false">MATCH(A1214,DATAS,0)</f>
        <v>2</v>
      </c>
      <c r="AB1214" s="55" t="n">
        <f aca="false">IF(AND(E1214&gt;0,OR(AND(B1214&gt;=1,B1214&lt;=6),B1214=10)),1,0)</f>
        <v>1</v>
      </c>
      <c r="AC1214" s="55" t="n">
        <f aca="false">IF(AND(E1214&gt;0,B1214=10),1,0)</f>
        <v>0</v>
      </c>
      <c r="AD1214" s="55" t="n">
        <f aca="false">IF(AND(C1213=C1214,AA1213=AA1214-1),AB1213,"")</f>
        <v>1</v>
      </c>
      <c r="AE1214" s="55" t="n">
        <f aca="false">IF(AND(C1213=C1214,AA1213=AA1214-1),AC1213,"")</f>
        <v>0</v>
      </c>
      <c r="AF1214" s="55" t="n">
        <f aca="false">IF(AA1214=1,"",IF(AND(AB1214=1,AD1214&lt;&gt;1),1,0))</f>
        <v>0</v>
      </c>
      <c r="AG1214" s="55" t="n">
        <f aca="false">IF(AA1214=1,"",IF(AND(AC1214=1,AE1214&lt;&gt;1),1,0))</f>
        <v>0</v>
      </c>
      <c r="AH1214" s="60" t="str">
        <f aca="false">IF(AND(E1214&gt;0,AA1214&lt;2,NOT(AND(C1215=C1214,AA1215=AA1214+1))),INDEX(DATAS,AA1214+1),"")</f>
        <v/>
      </c>
      <c r="AI1214" s="60" t="str">
        <f aca="false">IF(AND(AC1214=1,AA1214&lt;2),IF(AND(C1215=C1214,AA1215=AA1214+1),IF(AC1215=1,"",INDEX(DATAS,AA1214+1)),INDEX(DATAS,AA1214+1)),"")</f>
        <v/>
      </c>
    </row>
    <row r="1215" customFormat="false" ht="15" hidden="false" customHeight="false" outlineLevel="0" collapsed="false">
      <c r="A1215" s="60" t="n">
        <v>46309</v>
      </c>
      <c r="B1215" s="0" t="n">
        <v>7</v>
      </c>
      <c r="C1215" s="0" t="n">
        <v>4444</v>
      </c>
      <c r="D1215" s="0" t="n">
        <v>305</v>
      </c>
      <c r="E1215" s="0" t="n">
        <v>2</v>
      </c>
      <c r="F1215" s="55" t="s">
        <v>580</v>
      </c>
      <c r="H1215" s="0" t="n">
        <v>8</v>
      </c>
      <c r="I1215" s="55" t="s">
        <v>162</v>
      </c>
      <c r="J1215" s="0" t="n">
        <v>243</v>
      </c>
      <c r="K1215" s="0" t="n">
        <v>61</v>
      </c>
      <c r="L1215" s="0" t="n">
        <v>77</v>
      </c>
      <c r="M1215" s="0" t="n">
        <v>-114.52</v>
      </c>
      <c r="N1215" s="0" t="n">
        <v>15.8</v>
      </c>
      <c r="O1215" s="0" t="n">
        <v>6.21</v>
      </c>
      <c r="P1215" s="0" t="n">
        <v>6.43</v>
      </c>
      <c r="Q1215" s="0" t="n">
        <v>4.66</v>
      </c>
      <c r="R1215" s="0" t="n">
        <v>4304</v>
      </c>
      <c r="S1215" s="0" t="n">
        <v>8197</v>
      </c>
      <c r="T1215" s="0" t="n">
        <v>48.95</v>
      </c>
      <c r="U1215" s="0" t="n">
        <v>1372</v>
      </c>
      <c r="V1215" s="0" t="n">
        <v>5</v>
      </c>
      <c r="W1215" s="60" t="n">
        <v>46233</v>
      </c>
      <c r="X1215" s="55" t="n">
        <f aca="false">IF(I1215="Male",0,1)</f>
        <v>1</v>
      </c>
      <c r="Y1215" s="55" t="n">
        <f aca="false">IF(OR(I1215="DNB",I1215="Dry DNB"),1,0)</f>
        <v>0</v>
      </c>
      <c r="Z1215" s="55" t="n">
        <f aca="false">IF(ISNUMBER(W1215),A1215-W1215,"")</f>
        <v>76</v>
      </c>
      <c r="AA1215" s="55" t="n">
        <f aca="false">MATCH(A1215,DATAS,0)</f>
        <v>1</v>
      </c>
      <c r="AB1215" s="55" t="n">
        <f aca="false">IF(AND(E1215&gt;0,OR(AND(B1215&gt;=1,B1215&lt;=6),B1215=10)),1,0)</f>
        <v>0</v>
      </c>
      <c r="AC1215" s="55" t="n">
        <f aca="false">IF(AND(E1215&gt;0,B1215=10),1,0)</f>
        <v>0</v>
      </c>
      <c r="AD1215" s="0" t="str">
        <f aca="false">IF(AND(C1214=C1215,AA1214=AA1215-1),AB1214,"")</f>
        <v/>
      </c>
      <c r="AE1215" s="0" t="str">
        <f aca="false">IF(AND(C1214=C1215,AA1214=AA1215-1),AC1214,"")</f>
        <v/>
      </c>
      <c r="AF1215" s="0" t="str">
        <f aca="false">IF(AA1215=1,"",IF(AND(AB1215=1,AD1215&lt;&gt;1),1,0))</f>
        <v/>
      </c>
      <c r="AG1215" s="0" t="str">
        <f aca="false">IF(AA1215=1,"",IF(AND(AC1215=1,AE1215&lt;&gt;1),1,0))</f>
        <v/>
      </c>
      <c r="AH1215" s="60" t="str">
        <f aca="false">IF(AND(E1215&gt;0,AA1215&lt;2,NOT(AND(C1216=C1215,AA1216=AA1215+1))),INDEX(DATAS,AA1215+1),"")</f>
        <v/>
      </c>
      <c r="AI1215" s="60" t="str">
        <f aca="false">IF(AND(AC1215=1,AA1215&lt;2),IF(AND(C1216=C1215,AA1216=AA1215+1),IF(AC1216=1,"",INDEX(DATAS,AA1215+1)),INDEX(DATAS,AA1215+1)),"")</f>
        <v/>
      </c>
    </row>
    <row r="1216" customFormat="false" ht="15" hidden="false" customHeight="false" outlineLevel="0" collapsed="false">
      <c r="A1216" s="60" t="n">
        <v>46310</v>
      </c>
      <c r="B1216" s="0" t="n">
        <v>7</v>
      </c>
      <c r="C1216" s="0" t="n">
        <v>4444</v>
      </c>
      <c r="D1216" s="0" t="n">
        <v>305</v>
      </c>
      <c r="E1216" s="0" t="n">
        <v>2</v>
      </c>
      <c r="F1216" s="55" t="s">
        <v>580</v>
      </c>
      <c r="H1216" s="0" t="n">
        <v>8</v>
      </c>
      <c r="I1216" s="55" t="s">
        <v>162</v>
      </c>
      <c r="J1216" s="0" t="n">
        <v>243</v>
      </c>
      <c r="K1216" s="0" t="n">
        <v>61</v>
      </c>
      <c r="L1216" s="0" t="n">
        <v>78</v>
      </c>
      <c r="M1216" s="0" t="n">
        <v>-114.52</v>
      </c>
      <c r="N1216" s="0" t="n">
        <v>15.8</v>
      </c>
      <c r="O1216" s="0" t="n">
        <v>6.21</v>
      </c>
      <c r="P1216" s="0" t="n">
        <v>6.43</v>
      </c>
      <c r="Q1216" s="0" t="n">
        <v>4.66</v>
      </c>
      <c r="T1216" s="0" t="n">
        <v>48.95</v>
      </c>
      <c r="U1216" s="0" t="n">
        <v>1373</v>
      </c>
      <c r="V1216" s="0" t="n">
        <v>5</v>
      </c>
      <c r="W1216" s="60" t="n">
        <v>46233</v>
      </c>
      <c r="X1216" s="55" t="n">
        <f aca="false">IF(I1216="Male",0,1)</f>
        <v>1</v>
      </c>
      <c r="Y1216" s="55" t="n">
        <f aca="false">IF(OR(I1216="DNB",I1216="Dry DNB"),1,0)</f>
        <v>0</v>
      </c>
      <c r="Z1216" s="55" t="n">
        <f aca="false">IF(ISNUMBER(W1216),A1216-W1216,"")</f>
        <v>77</v>
      </c>
      <c r="AA1216" s="55" t="n">
        <f aca="false">MATCH(A1216,DATAS,0)</f>
        <v>2</v>
      </c>
      <c r="AB1216" s="55" t="n">
        <f aca="false">IF(AND(E1216&gt;0,OR(AND(B1216&gt;=1,B1216&lt;=6),B1216=10)),1,0)</f>
        <v>0</v>
      </c>
      <c r="AC1216" s="55" t="n">
        <f aca="false">IF(AND(E1216&gt;0,B1216=10),1,0)</f>
        <v>0</v>
      </c>
      <c r="AD1216" s="55" t="n">
        <f aca="false">IF(AND(C1215=C1216,AA1215=AA1216-1),AB1215,"")</f>
        <v>0</v>
      </c>
      <c r="AE1216" s="55" t="n">
        <f aca="false">IF(AND(C1215=C1216,AA1215=AA1216-1),AC1215,"")</f>
        <v>0</v>
      </c>
      <c r="AF1216" s="55" t="n">
        <f aca="false">IF(AA1216=1,"",IF(AND(AB1216=1,AD1216&lt;&gt;1),1,0))</f>
        <v>0</v>
      </c>
      <c r="AG1216" s="55" t="n">
        <f aca="false">IF(AA1216=1,"",IF(AND(AC1216=1,AE1216&lt;&gt;1),1,0))</f>
        <v>0</v>
      </c>
      <c r="AH1216" s="60" t="str">
        <f aca="false">IF(AND(E1216&gt;0,AA1216&lt;2,NOT(AND(C1217=C1216,AA1217=AA1216+1))),INDEX(DATAS,AA1216+1),"")</f>
        <v/>
      </c>
      <c r="AI1216" s="60" t="str">
        <f aca="false">IF(AND(AC1216=1,AA1216&lt;2),IF(AND(C1217=C1216,AA1217=AA1216+1),IF(AC1217=1,"",INDEX(DATAS,AA1216+1)),INDEX(DATAS,AA1216+1)),"")</f>
        <v/>
      </c>
    </row>
    <row r="1217" customFormat="false" ht="15" hidden="false" customHeight="false" outlineLevel="0" collapsed="false">
      <c r="A1217" s="60" t="n">
        <v>46309</v>
      </c>
      <c r="B1217" s="0" t="n">
        <v>10</v>
      </c>
      <c r="C1217" s="0" t="n">
        <v>4446</v>
      </c>
      <c r="D1217" s="0" t="n">
        <v>11</v>
      </c>
      <c r="E1217" s="0" t="n">
        <v>3</v>
      </c>
      <c r="F1217" s="55" t="s">
        <v>580</v>
      </c>
      <c r="H1217" s="0" t="n">
        <v>23</v>
      </c>
      <c r="I1217" s="55" t="s">
        <v>166</v>
      </c>
      <c r="J1217" s="0" t="n">
        <v>11</v>
      </c>
      <c r="M1217" s="0" t="n">
        <v>1018.22</v>
      </c>
      <c r="N1217" s="0" t="n">
        <v>77.32</v>
      </c>
      <c r="O1217" s="0" t="n">
        <v>28.85</v>
      </c>
      <c r="R1217" s="0" t="n">
        <v>2289</v>
      </c>
      <c r="S1217" s="0" t="n">
        <v>4601</v>
      </c>
      <c r="U1217" s="0" t="n">
        <v>1372</v>
      </c>
      <c r="V1217" s="0" t="n">
        <v>0</v>
      </c>
      <c r="X1217" s="55" t="n">
        <f aca="false">IF(I1217="Male",0,1)</f>
        <v>1</v>
      </c>
      <c r="Y1217" s="55" t="n">
        <f aca="false">IF(OR(I1217="DNB",I1217="Dry DNB"),1,0)</f>
        <v>0</v>
      </c>
      <c r="Z1217" s="0" t="str">
        <f aca="false">IF(ISNUMBER(W1217),A1217-W1217,"")</f>
        <v/>
      </c>
      <c r="AA1217" s="55" t="n">
        <f aca="false">MATCH(A1217,DATAS,0)</f>
        <v>1</v>
      </c>
      <c r="AB1217" s="55" t="n">
        <f aca="false">IF(AND(E1217&gt;0,OR(AND(B1217&gt;=1,B1217&lt;=6),B1217=10)),1,0)</f>
        <v>1</v>
      </c>
      <c r="AC1217" s="55" t="n">
        <f aca="false">IF(AND(E1217&gt;0,B1217=10),1,0)</f>
        <v>1</v>
      </c>
      <c r="AD1217" s="0" t="str">
        <f aca="false">IF(AND(C1216=C1217,AA1216=AA1217-1),AB1216,"")</f>
        <v/>
      </c>
      <c r="AE1217" s="0" t="str">
        <f aca="false">IF(AND(C1216=C1217,AA1216=AA1217-1),AC1216,"")</f>
        <v/>
      </c>
      <c r="AF1217" s="0" t="str">
        <f aca="false">IF(AA1217=1,"",IF(AND(AB1217=1,AD1217&lt;&gt;1),1,0))</f>
        <v/>
      </c>
      <c r="AG1217" s="0" t="str">
        <f aca="false">IF(AA1217=1,"",IF(AND(AC1217=1,AE1217&lt;&gt;1),1,0))</f>
        <v/>
      </c>
      <c r="AH1217" s="60" t="str">
        <f aca="false">IF(AND(E1217&gt;0,AA1217&lt;2,NOT(AND(C1218=C1217,AA1218=AA1217+1))),INDEX(DATAS,AA1217+1),"")</f>
        <v/>
      </c>
      <c r="AI1217" s="60" t="str">
        <f aca="false">IF(AND(AC1217=1,AA1217&lt;2),IF(AND(C1218=C1217,AA1218=AA1217+1),IF(AC1218=1,"",INDEX(DATAS,AA1217+1)),INDEX(DATAS,AA1217+1)),"")</f>
        <v/>
      </c>
    </row>
    <row r="1218" customFormat="false" ht="15" hidden="false" customHeight="false" outlineLevel="0" collapsed="false">
      <c r="A1218" s="60" t="n">
        <v>46310</v>
      </c>
      <c r="B1218" s="0" t="n">
        <v>10</v>
      </c>
      <c r="C1218" s="0" t="n">
        <v>4446</v>
      </c>
      <c r="D1218" s="0" t="n">
        <v>12</v>
      </c>
      <c r="E1218" s="0" t="n">
        <v>3</v>
      </c>
      <c r="F1218" s="55" t="s">
        <v>580</v>
      </c>
      <c r="H1218" s="0" t="n">
        <v>21</v>
      </c>
      <c r="I1218" s="55" t="s">
        <v>166</v>
      </c>
      <c r="J1218" s="0" t="n">
        <v>12</v>
      </c>
      <c r="M1218" s="0" t="n">
        <v>1018.22</v>
      </c>
      <c r="N1218" s="0" t="n">
        <v>77.32</v>
      </c>
      <c r="O1218" s="0" t="n">
        <v>28.85</v>
      </c>
      <c r="U1218" s="0" t="n">
        <v>1373</v>
      </c>
      <c r="V1218" s="0" t="n">
        <v>0</v>
      </c>
      <c r="X1218" s="55" t="n">
        <f aca="false">IF(I1218="Male",0,1)</f>
        <v>1</v>
      </c>
      <c r="Y1218" s="55" t="n">
        <f aca="false">IF(OR(I1218="DNB",I1218="Dry DNB"),1,0)</f>
        <v>0</v>
      </c>
      <c r="Z1218" s="0" t="str">
        <f aca="false">IF(ISNUMBER(W1218),A1218-W1218,"")</f>
        <v/>
      </c>
      <c r="AA1218" s="55" t="n">
        <f aca="false">MATCH(A1218,DATAS,0)</f>
        <v>2</v>
      </c>
      <c r="AB1218" s="55" t="n">
        <f aca="false">IF(AND(E1218&gt;0,OR(AND(B1218&gt;=1,B1218&lt;=6),B1218=10)),1,0)</f>
        <v>1</v>
      </c>
      <c r="AC1218" s="55" t="n">
        <f aca="false">IF(AND(E1218&gt;0,B1218=10),1,0)</f>
        <v>1</v>
      </c>
      <c r="AD1218" s="55" t="n">
        <f aca="false">IF(AND(C1217=C1218,AA1217=AA1218-1),AB1217,"")</f>
        <v>1</v>
      </c>
      <c r="AE1218" s="55" t="n">
        <f aca="false">IF(AND(C1217=C1218,AA1217=AA1218-1),AC1217,"")</f>
        <v>1</v>
      </c>
      <c r="AF1218" s="55" t="n">
        <f aca="false">IF(AA1218=1,"",IF(AND(AB1218=1,AD1218&lt;&gt;1),1,0))</f>
        <v>0</v>
      </c>
      <c r="AG1218" s="55" t="n">
        <f aca="false">IF(AA1218=1,"",IF(AND(AC1218=1,AE1218&lt;&gt;1),1,0))</f>
        <v>0</v>
      </c>
      <c r="AH1218" s="60" t="str">
        <f aca="false">IF(AND(E1218&gt;0,AA1218&lt;2,NOT(AND(C1219=C1218,AA1219=AA1218+1))),INDEX(DATAS,AA1218+1),"")</f>
        <v/>
      </c>
      <c r="AI1218" s="60" t="str">
        <f aca="false">IF(AND(AC1218=1,AA1218&lt;2),IF(AND(C1219=C1218,AA1219=AA1218+1),IF(AC1219=1,"",INDEX(DATAS,AA1218+1)),INDEX(DATAS,AA1218+1)),"")</f>
        <v/>
      </c>
    </row>
    <row r="1219" customFormat="false" ht="15" hidden="false" customHeight="false" outlineLevel="0" collapsed="false">
      <c r="A1219" s="60" t="n">
        <v>46309</v>
      </c>
      <c r="B1219" s="0" t="n">
        <v>3</v>
      </c>
      <c r="C1219" s="0" t="n">
        <v>4447</v>
      </c>
      <c r="D1219" s="0" t="n">
        <v>281</v>
      </c>
      <c r="E1219" s="0" t="n">
        <v>2</v>
      </c>
      <c r="F1219" s="55" t="s">
        <v>581</v>
      </c>
      <c r="G1219" s="0" t="n">
        <v>54.9</v>
      </c>
      <c r="H1219" s="0" t="n">
        <v>54</v>
      </c>
      <c r="I1219" s="55" t="s">
        <v>157</v>
      </c>
      <c r="J1219" s="0" t="n">
        <v>99</v>
      </c>
      <c r="K1219" s="0" t="n">
        <v>71</v>
      </c>
      <c r="L1219" s="0" t="n">
        <v>182</v>
      </c>
      <c r="M1219" s="0" t="n">
        <v>859.7</v>
      </c>
      <c r="N1219" s="0" t="n">
        <v>42.88</v>
      </c>
      <c r="O1219" s="0" t="n">
        <v>30.07</v>
      </c>
      <c r="P1219" s="0" t="n">
        <v>4.39</v>
      </c>
      <c r="Q1219" s="0" t="n">
        <v>3.41</v>
      </c>
      <c r="R1219" s="0" t="n">
        <v>5323</v>
      </c>
      <c r="S1219" s="0" t="n">
        <v>11274</v>
      </c>
      <c r="T1219" s="0" t="n">
        <v>54.85</v>
      </c>
      <c r="U1219" s="0" t="n">
        <v>1371</v>
      </c>
      <c r="V1219" s="0" t="n">
        <v>2</v>
      </c>
      <c r="W1219" s="60" t="n">
        <v>46128</v>
      </c>
      <c r="X1219" s="55" t="n">
        <f aca="false">IF(I1219="Male",0,1)</f>
        <v>1</v>
      </c>
      <c r="Y1219" s="55" t="n">
        <f aca="false">IF(OR(I1219="DNB",I1219="Dry DNB"),1,0)</f>
        <v>0</v>
      </c>
      <c r="Z1219" s="55" t="n">
        <f aca="false">IF(ISNUMBER(W1219),A1219-W1219,"")</f>
        <v>181</v>
      </c>
      <c r="AA1219" s="55" t="n">
        <f aca="false">MATCH(A1219,DATAS,0)</f>
        <v>1</v>
      </c>
      <c r="AB1219" s="55" t="n">
        <f aca="false">IF(AND(E1219&gt;0,OR(AND(B1219&gt;=1,B1219&lt;=6),B1219=10)),1,0)</f>
        <v>1</v>
      </c>
      <c r="AC1219" s="55" t="n">
        <f aca="false">IF(AND(E1219&gt;0,B1219=10),1,0)</f>
        <v>0</v>
      </c>
      <c r="AD1219" s="0" t="str">
        <f aca="false">IF(AND(C1218=C1219,AA1218=AA1219-1),AB1218,"")</f>
        <v/>
      </c>
      <c r="AE1219" s="0" t="str">
        <f aca="false">IF(AND(C1218=C1219,AA1218=AA1219-1),AC1218,"")</f>
        <v/>
      </c>
      <c r="AF1219" s="0" t="str">
        <f aca="false">IF(AA1219=1,"",IF(AND(AB1219=1,AD1219&lt;&gt;1),1,0))</f>
        <v/>
      </c>
      <c r="AG1219" s="0" t="str">
        <f aca="false">IF(AA1219=1,"",IF(AND(AC1219=1,AE1219&lt;&gt;1),1,0))</f>
        <v/>
      </c>
      <c r="AH1219" s="60" t="str">
        <f aca="false">IF(AND(E1219&gt;0,AA1219&lt;2,NOT(AND(C1220=C1219,AA1220=AA1219+1))),INDEX(DATAS,AA1219+1),"")</f>
        <v/>
      </c>
      <c r="AI1219" s="60" t="str">
        <f aca="false">IF(AND(AC1219=1,AA1219&lt;2),IF(AND(C1220=C1219,AA1220=AA1219+1),IF(AC1220=1,"",INDEX(DATAS,AA1219+1)),INDEX(DATAS,AA1219+1)),"")</f>
        <v/>
      </c>
    </row>
    <row r="1220" customFormat="false" ht="15" hidden="false" customHeight="false" outlineLevel="0" collapsed="false">
      <c r="A1220" s="60" t="n">
        <v>46310</v>
      </c>
      <c r="B1220" s="0" t="n">
        <v>3</v>
      </c>
      <c r="C1220" s="0" t="n">
        <v>4447</v>
      </c>
      <c r="D1220" s="0" t="n">
        <v>282</v>
      </c>
      <c r="E1220" s="0" t="n">
        <v>2</v>
      </c>
      <c r="F1220" s="55" t="s">
        <v>581</v>
      </c>
      <c r="G1220" s="0" t="n">
        <v>54.1</v>
      </c>
      <c r="H1220" s="0" t="n">
        <v>54</v>
      </c>
      <c r="I1220" s="55" t="s">
        <v>157</v>
      </c>
      <c r="J1220" s="0" t="n">
        <v>99</v>
      </c>
      <c r="K1220" s="0" t="n">
        <v>71</v>
      </c>
      <c r="L1220" s="0" t="n">
        <v>183</v>
      </c>
      <c r="M1220" s="0" t="n">
        <v>859.7</v>
      </c>
      <c r="N1220" s="0" t="n">
        <v>42.88</v>
      </c>
      <c r="O1220" s="0" t="n">
        <v>30.07</v>
      </c>
      <c r="P1220" s="0" t="n">
        <v>4.39</v>
      </c>
      <c r="Q1220" s="0" t="n">
        <v>3.41</v>
      </c>
      <c r="T1220" s="0" t="n">
        <v>54.85</v>
      </c>
      <c r="U1220" s="0" t="n">
        <v>1372</v>
      </c>
      <c r="V1220" s="0" t="n">
        <v>2</v>
      </c>
      <c r="W1220" s="60" t="n">
        <v>46128</v>
      </c>
      <c r="X1220" s="55" t="n">
        <f aca="false">IF(I1220="Male",0,1)</f>
        <v>1</v>
      </c>
      <c r="Y1220" s="55" t="n">
        <f aca="false">IF(OR(I1220="DNB",I1220="Dry DNB"),1,0)</f>
        <v>0</v>
      </c>
      <c r="Z1220" s="55" t="n">
        <f aca="false">IF(ISNUMBER(W1220),A1220-W1220,"")</f>
        <v>182</v>
      </c>
      <c r="AA1220" s="55" t="n">
        <f aca="false">MATCH(A1220,DATAS,0)</f>
        <v>2</v>
      </c>
      <c r="AB1220" s="55" t="n">
        <f aca="false">IF(AND(E1220&gt;0,OR(AND(B1220&gt;=1,B1220&lt;=6),B1220=10)),1,0)</f>
        <v>1</v>
      </c>
      <c r="AC1220" s="55" t="n">
        <f aca="false">IF(AND(E1220&gt;0,B1220=10),1,0)</f>
        <v>0</v>
      </c>
      <c r="AD1220" s="55" t="n">
        <f aca="false">IF(AND(C1219=C1220,AA1219=AA1220-1),AB1219,"")</f>
        <v>1</v>
      </c>
      <c r="AE1220" s="55" t="n">
        <f aca="false">IF(AND(C1219=C1220,AA1219=AA1220-1),AC1219,"")</f>
        <v>0</v>
      </c>
      <c r="AF1220" s="55" t="n">
        <f aca="false">IF(AA1220=1,"",IF(AND(AB1220=1,AD1220&lt;&gt;1),1,0))</f>
        <v>0</v>
      </c>
      <c r="AG1220" s="55" t="n">
        <f aca="false">IF(AA1220=1,"",IF(AND(AC1220=1,AE1220&lt;&gt;1),1,0))</f>
        <v>0</v>
      </c>
      <c r="AH1220" s="60" t="str">
        <f aca="false">IF(AND(E1220&gt;0,AA1220&lt;2,NOT(AND(C1221=C1220,AA1221=AA1220+1))),INDEX(DATAS,AA1220+1),"")</f>
        <v/>
      </c>
      <c r="AI1220" s="60" t="str">
        <f aca="false">IF(AND(AC1220=1,AA1220&lt;2),IF(AND(C1221=C1220,AA1221=AA1220+1),IF(AC1221=1,"",INDEX(DATAS,AA1220+1)),INDEX(DATAS,AA1220+1)),"")</f>
        <v/>
      </c>
    </row>
    <row r="1221" customFormat="false" ht="15" hidden="false" customHeight="false" outlineLevel="0" collapsed="false">
      <c r="A1221" s="60" t="n">
        <v>46309</v>
      </c>
      <c r="B1221" s="0" t="n">
        <v>6</v>
      </c>
      <c r="C1221" s="0" t="n">
        <v>4448</v>
      </c>
      <c r="D1221" s="0" t="n">
        <v>565</v>
      </c>
      <c r="E1221" s="0" t="n">
        <v>1</v>
      </c>
      <c r="F1221" s="55" t="s">
        <v>581</v>
      </c>
      <c r="G1221" s="0" t="n">
        <v>29.3</v>
      </c>
      <c r="H1221" s="0" t="n">
        <v>28</v>
      </c>
      <c r="I1221" s="55" t="s">
        <v>177</v>
      </c>
      <c r="J1221" s="0" t="n">
        <v>565</v>
      </c>
      <c r="K1221" s="0" t="n">
        <v>62</v>
      </c>
      <c r="M1221" s="0" t="n">
        <v>510.82</v>
      </c>
      <c r="N1221" s="0" t="n">
        <v>11.16</v>
      </c>
      <c r="O1221" s="0" t="n">
        <v>16.13</v>
      </c>
      <c r="P1221" s="0" t="n">
        <v>5.01</v>
      </c>
      <c r="Q1221" s="0" t="n">
        <v>4.17</v>
      </c>
      <c r="R1221" s="0" t="n">
        <v>4561</v>
      </c>
      <c r="S1221" s="0" t="n">
        <v>9736</v>
      </c>
      <c r="T1221" s="0" t="n">
        <v>47.9</v>
      </c>
      <c r="U1221" s="0" t="n">
        <v>1371</v>
      </c>
      <c r="V1221" s="0" t="n">
        <v>12</v>
      </c>
      <c r="W1221" s="60" t="n">
        <v>46268</v>
      </c>
      <c r="X1221" s="55" t="n">
        <f aca="false">IF(I1221="Male",0,1)</f>
        <v>1</v>
      </c>
      <c r="Y1221" s="55" t="n">
        <f aca="false">IF(OR(I1221="DNB",I1221="Dry DNB"),1,0)</f>
        <v>0</v>
      </c>
      <c r="Z1221" s="55" t="n">
        <f aca="false">IF(ISNUMBER(W1221),A1221-W1221,"")</f>
        <v>41</v>
      </c>
      <c r="AA1221" s="55" t="n">
        <f aca="false">MATCH(A1221,DATAS,0)</f>
        <v>1</v>
      </c>
      <c r="AB1221" s="55" t="n">
        <f aca="false">IF(AND(E1221&gt;0,OR(AND(B1221&gt;=1,B1221&lt;=6),B1221=10)),1,0)</f>
        <v>1</v>
      </c>
      <c r="AC1221" s="55" t="n">
        <f aca="false">IF(AND(E1221&gt;0,B1221=10),1,0)</f>
        <v>0</v>
      </c>
      <c r="AD1221" s="0" t="str">
        <f aca="false">IF(AND(C1220=C1221,AA1220=AA1221-1),AB1220,"")</f>
        <v/>
      </c>
      <c r="AE1221" s="0" t="str">
        <f aca="false">IF(AND(C1220=C1221,AA1220=AA1221-1),AC1220,"")</f>
        <v/>
      </c>
      <c r="AF1221" s="0" t="str">
        <f aca="false">IF(AA1221=1,"",IF(AND(AB1221=1,AD1221&lt;&gt;1),1,0))</f>
        <v/>
      </c>
      <c r="AG1221" s="0" t="str">
        <f aca="false">IF(AA1221=1,"",IF(AND(AC1221=1,AE1221&lt;&gt;1),1,0))</f>
        <v/>
      </c>
      <c r="AH1221" s="60" t="str">
        <f aca="false">IF(AND(E1221&gt;0,AA1221&lt;2,NOT(AND(C1222=C1221,AA1222=AA1221+1))),INDEX(DATAS,AA1221+1),"")</f>
        <v/>
      </c>
      <c r="AI1221" s="60" t="str">
        <f aca="false">IF(AND(AC1221=1,AA1221&lt;2),IF(AND(C1222=C1221,AA1222=AA1221+1),IF(AC1222=1,"",INDEX(DATAS,AA1221+1)),INDEX(DATAS,AA1221+1)),"")</f>
        <v/>
      </c>
    </row>
    <row r="1222" customFormat="false" ht="15" hidden="false" customHeight="false" outlineLevel="0" collapsed="false">
      <c r="A1222" s="60" t="n">
        <v>46310</v>
      </c>
      <c r="B1222" s="0" t="n">
        <v>6</v>
      </c>
      <c r="C1222" s="0" t="n">
        <v>4448</v>
      </c>
      <c r="D1222" s="0" t="n">
        <v>566</v>
      </c>
      <c r="E1222" s="0" t="n">
        <v>1</v>
      </c>
      <c r="F1222" s="55" t="s">
        <v>581</v>
      </c>
      <c r="G1222" s="0" t="n">
        <v>31.5</v>
      </c>
      <c r="H1222" s="0" t="n">
        <v>29</v>
      </c>
      <c r="I1222" s="55" t="s">
        <v>187</v>
      </c>
      <c r="J1222" s="0" t="n">
        <v>566</v>
      </c>
      <c r="K1222" s="0" t="n">
        <v>62</v>
      </c>
      <c r="M1222" s="0" t="n">
        <v>510.82</v>
      </c>
      <c r="N1222" s="0" t="n">
        <v>11.16</v>
      </c>
      <c r="O1222" s="0" t="n">
        <v>16.13</v>
      </c>
      <c r="P1222" s="0" t="n">
        <v>5.01</v>
      </c>
      <c r="Q1222" s="0" t="n">
        <v>4.17</v>
      </c>
      <c r="T1222" s="0" t="n">
        <v>47.9</v>
      </c>
      <c r="U1222" s="0" t="n">
        <v>1372</v>
      </c>
      <c r="V1222" s="0" t="n">
        <v>13</v>
      </c>
      <c r="W1222" s="60" t="n">
        <v>46310</v>
      </c>
      <c r="X1222" s="55" t="n">
        <f aca="false">IF(I1222="Male",0,1)</f>
        <v>1</v>
      </c>
      <c r="Y1222" s="55" t="n">
        <f aca="false">IF(OR(I1222="DNB",I1222="Dry DNB"),1,0)</f>
        <v>0</v>
      </c>
      <c r="Z1222" s="55" t="n">
        <f aca="false">IF(ISNUMBER(W1222),A1222-W1222,"")</f>
        <v>0</v>
      </c>
      <c r="AA1222" s="55" t="n">
        <f aca="false">MATCH(A1222,DATAS,0)</f>
        <v>2</v>
      </c>
      <c r="AB1222" s="55" t="n">
        <f aca="false">IF(AND(E1222&gt;0,OR(AND(B1222&gt;=1,B1222&lt;=6),B1222=10)),1,0)</f>
        <v>1</v>
      </c>
      <c r="AC1222" s="55" t="n">
        <f aca="false">IF(AND(E1222&gt;0,B1222=10),1,0)</f>
        <v>0</v>
      </c>
      <c r="AD1222" s="55" t="n">
        <f aca="false">IF(AND(C1221=C1222,AA1221=AA1222-1),AB1221,"")</f>
        <v>1</v>
      </c>
      <c r="AE1222" s="55" t="n">
        <f aca="false">IF(AND(C1221=C1222,AA1221=AA1222-1),AC1221,"")</f>
        <v>0</v>
      </c>
      <c r="AF1222" s="55" t="n">
        <f aca="false">IF(AA1222=1,"",IF(AND(AB1222=1,AD1222&lt;&gt;1),1,0))</f>
        <v>0</v>
      </c>
      <c r="AG1222" s="55" t="n">
        <f aca="false">IF(AA1222=1,"",IF(AND(AC1222=1,AE1222&lt;&gt;1),1,0))</f>
        <v>0</v>
      </c>
      <c r="AH1222" s="60" t="str">
        <f aca="false">IF(AND(E1222&gt;0,AA1222&lt;2,NOT(AND(C1223=C1222,AA1223=AA1222+1))),INDEX(DATAS,AA1222+1),"")</f>
        <v/>
      </c>
      <c r="AI1222" s="60" t="str">
        <f aca="false">IF(AND(AC1222=1,AA1222&lt;2),IF(AND(C1223=C1222,AA1223=AA1222+1),IF(AC1223=1,"",INDEX(DATAS,AA1222+1)),INDEX(DATAS,AA1222+1)),"")</f>
        <v/>
      </c>
    </row>
    <row r="1223" customFormat="false" ht="15" hidden="false" customHeight="false" outlineLevel="0" collapsed="false">
      <c r="A1223" s="60" t="n">
        <v>46309</v>
      </c>
      <c r="B1223" s="0" t="n">
        <v>5</v>
      </c>
      <c r="C1223" s="0" t="n">
        <v>4450</v>
      </c>
      <c r="D1223" s="0" t="n">
        <v>266</v>
      </c>
      <c r="E1223" s="0" t="n">
        <v>2</v>
      </c>
      <c r="F1223" s="55" t="s">
        <v>581</v>
      </c>
      <c r="G1223" s="0" t="n">
        <v>44.8</v>
      </c>
      <c r="H1223" s="0" t="n">
        <v>41</v>
      </c>
      <c r="I1223" s="55" t="s">
        <v>157</v>
      </c>
      <c r="J1223" s="0" t="n">
        <v>224</v>
      </c>
      <c r="K1223" s="0" t="n">
        <v>84</v>
      </c>
      <c r="L1223" s="0" t="n">
        <v>42</v>
      </c>
      <c r="M1223" s="0" t="n">
        <v>755.47</v>
      </c>
      <c r="N1223" s="0" t="n">
        <v>60.78</v>
      </c>
      <c r="O1223" s="0" t="n">
        <v>31.45</v>
      </c>
      <c r="P1223" s="0" t="n">
        <v>5.09</v>
      </c>
      <c r="Q1223" s="0" t="n">
        <v>3.86</v>
      </c>
      <c r="R1223" s="0" t="n">
        <v>6047</v>
      </c>
      <c r="S1223" s="0" t="n">
        <v>11507</v>
      </c>
      <c r="T1223" s="0" t="n">
        <v>65.45</v>
      </c>
      <c r="U1223" s="0" t="n">
        <v>1371</v>
      </c>
      <c r="V1223" s="0" t="n">
        <v>5</v>
      </c>
      <c r="W1223" s="60" t="n">
        <v>46268</v>
      </c>
      <c r="X1223" s="55" t="n">
        <f aca="false">IF(I1223="Male",0,1)</f>
        <v>1</v>
      </c>
      <c r="Y1223" s="55" t="n">
        <f aca="false">IF(OR(I1223="DNB",I1223="Dry DNB"),1,0)</f>
        <v>0</v>
      </c>
      <c r="Z1223" s="55" t="n">
        <f aca="false">IF(ISNUMBER(W1223),A1223-W1223,"")</f>
        <v>41</v>
      </c>
      <c r="AA1223" s="55" t="n">
        <f aca="false">MATCH(A1223,DATAS,0)</f>
        <v>1</v>
      </c>
      <c r="AB1223" s="55" t="n">
        <f aca="false">IF(AND(E1223&gt;0,OR(AND(B1223&gt;=1,B1223&lt;=6),B1223=10)),1,0)</f>
        <v>1</v>
      </c>
      <c r="AC1223" s="55" t="n">
        <f aca="false">IF(AND(E1223&gt;0,B1223=10),1,0)</f>
        <v>0</v>
      </c>
      <c r="AD1223" s="0" t="str">
        <f aca="false">IF(AND(C1222=C1223,AA1222=AA1223-1),AB1222,"")</f>
        <v/>
      </c>
      <c r="AE1223" s="0" t="str">
        <f aca="false">IF(AND(C1222=C1223,AA1222=AA1223-1),AC1222,"")</f>
        <v/>
      </c>
      <c r="AF1223" s="0" t="str">
        <f aca="false">IF(AA1223=1,"",IF(AND(AB1223=1,AD1223&lt;&gt;1),1,0))</f>
        <v/>
      </c>
      <c r="AG1223" s="0" t="str">
        <f aca="false">IF(AA1223=1,"",IF(AND(AC1223=1,AE1223&lt;&gt;1),1,0))</f>
        <v/>
      </c>
      <c r="AH1223" s="60" t="str">
        <f aca="false">IF(AND(E1223&gt;0,AA1223&lt;2,NOT(AND(C1224=C1223,AA1224=AA1223+1))),INDEX(DATAS,AA1223+1),"")</f>
        <v/>
      </c>
      <c r="AI1223" s="60" t="str">
        <f aca="false">IF(AND(AC1223=1,AA1223&lt;2),IF(AND(C1224=C1223,AA1224=AA1223+1),IF(AC1224=1,"",INDEX(DATAS,AA1223+1)),INDEX(DATAS,AA1223+1)),"")</f>
        <v/>
      </c>
    </row>
    <row r="1224" customFormat="false" ht="15" hidden="false" customHeight="false" outlineLevel="0" collapsed="false">
      <c r="A1224" s="60" t="n">
        <v>46310</v>
      </c>
      <c r="B1224" s="0" t="n">
        <v>5</v>
      </c>
      <c r="C1224" s="0" t="n">
        <v>4450</v>
      </c>
      <c r="D1224" s="0" t="n">
        <v>267</v>
      </c>
      <c r="E1224" s="0" t="n">
        <v>2</v>
      </c>
      <c r="F1224" s="55" t="s">
        <v>581</v>
      </c>
      <c r="G1224" s="0" t="n">
        <v>48.2</v>
      </c>
      <c r="H1224" s="0" t="n">
        <v>42</v>
      </c>
      <c r="I1224" s="55" t="s">
        <v>157</v>
      </c>
      <c r="J1224" s="0" t="n">
        <v>224</v>
      </c>
      <c r="K1224" s="0" t="n">
        <v>84</v>
      </c>
      <c r="L1224" s="0" t="n">
        <v>43</v>
      </c>
      <c r="M1224" s="0" t="n">
        <v>755.47</v>
      </c>
      <c r="N1224" s="0" t="n">
        <v>60.78</v>
      </c>
      <c r="O1224" s="0" t="n">
        <v>31.45</v>
      </c>
      <c r="P1224" s="0" t="n">
        <v>5.09</v>
      </c>
      <c r="Q1224" s="0" t="n">
        <v>3.86</v>
      </c>
      <c r="T1224" s="0" t="n">
        <v>65.45</v>
      </c>
      <c r="U1224" s="0" t="n">
        <v>1372</v>
      </c>
      <c r="V1224" s="0" t="n">
        <v>5</v>
      </c>
      <c r="W1224" s="60" t="n">
        <v>46268</v>
      </c>
      <c r="X1224" s="55" t="n">
        <f aca="false">IF(I1224="Male",0,1)</f>
        <v>1</v>
      </c>
      <c r="Y1224" s="55" t="n">
        <f aca="false">IF(OR(I1224="DNB",I1224="Dry DNB"),1,0)</f>
        <v>0</v>
      </c>
      <c r="Z1224" s="55" t="n">
        <f aca="false">IF(ISNUMBER(W1224),A1224-W1224,"")</f>
        <v>42</v>
      </c>
      <c r="AA1224" s="55" t="n">
        <f aca="false">MATCH(A1224,DATAS,0)</f>
        <v>2</v>
      </c>
      <c r="AB1224" s="55" t="n">
        <f aca="false">IF(AND(E1224&gt;0,OR(AND(B1224&gt;=1,B1224&lt;=6),B1224=10)),1,0)</f>
        <v>1</v>
      </c>
      <c r="AC1224" s="55" t="n">
        <f aca="false">IF(AND(E1224&gt;0,B1224=10),1,0)</f>
        <v>0</v>
      </c>
      <c r="AD1224" s="55" t="n">
        <f aca="false">IF(AND(C1223=C1224,AA1223=AA1224-1),AB1223,"")</f>
        <v>1</v>
      </c>
      <c r="AE1224" s="55" t="n">
        <f aca="false">IF(AND(C1223=C1224,AA1223=AA1224-1),AC1223,"")</f>
        <v>0</v>
      </c>
      <c r="AF1224" s="55" t="n">
        <f aca="false">IF(AA1224=1,"",IF(AND(AB1224=1,AD1224&lt;&gt;1),1,0))</f>
        <v>0</v>
      </c>
      <c r="AG1224" s="55" t="n">
        <f aca="false">IF(AA1224=1,"",IF(AND(AC1224=1,AE1224&lt;&gt;1),1,0))</f>
        <v>0</v>
      </c>
      <c r="AH1224" s="60" t="str">
        <f aca="false">IF(AND(E1224&gt;0,AA1224&lt;2,NOT(AND(C1225=C1224,AA1225=AA1224+1))),INDEX(DATAS,AA1224+1),"")</f>
        <v/>
      </c>
      <c r="AI1224" s="60" t="str">
        <f aca="false">IF(AND(AC1224=1,AA1224&lt;2),IF(AND(C1225=C1224,AA1225=AA1224+1),IF(AC1225=1,"",INDEX(DATAS,AA1224+1)),INDEX(DATAS,AA1224+1)),"")</f>
        <v/>
      </c>
    </row>
    <row r="1225" customFormat="false" ht="15" hidden="false" customHeight="false" outlineLevel="0" collapsed="false">
      <c r="A1225" s="60" t="n">
        <v>46309</v>
      </c>
      <c r="B1225" s="0" t="n">
        <v>2</v>
      </c>
      <c r="C1225" s="0" t="n">
        <v>4451</v>
      </c>
      <c r="D1225" s="0" t="n">
        <v>166</v>
      </c>
      <c r="E1225" s="0" t="n">
        <v>2</v>
      </c>
      <c r="F1225" s="55" t="s">
        <v>581</v>
      </c>
      <c r="G1225" s="0" t="n">
        <v>55.7</v>
      </c>
      <c r="H1225" s="0" t="n">
        <v>59</v>
      </c>
      <c r="I1225" s="55" t="s">
        <v>157</v>
      </c>
      <c r="J1225" s="0" t="n">
        <v>103</v>
      </c>
      <c r="K1225" s="0" t="n">
        <v>68</v>
      </c>
      <c r="L1225" s="0" t="n">
        <v>63</v>
      </c>
      <c r="M1225" s="0" t="n">
        <v>822.96</v>
      </c>
      <c r="N1225" s="0" t="n">
        <v>29.77</v>
      </c>
      <c r="O1225" s="0" t="n">
        <v>30.64</v>
      </c>
      <c r="P1225" s="0" t="n">
        <v>2.86</v>
      </c>
      <c r="Q1225" s="0" t="n">
        <v>3.19</v>
      </c>
      <c r="R1225" s="0" t="n">
        <v>5396</v>
      </c>
      <c r="S1225" s="0" t="n">
        <v>11360</v>
      </c>
      <c r="T1225" s="0" t="n">
        <v>62.8</v>
      </c>
      <c r="U1225" s="0" t="n">
        <v>1371</v>
      </c>
      <c r="V1225" s="0" t="n">
        <v>2</v>
      </c>
      <c r="W1225" s="60" t="n">
        <v>46247</v>
      </c>
      <c r="X1225" s="55" t="n">
        <f aca="false">IF(I1225="Male",0,1)</f>
        <v>1</v>
      </c>
      <c r="Y1225" s="55" t="n">
        <f aca="false">IF(OR(I1225="DNB",I1225="Dry DNB"),1,0)</f>
        <v>0</v>
      </c>
      <c r="Z1225" s="55" t="n">
        <f aca="false">IF(ISNUMBER(W1225),A1225-W1225,"")</f>
        <v>62</v>
      </c>
      <c r="AA1225" s="55" t="n">
        <f aca="false">MATCH(A1225,DATAS,0)</f>
        <v>1</v>
      </c>
      <c r="AB1225" s="55" t="n">
        <f aca="false">IF(AND(E1225&gt;0,OR(AND(B1225&gt;=1,B1225&lt;=6),B1225=10)),1,0)</f>
        <v>1</v>
      </c>
      <c r="AC1225" s="55" t="n">
        <f aca="false">IF(AND(E1225&gt;0,B1225=10),1,0)</f>
        <v>0</v>
      </c>
      <c r="AD1225" s="0" t="str">
        <f aca="false">IF(AND(C1224=C1225,AA1224=AA1225-1),AB1224,"")</f>
        <v/>
      </c>
      <c r="AE1225" s="0" t="str">
        <f aca="false">IF(AND(C1224=C1225,AA1224=AA1225-1),AC1224,"")</f>
        <v/>
      </c>
      <c r="AF1225" s="0" t="str">
        <f aca="false">IF(AA1225=1,"",IF(AND(AB1225=1,AD1225&lt;&gt;1),1,0))</f>
        <v/>
      </c>
      <c r="AG1225" s="0" t="str">
        <f aca="false">IF(AA1225=1,"",IF(AND(AC1225=1,AE1225&lt;&gt;1),1,0))</f>
        <v/>
      </c>
      <c r="AH1225" s="60" t="str">
        <f aca="false">IF(AND(E1225&gt;0,AA1225&lt;2,NOT(AND(C1226=C1225,AA1226=AA1225+1))),INDEX(DATAS,AA1225+1),"")</f>
        <v/>
      </c>
      <c r="AI1225" s="60" t="str">
        <f aca="false">IF(AND(AC1225=1,AA1225&lt;2),IF(AND(C1226=C1225,AA1226=AA1225+1),IF(AC1226=1,"",INDEX(DATAS,AA1225+1)),INDEX(DATAS,AA1225+1)),"")</f>
        <v/>
      </c>
    </row>
    <row r="1226" customFormat="false" ht="15" hidden="false" customHeight="false" outlineLevel="0" collapsed="false">
      <c r="A1226" s="60" t="n">
        <v>46310</v>
      </c>
      <c r="B1226" s="0" t="n">
        <v>2</v>
      </c>
      <c r="C1226" s="0" t="n">
        <v>4451</v>
      </c>
      <c r="D1226" s="0" t="n">
        <v>167</v>
      </c>
      <c r="E1226" s="0" t="n">
        <v>2</v>
      </c>
      <c r="F1226" s="55" t="s">
        <v>581</v>
      </c>
      <c r="G1226" s="0" t="n">
        <v>57.9</v>
      </c>
      <c r="H1226" s="0" t="n">
        <v>59</v>
      </c>
      <c r="I1226" s="55" t="s">
        <v>157</v>
      </c>
      <c r="J1226" s="0" t="n">
        <v>103</v>
      </c>
      <c r="K1226" s="0" t="n">
        <v>68</v>
      </c>
      <c r="L1226" s="0" t="n">
        <v>64</v>
      </c>
      <c r="M1226" s="0" t="n">
        <v>822.96</v>
      </c>
      <c r="N1226" s="0" t="n">
        <v>29.77</v>
      </c>
      <c r="O1226" s="0" t="n">
        <v>30.64</v>
      </c>
      <c r="P1226" s="0" t="n">
        <v>2.86</v>
      </c>
      <c r="Q1226" s="0" t="n">
        <v>3.19</v>
      </c>
      <c r="T1226" s="0" t="n">
        <v>62.8</v>
      </c>
      <c r="U1226" s="0" t="n">
        <v>1372</v>
      </c>
      <c r="V1226" s="0" t="n">
        <v>2</v>
      </c>
      <c r="W1226" s="60" t="n">
        <v>46247</v>
      </c>
      <c r="X1226" s="55" t="n">
        <f aca="false">IF(I1226="Male",0,1)</f>
        <v>1</v>
      </c>
      <c r="Y1226" s="55" t="n">
        <f aca="false">IF(OR(I1226="DNB",I1226="Dry DNB"),1,0)</f>
        <v>0</v>
      </c>
      <c r="Z1226" s="55" t="n">
        <f aca="false">IF(ISNUMBER(W1226),A1226-W1226,"")</f>
        <v>63</v>
      </c>
      <c r="AA1226" s="55" t="n">
        <f aca="false">MATCH(A1226,DATAS,0)</f>
        <v>2</v>
      </c>
      <c r="AB1226" s="55" t="n">
        <f aca="false">IF(AND(E1226&gt;0,OR(AND(B1226&gt;=1,B1226&lt;=6),B1226=10)),1,0)</f>
        <v>1</v>
      </c>
      <c r="AC1226" s="55" t="n">
        <f aca="false">IF(AND(E1226&gt;0,B1226=10),1,0)</f>
        <v>0</v>
      </c>
      <c r="AD1226" s="55" t="n">
        <f aca="false">IF(AND(C1225=C1226,AA1225=AA1226-1),AB1225,"")</f>
        <v>1</v>
      </c>
      <c r="AE1226" s="55" t="n">
        <f aca="false">IF(AND(C1225=C1226,AA1225=AA1226-1),AC1225,"")</f>
        <v>0</v>
      </c>
      <c r="AF1226" s="55" t="n">
        <f aca="false">IF(AA1226=1,"",IF(AND(AB1226=1,AD1226&lt;&gt;1),1,0))</f>
        <v>0</v>
      </c>
      <c r="AG1226" s="55" t="n">
        <f aca="false">IF(AA1226=1,"",IF(AND(AC1226=1,AE1226&lt;&gt;1),1,0))</f>
        <v>0</v>
      </c>
      <c r="AH1226" s="60" t="str">
        <f aca="false">IF(AND(E1226&gt;0,AA1226&lt;2,NOT(AND(C1227=C1226,AA1227=AA1226+1))),INDEX(DATAS,AA1226+1),"")</f>
        <v/>
      </c>
      <c r="AI1226" s="60" t="str">
        <f aca="false">IF(AND(AC1226=1,AA1226&lt;2),IF(AND(C1227=C1226,AA1227=AA1226+1),IF(AC1227=1,"",INDEX(DATAS,AA1226+1)),INDEX(DATAS,AA1226+1)),"")</f>
        <v/>
      </c>
    </row>
    <row r="1227" customFormat="false" ht="15" hidden="false" customHeight="false" outlineLevel="0" collapsed="false">
      <c r="A1227" s="60" t="n">
        <v>46309</v>
      </c>
      <c r="B1227" s="0" t="n">
        <v>7</v>
      </c>
      <c r="C1227" s="0" t="n">
        <v>4452</v>
      </c>
      <c r="D1227" s="0" t="n">
        <v>272</v>
      </c>
      <c r="E1227" s="0" t="n">
        <v>2</v>
      </c>
      <c r="F1227" s="55" t="s">
        <v>581</v>
      </c>
      <c r="I1227" s="55" t="s">
        <v>162</v>
      </c>
      <c r="J1227" s="0" t="n">
        <v>63</v>
      </c>
      <c r="K1227" s="0" t="n">
        <v>70</v>
      </c>
      <c r="L1227" s="0" t="n">
        <v>266</v>
      </c>
      <c r="M1227" s="0" t="n">
        <v>1006.25</v>
      </c>
      <c r="N1227" s="0" t="n">
        <v>20.27</v>
      </c>
      <c r="O1227" s="0" t="n">
        <v>29.23</v>
      </c>
      <c r="P1227" s="0" t="n">
        <v>5.26</v>
      </c>
      <c r="Q1227" s="0" t="n">
        <v>4.58</v>
      </c>
      <c r="R1227" s="0" t="n">
        <v>4752</v>
      </c>
      <c r="S1227" s="0" t="n">
        <v>9409</v>
      </c>
      <c r="T1227" s="0" t="n">
        <v>49.75</v>
      </c>
      <c r="U1227" s="0" t="n">
        <v>1371</v>
      </c>
      <c r="V1227" s="0" t="n">
        <v>1</v>
      </c>
      <c r="X1227" s="55" t="n">
        <f aca="false">IF(I1227="Male",0,1)</f>
        <v>1</v>
      </c>
      <c r="Y1227" s="55" t="n">
        <f aca="false">IF(OR(I1227="DNB",I1227="Dry DNB"),1,0)</f>
        <v>0</v>
      </c>
      <c r="Z1227" s="0" t="str">
        <f aca="false">IF(ISNUMBER(W1227),A1227-W1227,"")</f>
        <v/>
      </c>
      <c r="AA1227" s="55" t="n">
        <f aca="false">MATCH(A1227,DATAS,0)</f>
        <v>1</v>
      </c>
      <c r="AB1227" s="55" t="n">
        <f aca="false">IF(AND(E1227&gt;0,OR(AND(B1227&gt;=1,B1227&lt;=6),B1227=10)),1,0)</f>
        <v>0</v>
      </c>
      <c r="AC1227" s="55" t="n">
        <f aca="false">IF(AND(E1227&gt;0,B1227=10),1,0)</f>
        <v>0</v>
      </c>
      <c r="AD1227" s="0" t="str">
        <f aca="false">IF(AND(C1226=C1227,AA1226=AA1227-1),AB1226,"")</f>
        <v/>
      </c>
      <c r="AE1227" s="0" t="str">
        <f aca="false">IF(AND(C1226=C1227,AA1226=AA1227-1),AC1226,"")</f>
        <v/>
      </c>
      <c r="AF1227" s="0" t="str">
        <f aca="false">IF(AA1227=1,"",IF(AND(AB1227=1,AD1227&lt;&gt;1),1,0))</f>
        <v/>
      </c>
      <c r="AG1227" s="0" t="str">
        <f aca="false">IF(AA1227=1,"",IF(AND(AC1227=1,AE1227&lt;&gt;1),1,0))</f>
        <v/>
      </c>
      <c r="AH1227" s="60" t="str">
        <f aca="false">IF(AND(E1227&gt;0,AA1227&lt;2,NOT(AND(C1228=C1227,AA1228=AA1227+1))),INDEX(DATAS,AA1227+1),"")</f>
        <v/>
      </c>
      <c r="AI1227" s="60" t="str">
        <f aca="false">IF(AND(AC1227=1,AA1227&lt;2),IF(AND(C1228=C1227,AA1228=AA1227+1),IF(AC1228=1,"",INDEX(DATAS,AA1227+1)),INDEX(DATAS,AA1227+1)),"")</f>
        <v/>
      </c>
    </row>
    <row r="1228" customFormat="false" ht="15" hidden="false" customHeight="false" outlineLevel="0" collapsed="false">
      <c r="A1228" s="60" t="n">
        <v>46310</v>
      </c>
      <c r="B1228" s="0" t="n">
        <v>7</v>
      </c>
      <c r="C1228" s="0" t="n">
        <v>4452</v>
      </c>
      <c r="D1228" s="0" t="n">
        <v>272</v>
      </c>
      <c r="E1228" s="0" t="n">
        <v>2</v>
      </c>
      <c r="F1228" s="55" t="s">
        <v>581</v>
      </c>
      <c r="I1228" s="55" t="s">
        <v>162</v>
      </c>
      <c r="J1228" s="0" t="n">
        <v>63</v>
      </c>
      <c r="K1228" s="0" t="n">
        <v>70</v>
      </c>
      <c r="L1228" s="0" t="n">
        <v>267</v>
      </c>
      <c r="M1228" s="0" t="n">
        <v>1006.25</v>
      </c>
      <c r="N1228" s="0" t="n">
        <v>20.27</v>
      </c>
      <c r="O1228" s="0" t="n">
        <v>29.23</v>
      </c>
      <c r="P1228" s="0" t="n">
        <v>5.26</v>
      </c>
      <c r="Q1228" s="0" t="n">
        <v>4.58</v>
      </c>
      <c r="T1228" s="0" t="n">
        <v>49.75</v>
      </c>
      <c r="U1228" s="0" t="n">
        <v>1372</v>
      </c>
      <c r="V1228" s="0" t="n">
        <v>1</v>
      </c>
      <c r="X1228" s="55" t="n">
        <f aca="false">IF(I1228="Male",0,1)</f>
        <v>1</v>
      </c>
      <c r="Y1228" s="55" t="n">
        <f aca="false">IF(OR(I1228="DNB",I1228="Dry DNB"),1,0)</f>
        <v>0</v>
      </c>
      <c r="Z1228" s="0" t="str">
        <f aca="false">IF(ISNUMBER(W1228),A1228-W1228,"")</f>
        <v/>
      </c>
      <c r="AA1228" s="55" t="n">
        <f aca="false">MATCH(A1228,DATAS,0)</f>
        <v>2</v>
      </c>
      <c r="AB1228" s="55" t="n">
        <f aca="false">IF(AND(E1228&gt;0,OR(AND(B1228&gt;=1,B1228&lt;=6),B1228=10)),1,0)</f>
        <v>0</v>
      </c>
      <c r="AC1228" s="55" t="n">
        <f aca="false">IF(AND(E1228&gt;0,B1228=10),1,0)</f>
        <v>0</v>
      </c>
      <c r="AD1228" s="55" t="n">
        <f aca="false">IF(AND(C1227=C1228,AA1227=AA1228-1),AB1227,"")</f>
        <v>0</v>
      </c>
      <c r="AE1228" s="55" t="n">
        <f aca="false">IF(AND(C1227=C1228,AA1227=AA1228-1),AC1227,"")</f>
        <v>0</v>
      </c>
      <c r="AF1228" s="55" t="n">
        <f aca="false">IF(AA1228=1,"",IF(AND(AB1228=1,AD1228&lt;&gt;1),1,0))</f>
        <v>0</v>
      </c>
      <c r="AG1228" s="55" t="n">
        <f aca="false">IF(AA1228=1,"",IF(AND(AC1228=1,AE1228&lt;&gt;1),1,0))</f>
        <v>0</v>
      </c>
      <c r="AH1228" s="60" t="str">
        <f aca="false">IF(AND(E1228&gt;0,AA1228&lt;2,NOT(AND(C1229=C1228,AA1229=AA1228+1))),INDEX(DATAS,AA1228+1),"")</f>
        <v/>
      </c>
      <c r="AI1228" s="60" t="str">
        <f aca="false">IF(AND(AC1228=1,AA1228&lt;2),IF(AND(C1229=C1228,AA1229=AA1228+1),IF(AC1229=1,"",INDEX(DATAS,AA1228+1)),INDEX(DATAS,AA1228+1)),"")</f>
        <v/>
      </c>
    </row>
    <row r="1229" customFormat="false" ht="15" hidden="false" customHeight="false" outlineLevel="0" collapsed="false">
      <c r="A1229" s="60" t="n">
        <v>46309</v>
      </c>
      <c r="B1229" s="0" t="n">
        <v>2</v>
      </c>
      <c r="C1229" s="0" t="n">
        <v>4458</v>
      </c>
      <c r="D1229" s="0" t="n">
        <v>22</v>
      </c>
      <c r="E1229" s="0" t="n">
        <v>3</v>
      </c>
      <c r="F1229" s="55" t="s">
        <v>582</v>
      </c>
      <c r="G1229" s="0" t="n">
        <v>57.3</v>
      </c>
      <c r="H1229" s="0" t="n">
        <v>56</v>
      </c>
      <c r="I1229" s="55" t="s">
        <v>166</v>
      </c>
      <c r="J1229" s="0" t="n">
        <v>22</v>
      </c>
      <c r="M1229" s="0" t="n">
        <v>988.06</v>
      </c>
      <c r="N1229" s="0" t="n">
        <v>40.9</v>
      </c>
      <c r="O1229" s="0" t="n">
        <v>31.75</v>
      </c>
      <c r="R1229" s="0" t="n">
        <v>4230</v>
      </c>
      <c r="S1229" s="0" t="n">
        <v>8503</v>
      </c>
      <c r="U1229" s="0" t="n">
        <v>1369</v>
      </c>
      <c r="V1229" s="0" t="n">
        <v>0</v>
      </c>
      <c r="X1229" s="55" t="n">
        <f aca="false">IF(I1229="Male",0,1)</f>
        <v>1</v>
      </c>
      <c r="Y1229" s="55" t="n">
        <f aca="false">IF(OR(I1229="DNB",I1229="Dry DNB"),1,0)</f>
        <v>0</v>
      </c>
      <c r="Z1229" s="0" t="str">
        <f aca="false">IF(ISNUMBER(W1229),A1229-W1229,"")</f>
        <v/>
      </c>
      <c r="AA1229" s="55" t="n">
        <f aca="false">MATCH(A1229,DATAS,0)</f>
        <v>1</v>
      </c>
      <c r="AB1229" s="55" t="n">
        <f aca="false">IF(AND(E1229&gt;0,OR(AND(B1229&gt;=1,B1229&lt;=6),B1229=10)),1,0)</f>
        <v>1</v>
      </c>
      <c r="AC1229" s="55" t="n">
        <f aca="false">IF(AND(E1229&gt;0,B1229=10),1,0)</f>
        <v>0</v>
      </c>
      <c r="AD1229" s="0" t="str">
        <f aca="false">IF(AND(C1228=C1229,AA1228=AA1229-1),AB1228,"")</f>
        <v/>
      </c>
      <c r="AE1229" s="0" t="str">
        <f aca="false">IF(AND(C1228=C1229,AA1228=AA1229-1),AC1228,"")</f>
        <v/>
      </c>
      <c r="AF1229" s="0" t="str">
        <f aca="false">IF(AA1229=1,"",IF(AND(AB1229=1,AD1229&lt;&gt;1),1,0))</f>
        <v/>
      </c>
      <c r="AG1229" s="0" t="str">
        <f aca="false">IF(AA1229=1,"",IF(AND(AC1229=1,AE1229&lt;&gt;1),1,0))</f>
        <v/>
      </c>
      <c r="AH1229" s="60" t="str">
        <f aca="false">IF(AND(E1229&gt;0,AA1229&lt;2,NOT(AND(C1230=C1229,AA1230=AA1229+1))),INDEX(DATAS,AA1229+1),"")</f>
        <v/>
      </c>
      <c r="AI1229" s="60" t="str">
        <f aca="false">IF(AND(AC1229=1,AA1229&lt;2),IF(AND(C1230=C1229,AA1230=AA1229+1),IF(AC1230=1,"",INDEX(DATAS,AA1229+1)),INDEX(DATAS,AA1229+1)),"")</f>
        <v/>
      </c>
    </row>
    <row r="1230" customFormat="false" ht="15" hidden="false" customHeight="false" outlineLevel="0" collapsed="false">
      <c r="A1230" s="60" t="n">
        <v>46310</v>
      </c>
      <c r="B1230" s="0" t="n">
        <v>2</v>
      </c>
      <c r="C1230" s="0" t="n">
        <v>4458</v>
      </c>
      <c r="D1230" s="0" t="n">
        <v>23</v>
      </c>
      <c r="E1230" s="0" t="n">
        <v>3</v>
      </c>
      <c r="F1230" s="55" t="s">
        <v>582</v>
      </c>
      <c r="G1230" s="0" t="n">
        <v>54.8</v>
      </c>
      <c r="H1230" s="0" t="n">
        <v>56</v>
      </c>
      <c r="I1230" s="55" t="s">
        <v>166</v>
      </c>
      <c r="J1230" s="0" t="n">
        <v>23</v>
      </c>
      <c r="M1230" s="0" t="n">
        <v>988.06</v>
      </c>
      <c r="N1230" s="0" t="n">
        <v>40.9</v>
      </c>
      <c r="O1230" s="0" t="n">
        <v>31.75</v>
      </c>
      <c r="U1230" s="0" t="n">
        <v>1370</v>
      </c>
      <c r="V1230" s="0" t="n">
        <v>0</v>
      </c>
      <c r="X1230" s="55" t="n">
        <f aca="false">IF(I1230="Male",0,1)</f>
        <v>1</v>
      </c>
      <c r="Y1230" s="55" t="n">
        <f aca="false">IF(OR(I1230="DNB",I1230="Dry DNB"),1,0)</f>
        <v>0</v>
      </c>
      <c r="Z1230" s="0" t="str">
        <f aca="false">IF(ISNUMBER(W1230),A1230-W1230,"")</f>
        <v/>
      </c>
      <c r="AA1230" s="55" t="n">
        <f aca="false">MATCH(A1230,DATAS,0)</f>
        <v>2</v>
      </c>
      <c r="AB1230" s="55" t="n">
        <f aca="false">IF(AND(E1230&gt;0,OR(AND(B1230&gt;=1,B1230&lt;=6),B1230=10)),1,0)</f>
        <v>1</v>
      </c>
      <c r="AC1230" s="55" t="n">
        <f aca="false">IF(AND(E1230&gt;0,B1230=10),1,0)</f>
        <v>0</v>
      </c>
      <c r="AD1230" s="55" t="n">
        <f aca="false">IF(AND(C1229=C1230,AA1229=AA1230-1),AB1229,"")</f>
        <v>1</v>
      </c>
      <c r="AE1230" s="55" t="n">
        <f aca="false">IF(AND(C1229=C1230,AA1229=AA1230-1),AC1229,"")</f>
        <v>0</v>
      </c>
      <c r="AF1230" s="55" t="n">
        <f aca="false">IF(AA1230=1,"",IF(AND(AB1230=1,AD1230&lt;&gt;1),1,0))</f>
        <v>0</v>
      </c>
      <c r="AG1230" s="55" t="n">
        <f aca="false">IF(AA1230=1,"",IF(AND(AC1230=1,AE1230&lt;&gt;1),1,0))</f>
        <v>0</v>
      </c>
      <c r="AH1230" s="60" t="str">
        <f aca="false">IF(AND(E1230&gt;0,AA1230&lt;2,NOT(AND(C1231=C1230,AA1231=AA1230+1))),INDEX(DATAS,AA1230+1),"")</f>
        <v/>
      </c>
      <c r="AI1230" s="60" t="str">
        <f aca="false">IF(AND(AC1230=1,AA1230&lt;2),IF(AND(C1231=C1230,AA1231=AA1230+1),IF(AC1231=1,"",INDEX(DATAS,AA1230+1)),INDEX(DATAS,AA1230+1)),"")</f>
        <v/>
      </c>
    </row>
    <row r="1231" customFormat="false" ht="15" hidden="false" customHeight="false" outlineLevel="0" collapsed="false">
      <c r="A1231" s="60" t="n">
        <v>46309</v>
      </c>
      <c r="B1231" s="0" t="n">
        <v>6</v>
      </c>
      <c r="C1231" s="0" t="n">
        <v>4459</v>
      </c>
      <c r="D1231" s="0" t="n">
        <v>225</v>
      </c>
      <c r="E1231" s="0" t="n">
        <v>2</v>
      </c>
      <c r="F1231" s="55" t="s">
        <v>582</v>
      </c>
      <c r="G1231" s="0" t="n">
        <v>26</v>
      </c>
      <c r="H1231" s="0" t="n">
        <v>24</v>
      </c>
      <c r="I1231" s="55" t="s">
        <v>157</v>
      </c>
      <c r="J1231" s="0" t="n">
        <v>78</v>
      </c>
      <c r="K1231" s="0" t="n">
        <v>78</v>
      </c>
      <c r="L1231" s="0" t="n">
        <v>147</v>
      </c>
      <c r="M1231" s="0" t="n">
        <v>310.23</v>
      </c>
      <c r="N1231" s="0" t="n">
        <v>40.65</v>
      </c>
      <c r="O1231" s="0" t="n">
        <v>21.98</v>
      </c>
      <c r="P1231" s="0" t="n">
        <v>4.1</v>
      </c>
      <c r="Q1231" s="0" t="n">
        <v>3.7</v>
      </c>
      <c r="R1231" s="0" t="n">
        <v>5236</v>
      </c>
      <c r="S1231" s="0" t="n">
        <v>10409</v>
      </c>
      <c r="T1231" s="0" t="n">
        <v>55.3</v>
      </c>
      <c r="U1231" s="0" t="n">
        <v>1369</v>
      </c>
      <c r="V1231" s="0" t="n">
        <v>1</v>
      </c>
      <c r="W1231" s="60" t="n">
        <v>46163</v>
      </c>
      <c r="X1231" s="55" t="n">
        <f aca="false">IF(I1231="Male",0,1)</f>
        <v>1</v>
      </c>
      <c r="Y1231" s="55" t="n">
        <f aca="false">IF(OR(I1231="DNB",I1231="Dry DNB"),1,0)</f>
        <v>0</v>
      </c>
      <c r="Z1231" s="55" t="n">
        <f aca="false">IF(ISNUMBER(W1231),A1231-W1231,"")</f>
        <v>146</v>
      </c>
      <c r="AA1231" s="55" t="n">
        <f aca="false">MATCH(A1231,DATAS,0)</f>
        <v>1</v>
      </c>
      <c r="AB1231" s="55" t="n">
        <f aca="false">IF(AND(E1231&gt;0,OR(AND(B1231&gt;=1,B1231&lt;=6),B1231=10)),1,0)</f>
        <v>1</v>
      </c>
      <c r="AC1231" s="55" t="n">
        <f aca="false">IF(AND(E1231&gt;0,B1231=10),1,0)</f>
        <v>0</v>
      </c>
      <c r="AD1231" s="0" t="str">
        <f aca="false">IF(AND(C1230=C1231,AA1230=AA1231-1),AB1230,"")</f>
        <v/>
      </c>
      <c r="AE1231" s="0" t="str">
        <f aca="false">IF(AND(C1230=C1231,AA1230=AA1231-1),AC1230,"")</f>
        <v/>
      </c>
      <c r="AF1231" s="0" t="str">
        <f aca="false">IF(AA1231=1,"",IF(AND(AB1231=1,AD1231&lt;&gt;1),1,0))</f>
        <v/>
      </c>
      <c r="AG1231" s="0" t="str">
        <f aca="false">IF(AA1231=1,"",IF(AND(AC1231=1,AE1231&lt;&gt;1),1,0))</f>
        <v/>
      </c>
      <c r="AH1231" s="60" t="str">
        <f aca="false">IF(AND(E1231&gt;0,AA1231&lt;2,NOT(AND(C1232=C1231,AA1232=AA1231+1))),INDEX(DATAS,AA1231+1),"")</f>
        <v/>
      </c>
      <c r="AI1231" s="60" t="str">
        <f aca="false">IF(AND(AC1231=1,AA1231&lt;2),IF(AND(C1232=C1231,AA1232=AA1231+1),IF(AC1232=1,"",INDEX(DATAS,AA1231+1)),INDEX(DATAS,AA1231+1)),"")</f>
        <v/>
      </c>
    </row>
    <row r="1232" customFormat="false" ht="15" hidden="false" customHeight="false" outlineLevel="0" collapsed="false">
      <c r="A1232" s="60" t="n">
        <v>46310</v>
      </c>
      <c r="B1232" s="0" t="n">
        <v>6</v>
      </c>
      <c r="C1232" s="0" t="n">
        <v>4459</v>
      </c>
      <c r="D1232" s="0" t="n">
        <v>226</v>
      </c>
      <c r="E1232" s="0" t="n">
        <v>2</v>
      </c>
      <c r="F1232" s="55" t="s">
        <v>582</v>
      </c>
      <c r="G1232" s="0" t="n">
        <v>18.1</v>
      </c>
      <c r="H1232" s="0" t="n">
        <v>23</v>
      </c>
      <c r="I1232" s="55" t="s">
        <v>157</v>
      </c>
      <c r="J1232" s="0" t="n">
        <v>78</v>
      </c>
      <c r="K1232" s="0" t="n">
        <v>78</v>
      </c>
      <c r="L1232" s="0" t="n">
        <v>148</v>
      </c>
      <c r="M1232" s="0" t="n">
        <v>310.23</v>
      </c>
      <c r="N1232" s="0" t="n">
        <v>40.65</v>
      </c>
      <c r="O1232" s="0" t="n">
        <v>21.98</v>
      </c>
      <c r="P1232" s="0" t="n">
        <v>4.1</v>
      </c>
      <c r="Q1232" s="0" t="n">
        <v>3.7</v>
      </c>
      <c r="T1232" s="0" t="n">
        <v>55.3</v>
      </c>
      <c r="U1232" s="0" t="n">
        <v>1370</v>
      </c>
      <c r="V1232" s="0" t="n">
        <v>1</v>
      </c>
      <c r="W1232" s="60" t="n">
        <v>46163</v>
      </c>
      <c r="X1232" s="55" t="n">
        <f aca="false">IF(I1232="Male",0,1)</f>
        <v>1</v>
      </c>
      <c r="Y1232" s="55" t="n">
        <f aca="false">IF(OR(I1232="DNB",I1232="Dry DNB"),1,0)</f>
        <v>0</v>
      </c>
      <c r="Z1232" s="55" t="n">
        <f aca="false">IF(ISNUMBER(W1232),A1232-W1232,"")</f>
        <v>147</v>
      </c>
      <c r="AA1232" s="55" t="n">
        <f aca="false">MATCH(A1232,DATAS,0)</f>
        <v>2</v>
      </c>
      <c r="AB1232" s="55" t="n">
        <f aca="false">IF(AND(E1232&gt;0,OR(AND(B1232&gt;=1,B1232&lt;=6),B1232=10)),1,0)</f>
        <v>1</v>
      </c>
      <c r="AC1232" s="55" t="n">
        <f aca="false">IF(AND(E1232&gt;0,B1232=10),1,0)</f>
        <v>0</v>
      </c>
      <c r="AD1232" s="55" t="n">
        <f aca="false">IF(AND(C1231=C1232,AA1231=AA1232-1),AB1231,"")</f>
        <v>1</v>
      </c>
      <c r="AE1232" s="55" t="n">
        <f aca="false">IF(AND(C1231=C1232,AA1231=AA1232-1),AC1231,"")</f>
        <v>0</v>
      </c>
      <c r="AF1232" s="55" t="n">
        <f aca="false">IF(AA1232=1,"",IF(AND(AB1232=1,AD1232&lt;&gt;1),1,0))</f>
        <v>0</v>
      </c>
      <c r="AG1232" s="55" t="n">
        <f aca="false">IF(AA1232=1,"",IF(AND(AC1232=1,AE1232&lt;&gt;1),1,0))</f>
        <v>0</v>
      </c>
      <c r="AH1232" s="60" t="str">
        <f aca="false">IF(AND(E1232&gt;0,AA1232&lt;2,NOT(AND(C1233=C1232,AA1233=AA1232+1))),INDEX(DATAS,AA1232+1),"")</f>
        <v/>
      </c>
      <c r="AI1232" s="60" t="str">
        <f aca="false">IF(AND(AC1232=1,AA1232&lt;2),IF(AND(C1233=C1232,AA1233=AA1232+1),IF(AC1233=1,"",INDEX(DATAS,AA1232+1)),INDEX(DATAS,AA1232+1)),"")</f>
        <v/>
      </c>
    </row>
    <row r="1233" customFormat="false" ht="15" hidden="false" customHeight="false" outlineLevel="0" collapsed="false">
      <c r="A1233" s="60" t="n">
        <v>46309</v>
      </c>
      <c r="B1233" s="0" t="n">
        <v>3</v>
      </c>
      <c r="C1233" s="0" t="n">
        <v>4464</v>
      </c>
      <c r="D1233" s="0" t="n">
        <v>39</v>
      </c>
      <c r="E1233" s="0" t="n">
        <v>3</v>
      </c>
      <c r="F1233" s="55" t="s">
        <v>583</v>
      </c>
      <c r="G1233" s="0" t="n">
        <v>39</v>
      </c>
      <c r="H1233" s="0" t="n">
        <v>47</v>
      </c>
      <c r="I1233" s="55" t="s">
        <v>166</v>
      </c>
      <c r="J1233" s="0" t="n">
        <v>39</v>
      </c>
      <c r="M1233" s="0" t="n">
        <v>1393.82</v>
      </c>
      <c r="N1233" s="0" t="n">
        <v>41.16</v>
      </c>
      <c r="O1233" s="0" t="n">
        <v>34.53</v>
      </c>
      <c r="P1233" s="0" t="n">
        <v>4.52</v>
      </c>
      <c r="Q1233" s="0" t="n">
        <v>3.38</v>
      </c>
      <c r="R1233" s="0" t="n">
        <v>3638</v>
      </c>
      <c r="S1233" s="0" t="n">
        <v>7313</v>
      </c>
      <c r="U1233" s="0" t="n">
        <v>1366</v>
      </c>
      <c r="V1233" s="0" t="n">
        <v>0</v>
      </c>
      <c r="X1233" s="55" t="n">
        <f aca="false">IF(I1233="Male",0,1)</f>
        <v>1</v>
      </c>
      <c r="Y1233" s="55" t="n">
        <f aca="false">IF(OR(I1233="DNB",I1233="Dry DNB"),1,0)</f>
        <v>0</v>
      </c>
      <c r="Z1233" s="0" t="str">
        <f aca="false">IF(ISNUMBER(W1233),A1233-W1233,"")</f>
        <v/>
      </c>
      <c r="AA1233" s="55" t="n">
        <f aca="false">MATCH(A1233,DATAS,0)</f>
        <v>1</v>
      </c>
      <c r="AB1233" s="55" t="n">
        <f aca="false">IF(AND(E1233&gt;0,OR(AND(B1233&gt;=1,B1233&lt;=6),B1233=10)),1,0)</f>
        <v>1</v>
      </c>
      <c r="AC1233" s="55" t="n">
        <f aca="false">IF(AND(E1233&gt;0,B1233=10),1,0)</f>
        <v>0</v>
      </c>
      <c r="AD1233" s="0" t="str">
        <f aca="false">IF(AND(C1232=C1233,AA1232=AA1233-1),AB1232,"")</f>
        <v/>
      </c>
      <c r="AE1233" s="0" t="str">
        <f aca="false">IF(AND(C1232=C1233,AA1232=AA1233-1),AC1232,"")</f>
        <v/>
      </c>
      <c r="AF1233" s="0" t="str">
        <f aca="false">IF(AA1233=1,"",IF(AND(AB1233=1,AD1233&lt;&gt;1),1,0))</f>
        <v/>
      </c>
      <c r="AG1233" s="0" t="str">
        <f aca="false">IF(AA1233=1,"",IF(AND(AC1233=1,AE1233&lt;&gt;1),1,0))</f>
        <v/>
      </c>
      <c r="AH1233" s="60" t="str">
        <f aca="false">IF(AND(E1233&gt;0,AA1233&lt;2,NOT(AND(C1234=C1233,AA1234=AA1233+1))),INDEX(DATAS,AA1233+1),"")</f>
        <v/>
      </c>
      <c r="AI1233" s="60" t="str">
        <f aca="false">IF(AND(AC1233=1,AA1233&lt;2),IF(AND(C1234=C1233,AA1234=AA1233+1),IF(AC1234=1,"",INDEX(DATAS,AA1233+1)),INDEX(DATAS,AA1233+1)),"")</f>
        <v/>
      </c>
    </row>
    <row r="1234" customFormat="false" ht="15" hidden="false" customHeight="false" outlineLevel="0" collapsed="false">
      <c r="A1234" s="60" t="n">
        <v>46310</v>
      </c>
      <c r="B1234" s="0" t="n">
        <v>3</v>
      </c>
      <c r="C1234" s="0" t="n">
        <v>4464</v>
      </c>
      <c r="D1234" s="0" t="n">
        <v>40</v>
      </c>
      <c r="E1234" s="0" t="n">
        <v>3</v>
      </c>
      <c r="F1234" s="55" t="s">
        <v>583</v>
      </c>
      <c r="G1234" s="0" t="n">
        <v>52.3</v>
      </c>
      <c r="H1234" s="0" t="n">
        <v>47</v>
      </c>
      <c r="I1234" s="55" t="s">
        <v>166</v>
      </c>
      <c r="J1234" s="0" t="n">
        <v>40</v>
      </c>
      <c r="M1234" s="0" t="n">
        <v>1393.82</v>
      </c>
      <c r="N1234" s="0" t="n">
        <v>41.16</v>
      </c>
      <c r="O1234" s="0" t="n">
        <v>34.53</v>
      </c>
      <c r="P1234" s="0" t="n">
        <v>4.52</v>
      </c>
      <c r="Q1234" s="0" t="n">
        <v>3.38</v>
      </c>
      <c r="U1234" s="0" t="n">
        <v>1367</v>
      </c>
      <c r="V1234" s="0" t="n">
        <v>0</v>
      </c>
      <c r="X1234" s="55" t="n">
        <f aca="false">IF(I1234="Male",0,1)</f>
        <v>1</v>
      </c>
      <c r="Y1234" s="55" t="n">
        <f aca="false">IF(OR(I1234="DNB",I1234="Dry DNB"),1,0)</f>
        <v>0</v>
      </c>
      <c r="Z1234" s="0" t="str">
        <f aca="false">IF(ISNUMBER(W1234),A1234-W1234,"")</f>
        <v/>
      </c>
      <c r="AA1234" s="55" t="n">
        <f aca="false">MATCH(A1234,DATAS,0)</f>
        <v>2</v>
      </c>
      <c r="AB1234" s="55" t="n">
        <f aca="false">IF(AND(E1234&gt;0,OR(AND(B1234&gt;=1,B1234&lt;=6),B1234=10)),1,0)</f>
        <v>1</v>
      </c>
      <c r="AC1234" s="55" t="n">
        <f aca="false">IF(AND(E1234&gt;0,B1234=10),1,0)</f>
        <v>0</v>
      </c>
      <c r="AD1234" s="55" t="n">
        <f aca="false">IF(AND(C1233=C1234,AA1233=AA1234-1),AB1233,"")</f>
        <v>1</v>
      </c>
      <c r="AE1234" s="55" t="n">
        <f aca="false">IF(AND(C1233=C1234,AA1233=AA1234-1),AC1233,"")</f>
        <v>0</v>
      </c>
      <c r="AF1234" s="55" t="n">
        <f aca="false">IF(AA1234=1,"",IF(AND(AB1234=1,AD1234&lt;&gt;1),1,0))</f>
        <v>0</v>
      </c>
      <c r="AG1234" s="55" t="n">
        <f aca="false">IF(AA1234=1,"",IF(AND(AC1234=1,AE1234&lt;&gt;1),1,0))</f>
        <v>0</v>
      </c>
      <c r="AH1234" s="60" t="str">
        <f aca="false">IF(AND(E1234&gt;0,AA1234&lt;2,NOT(AND(C1235=C1234,AA1235=AA1234+1))),INDEX(DATAS,AA1234+1),"")</f>
        <v/>
      </c>
      <c r="AI1234" s="60" t="str">
        <f aca="false">IF(AND(AC1234=1,AA1234&lt;2),IF(AND(C1235=C1234,AA1235=AA1234+1),IF(AC1235=1,"",INDEX(DATAS,AA1234+1)),INDEX(DATAS,AA1234+1)),"")</f>
        <v/>
      </c>
    </row>
    <row r="1235" customFormat="false" ht="15" hidden="false" customHeight="false" outlineLevel="0" collapsed="false">
      <c r="A1235" s="60" t="n">
        <v>46309</v>
      </c>
      <c r="B1235" s="0" t="n">
        <v>3</v>
      </c>
      <c r="C1235" s="0" t="n">
        <v>4465</v>
      </c>
      <c r="D1235" s="0" t="n">
        <v>6</v>
      </c>
      <c r="E1235" s="0" t="n">
        <v>3</v>
      </c>
      <c r="F1235" s="55" t="s">
        <v>583</v>
      </c>
      <c r="G1235" s="0" t="n">
        <v>32.8</v>
      </c>
      <c r="H1235" s="0" t="n">
        <v>23</v>
      </c>
      <c r="I1235" s="55" t="s">
        <v>166</v>
      </c>
      <c r="J1235" s="0" t="n">
        <v>6</v>
      </c>
      <c r="M1235" s="0" t="n">
        <v>884.58</v>
      </c>
      <c r="N1235" s="0" t="n">
        <v>87.75</v>
      </c>
      <c r="O1235" s="0" t="n">
        <v>40.03</v>
      </c>
      <c r="R1235" s="0" t="n">
        <v>2249</v>
      </c>
      <c r="S1235" s="0" t="n">
        <v>4522</v>
      </c>
      <c r="U1235" s="0" t="n">
        <v>1366</v>
      </c>
      <c r="V1235" s="0" t="n">
        <v>0</v>
      </c>
      <c r="X1235" s="55" t="n">
        <f aca="false">IF(I1235="Male",0,1)</f>
        <v>1</v>
      </c>
      <c r="Y1235" s="55" t="n">
        <f aca="false">IF(OR(I1235="DNB",I1235="Dry DNB"),1,0)</f>
        <v>0</v>
      </c>
      <c r="Z1235" s="0" t="str">
        <f aca="false">IF(ISNUMBER(W1235),A1235-W1235,"")</f>
        <v/>
      </c>
      <c r="AA1235" s="55" t="n">
        <f aca="false">MATCH(A1235,DATAS,0)</f>
        <v>1</v>
      </c>
      <c r="AB1235" s="55" t="n">
        <f aca="false">IF(AND(E1235&gt;0,OR(AND(B1235&gt;=1,B1235&lt;=6),B1235=10)),1,0)</f>
        <v>1</v>
      </c>
      <c r="AC1235" s="55" t="n">
        <f aca="false">IF(AND(E1235&gt;0,B1235=10),1,0)</f>
        <v>0</v>
      </c>
      <c r="AD1235" s="0" t="str">
        <f aca="false">IF(AND(C1234=C1235,AA1234=AA1235-1),AB1234,"")</f>
        <v/>
      </c>
      <c r="AE1235" s="0" t="str">
        <f aca="false">IF(AND(C1234=C1235,AA1234=AA1235-1),AC1234,"")</f>
        <v/>
      </c>
      <c r="AF1235" s="0" t="str">
        <f aca="false">IF(AA1235=1,"",IF(AND(AB1235=1,AD1235&lt;&gt;1),1,0))</f>
        <v/>
      </c>
      <c r="AG1235" s="0" t="str">
        <f aca="false">IF(AA1235=1,"",IF(AND(AC1235=1,AE1235&lt;&gt;1),1,0))</f>
        <v/>
      </c>
      <c r="AH1235" s="60" t="str">
        <f aca="false">IF(AND(E1235&gt;0,AA1235&lt;2,NOT(AND(C1236=C1235,AA1236=AA1235+1))),INDEX(DATAS,AA1235+1),"")</f>
        <v/>
      </c>
      <c r="AI1235" s="60" t="str">
        <f aca="false">IF(AND(AC1235=1,AA1235&lt;2),IF(AND(C1236=C1235,AA1236=AA1235+1),IF(AC1236=1,"",INDEX(DATAS,AA1235+1)),INDEX(DATAS,AA1235+1)),"")</f>
        <v/>
      </c>
    </row>
    <row r="1236" customFormat="false" ht="15" hidden="false" customHeight="false" outlineLevel="0" collapsed="false">
      <c r="A1236" s="60" t="n">
        <v>46310</v>
      </c>
      <c r="B1236" s="0" t="n">
        <v>3</v>
      </c>
      <c r="C1236" s="0" t="n">
        <v>4465</v>
      </c>
      <c r="D1236" s="0" t="n">
        <v>7</v>
      </c>
      <c r="E1236" s="0" t="n">
        <v>3</v>
      </c>
      <c r="F1236" s="55" t="s">
        <v>583</v>
      </c>
      <c r="G1236" s="0" t="n">
        <v>35.6</v>
      </c>
      <c r="H1236" s="0" t="n">
        <v>25</v>
      </c>
      <c r="I1236" s="55" t="s">
        <v>166</v>
      </c>
      <c r="J1236" s="0" t="n">
        <v>7</v>
      </c>
      <c r="M1236" s="0" t="n">
        <v>884.58</v>
      </c>
      <c r="N1236" s="0" t="n">
        <v>87.75</v>
      </c>
      <c r="O1236" s="0" t="n">
        <v>40.03</v>
      </c>
      <c r="U1236" s="0" t="n">
        <v>1367</v>
      </c>
      <c r="V1236" s="0" t="n">
        <v>0</v>
      </c>
      <c r="X1236" s="55" t="n">
        <f aca="false">IF(I1236="Male",0,1)</f>
        <v>1</v>
      </c>
      <c r="Y1236" s="55" t="n">
        <f aca="false">IF(OR(I1236="DNB",I1236="Dry DNB"),1,0)</f>
        <v>0</v>
      </c>
      <c r="Z1236" s="0" t="str">
        <f aca="false">IF(ISNUMBER(W1236),A1236-W1236,"")</f>
        <v/>
      </c>
      <c r="AA1236" s="55" t="n">
        <f aca="false">MATCH(A1236,DATAS,0)</f>
        <v>2</v>
      </c>
      <c r="AB1236" s="55" t="n">
        <f aca="false">IF(AND(E1236&gt;0,OR(AND(B1236&gt;=1,B1236&lt;=6),B1236=10)),1,0)</f>
        <v>1</v>
      </c>
      <c r="AC1236" s="55" t="n">
        <f aca="false">IF(AND(E1236&gt;0,B1236=10),1,0)</f>
        <v>0</v>
      </c>
      <c r="AD1236" s="55" t="n">
        <f aca="false">IF(AND(C1235=C1236,AA1235=AA1236-1),AB1235,"")</f>
        <v>1</v>
      </c>
      <c r="AE1236" s="55" t="n">
        <f aca="false">IF(AND(C1235=C1236,AA1235=AA1236-1),AC1235,"")</f>
        <v>0</v>
      </c>
      <c r="AF1236" s="55" t="n">
        <f aca="false">IF(AA1236=1,"",IF(AND(AB1236=1,AD1236&lt;&gt;1),1,0))</f>
        <v>0</v>
      </c>
      <c r="AG1236" s="55" t="n">
        <f aca="false">IF(AA1236=1,"",IF(AND(AC1236=1,AE1236&lt;&gt;1),1,0))</f>
        <v>0</v>
      </c>
      <c r="AH1236" s="60" t="str">
        <f aca="false">IF(AND(E1236&gt;0,AA1236&lt;2,NOT(AND(C1237=C1236,AA1237=AA1236+1))),INDEX(DATAS,AA1236+1),"")</f>
        <v/>
      </c>
      <c r="AI1236" s="60" t="str">
        <f aca="false">IF(AND(AC1236=1,AA1236&lt;2),IF(AND(C1237=C1236,AA1237=AA1236+1),IF(AC1237=1,"",INDEX(DATAS,AA1236+1)),INDEX(DATAS,AA1236+1)),"")</f>
        <v/>
      </c>
    </row>
    <row r="1237" customFormat="false" ht="15" hidden="false" customHeight="false" outlineLevel="0" collapsed="false">
      <c r="A1237" s="60" t="n">
        <v>46309</v>
      </c>
      <c r="B1237" s="0" t="n">
        <v>3</v>
      </c>
      <c r="C1237" s="0" t="n">
        <v>4467</v>
      </c>
      <c r="D1237" s="0" t="n">
        <v>272</v>
      </c>
      <c r="E1237" s="0" t="n">
        <v>2</v>
      </c>
      <c r="F1237" s="55" t="s">
        <v>583</v>
      </c>
      <c r="G1237" s="0" t="n">
        <v>57.2</v>
      </c>
      <c r="H1237" s="0" t="n">
        <v>53</v>
      </c>
      <c r="I1237" s="55" t="s">
        <v>157</v>
      </c>
      <c r="J1237" s="0" t="n">
        <v>153</v>
      </c>
      <c r="K1237" s="0" t="n">
        <v>76</v>
      </c>
      <c r="L1237" s="0" t="n">
        <v>119</v>
      </c>
      <c r="M1237" s="0" t="n">
        <v>470.98</v>
      </c>
      <c r="N1237" s="0" t="n">
        <v>12.13</v>
      </c>
      <c r="O1237" s="0" t="n">
        <v>18.62</v>
      </c>
      <c r="P1237" s="0" t="n">
        <v>3.09</v>
      </c>
      <c r="Q1237" s="0" t="n">
        <v>3.43</v>
      </c>
      <c r="R1237" s="0" t="n">
        <v>6555</v>
      </c>
      <c r="S1237" s="0" t="n">
        <v>12883</v>
      </c>
      <c r="T1237" s="0" t="n">
        <v>73.5</v>
      </c>
      <c r="U1237" s="0" t="n">
        <v>1366</v>
      </c>
      <c r="V1237" s="0" t="n">
        <v>4</v>
      </c>
      <c r="W1237" s="60" t="n">
        <v>46191</v>
      </c>
      <c r="X1237" s="55" t="n">
        <f aca="false">IF(I1237="Male",0,1)</f>
        <v>1</v>
      </c>
      <c r="Y1237" s="55" t="n">
        <f aca="false">IF(OR(I1237="DNB",I1237="Dry DNB"),1,0)</f>
        <v>0</v>
      </c>
      <c r="Z1237" s="55" t="n">
        <f aca="false">IF(ISNUMBER(W1237),A1237-W1237,"")</f>
        <v>118</v>
      </c>
      <c r="AA1237" s="55" t="n">
        <f aca="false">MATCH(A1237,DATAS,0)</f>
        <v>1</v>
      </c>
      <c r="AB1237" s="55" t="n">
        <f aca="false">IF(AND(E1237&gt;0,OR(AND(B1237&gt;=1,B1237&lt;=6),B1237=10)),1,0)</f>
        <v>1</v>
      </c>
      <c r="AC1237" s="55" t="n">
        <f aca="false">IF(AND(E1237&gt;0,B1237=10),1,0)</f>
        <v>0</v>
      </c>
      <c r="AD1237" s="0" t="str">
        <f aca="false">IF(AND(C1236=C1237,AA1236=AA1237-1),AB1236,"")</f>
        <v/>
      </c>
      <c r="AE1237" s="0" t="str">
        <f aca="false">IF(AND(C1236=C1237,AA1236=AA1237-1),AC1236,"")</f>
        <v/>
      </c>
      <c r="AF1237" s="0" t="str">
        <f aca="false">IF(AA1237=1,"",IF(AND(AB1237=1,AD1237&lt;&gt;1),1,0))</f>
        <v/>
      </c>
      <c r="AG1237" s="0" t="str">
        <f aca="false">IF(AA1237=1,"",IF(AND(AC1237=1,AE1237&lt;&gt;1),1,0))</f>
        <v/>
      </c>
      <c r="AH1237" s="60" t="str">
        <f aca="false">IF(AND(E1237&gt;0,AA1237&lt;2,NOT(AND(C1238=C1237,AA1238=AA1237+1))),INDEX(DATAS,AA1237+1),"")</f>
        <v/>
      </c>
      <c r="AI1237" s="60" t="str">
        <f aca="false">IF(AND(AC1237=1,AA1237&lt;2),IF(AND(C1238=C1237,AA1238=AA1237+1),IF(AC1238=1,"",INDEX(DATAS,AA1237+1)),INDEX(DATAS,AA1237+1)),"")</f>
        <v/>
      </c>
    </row>
    <row r="1238" customFormat="false" ht="15" hidden="false" customHeight="false" outlineLevel="0" collapsed="false">
      <c r="A1238" s="60" t="n">
        <v>46310</v>
      </c>
      <c r="B1238" s="0" t="n">
        <v>3</v>
      </c>
      <c r="C1238" s="0" t="n">
        <v>4467</v>
      </c>
      <c r="D1238" s="0" t="n">
        <v>273</v>
      </c>
      <c r="E1238" s="0" t="n">
        <v>2</v>
      </c>
      <c r="F1238" s="55" t="s">
        <v>583</v>
      </c>
      <c r="G1238" s="0" t="n">
        <v>56.5</v>
      </c>
      <c r="H1238" s="0" t="n">
        <v>54</v>
      </c>
      <c r="I1238" s="55" t="s">
        <v>157</v>
      </c>
      <c r="J1238" s="0" t="n">
        <v>153</v>
      </c>
      <c r="K1238" s="0" t="n">
        <v>76</v>
      </c>
      <c r="L1238" s="0" t="n">
        <v>120</v>
      </c>
      <c r="M1238" s="0" t="n">
        <v>470.98</v>
      </c>
      <c r="N1238" s="0" t="n">
        <v>12.13</v>
      </c>
      <c r="O1238" s="0" t="n">
        <v>18.62</v>
      </c>
      <c r="P1238" s="0" t="n">
        <v>3.09</v>
      </c>
      <c r="Q1238" s="0" t="n">
        <v>3.43</v>
      </c>
      <c r="T1238" s="0" t="n">
        <v>73.5</v>
      </c>
      <c r="U1238" s="0" t="n">
        <v>1367</v>
      </c>
      <c r="V1238" s="0" t="n">
        <v>4</v>
      </c>
      <c r="W1238" s="60" t="n">
        <v>46191</v>
      </c>
      <c r="X1238" s="55" t="n">
        <f aca="false">IF(I1238="Male",0,1)</f>
        <v>1</v>
      </c>
      <c r="Y1238" s="55" t="n">
        <f aca="false">IF(OR(I1238="DNB",I1238="Dry DNB"),1,0)</f>
        <v>0</v>
      </c>
      <c r="Z1238" s="55" t="n">
        <f aca="false">IF(ISNUMBER(W1238),A1238-W1238,"")</f>
        <v>119</v>
      </c>
      <c r="AA1238" s="55" t="n">
        <f aca="false">MATCH(A1238,DATAS,0)</f>
        <v>2</v>
      </c>
      <c r="AB1238" s="55" t="n">
        <f aca="false">IF(AND(E1238&gt;0,OR(AND(B1238&gt;=1,B1238&lt;=6),B1238=10)),1,0)</f>
        <v>1</v>
      </c>
      <c r="AC1238" s="55" t="n">
        <f aca="false">IF(AND(E1238&gt;0,B1238=10),1,0)</f>
        <v>0</v>
      </c>
      <c r="AD1238" s="55" t="n">
        <f aca="false">IF(AND(C1237=C1238,AA1237=AA1238-1),AB1237,"")</f>
        <v>1</v>
      </c>
      <c r="AE1238" s="55" t="n">
        <f aca="false">IF(AND(C1237=C1238,AA1237=AA1238-1),AC1237,"")</f>
        <v>0</v>
      </c>
      <c r="AF1238" s="55" t="n">
        <f aca="false">IF(AA1238=1,"",IF(AND(AB1238=1,AD1238&lt;&gt;1),1,0))</f>
        <v>0</v>
      </c>
      <c r="AG1238" s="55" t="n">
        <f aca="false">IF(AA1238=1,"",IF(AND(AC1238=1,AE1238&lt;&gt;1),1,0))</f>
        <v>0</v>
      </c>
      <c r="AH1238" s="60" t="str">
        <f aca="false">IF(AND(E1238&gt;0,AA1238&lt;2,NOT(AND(C1239=C1238,AA1239=AA1238+1))),INDEX(DATAS,AA1238+1),"")</f>
        <v/>
      </c>
      <c r="AI1238" s="60" t="str">
        <f aca="false">IF(AND(AC1238=1,AA1238&lt;2),IF(AND(C1239=C1238,AA1239=AA1238+1),IF(AC1239=1,"",INDEX(DATAS,AA1238+1)),INDEX(DATAS,AA1238+1)),"")</f>
        <v/>
      </c>
    </row>
    <row r="1239" customFormat="false" ht="15" hidden="false" customHeight="false" outlineLevel="0" collapsed="false">
      <c r="A1239" s="60" t="n">
        <v>46309</v>
      </c>
      <c r="B1239" s="0" t="n">
        <v>7</v>
      </c>
      <c r="C1239" s="0" t="n">
        <v>4468</v>
      </c>
      <c r="D1239" s="0" t="n">
        <v>343</v>
      </c>
      <c r="E1239" s="0" t="n">
        <v>2</v>
      </c>
      <c r="F1239" s="55" t="s">
        <v>583</v>
      </c>
      <c r="G1239" s="0" t="n">
        <v>9.3</v>
      </c>
      <c r="H1239" s="0" t="n">
        <v>23</v>
      </c>
      <c r="I1239" s="55" t="s">
        <v>162</v>
      </c>
      <c r="J1239" s="0" t="n">
        <v>120</v>
      </c>
      <c r="K1239" s="0" t="n">
        <v>65</v>
      </c>
      <c r="L1239" s="0" t="n">
        <v>224</v>
      </c>
      <c r="M1239" s="0" t="n">
        <v>685.58</v>
      </c>
      <c r="N1239" s="0" t="n">
        <v>26.57</v>
      </c>
      <c r="O1239" s="0" t="n">
        <v>30.42</v>
      </c>
      <c r="P1239" s="0" t="n">
        <v>5.04</v>
      </c>
      <c r="Q1239" s="0" t="n">
        <v>4.09</v>
      </c>
      <c r="R1239" s="0" t="n">
        <v>3326</v>
      </c>
      <c r="S1239" s="0" t="n">
        <v>6619</v>
      </c>
      <c r="T1239" s="0" t="n">
        <v>35.4</v>
      </c>
      <c r="U1239" s="0" t="n">
        <v>1366</v>
      </c>
      <c r="V1239" s="0" t="n">
        <v>3</v>
      </c>
      <c r="W1239" s="60" t="n">
        <v>46086</v>
      </c>
      <c r="X1239" s="55" t="n">
        <f aca="false">IF(I1239="Male",0,1)</f>
        <v>1</v>
      </c>
      <c r="Y1239" s="55" t="n">
        <f aca="false">IF(OR(I1239="DNB",I1239="Dry DNB"),1,0)</f>
        <v>0</v>
      </c>
      <c r="Z1239" s="55" t="n">
        <f aca="false">IF(ISNUMBER(W1239),A1239-W1239,"")</f>
        <v>223</v>
      </c>
      <c r="AA1239" s="55" t="n">
        <f aca="false">MATCH(A1239,DATAS,0)</f>
        <v>1</v>
      </c>
      <c r="AB1239" s="55" t="n">
        <f aca="false">IF(AND(E1239&gt;0,OR(AND(B1239&gt;=1,B1239&lt;=6),B1239=10)),1,0)</f>
        <v>0</v>
      </c>
      <c r="AC1239" s="55" t="n">
        <f aca="false">IF(AND(E1239&gt;0,B1239=10),1,0)</f>
        <v>0</v>
      </c>
      <c r="AD1239" s="0" t="str">
        <f aca="false">IF(AND(C1238=C1239,AA1238=AA1239-1),AB1238,"")</f>
        <v/>
      </c>
      <c r="AE1239" s="0" t="str">
        <f aca="false">IF(AND(C1238=C1239,AA1238=AA1239-1),AC1238,"")</f>
        <v/>
      </c>
      <c r="AF1239" s="0" t="str">
        <f aca="false">IF(AA1239=1,"",IF(AND(AB1239=1,AD1239&lt;&gt;1),1,0))</f>
        <v/>
      </c>
      <c r="AG1239" s="0" t="str">
        <f aca="false">IF(AA1239=1,"",IF(AND(AC1239=1,AE1239&lt;&gt;1),1,0))</f>
        <v/>
      </c>
      <c r="AH1239" s="60" t="str">
        <f aca="false">IF(AND(E1239&gt;0,AA1239&lt;2,NOT(AND(C1240=C1239,AA1240=AA1239+1))),INDEX(DATAS,AA1239+1),"")</f>
        <v/>
      </c>
      <c r="AI1239" s="60" t="str">
        <f aca="false">IF(AND(AC1239=1,AA1239&lt;2),IF(AND(C1240=C1239,AA1240=AA1239+1),IF(AC1240=1,"",INDEX(DATAS,AA1239+1)),INDEX(DATAS,AA1239+1)),"")</f>
        <v/>
      </c>
    </row>
    <row r="1240" customFormat="false" ht="15" hidden="false" customHeight="false" outlineLevel="0" collapsed="false">
      <c r="A1240" s="60" t="n">
        <v>46310</v>
      </c>
      <c r="B1240" s="0" t="n">
        <v>7</v>
      </c>
      <c r="C1240" s="0" t="n">
        <v>4468</v>
      </c>
      <c r="D1240" s="0" t="n">
        <v>343</v>
      </c>
      <c r="E1240" s="0" t="n">
        <v>2</v>
      </c>
      <c r="F1240" s="55" t="s">
        <v>583</v>
      </c>
      <c r="H1240" s="0" t="n">
        <v>23</v>
      </c>
      <c r="I1240" s="55" t="s">
        <v>162</v>
      </c>
      <c r="J1240" s="0" t="n">
        <v>120</v>
      </c>
      <c r="K1240" s="0" t="n">
        <v>65</v>
      </c>
      <c r="L1240" s="0" t="n">
        <v>225</v>
      </c>
      <c r="M1240" s="0" t="n">
        <v>685.58</v>
      </c>
      <c r="N1240" s="0" t="n">
        <v>26.57</v>
      </c>
      <c r="O1240" s="0" t="n">
        <v>30.42</v>
      </c>
      <c r="P1240" s="0" t="n">
        <v>5.04</v>
      </c>
      <c r="Q1240" s="0" t="n">
        <v>4.09</v>
      </c>
      <c r="T1240" s="0" t="n">
        <v>35.4</v>
      </c>
      <c r="U1240" s="0" t="n">
        <v>1367</v>
      </c>
      <c r="V1240" s="0" t="n">
        <v>3</v>
      </c>
      <c r="W1240" s="60" t="n">
        <v>46086</v>
      </c>
      <c r="X1240" s="55" t="n">
        <f aca="false">IF(I1240="Male",0,1)</f>
        <v>1</v>
      </c>
      <c r="Y1240" s="55" t="n">
        <f aca="false">IF(OR(I1240="DNB",I1240="Dry DNB"),1,0)</f>
        <v>0</v>
      </c>
      <c r="Z1240" s="55" t="n">
        <f aca="false">IF(ISNUMBER(W1240),A1240-W1240,"")</f>
        <v>224</v>
      </c>
      <c r="AA1240" s="55" t="n">
        <f aca="false">MATCH(A1240,DATAS,0)</f>
        <v>2</v>
      </c>
      <c r="AB1240" s="55" t="n">
        <f aca="false">IF(AND(E1240&gt;0,OR(AND(B1240&gt;=1,B1240&lt;=6),B1240=10)),1,0)</f>
        <v>0</v>
      </c>
      <c r="AC1240" s="55" t="n">
        <f aca="false">IF(AND(E1240&gt;0,B1240=10),1,0)</f>
        <v>0</v>
      </c>
      <c r="AD1240" s="55" t="n">
        <f aca="false">IF(AND(C1239=C1240,AA1239=AA1240-1),AB1239,"")</f>
        <v>0</v>
      </c>
      <c r="AE1240" s="55" t="n">
        <f aca="false">IF(AND(C1239=C1240,AA1239=AA1240-1),AC1239,"")</f>
        <v>0</v>
      </c>
      <c r="AF1240" s="55" t="n">
        <f aca="false">IF(AA1240=1,"",IF(AND(AB1240=1,AD1240&lt;&gt;1),1,0))</f>
        <v>0</v>
      </c>
      <c r="AG1240" s="55" t="n">
        <f aca="false">IF(AA1240=1,"",IF(AND(AC1240=1,AE1240&lt;&gt;1),1,0))</f>
        <v>0</v>
      </c>
      <c r="AH1240" s="60" t="str">
        <f aca="false">IF(AND(E1240&gt;0,AA1240&lt;2,NOT(AND(C1241=C1240,AA1241=AA1240+1))),INDEX(DATAS,AA1240+1),"")</f>
        <v/>
      </c>
      <c r="AI1240" s="60" t="str">
        <f aca="false">IF(AND(AC1240=1,AA1240&lt;2),IF(AND(C1241=C1240,AA1241=AA1240+1),IF(AC1241=1,"",INDEX(DATAS,AA1240+1)),INDEX(DATAS,AA1240+1)),"")</f>
        <v/>
      </c>
    </row>
    <row r="1241" customFormat="false" ht="15" hidden="false" customHeight="false" outlineLevel="0" collapsed="false">
      <c r="A1241" s="60" t="n">
        <v>46309</v>
      </c>
      <c r="B1241" s="0" t="n">
        <v>7</v>
      </c>
      <c r="C1241" s="0" t="n">
        <v>4469</v>
      </c>
      <c r="D1241" s="0" t="n">
        <v>317</v>
      </c>
      <c r="E1241" s="0" t="n">
        <v>2</v>
      </c>
      <c r="F1241" s="55" t="s">
        <v>584</v>
      </c>
      <c r="I1241" s="55" t="s">
        <v>162</v>
      </c>
      <c r="J1241" s="0" t="n">
        <v>89</v>
      </c>
      <c r="K1241" s="0" t="n">
        <v>67</v>
      </c>
      <c r="L1241" s="0" t="n">
        <v>264</v>
      </c>
      <c r="M1241" s="0" t="n">
        <v>-182.59</v>
      </c>
      <c r="N1241" s="0" t="n">
        <v>35.36</v>
      </c>
      <c r="O1241" s="0" t="n">
        <v>7.93</v>
      </c>
      <c r="P1241" s="0" t="n">
        <v>5.52</v>
      </c>
      <c r="Q1241" s="0" t="n">
        <v>3.76</v>
      </c>
      <c r="R1241" s="0" t="n">
        <v>4546</v>
      </c>
      <c r="S1241" s="0" t="n">
        <v>9681</v>
      </c>
      <c r="T1241" s="0" t="n">
        <v>49.3</v>
      </c>
      <c r="U1241" s="0" t="n">
        <v>1365</v>
      </c>
      <c r="V1241" s="0" t="n">
        <v>2</v>
      </c>
      <c r="W1241" s="60" t="n">
        <v>46046</v>
      </c>
      <c r="X1241" s="55" t="n">
        <f aca="false">IF(I1241="Male",0,1)</f>
        <v>1</v>
      </c>
      <c r="Y1241" s="55" t="n">
        <f aca="false">IF(OR(I1241="DNB",I1241="Dry DNB"),1,0)</f>
        <v>0</v>
      </c>
      <c r="Z1241" s="55" t="n">
        <f aca="false">IF(ISNUMBER(W1241),A1241-W1241,"")</f>
        <v>263</v>
      </c>
      <c r="AA1241" s="55" t="n">
        <f aca="false">MATCH(A1241,DATAS,0)</f>
        <v>1</v>
      </c>
      <c r="AB1241" s="55" t="n">
        <f aca="false">IF(AND(E1241&gt;0,OR(AND(B1241&gt;=1,B1241&lt;=6),B1241=10)),1,0)</f>
        <v>0</v>
      </c>
      <c r="AC1241" s="55" t="n">
        <f aca="false">IF(AND(E1241&gt;0,B1241=10),1,0)</f>
        <v>0</v>
      </c>
      <c r="AD1241" s="0" t="str">
        <f aca="false">IF(AND(C1240=C1241,AA1240=AA1241-1),AB1240,"")</f>
        <v/>
      </c>
      <c r="AE1241" s="0" t="str">
        <f aca="false">IF(AND(C1240=C1241,AA1240=AA1241-1),AC1240,"")</f>
        <v/>
      </c>
      <c r="AF1241" s="0" t="str">
        <f aca="false">IF(AA1241=1,"",IF(AND(AB1241=1,AD1241&lt;&gt;1),1,0))</f>
        <v/>
      </c>
      <c r="AG1241" s="0" t="str">
        <f aca="false">IF(AA1241=1,"",IF(AND(AC1241=1,AE1241&lt;&gt;1),1,0))</f>
        <v/>
      </c>
      <c r="AH1241" s="60" t="str">
        <f aca="false">IF(AND(E1241&gt;0,AA1241&lt;2,NOT(AND(C1242=C1241,AA1242=AA1241+1))),INDEX(DATAS,AA1241+1),"")</f>
        <v/>
      </c>
      <c r="AI1241" s="60" t="str">
        <f aca="false">IF(AND(AC1241=1,AA1241&lt;2),IF(AND(C1242=C1241,AA1242=AA1241+1),IF(AC1242=1,"",INDEX(DATAS,AA1241+1)),INDEX(DATAS,AA1241+1)),"")</f>
        <v/>
      </c>
    </row>
    <row r="1242" customFormat="false" ht="15" hidden="false" customHeight="false" outlineLevel="0" collapsed="false">
      <c r="A1242" s="60" t="n">
        <v>46310</v>
      </c>
      <c r="B1242" s="0" t="n">
        <v>7</v>
      </c>
      <c r="C1242" s="0" t="n">
        <v>4469</v>
      </c>
      <c r="D1242" s="0" t="n">
        <v>317</v>
      </c>
      <c r="E1242" s="0" t="n">
        <v>2</v>
      </c>
      <c r="F1242" s="55" t="s">
        <v>584</v>
      </c>
      <c r="I1242" s="55" t="s">
        <v>162</v>
      </c>
      <c r="J1242" s="0" t="n">
        <v>89</v>
      </c>
      <c r="K1242" s="0" t="n">
        <v>67</v>
      </c>
      <c r="L1242" s="0" t="n">
        <v>265</v>
      </c>
      <c r="M1242" s="0" t="n">
        <v>-182.59</v>
      </c>
      <c r="N1242" s="0" t="n">
        <v>35.36</v>
      </c>
      <c r="O1242" s="0" t="n">
        <v>7.93</v>
      </c>
      <c r="P1242" s="0" t="n">
        <v>5.52</v>
      </c>
      <c r="Q1242" s="0" t="n">
        <v>3.76</v>
      </c>
      <c r="T1242" s="0" t="n">
        <v>49.3</v>
      </c>
      <c r="U1242" s="0" t="n">
        <v>1366</v>
      </c>
      <c r="V1242" s="0" t="n">
        <v>2</v>
      </c>
      <c r="W1242" s="60" t="n">
        <v>46046</v>
      </c>
      <c r="X1242" s="55" t="n">
        <f aca="false">IF(I1242="Male",0,1)</f>
        <v>1</v>
      </c>
      <c r="Y1242" s="55" t="n">
        <f aca="false">IF(OR(I1242="DNB",I1242="Dry DNB"),1,0)</f>
        <v>0</v>
      </c>
      <c r="Z1242" s="55" t="n">
        <f aca="false">IF(ISNUMBER(W1242),A1242-W1242,"")</f>
        <v>264</v>
      </c>
      <c r="AA1242" s="55" t="n">
        <f aca="false">MATCH(A1242,DATAS,0)</f>
        <v>2</v>
      </c>
      <c r="AB1242" s="55" t="n">
        <f aca="false">IF(AND(E1242&gt;0,OR(AND(B1242&gt;=1,B1242&lt;=6),B1242=10)),1,0)</f>
        <v>0</v>
      </c>
      <c r="AC1242" s="55" t="n">
        <f aca="false">IF(AND(E1242&gt;0,B1242=10),1,0)</f>
        <v>0</v>
      </c>
      <c r="AD1242" s="55" t="n">
        <f aca="false">IF(AND(C1241=C1242,AA1241=AA1242-1),AB1241,"")</f>
        <v>0</v>
      </c>
      <c r="AE1242" s="55" t="n">
        <f aca="false">IF(AND(C1241=C1242,AA1241=AA1242-1),AC1241,"")</f>
        <v>0</v>
      </c>
      <c r="AF1242" s="55" t="n">
        <f aca="false">IF(AA1242=1,"",IF(AND(AB1242=1,AD1242&lt;&gt;1),1,0))</f>
        <v>0</v>
      </c>
      <c r="AG1242" s="55" t="n">
        <f aca="false">IF(AA1242=1,"",IF(AND(AC1242=1,AE1242&lt;&gt;1),1,0))</f>
        <v>0</v>
      </c>
      <c r="AH1242" s="60" t="str">
        <f aca="false">IF(AND(E1242&gt;0,AA1242&lt;2,NOT(AND(C1243=C1242,AA1243=AA1242+1))),INDEX(DATAS,AA1242+1),"")</f>
        <v/>
      </c>
      <c r="AI1242" s="60" t="str">
        <f aca="false">IF(AND(AC1242=1,AA1242&lt;2),IF(AND(C1243=C1242,AA1243=AA1242+1),IF(AC1243=1,"",INDEX(DATAS,AA1242+1)),INDEX(DATAS,AA1242+1)),"")</f>
        <v/>
      </c>
    </row>
    <row r="1243" customFormat="false" ht="15" hidden="false" customHeight="false" outlineLevel="0" collapsed="false">
      <c r="A1243" s="60" t="n">
        <v>46309</v>
      </c>
      <c r="B1243" s="0" t="n">
        <v>5</v>
      </c>
      <c r="C1243" s="0" t="n">
        <v>4470</v>
      </c>
      <c r="D1243" s="0" t="n">
        <v>203</v>
      </c>
      <c r="E1243" s="0" t="n">
        <v>2</v>
      </c>
      <c r="F1243" s="55" t="s">
        <v>584</v>
      </c>
      <c r="G1243" s="0" t="n">
        <v>39</v>
      </c>
      <c r="H1243" s="0" t="n">
        <v>40</v>
      </c>
      <c r="I1243" s="55" t="s">
        <v>157</v>
      </c>
      <c r="J1243" s="0" t="n">
        <v>63</v>
      </c>
      <c r="K1243" s="0" t="n">
        <v>63</v>
      </c>
      <c r="L1243" s="0" t="n">
        <v>140</v>
      </c>
      <c r="M1243" s="0" t="n">
        <v>1307.6</v>
      </c>
      <c r="N1243" s="0" t="n">
        <v>41.03</v>
      </c>
      <c r="O1243" s="0" t="n">
        <v>44.15</v>
      </c>
      <c r="P1243" s="0" t="n">
        <v>3.09</v>
      </c>
      <c r="Q1243" s="0" t="n">
        <v>3.65</v>
      </c>
      <c r="R1243" s="0" t="n">
        <v>4560</v>
      </c>
      <c r="S1243" s="0" t="n">
        <v>9745</v>
      </c>
      <c r="T1243" s="0" t="n">
        <v>50.2</v>
      </c>
      <c r="U1243" s="0" t="n">
        <v>1365</v>
      </c>
      <c r="V1243" s="0" t="n">
        <v>1</v>
      </c>
      <c r="W1243" s="60" t="n">
        <v>46170</v>
      </c>
      <c r="X1243" s="55" t="n">
        <f aca="false">IF(I1243="Male",0,1)</f>
        <v>1</v>
      </c>
      <c r="Y1243" s="55" t="n">
        <f aca="false">IF(OR(I1243="DNB",I1243="Dry DNB"),1,0)</f>
        <v>0</v>
      </c>
      <c r="Z1243" s="55" t="n">
        <f aca="false">IF(ISNUMBER(W1243),A1243-W1243,"")</f>
        <v>139</v>
      </c>
      <c r="AA1243" s="55" t="n">
        <f aca="false">MATCH(A1243,DATAS,0)</f>
        <v>1</v>
      </c>
      <c r="AB1243" s="55" t="n">
        <f aca="false">IF(AND(E1243&gt;0,OR(AND(B1243&gt;=1,B1243&lt;=6),B1243=10)),1,0)</f>
        <v>1</v>
      </c>
      <c r="AC1243" s="55" t="n">
        <f aca="false">IF(AND(E1243&gt;0,B1243=10),1,0)</f>
        <v>0</v>
      </c>
      <c r="AD1243" s="0" t="str">
        <f aca="false">IF(AND(C1242=C1243,AA1242=AA1243-1),AB1242,"")</f>
        <v/>
      </c>
      <c r="AE1243" s="0" t="str">
        <f aca="false">IF(AND(C1242=C1243,AA1242=AA1243-1),AC1242,"")</f>
        <v/>
      </c>
      <c r="AF1243" s="0" t="str">
        <f aca="false">IF(AA1243=1,"",IF(AND(AB1243=1,AD1243&lt;&gt;1),1,0))</f>
        <v/>
      </c>
      <c r="AG1243" s="0" t="str">
        <f aca="false">IF(AA1243=1,"",IF(AND(AC1243=1,AE1243&lt;&gt;1),1,0))</f>
        <v/>
      </c>
      <c r="AH1243" s="60" t="str">
        <f aca="false">IF(AND(E1243&gt;0,AA1243&lt;2,NOT(AND(C1244=C1243,AA1244=AA1243+1))),INDEX(DATAS,AA1243+1),"")</f>
        <v/>
      </c>
      <c r="AI1243" s="60" t="str">
        <f aca="false">IF(AND(AC1243=1,AA1243&lt;2),IF(AND(C1244=C1243,AA1244=AA1243+1),IF(AC1244=1,"",INDEX(DATAS,AA1243+1)),INDEX(DATAS,AA1243+1)),"")</f>
        <v/>
      </c>
    </row>
    <row r="1244" customFormat="false" ht="15" hidden="false" customHeight="false" outlineLevel="0" collapsed="false">
      <c r="A1244" s="60" t="n">
        <v>46310</v>
      </c>
      <c r="B1244" s="0" t="n">
        <v>5</v>
      </c>
      <c r="C1244" s="0" t="n">
        <v>4470</v>
      </c>
      <c r="D1244" s="0" t="n">
        <v>204</v>
      </c>
      <c r="E1244" s="0" t="n">
        <v>2</v>
      </c>
      <c r="F1244" s="55" t="s">
        <v>584</v>
      </c>
      <c r="G1244" s="0" t="n">
        <v>42</v>
      </c>
      <c r="H1244" s="0" t="n">
        <v>40</v>
      </c>
      <c r="I1244" s="55" t="s">
        <v>157</v>
      </c>
      <c r="J1244" s="0" t="n">
        <v>63</v>
      </c>
      <c r="K1244" s="0" t="n">
        <v>63</v>
      </c>
      <c r="L1244" s="0" t="n">
        <v>141</v>
      </c>
      <c r="M1244" s="0" t="n">
        <v>1307.6</v>
      </c>
      <c r="N1244" s="0" t="n">
        <v>41.03</v>
      </c>
      <c r="O1244" s="0" t="n">
        <v>44.15</v>
      </c>
      <c r="P1244" s="0" t="n">
        <v>3.09</v>
      </c>
      <c r="Q1244" s="0" t="n">
        <v>3.65</v>
      </c>
      <c r="T1244" s="0" t="n">
        <v>50.2</v>
      </c>
      <c r="U1244" s="0" t="n">
        <v>1366</v>
      </c>
      <c r="V1244" s="0" t="n">
        <v>1</v>
      </c>
      <c r="W1244" s="60" t="n">
        <v>46170</v>
      </c>
      <c r="X1244" s="55" t="n">
        <f aca="false">IF(I1244="Male",0,1)</f>
        <v>1</v>
      </c>
      <c r="Y1244" s="55" t="n">
        <f aca="false">IF(OR(I1244="DNB",I1244="Dry DNB"),1,0)</f>
        <v>0</v>
      </c>
      <c r="Z1244" s="55" t="n">
        <f aca="false">IF(ISNUMBER(W1244),A1244-W1244,"")</f>
        <v>140</v>
      </c>
      <c r="AA1244" s="55" t="n">
        <f aca="false">MATCH(A1244,DATAS,0)</f>
        <v>2</v>
      </c>
      <c r="AB1244" s="55" t="n">
        <f aca="false">IF(AND(E1244&gt;0,OR(AND(B1244&gt;=1,B1244&lt;=6),B1244=10)),1,0)</f>
        <v>1</v>
      </c>
      <c r="AC1244" s="55" t="n">
        <f aca="false">IF(AND(E1244&gt;0,B1244=10),1,0)</f>
        <v>0</v>
      </c>
      <c r="AD1244" s="55" t="n">
        <f aca="false">IF(AND(C1243=C1244,AA1243=AA1244-1),AB1243,"")</f>
        <v>1</v>
      </c>
      <c r="AE1244" s="55" t="n">
        <f aca="false">IF(AND(C1243=C1244,AA1243=AA1244-1),AC1243,"")</f>
        <v>0</v>
      </c>
      <c r="AF1244" s="55" t="n">
        <f aca="false">IF(AA1244=1,"",IF(AND(AB1244=1,AD1244&lt;&gt;1),1,0))</f>
        <v>0</v>
      </c>
      <c r="AG1244" s="55" t="n">
        <f aca="false">IF(AA1244=1,"",IF(AND(AC1244=1,AE1244&lt;&gt;1),1,0))</f>
        <v>0</v>
      </c>
      <c r="AH1244" s="60" t="str">
        <f aca="false">IF(AND(E1244&gt;0,AA1244&lt;2,NOT(AND(C1245=C1244,AA1245=AA1244+1))),INDEX(DATAS,AA1244+1),"")</f>
        <v/>
      </c>
      <c r="AI1244" s="60" t="str">
        <f aca="false">IF(AND(AC1244=1,AA1244&lt;2),IF(AND(C1245=C1244,AA1245=AA1244+1),IF(AC1245=1,"",INDEX(DATAS,AA1244+1)),INDEX(DATAS,AA1244+1)),"")</f>
        <v/>
      </c>
    </row>
    <row r="1245" customFormat="false" ht="15" hidden="false" customHeight="false" outlineLevel="0" collapsed="false">
      <c r="A1245" s="60" t="n">
        <v>46309</v>
      </c>
      <c r="B1245" s="0" t="n">
        <v>5</v>
      </c>
      <c r="C1245" s="0" t="n">
        <v>4471</v>
      </c>
      <c r="D1245" s="0" t="n">
        <v>179</v>
      </c>
      <c r="E1245" s="0" t="n">
        <v>3</v>
      </c>
      <c r="F1245" s="55" t="s">
        <v>584</v>
      </c>
      <c r="G1245" s="0" t="n">
        <v>31.7</v>
      </c>
      <c r="H1245" s="0" t="n">
        <v>27</v>
      </c>
      <c r="I1245" s="55" t="s">
        <v>157</v>
      </c>
      <c r="J1245" s="0" t="n">
        <v>67</v>
      </c>
      <c r="K1245" s="0" t="n">
        <v>67</v>
      </c>
      <c r="L1245" s="0" t="n">
        <v>112</v>
      </c>
      <c r="M1245" s="0" t="n">
        <v>733.61</v>
      </c>
      <c r="N1245" s="0" t="n">
        <v>46.94</v>
      </c>
      <c r="O1245" s="0" t="n">
        <v>34.18</v>
      </c>
      <c r="P1245" s="0" t="n">
        <v>4.25</v>
      </c>
      <c r="Q1245" s="0" t="n">
        <v>3.79</v>
      </c>
      <c r="R1245" s="0" t="n">
        <v>3430</v>
      </c>
      <c r="S1245" s="0" t="n">
        <v>6351</v>
      </c>
      <c r="T1245" s="0" t="n">
        <v>30.85</v>
      </c>
      <c r="U1245" s="0" t="n">
        <v>1365</v>
      </c>
      <c r="V1245" s="0" t="n">
        <v>1</v>
      </c>
      <c r="W1245" s="60" t="n">
        <v>46198</v>
      </c>
      <c r="X1245" s="55" t="n">
        <f aca="false">IF(I1245="Male",0,1)</f>
        <v>1</v>
      </c>
      <c r="Y1245" s="55" t="n">
        <f aca="false">IF(OR(I1245="DNB",I1245="Dry DNB"),1,0)</f>
        <v>0</v>
      </c>
      <c r="Z1245" s="55" t="n">
        <f aca="false">IF(ISNUMBER(W1245),A1245-W1245,"")</f>
        <v>111</v>
      </c>
      <c r="AA1245" s="55" t="n">
        <f aca="false">MATCH(A1245,DATAS,0)</f>
        <v>1</v>
      </c>
      <c r="AB1245" s="55" t="n">
        <f aca="false">IF(AND(E1245&gt;0,OR(AND(B1245&gt;=1,B1245&lt;=6),B1245=10)),1,0)</f>
        <v>1</v>
      </c>
      <c r="AC1245" s="55" t="n">
        <f aca="false">IF(AND(E1245&gt;0,B1245=10),1,0)</f>
        <v>0</v>
      </c>
      <c r="AD1245" s="0" t="str">
        <f aca="false">IF(AND(C1244=C1245,AA1244=AA1245-1),AB1244,"")</f>
        <v/>
      </c>
      <c r="AE1245" s="0" t="str">
        <f aca="false">IF(AND(C1244=C1245,AA1244=AA1245-1),AC1244,"")</f>
        <v/>
      </c>
      <c r="AF1245" s="0" t="str">
        <f aca="false">IF(AA1245=1,"",IF(AND(AB1245=1,AD1245&lt;&gt;1),1,0))</f>
        <v/>
      </c>
      <c r="AG1245" s="0" t="str">
        <f aca="false">IF(AA1245=1,"",IF(AND(AC1245=1,AE1245&lt;&gt;1),1,0))</f>
        <v/>
      </c>
      <c r="AH1245" s="60" t="str">
        <f aca="false">IF(AND(E1245&gt;0,AA1245&lt;2,NOT(AND(C1246=C1245,AA1246=AA1245+1))),INDEX(DATAS,AA1245+1),"")</f>
        <v/>
      </c>
      <c r="AI1245" s="60" t="str">
        <f aca="false">IF(AND(AC1245=1,AA1245&lt;2),IF(AND(C1246=C1245,AA1246=AA1245+1),IF(AC1246=1,"",INDEX(DATAS,AA1245+1)),INDEX(DATAS,AA1245+1)),"")</f>
        <v/>
      </c>
    </row>
    <row r="1246" customFormat="false" ht="15" hidden="false" customHeight="false" outlineLevel="0" collapsed="false">
      <c r="A1246" s="60" t="n">
        <v>46310</v>
      </c>
      <c r="B1246" s="0" t="n">
        <v>5</v>
      </c>
      <c r="C1246" s="0" t="n">
        <v>4471</v>
      </c>
      <c r="D1246" s="0" t="n">
        <v>180</v>
      </c>
      <c r="E1246" s="0" t="n">
        <v>3</v>
      </c>
      <c r="F1246" s="55" t="s">
        <v>584</v>
      </c>
      <c r="G1246" s="0" t="n">
        <v>21.1</v>
      </c>
      <c r="H1246" s="0" t="n">
        <v>25</v>
      </c>
      <c r="I1246" s="55" t="s">
        <v>157</v>
      </c>
      <c r="J1246" s="0" t="n">
        <v>67</v>
      </c>
      <c r="K1246" s="0" t="n">
        <v>67</v>
      </c>
      <c r="L1246" s="0" t="n">
        <v>113</v>
      </c>
      <c r="M1246" s="0" t="n">
        <v>733.61</v>
      </c>
      <c r="N1246" s="0" t="n">
        <v>46.94</v>
      </c>
      <c r="O1246" s="0" t="n">
        <v>34.18</v>
      </c>
      <c r="P1246" s="0" t="n">
        <v>4.25</v>
      </c>
      <c r="Q1246" s="0" t="n">
        <v>3.79</v>
      </c>
      <c r="T1246" s="0" t="n">
        <v>30.85</v>
      </c>
      <c r="U1246" s="0" t="n">
        <v>1366</v>
      </c>
      <c r="V1246" s="0" t="n">
        <v>1</v>
      </c>
      <c r="W1246" s="60" t="n">
        <v>46198</v>
      </c>
      <c r="X1246" s="55" t="n">
        <f aca="false">IF(I1246="Male",0,1)</f>
        <v>1</v>
      </c>
      <c r="Y1246" s="55" t="n">
        <f aca="false">IF(OR(I1246="DNB",I1246="Dry DNB"),1,0)</f>
        <v>0</v>
      </c>
      <c r="Z1246" s="55" t="n">
        <f aca="false">IF(ISNUMBER(W1246),A1246-W1246,"")</f>
        <v>112</v>
      </c>
      <c r="AA1246" s="55" t="n">
        <f aca="false">MATCH(A1246,DATAS,0)</f>
        <v>2</v>
      </c>
      <c r="AB1246" s="55" t="n">
        <f aca="false">IF(AND(E1246&gt;0,OR(AND(B1246&gt;=1,B1246&lt;=6),B1246=10)),1,0)</f>
        <v>1</v>
      </c>
      <c r="AC1246" s="55" t="n">
        <f aca="false">IF(AND(E1246&gt;0,B1246=10),1,0)</f>
        <v>0</v>
      </c>
      <c r="AD1246" s="55" t="n">
        <f aca="false">IF(AND(C1245=C1246,AA1245=AA1246-1),AB1245,"")</f>
        <v>1</v>
      </c>
      <c r="AE1246" s="55" t="n">
        <f aca="false">IF(AND(C1245=C1246,AA1245=AA1246-1),AC1245,"")</f>
        <v>0</v>
      </c>
      <c r="AF1246" s="55" t="n">
        <f aca="false">IF(AA1246=1,"",IF(AND(AB1246=1,AD1246&lt;&gt;1),1,0))</f>
        <v>0</v>
      </c>
      <c r="AG1246" s="55" t="n">
        <f aca="false">IF(AA1246=1,"",IF(AND(AC1246=1,AE1246&lt;&gt;1),1,0))</f>
        <v>0</v>
      </c>
      <c r="AH1246" s="60" t="str">
        <f aca="false">IF(AND(E1246&gt;0,AA1246&lt;2,NOT(AND(C1247=C1246,AA1247=AA1246+1))),INDEX(DATAS,AA1246+1),"")</f>
        <v/>
      </c>
      <c r="AI1246" s="60" t="str">
        <f aca="false">IF(AND(AC1246=1,AA1246&lt;2),IF(AND(C1247=C1246,AA1247=AA1246+1),IF(AC1247=1,"",INDEX(DATAS,AA1246+1)),INDEX(DATAS,AA1246+1)),"")</f>
        <v/>
      </c>
    </row>
    <row r="1247" customFormat="false" ht="15" hidden="false" customHeight="false" outlineLevel="0" collapsed="false">
      <c r="A1247" s="60" t="n">
        <v>46309</v>
      </c>
      <c r="B1247" s="0" t="n">
        <v>5</v>
      </c>
      <c r="C1247" s="0" t="n">
        <v>4474</v>
      </c>
      <c r="D1247" s="0" t="n">
        <v>309</v>
      </c>
      <c r="E1247" s="0" t="n">
        <v>2</v>
      </c>
      <c r="F1247" s="55" t="s">
        <v>585</v>
      </c>
      <c r="G1247" s="0" t="n">
        <v>46.1</v>
      </c>
      <c r="H1247" s="0" t="n">
        <v>44</v>
      </c>
      <c r="I1247" s="55" t="s">
        <v>187</v>
      </c>
      <c r="J1247" s="0" t="n">
        <v>309</v>
      </c>
      <c r="K1247" s="0" t="n">
        <v>78</v>
      </c>
      <c r="M1247" s="0" t="n">
        <v>450.27</v>
      </c>
      <c r="N1247" s="0" t="n">
        <v>31.85</v>
      </c>
      <c r="O1247" s="0" t="n">
        <v>33.55</v>
      </c>
      <c r="P1247" s="0" t="n">
        <v>3.75</v>
      </c>
      <c r="Q1247" s="0" t="n">
        <v>3.72</v>
      </c>
      <c r="R1247" s="0" t="n">
        <v>5371</v>
      </c>
      <c r="S1247" s="0" t="n">
        <v>10204</v>
      </c>
      <c r="T1247" s="0" t="n">
        <v>58.4</v>
      </c>
      <c r="U1247" s="0" t="n">
        <v>1364</v>
      </c>
      <c r="V1247" s="0" t="n">
        <v>6</v>
      </c>
      <c r="W1247" s="60" t="n">
        <v>46296</v>
      </c>
      <c r="X1247" s="55" t="n">
        <f aca="false">IF(I1247="Male",0,1)</f>
        <v>1</v>
      </c>
      <c r="Y1247" s="55" t="n">
        <f aca="false">IF(OR(I1247="DNB",I1247="Dry DNB"),1,0)</f>
        <v>0</v>
      </c>
      <c r="Z1247" s="55" t="n">
        <f aca="false">IF(ISNUMBER(W1247),A1247-W1247,"")</f>
        <v>13</v>
      </c>
      <c r="AA1247" s="55" t="n">
        <f aca="false">MATCH(A1247,DATAS,0)</f>
        <v>1</v>
      </c>
      <c r="AB1247" s="55" t="n">
        <f aca="false">IF(AND(E1247&gt;0,OR(AND(B1247&gt;=1,B1247&lt;=6),B1247=10)),1,0)</f>
        <v>1</v>
      </c>
      <c r="AC1247" s="55" t="n">
        <f aca="false">IF(AND(E1247&gt;0,B1247=10),1,0)</f>
        <v>0</v>
      </c>
      <c r="AD1247" s="0" t="str">
        <f aca="false">IF(AND(C1246=C1247,AA1246=AA1247-1),AB1246,"")</f>
        <v/>
      </c>
      <c r="AE1247" s="0" t="str">
        <f aca="false">IF(AND(C1246=C1247,AA1246=AA1247-1),AC1246,"")</f>
        <v/>
      </c>
      <c r="AF1247" s="0" t="str">
        <f aca="false">IF(AA1247=1,"",IF(AND(AB1247=1,AD1247&lt;&gt;1),1,0))</f>
        <v/>
      </c>
      <c r="AG1247" s="0" t="str">
        <f aca="false">IF(AA1247=1,"",IF(AND(AC1247=1,AE1247&lt;&gt;1),1,0))</f>
        <v/>
      </c>
      <c r="AH1247" s="60" t="str">
        <f aca="false">IF(AND(E1247&gt;0,AA1247&lt;2,NOT(AND(C1248=C1247,AA1248=AA1247+1))),INDEX(DATAS,AA1247+1),"")</f>
        <v/>
      </c>
      <c r="AI1247" s="60" t="str">
        <f aca="false">IF(AND(AC1247=1,AA1247&lt;2),IF(AND(C1248=C1247,AA1248=AA1247+1),IF(AC1248=1,"",INDEX(DATAS,AA1247+1)),INDEX(DATAS,AA1247+1)),"")</f>
        <v/>
      </c>
    </row>
    <row r="1248" customFormat="false" ht="15" hidden="false" customHeight="false" outlineLevel="0" collapsed="false">
      <c r="A1248" s="60" t="n">
        <v>46310</v>
      </c>
      <c r="B1248" s="0" t="n">
        <v>5</v>
      </c>
      <c r="C1248" s="0" t="n">
        <v>4474</v>
      </c>
      <c r="D1248" s="0" t="n">
        <v>310</v>
      </c>
      <c r="E1248" s="0" t="n">
        <v>2</v>
      </c>
      <c r="F1248" s="55" t="s">
        <v>585</v>
      </c>
      <c r="G1248" s="0" t="n">
        <v>46.2</v>
      </c>
      <c r="H1248" s="0" t="n">
        <v>44</v>
      </c>
      <c r="I1248" s="55" t="s">
        <v>187</v>
      </c>
      <c r="J1248" s="0" t="n">
        <v>310</v>
      </c>
      <c r="K1248" s="0" t="n">
        <v>78</v>
      </c>
      <c r="M1248" s="0" t="n">
        <v>450.27</v>
      </c>
      <c r="N1248" s="0" t="n">
        <v>31.85</v>
      </c>
      <c r="O1248" s="0" t="n">
        <v>33.55</v>
      </c>
      <c r="P1248" s="0" t="n">
        <v>3.75</v>
      </c>
      <c r="Q1248" s="0" t="n">
        <v>3.72</v>
      </c>
      <c r="T1248" s="0" t="n">
        <v>58.4</v>
      </c>
      <c r="U1248" s="0" t="n">
        <v>1365</v>
      </c>
      <c r="V1248" s="0" t="n">
        <v>6</v>
      </c>
      <c r="W1248" s="60" t="n">
        <v>46296</v>
      </c>
      <c r="X1248" s="55" t="n">
        <f aca="false">IF(I1248="Male",0,1)</f>
        <v>1</v>
      </c>
      <c r="Y1248" s="55" t="n">
        <f aca="false">IF(OR(I1248="DNB",I1248="Dry DNB"),1,0)</f>
        <v>0</v>
      </c>
      <c r="Z1248" s="55" t="n">
        <f aca="false">IF(ISNUMBER(W1248),A1248-W1248,"")</f>
        <v>14</v>
      </c>
      <c r="AA1248" s="55" t="n">
        <f aca="false">MATCH(A1248,DATAS,0)</f>
        <v>2</v>
      </c>
      <c r="AB1248" s="55" t="n">
        <f aca="false">IF(AND(E1248&gt;0,OR(AND(B1248&gt;=1,B1248&lt;=6),B1248=10)),1,0)</f>
        <v>1</v>
      </c>
      <c r="AC1248" s="55" t="n">
        <f aca="false">IF(AND(E1248&gt;0,B1248=10),1,0)</f>
        <v>0</v>
      </c>
      <c r="AD1248" s="55" t="n">
        <f aca="false">IF(AND(C1247=C1248,AA1247=AA1248-1),AB1247,"")</f>
        <v>1</v>
      </c>
      <c r="AE1248" s="55" t="n">
        <f aca="false">IF(AND(C1247=C1248,AA1247=AA1248-1),AC1247,"")</f>
        <v>0</v>
      </c>
      <c r="AF1248" s="55" t="n">
        <f aca="false">IF(AA1248=1,"",IF(AND(AB1248=1,AD1248&lt;&gt;1),1,0))</f>
        <v>0</v>
      </c>
      <c r="AG1248" s="55" t="n">
        <f aca="false">IF(AA1248=1,"",IF(AND(AC1248=1,AE1248&lt;&gt;1),1,0))</f>
        <v>0</v>
      </c>
      <c r="AH1248" s="60" t="str">
        <f aca="false">IF(AND(E1248&gt;0,AA1248&lt;2,NOT(AND(C1249=C1248,AA1249=AA1248+1))),INDEX(DATAS,AA1248+1),"")</f>
        <v/>
      </c>
      <c r="AI1248" s="60" t="str">
        <f aca="false">IF(AND(AC1248=1,AA1248&lt;2),IF(AND(C1249=C1248,AA1249=AA1248+1),IF(AC1249=1,"",INDEX(DATAS,AA1248+1)),INDEX(DATAS,AA1248+1)),"")</f>
        <v/>
      </c>
    </row>
    <row r="1249" customFormat="false" ht="15" hidden="false" customHeight="false" outlineLevel="0" collapsed="false">
      <c r="A1249" s="60" t="n">
        <v>46309</v>
      </c>
      <c r="B1249" s="0" t="n">
        <v>5</v>
      </c>
      <c r="C1249" s="0" t="n">
        <v>4476</v>
      </c>
      <c r="D1249" s="0" t="n">
        <v>262</v>
      </c>
      <c r="E1249" s="0" t="n">
        <v>2</v>
      </c>
      <c r="F1249" s="55" t="s">
        <v>586</v>
      </c>
      <c r="G1249" s="0" t="n">
        <v>33.7</v>
      </c>
      <c r="H1249" s="0" t="n">
        <v>32</v>
      </c>
      <c r="I1249" s="55" t="s">
        <v>187</v>
      </c>
      <c r="J1249" s="0" t="n">
        <v>262</v>
      </c>
      <c r="K1249" s="0" t="n">
        <v>80</v>
      </c>
      <c r="M1249" s="0" t="n">
        <v>1189.42</v>
      </c>
      <c r="N1249" s="0" t="n">
        <v>14.95</v>
      </c>
      <c r="O1249" s="0" t="n">
        <v>29.96</v>
      </c>
      <c r="P1249" s="0" t="n">
        <v>2.56</v>
      </c>
      <c r="Q1249" s="0" t="n">
        <v>3.82</v>
      </c>
      <c r="R1249" s="0" t="n">
        <v>5665</v>
      </c>
      <c r="S1249" s="0" t="n">
        <v>10799</v>
      </c>
      <c r="T1249" s="0" t="n">
        <v>61.6</v>
      </c>
      <c r="U1249" s="0" t="n">
        <v>1363</v>
      </c>
      <c r="V1249" s="0" t="n">
        <v>5</v>
      </c>
      <c r="W1249" s="60" t="n">
        <v>46282</v>
      </c>
      <c r="X1249" s="55" t="n">
        <f aca="false">IF(I1249="Male",0,1)</f>
        <v>1</v>
      </c>
      <c r="Y1249" s="55" t="n">
        <f aca="false">IF(OR(I1249="DNB",I1249="Dry DNB"),1,0)</f>
        <v>0</v>
      </c>
      <c r="Z1249" s="55" t="n">
        <f aca="false">IF(ISNUMBER(W1249),A1249-W1249,"")</f>
        <v>27</v>
      </c>
      <c r="AA1249" s="55" t="n">
        <f aca="false">MATCH(A1249,DATAS,0)</f>
        <v>1</v>
      </c>
      <c r="AB1249" s="55" t="n">
        <f aca="false">IF(AND(E1249&gt;0,OR(AND(B1249&gt;=1,B1249&lt;=6),B1249=10)),1,0)</f>
        <v>1</v>
      </c>
      <c r="AC1249" s="55" t="n">
        <f aca="false">IF(AND(E1249&gt;0,B1249=10),1,0)</f>
        <v>0</v>
      </c>
      <c r="AD1249" s="0" t="str">
        <f aca="false">IF(AND(C1248=C1249,AA1248=AA1249-1),AB1248,"")</f>
        <v/>
      </c>
      <c r="AE1249" s="0" t="str">
        <f aca="false">IF(AND(C1248=C1249,AA1248=AA1249-1),AC1248,"")</f>
        <v/>
      </c>
      <c r="AF1249" s="0" t="str">
        <f aca="false">IF(AA1249=1,"",IF(AND(AB1249=1,AD1249&lt;&gt;1),1,0))</f>
        <v/>
      </c>
      <c r="AG1249" s="0" t="str">
        <f aca="false">IF(AA1249=1,"",IF(AND(AC1249=1,AE1249&lt;&gt;1),1,0))</f>
        <v/>
      </c>
      <c r="AH1249" s="60" t="str">
        <f aca="false">IF(AND(E1249&gt;0,AA1249&lt;2,NOT(AND(C1250=C1249,AA1250=AA1249+1))),INDEX(DATAS,AA1249+1),"")</f>
        <v/>
      </c>
      <c r="AI1249" s="60" t="str">
        <f aca="false">IF(AND(AC1249=1,AA1249&lt;2),IF(AND(C1250=C1249,AA1250=AA1249+1),IF(AC1250=1,"",INDEX(DATAS,AA1249+1)),INDEX(DATAS,AA1249+1)),"")</f>
        <v/>
      </c>
    </row>
    <row r="1250" customFormat="false" ht="15" hidden="false" customHeight="false" outlineLevel="0" collapsed="false">
      <c r="A1250" s="60" t="n">
        <v>46310</v>
      </c>
      <c r="B1250" s="0" t="n">
        <v>5</v>
      </c>
      <c r="C1250" s="0" t="n">
        <v>4476</v>
      </c>
      <c r="D1250" s="0" t="n">
        <v>263</v>
      </c>
      <c r="E1250" s="0" t="n">
        <v>2</v>
      </c>
      <c r="F1250" s="55" t="s">
        <v>586</v>
      </c>
      <c r="G1250" s="0" t="n">
        <v>35.8</v>
      </c>
      <c r="H1250" s="0" t="n">
        <v>32</v>
      </c>
      <c r="I1250" s="55" t="s">
        <v>187</v>
      </c>
      <c r="J1250" s="0" t="n">
        <v>263</v>
      </c>
      <c r="K1250" s="0" t="n">
        <v>80</v>
      </c>
      <c r="M1250" s="0" t="n">
        <v>1189.42</v>
      </c>
      <c r="N1250" s="0" t="n">
        <v>14.95</v>
      </c>
      <c r="O1250" s="0" t="n">
        <v>29.96</v>
      </c>
      <c r="P1250" s="0" t="n">
        <v>2.56</v>
      </c>
      <c r="Q1250" s="0" t="n">
        <v>3.82</v>
      </c>
      <c r="T1250" s="0" t="n">
        <v>61.6</v>
      </c>
      <c r="U1250" s="0" t="n">
        <v>1364</v>
      </c>
      <c r="V1250" s="0" t="n">
        <v>5</v>
      </c>
      <c r="W1250" s="60" t="n">
        <v>46282</v>
      </c>
      <c r="X1250" s="55" t="n">
        <f aca="false">IF(I1250="Male",0,1)</f>
        <v>1</v>
      </c>
      <c r="Y1250" s="55" t="n">
        <f aca="false">IF(OR(I1250="DNB",I1250="Dry DNB"),1,0)</f>
        <v>0</v>
      </c>
      <c r="Z1250" s="55" t="n">
        <f aca="false">IF(ISNUMBER(W1250),A1250-W1250,"")</f>
        <v>28</v>
      </c>
      <c r="AA1250" s="55" t="n">
        <f aca="false">MATCH(A1250,DATAS,0)</f>
        <v>2</v>
      </c>
      <c r="AB1250" s="55" t="n">
        <f aca="false">IF(AND(E1250&gt;0,OR(AND(B1250&gt;=1,B1250&lt;=6),B1250=10)),1,0)</f>
        <v>1</v>
      </c>
      <c r="AC1250" s="55" t="n">
        <f aca="false">IF(AND(E1250&gt;0,B1250=10),1,0)</f>
        <v>0</v>
      </c>
      <c r="AD1250" s="55" t="n">
        <f aca="false">IF(AND(C1249=C1250,AA1249=AA1250-1),AB1249,"")</f>
        <v>1</v>
      </c>
      <c r="AE1250" s="55" t="n">
        <f aca="false">IF(AND(C1249=C1250,AA1249=AA1250-1),AC1249,"")</f>
        <v>0</v>
      </c>
      <c r="AF1250" s="55" t="n">
        <f aca="false">IF(AA1250=1,"",IF(AND(AB1250=1,AD1250&lt;&gt;1),1,0))</f>
        <v>0</v>
      </c>
      <c r="AG1250" s="55" t="n">
        <f aca="false">IF(AA1250=1,"",IF(AND(AC1250=1,AE1250&lt;&gt;1),1,0))</f>
        <v>0</v>
      </c>
      <c r="AH1250" s="60" t="str">
        <f aca="false">IF(AND(E1250&gt;0,AA1250&lt;2,NOT(AND(C1251=C1250,AA1251=AA1250+1))),INDEX(DATAS,AA1250+1),"")</f>
        <v/>
      </c>
      <c r="AI1250" s="60" t="str">
        <f aca="false">IF(AND(AC1250=1,AA1250&lt;2),IF(AND(C1251=C1250,AA1251=AA1250+1),IF(AC1251=1,"",INDEX(DATAS,AA1250+1)),INDEX(DATAS,AA1250+1)),"")</f>
        <v/>
      </c>
    </row>
    <row r="1251" customFormat="false" ht="15" hidden="false" customHeight="false" outlineLevel="0" collapsed="false">
      <c r="A1251" s="60" t="n">
        <v>46309</v>
      </c>
      <c r="B1251" s="0" t="n">
        <v>5</v>
      </c>
      <c r="C1251" s="0" t="n">
        <v>4477</v>
      </c>
      <c r="D1251" s="0" t="n">
        <v>313</v>
      </c>
      <c r="E1251" s="0" t="n">
        <v>2</v>
      </c>
      <c r="F1251" s="55" t="s">
        <v>586</v>
      </c>
      <c r="G1251" s="0" t="n">
        <v>26.1</v>
      </c>
      <c r="H1251" s="0" t="n">
        <v>25</v>
      </c>
      <c r="I1251" s="55" t="s">
        <v>157</v>
      </c>
      <c r="J1251" s="0" t="n">
        <v>96</v>
      </c>
      <c r="K1251" s="0" t="n">
        <v>61</v>
      </c>
      <c r="L1251" s="0" t="n">
        <v>217</v>
      </c>
      <c r="M1251" s="0" t="n">
        <v>901.47</v>
      </c>
      <c r="N1251" s="0" t="n">
        <v>66.05</v>
      </c>
      <c r="O1251" s="0" t="n">
        <v>32.34</v>
      </c>
      <c r="P1251" s="0" t="n">
        <v>5.29</v>
      </c>
      <c r="Q1251" s="0" t="n">
        <v>4.43</v>
      </c>
      <c r="R1251" s="0" t="n">
        <v>5217</v>
      </c>
      <c r="S1251" s="0" t="n">
        <v>9688</v>
      </c>
      <c r="T1251" s="0" t="n">
        <v>53.95</v>
      </c>
      <c r="U1251" s="0" t="n">
        <v>1363</v>
      </c>
      <c r="V1251" s="0" t="n">
        <v>2</v>
      </c>
      <c r="W1251" s="60" t="n">
        <v>46093</v>
      </c>
      <c r="X1251" s="55" t="n">
        <f aca="false">IF(I1251="Male",0,1)</f>
        <v>1</v>
      </c>
      <c r="Y1251" s="55" t="n">
        <f aca="false">IF(OR(I1251="DNB",I1251="Dry DNB"),1,0)</f>
        <v>0</v>
      </c>
      <c r="Z1251" s="55" t="n">
        <f aca="false">IF(ISNUMBER(W1251),A1251-W1251,"")</f>
        <v>216</v>
      </c>
      <c r="AA1251" s="55" t="n">
        <f aca="false">MATCH(A1251,DATAS,0)</f>
        <v>1</v>
      </c>
      <c r="AB1251" s="55" t="n">
        <f aca="false">IF(AND(E1251&gt;0,OR(AND(B1251&gt;=1,B1251&lt;=6),B1251=10)),1,0)</f>
        <v>1</v>
      </c>
      <c r="AC1251" s="55" t="n">
        <f aca="false">IF(AND(E1251&gt;0,B1251=10),1,0)</f>
        <v>0</v>
      </c>
      <c r="AD1251" s="0" t="str">
        <f aca="false">IF(AND(C1250=C1251,AA1250=AA1251-1),AB1250,"")</f>
        <v/>
      </c>
      <c r="AE1251" s="0" t="str">
        <f aca="false">IF(AND(C1250=C1251,AA1250=AA1251-1),AC1250,"")</f>
        <v/>
      </c>
      <c r="AF1251" s="0" t="str">
        <f aca="false">IF(AA1251=1,"",IF(AND(AB1251=1,AD1251&lt;&gt;1),1,0))</f>
        <v/>
      </c>
      <c r="AG1251" s="0" t="str">
        <f aca="false">IF(AA1251=1,"",IF(AND(AC1251=1,AE1251&lt;&gt;1),1,0))</f>
        <v/>
      </c>
      <c r="AH1251" s="60" t="str">
        <f aca="false">IF(AND(E1251&gt;0,AA1251&lt;2,NOT(AND(C1252=C1251,AA1252=AA1251+1))),INDEX(DATAS,AA1251+1),"")</f>
        <v/>
      </c>
      <c r="AI1251" s="60" t="str">
        <f aca="false">IF(AND(AC1251=1,AA1251&lt;2),IF(AND(C1252=C1251,AA1252=AA1251+1),IF(AC1252=1,"",INDEX(DATAS,AA1251+1)),INDEX(DATAS,AA1251+1)),"")</f>
        <v/>
      </c>
    </row>
    <row r="1252" customFormat="false" ht="15" hidden="false" customHeight="false" outlineLevel="0" collapsed="false">
      <c r="A1252" s="60" t="n">
        <v>46310</v>
      </c>
      <c r="B1252" s="0" t="n">
        <v>5</v>
      </c>
      <c r="C1252" s="0" t="n">
        <v>4477</v>
      </c>
      <c r="D1252" s="0" t="n">
        <v>314</v>
      </c>
      <c r="E1252" s="0" t="n">
        <v>2</v>
      </c>
      <c r="F1252" s="55" t="s">
        <v>586</v>
      </c>
      <c r="G1252" s="0" t="n">
        <v>26.6</v>
      </c>
      <c r="H1252" s="0" t="n">
        <v>24</v>
      </c>
      <c r="I1252" s="55" t="s">
        <v>157</v>
      </c>
      <c r="J1252" s="0" t="n">
        <v>96</v>
      </c>
      <c r="K1252" s="0" t="n">
        <v>61</v>
      </c>
      <c r="L1252" s="0" t="n">
        <v>218</v>
      </c>
      <c r="M1252" s="0" t="n">
        <v>901.47</v>
      </c>
      <c r="N1252" s="0" t="n">
        <v>66.05</v>
      </c>
      <c r="O1252" s="0" t="n">
        <v>32.34</v>
      </c>
      <c r="P1252" s="0" t="n">
        <v>5.29</v>
      </c>
      <c r="Q1252" s="0" t="n">
        <v>4.43</v>
      </c>
      <c r="T1252" s="0" t="n">
        <v>53.95</v>
      </c>
      <c r="U1252" s="0" t="n">
        <v>1364</v>
      </c>
      <c r="V1252" s="0" t="n">
        <v>2</v>
      </c>
      <c r="W1252" s="60" t="n">
        <v>46093</v>
      </c>
      <c r="X1252" s="55" t="n">
        <f aca="false">IF(I1252="Male",0,1)</f>
        <v>1</v>
      </c>
      <c r="Y1252" s="55" t="n">
        <f aca="false">IF(OR(I1252="DNB",I1252="Dry DNB"),1,0)</f>
        <v>0</v>
      </c>
      <c r="Z1252" s="55" t="n">
        <f aca="false">IF(ISNUMBER(W1252),A1252-W1252,"")</f>
        <v>217</v>
      </c>
      <c r="AA1252" s="55" t="n">
        <f aca="false">MATCH(A1252,DATAS,0)</f>
        <v>2</v>
      </c>
      <c r="AB1252" s="55" t="n">
        <f aca="false">IF(AND(E1252&gt;0,OR(AND(B1252&gt;=1,B1252&lt;=6),B1252=10)),1,0)</f>
        <v>1</v>
      </c>
      <c r="AC1252" s="55" t="n">
        <f aca="false">IF(AND(E1252&gt;0,B1252=10),1,0)</f>
        <v>0</v>
      </c>
      <c r="AD1252" s="55" t="n">
        <f aca="false">IF(AND(C1251=C1252,AA1251=AA1252-1),AB1251,"")</f>
        <v>1</v>
      </c>
      <c r="AE1252" s="55" t="n">
        <f aca="false">IF(AND(C1251=C1252,AA1251=AA1252-1),AC1251,"")</f>
        <v>0</v>
      </c>
      <c r="AF1252" s="55" t="n">
        <f aca="false">IF(AA1252=1,"",IF(AND(AB1252=1,AD1252&lt;&gt;1),1,0))</f>
        <v>0</v>
      </c>
      <c r="AG1252" s="55" t="n">
        <f aca="false">IF(AA1252=1,"",IF(AND(AC1252=1,AE1252&lt;&gt;1),1,0))</f>
        <v>0</v>
      </c>
      <c r="AH1252" s="60" t="str">
        <f aca="false">IF(AND(E1252&gt;0,AA1252&lt;2,NOT(AND(C1253=C1252,AA1253=AA1252+1))),INDEX(DATAS,AA1252+1),"")</f>
        <v/>
      </c>
      <c r="AI1252" s="60" t="str">
        <f aca="false">IF(AND(AC1252=1,AA1252&lt;2),IF(AND(C1253=C1252,AA1253=AA1252+1),IF(AC1253=1,"",INDEX(DATAS,AA1252+1)),INDEX(DATAS,AA1252+1)),"")</f>
        <v/>
      </c>
    </row>
    <row r="1253" customFormat="false" ht="15" hidden="false" customHeight="false" outlineLevel="0" collapsed="false">
      <c r="A1253" s="60" t="n">
        <v>46309</v>
      </c>
      <c r="B1253" s="0" t="n">
        <v>6</v>
      </c>
      <c r="C1253" s="0" t="n">
        <v>4478</v>
      </c>
      <c r="D1253" s="0" t="n">
        <v>180</v>
      </c>
      <c r="E1253" s="0" t="n">
        <v>2</v>
      </c>
      <c r="F1253" s="55" t="s">
        <v>586</v>
      </c>
      <c r="G1253" s="0" t="n">
        <v>28.6</v>
      </c>
      <c r="H1253" s="0" t="n">
        <v>25</v>
      </c>
      <c r="I1253" s="55" t="s">
        <v>187</v>
      </c>
      <c r="J1253" s="0" t="n">
        <v>180</v>
      </c>
      <c r="K1253" s="0" t="n">
        <v>75</v>
      </c>
      <c r="M1253" s="0" t="n">
        <v>816.81</v>
      </c>
      <c r="N1253" s="0" t="n">
        <v>-0.75</v>
      </c>
      <c r="O1253" s="0" t="n">
        <v>17.17</v>
      </c>
      <c r="P1253" s="0" t="n">
        <v>4.67</v>
      </c>
      <c r="Q1253" s="0" t="n">
        <v>3.42</v>
      </c>
      <c r="R1253" s="0" t="n">
        <v>3428</v>
      </c>
      <c r="S1253" s="0" t="n">
        <v>7108</v>
      </c>
      <c r="T1253" s="0" t="n">
        <v>45.1</v>
      </c>
      <c r="U1253" s="0" t="n">
        <v>1363</v>
      </c>
      <c r="V1253" s="0" t="n">
        <v>3</v>
      </c>
      <c r="W1253" s="60" t="n">
        <v>46282</v>
      </c>
      <c r="X1253" s="55" t="n">
        <f aca="false">IF(I1253="Male",0,1)</f>
        <v>1</v>
      </c>
      <c r="Y1253" s="55" t="n">
        <f aca="false">IF(OR(I1253="DNB",I1253="Dry DNB"),1,0)</f>
        <v>0</v>
      </c>
      <c r="Z1253" s="55" t="n">
        <f aca="false">IF(ISNUMBER(W1253),A1253-W1253,"")</f>
        <v>27</v>
      </c>
      <c r="AA1253" s="55" t="n">
        <f aca="false">MATCH(A1253,DATAS,0)</f>
        <v>1</v>
      </c>
      <c r="AB1253" s="55" t="n">
        <f aca="false">IF(AND(E1253&gt;0,OR(AND(B1253&gt;=1,B1253&lt;=6),B1253=10)),1,0)</f>
        <v>1</v>
      </c>
      <c r="AC1253" s="55" t="n">
        <f aca="false">IF(AND(E1253&gt;0,B1253=10),1,0)</f>
        <v>0</v>
      </c>
      <c r="AD1253" s="0" t="str">
        <f aca="false">IF(AND(C1252=C1253,AA1252=AA1253-1),AB1252,"")</f>
        <v/>
      </c>
      <c r="AE1253" s="0" t="str">
        <f aca="false">IF(AND(C1252=C1253,AA1252=AA1253-1),AC1252,"")</f>
        <v/>
      </c>
      <c r="AF1253" s="0" t="str">
        <f aca="false">IF(AA1253=1,"",IF(AND(AB1253=1,AD1253&lt;&gt;1),1,0))</f>
        <v/>
      </c>
      <c r="AG1253" s="0" t="str">
        <f aca="false">IF(AA1253=1,"",IF(AND(AC1253=1,AE1253&lt;&gt;1),1,0))</f>
        <v/>
      </c>
      <c r="AH1253" s="60" t="str">
        <f aca="false">IF(AND(E1253&gt;0,AA1253&lt;2,NOT(AND(C1254=C1253,AA1254=AA1253+1))),INDEX(DATAS,AA1253+1),"")</f>
        <v/>
      </c>
      <c r="AI1253" s="60" t="str">
        <f aca="false">IF(AND(AC1253=1,AA1253&lt;2),IF(AND(C1254=C1253,AA1254=AA1253+1),IF(AC1254=1,"",INDEX(DATAS,AA1253+1)),INDEX(DATAS,AA1253+1)),"")</f>
        <v/>
      </c>
    </row>
    <row r="1254" customFormat="false" ht="15" hidden="false" customHeight="false" outlineLevel="0" collapsed="false">
      <c r="A1254" s="60" t="n">
        <v>46310</v>
      </c>
      <c r="B1254" s="0" t="n">
        <v>6</v>
      </c>
      <c r="C1254" s="0" t="n">
        <v>4478</v>
      </c>
      <c r="D1254" s="0" t="n">
        <v>181</v>
      </c>
      <c r="E1254" s="0" t="n">
        <v>2</v>
      </c>
      <c r="F1254" s="55" t="s">
        <v>586</v>
      </c>
      <c r="G1254" s="0" t="n">
        <v>24.7</v>
      </c>
      <c r="H1254" s="0" t="n">
        <v>26</v>
      </c>
      <c r="I1254" s="55" t="s">
        <v>187</v>
      </c>
      <c r="J1254" s="0" t="n">
        <v>181</v>
      </c>
      <c r="K1254" s="0" t="n">
        <v>75</v>
      </c>
      <c r="M1254" s="0" t="n">
        <v>816.81</v>
      </c>
      <c r="N1254" s="0" t="n">
        <v>-0.75</v>
      </c>
      <c r="O1254" s="0" t="n">
        <v>17.17</v>
      </c>
      <c r="P1254" s="0" t="n">
        <v>4.67</v>
      </c>
      <c r="Q1254" s="0" t="n">
        <v>3.42</v>
      </c>
      <c r="T1254" s="0" t="n">
        <v>45.1</v>
      </c>
      <c r="U1254" s="0" t="n">
        <v>1364</v>
      </c>
      <c r="V1254" s="0" t="n">
        <v>3</v>
      </c>
      <c r="W1254" s="60" t="n">
        <v>46282</v>
      </c>
      <c r="X1254" s="55" t="n">
        <f aca="false">IF(I1254="Male",0,1)</f>
        <v>1</v>
      </c>
      <c r="Y1254" s="55" t="n">
        <f aca="false">IF(OR(I1254="DNB",I1254="Dry DNB"),1,0)</f>
        <v>0</v>
      </c>
      <c r="Z1254" s="55" t="n">
        <f aca="false">IF(ISNUMBER(W1254),A1254-W1254,"")</f>
        <v>28</v>
      </c>
      <c r="AA1254" s="55" t="n">
        <f aca="false">MATCH(A1254,DATAS,0)</f>
        <v>2</v>
      </c>
      <c r="AB1254" s="55" t="n">
        <f aca="false">IF(AND(E1254&gt;0,OR(AND(B1254&gt;=1,B1254&lt;=6),B1254=10)),1,0)</f>
        <v>1</v>
      </c>
      <c r="AC1254" s="55" t="n">
        <f aca="false">IF(AND(E1254&gt;0,B1254=10),1,0)</f>
        <v>0</v>
      </c>
      <c r="AD1254" s="55" t="n">
        <f aca="false">IF(AND(C1253=C1254,AA1253=AA1254-1),AB1253,"")</f>
        <v>1</v>
      </c>
      <c r="AE1254" s="55" t="n">
        <f aca="false">IF(AND(C1253=C1254,AA1253=AA1254-1),AC1253,"")</f>
        <v>0</v>
      </c>
      <c r="AF1254" s="55" t="n">
        <f aca="false">IF(AA1254=1,"",IF(AND(AB1254=1,AD1254&lt;&gt;1),1,0))</f>
        <v>0</v>
      </c>
      <c r="AG1254" s="55" t="n">
        <f aca="false">IF(AA1254=1,"",IF(AND(AC1254=1,AE1254&lt;&gt;1),1,0))</f>
        <v>0</v>
      </c>
      <c r="AH1254" s="60" t="str">
        <f aca="false">IF(AND(E1254&gt;0,AA1254&lt;2,NOT(AND(C1255=C1254,AA1255=AA1254+1))),INDEX(DATAS,AA1254+1),"")</f>
        <v/>
      </c>
      <c r="AI1254" s="60" t="str">
        <f aca="false">IF(AND(AC1254=1,AA1254&lt;2),IF(AND(C1255=C1254,AA1255=AA1254+1),IF(AC1255=1,"",INDEX(DATAS,AA1254+1)),INDEX(DATAS,AA1254+1)),"")</f>
        <v/>
      </c>
    </row>
    <row r="1255" customFormat="false" ht="15" hidden="false" customHeight="false" outlineLevel="0" collapsed="false">
      <c r="A1255" s="60" t="n">
        <v>46309</v>
      </c>
      <c r="B1255" s="0" t="n">
        <v>7</v>
      </c>
      <c r="C1255" s="0" t="n">
        <v>4481</v>
      </c>
      <c r="D1255" s="0" t="n">
        <v>735</v>
      </c>
      <c r="E1255" s="0" t="n">
        <v>1</v>
      </c>
      <c r="F1255" s="55" t="s">
        <v>587</v>
      </c>
      <c r="I1255" s="55" t="s">
        <v>157</v>
      </c>
      <c r="J1255" s="0" t="n">
        <v>525</v>
      </c>
      <c r="K1255" s="0" t="n">
        <v>71</v>
      </c>
      <c r="L1255" s="0" t="n">
        <v>210</v>
      </c>
      <c r="M1255" s="0" t="n">
        <v>685.32</v>
      </c>
      <c r="N1255" s="0" t="n">
        <v>30.18</v>
      </c>
      <c r="O1255" s="0" t="n">
        <v>35.12</v>
      </c>
      <c r="P1255" s="0" t="n">
        <v>5</v>
      </c>
      <c r="Q1255" s="0" t="n">
        <v>3.68</v>
      </c>
      <c r="R1255" s="0" t="n">
        <v>4035</v>
      </c>
      <c r="S1255" s="0" t="n">
        <v>9152</v>
      </c>
      <c r="T1255" s="0" t="n">
        <v>55.6</v>
      </c>
      <c r="U1255" s="0" t="n">
        <v>1362</v>
      </c>
      <c r="V1255" s="0" t="n">
        <v>17</v>
      </c>
      <c r="W1255" s="60" t="n">
        <v>46100</v>
      </c>
      <c r="X1255" s="55" t="n">
        <f aca="false">IF(I1255="Male",0,1)</f>
        <v>1</v>
      </c>
      <c r="Y1255" s="55" t="n">
        <f aca="false">IF(OR(I1255="DNB",I1255="Dry DNB"),1,0)</f>
        <v>0</v>
      </c>
      <c r="Z1255" s="55" t="n">
        <f aca="false">IF(ISNUMBER(W1255),A1255-W1255,"")</f>
        <v>209</v>
      </c>
      <c r="AA1255" s="55" t="n">
        <f aca="false">MATCH(A1255,DATAS,0)</f>
        <v>1</v>
      </c>
      <c r="AB1255" s="55" t="n">
        <f aca="false">IF(AND(E1255&gt;0,OR(AND(B1255&gt;=1,B1255&lt;=6),B1255=10)),1,0)</f>
        <v>0</v>
      </c>
      <c r="AC1255" s="55" t="n">
        <f aca="false">IF(AND(E1255&gt;0,B1255=10),1,0)</f>
        <v>0</v>
      </c>
      <c r="AD1255" s="0" t="str">
        <f aca="false">IF(AND(C1254=C1255,AA1254=AA1255-1),AB1254,"")</f>
        <v/>
      </c>
      <c r="AE1255" s="0" t="str">
        <f aca="false">IF(AND(C1254=C1255,AA1254=AA1255-1),AC1254,"")</f>
        <v/>
      </c>
      <c r="AF1255" s="0" t="str">
        <f aca="false">IF(AA1255=1,"",IF(AND(AB1255=1,AD1255&lt;&gt;1),1,0))</f>
        <v/>
      </c>
      <c r="AG1255" s="0" t="str">
        <f aca="false">IF(AA1255=1,"",IF(AND(AC1255=1,AE1255&lt;&gt;1),1,0))</f>
        <v/>
      </c>
      <c r="AH1255" s="60" t="str">
        <f aca="false">IF(AND(E1255&gt;0,AA1255&lt;2,NOT(AND(C1256=C1255,AA1256=AA1255+1))),INDEX(DATAS,AA1255+1),"")</f>
        <v/>
      </c>
      <c r="AI1255" s="60" t="str">
        <f aca="false">IF(AND(AC1255=1,AA1255&lt;2),IF(AND(C1256=C1255,AA1256=AA1255+1),IF(AC1256=1,"",INDEX(DATAS,AA1255+1)),INDEX(DATAS,AA1255+1)),"")</f>
        <v/>
      </c>
    </row>
    <row r="1256" customFormat="false" ht="15" hidden="false" customHeight="false" outlineLevel="0" collapsed="false">
      <c r="A1256" s="60" t="n">
        <v>46310</v>
      </c>
      <c r="B1256" s="0" t="n">
        <v>7</v>
      </c>
      <c r="C1256" s="0" t="n">
        <v>4481</v>
      </c>
      <c r="D1256" s="0" t="n">
        <v>736</v>
      </c>
      <c r="E1256" s="0" t="n">
        <v>1</v>
      </c>
      <c r="F1256" s="55" t="s">
        <v>587</v>
      </c>
      <c r="I1256" s="55" t="s">
        <v>157</v>
      </c>
      <c r="J1256" s="0" t="n">
        <v>525</v>
      </c>
      <c r="K1256" s="0" t="n">
        <v>71</v>
      </c>
      <c r="L1256" s="0" t="n">
        <v>211</v>
      </c>
      <c r="M1256" s="0" t="n">
        <v>685.32</v>
      </c>
      <c r="N1256" s="0" t="n">
        <v>30.18</v>
      </c>
      <c r="O1256" s="0" t="n">
        <v>35.12</v>
      </c>
      <c r="P1256" s="0" t="n">
        <v>5</v>
      </c>
      <c r="Q1256" s="0" t="n">
        <v>3.68</v>
      </c>
      <c r="T1256" s="0" t="n">
        <v>55.6</v>
      </c>
      <c r="U1256" s="0" t="n">
        <v>1363</v>
      </c>
      <c r="V1256" s="0" t="n">
        <v>17</v>
      </c>
      <c r="W1256" s="60" t="n">
        <v>46100</v>
      </c>
      <c r="X1256" s="55" t="n">
        <f aca="false">IF(I1256="Male",0,1)</f>
        <v>1</v>
      </c>
      <c r="Y1256" s="55" t="n">
        <f aca="false">IF(OR(I1256="DNB",I1256="Dry DNB"),1,0)</f>
        <v>0</v>
      </c>
      <c r="Z1256" s="55" t="n">
        <f aca="false">IF(ISNUMBER(W1256),A1256-W1256,"")</f>
        <v>210</v>
      </c>
      <c r="AA1256" s="55" t="n">
        <f aca="false">MATCH(A1256,DATAS,0)</f>
        <v>2</v>
      </c>
      <c r="AB1256" s="55" t="n">
        <f aca="false">IF(AND(E1256&gt;0,OR(AND(B1256&gt;=1,B1256&lt;=6),B1256=10)),1,0)</f>
        <v>0</v>
      </c>
      <c r="AC1256" s="55" t="n">
        <f aca="false">IF(AND(E1256&gt;0,B1256=10),1,0)</f>
        <v>0</v>
      </c>
      <c r="AD1256" s="55" t="n">
        <f aca="false">IF(AND(C1255=C1256,AA1255=AA1256-1),AB1255,"")</f>
        <v>0</v>
      </c>
      <c r="AE1256" s="55" t="n">
        <f aca="false">IF(AND(C1255=C1256,AA1255=AA1256-1),AC1255,"")</f>
        <v>0</v>
      </c>
      <c r="AF1256" s="55" t="n">
        <f aca="false">IF(AA1256=1,"",IF(AND(AB1256=1,AD1256&lt;&gt;1),1,0))</f>
        <v>0</v>
      </c>
      <c r="AG1256" s="55" t="n">
        <f aca="false">IF(AA1256=1,"",IF(AND(AC1256=1,AE1256&lt;&gt;1),1,0))</f>
        <v>0</v>
      </c>
      <c r="AH1256" s="60" t="str">
        <f aca="false">IF(AND(E1256&gt;0,AA1256&lt;2,NOT(AND(C1257=C1256,AA1257=AA1256+1))),INDEX(DATAS,AA1256+1),"")</f>
        <v/>
      </c>
      <c r="AI1256" s="60" t="str">
        <f aca="false">IF(AND(AC1256=1,AA1256&lt;2),IF(AND(C1257=C1256,AA1257=AA1256+1),IF(AC1257=1,"",INDEX(DATAS,AA1256+1)),INDEX(DATAS,AA1256+1)),"")</f>
        <v/>
      </c>
    </row>
    <row r="1257" customFormat="false" ht="15" hidden="false" customHeight="false" outlineLevel="0" collapsed="false">
      <c r="A1257" s="60" t="n">
        <v>46309</v>
      </c>
      <c r="B1257" s="0" t="n">
        <v>2</v>
      </c>
      <c r="C1257" s="0" t="n">
        <v>4483</v>
      </c>
      <c r="D1257" s="0" t="n">
        <v>184</v>
      </c>
      <c r="E1257" s="0" t="n">
        <v>2</v>
      </c>
      <c r="F1257" s="55" t="s">
        <v>587</v>
      </c>
      <c r="G1257" s="0" t="n">
        <v>40</v>
      </c>
      <c r="H1257" s="0" t="n">
        <v>43</v>
      </c>
      <c r="I1257" s="55" t="s">
        <v>157</v>
      </c>
      <c r="J1257" s="0" t="n">
        <v>65</v>
      </c>
      <c r="K1257" s="0" t="n">
        <v>65</v>
      </c>
      <c r="L1257" s="0" t="n">
        <v>119</v>
      </c>
      <c r="M1257" s="0" t="n">
        <v>891.66</v>
      </c>
      <c r="N1257" s="0" t="n">
        <v>34.51</v>
      </c>
      <c r="O1257" s="0" t="n">
        <v>32.88</v>
      </c>
      <c r="P1257" s="0" t="n">
        <v>3.77</v>
      </c>
      <c r="Q1257" s="0" t="n">
        <v>3.36</v>
      </c>
      <c r="R1257" s="0" t="n">
        <v>5670</v>
      </c>
      <c r="S1257" s="0" t="n">
        <v>11521</v>
      </c>
      <c r="T1257" s="0" t="n">
        <v>61.65</v>
      </c>
      <c r="U1257" s="0" t="n">
        <v>1362</v>
      </c>
      <c r="V1257" s="0" t="n">
        <v>1</v>
      </c>
      <c r="W1257" s="60" t="n">
        <v>46191</v>
      </c>
      <c r="X1257" s="55" t="n">
        <f aca="false">IF(I1257="Male",0,1)</f>
        <v>1</v>
      </c>
      <c r="Y1257" s="55" t="n">
        <f aca="false">IF(OR(I1257="DNB",I1257="Dry DNB"),1,0)</f>
        <v>0</v>
      </c>
      <c r="Z1257" s="55" t="n">
        <f aca="false">IF(ISNUMBER(W1257),A1257-W1257,"")</f>
        <v>118</v>
      </c>
      <c r="AA1257" s="55" t="n">
        <f aca="false">MATCH(A1257,DATAS,0)</f>
        <v>1</v>
      </c>
      <c r="AB1257" s="55" t="n">
        <f aca="false">IF(AND(E1257&gt;0,OR(AND(B1257&gt;=1,B1257&lt;=6),B1257=10)),1,0)</f>
        <v>1</v>
      </c>
      <c r="AC1257" s="55" t="n">
        <f aca="false">IF(AND(E1257&gt;0,B1257=10),1,0)</f>
        <v>0</v>
      </c>
      <c r="AD1257" s="0" t="str">
        <f aca="false">IF(AND(C1256=C1257,AA1256=AA1257-1),AB1256,"")</f>
        <v/>
      </c>
      <c r="AE1257" s="0" t="str">
        <f aca="false">IF(AND(C1256=C1257,AA1256=AA1257-1),AC1256,"")</f>
        <v/>
      </c>
      <c r="AF1257" s="0" t="str">
        <f aca="false">IF(AA1257=1,"",IF(AND(AB1257=1,AD1257&lt;&gt;1),1,0))</f>
        <v/>
      </c>
      <c r="AG1257" s="0" t="str">
        <f aca="false">IF(AA1257=1,"",IF(AND(AC1257=1,AE1257&lt;&gt;1),1,0))</f>
        <v/>
      </c>
      <c r="AH1257" s="60" t="str">
        <f aca="false">IF(AND(E1257&gt;0,AA1257&lt;2,NOT(AND(C1258=C1257,AA1258=AA1257+1))),INDEX(DATAS,AA1257+1),"")</f>
        <v/>
      </c>
      <c r="AI1257" s="60" t="str">
        <f aca="false">IF(AND(AC1257=1,AA1257&lt;2),IF(AND(C1258=C1257,AA1258=AA1257+1),IF(AC1258=1,"",INDEX(DATAS,AA1257+1)),INDEX(DATAS,AA1257+1)),"")</f>
        <v/>
      </c>
    </row>
    <row r="1258" customFormat="false" ht="15" hidden="false" customHeight="false" outlineLevel="0" collapsed="false">
      <c r="A1258" s="60" t="n">
        <v>46310</v>
      </c>
      <c r="B1258" s="0" t="n">
        <v>2</v>
      </c>
      <c r="C1258" s="0" t="n">
        <v>4483</v>
      </c>
      <c r="D1258" s="0" t="n">
        <v>185</v>
      </c>
      <c r="E1258" s="0" t="n">
        <v>2</v>
      </c>
      <c r="F1258" s="55" t="s">
        <v>587</v>
      </c>
      <c r="G1258" s="0" t="n">
        <v>42.6</v>
      </c>
      <c r="H1258" s="0" t="n">
        <v>43</v>
      </c>
      <c r="I1258" s="55" t="s">
        <v>157</v>
      </c>
      <c r="J1258" s="0" t="n">
        <v>65</v>
      </c>
      <c r="K1258" s="0" t="n">
        <v>65</v>
      </c>
      <c r="L1258" s="0" t="n">
        <v>120</v>
      </c>
      <c r="M1258" s="0" t="n">
        <v>891.66</v>
      </c>
      <c r="N1258" s="0" t="n">
        <v>34.51</v>
      </c>
      <c r="O1258" s="0" t="n">
        <v>32.88</v>
      </c>
      <c r="P1258" s="0" t="n">
        <v>3.77</v>
      </c>
      <c r="Q1258" s="0" t="n">
        <v>3.36</v>
      </c>
      <c r="T1258" s="0" t="n">
        <v>61.65</v>
      </c>
      <c r="U1258" s="0" t="n">
        <v>1363</v>
      </c>
      <c r="V1258" s="0" t="n">
        <v>1</v>
      </c>
      <c r="W1258" s="60" t="n">
        <v>46191</v>
      </c>
      <c r="X1258" s="55" t="n">
        <f aca="false">IF(I1258="Male",0,1)</f>
        <v>1</v>
      </c>
      <c r="Y1258" s="55" t="n">
        <f aca="false">IF(OR(I1258="DNB",I1258="Dry DNB"),1,0)</f>
        <v>0</v>
      </c>
      <c r="Z1258" s="55" t="n">
        <f aca="false">IF(ISNUMBER(W1258),A1258-W1258,"")</f>
        <v>119</v>
      </c>
      <c r="AA1258" s="55" t="n">
        <f aca="false">MATCH(A1258,DATAS,0)</f>
        <v>2</v>
      </c>
      <c r="AB1258" s="55" t="n">
        <f aca="false">IF(AND(E1258&gt;0,OR(AND(B1258&gt;=1,B1258&lt;=6),B1258=10)),1,0)</f>
        <v>1</v>
      </c>
      <c r="AC1258" s="55" t="n">
        <f aca="false">IF(AND(E1258&gt;0,B1258=10),1,0)</f>
        <v>0</v>
      </c>
      <c r="AD1258" s="55" t="n">
        <f aca="false">IF(AND(C1257=C1258,AA1257=AA1258-1),AB1257,"")</f>
        <v>1</v>
      </c>
      <c r="AE1258" s="55" t="n">
        <f aca="false">IF(AND(C1257=C1258,AA1257=AA1258-1),AC1257,"")</f>
        <v>0</v>
      </c>
      <c r="AF1258" s="55" t="n">
        <f aca="false">IF(AA1258=1,"",IF(AND(AB1258=1,AD1258&lt;&gt;1),1,0))</f>
        <v>0</v>
      </c>
      <c r="AG1258" s="55" t="n">
        <f aca="false">IF(AA1258=1,"",IF(AND(AC1258=1,AE1258&lt;&gt;1),1,0))</f>
        <v>0</v>
      </c>
      <c r="AH1258" s="60" t="str">
        <f aca="false">IF(AND(E1258&gt;0,AA1258&lt;2,NOT(AND(C1259=C1258,AA1259=AA1258+1))),INDEX(DATAS,AA1258+1),"")</f>
        <v/>
      </c>
      <c r="AI1258" s="60" t="str">
        <f aca="false">IF(AND(AC1258=1,AA1258&lt;2),IF(AND(C1259=C1258,AA1259=AA1258+1),IF(AC1259=1,"",INDEX(DATAS,AA1258+1)),INDEX(DATAS,AA1258+1)),"")</f>
        <v/>
      </c>
    </row>
    <row r="1259" customFormat="false" ht="15" hidden="false" customHeight="false" outlineLevel="0" collapsed="false">
      <c r="A1259" s="60" t="n">
        <v>46309</v>
      </c>
      <c r="B1259" s="0" t="n">
        <v>7</v>
      </c>
      <c r="C1259" s="0" t="n">
        <v>4484</v>
      </c>
      <c r="D1259" s="0" t="n">
        <v>292</v>
      </c>
      <c r="E1259" s="0" t="n">
        <v>2</v>
      </c>
      <c r="F1259" s="55" t="s">
        <v>587</v>
      </c>
      <c r="I1259" s="55" t="s">
        <v>162</v>
      </c>
      <c r="J1259" s="0" t="n">
        <v>69</v>
      </c>
      <c r="K1259" s="0" t="n">
        <v>69</v>
      </c>
      <c r="L1259" s="0" t="n">
        <v>273</v>
      </c>
      <c r="M1259" s="0" t="n">
        <v>676.84</v>
      </c>
      <c r="N1259" s="0" t="n">
        <v>68.78</v>
      </c>
      <c r="O1259" s="0" t="n">
        <v>48.88</v>
      </c>
      <c r="P1259" s="0" t="n">
        <v>6.36</v>
      </c>
      <c r="Q1259" s="0" t="n">
        <v>4.52</v>
      </c>
      <c r="R1259" s="0" t="n">
        <v>5084</v>
      </c>
      <c r="S1259" s="0" t="n">
        <v>10449</v>
      </c>
      <c r="T1259" s="0" t="n">
        <v>53.65</v>
      </c>
      <c r="U1259" s="0" t="n">
        <v>1362</v>
      </c>
      <c r="V1259" s="0" t="n">
        <v>1</v>
      </c>
      <c r="W1259" s="60" t="n">
        <v>46037</v>
      </c>
      <c r="X1259" s="55" t="n">
        <f aca="false">IF(I1259="Male",0,1)</f>
        <v>1</v>
      </c>
      <c r="Y1259" s="55" t="n">
        <f aca="false">IF(OR(I1259="DNB",I1259="Dry DNB"),1,0)</f>
        <v>0</v>
      </c>
      <c r="Z1259" s="55" t="n">
        <f aca="false">IF(ISNUMBER(W1259),A1259-W1259,"")</f>
        <v>272</v>
      </c>
      <c r="AA1259" s="55" t="n">
        <f aca="false">MATCH(A1259,DATAS,0)</f>
        <v>1</v>
      </c>
      <c r="AB1259" s="55" t="n">
        <f aca="false">IF(AND(E1259&gt;0,OR(AND(B1259&gt;=1,B1259&lt;=6),B1259=10)),1,0)</f>
        <v>0</v>
      </c>
      <c r="AC1259" s="55" t="n">
        <f aca="false">IF(AND(E1259&gt;0,B1259=10),1,0)</f>
        <v>0</v>
      </c>
      <c r="AD1259" s="0" t="str">
        <f aca="false">IF(AND(C1258=C1259,AA1258=AA1259-1),AB1258,"")</f>
        <v/>
      </c>
      <c r="AE1259" s="0" t="str">
        <f aca="false">IF(AND(C1258=C1259,AA1258=AA1259-1),AC1258,"")</f>
        <v/>
      </c>
      <c r="AF1259" s="0" t="str">
        <f aca="false">IF(AA1259=1,"",IF(AND(AB1259=1,AD1259&lt;&gt;1),1,0))</f>
        <v/>
      </c>
      <c r="AG1259" s="0" t="str">
        <f aca="false">IF(AA1259=1,"",IF(AND(AC1259=1,AE1259&lt;&gt;1),1,0))</f>
        <v/>
      </c>
      <c r="AH1259" s="60" t="str">
        <f aca="false">IF(AND(E1259&gt;0,AA1259&lt;2,NOT(AND(C1260=C1259,AA1260=AA1259+1))),INDEX(DATAS,AA1259+1),"")</f>
        <v/>
      </c>
      <c r="AI1259" s="60" t="str">
        <f aca="false">IF(AND(AC1259=1,AA1259&lt;2),IF(AND(C1260=C1259,AA1260=AA1259+1),IF(AC1260=1,"",INDEX(DATAS,AA1259+1)),INDEX(DATAS,AA1259+1)),"")</f>
        <v/>
      </c>
    </row>
    <row r="1260" customFormat="false" ht="15" hidden="false" customHeight="false" outlineLevel="0" collapsed="false">
      <c r="A1260" s="60" t="n">
        <v>46310</v>
      </c>
      <c r="B1260" s="0" t="n">
        <v>7</v>
      </c>
      <c r="C1260" s="0" t="n">
        <v>4484</v>
      </c>
      <c r="D1260" s="0" t="n">
        <v>292</v>
      </c>
      <c r="E1260" s="0" t="n">
        <v>2</v>
      </c>
      <c r="F1260" s="55" t="s">
        <v>587</v>
      </c>
      <c r="I1260" s="55" t="s">
        <v>162</v>
      </c>
      <c r="J1260" s="0" t="n">
        <v>69</v>
      </c>
      <c r="K1260" s="0" t="n">
        <v>69</v>
      </c>
      <c r="L1260" s="0" t="n">
        <v>274</v>
      </c>
      <c r="M1260" s="0" t="n">
        <v>676.84</v>
      </c>
      <c r="N1260" s="0" t="n">
        <v>68.78</v>
      </c>
      <c r="O1260" s="0" t="n">
        <v>48.88</v>
      </c>
      <c r="P1260" s="0" t="n">
        <v>6.36</v>
      </c>
      <c r="Q1260" s="0" t="n">
        <v>4.52</v>
      </c>
      <c r="T1260" s="0" t="n">
        <v>53.65</v>
      </c>
      <c r="U1260" s="0" t="n">
        <v>1363</v>
      </c>
      <c r="V1260" s="0" t="n">
        <v>1</v>
      </c>
      <c r="W1260" s="60" t="n">
        <v>46037</v>
      </c>
      <c r="X1260" s="55" t="n">
        <f aca="false">IF(I1260="Male",0,1)</f>
        <v>1</v>
      </c>
      <c r="Y1260" s="55" t="n">
        <f aca="false">IF(OR(I1260="DNB",I1260="Dry DNB"),1,0)</f>
        <v>0</v>
      </c>
      <c r="Z1260" s="55" t="n">
        <f aca="false">IF(ISNUMBER(W1260),A1260-W1260,"")</f>
        <v>273</v>
      </c>
      <c r="AA1260" s="55" t="n">
        <f aca="false">MATCH(A1260,DATAS,0)</f>
        <v>2</v>
      </c>
      <c r="AB1260" s="55" t="n">
        <f aca="false">IF(AND(E1260&gt;0,OR(AND(B1260&gt;=1,B1260&lt;=6),B1260=10)),1,0)</f>
        <v>0</v>
      </c>
      <c r="AC1260" s="55" t="n">
        <f aca="false">IF(AND(E1260&gt;0,B1260=10),1,0)</f>
        <v>0</v>
      </c>
      <c r="AD1260" s="55" t="n">
        <f aca="false">IF(AND(C1259=C1260,AA1259=AA1260-1),AB1259,"")</f>
        <v>0</v>
      </c>
      <c r="AE1260" s="55" t="n">
        <f aca="false">IF(AND(C1259=C1260,AA1259=AA1260-1),AC1259,"")</f>
        <v>0</v>
      </c>
      <c r="AF1260" s="55" t="n">
        <f aca="false">IF(AA1260=1,"",IF(AND(AB1260=1,AD1260&lt;&gt;1),1,0))</f>
        <v>0</v>
      </c>
      <c r="AG1260" s="55" t="n">
        <f aca="false">IF(AA1260=1,"",IF(AND(AC1260=1,AE1260&lt;&gt;1),1,0))</f>
        <v>0</v>
      </c>
      <c r="AH1260" s="60" t="str">
        <f aca="false">IF(AND(E1260&gt;0,AA1260&lt;2,NOT(AND(C1261=C1260,AA1261=AA1260+1))),INDEX(DATAS,AA1260+1),"")</f>
        <v/>
      </c>
      <c r="AI1260" s="60" t="str">
        <f aca="false">IF(AND(AC1260=1,AA1260&lt;2),IF(AND(C1261=C1260,AA1261=AA1260+1),IF(AC1261=1,"",INDEX(DATAS,AA1260+1)),INDEX(DATAS,AA1260+1)),"")</f>
        <v/>
      </c>
    </row>
    <row r="1261" customFormat="false" ht="15" hidden="false" customHeight="false" outlineLevel="0" collapsed="false">
      <c r="A1261" s="60" t="n">
        <v>46309</v>
      </c>
      <c r="B1261" s="0" t="n">
        <v>7</v>
      </c>
      <c r="C1261" s="0" t="n">
        <v>4485</v>
      </c>
      <c r="D1261" s="0" t="n">
        <v>381</v>
      </c>
      <c r="E1261" s="0" t="n">
        <v>2</v>
      </c>
      <c r="F1261" s="55" t="s">
        <v>588</v>
      </c>
      <c r="I1261" s="55" t="s">
        <v>162</v>
      </c>
      <c r="J1261" s="0" t="n">
        <v>158</v>
      </c>
      <c r="K1261" s="0" t="n">
        <v>67</v>
      </c>
      <c r="L1261" s="0" t="n">
        <v>245</v>
      </c>
      <c r="M1261" s="0" t="n">
        <v>836.79</v>
      </c>
      <c r="N1261" s="0" t="n">
        <v>45.33</v>
      </c>
      <c r="O1261" s="0" t="n">
        <v>30.57</v>
      </c>
      <c r="P1261" s="0" t="n">
        <v>4.9</v>
      </c>
      <c r="Q1261" s="0" t="n">
        <v>3.87</v>
      </c>
      <c r="R1261" s="0" t="n">
        <v>6285</v>
      </c>
      <c r="S1261" s="0" t="n">
        <v>12118</v>
      </c>
      <c r="T1261" s="0" t="n">
        <v>70.45</v>
      </c>
      <c r="U1261" s="0" t="n">
        <v>1361</v>
      </c>
      <c r="V1261" s="0" t="n">
        <v>4</v>
      </c>
      <c r="W1261" s="60" t="n">
        <v>46065</v>
      </c>
      <c r="X1261" s="55" t="n">
        <f aca="false">IF(I1261="Male",0,1)</f>
        <v>1</v>
      </c>
      <c r="Y1261" s="55" t="n">
        <f aca="false">IF(OR(I1261="DNB",I1261="Dry DNB"),1,0)</f>
        <v>0</v>
      </c>
      <c r="Z1261" s="55" t="n">
        <f aca="false">IF(ISNUMBER(W1261),A1261-W1261,"")</f>
        <v>244</v>
      </c>
      <c r="AA1261" s="55" t="n">
        <f aca="false">MATCH(A1261,DATAS,0)</f>
        <v>1</v>
      </c>
      <c r="AB1261" s="55" t="n">
        <f aca="false">IF(AND(E1261&gt;0,OR(AND(B1261&gt;=1,B1261&lt;=6),B1261=10)),1,0)</f>
        <v>0</v>
      </c>
      <c r="AC1261" s="55" t="n">
        <f aca="false">IF(AND(E1261&gt;0,B1261=10),1,0)</f>
        <v>0</v>
      </c>
      <c r="AD1261" s="0" t="str">
        <f aca="false">IF(AND(C1260=C1261,AA1260=AA1261-1),AB1260,"")</f>
        <v/>
      </c>
      <c r="AE1261" s="0" t="str">
        <f aca="false">IF(AND(C1260=C1261,AA1260=AA1261-1),AC1260,"")</f>
        <v/>
      </c>
      <c r="AF1261" s="0" t="str">
        <f aca="false">IF(AA1261=1,"",IF(AND(AB1261=1,AD1261&lt;&gt;1),1,0))</f>
        <v/>
      </c>
      <c r="AG1261" s="0" t="str">
        <f aca="false">IF(AA1261=1,"",IF(AND(AC1261=1,AE1261&lt;&gt;1),1,0))</f>
        <v/>
      </c>
      <c r="AH1261" s="60" t="str">
        <f aca="false">IF(AND(E1261&gt;0,AA1261&lt;2,NOT(AND(C1262=C1261,AA1262=AA1261+1))),INDEX(DATAS,AA1261+1),"")</f>
        <v/>
      </c>
      <c r="AI1261" s="60" t="str">
        <f aca="false">IF(AND(AC1261=1,AA1261&lt;2),IF(AND(C1262=C1261,AA1262=AA1261+1),IF(AC1262=1,"",INDEX(DATAS,AA1261+1)),INDEX(DATAS,AA1261+1)),"")</f>
        <v/>
      </c>
    </row>
    <row r="1262" customFormat="false" ht="15" hidden="false" customHeight="false" outlineLevel="0" collapsed="false">
      <c r="A1262" s="60" t="n">
        <v>46310</v>
      </c>
      <c r="B1262" s="0" t="n">
        <v>7</v>
      </c>
      <c r="C1262" s="0" t="n">
        <v>4485</v>
      </c>
      <c r="D1262" s="0" t="n">
        <v>381</v>
      </c>
      <c r="E1262" s="0" t="n">
        <v>2</v>
      </c>
      <c r="F1262" s="55" t="s">
        <v>588</v>
      </c>
      <c r="I1262" s="55" t="s">
        <v>162</v>
      </c>
      <c r="J1262" s="0" t="n">
        <v>158</v>
      </c>
      <c r="K1262" s="0" t="n">
        <v>67</v>
      </c>
      <c r="L1262" s="0" t="n">
        <v>246</v>
      </c>
      <c r="M1262" s="0" t="n">
        <v>836.79</v>
      </c>
      <c r="N1262" s="0" t="n">
        <v>45.33</v>
      </c>
      <c r="O1262" s="0" t="n">
        <v>30.57</v>
      </c>
      <c r="P1262" s="0" t="n">
        <v>4.9</v>
      </c>
      <c r="Q1262" s="0" t="n">
        <v>3.87</v>
      </c>
      <c r="T1262" s="0" t="n">
        <v>70.45</v>
      </c>
      <c r="U1262" s="0" t="n">
        <v>1362</v>
      </c>
      <c r="V1262" s="0" t="n">
        <v>4</v>
      </c>
      <c r="W1262" s="60" t="n">
        <v>46065</v>
      </c>
      <c r="X1262" s="55" t="n">
        <f aca="false">IF(I1262="Male",0,1)</f>
        <v>1</v>
      </c>
      <c r="Y1262" s="55" t="n">
        <f aca="false">IF(OR(I1262="DNB",I1262="Dry DNB"),1,0)</f>
        <v>0</v>
      </c>
      <c r="Z1262" s="55" t="n">
        <f aca="false">IF(ISNUMBER(W1262),A1262-W1262,"")</f>
        <v>245</v>
      </c>
      <c r="AA1262" s="55" t="n">
        <f aca="false">MATCH(A1262,DATAS,0)</f>
        <v>2</v>
      </c>
      <c r="AB1262" s="55" t="n">
        <f aca="false">IF(AND(E1262&gt;0,OR(AND(B1262&gt;=1,B1262&lt;=6),B1262=10)),1,0)</f>
        <v>0</v>
      </c>
      <c r="AC1262" s="55" t="n">
        <f aca="false">IF(AND(E1262&gt;0,B1262=10),1,0)</f>
        <v>0</v>
      </c>
      <c r="AD1262" s="55" t="n">
        <f aca="false">IF(AND(C1261=C1262,AA1261=AA1262-1),AB1261,"")</f>
        <v>0</v>
      </c>
      <c r="AE1262" s="55" t="n">
        <f aca="false">IF(AND(C1261=C1262,AA1261=AA1262-1),AC1261,"")</f>
        <v>0</v>
      </c>
      <c r="AF1262" s="55" t="n">
        <f aca="false">IF(AA1262=1,"",IF(AND(AB1262=1,AD1262&lt;&gt;1),1,0))</f>
        <v>0</v>
      </c>
      <c r="AG1262" s="55" t="n">
        <f aca="false">IF(AA1262=1,"",IF(AND(AC1262=1,AE1262&lt;&gt;1),1,0))</f>
        <v>0</v>
      </c>
      <c r="AH1262" s="60" t="str">
        <f aca="false">IF(AND(E1262&gt;0,AA1262&lt;2,NOT(AND(C1263=C1262,AA1263=AA1262+1))),INDEX(DATAS,AA1262+1),"")</f>
        <v/>
      </c>
      <c r="AI1262" s="60" t="str">
        <f aca="false">IF(AND(AC1262=1,AA1262&lt;2),IF(AND(C1263=C1262,AA1263=AA1262+1),IF(AC1263=1,"",INDEX(DATAS,AA1262+1)),INDEX(DATAS,AA1262+1)),"")</f>
        <v/>
      </c>
    </row>
    <row r="1263" customFormat="false" ht="15" hidden="false" customHeight="false" outlineLevel="0" collapsed="false">
      <c r="A1263" s="60" t="n">
        <v>46309</v>
      </c>
      <c r="B1263" s="0" t="n">
        <v>7</v>
      </c>
      <c r="C1263" s="0" t="n">
        <v>4488</v>
      </c>
      <c r="D1263" s="0" t="n">
        <v>319</v>
      </c>
      <c r="E1263" s="0" t="n">
        <v>2</v>
      </c>
      <c r="F1263" s="55" t="s">
        <v>589</v>
      </c>
      <c r="G1263" s="0" t="n">
        <v>9</v>
      </c>
      <c r="H1263" s="0" t="n">
        <v>19</v>
      </c>
      <c r="I1263" s="55" t="s">
        <v>162</v>
      </c>
      <c r="J1263" s="0" t="n">
        <v>124</v>
      </c>
      <c r="K1263" s="0" t="n">
        <v>68</v>
      </c>
      <c r="L1263" s="0" t="n">
        <v>196</v>
      </c>
      <c r="M1263" s="0" t="n">
        <v>-210.05</v>
      </c>
      <c r="N1263" s="0" t="n">
        <v>46.8</v>
      </c>
      <c r="O1263" s="0" t="n">
        <v>19.76</v>
      </c>
      <c r="P1263" s="0" t="n">
        <v>5.61</v>
      </c>
      <c r="Q1263" s="0" t="n">
        <v>4.28</v>
      </c>
      <c r="R1263" s="0" t="n">
        <v>5469</v>
      </c>
      <c r="S1263" s="0" t="n">
        <v>9563</v>
      </c>
      <c r="T1263" s="0" t="n">
        <v>59.25</v>
      </c>
      <c r="U1263" s="0" t="n">
        <v>1360</v>
      </c>
      <c r="V1263" s="0" t="n">
        <v>2</v>
      </c>
      <c r="W1263" s="60" t="n">
        <v>46114</v>
      </c>
      <c r="X1263" s="55" t="n">
        <f aca="false">IF(I1263="Male",0,1)</f>
        <v>1</v>
      </c>
      <c r="Y1263" s="55" t="n">
        <f aca="false">IF(OR(I1263="DNB",I1263="Dry DNB"),1,0)</f>
        <v>0</v>
      </c>
      <c r="Z1263" s="55" t="n">
        <f aca="false">IF(ISNUMBER(W1263),A1263-W1263,"")</f>
        <v>195</v>
      </c>
      <c r="AA1263" s="55" t="n">
        <f aca="false">MATCH(A1263,DATAS,0)</f>
        <v>1</v>
      </c>
      <c r="AB1263" s="55" t="n">
        <f aca="false">IF(AND(E1263&gt;0,OR(AND(B1263&gt;=1,B1263&lt;=6),B1263=10)),1,0)</f>
        <v>0</v>
      </c>
      <c r="AC1263" s="55" t="n">
        <f aca="false">IF(AND(E1263&gt;0,B1263=10),1,0)</f>
        <v>0</v>
      </c>
      <c r="AD1263" s="0" t="str">
        <f aca="false">IF(AND(C1262=C1263,AA1262=AA1263-1),AB1262,"")</f>
        <v/>
      </c>
      <c r="AE1263" s="0" t="str">
        <f aca="false">IF(AND(C1262=C1263,AA1262=AA1263-1),AC1262,"")</f>
        <v/>
      </c>
      <c r="AF1263" s="0" t="str">
        <f aca="false">IF(AA1263=1,"",IF(AND(AB1263=1,AD1263&lt;&gt;1),1,0))</f>
        <v/>
      </c>
      <c r="AG1263" s="0" t="str">
        <f aca="false">IF(AA1263=1,"",IF(AND(AC1263=1,AE1263&lt;&gt;1),1,0))</f>
        <v/>
      </c>
      <c r="AH1263" s="60" t="str">
        <f aca="false">IF(AND(E1263&gt;0,AA1263&lt;2,NOT(AND(C1264=C1263,AA1264=AA1263+1))),INDEX(DATAS,AA1263+1),"")</f>
        <v/>
      </c>
      <c r="AI1263" s="60" t="str">
        <f aca="false">IF(AND(AC1263=1,AA1263&lt;2),IF(AND(C1264=C1263,AA1264=AA1263+1),IF(AC1264=1,"",INDEX(DATAS,AA1263+1)),INDEX(DATAS,AA1263+1)),"")</f>
        <v/>
      </c>
    </row>
    <row r="1264" customFormat="false" ht="15" hidden="false" customHeight="false" outlineLevel="0" collapsed="false">
      <c r="A1264" s="60" t="n">
        <v>46310</v>
      </c>
      <c r="B1264" s="0" t="n">
        <v>7</v>
      </c>
      <c r="C1264" s="0" t="n">
        <v>4488</v>
      </c>
      <c r="D1264" s="0" t="n">
        <v>319</v>
      </c>
      <c r="E1264" s="0" t="n">
        <v>2</v>
      </c>
      <c r="F1264" s="55" t="s">
        <v>589</v>
      </c>
      <c r="H1264" s="0" t="n">
        <v>19</v>
      </c>
      <c r="I1264" s="55" t="s">
        <v>162</v>
      </c>
      <c r="J1264" s="0" t="n">
        <v>124</v>
      </c>
      <c r="K1264" s="0" t="n">
        <v>68</v>
      </c>
      <c r="L1264" s="0" t="n">
        <v>197</v>
      </c>
      <c r="M1264" s="0" t="n">
        <v>-210.05</v>
      </c>
      <c r="N1264" s="0" t="n">
        <v>46.8</v>
      </c>
      <c r="O1264" s="0" t="n">
        <v>19.76</v>
      </c>
      <c r="P1264" s="0" t="n">
        <v>5.61</v>
      </c>
      <c r="Q1264" s="0" t="n">
        <v>4.28</v>
      </c>
      <c r="T1264" s="0" t="n">
        <v>59.25</v>
      </c>
      <c r="U1264" s="0" t="n">
        <v>1361</v>
      </c>
      <c r="V1264" s="0" t="n">
        <v>2</v>
      </c>
      <c r="W1264" s="60" t="n">
        <v>46114</v>
      </c>
      <c r="X1264" s="55" t="n">
        <f aca="false">IF(I1264="Male",0,1)</f>
        <v>1</v>
      </c>
      <c r="Y1264" s="55" t="n">
        <f aca="false">IF(OR(I1264="DNB",I1264="Dry DNB"),1,0)</f>
        <v>0</v>
      </c>
      <c r="Z1264" s="55" t="n">
        <f aca="false">IF(ISNUMBER(W1264),A1264-W1264,"")</f>
        <v>196</v>
      </c>
      <c r="AA1264" s="55" t="n">
        <f aca="false">MATCH(A1264,DATAS,0)</f>
        <v>2</v>
      </c>
      <c r="AB1264" s="55" t="n">
        <f aca="false">IF(AND(E1264&gt;0,OR(AND(B1264&gt;=1,B1264&lt;=6),B1264=10)),1,0)</f>
        <v>0</v>
      </c>
      <c r="AC1264" s="55" t="n">
        <f aca="false">IF(AND(E1264&gt;0,B1264=10),1,0)</f>
        <v>0</v>
      </c>
      <c r="AD1264" s="55" t="n">
        <f aca="false">IF(AND(C1263=C1264,AA1263=AA1264-1),AB1263,"")</f>
        <v>0</v>
      </c>
      <c r="AE1264" s="55" t="n">
        <f aca="false">IF(AND(C1263=C1264,AA1263=AA1264-1),AC1263,"")</f>
        <v>0</v>
      </c>
      <c r="AF1264" s="55" t="n">
        <f aca="false">IF(AA1264=1,"",IF(AND(AB1264=1,AD1264&lt;&gt;1),1,0))</f>
        <v>0</v>
      </c>
      <c r="AG1264" s="55" t="n">
        <f aca="false">IF(AA1264=1,"",IF(AND(AC1264=1,AE1264&lt;&gt;1),1,0))</f>
        <v>0</v>
      </c>
      <c r="AH1264" s="60" t="str">
        <f aca="false">IF(AND(E1264&gt;0,AA1264&lt;2,NOT(AND(C1265=C1264,AA1265=AA1264+1))),INDEX(DATAS,AA1264+1),"")</f>
        <v/>
      </c>
      <c r="AI1264" s="60" t="str">
        <f aca="false">IF(AND(AC1264=1,AA1264&lt;2),IF(AND(C1265=C1264,AA1265=AA1264+1),IF(AC1265=1,"",INDEX(DATAS,AA1264+1)),INDEX(DATAS,AA1264+1)),"")</f>
        <v/>
      </c>
    </row>
    <row r="1265" customFormat="false" ht="15" hidden="false" customHeight="false" outlineLevel="0" collapsed="false">
      <c r="A1265" s="60" t="n">
        <v>46309</v>
      </c>
      <c r="B1265" s="0" t="n">
        <v>5</v>
      </c>
      <c r="C1265" s="0" t="n">
        <v>4489</v>
      </c>
      <c r="D1265" s="0" t="n">
        <v>306</v>
      </c>
      <c r="E1265" s="0" t="n">
        <v>2</v>
      </c>
      <c r="F1265" s="55" t="s">
        <v>590</v>
      </c>
      <c r="G1265" s="0" t="n">
        <v>38.8</v>
      </c>
      <c r="H1265" s="0" t="n">
        <v>37</v>
      </c>
      <c r="I1265" s="55" t="s">
        <v>157</v>
      </c>
      <c r="J1265" s="0" t="n">
        <v>145</v>
      </c>
      <c r="K1265" s="0" t="n">
        <v>68</v>
      </c>
      <c r="L1265" s="0" t="n">
        <v>161</v>
      </c>
      <c r="M1265" s="0" t="n">
        <v>725.92</v>
      </c>
      <c r="N1265" s="0" t="n">
        <v>20.43</v>
      </c>
      <c r="O1265" s="0" t="n">
        <v>17.03</v>
      </c>
      <c r="P1265" s="0" t="n">
        <v>3.73</v>
      </c>
      <c r="Q1265" s="0" t="n">
        <v>3.35</v>
      </c>
      <c r="R1265" s="0" t="n">
        <v>4801</v>
      </c>
      <c r="S1265" s="0" t="n">
        <v>10388</v>
      </c>
      <c r="T1265" s="0" t="n">
        <v>55.5</v>
      </c>
      <c r="U1265" s="0" t="n">
        <v>1359</v>
      </c>
      <c r="V1265" s="0" t="n">
        <v>3</v>
      </c>
      <c r="W1265" s="60" t="n">
        <v>46150</v>
      </c>
      <c r="X1265" s="55" t="n">
        <f aca="false">IF(I1265="Male",0,1)</f>
        <v>1</v>
      </c>
      <c r="Y1265" s="55" t="n">
        <f aca="false">IF(OR(I1265="DNB",I1265="Dry DNB"),1,0)</f>
        <v>0</v>
      </c>
      <c r="Z1265" s="55" t="n">
        <f aca="false">IF(ISNUMBER(W1265),A1265-W1265,"")</f>
        <v>159</v>
      </c>
      <c r="AA1265" s="55" t="n">
        <f aca="false">MATCH(A1265,DATAS,0)</f>
        <v>1</v>
      </c>
      <c r="AB1265" s="55" t="n">
        <f aca="false">IF(AND(E1265&gt;0,OR(AND(B1265&gt;=1,B1265&lt;=6),B1265=10)),1,0)</f>
        <v>1</v>
      </c>
      <c r="AC1265" s="55" t="n">
        <f aca="false">IF(AND(E1265&gt;0,B1265=10),1,0)</f>
        <v>0</v>
      </c>
      <c r="AD1265" s="0" t="str">
        <f aca="false">IF(AND(C1264=C1265,AA1264=AA1265-1),AB1264,"")</f>
        <v/>
      </c>
      <c r="AE1265" s="0" t="str">
        <f aca="false">IF(AND(C1264=C1265,AA1264=AA1265-1),AC1264,"")</f>
        <v/>
      </c>
      <c r="AF1265" s="0" t="str">
        <f aca="false">IF(AA1265=1,"",IF(AND(AB1265=1,AD1265&lt;&gt;1),1,0))</f>
        <v/>
      </c>
      <c r="AG1265" s="0" t="str">
        <f aca="false">IF(AA1265=1,"",IF(AND(AC1265=1,AE1265&lt;&gt;1),1,0))</f>
        <v/>
      </c>
      <c r="AH1265" s="60" t="str">
        <f aca="false">IF(AND(E1265&gt;0,AA1265&lt;2,NOT(AND(C1266=C1265,AA1266=AA1265+1))),INDEX(DATAS,AA1265+1),"")</f>
        <v/>
      </c>
      <c r="AI1265" s="60" t="str">
        <f aca="false">IF(AND(AC1265=1,AA1265&lt;2),IF(AND(C1266=C1265,AA1266=AA1265+1),IF(AC1266=1,"",INDEX(DATAS,AA1265+1)),INDEX(DATAS,AA1265+1)),"")</f>
        <v/>
      </c>
    </row>
    <row r="1266" customFormat="false" ht="15" hidden="false" customHeight="false" outlineLevel="0" collapsed="false">
      <c r="A1266" s="60" t="n">
        <v>46310</v>
      </c>
      <c r="B1266" s="0" t="n">
        <v>5</v>
      </c>
      <c r="C1266" s="0" t="n">
        <v>4489</v>
      </c>
      <c r="D1266" s="0" t="n">
        <v>307</v>
      </c>
      <c r="E1266" s="0" t="n">
        <v>2</v>
      </c>
      <c r="F1266" s="55" t="s">
        <v>590</v>
      </c>
      <c r="G1266" s="0" t="n">
        <v>36.2</v>
      </c>
      <c r="H1266" s="0" t="n">
        <v>37</v>
      </c>
      <c r="I1266" s="55" t="s">
        <v>157</v>
      </c>
      <c r="J1266" s="0" t="n">
        <v>145</v>
      </c>
      <c r="K1266" s="0" t="n">
        <v>68</v>
      </c>
      <c r="L1266" s="0" t="n">
        <v>162</v>
      </c>
      <c r="M1266" s="0" t="n">
        <v>725.92</v>
      </c>
      <c r="N1266" s="0" t="n">
        <v>20.43</v>
      </c>
      <c r="O1266" s="0" t="n">
        <v>17.03</v>
      </c>
      <c r="P1266" s="0" t="n">
        <v>3.73</v>
      </c>
      <c r="Q1266" s="0" t="n">
        <v>3.35</v>
      </c>
      <c r="T1266" s="0" t="n">
        <v>55.5</v>
      </c>
      <c r="U1266" s="0" t="n">
        <v>1360</v>
      </c>
      <c r="V1266" s="0" t="n">
        <v>3</v>
      </c>
      <c r="W1266" s="60" t="n">
        <v>46150</v>
      </c>
      <c r="X1266" s="55" t="n">
        <f aca="false">IF(I1266="Male",0,1)</f>
        <v>1</v>
      </c>
      <c r="Y1266" s="55" t="n">
        <f aca="false">IF(OR(I1266="DNB",I1266="Dry DNB"),1,0)</f>
        <v>0</v>
      </c>
      <c r="Z1266" s="55" t="n">
        <f aca="false">IF(ISNUMBER(W1266),A1266-W1266,"")</f>
        <v>160</v>
      </c>
      <c r="AA1266" s="55" t="n">
        <f aca="false">MATCH(A1266,DATAS,0)</f>
        <v>2</v>
      </c>
      <c r="AB1266" s="55" t="n">
        <f aca="false">IF(AND(E1266&gt;0,OR(AND(B1266&gt;=1,B1266&lt;=6),B1266=10)),1,0)</f>
        <v>1</v>
      </c>
      <c r="AC1266" s="55" t="n">
        <f aca="false">IF(AND(E1266&gt;0,B1266=10),1,0)</f>
        <v>0</v>
      </c>
      <c r="AD1266" s="55" t="n">
        <f aca="false">IF(AND(C1265=C1266,AA1265=AA1266-1),AB1265,"")</f>
        <v>1</v>
      </c>
      <c r="AE1266" s="55" t="n">
        <f aca="false">IF(AND(C1265=C1266,AA1265=AA1266-1),AC1265,"")</f>
        <v>0</v>
      </c>
      <c r="AF1266" s="55" t="n">
        <f aca="false">IF(AA1266=1,"",IF(AND(AB1266=1,AD1266&lt;&gt;1),1,0))</f>
        <v>0</v>
      </c>
      <c r="AG1266" s="55" t="n">
        <f aca="false">IF(AA1266=1,"",IF(AND(AC1266=1,AE1266&lt;&gt;1),1,0))</f>
        <v>0</v>
      </c>
      <c r="AH1266" s="60" t="str">
        <f aca="false">IF(AND(E1266&gt;0,AA1266&lt;2,NOT(AND(C1267=C1266,AA1267=AA1266+1))),INDEX(DATAS,AA1266+1),"")</f>
        <v/>
      </c>
      <c r="AI1266" s="60" t="str">
        <f aca="false">IF(AND(AC1266=1,AA1266&lt;2),IF(AND(C1267=C1266,AA1267=AA1266+1),IF(AC1267=1,"",INDEX(DATAS,AA1266+1)),INDEX(DATAS,AA1266+1)),"")</f>
        <v/>
      </c>
    </row>
    <row r="1267" customFormat="false" ht="15" hidden="false" customHeight="false" outlineLevel="0" collapsed="false">
      <c r="A1267" s="60" t="n">
        <v>46309</v>
      </c>
      <c r="B1267" s="0" t="n">
        <v>2</v>
      </c>
      <c r="C1267" s="0" t="n">
        <v>4490</v>
      </c>
      <c r="D1267" s="0" t="n">
        <v>49</v>
      </c>
      <c r="E1267" s="0" t="n">
        <v>3</v>
      </c>
      <c r="F1267" s="55" t="s">
        <v>590</v>
      </c>
      <c r="G1267" s="0" t="n">
        <v>60.8</v>
      </c>
      <c r="H1267" s="0" t="n">
        <v>57</v>
      </c>
      <c r="I1267" s="55" t="s">
        <v>166</v>
      </c>
      <c r="J1267" s="0" t="n">
        <v>49</v>
      </c>
      <c r="M1267" s="0" t="n">
        <v>1000.09</v>
      </c>
      <c r="N1267" s="0" t="n">
        <v>39.58</v>
      </c>
      <c r="O1267" s="0" t="n">
        <v>31.55</v>
      </c>
      <c r="P1267" s="0" t="n">
        <v>3.9</v>
      </c>
      <c r="Q1267" s="0" t="n">
        <v>3.28</v>
      </c>
      <c r="R1267" s="0" t="n">
        <v>4683</v>
      </c>
      <c r="S1267" s="0" t="n">
        <v>9414</v>
      </c>
      <c r="U1267" s="0" t="n">
        <v>1359</v>
      </c>
      <c r="V1267" s="0" t="n">
        <v>0</v>
      </c>
      <c r="X1267" s="55" t="n">
        <f aca="false">IF(I1267="Male",0,1)</f>
        <v>1</v>
      </c>
      <c r="Y1267" s="55" t="n">
        <f aca="false">IF(OR(I1267="DNB",I1267="Dry DNB"),1,0)</f>
        <v>0</v>
      </c>
      <c r="Z1267" s="0" t="str">
        <f aca="false">IF(ISNUMBER(W1267),A1267-W1267,"")</f>
        <v/>
      </c>
      <c r="AA1267" s="55" t="n">
        <f aca="false">MATCH(A1267,DATAS,0)</f>
        <v>1</v>
      </c>
      <c r="AB1267" s="55" t="n">
        <f aca="false">IF(AND(E1267&gt;0,OR(AND(B1267&gt;=1,B1267&lt;=6),B1267=10)),1,0)</f>
        <v>1</v>
      </c>
      <c r="AC1267" s="55" t="n">
        <f aca="false">IF(AND(E1267&gt;0,B1267=10),1,0)</f>
        <v>0</v>
      </c>
      <c r="AD1267" s="0" t="str">
        <f aca="false">IF(AND(C1266=C1267,AA1266=AA1267-1),AB1266,"")</f>
        <v/>
      </c>
      <c r="AE1267" s="0" t="str">
        <f aca="false">IF(AND(C1266=C1267,AA1266=AA1267-1),AC1266,"")</f>
        <v/>
      </c>
      <c r="AF1267" s="0" t="str">
        <f aca="false">IF(AA1267=1,"",IF(AND(AB1267=1,AD1267&lt;&gt;1),1,0))</f>
        <v/>
      </c>
      <c r="AG1267" s="0" t="str">
        <f aca="false">IF(AA1267=1,"",IF(AND(AC1267=1,AE1267&lt;&gt;1),1,0))</f>
        <v/>
      </c>
      <c r="AH1267" s="60" t="str">
        <f aca="false">IF(AND(E1267&gt;0,AA1267&lt;2,NOT(AND(C1268=C1267,AA1268=AA1267+1))),INDEX(DATAS,AA1267+1),"")</f>
        <v/>
      </c>
      <c r="AI1267" s="60" t="str">
        <f aca="false">IF(AND(AC1267=1,AA1267&lt;2),IF(AND(C1268=C1267,AA1268=AA1267+1),IF(AC1268=1,"",INDEX(DATAS,AA1267+1)),INDEX(DATAS,AA1267+1)),"")</f>
        <v/>
      </c>
    </row>
    <row r="1268" customFormat="false" ht="15" hidden="false" customHeight="false" outlineLevel="0" collapsed="false">
      <c r="A1268" s="60" t="n">
        <v>46310</v>
      </c>
      <c r="B1268" s="0" t="n">
        <v>2</v>
      </c>
      <c r="C1268" s="0" t="n">
        <v>4490</v>
      </c>
      <c r="D1268" s="0" t="n">
        <v>50</v>
      </c>
      <c r="E1268" s="0" t="n">
        <v>3</v>
      </c>
      <c r="F1268" s="55" t="s">
        <v>590</v>
      </c>
      <c r="G1268" s="0" t="n">
        <v>63.4</v>
      </c>
      <c r="H1268" s="0" t="n">
        <v>59</v>
      </c>
      <c r="I1268" s="55" t="s">
        <v>166</v>
      </c>
      <c r="J1268" s="0" t="n">
        <v>50</v>
      </c>
      <c r="M1268" s="0" t="n">
        <v>1000.09</v>
      </c>
      <c r="N1268" s="0" t="n">
        <v>39.58</v>
      </c>
      <c r="O1268" s="0" t="n">
        <v>31.55</v>
      </c>
      <c r="P1268" s="0" t="n">
        <v>3.9</v>
      </c>
      <c r="Q1268" s="0" t="n">
        <v>3.28</v>
      </c>
      <c r="U1268" s="0" t="n">
        <v>1360</v>
      </c>
      <c r="V1268" s="0" t="n">
        <v>0</v>
      </c>
      <c r="X1268" s="55" t="n">
        <f aca="false">IF(I1268="Male",0,1)</f>
        <v>1</v>
      </c>
      <c r="Y1268" s="55" t="n">
        <f aca="false">IF(OR(I1268="DNB",I1268="Dry DNB"),1,0)</f>
        <v>0</v>
      </c>
      <c r="Z1268" s="0" t="str">
        <f aca="false">IF(ISNUMBER(W1268),A1268-W1268,"")</f>
        <v/>
      </c>
      <c r="AA1268" s="55" t="n">
        <f aca="false">MATCH(A1268,DATAS,0)</f>
        <v>2</v>
      </c>
      <c r="AB1268" s="55" t="n">
        <f aca="false">IF(AND(E1268&gt;0,OR(AND(B1268&gt;=1,B1268&lt;=6),B1268=10)),1,0)</f>
        <v>1</v>
      </c>
      <c r="AC1268" s="55" t="n">
        <f aca="false">IF(AND(E1268&gt;0,B1268=10),1,0)</f>
        <v>0</v>
      </c>
      <c r="AD1268" s="55" t="n">
        <f aca="false">IF(AND(C1267=C1268,AA1267=AA1268-1),AB1267,"")</f>
        <v>1</v>
      </c>
      <c r="AE1268" s="55" t="n">
        <f aca="false">IF(AND(C1267=C1268,AA1267=AA1268-1),AC1267,"")</f>
        <v>0</v>
      </c>
      <c r="AF1268" s="55" t="n">
        <f aca="false">IF(AA1268=1,"",IF(AND(AB1268=1,AD1268&lt;&gt;1),1,0))</f>
        <v>0</v>
      </c>
      <c r="AG1268" s="55" t="n">
        <f aca="false">IF(AA1268=1,"",IF(AND(AC1268=1,AE1268&lt;&gt;1),1,0))</f>
        <v>0</v>
      </c>
      <c r="AH1268" s="60" t="str">
        <f aca="false">IF(AND(E1268&gt;0,AA1268&lt;2,NOT(AND(C1269=C1268,AA1269=AA1268+1))),INDEX(DATAS,AA1268+1),"")</f>
        <v/>
      </c>
      <c r="AI1268" s="60" t="str">
        <f aca="false">IF(AND(AC1268=1,AA1268&lt;2),IF(AND(C1269=C1268,AA1269=AA1268+1),IF(AC1269=1,"",INDEX(DATAS,AA1268+1)),INDEX(DATAS,AA1268+1)),"")</f>
        <v/>
      </c>
    </row>
    <row r="1269" customFormat="false" ht="15" hidden="false" customHeight="false" outlineLevel="0" collapsed="false">
      <c r="A1269" s="60" t="n">
        <v>46309</v>
      </c>
      <c r="B1269" s="0" t="n">
        <v>2</v>
      </c>
      <c r="C1269" s="0" t="n">
        <v>4491</v>
      </c>
      <c r="D1269" s="0" t="n">
        <v>11</v>
      </c>
      <c r="E1269" s="0" t="n">
        <v>3</v>
      </c>
      <c r="F1269" s="55" t="s">
        <v>590</v>
      </c>
      <c r="G1269" s="0" t="n">
        <v>36.2</v>
      </c>
      <c r="H1269" s="0" t="n">
        <v>32</v>
      </c>
      <c r="I1269" s="55" t="s">
        <v>166</v>
      </c>
      <c r="J1269" s="0" t="n">
        <v>11</v>
      </c>
      <c r="M1269" s="0" t="n">
        <v>538.34</v>
      </c>
      <c r="N1269" s="0" t="n">
        <v>45.5</v>
      </c>
      <c r="O1269" s="0" t="n">
        <v>35.31</v>
      </c>
      <c r="R1269" s="0" t="n">
        <v>2541</v>
      </c>
      <c r="S1269" s="0" t="n">
        <v>5107</v>
      </c>
      <c r="U1269" s="0" t="n">
        <v>1359</v>
      </c>
      <c r="V1269" s="0" t="n">
        <v>0</v>
      </c>
      <c r="X1269" s="55" t="n">
        <f aca="false">IF(I1269="Male",0,1)</f>
        <v>1</v>
      </c>
      <c r="Y1269" s="55" t="n">
        <f aca="false">IF(OR(I1269="DNB",I1269="Dry DNB"),1,0)</f>
        <v>0</v>
      </c>
      <c r="Z1269" s="0" t="str">
        <f aca="false">IF(ISNUMBER(W1269),A1269-W1269,"")</f>
        <v/>
      </c>
      <c r="AA1269" s="55" t="n">
        <f aca="false">MATCH(A1269,DATAS,0)</f>
        <v>1</v>
      </c>
      <c r="AB1269" s="55" t="n">
        <f aca="false">IF(AND(E1269&gt;0,OR(AND(B1269&gt;=1,B1269&lt;=6),B1269=10)),1,0)</f>
        <v>1</v>
      </c>
      <c r="AC1269" s="55" t="n">
        <f aca="false">IF(AND(E1269&gt;0,B1269=10),1,0)</f>
        <v>0</v>
      </c>
      <c r="AD1269" s="0" t="str">
        <f aca="false">IF(AND(C1268=C1269,AA1268=AA1269-1),AB1268,"")</f>
        <v/>
      </c>
      <c r="AE1269" s="0" t="str">
        <f aca="false">IF(AND(C1268=C1269,AA1268=AA1269-1),AC1268,"")</f>
        <v/>
      </c>
      <c r="AF1269" s="0" t="str">
        <f aca="false">IF(AA1269=1,"",IF(AND(AB1269=1,AD1269&lt;&gt;1),1,0))</f>
        <v/>
      </c>
      <c r="AG1269" s="0" t="str">
        <f aca="false">IF(AA1269=1,"",IF(AND(AC1269=1,AE1269&lt;&gt;1),1,0))</f>
        <v/>
      </c>
      <c r="AH1269" s="60" t="str">
        <f aca="false">IF(AND(E1269&gt;0,AA1269&lt;2,NOT(AND(C1270=C1269,AA1270=AA1269+1))),INDEX(DATAS,AA1269+1),"")</f>
        <v/>
      </c>
      <c r="AI1269" s="60" t="str">
        <f aca="false">IF(AND(AC1269=1,AA1269&lt;2),IF(AND(C1270=C1269,AA1270=AA1269+1),IF(AC1270=1,"",INDEX(DATAS,AA1269+1)),INDEX(DATAS,AA1269+1)),"")</f>
        <v/>
      </c>
    </row>
    <row r="1270" customFormat="false" ht="15" hidden="false" customHeight="false" outlineLevel="0" collapsed="false">
      <c r="A1270" s="60" t="n">
        <v>46310</v>
      </c>
      <c r="B1270" s="0" t="n">
        <v>2</v>
      </c>
      <c r="C1270" s="0" t="n">
        <v>4491</v>
      </c>
      <c r="D1270" s="0" t="n">
        <v>12</v>
      </c>
      <c r="E1270" s="0" t="n">
        <v>3</v>
      </c>
      <c r="F1270" s="55" t="s">
        <v>590</v>
      </c>
      <c r="G1270" s="0" t="n">
        <v>32</v>
      </c>
      <c r="H1270" s="0" t="n">
        <v>33</v>
      </c>
      <c r="I1270" s="55" t="s">
        <v>166</v>
      </c>
      <c r="J1270" s="0" t="n">
        <v>12</v>
      </c>
      <c r="M1270" s="0" t="n">
        <v>538.34</v>
      </c>
      <c r="N1270" s="0" t="n">
        <v>45.5</v>
      </c>
      <c r="O1270" s="0" t="n">
        <v>35.31</v>
      </c>
      <c r="U1270" s="0" t="n">
        <v>1360</v>
      </c>
      <c r="V1270" s="0" t="n">
        <v>0</v>
      </c>
      <c r="X1270" s="55" t="n">
        <f aca="false">IF(I1270="Male",0,1)</f>
        <v>1</v>
      </c>
      <c r="Y1270" s="55" t="n">
        <f aca="false">IF(OR(I1270="DNB",I1270="Dry DNB"),1,0)</f>
        <v>0</v>
      </c>
      <c r="Z1270" s="0" t="str">
        <f aca="false">IF(ISNUMBER(W1270),A1270-W1270,"")</f>
        <v/>
      </c>
      <c r="AA1270" s="55" t="n">
        <f aca="false">MATCH(A1270,DATAS,0)</f>
        <v>2</v>
      </c>
      <c r="AB1270" s="55" t="n">
        <f aca="false">IF(AND(E1270&gt;0,OR(AND(B1270&gt;=1,B1270&lt;=6),B1270=10)),1,0)</f>
        <v>1</v>
      </c>
      <c r="AC1270" s="55" t="n">
        <f aca="false">IF(AND(E1270&gt;0,B1270=10),1,0)</f>
        <v>0</v>
      </c>
      <c r="AD1270" s="55" t="n">
        <f aca="false">IF(AND(C1269=C1270,AA1269=AA1270-1),AB1269,"")</f>
        <v>1</v>
      </c>
      <c r="AE1270" s="55" t="n">
        <f aca="false">IF(AND(C1269=C1270,AA1269=AA1270-1),AC1269,"")</f>
        <v>0</v>
      </c>
      <c r="AF1270" s="55" t="n">
        <f aca="false">IF(AA1270=1,"",IF(AND(AB1270=1,AD1270&lt;&gt;1),1,0))</f>
        <v>0</v>
      </c>
      <c r="AG1270" s="55" t="n">
        <f aca="false">IF(AA1270=1,"",IF(AND(AC1270=1,AE1270&lt;&gt;1),1,0))</f>
        <v>0</v>
      </c>
      <c r="AH1270" s="60" t="str">
        <f aca="false">IF(AND(E1270&gt;0,AA1270&lt;2,NOT(AND(C1271=C1270,AA1271=AA1270+1))),INDEX(DATAS,AA1270+1),"")</f>
        <v/>
      </c>
      <c r="AI1270" s="60" t="str">
        <f aca="false">IF(AND(AC1270=1,AA1270&lt;2),IF(AND(C1271=C1270,AA1271=AA1270+1),IF(AC1271=1,"",INDEX(DATAS,AA1270+1)),INDEX(DATAS,AA1270+1)),"")</f>
        <v/>
      </c>
    </row>
    <row r="1271" customFormat="false" ht="15" hidden="false" customHeight="false" outlineLevel="0" collapsed="false">
      <c r="A1271" s="60" t="n">
        <v>46309</v>
      </c>
      <c r="B1271" s="0" t="n">
        <v>6</v>
      </c>
      <c r="C1271" s="0" t="n">
        <v>4492</v>
      </c>
      <c r="D1271" s="0" t="n">
        <v>264</v>
      </c>
      <c r="E1271" s="0" t="n">
        <v>2</v>
      </c>
      <c r="F1271" s="55" t="s">
        <v>591</v>
      </c>
      <c r="G1271" s="0" t="n">
        <v>29</v>
      </c>
      <c r="H1271" s="0" t="n">
        <v>25</v>
      </c>
      <c r="I1271" s="55" t="s">
        <v>157</v>
      </c>
      <c r="J1271" s="0" t="n">
        <v>68</v>
      </c>
      <c r="K1271" s="0" t="n">
        <v>68</v>
      </c>
      <c r="L1271" s="0" t="n">
        <v>196</v>
      </c>
      <c r="M1271" s="0" t="n">
        <v>755.7</v>
      </c>
      <c r="N1271" s="0" t="n">
        <v>17.83</v>
      </c>
      <c r="O1271" s="0" t="n">
        <v>24.51</v>
      </c>
      <c r="P1271" s="0" t="n">
        <v>3.05</v>
      </c>
      <c r="Q1271" s="0" t="n">
        <v>3.22</v>
      </c>
      <c r="R1271" s="0" t="n">
        <v>4882</v>
      </c>
      <c r="S1271" s="0" t="n">
        <v>9746</v>
      </c>
      <c r="T1271" s="0" t="n">
        <v>57.9</v>
      </c>
      <c r="U1271" s="0" t="n">
        <v>1358</v>
      </c>
      <c r="V1271" s="0" t="n">
        <v>1</v>
      </c>
      <c r="W1271" s="60" t="n">
        <v>46114</v>
      </c>
      <c r="X1271" s="55" t="n">
        <f aca="false">IF(I1271="Male",0,1)</f>
        <v>1</v>
      </c>
      <c r="Y1271" s="55" t="n">
        <f aca="false">IF(OR(I1271="DNB",I1271="Dry DNB"),1,0)</f>
        <v>0</v>
      </c>
      <c r="Z1271" s="55" t="n">
        <f aca="false">IF(ISNUMBER(W1271),A1271-W1271,"")</f>
        <v>195</v>
      </c>
      <c r="AA1271" s="55" t="n">
        <f aca="false">MATCH(A1271,DATAS,0)</f>
        <v>1</v>
      </c>
      <c r="AB1271" s="55" t="n">
        <f aca="false">IF(AND(E1271&gt;0,OR(AND(B1271&gt;=1,B1271&lt;=6),B1271=10)),1,0)</f>
        <v>1</v>
      </c>
      <c r="AC1271" s="55" t="n">
        <f aca="false">IF(AND(E1271&gt;0,B1271=10),1,0)</f>
        <v>0</v>
      </c>
      <c r="AD1271" s="0" t="str">
        <f aca="false">IF(AND(C1270=C1271,AA1270=AA1271-1),AB1270,"")</f>
        <v/>
      </c>
      <c r="AE1271" s="0" t="str">
        <f aca="false">IF(AND(C1270=C1271,AA1270=AA1271-1),AC1270,"")</f>
        <v/>
      </c>
      <c r="AF1271" s="0" t="str">
        <f aca="false">IF(AA1271=1,"",IF(AND(AB1271=1,AD1271&lt;&gt;1),1,0))</f>
        <v/>
      </c>
      <c r="AG1271" s="0" t="str">
        <f aca="false">IF(AA1271=1,"",IF(AND(AC1271=1,AE1271&lt;&gt;1),1,0))</f>
        <v/>
      </c>
      <c r="AH1271" s="60" t="str">
        <f aca="false">IF(AND(E1271&gt;0,AA1271&lt;2,NOT(AND(C1272=C1271,AA1272=AA1271+1))),INDEX(DATAS,AA1271+1),"")</f>
        <v/>
      </c>
      <c r="AI1271" s="60" t="str">
        <f aca="false">IF(AND(AC1271=1,AA1271&lt;2),IF(AND(C1272=C1271,AA1272=AA1271+1),IF(AC1272=1,"",INDEX(DATAS,AA1271+1)),INDEX(DATAS,AA1271+1)),"")</f>
        <v/>
      </c>
    </row>
    <row r="1272" customFormat="false" ht="15" hidden="false" customHeight="false" outlineLevel="0" collapsed="false">
      <c r="A1272" s="60" t="n">
        <v>46310</v>
      </c>
      <c r="B1272" s="0" t="n">
        <v>6</v>
      </c>
      <c r="C1272" s="0" t="n">
        <v>4492</v>
      </c>
      <c r="D1272" s="0" t="n">
        <v>265</v>
      </c>
      <c r="E1272" s="0" t="n">
        <v>2</v>
      </c>
      <c r="F1272" s="55" t="s">
        <v>591</v>
      </c>
      <c r="G1272" s="0" t="n">
        <v>27</v>
      </c>
      <c r="H1272" s="0" t="n">
        <v>24</v>
      </c>
      <c r="I1272" s="55" t="s">
        <v>157</v>
      </c>
      <c r="J1272" s="0" t="n">
        <v>68</v>
      </c>
      <c r="K1272" s="0" t="n">
        <v>68</v>
      </c>
      <c r="L1272" s="0" t="n">
        <v>197</v>
      </c>
      <c r="M1272" s="0" t="n">
        <v>755.7</v>
      </c>
      <c r="N1272" s="0" t="n">
        <v>17.83</v>
      </c>
      <c r="O1272" s="0" t="n">
        <v>24.51</v>
      </c>
      <c r="P1272" s="0" t="n">
        <v>3.05</v>
      </c>
      <c r="Q1272" s="0" t="n">
        <v>3.22</v>
      </c>
      <c r="T1272" s="0" t="n">
        <v>57.9</v>
      </c>
      <c r="U1272" s="0" t="n">
        <v>1359</v>
      </c>
      <c r="V1272" s="0" t="n">
        <v>1</v>
      </c>
      <c r="W1272" s="60" t="n">
        <v>46114</v>
      </c>
      <c r="X1272" s="55" t="n">
        <f aca="false">IF(I1272="Male",0,1)</f>
        <v>1</v>
      </c>
      <c r="Y1272" s="55" t="n">
        <f aca="false">IF(OR(I1272="DNB",I1272="Dry DNB"),1,0)</f>
        <v>0</v>
      </c>
      <c r="Z1272" s="55" t="n">
        <f aca="false">IF(ISNUMBER(W1272),A1272-W1272,"")</f>
        <v>196</v>
      </c>
      <c r="AA1272" s="55" t="n">
        <f aca="false">MATCH(A1272,DATAS,0)</f>
        <v>2</v>
      </c>
      <c r="AB1272" s="55" t="n">
        <f aca="false">IF(AND(E1272&gt;0,OR(AND(B1272&gt;=1,B1272&lt;=6),B1272=10)),1,0)</f>
        <v>1</v>
      </c>
      <c r="AC1272" s="55" t="n">
        <f aca="false">IF(AND(E1272&gt;0,B1272=10),1,0)</f>
        <v>0</v>
      </c>
      <c r="AD1272" s="55" t="n">
        <f aca="false">IF(AND(C1271=C1272,AA1271=AA1272-1),AB1271,"")</f>
        <v>1</v>
      </c>
      <c r="AE1272" s="55" t="n">
        <f aca="false">IF(AND(C1271=C1272,AA1271=AA1272-1),AC1271,"")</f>
        <v>0</v>
      </c>
      <c r="AF1272" s="55" t="n">
        <f aca="false">IF(AA1272=1,"",IF(AND(AB1272=1,AD1272&lt;&gt;1),1,0))</f>
        <v>0</v>
      </c>
      <c r="AG1272" s="55" t="n">
        <f aca="false">IF(AA1272=1,"",IF(AND(AC1272=1,AE1272&lt;&gt;1),1,0))</f>
        <v>0</v>
      </c>
      <c r="AH1272" s="60" t="str">
        <f aca="false">IF(AND(E1272&gt;0,AA1272&lt;2,NOT(AND(C1273=C1272,AA1273=AA1272+1))),INDEX(DATAS,AA1272+1),"")</f>
        <v/>
      </c>
      <c r="AI1272" s="60" t="str">
        <f aca="false">IF(AND(AC1272=1,AA1272&lt;2),IF(AND(C1273=C1272,AA1273=AA1272+1),IF(AC1273=1,"",INDEX(DATAS,AA1272+1)),INDEX(DATAS,AA1272+1)),"")</f>
        <v/>
      </c>
    </row>
    <row r="1273" customFormat="false" ht="15" hidden="false" customHeight="false" outlineLevel="0" collapsed="false">
      <c r="A1273" s="60" t="n">
        <v>46309</v>
      </c>
      <c r="B1273" s="0" t="n">
        <v>5</v>
      </c>
      <c r="C1273" s="0" t="n">
        <v>4498</v>
      </c>
      <c r="D1273" s="0" t="n">
        <v>326</v>
      </c>
      <c r="E1273" s="0" t="n">
        <v>2</v>
      </c>
      <c r="F1273" s="55" t="s">
        <v>592</v>
      </c>
      <c r="G1273" s="0" t="n">
        <v>39.8</v>
      </c>
      <c r="H1273" s="0" t="n">
        <v>33</v>
      </c>
      <c r="I1273" s="55" t="s">
        <v>157</v>
      </c>
      <c r="J1273" s="0" t="n">
        <v>228</v>
      </c>
      <c r="K1273" s="0" t="n">
        <v>67</v>
      </c>
      <c r="L1273" s="0" t="n">
        <v>98</v>
      </c>
      <c r="M1273" s="0" t="n">
        <v>1095.04</v>
      </c>
      <c r="N1273" s="0" t="n">
        <v>28.6</v>
      </c>
      <c r="O1273" s="0" t="n">
        <v>29.86</v>
      </c>
      <c r="P1273" s="0" t="n">
        <v>4.75</v>
      </c>
      <c r="Q1273" s="0" t="n">
        <v>3.82</v>
      </c>
      <c r="R1273" s="0" t="n">
        <v>5801</v>
      </c>
      <c r="S1273" s="0" t="n">
        <v>11764</v>
      </c>
      <c r="T1273" s="0" t="n">
        <v>61.5</v>
      </c>
      <c r="U1273" s="0" t="n">
        <v>1352</v>
      </c>
      <c r="V1273" s="0" t="n">
        <v>5</v>
      </c>
      <c r="W1273" s="60" t="n">
        <v>46214</v>
      </c>
      <c r="X1273" s="55" t="n">
        <f aca="false">IF(I1273="Male",0,1)</f>
        <v>1</v>
      </c>
      <c r="Y1273" s="55" t="n">
        <f aca="false">IF(OR(I1273="DNB",I1273="Dry DNB"),1,0)</f>
        <v>0</v>
      </c>
      <c r="Z1273" s="55" t="n">
        <f aca="false">IF(ISNUMBER(W1273),A1273-W1273,"")</f>
        <v>95</v>
      </c>
      <c r="AA1273" s="55" t="n">
        <f aca="false">MATCH(A1273,DATAS,0)</f>
        <v>1</v>
      </c>
      <c r="AB1273" s="55" t="n">
        <f aca="false">IF(AND(E1273&gt;0,OR(AND(B1273&gt;=1,B1273&lt;=6),B1273=10)),1,0)</f>
        <v>1</v>
      </c>
      <c r="AC1273" s="55" t="n">
        <f aca="false">IF(AND(E1273&gt;0,B1273=10),1,0)</f>
        <v>0</v>
      </c>
      <c r="AD1273" s="0" t="str">
        <f aca="false">IF(AND(C1272=C1273,AA1272=AA1273-1),AB1272,"")</f>
        <v/>
      </c>
      <c r="AE1273" s="0" t="str">
        <f aca="false">IF(AND(C1272=C1273,AA1272=AA1273-1),AC1272,"")</f>
        <v/>
      </c>
      <c r="AF1273" s="0" t="str">
        <f aca="false">IF(AA1273=1,"",IF(AND(AB1273=1,AD1273&lt;&gt;1),1,0))</f>
        <v/>
      </c>
      <c r="AG1273" s="0" t="str">
        <f aca="false">IF(AA1273=1,"",IF(AND(AC1273=1,AE1273&lt;&gt;1),1,0))</f>
        <v/>
      </c>
      <c r="AH1273" s="60" t="str">
        <f aca="false">IF(AND(E1273&gt;0,AA1273&lt;2,NOT(AND(C1274=C1273,AA1274=AA1273+1))),INDEX(DATAS,AA1273+1),"")</f>
        <v/>
      </c>
      <c r="AI1273" s="60" t="str">
        <f aca="false">IF(AND(AC1273=1,AA1273&lt;2),IF(AND(C1274=C1273,AA1274=AA1273+1),IF(AC1274=1,"",INDEX(DATAS,AA1273+1)),INDEX(DATAS,AA1273+1)),"")</f>
        <v/>
      </c>
    </row>
    <row r="1274" customFormat="false" ht="15" hidden="false" customHeight="false" outlineLevel="0" collapsed="false">
      <c r="A1274" s="60" t="n">
        <v>46310</v>
      </c>
      <c r="B1274" s="0" t="n">
        <v>5</v>
      </c>
      <c r="C1274" s="0" t="n">
        <v>4498</v>
      </c>
      <c r="D1274" s="0" t="n">
        <v>327</v>
      </c>
      <c r="E1274" s="0" t="n">
        <v>2</v>
      </c>
      <c r="F1274" s="55" t="s">
        <v>592</v>
      </c>
      <c r="G1274" s="0" t="n">
        <v>44.8</v>
      </c>
      <c r="H1274" s="0" t="n">
        <v>35</v>
      </c>
      <c r="I1274" s="55" t="s">
        <v>157</v>
      </c>
      <c r="J1274" s="0" t="n">
        <v>228</v>
      </c>
      <c r="K1274" s="0" t="n">
        <v>67</v>
      </c>
      <c r="L1274" s="0" t="n">
        <v>99</v>
      </c>
      <c r="M1274" s="0" t="n">
        <v>1095.04</v>
      </c>
      <c r="N1274" s="0" t="n">
        <v>28.6</v>
      </c>
      <c r="O1274" s="0" t="n">
        <v>29.86</v>
      </c>
      <c r="P1274" s="0" t="n">
        <v>4.75</v>
      </c>
      <c r="Q1274" s="0" t="n">
        <v>3.82</v>
      </c>
      <c r="T1274" s="0" t="n">
        <v>61.5</v>
      </c>
      <c r="U1274" s="0" t="n">
        <v>1353</v>
      </c>
      <c r="V1274" s="0" t="n">
        <v>5</v>
      </c>
      <c r="W1274" s="60" t="n">
        <v>46214</v>
      </c>
      <c r="X1274" s="55" t="n">
        <f aca="false">IF(I1274="Male",0,1)</f>
        <v>1</v>
      </c>
      <c r="Y1274" s="55" t="n">
        <f aca="false">IF(OR(I1274="DNB",I1274="Dry DNB"),1,0)</f>
        <v>0</v>
      </c>
      <c r="Z1274" s="55" t="n">
        <f aca="false">IF(ISNUMBER(W1274),A1274-W1274,"")</f>
        <v>96</v>
      </c>
      <c r="AA1274" s="55" t="n">
        <f aca="false">MATCH(A1274,DATAS,0)</f>
        <v>2</v>
      </c>
      <c r="AB1274" s="55" t="n">
        <f aca="false">IF(AND(E1274&gt;0,OR(AND(B1274&gt;=1,B1274&lt;=6),B1274=10)),1,0)</f>
        <v>1</v>
      </c>
      <c r="AC1274" s="55" t="n">
        <f aca="false">IF(AND(E1274&gt;0,B1274=10),1,0)</f>
        <v>0</v>
      </c>
      <c r="AD1274" s="55" t="n">
        <f aca="false">IF(AND(C1273=C1274,AA1273=AA1274-1),AB1273,"")</f>
        <v>1</v>
      </c>
      <c r="AE1274" s="55" t="n">
        <f aca="false">IF(AND(C1273=C1274,AA1273=AA1274-1),AC1273,"")</f>
        <v>0</v>
      </c>
      <c r="AF1274" s="55" t="n">
        <f aca="false">IF(AA1274=1,"",IF(AND(AB1274=1,AD1274&lt;&gt;1),1,0))</f>
        <v>0</v>
      </c>
      <c r="AG1274" s="55" t="n">
        <f aca="false">IF(AA1274=1,"",IF(AND(AC1274=1,AE1274&lt;&gt;1),1,0))</f>
        <v>0</v>
      </c>
      <c r="AH1274" s="60" t="str">
        <f aca="false">IF(AND(E1274&gt;0,AA1274&lt;2,NOT(AND(C1275=C1274,AA1275=AA1274+1))),INDEX(DATAS,AA1274+1),"")</f>
        <v/>
      </c>
      <c r="AI1274" s="60" t="str">
        <f aca="false">IF(AND(AC1274=1,AA1274&lt;2),IF(AND(C1275=C1274,AA1275=AA1274+1),IF(AC1275=1,"",INDEX(DATAS,AA1274+1)),INDEX(DATAS,AA1274+1)),"")</f>
        <v/>
      </c>
    </row>
    <row r="1275" customFormat="false" ht="15" hidden="false" customHeight="false" outlineLevel="0" collapsed="false">
      <c r="A1275" s="60" t="n">
        <v>46309</v>
      </c>
      <c r="B1275" s="0" t="n">
        <v>5</v>
      </c>
      <c r="C1275" s="0" t="n">
        <v>4499</v>
      </c>
      <c r="D1275" s="0" t="n">
        <v>267</v>
      </c>
      <c r="E1275" s="0" t="n">
        <v>2</v>
      </c>
      <c r="F1275" s="55" t="s">
        <v>592</v>
      </c>
      <c r="G1275" s="0" t="n">
        <v>38.8</v>
      </c>
      <c r="H1275" s="0" t="n">
        <v>42</v>
      </c>
      <c r="I1275" s="55" t="s">
        <v>157</v>
      </c>
      <c r="J1275" s="0" t="n">
        <v>157</v>
      </c>
      <c r="K1275" s="0" t="n">
        <v>64</v>
      </c>
      <c r="L1275" s="0" t="n">
        <v>110</v>
      </c>
      <c r="M1275" s="0" t="n">
        <v>750.44</v>
      </c>
      <c r="N1275" s="0" t="n">
        <v>46.8</v>
      </c>
      <c r="O1275" s="0" t="n">
        <v>32.17</v>
      </c>
      <c r="P1275" s="0" t="n">
        <v>3.88</v>
      </c>
      <c r="Q1275" s="0" t="n">
        <v>3.89</v>
      </c>
      <c r="R1275" s="0" t="n">
        <v>5430</v>
      </c>
      <c r="S1275" s="0" t="n">
        <v>10386</v>
      </c>
      <c r="T1275" s="0" t="n">
        <v>58.45</v>
      </c>
      <c r="U1275" s="0" t="n">
        <v>1352</v>
      </c>
      <c r="V1275" s="0" t="n">
        <v>4</v>
      </c>
      <c r="W1275" s="60" t="n">
        <v>46200</v>
      </c>
      <c r="X1275" s="55" t="n">
        <f aca="false">IF(I1275="Male",0,1)</f>
        <v>1</v>
      </c>
      <c r="Y1275" s="55" t="n">
        <f aca="false">IF(OR(I1275="DNB",I1275="Dry DNB"),1,0)</f>
        <v>0</v>
      </c>
      <c r="Z1275" s="55" t="n">
        <f aca="false">IF(ISNUMBER(W1275),A1275-W1275,"")</f>
        <v>109</v>
      </c>
      <c r="AA1275" s="55" t="n">
        <f aca="false">MATCH(A1275,DATAS,0)</f>
        <v>1</v>
      </c>
      <c r="AB1275" s="55" t="n">
        <f aca="false">IF(AND(E1275&gt;0,OR(AND(B1275&gt;=1,B1275&lt;=6),B1275=10)),1,0)</f>
        <v>1</v>
      </c>
      <c r="AC1275" s="55" t="n">
        <f aca="false">IF(AND(E1275&gt;0,B1275=10),1,0)</f>
        <v>0</v>
      </c>
      <c r="AD1275" s="0" t="str">
        <f aca="false">IF(AND(C1274=C1275,AA1274=AA1275-1),AB1274,"")</f>
        <v/>
      </c>
      <c r="AE1275" s="0" t="str">
        <f aca="false">IF(AND(C1274=C1275,AA1274=AA1275-1),AC1274,"")</f>
        <v/>
      </c>
      <c r="AF1275" s="0" t="str">
        <f aca="false">IF(AA1275=1,"",IF(AND(AB1275=1,AD1275&lt;&gt;1),1,0))</f>
        <v/>
      </c>
      <c r="AG1275" s="0" t="str">
        <f aca="false">IF(AA1275=1,"",IF(AND(AC1275=1,AE1275&lt;&gt;1),1,0))</f>
        <v/>
      </c>
      <c r="AH1275" s="60" t="str">
        <f aca="false">IF(AND(E1275&gt;0,AA1275&lt;2,NOT(AND(C1276=C1275,AA1276=AA1275+1))),INDEX(DATAS,AA1275+1),"")</f>
        <v/>
      </c>
      <c r="AI1275" s="60" t="str">
        <f aca="false">IF(AND(AC1275=1,AA1275&lt;2),IF(AND(C1276=C1275,AA1276=AA1275+1),IF(AC1276=1,"",INDEX(DATAS,AA1275+1)),INDEX(DATAS,AA1275+1)),"")</f>
        <v/>
      </c>
    </row>
    <row r="1276" customFormat="false" ht="15" hidden="false" customHeight="false" outlineLevel="0" collapsed="false">
      <c r="A1276" s="60" t="n">
        <v>46310</v>
      </c>
      <c r="B1276" s="0" t="n">
        <v>5</v>
      </c>
      <c r="C1276" s="0" t="n">
        <v>4499</v>
      </c>
      <c r="D1276" s="0" t="n">
        <v>268</v>
      </c>
      <c r="E1276" s="0" t="n">
        <v>2</v>
      </c>
      <c r="F1276" s="55" t="s">
        <v>592</v>
      </c>
      <c r="G1276" s="0" t="n">
        <v>42</v>
      </c>
      <c r="H1276" s="0" t="n">
        <v>41</v>
      </c>
      <c r="I1276" s="55" t="s">
        <v>157</v>
      </c>
      <c r="J1276" s="0" t="n">
        <v>157</v>
      </c>
      <c r="K1276" s="0" t="n">
        <v>64</v>
      </c>
      <c r="L1276" s="0" t="n">
        <v>111</v>
      </c>
      <c r="M1276" s="0" t="n">
        <v>750.44</v>
      </c>
      <c r="N1276" s="0" t="n">
        <v>46.8</v>
      </c>
      <c r="O1276" s="0" t="n">
        <v>32.17</v>
      </c>
      <c r="P1276" s="0" t="n">
        <v>3.88</v>
      </c>
      <c r="Q1276" s="0" t="n">
        <v>3.89</v>
      </c>
      <c r="T1276" s="0" t="n">
        <v>58.45</v>
      </c>
      <c r="U1276" s="0" t="n">
        <v>1353</v>
      </c>
      <c r="V1276" s="0" t="n">
        <v>4</v>
      </c>
      <c r="W1276" s="60" t="n">
        <v>46200</v>
      </c>
      <c r="X1276" s="55" t="n">
        <f aca="false">IF(I1276="Male",0,1)</f>
        <v>1</v>
      </c>
      <c r="Y1276" s="55" t="n">
        <f aca="false">IF(OR(I1276="DNB",I1276="Dry DNB"),1,0)</f>
        <v>0</v>
      </c>
      <c r="Z1276" s="55" t="n">
        <f aca="false">IF(ISNUMBER(W1276),A1276-W1276,"")</f>
        <v>110</v>
      </c>
      <c r="AA1276" s="55" t="n">
        <f aca="false">MATCH(A1276,DATAS,0)</f>
        <v>2</v>
      </c>
      <c r="AB1276" s="55" t="n">
        <f aca="false">IF(AND(E1276&gt;0,OR(AND(B1276&gt;=1,B1276&lt;=6),B1276=10)),1,0)</f>
        <v>1</v>
      </c>
      <c r="AC1276" s="55" t="n">
        <f aca="false">IF(AND(E1276&gt;0,B1276=10),1,0)</f>
        <v>0</v>
      </c>
      <c r="AD1276" s="55" t="n">
        <f aca="false">IF(AND(C1275=C1276,AA1275=AA1276-1),AB1275,"")</f>
        <v>1</v>
      </c>
      <c r="AE1276" s="55" t="n">
        <f aca="false">IF(AND(C1275=C1276,AA1275=AA1276-1),AC1275,"")</f>
        <v>0</v>
      </c>
      <c r="AF1276" s="55" t="n">
        <f aca="false">IF(AA1276=1,"",IF(AND(AB1276=1,AD1276&lt;&gt;1),1,0))</f>
        <v>0</v>
      </c>
      <c r="AG1276" s="55" t="n">
        <f aca="false">IF(AA1276=1,"",IF(AND(AC1276=1,AE1276&lt;&gt;1),1,0))</f>
        <v>0</v>
      </c>
      <c r="AH1276" s="60" t="str">
        <f aca="false">IF(AND(E1276&gt;0,AA1276&lt;2,NOT(AND(C1277=C1276,AA1277=AA1276+1))),INDEX(DATAS,AA1276+1),"")</f>
        <v/>
      </c>
      <c r="AI1276" s="60" t="str">
        <f aca="false">IF(AND(AC1276=1,AA1276&lt;2),IF(AND(C1277=C1276,AA1277=AA1276+1),IF(AC1277=1,"",INDEX(DATAS,AA1276+1)),INDEX(DATAS,AA1276+1)),"")</f>
        <v/>
      </c>
    </row>
    <row r="1277" customFormat="false" ht="15" hidden="false" customHeight="false" outlineLevel="0" collapsed="false">
      <c r="A1277" s="60" t="n">
        <v>46309</v>
      </c>
      <c r="B1277" s="0" t="n">
        <v>5</v>
      </c>
      <c r="C1277" s="0" t="n">
        <v>4500</v>
      </c>
      <c r="D1277" s="0" t="n">
        <v>278</v>
      </c>
      <c r="E1277" s="0" t="n">
        <v>2</v>
      </c>
      <c r="F1277" s="55" t="s">
        <v>592</v>
      </c>
      <c r="G1277" s="0" t="n">
        <v>44.2</v>
      </c>
      <c r="H1277" s="0" t="n">
        <v>40</v>
      </c>
      <c r="I1277" s="55" t="s">
        <v>157</v>
      </c>
      <c r="J1277" s="0" t="n">
        <v>166</v>
      </c>
      <c r="K1277" s="0" t="n">
        <v>68</v>
      </c>
      <c r="L1277" s="0" t="n">
        <v>112</v>
      </c>
      <c r="M1277" s="0" t="n">
        <v>1255.19</v>
      </c>
      <c r="N1277" s="0" t="n">
        <v>31.34</v>
      </c>
      <c r="O1277" s="0" t="n">
        <v>33.48</v>
      </c>
      <c r="P1277" s="0" t="n">
        <v>2.49</v>
      </c>
      <c r="Q1277" s="0" t="n">
        <v>3.66</v>
      </c>
      <c r="R1277" s="0" t="n">
        <v>5447</v>
      </c>
      <c r="S1277" s="0" t="n">
        <v>11517</v>
      </c>
      <c r="T1277" s="0" t="n">
        <v>54.6</v>
      </c>
      <c r="U1277" s="0" t="n">
        <v>1352</v>
      </c>
      <c r="V1277" s="0" t="n">
        <v>4</v>
      </c>
      <c r="W1277" s="60" t="n">
        <v>46198</v>
      </c>
      <c r="X1277" s="55" t="n">
        <f aca="false">IF(I1277="Male",0,1)</f>
        <v>1</v>
      </c>
      <c r="Y1277" s="55" t="n">
        <f aca="false">IF(OR(I1277="DNB",I1277="Dry DNB"),1,0)</f>
        <v>0</v>
      </c>
      <c r="Z1277" s="55" t="n">
        <f aca="false">IF(ISNUMBER(W1277),A1277-W1277,"")</f>
        <v>111</v>
      </c>
      <c r="AA1277" s="55" t="n">
        <f aca="false">MATCH(A1277,DATAS,0)</f>
        <v>1</v>
      </c>
      <c r="AB1277" s="55" t="n">
        <f aca="false">IF(AND(E1277&gt;0,OR(AND(B1277&gt;=1,B1277&lt;=6),B1277=10)),1,0)</f>
        <v>1</v>
      </c>
      <c r="AC1277" s="55" t="n">
        <f aca="false">IF(AND(E1277&gt;0,B1277=10),1,0)</f>
        <v>0</v>
      </c>
      <c r="AD1277" s="0" t="str">
        <f aca="false">IF(AND(C1276=C1277,AA1276=AA1277-1),AB1276,"")</f>
        <v/>
      </c>
      <c r="AE1277" s="0" t="str">
        <f aca="false">IF(AND(C1276=C1277,AA1276=AA1277-1),AC1276,"")</f>
        <v/>
      </c>
      <c r="AF1277" s="0" t="str">
        <f aca="false">IF(AA1277=1,"",IF(AND(AB1277=1,AD1277&lt;&gt;1),1,0))</f>
        <v/>
      </c>
      <c r="AG1277" s="0" t="str">
        <f aca="false">IF(AA1277=1,"",IF(AND(AC1277=1,AE1277&lt;&gt;1),1,0))</f>
        <v/>
      </c>
      <c r="AH1277" s="60" t="str">
        <f aca="false">IF(AND(E1277&gt;0,AA1277&lt;2,NOT(AND(C1278=C1277,AA1278=AA1277+1))),INDEX(DATAS,AA1277+1),"")</f>
        <v/>
      </c>
      <c r="AI1277" s="60" t="str">
        <f aca="false">IF(AND(AC1277=1,AA1277&lt;2),IF(AND(C1278=C1277,AA1278=AA1277+1),IF(AC1278=1,"",INDEX(DATAS,AA1277+1)),INDEX(DATAS,AA1277+1)),"")</f>
        <v/>
      </c>
    </row>
    <row r="1278" customFormat="false" ht="15" hidden="false" customHeight="false" outlineLevel="0" collapsed="false">
      <c r="A1278" s="60" t="n">
        <v>46310</v>
      </c>
      <c r="B1278" s="0" t="n">
        <v>5</v>
      </c>
      <c r="C1278" s="0" t="n">
        <v>4500</v>
      </c>
      <c r="D1278" s="0" t="n">
        <v>279</v>
      </c>
      <c r="E1278" s="0" t="n">
        <v>2</v>
      </c>
      <c r="F1278" s="55" t="s">
        <v>592</v>
      </c>
      <c r="G1278" s="0" t="n">
        <v>46.1</v>
      </c>
      <c r="H1278" s="0" t="n">
        <v>41</v>
      </c>
      <c r="I1278" s="55" t="s">
        <v>157</v>
      </c>
      <c r="J1278" s="0" t="n">
        <v>166</v>
      </c>
      <c r="K1278" s="0" t="n">
        <v>68</v>
      </c>
      <c r="L1278" s="0" t="n">
        <v>113</v>
      </c>
      <c r="M1278" s="0" t="n">
        <v>1255.19</v>
      </c>
      <c r="N1278" s="0" t="n">
        <v>31.34</v>
      </c>
      <c r="O1278" s="0" t="n">
        <v>33.48</v>
      </c>
      <c r="P1278" s="0" t="n">
        <v>2.49</v>
      </c>
      <c r="Q1278" s="0" t="n">
        <v>3.66</v>
      </c>
      <c r="T1278" s="0" t="n">
        <v>54.6</v>
      </c>
      <c r="U1278" s="0" t="n">
        <v>1353</v>
      </c>
      <c r="V1278" s="0" t="n">
        <v>4</v>
      </c>
      <c r="W1278" s="60" t="n">
        <v>46198</v>
      </c>
      <c r="X1278" s="55" t="n">
        <f aca="false">IF(I1278="Male",0,1)</f>
        <v>1</v>
      </c>
      <c r="Y1278" s="55" t="n">
        <f aca="false">IF(OR(I1278="DNB",I1278="Dry DNB"),1,0)</f>
        <v>0</v>
      </c>
      <c r="Z1278" s="55" t="n">
        <f aca="false">IF(ISNUMBER(W1278),A1278-W1278,"")</f>
        <v>112</v>
      </c>
      <c r="AA1278" s="55" t="n">
        <f aca="false">MATCH(A1278,DATAS,0)</f>
        <v>2</v>
      </c>
      <c r="AB1278" s="55" t="n">
        <f aca="false">IF(AND(E1278&gt;0,OR(AND(B1278&gt;=1,B1278&lt;=6),B1278=10)),1,0)</f>
        <v>1</v>
      </c>
      <c r="AC1278" s="55" t="n">
        <f aca="false">IF(AND(E1278&gt;0,B1278=10),1,0)</f>
        <v>0</v>
      </c>
      <c r="AD1278" s="55" t="n">
        <f aca="false">IF(AND(C1277=C1278,AA1277=AA1278-1),AB1277,"")</f>
        <v>1</v>
      </c>
      <c r="AE1278" s="55" t="n">
        <f aca="false">IF(AND(C1277=C1278,AA1277=AA1278-1),AC1277,"")</f>
        <v>0</v>
      </c>
      <c r="AF1278" s="55" t="n">
        <f aca="false">IF(AA1278=1,"",IF(AND(AB1278=1,AD1278&lt;&gt;1),1,0))</f>
        <v>0</v>
      </c>
      <c r="AG1278" s="55" t="n">
        <f aca="false">IF(AA1278=1,"",IF(AND(AC1278=1,AE1278&lt;&gt;1),1,0))</f>
        <v>0</v>
      </c>
      <c r="AH1278" s="60" t="str">
        <f aca="false">IF(AND(E1278&gt;0,AA1278&lt;2,NOT(AND(C1279=C1278,AA1279=AA1278+1))),INDEX(DATAS,AA1278+1),"")</f>
        <v/>
      </c>
      <c r="AI1278" s="60" t="str">
        <f aca="false">IF(AND(AC1278=1,AA1278&lt;2),IF(AND(C1279=C1278,AA1279=AA1278+1),IF(AC1279=1,"",INDEX(DATAS,AA1278+1)),INDEX(DATAS,AA1278+1)),"")</f>
        <v/>
      </c>
    </row>
    <row r="1279" customFormat="false" ht="15" hidden="false" customHeight="false" outlineLevel="0" collapsed="false">
      <c r="A1279" s="60" t="n">
        <v>46309</v>
      </c>
      <c r="B1279" s="0" t="n">
        <v>5</v>
      </c>
      <c r="C1279" s="0" t="n">
        <v>4502</v>
      </c>
      <c r="D1279" s="0" t="n">
        <v>187</v>
      </c>
      <c r="E1279" s="0" t="n">
        <v>2</v>
      </c>
      <c r="F1279" s="55" t="s">
        <v>593</v>
      </c>
      <c r="G1279" s="0" t="n">
        <v>34.4</v>
      </c>
      <c r="H1279" s="0" t="n">
        <v>33</v>
      </c>
      <c r="I1279" s="55" t="s">
        <v>187</v>
      </c>
      <c r="J1279" s="0" t="n">
        <v>187</v>
      </c>
      <c r="K1279" s="0" t="n">
        <v>68</v>
      </c>
      <c r="M1279" s="0" t="n">
        <v>96.17</v>
      </c>
      <c r="N1279" s="0" t="n">
        <v>58.51</v>
      </c>
      <c r="O1279" s="0" t="n">
        <v>21.56</v>
      </c>
      <c r="P1279" s="0" t="n">
        <v>4.16</v>
      </c>
      <c r="Q1279" s="0" t="n">
        <v>3.87</v>
      </c>
      <c r="R1279" s="0" t="n">
        <v>4521</v>
      </c>
      <c r="S1279" s="0" t="n">
        <v>7725</v>
      </c>
      <c r="T1279" s="0" t="n">
        <v>45.9</v>
      </c>
      <c r="U1279" s="0" t="n">
        <v>1350</v>
      </c>
      <c r="V1279" s="0" t="n">
        <v>4</v>
      </c>
      <c r="W1279" s="60" t="n">
        <v>46287</v>
      </c>
      <c r="X1279" s="55" t="n">
        <f aca="false">IF(I1279="Male",0,1)</f>
        <v>1</v>
      </c>
      <c r="Y1279" s="55" t="n">
        <f aca="false">IF(OR(I1279="DNB",I1279="Dry DNB"),1,0)</f>
        <v>0</v>
      </c>
      <c r="Z1279" s="55" t="n">
        <f aca="false">IF(ISNUMBER(W1279),A1279-W1279,"")</f>
        <v>22</v>
      </c>
      <c r="AA1279" s="55" t="n">
        <f aca="false">MATCH(A1279,DATAS,0)</f>
        <v>1</v>
      </c>
      <c r="AB1279" s="55" t="n">
        <f aca="false">IF(AND(E1279&gt;0,OR(AND(B1279&gt;=1,B1279&lt;=6),B1279=10)),1,0)</f>
        <v>1</v>
      </c>
      <c r="AC1279" s="55" t="n">
        <f aca="false">IF(AND(E1279&gt;0,B1279=10),1,0)</f>
        <v>0</v>
      </c>
      <c r="AD1279" s="0" t="str">
        <f aca="false">IF(AND(C1278=C1279,AA1278=AA1279-1),AB1278,"")</f>
        <v/>
      </c>
      <c r="AE1279" s="0" t="str">
        <f aca="false">IF(AND(C1278=C1279,AA1278=AA1279-1),AC1278,"")</f>
        <v/>
      </c>
      <c r="AF1279" s="0" t="str">
        <f aca="false">IF(AA1279=1,"",IF(AND(AB1279=1,AD1279&lt;&gt;1),1,0))</f>
        <v/>
      </c>
      <c r="AG1279" s="0" t="str">
        <f aca="false">IF(AA1279=1,"",IF(AND(AC1279=1,AE1279&lt;&gt;1),1,0))</f>
        <v/>
      </c>
      <c r="AH1279" s="60" t="str">
        <f aca="false">IF(AND(E1279&gt;0,AA1279&lt;2,NOT(AND(C1280=C1279,AA1280=AA1279+1))),INDEX(DATAS,AA1279+1),"")</f>
        <v/>
      </c>
      <c r="AI1279" s="60" t="str">
        <f aca="false">IF(AND(AC1279=1,AA1279&lt;2),IF(AND(C1280=C1279,AA1280=AA1279+1),IF(AC1280=1,"",INDEX(DATAS,AA1279+1)),INDEX(DATAS,AA1279+1)),"")</f>
        <v/>
      </c>
    </row>
    <row r="1280" customFormat="false" ht="15" hidden="false" customHeight="false" outlineLevel="0" collapsed="false">
      <c r="A1280" s="60" t="n">
        <v>46310</v>
      </c>
      <c r="B1280" s="0" t="n">
        <v>5</v>
      </c>
      <c r="C1280" s="0" t="n">
        <v>4502</v>
      </c>
      <c r="D1280" s="0" t="n">
        <v>188</v>
      </c>
      <c r="E1280" s="0" t="n">
        <v>2</v>
      </c>
      <c r="F1280" s="55" t="s">
        <v>593</v>
      </c>
      <c r="G1280" s="0" t="n">
        <v>35.4</v>
      </c>
      <c r="H1280" s="0" t="n">
        <v>33</v>
      </c>
      <c r="I1280" s="55" t="s">
        <v>187</v>
      </c>
      <c r="J1280" s="0" t="n">
        <v>188</v>
      </c>
      <c r="K1280" s="0" t="n">
        <v>68</v>
      </c>
      <c r="M1280" s="0" t="n">
        <v>96.17</v>
      </c>
      <c r="N1280" s="0" t="n">
        <v>58.51</v>
      </c>
      <c r="O1280" s="0" t="n">
        <v>21.56</v>
      </c>
      <c r="P1280" s="0" t="n">
        <v>4.16</v>
      </c>
      <c r="Q1280" s="0" t="n">
        <v>3.87</v>
      </c>
      <c r="T1280" s="0" t="n">
        <v>45.9</v>
      </c>
      <c r="U1280" s="0" t="n">
        <v>1351</v>
      </c>
      <c r="V1280" s="0" t="n">
        <v>4</v>
      </c>
      <c r="W1280" s="60" t="n">
        <v>46287</v>
      </c>
      <c r="X1280" s="55" t="n">
        <f aca="false">IF(I1280="Male",0,1)</f>
        <v>1</v>
      </c>
      <c r="Y1280" s="55" t="n">
        <f aca="false">IF(OR(I1280="DNB",I1280="Dry DNB"),1,0)</f>
        <v>0</v>
      </c>
      <c r="Z1280" s="55" t="n">
        <f aca="false">IF(ISNUMBER(W1280),A1280-W1280,"")</f>
        <v>23</v>
      </c>
      <c r="AA1280" s="55" t="n">
        <f aca="false">MATCH(A1280,DATAS,0)</f>
        <v>2</v>
      </c>
      <c r="AB1280" s="55" t="n">
        <f aca="false">IF(AND(E1280&gt;0,OR(AND(B1280&gt;=1,B1280&lt;=6),B1280=10)),1,0)</f>
        <v>1</v>
      </c>
      <c r="AC1280" s="55" t="n">
        <f aca="false">IF(AND(E1280&gt;0,B1280=10),1,0)</f>
        <v>0</v>
      </c>
      <c r="AD1280" s="55" t="n">
        <f aca="false">IF(AND(C1279=C1280,AA1279=AA1280-1),AB1279,"")</f>
        <v>1</v>
      </c>
      <c r="AE1280" s="55" t="n">
        <f aca="false">IF(AND(C1279=C1280,AA1279=AA1280-1),AC1279,"")</f>
        <v>0</v>
      </c>
      <c r="AF1280" s="55" t="n">
        <f aca="false">IF(AA1280=1,"",IF(AND(AB1280=1,AD1280&lt;&gt;1),1,0))</f>
        <v>0</v>
      </c>
      <c r="AG1280" s="55" t="n">
        <f aca="false">IF(AA1280=1,"",IF(AND(AC1280=1,AE1280&lt;&gt;1),1,0))</f>
        <v>0</v>
      </c>
      <c r="AH1280" s="60" t="str">
        <f aca="false">IF(AND(E1280&gt;0,AA1280&lt;2,NOT(AND(C1281=C1280,AA1281=AA1280+1))),INDEX(DATAS,AA1280+1),"")</f>
        <v/>
      </c>
      <c r="AI1280" s="60" t="str">
        <f aca="false">IF(AND(AC1280=1,AA1280&lt;2),IF(AND(C1281=C1280,AA1281=AA1280+1),IF(AC1281=1,"",INDEX(DATAS,AA1280+1)),INDEX(DATAS,AA1280+1)),"")</f>
        <v/>
      </c>
    </row>
    <row r="1281" customFormat="false" ht="15" hidden="false" customHeight="false" outlineLevel="0" collapsed="false">
      <c r="A1281" s="60" t="n">
        <v>46309</v>
      </c>
      <c r="B1281" s="0" t="n">
        <v>7</v>
      </c>
      <c r="C1281" s="0" t="n">
        <v>4507</v>
      </c>
      <c r="D1281" s="0" t="n">
        <v>288</v>
      </c>
      <c r="E1281" s="0" t="n">
        <v>2</v>
      </c>
      <c r="F1281" s="55" t="s">
        <v>594</v>
      </c>
      <c r="I1281" s="55" t="s">
        <v>162</v>
      </c>
      <c r="J1281" s="0" t="n">
        <v>65</v>
      </c>
      <c r="K1281" s="0" t="n">
        <v>65</v>
      </c>
      <c r="L1281" s="0" t="n">
        <v>238</v>
      </c>
      <c r="M1281" s="0" t="n">
        <v>1388.78</v>
      </c>
      <c r="N1281" s="0" t="n">
        <v>49.01</v>
      </c>
      <c r="O1281" s="0" t="n">
        <v>41.81</v>
      </c>
      <c r="P1281" s="0" t="n">
        <v>4.5</v>
      </c>
      <c r="Q1281" s="0" t="n">
        <v>3.96</v>
      </c>
      <c r="R1281" s="0" t="n">
        <v>4007</v>
      </c>
      <c r="S1281" s="0" t="n">
        <v>9345</v>
      </c>
      <c r="T1281" s="0" t="n">
        <v>48.95</v>
      </c>
      <c r="U1281" s="0" t="n">
        <v>1349</v>
      </c>
      <c r="V1281" s="0" t="n">
        <v>1</v>
      </c>
      <c r="W1281" s="60" t="n">
        <v>46072</v>
      </c>
      <c r="X1281" s="55" t="n">
        <f aca="false">IF(I1281="Male",0,1)</f>
        <v>1</v>
      </c>
      <c r="Y1281" s="55" t="n">
        <f aca="false">IF(OR(I1281="DNB",I1281="Dry DNB"),1,0)</f>
        <v>0</v>
      </c>
      <c r="Z1281" s="55" t="n">
        <f aca="false">IF(ISNUMBER(W1281),A1281-W1281,"")</f>
        <v>237</v>
      </c>
      <c r="AA1281" s="55" t="n">
        <f aca="false">MATCH(A1281,DATAS,0)</f>
        <v>1</v>
      </c>
      <c r="AB1281" s="55" t="n">
        <f aca="false">IF(AND(E1281&gt;0,OR(AND(B1281&gt;=1,B1281&lt;=6),B1281=10)),1,0)</f>
        <v>0</v>
      </c>
      <c r="AC1281" s="55" t="n">
        <f aca="false">IF(AND(E1281&gt;0,B1281=10),1,0)</f>
        <v>0</v>
      </c>
      <c r="AD1281" s="0" t="str">
        <f aca="false">IF(AND(C1280=C1281,AA1280=AA1281-1),AB1280,"")</f>
        <v/>
      </c>
      <c r="AE1281" s="0" t="str">
        <f aca="false">IF(AND(C1280=C1281,AA1280=AA1281-1),AC1280,"")</f>
        <v/>
      </c>
      <c r="AF1281" s="0" t="str">
        <f aca="false">IF(AA1281=1,"",IF(AND(AB1281=1,AD1281&lt;&gt;1),1,0))</f>
        <v/>
      </c>
      <c r="AG1281" s="0" t="str">
        <f aca="false">IF(AA1281=1,"",IF(AND(AC1281=1,AE1281&lt;&gt;1),1,0))</f>
        <v/>
      </c>
      <c r="AH1281" s="60" t="str">
        <f aca="false">IF(AND(E1281&gt;0,AA1281&lt;2,NOT(AND(C1282=C1281,AA1282=AA1281+1))),INDEX(DATAS,AA1281+1),"")</f>
        <v/>
      </c>
      <c r="AI1281" s="60" t="str">
        <f aca="false">IF(AND(AC1281=1,AA1281&lt;2),IF(AND(C1282=C1281,AA1282=AA1281+1),IF(AC1282=1,"",INDEX(DATAS,AA1281+1)),INDEX(DATAS,AA1281+1)),"")</f>
        <v/>
      </c>
    </row>
    <row r="1282" customFormat="false" ht="15" hidden="false" customHeight="false" outlineLevel="0" collapsed="false">
      <c r="A1282" s="60" t="n">
        <v>46310</v>
      </c>
      <c r="B1282" s="0" t="n">
        <v>7</v>
      </c>
      <c r="C1282" s="0" t="n">
        <v>4507</v>
      </c>
      <c r="D1282" s="0" t="n">
        <v>288</v>
      </c>
      <c r="E1282" s="0" t="n">
        <v>2</v>
      </c>
      <c r="F1282" s="55" t="s">
        <v>594</v>
      </c>
      <c r="I1282" s="55" t="s">
        <v>162</v>
      </c>
      <c r="J1282" s="0" t="n">
        <v>65</v>
      </c>
      <c r="K1282" s="0" t="n">
        <v>65</v>
      </c>
      <c r="L1282" s="0" t="n">
        <v>239</v>
      </c>
      <c r="M1282" s="0" t="n">
        <v>1388.78</v>
      </c>
      <c r="N1282" s="0" t="n">
        <v>49.01</v>
      </c>
      <c r="O1282" s="0" t="n">
        <v>41.81</v>
      </c>
      <c r="P1282" s="0" t="n">
        <v>4.5</v>
      </c>
      <c r="Q1282" s="0" t="n">
        <v>3.96</v>
      </c>
      <c r="T1282" s="0" t="n">
        <v>48.95</v>
      </c>
      <c r="U1282" s="0" t="n">
        <v>1350</v>
      </c>
      <c r="V1282" s="0" t="n">
        <v>1</v>
      </c>
      <c r="W1282" s="60" t="n">
        <v>46072</v>
      </c>
      <c r="X1282" s="55" t="n">
        <f aca="false">IF(I1282="Male",0,1)</f>
        <v>1</v>
      </c>
      <c r="Y1282" s="55" t="n">
        <f aca="false">IF(OR(I1282="DNB",I1282="Dry DNB"),1,0)</f>
        <v>0</v>
      </c>
      <c r="Z1282" s="55" t="n">
        <f aca="false">IF(ISNUMBER(W1282),A1282-W1282,"")</f>
        <v>238</v>
      </c>
      <c r="AA1282" s="55" t="n">
        <f aca="false">MATCH(A1282,DATAS,0)</f>
        <v>2</v>
      </c>
      <c r="AB1282" s="55" t="n">
        <f aca="false">IF(AND(E1282&gt;0,OR(AND(B1282&gt;=1,B1282&lt;=6),B1282=10)),1,0)</f>
        <v>0</v>
      </c>
      <c r="AC1282" s="55" t="n">
        <f aca="false">IF(AND(E1282&gt;0,B1282=10),1,0)</f>
        <v>0</v>
      </c>
      <c r="AD1282" s="55" t="n">
        <f aca="false">IF(AND(C1281=C1282,AA1281=AA1282-1),AB1281,"")</f>
        <v>0</v>
      </c>
      <c r="AE1282" s="55" t="n">
        <f aca="false">IF(AND(C1281=C1282,AA1281=AA1282-1),AC1281,"")</f>
        <v>0</v>
      </c>
      <c r="AF1282" s="55" t="n">
        <f aca="false">IF(AA1282=1,"",IF(AND(AB1282=1,AD1282&lt;&gt;1),1,0))</f>
        <v>0</v>
      </c>
      <c r="AG1282" s="55" t="n">
        <f aca="false">IF(AA1282=1,"",IF(AND(AC1282=1,AE1282&lt;&gt;1),1,0))</f>
        <v>0</v>
      </c>
      <c r="AH1282" s="60" t="str">
        <f aca="false">IF(AND(E1282&gt;0,AA1282&lt;2,NOT(AND(C1283=C1282,AA1283=AA1282+1))),INDEX(DATAS,AA1282+1),"")</f>
        <v/>
      </c>
      <c r="AI1282" s="60" t="str">
        <f aca="false">IF(AND(AC1282=1,AA1282&lt;2),IF(AND(C1283=C1282,AA1283=AA1282+1),IF(AC1283=1,"",INDEX(DATAS,AA1282+1)),INDEX(DATAS,AA1282+1)),"")</f>
        <v/>
      </c>
    </row>
    <row r="1283" customFormat="false" ht="15" hidden="false" customHeight="false" outlineLevel="0" collapsed="false">
      <c r="A1283" s="60" t="n">
        <v>46309</v>
      </c>
      <c r="B1283" s="0" t="n">
        <v>6</v>
      </c>
      <c r="C1283" s="0" t="n">
        <v>4508</v>
      </c>
      <c r="D1283" s="0" t="n">
        <v>240</v>
      </c>
      <c r="E1283" s="0" t="n">
        <v>2</v>
      </c>
      <c r="F1283" s="55" t="s">
        <v>595</v>
      </c>
      <c r="G1283" s="0" t="n">
        <v>34.3</v>
      </c>
      <c r="H1283" s="0" t="n">
        <v>28</v>
      </c>
      <c r="I1283" s="55" t="s">
        <v>157</v>
      </c>
      <c r="J1283" s="0" t="n">
        <v>65</v>
      </c>
      <c r="K1283" s="0" t="n">
        <v>65</v>
      </c>
      <c r="L1283" s="0" t="n">
        <v>175</v>
      </c>
      <c r="M1283" s="0" t="n">
        <v>678.1</v>
      </c>
      <c r="N1283" s="0" t="n">
        <v>8.8</v>
      </c>
      <c r="O1283" s="0" t="n">
        <v>26.47</v>
      </c>
      <c r="P1283" s="0" t="n">
        <v>3.05</v>
      </c>
      <c r="Q1283" s="0" t="n">
        <v>3.61</v>
      </c>
      <c r="R1283" s="0" t="n">
        <v>4775</v>
      </c>
      <c r="S1283" s="0" t="n">
        <v>9512</v>
      </c>
      <c r="T1283" s="0" t="n">
        <v>56.3</v>
      </c>
      <c r="U1283" s="0" t="n">
        <v>1346</v>
      </c>
      <c r="V1283" s="0" t="n">
        <v>1</v>
      </c>
      <c r="W1283" s="60" t="n">
        <v>46135</v>
      </c>
      <c r="X1283" s="55" t="n">
        <f aca="false">IF(I1283="Male",0,1)</f>
        <v>1</v>
      </c>
      <c r="Y1283" s="55" t="n">
        <f aca="false">IF(OR(I1283="DNB",I1283="Dry DNB"),1,0)</f>
        <v>0</v>
      </c>
      <c r="Z1283" s="55" t="n">
        <f aca="false">IF(ISNUMBER(W1283),A1283-W1283,"")</f>
        <v>174</v>
      </c>
      <c r="AA1283" s="55" t="n">
        <f aca="false">MATCH(A1283,DATAS,0)</f>
        <v>1</v>
      </c>
      <c r="AB1283" s="55" t="n">
        <f aca="false">IF(AND(E1283&gt;0,OR(AND(B1283&gt;=1,B1283&lt;=6),B1283=10)),1,0)</f>
        <v>1</v>
      </c>
      <c r="AC1283" s="55" t="n">
        <f aca="false">IF(AND(E1283&gt;0,B1283=10),1,0)</f>
        <v>0</v>
      </c>
      <c r="AD1283" s="0" t="str">
        <f aca="false">IF(AND(C1282=C1283,AA1282=AA1283-1),AB1282,"")</f>
        <v/>
      </c>
      <c r="AE1283" s="0" t="str">
        <f aca="false">IF(AND(C1282=C1283,AA1282=AA1283-1),AC1282,"")</f>
        <v/>
      </c>
      <c r="AF1283" s="0" t="str">
        <f aca="false">IF(AA1283=1,"",IF(AND(AB1283=1,AD1283&lt;&gt;1),1,0))</f>
        <v/>
      </c>
      <c r="AG1283" s="0" t="str">
        <f aca="false">IF(AA1283=1,"",IF(AND(AC1283=1,AE1283&lt;&gt;1),1,0))</f>
        <v/>
      </c>
      <c r="AH1283" s="60" t="str">
        <f aca="false">IF(AND(E1283&gt;0,AA1283&lt;2,NOT(AND(C1284=C1283,AA1284=AA1283+1))),INDEX(DATAS,AA1283+1),"")</f>
        <v/>
      </c>
      <c r="AI1283" s="60" t="str">
        <f aca="false">IF(AND(AC1283=1,AA1283&lt;2),IF(AND(C1284=C1283,AA1284=AA1283+1),IF(AC1284=1,"",INDEX(DATAS,AA1283+1)),INDEX(DATAS,AA1283+1)),"")</f>
        <v/>
      </c>
    </row>
    <row r="1284" customFormat="false" ht="15" hidden="false" customHeight="false" outlineLevel="0" collapsed="false">
      <c r="A1284" s="60" t="n">
        <v>46310</v>
      </c>
      <c r="B1284" s="0" t="n">
        <v>6</v>
      </c>
      <c r="C1284" s="0" t="n">
        <v>4508</v>
      </c>
      <c r="D1284" s="0" t="n">
        <v>241</v>
      </c>
      <c r="E1284" s="0" t="n">
        <v>2</v>
      </c>
      <c r="F1284" s="55" t="s">
        <v>595</v>
      </c>
      <c r="G1284" s="0" t="n">
        <v>33.6</v>
      </c>
      <c r="H1284" s="0" t="n">
        <v>29</v>
      </c>
      <c r="I1284" s="55" t="s">
        <v>157</v>
      </c>
      <c r="J1284" s="0" t="n">
        <v>65</v>
      </c>
      <c r="K1284" s="0" t="n">
        <v>65</v>
      </c>
      <c r="L1284" s="0" t="n">
        <v>176</v>
      </c>
      <c r="M1284" s="0" t="n">
        <v>678.1</v>
      </c>
      <c r="N1284" s="0" t="n">
        <v>8.8</v>
      </c>
      <c r="O1284" s="0" t="n">
        <v>26.47</v>
      </c>
      <c r="P1284" s="0" t="n">
        <v>3.05</v>
      </c>
      <c r="Q1284" s="0" t="n">
        <v>3.61</v>
      </c>
      <c r="T1284" s="0" t="n">
        <v>56.3</v>
      </c>
      <c r="U1284" s="0" t="n">
        <v>1347</v>
      </c>
      <c r="V1284" s="0" t="n">
        <v>1</v>
      </c>
      <c r="W1284" s="60" t="n">
        <v>46135</v>
      </c>
      <c r="X1284" s="55" t="n">
        <f aca="false">IF(I1284="Male",0,1)</f>
        <v>1</v>
      </c>
      <c r="Y1284" s="55" t="n">
        <f aca="false">IF(OR(I1284="DNB",I1284="Dry DNB"),1,0)</f>
        <v>0</v>
      </c>
      <c r="Z1284" s="55" t="n">
        <f aca="false">IF(ISNUMBER(W1284),A1284-W1284,"")</f>
        <v>175</v>
      </c>
      <c r="AA1284" s="55" t="n">
        <f aca="false">MATCH(A1284,DATAS,0)</f>
        <v>2</v>
      </c>
      <c r="AB1284" s="55" t="n">
        <f aca="false">IF(AND(E1284&gt;0,OR(AND(B1284&gt;=1,B1284&lt;=6),B1284=10)),1,0)</f>
        <v>1</v>
      </c>
      <c r="AC1284" s="55" t="n">
        <f aca="false">IF(AND(E1284&gt;0,B1284=10),1,0)</f>
        <v>0</v>
      </c>
      <c r="AD1284" s="55" t="n">
        <f aca="false">IF(AND(C1283=C1284,AA1283=AA1284-1),AB1283,"")</f>
        <v>1</v>
      </c>
      <c r="AE1284" s="55" t="n">
        <f aca="false">IF(AND(C1283=C1284,AA1283=AA1284-1),AC1283,"")</f>
        <v>0</v>
      </c>
      <c r="AF1284" s="55" t="n">
        <f aca="false">IF(AA1284=1,"",IF(AND(AB1284=1,AD1284&lt;&gt;1),1,0))</f>
        <v>0</v>
      </c>
      <c r="AG1284" s="55" t="n">
        <f aca="false">IF(AA1284=1,"",IF(AND(AC1284=1,AE1284&lt;&gt;1),1,0))</f>
        <v>0</v>
      </c>
      <c r="AH1284" s="60" t="str">
        <f aca="false">IF(AND(E1284&gt;0,AA1284&lt;2,NOT(AND(C1285=C1284,AA1285=AA1284+1))),INDEX(DATAS,AA1284+1),"")</f>
        <v/>
      </c>
      <c r="AI1284" s="60" t="str">
        <f aca="false">IF(AND(AC1284=1,AA1284&lt;2),IF(AND(C1285=C1284,AA1285=AA1284+1),IF(AC1285=1,"",INDEX(DATAS,AA1284+1)),INDEX(DATAS,AA1284+1)),"")</f>
        <v/>
      </c>
    </row>
    <row r="1285" customFormat="false" ht="15" hidden="false" customHeight="false" outlineLevel="0" collapsed="false">
      <c r="A1285" s="60" t="n">
        <v>46309</v>
      </c>
      <c r="B1285" s="0" t="n">
        <v>7</v>
      </c>
      <c r="C1285" s="0" t="n">
        <v>4509</v>
      </c>
      <c r="D1285" s="0" t="n">
        <v>323</v>
      </c>
      <c r="E1285" s="0" t="n">
        <v>2</v>
      </c>
      <c r="F1285" s="55" t="s">
        <v>595</v>
      </c>
      <c r="I1285" s="55" t="s">
        <v>162</v>
      </c>
      <c r="J1285" s="0" t="n">
        <v>100</v>
      </c>
      <c r="K1285" s="0" t="n">
        <v>66</v>
      </c>
      <c r="L1285" s="0" t="n">
        <v>252</v>
      </c>
      <c r="P1285" s="0" t="n">
        <v>5.26</v>
      </c>
      <c r="Q1285" s="0" t="n">
        <v>3.58</v>
      </c>
      <c r="R1285" s="0" t="n">
        <v>3452</v>
      </c>
      <c r="S1285" s="0" t="n">
        <v>7255</v>
      </c>
      <c r="T1285" s="0" t="n">
        <v>43.4</v>
      </c>
      <c r="U1285" s="0" t="n">
        <v>1346</v>
      </c>
      <c r="V1285" s="0" t="n">
        <v>2</v>
      </c>
      <c r="W1285" s="60" t="n">
        <v>46058</v>
      </c>
      <c r="X1285" s="55" t="n">
        <f aca="false">IF(I1285="Male",0,1)</f>
        <v>1</v>
      </c>
      <c r="Y1285" s="55" t="n">
        <f aca="false">IF(OR(I1285="DNB",I1285="Dry DNB"),1,0)</f>
        <v>0</v>
      </c>
      <c r="Z1285" s="55" t="n">
        <f aca="false">IF(ISNUMBER(W1285),A1285-W1285,"")</f>
        <v>251</v>
      </c>
      <c r="AA1285" s="55" t="n">
        <f aca="false">MATCH(A1285,DATAS,0)</f>
        <v>1</v>
      </c>
      <c r="AB1285" s="55" t="n">
        <f aca="false">IF(AND(E1285&gt;0,OR(AND(B1285&gt;=1,B1285&lt;=6),B1285=10)),1,0)</f>
        <v>0</v>
      </c>
      <c r="AC1285" s="55" t="n">
        <f aca="false">IF(AND(E1285&gt;0,B1285=10),1,0)</f>
        <v>0</v>
      </c>
      <c r="AD1285" s="0" t="str">
        <f aca="false">IF(AND(C1284=C1285,AA1284=AA1285-1),AB1284,"")</f>
        <v/>
      </c>
      <c r="AE1285" s="0" t="str">
        <f aca="false">IF(AND(C1284=C1285,AA1284=AA1285-1),AC1284,"")</f>
        <v/>
      </c>
      <c r="AF1285" s="0" t="str">
        <f aca="false">IF(AA1285=1,"",IF(AND(AB1285=1,AD1285&lt;&gt;1),1,0))</f>
        <v/>
      </c>
      <c r="AG1285" s="0" t="str">
        <f aca="false">IF(AA1285=1,"",IF(AND(AC1285=1,AE1285&lt;&gt;1),1,0))</f>
        <v/>
      </c>
      <c r="AH1285" s="60" t="str">
        <f aca="false">IF(AND(E1285&gt;0,AA1285&lt;2,NOT(AND(C1286=C1285,AA1286=AA1285+1))),INDEX(DATAS,AA1285+1),"")</f>
        <v/>
      </c>
      <c r="AI1285" s="60" t="str">
        <f aca="false">IF(AND(AC1285=1,AA1285&lt;2),IF(AND(C1286=C1285,AA1286=AA1285+1),IF(AC1286=1,"",INDEX(DATAS,AA1285+1)),INDEX(DATAS,AA1285+1)),"")</f>
        <v/>
      </c>
    </row>
    <row r="1286" customFormat="false" ht="15" hidden="false" customHeight="false" outlineLevel="0" collapsed="false">
      <c r="A1286" s="60" t="n">
        <v>46310</v>
      </c>
      <c r="B1286" s="0" t="n">
        <v>14</v>
      </c>
      <c r="C1286" s="0" t="n">
        <v>4509</v>
      </c>
      <c r="D1286" s="0" t="n">
        <v>323</v>
      </c>
      <c r="E1286" s="0" t="n">
        <v>2</v>
      </c>
      <c r="F1286" s="55" t="s">
        <v>595</v>
      </c>
      <c r="I1286" s="55" t="s">
        <v>162</v>
      </c>
      <c r="J1286" s="0" t="n">
        <v>100</v>
      </c>
      <c r="K1286" s="0" t="n">
        <v>66</v>
      </c>
      <c r="L1286" s="0" t="n">
        <v>253</v>
      </c>
      <c r="P1286" s="0" t="n">
        <v>5.26</v>
      </c>
      <c r="Q1286" s="0" t="n">
        <v>3.58</v>
      </c>
      <c r="T1286" s="0" t="n">
        <v>43.4</v>
      </c>
      <c r="U1286" s="0" t="n">
        <v>1347</v>
      </c>
      <c r="V1286" s="0" t="n">
        <v>2</v>
      </c>
      <c r="W1286" s="60" t="n">
        <v>46058</v>
      </c>
      <c r="X1286" s="55" t="n">
        <f aca="false">IF(I1286="Male",0,1)</f>
        <v>1</v>
      </c>
      <c r="Y1286" s="55" t="n">
        <f aca="false">IF(OR(I1286="DNB",I1286="Dry DNB"),1,0)</f>
        <v>0</v>
      </c>
      <c r="Z1286" s="55" t="n">
        <f aca="false">IF(ISNUMBER(W1286),A1286-W1286,"")</f>
        <v>252</v>
      </c>
      <c r="AA1286" s="55" t="n">
        <f aca="false">MATCH(A1286,DATAS,0)</f>
        <v>2</v>
      </c>
      <c r="AB1286" s="55" t="n">
        <f aca="false">IF(AND(E1286&gt;0,OR(AND(B1286&gt;=1,B1286&lt;=6),B1286=10)),1,0)</f>
        <v>0</v>
      </c>
      <c r="AC1286" s="55" t="n">
        <f aca="false">IF(AND(E1286&gt;0,B1286=10),1,0)</f>
        <v>0</v>
      </c>
      <c r="AD1286" s="55" t="n">
        <f aca="false">IF(AND(C1285=C1286,AA1285=AA1286-1),AB1285,"")</f>
        <v>0</v>
      </c>
      <c r="AE1286" s="55" t="n">
        <f aca="false">IF(AND(C1285=C1286,AA1285=AA1286-1),AC1285,"")</f>
        <v>0</v>
      </c>
      <c r="AF1286" s="55" t="n">
        <f aca="false">IF(AA1286=1,"",IF(AND(AB1286=1,AD1286&lt;&gt;1),1,0))</f>
        <v>0</v>
      </c>
      <c r="AG1286" s="55" t="n">
        <f aca="false">IF(AA1286=1,"",IF(AND(AC1286=1,AE1286&lt;&gt;1),1,0))</f>
        <v>0</v>
      </c>
      <c r="AH1286" s="60" t="str">
        <f aca="false">IF(AND(E1286&gt;0,AA1286&lt;2,NOT(AND(C1287=C1286,AA1287=AA1286+1))),INDEX(DATAS,AA1286+1),"")</f>
        <v/>
      </c>
      <c r="AI1286" s="60" t="str">
        <f aca="false">IF(AND(AC1286=1,AA1286&lt;2),IF(AND(C1287=C1286,AA1287=AA1286+1),IF(AC1287=1,"",INDEX(DATAS,AA1286+1)),INDEX(DATAS,AA1286+1)),"")</f>
        <v/>
      </c>
    </row>
    <row r="1287" customFormat="false" ht="15" hidden="false" customHeight="false" outlineLevel="0" collapsed="false">
      <c r="A1287" s="60" t="n">
        <v>46309</v>
      </c>
      <c r="B1287" s="0" t="n">
        <v>3</v>
      </c>
      <c r="C1287" s="0" t="n">
        <v>4510</v>
      </c>
      <c r="D1287" s="0" t="n">
        <v>306</v>
      </c>
      <c r="E1287" s="0" t="n">
        <v>2</v>
      </c>
      <c r="F1287" s="55" t="s">
        <v>595</v>
      </c>
      <c r="G1287" s="0" t="n">
        <v>59.9</v>
      </c>
      <c r="H1287" s="0" t="n">
        <v>55</v>
      </c>
      <c r="I1287" s="55" t="s">
        <v>157</v>
      </c>
      <c r="J1287" s="0" t="n">
        <v>187</v>
      </c>
      <c r="K1287" s="0" t="n">
        <v>61</v>
      </c>
      <c r="L1287" s="0" t="n">
        <v>119</v>
      </c>
      <c r="M1287" s="0" t="n">
        <v>462.14</v>
      </c>
      <c r="N1287" s="0" t="n">
        <v>25.57</v>
      </c>
      <c r="O1287" s="0" t="n">
        <v>20.08</v>
      </c>
      <c r="P1287" s="0" t="n">
        <v>4.26</v>
      </c>
      <c r="Q1287" s="0" t="n">
        <v>3.26</v>
      </c>
      <c r="R1287" s="0" t="n">
        <v>5698</v>
      </c>
      <c r="S1287" s="0" t="n">
        <v>12135</v>
      </c>
      <c r="T1287" s="0" t="n">
        <v>62.7</v>
      </c>
      <c r="U1287" s="0" t="n">
        <v>1346</v>
      </c>
      <c r="V1287" s="0" t="n">
        <v>3</v>
      </c>
      <c r="W1287" s="60" t="n">
        <v>46191</v>
      </c>
      <c r="X1287" s="55" t="n">
        <f aca="false">IF(I1287="Male",0,1)</f>
        <v>1</v>
      </c>
      <c r="Y1287" s="55" t="n">
        <f aca="false">IF(OR(I1287="DNB",I1287="Dry DNB"),1,0)</f>
        <v>0</v>
      </c>
      <c r="Z1287" s="55" t="n">
        <f aca="false">IF(ISNUMBER(W1287),A1287-W1287,"")</f>
        <v>118</v>
      </c>
      <c r="AA1287" s="55" t="n">
        <f aca="false">MATCH(A1287,DATAS,0)</f>
        <v>1</v>
      </c>
      <c r="AB1287" s="55" t="n">
        <f aca="false">IF(AND(E1287&gt;0,OR(AND(B1287&gt;=1,B1287&lt;=6),B1287=10)),1,0)</f>
        <v>1</v>
      </c>
      <c r="AC1287" s="55" t="n">
        <f aca="false">IF(AND(E1287&gt;0,B1287=10),1,0)</f>
        <v>0</v>
      </c>
      <c r="AD1287" s="0" t="str">
        <f aca="false">IF(AND(C1286=C1287,AA1286=AA1287-1),AB1286,"")</f>
        <v/>
      </c>
      <c r="AE1287" s="0" t="str">
        <f aca="false">IF(AND(C1286=C1287,AA1286=AA1287-1),AC1286,"")</f>
        <v/>
      </c>
      <c r="AF1287" s="0" t="str">
        <f aca="false">IF(AA1287=1,"",IF(AND(AB1287=1,AD1287&lt;&gt;1),1,0))</f>
        <v/>
      </c>
      <c r="AG1287" s="0" t="str">
        <f aca="false">IF(AA1287=1,"",IF(AND(AC1287=1,AE1287&lt;&gt;1),1,0))</f>
        <v/>
      </c>
      <c r="AH1287" s="60" t="str">
        <f aca="false">IF(AND(E1287&gt;0,AA1287&lt;2,NOT(AND(C1288=C1287,AA1288=AA1287+1))),INDEX(DATAS,AA1287+1),"")</f>
        <v/>
      </c>
      <c r="AI1287" s="60" t="str">
        <f aca="false">IF(AND(AC1287=1,AA1287&lt;2),IF(AND(C1288=C1287,AA1288=AA1287+1),IF(AC1288=1,"",INDEX(DATAS,AA1287+1)),INDEX(DATAS,AA1287+1)),"")</f>
        <v/>
      </c>
    </row>
    <row r="1288" customFormat="false" ht="15" hidden="false" customHeight="false" outlineLevel="0" collapsed="false">
      <c r="A1288" s="60" t="n">
        <v>46310</v>
      </c>
      <c r="B1288" s="0" t="n">
        <v>3</v>
      </c>
      <c r="C1288" s="0" t="n">
        <v>4510</v>
      </c>
      <c r="D1288" s="0" t="n">
        <v>307</v>
      </c>
      <c r="E1288" s="0" t="n">
        <v>2</v>
      </c>
      <c r="F1288" s="55" t="s">
        <v>595</v>
      </c>
      <c r="G1288" s="0" t="n">
        <v>59.6</v>
      </c>
      <c r="H1288" s="0" t="n">
        <v>56</v>
      </c>
      <c r="I1288" s="55" t="s">
        <v>157</v>
      </c>
      <c r="J1288" s="0" t="n">
        <v>187</v>
      </c>
      <c r="K1288" s="0" t="n">
        <v>61</v>
      </c>
      <c r="L1288" s="0" t="n">
        <v>120</v>
      </c>
      <c r="M1288" s="0" t="n">
        <v>462.14</v>
      </c>
      <c r="N1288" s="0" t="n">
        <v>25.57</v>
      </c>
      <c r="O1288" s="0" t="n">
        <v>20.08</v>
      </c>
      <c r="P1288" s="0" t="n">
        <v>4.26</v>
      </c>
      <c r="Q1288" s="0" t="n">
        <v>3.26</v>
      </c>
      <c r="T1288" s="0" t="n">
        <v>62.7</v>
      </c>
      <c r="U1288" s="0" t="n">
        <v>1347</v>
      </c>
      <c r="V1288" s="0" t="n">
        <v>3</v>
      </c>
      <c r="W1288" s="60" t="n">
        <v>46191</v>
      </c>
      <c r="X1288" s="55" t="n">
        <f aca="false">IF(I1288="Male",0,1)</f>
        <v>1</v>
      </c>
      <c r="Y1288" s="55" t="n">
        <f aca="false">IF(OR(I1288="DNB",I1288="Dry DNB"),1,0)</f>
        <v>0</v>
      </c>
      <c r="Z1288" s="55" t="n">
        <f aca="false">IF(ISNUMBER(W1288),A1288-W1288,"")</f>
        <v>119</v>
      </c>
      <c r="AA1288" s="55" t="n">
        <f aca="false">MATCH(A1288,DATAS,0)</f>
        <v>2</v>
      </c>
      <c r="AB1288" s="55" t="n">
        <f aca="false">IF(AND(E1288&gt;0,OR(AND(B1288&gt;=1,B1288&lt;=6),B1288=10)),1,0)</f>
        <v>1</v>
      </c>
      <c r="AC1288" s="55" t="n">
        <f aca="false">IF(AND(E1288&gt;0,B1288=10),1,0)</f>
        <v>0</v>
      </c>
      <c r="AD1288" s="55" t="n">
        <f aca="false">IF(AND(C1287=C1288,AA1287=AA1288-1),AB1287,"")</f>
        <v>1</v>
      </c>
      <c r="AE1288" s="55" t="n">
        <f aca="false">IF(AND(C1287=C1288,AA1287=AA1288-1),AC1287,"")</f>
        <v>0</v>
      </c>
      <c r="AF1288" s="55" t="n">
        <f aca="false">IF(AA1288=1,"",IF(AND(AB1288=1,AD1288&lt;&gt;1),1,0))</f>
        <v>0</v>
      </c>
      <c r="AG1288" s="55" t="n">
        <f aca="false">IF(AA1288=1,"",IF(AND(AC1288=1,AE1288&lt;&gt;1),1,0))</f>
        <v>0</v>
      </c>
      <c r="AH1288" s="60" t="str">
        <f aca="false">IF(AND(E1288&gt;0,AA1288&lt;2,NOT(AND(C1289=C1288,AA1289=AA1288+1))),INDEX(DATAS,AA1288+1),"")</f>
        <v/>
      </c>
      <c r="AI1288" s="60" t="str">
        <f aca="false">IF(AND(AC1288=1,AA1288&lt;2),IF(AND(C1289=C1288,AA1289=AA1288+1),IF(AC1289=1,"",INDEX(DATAS,AA1288+1)),INDEX(DATAS,AA1288+1)),"")</f>
        <v/>
      </c>
    </row>
    <row r="1289" customFormat="false" ht="15" hidden="false" customHeight="false" outlineLevel="0" collapsed="false">
      <c r="A1289" s="60" t="n">
        <v>46309</v>
      </c>
      <c r="B1289" s="0" t="n">
        <v>5</v>
      </c>
      <c r="C1289" s="0" t="n">
        <v>4512</v>
      </c>
      <c r="D1289" s="0" t="n">
        <v>341</v>
      </c>
      <c r="E1289" s="0" t="n">
        <v>2</v>
      </c>
      <c r="F1289" s="55" t="s">
        <v>596</v>
      </c>
      <c r="G1289" s="0" t="n">
        <v>33.2</v>
      </c>
      <c r="H1289" s="0" t="n">
        <v>34</v>
      </c>
      <c r="I1289" s="55" t="s">
        <v>157</v>
      </c>
      <c r="J1289" s="0" t="n">
        <v>124</v>
      </c>
      <c r="K1289" s="0" t="n">
        <v>68</v>
      </c>
      <c r="L1289" s="0" t="n">
        <v>217</v>
      </c>
      <c r="M1289" s="0" t="n">
        <v>626.55</v>
      </c>
      <c r="N1289" s="0" t="n">
        <v>69.16</v>
      </c>
      <c r="O1289" s="0" t="n">
        <v>40.77</v>
      </c>
      <c r="P1289" s="0" t="n">
        <v>0</v>
      </c>
      <c r="Q1289" s="0" t="n">
        <v>0</v>
      </c>
      <c r="R1289" s="0" t="n">
        <v>6115</v>
      </c>
      <c r="S1289" s="0" t="n">
        <v>11546</v>
      </c>
      <c r="T1289" s="0" t="n">
        <v>68.5</v>
      </c>
      <c r="U1289" s="0" t="n">
        <v>1345</v>
      </c>
      <c r="V1289" s="0" t="n">
        <v>2</v>
      </c>
      <c r="W1289" s="60" t="n">
        <v>46093</v>
      </c>
      <c r="X1289" s="55" t="n">
        <f aca="false">IF(I1289="Male",0,1)</f>
        <v>1</v>
      </c>
      <c r="Y1289" s="55" t="n">
        <f aca="false">IF(OR(I1289="DNB",I1289="Dry DNB"),1,0)</f>
        <v>0</v>
      </c>
      <c r="Z1289" s="55" t="n">
        <f aca="false">IF(ISNUMBER(W1289),A1289-W1289,"")</f>
        <v>216</v>
      </c>
      <c r="AA1289" s="55" t="n">
        <f aca="false">MATCH(A1289,DATAS,0)</f>
        <v>1</v>
      </c>
      <c r="AB1289" s="55" t="n">
        <f aca="false">IF(AND(E1289&gt;0,OR(AND(B1289&gt;=1,B1289&lt;=6),B1289=10)),1,0)</f>
        <v>1</v>
      </c>
      <c r="AC1289" s="55" t="n">
        <f aca="false">IF(AND(E1289&gt;0,B1289=10),1,0)</f>
        <v>0</v>
      </c>
      <c r="AD1289" s="0" t="str">
        <f aca="false">IF(AND(C1288=C1289,AA1288=AA1289-1),AB1288,"")</f>
        <v/>
      </c>
      <c r="AE1289" s="0" t="str">
        <f aca="false">IF(AND(C1288=C1289,AA1288=AA1289-1),AC1288,"")</f>
        <v/>
      </c>
      <c r="AF1289" s="0" t="str">
        <f aca="false">IF(AA1289=1,"",IF(AND(AB1289=1,AD1289&lt;&gt;1),1,0))</f>
        <v/>
      </c>
      <c r="AG1289" s="0" t="str">
        <f aca="false">IF(AA1289=1,"",IF(AND(AC1289=1,AE1289&lt;&gt;1),1,0))</f>
        <v/>
      </c>
      <c r="AH1289" s="60" t="str">
        <f aca="false">IF(AND(E1289&gt;0,AA1289&lt;2,NOT(AND(C1290=C1289,AA1290=AA1289+1))),INDEX(DATAS,AA1289+1),"")</f>
        <v/>
      </c>
      <c r="AI1289" s="60" t="str">
        <f aca="false">IF(AND(AC1289=1,AA1289&lt;2),IF(AND(C1290=C1289,AA1290=AA1289+1),IF(AC1290=1,"",INDEX(DATAS,AA1289+1)),INDEX(DATAS,AA1289+1)),"")</f>
        <v/>
      </c>
    </row>
    <row r="1290" customFormat="false" ht="15" hidden="false" customHeight="false" outlineLevel="0" collapsed="false">
      <c r="A1290" s="60" t="n">
        <v>46310</v>
      </c>
      <c r="B1290" s="0" t="n">
        <v>5</v>
      </c>
      <c r="C1290" s="0" t="n">
        <v>4512</v>
      </c>
      <c r="D1290" s="0" t="n">
        <v>342</v>
      </c>
      <c r="E1290" s="0" t="n">
        <v>2</v>
      </c>
      <c r="F1290" s="55" t="s">
        <v>596</v>
      </c>
      <c r="G1290" s="0" t="n">
        <v>35.9</v>
      </c>
      <c r="H1290" s="0" t="n">
        <v>34</v>
      </c>
      <c r="I1290" s="55" t="s">
        <v>157</v>
      </c>
      <c r="J1290" s="0" t="n">
        <v>124</v>
      </c>
      <c r="K1290" s="0" t="n">
        <v>68</v>
      </c>
      <c r="L1290" s="0" t="n">
        <v>218</v>
      </c>
      <c r="M1290" s="0" t="n">
        <v>626.55</v>
      </c>
      <c r="N1290" s="0" t="n">
        <v>69.16</v>
      </c>
      <c r="O1290" s="0" t="n">
        <v>40.77</v>
      </c>
      <c r="P1290" s="0" t="n">
        <v>0</v>
      </c>
      <c r="Q1290" s="0" t="n">
        <v>0</v>
      </c>
      <c r="T1290" s="0" t="n">
        <v>68.5</v>
      </c>
      <c r="U1290" s="0" t="n">
        <v>1346</v>
      </c>
      <c r="V1290" s="0" t="n">
        <v>2</v>
      </c>
      <c r="W1290" s="60" t="n">
        <v>46093</v>
      </c>
      <c r="X1290" s="55" t="n">
        <f aca="false">IF(I1290="Male",0,1)</f>
        <v>1</v>
      </c>
      <c r="Y1290" s="55" t="n">
        <f aca="false">IF(OR(I1290="DNB",I1290="Dry DNB"),1,0)</f>
        <v>0</v>
      </c>
      <c r="Z1290" s="55" t="n">
        <f aca="false">IF(ISNUMBER(W1290),A1290-W1290,"")</f>
        <v>217</v>
      </c>
      <c r="AA1290" s="55" t="n">
        <f aca="false">MATCH(A1290,DATAS,0)</f>
        <v>2</v>
      </c>
      <c r="AB1290" s="55" t="n">
        <f aca="false">IF(AND(E1290&gt;0,OR(AND(B1290&gt;=1,B1290&lt;=6),B1290=10)),1,0)</f>
        <v>1</v>
      </c>
      <c r="AC1290" s="55" t="n">
        <f aca="false">IF(AND(E1290&gt;0,B1290=10),1,0)</f>
        <v>0</v>
      </c>
      <c r="AD1290" s="55" t="n">
        <f aca="false">IF(AND(C1289=C1290,AA1289=AA1290-1),AB1289,"")</f>
        <v>1</v>
      </c>
      <c r="AE1290" s="55" t="n">
        <f aca="false">IF(AND(C1289=C1290,AA1289=AA1290-1),AC1289,"")</f>
        <v>0</v>
      </c>
      <c r="AF1290" s="55" t="n">
        <f aca="false">IF(AA1290=1,"",IF(AND(AB1290=1,AD1290&lt;&gt;1),1,0))</f>
        <v>0</v>
      </c>
      <c r="AG1290" s="55" t="n">
        <f aca="false">IF(AA1290=1,"",IF(AND(AC1290=1,AE1290&lt;&gt;1),1,0))</f>
        <v>0</v>
      </c>
      <c r="AH1290" s="60" t="str">
        <f aca="false">IF(AND(E1290&gt;0,AA1290&lt;2,NOT(AND(C1291=C1290,AA1291=AA1290+1))),INDEX(DATAS,AA1290+1),"")</f>
        <v/>
      </c>
      <c r="AI1290" s="60" t="str">
        <f aca="false">IF(AND(AC1290=1,AA1290&lt;2),IF(AND(C1291=C1290,AA1291=AA1290+1),IF(AC1291=1,"",INDEX(DATAS,AA1290+1)),INDEX(DATAS,AA1290+1)),"")</f>
        <v/>
      </c>
    </row>
    <row r="1291" customFormat="false" ht="15" hidden="false" customHeight="false" outlineLevel="0" collapsed="false">
      <c r="A1291" s="60" t="n">
        <v>46309</v>
      </c>
      <c r="B1291" s="0" t="n">
        <v>2</v>
      </c>
      <c r="C1291" s="0" t="n">
        <v>4513</v>
      </c>
      <c r="D1291" s="0" t="n">
        <v>310</v>
      </c>
      <c r="E1291" s="0" t="n">
        <v>2</v>
      </c>
      <c r="F1291" s="55" t="s">
        <v>596</v>
      </c>
      <c r="G1291" s="0" t="n">
        <v>49.9</v>
      </c>
      <c r="H1291" s="0" t="n">
        <v>52</v>
      </c>
      <c r="I1291" s="55" t="s">
        <v>157</v>
      </c>
      <c r="J1291" s="0" t="n">
        <v>135</v>
      </c>
      <c r="K1291" s="0" t="n">
        <v>72</v>
      </c>
      <c r="L1291" s="0" t="n">
        <v>175</v>
      </c>
      <c r="M1291" s="0" t="n">
        <v>766.57</v>
      </c>
      <c r="N1291" s="0" t="n">
        <v>72.41</v>
      </c>
      <c r="O1291" s="0" t="n">
        <v>35.56</v>
      </c>
      <c r="P1291" s="0" t="n">
        <v>3.08</v>
      </c>
      <c r="Q1291" s="0" t="n">
        <v>3.7</v>
      </c>
      <c r="R1291" s="0" t="n">
        <v>6637</v>
      </c>
      <c r="S1291" s="0" t="n">
        <v>13268</v>
      </c>
      <c r="T1291" s="0" t="n">
        <v>76.9</v>
      </c>
      <c r="U1291" s="0" t="n">
        <v>1345</v>
      </c>
      <c r="V1291" s="0" t="n">
        <v>2</v>
      </c>
      <c r="W1291" s="60" t="n">
        <v>46135</v>
      </c>
      <c r="X1291" s="55" t="n">
        <f aca="false">IF(I1291="Male",0,1)</f>
        <v>1</v>
      </c>
      <c r="Y1291" s="55" t="n">
        <f aca="false">IF(OR(I1291="DNB",I1291="Dry DNB"),1,0)</f>
        <v>0</v>
      </c>
      <c r="Z1291" s="55" t="n">
        <f aca="false">IF(ISNUMBER(W1291),A1291-W1291,"")</f>
        <v>174</v>
      </c>
      <c r="AA1291" s="55" t="n">
        <f aca="false">MATCH(A1291,DATAS,0)</f>
        <v>1</v>
      </c>
      <c r="AB1291" s="55" t="n">
        <f aca="false">IF(AND(E1291&gt;0,OR(AND(B1291&gt;=1,B1291&lt;=6),B1291=10)),1,0)</f>
        <v>1</v>
      </c>
      <c r="AC1291" s="55" t="n">
        <f aca="false">IF(AND(E1291&gt;0,B1291=10),1,0)</f>
        <v>0</v>
      </c>
      <c r="AD1291" s="0" t="str">
        <f aca="false">IF(AND(C1290=C1291,AA1290=AA1291-1),AB1290,"")</f>
        <v/>
      </c>
      <c r="AE1291" s="0" t="str">
        <f aca="false">IF(AND(C1290=C1291,AA1290=AA1291-1),AC1290,"")</f>
        <v/>
      </c>
      <c r="AF1291" s="0" t="str">
        <f aca="false">IF(AA1291=1,"",IF(AND(AB1291=1,AD1291&lt;&gt;1),1,0))</f>
        <v/>
      </c>
      <c r="AG1291" s="0" t="str">
        <f aca="false">IF(AA1291=1,"",IF(AND(AC1291=1,AE1291&lt;&gt;1),1,0))</f>
        <v/>
      </c>
      <c r="AH1291" s="60" t="str">
        <f aca="false">IF(AND(E1291&gt;0,AA1291&lt;2,NOT(AND(C1292=C1291,AA1292=AA1291+1))),INDEX(DATAS,AA1291+1),"")</f>
        <v/>
      </c>
      <c r="AI1291" s="60" t="str">
        <f aca="false">IF(AND(AC1291=1,AA1291&lt;2),IF(AND(C1292=C1291,AA1292=AA1291+1),IF(AC1292=1,"",INDEX(DATAS,AA1291+1)),INDEX(DATAS,AA1291+1)),"")</f>
        <v/>
      </c>
    </row>
    <row r="1292" customFormat="false" ht="15" hidden="false" customHeight="false" outlineLevel="0" collapsed="false">
      <c r="A1292" s="60" t="n">
        <v>46310</v>
      </c>
      <c r="B1292" s="0" t="n">
        <v>2</v>
      </c>
      <c r="C1292" s="0" t="n">
        <v>4513</v>
      </c>
      <c r="D1292" s="0" t="n">
        <v>311</v>
      </c>
      <c r="E1292" s="0" t="n">
        <v>2</v>
      </c>
      <c r="F1292" s="55" t="s">
        <v>596</v>
      </c>
      <c r="G1292" s="0" t="n">
        <v>48</v>
      </c>
      <c r="H1292" s="0" t="n">
        <v>50</v>
      </c>
      <c r="I1292" s="55" t="s">
        <v>157</v>
      </c>
      <c r="J1292" s="0" t="n">
        <v>135</v>
      </c>
      <c r="K1292" s="0" t="n">
        <v>72</v>
      </c>
      <c r="L1292" s="0" t="n">
        <v>176</v>
      </c>
      <c r="M1292" s="0" t="n">
        <v>766.57</v>
      </c>
      <c r="N1292" s="0" t="n">
        <v>72.41</v>
      </c>
      <c r="O1292" s="0" t="n">
        <v>35.56</v>
      </c>
      <c r="P1292" s="0" t="n">
        <v>3.08</v>
      </c>
      <c r="Q1292" s="0" t="n">
        <v>3.7</v>
      </c>
      <c r="T1292" s="0" t="n">
        <v>76.9</v>
      </c>
      <c r="U1292" s="0" t="n">
        <v>1346</v>
      </c>
      <c r="V1292" s="0" t="n">
        <v>2</v>
      </c>
      <c r="W1292" s="60" t="n">
        <v>46135</v>
      </c>
      <c r="X1292" s="55" t="n">
        <f aca="false">IF(I1292="Male",0,1)</f>
        <v>1</v>
      </c>
      <c r="Y1292" s="55" t="n">
        <f aca="false">IF(OR(I1292="DNB",I1292="Dry DNB"),1,0)</f>
        <v>0</v>
      </c>
      <c r="Z1292" s="55" t="n">
        <f aca="false">IF(ISNUMBER(W1292),A1292-W1292,"")</f>
        <v>175</v>
      </c>
      <c r="AA1292" s="55" t="n">
        <f aca="false">MATCH(A1292,DATAS,0)</f>
        <v>2</v>
      </c>
      <c r="AB1292" s="55" t="n">
        <f aca="false">IF(AND(E1292&gt;0,OR(AND(B1292&gt;=1,B1292&lt;=6),B1292=10)),1,0)</f>
        <v>1</v>
      </c>
      <c r="AC1292" s="55" t="n">
        <f aca="false">IF(AND(E1292&gt;0,B1292=10),1,0)</f>
        <v>0</v>
      </c>
      <c r="AD1292" s="55" t="n">
        <f aca="false">IF(AND(C1291=C1292,AA1291=AA1292-1),AB1291,"")</f>
        <v>1</v>
      </c>
      <c r="AE1292" s="55" t="n">
        <f aca="false">IF(AND(C1291=C1292,AA1291=AA1292-1),AC1291,"")</f>
        <v>0</v>
      </c>
      <c r="AF1292" s="55" t="n">
        <f aca="false">IF(AA1292=1,"",IF(AND(AB1292=1,AD1292&lt;&gt;1),1,0))</f>
        <v>0</v>
      </c>
      <c r="AG1292" s="55" t="n">
        <f aca="false">IF(AA1292=1,"",IF(AND(AC1292=1,AE1292&lt;&gt;1),1,0))</f>
        <v>0</v>
      </c>
      <c r="AH1292" s="60" t="str">
        <f aca="false">IF(AND(E1292&gt;0,AA1292&lt;2,NOT(AND(C1293=C1292,AA1293=AA1292+1))),INDEX(DATAS,AA1292+1),"")</f>
        <v/>
      </c>
      <c r="AI1292" s="60" t="str">
        <f aca="false">IF(AND(AC1292=1,AA1292&lt;2),IF(AND(C1293=C1292,AA1293=AA1292+1),IF(AC1293=1,"",INDEX(DATAS,AA1292+1)),INDEX(DATAS,AA1292+1)),"")</f>
        <v/>
      </c>
    </row>
    <row r="1293" customFormat="false" ht="15" hidden="false" customHeight="false" outlineLevel="0" collapsed="false">
      <c r="A1293" s="60" t="n">
        <v>46309</v>
      </c>
      <c r="B1293" s="0" t="n">
        <v>7</v>
      </c>
      <c r="C1293" s="0" t="n">
        <v>4514</v>
      </c>
      <c r="D1293" s="0" t="n">
        <v>298</v>
      </c>
      <c r="E1293" s="0" t="n">
        <v>2</v>
      </c>
      <c r="F1293" s="55" t="s">
        <v>597</v>
      </c>
      <c r="I1293" s="55" t="s">
        <v>162</v>
      </c>
      <c r="J1293" s="0" t="n">
        <v>75</v>
      </c>
      <c r="K1293" s="0" t="n">
        <v>75</v>
      </c>
      <c r="L1293" s="0" t="n">
        <v>245</v>
      </c>
      <c r="M1293" s="0" t="n">
        <v>844.5</v>
      </c>
      <c r="N1293" s="0" t="n">
        <v>19.55</v>
      </c>
      <c r="O1293" s="0" t="n">
        <v>30.56</v>
      </c>
      <c r="P1293" s="0" t="n">
        <v>4.99</v>
      </c>
      <c r="Q1293" s="0" t="n">
        <v>3.87</v>
      </c>
      <c r="R1293" s="0" t="n">
        <v>6262</v>
      </c>
      <c r="S1293" s="0" t="n">
        <v>12557</v>
      </c>
      <c r="T1293" s="0" t="n">
        <v>68.5</v>
      </c>
      <c r="U1293" s="0" t="n">
        <v>1344</v>
      </c>
      <c r="V1293" s="0" t="n">
        <v>1</v>
      </c>
      <c r="W1293" s="60" t="n">
        <v>46065</v>
      </c>
      <c r="X1293" s="55" t="n">
        <f aca="false">IF(I1293="Male",0,1)</f>
        <v>1</v>
      </c>
      <c r="Y1293" s="55" t="n">
        <f aca="false">IF(OR(I1293="DNB",I1293="Dry DNB"),1,0)</f>
        <v>0</v>
      </c>
      <c r="Z1293" s="55" t="n">
        <f aca="false">IF(ISNUMBER(W1293),A1293-W1293,"")</f>
        <v>244</v>
      </c>
      <c r="AA1293" s="55" t="n">
        <f aca="false">MATCH(A1293,DATAS,0)</f>
        <v>1</v>
      </c>
      <c r="AB1293" s="55" t="n">
        <f aca="false">IF(AND(E1293&gt;0,OR(AND(B1293&gt;=1,B1293&lt;=6),B1293=10)),1,0)</f>
        <v>0</v>
      </c>
      <c r="AC1293" s="55" t="n">
        <f aca="false">IF(AND(E1293&gt;0,B1293=10),1,0)</f>
        <v>0</v>
      </c>
      <c r="AD1293" s="0" t="str">
        <f aca="false">IF(AND(C1292=C1293,AA1292=AA1293-1),AB1292,"")</f>
        <v/>
      </c>
      <c r="AE1293" s="0" t="str">
        <f aca="false">IF(AND(C1292=C1293,AA1292=AA1293-1),AC1292,"")</f>
        <v/>
      </c>
      <c r="AF1293" s="0" t="str">
        <f aca="false">IF(AA1293=1,"",IF(AND(AB1293=1,AD1293&lt;&gt;1),1,0))</f>
        <v/>
      </c>
      <c r="AG1293" s="0" t="str">
        <f aca="false">IF(AA1293=1,"",IF(AND(AC1293=1,AE1293&lt;&gt;1),1,0))</f>
        <v/>
      </c>
      <c r="AH1293" s="60" t="str">
        <f aca="false">IF(AND(E1293&gt;0,AA1293&lt;2,NOT(AND(C1294=C1293,AA1294=AA1293+1))),INDEX(DATAS,AA1293+1),"")</f>
        <v/>
      </c>
      <c r="AI1293" s="60" t="str">
        <f aca="false">IF(AND(AC1293=1,AA1293&lt;2),IF(AND(C1294=C1293,AA1294=AA1293+1),IF(AC1294=1,"",INDEX(DATAS,AA1293+1)),INDEX(DATAS,AA1293+1)),"")</f>
        <v/>
      </c>
    </row>
    <row r="1294" customFormat="false" ht="15" hidden="false" customHeight="false" outlineLevel="0" collapsed="false">
      <c r="A1294" s="60" t="n">
        <v>46310</v>
      </c>
      <c r="B1294" s="0" t="n">
        <v>7</v>
      </c>
      <c r="C1294" s="0" t="n">
        <v>4514</v>
      </c>
      <c r="D1294" s="0" t="n">
        <v>298</v>
      </c>
      <c r="E1294" s="0" t="n">
        <v>2</v>
      </c>
      <c r="F1294" s="55" t="s">
        <v>597</v>
      </c>
      <c r="I1294" s="55" t="s">
        <v>162</v>
      </c>
      <c r="J1294" s="0" t="n">
        <v>75</v>
      </c>
      <c r="K1294" s="0" t="n">
        <v>75</v>
      </c>
      <c r="L1294" s="0" t="n">
        <v>246</v>
      </c>
      <c r="M1294" s="0" t="n">
        <v>844.5</v>
      </c>
      <c r="N1294" s="0" t="n">
        <v>19.55</v>
      </c>
      <c r="O1294" s="0" t="n">
        <v>30.56</v>
      </c>
      <c r="P1294" s="0" t="n">
        <v>4.99</v>
      </c>
      <c r="Q1294" s="0" t="n">
        <v>3.87</v>
      </c>
      <c r="T1294" s="0" t="n">
        <v>68.5</v>
      </c>
      <c r="U1294" s="0" t="n">
        <v>1345</v>
      </c>
      <c r="V1294" s="0" t="n">
        <v>1</v>
      </c>
      <c r="W1294" s="60" t="n">
        <v>46065</v>
      </c>
      <c r="X1294" s="55" t="n">
        <f aca="false">IF(I1294="Male",0,1)</f>
        <v>1</v>
      </c>
      <c r="Y1294" s="55" t="n">
        <f aca="false">IF(OR(I1294="DNB",I1294="Dry DNB"),1,0)</f>
        <v>0</v>
      </c>
      <c r="Z1294" s="55" t="n">
        <f aca="false">IF(ISNUMBER(W1294),A1294-W1294,"")</f>
        <v>245</v>
      </c>
      <c r="AA1294" s="55" t="n">
        <f aca="false">MATCH(A1294,DATAS,0)</f>
        <v>2</v>
      </c>
      <c r="AB1294" s="55" t="n">
        <f aca="false">IF(AND(E1294&gt;0,OR(AND(B1294&gt;=1,B1294&lt;=6),B1294=10)),1,0)</f>
        <v>0</v>
      </c>
      <c r="AC1294" s="55" t="n">
        <f aca="false">IF(AND(E1294&gt;0,B1294=10),1,0)</f>
        <v>0</v>
      </c>
      <c r="AD1294" s="55" t="n">
        <f aca="false">IF(AND(C1293=C1294,AA1293=AA1294-1),AB1293,"")</f>
        <v>0</v>
      </c>
      <c r="AE1294" s="55" t="n">
        <f aca="false">IF(AND(C1293=C1294,AA1293=AA1294-1),AC1293,"")</f>
        <v>0</v>
      </c>
      <c r="AF1294" s="55" t="n">
        <f aca="false">IF(AA1294=1,"",IF(AND(AB1294=1,AD1294&lt;&gt;1),1,0))</f>
        <v>0</v>
      </c>
      <c r="AG1294" s="55" t="n">
        <f aca="false">IF(AA1294=1,"",IF(AND(AC1294=1,AE1294&lt;&gt;1),1,0))</f>
        <v>0</v>
      </c>
      <c r="AH1294" s="60" t="str">
        <f aca="false">IF(AND(E1294&gt;0,AA1294&lt;2,NOT(AND(C1295=C1294,AA1295=AA1294+1))),INDEX(DATAS,AA1294+1),"")</f>
        <v/>
      </c>
      <c r="AI1294" s="60" t="str">
        <f aca="false">IF(AND(AC1294=1,AA1294&lt;2),IF(AND(C1295=C1294,AA1295=AA1294+1),IF(AC1295=1,"",INDEX(DATAS,AA1294+1)),INDEX(DATAS,AA1294+1)),"")</f>
        <v/>
      </c>
    </row>
    <row r="1295" customFormat="false" ht="15" hidden="false" customHeight="false" outlineLevel="0" collapsed="false">
      <c r="A1295" s="60" t="n">
        <v>46309</v>
      </c>
      <c r="B1295" s="0" t="n">
        <v>5</v>
      </c>
      <c r="C1295" s="0" t="n">
        <v>4516</v>
      </c>
      <c r="D1295" s="0" t="n">
        <v>316</v>
      </c>
      <c r="E1295" s="0" t="n">
        <v>2</v>
      </c>
      <c r="F1295" s="55" t="s">
        <v>597</v>
      </c>
      <c r="G1295" s="0" t="n">
        <v>41</v>
      </c>
      <c r="H1295" s="0" t="n">
        <v>39</v>
      </c>
      <c r="I1295" s="55" t="s">
        <v>157</v>
      </c>
      <c r="J1295" s="0" t="n">
        <v>155</v>
      </c>
      <c r="K1295" s="0" t="n">
        <v>64</v>
      </c>
      <c r="L1295" s="0" t="n">
        <v>161</v>
      </c>
      <c r="M1295" s="0" t="n">
        <v>96.1</v>
      </c>
      <c r="N1295" s="0" t="n">
        <v>63.67</v>
      </c>
      <c r="O1295" s="0" t="n">
        <v>24.31</v>
      </c>
      <c r="P1295" s="0" t="n">
        <v>2.82</v>
      </c>
      <c r="Q1295" s="0" t="n">
        <v>3.7</v>
      </c>
      <c r="R1295" s="0" t="n">
        <v>5355</v>
      </c>
      <c r="S1295" s="0" t="n">
        <v>10627</v>
      </c>
      <c r="T1295" s="0" t="n">
        <v>58</v>
      </c>
      <c r="U1295" s="0" t="n">
        <v>1344</v>
      </c>
      <c r="V1295" s="0" t="n">
        <v>3</v>
      </c>
      <c r="W1295" s="60" t="n">
        <v>46149</v>
      </c>
      <c r="X1295" s="55" t="n">
        <f aca="false">IF(I1295="Male",0,1)</f>
        <v>1</v>
      </c>
      <c r="Y1295" s="55" t="n">
        <f aca="false">IF(OR(I1295="DNB",I1295="Dry DNB"),1,0)</f>
        <v>0</v>
      </c>
      <c r="Z1295" s="55" t="n">
        <f aca="false">IF(ISNUMBER(W1295),A1295-W1295,"")</f>
        <v>160</v>
      </c>
      <c r="AA1295" s="55" t="n">
        <f aca="false">MATCH(A1295,DATAS,0)</f>
        <v>1</v>
      </c>
      <c r="AB1295" s="55" t="n">
        <f aca="false">IF(AND(E1295&gt;0,OR(AND(B1295&gt;=1,B1295&lt;=6),B1295=10)),1,0)</f>
        <v>1</v>
      </c>
      <c r="AC1295" s="55" t="n">
        <f aca="false">IF(AND(E1295&gt;0,B1295=10),1,0)</f>
        <v>0</v>
      </c>
      <c r="AD1295" s="0" t="str">
        <f aca="false">IF(AND(C1294=C1295,AA1294=AA1295-1),AB1294,"")</f>
        <v/>
      </c>
      <c r="AE1295" s="0" t="str">
        <f aca="false">IF(AND(C1294=C1295,AA1294=AA1295-1),AC1294,"")</f>
        <v/>
      </c>
      <c r="AF1295" s="0" t="str">
        <f aca="false">IF(AA1295=1,"",IF(AND(AB1295=1,AD1295&lt;&gt;1),1,0))</f>
        <v/>
      </c>
      <c r="AG1295" s="0" t="str">
        <f aca="false">IF(AA1295=1,"",IF(AND(AC1295=1,AE1295&lt;&gt;1),1,0))</f>
        <v/>
      </c>
      <c r="AH1295" s="60" t="str">
        <f aca="false">IF(AND(E1295&gt;0,AA1295&lt;2,NOT(AND(C1296=C1295,AA1296=AA1295+1))),INDEX(DATAS,AA1295+1),"")</f>
        <v/>
      </c>
      <c r="AI1295" s="60" t="str">
        <f aca="false">IF(AND(AC1295=1,AA1295&lt;2),IF(AND(C1296=C1295,AA1296=AA1295+1),IF(AC1296=1,"",INDEX(DATAS,AA1295+1)),INDEX(DATAS,AA1295+1)),"")</f>
        <v/>
      </c>
    </row>
    <row r="1296" customFormat="false" ht="15" hidden="false" customHeight="false" outlineLevel="0" collapsed="false">
      <c r="A1296" s="60" t="n">
        <v>46310</v>
      </c>
      <c r="B1296" s="0" t="n">
        <v>5</v>
      </c>
      <c r="C1296" s="0" t="n">
        <v>4516</v>
      </c>
      <c r="D1296" s="0" t="n">
        <v>317</v>
      </c>
      <c r="E1296" s="0" t="n">
        <v>2</v>
      </c>
      <c r="F1296" s="55" t="s">
        <v>597</v>
      </c>
      <c r="G1296" s="0" t="n">
        <v>45.2</v>
      </c>
      <c r="H1296" s="0" t="n">
        <v>40</v>
      </c>
      <c r="I1296" s="55" t="s">
        <v>157</v>
      </c>
      <c r="J1296" s="0" t="n">
        <v>155</v>
      </c>
      <c r="K1296" s="0" t="n">
        <v>64</v>
      </c>
      <c r="L1296" s="0" t="n">
        <v>162</v>
      </c>
      <c r="M1296" s="0" t="n">
        <v>96.1</v>
      </c>
      <c r="N1296" s="0" t="n">
        <v>63.67</v>
      </c>
      <c r="O1296" s="0" t="n">
        <v>24.31</v>
      </c>
      <c r="P1296" s="0" t="n">
        <v>2.82</v>
      </c>
      <c r="Q1296" s="0" t="n">
        <v>3.7</v>
      </c>
      <c r="T1296" s="0" t="n">
        <v>58</v>
      </c>
      <c r="U1296" s="0" t="n">
        <v>1345</v>
      </c>
      <c r="V1296" s="0" t="n">
        <v>3</v>
      </c>
      <c r="W1296" s="60" t="n">
        <v>46149</v>
      </c>
      <c r="X1296" s="55" t="n">
        <f aca="false">IF(I1296="Male",0,1)</f>
        <v>1</v>
      </c>
      <c r="Y1296" s="55" t="n">
        <f aca="false">IF(OR(I1296="DNB",I1296="Dry DNB"),1,0)</f>
        <v>0</v>
      </c>
      <c r="Z1296" s="55" t="n">
        <f aca="false">IF(ISNUMBER(W1296),A1296-W1296,"")</f>
        <v>161</v>
      </c>
      <c r="AA1296" s="55" t="n">
        <f aca="false">MATCH(A1296,DATAS,0)</f>
        <v>2</v>
      </c>
      <c r="AB1296" s="55" t="n">
        <f aca="false">IF(AND(E1296&gt;0,OR(AND(B1296&gt;=1,B1296&lt;=6),B1296=10)),1,0)</f>
        <v>1</v>
      </c>
      <c r="AC1296" s="55" t="n">
        <f aca="false">IF(AND(E1296&gt;0,B1296=10),1,0)</f>
        <v>0</v>
      </c>
      <c r="AD1296" s="55" t="n">
        <f aca="false">IF(AND(C1295=C1296,AA1295=AA1296-1),AB1295,"")</f>
        <v>1</v>
      </c>
      <c r="AE1296" s="55" t="n">
        <f aca="false">IF(AND(C1295=C1296,AA1295=AA1296-1),AC1295,"")</f>
        <v>0</v>
      </c>
      <c r="AF1296" s="55" t="n">
        <f aca="false">IF(AA1296=1,"",IF(AND(AB1296=1,AD1296&lt;&gt;1),1,0))</f>
        <v>0</v>
      </c>
      <c r="AG1296" s="55" t="n">
        <f aca="false">IF(AA1296=1,"",IF(AND(AC1296=1,AE1296&lt;&gt;1),1,0))</f>
        <v>0</v>
      </c>
      <c r="AH1296" s="60" t="str">
        <f aca="false">IF(AND(E1296&gt;0,AA1296&lt;2,NOT(AND(C1297=C1296,AA1297=AA1296+1))),INDEX(DATAS,AA1296+1),"")</f>
        <v/>
      </c>
      <c r="AI1296" s="60" t="str">
        <f aca="false">IF(AND(AC1296=1,AA1296&lt;2),IF(AND(C1297=C1296,AA1297=AA1296+1),IF(AC1297=1,"",INDEX(DATAS,AA1296+1)),INDEX(DATAS,AA1296+1)),"")</f>
        <v/>
      </c>
    </row>
    <row r="1297" customFormat="false" ht="15" hidden="false" customHeight="false" outlineLevel="0" collapsed="false">
      <c r="A1297" s="60" t="n">
        <v>46309</v>
      </c>
      <c r="B1297" s="0" t="n">
        <v>3</v>
      </c>
      <c r="C1297" s="0" t="n">
        <v>4517</v>
      </c>
      <c r="D1297" s="0" t="n">
        <v>183</v>
      </c>
      <c r="E1297" s="0" t="n">
        <v>2</v>
      </c>
      <c r="F1297" s="55" t="s">
        <v>598</v>
      </c>
      <c r="G1297" s="0" t="n">
        <v>60.6</v>
      </c>
      <c r="H1297" s="0" t="n">
        <v>61</v>
      </c>
      <c r="I1297" s="55" t="s">
        <v>157</v>
      </c>
      <c r="J1297" s="0" t="n">
        <v>110</v>
      </c>
      <c r="K1297" s="0" t="n">
        <v>64</v>
      </c>
      <c r="L1297" s="0" t="n">
        <v>73</v>
      </c>
      <c r="M1297" s="0" t="n">
        <v>698.35</v>
      </c>
      <c r="N1297" s="0" t="n">
        <v>38.23</v>
      </c>
      <c r="O1297" s="0" t="n">
        <v>27.16</v>
      </c>
      <c r="P1297" s="0" t="n">
        <v>3.55</v>
      </c>
      <c r="Q1297" s="0" t="n">
        <v>3.23</v>
      </c>
      <c r="R1297" s="0" t="n">
        <v>5095</v>
      </c>
      <c r="S1297" s="0" t="n">
        <v>11232</v>
      </c>
      <c r="T1297" s="0" t="n">
        <v>53.8</v>
      </c>
      <c r="U1297" s="0" t="n">
        <v>1343</v>
      </c>
      <c r="V1297" s="0" t="n">
        <v>3</v>
      </c>
      <c r="W1297" s="60" t="n">
        <v>46237</v>
      </c>
      <c r="X1297" s="55" t="n">
        <f aca="false">IF(I1297="Male",0,1)</f>
        <v>1</v>
      </c>
      <c r="Y1297" s="55" t="n">
        <f aca="false">IF(OR(I1297="DNB",I1297="Dry DNB"),1,0)</f>
        <v>0</v>
      </c>
      <c r="Z1297" s="55" t="n">
        <f aca="false">IF(ISNUMBER(W1297),A1297-W1297,"")</f>
        <v>72</v>
      </c>
      <c r="AA1297" s="55" t="n">
        <f aca="false">MATCH(A1297,DATAS,0)</f>
        <v>1</v>
      </c>
      <c r="AB1297" s="55" t="n">
        <f aca="false">IF(AND(E1297&gt;0,OR(AND(B1297&gt;=1,B1297&lt;=6),B1297=10)),1,0)</f>
        <v>1</v>
      </c>
      <c r="AC1297" s="55" t="n">
        <f aca="false">IF(AND(E1297&gt;0,B1297=10),1,0)</f>
        <v>0</v>
      </c>
      <c r="AD1297" s="0" t="str">
        <f aca="false">IF(AND(C1296=C1297,AA1296=AA1297-1),AB1296,"")</f>
        <v/>
      </c>
      <c r="AE1297" s="0" t="str">
        <f aca="false">IF(AND(C1296=C1297,AA1296=AA1297-1),AC1296,"")</f>
        <v/>
      </c>
      <c r="AF1297" s="0" t="str">
        <f aca="false">IF(AA1297=1,"",IF(AND(AB1297=1,AD1297&lt;&gt;1),1,0))</f>
        <v/>
      </c>
      <c r="AG1297" s="0" t="str">
        <f aca="false">IF(AA1297=1,"",IF(AND(AC1297=1,AE1297&lt;&gt;1),1,0))</f>
        <v/>
      </c>
      <c r="AH1297" s="60" t="str">
        <f aca="false">IF(AND(E1297&gt;0,AA1297&lt;2,NOT(AND(C1298=C1297,AA1298=AA1297+1))),INDEX(DATAS,AA1297+1),"")</f>
        <v/>
      </c>
      <c r="AI1297" s="60" t="str">
        <f aca="false">IF(AND(AC1297=1,AA1297&lt;2),IF(AND(C1298=C1297,AA1298=AA1297+1),IF(AC1298=1,"",INDEX(DATAS,AA1297+1)),INDEX(DATAS,AA1297+1)),"")</f>
        <v/>
      </c>
    </row>
    <row r="1298" customFormat="false" ht="15" hidden="false" customHeight="false" outlineLevel="0" collapsed="false">
      <c r="A1298" s="60" t="n">
        <v>46310</v>
      </c>
      <c r="B1298" s="0" t="n">
        <v>3</v>
      </c>
      <c r="C1298" s="0" t="n">
        <v>4517</v>
      </c>
      <c r="D1298" s="0" t="n">
        <v>184</v>
      </c>
      <c r="E1298" s="0" t="n">
        <v>2</v>
      </c>
      <c r="F1298" s="55" t="s">
        <v>598</v>
      </c>
      <c r="G1298" s="0" t="n">
        <v>62</v>
      </c>
      <c r="H1298" s="0" t="n">
        <v>61</v>
      </c>
      <c r="I1298" s="55" t="s">
        <v>157</v>
      </c>
      <c r="J1298" s="0" t="n">
        <v>110</v>
      </c>
      <c r="K1298" s="0" t="n">
        <v>64</v>
      </c>
      <c r="L1298" s="0" t="n">
        <v>74</v>
      </c>
      <c r="M1298" s="0" t="n">
        <v>698.35</v>
      </c>
      <c r="N1298" s="0" t="n">
        <v>38.23</v>
      </c>
      <c r="O1298" s="0" t="n">
        <v>27.16</v>
      </c>
      <c r="P1298" s="0" t="n">
        <v>3.55</v>
      </c>
      <c r="Q1298" s="0" t="n">
        <v>3.23</v>
      </c>
      <c r="T1298" s="0" t="n">
        <v>53.8</v>
      </c>
      <c r="U1298" s="0" t="n">
        <v>1344</v>
      </c>
      <c r="V1298" s="0" t="n">
        <v>3</v>
      </c>
      <c r="W1298" s="60" t="n">
        <v>46237</v>
      </c>
      <c r="X1298" s="55" t="n">
        <f aca="false">IF(I1298="Male",0,1)</f>
        <v>1</v>
      </c>
      <c r="Y1298" s="55" t="n">
        <f aca="false">IF(OR(I1298="DNB",I1298="Dry DNB"),1,0)</f>
        <v>0</v>
      </c>
      <c r="Z1298" s="55" t="n">
        <f aca="false">IF(ISNUMBER(W1298),A1298-W1298,"")</f>
        <v>73</v>
      </c>
      <c r="AA1298" s="55" t="n">
        <f aca="false">MATCH(A1298,DATAS,0)</f>
        <v>2</v>
      </c>
      <c r="AB1298" s="55" t="n">
        <f aca="false">IF(AND(E1298&gt;0,OR(AND(B1298&gt;=1,B1298&lt;=6),B1298=10)),1,0)</f>
        <v>1</v>
      </c>
      <c r="AC1298" s="55" t="n">
        <f aca="false">IF(AND(E1298&gt;0,B1298=10),1,0)</f>
        <v>0</v>
      </c>
      <c r="AD1298" s="55" t="n">
        <f aca="false">IF(AND(C1297=C1298,AA1297=AA1298-1),AB1297,"")</f>
        <v>1</v>
      </c>
      <c r="AE1298" s="55" t="n">
        <f aca="false">IF(AND(C1297=C1298,AA1297=AA1298-1),AC1297,"")</f>
        <v>0</v>
      </c>
      <c r="AF1298" s="55" t="n">
        <f aca="false">IF(AA1298=1,"",IF(AND(AB1298=1,AD1298&lt;&gt;1),1,0))</f>
        <v>0</v>
      </c>
      <c r="AG1298" s="55" t="n">
        <f aca="false">IF(AA1298=1,"",IF(AND(AC1298=1,AE1298&lt;&gt;1),1,0))</f>
        <v>0</v>
      </c>
      <c r="AH1298" s="60" t="str">
        <f aca="false">IF(AND(E1298&gt;0,AA1298&lt;2,NOT(AND(C1299=C1298,AA1299=AA1298+1))),INDEX(DATAS,AA1298+1),"")</f>
        <v/>
      </c>
      <c r="AI1298" s="60" t="str">
        <f aca="false">IF(AND(AC1298=1,AA1298&lt;2),IF(AND(C1299=C1298,AA1299=AA1298+1),IF(AC1299=1,"",INDEX(DATAS,AA1298+1)),INDEX(DATAS,AA1298+1)),"")</f>
        <v/>
      </c>
    </row>
    <row r="1299" customFormat="false" ht="15" hidden="false" customHeight="false" outlineLevel="0" collapsed="false">
      <c r="A1299" s="60" t="n">
        <v>46309</v>
      </c>
      <c r="B1299" s="0" t="n">
        <v>7</v>
      </c>
      <c r="C1299" s="0" t="n">
        <v>4518</v>
      </c>
      <c r="D1299" s="0" t="n">
        <v>286</v>
      </c>
      <c r="E1299" s="0" t="n">
        <v>2</v>
      </c>
      <c r="F1299" s="55" t="s">
        <v>598</v>
      </c>
      <c r="G1299" s="0" t="n">
        <v>17.2</v>
      </c>
      <c r="H1299" s="0" t="n">
        <v>41</v>
      </c>
      <c r="I1299" s="55" t="s">
        <v>162</v>
      </c>
      <c r="J1299" s="0" t="n">
        <v>63</v>
      </c>
      <c r="K1299" s="0" t="n">
        <v>63</v>
      </c>
      <c r="L1299" s="0" t="n">
        <v>224</v>
      </c>
      <c r="M1299" s="0" t="n">
        <v>833.83</v>
      </c>
      <c r="N1299" s="0" t="n">
        <v>34.36</v>
      </c>
      <c r="O1299" s="0" t="n">
        <v>33.34</v>
      </c>
      <c r="P1299" s="0" t="n">
        <v>3.78</v>
      </c>
      <c r="Q1299" s="0" t="n">
        <v>3.6</v>
      </c>
      <c r="R1299" s="0" t="n">
        <v>6146</v>
      </c>
      <c r="S1299" s="0" t="n">
        <v>13149</v>
      </c>
      <c r="T1299" s="0" t="n">
        <v>63.35</v>
      </c>
      <c r="U1299" s="0" t="n">
        <v>1343</v>
      </c>
      <c r="V1299" s="0" t="n">
        <v>1</v>
      </c>
      <c r="W1299" s="60" t="n">
        <v>46086</v>
      </c>
      <c r="X1299" s="55" t="n">
        <f aca="false">IF(I1299="Male",0,1)</f>
        <v>1</v>
      </c>
      <c r="Y1299" s="55" t="n">
        <f aca="false">IF(OR(I1299="DNB",I1299="Dry DNB"),1,0)</f>
        <v>0</v>
      </c>
      <c r="Z1299" s="55" t="n">
        <f aca="false">IF(ISNUMBER(W1299),A1299-W1299,"")</f>
        <v>223</v>
      </c>
      <c r="AA1299" s="55" t="n">
        <f aca="false">MATCH(A1299,DATAS,0)</f>
        <v>1</v>
      </c>
      <c r="AB1299" s="55" t="n">
        <f aca="false">IF(AND(E1299&gt;0,OR(AND(B1299&gt;=1,B1299&lt;=6),B1299=10)),1,0)</f>
        <v>0</v>
      </c>
      <c r="AC1299" s="55" t="n">
        <f aca="false">IF(AND(E1299&gt;0,B1299=10),1,0)</f>
        <v>0</v>
      </c>
      <c r="AD1299" s="0" t="str">
        <f aca="false">IF(AND(C1298=C1299,AA1298=AA1299-1),AB1298,"")</f>
        <v/>
      </c>
      <c r="AE1299" s="0" t="str">
        <f aca="false">IF(AND(C1298=C1299,AA1298=AA1299-1),AC1298,"")</f>
        <v/>
      </c>
      <c r="AF1299" s="0" t="str">
        <f aca="false">IF(AA1299=1,"",IF(AND(AB1299=1,AD1299&lt;&gt;1),1,0))</f>
        <v/>
      </c>
      <c r="AG1299" s="0" t="str">
        <f aca="false">IF(AA1299=1,"",IF(AND(AC1299=1,AE1299&lt;&gt;1),1,0))</f>
        <v/>
      </c>
      <c r="AH1299" s="60" t="str">
        <f aca="false">IF(AND(E1299&gt;0,AA1299&lt;2,NOT(AND(C1300=C1299,AA1300=AA1299+1))),INDEX(DATAS,AA1299+1),"")</f>
        <v/>
      </c>
      <c r="AI1299" s="60" t="str">
        <f aca="false">IF(AND(AC1299=1,AA1299&lt;2),IF(AND(C1300=C1299,AA1300=AA1299+1),IF(AC1300=1,"",INDEX(DATAS,AA1299+1)),INDEX(DATAS,AA1299+1)),"")</f>
        <v/>
      </c>
    </row>
    <row r="1300" customFormat="false" ht="15" hidden="false" customHeight="false" outlineLevel="0" collapsed="false">
      <c r="A1300" s="60" t="n">
        <v>46310</v>
      </c>
      <c r="B1300" s="0" t="n">
        <v>7</v>
      </c>
      <c r="C1300" s="0" t="n">
        <v>4518</v>
      </c>
      <c r="D1300" s="0" t="n">
        <v>286</v>
      </c>
      <c r="E1300" s="0" t="n">
        <v>2</v>
      </c>
      <c r="F1300" s="55" t="s">
        <v>598</v>
      </c>
      <c r="H1300" s="0" t="n">
        <v>41</v>
      </c>
      <c r="I1300" s="55" t="s">
        <v>162</v>
      </c>
      <c r="J1300" s="0" t="n">
        <v>63</v>
      </c>
      <c r="K1300" s="0" t="n">
        <v>63</v>
      </c>
      <c r="L1300" s="0" t="n">
        <v>225</v>
      </c>
      <c r="M1300" s="0" t="n">
        <v>833.83</v>
      </c>
      <c r="N1300" s="0" t="n">
        <v>34.36</v>
      </c>
      <c r="O1300" s="0" t="n">
        <v>33.34</v>
      </c>
      <c r="P1300" s="0" t="n">
        <v>3.78</v>
      </c>
      <c r="Q1300" s="0" t="n">
        <v>3.6</v>
      </c>
      <c r="T1300" s="0" t="n">
        <v>63.35</v>
      </c>
      <c r="U1300" s="0" t="n">
        <v>1344</v>
      </c>
      <c r="V1300" s="0" t="n">
        <v>1</v>
      </c>
      <c r="W1300" s="60" t="n">
        <v>46086</v>
      </c>
      <c r="X1300" s="55" t="n">
        <f aca="false">IF(I1300="Male",0,1)</f>
        <v>1</v>
      </c>
      <c r="Y1300" s="55" t="n">
        <f aca="false">IF(OR(I1300="DNB",I1300="Dry DNB"),1,0)</f>
        <v>0</v>
      </c>
      <c r="Z1300" s="55" t="n">
        <f aca="false">IF(ISNUMBER(W1300),A1300-W1300,"")</f>
        <v>224</v>
      </c>
      <c r="AA1300" s="55" t="n">
        <f aca="false">MATCH(A1300,DATAS,0)</f>
        <v>2</v>
      </c>
      <c r="AB1300" s="55" t="n">
        <f aca="false">IF(AND(E1300&gt;0,OR(AND(B1300&gt;=1,B1300&lt;=6),B1300=10)),1,0)</f>
        <v>0</v>
      </c>
      <c r="AC1300" s="55" t="n">
        <f aca="false">IF(AND(E1300&gt;0,B1300=10),1,0)</f>
        <v>0</v>
      </c>
      <c r="AD1300" s="55" t="n">
        <f aca="false">IF(AND(C1299=C1300,AA1299=AA1300-1),AB1299,"")</f>
        <v>0</v>
      </c>
      <c r="AE1300" s="55" t="n">
        <f aca="false">IF(AND(C1299=C1300,AA1299=AA1300-1),AC1299,"")</f>
        <v>0</v>
      </c>
      <c r="AF1300" s="55" t="n">
        <f aca="false">IF(AA1300=1,"",IF(AND(AB1300=1,AD1300&lt;&gt;1),1,0))</f>
        <v>0</v>
      </c>
      <c r="AG1300" s="55" t="n">
        <f aca="false">IF(AA1300=1,"",IF(AND(AC1300=1,AE1300&lt;&gt;1),1,0))</f>
        <v>0</v>
      </c>
      <c r="AH1300" s="60" t="str">
        <f aca="false">IF(AND(E1300&gt;0,AA1300&lt;2,NOT(AND(C1301=C1300,AA1301=AA1300+1))),INDEX(DATAS,AA1300+1),"")</f>
        <v/>
      </c>
      <c r="AI1300" s="60" t="str">
        <f aca="false">IF(AND(AC1300=1,AA1300&lt;2),IF(AND(C1301=C1300,AA1301=AA1300+1),IF(AC1301=1,"",INDEX(DATAS,AA1300+1)),INDEX(DATAS,AA1300+1)),"")</f>
        <v/>
      </c>
    </row>
    <row r="1301" customFormat="false" ht="15" hidden="false" customHeight="false" outlineLevel="0" collapsed="false">
      <c r="A1301" s="60" t="n">
        <v>46309</v>
      </c>
      <c r="B1301" s="0" t="n">
        <v>3</v>
      </c>
      <c r="C1301" s="0" t="n">
        <v>4519</v>
      </c>
      <c r="D1301" s="0" t="n">
        <v>127</v>
      </c>
      <c r="E1301" s="0" t="n">
        <v>2</v>
      </c>
      <c r="F1301" s="55" t="s">
        <v>598</v>
      </c>
      <c r="G1301" s="0" t="n">
        <v>54</v>
      </c>
      <c r="H1301" s="0" t="n">
        <v>57</v>
      </c>
      <c r="I1301" s="55" t="s">
        <v>157</v>
      </c>
      <c r="J1301" s="0" t="n">
        <v>64</v>
      </c>
      <c r="K1301" s="0" t="n">
        <v>64</v>
      </c>
      <c r="L1301" s="0" t="n">
        <v>63</v>
      </c>
      <c r="M1301" s="0" t="n">
        <v>262.8</v>
      </c>
      <c r="N1301" s="0" t="n">
        <v>16.25</v>
      </c>
      <c r="O1301" s="0" t="n">
        <v>15.94</v>
      </c>
      <c r="P1301" s="0" t="n">
        <v>3.49</v>
      </c>
      <c r="Q1301" s="0" t="n">
        <v>3.43</v>
      </c>
      <c r="R1301" s="0" t="n">
        <v>5980</v>
      </c>
      <c r="S1301" s="0" t="n">
        <v>12143</v>
      </c>
      <c r="T1301" s="0" t="n">
        <v>62.9</v>
      </c>
      <c r="U1301" s="0" t="n">
        <v>1343</v>
      </c>
      <c r="V1301" s="0" t="n">
        <v>1</v>
      </c>
      <c r="W1301" s="60" t="n">
        <v>46247</v>
      </c>
      <c r="X1301" s="55" t="n">
        <f aca="false">IF(I1301="Male",0,1)</f>
        <v>1</v>
      </c>
      <c r="Y1301" s="55" t="n">
        <f aca="false">IF(OR(I1301="DNB",I1301="Dry DNB"),1,0)</f>
        <v>0</v>
      </c>
      <c r="Z1301" s="55" t="n">
        <f aca="false">IF(ISNUMBER(W1301),A1301-W1301,"")</f>
        <v>62</v>
      </c>
      <c r="AA1301" s="55" t="n">
        <f aca="false">MATCH(A1301,DATAS,0)</f>
        <v>1</v>
      </c>
      <c r="AB1301" s="55" t="n">
        <f aca="false">IF(AND(E1301&gt;0,OR(AND(B1301&gt;=1,B1301&lt;=6),B1301=10)),1,0)</f>
        <v>1</v>
      </c>
      <c r="AC1301" s="55" t="n">
        <f aca="false">IF(AND(E1301&gt;0,B1301=10),1,0)</f>
        <v>0</v>
      </c>
      <c r="AD1301" s="0" t="str">
        <f aca="false">IF(AND(C1300=C1301,AA1300=AA1301-1),AB1300,"")</f>
        <v/>
      </c>
      <c r="AE1301" s="0" t="str">
        <f aca="false">IF(AND(C1300=C1301,AA1300=AA1301-1),AC1300,"")</f>
        <v/>
      </c>
      <c r="AF1301" s="0" t="str">
        <f aca="false">IF(AA1301=1,"",IF(AND(AB1301=1,AD1301&lt;&gt;1),1,0))</f>
        <v/>
      </c>
      <c r="AG1301" s="0" t="str">
        <f aca="false">IF(AA1301=1,"",IF(AND(AC1301=1,AE1301&lt;&gt;1),1,0))</f>
        <v/>
      </c>
      <c r="AH1301" s="60" t="str">
        <f aca="false">IF(AND(E1301&gt;0,AA1301&lt;2,NOT(AND(C1302=C1301,AA1302=AA1301+1))),INDEX(DATAS,AA1301+1),"")</f>
        <v/>
      </c>
      <c r="AI1301" s="60" t="str">
        <f aca="false">IF(AND(AC1301=1,AA1301&lt;2),IF(AND(C1302=C1301,AA1302=AA1301+1),IF(AC1302=1,"",INDEX(DATAS,AA1301+1)),INDEX(DATAS,AA1301+1)),"")</f>
        <v/>
      </c>
    </row>
    <row r="1302" customFormat="false" ht="15" hidden="false" customHeight="false" outlineLevel="0" collapsed="false">
      <c r="A1302" s="60" t="n">
        <v>46310</v>
      </c>
      <c r="B1302" s="0" t="n">
        <v>3</v>
      </c>
      <c r="C1302" s="0" t="n">
        <v>4519</v>
      </c>
      <c r="D1302" s="0" t="n">
        <v>128</v>
      </c>
      <c r="E1302" s="0" t="n">
        <v>2</v>
      </c>
      <c r="F1302" s="55" t="s">
        <v>598</v>
      </c>
      <c r="G1302" s="0" t="n">
        <v>57.4</v>
      </c>
      <c r="H1302" s="0" t="n">
        <v>56</v>
      </c>
      <c r="I1302" s="55" t="s">
        <v>157</v>
      </c>
      <c r="J1302" s="0" t="n">
        <v>64</v>
      </c>
      <c r="K1302" s="0" t="n">
        <v>64</v>
      </c>
      <c r="L1302" s="0" t="n">
        <v>64</v>
      </c>
      <c r="M1302" s="0" t="n">
        <v>262.8</v>
      </c>
      <c r="N1302" s="0" t="n">
        <v>16.25</v>
      </c>
      <c r="O1302" s="0" t="n">
        <v>15.94</v>
      </c>
      <c r="P1302" s="0" t="n">
        <v>3.49</v>
      </c>
      <c r="Q1302" s="0" t="n">
        <v>3.43</v>
      </c>
      <c r="T1302" s="0" t="n">
        <v>62.9</v>
      </c>
      <c r="U1302" s="0" t="n">
        <v>1344</v>
      </c>
      <c r="V1302" s="0" t="n">
        <v>1</v>
      </c>
      <c r="W1302" s="60" t="n">
        <v>46247</v>
      </c>
      <c r="X1302" s="55" t="n">
        <f aca="false">IF(I1302="Male",0,1)</f>
        <v>1</v>
      </c>
      <c r="Y1302" s="55" t="n">
        <f aca="false">IF(OR(I1302="DNB",I1302="Dry DNB"),1,0)</f>
        <v>0</v>
      </c>
      <c r="Z1302" s="55" t="n">
        <f aca="false">IF(ISNUMBER(W1302),A1302-W1302,"")</f>
        <v>63</v>
      </c>
      <c r="AA1302" s="55" t="n">
        <f aca="false">MATCH(A1302,DATAS,0)</f>
        <v>2</v>
      </c>
      <c r="AB1302" s="55" t="n">
        <f aca="false">IF(AND(E1302&gt;0,OR(AND(B1302&gt;=1,B1302&lt;=6),B1302=10)),1,0)</f>
        <v>1</v>
      </c>
      <c r="AC1302" s="55" t="n">
        <f aca="false">IF(AND(E1302&gt;0,B1302=10),1,0)</f>
        <v>0</v>
      </c>
      <c r="AD1302" s="55" t="n">
        <f aca="false">IF(AND(C1301=C1302,AA1301=AA1302-1),AB1301,"")</f>
        <v>1</v>
      </c>
      <c r="AE1302" s="55" t="n">
        <f aca="false">IF(AND(C1301=C1302,AA1301=AA1302-1),AC1301,"")</f>
        <v>0</v>
      </c>
      <c r="AF1302" s="55" t="n">
        <f aca="false">IF(AA1302=1,"",IF(AND(AB1302=1,AD1302&lt;&gt;1),1,0))</f>
        <v>0</v>
      </c>
      <c r="AG1302" s="55" t="n">
        <f aca="false">IF(AA1302=1,"",IF(AND(AC1302=1,AE1302&lt;&gt;1),1,0))</f>
        <v>0</v>
      </c>
      <c r="AH1302" s="60" t="str">
        <f aca="false">IF(AND(E1302&gt;0,AA1302&lt;2,NOT(AND(C1303=C1302,AA1303=AA1302+1))),INDEX(DATAS,AA1302+1),"")</f>
        <v/>
      </c>
      <c r="AI1302" s="60" t="str">
        <f aca="false">IF(AND(AC1302=1,AA1302&lt;2),IF(AND(C1303=C1302,AA1303=AA1302+1),IF(AC1303=1,"",INDEX(DATAS,AA1302+1)),INDEX(DATAS,AA1302+1)),"")</f>
        <v/>
      </c>
    </row>
    <row r="1303" customFormat="false" ht="15" hidden="false" customHeight="false" outlineLevel="0" collapsed="false">
      <c r="A1303" s="60" t="n">
        <v>46309</v>
      </c>
      <c r="B1303" s="0" t="n">
        <v>7</v>
      </c>
      <c r="C1303" s="0" t="n">
        <v>4520</v>
      </c>
      <c r="D1303" s="0" t="n">
        <v>288</v>
      </c>
      <c r="E1303" s="0" t="n">
        <v>2</v>
      </c>
      <c r="F1303" s="55" t="s">
        <v>599</v>
      </c>
      <c r="G1303" s="0" t="n">
        <v>13.7</v>
      </c>
      <c r="H1303" s="0" t="n">
        <v>32</v>
      </c>
      <c r="I1303" s="55" t="s">
        <v>162</v>
      </c>
      <c r="J1303" s="0" t="n">
        <v>65</v>
      </c>
      <c r="K1303" s="0" t="n">
        <v>65</v>
      </c>
      <c r="L1303" s="0" t="n">
        <v>224</v>
      </c>
      <c r="M1303" s="0" t="n">
        <v>1016.74</v>
      </c>
      <c r="N1303" s="0" t="n">
        <v>22.11</v>
      </c>
      <c r="O1303" s="0" t="n">
        <v>40.71</v>
      </c>
      <c r="P1303" s="0" t="n">
        <v>3.5</v>
      </c>
      <c r="Q1303" s="0" t="n">
        <v>3.88</v>
      </c>
      <c r="R1303" s="0" t="n">
        <v>6347</v>
      </c>
      <c r="S1303" s="0" t="n">
        <v>12427</v>
      </c>
      <c r="T1303" s="0" t="n">
        <v>67.45</v>
      </c>
      <c r="U1303" s="0" t="n">
        <v>1342</v>
      </c>
      <c r="V1303" s="0" t="n">
        <v>1</v>
      </c>
      <c r="W1303" s="60" t="n">
        <v>46088</v>
      </c>
      <c r="X1303" s="55" t="n">
        <f aca="false">IF(I1303="Male",0,1)</f>
        <v>1</v>
      </c>
      <c r="Y1303" s="55" t="n">
        <f aca="false">IF(OR(I1303="DNB",I1303="Dry DNB"),1,0)</f>
        <v>0</v>
      </c>
      <c r="Z1303" s="55" t="n">
        <f aca="false">IF(ISNUMBER(W1303),A1303-W1303,"")</f>
        <v>221</v>
      </c>
      <c r="AA1303" s="55" t="n">
        <f aca="false">MATCH(A1303,DATAS,0)</f>
        <v>1</v>
      </c>
      <c r="AB1303" s="55" t="n">
        <f aca="false">IF(AND(E1303&gt;0,OR(AND(B1303&gt;=1,B1303&lt;=6),B1303=10)),1,0)</f>
        <v>0</v>
      </c>
      <c r="AC1303" s="55" t="n">
        <f aca="false">IF(AND(E1303&gt;0,B1303=10),1,0)</f>
        <v>0</v>
      </c>
      <c r="AD1303" s="0" t="str">
        <f aca="false">IF(AND(C1302=C1303,AA1302=AA1303-1),AB1302,"")</f>
        <v/>
      </c>
      <c r="AE1303" s="0" t="str">
        <f aca="false">IF(AND(C1302=C1303,AA1302=AA1303-1),AC1302,"")</f>
        <v/>
      </c>
      <c r="AF1303" s="0" t="str">
        <f aca="false">IF(AA1303=1,"",IF(AND(AB1303=1,AD1303&lt;&gt;1),1,0))</f>
        <v/>
      </c>
      <c r="AG1303" s="0" t="str">
        <f aca="false">IF(AA1303=1,"",IF(AND(AC1303=1,AE1303&lt;&gt;1),1,0))</f>
        <v/>
      </c>
      <c r="AH1303" s="60" t="str">
        <f aca="false">IF(AND(E1303&gt;0,AA1303&lt;2,NOT(AND(C1304=C1303,AA1304=AA1303+1))),INDEX(DATAS,AA1303+1),"")</f>
        <v/>
      </c>
      <c r="AI1303" s="60" t="str">
        <f aca="false">IF(AND(AC1303=1,AA1303&lt;2),IF(AND(C1304=C1303,AA1304=AA1303+1),IF(AC1304=1,"",INDEX(DATAS,AA1303+1)),INDEX(DATAS,AA1303+1)),"")</f>
        <v/>
      </c>
    </row>
    <row r="1304" customFormat="false" ht="15" hidden="false" customHeight="false" outlineLevel="0" collapsed="false">
      <c r="A1304" s="60" t="n">
        <v>46310</v>
      </c>
      <c r="B1304" s="0" t="n">
        <v>7</v>
      </c>
      <c r="C1304" s="0" t="n">
        <v>4520</v>
      </c>
      <c r="D1304" s="0" t="n">
        <v>288</v>
      </c>
      <c r="E1304" s="0" t="n">
        <v>2</v>
      </c>
      <c r="F1304" s="55" t="s">
        <v>599</v>
      </c>
      <c r="H1304" s="0" t="n">
        <v>31</v>
      </c>
      <c r="I1304" s="55" t="s">
        <v>162</v>
      </c>
      <c r="J1304" s="0" t="n">
        <v>65</v>
      </c>
      <c r="K1304" s="0" t="n">
        <v>65</v>
      </c>
      <c r="L1304" s="0" t="n">
        <v>225</v>
      </c>
      <c r="M1304" s="0" t="n">
        <v>1016.74</v>
      </c>
      <c r="N1304" s="0" t="n">
        <v>22.11</v>
      </c>
      <c r="O1304" s="0" t="n">
        <v>40.71</v>
      </c>
      <c r="P1304" s="0" t="n">
        <v>3.5</v>
      </c>
      <c r="Q1304" s="0" t="n">
        <v>3.88</v>
      </c>
      <c r="T1304" s="0" t="n">
        <v>67.45</v>
      </c>
      <c r="U1304" s="0" t="n">
        <v>1343</v>
      </c>
      <c r="V1304" s="0" t="n">
        <v>1</v>
      </c>
      <c r="W1304" s="60" t="n">
        <v>46088</v>
      </c>
      <c r="X1304" s="55" t="n">
        <f aca="false">IF(I1304="Male",0,1)</f>
        <v>1</v>
      </c>
      <c r="Y1304" s="55" t="n">
        <f aca="false">IF(OR(I1304="DNB",I1304="Dry DNB"),1,0)</f>
        <v>0</v>
      </c>
      <c r="Z1304" s="55" t="n">
        <f aca="false">IF(ISNUMBER(W1304),A1304-W1304,"")</f>
        <v>222</v>
      </c>
      <c r="AA1304" s="55" t="n">
        <f aca="false">MATCH(A1304,DATAS,0)</f>
        <v>2</v>
      </c>
      <c r="AB1304" s="55" t="n">
        <f aca="false">IF(AND(E1304&gt;0,OR(AND(B1304&gt;=1,B1304&lt;=6),B1304=10)),1,0)</f>
        <v>0</v>
      </c>
      <c r="AC1304" s="55" t="n">
        <f aca="false">IF(AND(E1304&gt;0,B1304=10),1,0)</f>
        <v>0</v>
      </c>
      <c r="AD1304" s="55" t="n">
        <f aca="false">IF(AND(C1303=C1304,AA1303=AA1304-1),AB1303,"")</f>
        <v>0</v>
      </c>
      <c r="AE1304" s="55" t="n">
        <f aca="false">IF(AND(C1303=C1304,AA1303=AA1304-1),AC1303,"")</f>
        <v>0</v>
      </c>
      <c r="AF1304" s="55" t="n">
        <f aca="false">IF(AA1304=1,"",IF(AND(AB1304=1,AD1304&lt;&gt;1),1,0))</f>
        <v>0</v>
      </c>
      <c r="AG1304" s="55" t="n">
        <f aca="false">IF(AA1304=1,"",IF(AND(AC1304=1,AE1304&lt;&gt;1),1,0))</f>
        <v>0</v>
      </c>
      <c r="AH1304" s="60" t="str">
        <f aca="false">IF(AND(E1304&gt;0,AA1304&lt;2,NOT(AND(C1305=C1304,AA1305=AA1304+1))),INDEX(DATAS,AA1304+1),"")</f>
        <v/>
      </c>
      <c r="AI1304" s="60" t="str">
        <f aca="false">IF(AND(AC1304=1,AA1304&lt;2),IF(AND(C1305=C1304,AA1305=AA1304+1),IF(AC1305=1,"",INDEX(DATAS,AA1304+1)),INDEX(DATAS,AA1304+1)),"")</f>
        <v/>
      </c>
    </row>
    <row r="1305" customFormat="false" ht="15" hidden="false" customHeight="false" outlineLevel="0" collapsed="false">
      <c r="A1305" s="60" t="n">
        <v>46309</v>
      </c>
      <c r="B1305" s="0" t="n">
        <v>5</v>
      </c>
      <c r="C1305" s="0" t="n">
        <v>4523</v>
      </c>
      <c r="D1305" s="0" t="n">
        <v>280</v>
      </c>
      <c r="E1305" s="0" t="n">
        <v>2</v>
      </c>
      <c r="F1305" s="55" t="s">
        <v>600</v>
      </c>
      <c r="G1305" s="0" t="n">
        <v>49.1</v>
      </c>
      <c r="H1305" s="0" t="n">
        <v>37</v>
      </c>
      <c r="I1305" s="55" t="s">
        <v>157</v>
      </c>
      <c r="J1305" s="0" t="n">
        <v>63</v>
      </c>
      <c r="K1305" s="0" t="n">
        <v>63</v>
      </c>
      <c r="L1305" s="0" t="n">
        <v>217</v>
      </c>
      <c r="M1305" s="0" t="n">
        <v>598.99</v>
      </c>
      <c r="N1305" s="0" t="n">
        <v>78.57</v>
      </c>
      <c r="O1305" s="0" t="n">
        <v>36.16</v>
      </c>
      <c r="P1305" s="0" t="n">
        <v>4.2</v>
      </c>
      <c r="Q1305" s="0" t="n">
        <v>3.65</v>
      </c>
      <c r="R1305" s="0" t="n">
        <v>4857</v>
      </c>
      <c r="S1305" s="0" t="n">
        <v>10980</v>
      </c>
      <c r="T1305" s="0" t="n">
        <v>49.9</v>
      </c>
      <c r="U1305" s="0" t="n">
        <v>1341</v>
      </c>
      <c r="V1305" s="0" t="n">
        <v>1</v>
      </c>
      <c r="W1305" s="60" t="n">
        <v>46093</v>
      </c>
      <c r="X1305" s="55" t="n">
        <f aca="false">IF(I1305="Male",0,1)</f>
        <v>1</v>
      </c>
      <c r="Y1305" s="55" t="n">
        <f aca="false">IF(OR(I1305="DNB",I1305="Dry DNB"),1,0)</f>
        <v>0</v>
      </c>
      <c r="Z1305" s="55" t="n">
        <f aca="false">IF(ISNUMBER(W1305),A1305-W1305,"")</f>
        <v>216</v>
      </c>
      <c r="AA1305" s="55" t="n">
        <f aca="false">MATCH(A1305,DATAS,0)</f>
        <v>1</v>
      </c>
      <c r="AB1305" s="55" t="n">
        <f aca="false">IF(AND(E1305&gt;0,OR(AND(B1305&gt;=1,B1305&lt;=6),B1305=10)),1,0)</f>
        <v>1</v>
      </c>
      <c r="AC1305" s="55" t="n">
        <f aca="false">IF(AND(E1305&gt;0,B1305=10),1,0)</f>
        <v>0</v>
      </c>
      <c r="AD1305" s="0" t="str">
        <f aca="false">IF(AND(C1304=C1305,AA1304=AA1305-1),AB1304,"")</f>
        <v/>
      </c>
      <c r="AE1305" s="0" t="str">
        <f aca="false">IF(AND(C1304=C1305,AA1304=AA1305-1),AC1304,"")</f>
        <v/>
      </c>
      <c r="AF1305" s="0" t="str">
        <f aca="false">IF(AA1305=1,"",IF(AND(AB1305=1,AD1305&lt;&gt;1),1,0))</f>
        <v/>
      </c>
      <c r="AG1305" s="0" t="str">
        <f aca="false">IF(AA1305=1,"",IF(AND(AC1305=1,AE1305&lt;&gt;1),1,0))</f>
        <v/>
      </c>
      <c r="AH1305" s="60" t="str">
        <f aca="false">IF(AND(E1305&gt;0,AA1305&lt;2,NOT(AND(C1306=C1305,AA1306=AA1305+1))),INDEX(DATAS,AA1305+1),"")</f>
        <v/>
      </c>
      <c r="AI1305" s="60" t="str">
        <f aca="false">IF(AND(AC1305=1,AA1305&lt;2),IF(AND(C1306=C1305,AA1306=AA1305+1),IF(AC1306=1,"",INDEX(DATAS,AA1305+1)),INDEX(DATAS,AA1305+1)),"")</f>
        <v/>
      </c>
    </row>
    <row r="1306" customFormat="false" ht="15" hidden="false" customHeight="false" outlineLevel="0" collapsed="false">
      <c r="A1306" s="60" t="n">
        <v>46310</v>
      </c>
      <c r="B1306" s="0" t="n">
        <v>5</v>
      </c>
      <c r="C1306" s="0" t="n">
        <v>4523</v>
      </c>
      <c r="D1306" s="0" t="n">
        <v>281</v>
      </c>
      <c r="E1306" s="0" t="n">
        <v>2</v>
      </c>
      <c r="F1306" s="55" t="s">
        <v>600</v>
      </c>
      <c r="G1306" s="0" t="n">
        <v>45.8</v>
      </c>
      <c r="H1306" s="0" t="n">
        <v>39</v>
      </c>
      <c r="I1306" s="55" t="s">
        <v>157</v>
      </c>
      <c r="J1306" s="0" t="n">
        <v>63</v>
      </c>
      <c r="K1306" s="0" t="n">
        <v>63</v>
      </c>
      <c r="L1306" s="0" t="n">
        <v>218</v>
      </c>
      <c r="M1306" s="0" t="n">
        <v>598.99</v>
      </c>
      <c r="N1306" s="0" t="n">
        <v>78.57</v>
      </c>
      <c r="O1306" s="0" t="n">
        <v>36.16</v>
      </c>
      <c r="P1306" s="0" t="n">
        <v>4.2</v>
      </c>
      <c r="Q1306" s="0" t="n">
        <v>3.65</v>
      </c>
      <c r="T1306" s="0" t="n">
        <v>49.9</v>
      </c>
      <c r="U1306" s="0" t="n">
        <v>1342</v>
      </c>
      <c r="V1306" s="0" t="n">
        <v>1</v>
      </c>
      <c r="W1306" s="60" t="n">
        <v>46093</v>
      </c>
      <c r="X1306" s="55" t="n">
        <f aca="false">IF(I1306="Male",0,1)</f>
        <v>1</v>
      </c>
      <c r="Y1306" s="55" t="n">
        <f aca="false">IF(OR(I1306="DNB",I1306="Dry DNB"),1,0)</f>
        <v>0</v>
      </c>
      <c r="Z1306" s="55" t="n">
        <f aca="false">IF(ISNUMBER(W1306),A1306-W1306,"")</f>
        <v>217</v>
      </c>
      <c r="AA1306" s="55" t="n">
        <f aca="false">MATCH(A1306,DATAS,0)</f>
        <v>2</v>
      </c>
      <c r="AB1306" s="55" t="n">
        <f aca="false">IF(AND(E1306&gt;0,OR(AND(B1306&gt;=1,B1306&lt;=6),B1306=10)),1,0)</f>
        <v>1</v>
      </c>
      <c r="AC1306" s="55" t="n">
        <f aca="false">IF(AND(E1306&gt;0,B1306=10),1,0)</f>
        <v>0</v>
      </c>
      <c r="AD1306" s="55" t="n">
        <f aca="false">IF(AND(C1305=C1306,AA1305=AA1306-1),AB1305,"")</f>
        <v>1</v>
      </c>
      <c r="AE1306" s="55" t="n">
        <f aca="false">IF(AND(C1305=C1306,AA1305=AA1306-1),AC1305,"")</f>
        <v>0</v>
      </c>
      <c r="AF1306" s="55" t="n">
        <f aca="false">IF(AA1306=1,"",IF(AND(AB1306=1,AD1306&lt;&gt;1),1,0))</f>
        <v>0</v>
      </c>
      <c r="AG1306" s="55" t="n">
        <f aca="false">IF(AA1306=1,"",IF(AND(AC1306=1,AE1306&lt;&gt;1),1,0))</f>
        <v>0</v>
      </c>
      <c r="AH1306" s="60" t="str">
        <f aca="false">IF(AND(E1306&gt;0,AA1306&lt;2,NOT(AND(C1307=C1306,AA1307=AA1306+1))),INDEX(DATAS,AA1306+1),"")</f>
        <v/>
      </c>
      <c r="AI1306" s="60" t="str">
        <f aca="false">IF(AND(AC1306=1,AA1306&lt;2),IF(AND(C1307=C1306,AA1307=AA1306+1),IF(AC1307=1,"",INDEX(DATAS,AA1306+1)),INDEX(DATAS,AA1306+1)),"")</f>
        <v/>
      </c>
    </row>
    <row r="1307" customFormat="false" ht="15" hidden="false" customHeight="false" outlineLevel="0" collapsed="false">
      <c r="A1307" s="60" t="n">
        <v>46309</v>
      </c>
      <c r="B1307" s="0" t="n">
        <v>7</v>
      </c>
      <c r="C1307" s="0" t="n">
        <v>4524</v>
      </c>
      <c r="D1307" s="0" t="n">
        <v>656</v>
      </c>
      <c r="E1307" s="0" t="n">
        <v>1</v>
      </c>
      <c r="F1307" s="55" t="s">
        <v>600</v>
      </c>
      <c r="G1307" s="0" t="n">
        <v>8.8</v>
      </c>
      <c r="H1307" s="0" t="n">
        <v>17</v>
      </c>
      <c r="I1307" s="55" t="s">
        <v>162</v>
      </c>
      <c r="J1307" s="0" t="n">
        <v>433</v>
      </c>
      <c r="K1307" s="0" t="n">
        <v>70</v>
      </c>
      <c r="L1307" s="0" t="n">
        <v>224</v>
      </c>
      <c r="M1307" s="0" t="n">
        <v>559.91</v>
      </c>
      <c r="N1307" s="0" t="n">
        <v>28.99</v>
      </c>
      <c r="O1307" s="0" t="n">
        <v>23.84</v>
      </c>
      <c r="P1307" s="0" t="n">
        <v>4.53</v>
      </c>
      <c r="Q1307" s="0" t="n">
        <v>3.96</v>
      </c>
      <c r="R1307" s="0" t="n">
        <v>4249</v>
      </c>
      <c r="S1307" s="0" t="n">
        <v>8694</v>
      </c>
      <c r="T1307" s="0" t="n">
        <v>29.7</v>
      </c>
      <c r="U1307" s="0" t="n">
        <v>1341</v>
      </c>
      <c r="V1307" s="0" t="n">
        <v>6</v>
      </c>
      <c r="W1307" s="60" t="n">
        <v>46086</v>
      </c>
      <c r="X1307" s="55" t="n">
        <f aca="false">IF(I1307="Male",0,1)</f>
        <v>1</v>
      </c>
      <c r="Y1307" s="55" t="n">
        <f aca="false">IF(OR(I1307="DNB",I1307="Dry DNB"),1,0)</f>
        <v>0</v>
      </c>
      <c r="Z1307" s="55" t="n">
        <f aca="false">IF(ISNUMBER(W1307),A1307-W1307,"")</f>
        <v>223</v>
      </c>
      <c r="AA1307" s="55" t="n">
        <f aca="false">MATCH(A1307,DATAS,0)</f>
        <v>1</v>
      </c>
      <c r="AB1307" s="55" t="n">
        <f aca="false">IF(AND(E1307&gt;0,OR(AND(B1307&gt;=1,B1307&lt;=6),B1307=10)),1,0)</f>
        <v>0</v>
      </c>
      <c r="AC1307" s="55" t="n">
        <f aca="false">IF(AND(E1307&gt;0,B1307=10),1,0)</f>
        <v>0</v>
      </c>
      <c r="AD1307" s="0" t="str">
        <f aca="false">IF(AND(C1306=C1307,AA1306=AA1307-1),AB1306,"")</f>
        <v/>
      </c>
      <c r="AE1307" s="0" t="str">
        <f aca="false">IF(AND(C1306=C1307,AA1306=AA1307-1),AC1306,"")</f>
        <v/>
      </c>
      <c r="AF1307" s="0" t="str">
        <f aca="false">IF(AA1307=1,"",IF(AND(AB1307=1,AD1307&lt;&gt;1),1,0))</f>
        <v/>
      </c>
      <c r="AG1307" s="0" t="str">
        <f aca="false">IF(AA1307=1,"",IF(AND(AC1307=1,AE1307&lt;&gt;1),1,0))</f>
        <v/>
      </c>
      <c r="AH1307" s="60" t="str">
        <f aca="false">IF(AND(E1307&gt;0,AA1307&lt;2,NOT(AND(C1308=C1307,AA1308=AA1307+1))),INDEX(DATAS,AA1307+1),"")</f>
        <v/>
      </c>
      <c r="AI1307" s="60" t="str">
        <f aca="false">IF(AND(AC1307=1,AA1307&lt;2),IF(AND(C1308=C1307,AA1308=AA1307+1),IF(AC1308=1,"",INDEX(DATAS,AA1307+1)),INDEX(DATAS,AA1307+1)),"")</f>
        <v/>
      </c>
    </row>
    <row r="1308" customFormat="false" ht="15" hidden="false" customHeight="false" outlineLevel="0" collapsed="false">
      <c r="A1308" s="60" t="n">
        <v>46310</v>
      </c>
      <c r="B1308" s="0" t="n">
        <v>7</v>
      </c>
      <c r="C1308" s="0" t="n">
        <v>4524</v>
      </c>
      <c r="D1308" s="0" t="n">
        <v>656</v>
      </c>
      <c r="E1308" s="0" t="n">
        <v>1</v>
      </c>
      <c r="F1308" s="55" t="s">
        <v>600</v>
      </c>
      <c r="H1308" s="0" t="n">
        <v>17</v>
      </c>
      <c r="I1308" s="55" t="s">
        <v>162</v>
      </c>
      <c r="J1308" s="0" t="n">
        <v>433</v>
      </c>
      <c r="K1308" s="0" t="n">
        <v>70</v>
      </c>
      <c r="L1308" s="0" t="n">
        <v>225</v>
      </c>
      <c r="M1308" s="0" t="n">
        <v>559.91</v>
      </c>
      <c r="N1308" s="0" t="n">
        <v>28.99</v>
      </c>
      <c r="O1308" s="0" t="n">
        <v>23.84</v>
      </c>
      <c r="P1308" s="0" t="n">
        <v>4.53</v>
      </c>
      <c r="Q1308" s="0" t="n">
        <v>3.96</v>
      </c>
      <c r="T1308" s="0" t="n">
        <v>29.7</v>
      </c>
      <c r="U1308" s="0" t="n">
        <v>1342</v>
      </c>
      <c r="V1308" s="0" t="n">
        <v>6</v>
      </c>
      <c r="W1308" s="60" t="n">
        <v>46086</v>
      </c>
      <c r="X1308" s="55" t="n">
        <f aca="false">IF(I1308="Male",0,1)</f>
        <v>1</v>
      </c>
      <c r="Y1308" s="55" t="n">
        <f aca="false">IF(OR(I1308="DNB",I1308="Dry DNB"),1,0)</f>
        <v>0</v>
      </c>
      <c r="Z1308" s="55" t="n">
        <f aca="false">IF(ISNUMBER(W1308),A1308-W1308,"")</f>
        <v>224</v>
      </c>
      <c r="AA1308" s="55" t="n">
        <f aca="false">MATCH(A1308,DATAS,0)</f>
        <v>2</v>
      </c>
      <c r="AB1308" s="55" t="n">
        <f aca="false">IF(AND(E1308&gt;0,OR(AND(B1308&gt;=1,B1308&lt;=6),B1308=10)),1,0)</f>
        <v>0</v>
      </c>
      <c r="AC1308" s="55" t="n">
        <f aca="false">IF(AND(E1308&gt;0,B1308=10),1,0)</f>
        <v>0</v>
      </c>
      <c r="AD1308" s="55" t="n">
        <f aca="false">IF(AND(C1307=C1308,AA1307=AA1308-1),AB1307,"")</f>
        <v>0</v>
      </c>
      <c r="AE1308" s="55" t="n">
        <f aca="false">IF(AND(C1307=C1308,AA1307=AA1308-1),AC1307,"")</f>
        <v>0</v>
      </c>
      <c r="AF1308" s="55" t="n">
        <f aca="false">IF(AA1308=1,"",IF(AND(AB1308=1,AD1308&lt;&gt;1),1,0))</f>
        <v>0</v>
      </c>
      <c r="AG1308" s="55" t="n">
        <f aca="false">IF(AA1308=1,"",IF(AND(AC1308=1,AE1308&lt;&gt;1),1,0))</f>
        <v>0</v>
      </c>
      <c r="AH1308" s="60" t="str">
        <f aca="false">IF(AND(E1308&gt;0,AA1308&lt;2,NOT(AND(C1309=C1308,AA1309=AA1308+1))),INDEX(DATAS,AA1308+1),"")</f>
        <v/>
      </c>
      <c r="AI1308" s="60" t="str">
        <f aca="false">IF(AND(AC1308=1,AA1308&lt;2),IF(AND(C1309=C1308,AA1309=AA1308+1),IF(AC1309=1,"",INDEX(DATAS,AA1308+1)),INDEX(DATAS,AA1308+1)),"")</f>
        <v/>
      </c>
    </row>
    <row r="1309" customFormat="false" ht="15" hidden="false" customHeight="false" outlineLevel="0" collapsed="false">
      <c r="A1309" s="60" t="n">
        <v>46309</v>
      </c>
      <c r="B1309" s="0" t="n">
        <v>5</v>
      </c>
      <c r="C1309" s="0" t="n">
        <v>4525</v>
      </c>
      <c r="D1309" s="0" t="n">
        <v>346</v>
      </c>
      <c r="E1309" s="0" t="n">
        <v>2</v>
      </c>
      <c r="F1309" s="55" t="s">
        <v>600</v>
      </c>
      <c r="G1309" s="0" t="n">
        <v>44.2</v>
      </c>
      <c r="H1309" s="0" t="n">
        <v>43</v>
      </c>
      <c r="I1309" s="55" t="s">
        <v>157</v>
      </c>
      <c r="J1309" s="0" t="n">
        <v>234</v>
      </c>
      <c r="K1309" s="0" t="n">
        <v>67</v>
      </c>
      <c r="L1309" s="0" t="n">
        <v>112</v>
      </c>
      <c r="M1309" s="0" t="n">
        <v>307.27</v>
      </c>
      <c r="N1309" s="0" t="n">
        <v>13.06</v>
      </c>
      <c r="O1309" s="0" t="n">
        <v>10.49</v>
      </c>
      <c r="P1309" s="0" t="n">
        <v>4.31</v>
      </c>
      <c r="Q1309" s="0" t="n">
        <v>3.4</v>
      </c>
      <c r="R1309" s="0" t="n">
        <v>6007</v>
      </c>
      <c r="S1309" s="0" t="n">
        <v>11614</v>
      </c>
      <c r="T1309" s="0" t="n">
        <v>67.35</v>
      </c>
      <c r="U1309" s="0" t="n">
        <v>1341</v>
      </c>
      <c r="V1309" s="0" t="n">
        <v>4</v>
      </c>
      <c r="W1309" s="60" t="n">
        <v>46198</v>
      </c>
      <c r="X1309" s="55" t="n">
        <f aca="false">IF(I1309="Male",0,1)</f>
        <v>1</v>
      </c>
      <c r="Y1309" s="55" t="n">
        <f aca="false">IF(OR(I1309="DNB",I1309="Dry DNB"),1,0)</f>
        <v>0</v>
      </c>
      <c r="Z1309" s="55" t="n">
        <f aca="false">IF(ISNUMBER(W1309),A1309-W1309,"")</f>
        <v>111</v>
      </c>
      <c r="AA1309" s="55" t="n">
        <f aca="false">MATCH(A1309,DATAS,0)</f>
        <v>1</v>
      </c>
      <c r="AB1309" s="55" t="n">
        <f aca="false">IF(AND(E1309&gt;0,OR(AND(B1309&gt;=1,B1309&lt;=6),B1309=10)),1,0)</f>
        <v>1</v>
      </c>
      <c r="AC1309" s="55" t="n">
        <f aca="false">IF(AND(E1309&gt;0,B1309=10),1,0)</f>
        <v>0</v>
      </c>
      <c r="AD1309" s="0" t="str">
        <f aca="false">IF(AND(C1308=C1309,AA1308=AA1309-1),AB1308,"")</f>
        <v/>
      </c>
      <c r="AE1309" s="0" t="str">
        <f aca="false">IF(AND(C1308=C1309,AA1308=AA1309-1),AC1308,"")</f>
        <v/>
      </c>
      <c r="AF1309" s="0" t="str">
        <f aca="false">IF(AA1309=1,"",IF(AND(AB1309=1,AD1309&lt;&gt;1),1,0))</f>
        <v/>
      </c>
      <c r="AG1309" s="0" t="str">
        <f aca="false">IF(AA1309=1,"",IF(AND(AC1309=1,AE1309&lt;&gt;1),1,0))</f>
        <v/>
      </c>
      <c r="AH1309" s="60" t="str">
        <f aca="false">IF(AND(E1309&gt;0,AA1309&lt;2,NOT(AND(C1310=C1309,AA1310=AA1309+1))),INDEX(DATAS,AA1309+1),"")</f>
        <v/>
      </c>
      <c r="AI1309" s="60" t="str">
        <f aca="false">IF(AND(AC1309=1,AA1309&lt;2),IF(AND(C1310=C1309,AA1310=AA1309+1),IF(AC1310=1,"",INDEX(DATAS,AA1309+1)),INDEX(DATAS,AA1309+1)),"")</f>
        <v/>
      </c>
    </row>
    <row r="1310" customFormat="false" ht="15" hidden="false" customHeight="false" outlineLevel="0" collapsed="false">
      <c r="A1310" s="60" t="n">
        <v>46310</v>
      </c>
      <c r="B1310" s="0" t="n">
        <v>5</v>
      </c>
      <c r="C1310" s="0" t="n">
        <v>4525</v>
      </c>
      <c r="D1310" s="0" t="n">
        <v>347</v>
      </c>
      <c r="E1310" s="0" t="n">
        <v>2</v>
      </c>
      <c r="F1310" s="55" t="s">
        <v>600</v>
      </c>
      <c r="G1310" s="0" t="n">
        <v>43.9</v>
      </c>
      <c r="H1310" s="0" t="n">
        <v>43</v>
      </c>
      <c r="I1310" s="55" t="s">
        <v>157</v>
      </c>
      <c r="J1310" s="0" t="n">
        <v>234</v>
      </c>
      <c r="K1310" s="0" t="n">
        <v>67</v>
      </c>
      <c r="L1310" s="0" t="n">
        <v>113</v>
      </c>
      <c r="M1310" s="0" t="n">
        <v>307.27</v>
      </c>
      <c r="N1310" s="0" t="n">
        <v>13.06</v>
      </c>
      <c r="O1310" s="0" t="n">
        <v>10.49</v>
      </c>
      <c r="P1310" s="0" t="n">
        <v>4.31</v>
      </c>
      <c r="Q1310" s="0" t="n">
        <v>3.4</v>
      </c>
      <c r="T1310" s="0" t="n">
        <v>67.35</v>
      </c>
      <c r="U1310" s="0" t="n">
        <v>1342</v>
      </c>
      <c r="V1310" s="0" t="n">
        <v>4</v>
      </c>
      <c r="W1310" s="60" t="n">
        <v>46198</v>
      </c>
      <c r="X1310" s="55" t="n">
        <f aca="false">IF(I1310="Male",0,1)</f>
        <v>1</v>
      </c>
      <c r="Y1310" s="55" t="n">
        <f aca="false">IF(OR(I1310="DNB",I1310="Dry DNB"),1,0)</f>
        <v>0</v>
      </c>
      <c r="Z1310" s="55" t="n">
        <f aca="false">IF(ISNUMBER(W1310),A1310-W1310,"")</f>
        <v>112</v>
      </c>
      <c r="AA1310" s="55" t="n">
        <f aca="false">MATCH(A1310,DATAS,0)</f>
        <v>2</v>
      </c>
      <c r="AB1310" s="55" t="n">
        <f aca="false">IF(AND(E1310&gt;0,OR(AND(B1310&gt;=1,B1310&lt;=6),B1310=10)),1,0)</f>
        <v>1</v>
      </c>
      <c r="AC1310" s="55" t="n">
        <f aca="false">IF(AND(E1310&gt;0,B1310=10),1,0)</f>
        <v>0</v>
      </c>
      <c r="AD1310" s="55" t="n">
        <f aca="false">IF(AND(C1309=C1310,AA1309=AA1310-1),AB1309,"")</f>
        <v>1</v>
      </c>
      <c r="AE1310" s="55" t="n">
        <f aca="false">IF(AND(C1309=C1310,AA1309=AA1310-1),AC1309,"")</f>
        <v>0</v>
      </c>
      <c r="AF1310" s="55" t="n">
        <f aca="false">IF(AA1310=1,"",IF(AND(AB1310=1,AD1310&lt;&gt;1),1,0))</f>
        <v>0</v>
      </c>
      <c r="AG1310" s="55" t="n">
        <f aca="false">IF(AA1310=1,"",IF(AND(AC1310=1,AE1310&lt;&gt;1),1,0))</f>
        <v>0</v>
      </c>
      <c r="AH1310" s="60" t="str">
        <f aca="false">IF(AND(E1310&gt;0,AA1310&lt;2,NOT(AND(C1311=C1310,AA1311=AA1310+1))),INDEX(DATAS,AA1310+1),"")</f>
        <v/>
      </c>
      <c r="AI1310" s="60" t="str">
        <f aca="false">IF(AND(AC1310=1,AA1310&lt;2),IF(AND(C1311=C1310,AA1311=AA1310+1),IF(AC1311=1,"",INDEX(DATAS,AA1310+1)),INDEX(DATAS,AA1310+1)),"")</f>
        <v/>
      </c>
    </row>
    <row r="1311" customFormat="false" ht="15" hidden="false" customHeight="false" outlineLevel="0" collapsed="false">
      <c r="A1311" s="60" t="n">
        <v>46309</v>
      </c>
      <c r="B1311" s="0" t="n">
        <v>2</v>
      </c>
      <c r="C1311" s="0" t="n">
        <v>4528</v>
      </c>
      <c r="D1311" s="0" t="n">
        <v>193</v>
      </c>
      <c r="E1311" s="0" t="n">
        <v>2</v>
      </c>
      <c r="F1311" s="55" t="s">
        <v>601</v>
      </c>
      <c r="G1311" s="0" t="n">
        <v>55.4</v>
      </c>
      <c r="H1311" s="0" t="n">
        <v>55</v>
      </c>
      <c r="I1311" s="55" t="s">
        <v>157</v>
      </c>
      <c r="J1311" s="0" t="n">
        <v>67</v>
      </c>
      <c r="K1311" s="0" t="n">
        <v>67</v>
      </c>
      <c r="L1311" s="0" t="n">
        <v>126</v>
      </c>
      <c r="M1311" s="0" t="n">
        <v>56.94</v>
      </c>
      <c r="N1311" s="0" t="n">
        <v>29.81</v>
      </c>
      <c r="O1311" s="0" t="n">
        <v>23.79</v>
      </c>
      <c r="P1311" s="0" t="n">
        <v>3.39</v>
      </c>
      <c r="Q1311" s="0" t="n">
        <v>3.8</v>
      </c>
      <c r="R1311" s="0" t="n">
        <v>4741</v>
      </c>
      <c r="S1311" s="0" t="n">
        <v>9979</v>
      </c>
      <c r="T1311" s="0" t="n">
        <v>51.15</v>
      </c>
      <c r="U1311" s="0" t="n">
        <v>1338</v>
      </c>
      <c r="V1311" s="0" t="n">
        <v>1</v>
      </c>
      <c r="W1311" s="60" t="n">
        <v>46184</v>
      </c>
      <c r="X1311" s="55" t="n">
        <f aca="false">IF(I1311="Male",0,1)</f>
        <v>1</v>
      </c>
      <c r="Y1311" s="55" t="n">
        <f aca="false">IF(OR(I1311="DNB",I1311="Dry DNB"),1,0)</f>
        <v>0</v>
      </c>
      <c r="Z1311" s="55" t="n">
        <f aca="false">IF(ISNUMBER(W1311),A1311-W1311,"")</f>
        <v>125</v>
      </c>
      <c r="AA1311" s="55" t="n">
        <f aca="false">MATCH(A1311,DATAS,0)</f>
        <v>1</v>
      </c>
      <c r="AB1311" s="55" t="n">
        <f aca="false">IF(AND(E1311&gt;0,OR(AND(B1311&gt;=1,B1311&lt;=6),B1311=10)),1,0)</f>
        <v>1</v>
      </c>
      <c r="AC1311" s="55" t="n">
        <f aca="false">IF(AND(E1311&gt;0,B1311=10),1,0)</f>
        <v>0</v>
      </c>
      <c r="AD1311" s="0" t="str">
        <f aca="false">IF(AND(C1310=C1311,AA1310=AA1311-1),AB1310,"")</f>
        <v/>
      </c>
      <c r="AE1311" s="0" t="str">
        <f aca="false">IF(AND(C1310=C1311,AA1310=AA1311-1),AC1310,"")</f>
        <v/>
      </c>
      <c r="AF1311" s="0" t="str">
        <f aca="false">IF(AA1311=1,"",IF(AND(AB1311=1,AD1311&lt;&gt;1),1,0))</f>
        <v/>
      </c>
      <c r="AG1311" s="0" t="str">
        <f aca="false">IF(AA1311=1,"",IF(AND(AC1311=1,AE1311&lt;&gt;1),1,0))</f>
        <v/>
      </c>
      <c r="AH1311" s="60" t="str">
        <f aca="false">IF(AND(E1311&gt;0,AA1311&lt;2,NOT(AND(C1312=C1311,AA1312=AA1311+1))),INDEX(DATAS,AA1311+1),"")</f>
        <v/>
      </c>
      <c r="AI1311" s="60" t="str">
        <f aca="false">IF(AND(AC1311=1,AA1311&lt;2),IF(AND(C1312=C1311,AA1312=AA1311+1),IF(AC1312=1,"",INDEX(DATAS,AA1311+1)),INDEX(DATAS,AA1311+1)),"")</f>
        <v/>
      </c>
    </row>
    <row r="1312" customFormat="false" ht="15" hidden="false" customHeight="false" outlineLevel="0" collapsed="false">
      <c r="A1312" s="60" t="n">
        <v>46310</v>
      </c>
      <c r="B1312" s="0" t="n">
        <v>2</v>
      </c>
      <c r="C1312" s="0" t="n">
        <v>4528</v>
      </c>
      <c r="D1312" s="0" t="n">
        <v>194</v>
      </c>
      <c r="E1312" s="0" t="n">
        <v>2</v>
      </c>
      <c r="F1312" s="55" t="s">
        <v>601</v>
      </c>
      <c r="G1312" s="0" t="n">
        <v>52.6</v>
      </c>
      <c r="H1312" s="0" t="n">
        <v>54</v>
      </c>
      <c r="I1312" s="55" t="s">
        <v>157</v>
      </c>
      <c r="J1312" s="0" t="n">
        <v>67</v>
      </c>
      <c r="K1312" s="0" t="n">
        <v>67</v>
      </c>
      <c r="L1312" s="0" t="n">
        <v>127</v>
      </c>
      <c r="M1312" s="0" t="n">
        <v>56.94</v>
      </c>
      <c r="N1312" s="0" t="n">
        <v>29.81</v>
      </c>
      <c r="O1312" s="0" t="n">
        <v>23.79</v>
      </c>
      <c r="P1312" s="0" t="n">
        <v>3.39</v>
      </c>
      <c r="Q1312" s="0" t="n">
        <v>3.8</v>
      </c>
      <c r="T1312" s="0" t="n">
        <v>51.15</v>
      </c>
      <c r="U1312" s="0" t="n">
        <v>1339</v>
      </c>
      <c r="V1312" s="0" t="n">
        <v>1</v>
      </c>
      <c r="W1312" s="60" t="n">
        <v>46184</v>
      </c>
      <c r="X1312" s="55" t="n">
        <f aca="false">IF(I1312="Male",0,1)</f>
        <v>1</v>
      </c>
      <c r="Y1312" s="55" t="n">
        <f aca="false">IF(OR(I1312="DNB",I1312="Dry DNB"),1,0)</f>
        <v>0</v>
      </c>
      <c r="Z1312" s="55" t="n">
        <f aca="false">IF(ISNUMBER(W1312),A1312-W1312,"")</f>
        <v>126</v>
      </c>
      <c r="AA1312" s="55" t="n">
        <f aca="false">MATCH(A1312,DATAS,0)</f>
        <v>2</v>
      </c>
      <c r="AB1312" s="55" t="n">
        <f aca="false">IF(AND(E1312&gt;0,OR(AND(B1312&gt;=1,B1312&lt;=6),B1312=10)),1,0)</f>
        <v>1</v>
      </c>
      <c r="AC1312" s="55" t="n">
        <f aca="false">IF(AND(E1312&gt;0,B1312=10),1,0)</f>
        <v>0</v>
      </c>
      <c r="AD1312" s="55" t="n">
        <f aca="false">IF(AND(C1311=C1312,AA1311=AA1312-1),AB1311,"")</f>
        <v>1</v>
      </c>
      <c r="AE1312" s="55" t="n">
        <f aca="false">IF(AND(C1311=C1312,AA1311=AA1312-1),AC1311,"")</f>
        <v>0</v>
      </c>
      <c r="AF1312" s="55" t="n">
        <f aca="false">IF(AA1312=1,"",IF(AND(AB1312=1,AD1312&lt;&gt;1),1,0))</f>
        <v>0</v>
      </c>
      <c r="AG1312" s="55" t="n">
        <f aca="false">IF(AA1312=1,"",IF(AND(AC1312=1,AE1312&lt;&gt;1),1,0))</f>
        <v>0</v>
      </c>
      <c r="AH1312" s="60" t="str">
        <f aca="false">IF(AND(E1312&gt;0,AA1312&lt;2,NOT(AND(C1313=C1312,AA1313=AA1312+1))),INDEX(DATAS,AA1312+1),"")</f>
        <v/>
      </c>
      <c r="AI1312" s="60" t="str">
        <f aca="false">IF(AND(AC1312=1,AA1312&lt;2),IF(AND(C1313=C1312,AA1313=AA1312+1),IF(AC1313=1,"",INDEX(DATAS,AA1312+1)),INDEX(DATAS,AA1312+1)),"")</f>
        <v/>
      </c>
    </row>
    <row r="1313" customFormat="false" ht="15" hidden="false" customHeight="false" outlineLevel="0" collapsed="false">
      <c r="A1313" s="60" t="n">
        <v>46309</v>
      </c>
      <c r="B1313" s="0" t="n">
        <v>5</v>
      </c>
      <c r="C1313" s="0" t="n">
        <v>4531</v>
      </c>
      <c r="D1313" s="0" t="n">
        <v>365</v>
      </c>
      <c r="E1313" s="0" t="n">
        <v>2</v>
      </c>
      <c r="F1313" s="55" t="s">
        <v>602</v>
      </c>
      <c r="G1313" s="0" t="n">
        <v>42.9</v>
      </c>
      <c r="H1313" s="0" t="n">
        <v>42</v>
      </c>
      <c r="I1313" s="55" t="s">
        <v>157</v>
      </c>
      <c r="J1313" s="0" t="n">
        <v>180</v>
      </c>
      <c r="K1313" s="0" t="n">
        <v>65</v>
      </c>
      <c r="L1313" s="0" t="n">
        <v>185</v>
      </c>
      <c r="M1313" s="0" t="n">
        <v>829.9</v>
      </c>
      <c r="N1313" s="0" t="n">
        <v>33.65</v>
      </c>
      <c r="O1313" s="0" t="n">
        <v>28.15</v>
      </c>
      <c r="P1313" s="0" t="n">
        <v>3.55</v>
      </c>
      <c r="Q1313" s="0" t="n">
        <v>3.57</v>
      </c>
      <c r="R1313" s="0" t="n">
        <v>5603</v>
      </c>
      <c r="S1313" s="0" t="n">
        <v>11151</v>
      </c>
      <c r="T1313" s="0" t="n">
        <v>63.3</v>
      </c>
      <c r="U1313" s="0" t="n">
        <v>1337</v>
      </c>
      <c r="V1313" s="0" t="n">
        <v>5</v>
      </c>
      <c r="W1313" s="60" t="n">
        <v>46125</v>
      </c>
      <c r="X1313" s="55" t="n">
        <f aca="false">IF(I1313="Male",0,1)</f>
        <v>1</v>
      </c>
      <c r="Y1313" s="55" t="n">
        <f aca="false">IF(OR(I1313="DNB",I1313="Dry DNB"),1,0)</f>
        <v>0</v>
      </c>
      <c r="Z1313" s="55" t="n">
        <f aca="false">IF(ISNUMBER(W1313),A1313-W1313,"")</f>
        <v>184</v>
      </c>
      <c r="AA1313" s="55" t="n">
        <f aca="false">MATCH(A1313,DATAS,0)</f>
        <v>1</v>
      </c>
      <c r="AB1313" s="55" t="n">
        <f aca="false">IF(AND(E1313&gt;0,OR(AND(B1313&gt;=1,B1313&lt;=6),B1313=10)),1,0)</f>
        <v>1</v>
      </c>
      <c r="AC1313" s="55" t="n">
        <f aca="false">IF(AND(E1313&gt;0,B1313=10),1,0)</f>
        <v>0</v>
      </c>
      <c r="AD1313" s="0" t="str">
        <f aca="false">IF(AND(C1312=C1313,AA1312=AA1313-1),AB1312,"")</f>
        <v/>
      </c>
      <c r="AE1313" s="0" t="str">
        <f aca="false">IF(AND(C1312=C1313,AA1312=AA1313-1),AC1312,"")</f>
        <v/>
      </c>
      <c r="AF1313" s="0" t="str">
        <f aca="false">IF(AA1313=1,"",IF(AND(AB1313=1,AD1313&lt;&gt;1),1,0))</f>
        <v/>
      </c>
      <c r="AG1313" s="0" t="str">
        <f aca="false">IF(AA1313=1,"",IF(AND(AC1313=1,AE1313&lt;&gt;1),1,0))</f>
        <v/>
      </c>
      <c r="AH1313" s="60" t="str">
        <f aca="false">IF(AND(E1313&gt;0,AA1313&lt;2,NOT(AND(C1314=C1313,AA1314=AA1313+1))),INDEX(DATAS,AA1313+1),"")</f>
        <v/>
      </c>
      <c r="AI1313" s="60" t="str">
        <f aca="false">IF(AND(AC1313=1,AA1313&lt;2),IF(AND(C1314=C1313,AA1314=AA1313+1),IF(AC1314=1,"",INDEX(DATAS,AA1313+1)),INDEX(DATAS,AA1313+1)),"")</f>
        <v/>
      </c>
    </row>
    <row r="1314" customFormat="false" ht="15" hidden="false" customHeight="false" outlineLevel="0" collapsed="false">
      <c r="A1314" s="60" t="n">
        <v>46310</v>
      </c>
      <c r="B1314" s="0" t="n">
        <v>5</v>
      </c>
      <c r="C1314" s="0" t="n">
        <v>4531</v>
      </c>
      <c r="D1314" s="0" t="n">
        <v>366</v>
      </c>
      <c r="E1314" s="0" t="n">
        <v>2</v>
      </c>
      <c r="F1314" s="55" t="s">
        <v>602</v>
      </c>
      <c r="G1314" s="0" t="n">
        <v>45</v>
      </c>
      <c r="H1314" s="0" t="n">
        <v>43</v>
      </c>
      <c r="I1314" s="55" t="s">
        <v>157</v>
      </c>
      <c r="J1314" s="0" t="n">
        <v>180</v>
      </c>
      <c r="K1314" s="0" t="n">
        <v>65</v>
      </c>
      <c r="L1314" s="0" t="n">
        <v>186</v>
      </c>
      <c r="M1314" s="0" t="n">
        <v>829.9</v>
      </c>
      <c r="N1314" s="0" t="n">
        <v>33.65</v>
      </c>
      <c r="O1314" s="0" t="n">
        <v>28.15</v>
      </c>
      <c r="P1314" s="0" t="n">
        <v>3.55</v>
      </c>
      <c r="Q1314" s="0" t="n">
        <v>3.57</v>
      </c>
      <c r="T1314" s="0" t="n">
        <v>63.3</v>
      </c>
      <c r="U1314" s="0" t="n">
        <v>1338</v>
      </c>
      <c r="V1314" s="0" t="n">
        <v>5</v>
      </c>
      <c r="W1314" s="60" t="n">
        <v>46125</v>
      </c>
      <c r="X1314" s="55" t="n">
        <f aca="false">IF(I1314="Male",0,1)</f>
        <v>1</v>
      </c>
      <c r="Y1314" s="55" t="n">
        <f aca="false">IF(OR(I1314="DNB",I1314="Dry DNB"),1,0)</f>
        <v>0</v>
      </c>
      <c r="Z1314" s="55" t="n">
        <f aca="false">IF(ISNUMBER(W1314),A1314-W1314,"")</f>
        <v>185</v>
      </c>
      <c r="AA1314" s="55" t="n">
        <f aca="false">MATCH(A1314,DATAS,0)</f>
        <v>2</v>
      </c>
      <c r="AB1314" s="55" t="n">
        <f aca="false">IF(AND(E1314&gt;0,OR(AND(B1314&gt;=1,B1314&lt;=6),B1314=10)),1,0)</f>
        <v>1</v>
      </c>
      <c r="AC1314" s="55" t="n">
        <f aca="false">IF(AND(E1314&gt;0,B1314=10),1,0)</f>
        <v>0</v>
      </c>
      <c r="AD1314" s="55" t="n">
        <f aca="false">IF(AND(C1313=C1314,AA1313=AA1314-1),AB1313,"")</f>
        <v>1</v>
      </c>
      <c r="AE1314" s="55" t="n">
        <f aca="false">IF(AND(C1313=C1314,AA1313=AA1314-1),AC1313,"")</f>
        <v>0</v>
      </c>
      <c r="AF1314" s="55" t="n">
        <f aca="false">IF(AA1314=1,"",IF(AND(AB1314=1,AD1314&lt;&gt;1),1,0))</f>
        <v>0</v>
      </c>
      <c r="AG1314" s="55" t="n">
        <f aca="false">IF(AA1314=1,"",IF(AND(AC1314=1,AE1314&lt;&gt;1),1,0))</f>
        <v>0</v>
      </c>
      <c r="AH1314" s="60" t="str">
        <f aca="false">IF(AND(E1314&gt;0,AA1314&lt;2,NOT(AND(C1315=C1314,AA1315=AA1314+1))),INDEX(DATAS,AA1314+1),"")</f>
        <v/>
      </c>
      <c r="AI1314" s="60" t="str">
        <f aca="false">IF(AND(AC1314=1,AA1314&lt;2),IF(AND(C1315=C1314,AA1315=AA1314+1),IF(AC1315=1,"",INDEX(DATAS,AA1314+1)),INDEX(DATAS,AA1314+1)),"")</f>
        <v/>
      </c>
    </row>
    <row r="1315" customFormat="false" ht="15" hidden="false" customHeight="false" outlineLevel="0" collapsed="false">
      <c r="A1315" s="60" t="n">
        <v>46309</v>
      </c>
      <c r="B1315" s="0" t="n">
        <v>5</v>
      </c>
      <c r="C1315" s="0" t="n">
        <v>4532</v>
      </c>
      <c r="D1315" s="0" t="n">
        <v>182</v>
      </c>
      <c r="E1315" s="0" t="n">
        <v>2</v>
      </c>
      <c r="F1315" s="55" t="s">
        <v>602</v>
      </c>
      <c r="G1315" s="0" t="n">
        <v>20.9</v>
      </c>
      <c r="H1315" s="0" t="n">
        <v>24</v>
      </c>
      <c r="I1315" s="55" t="s">
        <v>187</v>
      </c>
      <c r="J1315" s="0" t="n">
        <v>182</v>
      </c>
      <c r="K1315" s="0" t="n">
        <v>63</v>
      </c>
      <c r="M1315" s="0" t="n">
        <v>403.75</v>
      </c>
      <c r="N1315" s="0" t="n">
        <v>64.35</v>
      </c>
      <c r="O1315" s="0" t="n">
        <v>22.76</v>
      </c>
      <c r="P1315" s="0" t="n">
        <v>4.91</v>
      </c>
      <c r="Q1315" s="0" t="n">
        <v>3.59</v>
      </c>
      <c r="R1315" s="0" t="n">
        <v>4663</v>
      </c>
      <c r="S1315" s="0" t="n">
        <v>8476</v>
      </c>
      <c r="T1315" s="0" t="n">
        <v>51.3</v>
      </c>
      <c r="U1315" s="0" t="n">
        <v>1337</v>
      </c>
      <c r="V1315" s="0" t="n">
        <v>3</v>
      </c>
      <c r="W1315" s="60" t="n">
        <v>46289</v>
      </c>
      <c r="X1315" s="55" t="n">
        <f aca="false">IF(I1315="Male",0,1)</f>
        <v>1</v>
      </c>
      <c r="Y1315" s="55" t="n">
        <f aca="false">IF(OR(I1315="DNB",I1315="Dry DNB"),1,0)</f>
        <v>0</v>
      </c>
      <c r="Z1315" s="55" t="n">
        <f aca="false">IF(ISNUMBER(W1315),A1315-W1315,"")</f>
        <v>20</v>
      </c>
      <c r="AA1315" s="55" t="n">
        <f aca="false">MATCH(A1315,DATAS,0)</f>
        <v>1</v>
      </c>
      <c r="AB1315" s="55" t="n">
        <f aca="false">IF(AND(E1315&gt;0,OR(AND(B1315&gt;=1,B1315&lt;=6),B1315=10)),1,0)</f>
        <v>1</v>
      </c>
      <c r="AC1315" s="55" t="n">
        <f aca="false">IF(AND(E1315&gt;0,B1315=10),1,0)</f>
        <v>0</v>
      </c>
      <c r="AD1315" s="0" t="str">
        <f aca="false">IF(AND(C1314=C1315,AA1314=AA1315-1),AB1314,"")</f>
        <v/>
      </c>
      <c r="AE1315" s="0" t="str">
        <f aca="false">IF(AND(C1314=C1315,AA1314=AA1315-1),AC1314,"")</f>
        <v/>
      </c>
      <c r="AF1315" s="0" t="str">
        <f aca="false">IF(AA1315=1,"",IF(AND(AB1315=1,AD1315&lt;&gt;1),1,0))</f>
        <v/>
      </c>
      <c r="AG1315" s="0" t="str">
        <f aca="false">IF(AA1315=1,"",IF(AND(AC1315=1,AE1315&lt;&gt;1),1,0))</f>
        <v/>
      </c>
      <c r="AH1315" s="60" t="str">
        <f aca="false">IF(AND(E1315&gt;0,AA1315&lt;2,NOT(AND(C1316=C1315,AA1316=AA1315+1))),INDEX(DATAS,AA1315+1),"")</f>
        <v/>
      </c>
      <c r="AI1315" s="60" t="str">
        <f aca="false">IF(AND(AC1315=1,AA1315&lt;2),IF(AND(C1316=C1315,AA1316=AA1315+1),IF(AC1316=1,"",INDEX(DATAS,AA1315+1)),INDEX(DATAS,AA1315+1)),"")</f>
        <v/>
      </c>
    </row>
    <row r="1316" customFormat="false" ht="15" hidden="false" customHeight="false" outlineLevel="0" collapsed="false">
      <c r="A1316" s="60" t="n">
        <v>46310</v>
      </c>
      <c r="B1316" s="0" t="n">
        <v>5</v>
      </c>
      <c r="C1316" s="0" t="n">
        <v>4532</v>
      </c>
      <c r="D1316" s="0" t="n">
        <v>183</v>
      </c>
      <c r="E1316" s="0" t="n">
        <v>2</v>
      </c>
      <c r="F1316" s="55" t="s">
        <v>602</v>
      </c>
      <c r="G1316" s="0" t="n">
        <v>19.3</v>
      </c>
      <c r="H1316" s="0" t="n">
        <v>22</v>
      </c>
      <c r="I1316" s="55" t="s">
        <v>187</v>
      </c>
      <c r="J1316" s="0" t="n">
        <v>183</v>
      </c>
      <c r="K1316" s="0" t="n">
        <v>63</v>
      </c>
      <c r="M1316" s="0" t="n">
        <v>403.75</v>
      </c>
      <c r="N1316" s="0" t="n">
        <v>64.35</v>
      </c>
      <c r="O1316" s="0" t="n">
        <v>22.76</v>
      </c>
      <c r="P1316" s="0" t="n">
        <v>4.91</v>
      </c>
      <c r="Q1316" s="0" t="n">
        <v>3.59</v>
      </c>
      <c r="T1316" s="0" t="n">
        <v>51.3</v>
      </c>
      <c r="U1316" s="0" t="n">
        <v>1338</v>
      </c>
      <c r="V1316" s="0" t="n">
        <v>3</v>
      </c>
      <c r="W1316" s="60" t="n">
        <v>46289</v>
      </c>
      <c r="X1316" s="55" t="n">
        <f aca="false">IF(I1316="Male",0,1)</f>
        <v>1</v>
      </c>
      <c r="Y1316" s="55" t="n">
        <f aca="false">IF(OR(I1316="DNB",I1316="Dry DNB"),1,0)</f>
        <v>0</v>
      </c>
      <c r="Z1316" s="55" t="n">
        <f aca="false">IF(ISNUMBER(W1316),A1316-W1316,"")</f>
        <v>21</v>
      </c>
      <c r="AA1316" s="55" t="n">
        <f aca="false">MATCH(A1316,DATAS,0)</f>
        <v>2</v>
      </c>
      <c r="AB1316" s="55" t="n">
        <f aca="false">IF(AND(E1316&gt;0,OR(AND(B1316&gt;=1,B1316&lt;=6),B1316=10)),1,0)</f>
        <v>1</v>
      </c>
      <c r="AC1316" s="55" t="n">
        <f aca="false">IF(AND(E1316&gt;0,B1316=10),1,0)</f>
        <v>0</v>
      </c>
      <c r="AD1316" s="55" t="n">
        <f aca="false">IF(AND(C1315=C1316,AA1315=AA1316-1),AB1315,"")</f>
        <v>1</v>
      </c>
      <c r="AE1316" s="55" t="n">
        <f aca="false">IF(AND(C1315=C1316,AA1315=AA1316-1),AC1315,"")</f>
        <v>0</v>
      </c>
      <c r="AF1316" s="55" t="n">
        <f aca="false">IF(AA1316=1,"",IF(AND(AB1316=1,AD1316&lt;&gt;1),1,0))</f>
        <v>0</v>
      </c>
      <c r="AG1316" s="55" t="n">
        <f aca="false">IF(AA1316=1,"",IF(AND(AC1316=1,AE1316&lt;&gt;1),1,0))</f>
        <v>0</v>
      </c>
      <c r="AH1316" s="60" t="str">
        <f aca="false">IF(AND(E1316&gt;0,AA1316&lt;2,NOT(AND(C1317=C1316,AA1317=AA1316+1))),INDEX(DATAS,AA1316+1),"")</f>
        <v/>
      </c>
      <c r="AI1316" s="60" t="str">
        <f aca="false">IF(AND(AC1316=1,AA1316&lt;2),IF(AND(C1317=C1316,AA1317=AA1316+1),IF(AC1317=1,"",INDEX(DATAS,AA1316+1)),INDEX(DATAS,AA1316+1)),"")</f>
        <v/>
      </c>
    </row>
    <row r="1317" customFormat="false" ht="15" hidden="false" customHeight="false" outlineLevel="0" collapsed="false">
      <c r="A1317" s="60" t="n">
        <v>46309</v>
      </c>
      <c r="B1317" s="0" t="n">
        <v>14</v>
      </c>
      <c r="C1317" s="0" t="n">
        <v>4533</v>
      </c>
      <c r="D1317" s="0" t="n">
        <v>291</v>
      </c>
      <c r="E1317" s="0" t="n">
        <v>2</v>
      </c>
      <c r="F1317" s="55" t="s">
        <v>602</v>
      </c>
      <c r="I1317" s="55" t="s">
        <v>162</v>
      </c>
      <c r="J1317" s="0" t="n">
        <v>69</v>
      </c>
      <c r="K1317" s="0" t="n">
        <v>69</v>
      </c>
      <c r="L1317" s="0" t="n">
        <v>279</v>
      </c>
      <c r="M1317" s="0" t="n">
        <v>1831.84</v>
      </c>
      <c r="N1317" s="0" t="n">
        <v>19.33</v>
      </c>
      <c r="O1317" s="0" t="n">
        <v>27.87</v>
      </c>
      <c r="P1317" s="0" t="n">
        <v>3.38</v>
      </c>
      <c r="Q1317" s="0" t="n">
        <v>3.05</v>
      </c>
      <c r="R1317" s="0" t="n">
        <v>5771</v>
      </c>
      <c r="S1317" s="0" t="n">
        <v>11990</v>
      </c>
      <c r="T1317" s="0" t="n">
        <v>64.9</v>
      </c>
      <c r="U1317" s="0" t="n">
        <v>1337</v>
      </c>
      <c r="V1317" s="0" t="n">
        <v>1</v>
      </c>
      <c r="W1317" s="60" t="n">
        <v>46031</v>
      </c>
      <c r="X1317" s="55" t="n">
        <f aca="false">IF(I1317="Male",0,1)</f>
        <v>1</v>
      </c>
      <c r="Y1317" s="55" t="n">
        <f aca="false">IF(OR(I1317="DNB",I1317="Dry DNB"),1,0)</f>
        <v>0</v>
      </c>
      <c r="Z1317" s="55" t="n">
        <f aca="false">IF(ISNUMBER(W1317),A1317-W1317,"")</f>
        <v>278</v>
      </c>
      <c r="AA1317" s="55" t="n">
        <f aca="false">MATCH(A1317,DATAS,0)</f>
        <v>1</v>
      </c>
      <c r="AB1317" s="55" t="n">
        <f aca="false">IF(AND(E1317&gt;0,OR(AND(B1317&gt;=1,B1317&lt;=6),B1317=10)),1,0)</f>
        <v>0</v>
      </c>
      <c r="AC1317" s="55" t="n">
        <f aca="false">IF(AND(E1317&gt;0,B1317=10),1,0)</f>
        <v>0</v>
      </c>
      <c r="AD1317" s="0" t="str">
        <f aca="false">IF(AND(C1316=C1317,AA1316=AA1317-1),AB1316,"")</f>
        <v/>
      </c>
      <c r="AE1317" s="0" t="str">
        <f aca="false">IF(AND(C1316=C1317,AA1316=AA1317-1),AC1316,"")</f>
        <v/>
      </c>
      <c r="AF1317" s="0" t="str">
        <f aca="false">IF(AA1317=1,"",IF(AND(AB1317=1,AD1317&lt;&gt;1),1,0))</f>
        <v/>
      </c>
      <c r="AG1317" s="0" t="str">
        <f aca="false">IF(AA1317=1,"",IF(AND(AC1317=1,AE1317&lt;&gt;1),1,0))</f>
        <v/>
      </c>
      <c r="AH1317" s="60" t="str">
        <f aca="false">IF(AND(E1317&gt;0,AA1317&lt;2,NOT(AND(C1318=C1317,AA1318=AA1317+1))),INDEX(DATAS,AA1317+1),"")</f>
        <v/>
      </c>
      <c r="AI1317" s="60" t="str">
        <f aca="false">IF(AND(AC1317=1,AA1317&lt;2),IF(AND(C1318=C1317,AA1318=AA1317+1),IF(AC1318=1,"",INDEX(DATAS,AA1317+1)),INDEX(DATAS,AA1317+1)),"")</f>
        <v/>
      </c>
    </row>
    <row r="1318" customFormat="false" ht="15" hidden="false" customHeight="false" outlineLevel="0" collapsed="false">
      <c r="A1318" s="60" t="n">
        <v>46310</v>
      </c>
      <c r="B1318" s="0" t="n">
        <v>14</v>
      </c>
      <c r="C1318" s="0" t="n">
        <v>4533</v>
      </c>
      <c r="D1318" s="0" t="n">
        <v>291</v>
      </c>
      <c r="E1318" s="0" t="n">
        <v>2</v>
      </c>
      <c r="F1318" s="55" t="s">
        <v>602</v>
      </c>
      <c r="G1318" s="0" t="n">
        <v>0.8</v>
      </c>
      <c r="H1318" s="0" t="n">
        <v>0</v>
      </c>
      <c r="I1318" s="55" t="s">
        <v>162</v>
      </c>
      <c r="J1318" s="0" t="n">
        <v>69</v>
      </c>
      <c r="K1318" s="0" t="n">
        <v>69</v>
      </c>
      <c r="L1318" s="0" t="n">
        <v>280</v>
      </c>
      <c r="M1318" s="0" t="n">
        <v>1831.84</v>
      </c>
      <c r="N1318" s="0" t="n">
        <v>19.33</v>
      </c>
      <c r="O1318" s="0" t="n">
        <v>27.87</v>
      </c>
      <c r="P1318" s="0" t="n">
        <v>3.38</v>
      </c>
      <c r="Q1318" s="0" t="n">
        <v>3.05</v>
      </c>
      <c r="T1318" s="0" t="n">
        <v>64.9</v>
      </c>
      <c r="U1318" s="0" t="n">
        <v>1338</v>
      </c>
      <c r="V1318" s="0" t="n">
        <v>1</v>
      </c>
      <c r="W1318" s="60" t="n">
        <v>46031</v>
      </c>
      <c r="X1318" s="55" t="n">
        <f aca="false">IF(I1318="Male",0,1)</f>
        <v>1</v>
      </c>
      <c r="Y1318" s="55" t="n">
        <f aca="false">IF(OR(I1318="DNB",I1318="Dry DNB"),1,0)</f>
        <v>0</v>
      </c>
      <c r="Z1318" s="55" t="n">
        <f aca="false">IF(ISNUMBER(W1318),A1318-W1318,"")</f>
        <v>279</v>
      </c>
      <c r="AA1318" s="55" t="n">
        <f aca="false">MATCH(A1318,DATAS,0)</f>
        <v>2</v>
      </c>
      <c r="AB1318" s="55" t="n">
        <f aca="false">IF(AND(E1318&gt;0,OR(AND(B1318&gt;=1,B1318&lt;=6),B1318=10)),1,0)</f>
        <v>0</v>
      </c>
      <c r="AC1318" s="55" t="n">
        <f aca="false">IF(AND(E1318&gt;0,B1318=10),1,0)</f>
        <v>0</v>
      </c>
      <c r="AD1318" s="55" t="n">
        <f aca="false">IF(AND(C1317=C1318,AA1317=AA1318-1),AB1317,"")</f>
        <v>0</v>
      </c>
      <c r="AE1318" s="55" t="n">
        <f aca="false">IF(AND(C1317=C1318,AA1317=AA1318-1),AC1317,"")</f>
        <v>0</v>
      </c>
      <c r="AF1318" s="55" t="n">
        <f aca="false">IF(AA1318=1,"",IF(AND(AB1318=1,AD1318&lt;&gt;1),1,0))</f>
        <v>0</v>
      </c>
      <c r="AG1318" s="55" t="n">
        <f aca="false">IF(AA1318=1,"",IF(AND(AC1318=1,AE1318&lt;&gt;1),1,0))</f>
        <v>0</v>
      </c>
      <c r="AH1318" s="60" t="str">
        <f aca="false">IF(AND(E1318&gt;0,AA1318&lt;2,NOT(AND(C1319=C1318,AA1319=AA1318+1))),INDEX(DATAS,AA1318+1),"")</f>
        <v/>
      </c>
      <c r="AI1318" s="60" t="str">
        <f aca="false">IF(AND(AC1318=1,AA1318&lt;2),IF(AND(C1319=C1318,AA1319=AA1318+1),IF(AC1319=1,"",INDEX(DATAS,AA1318+1)),INDEX(DATAS,AA1318+1)),"")</f>
        <v/>
      </c>
    </row>
    <row r="1319" customFormat="false" ht="15" hidden="false" customHeight="false" outlineLevel="0" collapsed="false">
      <c r="A1319" s="60" t="n">
        <v>46309</v>
      </c>
      <c r="B1319" s="0" t="n">
        <v>5</v>
      </c>
      <c r="C1319" s="0" t="n">
        <v>4534</v>
      </c>
      <c r="D1319" s="0" t="n">
        <v>275</v>
      </c>
      <c r="E1319" s="0" t="n">
        <v>2</v>
      </c>
      <c r="F1319" s="55" t="s">
        <v>603</v>
      </c>
      <c r="G1319" s="0" t="n">
        <v>27.3</v>
      </c>
      <c r="H1319" s="0" t="n">
        <v>23</v>
      </c>
      <c r="I1319" s="55" t="s">
        <v>157</v>
      </c>
      <c r="J1319" s="0" t="n">
        <v>65</v>
      </c>
      <c r="K1319" s="0" t="n">
        <v>72</v>
      </c>
      <c r="L1319" s="0" t="n">
        <v>210</v>
      </c>
      <c r="M1319" s="0" t="n">
        <v>89.83</v>
      </c>
      <c r="N1319" s="0" t="n">
        <v>39.32</v>
      </c>
      <c r="O1319" s="0" t="n">
        <v>22.17</v>
      </c>
      <c r="P1319" s="0" t="n">
        <v>5.11</v>
      </c>
      <c r="Q1319" s="0" t="n">
        <v>4.19</v>
      </c>
      <c r="R1319" s="0" t="n">
        <v>4691</v>
      </c>
      <c r="S1319" s="0" t="n">
        <v>9622</v>
      </c>
      <c r="T1319" s="0" t="n">
        <v>43.75</v>
      </c>
      <c r="U1319" s="0" t="n">
        <v>1334</v>
      </c>
      <c r="V1319" s="0" t="n">
        <v>1</v>
      </c>
      <c r="X1319" s="55" t="n">
        <f aca="false">IF(I1319="Male",0,1)</f>
        <v>1</v>
      </c>
      <c r="Y1319" s="55" t="n">
        <f aca="false">IF(OR(I1319="DNB",I1319="Dry DNB"),1,0)</f>
        <v>0</v>
      </c>
      <c r="Z1319" s="0" t="str">
        <f aca="false">IF(ISNUMBER(W1319),A1319-W1319,"")</f>
        <v/>
      </c>
      <c r="AA1319" s="55" t="n">
        <f aca="false">MATCH(A1319,DATAS,0)</f>
        <v>1</v>
      </c>
      <c r="AB1319" s="55" t="n">
        <f aca="false">IF(AND(E1319&gt;0,OR(AND(B1319&gt;=1,B1319&lt;=6),B1319=10)),1,0)</f>
        <v>1</v>
      </c>
      <c r="AC1319" s="55" t="n">
        <f aca="false">IF(AND(E1319&gt;0,B1319=10),1,0)</f>
        <v>0</v>
      </c>
      <c r="AD1319" s="0" t="str">
        <f aca="false">IF(AND(C1318=C1319,AA1318=AA1319-1),AB1318,"")</f>
        <v/>
      </c>
      <c r="AE1319" s="0" t="str">
        <f aca="false">IF(AND(C1318=C1319,AA1318=AA1319-1),AC1318,"")</f>
        <v/>
      </c>
      <c r="AF1319" s="0" t="str">
        <f aca="false">IF(AA1319=1,"",IF(AND(AB1319=1,AD1319&lt;&gt;1),1,0))</f>
        <v/>
      </c>
      <c r="AG1319" s="0" t="str">
        <f aca="false">IF(AA1319=1,"",IF(AND(AC1319=1,AE1319&lt;&gt;1),1,0))</f>
        <v/>
      </c>
      <c r="AH1319" s="60" t="str">
        <f aca="false">IF(AND(E1319&gt;0,AA1319&lt;2,NOT(AND(C1320=C1319,AA1320=AA1319+1))),INDEX(DATAS,AA1319+1),"")</f>
        <v/>
      </c>
      <c r="AI1319" s="60" t="str">
        <f aca="false">IF(AND(AC1319=1,AA1319&lt;2),IF(AND(C1320=C1319,AA1320=AA1319+1),IF(AC1320=1,"",INDEX(DATAS,AA1319+1)),INDEX(DATAS,AA1319+1)),"")</f>
        <v/>
      </c>
    </row>
    <row r="1320" customFormat="false" ht="15" hidden="false" customHeight="false" outlineLevel="0" collapsed="false">
      <c r="A1320" s="60" t="n">
        <v>46310</v>
      </c>
      <c r="B1320" s="0" t="n">
        <v>5</v>
      </c>
      <c r="C1320" s="0" t="n">
        <v>4534</v>
      </c>
      <c r="D1320" s="0" t="n">
        <v>276</v>
      </c>
      <c r="E1320" s="0" t="n">
        <v>2</v>
      </c>
      <c r="F1320" s="55" t="s">
        <v>603</v>
      </c>
      <c r="G1320" s="0" t="n">
        <v>32.4</v>
      </c>
      <c r="H1320" s="0" t="n">
        <v>23</v>
      </c>
      <c r="I1320" s="55" t="s">
        <v>157</v>
      </c>
      <c r="J1320" s="0" t="n">
        <v>65</v>
      </c>
      <c r="K1320" s="0" t="n">
        <v>72</v>
      </c>
      <c r="L1320" s="0" t="n">
        <v>211</v>
      </c>
      <c r="M1320" s="0" t="n">
        <v>89.83</v>
      </c>
      <c r="N1320" s="0" t="n">
        <v>39.32</v>
      </c>
      <c r="O1320" s="0" t="n">
        <v>22.17</v>
      </c>
      <c r="P1320" s="0" t="n">
        <v>5.11</v>
      </c>
      <c r="Q1320" s="0" t="n">
        <v>4.19</v>
      </c>
      <c r="T1320" s="0" t="n">
        <v>43.75</v>
      </c>
      <c r="U1320" s="0" t="n">
        <v>1335</v>
      </c>
      <c r="V1320" s="0" t="n">
        <v>1</v>
      </c>
      <c r="X1320" s="55" t="n">
        <f aca="false">IF(I1320="Male",0,1)</f>
        <v>1</v>
      </c>
      <c r="Y1320" s="55" t="n">
        <f aca="false">IF(OR(I1320="DNB",I1320="Dry DNB"),1,0)</f>
        <v>0</v>
      </c>
      <c r="Z1320" s="0" t="str">
        <f aca="false">IF(ISNUMBER(W1320),A1320-W1320,"")</f>
        <v/>
      </c>
      <c r="AA1320" s="55" t="n">
        <f aca="false">MATCH(A1320,DATAS,0)</f>
        <v>2</v>
      </c>
      <c r="AB1320" s="55" t="n">
        <f aca="false">IF(AND(E1320&gt;0,OR(AND(B1320&gt;=1,B1320&lt;=6),B1320=10)),1,0)</f>
        <v>1</v>
      </c>
      <c r="AC1320" s="55" t="n">
        <f aca="false">IF(AND(E1320&gt;0,B1320=10),1,0)</f>
        <v>0</v>
      </c>
      <c r="AD1320" s="55" t="n">
        <f aca="false">IF(AND(C1319=C1320,AA1319=AA1320-1),AB1319,"")</f>
        <v>1</v>
      </c>
      <c r="AE1320" s="55" t="n">
        <f aca="false">IF(AND(C1319=C1320,AA1319=AA1320-1),AC1319,"")</f>
        <v>0</v>
      </c>
      <c r="AF1320" s="55" t="n">
        <f aca="false">IF(AA1320=1,"",IF(AND(AB1320=1,AD1320&lt;&gt;1),1,0))</f>
        <v>0</v>
      </c>
      <c r="AG1320" s="55" t="n">
        <f aca="false">IF(AA1320=1,"",IF(AND(AC1320=1,AE1320&lt;&gt;1),1,0))</f>
        <v>0</v>
      </c>
      <c r="AH1320" s="60" t="str">
        <f aca="false">IF(AND(E1320&gt;0,AA1320&lt;2,NOT(AND(C1321=C1320,AA1321=AA1320+1))),INDEX(DATAS,AA1320+1),"")</f>
        <v/>
      </c>
      <c r="AI1320" s="60" t="str">
        <f aca="false">IF(AND(AC1320=1,AA1320&lt;2),IF(AND(C1321=C1320,AA1321=AA1320+1),IF(AC1321=1,"",INDEX(DATAS,AA1320+1)),INDEX(DATAS,AA1320+1)),"")</f>
        <v/>
      </c>
    </row>
    <row r="1321" customFormat="false" ht="15" hidden="false" customHeight="false" outlineLevel="0" collapsed="false">
      <c r="A1321" s="60" t="n">
        <v>46309</v>
      </c>
      <c r="B1321" s="0" t="n">
        <v>2</v>
      </c>
      <c r="C1321" s="0" t="n">
        <v>4535</v>
      </c>
      <c r="D1321" s="0" t="n">
        <v>352</v>
      </c>
      <c r="E1321" s="0" t="n">
        <v>2</v>
      </c>
      <c r="F1321" s="55" t="s">
        <v>604</v>
      </c>
      <c r="G1321" s="0" t="n">
        <v>43.4</v>
      </c>
      <c r="H1321" s="0" t="n">
        <v>46</v>
      </c>
      <c r="I1321" s="55" t="s">
        <v>157</v>
      </c>
      <c r="J1321" s="0" t="n">
        <v>142</v>
      </c>
      <c r="K1321" s="0" t="n">
        <v>66</v>
      </c>
      <c r="L1321" s="0" t="n">
        <v>210</v>
      </c>
      <c r="M1321" s="0" t="n">
        <v>556.95</v>
      </c>
      <c r="N1321" s="0" t="n">
        <v>31.85</v>
      </c>
      <c r="O1321" s="0" t="n">
        <v>32.96</v>
      </c>
      <c r="P1321" s="0" t="n">
        <v>4.68</v>
      </c>
      <c r="Q1321" s="0" t="n">
        <v>3.54</v>
      </c>
      <c r="R1321" s="0" t="n">
        <v>5577</v>
      </c>
      <c r="S1321" s="0" t="n">
        <v>11506</v>
      </c>
      <c r="T1321" s="0" t="n">
        <v>60.3</v>
      </c>
      <c r="U1321" s="0" t="n">
        <v>1336</v>
      </c>
      <c r="V1321" s="0" t="n">
        <v>4</v>
      </c>
      <c r="W1321" s="60" t="n">
        <v>46100</v>
      </c>
      <c r="X1321" s="55" t="n">
        <f aca="false">IF(I1321="Male",0,1)</f>
        <v>1</v>
      </c>
      <c r="Y1321" s="55" t="n">
        <f aca="false">IF(OR(I1321="DNB",I1321="Dry DNB"),1,0)</f>
        <v>0</v>
      </c>
      <c r="Z1321" s="55" t="n">
        <f aca="false">IF(ISNUMBER(W1321),A1321-W1321,"")</f>
        <v>209</v>
      </c>
      <c r="AA1321" s="55" t="n">
        <f aca="false">MATCH(A1321,DATAS,0)</f>
        <v>1</v>
      </c>
      <c r="AB1321" s="55" t="n">
        <f aca="false">IF(AND(E1321&gt;0,OR(AND(B1321&gt;=1,B1321&lt;=6),B1321=10)),1,0)</f>
        <v>1</v>
      </c>
      <c r="AC1321" s="55" t="n">
        <f aca="false">IF(AND(E1321&gt;0,B1321=10),1,0)</f>
        <v>0</v>
      </c>
      <c r="AD1321" s="0" t="str">
        <f aca="false">IF(AND(C1320=C1321,AA1320=AA1321-1),AB1320,"")</f>
        <v/>
      </c>
      <c r="AE1321" s="0" t="str">
        <f aca="false">IF(AND(C1320=C1321,AA1320=AA1321-1),AC1320,"")</f>
        <v/>
      </c>
      <c r="AF1321" s="0" t="str">
        <f aca="false">IF(AA1321=1,"",IF(AND(AB1321=1,AD1321&lt;&gt;1),1,0))</f>
        <v/>
      </c>
      <c r="AG1321" s="0" t="str">
        <f aca="false">IF(AA1321=1,"",IF(AND(AC1321=1,AE1321&lt;&gt;1),1,0))</f>
        <v/>
      </c>
      <c r="AH1321" s="60" t="str">
        <f aca="false">IF(AND(E1321&gt;0,AA1321&lt;2,NOT(AND(C1322=C1321,AA1322=AA1321+1))),INDEX(DATAS,AA1321+1),"")</f>
        <v/>
      </c>
      <c r="AI1321" s="60" t="str">
        <f aca="false">IF(AND(AC1321=1,AA1321&lt;2),IF(AND(C1322=C1321,AA1322=AA1321+1),IF(AC1322=1,"",INDEX(DATAS,AA1321+1)),INDEX(DATAS,AA1321+1)),"")</f>
        <v/>
      </c>
    </row>
    <row r="1322" customFormat="false" ht="15" hidden="false" customHeight="false" outlineLevel="0" collapsed="false">
      <c r="A1322" s="60" t="n">
        <v>46310</v>
      </c>
      <c r="B1322" s="0" t="n">
        <v>2</v>
      </c>
      <c r="C1322" s="0" t="n">
        <v>4535</v>
      </c>
      <c r="D1322" s="0" t="n">
        <v>353</v>
      </c>
      <c r="E1322" s="0" t="n">
        <v>2</v>
      </c>
      <c r="F1322" s="55" t="s">
        <v>604</v>
      </c>
      <c r="G1322" s="0" t="n">
        <v>45.8</v>
      </c>
      <c r="H1322" s="0" t="n">
        <v>45</v>
      </c>
      <c r="I1322" s="55" t="s">
        <v>157</v>
      </c>
      <c r="J1322" s="0" t="n">
        <v>142</v>
      </c>
      <c r="K1322" s="0" t="n">
        <v>66</v>
      </c>
      <c r="L1322" s="0" t="n">
        <v>211</v>
      </c>
      <c r="M1322" s="0" t="n">
        <v>556.95</v>
      </c>
      <c r="N1322" s="0" t="n">
        <v>31.85</v>
      </c>
      <c r="O1322" s="0" t="n">
        <v>32.96</v>
      </c>
      <c r="P1322" s="0" t="n">
        <v>4.68</v>
      </c>
      <c r="Q1322" s="0" t="n">
        <v>3.54</v>
      </c>
      <c r="T1322" s="0" t="n">
        <v>60.3</v>
      </c>
      <c r="U1322" s="0" t="n">
        <v>1337</v>
      </c>
      <c r="V1322" s="0" t="n">
        <v>4</v>
      </c>
      <c r="W1322" s="60" t="n">
        <v>46100</v>
      </c>
      <c r="X1322" s="55" t="n">
        <f aca="false">IF(I1322="Male",0,1)</f>
        <v>1</v>
      </c>
      <c r="Y1322" s="55" t="n">
        <f aca="false">IF(OR(I1322="DNB",I1322="Dry DNB"),1,0)</f>
        <v>0</v>
      </c>
      <c r="Z1322" s="55" t="n">
        <f aca="false">IF(ISNUMBER(W1322),A1322-W1322,"")</f>
        <v>210</v>
      </c>
      <c r="AA1322" s="55" t="n">
        <f aca="false">MATCH(A1322,DATAS,0)</f>
        <v>2</v>
      </c>
      <c r="AB1322" s="55" t="n">
        <f aca="false">IF(AND(E1322&gt;0,OR(AND(B1322&gt;=1,B1322&lt;=6),B1322=10)),1,0)</f>
        <v>1</v>
      </c>
      <c r="AC1322" s="55" t="n">
        <f aca="false">IF(AND(E1322&gt;0,B1322=10),1,0)</f>
        <v>0</v>
      </c>
      <c r="AD1322" s="55" t="n">
        <f aca="false">IF(AND(C1321=C1322,AA1321=AA1322-1),AB1321,"")</f>
        <v>1</v>
      </c>
      <c r="AE1322" s="55" t="n">
        <f aca="false">IF(AND(C1321=C1322,AA1321=AA1322-1),AC1321,"")</f>
        <v>0</v>
      </c>
      <c r="AF1322" s="55" t="n">
        <f aca="false">IF(AA1322=1,"",IF(AND(AB1322=1,AD1322&lt;&gt;1),1,0))</f>
        <v>0</v>
      </c>
      <c r="AG1322" s="55" t="n">
        <f aca="false">IF(AA1322=1,"",IF(AND(AC1322=1,AE1322&lt;&gt;1),1,0))</f>
        <v>0</v>
      </c>
      <c r="AH1322" s="60" t="str">
        <f aca="false">IF(AND(E1322&gt;0,AA1322&lt;2,NOT(AND(C1323=C1322,AA1323=AA1322+1))),INDEX(DATAS,AA1322+1),"")</f>
        <v/>
      </c>
      <c r="AI1322" s="60" t="str">
        <f aca="false">IF(AND(AC1322=1,AA1322&lt;2),IF(AND(C1323=C1322,AA1323=AA1322+1),IF(AC1323=1,"",INDEX(DATAS,AA1322+1)),INDEX(DATAS,AA1322+1)),"")</f>
        <v/>
      </c>
    </row>
    <row r="1323" customFormat="false" ht="15" hidden="false" customHeight="false" outlineLevel="0" collapsed="false">
      <c r="A1323" s="60" t="n">
        <v>46309</v>
      </c>
      <c r="B1323" s="0" t="n">
        <v>3</v>
      </c>
      <c r="C1323" s="0" t="n">
        <v>4536</v>
      </c>
      <c r="D1323" s="0" t="n">
        <v>192</v>
      </c>
      <c r="E1323" s="0" t="n">
        <v>2</v>
      </c>
      <c r="F1323" s="55" t="s">
        <v>604</v>
      </c>
      <c r="G1323" s="0" t="n">
        <v>56.1</v>
      </c>
      <c r="H1323" s="0" t="n">
        <v>56</v>
      </c>
      <c r="I1323" s="55" t="s">
        <v>157</v>
      </c>
      <c r="J1323" s="0" t="n">
        <v>66</v>
      </c>
      <c r="K1323" s="0" t="n">
        <v>66</v>
      </c>
      <c r="L1323" s="0" t="n">
        <v>126</v>
      </c>
      <c r="M1323" s="0" t="n">
        <v>561.19</v>
      </c>
      <c r="N1323" s="0" t="n">
        <v>75.5</v>
      </c>
      <c r="O1323" s="0" t="n">
        <v>36.4</v>
      </c>
      <c r="P1323" s="0" t="n">
        <v>4.37</v>
      </c>
      <c r="Q1323" s="0" t="n">
        <v>3.19</v>
      </c>
      <c r="R1323" s="0" t="n">
        <v>5382</v>
      </c>
      <c r="S1323" s="0" t="n">
        <v>11662</v>
      </c>
      <c r="T1323" s="0" t="n">
        <v>58.65</v>
      </c>
      <c r="U1323" s="0" t="n">
        <v>1336</v>
      </c>
      <c r="V1323" s="0" t="n">
        <v>1</v>
      </c>
      <c r="W1323" s="60" t="n">
        <v>46184</v>
      </c>
      <c r="X1323" s="55" t="n">
        <f aca="false">IF(I1323="Male",0,1)</f>
        <v>1</v>
      </c>
      <c r="Y1323" s="55" t="n">
        <f aca="false">IF(OR(I1323="DNB",I1323="Dry DNB"),1,0)</f>
        <v>0</v>
      </c>
      <c r="Z1323" s="55" t="n">
        <f aca="false">IF(ISNUMBER(W1323),A1323-W1323,"")</f>
        <v>125</v>
      </c>
      <c r="AA1323" s="55" t="n">
        <f aca="false">MATCH(A1323,DATAS,0)</f>
        <v>1</v>
      </c>
      <c r="AB1323" s="55" t="n">
        <f aca="false">IF(AND(E1323&gt;0,OR(AND(B1323&gt;=1,B1323&lt;=6),B1323=10)),1,0)</f>
        <v>1</v>
      </c>
      <c r="AC1323" s="55" t="n">
        <f aca="false">IF(AND(E1323&gt;0,B1323=10),1,0)</f>
        <v>0</v>
      </c>
      <c r="AD1323" s="0" t="str">
        <f aca="false">IF(AND(C1322=C1323,AA1322=AA1323-1),AB1322,"")</f>
        <v/>
      </c>
      <c r="AE1323" s="0" t="str">
        <f aca="false">IF(AND(C1322=C1323,AA1322=AA1323-1),AC1322,"")</f>
        <v/>
      </c>
      <c r="AF1323" s="0" t="str">
        <f aca="false">IF(AA1323=1,"",IF(AND(AB1323=1,AD1323&lt;&gt;1),1,0))</f>
        <v/>
      </c>
      <c r="AG1323" s="0" t="str">
        <f aca="false">IF(AA1323=1,"",IF(AND(AC1323=1,AE1323&lt;&gt;1),1,0))</f>
        <v/>
      </c>
      <c r="AH1323" s="60" t="str">
        <f aca="false">IF(AND(E1323&gt;0,AA1323&lt;2,NOT(AND(C1324=C1323,AA1324=AA1323+1))),INDEX(DATAS,AA1323+1),"")</f>
        <v/>
      </c>
      <c r="AI1323" s="60" t="str">
        <f aca="false">IF(AND(AC1323=1,AA1323&lt;2),IF(AND(C1324=C1323,AA1324=AA1323+1),IF(AC1324=1,"",INDEX(DATAS,AA1323+1)),INDEX(DATAS,AA1323+1)),"")</f>
        <v/>
      </c>
    </row>
    <row r="1324" customFormat="false" ht="15" hidden="false" customHeight="false" outlineLevel="0" collapsed="false">
      <c r="A1324" s="60" t="n">
        <v>46310</v>
      </c>
      <c r="B1324" s="0" t="n">
        <v>3</v>
      </c>
      <c r="C1324" s="0" t="n">
        <v>4536</v>
      </c>
      <c r="D1324" s="0" t="n">
        <v>193</v>
      </c>
      <c r="E1324" s="0" t="n">
        <v>2</v>
      </c>
      <c r="F1324" s="55" t="s">
        <v>604</v>
      </c>
      <c r="G1324" s="0" t="n">
        <v>56.6</v>
      </c>
      <c r="H1324" s="0" t="n">
        <v>56</v>
      </c>
      <c r="I1324" s="55" t="s">
        <v>157</v>
      </c>
      <c r="J1324" s="0" t="n">
        <v>66</v>
      </c>
      <c r="K1324" s="0" t="n">
        <v>66</v>
      </c>
      <c r="L1324" s="0" t="n">
        <v>127</v>
      </c>
      <c r="M1324" s="0" t="n">
        <v>561.19</v>
      </c>
      <c r="N1324" s="0" t="n">
        <v>75.5</v>
      </c>
      <c r="O1324" s="0" t="n">
        <v>36.4</v>
      </c>
      <c r="P1324" s="0" t="n">
        <v>4.37</v>
      </c>
      <c r="Q1324" s="0" t="n">
        <v>3.19</v>
      </c>
      <c r="T1324" s="0" t="n">
        <v>58.65</v>
      </c>
      <c r="U1324" s="0" t="n">
        <v>1337</v>
      </c>
      <c r="V1324" s="0" t="n">
        <v>1</v>
      </c>
      <c r="W1324" s="60" t="n">
        <v>46184</v>
      </c>
      <c r="X1324" s="55" t="n">
        <f aca="false">IF(I1324="Male",0,1)</f>
        <v>1</v>
      </c>
      <c r="Y1324" s="55" t="n">
        <f aca="false">IF(OR(I1324="DNB",I1324="Dry DNB"),1,0)</f>
        <v>0</v>
      </c>
      <c r="Z1324" s="55" t="n">
        <f aca="false">IF(ISNUMBER(W1324),A1324-W1324,"")</f>
        <v>126</v>
      </c>
      <c r="AA1324" s="55" t="n">
        <f aca="false">MATCH(A1324,DATAS,0)</f>
        <v>2</v>
      </c>
      <c r="AB1324" s="55" t="n">
        <f aca="false">IF(AND(E1324&gt;0,OR(AND(B1324&gt;=1,B1324&lt;=6),B1324=10)),1,0)</f>
        <v>1</v>
      </c>
      <c r="AC1324" s="55" t="n">
        <f aca="false">IF(AND(E1324&gt;0,B1324=10),1,0)</f>
        <v>0</v>
      </c>
      <c r="AD1324" s="55" t="n">
        <f aca="false">IF(AND(C1323=C1324,AA1323=AA1324-1),AB1323,"")</f>
        <v>1</v>
      </c>
      <c r="AE1324" s="55" t="n">
        <f aca="false">IF(AND(C1323=C1324,AA1323=AA1324-1),AC1323,"")</f>
        <v>0</v>
      </c>
      <c r="AF1324" s="55" t="n">
        <f aca="false">IF(AA1324=1,"",IF(AND(AB1324=1,AD1324&lt;&gt;1),1,0))</f>
        <v>0</v>
      </c>
      <c r="AG1324" s="55" t="n">
        <f aca="false">IF(AA1324=1,"",IF(AND(AC1324=1,AE1324&lt;&gt;1),1,0))</f>
        <v>0</v>
      </c>
      <c r="AH1324" s="60" t="str">
        <f aca="false">IF(AND(E1324&gt;0,AA1324&lt;2,NOT(AND(C1325=C1324,AA1325=AA1324+1))),INDEX(DATAS,AA1324+1),"")</f>
        <v/>
      </c>
      <c r="AI1324" s="60" t="str">
        <f aca="false">IF(AND(AC1324=1,AA1324&lt;2),IF(AND(C1325=C1324,AA1325=AA1324+1),IF(AC1325=1,"",INDEX(DATAS,AA1324+1)),INDEX(DATAS,AA1324+1)),"")</f>
        <v/>
      </c>
    </row>
    <row r="1325" customFormat="false" ht="15" hidden="false" customHeight="false" outlineLevel="0" collapsed="false">
      <c r="A1325" s="60" t="n">
        <v>46309</v>
      </c>
      <c r="B1325" s="0" t="n">
        <v>5</v>
      </c>
      <c r="C1325" s="0" t="n">
        <v>4538</v>
      </c>
      <c r="D1325" s="0" t="n">
        <v>198</v>
      </c>
      <c r="E1325" s="0" t="n">
        <v>2</v>
      </c>
      <c r="F1325" s="55" t="s">
        <v>605</v>
      </c>
      <c r="G1325" s="0" t="n">
        <v>38.4</v>
      </c>
      <c r="H1325" s="0" t="n">
        <v>36</v>
      </c>
      <c r="I1325" s="55" t="s">
        <v>157</v>
      </c>
      <c r="J1325" s="0" t="n">
        <v>86</v>
      </c>
      <c r="K1325" s="0" t="n">
        <v>65</v>
      </c>
      <c r="L1325" s="0" t="n">
        <v>112</v>
      </c>
      <c r="M1325" s="0" t="n">
        <v>870.09</v>
      </c>
      <c r="N1325" s="0" t="n">
        <v>79.22</v>
      </c>
      <c r="O1325" s="0" t="n">
        <v>35.97</v>
      </c>
      <c r="P1325" s="0" t="n">
        <v>4.91</v>
      </c>
      <c r="Q1325" s="0" t="n">
        <v>3.55</v>
      </c>
      <c r="R1325" s="0" t="n">
        <v>4529</v>
      </c>
      <c r="S1325" s="0" t="n">
        <v>7994</v>
      </c>
      <c r="T1325" s="0" t="n">
        <v>52.05</v>
      </c>
      <c r="U1325" s="0" t="n">
        <v>1335</v>
      </c>
      <c r="V1325" s="0" t="n">
        <v>2</v>
      </c>
      <c r="W1325" s="60" t="n">
        <v>46198</v>
      </c>
      <c r="X1325" s="55" t="n">
        <f aca="false">IF(I1325="Male",0,1)</f>
        <v>1</v>
      </c>
      <c r="Y1325" s="55" t="n">
        <f aca="false">IF(OR(I1325="DNB",I1325="Dry DNB"),1,0)</f>
        <v>0</v>
      </c>
      <c r="Z1325" s="55" t="n">
        <f aca="false">IF(ISNUMBER(W1325),A1325-W1325,"")</f>
        <v>111</v>
      </c>
      <c r="AA1325" s="55" t="n">
        <f aca="false">MATCH(A1325,DATAS,0)</f>
        <v>1</v>
      </c>
      <c r="AB1325" s="55" t="n">
        <f aca="false">IF(AND(E1325&gt;0,OR(AND(B1325&gt;=1,B1325&lt;=6),B1325=10)),1,0)</f>
        <v>1</v>
      </c>
      <c r="AC1325" s="55" t="n">
        <f aca="false">IF(AND(E1325&gt;0,B1325=10),1,0)</f>
        <v>0</v>
      </c>
      <c r="AD1325" s="0" t="str">
        <f aca="false">IF(AND(C1324=C1325,AA1324=AA1325-1),AB1324,"")</f>
        <v/>
      </c>
      <c r="AE1325" s="0" t="str">
        <f aca="false">IF(AND(C1324=C1325,AA1324=AA1325-1),AC1324,"")</f>
        <v/>
      </c>
      <c r="AF1325" s="0" t="str">
        <f aca="false">IF(AA1325=1,"",IF(AND(AB1325=1,AD1325&lt;&gt;1),1,0))</f>
        <v/>
      </c>
      <c r="AG1325" s="0" t="str">
        <f aca="false">IF(AA1325=1,"",IF(AND(AC1325=1,AE1325&lt;&gt;1),1,0))</f>
        <v/>
      </c>
      <c r="AH1325" s="60" t="str">
        <f aca="false">IF(AND(E1325&gt;0,AA1325&lt;2,NOT(AND(C1326=C1325,AA1326=AA1325+1))),INDEX(DATAS,AA1325+1),"")</f>
        <v/>
      </c>
      <c r="AI1325" s="60" t="str">
        <f aca="false">IF(AND(AC1325=1,AA1325&lt;2),IF(AND(C1326=C1325,AA1326=AA1325+1),IF(AC1326=1,"",INDEX(DATAS,AA1325+1)),INDEX(DATAS,AA1325+1)),"")</f>
        <v/>
      </c>
    </row>
    <row r="1326" customFormat="false" ht="15" hidden="false" customHeight="false" outlineLevel="0" collapsed="false">
      <c r="A1326" s="60" t="n">
        <v>46310</v>
      </c>
      <c r="B1326" s="0" t="n">
        <v>5</v>
      </c>
      <c r="C1326" s="0" t="n">
        <v>4538</v>
      </c>
      <c r="D1326" s="0" t="n">
        <v>199</v>
      </c>
      <c r="E1326" s="0" t="n">
        <v>2</v>
      </c>
      <c r="F1326" s="55" t="s">
        <v>605</v>
      </c>
      <c r="G1326" s="0" t="n">
        <v>42</v>
      </c>
      <c r="H1326" s="0" t="n">
        <v>37</v>
      </c>
      <c r="I1326" s="55" t="s">
        <v>157</v>
      </c>
      <c r="J1326" s="0" t="n">
        <v>86</v>
      </c>
      <c r="K1326" s="0" t="n">
        <v>65</v>
      </c>
      <c r="L1326" s="0" t="n">
        <v>113</v>
      </c>
      <c r="M1326" s="0" t="n">
        <v>870.09</v>
      </c>
      <c r="N1326" s="0" t="n">
        <v>79.22</v>
      </c>
      <c r="O1326" s="0" t="n">
        <v>35.97</v>
      </c>
      <c r="P1326" s="0" t="n">
        <v>4.91</v>
      </c>
      <c r="Q1326" s="0" t="n">
        <v>3.55</v>
      </c>
      <c r="T1326" s="0" t="n">
        <v>52.05</v>
      </c>
      <c r="U1326" s="0" t="n">
        <v>1336</v>
      </c>
      <c r="V1326" s="0" t="n">
        <v>2</v>
      </c>
      <c r="W1326" s="60" t="n">
        <v>46198</v>
      </c>
      <c r="X1326" s="55" t="n">
        <f aca="false">IF(I1326="Male",0,1)</f>
        <v>1</v>
      </c>
      <c r="Y1326" s="55" t="n">
        <f aca="false">IF(OR(I1326="DNB",I1326="Dry DNB"),1,0)</f>
        <v>0</v>
      </c>
      <c r="Z1326" s="55" t="n">
        <f aca="false">IF(ISNUMBER(W1326),A1326-W1326,"")</f>
        <v>112</v>
      </c>
      <c r="AA1326" s="55" t="n">
        <f aca="false">MATCH(A1326,DATAS,0)</f>
        <v>2</v>
      </c>
      <c r="AB1326" s="55" t="n">
        <f aca="false">IF(AND(E1326&gt;0,OR(AND(B1326&gt;=1,B1326&lt;=6),B1326=10)),1,0)</f>
        <v>1</v>
      </c>
      <c r="AC1326" s="55" t="n">
        <f aca="false">IF(AND(E1326&gt;0,B1326=10),1,0)</f>
        <v>0</v>
      </c>
      <c r="AD1326" s="55" t="n">
        <f aca="false">IF(AND(C1325=C1326,AA1325=AA1326-1),AB1325,"")</f>
        <v>1</v>
      </c>
      <c r="AE1326" s="55" t="n">
        <f aca="false">IF(AND(C1325=C1326,AA1325=AA1326-1),AC1325,"")</f>
        <v>0</v>
      </c>
      <c r="AF1326" s="55" t="n">
        <f aca="false">IF(AA1326=1,"",IF(AND(AB1326=1,AD1326&lt;&gt;1),1,0))</f>
        <v>0</v>
      </c>
      <c r="AG1326" s="55" t="n">
        <f aca="false">IF(AA1326=1,"",IF(AND(AC1326=1,AE1326&lt;&gt;1),1,0))</f>
        <v>0</v>
      </c>
      <c r="AH1326" s="60" t="str">
        <f aca="false">IF(AND(E1326&gt;0,AA1326&lt;2,NOT(AND(C1327=C1326,AA1327=AA1326+1))),INDEX(DATAS,AA1326+1),"")</f>
        <v/>
      </c>
      <c r="AI1326" s="60" t="str">
        <f aca="false">IF(AND(AC1326=1,AA1326&lt;2),IF(AND(C1327=C1326,AA1327=AA1326+1),IF(AC1327=1,"",INDEX(DATAS,AA1326+1)),INDEX(DATAS,AA1326+1)),"")</f>
        <v/>
      </c>
    </row>
    <row r="1327" customFormat="false" ht="15" hidden="false" customHeight="false" outlineLevel="0" collapsed="false">
      <c r="A1327" s="60" t="n">
        <v>46309</v>
      </c>
      <c r="B1327" s="0" t="n">
        <v>5</v>
      </c>
      <c r="C1327" s="0" t="n">
        <v>4541</v>
      </c>
      <c r="D1327" s="0" t="n">
        <v>360</v>
      </c>
      <c r="E1327" s="0" t="n">
        <v>2</v>
      </c>
      <c r="F1327" s="55" t="s">
        <v>606</v>
      </c>
      <c r="G1327" s="0" t="n">
        <v>34.7</v>
      </c>
      <c r="H1327" s="0" t="n">
        <v>35</v>
      </c>
      <c r="I1327" s="55" t="s">
        <v>157</v>
      </c>
      <c r="J1327" s="0" t="n">
        <v>189</v>
      </c>
      <c r="K1327" s="0" t="n">
        <v>67</v>
      </c>
      <c r="L1327" s="0" t="n">
        <v>171</v>
      </c>
      <c r="M1327" s="0" t="n">
        <v>589.35</v>
      </c>
      <c r="N1327" s="0" t="n">
        <v>62.28</v>
      </c>
      <c r="O1327" s="0" t="n">
        <v>27.7</v>
      </c>
      <c r="P1327" s="0" t="n">
        <v>4.48</v>
      </c>
      <c r="Q1327" s="0" t="n">
        <v>3.84</v>
      </c>
      <c r="R1327" s="0" t="n">
        <v>5418</v>
      </c>
      <c r="S1327" s="0" t="n">
        <v>11420</v>
      </c>
      <c r="T1327" s="0" t="n">
        <v>58.4</v>
      </c>
      <c r="U1327" s="0" t="n">
        <v>1333</v>
      </c>
      <c r="V1327" s="0" t="n">
        <v>5</v>
      </c>
      <c r="W1327" s="60" t="n">
        <v>46139</v>
      </c>
      <c r="X1327" s="55" t="n">
        <f aca="false">IF(I1327="Male",0,1)</f>
        <v>1</v>
      </c>
      <c r="Y1327" s="55" t="n">
        <f aca="false">IF(OR(I1327="DNB",I1327="Dry DNB"),1,0)</f>
        <v>0</v>
      </c>
      <c r="Z1327" s="55" t="n">
        <f aca="false">IF(ISNUMBER(W1327),A1327-W1327,"")</f>
        <v>170</v>
      </c>
      <c r="AA1327" s="55" t="n">
        <f aca="false">MATCH(A1327,DATAS,0)</f>
        <v>1</v>
      </c>
      <c r="AB1327" s="55" t="n">
        <f aca="false">IF(AND(E1327&gt;0,OR(AND(B1327&gt;=1,B1327&lt;=6),B1327=10)),1,0)</f>
        <v>1</v>
      </c>
      <c r="AC1327" s="55" t="n">
        <f aca="false">IF(AND(E1327&gt;0,B1327=10),1,0)</f>
        <v>0</v>
      </c>
      <c r="AD1327" s="0" t="str">
        <f aca="false">IF(AND(C1326=C1327,AA1326=AA1327-1),AB1326,"")</f>
        <v/>
      </c>
      <c r="AE1327" s="0" t="str">
        <f aca="false">IF(AND(C1326=C1327,AA1326=AA1327-1),AC1326,"")</f>
        <v/>
      </c>
      <c r="AF1327" s="0" t="str">
        <f aca="false">IF(AA1327=1,"",IF(AND(AB1327=1,AD1327&lt;&gt;1),1,0))</f>
        <v/>
      </c>
      <c r="AG1327" s="0" t="str">
        <f aca="false">IF(AA1327=1,"",IF(AND(AC1327=1,AE1327&lt;&gt;1),1,0))</f>
        <v/>
      </c>
      <c r="AH1327" s="60" t="str">
        <f aca="false">IF(AND(E1327&gt;0,AA1327&lt;2,NOT(AND(C1328=C1327,AA1328=AA1327+1))),INDEX(DATAS,AA1327+1),"")</f>
        <v/>
      </c>
      <c r="AI1327" s="60" t="str">
        <f aca="false">IF(AND(AC1327=1,AA1327&lt;2),IF(AND(C1328=C1327,AA1328=AA1327+1),IF(AC1328=1,"",INDEX(DATAS,AA1327+1)),INDEX(DATAS,AA1327+1)),"")</f>
        <v/>
      </c>
    </row>
    <row r="1328" customFormat="false" ht="15" hidden="false" customHeight="false" outlineLevel="0" collapsed="false">
      <c r="A1328" s="60" t="n">
        <v>46310</v>
      </c>
      <c r="B1328" s="0" t="n">
        <v>5</v>
      </c>
      <c r="C1328" s="0" t="n">
        <v>4541</v>
      </c>
      <c r="D1328" s="0" t="n">
        <v>361</v>
      </c>
      <c r="E1328" s="0" t="n">
        <v>2</v>
      </c>
      <c r="F1328" s="55" t="s">
        <v>606</v>
      </c>
      <c r="G1328" s="0" t="n">
        <v>36.1</v>
      </c>
      <c r="H1328" s="0" t="n">
        <v>35</v>
      </c>
      <c r="I1328" s="55" t="s">
        <v>157</v>
      </c>
      <c r="J1328" s="0" t="n">
        <v>189</v>
      </c>
      <c r="K1328" s="0" t="n">
        <v>67</v>
      </c>
      <c r="L1328" s="0" t="n">
        <v>172</v>
      </c>
      <c r="M1328" s="0" t="n">
        <v>589.35</v>
      </c>
      <c r="N1328" s="0" t="n">
        <v>62.28</v>
      </c>
      <c r="O1328" s="0" t="n">
        <v>27.7</v>
      </c>
      <c r="P1328" s="0" t="n">
        <v>4.48</v>
      </c>
      <c r="Q1328" s="0" t="n">
        <v>3.84</v>
      </c>
      <c r="T1328" s="0" t="n">
        <v>58.4</v>
      </c>
      <c r="U1328" s="0" t="n">
        <v>1334</v>
      </c>
      <c r="V1328" s="0" t="n">
        <v>5</v>
      </c>
      <c r="W1328" s="60" t="n">
        <v>46139</v>
      </c>
      <c r="X1328" s="55" t="n">
        <f aca="false">IF(I1328="Male",0,1)</f>
        <v>1</v>
      </c>
      <c r="Y1328" s="55" t="n">
        <f aca="false">IF(OR(I1328="DNB",I1328="Dry DNB"),1,0)</f>
        <v>0</v>
      </c>
      <c r="Z1328" s="55" t="n">
        <f aca="false">IF(ISNUMBER(W1328),A1328-W1328,"")</f>
        <v>171</v>
      </c>
      <c r="AA1328" s="55" t="n">
        <f aca="false">MATCH(A1328,DATAS,0)</f>
        <v>2</v>
      </c>
      <c r="AB1328" s="55" t="n">
        <f aca="false">IF(AND(E1328&gt;0,OR(AND(B1328&gt;=1,B1328&lt;=6),B1328=10)),1,0)</f>
        <v>1</v>
      </c>
      <c r="AC1328" s="55" t="n">
        <f aca="false">IF(AND(E1328&gt;0,B1328=10),1,0)</f>
        <v>0</v>
      </c>
      <c r="AD1328" s="55" t="n">
        <f aca="false">IF(AND(C1327=C1328,AA1327=AA1328-1),AB1327,"")</f>
        <v>1</v>
      </c>
      <c r="AE1328" s="55" t="n">
        <f aca="false">IF(AND(C1327=C1328,AA1327=AA1328-1),AC1327,"")</f>
        <v>0</v>
      </c>
      <c r="AF1328" s="55" t="n">
        <f aca="false">IF(AA1328=1,"",IF(AND(AB1328=1,AD1328&lt;&gt;1),1,0))</f>
        <v>0</v>
      </c>
      <c r="AG1328" s="55" t="n">
        <f aca="false">IF(AA1328=1,"",IF(AND(AC1328=1,AE1328&lt;&gt;1),1,0))</f>
        <v>0</v>
      </c>
      <c r="AH1328" s="60" t="str">
        <f aca="false">IF(AND(E1328&gt;0,AA1328&lt;2,NOT(AND(C1329=C1328,AA1329=AA1328+1))),INDEX(DATAS,AA1328+1),"")</f>
        <v/>
      </c>
      <c r="AI1328" s="60" t="str">
        <f aca="false">IF(AND(AC1328=1,AA1328&lt;2),IF(AND(C1329=C1328,AA1329=AA1328+1),IF(AC1329=1,"",INDEX(DATAS,AA1328+1)),INDEX(DATAS,AA1328+1)),"")</f>
        <v/>
      </c>
    </row>
    <row r="1329" customFormat="false" ht="15" hidden="false" customHeight="false" outlineLevel="0" collapsed="false">
      <c r="A1329" s="60" t="n">
        <v>46309</v>
      </c>
      <c r="B1329" s="0" t="n">
        <v>6</v>
      </c>
      <c r="C1329" s="0" t="n">
        <v>4542</v>
      </c>
      <c r="D1329" s="0" t="n">
        <v>268</v>
      </c>
      <c r="E1329" s="0" t="n">
        <v>2</v>
      </c>
      <c r="F1329" s="55" t="s">
        <v>606</v>
      </c>
      <c r="G1329" s="0" t="n">
        <v>21.9</v>
      </c>
      <c r="H1329" s="0" t="n">
        <v>22</v>
      </c>
      <c r="I1329" s="55" t="s">
        <v>157</v>
      </c>
      <c r="J1329" s="0" t="n">
        <v>233</v>
      </c>
      <c r="K1329" s="0" t="n">
        <v>86</v>
      </c>
      <c r="L1329" s="0" t="n">
        <v>35</v>
      </c>
      <c r="M1329" s="0" t="n">
        <v>513.34</v>
      </c>
      <c r="N1329" s="0" t="n">
        <v>28.14</v>
      </c>
      <c r="O1329" s="0" t="n">
        <v>21.26</v>
      </c>
      <c r="P1329" s="0" t="n">
        <v>4.54</v>
      </c>
      <c r="Q1329" s="0" t="n">
        <v>3.73</v>
      </c>
      <c r="R1329" s="0" t="n">
        <v>3391</v>
      </c>
      <c r="S1329" s="0" t="n">
        <v>6663</v>
      </c>
      <c r="T1329" s="0" t="n">
        <v>39.75</v>
      </c>
      <c r="U1329" s="0" t="n">
        <v>1333</v>
      </c>
      <c r="V1329" s="0" t="n">
        <v>4</v>
      </c>
      <c r="W1329" s="60" t="n">
        <v>46275</v>
      </c>
      <c r="X1329" s="55" t="n">
        <f aca="false">IF(I1329="Male",0,1)</f>
        <v>1</v>
      </c>
      <c r="Y1329" s="55" t="n">
        <f aca="false">IF(OR(I1329="DNB",I1329="Dry DNB"),1,0)</f>
        <v>0</v>
      </c>
      <c r="Z1329" s="55" t="n">
        <f aca="false">IF(ISNUMBER(W1329),A1329-W1329,"")</f>
        <v>34</v>
      </c>
      <c r="AA1329" s="55" t="n">
        <f aca="false">MATCH(A1329,DATAS,0)</f>
        <v>1</v>
      </c>
      <c r="AB1329" s="55" t="n">
        <f aca="false">IF(AND(E1329&gt;0,OR(AND(B1329&gt;=1,B1329&lt;=6),B1329=10)),1,0)</f>
        <v>1</v>
      </c>
      <c r="AC1329" s="55" t="n">
        <f aca="false">IF(AND(E1329&gt;0,B1329=10),1,0)</f>
        <v>0</v>
      </c>
      <c r="AD1329" s="0" t="str">
        <f aca="false">IF(AND(C1328=C1329,AA1328=AA1329-1),AB1328,"")</f>
        <v/>
      </c>
      <c r="AE1329" s="0" t="str">
        <f aca="false">IF(AND(C1328=C1329,AA1328=AA1329-1),AC1328,"")</f>
        <v/>
      </c>
      <c r="AF1329" s="0" t="str">
        <f aca="false">IF(AA1329=1,"",IF(AND(AB1329=1,AD1329&lt;&gt;1),1,0))</f>
        <v/>
      </c>
      <c r="AG1329" s="0" t="str">
        <f aca="false">IF(AA1329=1,"",IF(AND(AC1329=1,AE1329&lt;&gt;1),1,0))</f>
        <v/>
      </c>
      <c r="AH1329" s="60" t="str">
        <f aca="false">IF(AND(E1329&gt;0,AA1329&lt;2,NOT(AND(C1330=C1329,AA1330=AA1329+1))),INDEX(DATAS,AA1329+1),"")</f>
        <v/>
      </c>
      <c r="AI1329" s="60" t="str">
        <f aca="false">IF(AND(AC1329=1,AA1329&lt;2),IF(AND(C1330=C1329,AA1330=AA1329+1),IF(AC1330=1,"",INDEX(DATAS,AA1329+1)),INDEX(DATAS,AA1329+1)),"")</f>
        <v/>
      </c>
    </row>
    <row r="1330" customFormat="false" ht="15" hidden="false" customHeight="false" outlineLevel="0" collapsed="false">
      <c r="A1330" s="60" t="n">
        <v>46310</v>
      </c>
      <c r="B1330" s="0" t="n">
        <v>6</v>
      </c>
      <c r="C1330" s="0" t="n">
        <v>4542</v>
      </c>
      <c r="D1330" s="0" t="n">
        <v>269</v>
      </c>
      <c r="E1330" s="0" t="n">
        <v>2</v>
      </c>
      <c r="F1330" s="55" t="s">
        <v>606</v>
      </c>
      <c r="G1330" s="0" t="n">
        <v>24.4</v>
      </c>
      <c r="H1330" s="0" t="n">
        <v>23</v>
      </c>
      <c r="I1330" s="55" t="s">
        <v>157</v>
      </c>
      <c r="J1330" s="0" t="n">
        <v>233</v>
      </c>
      <c r="K1330" s="0" t="n">
        <v>86</v>
      </c>
      <c r="L1330" s="0" t="n">
        <v>36</v>
      </c>
      <c r="M1330" s="0" t="n">
        <v>513.34</v>
      </c>
      <c r="N1330" s="0" t="n">
        <v>28.14</v>
      </c>
      <c r="O1330" s="0" t="n">
        <v>21.26</v>
      </c>
      <c r="P1330" s="0" t="n">
        <v>4.54</v>
      </c>
      <c r="Q1330" s="0" t="n">
        <v>3.73</v>
      </c>
      <c r="T1330" s="0" t="n">
        <v>39.75</v>
      </c>
      <c r="U1330" s="0" t="n">
        <v>1334</v>
      </c>
      <c r="V1330" s="0" t="n">
        <v>4</v>
      </c>
      <c r="W1330" s="60" t="n">
        <v>46275</v>
      </c>
      <c r="X1330" s="55" t="n">
        <f aca="false">IF(I1330="Male",0,1)</f>
        <v>1</v>
      </c>
      <c r="Y1330" s="55" t="n">
        <f aca="false">IF(OR(I1330="DNB",I1330="Dry DNB"),1,0)</f>
        <v>0</v>
      </c>
      <c r="Z1330" s="55" t="n">
        <f aca="false">IF(ISNUMBER(W1330),A1330-W1330,"")</f>
        <v>35</v>
      </c>
      <c r="AA1330" s="55" t="n">
        <f aca="false">MATCH(A1330,DATAS,0)</f>
        <v>2</v>
      </c>
      <c r="AB1330" s="55" t="n">
        <f aca="false">IF(AND(E1330&gt;0,OR(AND(B1330&gt;=1,B1330&lt;=6),B1330=10)),1,0)</f>
        <v>1</v>
      </c>
      <c r="AC1330" s="55" t="n">
        <f aca="false">IF(AND(E1330&gt;0,B1330=10),1,0)</f>
        <v>0</v>
      </c>
      <c r="AD1330" s="55" t="n">
        <f aca="false">IF(AND(C1329=C1330,AA1329=AA1330-1),AB1329,"")</f>
        <v>1</v>
      </c>
      <c r="AE1330" s="55" t="n">
        <f aca="false">IF(AND(C1329=C1330,AA1329=AA1330-1),AC1329,"")</f>
        <v>0</v>
      </c>
      <c r="AF1330" s="55" t="n">
        <f aca="false">IF(AA1330=1,"",IF(AND(AB1330=1,AD1330&lt;&gt;1),1,0))</f>
        <v>0</v>
      </c>
      <c r="AG1330" s="55" t="n">
        <f aca="false">IF(AA1330=1,"",IF(AND(AC1330=1,AE1330&lt;&gt;1),1,0))</f>
        <v>0</v>
      </c>
      <c r="AH1330" s="60" t="str">
        <f aca="false">IF(AND(E1330&gt;0,AA1330&lt;2,NOT(AND(C1331=C1330,AA1331=AA1330+1))),INDEX(DATAS,AA1330+1),"")</f>
        <v/>
      </c>
      <c r="AI1330" s="60" t="str">
        <f aca="false">IF(AND(AC1330=1,AA1330&lt;2),IF(AND(C1331=C1330,AA1331=AA1330+1),IF(AC1331=1,"",INDEX(DATAS,AA1330+1)),INDEX(DATAS,AA1330+1)),"")</f>
        <v/>
      </c>
    </row>
    <row r="1331" customFormat="false" ht="15" hidden="false" customHeight="false" outlineLevel="0" collapsed="false">
      <c r="A1331" s="60" t="n">
        <v>46309</v>
      </c>
      <c r="B1331" s="0" t="n">
        <v>3</v>
      </c>
      <c r="C1331" s="0" t="n">
        <v>4544</v>
      </c>
      <c r="D1331" s="0" t="n">
        <v>254</v>
      </c>
      <c r="E1331" s="0" t="n">
        <v>2</v>
      </c>
      <c r="F1331" s="55" t="s">
        <v>607</v>
      </c>
      <c r="G1331" s="0" t="n">
        <v>65.1</v>
      </c>
      <c r="H1331" s="0" t="n">
        <v>64</v>
      </c>
      <c r="I1331" s="55" t="s">
        <v>157</v>
      </c>
      <c r="J1331" s="0" t="n">
        <v>65</v>
      </c>
      <c r="K1331" s="0" t="n">
        <v>65</v>
      </c>
      <c r="L1331" s="0" t="n">
        <v>189</v>
      </c>
      <c r="M1331" s="0" t="n">
        <v>512.44</v>
      </c>
      <c r="N1331" s="0" t="n">
        <v>57.59</v>
      </c>
      <c r="O1331" s="0" t="n">
        <v>29.27</v>
      </c>
      <c r="P1331" s="0" t="n">
        <v>3.28</v>
      </c>
      <c r="Q1331" s="0" t="n">
        <v>3.48</v>
      </c>
      <c r="R1331" s="0" t="n">
        <v>6849</v>
      </c>
      <c r="S1331" s="0" t="n">
        <v>14682</v>
      </c>
      <c r="T1331" s="0" t="n">
        <v>75.35</v>
      </c>
      <c r="U1331" s="0" t="n">
        <v>1332</v>
      </c>
      <c r="V1331" s="0" t="n">
        <v>1</v>
      </c>
      <c r="W1331" s="60" t="n">
        <v>46121</v>
      </c>
      <c r="X1331" s="55" t="n">
        <f aca="false">IF(I1331="Male",0,1)</f>
        <v>1</v>
      </c>
      <c r="Y1331" s="55" t="n">
        <f aca="false">IF(OR(I1331="DNB",I1331="Dry DNB"),1,0)</f>
        <v>0</v>
      </c>
      <c r="Z1331" s="55" t="n">
        <f aca="false">IF(ISNUMBER(W1331),A1331-W1331,"")</f>
        <v>188</v>
      </c>
      <c r="AA1331" s="55" t="n">
        <f aca="false">MATCH(A1331,DATAS,0)</f>
        <v>1</v>
      </c>
      <c r="AB1331" s="55" t="n">
        <f aca="false">IF(AND(E1331&gt;0,OR(AND(B1331&gt;=1,B1331&lt;=6),B1331=10)),1,0)</f>
        <v>1</v>
      </c>
      <c r="AC1331" s="55" t="n">
        <f aca="false">IF(AND(E1331&gt;0,B1331=10),1,0)</f>
        <v>0</v>
      </c>
      <c r="AD1331" s="0" t="str">
        <f aca="false">IF(AND(C1330=C1331,AA1330=AA1331-1),AB1330,"")</f>
        <v/>
      </c>
      <c r="AE1331" s="0" t="str">
        <f aca="false">IF(AND(C1330=C1331,AA1330=AA1331-1),AC1330,"")</f>
        <v/>
      </c>
      <c r="AF1331" s="0" t="str">
        <f aca="false">IF(AA1331=1,"",IF(AND(AB1331=1,AD1331&lt;&gt;1),1,0))</f>
        <v/>
      </c>
      <c r="AG1331" s="0" t="str">
        <f aca="false">IF(AA1331=1,"",IF(AND(AC1331=1,AE1331&lt;&gt;1),1,0))</f>
        <v/>
      </c>
      <c r="AH1331" s="60" t="str">
        <f aca="false">IF(AND(E1331&gt;0,AA1331&lt;2,NOT(AND(C1332=C1331,AA1332=AA1331+1))),INDEX(DATAS,AA1331+1),"")</f>
        <v/>
      </c>
      <c r="AI1331" s="60" t="str">
        <f aca="false">IF(AND(AC1331=1,AA1331&lt;2),IF(AND(C1332=C1331,AA1332=AA1331+1),IF(AC1332=1,"",INDEX(DATAS,AA1331+1)),INDEX(DATAS,AA1331+1)),"")</f>
        <v/>
      </c>
    </row>
    <row r="1332" customFormat="false" ht="15" hidden="false" customHeight="false" outlineLevel="0" collapsed="false">
      <c r="A1332" s="60" t="n">
        <v>46310</v>
      </c>
      <c r="B1332" s="0" t="n">
        <v>3</v>
      </c>
      <c r="C1332" s="0" t="n">
        <v>4544</v>
      </c>
      <c r="D1332" s="0" t="n">
        <v>255</v>
      </c>
      <c r="E1332" s="0" t="n">
        <v>2</v>
      </c>
      <c r="F1332" s="55" t="s">
        <v>607</v>
      </c>
      <c r="G1332" s="0" t="n">
        <v>68.2</v>
      </c>
      <c r="H1332" s="0" t="n">
        <v>65</v>
      </c>
      <c r="I1332" s="55" t="s">
        <v>157</v>
      </c>
      <c r="J1332" s="0" t="n">
        <v>65</v>
      </c>
      <c r="K1332" s="0" t="n">
        <v>65</v>
      </c>
      <c r="L1332" s="0" t="n">
        <v>190</v>
      </c>
      <c r="M1332" s="0" t="n">
        <v>512.44</v>
      </c>
      <c r="N1332" s="0" t="n">
        <v>57.59</v>
      </c>
      <c r="O1332" s="0" t="n">
        <v>29.27</v>
      </c>
      <c r="P1332" s="0" t="n">
        <v>3.28</v>
      </c>
      <c r="Q1332" s="0" t="n">
        <v>3.48</v>
      </c>
      <c r="T1332" s="0" t="n">
        <v>75.35</v>
      </c>
      <c r="U1332" s="0" t="n">
        <v>1333</v>
      </c>
      <c r="V1332" s="0" t="n">
        <v>1</v>
      </c>
      <c r="W1332" s="60" t="n">
        <v>46121</v>
      </c>
      <c r="X1332" s="55" t="n">
        <f aca="false">IF(I1332="Male",0,1)</f>
        <v>1</v>
      </c>
      <c r="Y1332" s="55" t="n">
        <f aca="false">IF(OR(I1332="DNB",I1332="Dry DNB"),1,0)</f>
        <v>0</v>
      </c>
      <c r="Z1332" s="55" t="n">
        <f aca="false">IF(ISNUMBER(W1332),A1332-W1332,"")</f>
        <v>189</v>
      </c>
      <c r="AA1332" s="55" t="n">
        <f aca="false">MATCH(A1332,DATAS,0)</f>
        <v>2</v>
      </c>
      <c r="AB1332" s="55" t="n">
        <f aca="false">IF(AND(E1332&gt;0,OR(AND(B1332&gt;=1,B1332&lt;=6),B1332=10)),1,0)</f>
        <v>1</v>
      </c>
      <c r="AC1332" s="55" t="n">
        <f aca="false">IF(AND(E1332&gt;0,B1332=10),1,0)</f>
        <v>0</v>
      </c>
      <c r="AD1332" s="55" t="n">
        <f aca="false">IF(AND(C1331=C1332,AA1331=AA1332-1),AB1331,"")</f>
        <v>1</v>
      </c>
      <c r="AE1332" s="55" t="n">
        <f aca="false">IF(AND(C1331=C1332,AA1331=AA1332-1),AC1331,"")</f>
        <v>0</v>
      </c>
      <c r="AF1332" s="55" t="n">
        <f aca="false">IF(AA1332=1,"",IF(AND(AB1332=1,AD1332&lt;&gt;1),1,0))</f>
        <v>0</v>
      </c>
      <c r="AG1332" s="55" t="n">
        <f aca="false">IF(AA1332=1,"",IF(AND(AC1332=1,AE1332&lt;&gt;1),1,0))</f>
        <v>0</v>
      </c>
      <c r="AH1332" s="60" t="str">
        <f aca="false">IF(AND(E1332&gt;0,AA1332&lt;2,NOT(AND(C1333=C1332,AA1333=AA1332+1))),INDEX(DATAS,AA1332+1),"")</f>
        <v/>
      </c>
      <c r="AI1332" s="60" t="str">
        <f aca="false">IF(AND(AC1332=1,AA1332&lt;2),IF(AND(C1333=C1332,AA1333=AA1332+1),IF(AC1333=1,"",INDEX(DATAS,AA1332+1)),INDEX(DATAS,AA1332+1)),"")</f>
        <v/>
      </c>
    </row>
    <row r="1333" customFormat="false" ht="15" hidden="false" customHeight="false" outlineLevel="0" collapsed="false">
      <c r="A1333" s="60" t="n">
        <v>46309</v>
      </c>
      <c r="B1333" s="0" t="n">
        <v>5</v>
      </c>
      <c r="C1333" s="0" t="n">
        <v>4546</v>
      </c>
      <c r="D1333" s="0" t="n">
        <v>275</v>
      </c>
      <c r="E1333" s="0" t="n">
        <v>2</v>
      </c>
      <c r="F1333" s="55" t="s">
        <v>608</v>
      </c>
      <c r="G1333" s="0" t="n">
        <v>38.5</v>
      </c>
      <c r="H1333" s="0" t="n">
        <v>31</v>
      </c>
      <c r="I1333" s="55" t="s">
        <v>157</v>
      </c>
      <c r="J1333" s="0" t="n">
        <v>121</v>
      </c>
      <c r="K1333" s="0" t="n">
        <v>72</v>
      </c>
      <c r="L1333" s="0" t="n">
        <v>154</v>
      </c>
      <c r="M1333" s="0" t="n">
        <v>-169.73</v>
      </c>
      <c r="N1333" s="0" t="n">
        <v>52.71</v>
      </c>
      <c r="O1333" s="0" t="n">
        <v>23.15</v>
      </c>
      <c r="P1333" s="0" t="n">
        <v>5.53</v>
      </c>
      <c r="Q1333" s="0" t="n">
        <v>4.59</v>
      </c>
      <c r="R1333" s="0" t="n">
        <v>4443</v>
      </c>
      <c r="S1333" s="0" t="n">
        <v>8841</v>
      </c>
      <c r="T1333" s="0" t="n">
        <v>47.2</v>
      </c>
      <c r="U1333" s="0" t="n">
        <v>1331</v>
      </c>
      <c r="V1333" s="0" t="n">
        <v>2</v>
      </c>
      <c r="W1333" s="60" t="n">
        <v>46156</v>
      </c>
      <c r="X1333" s="55" t="n">
        <f aca="false">IF(I1333="Male",0,1)</f>
        <v>1</v>
      </c>
      <c r="Y1333" s="55" t="n">
        <f aca="false">IF(OR(I1333="DNB",I1333="Dry DNB"),1,0)</f>
        <v>0</v>
      </c>
      <c r="Z1333" s="55" t="n">
        <f aca="false">IF(ISNUMBER(W1333),A1333-W1333,"")</f>
        <v>153</v>
      </c>
      <c r="AA1333" s="55" t="n">
        <f aca="false">MATCH(A1333,DATAS,0)</f>
        <v>1</v>
      </c>
      <c r="AB1333" s="55" t="n">
        <f aca="false">IF(AND(E1333&gt;0,OR(AND(B1333&gt;=1,B1333&lt;=6),B1333=10)),1,0)</f>
        <v>1</v>
      </c>
      <c r="AC1333" s="55" t="n">
        <f aca="false">IF(AND(E1333&gt;0,B1333=10),1,0)</f>
        <v>0</v>
      </c>
      <c r="AD1333" s="0" t="str">
        <f aca="false">IF(AND(C1332=C1333,AA1332=AA1333-1),AB1332,"")</f>
        <v/>
      </c>
      <c r="AE1333" s="0" t="str">
        <f aca="false">IF(AND(C1332=C1333,AA1332=AA1333-1),AC1332,"")</f>
        <v/>
      </c>
      <c r="AF1333" s="0" t="str">
        <f aca="false">IF(AA1333=1,"",IF(AND(AB1333=1,AD1333&lt;&gt;1),1,0))</f>
        <v/>
      </c>
      <c r="AG1333" s="0" t="str">
        <f aca="false">IF(AA1333=1,"",IF(AND(AC1333=1,AE1333&lt;&gt;1),1,0))</f>
        <v/>
      </c>
      <c r="AH1333" s="60" t="str">
        <f aca="false">IF(AND(E1333&gt;0,AA1333&lt;2,NOT(AND(C1334=C1333,AA1334=AA1333+1))),INDEX(DATAS,AA1333+1),"")</f>
        <v/>
      </c>
      <c r="AI1333" s="60" t="str">
        <f aca="false">IF(AND(AC1333=1,AA1333&lt;2),IF(AND(C1334=C1333,AA1334=AA1333+1),IF(AC1334=1,"",INDEX(DATAS,AA1333+1)),INDEX(DATAS,AA1333+1)),"")</f>
        <v/>
      </c>
    </row>
    <row r="1334" customFormat="false" ht="15" hidden="false" customHeight="false" outlineLevel="0" collapsed="false">
      <c r="A1334" s="60" t="n">
        <v>46310</v>
      </c>
      <c r="B1334" s="0" t="n">
        <v>5</v>
      </c>
      <c r="C1334" s="0" t="n">
        <v>4546</v>
      </c>
      <c r="D1334" s="0" t="n">
        <v>276</v>
      </c>
      <c r="E1334" s="0" t="n">
        <v>2</v>
      </c>
      <c r="F1334" s="55" t="s">
        <v>608</v>
      </c>
      <c r="G1334" s="0" t="n">
        <v>36.8</v>
      </c>
      <c r="H1334" s="0" t="n">
        <v>31</v>
      </c>
      <c r="I1334" s="55" t="s">
        <v>157</v>
      </c>
      <c r="J1334" s="0" t="n">
        <v>121</v>
      </c>
      <c r="K1334" s="0" t="n">
        <v>72</v>
      </c>
      <c r="L1334" s="0" t="n">
        <v>155</v>
      </c>
      <c r="M1334" s="0" t="n">
        <v>-169.73</v>
      </c>
      <c r="N1334" s="0" t="n">
        <v>52.71</v>
      </c>
      <c r="O1334" s="0" t="n">
        <v>23.15</v>
      </c>
      <c r="P1334" s="0" t="n">
        <v>5.53</v>
      </c>
      <c r="Q1334" s="0" t="n">
        <v>4.59</v>
      </c>
      <c r="T1334" s="0" t="n">
        <v>47.2</v>
      </c>
      <c r="U1334" s="0" t="n">
        <v>1332</v>
      </c>
      <c r="V1334" s="0" t="n">
        <v>2</v>
      </c>
      <c r="W1334" s="60" t="n">
        <v>46156</v>
      </c>
      <c r="X1334" s="55" t="n">
        <f aca="false">IF(I1334="Male",0,1)</f>
        <v>1</v>
      </c>
      <c r="Y1334" s="55" t="n">
        <f aca="false">IF(OR(I1334="DNB",I1334="Dry DNB"),1,0)</f>
        <v>0</v>
      </c>
      <c r="Z1334" s="55" t="n">
        <f aca="false">IF(ISNUMBER(W1334),A1334-W1334,"")</f>
        <v>154</v>
      </c>
      <c r="AA1334" s="55" t="n">
        <f aca="false">MATCH(A1334,DATAS,0)</f>
        <v>2</v>
      </c>
      <c r="AB1334" s="55" t="n">
        <f aca="false">IF(AND(E1334&gt;0,OR(AND(B1334&gt;=1,B1334&lt;=6),B1334=10)),1,0)</f>
        <v>1</v>
      </c>
      <c r="AC1334" s="55" t="n">
        <f aca="false">IF(AND(E1334&gt;0,B1334=10),1,0)</f>
        <v>0</v>
      </c>
      <c r="AD1334" s="55" t="n">
        <f aca="false">IF(AND(C1333=C1334,AA1333=AA1334-1),AB1333,"")</f>
        <v>1</v>
      </c>
      <c r="AE1334" s="55" t="n">
        <f aca="false">IF(AND(C1333=C1334,AA1333=AA1334-1),AC1333,"")</f>
        <v>0</v>
      </c>
      <c r="AF1334" s="55" t="n">
        <f aca="false">IF(AA1334=1,"",IF(AND(AB1334=1,AD1334&lt;&gt;1),1,0))</f>
        <v>0</v>
      </c>
      <c r="AG1334" s="55" t="n">
        <f aca="false">IF(AA1334=1,"",IF(AND(AC1334=1,AE1334&lt;&gt;1),1,0))</f>
        <v>0</v>
      </c>
      <c r="AH1334" s="60" t="str">
        <f aca="false">IF(AND(E1334&gt;0,AA1334&lt;2,NOT(AND(C1335=C1334,AA1335=AA1334+1))),INDEX(DATAS,AA1334+1),"")</f>
        <v/>
      </c>
      <c r="AI1334" s="60" t="str">
        <f aca="false">IF(AND(AC1334=1,AA1334&lt;2),IF(AND(C1335=C1334,AA1335=AA1334+1),IF(AC1335=1,"",INDEX(DATAS,AA1334+1)),INDEX(DATAS,AA1334+1)),"")</f>
        <v/>
      </c>
    </row>
    <row r="1335" customFormat="false" ht="15" hidden="false" customHeight="false" outlineLevel="0" collapsed="false">
      <c r="A1335" s="60" t="n">
        <v>46309</v>
      </c>
      <c r="B1335" s="0" t="n">
        <v>2</v>
      </c>
      <c r="C1335" s="0" t="n">
        <v>4547</v>
      </c>
      <c r="D1335" s="0" t="n">
        <v>258</v>
      </c>
      <c r="E1335" s="0" t="n">
        <v>2</v>
      </c>
      <c r="F1335" s="55" t="s">
        <v>608</v>
      </c>
      <c r="G1335" s="0" t="n">
        <v>50.3</v>
      </c>
      <c r="H1335" s="0" t="n">
        <v>49</v>
      </c>
      <c r="I1335" s="55" t="s">
        <v>157</v>
      </c>
      <c r="J1335" s="0" t="n">
        <v>125</v>
      </c>
      <c r="K1335" s="0" t="n">
        <v>69</v>
      </c>
      <c r="L1335" s="0" t="n">
        <v>133</v>
      </c>
      <c r="M1335" s="0" t="n">
        <v>785.32</v>
      </c>
      <c r="N1335" s="0" t="n">
        <v>64.42</v>
      </c>
      <c r="O1335" s="0" t="n">
        <v>35.69</v>
      </c>
      <c r="P1335" s="0" t="n">
        <v>3.06</v>
      </c>
      <c r="Q1335" s="0" t="n">
        <v>3.65</v>
      </c>
      <c r="R1335" s="0" t="n">
        <v>4514</v>
      </c>
      <c r="S1335" s="0" t="n">
        <v>10216</v>
      </c>
      <c r="T1335" s="0" t="n">
        <v>50.45</v>
      </c>
      <c r="U1335" s="0" t="n">
        <v>1331</v>
      </c>
      <c r="V1335" s="0" t="n">
        <v>2</v>
      </c>
      <c r="W1335" s="60" t="n">
        <v>46177</v>
      </c>
      <c r="X1335" s="55" t="n">
        <f aca="false">IF(I1335="Male",0,1)</f>
        <v>1</v>
      </c>
      <c r="Y1335" s="55" t="n">
        <f aca="false">IF(OR(I1335="DNB",I1335="Dry DNB"),1,0)</f>
        <v>0</v>
      </c>
      <c r="Z1335" s="55" t="n">
        <f aca="false">IF(ISNUMBER(W1335),A1335-W1335,"")</f>
        <v>132</v>
      </c>
      <c r="AA1335" s="55" t="n">
        <f aca="false">MATCH(A1335,DATAS,0)</f>
        <v>1</v>
      </c>
      <c r="AB1335" s="55" t="n">
        <f aca="false">IF(AND(E1335&gt;0,OR(AND(B1335&gt;=1,B1335&lt;=6),B1335=10)),1,0)</f>
        <v>1</v>
      </c>
      <c r="AC1335" s="55" t="n">
        <f aca="false">IF(AND(E1335&gt;0,B1335=10),1,0)</f>
        <v>0</v>
      </c>
      <c r="AD1335" s="0" t="str">
        <f aca="false">IF(AND(C1334=C1335,AA1334=AA1335-1),AB1334,"")</f>
        <v/>
      </c>
      <c r="AE1335" s="0" t="str">
        <f aca="false">IF(AND(C1334=C1335,AA1334=AA1335-1),AC1334,"")</f>
        <v/>
      </c>
      <c r="AF1335" s="0" t="str">
        <f aca="false">IF(AA1335=1,"",IF(AND(AB1335=1,AD1335&lt;&gt;1),1,0))</f>
        <v/>
      </c>
      <c r="AG1335" s="0" t="str">
        <f aca="false">IF(AA1335=1,"",IF(AND(AC1335=1,AE1335&lt;&gt;1),1,0))</f>
        <v/>
      </c>
      <c r="AH1335" s="60" t="str">
        <f aca="false">IF(AND(E1335&gt;0,AA1335&lt;2,NOT(AND(C1336=C1335,AA1336=AA1335+1))),INDEX(DATAS,AA1335+1),"")</f>
        <v/>
      </c>
      <c r="AI1335" s="60" t="str">
        <f aca="false">IF(AND(AC1335=1,AA1335&lt;2),IF(AND(C1336=C1335,AA1336=AA1335+1),IF(AC1336=1,"",INDEX(DATAS,AA1335+1)),INDEX(DATAS,AA1335+1)),"")</f>
        <v/>
      </c>
    </row>
    <row r="1336" customFormat="false" ht="15" hidden="false" customHeight="false" outlineLevel="0" collapsed="false">
      <c r="A1336" s="60" t="n">
        <v>46310</v>
      </c>
      <c r="B1336" s="0" t="n">
        <v>2</v>
      </c>
      <c r="C1336" s="0" t="n">
        <v>4547</v>
      </c>
      <c r="D1336" s="0" t="n">
        <v>259</v>
      </c>
      <c r="E1336" s="0" t="n">
        <v>2</v>
      </c>
      <c r="F1336" s="55" t="s">
        <v>608</v>
      </c>
      <c r="G1336" s="0" t="n">
        <v>61.7</v>
      </c>
      <c r="H1336" s="0" t="n">
        <v>52</v>
      </c>
      <c r="I1336" s="55" t="s">
        <v>157</v>
      </c>
      <c r="J1336" s="0" t="n">
        <v>125</v>
      </c>
      <c r="K1336" s="0" t="n">
        <v>69</v>
      </c>
      <c r="L1336" s="0" t="n">
        <v>134</v>
      </c>
      <c r="M1336" s="0" t="n">
        <v>785.32</v>
      </c>
      <c r="N1336" s="0" t="n">
        <v>64.42</v>
      </c>
      <c r="O1336" s="0" t="n">
        <v>35.69</v>
      </c>
      <c r="P1336" s="0" t="n">
        <v>3.06</v>
      </c>
      <c r="Q1336" s="0" t="n">
        <v>3.65</v>
      </c>
      <c r="T1336" s="0" t="n">
        <v>50.45</v>
      </c>
      <c r="U1336" s="0" t="n">
        <v>1332</v>
      </c>
      <c r="V1336" s="0" t="n">
        <v>2</v>
      </c>
      <c r="W1336" s="60" t="n">
        <v>46177</v>
      </c>
      <c r="X1336" s="55" t="n">
        <f aca="false">IF(I1336="Male",0,1)</f>
        <v>1</v>
      </c>
      <c r="Y1336" s="55" t="n">
        <f aca="false">IF(OR(I1336="DNB",I1336="Dry DNB"),1,0)</f>
        <v>0</v>
      </c>
      <c r="Z1336" s="55" t="n">
        <f aca="false">IF(ISNUMBER(W1336),A1336-W1336,"")</f>
        <v>133</v>
      </c>
      <c r="AA1336" s="55" t="n">
        <f aca="false">MATCH(A1336,DATAS,0)</f>
        <v>2</v>
      </c>
      <c r="AB1336" s="55" t="n">
        <f aca="false">IF(AND(E1336&gt;0,OR(AND(B1336&gt;=1,B1336&lt;=6),B1336=10)),1,0)</f>
        <v>1</v>
      </c>
      <c r="AC1336" s="55" t="n">
        <f aca="false">IF(AND(E1336&gt;0,B1336=10),1,0)</f>
        <v>0</v>
      </c>
      <c r="AD1336" s="55" t="n">
        <f aca="false">IF(AND(C1335=C1336,AA1335=AA1336-1),AB1335,"")</f>
        <v>1</v>
      </c>
      <c r="AE1336" s="55" t="n">
        <f aca="false">IF(AND(C1335=C1336,AA1335=AA1336-1),AC1335,"")</f>
        <v>0</v>
      </c>
      <c r="AF1336" s="55" t="n">
        <f aca="false">IF(AA1336=1,"",IF(AND(AB1336=1,AD1336&lt;&gt;1),1,0))</f>
        <v>0</v>
      </c>
      <c r="AG1336" s="55" t="n">
        <f aca="false">IF(AA1336=1,"",IF(AND(AC1336=1,AE1336&lt;&gt;1),1,0))</f>
        <v>0</v>
      </c>
      <c r="AH1336" s="60" t="str">
        <f aca="false">IF(AND(E1336&gt;0,AA1336&lt;2,NOT(AND(C1337=C1336,AA1337=AA1336+1))),INDEX(DATAS,AA1336+1),"")</f>
        <v/>
      </c>
      <c r="AI1336" s="60" t="str">
        <f aca="false">IF(AND(AC1336=1,AA1336&lt;2),IF(AND(C1337=C1336,AA1337=AA1336+1),IF(AC1337=1,"",INDEX(DATAS,AA1336+1)),INDEX(DATAS,AA1336+1)),"")</f>
        <v/>
      </c>
    </row>
    <row r="1337" customFormat="false" ht="15" hidden="false" customHeight="false" outlineLevel="0" collapsed="false">
      <c r="A1337" s="60" t="n">
        <v>46309</v>
      </c>
      <c r="B1337" s="0" t="n">
        <v>3</v>
      </c>
      <c r="C1337" s="0" t="n">
        <v>4550</v>
      </c>
      <c r="D1337" s="0" t="n">
        <v>231</v>
      </c>
      <c r="E1337" s="0" t="n">
        <v>2</v>
      </c>
      <c r="F1337" s="55" t="s">
        <v>609</v>
      </c>
      <c r="G1337" s="0" t="n">
        <v>57.3</v>
      </c>
      <c r="H1337" s="0" t="n">
        <v>55</v>
      </c>
      <c r="I1337" s="55" t="s">
        <v>157</v>
      </c>
      <c r="J1337" s="0" t="n">
        <v>168</v>
      </c>
      <c r="K1337" s="0" t="n">
        <v>63</v>
      </c>
      <c r="L1337" s="0" t="n">
        <v>63</v>
      </c>
      <c r="M1337" s="0" t="n">
        <v>718.07</v>
      </c>
      <c r="N1337" s="0" t="n">
        <v>62.83</v>
      </c>
      <c r="O1337" s="0" t="n">
        <v>32.94</v>
      </c>
      <c r="P1337" s="0" t="n">
        <v>4.71</v>
      </c>
      <c r="Q1337" s="0" t="n">
        <v>3.35</v>
      </c>
      <c r="R1337" s="0" t="n">
        <v>4965</v>
      </c>
      <c r="S1337" s="0" t="n">
        <v>10182</v>
      </c>
      <c r="T1337" s="0" t="n">
        <v>55.5</v>
      </c>
      <c r="U1337" s="0" t="n">
        <v>1330</v>
      </c>
      <c r="V1337" s="0" t="n">
        <v>4</v>
      </c>
      <c r="W1337" s="60" t="n">
        <v>46247</v>
      </c>
      <c r="X1337" s="55" t="n">
        <f aca="false">IF(I1337="Male",0,1)</f>
        <v>1</v>
      </c>
      <c r="Y1337" s="55" t="n">
        <f aca="false">IF(OR(I1337="DNB",I1337="Dry DNB"),1,0)</f>
        <v>0</v>
      </c>
      <c r="Z1337" s="55" t="n">
        <f aca="false">IF(ISNUMBER(W1337),A1337-W1337,"")</f>
        <v>62</v>
      </c>
      <c r="AA1337" s="55" t="n">
        <f aca="false">MATCH(A1337,DATAS,0)</f>
        <v>1</v>
      </c>
      <c r="AB1337" s="55" t="n">
        <f aca="false">IF(AND(E1337&gt;0,OR(AND(B1337&gt;=1,B1337&lt;=6),B1337=10)),1,0)</f>
        <v>1</v>
      </c>
      <c r="AC1337" s="55" t="n">
        <f aca="false">IF(AND(E1337&gt;0,B1337=10),1,0)</f>
        <v>0</v>
      </c>
      <c r="AD1337" s="0" t="str">
        <f aca="false">IF(AND(C1336=C1337,AA1336=AA1337-1),AB1336,"")</f>
        <v/>
      </c>
      <c r="AE1337" s="0" t="str">
        <f aca="false">IF(AND(C1336=C1337,AA1336=AA1337-1),AC1336,"")</f>
        <v/>
      </c>
      <c r="AF1337" s="0" t="str">
        <f aca="false">IF(AA1337=1,"",IF(AND(AB1337=1,AD1337&lt;&gt;1),1,0))</f>
        <v/>
      </c>
      <c r="AG1337" s="0" t="str">
        <f aca="false">IF(AA1337=1,"",IF(AND(AC1337=1,AE1337&lt;&gt;1),1,0))</f>
        <v/>
      </c>
      <c r="AH1337" s="60" t="str">
        <f aca="false">IF(AND(E1337&gt;0,AA1337&lt;2,NOT(AND(C1338=C1337,AA1338=AA1337+1))),INDEX(DATAS,AA1337+1),"")</f>
        <v/>
      </c>
      <c r="AI1337" s="60" t="str">
        <f aca="false">IF(AND(AC1337=1,AA1337&lt;2),IF(AND(C1338=C1337,AA1338=AA1337+1),IF(AC1338=1,"",INDEX(DATAS,AA1337+1)),INDEX(DATAS,AA1337+1)),"")</f>
        <v/>
      </c>
    </row>
    <row r="1338" customFormat="false" ht="15" hidden="false" customHeight="false" outlineLevel="0" collapsed="false">
      <c r="A1338" s="60" t="n">
        <v>46310</v>
      </c>
      <c r="B1338" s="0" t="n">
        <v>3</v>
      </c>
      <c r="C1338" s="0" t="n">
        <v>4550</v>
      </c>
      <c r="D1338" s="0" t="n">
        <v>232</v>
      </c>
      <c r="E1338" s="0" t="n">
        <v>2</v>
      </c>
      <c r="F1338" s="55" t="s">
        <v>609</v>
      </c>
      <c r="G1338" s="0" t="n">
        <v>54.7</v>
      </c>
      <c r="H1338" s="0" t="n">
        <v>55</v>
      </c>
      <c r="I1338" s="55" t="s">
        <v>157</v>
      </c>
      <c r="J1338" s="0" t="n">
        <v>168</v>
      </c>
      <c r="K1338" s="0" t="n">
        <v>63</v>
      </c>
      <c r="L1338" s="0" t="n">
        <v>64</v>
      </c>
      <c r="M1338" s="0" t="n">
        <v>718.07</v>
      </c>
      <c r="N1338" s="0" t="n">
        <v>62.83</v>
      </c>
      <c r="O1338" s="0" t="n">
        <v>32.94</v>
      </c>
      <c r="P1338" s="0" t="n">
        <v>4.71</v>
      </c>
      <c r="Q1338" s="0" t="n">
        <v>3.35</v>
      </c>
      <c r="T1338" s="0" t="n">
        <v>55.5</v>
      </c>
      <c r="U1338" s="0" t="n">
        <v>1331</v>
      </c>
      <c r="V1338" s="0" t="n">
        <v>4</v>
      </c>
      <c r="W1338" s="60" t="n">
        <v>46247</v>
      </c>
      <c r="X1338" s="55" t="n">
        <f aca="false">IF(I1338="Male",0,1)</f>
        <v>1</v>
      </c>
      <c r="Y1338" s="55" t="n">
        <f aca="false">IF(OR(I1338="DNB",I1338="Dry DNB"),1,0)</f>
        <v>0</v>
      </c>
      <c r="Z1338" s="55" t="n">
        <f aca="false">IF(ISNUMBER(W1338),A1338-W1338,"")</f>
        <v>63</v>
      </c>
      <c r="AA1338" s="55" t="n">
        <f aca="false">MATCH(A1338,DATAS,0)</f>
        <v>2</v>
      </c>
      <c r="AB1338" s="55" t="n">
        <f aca="false">IF(AND(E1338&gt;0,OR(AND(B1338&gt;=1,B1338&lt;=6),B1338=10)),1,0)</f>
        <v>1</v>
      </c>
      <c r="AC1338" s="55" t="n">
        <f aca="false">IF(AND(E1338&gt;0,B1338=10),1,0)</f>
        <v>0</v>
      </c>
      <c r="AD1338" s="55" t="n">
        <f aca="false">IF(AND(C1337=C1338,AA1337=AA1338-1),AB1337,"")</f>
        <v>1</v>
      </c>
      <c r="AE1338" s="55" t="n">
        <f aca="false">IF(AND(C1337=C1338,AA1337=AA1338-1),AC1337,"")</f>
        <v>0</v>
      </c>
      <c r="AF1338" s="55" t="n">
        <f aca="false">IF(AA1338=1,"",IF(AND(AB1338=1,AD1338&lt;&gt;1),1,0))</f>
        <v>0</v>
      </c>
      <c r="AG1338" s="55" t="n">
        <f aca="false">IF(AA1338=1,"",IF(AND(AC1338=1,AE1338&lt;&gt;1),1,0))</f>
        <v>0</v>
      </c>
      <c r="AH1338" s="60" t="str">
        <f aca="false">IF(AND(E1338&gt;0,AA1338&lt;2,NOT(AND(C1339=C1338,AA1339=AA1338+1))),INDEX(DATAS,AA1338+1),"")</f>
        <v/>
      </c>
      <c r="AI1338" s="60" t="str">
        <f aca="false">IF(AND(AC1338=1,AA1338&lt;2),IF(AND(C1339=C1338,AA1339=AA1338+1),IF(AC1339=1,"",INDEX(DATAS,AA1338+1)),INDEX(DATAS,AA1338+1)),"")</f>
        <v/>
      </c>
    </row>
    <row r="1339" customFormat="false" ht="15" hidden="false" customHeight="false" outlineLevel="0" collapsed="false">
      <c r="A1339" s="60" t="n">
        <v>46309</v>
      </c>
      <c r="B1339" s="0" t="n">
        <v>3</v>
      </c>
      <c r="C1339" s="0" t="n">
        <v>4552</v>
      </c>
      <c r="D1339" s="0" t="n">
        <v>270</v>
      </c>
      <c r="E1339" s="0" t="n">
        <v>2</v>
      </c>
      <c r="F1339" s="55" t="s">
        <v>609</v>
      </c>
      <c r="G1339" s="0" t="n">
        <v>51.2</v>
      </c>
      <c r="H1339" s="0" t="n">
        <v>51</v>
      </c>
      <c r="I1339" s="55" t="s">
        <v>157</v>
      </c>
      <c r="J1339" s="0" t="n">
        <v>193</v>
      </c>
      <c r="K1339" s="0" t="n">
        <v>74</v>
      </c>
      <c r="L1339" s="0" t="n">
        <v>77</v>
      </c>
      <c r="M1339" s="0" t="n">
        <v>1038.38</v>
      </c>
      <c r="N1339" s="0" t="n">
        <v>28.59</v>
      </c>
      <c r="O1339" s="0" t="n">
        <v>32.85</v>
      </c>
      <c r="P1339" s="0" t="n">
        <v>4.32</v>
      </c>
      <c r="Q1339" s="0" t="n">
        <v>3.57</v>
      </c>
      <c r="R1339" s="0" t="n">
        <v>5269</v>
      </c>
      <c r="S1339" s="0" t="n">
        <v>11312</v>
      </c>
      <c r="T1339" s="0" t="n">
        <v>58.15</v>
      </c>
      <c r="U1339" s="0" t="n">
        <v>1330</v>
      </c>
      <c r="V1339" s="0" t="n">
        <v>4</v>
      </c>
      <c r="W1339" s="60" t="n">
        <v>46233</v>
      </c>
      <c r="X1339" s="55" t="n">
        <f aca="false">IF(I1339="Male",0,1)</f>
        <v>1</v>
      </c>
      <c r="Y1339" s="55" t="n">
        <f aca="false">IF(OR(I1339="DNB",I1339="Dry DNB"),1,0)</f>
        <v>0</v>
      </c>
      <c r="Z1339" s="55" t="n">
        <f aca="false">IF(ISNUMBER(W1339),A1339-W1339,"")</f>
        <v>76</v>
      </c>
      <c r="AA1339" s="55" t="n">
        <f aca="false">MATCH(A1339,DATAS,0)</f>
        <v>1</v>
      </c>
      <c r="AB1339" s="55" t="n">
        <f aca="false">IF(AND(E1339&gt;0,OR(AND(B1339&gt;=1,B1339&lt;=6),B1339=10)),1,0)</f>
        <v>1</v>
      </c>
      <c r="AC1339" s="55" t="n">
        <f aca="false">IF(AND(E1339&gt;0,B1339=10),1,0)</f>
        <v>0</v>
      </c>
      <c r="AD1339" s="0" t="str">
        <f aca="false">IF(AND(C1338=C1339,AA1338=AA1339-1),AB1338,"")</f>
        <v/>
      </c>
      <c r="AE1339" s="0" t="str">
        <f aca="false">IF(AND(C1338=C1339,AA1338=AA1339-1),AC1338,"")</f>
        <v/>
      </c>
      <c r="AF1339" s="0" t="str">
        <f aca="false">IF(AA1339=1,"",IF(AND(AB1339=1,AD1339&lt;&gt;1),1,0))</f>
        <v/>
      </c>
      <c r="AG1339" s="0" t="str">
        <f aca="false">IF(AA1339=1,"",IF(AND(AC1339=1,AE1339&lt;&gt;1),1,0))</f>
        <v/>
      </c>
      <c r="AH1339" s="60" t="str">
        <f aca="false">IF(AND(E1339&gt;0,AA1339&lt;2,NOT(AND(C1340=C1339,AA1340=AA1339+1))),INDEX(DATAS,AA1339+1),"")</f>
        <v/>
      </c>
      <c r="AI1339" s="60" t="str">
        <f aca="false">IF(AND(AC1339=1,AA1339&lt;2),IF(AND(C1340=C1339,AA1340=AA1339+1),IF(AC1340=1,"",INDEX(DATAS,AA1339+1)),INDEX(DATAS,AA1339+1)),"")</f>
        <v/>
      </c>
    </row>
    <row r="1340" customFormat="false" ht="15" hidden="false" customHeight="false" outlineLevel="0" collapsed="false">
      <c r="A1340" s="60" t="n">
        <v>46310</v>
      </c>
      <c r="B1340" s="0" t="n">
        <v>3</v>
      </c>
      <c r="C1340" s="0" t="n">
        <v>4552</v>
      </c>
      <c r="D1340" s="0" t="n">
        <v>271</v>
      </c>
      <c r="E1340" s="0" t="n">
        <v>2</v>
      </c>
      <c r="F1340" s="55" t="s">
        <v>609</v>
      </c>
      <c r="G1340" s="0" t="n">
        <v>55.7</v>
      </c>
      <c r="H1340" s="0" t="n">
        <v>52</v>
      </c>
      <c r="I1340" s="55" t="s">
        <v>157</v>
      </c>
      <c r="J1340" s="0" t="n">
        <v>193</v>
      </c>
      <c r="K1340" s="0" t="n">
        <v>74</v>
      </c>
      <c r="L1340" s="0" t="n">
        <v>78</v>
      </c>
      <c r="M1340" s="0" t="n">
        <v>1038.38</v>
      </c>
      <c r="N1340" s="0" t="n">
        <v>28.59</v>
      </c>
      <c r="O1340" s="0" t="n">
        <v>32.85</v>
      </c>
      <c r="P1340" s="0" t="n">
        <v>4.32</v>
      </c>
      <c r="Q1340" s="0" t="n">
        <v>3.57</v>
      </c>
      <c r="T1340" s="0" t="n">
        <v>58.15</v>
      </c>
      <c r="U1340" s="0" t="n">
        <v>1331</v>
      </c>
      <c r="V1340" s="0" t="n">
        <v>4</v>
      </c>
      <c r="W1340" s="60" t="n">
        <v>46233</v>
      </c>
      <c r="X1340" s="55" t="n">
        <f aca="false">IF(I1340="Male",0,1)</f>
        <v>1</v>
      </c>
      <c r="Y1340" s="55" t="n">
        <f aca="false">IF(OR(I1340="DNB",I1340="Dry DNB"),1,0)</f>
        <v>0</v>
      </c>
      <c r="Z1340" s="55" t="n">
        <f aca="false">IF(ISNUMBER(W1340),A1340-W1340,"")</f>
        <v>77</v>
      </c>
      <c r="AA1340" s="55" t="n">
        <f aca="false">MATCH(A1340,DATAS,0)</f>
        <v>2</v>
      </c>
      <c r="AB1340" s="55" t="n">
        <f aca="false">IF(AND(E1340&gt;0,OR(AND(B1340&gt;=1,B1340&lt;=6),B1340=10)),1,0)</f>
        <v>1</v>
      </c>
      <c r="AC1340" s="55" t="n">
        <f aca="false">IF(AND(E1340&gt;0,B1340=10),1,0)</f>
        <v>0</v>
      </c>
      <c r="AD1340" s="55" t="n">
        <f aca="false">IF(AND(C1339=C1340,AA1339=AA1340-1),AB1339,"")</f>
        <v>1</v>
      </c>
      <c r="AE1340" s="55" t="n">
        <f aca="false">IF(AND(C1339=C1340,AA1339=AA1340-1),AC1339,"")</f>
        <v>0</v>
      </c>
      <c r="AF1340" s="55" t="n">
        <f aca="false">IF(AA1340=1,"",IF(AND(AB1340=1,AD1340&lt;&gt;1),1,0))</f>
        <v>0</v>
      </c>
      <c r="AG1340" s="55" t="n">
        <f aca="false">IF(AA1340=1,"",IF(AND(AC1340=1,AE1340&lt;&gt;1),1,0))</f>
        <v>0</v>
      </c>
      <c r="AH1340" s="60" t="str">
        <f aca="false">IF(AND(E1340&gt;0,AA1340&lt;2,NOT(AND(C1341=C1340,AA1341=AA1340+1))),INDEX(DATAS,AA1340+1),"")</f>
        <v/>
      </c>
      <c r="AI1340" s="60" t="str">
        <f aca="false">IF(AND(AC1340=1,AA1340&lt;2),IF(AND(C1341=C1340,AA1341=AA1340+1),IF(AC1341=1,"",INDEX(DATAS,AA1340+1)),INDEX(DATAS,AA1340+1)),"")</f>
        <v/>
      </c>
    </row>
    <row r="1341" customFormat="false" ht="15" hidden="false" customHeight="false" outlineLevel="0" collapsed="false">
      <c r="A1341" s="60" t="n">
        <v>46309</v>
      </c>
      <c r="B1341" s="0" t="n">
        <v>2</v>
      </c>
      <c r="C1341" s="0" t="n">
        <v>4553</v>
      </c>
      <c r="D1341" s="0" t="n">
        <v>212</v>
      </c>
      <c r="E1341" s="0" t="n">
        <v>2</v>
      </c>
      <c r="F1341" s="55" t="s">
        <v>609</v>
      </c>
      <c r="G1341" s="0" t="n">
        <v>60.2</v>
      </c>
      <c r="H1341" s="0" t="n">
        <v>59</v>
      </c>
      <c r="I1341" s="55" t="s">
        <v>157</v>
      </c>
      <c r="J1341" s="0" t="n">
        <v>65</v>
      </c>
      <c r="K1341" s="0" t="n">
        <v>65</v>
      </c>
      <c r="L1341" s="0" t="n">
        <v>147</v>
      </c>
      <c r="M1341" s="0" t="n">
        <v>822.46</v>
      </c>
      <c r="N1341" s="0" t="n">
        <v>54.96</v>
      </c>
      <c r="O1341" s="0" t="n">
        <v>28.67</v>
      </c>
      <c r="P1341" s="0" t="n">
        <v>2.52</v>
      </c>
      <c r="Q1341" s="0" t="n">
        <v>3.14</v>
      </c>
      <c r="R1341" s="0" t="n">
        <v>5607</v>
      </c>
      <c r="S1341" s="0" t="n">
        <v>12285</v>
      </c>
      <c r="T1341" s="0" t="n">
        <v>65.75</v>
      </c>
      <c r="U1341" s="0" t="n">
        <v>1330</v>
      </c>
      <c r="V1341" s="0" t="n">
        <v>1</v>
      </c>
      <c r="W1341" s="60" t="n">
        <v>46163</v>
      </c>
      <c r="X1341" s="55" t="n">
        <f aca="false">IF(I1341="Male",0,1)</f>
        <v>1</v>
      </c>
      <c r="Y1341" s="55" t="n">
        <f aca="false">IF(OR(I1341="DNB",I1341="Dry DNB"),1,0)</f>
        <v>0</v>
      </c>
      <c r="Z1341" s="55" t="n">
        <f aca="false">IF(ISNUMBER(W1341),A1341-W1341,"")</f>
        <v>146</v>
      </c>
      <c r="AA1341" s="55" t="n">
        <f aca="false">MATCH(A1341,DATAS,0)</f>
        <v>1</v>
      </c>
      <c r="AB1341" s="55" t="n">
        <f aca="false">IF(AND(E1341&gt;0,OR(AND(B1341&gt;=1,B1341&lt;=6),B1341=10)),1,0)</f>
        <v>1</v>
      </c>
      <c r="AC1341" s="55" t="n">
        <f aca="false">IF(AND(E1341&gt;0,B1341=10),1,0)</f>
        <v>0</v>
      </c>
      <c r="AD1341" s="0" t="str">
        <f aca="false">IF(AND(C1340=C1341,AA1340=AA1341-1),AB1340,"")</f>
        <v/>
      </c>
      <c r="AE1341" s="0" t="str">
        <f aca="false">IF(AND(C1340=C1341,AA1340=AA1341-1),AC1340,"")</f>
        <v/>
      </c>
      <c r="AF1341" s="0" t="str">
        <f aca="false">IF(AA1341=1,"",IF(AND(AB1341=1,AD1341&lt;&gt;1),1,0))</f>
        <v/>
      </c>
      <c r="AG1341" s="0" t="str">
        <f aca="false">IF(AA1341=1,"",IF(AND(AC1341=1,AE1341&lt;&gt;1),1,0))</f>
        <v/>
      </c>
      <c r="AH1341" s="60" t="str">
        <f aca="false">IF(AND(E1341&gt;0,AA1341&lt;2,NOT(AND(C1342=C1341,AA1342=AA1341+1))),INDEX(DATAS,AA1341+1),"")</f>
        <v/>
      </c>
      <c r="AI1341" s="60" t="str">
        <f aca="false">IF(AND(AC1341=1,AA1341&lt;2),IF(AND(C1342=C1341,AA1342=AA1341+1),IF(AC1342=1,"",INDEX(DATAS,AA1341+1)),INDEX(DATAS,AA1341+1)),"")</f>
        <v/>
      </c>
    </row>
    <row r="1342" customFormat="false" ht="15" hidden="false" customHeight="false" outlineLevel="0" collapsed="false">
      <c r="A1342" s="60" t="n">
        <v>46310</v>
      </c>
      <c r="B1342" s="0" t="n">
        <v>2</v>
      </c>
      <c r="C1342" s="0" t="n">
        <v>4553</v>
      </c>
      <c r="D1342" s="0" t="n">
        <v>213</v>
      </c>
      <c r="E1342" s="0" t="n">
        <v>2</v>
      </c>
      <c r="F1342" s="55" t="s">
        <v>609</v>
      </c>
      <c r="G1342" s="0" t="n">
        <v>59.1</v>
      </c>
      <c r="H1342" s="0" t="n">
        <v>59</v>
      </c>
      <c r="I1342" s="55" t="s">
        <v>157</v>
      </c>
      <c r="J1342" s="0" t="n">
        <v>65</v>
      </c>
      <c r="K1342" s="0" t="n">
        <v>65</v>
      </c>
      <c r="L1342" s="0" t="n">
        <v>148</v>
      </c>
      <c r="M1342" s="0" t="n">
        <v>822.46</v>
      </c>
      <c r="N1342" s="0" t="n">
        <v>54.96</v>
      </c>
      <c r="O1342" s="0" t="n">
        <v>28.67</v>
      </c>
      <c r="P1342" s="0" t="n">
        <v>2.52</v>
      </c>
      <c r="Q1342" s="0" t="n">
        <v>3.14</v>
      </c>
      <c r="T1342" s="0" t="n">
        <v>65.75</v>
      </c>
      <c r="U1342" s="0" t="n">
        <v>1331</v>
      </c>
      <c r="V1342" s="0" t="n">
        <v>1</v>
      </c>
      <c r="W1342" s="60" t="n">
        <v>46163</v>
      </c>
      <c r="X1342" s="55" t="n">
        <f aca="false">IF(I1342="Male",0,1)</f>
        <v>1</v>
      </c>
      <c r="Y1342" s="55" t="n">
        <f aca="false">IF(OR(I1342="DNB",I1342="Dry DNB"),1,0)</f>
        <v>0</v>
      </c>
      <c r="Z1342" s="55" t="n">
        <f aca="false">IF(ISNUMBER(W1342),A1342-W1342,"")</f>
        <v>147</v>
      </c>
      <c r="AA1342" s="55" t="n">
        <f aca="false">MATCH(A1342,DATAS,0)</f>
        <v>2</v>
      </c>
      <c r="AB1342" s="55" t="n">
        <f aca="false">IF(AND(E1342&gt;0,OR(AND(B1342&gt;=1,B1342&lt;=6),B1342=10)),1,0)</f>
        <v>1</v>
      </c>
      <c r="AC1342" s="55" t="n">
        <f aca="false">IF(AND(E1342&gt;0,B1342=10),1,0)</f>
        <v>0</v>
      </c>
      <c r="AD1342" s="55" t="n">
        <f aca="false">IF(AND(C1341=C1342,AA1341=AA1342-1),AB1341,"")</f>
        <v>1</v>
      </c>
      <c r="AE1342" s="55" t="n">
        <f aca="false">IF(AND(C1341=C1342,AA1341=AA1342-1),AC1341,"")</f>
        <v>0</v>
      </c>
      <c r="AF1342" s="55" t="n">
        <f aca="false">IF(AA1342=1,"",IF(AND(AB1342=1,AD1342&lt;&gt;1),1,0))</f>
        <v>0</v>
      </c>
      <c r="AG1342" s="55" t="n">
        <f aca="false">IF(AA1342=1,"",IF(AND(AC1342=1,AE1342&lt;&gt;1),1,0))</f>
        <v>0</v>
      </c>
      <c r="AH1342" s="60" t="str">
        <f aca="false">IF(AND(E1342&gt;0,AA1342&lt;2,NOT(AND(C1343=C1342,AA1343=AA1342+1))),INDEX(DATAS,AA1342+1),"")</f>
        <v/>
      </c>
      <c r="AI1342" s="60" t="str">
        <f aca="false">IF(AND(AC1342=1,AA1342&lt;2),IF(AND(C1343=C1342,AA1343=AA1342+1),IF(AC1343=1,"",INDEX(DATAS,AA1342+1)),INDEX(DATAS,AA1342+1)),"")</f>
        <v/>
      </c>
    </row>
    <row r="1343" customFormat="false" ht="15" hidden="false" customHeight="false" outlineLevel="0" collapsed="false">
      <c r="A1343" s="60" t="n">
        <v>46309</v>
      </c>
      <c r="B1343" s="0" t="n">
        <v>3</v>
      </c>
      <c r="C1343" s="0" t="n">
        <v>4554</v>
      </c>
      <c r="D1343" s="0" t="n">
        <v>50</v>
      </c>
      <c r="E1343" s="0" t="n">
        <v>2</v>
      </c>
      <c r="F1343" s="55" t="s">
        <v>610</v>
      </c>
      <c r="G1343" s="0" t="n">
        <v>57.4</v>
      </c>
      <c r="H1343" s="0" t="n">
        <v>62</v>
      </c>
      <c r="I1343" s="55" t="s">
        <v>166</v>
      </c>
      <c r="J1343" s="0" t="n">
        <v>50</v>
      </c>
      <c r="M1343" s="0" t="n">
        <v>86.66</v>
      </c>
      <c r="N1343" s="0" t="n">
        <v>68.69</v>
      </c>
      <c r="O1343" s="0" t="n">
        <v>30.38</v>
      </c>
      <c r="P1343" s="0" t="n">
        <v>3.9</v>
      </c>
      <c r="Q1343" s="0" t="n">
        <v>3.42</v>
      </c>
      <c r="R1343" s="0" t="n">
        <v>5353</v>
      </c>
      <c r="S1343" s="0" t="n">
        <v>10761</v>
      </c>
      <c r="U1343" s="0" t="n">
        <v>1329</v>
      </c>
      <c r="V1343" s="0" t="n">
        <v>0</v>
      </c>
      <c r="X1343" s="55" t="n">
        <f aca="false">IF(I1343="Male",0,1)</f>
        <v>1</v>
      </c>
      <c r="Y1343" s="55" t="n">
        <f aca="false">IF(OR(I1343="DNB",I1343="Dry DNB"),1,0)</f>
        <v>0</v>
      </c>
      <c r="Z1343" s="0" t="str">
        <f aca="false">IF(ISNUMBER(W1343),A1343-W1343,"")</f>
        <v/>
      </c>
      <c r="AA1343" s="55" t="n">
        <f aca="false">MATCH(A1343,DATAS,0)</f>
        <v>1</v>
      </c>
      <c r="AB1343" s="55" t="n">
        <f aca="false">IF(AND(E1343&gt;0,OR(AND(B1343&gt;=1,B1343&lt;=6),B1343=10)),1,0)</f>
        <v>1</v>
      </c>
      <c r="AC1343" s="55" t="n">
        <f aca="false">IF(AND(E1343&gt;0,B1343=10),1,0)</f>
        <v>0</v>
      </c>
      <c r="AD1343" s="0" t="str">
        <f aca="false">IF(AND(C1342=C1343,AA1342=AA1343-1),AB1342,"")</f>
        <v/>
      </c>
      <c r="AE1343" s="0" t="str">
        <f aca="false">IF(AND(C1342=C1343,AA1342=AA1343-1),AC1342,"")</f>
        <v/>
      </c>
      <c r="AF1343" s="0" t="str">
        <f aca="false">IF(AA1343=1,"",IF(AND(AB1343=1,AD1343&lt;&gt;1),1,0))</f>
        <v/>
      </c>
      <c r="AG1343" s="0" t="str">
        <f aca="false">IF(AA1343=1,"",IF(AND(AC1343=1,AE1343&lt;&gt;1),1,0))</f>
        <v/>
      </c>
      <c r="AH1343" s="60" t="str">
        <f aca="false">IF(AND(E1343&gt;0,AA1343&lt;2,NOT(AND(C1344=C1343,AA1344=AA1343+1))),INDEX(DATAS,AA1343+1),"")</f>
        <v/>
      </c>
      <c r="AI1343" s="60" t="str">
        <f aca="false">IF(AND(AC1343=1,AA1343&lt;2),IF(AND(C1344=C1343,AA1344=AA1343+1),IF(AC1344=1,"",INDEX(DATAS,AA1343+1)),INDEX(DATAS,AA1343+1)),"")</f>
        <v/>
      </c>
    </row>
    <row r="1344" customFormat="false" ht="15" hidden="false" customHeight="false" outlineLevel="0" collapsed="false">
      <c r="A1344" s="60" t="n">
        <v>46310</v>
      </c>
      <c r="B1344" s="0" t="n">
        <v>3</v>
      </c>
      <c r="C1344" s="0" t="n">
        <v>4554</v>
      </c>
      <c r="D1344" s="0" t="n">
        <v>51</v>
      </c>
      <c r="E1344" s="0" t="n">
        <v>2</v>
      </c>
      <c r="F1344" s="55" t="s">
        <v>610</v>
      </c>
      <c r="G1344" s="0" t="n">
        <v>55.4</v>
      </c>
      <c r="H1344" s="0" t="n">
        <v>60</v>
      </c>
      <c r="I1344" s="55" t="s">
        <v>166</v>
      </c>
      <c r="J1344" s="0" t="n">
        <v>51</v>
      </c>
      <c r="M1344" s="0" t="n">
        <v>86.66</v>
      </c>
      <c r="N1344" s="0" t="n">
        <v>68.69</v>
      </c>
      <c r="O1344" s="0" t="n">
        <v>30.38</v>
      </c>
      <c r="P1344" s="0" t="n">
        <v>3.9</v>
      </c>
      <c r="Q1344" s="0" t="n">
        <v>3.42</v>
      </c>
      <c r="U1344" s="0" t="n">
        <v>1330</v>
      </c>
      <c r="V1344" s="0" t="n">
        <v>0</v>
      </c>
      <c r="X1344" s="55" t="n">
        <f aca="false">IF(I1344="Male",0,1)</f>
        <v>1</v>
      </c>
      <c r="Y1344" s="55" t="n">
        <f aca="false">IF(OR(I1344="DNB",I1344="Dry DNB"),1,0)</f>
        <v>0</v>
      </c>
      <c r="Z1344" s="0" t="str">
        <f aca="false">IF(ISNUMBER(W1344),A1344-W1344,"")</f>
        <v/>
      </c>
      <c r="AA1344" s="55" t="n">
        <f aca="false">MATCH(A1344,DATAS,0)</f>
        <v>2</v>
      </c>
      <c r="AB1344" s="55" t="n">
        <f aca="false">IF(AND(E1344&gt;0,OR(AND(B1344&gt;=1,B1344&lt;=6),B1344=10)),1,0)</f>
        <v>1</v>
      </c>
      <c r="AC1344" s="55" t="n">
        <f aca="false">IF(AND(E1344&gt;0,B1344=10),1,0)</f>
        <v>0</v>
      </c>
      <c r="AD1344" s="55" t="n">
        <f aca="false">IF(AND(C1343=C1344,AA1343=AA1344-1),AB1343,"")</f>
        <v>1</v>
      </c>
      <c r="AE1344" s="55" t="n">
        <f aca="false">IF(AND(C1343=C1344,AA1343=AA1344-1),AC1343,"")</f>
        <v>0</v>
      </c>
      <c r="AF1344" s="55" t="n">
        <f aca="false">IF(AA1344=1,"",IF(AND(AB1344=1,AD1344&lt;&gt;1),1,0))</f>
        <v>0</v>
      </c>
      <c r="AG1344" s="55" t="n">
        <f aca="false">IF(AA1344=1,"",IF(AND(AC1344=1,AE1344&lt;&gt;1),1,0))</f>
        <v>0</v>
      </c>
      <c r="AH1344" s="60" t="str">
        <f aca="false">IF(AND(E1344&gt;0,AA1344&lt;2,NOT(AND(C1345=C1344,AA1345=AA1344+1))),INDEX(DATAS,AA1344+1),"")</f>
        <v/>
      </c>
      <c r="AI1344" s="60" t="str">
        <f aca="false">IF(AND(AC1344=1,AA1344&lt;2),IF(AND(C1345=C1344,AA1345=AA1344+1),IF(AC1345=1,"",INDEX(DATAS,AA1344+1)),INDEX(DATAS,AA1344+1)),"")</f>
        <v/>
      </c>
    </row>
    <row r="1345" customFormat="false" ht="15" hidden="false" customHeight="false" outlineLevel="0" collapsed="false">
      <c r="A1345" s="60" t="n">
        <v>46309</v>
      </c>
      <c r="B1345" s="0" t="n">
        <v>6</v>
      </c>
      <c r="C1345" s="0" t="n">
        <v>4555</v>
      </c>
      <c r="D1345" s="0" t="n">
        <v>666</v>
      </c>
      <c r="E1345" s="0" t="n">
        <v>1</v>
      </c>
      <c r="F1345" s="55" t="s">
        <v>610</v>
      </c>
      <c r="G1345" s="0" t="n">
        <v>19.5</v>
      </c>
      <c r="H1345" s="0" t="n">
        <v>18</v>
      </c>
      <c r="I1345" s="55" t="s">
        <v>143</v>
      </c>
      <c r="J1345" s="0" t="n">
        <v>666</v>
      </c>
      <c r="K1345" s="0" t="n">
        <v>72</v>
      </c>
      <c r="M1345" s="0" t="n">
        <v>730.32</v>
      </c>
      <c r="N1345" s="0" t="n">
        <v>87.13</v>
      </c>
      <c r="O1345" s="0" t="n">
        <v>46.33</v>
      </c>
      <c r="P1345" s="0" t="n">
        <v>6.03</v>
      </c>
      <c r="Q1345" s="0" t="n">
        <v>4.79</v>
      </c>
      <c r="R1345" s="0" t="n">
        <v>3778</v>
      </c>
      <c r="S1345" s="0" t="n">
        <v>8245</v>
      </c>
      <c r="T1345" s="0" t="n">
        <v>39.3</v>
      </c>
      <c r="U1345" s="0" t="n">
        <v>1329</v>
      </c>
      <c r="V1345" s="0" t="n">
        <v>11</v>
      </c>
      <c r="W1345" s="60" t="n">
        <v>46051</v>
      </c>
      <c r="X1345" s="55" t="n">
        <f aca="false">IF(I1345="Male",0,1)</f>
        <v>1</v>
      </c>
      <c r="Y1345" s="55" t="n">
        <f aca="false">IF(OR(I1345="DNB",I1345="Dry DNB"),1,0)</f>
        <v>1</v>
      </c>
      <c r="Z1345" s="55" t="n">
        <f aca="false">IF(ISNUMBER(W1345),A1345-W1345,"")</f>
        <v>258</v>
      </c>
      <c r="AA1345" s="55" t="n">
        <f aca="false">MATCH(A1345,DATAS,0)</f>
        <v>1</v>
      </c>
      <c r="AB1345" s="55" t="n">
        <f aca="false">IF(AND(E1345&gt;0,OR(AND(B1345&gt;=1,B1345&lt;=6),B1345=10)),1,0)</f>
        <v>1</v>
      </c>
      <c r="AC1345" s="55" t="n">
        <f aca="false">IF(AND(E1345&gt;0,B1345=10),1,0)</f>
        <v>0</v>
      </c>
      <c r="AD1345" s="0" t="str">
        <f aca="false">IF(AND(C1344=C1345,AA1344=AA1345-1),AB1344,"")</f>
        <v/>
      </c>
      <c r="AE1345" s="0" t="str">
        <f aca="false">IF(AND(C1344=C1345,AA1344=AA1345-1),AC1344,"")</f>
        <v/>
      </c>
      <c r="AF1345" s="0" t="str">
        <f aca="false">IF(AA1345=1,"",IF(AND(AB1345=1,AD1345&lt;&gt;1),1,0))</f>
        <v/>
      </c>
      <c r="AG1345" s="0" t="str">
        <f aca="false">IF(AA1345=1,"",IF(AND(AC1345=1,AE1345&lt;&gt;1),1,0))</f>
        <v/>
      </c>
      <c r="AH1345" s="60" t="str">
        <f aca="false">IF(AND(E1345&gt;0,AA1345&lt;2,NOT(AND(C1346=C1345,AA1346=AA1345+1))),INDEX(DATAS,AA1345+1),"")</f>
        <v/>
      </c>
      <c r="AI1345" s="60" t="str">
        <f aca="false">IF(AND(AC1345=1,AA1345&lt;2),IF(AND(C1346=C1345,AA1346=AA1345+1),IF(AC1346=1,"",INDEX(DATAS,AA1345+1)),INDEX(DATAS,AA1345+1)),"")</f>
        <v/>
      </c>
    </row>
    <row r="1346" customFormat="false" ht="15" hidden="false" customHeight="false" outlineLevel="0" collapsed="false">
      <c r="A1346" s="60" t="n">
        <v>46310</v>
      </c>
      <c r="B1346" s="0" t="n">
        <v>6</v>
      </c>
      <c r="C1346" s="0" t="n">
        <v>4555</v>
      </c>
      <c r="D1346" s="0" t="n">
        <v>667</v>
      </c>
      <c r="E1346" s="0" t="n">
        <v>1</v>
      </c>
      <c r="F1346" s="55" t="s">
        <v>610</v>
      </c>
      <c r="G1346" s="0" t="n">
        <v>19.3</v>
      </c>
      <c r="H1346" s="0" t="n">
        <v>18</v>
      </c>
      <c r="I1346" s="55" t="s">
        <v>143</v>
      </c>
      <c r="J1346" s="0" t="n">
        <v>667</v>
      </c>
      <c r="K1346" s="0" t="n">
        <v>72</v>
      </c>
      <c r="M1346" s="0" t="n">
        <v>730.32</v>
      </c>
      <c r="N1346" s="0" t="n">
        <v>87.13</v>
      </c>
      <c r="O1346" s="0" t="n">
        <v>46.33</v>
      </c>
      <c r="P1346" s="0" t="n">
        <v>6.03</v>
      </c>
      <c r="Q1346" s="0" t="n">
        <v>4.79</v>
      </c>
      <c r="T1346" s="0" t="n">
        <v>39.3</v>
      </c>
      <c r="U1346" s="0" t="n">
        <v>1330</v>
      </c>
      <c r="V1346" s="0" t="n">
        <v>11</v>
      </c>
      <c r="W1346" s="60" t="n">
        <v>46051</v>
      </c>
      <c r="X1346" s="55" t="n">
        <f aca="false">IF(I1346="Male",0,1)</f>
        <v>1</v>
      </c>
      <c r="Y1346" s="55" t="n">
        <f aca="false">IF(OR(I1346="DNB",I1346="Dry DNB"),1,0)</f>
        <v>1</v>
      </c>
      <c r="Z1346" s="55" t="n">
        <f aca="false">IF(ISNUMBER(W1346),A1346-W1346,"")</f>
        <v>259</v>
      </c>
      <c r="AA1346" s="55" t="n">
        <f aca="false">MATCH(A1346,DATAS,0)</f>
        <v>2</v>
      </c>
      <c r="AB1346" s="55" t="n">
        <f aca="false">IF(AND(E1346&gt;0,OR(AND(B1346&gt;=1,B1346&lt;=6),B1346=10)),1,0)</f>
        <v>1</v>
      </c>
      <c r="AC1346" s="55" t="n">
        <f aca="false">IF(AND(E1346&gt;0,B1346=10),1,0)</f>
        <v>0</v>
      </c>
      <c r="AD1346" s="55" t="n">
        <f aca="false">IF(AND(C1345=C1346,AA1345=AA1346-1),AB1345,"")</f>
        <v>1</v>
      </c>
      <c r="AE1346" s="55" t="n">
        <f aca="false">IF(AND(C1345=C1346,AA1345=AA1346-1),AC1345,"")</f>
        <v>0</v>
      </c>
      <c r="AF1346" s="55" t="n">
        <f aca="false">IF(AA1346=1,"",IF(AND(AB1346=1,AD1346&lt;&gt;1),1,0))</f>
        <v>0</v>
      </c>
      <c r="AG1346" s="55" t="n">
        <f aca="false">IF(AA1346=1,"",IF(AND(AC1346=1,AE1346&lt;&gt;1),1,0))</f>
        <v>0</v>
      </c>
      <c r="AH1346" s="60" t="str">
        <f aca="false">IF(AND(E1346&gt;0,AA1346&lt;2,NOT(AND(C1347=C1346,AA1347=AA1346+1))),INDEX(DATAS,AA1346+1),"")</f>
        <v/>
      </c>
      <c r="AI1346" s="60" t="str">
        <f aca="false">IF(AND(AC1346=1,AA1346&lt;2),IF(AND(C1347=C1346,AA1347=AA1346+1),IF(AC1347=1,"",INDEX(DATAS,AA1346+1)),INDEX(DATAS,AA1346+1)),"")</f>
        <v/>
      </c>
    </row>
    <row r="1347" customFormat="false" ht="15" hidden="false" customHeight="false" outlineLevel="0" collapsed="false">
      <c r="A1347" s="60" t="n">
        <v>46309</v>
      </c>
      <c r="B1347" s="0" t="n">
        <v>14</v>
      </c>
      <c r="C1347" s="0" t="n">
        <v>4556</v>
      </c>
      <c r="D1347" s="0" t="n">
        <v>287</v>
      </c>
      <c r="E1347" s="0" t="n">
        <v>2</v>
      </c>
      <c r="F1347" s="55" t="s">
        <v>610</v>
      </c>
      <c r="I1347" s="55" t="s">
        <v>162</v>
      </c>
      <c r="J1347" s="0" t="n">
        <v>64</v>
      </c>
      <c r="K1347" s="0" t="n">
        <v>64</v>
      </c>
      <c r="L1347" s="0" t="n">
        <v>266</v>
      </c>
      <c r="M1347" s="0" t="n">
        <v>1296.89</v>
      </c>
      <c r="N1347" s="0" t="n">
        <v>44.61</v>
      </c>
      <c r="O1347" s="0" t="n">
        <v>35.34</v>
      </c>
      <c r="P1347" s="0" t="n">
        <v>4.45</v>
      </c>
      <c r="Q1347" s="0" t="n">
        <v>3.13</v>
      </c>
      <c r="R1347" s="0" t="n">
        <v>4829</v>
      </c>
      <c r="S1347" s="0" t="n">
        <v>9912</v>
      </c>
      <c r="T1347" s="0" t="n">
        <v>46.05</v>
      </c>
      <c r="U1347" s="0" t="n">
        <v>1329</v>
      </c>
      <c r="V1347" s="0" t="n">
        <v>1</v>
      </c>
      <c r="W1347" s="60" t="n">
        <v>46044</v>
      </c>
      <c r="X1347" s="55" t="n">
        <f aca="false">IF(I1347="Male",0,1)</f>
        <v>1</v>
      </c>
      <c r="Y1347" s="55" t="n">
        <f aca="false">IF(OR(I1347="DNB",I1347="Dry DNB"),1,0)</f>
        <v>0</v>
      </c>
      <c r="Z1347" s="55" t="n">
        <f aca="false">IF(ISNUMBER(W1347),A1347-W1347,"")</f>
        <v>265</v>
      </c>
      <c r="AA1347" s="55" t="n">
        <f aca="false">MATCH(A1347,DATAS,0)</f>
        <v>1</v>
      </c>
      <c r="AB1347" s="55" t="n">
        <f aca="false">IF(AND(E1347&gt;0,OR(AND(B1347&gt;=1,B1347&lt;=6),B1347=10)),1,0)</f>
        <v>0</v>
      </c>
      <c r="AC1347" s="55" t="n">
        <f aca="false">IF(AND(E1347&gt;0,B1347=10),1,0)</f>
        <v>0</v>
      </c>
      <c r="AD1347" s="0" t="str">
        <f aca="false">IF(AND(C1346=C1347,AA1346=AA1347-1),AB1346,"")</f>
        <v/>
      </c>
      <c r="AE1347" s="0" t="str">
        <f aca="false">IF(AND(C1346=C1347,AA1346=AA1347-1),AC1346,"")</f>
        <v/>
      </c>
      <c r="AF1347" s="0" t="str">
        <f aca="false">IF(AA1347=1,"",IF(AND(AB1347=1,AD1347&lt;&gt;1),1,0))</f>
        <v/>
      </c>
      <c r="AG1347" s="0" t="str">
        <f aca="false">IF(AA1347=1,"",IF(AND(AC1347=1,AE1347&lt;&gt;1),1,0))</f>
        <v/>
      </c>
      <c r="AH1347" s="60" t="str">
        <f aca="false">IF(AND(E1347&gt;0,AA1347&lt;2,NOT(AND(C1348=C1347,AA1348=AA1347+1))),INDEX(DATAS,AA1347+1),"")</f>
        <v/>
      </c>
      <c r="AI1347" s="60" t="str">
        <f aca="false">IF(AND(AC1347=1,AA1347&lt;2),IF(AND(C1348=C1347,AA1348=AA1347+1),IF(AC1348=1,"",INDEX(DATAS,AA1347+1)),INDEX(DATAS,AA1347+1)),"")</f>
        <v/>
      </c>
    </row>
    <row r="1348" customFormat="false" ht="15" hidden="false" customHeight="false" outlineLevel="0" collapsed="false">
      <c r="A1348" s="60" t="n">
        <v>46310</v>
      </c>
      <c r="B1348" s="0" t="n">
        <v>14</v>
      </c>
      <c r="C1348" s="0" t="n">
        <v>4556</v>
      </c>
      <c r="D1348" s="0" t="n">
        <v>287</v>
      </c>
      <c r="E1348" s="0" t="n">
        <v>2</v>
      </c>
      <c r="F1348" s="55" t="s">
        <v>610</v>
      </c>
      <c r="I1348" s="55" t="s">
        <v>162</v>
      </c>
      <c r="J1348" s="0" t="n">
        <v>64</v>
      </c>
      <c r="K1348" s="0" t="n">
        <v>64</v>
      </c>
      <c r="L1348" s="0" t="n">
        <v>267</v>
      </c>
      <c r="M1348" s="0" t="n">
        <v>1296.89</v>
      </c>
      <c r="N1348" s="0" t="n">
        <v>44.61</v>
      </c>
      <c r="O1348" s="0" t="n">
        <v>35.34</v>
      </c>
      <c r="P1348" s="0" t="n">
        <v>4.45</v>
      </c>
      <c r="Q1348" s="0" t="n">
        <v>3.13</v>
      </c>
      <c r="T1348" s="0" t="n">
        <v>46.05</v>
      </c>
      <c r="U1348" s="0" t="n">
        <v>1330</v>
      </c>
      <c r="V1348" s="0" t="n">
        <v>1</v>
      </c>
      <c r="W1348" s="60" t="n">
        <v>46044</v>
      </c>
      <c r="X1348" s="55" t="n">
        <f aca="false">IF(I1348="Male",0,1)</f>
        <v>1</v>
      </c>
      <c r="Y1348" s="55" t="n">
        <f aca="false">IF(OR(I1348="DNB",I1348="Dry DNB"),1,0)</f>
        <v>0</v>
      </c>
      <c r="Z1348" s="55" t="n">
        <f aca="false">IF(ISNUMBER(W1348),A1348-W1348,"")</f>
        <v>266</v>
      </c>
      <c r="AA1348" s="55" t="n">
        <f aca="false">MATCH(A1348,DATAS,0)</f>
        <v>2</v>
      </c>
      <c r="AB1348" s="55" t="n">
        <f aca="false">IF(AND(E1348&gt;0,OR(AND(B1348&gt;=1,B1348&lt;=6),B1348=10)),1,0)</f>
        <v>0</v>
      </c>
      <c r="AC1348" s="55" t="n">
        <f aca="false">IF(AND(E1348&gt;0,B1348=10),1,0)</f>
        <v>0</v>
      </c>
      <c r="AD1348" s="55" t="n">
        <f aca="false">IF(AND(C1347=C1348,AA1347=AA1348-1),AB1347,"")</f>
        <v>0</v>
      </c>
      <c r="AE1348" s="55" t="n">
        <f aca="false">IF(AND(C1347=C1348,AA1347=AA1348-1),AC1347,"")</f>
        <v>0</v>
      </c>
      <c r="AF1348" s="55" t="n">
        <f aca="false">IF(AA1348=1,"",IF(AND(AB1348=1,AD1348&lt;&gt;1),1,0))</f>
        <v>0</v>
      </c>
      <c r="AG1348" s="55" t="n">
        <f aca="false">IF(AA1348=1,"",IF(AND(AC1348=1,AE1348&lt;&gt;1),1,0))</f>
        <v>0</v>
      </c>
      <c r="AH1348" s="60" t="str">
        <f aca="false">IF(AND(E1348&gt;0,AA1348&lt;2,NOT(AND(C1349=C1348,AA1349=AA1348+1))),INDEX(DATAS,AA1348+1),"")</f>
        <v/>
      </c>
      <c r="AI1348" s="60" t="str">
        <f aca="false">IF(AND(AC1348=1,AA1348&lt;2),IF(AND(C1349=C1348,AA1349=AA1348+1),IF(AC1349=1,"",INDEX(DATAS,AA1348+1)),INDEX(DATAS,AA1348+1)),"")</f>
        <v/>
      </c>
    </row>
    <row r="1349" customFormat="false" ht="15" hidden="false" customHeight="false" outlineLevel="0" collapsed="false">
      <c r="A1349" s="60" t="n">
        <v>46309</v>
      </c>
      <c r="B1349" s="0" t="n">
        <v>5</v>
      </c>
      <c r="C1349" s="0" t="n">
        <v>4557</v>
      </c>
      <c r="D1349" s="0" t="n">
        <v>148</v>
      </c>
      <c r="E1349" s="0" t="n">
        <v>2</v>
      </c>
      <c r="F1349" s="55" t="s">
        <v>611</v>
      </c>
      <c r="G1349" s="0" t="n">
        <v>38.9</v>
      </c>
      <c r="H1349" s="0" t="n">
        <v>35</v>
      </c>
      <c r="I1349" s="55" t="s">
        <v>177</v>
      </c>
      <c r="J1349" s="0" t="n">
        <v>148</v>
      </c>
      <c r="K1349" s="0" t="n">
        <v>64</v>
      </c>
      <c r="M1349" s="0" t="n">
        <v>822.32</v>
      </c>
      <c r="N1349" s="0" t="n">
        <v>41.77</v>
      </c>
      <c r="O1349" s="0" t="n">
        <v>35.74</v>
      </c>
      <c r="P1349" s="0" t="n">
        <v>3.52</v>
      </c>
      <c r="Q1349" s="0" t="n">
        <v>4.1</v>
      </c>
      <c r="R1349" s="0" t="n">
        <v>4335</v>
      </c>
      <c r="S1349" s="0" t="n">
        <v>7960</v>
      </c>
      <c r="T1349" s="0" t="n">
        <v>46.55</v>
      </c>
      <c r="U1349" s="0" t="n">
        <v>1328</v>
      </c>
      <c r="V1349" s="0" t="n">
        <v>2</v>
      </c>
      <c r="W1349" s="60" t="n">
        <v>46268</v>
      </c>
      <c r="X1349" s="55" t="n">
        <f aca="false">IF(I1349="Male",0,1)</f>
        <v>1</v>
      </c>
      <c r="Y1349" s="55" t="n">
        <f aca="false">IF(OR(I1349="DNB",I1349="Dry DNB"),1,0)</f>
        <v>0</v>
      </c>
      <c r="Z1349" s="55" t="n">
        <f aca="false">IF(ISNUMBER(W1349),A1349-W1349,"")</f>
        <v>41</v>
      </c>
      <c r="AA1349" s="55" t="n">
        <f aca="false">MATCH(A1349,DATAS,0)</f>
        <v>1</v>
      </c>
      <c r="AB1349" s="55" t="n">
        <f aca="false">IF(AND(E1349&gt;0,OR(AND(B1349&gt;=1,B1349&lt;=6),B1349=10)),1,0)</f>
        <v>1</v>
      </c>
      <c r="AC1349" s="55" t="n">
        <f aca="false">IF(AND(E1349&gt;0,B1349=10),1,0)</f>
        <v>0</v>
      </c>
      <c r="AD1349" s="0" t="str">
        <f aca="false">IF(AND(C1348=C1349,AA1348=AA1349-1),AB1348,"")</f>
        <v/>
      </c>
      <c r="AE1349" s="0" t="str">
        <f aca="false">IF(AND(C1348=C1349,AA1348=AA1349-1),AC1348,"")</f>
        <v/>
      </c>
      <c r="AF1349" s="0" t="str">
        <f aca="false">IF(AA1349=1,"",IF(AND(AB1349=1,AD1349&lt;&gt;1),1,0))</f>
        <v/>
      </c>
      <c r="AG1349" s="0" t="str">
        <f aca="false">IF(AA1349=1,"",IF(AND(AC1349=1,AE1349&lt;&gt;1),1,0))</f>
        <v/>
      </c>
      <c r="AH1349" s="60" t="str">
        <f aca="false">IF(AND(E1349&gt;0,AA1349&lt;2,NOT(AND(C1350=C1349,AA1350=AA1349+1))),INDEX(DATAS,AA1349+1),"")</f>
        <v/>
      </c>
      <c r="AI1349" s="60" t="str">
        <f aca="false">IF(AND(AC1349=1,AA1349&lt;2),IF(AND(C1350=C1349,AA1350=AA1349+1),IF(AC1350=1,"",INDEX(DATAS,AA1349+1)),INDEX(DATAS,AA1349+1)),"")</f>
        <v/>
      </c>
    </row>
    <row r="1350" customFormat="false" ht="15" hidden="false" customHeight="false" outlineLevel="0" collapsed="false">
      <c r="A1350" s="60" t="n">
        <v>46310</v>
      </c>
      <c r="B1350" s="0" t="n">
        <v>5</v>
      </c>
      <c r="C1350" s="0" t="n">
        <v>4557</v>
      </c>
      <c r="D1350" s="0" t="n">
        <v>149</v>
      </c>
      <c r="E1350" s="0" t="n">
        <v>2</v>
      </c>
      <c r="F1350" s="55" t="s">
        <v>611</v>
      </c>
      <c r="G1350" s="0" t="n">
        <v>34.3</v>
      </c>
      <c r="H1350" s="0" t="n">
        <v>36</v>
      </c>
      <c r="I1350" s="55" t="s">
        <v>187</v>
      </c>
      <c r="J1350" s="0" t="n">
        <v>149</v>
      </c>
      <c r="K1350" s="0" t="n">
        <v>64</v>
      </c>
      <c r="M1350" s="0" t="n">
        <v>822.32</v>
      </c>
      <c r="N1350" s="0" t="n">
        <v>41.77</v>
      </c>
      <c r="O1350" s="0" t="n">
        <v>35.74</v>
      </c>
      <c r="P1350" s="0" t="n">
        <v>3.52</v>
      </c>
      <c r="Q1350" s="0" t="n">
        <v>4.1</v>
      </c>
      <c r="T1350" s="0" t="n">
        <v>46.55</v>
      </c>
      <c r="U1350" s="0" t="n">
        <v>1329</v>
      </c>
      <c r="V1350" s="0" t="n">
        <v>3</v>
      </c>
      <c r="W1350" s="60" t="n">
        <v>46310</v>
      </c>
      <c r="X1350" s="55" t="n">
        <f aca="false">IF(I1350="Male",0,1)</f>
        <v>1</v>
      </c>
      <c r="Y1350" s="55" t="n">
        <f aca="false">IF(OR(I1350="DNB",I1350="Dry DNB"),1,0)</f>
        <v>0</v>
      </c>
      <c r="Z1350" s="55" t="n">
        <f aca="false">IF(ISNUMBER(W1350),A1350-W1350,"")</f>
        <v>0</v>
      </c>
      <c r="AA1350" s="55" t="n">
        <f aca="false">MATCH(A1350,DATAS,0)</f>
        <v>2</v>
      </c>
      <c r="AB1350" s="55" t="n">
        <f aca="false">IF(AND(E1350&gt;0,OR(AND(B1350&gt;=1,B1350&lt;=6),B1350=10)),1,0)</f>
        <v>1</v>
      </c>
      <c r="AC1350" s="55" t="n">
        <f aca="false">IF(AND(E1350&gt;0,B1350=10),1,0)</f>
        <v>0</v>
      </c>
      <c r="AD1350" s="55" t="n">
        <f aca="false">IF(AND(C1349=C1350,AA1349=AA1350-1),AB1349,"")</f>
        <v>1</v>
      </c>
      <c r="AE1350" s="55" t="n">
        <f aca="false">IF(AND(C1349=C1350,AA1349=AA1350-1),AC1349,"")</f>
        <v>0</v>
      </c>
      <c r="AF1350" s="55" t="n">
        <f aca="false">IF(AA1350=1,"",IF(AND(AB1350=1,AD1350&lt;&gt;1),1,0))</f>
        <v>0</v>
      </c>
      <c r="AG1350" s="55" t="n">
        <f aca="false">IF(AA1350=1,"",IF(AND(AC1350=1,AE1350&lt;&gt;1),1,0))</f>
        <v>0</v>
      </c>
      <c r="AH1350" s="60" t="str">
        <f aca="false">IF(AND(E1350&gt;0,AA1350&lt;2,NOT(AND(C1351=C1350,AA1351=AA1350+1))),INDEX(DATAS,AA1350+1),"")</f>
        <v/>
      </c>
      <c r="AI1350" s="60" t="str">
        <f aca="false">IF(AND(AC1350=1,AA1350&lt;2),IF(AND(C1351=C1350,AA1351=AA1350+1),IF(AC1351=1,"",INDEX(DATAS,AA1350+1)),INDEX(DATAS,AA1350+1)),"")</f>
        <v/>
      </c>
    </row>
    <row r="1351" customFormat="false" ht="15" hidden="false" customHeight="false" outlineLevel="0" collapsed="false">
      <c r="A1351" s="60" t="n">
        <v>46309</v>
      </c>
      <c r="B1351" s="0" t="n">
        <v>5</v>
      </c>
      <c r="C1351" s="0" t="n">
        <v>4558</v>
      </c>
      <c r="D1351" s="0" t="n">
        <v>28</v>
      </c>
      <c r="E1351" s="0" t="n">
        <v>3</v>
      </c>
      <c r="F1351" s="55" t="s">
        <v>611</v>
      </c>
      <c r="G1351" s="0" t="n">
        <v>36.4</v>
      </c>
      <c r="H1351" s="0" t="n">
        <v>34</v>
      </c>
      <c r="I1351" s="55" t="s">
        <v>166</v>
      </c>
      <c r="J1351" s="0" t="n">
        <v>28</v>
      </c>
      <c r="M1351" s="0" t="n">
        <v>224.16</v>
      </c>
      <c r="N1351" s="0" t="n">
        <v>40.85</v>
      </c>
      <c r="O1351" s="0" t="n">
        <v>24.97</v>
      </c>
      <c r="P1351" s="0" t="n">
        <v>0</v>
      </c>
      <c r="Q1351" s="0" t="n">
        <v>0</v>
      </c>
      <c r="R1351" s="0" t="n">
        <v>2852</v>
      </c>
      <c r="S1351" s="0" t="n">
        <v>5734</v>
      </c>
      <c r="U1351" s="0" t="n">
        <v>1328</v>
      </c>
      <c r="V1351" s="0" t="n">
        <v>0</v>
      </c>
      <c r="X1351" s="55" t="n">
        <f aca="false">IF(I1351="Male",0,1)</f>
        <v>1</v>
      </c>
      <c r="Y1351" s="55" t="n">
        <f aca="false">IF(OR(I1351="DNB",I1351="Dry DNB"),1,0)</f>
        <v>0</v>
      </c>
      <c r="Z1351" s="0" t="str">
        <f aca="false">IF(ISNUMBER(W1351),A1351-W1351,"")</f>
        <v/>
      </c>
      <c r="AA1351" s="55" t="n">
        <f aca="false">MATCH(A1351,DATAS,0)</f>
        <v>1</v>
      </c>
      <c r="AB1351" s="55" t="n">
        <f aca="false">IF(AND(E1351&gt;0,OR(AND(B1351&gt;=1,B1351&lt;=6),B1351=10)),1,0)</f>
        <v>1</v>
      </c>
      <c r="AC1351" s="55" t="n">
        <f aca="false">IF(AND(E1351&gt;0,B1351=10),1,0)</f>
        <v>0</v>
      </c>
      <c r="AD1351" s="0" t="str">
        <f aca="false">IF(AND(C1350=C1351,AA1350=AA1351-1),AB1350,"")</f>
        <v/>
      </c>
      <c r="AE1351" s="0" t="str">
        <f aca="false">IF(AND(C1350=C1351,AA1350=AA1351-1),AC1350,"")</f>
        <v/>
      </c>
      <c r="AF1351" s="0" t="str">
        <f aca="false">IF(AA1351=1,"",IF(AND(AB1351=1,AD1351&lt;&gt;1),1,0))</f>
        <v/>
      </c>
      <c r="AG1351" s="0" t="str">
        <f aca="false">IF(AA1351=1,"",IF(AND(AC1351=1,AE1351&lt;&gt;1),1,0))</f>
        <v/>
      </c>
      <c r="AH1351" s="60" t="str">
        <f aca="false">IF(AND(E1351&gt;0,AA1351&lt;2,NOT(AND(C1352=C1351,AA1352=AA1351+1))),INDEX(DATAS,AA1351+1),"")</f>
        <v/>
      </c>
      <c r="AI1351" s="60" t="str">
        <f aca="false">IF(AND(AC1351=1,AA1351&lt;2),IF(AND(C1352=C1351,AA1352=AA1351+1),IF(AC1352=1,"",INDEX(DATAS,AA1351+1)),INDEX(DATAS,AA1351+1)),"")</f>
        <v/>
      </c>
    </row>
    <row r="1352" customFormat="false" ht="15" hidden="false" customHeight="false" outlineLevel="0" collapsed="false">
      <c r="A1352" s="60" t="n">
        <v>46310</v>
      </c>
      <c r="B1352" s="0" t="n">
        <v>5</v>
      </c>
      <c r="C1352" s="0" t="n">
        <v>4558</v>
      </c>
      <c r="D1352" s="0" t="n">
        <v>29</v>
      </c>
      <c r="E1352" s="0" t="n">
        <v>3</v>
      </c>
      <c r="F1352" s="55" t="s">
        <v>611</v>
      </c>
      <c r="G1352" s="0" t="n">
        <v>37.2</v>
      </c>
      <c r="H1352" s="0" t="n">
        <v>34</v>
      </c>
      <c r="I1352" s="55" t="s">
        <v>166</v>
      </c>
      <c r="J1352" s="0" t="n">
        <v>29</v>
      </c>
      <c r="M1352" s="0" t="n">
        <v>224.16</v>
      </c>
      <c r="N1352" s="0" t="n">
        <v>40.85</v>
      </c>
      <c r="O1352" s="0" t="n">
        <v>24.97</v>
      </c>
      <c r="P1352" s="0" t="n">
        <v>0</v>
      </c>
      <c r="Q1352" s="0" t="n">
        <v>0</v>
      </c>
      <c r="U1352" s="0" t="n">
        <v>1329</v>
      </c>
      <c r="V1352" s="0" t="n">
        <v>0</v>
      </c>
      <c r="X1352" s="55" t="n">
        <f aca="false">IF(I1352="Male",0,1)</f>
        <v>1</v>
      </c>
      <c r="Y1352" s="55" t="n">
        <f aca="false">IF(OR(I1352="DNB",I1352="Dry DNB"),1,0)</f>
        <v>0</v>
      </c>
      <c r="Z1352" s="0" t="str">
        <f aca="false">IF(ISNUMBER(W1352),A1352-W1352,"")</f>
        <v/>
      </c>
      <c r="AA1352" s="55" t="n">
        <f aca="false">MATCH(A1352,DATAS,0)</f>
        <v>2</v>
      </c>
      <c r="AB1352" s="55" t="n">
        <f aca="false">IF(AND(E1352&gt;0,OR(AND(B1352&gt;=1,B1352&lt;=6),B1352=10)),1,0)</f>
        <v>1</v>
      </c>
      <c r="AC1352" s="55" t="n">
        <f aca="false">IF(AND(E1352&gt;0,B1352=10),1,0)</f>
        <v>0</v>
      </c>
      <c r="AD1352" s="55" t="n">
        <f aca="false">IF(AND(C1351=C1352,AA1351=AA1352-1),AB1351,"")</f>
        <v>1</v>
      </c>
      <c r="AE1352" s="55" t="n">
        <f aca="false">IF(AND(C1351=C1352,AA1351=AA1352-1),AC1351,"")</f>
        <v>0</v>
      </c>
      <c r="AF1352" s="55" t="n">
        <f aca="false">IF(AA1352=1,"",IF(AND(AB1352=1,AD1352&lt;&gt;1),1,0))</f>
        <v>0</v>
      </c>
      <c r="AG1352" s="55" t="n">
        <f aca="false">IF(AA1352=1,"",IF(AND(AC1352=1,AE1352&lt;&gt;1),1,0))</f>
        <v>0</v>
      </c>
      <c r="AH1352" s="60" t="str">
        <f aca="false">IF(AND(E1352&gt;0,AA1352&lt;2,NOT(AND(C1353=C1352,AA1353=AA1352+1))),INDEX(DATAS,AA1352+1),"")</f>
        <v/>
      </c>
      <c r="AI1352" s="60" t="str">
        <f aca="false">IF(AND(AC1352=1,AA1352&lt;2),IF(AND(C1353=C1352,AA1353=AA1352+1),IF(AC1353=1,"",INDEX(DATAS,AA1352+1)),INDEX(DATAS,AA1352+1)),"")</f>
        <v/>
      </c>
    </row>
    <row r="1353" customFormat="false" ht="15" hidden="false" customHeight="false" outlineLevel="0" collapsed="false">
      <c r="A1353" s="60" t="n">
        <v>46309</v>
      </c>
      <c r="B1353" s="0" t="n">
        <v>10</v>
      </c>
      <c r="C1353" s="0" t="n">
        <v>4559</v>
      </c>
      <c r="D1353" s="0" t="n">
        <v>295</v>
      </c>
      <c r="E1353" s="0" t="n">
        <v>2</v>
      </c>
      <c r="F1353" s="55" t="s">
        <v>611</v>
      </c>
      <c r="H1353" s="0" t="n">
        <v>25</v>
      </c>
      <c r="I1353" s="55" t="s">
        <v>177</v>
      </c>
      <c r="J1353" s="0" t="n">
        <v>295</v>
      </c>
      <c r="K1353" s="0" t="n">
        <v>64</v>
      </c>
      <c r="M1353" s="0" t="n">
        <v>311.64</v>
      </c>
      <c r="N1353" s="0" t="n">
        <v>50.78</v>
      </c>
      <c r="O1353" s="0" t="n">
        <v>24.78</v>
      </c>
      <c r="P1353" s="0" t="n">
        <v>4.5</v>
      </c>
      <c r="Q1353" s="0" t="n">
        <v>4.2</v>
      </c>
      <c r="R1353" s="0" t="n">
        <v>5204</v>
      </c>
      <c r="S1353" s="0" t="n">
        <v>10894</v>
      </c>
      <c r="T1353" s="0" t="n">
        <v>57.25</v>
      </c>
      <c r="U1353" s="0" t="n">
        <v>1328</v>
      </c>
      <c r="V1353" s="0" t="n">
        <v>5</v>
      </c>
      <c r="W1353" s="60" t="n">
        <v>46240</v>
      </c>
      <c r="X1353" s="55" t="n">
        <f aca="false">IF(I1353="Male",0,1)</f>
        <v>1</v>
      </c>
      <c r="Y1353" s="55" t="n">
        <f aca="false">IF(OR(I1353="DNB",I1353="Dry DNB"),1,0)</f>
        <v>0</v>
      </c>
      <c r="Z1353" s="55" t="n">
        <f aca="false">IF(ISNUMBER(W1353),A1353-W1353,"")</f>
        <v>69</v>
      </c>
      <c r="AA1353" s="55" t="n">
        <f aca="false">MATCH(A1353,DATAS,0)</f>
        <v>1</v>
      </c>
      <c r="AB1353" s="55" t="n">
        <f aca="false">IF(AND(E1353&gt;0,OR(AND(B1353&gt;=1,B1353&lt;=6),B1353=10)),1,0)</f>
        <v>1</v>
      </c>
      <c r="AC1353" s="55" t="n">
        <f aca="false">IF(AND(E1353&gt;0,B1353=10),1,0)</f>
        <v>1</v>
      </c>
      <c r="AD1353" s="0" t="str">
        <f aca="false">IF(AND(C1352=C1353,AA1352=AA1353-1),AB1352,"")</f>
        <v/>
      </c>
      <c r="AE1353" s="0" t="str">
        <f aca="false">IF(AND(C1352=C1353,AA1352=AA1353-1),AC1352,"")</f>
        <v/>
      </c>
      <c r="AF1353" s="0" t="str">
        <f aca="false">IF(AA1353=1,"",IF(AND(AB1353=1,AD1353&lt;&gt;1),1,0))</f>
        <v/>
      </c>
      <c r="AG1353" s="0" t="str">
        <f aca="false">IF(AA1353=1,"",IF(AND(AC1353=1,AE1353&lt;&gt;1),1,0))</f>
        <v/>
      </c>
      <c r="AH1353" s="60" t="str">
        <f aca="false">IF(AND(E1353&gt;0,AA1353&lt;2,NOT(AND(C1354=C1353,AA1354=AA1353+1))),INDEX(DATAS,AA1353+1),"")</f>
        <v/>
      </c>
      <c r="AI1353" s="60" t="str">
        <f aca="false">IF(AND(AC1353=1,AA1353&lt;2),IF(AND(C1354=C1353,AA1354=AA1353+1),IF(AC1354=1,"",INDEX(DATAS,AA1353+1)),INDEX(DATAS,AA1353+1)),"")</f>
        <v/>
      </c>
    </row>
    <row r="1354" customFormat="false" ht="15" hidden="false" customHeight="false" outlineLevel="0" collapsed="false">
      <c r="A1354" s="60" t="n">
        <v>46310</v>
      </c>
      <c r="B1354" s="0" t="n">
        <v>10</v>
      </c>
      <c r="C1354" s="0" t="n">
        <v>4559</v>
      </c>
      <c r="D1354" s="0" t="n">
        <v>296</v>
      </c>
      <c r="E1354" s="0" t="n">
        <v>2</v>
      </c>
      <c r="F1354" s="55" t="s">
        <v>611</v>
      </c>
      <c r="H1354" s="0" t="n">
        <v>24</v>
      </c>
      <c r="I1354" s="55" t="s">
        <v>177</v>
      </c>
      <c r="J1354" s="0" t="n">
        <v>296</v>
      </c>
      <c r="K1354" s="0" t="n">
        <v>64</v>
      </c>
      <c r="M1354" s="0" t="n">
        <v>311.64</v>
      </c>
      <c r="N1354" s="0" t="n">
        <v>50.78</v>
      </c>
      <c r="O1354" s="0" t="n">
        <v>24.78</v>
      </c>
      <c r="P1354" s="0" t="n">
        <v>4.5</v>
      </c>
      <c r="Q1354" s="0" t="n">
        <v>4.2</v>
      </c>
      <c r="T1354" s="0" t="n">
        <v>57.25</v>
      </c>
      <c r="U1354" s="0" t="n">
        <v>1329</v>
      </c>
      <c r="V1354" s="0" t="n">
        <v>5</v>
      </c>
      <c r="W1354" s="60" t="n">
        <v>46240</v>
      </c>
      <c r="X1354" s="55" t="n">
        <f aca="false">IF(I1354="Male",0,1)</f>
        <v>1</v>
      </c>
      <c r="Y1354" s="55" t="n">
        <f aca="false">IF(OR(I1354="DNB",I1354="Dry DNB"),1,0)</f>
        <v>0</v>
      </c>
      <c r="Z1354" s="55" t="n">
        <f aca="false">IF(ISNUMBER(W1354),A1354-W1354,"")</f>
        <v>70</v>
      </c>
      <c r="AA1354" s="55" t="n">
        <f aca="false">MATCH(A1354,DATAS,0)</f>
        <v>2</v>
      </c>
      <c r="AB1354" s="55" t="n">
        <f aca="false">IF(AND(E1354&gt;0,OR(AND(B1354&gt;=1,B1354&lt;=6),B1354=10)),1,0)</f>
        <v>1</v>
      </c>
      <c r="AC1354" s="55" t="n">
        <f aca="false">IF(AND(E1354&gt;0,B1354=10),1,0)</f>
        <v>1</v>
      </c>
      <c r="AD1354" s="55" t="n">
        <f aca="false">IF(AND(C1353=C1354,AA1353=AA1354-1),AB1353,"")</f>
        <v>1</v>
      </c>
      <c r="AE1354" s="55" t="n">
        <f aca="false">IF(AND(C1353=C1354,AA1353=AA1354-1),AC1353,"")</f>
        <v>1</v>
      </c>
      <c r="AF1354" s="55" t="n">
        <f aca="false">IF(AA1354=1,"",IF(AND(AB1354=1,AD1354&lt;&gt;1),1,0))</f>
        <v>0</v>
      </c>
      <c r="AG1354" s="55" t="n">
        <f aca="false">IF(AA1354=1,"",IF(AND(AC1354=1,AE1354&lt;&gt;1),1,0))</f>
        <v>0</v>
      </c>
      <c r="AH1354" s="60" t="str">
        <f aca="false">IF(AND(E1354&gt;0,AA1354&lt;2,NOT(AND(C1355=C1354,AA1355=AA1354+1))),INDEX(DATAS,AA1354+1),"")</f>
        <v/>
      </c>
      <c r="AI1354" s="60" t="str">
        <f aca="false">IF(AND(AC1354=1,AA1354&lt;2),IF(AND(C1355=C1354,AA1355=AA1354+1),IF(AC1355=1,"",INDEX(DATAS,AA1354+1)),INDEX(DATAS,AA1354+1)),"")</f>
        <v/>
      </c>
    </row>
    <row r="1355" customFormat="false" ht="15" hidden="false" customHeight="false" outlineLevel="0" collapsed="false">
      <c r="A1355" s="60" t="n">
        <v>46309</v>
      </c>
      <c r="B1355" s="0" t="n">
        <v>10</v>
      </c>
      <c r="C1355" s="0" t="n">
        <v>4560</v>
      </c>
      <c r="D1355" s="0" t="n">
        <v>216</v>
      </c>
      <c r="E1355" s="0" t="n">
        <v>2</v>
      </c>
      <c r="F1355" s="55" t="s">
        <v>611</v>
      </c>
      <c r="H1355" s="0" t="n">
        <v>20</v>
      </c>
      <c r="I1355" s="55" t="s">
        <v>157</v>
      </c>
      <c r="J1355" s="0" t="n">
        <v>132</v>
      </c>
      <c r="K1355" s="0" t="n">
        <v>69</v>
      </c>
      <c r="L1355" s="0" t="n">
        <v>84</v>
      </c>
      <c r="M1355" s="0" t="n">
        <v>785.65</v>
      </c>
      <c r="N1355" s="0" t="n">
        <v>51.8</v>
      </c>
      <c r="O1355" s="0" t="n">
        <v>40.84</v>
      </c>
      <c r="P1355" s="0" t="n">
        <v>5.59</v>
      </c>
      <c r="Q1355" s="0" t="n">
        <v>3.97</v>
      </c>
      <c r="R1355" s="0" t="n">
        <v>4878</v>
      </c>
      <c r="S1355" s="0" t="n">
        <v>9857</v>
      </c>
      <c r="T1355" s="0" t="n">
        <v>58.55</v>
      </c>
      <c r="U1355" s="0" t="n">
        <v>1328</v>
      </c>
      <c r="V1355" s="0" t="n">
        <v>3</v>
      </c>
      <c r="W1355" s="60" t="n">
        <v>46226</v>
      </c>
      <c r="X1355" s="55" t="n">
        <f aca="false">IF(I1355="Male",0,1)</f>
        <v>1</v>
      </c>
      <c r="Y1355" s="55" t="n">
        <f aca="false">IF(OR(I1355="DNB",I1355="Dry DNB"),1,0)</f>
        <v>0</v>
      </c>
      <c r="Z1355" s="55" t="n">
        <f aca="false">IF(ISNUMBER(W1355),A1355-W1355,"")</f>
        <v>83</v>
      </c>
      <c r="AA1355" s="55" t="n">
        <f aca="false">MATCH(A1355,DATAS,0)</f>
        <v>1</v>
      </c>
      <c r="AB1355" s="55" t="n">
        <f aca="false">IF(AND(E1355&gt;0,OR(AND(B1355&gt;=1,B1355&lt;=6),B1355=10)),1,0)</f>
        <v>1</v>
      </c>
      <c r="AC1355" s="55" t="n">
        <f aca="false">IF(AND(E1355&gt;0,B1355=10),1,0)</f>
        <v>1</v>
      </c>
      <c r="AD1355" s="0" t="str">
        <f aca="false">IF(AND(C1354=C1355,AA1354=AA1355-1),AB1354,"")</f>
        <v/>
      </c>
      <c r="AE1355" s="0" t="str">
        <f aca="false">IF(AND(C1354=C1355,AA1354=AA1355-1),AC1354,"")</f>
        <v/>
      </c>
      <c r="AF1355" s="0" t="str">
        <f aca="false">IF(AA1355=1,"",IF(AND(AB1355=1,AD1355&lt;&gt;1),1,0))</f>
        <v/>
      </c>
      <c r="AG1355" s="0" t="str">
        <f aca="false">IF(AA1355=1,"",IF(AND(AC1355=1,AE1355&lt;&gt;1),1,0))</f>
        <v/>
      </c>
      <c r="AH1355" s="60" t="str">
        <f aca="false">IF(AND(E1355&gt;0,AA1355&lt;2,NOT(AND(C1356=C1355,AA1356=AA1355+1))),INDEX(DATAS,AA1355+1),"")</f>
        <v/>
      </c>
      <c r="AI1355" s="60" t="str">
        <f aca="false">IF(AND(AC1355=1,AA1355&lt;2),IF(AND(C1356=C1355,AA1356=AA1355+1),IF(AC1356=1,"",INDEX(DATAS,AA1355+1)),INDEX(DATAS,AA1355+1)),"")</f>
        <v/>
      </c>
    </row>
    <row r="1356" customFormat="false" ht="15" hidden="false" customHeight="false" outlineLevel="0" collapsed="false">
      <c r="A1356" s="60" t="n">
        <v>46310</v>
      </c>
      <c r="B1356" s="0" t="n">
        <v>10</v>
      </c>
      <c r="C1356" s="0" t="n">
        <v>4560</v>
      </c>
      <c r="D1356" s="0" t="n">
        <v>217</v>
      </c>
      <c r="E1356" s="0" t="n">
        <v>2</v>
      </c>
      <c r="F1356" s="55" t="s">
        <v>611</v>
      </c>
      <c r="H1356" s="0" t="n">
        <v>22</v>
      </c>
      <c r="I1356" s="55" t="s">
        <v>157</v>
      </c>
      <c r="J1356" s="0" t="n">
        <v>132</v>
      </c>
      <c r="K1356" s="0" t="n">
        <v>69</v>
      </c>
      <c r="L1356" s="0" t="n">
        <v>85</v>
      </c>
      <c r="M1356" s="0" t="n">
        <v>785.65</v>
      </c>
      <c r="N1356" s="0" t="n">
        <v>51.8</v>
      </c>
      <c r="O1356" s="0" t="n">
        <v>40.84</v>
      </c>
      <c r="P1356" s="0" t="n">
        <v>5.59</v>
      </c>
      <c r="Q1356" s="0" t="n">
        <v>3.97</v>
      </c>
      <c r="T1356" s="0" t="n">
        <v>58.55</v>
      </c>
      <c r="U1356" s="0" t="n">
        <v>1329</v>
      </c>
      <c r="V1356" s="0" t="n">
        <v>3</v>
      </c>
      <c r="W1356" s="60" t="n">
        <v>46226</v>
      </c>
      <c r="X1356" s="55" t="n">
        <f aca="false">IF(I1356="Male",0,1)</f>
        <v>1</v>
      </c>
      <c r="Y1356" s="55" t="n">
        <f aca="false">IF(OR(I1356="DNB",I1356="Dry DNB"),1,0)</f>
        <v>0</v>
      </c>
      <c r="Z1356" s="55" t="n">
        <f aca="false">IF(ISNUMBER(W1356),A1356-W1356,"")</f>
        <v>84</v>
      </c>
      <c r="AA1356" s="55" t="n">
        <f aca="false">MATCH(A1356,DATAS,0)</f>
        <v>2</v>
      </c>
      <c r="AB1356" s="55" t="n">
        <f aca="false">IF(AND(E1356&gt;0,OR(AND(B1356&gt;=1,B1356&lt;=6),B1356=10)),1,0)</f>
        <v>1</v>
      </c>
      <c r="AC1356" s="55" t="n">
        <f aca="false">IF(AND(E1356&gt;0,B1356=10),1,0)</f>
        <v>1</v>
      </c>
      <c r="AD1356" s="55" t="n">
        <f aca="false">IF(AND(C1355=C1356,AA1355=AA1356-1),AB1355,"")</f>
        <v>1</v>
      </c>
      <c r="AE1356" s="55" t="n">
        <f aca="false">IF(AND(C1355=C1356,AA1355=AA1356-1),AC1355,"")</f>
        <v>1</v>
      </c>
      <c r="AF1356" s="55" t="n">
        <f aca="false">IF(AA1356=1,"",IF(AND(AB1356=1,AD1356&lt;&gt;1),1,0))</f>
        <v>0</v>
      </c>
      <c r="AG1356" s="55" t="n">
        <f aca="false">IF(AA1356=1,"",IF(AND(AC1356=1,AE1356&lt;&gt;1),1,0))</f>
        <v>0</v>
      </c>
      <c r="AH1356" s="60" t="str">
        <f aca="false">IF(AND(E1356&gt;0,AA1356&lt;2,NOT(AND(C1357=C1356,AA1357=AA1356+1))),INDEX(DATAS,AA1356+1),"")</f>
        <v/>
      </c>
      <c r="AI1356" s="60" t="str">
        <f aca="false">IF(AND(AC1356=1,AA1356&lt;2),IF(AND(C1357=C1356,AA1357=AA1356+1),IF(AC1357=1,"",INDEX(DATAS,AA1356+1)),INDEX(DATAS,AA1356+1)),"")</f>
        <v/>
      </c>
    </row>
    <row r="1357" customFormat="false" ht="15" hidden="false" customHeight="false" outlineLevel="0" collapsed="false">
      <c r="A1357" s="60" t="n">
        <v>46309</v>
      </c>
      <c r="B1357" s="0" t="n">
        <v>7</v>
      </c>
      <c r="C1357" s="0" t="n">
        <v>4562</v>
      </c>
      <c r="D1357" s="0" t="n">
        <v>268</v>
      </c>
      <c r="E1357" s="0" t="n">
        <v>2</v>
      </c>
      <c r="F1357" s="55" t="s">
        <v>611</v>
      </c>
      <c r="I1357" s="55" t="s">
        <v>162</v>
      </c>
      <c r="J1357" s="0" t="n">
        <v>94</v>
      </c>
      <c r="K1357" s="0" t="n">
        <v>94</v>
      </c>
      <c r="L1357" s="0" t="n">
        <v>245</v>
      </c>
      <c r="M1357" s="0" t="n">
        <v>488.72</v>
      </c>
      <c r="N1357" s="0" t="n">
        <v>40.99</v>
      </c>
      <c r="O1357" s="0" t="n">
        <v>32.93</v>
      </c>
      <c r="P1357" s="0" t="n">
        <v>4.69</v>
      </c>
      <c r="Q1357" s="0" t="n">
        <v>3.79</v>
      </c>
      <c r="R1357" s="0" t="n">
        <v>2967</v>
      </c>
      <c r="S1357" s="0" t="n">
        <v>6418</v>
      </c>
      <c r="T1357" s="0" t="n">
        <v>34.15</v>
      </c>
      <c r="U1357" s="0" t="n">
        <v>1328</v>
      </c>
      <c r="V1357" s="0" t="n">
        <v>1</v>
      </c>
      <c r="W1357" s="60" t="n">
        <v>46065</v>
      </c>
      <c r="X1357" s="55" t="n">
        <f aca="false">IF(I1357="Male",0,1)</f>
        <v>1</v>
      </c>
      <c r="Y1357" s="55" t="n">
        <f aca="false">IF(OR(I1357="DNB",I1357="Dry DNB"),1,0)</f>
        <v>0</v>
      </c>
      <c r="Z1357" s="55" t="n">
        <f aca="false">IF(ISNUMBER(W1357),A1357-W1357,"")</f>
        <v>244</v>
      </c>
      <c r="AA1357" s="55" t="n">
        <f aca="false">MATCH(A1357,DATAS,0)</f>
        <v>1</v>
      </c>
      <c r="AB1357" s="55" t="n">
        <f aca="false">IF(AND(E1357&gt;0,OR(AND(B1357&gt;=1,B1357&lt;=6),B1357=10)),1,0)</f>
        <v>0</v>
      </c>
      <c r="AC1357" s="55" t="n">
        <f aca="false">IF(AND(E1357&gt;0,B1357=10),1,0)</f>
        <v>0</v>
      </c>
      <c r="AD1357" s="0" t="str">
        <f aca="false">IF(AND(C1356=C1357,AA1356=AA1357-1),AB1356,"")</f>
        <v/>
      </c>
      <c r="AE1357" s="0" t="str">
        <f aca="false">IF(AND(C1356=C1357,AA1356=AA1357-1),AC1356,"")</f>
        <v/>
      </c>
      <c r="AF1357" s="0" t="str">
        <f aca="false">IF(AA1357=1,"",IF(AND(AB1357=1,AD1357&lt;&gt;1),1,0))</f>
        <v/>
      </c>
      <c r="AG1357" s="0" t="str">
        <f aca="false">IF(AA1357=1,"",IF(AND(AC1357=1,AE1357&lt;&gt;1),1,0))</f>
        <v/>
      </c>
      <c r="AH1357" s="60" t="str">
        <f aca="false">IF(AND(E1357&gt;0,AA1357&lt;2,NOT(AND(C1358=C1357,AA1358=AA1357+1))),INDEX(DATAS,AA1357+1),"")</f>
        <v/>
      </c>
      <c r="AI1357" s="60" t="str">
        <f aca="false">IF(AND(AC1357=1,AA1357&lt;2),IF(AND(C1358=C1357,AA1358=AA1357+1),IF(AC1358=1,"",INDEX(DATAS,AA1357+1)),INDEX(DATAS,AA1357+1)),"")</f>
        <v/>
      </c>
    </row>
    <row r="1358" customFormat="false" ht="15" hidden="false" customHeight="false" outlineLevel="0" collapsed="false">
      <c r="A1358" s="60" t="n">
        <v>46310</v>
      </c>
      <c r="B1358" s="0" t="n">
        <v>14</v>
      </c>
      <c r="C1358" s="0" t="n">
        <v>4562</v>
      </c>
      <c r="D1358" s="0" t="n">
        <v>268</v>
      </c>
      <c r="E1358" s="0" t="n">
        <v>2</v>
      </c>
      <c r="F1358" s="55" t="s">
        <v>611</v>
      </c>
      <c r="I1358" s="55" t="s">
        <v>162</v>
      </c>
      <c r="J1358" s="0" t="n">
        <v>94</v>
      </c>
      <c r="K1358" s="0" t="n">
        <v>94</v>
      </c>
      <c r="L1358" s="0" t="n">
        <v>246</v>
      </c>
      <c r="M1358" s="0" t="n">
        <v>488.72</v>
      </c>
      <c r="N1358" s="0" t="n">
        <v>40.99</v>
      </c>
      <c r="O1358" s="0" t="n">
        <v>32.93</v>
      </c>
      <c r="P1358" s="0" t="n">
        <v>4.69</v>
      </c>
      <c r="Q1358" s="0" t="n">
        <v>3.79</v>
      </c>
      <c r="T1358" s="0" t="n">
        <v>34.15</v>
      </c>
      <c r="U1358" s="0" t="n">
        <v>1329</v>
      </c>
      <c r="V1358" s="0" t="n">
        <v>1</v>
      </c>
      <c r="W1358" s="60" t="n">
        <v>46065</v>
      </c>
      <c r="X1358" s="55" t="n">
        <f aca="false">IF(I1358="Male",0,1)</f>
        <v>1</v>
      </c>
      <c r="Y1358" s="55" t="n">
        <f aca="false">IF(OR(I1358="DNB",I1358="Dry DNB"),1,0)</f>
        <v>0</v>
      </c>
      <c r="Z1358" s="55" t="n">
        <f aca="false">IF(ISNUMBER(W1358),A1358-W1358,"")</f>
        <v>245</v>
      </c>
      <c r="AA1358" s="55" t="n">
        <f aca="false">MATCH(A1358,DATAS,0)</f>
        <v>2</v>
      </c>
      <c r="AB1358" s="55" t="n">
        <f aca="false">IF(AND(E1358&gt;0,OR(AND(B1358&gt;=1,B1358&lt;=6),B1358=10)),1,0)</f>
        <v>0</v>
      </c>
      <c r="AC1358" s="55" t="n">
        <f aca="false">IF(AND(E1358&gt;0,B1358=10),1,0)</f>
        <v>0</v>
      </c>
      <c r="AD1358" s="55" t="n">
        <f aca="false">IF(AND(C1357=C1358,AA1357=AA1358-1),AB1357,"")</f>
        <v>0</v>
      </c>
      <c r="AE1358" s="55" t="n">
        <f aca="false">IF(AND(C1357=C1358,AA1357=AA1358-1),AC1357,"")</f>
        <v>0</v>
      </c>
      <c r="AF1358" s="55" t="n">
        <f aca="false">IF(AA1358=1,"",IF(AND(AB1358=1,AD1358&lt;&gt;1),1,0))</f>
        <v>0</v>
      </c>
      <c r="AG1358" s="55" t="n">
        <f aca="false">IF(AA1358=1,"",IF(AND(AC1358=1,AE1358&lt;&gt;1),1,0))</f>
        <v>0</v>
      </c>
      <c r="AH1358" s="60" t="str">
        <f aca="false">IF(AND(E1358&gt;0,AA1358&lt;2,NOT(AND(C1359=C1358,AA1359=AA1358+1))),INDEX(DATAS,AA1358+1),"")</f>
        <v/>
      </c>
      <c r="AI1358" s="60" t="str">
        <f aca="false">IF(AND(AC1358=1,AA1358&lt;2),IF(AND(C1359=C1358,AA1359=AA1358+1),IF(AC1359=1,"",INDEX(DATAS,AA1358+1)),INDEX(DATAS,AA1358+1)),"")</f>
        <v/>
      </c>
    </row>
    <row r="1359" customFormat="false" ht="15" hidden="false" customHeight="false" outlineLevel="0" collapsed="false">
      <c r="A1359" s="60" t="n">
        <v>46309</v>
      </c>
      <c r="B1359" s="0" t="n">
        <v>2</v>
      </c>
      <c r="C1359" s="0" t="n">
        <v>4563</v>
      </c>
      <c r="D1359" s="0" t="n">
        <v>153</v>
      </c>
      <c r="E1359" s="0" t="n">
        <v>2</v>
      </c>
      <c r="F1359" s="55" t="s">
        <v>612</v>
      </c>
      <c r="G1359" s="0" t="n">
        <v>54.3</v>
      </c>
      <c r="H1359" s="0" t="n">
        <v>54</v>
      </c>
      <c r="I1359" s="55" t="s">
        <v>157</v>
      </c>
      <c r="J1359" s="0" t="n">
        <v>104</v>
      </c>
      <c r="K1359" s="0" t="n">
        <v>69</v>
      </c>
      <c r="L1359" s="0" t="n">
        <v>49</v>
      </c>
      <c r="M1359" s="0" t="n">
        <v>1107.55</v>
      </c>
      <c r="N1359" s="0" t="n">
        <v>41.38</v>
      </c>
      <c r="O1359" s="0" t="n">
        <v>25.35</v>
      </c>
      <c r="P1359" s="0" t="n">
        <v>2.84</v>
      </c>
      <c r="Q1359" s="0" t="n">
        <v>3.05</v>
      </c>
      <c r="R1359" s="0" t="n">
        <v>5470</v>
      </c>
      <c r="S1359" s="0" t="n">
        <v>11431</v>
      </c>
      <c r="T1359" s="0" t="n">
        <v>60</v>
      </c>
      <c r="U1359" s="0" t="n">
        <v>1326</v>
      </c>
      <c r="V1359" s="0" t="n">
        <v>2</v>
      </c>
      <c r="W1359" s="60" t="n">
        <v>46226</v>
      </c>
      <c r="X1359" s="55" t="n">
        <f aca="false">IF(I1359="Male",0,1)</f>
        <v>1</v>
      </c>
      <c r="Y1359" s="55" t="n">
        <f aca="false">IF(OR(I1359="DNB",I1359="Dry DNB"),1,0)</f>
        <v>0</v>
      </c>
      <c r="Z1359" s="55" t="n">
        <f aca="false">IF(ISNUMBER(W1359),A1359-W1359,"")</f>
        <v>83</v>
      </c>
      <c r="AA1359" s="55" t="n">
        <f aca="false">MATCH(A1359,DATAS,0)</f>
        <v>1</v>
      </c>
      <c r="AB1359" s="55" t="n">
        <f aca="false">IF(AND(E1359&gt;0,OR(AND(B1359&gt;=1,B1359&lt;=6),B1359=10)),1,0)</f>
        <v>1</v>
      </c>
      <c r="AC1359" s="55" t="n">
        <f aca="false">IF(AND(E1359&gt;0,B1359=10),1,0)</f>
        <v>0</v>
      </c>
      <c r="AD1359" s="0" t="str">
        <f aca="false">IF(AND(C1358=C1359,AA1358=AA1359-1),AB1358,"")</f>
        <v/>
      </c>
      <c r="AE1359" s="0" t="str">
        <f aca="false">IF(AND(C1358=C1359,AA1358=AA1359-1),AC1358,"")</f>
        <v/>
      </c>
      <c r="AF1359" s="0" t="str">
        <f aca="false">IF(AA1359=1,"",IF(AND(AB1359=1,AD1359&lt;&gt;1),1,0))</f>
        <v/>
      </c>
      <c r="AG1359" s="0" t="str">
        <f aca="false">IF(AA1359=1,"",IF(AND(AC1359=1,AE1359&lt;&gt;1),1,0))</f>
        <v/>
      </c>
      <c r="AH1359" s="60" t="str">
        <f aca="false">IF(AND(E1359&gt;0,AA1359&lt;2,NOT(AND(C1360=C1359,AA1360=AA1359+1))),INDEX(DATAS,AA1359+1),"")</f>
        <v/>
      </c>
      <c r="AI1359" s="60" t="str">
        <f aca="false">IF(AND(AC1359=1,AA1359&lt;2),IF(AND(C1360=C1359,AA1360=AA1359+1),IF(AC1360=1,"",INDEX(DATAS,AA1359+1)),INDEX(DATAS,AA1359+1)),"")</f>
        <v/>
      </c>
    </row>
    <row r="1360" customFormat="false" ht="15" hidden="false" customHeight="false" outlineLevel="0" collapsed="false">
      <c r="A1360" s="60" t="n">
        <v>46310</v>
      </c>
      <c r="B1360" s="0" t="n">
        <v>2</v>
      </c>
      <c r="C1360" s="0" t="n">
        <v>4563</v>
      </c>
      <c r="D1360" s="0" t="n">
        <v>154</v>
      </c>
      <c r="E1360" s="0" t="n">
        <v>2</v>
      </c>
      <c r="F1360" s="55" t="s">
        <v>612</v>
      </c>
      <c r="G1360" s="0" t="n">
        <v>59.2</v>
      </c>
      <c r="H1360" s="0" t="n">
        <v>54</v>
      </c>
      <c r="I1360" s="55" t="s">
        <v>157</v>
      </c>
      <c r="J1360" s="0" t="n">
        <v>104</v>
      </c>
      <c r="K1360" s="0" t="n">
        <v>69</v>
      </c>
      <c r="L1360" s="0" t="n">
        <v>50</v>
      </c>
      <c r="M1360" s="0" t="n">
        <v>1107.55</v>
      </c>
      <c r="N1360" s="0" t="n">
        <v>41.38</v>
      </c>
      <c r="O1360" s="0" t="n">
        <v>25.35</v>
      </c>
      <c r="P1360" s="0" t="n">
        <v>2.84</v>
      </c>
      <c r="Q1360" s="0" t="n">
        <v>3.05</v>
      </c>
      <c r="T1360" s="0" t="n">
        <v>60</v>
      </c>
      <c r="U1360" s="0" t="n">
        <v>1327</v>
      </c>
      <c r="V1360" s="0" t="n">
        <v>2</v>
      </c>
      <c r="W1360" s="60" t="n">
        <v>46226</v>
      </c>
      <c r="X1360" s="55" t="n">
        <f aca="false">IF(I1360="Male",0,1)</f>
        <v>1</v>
      </c>
      <c r="Y1360" s="55" t="n">
        <f aca="false">IF(OR(I1360="DNB",I1360="Dry DNB"),1,0)</f>
        <v>0</v>
      </c>
      <c r="Z1360" s="55" t="n">
        <f aca="false">IF(ISNUMBER(W1360),A1360-W1360,"")</f>
        <v>84</v>
      </c>
      <c r="AA1360" s="55" t="n">
        <f aca="false">MATCH(A1360,DATAS,0)</f>
        <v>2</v>
      </c>
      <c r="AB1360" s="55" t="n">
        <f aca="false">IF(AND(E1360&gt;0,OR(AND(B1360&gt;=1,B1360&lt;=6),B1360=10)),1,0)</f>
        <v>1</v>
      </c>
      <c r="AC1360" s="55" t="n">
        <f aca="false">IF(AND(E1360&gt;0,B1360=10),1,0)</f>
        <v>0</v>
      </c>
      <c r="AD1360" s="55" t="n">
        <f aca="false">IF(AND(C1359=C1360,AA1359=AA1360-1),AB1359,"")</f>
        <v>1</v>
      </c>
      <c r="AE1360" s="55" t="n">
        <f aca="false">IF(AND(C1359=C1360,AA1359=AA1360-1),AC1359,"")</f>
        <v>0</v>
      </c>
      <c r="AF1360" s="55" t="n">
        <f aca="false">IF(AA1360=1,"",IF(AND(AB1360=1,AD1360&lt;&gt;1),1,0))</f>
        <v>0</v>
      </c>
      <c r="AG1360" s="55" t="n">
        <f aca="false">IF(AA1360=1,"",IF(AND(AC1360=1,AE1360&lt;&gt;1),1,0))</f>
        <v>0</v>
      </c>
      <c r="AH1360" s="60" t="str">
        <f aca="false">IF(AND(E1360&gt;0,AA1360&lt;2,NOT(AND(C1361=C1360,AA1361=AA1360+1))),INDEX(DATAS,AA1360+1),"")</f>
        <v/>
      </c>
      <c r="AI1360" s="60" t="str">
        <f aca="false">IF(AND(AC1360=1,AA1360&lt;2),IF(AND(C1361=C1360,AA1361=AA1360+1),IF(AC1361=1,"",INDEX(DATAS,AA1360+1)),INDEX(DATAS,AA1360+1)),"")</f>
        <v/>
      </c>
    </row>
    <row r="1361" customFormat="false" ht="15" hidden="false" customHeight="false" outlineLevel="0" collapsed="false">
      <c r="A1361" s="60" t="n">
        <v>46309</v>
      </c>
      <c r="B1361" s="0" t="n">
        <v>5</v>
      </c>
      <c r="C1361" s="0" t="n">
        <v>4564</v>
      </c>
      <c r="D1361" s="0" t="n">
        <v>119</v>
      </c>
      <c r="E1361" s="0" t="n">
        <v>2</v>
      </c>
      <c r="F1361" s="55" t="s">
        <v>612</v>
      </c>
      <c r="G1361" s="0" t="n">
        <v>48.7</v>
      </c>
      <c r="H1361" s="0" t="n">
        <v>44</v>
      </c>
      <c r="I1361" s="55" t="s">
        <v>177</v>
      </c>
      <c r="J1361" s="0" t="n">
        <v>119</v>
      </c>
      <c r="K1361" s="0" t="n">
        <v>71</v>
      </c>
      <c r="M1361" s="0" t="n">
        <v>577.32</v>
      </c>
      <c r="N1361" s="0" t="n">
        <v>32.81</v>
      </c>
      <c r="O1361" s="0" t="n">
        <v>19.83</v>
      </c>
      <c r="P1361" s="0" t="n">
        <v>3.77</v>
      </c>
      <c r="Q1361" s="0" t="n">
        <v>3.05</v>
      </c>
      <c r="R1361" s="0" t="n">
        <v>3641</v>
      </c>
      <c r="S1361" s="0" t="n">
        <v>7371</v>
      </c>
      <c r="T1361" s="0" t="n">
        <v>41.7</v>
      </c>
      <c r="U1361" s="0" t="n">
        <v>1326</v>
      </c>
      <c r="V1361" s="0" t="n">
        <v>1</v>
      </c>
      <c r="X1361" s="55" t="n">
        <f aca="false">IF(I1361="Male",0,1)</f>
        <v>1</v>
      </c>
      <c r="Y1361" s="55" t="n">
        <f aca="false">IF(OR(I1361="DNB",I1361="Dry DNB"),1,0)</f>
        <v>0</v>
      </c>
      <c r="Z1361" s="0" t="str">
        <f aca="false">IF(ISNUMBER(W1361),A1361-W1361,"")</f>
        <v/>
      </c>
      <c r="AA1361" s="55" t="n">
        <f aca="false">MATCH(A1361,DATAS,0)</f>
        <v>1</v>
      </c>
      <c r="AB1361" s="55" t="n">
        <f aca="false">IF(AND(E1361&gt;0,OR(AND(B1361&gt;=1,B1361&lt;=6),B1361=10)),1,0)</f>
        <v>1</v>
      </c>
      <c r="AC1361" s="55" t="n">
        <f aca="false">IF(AND(E1361&gt;0,B1361=10),1,0)</f>
        <v>0</v>
      </c>
      <c r="AD1361" s="0" t="str">
        <f aca="false">IF(AND(C1360=C1361,AA1360=AA1361-1),AB1360,"")</f>
        <v/>
      </c>
      <c r="AE1361" s="0" t="str">
        <f aca="false">IF(AND(C1360=C1361,AA1360=AA1361-1),AC1360,"")</f>
        <v/>
      </c>
      <c r="AF1361" s="0" t="str">
        <f aca="false">IF(AA1361=1,"",IF(AND(AB1361=1,AD1361&lt;&gt;1),1,0))</f>
        <v/>
      </c>
      <c r="AG1361" s="0" t="str">
        <f aca="false">IF(AA1361=1,"",IF(AND(AC1361=1,AE1361&lt;&gt;1),1,0))</f>
        <v/>
      </c>
      <c r="AH1361" s="60" t="str">
        <f aca="false">IF(AND(E1361&gt;0,AA1361&lt;2,NOT(AND(C1362=C1361,AA1362=AA1361+1))),INDEX(DATAS,AA1361+1),"")</f>
        <v/>
      </c>
      <c r="AI1361" s="60" t="str">
        <f aca="false">IF(AND(AC1361=1,AA1361&lt;2),IF(AND(C1362=C1361,AA1362=AA1361+1),IF(AC1362=1,"",INDEX(DATAS,AA1361+1)),INDEX(DATAS,AA1361+1)),"")</f>
        <v/>
      </c>
    </row>
    <row r="1362" customFormat="false" ht="15" hidden="false" customHeight="false" outlineLevel="0" collapsed="false">
      <c r="A1362" s="60" t="n">
        <v>46310</v>
      </c>
      <c r="B1362" s="0" t="n">
        <v>5</v>
      </c>
      <c r="C1362" s="0" t="n">
        <v>4564</v>
      </c>
      <c r="D1362" s="0" t="n">
        <v>120</v>
      </c>
      <c r="E1362" s="0" t="n">
        <v>2</v>
      </c>
      <c r="F1362" s="55" t="s">
        <v>612</v>
      </c>
      <c r="G1362" s="0" t="n">
        <v>45.7</v>
      </c>
      <c r="H1362" s="0" t="n">
        <v>44</v>
      </c>
      <c r="I1362" s="55" t="s">
        <v>187</v>
      </c>
      <c r="J1362" s="0" t="n">
        <v>120</v>
      </c>
      <c r="K1362" s="0" t="n">
        <v>71</v>
      </c>
      <c r="M1362" s="0" t="n">
        <v>577.32</v>
      </c>
      <c r="N1362" s="0" t="n">
        <v>32.81</v>
      </c>
      <c r="O1362" s="0" t="n">
        <v>19.83</v>
      </c>
      <c r="P1362" s="0" t="n">
        <v>3.77</v>
      </c>
      <c r="Q1362" s="0" t="n">
        <v>3.05</v>
      </c>
      <c r="T1362" s="0" t="n">
        <v>41.7</v>
      </c>
      <c r="U1362" s="0" t="n">
        <v>1327</v>
      </c>
      <c r="V1362" s="0" t="n">
        <v>2</v>
      </c>
      <c r="W1362" s="60" t="n">
        <v>46310</v>
      </c>
      <c r="X1362" s="55" t="n">
        <f aca="false">IF(I1362="Male",0,1)</f>
        <v>1</v>
      </c>
      <c r="Y1362" s="55" t="n">
        <f aca="false">IF(OR(I1362="DNB",I1362="Dry DNB"),1,0)</f>
        <v>0</v>
      </c>
      <c r="Z1362" s="55" t="n">
        <f aca="false">IF(ISNUMBER(W1362),A1362-W1362,"")</f>
        <v>0</v>
      </c>
      <c r="AA1362" s="55" t="n">
        <f aca="false">MATCH(A1362,DATAS,0)</f>
        <v>2</v>
      </c>
      <c r="AB1362" s="55" t="n">
        <f aca="false">IF(AND(E1362&gt;0,OR(AND(B1362&gt;=1,B1362&lt;=6),B1362=10)),1,0)</f>
        <v>1</v>
      </c>
      <c r="AC1362" s="55" t="n">
        <f aca="false">IF(AND(E1362&gt;0,B1362=10),1,0)</f>
        <v>0</v>
      </c>
      <c r="AD1362" s="55" t="n">
        <f aca="false">IF(AND(C1361=C1362,AA1361=AA1362-1),AB1361,"")</f>
        <v>1</v>
      </c>
      <c r="AE1362" s="55" t="n">
        <f aca="false">IF(AND(C1361=C1362,AA1361=AA1362-1),AC1361,"")</f>
        <v>0</v>
      </c>
      <c r="AF1362" s="55" t="n">
        <f aca="false">IF(AA1362=1,"",IF(AND(AB1362=1,AD1362&lt;&gt;1),1,0))</f>
        <v>0</v>
      </c>
      <c r="AG1362" s="55" t="n">
        <f aca="false">IF(AA1362=1,"",IF(AND(AC1362=1,AE1362&lt;&gt;1),1,0))</f>
        <v>0</v>
      </c>
      <c r="AH1362" s="60" t="str">
        <f aca="false">IF(AND(E1362&gt;0,AA1362&lt;2,NOT(AND(C1363=C1362,AA1363=AA1362+1))),INDEX(DATAS,AA1362+1),"")</f>
        <v/>
      </c>
      <c r="AI1362" s="60" t="str">
        <f aca="false">IF(AND(AC1362=1,AA1362&lt;2),IF(AND(C1363=C1362,AA1363=AA1362+1),IF(AC1363=1,"",INDEX(DATAS,AA1362+1)),INDEX(DATAS,AA1362+1)),"")</f>
        <v/>
      </c>
    </row>
    <row r="1363" customFormat="false" ht="15" hidden="false" customHeight="false" outlineLevel="0" collapsed="false">
      <c r="A1363" s="60" t="n">
        <v>46309</v>
      </c>
      <c r="B1363" s="0" t="n">
        <v>5</v>
      </c>
      <c r="C1363" s="0" t="n">
        <v>4567</v>
      </c>
      <c r="D1363" s="0" t="n">
        <v>258</v>
      </c>
      <c r="E1363" s="0" t="n">
        <v>2</v>
      </c>
      <c r="F1363" s="55" t="s">
        <v>613</v>
      </c>
      <c r="G1363" s="0" t="n">
        <v>42.9</v>
      </c>
      <c r="H1363" s="0" t="n">
        <v>37</v>
      </c>
      <c r="I1363" s="55" t="s">
        <v>157</v>
      </c>
      <c r="J1363" s="0" t="n">
        <v>69</v>
      </c>
      <c r="K1363" s="0" t="n">
        <v>69</v>
      </c>
      <c r="L1363" s="0" t="n">
        <v>189</v>
      </c>
      <c r="M1363" s="0" t="n">
        <v>862.21</v>
      </c>
      <c r="N1363" s="0" t="n">
        <v>63.29</v>
      </c>
      <c r="O1363" s="0" t="n">
        <v>48.36</v>
      </c>
      <c r="P1363" s="0" t="n">
        <v>3.67</v>
      </c>
      <c r="Q1363" s="0" t="n">
        <v>4.06</v>
      </c>
      <c r="R1363" s="0" t="n">
        <v>6165</v>
      </c>
      <c r="S1363" s="0" t="n">
        <v>11156</v>
      </c>
      <c r="T1363" s="0" t="n">
        <v>67.95</v>
      </c>
      <c r="U1363" s="0" t="n">
        <v>1323</v>
      </c>
      <c r="V1363" s="0" t="n">
        <v>1</v>
      </c>
      <c r="W1363" s="60" t="n">
        <v>46121</v>
      </c>
      <c r="X1363" s="55" t="n">
        <f aca="false">IF(I1363="Male",0,1)</f>
        <v>1</v>
      </c>
      <c r="Y1363" s="55" t="n">
        <f aca="false">IF(OR(I1363="DNB",I1363="Dry DNB"),1,0)</f>
        <v>0</v>
      </c>
      <c r="Z1363" s="55" t="n">
        <f aca="false">IF(ISNUMBER(W1363),A1363-W1363,"")</f>
        <v>188</v>
      </c>
      <c r="AA1363" s="55" t="n">
        <f aca="false">MATCH(A1363,DATAS,0)</f>
        <v>1</v>
      </c>
      <c r="AB1363" s="55" t="n">
        <f aca="false">IF(AND(E1363&gt;0,OR(AND(B1363&gt;=1,B1363&lt;=6),B1363=10)),1,0)</f>
        <v>1</v>
      </c>
      <c r="AC1363" s="55" t="n">
        <f aca="false">IF(AND(E1363&gt;0,B1363=10),1,0)</f>
        <v>0</v>
      </c>
      <c r="AD1363" s="0" t="str">
        <f aca="false">IF(AND(C1362=C1363,AA1362=AA1363-1),AB1362,"")</f>
        <v/>
      </c>
      <c r="AE1363" s="0" t="str">
        <f aca="false">IF(AND(C1362=C1363,AA1362=AA1363-1),AC1362,"")</f>
        <v/>
      </c>
      <c r="AF1363" s="0" t="str">
        <f aca="false">IF(AA1363=1,"",IF(AND(AB1363=1,AD1363&lt;&gt;1),1,0))</f>
        <v/>
      </c>
      <c r="AG1363" s="0" t="str">
        <f aca="false">IF(AA1363=1,"",IF(AND(AC1363=1,AE1363&lt;&gt;1),1,0))</f>
        <v/>
      </c>
      <c r="AH1363" s="60" t="str">
        <f aca="false">IF(AND(E1363&gt;0,AA1363&lt;2,NOT(AND(C1364=C1363,AA1364=AA1363+1))),INDEX(DATAS,AA1363+1),"")</f>
        <v/>
      </c>
      <c r="AI1363" s="60" t="str">
        <f aca="false">IF(AND(AC1363=1,AA1363&lt;2),IF(AND(C1364=C1363,AA1364=AA1363+1),IF(AC1364=1,"",INDEX(DATAS,AA1363+1)),INDEX(DATAS,AA1363+1)),"")</f>
        <v/>
      </c>
    </row>
    <row r="1364" customFormat="false" ht="15" hidden="false" customHeight="false" outlineLevel="0" collapsed="false">
      <c r="A1364" s="60" t="n">
        <v>46310</v>
      </c>
      <c r="B1364" s="0" t="n">
        <v>5</v>
      </c>
      <c r="C1364" s="0" t="n">
        <v>4567</v>
      </c>
      <c r="D1364" s="0" t="n">
        <v>259</v>
      </c>
      <c r="E1364" s="0" t="n">
        <v>2</v>
      </c>
      <c r="F1364" s="55" t="s">
        <v>613</v>
      </c>
      <c r="G1364" s="0" t="n">
        <v>44</v>
      </c>
      <c r="H1364" s="0" t="n">
        <v>38</v>
      </c>
      <c r="I1364" s="55" t="s">
        <v>157</v>
      </c>
      <c r="J1364" s="0" t="n">
        <v>69</v>
      </c>
      <c r="K1364" s="0" t="n">
        <v>69</v>
      </c>
      <c r="L1364" s="0" t="n">
        <v>190</v>
      </c>
      <c r="M1364" s="0" t="n">
        <v>862.21</v>
      </c>
      <c r="N1364" s="0" t="n">
        <v>63.29</v>
      </c>
      <c r="O1364" s="0" t="n">
        <v>48.36</v>
      </c>
      <c r="P1364" s="0" t="n">
        <v>3.67</v>
      </c>
      <c r="Q1364" s="0" t="n">
        <v>4.06</v>
      </c>
      <c r="T1364" s="0" t="n">
        <v>67.95</v>
      </c>
      <c r="U1364" s="0" t="n">
        <v>1324</v>
      </c>
      <c r="V1364" s="0" t="n">
        <v>1</v>
      </c>
      <c r="W1364" s="60" t="n">
        <v>46121</v>
      </c>
      <c r="X1364" s="55" t="n">
        <f aca="false">IF(I1364="Male",0,1)</f>
        <v>1</v>
      </c>
      <c r="Y1364" s="55" t="n">
        <f aca="false">IF(OR(I1364="DNB",I1364="Dry DNB"),1,0)</f>
        <v>0</v>
      </c>
      <c r="Z1364" s="55" t="n">
        <f aca="false">IF(ISNUMBER(W1364),A1364-W1364,"")</f>
        <v>189</v>
      </c>
      <c r="AA1364" s="55" t="n">
        <f aca="false">MATCH(A1364,DATAS,0)</f>
        <v>2</v>
      </c>
      <c r="AB1364" s="55" t="n">
        <f aca="false">IF(AND(E1364&gt;0,OR(AND(B1364&gt;=1,B1364&lt;=6),B1364=10)),1,0)</f>
        <v>1</v>
      </c>
      <c r="AC1364" s="55" t="n">
        <f aca="false">IF(AND(E1364&gt;0,B1364=10),1,0)</f>
        <v>0</v>
      </c>
      <c r="AD1364" s="55" t="n">
        <f aca="false">IF(AND(C1363=C1364,AA1363=AA1364-1),AB1363,"")</f>
        <v>1</v>
      </c>
      <c r="AE1364" s="55" t="n">
        <f aca="false">IF(AND(C1363=C1364,AA1363=AA1364-1),AC1363,"")</f>
        <v>0</v>
      </c>
      <c r="AF1364" s="55" t="n">
        <f aca="false">IF(AA1364=1,"",IF(AND(AB1364=1,AD1364&lt;&gt;1),1,0))</f>
        <v>0</v>
      </c>
      <c r="AG1364" s="55" t="n">
        <f aca="false">IF(AA1364=1,"",IF(AND(AC1364=1,AE1364&lt;&gt;1),1,0))</f>
        <v>0</v>
      </c>
      <c r="AH1364" s="60" t="str">
        <f aca="false">IF(AND(E1364&gt;0,AA1364&lt;2,NOT(AND(C1365=C1364,AA1365=AA1364+1))),INDEX(DATAS,AA1364+1),"")</f>
        <v/>
      </c>
      <c r="AI1364" s="60" t="str">
        <f aca="false">IF(AND(AC1364=1,AA1364&lt;2),IF(AND(C1365=C1364,AA1365=AA1364+1),IF(AC1365=1,"",INDEX(DATAS,AA1364+1)),INDEX(DATAS,AA1364+1)),"")</f>
        <v/>
      </c>
    </row>
    <row r="1365" customFormat="false" ht="15" hidden="false" customHeight="false" outlineLevel="0" collapsed="false">
      <c r="A1365" s="60" t="n">
        <v>46309</v>
      </c>
      <c r="B1365" s="0" t="n">
        <v>14</v>
      </c>
      <c r="C1365" s="0" t="n">
        <v>4571</v>
      </c>
      <c r="D1365" s="0" t="n">
        <v>290</v>
      </c>
      <c r="E1365" s="0" t="n">
        <v>2</v>
      </c>
      <c r="F1365" s="55" t="s">
        <v>614</v>
      </c>
      <c r="I1365" s="55" t="s">
        <v>162</v>
      </c>
      <c r="J1365" s="0" t="n">
        <v>67</v>
      </c>
      <c r="K1365" s="0" t="n">
        <v>67</v>
      </c>
      <c r="L1365" s="0" t="n">
        <v>266</v>
      </c>
      <c r="M1365" s="0" t="n">
        <v>1064.66</v>
      </c>
      <c r="N1365" s="0" t="n">
        <v>36.13</v>
      </c>
      <c r="O1365" s="0" t="n">
        <v>41.59</v>
      </c>
      <c r="P1365" s="0" t="n">
        <v>2.81</v>
      </c>
      <c r="Q1365" s="0" t="n">
        <v>4.01</v>
      </c>
      <c r="R1365" s="0" t="n">
        <v>4978</v>
      </c>
      <c r="S1365" s="0" t="n">
        <v>8973</v>
      </c>
      <c r="T1365" s="0" t="n">
        <v>52.95</v>
      </c>
      <c r="U1365" s="0" t="n">
        <v>1322</v>
      </c>
      <c r="V1365" s="0" t="n">
        <v>1</v>
      </c>
      <c r="W1365" s="60" t="n">
        <v>46044</v>
      </c>
      <c r="X1365" s="55" t="n">
        <f aca="false">IF(I1365="Male",0,1)</f>
        <v>1</v>
      </c>
      <c r="Y1365" s="55" t="n">
        <f aca="false">IF(OR(I1365="DNB",I1365="Dry DNB"),1,0)</f>
        <v>0</v>
      </c>
      <c r="Z1365" s="55" t="n">
        <f aca="false">IF(ISNUMBER(W1365),A1365-W1365,"")</f>
        <v>265</v>
      </c>
      <c r="AA1365" s="55" t="n">
        <f aca="false">MATCH(A1365,DATAS,0)</f>
        <v>1</v>
      </c>
      <c r="AB1365" s="55" t="n">
        <f aca="false">IF(AND(E1365&gt;0,OR(AND(B1365&gt;=1,B1365&lt;=6),B1365=10)),1,0)</f>
        <v>0</v>
      </c>
      <c r="AC1365" s="55" t="n">
        <f aca="false">IF(AND(E1365&gt;0,B1365=10),1,0)</f>
        <v>0</v>
      </c>
      <c r="AD1365" s="0" t="str">
        <f aca="false">IF(AND(C1364=C1365,AA1364=AA1365-1),AB1364,"")</f>
        <v/>
      </c>
      <c r="AE1365" s="0" t="str">
        <f aca="false">IF(AND(C1364=C1365,AA1364=AA1365-1),AC1364,"")</f>
        <v/>
      </c>
      <c r="AF1365" s="0" t="str">
        <f aca="false">IF(AA1365=1,"",IF(AND(AB1365=1,AD1365&lt;&gt;1),1,0))</f>
        <v/>
      </c>
      <c r="AG1365" s="0" t="str">
        <f aca="false">IF(AA1365=1,"",IF(AND(AC1365=1,AE1365&lt;&gt;1),1,0))</f>
        <v/>
      </c>
      <c r="AH1365" s="60" t="str">
        <f aca="false">IF(AND(E1365&gt;0,AA1365&lt;2,NOT(AND(C1366=C1365,AA1366=AA1365+1))),INDEX(DATAS,AA1365+1),"")</f>
        <v/>
      </c>
      <c r="AI1365" s="60" t="str">
        <f aca="false">IF(AND(AC1365=1,AA1365&lt;2),IF(AND(C1366=C1365,AA1366=AA1365+1),IF(AC1366=1,"",INDEX(DATAS,AA1365+1)),INDEX(DATAS,AA1365+1)),"")</f>
        <v/>
      </c>
    </row>
    <row r="1366" customFormat="false" ht="15" hidden="false" customHeight="false" outlineLevel="0" collapsed="false">
      <c r="A1366" s="60" t="n">
        <v>46310</v>
      </c>
      <c r="B1366" s="0" t="n">
        <v>14</v>
      </c>
      <c r="C1366" s="0" t="n">
        <v>4571</v>
      </c>
      <c r="D1366" s="0" t="n">
        <v>290</v>
      </c>
      <c r="E1366" s="0" t="n">
        <v>2</v>
      </c>
      <c r="F1366" s="55" t="s">
        <v>614</v>
      </c>
      <c r="I1366" s="55" t="s">
        <v>162</v>
      </c>
      <c r="J1366" s="0" t="n">
        <v>67</v>
      </c>
      <c r="K1366" s="0" t="n">
        <v>67</v>
      </c>
      <c r="L1366" s="0" t="n">
        <v>267</v>
      </c>
      <c r="M1366" s="0" t="n">
        <v>1064.66</v>
      </c>
      <c r="N1366" s="0" t="n">
        <v>36.13</v>
      </c>
      <c r="O1366" s="0" t="n">
        <v>41.59</v>
      </c>
      <c r="P1366" s="0" t="n">
        <v>2.81</v>
      </c>
      <c r="Q1366" s="0" t="n">
        <v>4.01</v>
      </c>
      <c r="T1366" s="0" t="n">
        <v>52.95</v>
      </c>
      <c r="U1366" s="0" t="n">
        <v>1323</v>
      </c>
      <c r="V1366" s="0" t="n">
        <v>1</v>
      </c>
      <c r="W1366" s="60" t="n">
        <v>46044</v>
      </c>
      <c r="X1366" s="55" t="n">
        <f aca="false">IF(I1366="Male",0,1)</f>
        <v>1</v>
      </c>
      <c r="Y1366" s="55" t="n">
        <f aca="false">IF(OR(I1366="DNB",I1366="Dry DNB"),1,0)</f>
        <v>0</v>
      </c>
      <c r="Z1366" s="55" t="n">
        <f aca="false">IF(ISNUMBER(W1366),A1366-W1366,"")</f>
        <v>266</v>
      </c>
      <c r="AA1366" s="55" t="n">
        <f aca="false">MATCH(A1366,DATAS,0)</f>
        <v>2</v>
      </c>
      <c r="AB1366" s="55" t="n">
        <f aca="false">IF(AND(E1366&gt;0,OR(AND(B1366&gt;=1,B1366&lt;=6),B1366=10)),1,0)</f>
        <v>0</v>
      </c>
      <c r="AC1366" s="55" t="n">
        <f aca="false">IF(AND(E1366&gt;0,B1366=10),1,0)</f>
        <v>0</v>
      </c>
      <c r="AD1366" s="55" t="n">
        <f aca="false">IF(AND(C1365=C1366,AA1365=AA1366-1),AB1365,"")</f>
        <v>0</v>
      </c>
      <c r="AE1366" s="55" t="n">
        <f aca="false">IF(AND(C1365=C1366,AA1365=AA1366-1),AC1365,"")</f>
        <v>0</v>
      </c>
      <c r="AF1366" s="55" t="n">
        <f aca="false">IF(AA1366=1,"",IF(AND(AB1366=1,AD1366&lt;&gt;1),1,0))</f>
        <v>0</v>
      </c>
      <c r="AG1366" s="55" t="n">
        <f aca="false">IF(AA1366=1,"",IF(AND(AC1366=1,AE1366&lt;&gt;1),1,0))</f>
        <v>0</v>
      </c>
      <c r="AH1366" s="60" t="str">
        <f aca="false">IF(AND(E1366&gt;0,AA1366&lt;2,NOT(AND(C1367=C1366,AA1367=AA1366+1))),INDEX(DATAS,AA1366+1),"")</f>
        <v/>
      </c>
      <c r="AI1366" s="60" t="str">
        <f aca="false">IF(AND(AC1366=1,AA1366&lt;2),IF(AND(C1367=C1366,AA1367=AA1366+1),IF(AC1367=1,"",INDEX(DATAS,AA1366+1)),INDEX(DATAS,AA1366+1)),"")</f>
        <v/>
      </c>
    </row>
    <row r="1367" customFormat="false" ht="15" hidden="false" customHeight="false" outlineLevel="0" collapsed="false">
      <c r="A1367" s="60" t="n">
        <v>46309</v>
      </c>
      <c r="B1367" s="0" t="n">
        <v>3</v>
      </c>
      <c r="C1367" s="0" t="n">
        <v>4572</v>
      </c>
      <c r="D1367" s="0" t="n">
        <v>186</v>
      </c>
      <c r="E1367" s="0" t="n">
        <v>2</v>
      </c>
      <c r="F1367" s="55" t="s">
        <v>615</v>
      </c>
      <c r="G1367" s="0" t="n">
        <v>54.2</v>
      </c>
      <c r="H1367" s="0" t="n">
        <v>56</v>
      </c>
      <c r="I1367" s="55" t="s">
        <v>157</v>
      </c>
      <c r="J1367" s="0" t="n">
        <v>137</v>
      </c>
      <c r="K1367" s="0" t="n">
        <v>67</v>
      </c>
      <c r="L1367" s="0" t="n">
        <v>49</v>
      </c>
      <c r="M1367" s="0" t="n">
        <v>428.43</v>
      </c>
      <c r="N1367" s="0" t="n">
        <v>47.94</v>
      </c>
      <c r="O1367" s="0" t="n">
        <v>18.43</v>
      </c>
      <c r="P1367" s="0" t="n">
        <v>3.73</v>
      </c>
      <c r="Q1367" s="0" t="n">
        <v>3.06</v>
      </c>
      <c r="R1367" s="0" t="n">
        <v>5060</v>
      </c>
      <c r="S1367" s="0" t="n">
        <v>11056</v>
      </c>
      <c r="T1367" s="0" t="n">
        <v>56.3</v>
      </c>
      <c r="U1367" s="0" t="n">
        <v>1321</v>
      </c>
      <c r="V1367" s="0" t="n">
        <v>3</v>
      </c>
      <c r="W1367" s="60" t="n">
        <v>46261</v>
      </c>
      <c r="X1367" s="55" t="n">
        <f aca="false">IF(I1367="Male",0,1)</f>
        <v>1</v>
      </c>
      <c r="Y1367" s="55" t="n">
        <f aca="false">IF(OR(I1367="DNB",I1367="Dry DNB"),1,0)</f>
        <v>0</v>
      </c>
      <c r="Z1367" s="55" t="n">
        <f aca="false">IF(ISNUMBER(W1367),A1367-W1367,"")</f>
        <v>48</v>
      </c>
      <c r="AA1367" s="55" t="n">
        <f aca="false">MATCH(A1367,DATAS,0)</f>
        <v>1</v>
      </c>
      <c r="AB1367" s="55" t="n">
        <f aca="false">IF(AND(E1367&gt;0,OR(AND(B1367&gt;=1,B1367&lt;=6),B1367=10)),1,0)</f>
        <v>1</v>
      </c>
      <c r="AC1367" s="55" t="n">
        <f aca="false">IF(AND(E1367&gt;0,B1367=10),1,0)</f>
        <v>0</v>
      </c>
      <c r="AD1367" s="0" t="str">
        <f aca="false">IF(AND(C1366=C1367,AA1366=AA1367-1),AB1366,"")</f>
        <v/>
      </c>
      <c r="AE1367" s="0" t="str">
        <f aca="false">IF(AND(C1366=C1367,AA1366=AA1367-1),AC1366,"")</f>
        <v/>
      </c>
      <c r="AF1367" s="0" t="str">
        <f aca="false">IF(AA1367=1,"",IF(AND(AB1367=1,AD1367&lt;&gt;1),1,0))</f>
        <v/>
      </c>
      <c r="AG1367" s="0" t="str">
        <f aca="false">IF(AA1367=1,"",IF(AND(AC1367=1,AE1367&lt;&gt;1),1,0))</f>
        <v/>
      </c>
      <c r="AH1367" s="60" t="str">
        <f aca="false">IF(AND(E1367&gt;0,AA1367&lt;2,NOT(AND(C1368=C1367,AA1368=AA1367+1))),INDEX(DATAS,AA1367+1),"")</f>
        <v/>
      </c>
      <c r="AI1367" s="60" t="str">
        <f aca="false">IF(AND(AC1367=1,AA1367&lt;2),IF(AND(C1368=C1367,AA1368=AA1367+1),IF(AC1368=1,"",INDEX(DATAS,AA1367+1)),INDEX(DATAS,AA1367+1)),"")</f>
        <v/>
      </c>
    </row>
    <row r="1368" customFormat="false" ht="15" hidden="false" customHeight="false" outlineLevel="0" collapsed="false">
      <c r="A1368" s="60" t="n">
        <v>46310</v>
      </c>
      <c r="B1368" s="0" t="n">
        <v>3</v>
      </c>
      <c r="C1368" s="0" t="n">
        <v>4572</v>
      </c>
      <c r="D1368" s="0" t="n">
        <v>187</v>
      </c>
      <c r="E1368" s="0" t="n">
        <v>2</v>
      </c>
      <c r="F1368" s="55" t="s">
        <v>615</v>
      </c>
      <c r="G1368" s="0" t="n">
        <v>56.4</v>
      </c>
      <c r="H1368" s="0" t="n">
        <v>56</v>
      </c>
      <c r="I1368" s="55" t="s">
        <v>157</v>
      </c>
      <c r="J1368" s="0" t="n">
        <v>137</v>
      </c>
      <c r="K1368" s="0" t="n">
        <v>67</v>
      </c>
      <c r="L1368" s="0" t="n">
        <v>50</v>
      </c>
      <c r="M1368" s="0" t="n">
        <v>428.43</v>
      </c>
      <c r="N1368" s="0" t="n">
        <v>47.94</v>
      </c>
      <c r="O1368" s="0" t="n">
        <v>18.43</v>
      </c>
      <c r="P1368" s="0" t="n">
        <v>3.73</v>
      </c>
      <c r="Q1368" s="0" t="n">
        <v>3.06</v>
      </c>
      <c r="T1368" s="0" t="n">
        <v>56.3</v>
      </c>
      <c r="U1368" s="0" t="n">
        <v>1322</v>
      </c>
      <c r="V1368" s="0" t="n">
        <v>3</v>
      </c>
      <c r="W1368" s="60" t="n">
        <v>46261</v>
      </c>
      <c r="X1368" s="55" t="n">
        <f aca="false">IF(I1368="Male",0,1)</f>
        <v>1</v>
      </c>
      <c r="Y1368" s="55" t="n">
        <f aca="false">IF(OR(I1368="DNB",I1368="Dry DNB"),1,0)</f>
        <v>0</v>
      </c>
      <c r="Z1368" s="55" t="n">
        <f aca="false">IF(ISNUMBER(W1368),A1368-W1368,"")</f>
        <v>49</v>
      </c>
      <c r="AA1368" s="55" t="n">
        <f aca="false">MATCH(A1368,DATAS,0)</f>
        <v>2</v>
      </c>
      <c r="AB1368" s="55" t="n">
        <f aca="false">IF(AND(E1368&gt;0,OR(AND(B1368&gt;=1,B1368&lt;=6),B1368=10)),1,0)</f>
        <v>1</v>
      </c>
      <c r="AC1368" s="55" t="n">
        <f aca="false">IF(AND(E1368&gt;0,B1368=10),1,0)</f>
        <v>0</v>
      </c>
      <c r="AD1368" s="55" t="n">
        <f aca="false">IF(AND(C1367=C1368,AA1367=AA1368-1),AB1367,"")</f>
        <v>1</v>
      </c>
      <c r="AE1368" s="55" t="n">
        <f aca="false">IF(AND(C1367=C1368,AA1367=AA1368-1),AC1367,"")</f>
        <v>0</v>
      </c>
      <c r="AF1368" s="55" t="n">
        <f aca="false">IF(AA1368=1,"",IF(AND(AB1368=1,AD1368&lt;&gt;1),1,0))</f>
        <v>0</v>
      </c>
      <c r="AG1368" s="55" t="n">
        <f aca="false">IF(AA1368=1,"",IF(AND(AC1368=1,AE1368&lt;&gt;1),1,0))</f>
        <v>0</v>
      </c>
      <c r="AH1368" s="60" t="str">
        <f aca="false">IF(AND(E1368&gt;0,AA1368&lt;2,NOT(AND(C1369=C1368,AA1369=AA1368+1))),INDEX(DATAS,AA1368+1),"")</f>
        <v/>
      </c>
      <c r="AI1368" s="60" t="str">
        <f aca="false">IF(AND(AC1368=1,AA1368&lt;2),IF(AND(C1369=C1368,AA1369=AA1368+1),IF(AC1369=1,"",INDEX(DATAS,AA1368+1)),INDEX(DATAS,AA1368+1)),"")</f>
        <v/>
      </c>
    </row>
    <row r="1369" customFormat="false" ht="15" hidden="false" customHeight="false" outlineLevel="0" collapsed="false">
      <c r="A1369" s="60" t="n">
        <v>46309</v>
      </c>
      <c r="B1369" s="0" t="n">
        <v>3</v>
      </c>
      <c r="C1369" s="0" t="n">
        <v>4573</v>
      </c>
      <c r="D1369" s="0" t="n">
        <v>106</v>
      </c>
      <c r="E1369" s="0" t="n">
        <v>2</v>
      </c>
      <c r="F1369" s="55" t="s">
        <v>615</v>
      </c>
      <c r="G1369" s="0" t="n">
        <v>57.8</v>
      </c>
      <c r="H1369" s="0" t="n">
        <v>59</v>
      </c>
      <c r="I1369" s="55" t="s">
        <v>187</v>
      </c>
      <c r="J1369" s="0" t="n">
        <v>106</v>
      </c>
      <c r="K1369" s="0" t="n">
        <v>64</v>
      </c>
      <c r="M1369" s="0" t="n">
        <v>155.85</v>
      </c>
      <c r="N1369" s="0" t="n">
        <v>53.31</v>
      </c>
      <c r="O1369" s="0" t="n">
        <v>29.47</v>
      </c>
      <c r="P1369" s="0" t="n">
        <v>4.52</v>
      </c>
      <c r="Q1369" s="0" t="n">
        <v>3.29</v>
      </c>
      <c r="R1369" s="0" t="n">
        <v>5585</v>
      </c>
      <c r="S1369" s="0" t="n">
        <v>11279</v>
      </c>
      <c r="T1369" s="0" t="n">
        <v>59.8</v>
      </c>
      <c r="U1369" s="0" t="n">
        <v>1321</v>
      </c>
      <c r="V1369" s="0" t="n">
        <v>2</v>
      </c>
      <c r="W1369" s="60" t="n">
        <v>46268</v>
      </c>
      <c r="X1369" s="55" t="n">
        <f aca="false">IF(I1369="Male",0,1)</f>
        <v>1</v>
      </c>
      <c r="Y1369" s="55" t="n">
        <f aca="false">IF(OR(I1369="DNB",I1369="Dry DNB"),1,0)</f>
        <v>0</v>
      </c>
      <c r="Z1369" s="55" t="n">
        <f aca="false">IF(ISNUMBER(W1369),A1369-W1369,"")</f>
        <v>41</v>
      </c>
      <c r="AA1369" s="55" t="n">
        <f aca="false">MATCH(A1369,DATAS,0)</f>
        <v>1</v>
      </c>
      <c r="AB1369" s="55" t="n">
        <f aca="false">IF(AND(E1369&gt;0,OR(AND(B1369&gt;=1,B1369&lt;=6),B1369=10)),1,0)</f>
        <v>1</v>
      </c>
      <c r="AC1369" s="55" t="n">
        <f aca="false">IF(AND(E1369&gt;0,B1369=10),1,0)</f>
        <v>0</v>
      </c>
      <c r="AD1369" s="0" t="str">
        <f aca="false">IF(AND(C1368=C1369,AA1368=AA1369-1),AB1368,"")</f>
        <v/>
      </c>
      <c r="AE1369" s="0" t="str">
        <f aca="false">IF(AND(C1368=C1369,AA1368=AA1369-1),AC1368,"")</f>
        <v/>
      </c>
      <c r="AF1369" s="0" t="str">
        <f aca="false">IF(AA1369=1,"",IF(AND(AB1369=1,AD1369&lt;&gt;1),1,0))</f>
        <v/>
      </c>
      <c r="AG1369" s="0" t="str">
        <f aca="false">IF(AA1369=1,"",IF(AND(AC1369=1,AE1369&lt;&gt;1),1,0))</f>
        <v/>
      </c>
      <c r="AH1369" s="60" t="str">
        <f aca="false">IF(AND(E1369&gt;0,AA1369&lt;2,NOT(AND(C1370=C1369,AA1370=AA1369+1))),INDEX(DATAS,AA1369+1),"")</f>
        <v/>
      </c>
      <c r="AI1369" s="60" t="str">
        <f aca="false">IF(AND(AC1369=1,AA1369&lt;2),IF(AND(C1370=C1369,AA1370=AA1369+1),IF(AC1370=1,"",INDEX(DATAS,AA1369+1)),INDEX(DATAS,AA1369+1)),"")</f>
        <v/>
      </c>
    </row>
    <row r="1370" customFormat="false" ht="15" hidden="false" customHeight="false" outlineLevel="0" collapsed="false">
      <c r="A1370" s="60" t="n">
        <v>46310</v>
      </c>
      <c r="B1370" s="0" t="n">
        <v>3</v>
      </c>
      <c r="C1370" s="0" t="n">
        <v>4573</v>
      </c>
      <c r="D1370" s="0" t="n">
        <v>107</v>
      </c>
      <c r="E1370" s="0" t="n">
        <v>2</v>
      </c>
      <c r="F1370" s="55" t="s">
        <v>615</v>
      </c>
      <c r="G1370" s="0" t="n">
        <v>62.8</v>
      </c>
      <c r="H1370" s="0" t="n">
        <v>60</v>
      </c>
      <c r="I1370" s="55" t="s">
        <v>187</v>
      </c>
      <c r="J1370" s="0" t="n">
        <v>107</v>
      </c>
      <c r="K1370" s="0" t="n">
        <v>64</v>
      </c>
      <c r="M1370" s="0" t="n">
        <v>155.85</v>
      </c>
      <c r="N1370" s="0" t="n">
        <v>53.31</v>
      </c>
      <c r="O1370" s="0" t="n">
        <v>29.47</v>
      </c>
      <c r="P1370" s="0" t="n">
        <v>4.52</v>
      </c>
      <c r="Q1370" s="0" t="n">
        <v>3.29</v>
      </c>
      <c r="T1370" s="0" t="n">
        <v>59.8</v>
      </c>
      <c r="U1370" s="0" t="n">
        <v>1322</v>
      </c>
      <c r="V1370" s="0" t="n">
        <v>2</v>
      </c>
      <c r="W1370" s="60" t="n">
        <v>46268</v>
      </c>
      <c r="X1370" s="55" t="n">
        <f aca="false">IF(I1370="Male",0,1)</f>
        <v>1</v>
      </c>
      <c r="Y1370" s="55" t="n">
        <f aca="false">IF(OR(I1370="DNB",I1370="Dry DNB"),1,0)</f>
        <v>0</v>
      </c>
      <c r="Z1370" s="55" t="n">
        <f aca="false">IF(ISNUMBER(W1370),A1370-W1370,"")</f>
        <v>42</v>
      </c>
      <c r="AA1370" s="55" t="n">
        <f aca="false">MATCH(A1370,DATAS,0)</f>
        <v>2</v>
      </c>
      <c r="AB1370" s="55" t="n">
        <f aca="false">IF(AND(E1370&gt;0,OR(AND(B1370&gt;=1,B1370&lt;=6),B1370=10)),1,0)</f>
        <v>1</v>
      </c>
      <c r="AC1370" s="55" t="n">
        <f aca="false">IF(AND(E1370&gt;0,B1370=10),1,0)</f>
        <v>0</v>
      </c>
      <c r="AD1370" s="55" t="n">
        <f aca="false">IF(AND(C1369=C1370,AA1369=AA1370-1),AB1369,"")</f>
        <v>1</v>
      </c>
      <c r="AE1370" s="55" t="n">
        <f aca="false">IF(AND(C1369=C1370,AA1369=AA1370-1),AC1369,"")</f>
        <v>0</v>
      </c>
      <c r="AF1370" s="55" t="n">
        <f aca="false">IF(AA1370=1,"",IF(AND(AB1370=1,AD1370&lt;&gt;1),1,0))</f>
        <v>0</v>
      </c>
      <c r="AG1370" s="55" t="n">
        <f aca="false">IF(AA1370=1,"",IF(AND(AC1370=1,AE1370&lt;&gt;1),1,0))</f>
        <v>0</v>
      </c>
      <c r="AH1370" s="60" t="str">
        <f aca="false">IF(AND(E1370&gt;0,AA1370&lt;2,NOT(AND(C1371=C1370,AA1371=AA1370+1))),INDEX(DATAS,AA1370+1),"")</f>
        <v/>
      </c>
      <c r="AI1370" s="60" t="str">
        <f aca="false">IF(AND(AC1370=1,AA1370&lt;2),IF(AND(C1371=C1370,AA1371=AA1370+1),IF(AC1371=1,"",INDEX(DATAS,AA1370+1)),INDEX(DATAS,AA1370+1)),"")</f>
        <v/>
      </c>
    </row>
    <row r="1371" customFormat="false" ht="15" hidden="false" customHeight="false" outlineLevel="0" collapsed="false">
      <c r="A1371" s="60" t="n">
        <v>46309</v>
      </c>
      <c r="B1371" s="0" t="n">
        <v>2</v>
      </c>
      <c r="C1371" s="0" t="n">
        <v>4574</v>
      </c>
      <c r="D1371" s="0" t="n">
        <v>86</v>
      </c>
      <c r="E1371" s="0" t="n">
        <v>2</v>
      </c>
      <c r="F1371" s="55" t="s">
        <v>616</v>
      </c>
      <c r="G1371" s="0" t="n">
        <v>54</v>
      </c>
      <c r="H1371" s="0" t="n">
        <v>53</v>
      </c>
      <c r="I1371" s="55" t="s">
        <v>187</v>
      </c>
      <c r="J1371" s="0" t="n">
        <v>86</v>
      </c>
      <c r="K1371" s="0" t="n">
        <v>65</v>
      </c>
      <c r="M1371" s="0" t="n">
        <v>394.69</v>
      </c>
      <c r="N1371" s="0" t="n">
        <v>42.82</v>
      </c>
      <c r="O1371" s="0" t="n">
        <v>30.31</v>
      </c>
      <c r="P1371" s="0" t="n">
        <v>3.58</v>
      </c>
      <c r="Q1371" s="0" t="n">
        <v>3.1</v>
      </c>
      <c r="R1371" s="0" t="n">
        <v>4677</v>
      </c>
      <c r="S1371" s="0" t="n">
        <v>9402</v>
      </c>
      <c r="U1371" s="0" t="n">
        <v>1320</v>
      </c>
      <c r="V1371" s="0" t="n">
        <v>1</v>
      </c>
      <c r="W1371" s="60" t="n">
        <v>46289</v>
      </c>
      <c r="X1371" s="55" t="n">
        <f aca="false">IF(I1371="Male",0,1)</f>
        <v>1</v>
      </c>
      <c r="Y1371" s="55" t="n">
        <f aca="false">IF(OR(I1371="DNB",I1371="Dry DNB"),1,0)</f>
        <v>0</v>
      </c>
      <c r="Z1371" s="55" t="n">
        <f aca="false">IF(ISNUMBER(W1371),A1371-W1371,"")</f>
        <v>20</v>
      </c>
      <c r="AA1371" s="55" t="n">
        <f aca="false">MATCH(A1371,DATAS,0)</f>
        <v>1</v>
      </c>
      <c r="AB1371" s="55" t="n">
        <f aca="false">IF(AND(E1371&gt;0,OR(AND(B1371&gt;=1,B1371&lt;=6),B1371=10)),1,0)</f>
        <v>1</v>
      </c>
      <c r="AC1371" s="55" t="n">
        <f aca="false">IF(AND(E1371&gt;0,B1371=10),1,0)</f>
        <v>0</v>
      </c>
      <c r="AD1371" s="0" t="str">
        <f aca="false">IF(AND(C1370=C1371,AA1370=AA1371-1),AB1370,"")</f>
        <v/>
      </c>
      <c r="AE1371" s="0" t="str">
        <f aca="false">IF(AND(C1370=C1371,AA1370=AA1371-1),AC1370,"")</f>
        <v/>
      </c>
      <c r="AF1371" s="0" t="str">
        <f aca="false">IF(AA1371=1,"",IF(AND(AB1371=1,AD1371&lt;&gt;1),1,0))</f>
        <v/>
      </c>
      <c r="AG1371" s="0" t="str">
        <f aca="false">IF(AA1371=1,"",IF(AND(AC1371=1,AE1371&lt;&gt;1),1,0))</f>
        <v/>
      </c>
      <c r="AH1371" s="60" t="str">
        <f aca="false">IF(AND(E1371&gt;0,AA1371&lt;2,NOT(AND(C1372=C1371,AA1372=AA1371+1))),INDEX(DATAS,AA1371+1),"")</f>
        <v/>
      </c>
      <c r="AI1371" s="60" t="str">
        <f aca="false">IF(AND(AC1371=1,AA1371&lt;2),IF(AND(C1372=C1371,AA1372=AA1371+1),IF(AC1372=1,"",INDEX(DATAS,AA1371+1)),INDEX(DATAS,AA1371+1)),"")</f>
        <v/>
      </c>
    </row>
    <row r="1372" customFormat="false" ht="15" hidden="false" customHeight="false" outlineLevel="0" collapsed="false">
      <c r="A1372" s="60" t="n">
        <v>46310</v>
      </c>
      <c r="B1372" s="0" t="n">
        <v>2</v>
      </c>
      <c r="C1372" s="0" t="n">
        <v>4574</v>
      </c>
      <c r="D1372" s="0" t="n">
        <v>87</v>
      </c>
      <c r="E1372" s="0" t="n">
        <v>2</v>
      </c>
      <c r="F1372" s="55" t="s">
        <v>616</v>
      </c>
      <c r="G1372" s="0" t="n">
        <v>52.9</v>
      </c>
      <c r="H1372" s="0" t="n">
        <v>52</v>
      </c>
      <c r="I1372" s="55" t="s">
        <v>187</v>
      </c>
      <c r="J1372" s="0" t="n">
        <v>87</v>
      </c>
      <c r="K1372" s="0" t="n">
        <v>65</v>
      </c>
      <c r="M1372" s="0" t="n">
        <v>394.69</v>
      </c>
      <c r="N1372" s="0" t="n">
        <v>42.82</v>
      </c>
      <c r="O1372" s="0" t="n">
        <v>30.31</v>
      </c>
      <c r="P1372" s="0" t="n">
        <v>3.58</v>
      </c>
      <c r="Q1372" s="0" t="n">
        <v>3.1</v>
      </c>
      <c r="U1372" s="0" t="n">
        <v>1321</v>
      </c>
      <c r="V1372" s="0" t="n">
        <v>1</v>
      </c>
      <c r="W1372" s="60" t="n">
        <v>46289</v>
      </c>
      <c r="X1372" s="55" t="n">
        <f aca="false">IF(I1372="Male",0,1)</f>
        <v>1</v>
      </c>
      <c r="Y1372" s="55" t="n">
        <f aca="false">IF(OR(I1372="DNB",I1372="Dry DNB"),1,0)</f>
        <v>0</v>
      </c>
      <c r="Z1372" s="55" t="n">
        <f aca="false">IF(ISNUMBER(W1372),A1372-W1372,"")</f>
        <v>21</v>
      </c>
      <c r="AA1372" s="55" t="n">
        <f aca="false">MATCH(A1372,DATAS,0)</f>
        <v>2</v>
      </c>
      <c r="AB1372" s="55" t="n">
        <f aca="false">IF(AND(E1372&gt;0,OR(AND(B1372&gt;=1,B1372&lt;=6),B1372=10)),1,0)</f>
        <v>1</v>
      </c>
      <c r="AC1372" s="55" t="n">
        <f aca="false">IF(AND(E1372&gt;0,B1372=10),1,0)</f>
        <v>0</v>
      </c>
      <c r="AD1372" s="55" t="n">
        <f aca="false">IF(AND(C1371=C1372,AA1371=AA1372-1),AB1371,"")</f>
        <v>1</v>
      </c>
      <c r="AE1372" s="55" t="n">
        <f aca="false">IF(AND(C1371=C1372,AA1371=AA1372-1),AC1371,"")</f>
        <v>0</v>
      </c>
      <c r="AF1372" s="55" t="n">
        <f aca="false">IF(AA1372=1,"",IF(AND(AB1372=1,AD1372&lt;&gt;1),1,0))</f>
        <v>0</v>
      </c>
      <c r="AG1372" s="55" t="n">
        <f aca="false">IF(AA1372=1,"",IF(AND(AC1372=1,AE1372&lt;&gt;1),1,0))</f>
        <v>0</v>
      </c>
      <c r="AH1372" s="60" t="str">
        <f aca="false">IF(AND(E1372&gt;0,AA1372&lt;2,NOT(AND(C1373=C1372,AA1373=AA1372+1))),INDEX(DATAS,AA1372+1),"")</f>
        <v/>
      </c>
      <c r="AI1372" s="60" t="str">
        <f aca="false">IF(AND(AC1372=1,AA1372&lt;2),IF(AND(C1373=C1372,AA1373=AA1372+1),IF(AC1373=1,"",INDEX(DATAS,AA1372+1)),INDEX(DATAS,AA1372+1)),"")</f>
        <v/>
      </c>
    </row>
    <row r="1373" customFormat="false" ht="15" hidden="false" customHeight="false" outlineLevel="0" collapsed="false">
      <c r="A1373" s="60" t="n">
        <v>46309</v>
      </c>
      <c r="B1373" s="0" t="n">
        <v>3</v>
      </c>
      <c r="C1373" s="0" t="n">
        <v>4575</v>
      </c>
      <c r="D1373" s="0" t="n">
        <v>210</v>
      </c>
      <c r="E1373" s="0" t="n">
        <v>2</v>
      </c>
      <c r="F1373" s="55" t="s">
        <v>616</v>
      </c>
      <c r="G1373" s="0" t="n">
        <v>60.1</v>
      </c>
      <c r="H1373" s="0" t="n">
        <v>58</v>
      </c>
      <c r="I1373" s="55" t="s">
        <v>157</v>
      </c>
      <c r="J1373" s="0" t="n">
        <v>63</v>
      </c>
      <c r="K1373" s="0" t="n">
        <v>63</v>
      </c>
      <c r="L1373" s="0" t="n">
        <v>147</v>
      </c>
      <c r="M1373" s="0" t="n">
        <v>901.48</v>
      </c>
      <c r="N1373" s="0" t="n">
        <v>55.55</v>
      </c>
      <c r="O1373" s="0" t="n">
        <v>29.05</v>
      </c>
      <c r="P1373" s="0" t="n">
        <v>4.3</v>
      </c>
      <c r="Q1373" s="0" t="n">
        <v>3.45</v>
      </c>
      <c r="R1373" s="0" t="n">
        <v>5674</v>
      </c>
      <c r="S1373" s="0" t="n">
        <v>11974</v>
      </c>
      <c r="T1373" s="0" t="n">
        <v>64.6</v>
      </c>
      <c r="U1373" s="0" t="n">
        <v>1320</v>
      </c>
      <c r="V1373" s="0" t="n">
        <v>1</v>
      </c>
      <c r="W1373" s="60" t="n">
        <v>46163</v>
      </c>
      <c r="X1373" s="55" t="n">
        <f aca="false">IF(I1373="Male",0,1)</f>
        <v>1</v>
      </c>
      <c r="Y1373" s="55" t="n">
        <f aca="false">IF(OR(I1373="DNB",I1373="Dry DNB"),1,0)</f>
        <v>0</v>
      </c>
      <c r="Z1373" s="55" t="n">
        <f aca="false">IF(ISNUMBER(W1373),A1373-W1373,"")</f>
        <v>146</v>
      </c>
      <c r="AA1373" s="55" t="n">
        <f aca="false">MATCH(A1373,DATAS,0)</f>
        <v>1</v>
      </c>
      <c r="AB1373" s="55" t="n">
        <f aca="false">IF(AND(E1373&gt;0,OR(AND(B1373&gt;=1,B1373&lt;=6),B1373=10)),1,0)</f>
        <v>1</v>
      </c>
      <c r="AC1373" s="55" t="n">
        <f aca="false">IF(AND(E1373&gt;0,B1373=10),1,0)</f>
        <v>0</v>
      </c>
      <c r="AD1373" s="0" t="str">
        <f aca="false">IF(AND(C1372=C1373,AA1372=AA1373-1),AB1372,"")</f>
        <v/>
      </c>
      <c r="AE1373" s="0" t="str">
        <f aca="false">IF(AND(C1372=C1373,AA1372=AA1373-1),AC1372,"")</f>
        <v/>
      </c>
      <c r="AF1373" s="0" t="str">
        <f aca="false">IF(AA1373=1,"",IF(AND(AB1373=1,AD1373&lt;&gt;1),1,0))</f>
        <v/>
      </c>
      <c r="AG1373" s="0" t="str">
        <f aca="false">IF(AA1373=1,"",IF(AND(AC1373=1,AE1373&lt;&gt;1),1,0))</f>
        <v/>
      </c>
      <c r="AH1373" s="60" t="str">
        <f aca="false">IF(AND(E1373&gt;0,AA1373&lt;2,NOT(AND(C1374=C1373,AA1374=AA1373+1))),INDEX(DATAS,AA1373+1),"")</f>
        <v/>
      </c>
      <c r="AI1373" s="60" t="str">
        <f aca="false">IF(AND(AC1373=1,AA1373&lt;2),IF(AND(C1374=C1373,AA1374=AA1373+1),IF(AC1374=1,"",INDEX(DATAS,AA1373+1)),INDEX(DATAS,AA1373+1)),"")</f>
        <v/>
      </c>
    </row>
    <row r="1374" customFormat="false" ht="15" hidden="false" customHeight="false" outlineLevel="0" collapsed="false">
      <c r="A1374" s="60" t="n">
        <v>46310</v>
      </c>
      <c r="B1374" s="0" t="n">
        <v>3</v>
      </c>
      <c r="C1374" s="0" t="n">
        <v>4575</v>
      </c>
      <c r="D1374" s="0" t="n">
        <v>211</v>
      </c>
      <c r="E1374" s="0" t="n">
        <v>2</v>
      </c>
      <c r="F1374" s="55" t="s">
        <v>616</v>
      </c>
      <c r="G1374" s="0" t="n">
        <v>60.2</v>
      </c>
      <c r="H1374" s="0" t="n">
        <v>59</v>
      </c>
      <c r="I1374" s="55" t="s">
        <v>157</v>
      </c>
      <c r="J1374" s="0" t="n">
        <v>63</v>
      </c>
      <c r="K1374" s="0" t="n">
        <v>63</v>
      </c>
      <c r="L1374" s="0" t="n">
        <v>148</v>
      </c>
      <c r="M1374" s="0" t="n">
        <v>901.48</v>
      </c>
      <c r="N1374" s="0" t="n">
        <v>55.55</v>
      </c>
      <c r="O1374" s="0" t="n">
        <v>29.05</v>
      </c>
      <c r="P1374" s="0" t="n">
        <v>4.3</v>
      </c>
      <c r="Q1374" s="0" t="n">
        <v>3.45</v>
      </c>
      <c r="T1374" s="0" t="n">
        <v>64.6</v>
      </c>
      <c r="U1374" s="0" t="n">
        <v>1321</v>
      </c>
      <c r="V1374" s="0" t="n">
        <v>1</v>
      </c>
      <c r="W1374" s="60" t="n">
        <v>46163</v>
      </c>
      <c r="X1374" s="55" t="n">
        <f aca="false">IF(I1374="Male",0,1)</f>
        <v>1</v>
      </c>
      <c r="Y1374" s="55" t="n">
        <f aca="false">IF(OR(I1374="DNB",I1374="Dry DNB"),1,0)</f>
        <v>0</v>
      </c>
      <c r="Z1374" s="55" t="n">
        <f aca="false">IF(ISNUMBER(W1374),A1374-W1374,"")</f>
        <v>147</v>
      </c>
      <c r="AA1374" s="55" t="n">
        <f aca="false">MATCH(A1374,DATAS,0)</f>
        <v>2</v>
      </c>
      <c r="AB1374" s="55" t="n">
        <f aca="false">IF(AND(E1374&gt;0,OR(AND(B1374&gt;=1,B1374&lt;=6),B1374=10)),1,0)</f>
        <v>1</v>
      </c>
      <c r="AC1374" s="55" t="n">
        <f aca="false">IF(AND(E1374&gt;0,B1374=10),1,0)</f>
        <v>0</v>
      </c>
      <c r="AD1374" s="55" t="n">
        <f aca="false">IF(AND(C1373=C1374,AA1373=AA1374-1),AB1373,"")</f>
        <v>1</v>
      </c>
      <c r="AE1374" s="55" t="n">
        <f aca="false">IF(AND(C1373=C1374,AA1373=AA1374-1),AC1373,"")</f>
        <v>0</v>
      </c>
      <c r="AF1374" s="55" t="n">
        <f aca="false">IF(AA1374=1,"",IF(AND(AB1374=1,AD1374&lt;&gt;1),1,0))</f>
        <v>0</v>
      </c>
      <c r="AG1374" s="55" t="n">
        <f aca="false">IF(AA1374=1,"",IF(AND(AC1374=1,AE1374&lt;&gt;1),1,0))</f>
        <v>0</v>
      </c>
      <c r="AH1374" s="60" t="str">
        <f aca="false">IF(AND(E1374&gt;0,AA1374&lt;2,NOT(AND(C1375=C1374,AA1375=AA1374+1))),INDEX(DATAS,AA1374+1),"")</f>
        <v/>
      </c>
      <c r="AI1374" s="60" t="str">
        <f aca="false">IF(AND(AC1374=1,AA1374&lt;2),IF(AND(C1375=C1374,AA1375=AA1374+1),IF(AC1375=1,"",INDEX(DATAS,AA1374+1)),INDEX(DATAS,AA1374+1)),"")</f>
        <v/>
      </c>
    </row>
    <row r="1375" customFormat="false" ht="15" hidden="false" customHeight="false" outlineLevel="0" collapsed="false">
      <c r="A1375" s="60" t="n">
        <v>46309</v>
      </c>
      <c r="B1375" s="0" t="n">
        <v>7</v>
      </c>
      <c r="C1375" s="0" t="n">
        <v>4576</v>
      </c>
      <c r="D1375" s="0" t="n">
        <v>223</v>
      </c>
      <c r="E1375" s="0" t="n">
        <v>2</v>
      </c>
      <c r="F1375" s="55" t="s">
        <v>616</v>
      </c>
      <c r="G1375" s="0" t="n">
        <v>4.7</v>
      </c>
      <c r="H1375" s="0" t="n">
        <v>6</v>
      </c>
      <c r="I1375" s="55" t="s">
        <v>157</v>
      </c>
      <c r="J1375" s="0" t="n">
        <v>133</v>
      </c>
      <c r="K1375" s="0" t="n">
        <v>69</v>
      </c>
      <c r="L1375" s="0" t="n">
        <v>90</v>
      </c>
      <c r="M1375" s="0" t="n">
        <v>633.58</v>
      </c>
      <c r="N1375" s="0" t="n">
        <v>41.31</v>
      </c>
      <c r="O1375" s="0" t="n">
        <v>22.65</v>
      </c>
      <c r="P1375" s="0" t="n">
        <v>4.34</v>
      </c>
      <c r="Q1375" s="0" t="n">
        <v>3.45</v>
      </c>
      <c r="R1375" s="0" t="n">
        <v>1939</v>
      </c>
      <c r="S1375" s="0" t="n">
        <v>4556</v>
      </c>
      <c r="T1375" s="0" t="n">
        <v>22.55</v>
      </c>
      <c r="U1375" s="0" t="n">
        <v>1320</v>
      </c>
      <c r="V1375" s="0" t="n">
        <v>3</v>
      </c>
      <c r="W1375" s="60" t="n">
        <v>46178</v>
      </c>
      <c r="X1375" s="55" t="n">
        <f aca="false">IF(I1375="Male",0,1)</f>
        <v>1</v>
      </c>
      <c r="Y1375" s="55" t="n">
        <f aca="false">IF(OR(I1375="DNB",I1375="Dry DNB"),1,0)</f>
        <v>0</v>
      </c>
      <c r="Z1375" s="55" t="n">
        <f aca="false">IF(ISNUMBER(W1375),A1375-W1375,"")</f>
        <v>131</v>
      </c>
      <c r="AA1375" s="55" t="n">
        <f aca="false">MATCH(A1375,DATAS,0)</f>
        <v>1</v>
      </c>
      <c r="AB1375" s="55" t="n">
        <f aca="false">IF(AND(E1375&gt;0,OR(AND(B1375&gt;=1,B1375&lt;=6),B1375=10)),1,0)</f>
        <v>0</v>
      </c>
      <c r="AC1375" s="55" t="n">
        <f aca="false">IF(AND(E1375&gt;0,B1375=10),1,0)</f>
        <v>0</v>
      </c>
      <c r="AD1375" s="0" t="str">
        <f aca="false">IF(AND(C1374=C1375,AA1374=AA1375-1),AB1374,"")</f>
        <v/>
      </c>
      <c r="AE1375" s="0" t="str">
        <f aca="false">IF(AND(C1374=C1375,AA1374=AA1375-1),AC1374,"")</f>
        <v/>
      </c>
      <c r="AF1375" s="0" t="str">
        <f aca="false">IF(AA1375=1,"",IF(AND(AB1375=1,AD1375&lt;&gt;1),1,0))</f>
        <v/>
      </c>
      <c r="AG1375" s="0" t="str">
        <f aca="false">IF(AA1375=1,"",IF(AND(AC1375=1,AE1375&lt;&gt;1),1,0))</f>
        <v/>
      </c>
      <c r="AH1375" s="60" t="str">
        <f aca="false">IF(AND(E1375&gt;0,AA1375&lt;2,NOT(AND(C1376=C1375,AA1376=AA1375+1))),INDEX(DATAS,AA1375+1),"")</f>
        <v/>
      </c>
      <c r="AI1375" s="60" t="str">
        <f aca="false">IF(AND(AC1375=1,AA1375&lt;2),IF(AND(C1376=C1375,AA1376=AA1375+1),IF(AC1376=1,"",INDEX(DATAS,AA1375+1)),INDEX(DATAS,AA1375+1)),"")</f>
        <v/>
      </c>
    </row>
    <row r="1376" customFormat="false" ht="15" hidden="false" customHeight="false" outlineLevel="0" collapsed="false">
      <c r="A1376" s="60" t="n">
        <v>46310</v>
      </c>
      <c r="B1376" s="0" t="n">
        <v>7</v>
      </c>
      <c r="C1376" s="0" t="n">
        <v>4576</v>
      </c>
      <c r="D1376" s="0" t="n">
        <v>224</v>
      </c>
      <c r="E1376" s="0" t="n">
        <v>2</v>
      </c>
      <c r="F1376" s="55" t="s">
        <v>616</v>
      </c>
      <c r="H1376" s="0" t="n">
        <v>6</v>
      </c>
      <c r="I1376" s="55" t="s">
        <v>157</v>
      </c>
      <c r="J1376" s="0" t="n">
        <v>133</v>
      </c>
      <c r="K1376" s="0" t="n">
        <v>69</v>
      </c>
      <c r="L1376" s="0" t="n">
        <v>91</v>
      </c>
      <c r="M1376" s="0" t="n">
        <v>633.58</v>
      </c>
      <c r="N1376" s="0" t="n">
        <v>41.31</v>
      </c>
      <c r="O1376" s="0" t="n">
        <v>22.65</v>
      </c>
      <c r="P1376" s="0" t="n">
        <v>4.34</v>
      </c>
      <c r="Q1376" s="0" t="n">
        <v>3.45</v>
      </c>
      <c r="T1376" s="0" t="n">
        <v>22.55</v>
      </c>
      <c r="U1376" s="0" t="n">
        <v>1321</v>
      </c>
      <c r="V1376" s="0" t="n">
        <v>3</v>
      </c>
      <c r="W1376" s="60" t="n">
        <v>46178</v>
      </c>
      <c r="X1376" s="55" t="n">
        <f aca="false">IF(I1376="Male",0,1)</f>
        <v>1</v>
      </c>
      <c r="Y1376" s="55" t="n">
        <f aca="false">IF(OR(I1376="DNB",I1376="Dry DNB"),1,0)</f>
        <v>0</v>
      </c>
      <c r="Z1376" s="55" t="n">
        <f aca="false">IF(ISNUMBER(W1376),A1376-W1376,"")</f>
        <v>132</v>
      </c>
      <c r="AA1376" s="55" t="n">
        <f aca="false">MATCH(A1376,DATAS,0)</f>
        <v>2</v>
      </c>
      <c r="AB1376" s="55" t="n">
        <f aca="false">IF(AND(E1376&gt;0,OR(AND(B1376&gt;=1,B1376&lt;=6),B1376=10)),1,0)</f>
        <v>0</v>
      </c>
      <c r="AC1376" s="55" t="n">
        <f aca="false">IF(AND(E1376&gt;0,B1376=10),1,0)</f>
        <v>0</v>
      </c>
      <c r="AD1376" s="55" t="n">
        <f aca="false">IF(AND(C1375=C1376,AA1375=AA1376-1),AB1375,"")</f>
        <v>0</v>
      </c>
      <c r="AE1376" s="55" t="n">
        <f aca="false">IF(AND(C1375=C1376,AA1375=AA1376-1),AC1375,"")</f>
        <v>0</v>
      </c>
      <c r="AF1376" s="55" t="n">
        <f aca="false">IF(AA1376=1,"",IF(AND(AB1376=1,AD1376&lt;&gt;1),1,0))</f>
        <v>0</v>
      </c>
      <c r="AG1376" s="55" t="n">
        <f aca="false">IF(AA1376=1,"",IF(AND(AC1376=1,AE1376&lt;&gt;1),1,0))</f>
        <v>0</v>
      </c>
      <c r="AH1376" s="60" t="str">
        <f aca="false">IF(AND(E1376&gt;0,AA1376&lt;2,NOT(AND(C1377=C1376,AA1377=AA1376+1))),INDEX(DATAS,AA1376+1),"")</f>
        <v/>
      </c>
      <c r="AI1376" s="60" t="str">
        <f aca="false">IF(AND(AC1376=1,AA1376&lt;2),IF(AND(C1377=C1376,AA1377=AA1376+1),IF(AC1377=1,"",INDEX(DATAS,AA1376+1)),INDEX(DATAS,AA1376+1)),"")</f>
        <v/>
      </c>
    </row>
    <row r="1377" customFormat="false" ht="15" hidden="false" customHeight="false" outlineLevel="0" collapsed="false">
      <c r="A1377" s="60" t="n">
        <v>46309</v>
      </c>
      <c r="B1377" s="0" t="n">
        <v>2</v>
      </c>
      <c r="C1377" s="0" t="n">
        <v>4577</v>
      </c>
      <c r="D1377" s="0" t="n">
        <v>277</v>
      </c>
      <c r="E1377" s="0" t="n">
        <v>2</v>
      </c>
      <c r="F1377" s="55" t="s">
        <v>617</v>
      </c>
      <c r="G1377" s="0" t="n">
        <v>59.7</v>
      </c>
      <c r="H1377" s="0" t="n">
        <v>62</v>
      </c>
      <c r="I1377" s="55" t="s">
        <v>157</v>
      </c>
      <c r="J1377" s="0" t="n">
        <v>127</v>
      </c>
      <c r="K1377" s="0" t="n">
        <v>67</v>
      </c>
      <c r="L1377" s="0" t="n">
        <v>150</v>
      </c>
      <c r="M1377" s="0" t="n">
        <v>584.37</v>
      </c>
      <c r="N1377" s="0" t="n">
        <v>25.99</v>
      </c>
      <c r="O1377" s="0" t="n">
        <v>23.62</v>
      </c>
      <c r="P1377" s="0" t="n">
        <v>3.08</v>
      </c>
      <c r="Q1377" s="0" t="n">
        <v>3.39</v>
      </c>
      <c r="R1377" s="0" t="n">
        <v>5750</v>
      </c>
      <c r="S1377" s="0" t="n">
        <v>12637</v>
      </c>
      <c r="T1377" s="0" t="n">
        <v>58.75</v>
      </c>
      <c r="U1377" s="0" t="n">
        <v>1319</v>
      </c>
      <c r="V1377" s="0" t="n">
        <v>3</v>
      </c>
      <c r="W1377" s="60" t="n">
        <v>46160</v>
      </c>
      <c r="X1377" s="55" t="n">
        <f aca="false">IF(I1377="Male",0,1)</f>
        <v>1</v>
      </c>
      <c r="Y1377" s="55" t="n">
        <f aca="false">IF(OR(I1377="DNB",I1377="Dry DNB"),1,0)</f>
        <v>0</v>
      </c>
      <c r="Z1377" s="55" t="n">
        <f aca="false">IF(ISNUMBER(W1377),A1377-W1377,"")</f>
        <v>149</v>
      </c>
      <c r="AA1377" s="55" t="n">
        <f aca="false">MATCH(A1377,DATAS,0)</f>
        <v>1</v>
      </c>
      <c r="AB1377" s="55" t="n">
        <f aca="false">IF(AND(E1377&gt;0,OR(AND(B1377&gt;=1,B1377&lt;=6),B1377=10)),1,0)</f>
        <v>1</v>
      </c>
      <c r="AC1377" s="55" t="n">
        <f aca="false">IF(AND(E1377&gt;0,B1377=10),1,0)</f>
        <v>0</v>
      </c>
      <c r="AD1377" s="0" t="str">
        <f aca="false">IF(AND(C1376=C1377,AA1376=AA1377-1),AB1376,"")</f>
        <v/>
      </c>
      <c r="AE1377" s="0" t="str">
        <f aca="false">IF(AND(C1376=C1377,AA1376=AA1377-1),AC1376,"")</f>
        <v/>
      </c>
      <c r="AF1377" s="0" t="str">
        <f aca="false">IF(AA1377=1,"",IF(AND(AB1377=1,AD1377&lt;&gt;1),1,0))</f>
        <v/>
      </c>
      <c r="AG1377" s="0" t="str">
        <f aca="false">IF(AA1377=1,"",IF(AND(AC1377=1,AE1377&lt;&gt;1),1,0))</f>
        <v/>
      </c>
      <c r="AH1377" s="60" t="str">
        <f aca="false">IF(AND(E1377&gt;0,AA1377&lt;2,NOT(AND(C1378=C1377,AA1378=AA1377+1))),INDEX(DATAS,AA1377+1),"")</f>
        <v/>
      </c>
      <c r="AI1377" s="60" t="str">
        <f aca="false">IF(AND(AC1377=1,AA1377&lt;2),IF(AND(C1378=C1377,AA1378=AA1377+1),IF(AC1378=1,"",INDEX(DATAS,AA1377+1)),INDEX(DATAS,AA1377+1)),"")</f>
        <v/>
      </c>
    </row>
    <row r="1378" customFormat="false" ht="15" hidden="false" customHeight="false" outlineLevel="0" collapsed="false">
      <c r="A1378" s="60" t="n">
        <v>46310</v>
      </c>
      <c r="B1378" s="0" t="n">
        <v>2</v>
      </c>
      <c r="C1378" s="0" t="n">
        <v>4577</v>
      </c>
      <c r="D1378" s="0" t="n">
        <v>278</v>
      </c>
      <c r="E1378" s="0" t="n">
        <v>2</v>
      </c>
      <c r="F1378" s="55" t="s">
        <v>617</v>
      </c>
      <c r="G1378" s="0" t="n">
        <v>61.7</v>
      </c>
      <c r="H1378" s="0" t="n">
        <v>62</v>
      </c>
      <c r="I1378" s="55" t="s">
        <v>157</v>
      </c>
      <c r="J1378" s="0" t="n">
        <v>127</v>
      </c>
      <c r="K1378" s="0" t="n">
        <v>67</v>
      </c>
      <c r="L1378" s="0" t="n">
        <v>151</v>
      </c>
      <c r="M1378" s="0" t="n">
        <v>584.37</v>
      </c>
      <c r="N1378" s="0" t="n">
        <v>25.99</v>
      </c>
      <c r="O1378" s="0" t="n">
        <v>23.62</v>
      </c>
      <c r="P1378" s="0" t="n">
        <v>3.08</v>
      </c>
      <c r="Q1378" s="0" t="n">
        <v>3.39</v>
      </c>
      <c r="T1378" s="0" t="n">
        <v>58.75</v>
      </c>
      <c r="U1378" s="0" t="n">
        <v>1320</v>
      </c>
      <c r="V1378" s="0" t="n">
        <v>3</v>
      </c>
      <c r="W1378" s="60" t="n">
        <v>46160</v>
      </c>
      <c r="X1378" s="55" t="n">
        <f aca="false">IF(I1378="Male",0,1)</f>
        <v>1</v>
      </c>
      <c r="Y1378" s="55" t="n">
        <f aca="false">IF(OR(I1378="DNB",I1378="Dry DNB"),1,0)</f>
        <v>0</v>
      </c>
      <c r="Z1378" s="55" t="n">
        <f aca="false">IF(ISNUMBER(W1378),A1378-W1378,"")</f>
        <v>150</v>
      </c>
      <c r="AA1378" s="55" t="n">
        <f aca="false">MATCH(A1378,DATAS,0)</f>
        <v>2</v>
      </c>
      <c r="AB1378" s="55" t="n">
        <f aca="false">IF(AND(E1378&gt;0,OR(AND(B1378&gt;=1,B1378&lt;=6),B1378=10)),1,0)</f>
        <v>1</v>
      </c>
      <c r="AC1378" s="55" t="n">
        <f aca="false">IF(AND(E1378&gt;0,B1378=10),1,0)</f>
        <v>0</v>
      </c>
      <c r="AD1378" s="55" t="n">
        <f aca="false">IF(AND(C1377=C1378,AA1377=AA1378-1),AB1377,"")</f>
        <v>1</v>
      </c>
      <c r="AE1378" s="55" t="n">
        <f aca="false">IF(AND(C1377=C1378,AA1377=AA1378-1),AC1377,"")</f>
        <v>0</v>
      </c>
      <c r="AF1378" s="55" t="n">
        <f aca="false">IF(AA1378=1,"",IF(AND(AB1378=1,AD1378&lt;&gt;1),1,0))</f>
        <v>0</v>
      </c>
      <c r="AG1378" s="55" t="n">
        <f aca="false">IF(AA1378=1,"",IF(AND(AC1378=1,AE1378&lt;&gt;1),1,0))</f>
        <v>0</v>
      </c>
      <c r="AH1378" s="60" t="str">
        <f aca="false">IF(AND(E1378&gt;0,AA1378&lt;2,NOT(AND(C1379=C1378,AA1379=AA1378+1))),INDEX(DATAS,AA1378+1),"")</f>
        <v/>
      </c>
      <c r="AI1378" s="60" t="str">
        <f aca="false">IF(AND(AC1378=1,AA1378&lt;2),IF(AND(C1379=C1378,AA1379=AA1378+1),IF(AC1379=1,"",INDEX(DATAS,AA1378+1)),INDEX(DATAS,AA1378+1)),"")</f>
        <v/>
      </c>
    </row>
    <row r="1379" customFormat="false" ht="15" hidden="false" customHeight="false" outlineLevel="0" collapsed="false">
      <c r="A1379" s="60" t="n">
        <v>46309</v>
      </c>
      <c r="B1379" s="0" t="n">
        <v>5</v>
      </c>
      <c r="C1379" s="0" t="n">
        <v>4578</v>
      </c>
      <c r="D1379" s="0" t="n">
        <v>601</v>
      </c>
      <c r="E1379" s="0" t="n">
        <v>1</v>
      </c>
      <c r="F1379" s="55" t="s">
        <v>617</v>
      </c>
      <c r="G1379" s="0" t="n">
        <v>38</v>
      </c>
      <c r="H1379" s="0" t="n">
        <v>37</v>
      </c>
      <c r="I1379" s="55" t="s">
        <v>143</v>
      </c>
      <c r="J1379" s="0" t="n">
        <v>601</v>
      </c>
      <c r="K1379" s="0" t="n">
        <v>63</v>
      </c>
      <c r="M1379" s="0" t="n">
        <v>987.48</v>
      </c>
      <c r="N1379" s="0" t="n">
        <v>29.87</v>
      </c>
      <c r="O1379" s="0" t="n">
        <v>30.63</v>
      </c>
      <c r="P1379" s="0" t="n">
        <v>2.96</v>
      </c>
      <c r="Q1379" s="0" t="n">
        <v>3.36</v>
      </c>
      <c r="R1379" s="0" t="n">
        <v>5083</v>
      </c>
      <c r="S1379" s="0" t="n">
        <v>10905</v>
      </c>
      <c r="T1379" s="0" t="n">
        <v>55.25</v>
      </c>
      <c r="U1379" s="0" t="n">
        <v>1319</v>
      </c>
      <c r="V1379" s="0" t="n">
        <v>7</v>
      </c>
      <c r="W1379" s="60" t="n">
        <v>46125</v>
      </c>
      <c r="X1379" s="55" t="n">
        <f aca="false">IF(I1379="Male",0,1)</f>
        <v>1</v>
      </c>
      <c r="Y1379" s="55" t="n">
        <f aca="false">IF(OR(I1379="DNB",I1379="Dry DNB"),1,0)</f>
        <v>1</v>
      </c>
      <c r="Z1379" s="55" t="n">
        <f aca="false">IF(ISNUMBER(W1379),A1379-W1379,"")</f>
        <v>184</v>
      </c>
      <c r="AA1379" s="55" t="n">
        <f aca="false">MATCH(A1379,DATAS,0)</f>
        <v>1</v>
      </c>
      <c r="AB1379" s="55" t="n">
        <f aca="false">IF(AND(E1379&gt;0,OR(AND(B1379&gt;=1,B1379&lt;=6),B1379=10)),1,0)</f>
        <v>1</v>
      </c>
      <c r="AC1379" s="55" t="n">
        <f aca="false">IF(AND(E1379&gt;0,B1379=10),1,0)</f>
        <v>0</v>
      </c>
      <c r="AD1379" s="0" t="str">
        <f aca="false">IF(AND(C1378=C1379,AA1378=AA1379-1),AB1378,"")</f>
        <v/>
      </c>
      <c r="AE1379" s="0" t="str">
        <f aca="false">IF(AND(C1378=C1379,AA1378=AA1379-1),AC1378,"")</f>
        <v/>
      </c>
      <c r="AF1379" s="0" t="str">
        <f aca="false">IF(AA1379=1,"",IF(AND(AB1379=1,AD1379&lt;&gt;1),1,0))</f>
        <v/>
      </c>
      <c r="AG1379" s="0" t="str">
        <f aca="false">IF(AA1379=1,"",IF(AND(AC1379=1,AE1379&lt;&gt;1),1,0))</f>
        <v/>
      </c>
      <c r="AH1379" s="60" t="str">
        <f aca="false">IF(AND(E1379&gt;0,AA1379&lt;2,NOT(AND(C1380=C1379,AA1380=AA1379+1))),INDEX(DATAS,AA1379+1),"")</f>
        <v/>
      </c>
      <c r="AI1379" s="60" t="str">
        <f aca="false">IF(AND(AC1379=1,AA1379&lt;2),IF(AND(C1380=C1379,AA1380=AA1379+1),IF(AC1380=1,"",INDEX(DATAS,AA1379+1)),INDEX(DATAS,AA1379+1)),"")</f>
        <v/>
      </c>
    </row>
    <row r="1380" customFormat="false" ht="15" hidden="false" customHeight="false" outlineLevel="0" collapsed="false">
      <c r="A1380" s="60" t="n">
        <v>46310</v>
      </c>
      <c r="B1380" s="0" t="n">
        <v>5</v>
      </c>
      <c r="C1380" s="0" t="n">
        <v>4578</v>
      </c>
      <c r="D1380" s="0" t="n">
        <v>602</v>
      </c>
      <c r="E1380" s="0" t="n">
        <v>1</v>
      </c>
      <c r="F1380" s="55" t="s">
        <v>617</v>
      </c>
      <c r="G1380" s="0" t="n">
        <v>37.5</v>
      </c>
      <c r="H1380" s="0" t="n">
        <v>36</v>
      </c>
      <c r="I1380" s="55" t="s">
        <v>143</v>
      </c>
      <c r="J1380" s="0" t="n">
        <v>602</v>
      </c>
      <c r="K1380" s="0" t="n">
        <v>63</v>
      </c>
      <c r="M1380" s="0" t="n">
        <v>987.48</v>
      </c>
      <c r="N1380" s="0" t="n">
        <v>29.87</v>
      </c>
      <c r="O1380" s="0" t="n">
        <v>30.63</v>
      </c>
      <c r="P1380" s="0" t="n">
        <v>2.96</v>
      </c>
      <c r="Q1380" s="0" t="n">
        <v>3.36</v>
      </c>
      <c r="T1380" s="0" t="n">
        <v>55.25</v>
      </c>
      <c r="U1380" s="0" t="n">
        <v>1320</v>
      </c>
      <c r="V1380" s="0" t="n">
        <v>7</v>
      </c>
      <c r="W1380" s="60" t="n">
        <v>46125</v>
      </c>
      <c r="X1380" s="55" t="n">
        <f aca="false">IF(I1380="Male",0,1)</f>
        <v>1</v>
      </c>
      <c r="Y1380" s="55" t="n">
        <f aca="false">IF(OR(I1380="DNB",I1380="Dry DNB"),1,0)</f>
        <v>1</v>
      </c>
      <c r="Z1380" s="55" t="n">
        <f aca="false">IF(ISNUMBER(W1380),A1380-W1380,"")</f>
        <v>185</v>
      </c>
      <c r="AA1380" s="55" t="n">
        <f aca="false">MATCH(A1380,DATAS,0)</f>
        <v>2</v>
      </c>
      <c r="AB1380" s="55" t="n">
        <f aca="false">IF(AND(E1380&gt;0,OR(AND(B1380&gt;=1,B1380&lt;=6),B1380=10)),1,0)</f>
        <v>1</v>
      </c>
      <c r="AC1380" s="55" t="n">
        <f aca="false">IF(AND(E1380&gt;0,B1380=10),1,0)</f>
        <v>0</v>
      </c>
      <c r="AD1380" s="55" t="n">
        <f aca="false">IF(AND(C1379=C1380,AA1379=AA1380-1),AB1379,"")</f>
        <v>1</v>
      </c>
      <c r="AE1380" s="55" t="n">
        <f aca="false">IF(AND(C1379=C1380,AA1379=AA1380-1),AC1379,"")</f>
        <v>0</v>
      </c>
      <c r="AF1380" s="55" t="n">
        <f aca="false">IF(AA1380=1,"",IF(AND(AB1380=1,AD1380&lt;&gt;1),1,0))</f>
        <v>0</v>
      </c>
      <c r="AG1380" s="55" t="n">
        <f aca="false">IF(AA1380=1,"",IF(AND(AC1380=1,AE1380&lt;&gt;1),1,0))</f>
        <v>0</v>
      </c>
      <c r="AH1380" s="60" t="str">
        <f aca="false">IF(AND(E1380&gt;0,AA1380&lt;2,NOT(AND(C1381=C1380,AA1381=AA1380+1))),INDEX(DATAS,AA1380+1),"")</f>
        <v/>
      </c>
      <c r="AI1380" s="60" t="str">
        <f aca="false">IF(AND(AC1380=1,AA1380&lt;2),IF(AND(C1381=C1380,AA1381=AA1380+1),IF(AC1381=1,"",INDEX(DATAS,AA1380+1)),INDEX(DATAS,AA1380+1)),"")</f>
        <v/>
      </c>
    </row>
    <row r="1381" customFormat="false" ht="15" hidden="false" customHeight="false" outlineLevel="0" collapsed="false">
      <c r="A1381" s="60" t="n">
        <v>46309</v>
      </c>
      <c r="B1381" s="0" t="n">
        <v>5</v>
      </c>
      <c r="C1381" s="0" t="n">
        <v>4579</v>
      </c>
      <c r="D1381" s="0" t="n">
        <v>210</v>
      </c>
      <c r="E1381" s="0" t="n">
        <v>2</v>
      </c>
      <c r="F1381" s="55" t="s">
        <v>617</v>
      </c>
      <c r="G1381" s="0" t="n">
        <v>42.4</v>
      </c>
      <c r="H1381" s="0" t="n">
        <v>41</v>
      </c>
      <c r="I1381" s="55" t="s">
        <v>157</v>
      </c>
      <c r="J1381" s="0" t="n">
        <v>84</v>
      </c>
      <c r="K1381" s="0" t="n">
        <v>63</v>
      </c>
      <c r="L1381" s="0" t="n">
        <v>126</v>
      </c>
      <c r="M1381" s="0" t="n">
        <v>1136.55</v>
      </c>
      <c r="N1381" s="0" t="n">
        <v>58.48</v>
      </c>
      <c r="O1381" s="0" t="n">
        <v>49.69</v>
      </c>
      <c r="P1381" s="0" t="n">
        <v>3.89</v>
      </c>
      <c r="Q1381" s="0" t="n">
        <v>3.74</v>
      </c>
      <c r="R1381" s="0" t="n">
        <v>2729</v>
      </c>
      <c r="S1381" s="0" t="n">
        <v>7064</v>
      </c>
      <c r="T1381" s="0" t="n">
        <v>33.5</v>
      </c>
      <c r="U1381" s="0" t="n">
        <v>1319</v>
      </c>
      <c r="V1381" s="0" t="n">
        <v>2</v>
      </c>
      <c r="W1381" s="60" t="n">
        <v>46163</v>
      </c>
      <c r="X1381" s="55" t="n">
        <f aca="false">IF(I1381="Male",0,1)</f>
        <v>1</v>
      </c>
      <c r="Y1381" s="55" t="n">
        <f aca="false">IF(OR(I1381="DNB",I1381="Dry DNB"),1,0)</f>
        <v>0</v>
      </c>
      <c r="Z1381" s="55" t="n">
        <f aca="false">IF(ISNUMBER(W1381),A1381-W1381,"")</f>
        <v>146</v>
      </c>
      <c r="AA1381" s="55" t="n">
        <f aca="false">MATCH(A1381,DATAS,0)</f>
        <v>1</v>
      </c>
      <c r="AB1381" s="55" t="n">
        <f aca="false">IF(AND(E1381&gt;0,OR(AND(B1381&gt;=1,B1381&lt;=6),B1381=10)),1,0)</f>
        <v>1</v>
      </c>
      <c r="AC1381" s="55" t="n">
        <f aca="false">IF(AND(E1381&gt;0,B1381=10),1,0)</f>
        <v>0</v>
      </c>
      <c r="AD1381" s="0" t="str">
        <f aca="false">IF(AND(C1380=C1381,AA1380=AA1381-1),AB1380,"")</f>
        <v/>
      </c>
      <c r="AE1381" s="0" t="str">
        <f aca="false">IF(AND(C1380=C1381,AA1380=AA1381-1),AC1380,"")</f>
        <v/>
      </c>
      <c r="AF1381" s="0" t="str">
        <f aca="false">IF(AA1381=1,"",IF(AND(AB1381=1,AD1381&lt;&gt;1),1,0))</f>
        <v/>
      </c>
      <c r="AG1381" s="0" t="str">
        <f aca="false">IF(AA1381=1,"",IF(AND(AC1381=1,AE1381&lt;&gt;1),1,0))</f>
        <v/>
      </c>
      <c r="AH1381" s="60" t="str">
        <f aca="false">IF(AND(E1381&gt;0,AA1381&lt;2,NOT(AND(C1382=C1381,AA1382=AA1381+1))),INDEX(DATAS,AA1381+1),"")</f>
        <v/>
      </c>
      <c r="AI1381" s="60" t="str">
        <f aca="false">IF(AND(AC1381=1,AA1381&lt;2),IF(AND(C1382=C1381,AA1382=AA1381+1),IF(AC1382=1,"",INDEX(DATAS,AA1381+1)),INDEX(DATAS,AA1381+1)),"")</f>
        <v/>
      </c>
    </row>
    <row r="1382" customFormat="false" ht="15" hidden="false" customHeight="false" outlineLevel="0" collapsed="false">
      <c r="A1382" s="60" t="n">
        <v>46310</v>
      </c>
      <c r="B1382" s="0" t="n">
        <v>5</v>
      </c>
      <c r="C1382" s="0" t="n">
        <v>4579</v>
      </c>
      <c r="D1382" s="0" t="n">
        <v>211</v>
      </c>
      <c r="E1382" s="0" t="n">
        <v>2</v>
      </c>
      <c r="F1382" s="55" t="s">
        <v>617</v>
      </c>
      <c r="G1382" s="0" t="n">
        <v>40.8</v>
      </c>
      <c r="H1382" s="0" t="n">
        <v>41</v>
      </c>
      <c r="I1382" s="55" t="s">
        <v>157</v>
      </c>
      <c r="J1382" s="0" t="n">
        <v>84</v>
      </c>
      <c r="K1382" s="0" t="n">
        <v>63</v>
      </c>
      <c r="L1382" s="0" t="n">
        <v>127</v>
      </c>
      <c r="M1382" s="0" t="n">
        <v>1136.55</v>
      </c>
      <c r="N1382" s="0" t="n">
        <v>58.48</v>
      </c>
      <c r="O1382" s="0" t="n">
        <v>49.69</v>
      </c>
      <c r="P1382" s="0" t="n">
        <v>3.89</v>
      </c>
      <c r="Q1382" s="0" t="n">
        <v>3.74</v>
      </c>
      <c r="T1382" s="0" t="n">
        <v>33.5</v>
      </c>
      <c r="U1382" s="0" t="n">
        <v>1320</v>
      </c>
      <c r="V1382" s="0" t="n">
        <v>2</v>
      </c>
      <c r="W1382" s="60" t="n">
        <v>46163</v>
      </c>
      <c r="X1382" s="55" t="n">
        <f aca="false">IF(I1382="Male",0,1)</f>
        <v>1</v>
      </c>
      <c r="Y1382" s="55" t="n">
        <f aca="false">IF(OR(I1382="DNB",I1382="Dry DNB"),1,0)</f>
        <v>0</v>
      </c>
      <c r="Z1382" s="55" t="n">
        <f aca="false">IF(ISNUMBER(W1382),A1382-W1382,"")</f>
        <v>147</v>
      </c>
      <c r="AA1382" s="55" t="n">
        <f aca="false">MATCH(A1382,DATAS,0)</f>
        <v>2</v>
      </c>
      <c r="AB1382" s="55" t="n">
        <f aca="false">IF(AND(E1382&gt;0,OR(AND(B1382&gt;=1,B1382&lt;=6),B1382=10)),1,0)</f>
        <v>1</v>
      </c>
      <c r="AC1382" s="55" t="n">
        <f aca="false">IF(AND(E1382&gt;0,B1382=10),1,0)</f>
        <v>0</v>
      </c>
      <c r="AD1382" s="55" t="n">
        <f aca="false">IF(AND(C1381=C1382,AA1381=AA1382-1),AB1381,"")</f>
        <v>1</v>
      </c>
      <c r="AE1382" s="55" t="n">
        <f aca="false">IF(AND(C1381=C1382,AA1381=AA1382-1),AC1381,"")</f>
        <v>0</v>
      </c>
      <c r="AF1382" s="55" t="n">
        <f aca="false">IF(AA1382=1,"",IF(AND(AB1382=1,AD1382&lt;&gt;1),1,0))</f>
        <v>0</v>
      </c>
      <c r="AG1382" s="55" t="n">
        <f aca="false">IF(AA1382=1,"",IF(AND(AC1382=1,AE1382&lt;&gt;1),1,0))</f>
        <v>0</v>
      </c>
      <c r="AH1382" s="60" t="str">
        <f aca="false">IF(AND(E1382&gt;0,AA1382&lt;2,NOT(AND(C1383=C1382,AA1383=AA1382+1))),INDEX(DATAS,AA1382+1),"")</f>
        <v/>
      </c>
      <c r="AI1382" s="60" t="str">
        <f aca="false">IF(AND(AC1382=1,AA1382&lt;2),IF(AND(C1383=C1382,AA1383=AA1382+1),IF(AC1383=1,"",INDEX(DATAS,AA1382+1)),INDEX(DATAS,AA1382+1)),"")</f>
        <v/>
      </c>
    </row>
    <row r="1383" customFormat="false" ht="15" hidden="false" customHeight="false" outlineLevel="0" collapsed="false">
      <c r="A1383" s="60" t="n">
        <v>46309</v>
      </c>
      <c r="B1383" s="0" t="n">
        <v>6</v>
      </c>
      <c r="C1383" s="0" t="n">
        <v>4580</v>
      </c>
      <c r="D1383" s="0" t="n">
        <v>558</v>
      </c>
      <c r="E1383" s="0" t="n">
        <v>1</v>
      </c>
      <c r="F1383" s="55" t="s">
        <v>617</v>
      </c>
      <c r="G1383" s="0" t="n">
        <v>16</v>
      </c>
      <c r="H1383" s="0" t="n">
        <v>14</v>
      </c>
      <c r="I1383" s="55" t="s">
        <v>143</v>
      </c>
      <c r="J1383" s="0" t="n">
        <v>558</v>
      </c>
      <c r="K1383" s="0" t="n">
        <v>62</v>
      </c>
      <c r="M1383" s="0" t="n">
        <v>390.01</v>
      </c>
      <c r="N1383" s="0" t="n">
        <v>55.91</v>
      </c>
      <c r="O1383" s="0" t="n">
        <v>36.89</v>
      </c>
      <c r="P1383" s="0" t="n">
        <v>5.49</v>
      </c>
      <c r="Q1383" s="0" t="n">
        <v>4.01</v>
      </c>
      <c r="R1383" s="0" t="n">
        <v>2709</v>
      </c>
      <c r="S1383" s="0" t="n">
        <v>5956</v>
      </c>
      <c r="T1383" s="0" t="n">
        <v>28.35</v>
      </c>
      <c r="U1383" s="0" t="n">
        <v>1319</v>
      </c>
      <c r="V1383" s="0" t="n">
        <v>5</v>
      </c>
      <c r="W1383" s="60" t="n">
        <v>45946</v>
      </c>
      <c r="X1383" s="55" t="n">
        <f aca="false">IF(I1383="Male",0,1)</f>
        <v>1</v>
      </c>
      <c r="Y1383" s="55" t="n">
        <f aca="false">IF(OR(I1383="DNB",I1383="Dry DNB"),1,0)</f>
        <v>1</v>
      </c>
      <c r="Z1383" s="55" t="n">
        <f aca="false">IF(ISNUMBER(W1383),A1383-W1383,"")</f>
        <v>363</v>
      </c>
      <c r="AA1383" s="55" t="n">
        <f aca="false">MATCH(A1383,DATAS,0)</f>
        <v>1</v>
      </c>
      <c r="AB1383" s="55" t="n">
        <f aca="false">IF(AND(E1383&gt;0,OR(AND(B1383&gt;=1,B1383&lt;=6),B1383=10)),1,0)</f>
        <v>1</v>
      </c>
      <c r="AC1383" s="55" t="n">
        <f aca="false">IF(AND(E1383&gt;0,B1383=10),1,0)</f>
        <v>0</v>
      </c>
      <c r="AD1383" s="0" t="str">
        <f aca="false">IF(AND(C1382=C1383,AA1382=AA1383-1),AB1382,"")</f>
        <v/>
      </c>
      <c r="AE1383" s="0" t="str">
        <f aca="false">IF(AND(C1382=C1383,AA1382=AA1383-1),AC1382,"")</f>
        <v/>
      </c>
      <c r="AF1383" s="0" t="str">
        <f aca="false">IF(AA1383=1,"",IF(AND(AB1383=1,AD1383&lt;&gt;1),1,0))</f>
        <v/>
      </c>
      <c r="AG1383" s="0" t="str">
        <f aca="false">IF(AA1383=1,"",IF(AND(AC1383=1,AE1383&lt;&gt;1),1,0))</f>
        <v/>
      </c>
      <c r="AH1383" s="60" t="str">
        <f aca="false">IF(AND(E1383&gt;0,AA1383&lt;2,NOT(AND(C1384=C1383,AA1384=AA1383+1))),INDEX(DATAS,AA1383+1),"")</f>
        <v/>
      </c>
      <c r="AI1383" s="60" t="str">
        <f aca="false">IF(AND(AC1383=1,AA1383&lt;2),IF(AND(C1384=C1383,AA1384=AA1383+1),IF(AC1384=1,"",INDEX(DATAS,AA1383+1)),INDEX(DATAS,AA1383+1)),"")</f>
        <v/>
      </c>
    </row>
    <row r="1384" customFormat="false" ht="15" hidden="false" customHeight="false" outlineLevel="0" collapsed="false">
      <c r="A1384" s="60" t="n">
        <v>46310</v>
      </c>
      <c r="B1384" s="0" t="n">
        <v>6</v>
      </c>
      <c r="C1384" s="0" t="n">
        <v>4580</v>
      </c>
      <c r="D1384" s="0" t="n">
        <v>559</v>
      </c>
      <c r="E1384" s="0" t="n">
        <v>1</v>
      </c>
      <c r="F1384" s="55" t="s">
        <v>617</v>
      </c>
      <c r="G1384" s="0" t="n">
        <v>16.4</v>
      </c>
      <c r="H1384" s="0" t="n">
        <v>14</v>
      </c>
      <c r="I1384" s="55" t="s">
        <v>143</v>
      </c>
      <c r="J1384" s="0" t="n">
        <v>559</v>
      </c>
      <c r="K1384" s="0" t="n">
        <v>62</v>
      </c>
      <c r="M1384" s="0" t="n">
        <v>390.01</v>
      </c>
      <c r="N1384" s="0" t="n">
        <v>55.91</v>
      </c>
      <c r="O1384" s="0" t="n">
        <v>36.89</v>
      </c>
      <c r="P1384" s="0" t="n">
        <v>5.49</v>
      </c>
      <c r="Q1384" s="0" t="n">
        <v>4.01</v>
      </c>
      <c r="T1384" s="0" t="n">
        <v>28.35</v>
      </c>
      <c r="U1384" s="0" t="n">
        <v>1320</v>
      </c>
      <c r="V1384" s="0" t="n">
        <v>5</v>
      </c>
      <c r="W1384" s="60" t="n">
        <v>45946</v>
      </c>
      <c r="X1384" s="55" t="n">
        <f aca="false">IF(I1384="Male",0,1)</f>
        <v>1</v>
      </c>
      <c r="Y1384" s="55" t="n">
        <f aca="false">IF(OR(I1384="DNB",I1384="Dry DNB"),1,0)</f>
        <v>1</v>
      </c>
      <c r="Z1384" s="55" t="n">
        <f aca="false">IF(ISNUMBER(W1384),A1384-W1384,"")</f>
        <v>364</v>
      </c>
      <c r="AA1384" s="55" t="n">
        <f aca="false">MATCH(A1384,DATAS,0)</f>
        <v>2</v>
      </c>
      <c r="AB1384" s="55" t="n">
        <f aca="false">IF(AND(E1384&gt;0,OR(AND(B1384&gt;=1,B1384&lt;=6),B1384=10)),1,0)</f>
        <v>1</v>
      </c>
      <c r="AC1384" s="55" t="n">
        <f aca="false">IF(AND(E1384&gt;0,B1384=10),1,0)</f>
        <v>0</v>
      </c>
      <c r="AD1384" s="55" t="n">
        <f aca="false">IF(AND(C1383=C1384,AA1383=AA1384-1),AB1383,"")</f>
        <v>1</v>
      </c>
      <c r="AE1384" s="55" t="n">
        <f aca="false">IF(AND(C1383=C1384,AA1383=AA1384-1),AC1383,"")</f>
        <v>0</v>
      </c>
      <c r="AF1384" s="55" t="n">
        <f aca="false">IF(AA1384=1,"",IF(AND(AB1384=1,AD1384&lt;&gt;1),1,0))</f>
        <v>0</v>
      </c>
      <c r="AG1384" s="55" t="n">
        <f aca="false">IF(AA1384=1,"",IF(AND(AC1384=1,AE1384&lt;&gt;1),1,0))</f>
        <v>0</v>
      </c>
      <c r="AH1384" s="60" t="str">
        <f aca="false">IF(AND(E1384&gt;0,AA1384&lt;2,NOT(AND(C1385=C1384,AA1385=AA1384+1))),INDEX(DATAS,AA1384+1),"")</f>
        <v/>
      </c>
      <c r="AI1384" s="60" t="str">
        <f aca="false">IF(AND(AC1384=1,AA1384&lt;2),IF(AND(C1385=C1384,AA1385=AA1384+1),IF(AC1385=1,"",INDEX(DATAS,AA1384+1)),INDEX(DATAS,AA1384+1)),"")</f>
        <v/>
      </c>
    </row>
    <row r="1385" customFormat="false" ht="15" hidden="false" customHeight="false" outlineLevel="0" collapsed="false">
      <c r="A1385" s="60" t="n">
        <v>46309</v>
      </c>
      <c r="B1385" s="0" t="n">
        <v>3</v>
      </c>
      <c r="C1385" s="0" t="n">
        <v>4581</v>
      </c>
      <c r="D1385" s="0" t="n">
        <v>228</v>
      </c>
      <c r="E1385" s="0" t="n">
        <v>2</v>
      </c>
      <c r="F1385" s="55" t="s">
        <v>617</v>
      </c>
      <c r="G1385" s="0" t="n">
        <v>45.6</v>
      </c>
      <c r="H1385" s="0" t="n">
        <v>48</v>
      </c>
      <c r="I1385" s="55" t="s">
        <v>157</v>
      </c>
      <c r="J1385" s="0" t="n">
        <v>67</v>
      </c>
      <c r="K1385" s="0" t="n">
        <v>67</v>
      </c>
      <c r="L1385" s="0" t="n">
        <v>161</v>
      </c>
      <c r="M1385" s="0" t="n">
        <v>778.9</v>
      </c>
      <c r="N1385" s="0" t="n">
        <v>44.31</v>
      </c>
      <c r="O1385" s="0" t="n">
        <v>35.67</v>
      </c>
      <c r="P1385" s="0" t="n">
        <v>2.43</v>
      </c>
      <c r="Q1385" s="0" t="n">
        <v>3.57</v>
      </c>
      <c r="R1385" s="0" t="n">
        <v>4183</v>
      </c>
      <c r="S1385" s="0" t="n">
        <v>9430</v>
      </c>
      <c r="T1385" s="0" t="n">
        <v>40.95</v>
      </c>
      <c r="U1385" s="0" t="n">
        <v>1319</v>
      </c>
      <c r="V1385" s="0" t="n">
        <v>1</v>
      </c>
      <c r="W1385" s="60" t="n">
        <v>46149</v>
      </c>
      <c r="X1385" s="55" t="n">
        <f aca="false">IF(I1385="Male",0,1)</f>
        <v>1</v>
      </c>
      <c r="Y1385" s="55" t="n">
        <f aca="false">IF(OR(I1385="DNB",I1385="Dry DNB"),1,0)</f>
        <v>0</v>
      </c>
      <c r="Z1385" s="55" t="n">
        <f aca="false">IF(ISNUMBER(W1385),A1385-W1385,"")</f>
        <v>160</v>
      </c>
      <c r="AA1385" s="55" t="n">
        <f aca="false">MATCH(A1385,DATAS,0)</f>
        <v>1</v>
      </c>
      <c r="AB1385" s="55" t="n">
        <f aca="false">IF(AND(E1385&gt;0,OR(AND(B1385&gt;=1,B1385&lt;=6),B1385=10)),1,0)</f>
        <v>1</v>
      </c>
      <c r="AC1385" s="55" t="n">
        <f aca="false">IF(AND(E1385&gt;0,B1385=10),1,0)</f>
        <v>0</v>
      </c>
      <c r="AD1385" s="0" t="str">
        <f aca="false">IF(AND(C1384=C1385,AA1384=AA1385-1),AB1384,"")</f>
        <v/>
      </c>
      <c r="AE1385" s="0" t="str">
        <f aca="false">IF(AND(C1384=C1385,AA1384=AA1385-1),AC1384,"")</f>
        <v/>
      </c>
      <c r="AF1385" s="0" t="str">
        <f aca="false">IF(AA1385=1,"",IF(AND(AB1385=1,AD1385&lt;&gt;1),1,0))</f>
        <v/>
      </c>
      <c r="AG1385" s="0" t="str">
        <f aca="false">IF(AA1385=1,"",IF(AND(AC1385=1,AE1385&lt;&gt;1),1,0))</f>
        <v/>
      </c>
      <c r="AH1385" s="60" t="str">
        <f aca="false">IF(AND(E1385&gt;0,AA1385&lt;2,NOT(AND(C1386=C1385,AA1386=AA1385+1))),INDEX(DATAS,AA1385+1),"")</f>
        <v/>
      </c>
      <c r="AI1385" s="60" t="str">
        <f aca="false">IF(AND(AC1385=1,AA1385&lt;2),IF(AND(C1386=C1385,AA1386=AA1385+1),IF(AC1386=1,"",INDEX(DATAS,AA1385+1)),INDEX(DATAS,AA1385+1)),"")</f>
        <v/>
      </c>
    </row>
    <row r="1386" customFormat="false" ht="15" hidden="false" customHeight="false" outlineLevel="0" collapsed="false">
      <c r="A1386" s="60" t="n">
        <v>46310</v>
      </c>
      <c r="B1386" s="0" t="n">
        <v>3</v>
      </c>
      <c r="C1386" s="0" t="n">
        <v>4581</v>
      </c>
      <c r="D1386" s="0" t="n">
        <v>229</v>
      </c>
      <c r="E1386" s="0" t="n">
        <v>2</v>
      </c>
      <c r="F1386" s="55" t="s">
        <v>617</v>
      </c>
      <c r="G1386" s="0" t="n">
        <v>46.4</v>
      </c>
      <c r="H1386" s="0" t="n">
        <v>47</v>
      </c>
      <c r="I1386" s="55" t="s">
        <v>157</v>
      </c>
      <c r="J1386" s="0" t="n">
        <v>67</v>
      </c>
      <c r="K1386" s="0" t="n">
        <v>67</v>
      </c>
      <c r="L1386" s="0" t="n">
        <v>162</v>
      </c>
      <c r="M1386" s="0" t="n">
        <v>778.9</v>
      </c>
      <c r="N1386" s="0" t="n">
        <v>44.31</v>
      </c>
      <c r="O1386" s="0" t="n">
        <v>35.67</v>
      </c>
      <c r="P1386" s="0" t="n">
        <v>2.43</v>
      </c>
      <c r="Q1386" s="0" t="n">
        <v>3.57</v>
      </c>
      <c r="T1386" s="0" t="n">
        <v>40.95</v>
      </c>
      <c r="U1386" s="0" t="n">
        <v>1320</v>
      </c>
      <c r="V1386" s="0" t="n">
        <v>1</v>
      </c>
      <c r="W1386" s="60" t="n">
        <v>46149</v>
      </c>
      <c r="X1386" s="55" t="n">
        <f aca="false">IF(I1386="Male",0,1)</f>
        <v>1</v>
      </c>
      <c r="Y1386" s="55" t="n">
        <f aca="false">IF(OR(I1386="DNB",I1386="Dry DNB"),1,0)</f>
        <v>0</v>
      </c>
      <c r="Z1386" s="55" t="n">
        <f aca="false">IF(ISNUMBER(W1386),A1386-W1386,"")</f>
        <v>161</v>
      </c>
      <c r="AA1386" s="55" t="n">
        <f aca="false">MATCH(A1386,DATAS,0)</f>
        <v>2</v>
      </c>
      <c r="AB1386" s="55" t="n">
        <f aca="false">IF(AND(E1386&gt;0,OR(AND(B1386&gt;=1,B1386&lt;=6),B1386=10)),1,0)</f>
        <v>1</v>
      </c>
      <c r="AC1386" s="55" t="n">
        <f aca="false">IF(AND(E1386&gt;0,B1386=10),1,0)</f>
        <v>0</v>
      </c>
      <c r="AD1386" s="55" t="n">
        <f aca="false">IF(AND(C1385=C1386,AA1385=AA1386-1),AB1385,"")</f>
        <v>1</v>
      </c>
      <c r="AE1386" s="55" t="n">
        <f aca="false">IF(AND(C1385=C1386,AA1385=AA1386-1),AC1385,"")</f>
        <v>0</v>
      </c>
      <c r="AF1386" s="55" t="n">
        <f aca="false">IF(AA1386=1,"",IF(AND(AB1386=1,AD1386&lt;&gt;1),1,0))</f>
        <v>0</v>
      </c>
      <c r="AG1386" s="55" t="n">
        <f aca="false">IF(AA1386=1,"",IF(AND(AC1386=1,AE1386&lt;&gt;1),1,0))</f>
        <v>0</v>
      </c>
      <c r="AH1386" s="60" t="str">
        <f aca="false">IF(AND(E1386&gt;0,AA1386&lt;2,NOT(AND(C1387=C1386,AA1387=AA1386+1))),INDEX(DATAS,AA1386+1),"")</f>
        <v/>
      </c>
      <c r="AI1386" s="60" t="str">
        <f aca="false">IF(AND(AC1386=1,AA1386&lt;2),IF(AND(C1387=C1386,AA1387=AA1386+1),IF(AC1387=1,"",INDEX(DATAS,AA1386+1)),INDEX(DATAS,AA1386+1)),"")</f>
        <v/>
      </c>
    </row>
    <row r="1387" customFormat="false" ht="15" hidden="false" customHeight="false" outlineLevel="0" collapsed="false">
      <c r="A1387" s="60" t="n">
        <v>46309</v>
      </c>
      <c r="B1387" s="0" t="n">
        <v>5</v>
      </c>
      <c r="C1387" s="0" t="n">
        <v>4582</v>
      </c>
      <c r="D1387" s="0" t="n">
        <v>302</v>
      </c>
      <c r="E1387" s="0" t="n">
        <v>2</v>
      </c>
      <c r="F1387" s="55" t="s">
        <v>618</v>
      </c>
      <c r="G1387" s="0" t="n">
        <v>41.3</v>
      </c>
      <c r="H1387" s="0" t="n">
        <v>40</v>
      </c>
      <c r="I1387" s="55" t="s">
        <v>187</v>
      </c>
      <c r="J1387" s="0" t="n">
        <v>302</v>
      </c>
      <c r="K1387" s="0" t="n">
        <v>71</v>
      </c>
      <c r="M1387" s="0" t="n">
        <v>-702.3</v>
      </c>
      <c r="N1387" s="0" t="n">
        <v>41.94</v>
      </c>
      <c r="O1387" s="0" t="n">
        <v>0.2</v>
      </c>
      <c r="P1387" s="0" t="n">
        <v>5.38</v>
      </c>
      <c r="Q1387" s="0" t="n">
        <v>3.83</v>
      </c>
      <c r="R1387" s="0" t="n">
        <v>4898</v>
      </c>
      <c r="S1387" s="0" t="n">
        <v>10394</v>
      </c>
      <c r="T1387" s="0" t="n">
        <v>57.15</v>
      </c>
      <c r="U1387" s="0" t="n">
        <v>1318</v>
      </c>
      <c r="V1387" s="0" t="n">
        <v>3</v>
      </c>
      <c r="W1387" s="60" t="n">
        <v>46282</v>
      </c>
      <c r="X1387" s="55" t="n">
        <f aca="false">IF(I1387="Male",0,1)</f>
        <v>1</v>
      </c>
      <c r="Y1387" s="55" t="n">
        <f aca="false">IF(OR(I1387="DNB",I1387="Dry DNB"),1,0)</f>
        <v>0</v>
      </c>
      <c r="Z1387" s="55" t="n">
        <f aca="false">IF(ISNUMBER(W1387),A1387-W1387,"")</f>
        <v>27</v>
      </c>
      <c r="AA1387" s="55" t="n">
        <f aca="false">MATCH(A1387,DATAS,0)</f>
        <v>1</v>
      </c>
      <c r="AB1387" s="55" t="n">
        <f aca="false">IF(AND(E1387&gt;0,OR(AND(B1387&gt;=1,B1387&lt;=6),B1387=10)),1,0)</f>
        <v>1</v>
      </c>
      <c r="AC1387" s="55" t="n">
        <f aca="false">IF(AND(E1387&gt;0,B1387=10),1,0)</f>
        <v>0</v>
      </c>
      <c r="AD1387" s="0" t="str">
        <f aca="false">IF(AND(C1386=C1387,AA1386=AA1387-1),AB1386,"")</f>
        <v/>
      </c>
      <c r="AE1387" s="0" t="str">
        <f aca="false">IF(AND(C1386=C1387,AA1386=AA1387-1),AC1386,"")</f>
        <v/>
      </c>
      <c r="AF1387" s="0" t="str">
        <f aca="false">IF(AA1387=1,"",IF(AND(AB1387=1,AD1387&lt;&gt;1),1,0))</f>
        <v/>
      </c>
      <c r="AG1387" s="0" t="str">
        <f aca="false">IF(AA1387=1,"",IF(AND(AC1387=1,AE1387&lt;&gt;1),1,0))</f>
        <v/>
      </c>
      <c r="AH1387" s="60" t="str">
        <f aca="false">IF(AND(E1387&gt;0,AA1387&lt;2,NOT(AND(C1388=C1387,AA1388=AA1387+1))),INDEX(DATAS,AA1387+1),"")</f>
        <v/>
      </c>
      <c r="AI1387" s="60" t="str">
        <f aca="false">IF(AND(AC1387=1,AA1387&lt;2),IF(AND(C1388=C1387,AA1388=AA1387+1),IF(AC1388=1,"",INDEX(DATAS,AA1387+1)),INDEX(DATAS,AA1387+1)),"")</f>
        <v/>
      </c>
    </row>
    <row r="1388" customFormat="false" ht="15" hidden="false" customHeight="false" outlineLevel="0" collapsed="false">
      <c r="A1388" s="60" t="n">
        <v>46310</v>
      </c>
      <c r="B1388" s="0" t="n">
        <v>5</v>
      </c>
      <c r="C1388" s="0" t="n">
        <v>4582</v>
      </c>
      <c r="D1388" s="0" t="n">
        <v>303</v>
      </c>
      <c r="E1388" s="0" t="n">
        <v>2</v>
      </c>
      <c r="F1388" s="55" t="s">
        <v>618</v>
      </c>
      <c r="G1388" s="0" t="n">
        <v>41</v>
      </c>
      <c r="H1388" s="0" t="n">
        <v>40</v>
      </c>
      <c r="I1388" s="55" t="s">
        <v>187</v>
      </c>
      <c r="J1388" s="0" t="n">
        <v>303</v>
      </c>
      <c r="K1388" s="0" t="n">
        <v>71</v>
      </c>
      <c r="M1388" s="0" t="n">
        <v>-702.3</v>
      </c>
      <c r="N1388" s="0" t="n">
        <v>41.94</v>
      </c>
      <c r="O1388" s="0" t="n">
        <v>0.2</v>
      </c>
      <c r="P1388" s="0" t="n">
        <v>5.38</v>
      </c>
      <c r="Q1388" s="0" t="n">
        <v>3.83</v>
      </c>
      <c r="T1388" s="0" t="n">
        <v>57.15</v>
      </c>
      <c r="U1388" s="0" t="n">
        <v>1319</v>
      </c>
      <c r="V1388" s="0" t="n">
        <v>3</v>
      </c>
      <c r="W1388" s="60" t="n">
        <v>46282</v>
      </c>
      <c r="X1388" s="55" t="n">
        <f aca="false">IF(I1388="Male",0,1)</f>
        <v>1</v>
      </c>
      <c r="Y1388" s="55" t="n">
        <f aca="false">IF(OR(I1388="DNB",I1388="Dry DNB"),1,0)</f>
        <v>0</v>
      </c>
      <c r="Z1388" s="55" t="n">
        <f aca="false">IF(ISNUMBER(W1388),A1388-W1388,"")</f>
        <v>28</v>
      </c>
      <c r="AA1388" s="55" t="n">
        <f aca="false">MATCH(A1388,DATAS,0)</f>
        <v>2</v>
      </c>
      <c r="AB1388" s="55" t="n">
        <f aca="false">IF(AND(E1388&gt;0,OR(AND(B1388&gt;=1,B1388&lt;=6),B1388=10)),1,0)</f>
        <v>1</v>
      </c>
      <c r="AC1388" s="55" t="n">
        <f aca="false">IF(AND(E1388&gt;0,B1388=10),1,0)</f>
        <v>0</v>
      </c>
      <c r="AD1388" s="55" t="n">
        <f aca="false">IF(AND(C1387=C1388,AA1387=AA1388-1),AB1387,"")</f>
        <v>1</v>
      </c>
      <c r="AE1388" s="55" t="n">
        <f aca="false">IF(AND(C1387=C1388,AA1387=AA1388-1),AC1387,"")</f>
        <v>0</v>
      </c>
      <c r="AF1388" s="55" t="n">
        <f aca="false">IF(AA1388=1,"",IF(AND(AB1388=1,AD1388&lt;&gt;1),1,0))</f>
        <v>0</v>
      </c>
      <c r="AG1388" s="55" t="n">
        <f aca="false">IF(AA1388=1,"",IF(AND(AC1388=1,AE1388&lt;&gt;1),1,0))</f>
        <v>0</v>
      </c>
      <c r="AH1388" s="60" t="str">
        <f aca="false">IF(AND(E1388&gt;0,AA1388&lt;2,NOT(AND(C1389=C1388,AA1389=AA1388+1))),INDEX(DATAS,AA1388+1),"")</f>
        <v/>
      </c>
      <c r="AI1388" s="60" t="str">
        <f aca="false">IF(AND(AC1388=1,AA1388&lt;2),IF(AND(C1389=C1388,AA1389=AA1388+1),IF(AC1389=1,"",INDEX(DATAS,AA1388+1)),INDEX(DATAS,AA1388+1)),"")</f>
        <v/>
      </c>
    </row>
    <row r="1389" customFormat="false" ht="15" hidden="false" customHeight="false" outlineLevel="0" collapsed="false">
      <c r="A1389" s="60" t="n">
        <v>46309</v>
      </c>
      <c r="B1389" s="0" t="n">
        <v>7</v>
      </c>
      <c r="C1389" s="0" t="n">
        <v>4584</v>
      </c>
      <c r="D1389" s="0" t="n">
        <v>324</v>
      </c>
      <c r="E1389" s="0" t="n">
        <v>2</v>
      </c>
      <c r="F1389" s="55" t="s">
        <v>618</v>
      </c>
      <c r="G1389" s="0" t="n">
        <v>6.8</v>
      </c>
      <c r="H1389" s="0" t="n">
        <v>17</v>
      </c>
      <c r="I1389" s="55" t="s">
        <v>162</v>
      </c>
      <c r="J1389" s="0" t="n">
        <v>101</v>
      </c>
      <c r="K1389" s="0" t="n">
        <v>66</v>
      </c>
      <c r="L1389" s="0" t="n">
        <v>224</v>
      </c>
      <c r="M1389" s="0" t="n">
        <v>973.42</v>
      </c>
      <c r="N1389" s="0" t="n">
        <v>33.75</v>
      </c>
      <c r="O1389" s="0" t="n">
        <v>34.38</v>
      </c>
      <c r="P1389" s="0" t="n">
        <v>5.14</v>
      </c>
      <c r="Q1389" s="0" t="n">
        <v>4.31</v>
      </c>
      <c r="R1389" s="0" t="n">
        <v>5060</v>
      </c>
      <c r="S1389" s="0" t="n">
        <v>10600</v>
      </c>
      <c r="T1389" s="0" t="n">
        <v>55.15</v>
      </c>
      <c r="U1389" s="0" t="n">
        <v>1318</v>
      </c>
      <c r="V1389" s="0" t="n">
        <v>2</v>
      </c>
      <c r="W1389" s="60" t="n">
        <v>46086</v>
      </c>
      <c r="X1389" s="55" t="n">
        <f aca="false">IF(I1389="Male",0,1)</f>
        <v>1</v>
      </c>
      <c r="Y1389" s="55" t="n">
        <f aca="false">IF(OR(I1389="DNB",I1389="Dry DNB"),1,0)</f>
        <v>0</v>
      </c>
      <c r="Z1389" s="55" t="n">
        <f aca="false">IF(ISNUMBER(W1389),A1389-W1389,"")</f>
        <v>223</v>
      </c>
      <c r="AA1389" s="55" t="n">
        <f aca="false">MATCH(A1389,DATAS,0)</f>
        <v>1</v>
      </c>
      <c r="AB1389" s="55" t="n">
        <f aca="false">IF(AND(E1389&gt;0,OR(AND(B1389&gt;=1,B1389&lt;=6),B1389=10)),1,0)</f>
        <v>0</v>
      </c>
      <c r="AC1389" s="55" t="n">
        <f aca="false">IF(AND(E1389&gt;0,B1389=10),1,0)</f>
        <v>0</v>
      </c>
      <c r="AD1389" s="0" t="str">
        <f aca="false">IF(AND(C1388=C1389,AA1388=AA1389-1),AB1388,"")</f>
        <v/>
      </c>
      <c r="AE1389" s="0" t="str">
        <f aca="false">IF(AND(C1388=C1389,AA1388=AA1389-1),AC1388,"")</f>
        <v/>
      </c>
      <c r="AF1389" s="0" t="str">
        <f aca="false">IF(AA1389=1,"",IF(AND(AB1389=1,AD1389&lt;&gt;1),1,0))</f>
        <v/>
      </c>
      <c r="AG1389" s="0" t="str">
        <f aca="false">IF(AA1389=1,"",IF(AND(AC1389=1,AE1389&lt;&gt;1),1,0))</f>
        <v/>
      </c>
      <c r="AH1389" s="60" t="str">
        <f aca="false">IF(AND(E1389&gt;0,AA1389&lt;2,NOT(AND(C1390=C1389,AA1390=AA1389+1))),INDEX(DATAS,AA1389+1),"")</f>
        <v/>
      </c>
      <c r="AI1389" s="60" t="str">
        <f aca="false">IF(AND(AC1389=1,AA1389&lt;2),IF(AND(C1390=C1389,AA1390=AA1389+1),IF(AC1390=1,"",INDEX(DATAS,AA1389+1)),INDEX(DATAS,AA1389+1)),"")</f>
        <v/>
      </c>
    </row>
    <row r="1390" customFormat="false" ht="15" hidden="false" customHeight="false" outlineLevel="0" collapsed="false">
      <c r="A1390" s="60" t="n">
        <v>46310</v>
      </c>
      <c r="B1390" s="0" t="n">
        <v>7</v>
      </c>
      <c r="C1390" s="0" t="n">
        <v>4584</v>
      </c>
      <c r="D1390" s="0" t="n">
        <v>324</v>
      </c>
      <c r="E1390" s="0" t="n">
        <v>2</v>
      </c>
      <c r="F1390" s="55" t="s">
        <v>618</v>
      </c>
      <c r="H1390" s="0" t="n">
        <v>16</v>
      </c>
      <c r="I1390" s="55" t="s">
        <v>162</v>
      </c>
      <c r="J1390" s="0" t="n">
        <v>101</v>
      </c>
      <c r="K1390" s="0" t="n">
        <v>66</v>
      </c>
      <c r="L1390" s="0" t="n">
        <v>225</v>
      </c>
      <c r="M1390" s="0" t="n">
        <v>973.42</v>
      </c>
      <c r="N1390" s="0" t="n">
        <v>33.75</v>
      </c>
      <c r="O1390" s="0" t="n">
        <v>34.38</v>
      </c>
      <c r="P1390" s="0" t="n">
        <v>5.14</v>
      </c>
      <c r="Q1390" s="0" t="n">
        <v>4.31</v>
      </c>
      <c r="T1390" s="0" t="n">
        <v>55.15</v>
      </c>
      <c r="U1390" s="0" t="n">
        <v>1319</v>
      </c>
      <c r="V1390" s="0" t="n">
        <v>2</v>
      </c>
      <c r="W1390" s="60" t="n">
        <v>46086</v>
      </c>
      <c r="X1390" s="55" t="n">
        <f aca="false">IF(I1390="Male",0,1)</f>
        <v>1</v>
      </c>
      <c r="Y1390" s="55" t="n">
        <f aca="false">IF(OR(I1390="DNB",I1390="Dry DNB"),1,0)</f>
        <v>0</v>
      </c>
      <c r="Z1390" s="55" t="n">
        <f aca="false">IF(ISNUMBER(W1390),A1390-W1390,"")</f>
        <v>224</v>
      </c>
      <c r="AA1390" s="55" t="n">
        <f aca="false">MATCH(A1390,DATAS,0)</f>
        <v>2</v>
      </c>
      <c r="AB1390" s="55" t="n">
        <f aca="false">IF(AND(E1390&gt;0,OR(AND(B1390&gt;=1,B1390&lt;=6),B1390=10)),1,0)</f>
        <v>0</v>
      </c>
      <c r="AC1390" s="55" t="n">
        <f aca="false">IF(AND(E1390&gt;0,B1390=10),1,0)</f>
        <v>0</v>
      </c>
      <c r="AD1390" s="55" t="n">
        <f aca="false">IF(AND(C1389=C1390,AA1389=AA1390-1),AB1389,"")</f>
        <v>0</v>
      </c>
      <c r="AE1390" s="55" t="n">
        <f aca="false">IF(AND(C1389=C1390,AA1389=AA1390-1),AC1389,"")</f>
        <v>0</v>
      </c>
      <c r="AF1390" s="55" t="n">
        <f aca="false">IF(AA1390=1,"",IF(AND(AB1390=1,AD1390&lt;&gt;1),1,0))</f>
        <v>0</v>
      </c>
      <c r="AG1390" s="55" t="n">
        <f aca="false">IF(AA1390=1,"",IF(AND(AC1390=1,AE1390&lt;&gt;1),1,0))</f>
        <v>0</v>
      </c>
      <c r="AH1390" s="60" t="str">
        <f aca="false">IF(AND(E1390&gt;0,AA1390&lt;2,NOT(AND(C1391=C1390,AA1391=AA1390+1))),INDEX(DATAS,AA1390+1),"")</f>
        <v/>
      </c>
      <c r="AI1390" s="60" t="str">
        <f aca="false">IF(AND(AC1390=1,AA1390&lt;2),IF(AND(C1391=C1390,AA1391=AA1390+1),IF(AC1391=1,"",INDEX(DATAS,AA1390+1)),INDEX(DATAS,AA1390+1)),"")</f>
        <v/>
      </c>
    </row>
    <row r="1391" customFormat="false" ht="15" hidden="false" customHeight="false" outlineLevel="0" collapsed="false">
      <c r="A1391" s="60" t="n">
        <v>46309</v>
      </c>
      <c r="B1391" s="0" t="n">
        <v>6</v>
      </c>
      <c r="C1391" s="0" t="n">
        <v>4585</v>
      </c>
      <c r="D1391" s="0" t="n">
        <v>617</v>
      </c>
      <c r="E1391" s="0" t="n">
        <v>1</v>
      </c>
      <c r="F1391" s="55" t="s">
        <v>618</v>
      </c>
      <c r="H1391" s="0" t="n">
        <v>20</v>
      </c>
      <c r="I1391" s="55" t="s">
        <v>143</v>
      </c>
      <c r="J1391" s="0" t="n">
        <v>617</v>
      </c>
      <c r="K1391" s="0" t="n">
        <v>65</v>
      </c>
      <c r="M1391" s="0" t="n">
        <v>152.42</v>
      </c>
      <c r="N1391" s="0" t="n">
        <v>42.01</v>
      </c>
      <c r="O1391" s="0" t="n">
        <v>18.97</v>
      </c>
      <c r="P1391" s="0" t="n">
        <v>5.57</v>
      </c>
      <c r="Q1391" s="0" t="n">
        <v>4.2</v>
      </c>
      <c r="R1391" s="0" t="n">
        <v>4349</v>
      </c>
      <c r="S1391" s="0" t="n">
        <v>9240</v>
      </c>
      <c r="T1391" s="0" t="n">
        <v>39.2</v>
      </c>
      <c r="U1391" s="0" t="n">
        <v>1318</v>
      </c>
      <c r="V1391" s="0" t="n">
        <v>7</v>
      </c>
      <c r="W1391" s="60" t="n">
        <v>46149</v>
      </c>
      <c r="X1391" s="55" t="n">
        <f aca="false">IF(I1391="Male",0,1)</f>
        <v>1</v>
      </c>
      <c r="Y1391" s="55" t="n">
        <f aca="false">IF(OR(I1391="DNB",I1391="Dry DNB"),1,0)</f>
        <v>1</v>
      </c>
      <c r="Z1391" s="55" t="n">
        <f aca="false">IF(ISNUMBER(W1391),A1391-W1391,"")</f>
        <v>160</v>
      </c>
      <c r="AA1391" s="55" t="n">
        <f aca="false">MATCH(A1391,DATAS,0)</f>
        <v>1</v>
      </c>
      <c r="AB1391" s="55" t="n">
        <f aca="false">IF(AND(E1391&gt;0,OR(AND(B1391&gt;=1,B1391&lt;=6),B1391=10)),1,0)</f>
        <v>1</v>
      </c>
      <c r="AC1391" s="55" t="n">
        <f aca="false">IF(AND(E1391&gt;0,B1391=10),1,0)</f>
        <v>0</v>
      </c>
      <c r="AD1391" s="0" t="str">
        <f aca="false">IF(AND(C1390=C1391,AA1390=AA1391-1),AB1390,"")</f>
        <v/>
      </c>
      <c r="AE1391" s="0" t="str">
        <f aca="false">IF(AND(C1390=C1391,AA1390=AA1391-1),AC1390,"")</f>
        <v/>
      </c>
      <c r="AF1391" s="0" t="str">
        <f aca="false">IF(AA1391=1,"",IF(AND(AB1391=1,AD1391&lt;&gt;1),1,0))</f>
        <v/>
      </c>
      <c r="AG1391" s="0" t="str">
        <f aca="false">IF(AA1391=1,"",IF(AND(AC1391=1,AE1391&lt;&gt;1),1,0))</f>
        <v/>
      </c>
      <c r="AH1391" s="60" t="str">
        <f aca="false">IF(AND(E1391&gt;0,AA1391&lt;2,NOT(AND(C1392=C1391,AA1392=AA1391+1))),INDEX(DATAS,AA1391+1),"")</f>
        <v/>
      </c>
      <c r="AI1391" s="60" t="str">
        <f aca="false">IF(AND(AC1391=1,AA1391&lt;2),IF(AND(C1392=C1391,AA1392=AA1391+1),IF(AC1392=1,"",INDEX(DATAS,AA1391+1)),INDEX(DATAS,AA1391+1)),"")</f>
        <v/>
      </c>
    </row>
    <row r="1392" customFormat="false" ht="15" hidden="false" customHeight="false" outlineLevel="0" collapsed="false">
      <c r="A1392" s="60" t="n">
        <v>46310</v>
      </c>
      <c r="B1392" s="0" t="n">
        <v>6</v>
      </c>
      <c r="C1392" s="0" t="n">
        <v>4585</v>
      </c>
      <c r="D1392" s="0" t="n">
        <v>618</v>
      </c>
      <c r="E1392" s="0" t="n">
        <v>1</v>
      </c>
      <c r="F1392" s="55" t="s">
        <v>618</v>
      </c>
      <c r="G1392" s="0" t="n">
        <v>26.5</v>
      </c>
      <c r="H1392" s="0" t="n">
        <v>21</v>
      </c>
      <c r="I1392" s="55" t="s">
        <v>143</v>
      </c>
      <c r="J1392" s="0" t="n">
        <v>618</v>
      </c>
      <c r="K1392" s="0" t="n">
        <v>65</v>
      </c>
      <c r="M1392" s="0" t="n">
        <v>152.42</v>
      </c>
      <c r="N1392" s="0" t="n">
        <v>42.01</v>
      </c>
      <c r="O1392" s="0" t="n">
        <v>18.97</v>
      </c>
      <c r="P1392" s="0" t="n">
        <v>5.57</v>
      </c>
      <c r="Q1392" s="0" t="n">
        <v>4.2</v>
      </c>
      <c r="T1392" s="0" t="n">
        <v>39.2</v>
      </c>
      <c r="U1392" s="0" t="n">
        <v>1319</v>
      </c>
      <c r="V1392" s="0" t="n">
        <v>7</v>
      </c>
      <c r="W1392" s="60" t="n">
        <v>46149</v>
      </c>
      <c r="X1392" s="55" t="n">
        <f aca="false">IF(I1392="Male",0,1)</f>
        <v>1</v>
      </c>
      <c r="Y1392" s="55" t="n">
        <f aca="false">IF(OR(I1392="DNB",I1392="Dry DNB"),1,0)</f>
        <v>1</v>
      </c>
      <c r="Z1392" s="55" t="n">
        <f aca="false">IF(ISNUMBER(W1392),A1392-W1392,"")</f>
        <v>161</v>
      </c>
      <c r="AA1392" s="55" t="n">
        <f aca="false">MATCH(A1392,DATAS,0)</f>
        <v>2</v>
      </c>
      <c r="AB1392" s="55" t="n">
        <f aca="false">IF(AND(E1392&gt;0,OR(AND(B1392&gt;=1,B1392&lt;=6),B1392=10)),1,0)</f>
        <v>1</v>
      </c>
      <c r="AC1392" s="55" t="n">
        <f aca="false">IF(AND(E1392&gt;0,B1392=10),1,0)</f>
        <v>0</v>
      </c>
      <c r="AD1392" s="55" t="n">
        <f aca="false">IF(AND(C1391=C1392,AA1391=AA1392-1),AB1391,"")</f>
        <v>1</v>
      </c>
      <c r="AE1392" s="55" t="n">
        <f aca="false">IF(AND(C1391=C1392,AA1391=AA1392-1),AC1391,"")</f>
        <v>0</v>
      </c>
      <c r="AF1392" s="55" t="n">
        <f aca="false">IF(AA1392=1,"",IF(AND(AB1392=1,AD1392&lt;&gt;1),1,0))</f>
        <v>0</v>
      </c>
      <c r="AG1392" s="55" t="n">
        <f aca="false">IF(AA1392=1,"",IF(AND(AC1392=1,AE1392&lt;&gt;1),1,0))</f>
        <v>0</v>
      </c>
      <c r="AH1392" s="60" t="str">
        <f aca="false">IF(AND(E1392&gt;0,AA1392&lt;2,NOT(AND(C1393=C1392,AA1393=AA1392+1))),INDEX(DATAS,AA1392+1),"")</f>
        <v/>
      </c>
      <c r="AI1392" s="60" t="str">
        <f aca="false">IF(AND(AC1392=1,AA1392&lt;2),IF(AND(C1393=C1392,AA1393=AA1392+1),IF(AC1393=1,"",INDEX(DATAS,AA1392+1)),INDEX(DATAS,AA1392+1)),"")</f>
        <v/>
      </c>
    </row>
    <row r="1393" customFormat="false" ht="15" hidden="false" customHeight="false" outlineLevel="0" collapsed="false">
      <c r="A1393" s="60" t="n">
        <v>46309</v>
      </c>
      <c r="B1393" s="0" t="n">
        <v>3</v>
      </c>
      <c r="C1393" s="0" t="n">
        <v>4586</v>
      </c>
      <c r="D1393" s="0" t="n">
        <v>134</v>
      </c>
      <c r="E1393" s="0" t="n">
        <v>2</v>
      </c>
      <c r="F1393" s="55" t="s">
        <v>618</v>
      </c>
      <c r="G1393" s="0" t="n">
        <v>47.7</v>
      </c>
      <c r="H1393" s="0" t="n">
        <v>54</v>
      </c>
      <c r="I1393" s="55" t="s">
        <v>157</v>
      </c>
      <c r="J1393" s="0" t="n">
        <v>64</v>
      </c>
      <c r="K1393" s="0" t="n">
        <v>64</v>
      </c>
      <c r="L1393" s="0" t="n">
        <v>70</v>
      </c>
      <c r="M1393" s="0" t="n">
        <v>825.76</v>
      </c>
      <c r="N1393" s="0" t="n">
        <v>13.22</v>
      </c>
      <c r="O1393" s="0" t="n">
        <v>34.54</v>
      </c>
      <c r="P1393" s="0" t="n">
        <v>2.77</v>
      </c>
      <c r="Q1393" s="0" t="n">
        <v>3.58</v>
      </c>
      <c r="R1393" s="0" t="n">
        <v>5633</v>
      </c>
      <c r="S1393" s="0" t="n">
        <v>11600</v>
      </c>
      <c r="T1393" s="0" t="n">
        <v>60</v>
      </c>
      <c r="U1393" s="0" t="n">
        <v>1318</v>
      </c>
      <c r="V1393" s="0" t="n">
        <v>1</v>
      </c>
      <c r="W1393" s="60" t="n">
        <v>46240</v>
      </c>
      <c r="X1393" s="55" t="n">
        <f aca="false">IF(I1393="Male",0,1)</f>
        <v>1</v>
      </c>
      <c r="Y1393" s="55" t="n">
        <f aca="false">IF(OR(I1393="DNB",I1393="Dry DNB"),1,0)</f>
        <v>0</v>
      </c>
      <c r="Z1393" s="55" t="n">
        <f aca="false">IF(ISNUMBER(W1393),A1393-W1393,"")</f>
        <v>69</v>
      </c>
      <c r="AA1393" s="55" t="n">
        <f aca="false">MATCH(A1393,DATAS,0)</f>
        <v>1</v>
      </c>
      <c r="AB1393" s="55" t="n">
        <f aca="false">IF(AND(E1393&gt;0,OR(AND(B1393&gt;=1,B1393&lt;=6),B1393=10)),1,0)</f>
        <v>1</v>
      </c>
      <c r="AC1393" s="55" t="n">
        <f aca="false">IF(AND(E1393&gt;0,B1393=10),1,0)</f>
        <v>0</v>
      </c>
      <c r="AD1393" s="0" t="str">
        <f aca="false">IF(AND(C1392=C1393,AA1392=AA1393-1),AB1392,"")</f>
        <v/>
      </c>
      <c r="AE1393" s="0" t="str">
        <f aca="false">IF(AND(C1392=C1393,AA1392=AA1393-1),AC1392,"")</f>
        <v/>
      </c>
      <c r="AF1393" s="0" t="str">
        <f aca="false">IF(AA1393=1,"",IF(AND(AB1393=1,AD1393&lt;&gt;1),1,0))</f>
        <v/>
      </c>
      <c r="AG1393" s="0" t="str">
        <f aca="false">IF(AA1393=1,"",IF(AND(AC1393=1,AE1393&lt;&gt;1),1,0))</f>
        <v/>
      </c>
      <c r="AH1393" s="60" t="str">
        <f aca="false">IF(AND(E1393&gt;0,AA1393&lt;2,NOT(AND(C1394=C1393,AA1394=AA1393+1))),INDEX(DATAS,AA1393+1),"")</f>
        <v/>
      </c>
      <c r="AI1393" s="60" t="str">
        <f aca="false">IF(AND(AC1393=1,AA1393&lt;2),IF(AND(C1394=C1393,AA1394=AA1393+1),IF(AC1394=1,"",INDEX(DATAS,AA1393+1)),INDEX(DATAS,AA1393+1)),"")</f>
        <v/>
      </c>
    </row>
    <row r="1394" customFormat="false" ht="15" hidden="false" customHeight="false" outlineLevel="0" collapsed="false">
      <c r="A1394" s="60" t="n">
        <v>46310</v>
      </c>
      <c r="B1394" s="0" t="n">
        <v>3</v>
      </c>
      <c r="C1394" s="0" t="n">
        <v>4586</v>
      </c>
      <c r="D1394" s="0" t="n">
        <v>135</v>
      </c>
      <c r="E1394" s="0" t="n">
        <v>2</v>
      </c>
      <c r="F1394" s="55" t="s">
        <v>618</v>
      </c>
      <c r="G1394" s="0" t="n">
        <v>52.5</v>
      </c>
      <c r="H1394" s="0" t="n">
        <v>54</v>
      </c>
      <c r="I1394" s="55" t="s">
        <v>157</v>
      </c>
      <c r="J1394" s="0" t="n">
        <v>64</v>
      </c>
      <c r="K1394" s="0" t="n">
        <v>64</v>
      </c>
      <c r="L1394" s="0" t="n">
        <v>71</v>
      </c>
      <c r="M1394" s="0" t="n">
        <v>825.76</v>
      </c>
      <c r="N1394" s="0" t="n">
        <v>13.22</v>
      </c>
      <c r="O1394" s="0" t="n">
        <v>34.54</v>
      </c>
      <c r="P1394" s="0" t="n">
        <v>2.77</v>
      </c>
      <c r="Q1394" s="0" t="n">
        <v>3.58</v>
      </c>
      <c r="T1394" s="0" t="n">
        <v>60</v>
      </c>
      <c r="U1394" s="0" t="n">
        <v>1319</v>
      </c>
      <c r="V1394" s="0" t="n">
        <v>1</v>
      </c>
      <c r="W1394" s="60" t="n">
        <v>46240</v>
      </c>
      <c r="X1394" s="55" t="n">
        <f aca="false">IF(I1394="Male",0,1)</f>
        <v>1</v>
      </c>
      <c r="Y1394" s="55" t="n">
        <f aca="false">IF(OR(I1394="DNB",I1394="Dry DNB"),1,0)</f>
        <v>0</v>
      </c>
      <c r="Z1394" s="55" t="n">
        <f aca="false">IF(ISNUMBER(W1394),A1394-W1394,"")</f>
        <v>70</v>
      </c>
      <c r="AA1394" s="55" t="n">
        <f aca="false">MATCH(A1394,DATAS,0)</f>
        <v>2</v>
      </c>
      <c r="AB1394" s="55" t="n">
        <f aca="false">IF(AND(E1394&gt;0,OR(AND(B1394&gt;=1,B1394&lt;=6),B1394=10)),1,0)</f>
        <v>1</v>
      </c>
      <c r="AC1394" s="55" t="n">
        <f aca="false">IF(AND(E1394&gt;0,B1394=10),1,0)</f>
        <v>0</v>
      </c>
      <c r="AD1394" s="55" t="n">
        <f aca="false">IF(AND(C1393=C1394,AA1393=AA1394-1),AB1393,"")</f>
        <v>1</v>
      </c>
      <c r="AE1394" s="55" t="n">
        <f aca="false">IF(AND(C1393=C1394,AA1393=AA1394-1),AC1393,"")</f>
        <v>0</v>
      </c>
      <c r="AF1394" s="55" t="n">
        <f aca="false">IF(AA1394=1,"",IF(AND(AB1394=1,AD1394&lt;&gt;1),1,0))</f>
        <v>0</v>
      </c>
      <c r="AG1394" s="55" t="n">
        <f aca="false">IF(AA1394=1,"",IF(AND(AC1394=1,AE1394&lt;&gt;1),1,0))</f>
        <v>0</v>
      </c>
      <c r="AH1394" s="60" t="str">
        <f aca="false">IF(AND(E1394&gt;0,AA1394&lt;2,NOT(AND(C1395=C1394,AA1395=AA1394+1))),INDEX(DATAS,AA1394+1),"")</f>
        <v/>
      </c>
      <c r="AI1394" s="60" t="str">
        <f aca="false">IF(AND(AC1394=1,AA1394&lt;2),IF(AND(C1395=C1394,AA1395=AA1394+1),IF(AC1395=1,"",INDEX(DATAS,AA1394+1)),INDEX(DATAS,AA1394+1)),"")</f>
        <v/>
      </c>
    </row>
    <row r="1395" customFormat="false" ht="15" hidden="false" customHeight="false" outlineLevel="0" collapsed="false">
      <c r="A1395" s="60" t="n">
        <v>46309</v>
      </c>
      <c r="B1395" s="0" t="n">
        <v>2</v>
      </c>
      <c r="C1395" s="0" t="n">
        <v>4590</v>
      </c>
      <c r="D1395" s="0" t="n">
        <v>318</v>
      </c>
      <c r="E1395" s="0" t="n">
        <v>2</v>
      </c>
      <c r="F1395" s="55" t="s">
        <v>619</v>
      </c>
      <c r="G1395" s="0" t="n">
        <v>41.8</v>
      </c>
      <c r="H1395" s="0" t="n">
        <v>46</v>
      </c>
      <c r="I1395" s="55" t="s">
        <v>157</v>
      </c>
      <c r="J1395" s="0" t="n">
        <v>101</v>
      </c>
      <c r="K1395" s="0" t="n">
        <v>66</v>
      </c>
      <c r="L1395" s="0" t="n">
        <v>217</v>
      </c>
      <c r="M1395" s="0" t="n">
        <v>633.36</v>
      </c>
      <c r="N1395" s="0" t="n">
        <v>45.24</v>
      </c>
      <c r="O1395" s="0" t="n">
        <v>31.83</v>
      </c>
      <c r="P1395" s="0" t="n">
        <v>4.17</v>
      </c>
      <c r="Q1395" s="0" t="n">
        <v>3.71</v>
      </c>
      <c r="R1395" s="0" t="n">
        <v>5607</v>
      </c>
      <c r="S1395" s="0" t="n">
        <v>11999</v>
      </c>
      <c r="T1395" s="0" t="n">
        <v>57.2</v>
      </c>
      <c r="U1395" s="0" t="n">
        <v>1316</v>
      </c>
      <c r="V1395" s="0" t="n">
        <v>2</v>
      </c>
      <c r="W1395" s="60" t="n">
        <v>46093</v>
      </c>
      <c r="X1395" s="55" t="n">
        <f aca="false">IF(I1395="Male",0,1)</f>
        <v>1</v>
      </c>
      <c r="Y1395" s="55" t="n">
        <f aca="false">IF(OR(I1395="DNB",I1395="Dry DNB"),1,0)</f>
        <v>0</v>
      </c>
      <c r="Z1395" s="55" t="n">
        <f aca="false">IF(ISNUMBER(W1395),A1395-W1395,"")</f>
        <v>216</v>
      </c>
      <c r="AA1395" s="55" t="n">
        <f aca="false">MATCH(A1395,DATAS,0)</f>
        <v>1</v>
      </c>
      <c r="AB1395" s="55" t="n">
        <f aca="false">IF(AND(E1395&gt;0,OR(AND(B1395&gt;=1,B1395&lt;=6),B1395=10)),1,0)</f>
        <v>1</v>
      </c>
      <c r="AC1395" s="55" t="n">
        <f aca="false">IF(AND(E1395&gt;0,B1395=10),1,0)</f>
        <v>0</v>
      </c>
      <c r="AD1395" s="0" t="str">
        <f aca="false">IF(AND(C1394=C1395,AA1394=AA1395-1),AB1394,"")</f>
        <v/>
      </c>
      <c r="AE1395" s="0" t="str">
        <f aca="false">IF(AND(C1394=C1395,AA1394=AA1395-1),AC1394,"")</f>
        <v/>
      </c>
      <c r="AF1395" s="0" t="str">
        <f aca="false">IF(AA1395=1,"",IF(AND(AB1395=1,AD1395&lt;&gt;1),1,0))</f>
        <v/>
      </c>
      <c r="AG1395" s="0" t="str">
        <f aca="false">IF(AA1395=1,"",IF(AND(AC1395=1,AE1395&lt;&gt;1),1,0))</f>
        <v/>
      </c>
      <c r="AH1395" s="60" t="str">
        <f aca="false">IF(AND(E1395&gt;0,AA1395&lt;2,NOT(AND(C1396=C1395,AA1396=AA1395+1))),INDEX(DATAS,AA1395+1),"")</f>
        <v/>
      </c>
      <c r="AI1395" s="60" t="str">
        <f aca="false">IF(AND(AC1395=1,AA1395&lt;2),IF(AND(C1396=C1395,AA1396=AA1395+1),IF(AC1396=1,"",INDEX(DATAS,AA1395+1)),INDEX(DATAS,AA1395+1)),"")</f>
        <v/>
      </c>
    </row>
    <row r="1396" customFormat="false" ht="15" hidden="false" customHeight="false" outlineLevel="0" collapsed="false">
      <c r="A1396" s="60" t="n">
        <v>46310</v>
      </c>
      <c r="B1396" s="0" t="n">
        <v>2</v>
      </c>
      <c r="C1396" s="0" t="n">
        <v>4590</v>
      </c>
      <c r="D1396" s="0" t="n">
        <v>319</v>
      </c>
      <c r="E1396" s="0" t="n">
        <v>2</v>
      </c>
      <c r="F1396" s="55" t="s">
        <v>619</v>
      </c>
      <c r="G1396" s="0" t="n">
        <v>43.1</v>
      </c>
      <c r="H1396" s="0" t="n">
        <v>44</v>
      </c>
      <c r="I1396" s="55" t="s">
        <v>157</v>
      </c>
      <c r="J1396" s="0" t="n">
        <v>101</v>
      </c>
      <c r="K1396" s="0" t="n">
        <v>66</v>
      </c>
      <c r="L1396" s="0" t="n">
        <v>218</v>
      </c>
      <c r="M1396" s="0" t="n">
        <v>633.36</v>
      </c>
      <c r="N1396" s="0" t="n">
        <v>45.24</v>
      </c>
      <c r="O1396" s="0" t="n">
        <v>31.83</v>
      </c>
      <c r="P1396" s="0" t="n">
        <v>4.17</v>
      </c>
      <c r="Q1396" s="0" t="n">
        <v>3.71</v>
      </c>
      <c r="T1396" s="0" t="n">
        <v>57.2</v>
      </c>
      <c r="U1396" s="0" t="n">
        <v>1317</v>
      </c>
      <c r="V1396" s="0" t="n">
        <v>2</v>
      </c>
      <c r="W1396" s="60" t="n">
        <v>46093</v>
      </c>
      <c r="X1396" s="55" t="n">
        <f aca="false">IF(I1396="Male",0,1)</f>
        <v>1</v>
      </c>
      <c r="Y1396" s="55" t="n">
        <f aca="false">IF(OR(I1396="DNB",I1396="Dry DNB"),1,0)</f>
        <v>0</v>
      </c>
      <c r="Z1396" s="55" t="n">
        <f aca="false">IF(ISNUMBER(W1396),A1396-W1396,"")</f>
        <v>217</v>
      </c>
      <c r="AA1396" s="55" t="n">
        <f aca="false">MATCH(A1396,DATAS,0)</f>
        <v>2</v>
      </c>
      <c r="AB1396" s="55" t="n">
        <f aca="false">IF(AND(E1396&gt;0,OR(AND(B1396&gt;=1,B1396&lt;=6),B1396=10)),1,0)</f>
        <v>1</v>
      </c>
      <c r="AC1396" s="55" t="n">
        <f aca="false">IF(AND(E1396&gt;0,B1396=10),1,0)</f>
        <v>0</v>
      </c>
      <c r="AD1396" s="55" t="n">
        <f aca="false">IF(AND(C1395=C1396,AA1395=AA1396-1),AB1395,"")</f>
        <v>1</v>
      </c>
      <c r="AE1396" s="55" t="n">
        <f aca="false">IF(AND(C1395=C1396,AA1395=AA1396-1),AC1395,"")</f>
        <v>0</v>
      </c>
      <c r="AF1396" s="55" t="n">
        <f aca="false">IF(AA1396=1,"",IF(AND(AB1396=1,AD1396&lt;&gt;1),1,0))</f>
        <v>0</v>
      </c>
      <c r="AG1396" s="55" t="n">
        <f aca="false">IF(AA1396=1,"",IF(AND(AC1396=1,AE1396&lt;&gt;1),1,0))</f>
        <v>0</v>
      </c>
      <c r="AH1396" s="60" t="str">
        <f aca="false">IF(AND(E1396&gt;0,AA1396&lt;2,NOT(AND(C1397=C1396,AA1397=AA1396+1))),INDEX(DATAS,AA1396+1),"")</f>
        <v/>
      </c>
      <c r="AI1396" s="60" t="str">
        <f aca="false">IF(AND(AC1396=1,AA1396&lt;2),IF(AND(C1397=C1396,AA1397=AA1396+1),IF(AC1397=1,"",INDEX(DATAS,AA1396+1)),INDEX(DATAS,AA1396+1)),"")</f>
        <v/>
      </c>
    </row>
    <row r="1397" customFormat="false" ht="15" hidden="false" customHeight="false" outlineLevel="0" collapsed="false">
      <c r="A1397" s="60" t="n">
        <v>46309</v>
      </c>
      <c r="B1397" s="0" t="n">
        <v>7</v>
      </c>
      <c r="C1397" s="0" t="n">
        <v>4591</v>
      </c>
      <c r="D1397" s="0" t="n">
        <v>307</v>
      </c>
      <c r="E1397" s="0" t="n">
        <v>2</v>
      </c>
      <c r="F1397" s="55" t="s">
        <v>620</v>
      </c>
      <c r="I1397" s="55" t="s">
        <v>162</v>
      </c>
      <c r="J1397" s="0" t="n">
        <v>85</v>
      </c>
      <c r="K1397" s="0" t="n">
        <v>63</v>
      </c>
      <c r="L1397" s="0" t="n">
        <v>237</v>
      </c>
      <c r="M1397" s="0" t="n">
        <v>1010.18</v>
      </c>
      <c r="N1397" s="0" t="n">
        <v>57.58</v>
      </c>
      <c r="O1397" s="0" t="n">
        <v>43.56</v>
      </c>
      <c r="P1397" s="0" t="n">
        <v>0</v>
      </c>
      <c r="Q1397" s="0" t="n">
        <v>0</v>
      </c>
      <c r="R1397" s="0" t="n">
        <v>5376</v>
      </c>
      <c r="S1397" s="0" t="n">
        <v>10908</v>
      </c>
      <c r="T1397" s="0" t="n">
        <v>61.4</v>
      </c>
      <c r="U1397" s="0" t="n">
        <v>1315</v>
      </c>
      <c r="V1397" s="0" t="n">
        <v>2</v>
      </c>
      <c r="W1397" s="60" t="n">
        <v>46074</v>
      </c>
      <c r="X1397" s="55" t="n">
        <f aca="false">IF(I1397="Male",0,1)</f>
        <v>1</v>
      </c>
      <c r="Y1397" s="55" t="n">
        <f aca="false">IF(OR(I1397="DNB",I1397="Dry DNB"),1,0)</f>
        <v>0</v>
      </c>
      <c r="Z1397" s="55" t="n">
        <f aca="false">IF(ISNUMBER(W1397),A1397-W1397,"")</f>
        <v>235</v>
      </c>
      <c r="AA1397" s="55" t="n">
        <f aca="false">MATCH(A1397,DATAS,0)</f>
        <v>1</v>
      </c>
      <c r="AB1397" s="55" t="n">
        <f aca="false">IF(AND(E1397&gt;0,OR(AND(B1397&gt;=1,B1397&lt;=6),B1397=10)),1,0)</f>
        <v>0</v>
      </c>
      <c r="AC1397" s="55" t="n">
        <f aca="false">IF(AND(E1397&gt;0,B1397=10),1,0)</f>
        <v>0</v>
      </c>
      <c r="AD1397" s="0" t="str">
        <f aca="false">IF(AND(C1396=C1397,AA1396=AA1397-1),AB1396,"")</f>
        <v/>
      </c>
      <c r="AE1397" s="0" t="str">
        <f aca="false">IF(AND(C1396=C1397,AA1396=AA1397-1),AC1396,"")</f>
        <v/>
      </c>
      <c r="AF1397" s="0" t="str">
        <f aca="false">IF(AA1397=1,"",IF(AND(AB1397=1,AD1397&lt;&gt;1),1,0))</f>
        <v/>
      </c>
      <c r="AG1397" s="0" t="str">
        <f aca="false">IF(AA1397=1,"",IF(AND(AC1397=1,AE1397&lt;&gt;1),1,0))</f>
        <v/>
      </c>
      <c r="AH1397" s="60" t="str">
        <f aca="false">IF(AND(E1397&gt;0,AA1397&lt;2,NOT(AND(C1398=C1397,AA1398=AA1397+1))),INDEX(DATAS,AA1397+1),"")</f>
        <v/>
      </c>
      <c r="AI1397" s="60" t="str">
        <f aca="false">IF(AND(AC1397=1,AA1397&lt;2),IF(AND(C1398=C1397,AA1398=AA1397+1),IF(AC1398=1,"",INDEX(DATAS,AA1397+1)),INDEX(DATAS,AA1397+1)),"")</f>
        <v/>
      </c>
    </row>
    <row r="1398" customFormat="false" ht="15" hidden="false" customHeight="false" outlineLevel="0" collapsed="false">
      <c r="A1398" s="60" t="n">
        <v>46310</v>
      </c>
      <c r="B1398" s="0" t="n">
        <v>7</v>
      </c>
      <c r="C1398" s="0" t="n">
        <v>4591</v>
      </c>
      <c r="D1398" s="0" t="n">
        <v>307</v>
      </c>
      <c r="E1398" s="0" t="n">
        <v>2</v>
      </c>
      <c r="F1398" s="55" t="s">
        <v>620</v>
      </c>
      <c r="I1398" s="55" t="s">
        <v>162</v>
      </c>
      <c r="J1398" s="0" t="n">
        <v>85</v>
      </c>
      <c r="K1398" s="0" t="n">
        <v>63</v>
      </c>
      <c r="L1398" s="0" t="n">
        <v>238</v>
      </c>
      <c r="M1398" s="0" t="n">
        <v>1010.18</v>
      </c>
      <c r="N1398" s="0" t="n">
        <v>57.58</v>
      </c>
      <c r="O1398" s="0" t="n">
        <v>43.56</v>
      </c>
      <c r="P1398" s="0" t="n">
        <v>0</v>
      </c>
      <c r="Q1398" s="0" t="n">
        <v>0</v>
      </c>
      <c r="T1398" s="0" t="n">
        <v>61.4</v>
      </c>
      <c r="U1398" s="0" t="n">
        <v>1316</v>
      </c>
      <c r="V1398" s="0" t="n">
        <v>2</v>
      </c>
      <c r="W1398" s="60" t="n">
        <v>46074</v>
      </c>
      <c r="X1398" s="55" t="n">
        <f aca="false">IF(I1398="Male",0,1)</f>
        <v>1</v>
      </c>
      <c r="Y1398" s="55" t="n">
        <f aca="false">IF(OR(I1398="DNB",I1398="Dry DNB"),1,0)</f>
        <v>0</v>
      </c>
      <c r="Z1398" s="55" t="n">
        <f aca="false">IF(ISNUMBER(W1398),A1398-W1398,"")</f>
        <v>236</v>
      </c>
      <c r="AA1398" s="55" t="n">
        <f aca="false">MATCH(A1398,DATAS,0)</f>
        <v>2</v>
      </c>
      <c r="AB1398" s="55" t="n">
        <f aca="false">IF(AND(E1398&gt;0,OR(AND(B1398&gt;=1,B1398&lt;=6),B1398=10)),1,0)</f>
        <v>0</v>
      </c>
      <c r="AC1398" s="55" t="n">
        <f aca="false">IF(AND(E1398&gt;0,B1398=10),1,0)</f>
        <v>0</v>
      </c>
      <c r="AD1398" s="55" t="n">
        <f aca="false">IF(AND(C1397=C1398,AA1397=AA1398-1),AB1397,"")</f>
        <v>0</v>
      </c>
      <c r="AE1398" s="55" t="n">
        <f aca="false">IF(AND(C1397=C1398,AA1397=AA1398-1),AC1397,"")</f>
        <v>0</v>
      </c>
      <c r="AF1398" s="55" t="n">
        <f aca="false">IF(AA1398=1,"",IF(AND(AB1398=1,AD1398&lt;&gt;1),1,0))</f>
        <v>0</v>
      </c>
      <c r="AG1398" s="55" t="n">
        <f aca="false">IF(AA1398=1,"",IF(AND(AC1398=1,AE1398&lt;&gt;1),1,0))</f>
        <v>0</v>
      </c>
      <c r="AH1398" s="60" t="str">
        <f aca="false">IF(AND(E1398&gt;0,AA1398&lt;2,NOT(AND(C1399=C1398,AA1399=AA1398+1))),INDEX(DATAS,AA1398+1),"")</f>
        <v/>
      </c>
      <c r="AI1398" s="60" t="str">
        <f aca="false">IF(AND(AC1398=1,AA1398&lt;2),IF(AND(C1399=C1398,AA1399=AA1398+1),IF(AC1399=1,"",INDEX(DATAS,AA1398+1)),INDEX(DATAS,AA1398+1)),"")</f>
        <v/>
      </c>
    </row>
    <row r="1399" customFormat="false" ht="15" hidden="false" customHeight="false" outlineLevel="0" collapsed="false">
      <c r="A1399" s="60" t="n">
        <v>46309</v>
      </c>
      <c r="B1399" s="0" t="n">
        <v>2</v>
      </c>
      <c r="C1399" s="0" t="n">
        <v>4592</v>
      </c>
      <c r="D1399" s="0" t="n">
        <v>68</v>
      </c>
      <c r="E1399" s="0" t="n">
        <v>2</v>
      </c>
      <c r="F1399" s="55" t="s">
        <v>621</v>
      </c>
      <c r="G1399" s="0" t="n">
        <v>43.5</v>
      </c>
      <c r="H1399" s="0" t="n">
        <v>57</v>
      </c>
      <c r="I1399" s="55" t="s">
        <v>187</v>
      </c>
      <c r="J1399" s="0" t="n">
        <v>68</v>
      </c>
      <c r="K1399" s="0" t="n">
        <v>68</v>
      </c>
      <c r="M1399" s="0" t="n">
        <v>511.7</v>
      </c>
      <c r="N1399" s="0" t="n">
        <v>33.48</v>
      </c>
      <c r="O1399" s="0" t="n">
        <v>25.15</v>
      </c>
      <c r="P1399" s="0" t="n">
        <v>3.04</v>
      </c>
      <c r="Q1399" s="0" t="n">
        <v>3.43</v>
      </c>
      <c r="R1399" s="0" t="n">
        <v>5525</v>
      </c>
      <c r="S1399" s="0" t="n">
        <v>11106</v>
      </c>
      <c r="U1399" s="0" t="n">
        <v>1314</v>
      </c>
      <c r="V1399" s="0" t="n">
        <v>1</v>
      </c>
      <c r="W1399" s="60" t="n">
        <v>46310</v>
      </c>
      <c r="X1399" s="55" t="n">
        <f aca="false">IF(I1399="Male",0,1)</f>
        <v>1</v>
      </c>
      <c r="Y1399" s="55" t="n">
        <f aca="false">IF(OR(I1399="DNB",I1399="Dry DNB"),1,0)</f>
        <v>0</v>
      </c>
      <c r="Z1399" s="55" t="n">
        <f aca="false">IF(ISNUMBER(W1399),A1399-W1399,"")</f>
        <v>-1</v>
      </c>
      <c r="AA1399" s="55" t="n">
        <f aca="false">MATCH(A1399,DATAS,0)</f>
        <v>1</v>
      </c>
      <c r="AB1399" s="55" t="n">
        <f aca="false">IF(AND(E1399&gt;0,OR(AND(B1399&gt;=1,B1399&lt;=6),B1399=10)),1,0)</f>
        <v>1</v>
      </c>
      <c r="AC1399" s="55" t="n">
        <f aca="false">IF(AND(E1399&gt;0,B1399=10),1,0)</f>
        <v>0</v>
      </c>
      <c r="AD1399" s="0" t="str">
        <f aca="false">IF(AND(C1398=C1399,AA1398=AA1399-1),AB1398,"")</f>
        <v/>
      </c>
      <c r="AE1399" s="0" t="str">
        <f aca="false">IF(AND(C1398=C1399,AA1398=AA1399-1),AC1398,"")</f>
        <v/>
      </c>
      <c r="AF1399" s="0" t="str">
        <f aca="false">IF(AA1399=1,"",IF(AND(AB1399=1,AD1399&lt;&gt;1),1,0))</f>
        <v/>
      </c>
      <c r="AG1399" s="0" t="str">
        <f aca="false">IF(AA1399=1,"",IF(AND(AC1399=1,AE1399&lt;&gt;1),1,0))</f>
        <v/>
      </c>
      <c r="AH1399" s="60" t="str">
        <f aca="false">IF(AND(E1399&gt;0,AA1399&lt;2,NOT(AND(C1400=C1399,AA1400=AA1399+1))),INDEX(DATAS,AA1399+1),"")</f>
        <v/>
      </c>
      <c r="AI1399" s="60" t="str">
        <f aca="false">IF(AND(AC1399=1,AA1399&lt;2),IF(AND(C1400=C1399,AA1400=AA1399+1),IF(AC1400=1,"",INDEX(DATAS,AA1399+1)),INDEX(DATAS,AA1399+1)),"")</f>
        <v/>
      </c>
    </row>
    <row r="1400" customFormat="false" ht="15" hidden="false" customHeight="false" outlineLevel="0" collapsed="false">
      <c r="A1400" s="60" t="n">
        <v>46310</v>
      </c>
      <c r="B1400" s="0" t="n">
        <v>2</v>
      </c>
      <c r="C1400" s="0" t="n">
        <v>4592</v>
      </c>
      <c r="D1400" s="0" t="n">
        <v>69</v>
      </c>
      <c r="E1400" s="0" t="n">
        <v>2</v>
      </c>
      <c r="F1400" s="55" t="s">
        <v>621</v>
      </c>
      <c r="G1400" s="0" t="n">
        <v>63.8</v>
      </c>
      <c r="H1400" s="0" t="n">
        <v>58</v>
      </c>
      <c r="I1400" s="55" t="s">
        <v>187</v>
      </c>
      <c r="J1400" s="0" t="n">
        <v>69</v>
      </c>
      <c r="K1400" s="0" t="n">
        <v>68</v>
      </c>
      <c r="M1400" s="0" t="n">
        <v>511.7</v>
      </c>
      <c r="N1400" s="0" t="n">
        <v>33.48</v>
      </c>
      <c r="O1400" s="0" t="n">
        <v>25.15</v>
      </c>
      <c r="P1400" s="0" t="n">
        <v>3.04</v>
      </c>
      <c r="Q1400" s="0" t="n">
        <v>3.43</v>
      </c>
      <c r="U1400" s="0" t="n">
        <v>1315</v>
      </c>
      <c r="V1400" s="0" t="n">
        <v>1</v>
      </c>
      <c r="W1400" s="60" t="n">
        <v>46310</v>
      </c>
      <c r="X1400" s="55" t="n">
        <f aca="false">IF(I1400="Male",0,1)</f>
        <v>1</v>
      </c>
      <c r="Y1400" s="55" t="n">
        <f aca="false">IF(OR(I1400="DNB",I1400="Dry DNB"),1,0)</f>
        <v>0</v>
      </c>
      <c r="Z1400" s="55" t="n">
        <f aca="false">IF(ISNUMBER(W1400),A1400-W1400,"")</f>
        <v>0</v>
      </c>
      <c r="AA1400" s="55" t="n">
        <f aca="false">MATCH(A1400,DATAS,0)</f>
        <v>2</v>
      </c>
      <c r="AB1400" s="55" t="n">
        <f aca="false">IF(AND(E1400&gt;0,OR(AND(B1400&gt;=1,B1400&lt;=6),B1400=10)),1,0)</f>
        <v>1</v>
      </c>
      <c r="AC1400" s="55" t="n">
        <f aca="false">IF(AND(E1400&gt;0,B1400=10),1,0)</f>
        <v>0</v>
      </c>
      <c r="AD1400" s="55" t="n">
        <f aca="false">IF(AND(C1399=C1400,AA1399=AA1400-1),AB1399,"")</f>
        <v>1</v>
      </c>
      <c r="AE1400" s="55" t="n">
        <f aca="false">IF(AND(C1399=C1400,AA1399=AA1400-1),AC1399,"")</f>
        <v>0</v>
      </c>
      <c r="AF1400" s="55" t="n">
        <f aca="false">IF(AA1400=1,"",IF(AND(AB1400=1,AD1400&lt;&gt;1),1,0))</f>
        <v>0</v>
      </c>
      <c r="AG1400" s="55" t="n">
        <f aca="false">IF(AA1400=1,"",IF(AND(AC1400=1,AE1400&lt;&gt;1),1,0))</f>
        <v>0</v>
      </c>
      <c r="AH1400" s="60" t="str">
        <f aca="false">IF(AND(E1400&gt;0,AA1400&lt;2,NOT(AND(C1401=C1400,AA1401=AA1400+1))),INDEX(DATAS,AA1400+1),"")</f>
        <v/>
      </c>
      <c r="AI1400" s="60" t="str">
        <f aca="false">IF(AND(AC1400=1,AA1400&lt;2),IF(AND(C1401=C1400,AA1401=AA1400+1),IF(AC1401=1,"",INDEX(DATAS,AA1400+1)),INDEX(DATAS,AA1400+1)),"")</f>
        <v/>
      </c>
    </row>
    <row r="1401" customFormat="false" ht="15" hidden="false" customHeight="false" outlineLevel="0" collapsed="false">
      <c r="A1401" s="60" t="n">
        <v>46309</v>
      </c>
      <c r="B1401" s="0" t="n">
        <v>5</v>
      </c>
      <c r="C1401" s="0" t="n">
        <v>4593</v>
      </c>
      <c r="D1401" s="0" t="n">
        <v>316</v>
      </c>
      <c r="E1401" s="0" t="n">
        <v>2</v>
      </c>
      <c r="F1401" s="55" t="s">
        <v>621</v>
      </c>
      <c r="G1401" s="0" t="n">
        <v>29.9</v>
      </c>
      <c r="H1401" s="0" t="n">
        <v>25</v>
      </c>
      <c r="I1401" s="55" t="s">
        <v>157</v>
      </c>
      <c r="J1401" s="0" t="n">
        <v>99</v>
      </c>
      <c r="K1401" s="0" t="n">
        <v>64</v>
      </c>
      <c r="L1401" s="0" t="n">
        <v>217</v>
      </c>
      <c r="M1401" s="0" t="n">
        <v>113.6</v>
      </c>
      <c r="N1401" s="0" t="n">
        <v>57.07</v>
      </c>
      <c r="O1401" s="0" t="n">
        <v>28.17</v>
      </c>
      <c r="P1401" s="0" t="n">
        <v>4.74</v>
      </c>
      <c r="Q1401" s="0" t="n">
        <v>3.82</v>
      </c>
      <c r="R1401" s="0" t="n">
        <v>5144</v>
      </c>
      <c r="S1401" s="0" t="n">
        <v>10713</v>
      </c>
      <c r="T1401" s="0" t="n">
        <v>55.85</v>
      </c>
      <c r="U1401" s="0" t="n">
        <v>1314</v>
      </c>
      <c r="V1401" s="0" t="n">
        <v>2</v>
      </c>
      <c r="W1401" s="60" t="n">
        <v>46093</v>
      </c>
      <c r="X1401" s="55" t="n">
        <f aca="false">IF(I1401="Male",0,1)</f>
        <v>1</v>
      </c>
      <c r="Y1401" s="55" t="n">
        <f aca="false">IF(OR(I1401="DNB",I1401="Dry DNB"),1,0)</f>
        <v>0</v>
      </c>
      <c r="Z1401" s="55" t="n">
        <f aca="false">IF(ISNUMBER(W1401),A1401-W1401,"")</f>
        <v>216</v>
      </c>
      <c r="AA1401" s="55" t="n">
        <f aca="false">MATCH(A1401,DATAS,0)</f>
        <v>1</v>
      </c>
      <c r="AB1401" s="55" t="n">
        <f aca="false">IF(AND(E1401&gt;0,OR(AND(B1401&gt;=1,B1401&lt;=6),B1401=10)),1,0)</f>
        <v>1</v>
      </c>
      <c r="AC1401" s="55" t="n">
        <f aca="false">IF(AND(E1401&gt;0,B1401=10),1,0)</f>
        <v>0</v>
      </c>
      <c r="AD1401" s="0" t="str">
        <f aca="false">IF(AND(C1400=C1401,AA1400=AA1401-1),AB1400,"")</f>
        <v/>
      </c>
      <c r="AE1401" s="0" t="str">
        <f aca="false">IF(AND(C1400=C1401,AA1400=AA1401-1),AC1400,"")</f>
        <v/>
      </c>
      <c r="AF1401" s="0" t="str">
        <f aca="false">IF(AA1401=1,"",IF(AND(AB1401=1,AD1401&lt;&gt;1),1,0))</f>
        <v/>
      </c>
      <c r="AG1401" s="0" t="str">
        <f aca="false">IF(AA1401=1,"",IF(AND(AC1401=1,AE1401&lt;&gt;1),1,0))</f>
        <v/>
      </c>
      <c r="AH1401" s="60" t="str">
        <f aca="false">IF(AND(E1401&gt;0,AA1401&lt;2,NOT(AND(C1402=C1401,AA1402=AA1401+1))),INDEX(DATAS,AA1401+1),"")</f>
        <v/>
      </c>
      <c r="AI1401" s="60" t="str">
        <f aca="false">IF(AND(AC1401=1,AA1401&lt;2),IF(AND(C1402=C1401,AA1402=AA1401+1),IF(AC1402=1,"",INDEX(DATAS,AA1401+1)),INDEX(DATAS,AA1401+1)),"")</f>
        <v/>
      </c>
    </row>
    <row r="1402" customFormat="false" ht="15" hidden="false" customHeight="false" outlineLevel="0" collapsed="false">
      <c r="A1402" s="60" t="n">
        <v>46310</v>
      </c>
      <c r="B1402" s="0" t="n">
        <v>5</v>
      </c>
      <c r="C1402" s="0" t="n">
        <v>4593</v>
      </c>
      <c r="D1402" s="0" t="n">
        <v>317</v>
      </c>
      <c r="E1402" s="0" t="n">
        <v>2</v>
      </c>
      <c r="F1402" s="55" t="s">
        <v>621</v>
      </c>
      <c r="G1402" s="0" t="n">
        <v>30.7</v>
      </c>
      <c r="H1402" s="0" t="n">
        <v>26</v>
      </c>
      <c r="I1402" s="55" t="s">
        <v>157</v>
      </c>
      <c r="J1402" s="0" t="n">
        <v>99</v>
      </c>
      <c r="K1402" s="0" t="n">
        <v>64</v>
      </c>
      <c r="L1402" s="0" t="n">
        <v>218</v>
      </c>
      <c r="M1402" s="0" t="n">
        <v>113.6</v>
      </c>
      <c r="N1402" s="0" t="n">
        <v>57.07</v>
      </c>
      <c r="O1402" s="0" t="n">
        <v>28.17</v>
      </c>
      <c r="P1402" s="0" t="n">
        <v>4.74</v>
      </c>
      <c r="Q1402" s="0" t="n">
        <v>3.82</v>
      </c>
      <c r="T1402" s="0" t="n">
        <v>55.85</v>
      </c>
      <c r="U1402" s="0" t="n">
        <v>1315</v>
      </c>
      <c r="V1402" s="0" t="n">
        <v>2</v>
      </c>
      <c r="W1402" s="60" t="n">
        <v>46093</v>
      </c>
      <c r="X1402" s="55" t="n">
        <f aca="false">IF(I1402="Male",0,1)</f>
        <v>1</v>
      </c>
      <c r="Y1402" s="55" t="n">
        <f aca="false">IF(OR(I1402="DNB",I1402="Dry DNB"),1,0)</f>
        <v>0</v>
      </c>
      <c r="Z1402" s="55" t="n">
        <f aca="false">IF(ISNUMBER(W1402),A1402-W1402,"")</f>
        <v>217</v>
      </c>
      <c r="AA1402" s="55" t="n">
        <f aca="false">MATCH(A1402,DATAS,0)</f>
        <v>2</v>
      </c>
      <c r="AB1402" s="55" t="n">
        <f aca="false">IF(AND(E1402&gt;0,OR(AND(B1402&gt;=1,B1402&lt;=6),B1402=10)),1,0)</f>
        <v>1</v>
      </c>
      <c r="AC1402" s="55" t="n">
        <f aca="false">IF(AND(E1402&gt;0,B1402=10),1,0)</f>
        <v>0</v>
      </c>
      <c r="AD1402" s="55" t="n">
        <f aca="false">IF(AND(C1401=C1402,AA1401=AA1402-1),AB1401,"")</f>
        <v>1</v>
      </c>
      <c r="AE1402" s="55" t="n">
        <f aca="false">IF(AND(C1401=C1402,AA1401=AA1402-1),AC1401,"")</f>
        <v>0</v>
      </c>
      <c r="AF1402" s="55" t="n">
        <f aca="false">IF(AA1402=1,"",IF(AND(AB1402=1,AD1402&lt;&gt;1),1,0))</f>
        <v>0</v>
      </c>
      <c r="AG1402" s="55" t="n">
        <f aca="false">IF(AA1402=1,"",IF(AND(AC1402=1,AE1402&lt;&gt;1),1,0))</f>
        <v>0</v>
      </c>
      <c r="AH1402" s="60" t="str">
        <f aca="false">IF(AND(E1402&gt;0,AA1402&lt;2,NOT(AND(C1403=C1402,AA1403=AA1402+1))),INDEX(DATAS,AA1402+1),"")</f>
        <v/>
      </c>
      <c r="AI1402" s="60" t="str">
        <f aca="false">IF(AND(AC1402=1,AA1402&lt;2),IF(AND(C1403=C1402,AA1403=AA1402+1),IF(AC1403=1,"",INDEX(DATAS,AA1402+1)),INDEX(DATAS,AA1402+1)),"")</f>
        <v/>
      </c>
    </row>
    <row r="1403" customFormat="false" ht="15" hidden="false" customHeight="false" outlineLevel="0" collapsed="false">
      <c r="A1403" s="60" t="n">
        <v>46309</v>
      </c>
      <c r="B1403" s="0" t="n">
        <v>7</v>
      </c>
      <c r="C1403" s="0" t="n">
        <v>4594</v>
      </c>
      <c r="D1403" s="0" t="n">
        <v>290</v>
      </c>
      <c r="E1403" s="0" t="n">
        <v>2</v>
      </c>
      <c r="F1403" s="55" t="s">
        <v>621</v>
      </c>
      <c r="G1403" s="0" t="n">
        <v>13.9</v>
      </c>
      <c r="H1403" s="0" t="n">
        <v>32</v>
      </c>
      <c r="I1403" s="55" t="s">
        <v>162</v>
      </c>
      <c r="J1403" s="0" t="n">
        <v>67</v>
      </c>
      <c r="K1403" s="0" t="n">
        <v>67</v>
      </c>
      <c r="L1403" s="0" t="n">
        <v>224</v>
      </c>
      <c r="M1403" s="0" t="n">
        <v>527.17</v>
      </c>
      <c r="N1403" s="0" t="n">
        <v>37.41</v>
      </c>
      <c r="O1403" s="0" t="n">
        <v>30.71</v>
      </c>
      <c r="P1403" s="0" t="n">
        <v>3.64</v>
      </c>
      <c r="Q1403" s="0" t="n">
        <v>3.41</v>
      </c>
      <c r="R1403" s="0" t="n">
        <v>4870</v>
      </c>
      <c r="S1403" s="0" t="n">
        <v>10533</v>
      </c>
      <c r="T1403" s="0" t="n">
        <v>50.3</v>
      </c>
      <c r="U1403" s="0" t="n">
        <v>1314</v>
      </c>
      <c r="V1403" s="0" t="n">
        <v>1</v>
      </c>
      <c r="W1403" s="60" t="n">
        <v>46086</v>
      </c>
      <c r="X1403" s="55" t="n">
        <f aca="false">IF(I1403="Male",0,1)</f>
        <v>1</v>
      </c>
      <c r="Y1403" s="55" t="n">
        <f aca="false">IF(OR(I1403="DNB",I1403="Dry DNB"),1,0)</f>
        <v>0</v>
      </c>
      <c r="Z1403" s="55" t="n">
        <f aca="false">IF(ISNUMBER(W1403),A1403-W1403,"")</f>
        <v>223</v>
      </c>
      <c r="AA1403" s="55" t="n">
        <f aca="false">MATCH(A1403,DATAS,0)</f>
        <v>1</v>
      </c>
      <c r="AB1403" s="55" t="n">
        <f aca="false">IF(AND(E1403&gt;0,OR(AND(B1403&gt;=1,B1403&lt;=6),B1403=10)),1,0)</f>
        <v>0</v>
      </c>
      <c r="AC1403" s="55" t="n">
        <f aca="false">IF(AND(E1403&gt;0,B1403=10),1,0)</f>
        <v>0</v>
      </c>
      <c r="AD1403" s="0" t="str">
        <f aca="false">IF(AND(C1402=C1403,AA1402=AA1403-1),AB1402,"")</f>
        <v/>
      </c>
      <c r="AE1403" s="0" t="str">
        <f aca="false">IF(AND(C1402=C1403,AA1402=AA1403-1),AC1402,"")</f>
        <v/>
      </c>
      <c r="AF1403" s="0" t="str">
        <f aca="false">IF(AA1403=1,"",IF(AND(AB1403=1,AD1403&lt;&gt;1),1,0))</f>
        <v/>
      </c>
      <c r="AG1403" s="0" t="str">
        <f aca="false">IF(AA1403=1,"",IF(AND(AC1403=1,AE1403&lt;&gt;1),1,0))</f>
        <v/>
      </c>
      <c r="AH1403" s="60" t="str">
        <f aca="false">IF(AND(E1403&gt;0,AA1403&lt;2,NOT(AND(C1404=C1403,AA1404=AA1403+1))),INDEX(DATAS,AA1403+1),"")</f>
        <v/>
      </c>
      <c r="AI1403" s="60" t="str">
        <f aca="false">IF(AND(AC1403=1,AA1403&lt;2),IF(AND(C1404=C1403,AA1404=AA1403+1),IF(AC1404=1,"",INDEX(DATAS,AA1403+1)),INDEX(DATAS,AA1403+1)),"")</f>
        <v/>
      </c>
    </row>
    <row r="1404" customFormat="false" ht="15" hidden="false" customHeight="false" outlineLevel="0" collapsed="false">
      <c r="A1404" s="60" t="n">
        <v>46310</v>
      </c>
      <c r="B1404" s="0" t="n">
        <v>7</v>
      </c>
      <c r="C1404" s="0" t="n">
        <v>4594</v>
      </c>
      <c r="D1404" s="0" t="n">
        <v>290</v>
      </c>
      <c r="E1404" s="0" t="n">
        <v>2</v>
      </c>
      <c r="F1404" s="55" t="s">
        <v>621</v>
      </c>
      <c r="H1404" s="0" t="n">
        <v>31</v>
      </c>
      <c r="I1404" s="55" t="s">
        <v>162</v>
      </c>
      <c r="J1404" s="0" t="n">
        <v>67</v>
      </c>
      <c r="K1404" s="0" t="n">
        <v>67</v>
      </c>
      <c r="L1404" s="0" t="n">
        <v>225</v>
      </c>
      <c r="M1404" s="0" t="n">
        <v>527.17</v>
      </c>
      <c r="N1404" s="0" t="n">
        <v>37.41</v>
      </c>
      <c r="O1404" s="0" t="n">
        <v>30.71</v>
      </c>
      <c r="P1404" s="0" t="n">
        <v>3.64</v>
      </c>
      <c r="Q1404" s="0" t="n">
        <v>3.41</v>
      </c>
      <c r="T1404" s="0" t="n">
        <v>50.3</v>
      </c>
      <c r="U1404" s="0" t="n">
        <v>1315</v>
      </c>
      <c r="V1404" s="0" t="n">
        <v>1</v>
      </c>
      <c r="W1404" s="60" t="n">
        <v>46086</v>
      </c>
      <c r="X1404" s="55" t="n">
        <f aca="false">IF(I1404="Male",0,1)</f>
        <v>1</v>
      </c>
      <c r="Y1404" s="55" t="n">
        <f aca="false">IF(OR(I1404="DNB",I1404="Dry DNB"),1,0)</f>
        <v>0</v>
      </c>
      <c r="Z1404" s="55" t="n">
        <f aca="false">IF(ISNUMBER(W1404),A1404-W1404,"")</f>
        <v>224</v>
      </c>
      <c r="AA1404" s="55" t="n">
        <f aca="false">MATCH(A1404,DATAS,0)</f>
        <v>2</v>
      </c>
      <c r="AB1404" s="55" t="n">
        <f aca="false">IF(AND(E1404&gt;0,OR(AND(B1404&gt;=1,B1404&lt;=6),B1404=10)),1,0)</f>
        <v>0</v>
      </c>
      <c r="AC1404" s="55" t="n">
        <f aca="false">IF(AND(E1404&gt;0,B1404=10),1,0)</f>
        <v>0</v>
      </c>
      <c r="AD1404" s="55" t="n">
        <f aca="false">IF(AND(C1403=C1404,AA1403=AA1404-1),AB1403,"")</f>
        <v>0</v>
      </c>
      <c r="AE1404" s="55" t="n">
        <f aca="false">IF(AND(C1403=C1404,AA1403=AA1404-1),AC1403,"")</f>
        <v>0</v>
      </c>
      <c r="AF1404" s="55" t="n">
        <f aca="false">IF(AA1404=1,"",IF(AND(AB1404=1,AD1404&lt;&gt;1),1,0))</f>
        <v>0</v>
      </c>
      <c r="AG1404" s="55" t="n">
        <f aca="false">IF(AA1404=1,"",IF(AND(AC1404=1,AE1404&lt;&gt;1),1,0))</f>
        <v>0</v>
      </c>
      <c r="AH1404" s="60" t="str">
        <f aca="false">IF(AND(E1404&gt;0,AA1404&lt;2,NOT(AND(C1405=C1404,AA1405=AA1404+1))),INDEX(DATAS,AA1404+1),"")</f>
        <v/>
      </c>
      <c r="AI1404" s="60" t="str">
        <f aca="false">IF(AND(AC1404=1,AA1404&lt;2),IF(AND(C1405=C1404,AA1405=AA1404+1),IF(AC1405=1,"",INDEX(DATAS,AA1404+1)),INDEX(DATAS,AA1404+1)),"")</f>
        <v/>
      </c>
    </row>
    <row r="1405" customFormat="false" ht="15" hidden="false" customHeight="false" outlineLevel="0" collapsed="false">
      <c r="A1405" s="60" t="n">
        <v>46309</v>
      </c>
      <c r="B1405" s="0" t="n">
        <v>5</v>
      </c>
      <c r="C1405" s="0" t="n">
        <v>4595</v>
      </c>
      <c r="D1405" s="0" t="n">
        <v>216</v>
      </c>
      <c r="E1405" s="0" t="n">
        <v>2</v>
      </c>
      <c r="F1405" s="55" t="s">
        <v>621</v>
      </c>
      <c r="G1405" s="0" t="n">
        <v>35.7</v>
      </c>
      <c r="H1405" s="0" t="n">
        <v>34</v>
      </c>
      <c r="I1405" s="55" t="s">
        <v>187</v>
      </c>
      <c r="J1405" s="0" t="n">
        <v>216</v>
      </c>
      <c r="K1405" s="0" t="n">
        <v>69</v>
      </c>
      <c r="M1405" s="0" t="n">
        <v>51.33</v>
      </c>
      <c r="N1405" s="0" t="n">
        <v>46.61</v>
      </c>
      <c r="O1405" s="0" t="n">
        <v>26.18</v>
      </c>
      <c r="P1405" s="0" t="n">
        <v>4.34</v>
      </c>
      <c r="Q1405" s="0" t="n">
        <v>4.22</v>
      </c>
      <c r="R1405" s="0" t="n">
        <v>4135</v>
      </c>
      <c r="S1405" s="0" t="n">
        <v>7439</v>
      </c>
      <c r="T1405" s="0" t="n">
        <v>42.95</v>
      </c>
      <c r="U1405" s="0" t="n">
        <v>1314</v>
      </c>
      <c r="V1405" s="0" t="n">
        <v>5</v>
      </c>
      <c r="W1405" s="60" t="n">
        <v>46303</v>
      </c>
      <c r="X1405" s="55" t="n">
        <f aca="false">IF(I1405="Male",0,1)</f>
        <v>1</v>
      </c>
      <c r="Y1405" s="55" t="n">
        <f aca="false">IF(OR(I1405="DNB",I1405="Dry DNB"),1,0)</f>
        <v>0</v>
      </c>
      <c r="Z1405" s="55" t="n">
        <f aca="false">IF(ISNUMBER(W1405),A1405-W1405,"")</f>
        <v>6</v>
      </c>
      <c r="AA1405" s="55" t="n">
        <f aca="false">MATCH(A1405,DATAS,0)</f>
        <v>1</v>
      </c>
      <c r="AB1405" s="55" t="n">
        <f aca="false">IF(AND(E1405&gt;0,OR(AND(B1405&gt;=1,B1405&lt;=6),B1405=10)),1,0)</f>
        <v>1</v>
      </c>
      <c r="AC1405" s="55" t="n">
        <f aca="false">IF(AND(E1405&gt;0,B1405=10),1,0)</f>
        <v>0</v>
      </c>
      <c r="AD1405" s="0" t="str">
        <f aca="false">IF(AND(C1404=C1405,AA1404=AA1405-1),AB1404,"")</f>
        <v/>
      </c>
      <c r="AE1405" s="0" t="str">
        <f aca="false">IF(AND(C1404=C1405,AA1404=AA1405-1),AC1404,"")</f>
        <v/>
      </c>
      <c r="AF1405" s="0" t="str">
        <f aca="false">IF(AA1405=1,"",IF(AND(AB1405=1,AD1405&lt;&gt;1),1,0))</f>
        <v/>
      </c>
      <c r="AG1405" s="0" t="str">
        <f aca="false">IF(AA1405=1,"",IF(AND(AC1405=1,AE1405&lt;&gt;1),1,0))</f>
        <v/>
      </c>
      <c r="AH1405" s="60" t="str">
        <f aca="false">IF(AND(E1405&gt;0,AA1405&lt;2,NOT(AND(C1406=C1405,AA1406=AA1405+1))),INDEX(DATAS,AA1405+1),"")</f>
        <v/>
      </c>
      <c r="AI1405" s="60" t="str">
        <f aca="false">IF(AND(AC1405=1,AA1405&lt;2),IF(AND(C1406=C1405,AA1406=AA1405+1),IF(AC1406=1,"",INDEX(DATAS,AA1405+1)),INDEX(DATAS,AA1405+1)),"")</f>
        <v/>
      </c>
    </row>
    <row r="1406" customFormat="false" ht="15" hidden="false" customHeight="false" outlineLevel="0" collapsed="false">
      <c r="A1406" s="60" t="n">
        <v>46310</v>
      </c>
      <c r="B1406" s="0" t="n">
        <v>5</v>
      </c>
      <c r="C1406" s="0" t="n">
        <v>4595</v>
      </c>
      <c r="D1406" s="0" t="n">
        <v>217</v>
      </c>
      <c r="E1406" s="0" t="n">
        <v>2</v>
      </c>
      <c r="F1406" s="55" t="s">
        <v>621</v>
      </c>
      <c r="G1406" s="0" t="n">
        <v>37.6</v>
      </c>
      <c r="H1406" s="0" t="n">
        <v>34</v>
      </c>
      <c r="I1406" s="55" t="s">
        <v>187</v>
      </c>
      <c r="J1406" s="0" t="n">
        <v>217</v>
      </c>
      <c r="K1406" s="0" t="n">
        <v>69</v>
      </c>
      <c r="M1406" s="0" t="n">
        <v>51.33</v>
      </c>
      <c r="N1406" s="0" t="n">
        <v>46.61</v>
      </c>
      <c r="O1406" s="0" t="n">
        <v>26.18</v>
      </c>
      <c r="P1406" s="0" t="n">
        <v>4.34</v>
      </c>
      <c r="Q1406" s="0" t="n">
        <v>4.22</v>
      </c>
      <c r="T1406" s="0" t="n">
        <v>42.95</v>
      </c>
      <c r="U1406" s="0" t="n">
        <v>1315</v>
      </c>
      <c r="V1406" s="0" t="n">
        <v>5</v>
      </c>
      <c r="W1406" s="60" t="n">
        <v>46303</v>
      </c>
      <c r="X1406" s="55" t="n">
        <f aca="false">IF(I1406="Male",0,1)</f>
        <v>1</v>
      </c>
      <c r="Y1406" s="55" t="n">
        <f aca="false">IF(OR(I1406="DNB",I1406="Dry DNB"),1,0)</f>
        <v>0</v>
      </c>
      <c r="Z1406" s="55" t="n">
        <f aca="false">IF(ISNUMBER(W1406),A1406-W1406,"")</f>
        <v>7</v>
      </c>
      <c r="AA1406" s="55" t="n">
        <f aca="false">MATCH(A1406,DATAS,0)</f>
        <v>2</v>
      </c>
      <c r="AB1406" s="55" t="n">
        <f aca="false">IF(AND(E1406&gt;0,OR(AND(B1406&gt;=1,B1406&lt;=6),B1406=10)),1,0)</f>
        <v>1</v>
      </c>
      <c r="AC1406" s="55" t="n">
        <f aca="false">IF(AND(E1406&gt;0,B1406=10),1,0)</f>
        <v>0</v>
      </c>
      <c r="AD1406" s="55" t="n">
        <f aca="false">IF(AND(C1405=C1406,AA1405=AA1406-1),AB1405,"")</f>
        <v>1</v>
      </c>
      <c r="AE1406" s="55" t="n">
        <f aca="false">IF(AND(C1405=C1406,AA1405=AA1406-1),AC1405,"")</f>
        <v>0</v>
      </c>
      <c r="AF1406" s="55" t="n">
        <f aca="false">IF(AA1406=1,"",IF(AND(AB1406=1,AD1406&lt;&gt;1),1,0))</f>
        <v>0</v>
      </c>
      <c r="AG1406" s="55" t="n">
        <f aca="false">IF(AA1406=1,"",IF(AND(AC1406=1,AE1406&lt;&gt;1),1,0))</f>
        <v>0</v>
      </c>
      <c r="AH1406" s="60" t="str">
        <f aca="false">IF(AND(E1406&gt;0,AA1406&lt;2,NOT(AND(C1407=C1406,AA1407=AA1406+1))),INDEX(DATAS,AA1406+1),"")</f>
        <v/>
      </c>
      <c r="AI1406" s="60" t="str">
        <f aca="false">IF(AND(AC1406=1,AA1406&lt;2),IF(AND(C1407=C1406,AA1407=AA1406+1),IF(AC1407=1,"",INDEX(DATAS,AA1406+1)),INDEX(DATAS,AA1406+1)),"")</f>
        <v/>
      </c>
    </row>
    <row r="1407" customFormat="false" ht="15" hidden="false" customHeight="false" outlineLevel="0" collapsed="false">
      <c r="A1407" s="60" t="n">
        <v>46309</v>
      </c>
      <c r="B1407" s="0" t="n">
        <v>3</v>
      </c>
      <c r="C1407" s="0" t="n">
        <v>4597</v>
      </c>
      <c r="D1407" s="0" t="n">
        <v>145</v>
      </c>
      <c r="E1407" s="0" t="n">
        <v>2</v>
      </c>
      <c r="F1407" s="55" t="s">
        <v>174</v>
      </c>
      <c r="G1407" s="0" t="n">
        <v>50.2</v>
      </c>
      <c r="H1407" s="0" t="n">
        <v>59</v>
      </c>
      <c r="I1407" s="55" t="s">
        <v>177</v>
      </c>
      <c r="J1407" s="0" t="n">
        <v>145</v>
      </c>
      <c r="K1407" s="0" t="n">
        <v>68</v>
      </c>
      <c r="M1407" s="0" t="n">
        <v>629.15</v>
      </c>
      <c r="N1407" s="0" t="n">
        <v>57.18</v>
      </c>
      <c r="O1407" s="0" t="n">
        <v>27.75</v>
      </c>
      <c r="P1407" s="0" t="n">
        <v>3.94</v>
      </c>
      <c r="Q1407" s="0" t="n">
        <v>2.95</v>
      </c>
      <c r="R1407" s="0" t="n">
        <v>6473</v>
      </c>
      <c r="S1407" s="0" t="n">
        <v>12921</v>
      </c>
      <c r="T1407" s="0" t="n">
        <v>68.1</v>
      </c>
      <c r="U1407" s="0" t="n">
        <v>1313</v>
      </c>
      <c r="V1407" s="0" t="n">
        <v>2</v>
      </c>
      <c r="W1407" s="60" t="n">
        <v>46268</v>
      </c>
      <c r="X1407" s="55" t="n">
        <f aca="false">IF(I1407="Male",0,1)</f>
        <v>1</v>
      </c>
      <c r="Y1407" s="55" t="n">
        <f aca="false">IF(OR(I1407="DNB",I1407="Dry DNB"),1,0)</f>
        <v>0</v>
      </c>
      <c r="Z1407" s="55" t="n">
        <f aca="false">IF(ISNUMBER(W1407),A1407-W1407,"")</f>
        <v>41</v>
      </c>
      <c r="AA1407" s="55" t="n">
        <f aca="false">MATCH(A1407,DATAS,0)</f>
        <v>1</v>
      </c>
      <c r="AB1407" s="55" t="n">
        <f aca="false">IF(AND(E1407&gt;0,OR(AND(B1407&gt;=1,B1407&lt;=6),B1407=10)),1,0)</f>
        <v>1</v>
      </c>
      <c r="AC1407" s="55" t="n">
        <f aca="false">IF(AND(E1407&gt;0,B1407=10),1,0)</f>
        <v>0</v>
      </c>
      <c r="AD1407" s="0" t="str">
        <f aca="false">IF(AND(C1406=C1407,AA1406=AA1407-1),AB1406,"")</f>
        <v/>
      </c>
      <c r="AE1407" s="0" t="str">
        <f aca="false">IF(AND(C1406=C1407,AA1406=AA1407-1),AC1406,"")</f>
        <v/>
      </c>
      <c r="AF1407" s="0" t="str">
        <f aca="false">IF(AA1407=1,"",IF(AND(AB1407=1,AD1407&lt;&gt;1),1,0))</f>
        <v/>
      </c>
      <c r="AG1407" s="0" t="str">
        <f aca="false">IF(AA1407=1,"",IF(AND(AC1407=1,AE1407&lt;&gt;1),1,0))</f>
        <v/>
      </c>
      <c r="AH1407" s="60" t="str">
        <f aca="false">IF(AND(E1407&gt;0,AA1407&lt;2,NOT(AND(C1408=C1407,AA1408=AA1407+1))),INDEX(DATAS,AA1407+1),"")</f>
        <v/>
      </c>
      <c r="AI1407" s="60" t="str">
        <f aca="false">IF(AND(AC1407=1,AA1407&lt;2),IF(AND(C1408=C1407,AA1408=AA1407+1),IF(AC1408=1,"",INDEX(DATAS,AA1407+1)),INDEX(DATAS,AA1407+1)),"")</f>
        <v/>
      </c>
    </row>
    <row r="1408" customFormat="false" ht="15" hidden="false" customHeight="false" outlineLevel="0" collapsed="false">
      <c r="A1408" s="60" t="n">
        <v>46310</v>
      </c>
      <c r="B1408" s="0" t="n">
        <v>3</v>
      </c>
      <c r="C1408" s="0" t="n">
        <v>4597</v>
      </c>
      <c r="D1408" s="0" t="n">
        <v>146</v>
      </c>
      <c r="E1408" s="0" t="n">
        <v>2</v>
      </c>
      <c r="F1408" s="55" t="s">
        <v>174</v>
      </c>
      <c r="G1408" s="0" t="n">
        <v>62.7</v>
      </c>
      <c r="H1408" s="0" t="n">
        <v>59</v>
      </c>
      <c r="I1408" s="55" t="s">
        <v>187</v>
      </c>
      <c r="J1408" s="0" t="n">
        <v>146</v>
      </c>
      <c r="K1408" s="0" t="n">
        <v>68</v>
      </c>
      <c r="M1408" s="0" t="n">
        <v>629.15</v>
      </c>
      <c r="N1408" s="0" t="n">
        <v>57.18</v>
      </c>
      <c r="O1408" s="0" t="n">
        <v>27.75</v>
      </c>
      <c r="P1408" s="0" t="n">
        <v>3.94</v>
      </c>
      <c r="Q1408" s="0" t="n">
        <v>2.95</v>
      </c>
      <c r="T1408" s="0" t="n">
        <v>68.1</v>
      </c>
      <c r="U1408" s="0" t="n">
        <v>1314</v>
      </c>
      <c r="V1408" s="0" t="n">
        <v>3</v>
      </c>
      <c r="W1408" s="60" t="n">
        <v>46310</v>
      </c>
      <c r="X1408" s="55" t="n">
        <f aca="false">IF(I1408="Male",0,1)</f>
        <v>1</v>
      </c>
      <c r="Y1408" s="55" t="n">
        <f aca="false">IF(OR(I1408="DNB",I1408="Dry DNB"),1,0)</f>
        <v>0</v>
      </c>
      <c r="Z1408" s="55" t="n">
        <f aca="false">IF(ISNUMBER(W1408),A1408-W1408,"")</f>
        <v>0</v>
      </c>
      <c r="AA1408" s="55" t="n">
        <f aca="false">MATCH(A1408,DATAS,0)</f>
        <v>2</v>
      </c>
      <c r="AB1408" s="55" t="n">
        <f aca="false">IF(AND(E1408&gt;0,OR(AND(B1408&gt;=1,B1408&lt;=6),B1408=10)),1,0)</f>
        <v>1</v>
      </c>
      <c r="AC1408" s="55" t="n">
        <f aca="false">IF(AND(E1408&gt;0,B1408=10),1,0)</f>
        <v>0</v>
      </c>
      <c r="AD1408" s="55" t="n">
        <f aca="false">IF(AND(C1407=C1408,AA1407=AA1408-1),AB1407,"")</f>
        <v>1</v>
      </c>
      <c r="AE1408" s="55" t="n">
        <f aca="false">IF(AND(C1407=C1408,AA1407=AA1408-1),AC1407,"")</f>
        <v>0</v>
      </c>
      <c r="AF1408" s="55" t="n">
        <f aca="false">IF(AA1408=1,"",IF(AND(AB1408=1,AD1408&lt;&gt;1),1,0))</f>
        <v>0</v>
      </c>
      <c r="AG1408" s="55" t="n">
        <f aca="false">IF(AA1408=1,"",IF(AND(AC1408=1,AE1408&lt;&gt;1),1,0))</f>
        <v>0</v>
      </c>
      <c r="AH1408" s="60" t="str">
        <f aca="false">IF(AND(E1408&gt;0,AA1408&lt;2,NOT(AND(C1409=C1408,AA1409=AA1408+1))),INDEX(DATAS,AA1408+1),"")</f>
        <v/>
      </c>
      <c r="AI1408" s="60" t="str">
        <f aca="false">IF(AND(AC1408=1,AA1408&lt;2),IF(AND(C1409=C1408,AA1409=AA1408+1),IF(AC1409=1,"",INDEX(DATAS,AA1408+1)),INDEX(DATAS,AA1408+1)),"")</f>
        <v/>
      </c>
    </row>
    <row r="1409" customFormat="false" ht="15" hidden="false" customHeight="false" outlineLevel="0" collapsed="false">
      <c r="A1409" s="60" t="n">
        <v>46309</v>
      </c>
      <c r="B1409" s="0" t="n">
        <v>5</v>
      </c>
      <c r="C1409" s="0" t="n">
        <v>4598</v>
      </c>
      <c r="D1409" s="0" t="n">
        <v>585</v>
      </c>
      <c r="E1409" s="0" t="n">
        <v>1</v>
      </c>
      <c r="F1409" s="55" t="s">
        <v>174</v>
      </c>
      <c r="G1409" s="0" t="n">
        <v>40.4</v>
      </c>
      <c r="H1409" s="0" t="n">
        <v>40</v>
      </c>
      <c r="I1409" s="55" t="s">
        <v>157</v>
      </c>
      <c r="J1409" s="0" t="n">
        <v>459</v>
      </c>
      <c r="K1409" s="0" t="n">
        <v>61</v>
      </c>
      <c r="L1409" s="0" t="n">
        <v>126</v>
      </c>
      <c r="M1409" s="0" t="n">
        <v>1049.1</v>
      </c>
      <c r="N1409" s="0" t="n">
        <v>57.61</v>
      </c>
      <c r="O1409" s="0" t="n">
        <v>44.24</v>
      </c>
      <c r="P1409" s="0" t="n">
        <v>4.7</v>
      </c>
      <c r="Q1409" s="0" t="n">
        <v>4.24</v>
      </c>
      <c r="R1409" s="0" t="n">
        <v>3686</v>
      </c>
      <c r="S1409" s="0" t="n">
        <v>8649</v>
      </c>
      <c r="T1409" s="0" t="n">
        <v>43.9</v>
      </c>
      <c r="U1409" s="0" t="n">
        <v>1313</v>
      </c>
      <c r="V1409" s="0" t="n">
        <v>9</v>
      </c>
      <c r="W1409" s="60" t="n">
        <v>46184</v>
      </c>
      <c r="X1409" s="55" t="n">
        <f aca="false">IF(I1409="Male",0,1)</f>
        <v>1</v>
      </c>
      <c r="Y1409" s="55" t="n">
        <f aca="false">IF(OR(I1409="DNB",I1409="Dry DNB"),1,0)</f>
        <v>0</v>
      </c>
      <c r="Z1409" s="55" t="n">
        <f aca="false">IF(ISNUMBER(W1409),A1409-W1409,"")</f>
        <v>125</v>
      </c>
      <c r="AA1409" s="55" t="n">
        <f aca="false">MATCH(A1409,DATAS,0)</f>
        <v>1</v>
      </c>
      <c r="AB1409" s="55" t="n">
        <f aca="false">IF(AND(E1409&gt;0,OR(AND(B1409&gt;=1,B1409&lt;=6),B1409=10)),1,0)</f>
        <v>1</v>
      </c>
      <c r="AC1409" s="55" t="n">
        <f aca="false">IF(AND(E1409&gt;0,B1409=10),1,0)</f>
        <v>0</v>
      </c>
      <c r="AD1409" s="0" t="str">
        <f aca="false">IF(AND(C1408=C1409,AA1408=AA1409-1),AB1408,"")</f>
        <v/>
      </c>
      <c r="AE1409" s="0" t="str">
        <f aca="false">IF(AND(C1408=C1409,AA1408=AA1409-1),AC1408,"")</f>
        <v/>
      </c>
      <c r="AF1409" s="0" t="str">
        <f aca="false">IF(AA1409=1,"",IF(AND(AB1409=1,AD1409&lt;&gt;1),1,0))</f>
        <v/>
      </c>
      <c r="AG1409" s="0" t="str">
        <f aca="false">IF(AA1409=1,"",IF(AND(AC1409=1,AE1409&lt;&gt;1),1,0))</f>
        <v/>
      </c>
      <c r="AH1409" s="60" t="str">
        <f aca="false">IF(AND(E1409&gt;0,AA1409&lt;2,NOT(AND(C1410=C1409,AA1410=AA1409+1))),INDEX(DATAS,AA1409+1),"")</f>
        <v/>
      </c>
      <c r="AI1409" s="60" t="str">
        <f aca="false">IF(AND(AC1409=1,AA1409&lt;2),IF(AND(C1410=C1409,AA1410=AA1409+1),IF(AC1410=1,"",INDEX(DATAS,AA1409+1)),INDEX(DATAS,AA1409+1)),"")</f>
        <v/>
      </c>
    </row>
    <row r="1410" customFormat="false" ht="15" hidden="false" customHeight="false" outlineLevel="0" collapsed="false">
      <c r="A1410" s="60" t="n">
        <v>46310</v>
      </c>
      <c r="B1410" s="0" t="n">
        <v>5</v>
      </c>
      <c r="C1410" s="0" t="n">
        <v>4598</v>
      </c>
      <c r="D1410" s="0" t="n">
        <v>586</v>
      </c>
      <c r="E1410" s="0" t="n">
        <v>1</v>
      </c>
      <c r="F1410" s="55" t="s">
        <v>174</v>
      </c>
      <c r="G1410" s="0" t="n">
        <v>37.8</v>
      </c>
      <c r="H1410" s="0" t="n">
        <v>39</v>
      </c>
      <c r="I1410" s="55" t="s">
        <v>157</v>
      </c>
      <c r="J1410" s="0" t="n">
        <v>459</v>
      </c>
      <c r="K1410" s="0" t="n">
        <v>61</v>
      </c>
      <c r="L1410" s="0" t="n">
        <v>127</v>
      </c>
      <c r="M1410" s="0" t="n">
        <v>1049.1</v>
      </c>
      <c r="N1410" s="0" t="n">
        <v>57.61</v>
      </c>
      <c r="O1410" s="0" t="n">
        <v>44.24</v>
      </c>
      <c r="P1410" s="0" t="n">
        <v>4.7</v>
      </c>
      <c r="Q1410" s="0" t="n">
        <v>4.24</v>
      </c>
      <c r="T1410" s="0" t="n">
        <v>43.9</v>
      </c>
      <c r="U1410" s="0" t="n">
        <v>1314</v>
      </c>
      <c r="V1410" s="0" t="n">
        <v>9</v>
      </c>
      <c r="W1410" s="60" t="n">
        <v>46184</v>
      </c>
      <c r="X1410" s="55" t="n">
        <f aca="false">IF(I1410="Male",0,1)</f>
        <v>1</v>
      </c>
      <c r="Y1410" s="55" t="n">
        <f aca="false">IF(OR(I1410="DNB",I1410="Dry DNB"),1,0)</f>
        <v>0</v>
      </c>
      <c r="Z1410" s="55" t="n">
        <f aca="false">IF(ISNUMBER(W1410),A1410-W1410,"")</f>
        <v>126</v>
      </c>
      <c r="AA1410" s="55" t="n">
        <f aca="false">MATCH(A1410,DATAS,0)</f>
        <v>2</v>
      </c>
      <c r="AB1410" s="55" t="n">
        <f aca="false">IF(AND(E1410&gt;0,OR(AND(B1410&gt;=1,B1410&lt;=6),B1410=10)),1,0)</f>
        <v>1</v>
      </c>
      <c r="AC1410" s="55" t="n">
        <f aca="false">IF(AND(E1410&gt;0,B1410=10),1,0)</f>
        <v>0</v>
      </c>
      <c r="AD1410" s="55" t="n">
        <f aca="false">IF(AND(C1409=C1410,AA1409=AA1410-1),AB1409,"")</f>
        <v>1</v>
      </c>
      <c r="AE1410" s="55" t="n">
        <f aca="false">IF(AND(C1409=C1410,AA1409=AA1410-1),AC1409,"")</f>
        <v>0</v>
      </c>
      <c r="AF1410" s="55" t="n">
        <f aca="false">IF(AA1410=1,"",IF(AND(AB1410=1,AD1410&lt;&gt;1),1,0))</f>
        <v>0</v>
      </c>
      <c r="AG1410" s="55" t="n">
        <f aca="false">IF(AA1410=1,"",IF(AND(AC1410=1,AE1410&lt;&gt;1),1,0))</f>
        <v>0</v>
      </c>
      <c r="AH1410" s="60" t="str">
        <f aca="false">IF(AND(E1410&gt;0,AA1410&lt;2,NOT(AND(C1411=C1410,AA1411=AA1410+1))),INDEX(DATAS,AA1410+1),"")</f>
        <v/>
      </c>
      <c r="AI1410" s="60" t="str">
        <f aca="false">IF(AND(AC1410=1,AA1410&lt;2),IF(AND(C1411=C1410,AA1411=AA1410+1),IF(AC1411=1,"",INDEX(DATAS,AA1410+1)),INDEX(DATAS,AA1410+1)),"")</f>
        <v/>
      </c>
    </row>
    <row r="1411" customFormat="false" ht="15" hidden="false" customHeight="false" outlineLevel="0" collapsed="false">
      <c r="A1411" s="60" t="n">
        <v>46309</v>
      </c>
      <c r="B1411" s="0" t="n">
        <v>5</v>
      </c>
      <c r="C1411" s="0" t="n">
        <v>4599</v>
      </c>
      <c r="D1411" s="0" t="n">
        <v>152</v>
      </c>
      <c r="E1411" s="0" t="n">
        <v>2</v>
      </c>
      <c r="F1411" s="55" t="s">
        <v>622</v>
      </c>
      <c r="G1411" s="0" t="n">
        <v>31.1</v>
      </c>
      <c r="H1411" s="0" t="n">
        <v>31</v>
      </c>
      <c r="I1411" s="55" t="s">
        <v>187</v>
      </c>
      <c r="J1411" s="0" t="n">
        <v>152</v>
      </c>
      <c r="K1411" s="0" t="n">
        <v>68</v>
      </c>
      <c r="M1411" s="0" t="n">
        <v>373.74</v>
      </c>
      <c r="N1411" s="0" t="n">
        <v>64.15</v>
      </c>
      <c r="O1411" s="0" t="n">
        <v>27.33</v>
      </c>
      <c r="P1411" s="0" t="n">
        <v>4.37</v>
      </c>
      <c r="Q1411" s="0" t="n">
        <v>3.88</v>
      </c>
      <c r="R1411" s="0" t="n">
        <v>4506</v>
      </c>
      <c r="S1411" s="0" t="n">
        <v>7676</v>
      </c>
      <c r="T1411" s="0" t="n">
        <v>51.65</v>
      </c>
      <c r="U1411" s="0" t="n">
        <v>1312</v>
      </c>
      <c r="V1411" s="0" t="n">
        <v>3</v>
      </c>
      <c r="W1411" s="60" t="n">
        <v>46303</v>
      </c>
      <c r="X1411" s="55" t="n">
        <f aca="false">IF(I1411="Male",0,1)</f>
        <v>1</v>
      </c>
      <c r="Y1411" s="55" t="n">
        <f aca="false">IF(OR(I1411="DNB",I1411="Dry DNB"),1,0)</f>
        <v>0</v>
      </c>
      <c r="Z1411" s="55" t="n">
        <f aca="false">IF(ISNUMBER(W1411),A1411-W1411,"")</f>
        <v>6</v>
      </c>
      <c r="AA1411" s="55" t="n">
        <f aca="false">MATCH(A1411,DATAS,0)</f>
        <v>1</v>
      </c>
      <c r="AB1411" s="55" t="n">
        <f aca="false">IF(AND(E1411&gt;0,OR(AND(B1411&gt;=1,B1411&lt;=6),B1411=10)),1,0)</f>
        <v>1</v>
      </c>
      <c r="AC1411" s="55" t="n">
        <f aca="false">IF(AND(E1411&gt;0,B1411=10),1,0)</f>
        <v>0</v>
      </c>
      <c r="AD1411" s="0" t="str">
        <f aca="false">IF(AND(C1410=C1411,AA1410=AA1411-1),AB1410,"")</f>
        <v/>
      </c>
      <c r="AE1411" s="0" t="str">
        <f aca="false">IF(AND(C1410=C1411,AA1410=AA1411-1),AC1410,"")</f>
        <v/>
      </c>
      <c r="AF1411" s="0" t="str">
        <f aca="false">IF(AA1411=1,"",IF(AND(AB1411=1,AD1411&lt;&gt;1),1,0))</f>
        <v/>
      </c>
      <c r="AG1411" s="0" t="str">
        <f aca="false">IF(AA1411=1,"",IF(AND(AC1411=1,AE1411&lt;&gt;1),1,0))</f>
        <v/>
      </c>
      <c r="AH1411" s="60" t="str">
        <f aca="false">IF(AND(E1411&gt;0,AA1411&lt;2,NOT(AND(C1412=C1411,AA1412=AA1411+1))),INDEX(DATAS,AA1411+1),"")</f>
        <v/>
      </c>
      <c r="AI1411" s="60" t="str">
        <f aca="false">IF(AND(AC1411=1,AA1411&lt;2),IF(AND(C1412=C1411,AA1412=AA1411+1),IF(AC1412=1,"",INDEX(DATAS,AA1411+1)),INDEX(DATAS,AA1411+1)),"")</f>
        <v/>
      </c>
    </row>
    <row r="1412" customFormat="false" ht="15" hidden="false" customHeight="false" outlineLevel="0" collapsed="false">
      <c r="A1412" s="60" t="n">
        <v>46310</v>
      </c>
      <c r="B1412" s="0" t="n">
        <v>5</v>
      </c>
      <c r="C1412" s="0" t="n">
        <v>4599</v>
      </c>
      <c r="D1412" s="0" t="n">
        <v>153</v>
      </c>
      <c r="E1412" s="0" t="n">
        <v>2</v>
      </c>
      <c r="F1412" s="55" t="s">
        <v>622</v>
      </c>
      <c r="G1412" s="0" t="n">
        <v>37.5</v>
      </c>
      <c r="H1412" s="0" t="n">
        <v>32</v>
      </c>
      <c r="I1412" s="55" t="s">
        <v>187</v>
      </c>
      <c r="J1412" s="0" t="n">
        <v>153</v>
      </c>
      <c r="K1412" s="0" t="n">
        <v>68</v>
      </c>
      <c r="M1412" s="0" t="n">
        <v>373.74</v>
      </c>
      <c r="N1412" s="0" t="n">
        <v>64.15</v>
      </c>
      <c r="O1412" s="0" t="n">
        <v>27.33</v>
      </c>
      <c r="P1412" s="0" t="n">
        <v>4.37</v>
      </c>
      <c r="Q1412" s="0" t="n">
        <v>3.88</v>
      </c>
      <c r="T1412" s="0" t="n">
        <v>51.65</v>
      </c>
      <c r="U1412" s="0" t="n">
        <v>1313</v>
      </c>
      <c r="V1412" s="0" t="n">
        <v>3</v>
      </c>
      <c r="W1412" s="60" t="n">
        <v>46303</v>
      </c>
      <c r="X1412" s="55" t="n">
        <f aca="false">IF(I1412="Male",0,1)</f>
        <v>1</v>
      </c>
      <c r="Y1412" s="55" t="n">
        <f aca="false">IF(OR(I1412="DNB",I1412="Dry DNB"),1,0)</f>
        <v>0</v>
      </c>
      <c r="Z1412" s="55" t="n">
        <f aca="false">IF(ISNUMBER(W1412),A1412-W1412,"")</f>
        <v>7</v>
      </c>
      <c r="AA1412" s="55" t="n">
        <f aca="false">MATCH(A1412,DATAS,0)</f>
        <v>2</v>
      </c>
      <c r="AB1412" s="55" t="n">
        <f aca="false">IF(AND(E1412&gt;0,OR(AND(B1412&gt;=1,B1412&lt;=6),B1412=10)),1,0)</f>
        <v>1</v>
      </c>
      <c r="AC1412" s="55" t="n">
        <f aca="false">IF(AND(E1412&gt;0,B1412=10),1,0)</f>
        <v>0</v>
      </c>
      <c r="AD1412" s="55" t="n">
        <f aca="false">IF(AND(C1411=C1412,AA1411=AA1412-1),AB1411,"")</f>
        <v>1</v>
      </c>
      <c r="AE1412" s="55" t="n">
        <f aca="false">IF(AND(C1411=C1412,AA1411=AA1412-1),AC1411,"")</f>
        <v>0</v>
      </c>
      <c r="AF1412" s="55" t="n">
        <f aca="false">IF(AA1412=1,"",IF(AND(AB1412=1,AD1412&lt;&gt;1),1,0))</f>
        <v>0</v>
      </c>
      <c r="AG1412" s="55" t="n">
        <f aca="false">IF(AA1412=1,"",IF(AND(AC1412=1,AE1412&lt;&gt;1),1,0))</f>
        <v>0</v>
      </c>
      <c r="AH1412" s="60" t="str">
        <f aca="false">IF(AND(E1412&gt;0,AA1412&lt;2,NOT(AND(C1413=C1412,AA1413=AA1412+1))),INDEX(DATAS,AA1412+1),"")</f>
        <v/>
      </c>
      <c r="AI1412" s="60" t="str">
        <f aca="false">IF(AND(AC1412=1,AA1412&lt;2),IF(AND(C1413=C1412,AA1413=AA1412+1),IF(AC1413=1,"",INDEX(DATAS,AA1412+1)),INDEX(DATAS,AA1412+1)),"")</f>
        <v/>
      </c>
    </row>
    <row r="1413" customFormat="false" ht="15" hidden="false" customHeight="false" outlineLevel="0" collapsed="false">
      <c r="A1413" s="60" t="n">
        <v>46309</v>
      </c>
      <c r="B1413" s="0" t="n">
        <v>7</v>
      </c>
      <c r="C1413" s="0" t="n">
        <v>4600</v>
      </c>
      <c r="D1413" s="0" t="n">
        <v>322</v>
      </c>
      <c r="E1413" s="0" t="n">
        <v>2</v>
      </c>
      <c r="F1413" s="55" t="s">
        <v>622</v>
      </c>
      <c r="I1413" s="55" t="s">
        <v>162</v>
      </c>
      <c r="J1413" s="0" t="n">
        <v>99</v>
      </c>
      <c r="K1413" s="0" t="n">
        <v>64</v>
      </c>
      <c r="L1413" s="0" t="n">
        <v>231</v>
      </c>
      <c r="M1413" s="0" t="n">
        <v>569.98</v>
      </c>
      <c r="N1413" s="0" t="n">
        <v>40.29</v>
      </c>
      <c r="O1413" s="0" t="n">
        <v>30.6</v>
      </c>
      <c r="P1413" s="0" t="n">
        <v>4.87</v>
      </c>
      <c r="Q1413" s="0" t="n">
        <v>3.99</v>
      </c>
      <c r="R1413" s="0" t="n">
        <v>4725</v>
      </c>
      <c r="S1413" s="0" t="n">
        <v>9851</v>
      </c>
      <c r="T1413" s="0" t="n">
        <v>50.45</v>
      </c>
      <c r="U1413" s="0" t="n">
        <v>1312</v>
      </c>
      <c r="V1413" s="0" t="n">
        <v>2</v>
      </c>
      <c r="W1413" s="60" t="n">
        <v>46079</v>
      </c>
      <c r="X1413" s="55" t="n">
        <f aca="false">IF(I1413="Male",0,1)</f>
        <v>1</v>
      </c>
      <c r="Y1413" s="55" t="n">
        <f aca="false">IF(OR(I1413="DNB",I1413="Dry DNB"),1,0)</f>
        <v>0</v>
      </c>
      <c r="Z1413" s="55" t="n">
        <f aca="false">IF(ISNUMBER(W1413),A1413-W1413,"")</f>
        <v>230</v>
      </c>
      <c r="AA1413" s="55" t="n">
        <f aca="false">MATCH(A1413,DATAS,0)</f>
        <v>1</v>
      </c>
      <c r="AB1413" s="55" t="n">
        <f aca="false">IF(AND(E1413&gt;0,OR(AND(B1413&gt;=1,B1413&lt;=6),B1413=10)),1,0)</f>
        <v>0</v>
      </c>
      <c r="AC1413" s="55" t="n">
        <f aca="false">IF(AND(E1413&gt;0,B1413=10),1,0)</f>
        <v>0</v>
      </c>
      <c r="AD1413" s="0" t="str">
        <f aca="false">IF(AND(C1412=C1413,AA1412=AA1413-1),AB1412,"")</f>
        <v/>
      </c>
      <c r="AE1413" s="0" t="str">
        <f aca="false">IF(AND(C1412=C1413,AA1412=AA1413-1),AC1412,"")</f>
        <v/>
      </c>
      <c r="AF1413" s="0" t="str">
        <f aca="false">IF(AA1413=1,"",IF(AND(AB1413=1,AD1413&lt;&gt;1),1,0))</f>
        <v/>
      </c>
      <c r="AG1413" s="0" t="str">
        <f aca="false">IF(AA1413=1,"",IF(AND(AC1413=1,AE1413&lt;&gt;1),1,0))</f>
        <v/>
      </c>
      <c r="AH1413" s="60" t="str">
        <f aca="false">IF(AND(E1413&gt;0,AA1413&lt;2,NOT(AND(C1414=C1413,AA1414=AA1413+1))),INDEX(DATAS,AA1413+1),"")</f>
        <v/>
      </c>
      <c r="AI1413" s="60" t="str">
        <f aca="false">IF(AND(AC1413=1,AA1413&lt;2),IF(AND(C1414=C1413,AA1414=AA1413+1),IF(AC1414=1,"",INDEX(DATAS,AA1413+1)),INDEX(DATAS,AA1413+1)),"")</f>
        <v/>
      </c>
    </row>
    <row r="1414" customFormat="false" ht="15" hidden="false" customHeight="false" outlineLevel="0" collapsed="false">
      <c r="A1414" s="60" t="n">
        <v>46310</v>
      </c>
      <c r="B1414" s="0" t="n">
        <v>7</v>
      </c>
      <c r="C1414" s="0" t="n">
        <v>4600</v>
      </c>
      <c r="D1414" s="0" t="n">
        <v>322</v>
      </c>
      <c r="E1414" s="0" t="n">
        <v>2</v>
      </c>
      <c r="F1414" s="55" t="s">
        <v>622</v>
      </c>
      <c r="I1414" s="55" t="s">
        <v>162</v>
      </c>
      <c r="J1414" s="0" t="n">
        <v>99</v>
      </c>
      <c r="K1414" s="0" t="n">
        <v>64</v>
      </c>
      <c r="L1414" s="0" t="n">
        <v>232</v>
      </c>
      <c r="M1414" s="0" t="n">
        <v>569.98</v>
      </c>
      <c r="N1414" s="0" t="n">
        <v>40.29</v>
      </c>
      <c r="O1414" s="0" t="n">
        <v>30.6</v>
      </c>
      <c r="P1414" s="0" t="n">
        <v>4.87</v>
      </c>
      <c r="Q1414" s="0" t="n">
        <v>3.99</v>
      </c>
      <c r="T1414" s="0" t="n">
        <v>50.45</v>
      </c>
      <c r="U1414" s="0" t="n">
        <v>1313</v>
      </c>
      <c r="V1414" s="0" t="n">
        <v>2</v>
      </c>
      <c r="W1414" s="60" t="n">
        <v>46079</v>
      </c>
      <c r="X1414" s="55" t="n">
        <f aca="false">IF(I1414="Male",0,1)</f>
        <v>1</v>
      </c>
      <c r="Y1414" s="55" t="n">
        <f aca="false">IF(OR(I1414="DNB",I1414="Dry DNB"),1,0)</f>
        <v>0</v>
      </c>
      <c r="Z1414" s="55" t="n">
        <f aca="false">IF(ISNUMBER(W1414),A1414-W1414,"")</f>
        <v>231</v>
      </c>
      <c r="AA1414" s="55" t="n">
        <f aca="false">MATCH(A1414,DATAS,0)</f>
        <v>2</v>
      </c>
      <c r="AB1414" s="55" t="n">
        <f aca="false">IF(AND(E1414&gt;0,OR(AND(B1414&gt;=1,B1414&lt;=6),B1414=10)),1,0)</f>
        <v>0</v>
      </c>
      <c r="AC1414" s="55" t="n">
        <f aca="false">IF(AND(E1414&gt;0,B1414=10),1,0)</f>
        <v>0</v>
      </c>
      <c r="AD1414" s="55" t="n">
        <f aca="false">IF(AND(C1413=C1414,AA1413=AA1414-1),AB1413,"")</f>
        <v>0</v>
      </c>
      <c r="AE1414" s="55" t="n">
        <f aca="false">IF(AND(C1413=C1414,AA1413=AA1414-1),AC1413,"")</f>
        <v>0</v>
      </c>
      <c r="AF1414" s="55" t="n">
        <f aca="false">IF(AA1414=1,"",IF(AND(AB1414=1,AD1414&lt;&gt;1),1,0))</f>
        <v>0</v>
      </c>
      <c r="AG1414" s="55" t="n">
        <f aca="false">IF(AA1414=1,"",IF(AND(AC1414=1,AE1414&lt;&gt;1),1,0))</f>
        <v>0</v>
      </c>
      <c r="AH1414" s="60" t="str">
        <f aca="false">IF(AND(E1414&gt;0,AA1414&lt;2,NOT(AND(C1415=C1414,AA1415=AA1414+1))),INDEX(DATAS,AA1414+1),"")</f>
        <v/>
      </c>
      <c r="AI1414" s="60" t="str">
        <f aca="false">IF(AND(AC1414=1,AA1414&lt;2),IF(AND(C1415=C1414,AA1415=AA1414+1),IF(AC1415=1,"",INDEX(DATAS,AA1414+1)),INDEX(DATAS,AA1414+1)),"")</f>
        <v/>
      </c>
    </row>
    <row r="1415" customFormat="false" ht="15" hidden="false" customHeight="false" outlineLevel="0" collapsed="false">
      <c r="A1415" s="60" t="n">
        <v>46309</v>
      </c>
      <c r="B1415" s="0" t="n">
        <v>5</v>
      </c>
      <c r="C1415" s="0" t="n">
        <v>4601</v>
      </c>
      <c r="D1415" s="0" t="n">
        <v>346</v>
      </c>
      <c r="E1415" s="0" t="n">
        <v>2</v>
      </c>
      <c r="F1415" s="55" t="s">
        <v>622</v>
      </c>
      <c r="G1415" s="0" t="n">
        <v>39.1</v>
      </c>
      <c r="H1415" s="0" t="n">
        <v>43</v>
      </c>
      <c r="I1415" s="55" t="s">
        <v>157</v>
      </c>
      <c r="J1415" s="0" t="n">
        <v>199</v>
      </c>
      <c r="K1415" s="0" t="n">
        <v>73</v>
      </c>
      <c r="L1415" s="0" t="n">
        <v>147</v>
      </c>
      <c r="M1415" s="0" t="n">
        <v>506.71</v>
      </c>
      <c r="N1415" s="0" t="n">
        <v>36.09</v>
      </c>
      <c r="O1415" s="0" t="n">
        <v>32.61</v>
      </c>
      <c r="P1415" s="0" t="n">
        <v>4.89</v>
      </c>
      <c r="Q1415" s="0" t="n">
        <v>4.33</v>
      </c>
      <c r="R1415" s="0" t="n">
        <v>5352</v>
      </c>
      <c r="S1415" s="0" t="n">
        <v>9061</v>
      </c>
      <c r="T1415" s="0" t="n">
        <v>59.8</v>
      </c>
      <c r="U1415" s="0" t="n">
        <v>1312</v>
      </c>
      <c r="V1415" s="0" t="n">
        <v>6</v>
      </c>
      <c r="W1415" s="60" t="n">
        <v>46163</v>
      </c>
      <c r="X1415" s="55" t="n">
        <f aca="false">IF(I1415="Male",0,1)</f>
        <v>1</v>
      </c>
      <c r="Y1415" s="55" t="n">
        <f aca="false">IF(OR(I1415="DNB",I1415="Dry DNB"),1,0)</f>
        <v>0</v>
      </c>
      <c r="Z1415" s="55" t="n">
        <f aca="false">IF(ISNUMBER(W1415),A1415-W1415,"")</f>
        <v>146</v>
      </c>
      <c r="AA1415" s="55" t="n">
        <f aca="false">MATCH(A1415,DATAS,0)</f>
        <v>1</v>
      </c>
      <c r="AB1415" s="55" t="n">
        <f aca="false">IF(AND(E1415&gt;0,OR(AND(B1415&gt;=1,B1415&lt;=6),B1415=10)),1,0)</f>
        <v>1</v>
      </c>
      <c r="AC1415" s="55" t="n">
        <f aca="false">IF(AND(E1415&gt;0,B1415=10),1,0)</f>
        <v>0</v>
      </c>
      <c r="AD1415" s="0" t="str">
        <f aca="false">IF(AND(C1414=C1415,AA1414=AA1415-1),AB1414,"")</f>
        <v/>
      </c>
      <c r="AE1415" s="0" t="str">
        <f aca="false">IF(AND(C1414=C1415,AA1414=AA1415-1),AC1414,"")</f>
        <v/>
      </c>
      <c r="AF1415" s="0" t="str">
        <f aca="false">IF(AA1415=1,"",IF(AND(AB1415=1,AD1415&lt;&gt;1),1,0))</f>
        <v/>
      </c>
      <c r="AG1415" s="0" t="str">
        <f aca="false">IF(AA1415=1,"",IF(AND(AC1415=1,AE1415&lt;&gt;1),1,0))</f>
        <v/>
      </c>
      <c r="AH1415" s="60" t="str">
        <f aca="false">IF(AND(E1415&gt;0,AA1415&lt;2,NOT(AND(C1416=C1415,AA1416=AA1415+1))),INDEX(DATAS,AA1415+1),"")</f>
        <v/>
      </c>
      <c r="AI1415" s="60" t="str">
        <f aca="false">IF(AND(AC1415=1,AA1415&lt;2),IF(AND(C1416=C1415,AA1416=AA1415+1),IF(AC1416=1,"",INDEX(DATAS,AA1415+1)),INDEX(DATAS,AA1415+1)),"")</f>
        <v/>
      </c>
    </row>
    <row r="1416" customFormat="false" ht="15" hidden="false" customHeight="false" outlineLevel="0" collapsed="false">
      <c r="A1416" s="60" t="n">
        <v>46310</v>
      </c>
      <c r="B1416" s="0" t="n">
        <v>5</v>
      </c>
      <c r="C1416" s="0" t="n">
        <v>4601</v>
      </c>
      <c r="D1416" s="0" t="n">
        <v>347</v>
      </c>
      <c r="E1416" s="0" t="n">
        <v>2</v>
      </c>
      <c r="F1416" s="55" t="s">
        <v>622</v>
      </c>
      <c r="G1416" s="0" t="n">
        <v>24.9</v>
      </c>
      <c r="H1416" s="0" t="n">
        <v>40</v>
      </c>
      <c r="I1416" s="55" t="s">
        <v>157</v>
      </c>
      <c r="J1416" s="0" t="n">
        <v>199</v>
      </c>
      <c r="K1416" s="0" t="n">
        <v>73</v>
      </c>
      <c r="L1416" s="0" t="n">
        <v>148</v>
      </c>
      <c r="M1416" s="0" t="n">
        <v>506.71</v>
      </c>
      <c r="N1416" s="0" t="n">
        <v>36.09</v>
      </c>
      <c r="O1416" s="0" t="n">
        <v>32.61</v>
      </c>
      <c r="P1416" s="0" t="n">
        <v>4.89</v>
      </c>
      <c r="Q1416" s="0" t="n">
        <v>4.33</v>
      </c>
      <c r="T1416" s="0" t="n">
        <v>59.8</v>
      </c>
      <c r="U1416" s="0" t="n">
        <v>1313</v>
      </c>
      <c r="V1416" s="0" t="n">
        <v>6</v>
      </c>
      <c r="W1416" s="60" t="n">
        <v>46163</v>
      </c>
      <c r="X1416" s="55" t="n">
        <f aca="false">IF(I1416="Male",0,1)</f>
        <v>1</v>
      </c>
      <c r="Y1416" s="55" t="n">
        <f aca="false">IF(OR(I1416="DNB",I1416="Dry DNB"),1,0)</f>
        <v>0</v>
      </c>
      <c r="Z1416" s="55" t="n">
        <f aca="false">IF(ISNUMBER(W1416),A1416-W1416,"")</f>
        <v>147</v>
      </c>
      <c r="AA1416" s="55" t="n">
        <f aca="false">MATCH(A1416,DATAS,0)</f>
        <v>2</v>
      </c>
      <c r="AB1416" s="55" t="n">
        <f aca="false">IF(AND(E1416&gt;0,OR(AND(B1416&gt;=1,B1416&lt;=6),B1416=10)),1,0)</f>
        <v>1</v>
      </c>
      <c r="AC1416" s="55" t="n">
        <f aca="false">IF(AND(E1416&gt;0,B1416=10),1,0)</f>
        <v>0</v>
      </c>
      <c r="AD1416" s="55" t="n">
        <f aca="false">IF(AND(C1415=C1416,AA1415=AA1416-1),AB1415,"")</f>
        <v>1</v>
      </c>
      <c r="AE1416" s="55" t="n">
        <f aca="false">IF(AND(C1415=C1416,AA1415=AA1416-1),AC1415,"")</f>
        <v>0</v>
      </c>
      <c r="AF1416" s="55" t="n">
        <f aca="false">IF(AA1416=1,"",IF(AND(AB1416=1,AD1416&lt;&gt;1),1,0))</f>
        <v>0</v>
      </c>
      <c r="AG1416" s="55" t="n">
        <f aca="false">IF(AA1416=1,"",IF(AND(AC1416=1,AE1416&lt;&gt;1),1,0))</f>
        <v>0</v>
      </c>
      <c r="AH1416" s="60" t="str">
        <f aca="false">IF(AND(E1416&gt;0,AA1416&lt;2,NOT(AND(C1417=C1416,AA1417=AA1416+1))),INDEX(DATAS,AA1416+1),"")</f>
        <v/>
      </c>
      <c r="AI1416" s="60" t="str">
        <f aca="false">IF(AND(AC1416=1,AA1416&lt;2),IF(AND(C1417=C1416,AA1417=AA1416+1),IF(AC1417=1,"",INDEX(DATAS,AA1416+1)),INDEX(DATAS,AA1416+1)),"")</f>
        <v/>
      </c>
    </row>
    <row r="1417" customFormat="false" ht="15" hidden="false" customHeight="false" outlineLevel="0" collapsed="false">
      <c r="A1417" s="60" t="n">
        <v>46309</v>
      </c>
      <c r="B1417" s="0" t="n">
        <v>2</v>
      </c>
      <c r="C1417" s="0" t="n">
        <v>4602</v>
      </c>
      <c r="D1417" s="0" t="n">
        <v>219</v>
      </c>
      <c r="E1417" s="0" t="n">
        <v>2</v>
      </c>
      <c r="F1417" s="55" t="s">
        <v>623</v>
      </c>
      <c r="G1417" s="0" t="n">
        <v>55</v>
      </c>
      <c r="H1417" s="0" t="n">
        <v>54</v>
      </c>
      <c r="I1417" s="55" t="s">
        <v>157</v>
      </c>
      <c r="J1417" s="0" t="n">
        <v>108</v>
      </c>
      <c r="K1417" s="0" t="n">
        <v>72</v>
      </c>
      <c r="L1417" s="0" t="n">
        <v>111</v>
      </c>
      <c r="M1417" s="0" t="n">
        <v>1344.8</v>
      </c>
      <c r="N1417" s="0" t="n">
        <v>57.09</v>
      </c>
      <c r="O1417" s="0" t="n">
        <v>31.49</v>
      </c>
      <c r="P1417" s="0" t="n">
        <v>3.96</v>
      </c>
      <c r="Q1417" s="0" t="n">
        <v>3.38</v>
      </c>
      <c r="R1417" s="0" t="n">
        <v>5239</v>
      </c>
      <c r="S1417" s="0" t="n">
        <v>11242</v>
      </c>
      <c r="T1417" s="0" t="n">
        <v>54.35</v>
      </c>
      <c r="U1417" s="0" t="n">
        <v>1311</v>
      </c>
      <c r="V1417" s="0" t="n">
        <v>2</v>
      </c>
      <c r="W1417" s="60" t="n">
        <v>46163</v>
      </c>
      <c r="X1417" s="55" t="n">
        <f aca="false">IF(I1417="Male",0,1)</f>
        <v>1</v>
      </c>
      <c r="Y1417" s="55" t="n">
        <f aca="false">IF(OR(I1417="DNB",I1417="Dry DNB"),1,0)</f>
        <v>0</v>
      </c>
      <c r="Z1417" s="55" t="n">
        <f aca="false">IF(ISNUMBER(W1417),A1417-W1417,"")</f>
        <v>146</v>
      </c>
      <c r="AA1417" s="55" t="n">
        <f aca="false">MATCH(A1417,DATAS,0)</f>
        <v>1</v>
      </c>
      <c r="AB1417" s="55" t="n">
        <f aca="false">IF(AND(E1417&gt;0,OR(AND(B1417&gt;=1,B1417&lt;=6),B1417=10)),1,0)</f>
        <v>1</v>
      </c>
      <c r="AC1417" s="55" t="n">
        <f aca="false">IF(AND(E1417&gt;0,B1417=10),1,0)</f>
        <v>0</v>
      </c>
      <c r="AD1417" s="0" t="str">
        <f aca="false">IF(AND(C1416=C1417,AA1416=AA1417-1),AB1416,"")</f>
        <v/>
      </c>
      <c r="AE1417" s="0" t="str">
        <f aca="false">IF(AND(C1416=C1417,AA1416=AA1417-1),AC1416,"")</f>
        <v/>
      </c>
      <c r="AF1417" s="0" t="str">
        <f aca="false">IF(AA1417=1,"",IF(AND(AB1417=1,AD1417&lt;&gt;1),1,0))</f>
        <v/>
      </c>
      <c r="AG1417" s="0" t="str">
        <f aca="false">IF(AA1417=1,"",IF(AND(AC1417=1,AE1417&lt;&gt;1),1,0))</f>
        <v/>
      </c>
      <c r="AH1417" s="60" t="str">
        <f aca="false">IF(AND(E1417&gt;0,AA1417&lt;2,NOT(AND(C1418=C1417,AA1418=AA1417+1))),INDEX(DATAS,AA1417+1),"")</f>
        <v/>
      </c>
      <c r="AI1417" s="60" t="str">
        <f aca="false">IF(AND(AC1417=1,AA1417&lt;2),IF(AND(C1418=C1417,AA1418=AA1417+1),IF(AC1418=1,"",INDEX(DATAS,AA1417+1)),INDEX(DATAS,AA1417+1)),"")</f>
        <v/>
      </c>
    </row>
    <row r="1418" customFormat="false" ht="15" hidden="false" customHeight="false" outlineLevel="0" collapsed="false">
      <c r="A1418" s="60" t="n">
        <v>46310</v>
      </c>
      <c r="B1418" s="0" t="n">
        <v>2</v>
      </c>
      <c r="C1418" s="0" t="n">
        <v>4602</v>
      </c>
      <c r="D1418" s="0" t="n">
        <v>220</v>
      </c>
      <c r="E1418" s="0" t="n">
        <v>2</v>
      </c>
      <c r="F1418" s="55" t="s">
        <v>623</v>
      </c>
      <c r="G1418" s="0" t="n">
        <v>55.6</v>
      </c>
      <c r="H1418" s="0" t="n">
        <v>54</v>
      </c>
      <c r="I1418" s="55" t="s">
        <v>157</v>
      </c>
      <c r="J1418" s="0" t="n">
        <v>108</v>
      </c>
      <c r="K1418" s="0" t="n">
        <v>72</v>
      </c>
      <c r="L1418" s="0" t="n">
        <v>112</v>
      </c>
      <c r="M1418" s="0" t="n">
        <v>1344.8</v>
      </c>
      <c r="N1418" s="0" t="n">
        <v>57.09</v>
      </c>
      <c r="O1418" s="0" t="n">
        <v>31.49</v>
      </c>
      <c r="P1418" s="0" t="n">
        <v>3.96</v>
      </c>
      <c r="Q1418" s="0" t="n">
        <v>3.38</v>
      </c>
      <c r="T1418" s="0" t="n">
        <v>54.35</v>
      </c>
      <c r="U1418" s="0" t="n">
        <v>1312</v>
      </c>
      <c r="V1418" s="0" t="n">
        <v>2</v>
      </c>
      <c r="W1418" s="60" t="n">
        <v>46163</v>
      </c>
      <c r="X1418" s="55" t="n">
        <f aca="false">IF(I1418="Male",0,1)</f>
        <v>1</v>
      </c>
      <c r="Y1418" s="55" t="n">
        <f aca="false">IF(OR(I1418="DNB",I1418="Dry DNB"),1,0)</f>
        <v>0</v>
      </c>
      <c r="Z1418" s="55" t="n">
        <f aca="false">IF(ISNUMBER(W1418),A1418-W1418,"")</f>
        <v>147</v>
      </c>
      <c r="AA1418" s="55" t="n">
        <f aca="false">MATCH(A1418,DATAS,0)</f>
        <v>2</v>
      </c>
      <c r="AB1418" s="55" t="n">
        <f aca="false">IF(AND(E1418&gt;0,OR(AND(B1418&gt;=1,B1418&lt;=6),B1418=10)),1,0)</f>
        <v>1</v>
      </c>
      <c r="AC1418" s="55" t="n">
        <f aca="false">IF(AND(E1418&gt;0,B1418=10),1,0)</f>
        <v>0</v>
      </c>
      <c r="AD1418" s="55" t="n">
        <f aca="false">IF(AND(C1417=C1418,AA1417=AA1418-1),AB1417,"")</f>
        <v>1</v>
      </c>
      <c r="AE1418" s="55" t="n">
        <f aca="false">IF(AND(C1417=C1418,AA1417=AA1418-1),AC1417,"")</f>
        <v>0</v>
      </c>
      <c r="AF1418" s="55" t="n">
        <f aca="false">IF(AA1418=1,"",IF(AND(AB1418=1,AD1418&lt;&gt;1),1,0))</f>
        <v>0</v>
      </c>
      <c r="AG1418" s="55" t="n">
        <f aca="false">IF(AA1418=1,"",IF(AND(AC1418=1,AE1418&lt;&gt;1),1,0))</f>
        <v>0</v>
      </c>
      <c r="AH1418" s="60" t="str">
        <f aca="false">IF(AND(E1418&gt;0,AA1418&lt;2,NOT(AND(C1419=C1418,AA1419=AA1418+1))),INDEX(DATAS,AA1418+1),"")</f>
        <v/>
      </c>
      <c r="AI1418" s="60" t="str">
        <f aca="false">IF(AND(AC1418=1,AA1418&lt;2),IF(AND(C1419=C1418,AA1419=AA1418+1),IF(AC1419=1,"",INDEX(DATAS,AA1418+1)),INDEX(DATAS,AA1418+1)),"")</f>
        <v/>
      </c>
    </row>
    <row r="1419" customFormat="false" ht="15" hidden="false" customHeight="false" outlineLevel="0" collapsed="false">
      <c r="A1419" s="60" t="n">
        <v>46309</v>
      </c>
      <c r="B1419" s="0" t="n">
        <v>5</v>
      </c>
      <c r="C1419" s="0" t="n">
        <v>4606</v>
      </c>
      <c r="D1419" s="0" t="n">
        <v>229</v>
      </c>
      <c r="E1419" s="0" t="n">
        <v>2</v>
      </c>
      <c r="F1419" s="55" t="s">
        <v>623</v>
      </c>
      <c r="G1419" s="0" t="n">
        <v>38.6</v>
      </c>
      <c r="H1419" s="0" t="n">
        <v>36</v>
      </c>
      <c r="I1419" s="55" t="s">
        <v>157</v>
      </c>
      <c r="J1419" s="0" t="n">
        <v>194</v>
      </c>
      <c r="K1419" s="0" t="n">
        <v>68</v>
      </c>
      <c r="L1419" s="0" t="n">
        <v>35</v>
      </c>
      <c r="M1419" s="0" t="n">
        <v>-602.08</v>
      </c>
      <c r="N1419" s="0" t="n">
        <v>3.43</v>
      </c>
      <c r="O1419" s="0" t="n">
        <v>5.04</v>
      </c>
      <c r="P1419" s="0" t="n">
        <v>4.53</v>
      </c>
      <c r="Q1419" s="0" t="n">
        <v>4.23</v>
      </c>
      <c r="R1419" s="0" t="n">
        <v>3587</v>
      </c>
      <c r="S1419" s="0" t="n">
        <v>8170</v>
      </c>
      <c r="T1419" s="0" t="n">
        <v>39.5</v>
      </c>
      <c r="U1419" s="0" t="n">
        <v>1311</v>
      </c>
      <c r="V1419" s="0" t="n">
        <v>5</v>
      </c>
      <c r="W1419" s="60" t="n">
        <v>46275</v>
      </c>
      <c r="X1419" s="55" t="n">
        <f aca="false">IF(I1419="Male",0,1)</f>
        <v>1</v>
      </c>
      <c r="Y1419" s="55" t="n">
        <f aca="false">IF(OR(I1419="DNB",I1419="Dry DNB"),1,0)</f>
        <v>0</v>
      </c>
      <c r="Z1419" s="55" t="n">
        <f aca="false">IF(ISNUMBER(W1419),A1419-W1419,"")</f>
        <v>34</v>
      </c>
      <c r="AA1419" s="55" t="n">
        <f aca="false">MATCH(A1419,DATAS,0)</f>
        <v>1</v>
      </c>
      <c r="AB1419" s="55" t="n">
        <f aca="false">IF(AND(E1419&gt;0,OR(AND(B1419&gt;=1,B1419&lt;=6),B1419=10)),1,0)</f>
        <v>1</v>
      </c>
      <c r="AC1419" s="55" t="n">
        <f aca="false">IF(AND(E1419&gt;0,B1419=10),1,0)</f>
        <v>0</v>
      </c>
      <c r="AD1419" s="0" t="str">
        <f aca="false">IF(AND(C1418=C1419,AA1418=AA1419-1),AB1418,"")</f>
        <v/>
      </c>
      <c r="AE1419" s="0" t="str">
        <f aca="false">IF(AND(C1418=C1419,AA1418=AA1419-1),AC1418,"")</f>
        <v/>
      </c>
      <c r="AF1419" s="0" t="str">
        <f aca="false">IF(AA1419=1,"",IF(AND(AB1419=1,AD1419&lt;&gt;1),1,0))</f>
        <v/>
      </c>
      <c r="AG1419" s="0" t="str">
        <f aca="false">IF(AA1419=1,"",IF(AND(AC1419=1,AE1419&lt;&gt;1),1,0))</f>
        <v/>
      </c>
      <c r="AH1419" s="60" t="str">
        <f aca="false">IF(AND(E1419&gt;0,AA1419&lt;2,NOT(AND(C1420=C1419,AA1420=AA1419+1))),INDEX(DATAS,AA1419+1),"")</f>
        <v/>
      </c>
      <c r="AI1419" s="60" t="str">
        <f aca="false">IF(AND(AC1419=1,AA1419&lt;2),IF(AND(C1420=C1419,AA1420=AA1419+1),IF(AC1420=1,"",INDEX(DATAS,AA1419+1)),INDEX(DATAS,AA1419+1)),"")</f>
        <v/>
      </c>
    </row>
    <row r="1420" customFormat="false" ht="15" hidden="false" customHeight="false" outlineLevel="0" collapsed="false">
      <c r="A1420" s="60" t="n">
        <v>46310</v>
      </c>
      <c r="B1420" s="0" t="n">
        <v>5</v>
      </c>
      <c r="C1420" s="0" t="n">
        <v>4606</v>
      </c>
      <c r="D1420" s="0" t="n">
        <v>230</v>
      </c>
      <c r="E1420" s="0" t="n">
        <v>2</v>
      </c>
      <c r="F1420" s="55" t="s">
        <v>623</v>
      </c>
      <c r="G1420" s="0" t="n">
        <v>38.1</v>
      </c>
      <c r="H1420" s="0" t="n">
        <v>35</v>
      </c>
      <c r="I1420" s="55" t="s">
        <v>157</v>
      </c>
      <c r="J1420" s="0" t="n">
        <v>194</v>
      </c>
      <c r="K1420" s="0" t="n">
        <v>68</v>
      </c>
      <c r="L1420" s="0" t="n">
        <v>36</v>
      </c>
      <c r="M1420" s="0" t="n">
        <v>-602.08</v>
      </c>
      <c r="N1420" s="0" t="n">
        <v>3.43</v>
      </c>
      <c r="O1420" s="0" t="n">
        <v>5.04</v>
      </c>
      <c r="P1420" s="0" t="n">
        <v>4.53</v>
      </c>
      <c r="Q1420" s="0" t="n">
        <v>4.23</v>
      </c>
      <c r="T1420" s="0" t="n">
        <v>39.5</v>
      </c>
      <c r="U1420" s="0" t="n">
        <v>1312</v>
      </c>
      <c r="V1420" s="0" t="n">
        <v>5</v>
      </c>
      <c r="W1420" s="60" t="n">
        <v>46275</v>
      </c>
      <c r="X1420" s="55" t="n">
        <f aca="false">IF(I1420="Male",0,1)</f>
        <v>1</v>
      </c>
      <c r="Y1420" s="55" t="n">
        <f aca="false">IF(OR(I1420="DNB",I1420="Dry DNB"),1,0)</f>
        <v>0</v>
      </c>
      <c r="Z1420" s="55" t="n">
        <f aca="false">IF(ISNUMBER(W1420),A1420-W1420,"")</f>
        <v>35</v>
      </c>
      <c r="AA1420" s="55" t="n">
        <f aca="false">MATCH(A1420,DATAS,0)</f>
        <v>2</v>
      </c>
      <c r="AB1420" s="55" t="n">
        <f aca="false">IF(AND(E1420&gt;0,OR(AND(B1420&gt;=1,B1420&lt;=6),B1420=10)),1,0)</f>
        <v>1</v>
      </c>
      <c r="AC1420" s="55" t="n">
        <f aca="false">IF(AND(E1420&gt;0,B1420=10),1,0)</f>
        <v>0</v>
      </c>
      <c r="AD1420" s="55" t="n">
        <f aca="false">IF(AND(C1419=C1420,AA1419=AA1420-1),AB1419,"")</f>
        <v>1</v>
      </c>
      <c r="AE1420" s="55" t="n">
        <f aca="false">IF(AND(C1419=C1420,AA1419=AA1420-1),AC1419,"")</f>
        <v>0</v>
      </c>
      <c r="AF1420" s="55" t="n">
        <f aca="false">IF(AA1420=1,"",IF(AND(AB1420=1,AD1420&lt;&gt;1),1,0))</f>
        <v>0</v>
      </c>
      <c r="AG1420" s="55" t="n">
        <f aca="false">IF(AA1420=1,"",IF(AND(AC1420=1,AE1420&lt;&gt;1),1,0))</f>
        <v>0</v>
      </c>
      <c r="AH1420" s="60" t="str">
        <f aca="false">IF(AND(E1420&gt;0,AA1420&lt;2,NOT(AND(C1421=C1420,AA1421=AA1420+1))),INDEX(DATAS,AA1420+1),"")</f>
        <v/>
      </c>
      <c r="AI1420" s="60" t="str">
        <f aca="false">IF(AND(AC1420=1,AA1420&lt;2),IF(AND(C1421=C1420,AA1421=AA1420+1),IF(AC1421=1,"",INDEX(DATAS,AA1420+1)),INDEX(DATAS,AA1420+1)),"")</f>
        <v/>
      </c>
    </row>
    <row r="1421" customFormat="false" ht="15" hidden="false" customHeight="false" outlineLevel="0" collapsed="false">
      <c r="A1421" s="60" t="n">
        <v>46309</v>
      </c>
      <c r="B1421" s="0" t="n">
        <v>3</v>
      </c>
      <c r="C1421" s="0" t="n">
        <v>4607</v>
      </c>
      <c r="D1421" s="0" t="n">
        <v>178</v>
      </c>
      <c r="E1421" s="0" t="n">
        <v>2</v>
      </c>
      <c r="F1421" s="55" t="s">
        <v>624</v>
      </c>
      <c r="G1421" s="0" t="n">
        <v>46</v>
      </c>
      <c r="H1421" s="0" t="n">
        <v>48</v>
      </c>
      <c r="I1421" s="55" t="s">
        <v>157</v>
      </c>
      <c r="J1421" s="0" t="n">
        <v>66</v>
      </c>
      <c r="K1421" s="0" t="n">
        <v>66</v>
      </c>
      <c r="L1421" s="0" t="n">
        <v>112</v>
      </c>
      <c r="M1421" s="0" t="n">
        <v>844.69</v>
      </c>
      <c r="N1421" s="0" t="n">
        <v>42.09</v>
      </c>
      <c r="O1421" s="0" t="n">
        <v>37.41</v>
      </c>
      <c r="P1421" s="0" t="n">
        <v>3.47</v>
      </c>
      <c r="Q1421" s="0" t="n">
        <v>3.55</v>
      </c>
      <c r="R1421" s="0" t="n">
        <v>4634</v>
      </c>
      <c r="S1421" s="0" t="n">
        <v>10115</v>
      </c>
      <c r="T1421" s="0" t="n">
        <v>52.4</v>
      </c>
      <c r="U1421" s="0" t="n">
        <v>1310</v>
      </c>
      <c r="V1421" s="0" t="n">
        <v>1</v>
      </c>
      <c r="W1421" s="60" t="n">
        <v>46198</v>
      </c>
      <c r="X1421" s="55" t="n">
        <f aca="false">IF(I1421="Male",0,1)</f>
        <v>1</v>
      </c>
      <c r="Y1421" s="55" t="n">
        <f aca="false">IF(OR(I1421="DNB",I1421="Dry DNB"),1,0)</f>
        <v>0</v>
      </c>
      <c r="Z1421" s="55" t="n">
        <f aca="false">IF(ISNUMBER(W1421),A1421-W1421,"")</f>
        <v>111</v>
      </c>
      <c r="AA1421" s="55" t="n">
        <f aca="false">MATCH(A1421,DATAS,0)</f>
        <v>1</v>
      </c>
      <c r="AB1421" s="55" t="n">
        <f aca="false">IF(AND(E1421&gt;0,OR(AND(B1421&gt;=1,B1421&lt;=6),B1421=10)),1,0)</f>
        <v>1</v>
      </c>
      <c r="AC1421" s="55" t="n">
        <f aca="false">IF(AND(E1421&gt;0,B1421=10),1,0)</f>
        <v>0</v>
      </c>
      <c r="AD1421" s="0" t="str">
        <f aca="false">IF(AND(C1420=C1421,AA1420=AA1421-1),AB1420,"")</f>
        <v/>
      </c>
      <c r="AE1421" s="0" t="str">
        <f aca="false">IF(AND(C1420=C1421,AA1420=AA1421-1),AC1420,"")</f>
        <v/>
      </c>
      <c r="AF1421" s="0" t="str">
        <f aca="false">IF(AA1421=1,"",IF(AND(AB1421=1,AD1421&lt;&gt;1),1,0))</f>
        <v/>
      </c>
      <c r="AG1421" s="0" t="str">
        <f aca="false">IF(AA1421=1,"",IF(AND(AC1421=1,AE1421&lt;&gt;1),1,0))</f>
        <v/>
      </c>
      <c r="AH1421" s="60" t="str">
        <f aca="false">IF(AND(E1421&gt;0,AA1421&lt;2,NOT(AND(C1422=C1421,AA1422=AA1421+1))),INDEX(DATAS,AA1421+1),"")</f>
        <v/>
      </c>
      <c r="AI1421" s="60" t="str">
        <f aca="false">IF(AND(AC1421=1,AA1421&lt;2),IF(AND(C1422=C1421,AA1422=AA1421+1),IF(AC1422=1,"",INDEX(DATAS,AA1421+1)),INDEX(DATAS,AA1421+1)),"")</f>
        <v/>
      </c>
    </row>
    <row r="1422" customFormat="false" ht="15" hidden="false" customHeight="false" outlineLevel="0" collapsed="false">
      <c r="A1422" s="60" t="n">
        <v>46310</v>
      </c>
      <c r="B1422" s="0" t="n">
        <v>3</v>
      </c>
      <c r="C1422" s="0" t="n">
        <v>4607</v>
      </c>
      <c r="D1422" s="0" t="n">
        <v>179</v>
      </c>
      <c r="E1422" s="0" t="n">
        <v>2</v>
      </c>
      <c r="F1422" s="55" t="s">
        <v>624</v>
      </c>
      <c r="G1422" s="0" t="n">
        <v>55.4</v>
      </c>
      <c r="H1422" s="0" t="n">
        <v>50</v>
      </c>
      <c r="I1422" s="55" t="s">
        <v>157</v>
      </c>
      <c r="J1422" s="0" t="n">
        <v>66</v>
      </c>
      <c r="K1422" s="0" t="n">
        <v>66</v>
      </c>
      <c r="L1422" s="0" t="n">
        <v>113</v>
      </c>
      <c r="M1422" s="0" t="n">
        <v>844.69</v>
      </c>
      <c r="N1422" s="0" t="n">
        <v>42.09</v>
      </c>
      <c r="O1422" s="0" t="n">
        <v>37.41</v>
      </c>
      <c r="P1422" s="0" t="n">
        <v>3.47</v>
      </c>
      <c r="Q1422" s="0" t="n">
        <v>3.55</v>
      </c>
      <c r="T1422" s="0" t="n">
        <v>52.4</v>
      </c>
      <c r="U1422" s="0" t="n">
        <v>1311</v>
      </c>
      <c r="V1422" s="0" t="n">
        <v>1</v>
      </c>
      <c r="W1422" s="60" t="n">
        <v>46198</v>
      </c>
      <c r="X1422" s="55" t="n">
        <f aca="false">IF(I1422="Male",0,1)</f>
        <v>1</v>
      </c>
      <c r="Y1422" s="55" t="n">
        <f aca="false">IF(OR(I1422="DNB",I1422="Dry DNB"),1,0)</f>
        <v>0</v>
      </c>
      <c r="Z1422" s="55" t="n">
        <f aca="false">IF(ISNUMBER(W1422),A1422-W1422,"")</f>
        <v>112</v>
      </c>
      <c r="AA1422" s="55" t="n">
        <f aca="false">MATCH(A1422,DATAS,0)</f>
        <v>2</v>
      </c>
      <c r="AB1422" s="55" t="n">
        <f aca="false">IF(AND(E1422&gt;0,OR(AND(B1422&gt;=1,B1422&lt;=6),B1422=10)),1,0)</f>
        <v>1</v>
      </c>
      <c r="AC1422" s="55" t="n">
        <f aca="false">IF(AND(E1422&gt;0,B1422=10),1,0)</f>
        <v>0</v>
      </c>
      <c r="AD1422" s="55" t="n">
        <f aca="false">IF(AND(C1421=C1422,AA1421=AA1422-1),AB1421,"")</f>
        <v>1</v>
      </c>
      <c r="AE1422" s="55" t="n">
        <f aca="false">IF(AND(C1421=C1422,AA1421=AA1422-1),AC1421,"")</f>
        <v>0</v>
      </c>
      <c r="AF1422" s="55" t="n">
        <f aca="false">IF(AA1422=1,"",IF(AND(AB1422=1,AD1422&lt;&gt;1),1,0))</f>
        <v>0</v>
      </c>
      <c r="AG1422" s="55" t="n">
        <f aca="false">IF(AA1422=1,"",IF(AND(AC1422=1,AE1422&lt;&gt;1),1,0))</f>
        <v>0</v>
      </c>
      <c r="AH1422" s="60" t="str">
        <f aca="false">IF(AND(E1422&gt;0,AA1422&lt;2,NOT(AND(C1423=C1422,AA1423=AA1422+1))),INDEX(DATAS,AA1422+1),"")</f>
        <v/>
      </c>
      <c r="AI1422" s="60" t="str">
        <f aca="false">IF(AND(AC1422=1,AA1422&lt;2),IF(AND(C1423=C1422,AA1423=AA1422+1),IF(AC1423=1,"",INDEX(DATAS,AA1422+1)),INDEX(DATAS,AA1422+1)),"")</f>
        <v/>
      </c>
    </row>
    <row r="1423" customFormat="false" ht="15" hidden="false" customHeight="false" outlineLevel="0" collapsed="false">
      <c r="A1423" s="60" t="n">
        <v>46309</v>
      </c>
      <c r="B1423" s="0" t="n">
        <v>5</v>
      </c>
      <c r="C1423" s="0" t="n">
        <v>4608</v>
      </c>
      <c r="D1423" s="0" t="n">
        <v>209</v>
      </c>
      <c r="E1423" s="0" t="n">
        <v>2</v>
      </c>
      <c r="F1423" s="55" t="s">
        <v>624</v>
      </c>
      <c r="G1423" s="0" t="n">
        <v>34.4</v>
      </c>
      <c r="H1423" s="0" t="n">
        <v>34</v>
      </c>
      <c r="I1423" s="55" t="s">
        <v>143</v>
      </c>
      <c r="J1423" s="0" t="n">
        <v>209</v>
      </c>
      <c r="M1423" s="0" t="n">
        <v>279.97</v>
      </c>
      <c r="N1423" s="0" t="n">
        <v>38.06</v>
      </c>
      <c r="O1423" s="0" t="n">
        <v>19.86</v>
      </c>
      <c r="P1423" s="0" t="n">
        <v>4.81</v>
      </c>
      <c r="Q1423" s="0" t="n">
        <v>4.01</v>
      </c>
      <c r="R1423" s="0" t="n">
        <v>3088</v>
      </c>
      <c r="S1423" s="0" t="n">
        <v>6330</v>
      </c>
      <c r="T1423" s="0" t="n">
        <v>33.05</v>
      </c>
      <c r="U1423" s="0" t="n">
        <v>1310</v>
      </c>
      <c r="V1423" s="0" t="n">
        <v>0</v>
      </c>
      <c r="X1423" s="55" t="n">
        <f aca="false">IF(I1423="Male",0,1)</f>
        <v>1</v>
      </c>
      <c r="Y1423" s="55" t="n">
        <f aca="false">IF(OR(I1423="DNB",I1423="Dry DNB"),1,0)</f>
        <v>1</v>
      </c>
      <c r="Z1423" s="0" t="str">
        <f aca="false">IF(ISNUMBER(W1423),A1423-W1423,"")</f>
        <v/>
      </c>
      <c r="AA1423" s="55" t="n">
        <f aca="false">MATCH(A1423,DATAS,0)</f>
        <v>1</v>
      </c>
      <c r="AB1423" s="55" t="n">
        <f aca="false">IF(AND(E1423&gt;0,OR(AND(B1423&gt;=1,B1423&lt;=6),B1423=10)),1,0)</f>
        <v>1</v>
      </c>
      <c r="AC1423" s="55" t="n">
        <f aca="false">IF(AND(E1423&gt;0,B1423=10),1,0)</f>
        <v>0</v>
      </c>
      <c r="AD1423" s="0" t="str">
        <f aca="false">IF(AND(C1422=C1423,AA1422=AA1423-1),AB1422,"")</f>
        <v/>
      </c>
      <c r="AE1423" s="0" t="str">
        <f aca="false">IF(AND(C1422=C1423,AA1422=AA1423-1),AC1422,"")</f>
        <v/>
      </c>
      <c r="AF1423" s="0" t="str">
        <f aca="false">IF(AA1423=1,"",IF(AND(AB1423=1,AD1423&lt;&gt;1),1,0))</f>
        <v/>
      </c>
      <c r="AG1423" s="0" t="str">
        <f aca="false">IF(AA1423=1,"",IF(AND(AC1423=1,AE1423&lt;&gt;1),1,0))</f>
        <v/>
      </c>
      <c r="AH1423" s="60" t="str">
        <f aca="false">IF(AND(E1423&gt;0,AA1423&lt;2,NOT(AND(C1424=C1423,AA1424=AA1423+1))),INDEX(DATAS,AA1423+1),"")</f>
        <v/>
      </c>
      <c r="AI1423" s="60" t="str">
        <f aca="false">IF(AND(AC1423=1,AA1423&lt;2),IF(AND(C1424=C1423,AA1424=AA1423+1),IF(AC1424=1,"",INDEX(DATAS,AA1423+1)),INDEX(DATAS,AA1423+1)),"")</f>
        <v/>
      </c>
    </row>
    <row r="1424" customFormat="false" ht="15" hidden="false" customHeight="false" outlineLevel="0" collapsed="false">
      <c r="A1424" s="60" t="n">
        <v>46310</v>
      </c>
      <c r="B1424" s="0" t="n">
        <v>5</v>
      </c>
      <c r="C1424" s="0" t="n">
        <v>4608</v>
      </c>
      <c r="D1424" s="0" t="n">
        <v>210</v>
      </c>
      <c r="E1424" s="0" t="n">
        <v>2</v>
      </c>
      <c r="F1424" s="55" t="s">
        <v>624</v>
      </c>
      <c r="G1424" s="0" t="n">
        <v>32.3</v>
      </c>
      <c r="H1424" s="0" t="n">
        <v>32</v>
      </c>
      <c r="I1424" s="55" t="s">
        <v>143</v>
      </c>
      <c r="J1424" s="0" t="n">
        <v>210</v>
      </c>
      <c r="M1424" s="0" t="n">
        <v>279.97</v>
      </c>
      <c r="N1424" s="0" t="n">
        <v>38.06</v>
      </c>
      <c r="O1424" s="0" t="n">
        <v>19.86</v>
      </c>
      <c r="P1424" s="0" t="n">
        <v>4.81</v>
      </c>
      <c r="Q1424" s="0" t="n">
        <v>4.01</v>
      </c>
      <c r="T1424" s="0" t="n">
        <v>33.05</v>
      </c>
      <c r="U1424" s="0" t="n">
        <v>1311</v>
      </c>
      <c r="V1424" s="0" t="n">
        <v>0</v>
      </c>
      <c r="X1424" s="55" t="n">
        <f aca="false">IF(I1424="Male",0,1)</f>
        <v>1</v>
      </c>
      <c r="Y1424" s="55" t="n">
        <f aca="false">IF(OR(I1424="DNB",I1424="Dry DNB"),1,0)</f>
        <v>1</v>
      </c>
      <c r="Z1424" s="0" t="str">
        <f aca="false">IF(ISNUMBER(W1424),A1424-W1424,"")</f>
        <v/>
      </c>
      <c r="AA1424" s="55" t="n">
        <f aca="false">MATCH(A1424,DATAS,0)</f>
        <v>2</v>
      </c>
      <c r="AB1424" s="55" t="n">
        <f aca="false">IF(AND(E1424&gt;0,OR(AND(B1424&gt;=1,B1424&lt;=6),B1424=10)),1,0)</f>
        <v>1</v>
      </c>
      <c r="AC1424" s="55" t="n">
        <f aca="false">IF(AND(E1424&gt;0,B1424=10),1,0)</f>
        <v>0</v>
      </c>
      <c r="AD1424" s="55" t="n">
        <f aca="false">IF(AND(C1423=C1424,AA1423=AA1424-1),AB1423,"")</f>
        <v>1</v>
      </c>
      <c r="AE1424" s="55" t="n">
        <f aca="false">IF(AND(C1423=C1424,AA1423=AA1424-1),AC1423,"")</f>
        <v>0</v>
      </c>
      <c r="AF1424" s="55" t="n">
        <f aca="false">IF(AA1424=1,"",IF(AND(AB1424=1,AD1424&lt;&gt;1),1,0))</f>
        <v>0</v>
      </c>
      <c r="AG1424" s="55" t="n">
        <f aca="false">IF(AA1424=1,"",IF(AND(AC1424=1,AE1424&lt;&gt;1),1,0))</f>
        <v>0</v>
      </c>
      <c r="AH1424" s="60" t="str">
        <f aca="false">IF(AND(E1424&gt;0,AA1424&lt;2,NOT(AND(C1425=C1424,AA1425=AA1424+1))),INDEX(DATAS,AA1424+1),"")</f>
        <v/>
      </c>
      <c r="AI1424" s="60" t="str">
        <f aca="false">IF(AND(AC1424=1,AA1424&lt;2),IF(AND(C1425=C1424,AA1425=AA1424+1),IF(AC1425=1,"",INDEX(DATAS,AA1424+1)),INDEX(DATAS,AA1424+1)),"")</f>
        <v/>
      </c>
    </row>
    <row r="1425" customFormat="false" ht="15" hidden="false" customHeight="false" outlineLevel="0" collapsed="false">
      <c r="A1425" s="60" t="n">
        <v>46309</v>
      </c>
      <c r="B1425" s="0" t="n">
        <v>5</v>
      </c>
      <c r="C1425" s="0" t="n">
        <v>4609</v>
      </c>
      <c r="D1425" s="0" t="n">
        <v>258</v>
      </c>
      <c r="E1425" s="0" t="n">
        <v>2</v>
      </c>
      <c r="F1425" s="55" t="s">
        <v>625</v>
      </c>
      <c r="G1425" s="0" t="n">
        <v>47.8</v>
      </c>
      <c r="H1425" s="0" t="n">
        <v>41</v>
      </c>
      <c r="I1425" s="55" t="s">
        <v>157</v>
      </c>
      <c r="J1425" s="0" t="n">
        <v>104</v>
      </c>
      <c r="K1425" s="0" t="n">
        <v>69</v>
      </c>
      <c r="L1425" s="0" t="n">
        <v>154</v>
      </c>
      <c r="M1425" s="0" t="n">
        <v>363.56</v>
      </c>
      <c r="N1425" s="0" t="n">
        <v>58.21</v>
      </c>
      <c r="O1425" s="0" t="n">
        <v>25.04</v>
      </c>
      <c r="P1425" s="0" t="n">
        <v>4</v>
      </c>
      <c r="Q1425" s="0" t="n">
        <v>3.65</v>
      </c>
      <c r="R1425" s="0" t="n">
        <v>4194</v>
      </c>
      <c r="S1425" s="0" t="n">
        <v>9342</v>
      </c>
      <c r="T1425" s="0" t="n">
        <v>59.35</v>
      </c>
      <c r="U1425" s="0" t="n">
        <v>1309</v>
      </c>
      <c r="V1425" s="0" t="n">
        <v>2</v>
      </c>
      <c r="W1425" s="60" t="n">
        <v>46156</v>
      </c>
      <c r="X1425" s="55" t="n">
        <f aca="false">IF(I1425="Male",0,1)</f>
        <v>1</v>
      </c>
      <c r="Y1425" s="55" t="n">
        <f aca="false">IF(OR(I1425="DNB",I1425="Dry DNB"),1,0)</f>
        <v>0</v>
      </c>
      <c r="Z1425" s="55" t="n">
        <f aca="false">IF(ISNUMBER(W1425),A1425-W1425,"")</f>
        <v>153</v>
      </c>
      <c r="AA1425" s="55" t="n">
        <f aca="false">MATCH(A1425,DATAS,0)</f>
        <v>1</v>
      </c>
      <c r="AB1425" s="55" t="n">
        <f aca="false">IF(AND(E1425&gt;0,OR(AND(B1425&gt;=1,B1425&lt;=6),B1425=10)),1,0)</f>
        <v>1</v>
      </c>
      <c r="AC1425" s="55" t="n">
        <f aca="false">IF(AND(E1425&gt;0,B1425=10),1,0)</f>
        <v>0</v>
      </c>
      <c r="AD1425" s="0" t="str">
        <f aca="false">IF(AND(C1424=C1425,AA1424=AA1425-1),AB1424,"")</f>
        <v/>
      </c>
      <c r="AE1425" s="0" t="str">
        <f aca="false">IF(AND(C1424=C1425,AA1424=AA1425-1),AC1424,"")</f>
        <v/>
      </c>
      <c r="AF1425" s="0" t="str">
        <f aca="false">IF(AA1425=1,"",IF(AND(AB1425=1,AD1425&lt;&gt;1),1,0))</f>
        <v/>
      </c>
      <c r="AG1425" s="0" t="str">
        <f aca="false">IF(AA1425=1,"",IF(AND(AC1425=1,AE1425&lt;&gt;1),1,0))</f>
        <v/>
      </c>
      <c r="AH1425" s="60" t="str">
        <f aca="false">IF(AND(E1425&gt;0,AA1425&lt;2,NOT(AND(C1426=C1425,AA1426=AA1425+1))),INDEX(DATAS,AA1425+1),"")</f>
        <v/>
      </c>
      <c r="AI1425" s="60" t="str">
        <f aca="false">IF(AND(AC1425=1,AA1425&lt;2),IF(AND(C1426=C1425,AA1426=AA1425+1),IF(AC1426=1,"",INDEX(DATAS,AA1425+1)),INDEX(DATAS,AA1425+1)),"")</f>
        <v/>
      </c>
    </row>
    <row r="1426" customFormat="false" ht="15" hidden="false" customHeight="false" outlineLevel="0" collapsed="false">
      <c r="A1426" s="60" t="n">
        <v>46310</v>
      </c>
      <c r="B1426" s="0" t="n">
        <v>5</v>
      </c>
      <c r="C1426" s="0" t="n">
        <v>4609</v>
      </c>
      <c r="D1426" s="0" t="n">
        <v>259</v>
      </c>
      <c r="E1426" s="0" t="n">
        <v>2</v>
      </c>
      <c r="F1426" s="55" t="s">
        <v>625</v>
      </c>
      <c r="G1426" s="0" t="n">
        <v>51.2</v>
      </c>
      <c r="H1426" s="0" t="n">
        <v>43</v>
      </c>
      <c r="I1426" s="55" t="s">
        <v>157</v>
      </c>
      <c r="J1426" s="0" t="n">
        <v>104</v>
      </c>
      <c r="K1426" s="0" t="n">
        <v>69</v>
      </c>
      <c r="L1426" s="0" t="n">
        <v>155</v>
      </c>
      <c r="M1426" s="0" t="n">
        <v>363.56</v>
      </c>
      <c r="N1426" s="0" t="n">
        <v>58.21</v>
      </c>
      <c r="O1426" s="0" t="n">
        <v>25.04</v>
      </c>
      <c r="P1426" s="0" t="n">
        <v>4</v>
      </c>
      <c r="Q1426" s="0" t="n">
        <v>3.65</v>
      </c>
      <c r="T1426" s="0" t="n">
        <v>59.35</v>
      </c>
      <c r="U1426" s="0" t="n">
        <v>1310</v>
      </c>
      <c r="V1426" s="0" t="n">
        <v>2</v>
      </c>
      <c r="W1426" s="60" t="n">
        <v>46156</v>
      </c>
      <c r="X1426" s="55" t="n">
        <f aca="false">IF(I1426="Male",0,1)</f>
        <v>1</v>
      </c>
      <c r="Y1426" s="55" t="n">
        <f aca="false">IF(OR(I1426="DNB",I1426="Dry DNB"),1,0)</f>
        <v>0</v>
      </c>
      <c r="Z1426" s="55" t="n">
        <f aca="false">IF(ISNUMBER(W1426),A1426-W1426,"")</f>
        <v>154</v>
      </c>
      <c r="AA1426" s="55" t="n">
        <f aca="false">MATCH(A1426,DATAS,0)</f>
        <v>2</v>
      </c>
      <c r="AB1426" s="55" t="n">
        <f aca="false">IF(AND(E1426&gt;0,OR(AND(B1426&gt;=1,B1426&lt;=6),B1426=10)),1,0)</f>
        <v>1</v>
      </c>
      <c r="AC1426" s="55" t="n">
        <f aca="false">IF(AND(E1426&gt;0,B1426=10),1,0)</f>
        <v>0</v>
      </c>
      <c r="AD1426" s="55" t="n">
        <f aca="false">IF(AND(C1425=C1426,AA1425=AA1426-1),AB1425,"")</f>
        <v>1</v>
      </c>
      <c r="AE1426" s="55" t="n">
        <f aca="false">IF(AND(C1425=C1426,AA1425=AA1426-1),AC1425,"")</f>
        <v>0</v>
      </c>
      <c r="AF1426" s="55" t="n">
        <f aca="false">IF(AA1426=1,"",IF(AND(AB1426=1,AD1426&lt;&gt;1),1,0))</f>
        <v>0</v>
      </c>
      <c r="AG1426" s="55" t="n">
        <f aca="false">IF(AA1426=1,"",IF(AND(AC1426=1,AE1426&lt;&gt;1),1,0))</f>
        <v>0</v>
      </c>
      <c r="AH1426" s="60" t="str">
        <f aca="false">IF(AND(E1426&gt;0,AA1426&lt;2,NOT(AND(C1427=C1426,AA1427=AA1426+1))),INDEX(DATAS,AA1426+1),"")</f>
        <v/>
      </c>
      <c r="AI1426" s="60" t="str">
        <f aca="false">IF(AND(AC1426=1,AA1426&lt;2),IF(AND(C1427=C1426,AA1427=AA1426+1),IF(AC1427=1,"",INDEX(DATAS,AA1426+1)),INDEX(DATAS,AA1426+1)),"")</f>
        <v/>
      </c>
    </row>
    <row r="1427" customFormat="false" ht="15" hidden="false" customHeight="false" outlineLevel="0" collapsed="false">
      <c r="A1427" s="60" t="n">
        <v>46309</v>
      </c>
      <c r="B1427" s="0" t="n">
        <v>3</v>
      </c>
      <c r="C1427" s="0" t="n">
        <v>4610</v>
      </c>
      <c r="D1427" s="0" t="n">
        <v>10</v>
      </c>
      <c r="E1427" s="0" t="n">
        <v>3</v>
      </c>
      <c r="F1427" s="55" t="s">
        <v>625</v>
      </c>
      <c r="G1427" s="0" t="n">
        <v>41</v>
      </c>
      <c r="H1427" s="0" t="n">
        <v>34</v>
      </c>
      <c r="I1427" s="55" t="s">
        <v>166</v>
      </c>
      <c r="J1427" s="0" t="n">
        <v>10</v>
      </c>
      <c r="M1427" s="0" t="n">
        <v>1136.34</v>
      </c>
      <c r="N1427" s="0" t="n">
        <v>41.04</v>
      </c>
      <c r="O1427" s="0" t="n">
        <v>33.85</v>
      </c>
      <c r="R1427" s="0" t="n">
        <v>2286</v>
      </c>
      <c r="S1427" s="0" t="n">
        <v>4596</v>
      </c>
      <c r="U1427" s="0" t="n">
        <v>1309</v>
      </c>
      <c r="V1427" s="0" t="n">
        <v>0</v>
      </c>
      <c r="X1427" s="55" t="n">
        <f aca="false">IF(I1427="Male",0,1)</f>
        <v>1</v>
      </c>
      <c r="Y1427" s="55" t="n">
        <f aca="false">IF(OR(I1427="DNB",I1427="Dry DNB"),1,0)</f>
        <v>0</v>
      </c>
      <c r="Z1427" s="0" t="str">
        <f aca="false">IF(ISNUMBER(W1427),A1427-W1427,"")</f>
        <v/>
      </c>
      <c r="AA1427" s="55" t="n">
        <f aca="false">MATCH(A1427,DATAS,0)</f>
        <v>1</v>
      </c>
      <c r="AB1427" s="55" t="n">
        <f aca="false">IF(AND(E1427&gt;0,OR(AND(B1427&gt;=1,B1427&lt;=6),B1427=10)),1,0)</f>
        <v>1</v>
      </c>
      <c r="AC1427" s="55" t="n">
        <f aca="false">IF(AND(E1427&gt;0,B1427=10),1,0)</f>
        <v>0</v>
      </c>
      <c r="AD1427" s="0" t="str">
        <f aca="false">IF(AND(C1426=C1427,AA1426=AA1427-1),AB1426,"")</f>
        <v/>
      </c>
      <c r="AE1427" s="0" t="str">
        <f aca="false">IF(AND(C1426=C1427,AA1426=AA1427-1),AC1426,"")</f>
        <v/>
      </c>
      <c r="AF1427" s="0" t="str">
        <f aca="false">IF(AA1427=1,"",IF(AND(AB1427=1,AD1427&lt;&gt;1),1,0))</f>
        <v/>
      </c>
      <c r="AG1427" s="0" t="str">
        <f aca="false">IF(AA1427=1,"",IF(AND(AC1427=1,AE1427&lt;&gt;1),1,0))</f>
        <v/>
      </c>
      <c r="AH1427" s="60" t="str">
        <f aca="false">IF(AND(E1427&gt;0,AA1427&lt;2,NOT(AND(C1428=C1427,AA1428=AA1427+1))),INDEX(DATAS,AA1427+1),"")</f>
        <v/>
      </c>
      <c r="AI1427" s="60" t="str">
        <f aca="false">IF(AND(AC1427=1,AA1427&lt;2),IF(AND(C1428=C1427,AA1428=AA1427+1),IF(AC1428=1,"",INDEX(DATAS,AA1427+1)),INDEX(DATAS,AA1427+1)),"")</f>
        <v/>
      </c>
    </row>
    <row r="1428" customFormat="false" ht="15" hidden="false" customHeight="false" outlineLevel="0" collapsed="false">
      <c r="A1428" s="60" t="n">
        <v>46310</v>
      </c>
      <c r="B1428" s="0" t="n">
        <v>3</v>
      </c>
      <c r="C1428" s="0" t="n">
        <v>4610</v>
      </c>
      <c r="D1428" s="0" t="n">
        <v>11</v>
      </c>
      <c r="E1428" s="0" t="n">
        <v>3</v>
      </c>
      <c r="F1428" s="55" t="s">
        <v>625</v>
      </c>
      <c r="G1428" s="0" t="n">
        <v>40.5</v>
      </c>
      <c r="H1428" s="0" t="n">
        <v>37</v>
      </c>
      <c r="I1428" s="55" t="s">
        <v>166</v>
      </c>
      <c r="J1428" s="0" t="n">
        <v>11</v>
      </c>
      <c r="M1428" s="0" t="n">
        <v>1136.34</v>
      </c>
      <c r="N1428" s="0" t="n">
        <v>41.04</v>
      </c>
      <c r="O1428" s="0" t="n">
        <v>33.85</v>
      </c>
      <c r="U1428" s="0" t="n">
        <v>1310</v>
      </c>
      <c r="V1428" s="0" t="n">
        <v>0</v>
      </c>
      <c r="X1428" s="55" t="n">
        <f aca="false">IF(I1428="Male",0,1)</f>
        <v>1</v>
      </c>
      <c r="Y1428" s="55" t="n">
        <f aca="false">IF(OR(I1428="DNB",I1428="Dry DNB"),1,0)</f>
        <v>0</v>
      </c>
      <c r="Z1428" s="0" t="str">
        <f aca="false">IF(ISNUMBER(W1428),A1428-W1428,"")</f>
        <v/>
      </c>
      <c r="AA1428" s="55" t="n">
        <f aca="false">MATCH(A1428,DATAS,0)</f>
        <v>2</v>
      </c>
      <c r="AB1428" s="55" t="n">
        <f aca="false">IF(AND(E1428&gt;0,OR(AND(B1428&gt;=1,B1428&lt;=6),B1428=10)),1,0)</f>
        <v>1</v>
      </c>
      <c r="AC1428" s="55" t="n">
        <f aca="false">IF(AND(E1428&gt;0,B1428=10),1,0)</f>
        <v>0</v>
      </c>
      <c r="AD1428" s="55" t="n">
        <f aca="false">IF(AND(C1427=C1428,AA1427=AA1428-1),AB1427,"")</f>
        <v>1</v>
      </c>
      <c r="AE1428" s="55" t="n">
        <f aca="false">IF(AND(C1427=C1428,AA1427=AA1428-1),AC1427,"")</f>
        <v>0</v>
      </c>
      <c r="AF1428" s="55" t="n">
        <f aca="false">IF(AA1428=1,"",IF(AND(AB1428=1,AD1428&lt;&gt;1),1,0))</f>
        <v>0</v>
      </c>
      <c r="AG1428" s="55" t="n">
        <f aca="false">IF(AA1428=1,"",IF(AND(AC1428=1,AE1428&lt;&gt;1),1,0))</f>
        <v>0</v>
      </c>
      <c r="AH1428" s="60" t="str">
        <f aca="false">IF(AND(E1428&gt;0,AA1428&lt;2,NOT(AND(C1429=C1428,AA1429=AA1428+1))),INDEX(DATAS,AA1428+1),"")</f>
        <v/>
      </c>
      <c r="AI1428" s="60" t="str">
        <f aca="false">IF(AND(AC1428=1,AA1428&lt;2),IF(AND(C1429=C1428,AA1429=AA1428+1),IF(AC1429=1,"",INDEX(DATAS,AA1428+1)),INDEX(DATAS,AA1428+1)),"")</f>
        <v/>
      </c>
    </row>
    <row r="1429" customFormat="false" ht="15" hidden="false" customHeight="false" outlineLevel="0" collapsed="false">
      <c r="A1429" s="60" t="n">
        <v>46309</v>
      </c>
      <c r="B1429" s="0" t="n">
        <v>5</v>
      </c>
      <c r="C1429" s="0" t="n">
        <v>4612</v>
      </c>
      <c r="D1429" s="0" t="n">
        <v>270</v>
      </c>
      <c r="E1429" s="0" t="n">
        <v>2</v>
      </c>
      <c r="F1429" s="55" t="s">
        <v>626</v>
      </c>
      <c r="G1429" s="0" t="n">
        <v>16.1</v>
      </c>
      <c r="H1429" s="0" t="n">
        <v>14</v>
      </c>
      <c r="I1429" s="55" t="s">
        <v>157</v>
      </c>
      <c r="J1429" s="0" t="n">
        <v>67</v>
      </c>
      <c r="K1429" s="0" t="n">
        <v>74</v>
      </c>
      <c r="L1429" s="0" t="n">
        <v>203</v>
      </c>
      <c r="M1429" s="0" t="n">
        <v>1075.48</v>
      </c>
      <c r="N1429" s="0" t="n">
        <v>36.25</v>
      </c>
      <c r="O1429" s="0" t="n">
        <v>30.54</v>
      </c>
      <c r="P1429" s="0" t="n">
        <v>3.85</v>
      </c>
      <c r="Q1429" s="0" t="n">
        <v>3.46</v>
      </c>
      <c r="R1429" s="0" t="n">
        <v>5044</v>
      </c>
      <c r="S1429" s="0" t="n">
        <v>10155</v>
      </c>
      <c r="T1429" s="0" t="n">
        <v>54.85</v>
      </c>
      <c r="U1429" s="0" t="n">
        <v>1308</v>
      </c>
      <c r="V1429" s="0" t="n">
        <v>1</v>
      </c>
      <c r="X1429" s="55" t="n">
        <f aca="false">IF(I1429="Male",0,1)</f>
        <v>1</v>
      </c>
      <c r="Y1429" s="55" t="n">
        <f aca="false">IF(OR(I1429="DNB",I1429="Dry DNB"),1,0)</f>
        <v>0</v>
      </c>
      <c r="Z1429" s="0" t="str">
        <f aca="false">IF(ISNUMBER(W1429),A1429-W1429,"")</f>
        <v/>
      </c>
      <c r="AA1429" s="55" t="n">
        <f aca="false">MATCH(A1429,DATAS,0)</f>
        <v>1</v>
      </c>
      <c r="AB1429" s="55" t="n">
        <f aca="false">IF(AND(E1429&gt;0,OR(AND(B1429&gt;=1,B1429&lt;=6),B1429=10)),1,0)</f>
        <v>1</v>
      </c>
      <c r="AC1429" s="55" t="n">
        <f aca="false">IF(AND(E1429&gt;0,B1429=10),1,0)</f>
        <v>0</v>
      </c>
      <c r="AD1429" s="0" t="str">
        <f aca="false">IF(AND(C1428=C1429,AA1428=AA1429-1),AB1428,"")</f>
        <v/>
      </c>
      <c r="AE1429" s="0" t="str">
        <f aca="false">IF(AND(C1428=C1429,AA1428=AA1429-1),AC1428,"")</f>
        <v/>
      </c>
      <c r="AF1429" s="0" t="str">
        <f aca="false">IF(AA1429=1,"",IF(AND(AB1429=1,AD1429&lt;&gt;1),1,0))</f>
        <v/>
      </c>
      <c r="AG1429" s="0" t="str">
        <f aca="false">IF(AA1429=1,"",IF(AND(AC1429=1,AE1429&lt;&gt;1),1,0))</f>
        <v/>
      </c>
      <c r="AH1429" s="60" t="str">
        <f aca="false">IF(AND(E1429&gt;0,AA1429&lt;2,NOT(AND(C1430=C1429,AA1430=AA1429+1))),INDEX(DATAS,AA1429+1),"")</f>
        <v/>
      </c>
      <c r="AI1429" s="60" t="str">
        <f aca="false">IF(AND(AC1429=1,AA1429&lt;2),IF(AND(C1430=C1429,AA1430=AA1429+1),IF(AC1430=1,"",INDEX(DATAS,AA1429+1)),INDEX(DATAS,AA1429+1)),"")</f>
        <v/>
      </c>
    </row>
    <row r="1430" customFormat="false" ht="15" hidden="false" customHeight="false" outlineLevel="0" collapsed="false">
      <c r="A1430" s="60" t="n">
        <v>46310</v>
      </c>
      <c r="B1430" s="0" t="n">
        <v>5</v>
      </c>
      <c r="C1430" s="0" t="n">
        <v>4612</v>
      </c>
      <c r="D1430" s="0" t="n">
        <v>271</v>
      </c>
      <c r="E1430" s="0" t="n">
        <v>2</v>
      </c>
      <c r="F1430" s="55" t="s">
        <v>626</v>
      </c>
      <c r="G1430" s="0" t="n">
        <v>16</v>
      </c>
      <c r="H1430" s="0" t="n">
        <v>14</v>
      </c>
      <c r="I1430" s="55" t="s">
        <v>157</v>
      </c>
      <c r="J1430" s="0" t="n">
        <v>67</v>
      </c>
      <c r="K1430" s="0" t="n">
        <v>74</v>
      </c>
      <c r="L1430" s="0" t="n">
        <v>204</v>
      </c>
      <c r="M1430" s="0" t="n">
        <v>1075.48</v>
      </c>
      <c r="N1430" s="0" t="n">
        <v>36.25</v>
      </c>
      <c r="O1430" s="0" t="n">
        <v>30.54</v>
      </c>
      <c r="P1430" s="0" t="n">
        <v>3.85</v>
      </c>
      <c r="Q1430" s="0" t="n">
        <v>3.46</v>
      </c>
      <c r="T1430" s="0" t="n">
        <v>54.85</v>
      </c>
      <c r="U1430" s="0" t="n">
        <v>1309</v>
      </c>
      <c r="V1430" s="0" t="n">
        <v>1</v>
      </c>
      <c r="X1430" s="55" t="n">
        <f aca="false">IF(I1430="Male",0,1)</f>
        <v>1</v>
      </c>
      <c r="Y1430" s="55" t="n">
        <f aca="false">IF(OR(I1430="DNB",I1430="Dry DNB"),1,0)</f>
        <v>0</v>
      </c>
      <c r="Z1430" s="0" t="str">
        <f aca="false">IF(ISNUMBER(W1430),A1430-W1430,"")</f>
        <v/>
      </c>
      <c r="AA1430" s="55" t="n">
        <f aca="false">MATCH(A1430,DATAS,0)</f>
        <v>2</v>
      </c>
      <c r="AB1430" s="55" t="n">
        <f aca="false">IF(AND(E1430&gt;0,OR(AND(B1430&gt;=1,B1430&lt;=6),B1430=10)),1,0)</f>
        <v>1</v>
      </c>
      <c r="AC1430" s="55" t="n">
        <f aca="false">IF(AND(E1430&gt;0,B1430=10),1,0)</f>
        <v>0</v>
      </c>
      <c r="AD1430" s="55" t="n">
        <f aca="false">IF(AND(C1429=C1430,AA1429=AA1430-1),AB1429,"")</f>
        <v>1</v>
      </c>
      <c r="AE1430" s="55" t="n">
        <f aca="false">IF(AND(C1429=C1430,AA1429=AA1430-1),AC1429,"")</f>
        <v>0</v>
      </c>
      <c r="AF1430" s="55" t="n">
        <f aca="false">IF(AA1430=1,"",IF(AND(AB1430=1,AD1430&lt;&gt;1),1,0))</f>
        <v>0</v>
      </c>
      <c r="AG1430" s="55" t="n">
        <f aca="false">IF(AA1430=1,"",IF(AND(AC1430=1,AE1430&lt;&gt;1),1,0))</f>
        <v>0</v>
      </c>
      <c r="AH1430" s="60" t="str">
        <f aca="false">IF(AND(E1430&gt;0,AA1430&lt;2,NOT(AND(C1431=C1430,AA1431=AA1430+1))),INDEX(DATAS,AA1430+1),"")</f>
        <v/>
      </c>
      <c r="AI1430" s="60" t="str">
        <f aca="false">IF(AND(AC1430=1,AA1430&lt;2),IF(AND(C1431=C1430,AA1431=AA1430+1),IF(AC1431=1,"",INDEX(DATAS,AA1430+1)),INDEX(DATAS,AA1430+1)),"")</f>
        <v/>
      </c>
    </row>
    <row r="1431" customFormat="false" ht="15" hidden="false" customHeight="false" outlineLevel="0" collapsed="false">
      <c r="A1431" s="60" t="n">
        <v>46309</v>
      </c>
      <c r="B1431" s="0" t="n">
        <v>5</v>
      </c>
      <c r="C1431" s="0" t="n">
        <v>4613</v>
      </c>
      <c r="D1431" s="0" t="n">
        <v>309</v>
      </c>
      <c r="E1431" s="0" t="n">
        <v>2</v>
      </c>
      <c r="F1431" s="55" t="s">
        <v>626</v>
      </c>
      <c r="G1431" s="0" t="n">
        <v>31.1</v>
      </c>
      <c r="H1431" s="0" t="n">
        <v>29</v>
      </c>
      <c r="I1431" s="55" t="s">
        <v>157</v>
      </c>
      <c r="J1431" s="0" t="n">
        <v>87</v>
      </c>
      <c r="K1431" s="0" t="n">
        <v>64</v>
      </c>
      <c r="L1431" s="0" t="n">
        <v>222</v>
      </c>
      <c r="M1431" s="0" t="n">
        <v>-269.9</v>
      </c>
      <c r="N1431" s="0" t="n">
        <v>48.51</v>
      </c>
      <c r="O1431" s="0" t="n">
        <v>4.12</v>
      </c>
      <c r="P1431" s="0" t="n">
        <v>5.27</v>
      </c>
      <c r="Q1431" s="0" t="n">
        <v>3.81</v>
      </c>
      <c r="R1431" s="0" t="n">
        <v>4882</v>
      </c>
      <c r="S1431" s="0" t="n">
        <v>10097</v>
      </c>
      <c r="T1431" s="0" t="n">
        <v>50.25</v>
      </c>
      <c r="U1431" s="0" t="n">
        <v>1308</v>
      </c>
      <c r="V1431" s="0" t="n">
        <v>2</v>
      </c>
      <c r="W1431" s="60" t="n">
        <v>46088</v>
      </c>
      <c r="X1431" s="55" t="n">
        <f aca="false">IF(I1431="Male",0,1)</f>
        <v>1</v>
      </c>
      <c r="Y1431" s="55" t="n">
        <f aca="false">IF(OR(I1431="DNB",I1431="Dry DNB"),1,0)</f>
        <v>0</v>
      </c>
      <c r="Z1431" s="55" t="n">
        <f aca="false">IF(ISNUMBER(W1431),A1431-W1431,"")</f>
        <v>221</v>
      </c>
      <c r="AA1431" s="55" t="n">
        <f aca="false">MATCH(A1431,DATAS,0)</f>
        <v>1</v>
      </c>
      <c r="AB1431" s="55" t="n">
        <f aca="false">IF(AND(E1431&gt;0,OR(AND(B1431&gt;=1,B1431&lt;=6),B1431=10)),1,0)</f>
        <v>1</v>
      </c>
      <c r="AC1431" s="55" t="n">
        <f aca="false">IF(AND(E1431&gt;0,B1431=10),1,0)</f>
        <v>0</v>
      </c>
      <c r="AD1431" s="0" t="str">
        <f aca="false">IF(AND(C1430=C1431,AA1430=AA1431-1),AB1430,"")</f>
        <v/>
      </c>
      <c r="AE1431" s="0" t="str">
        <f aca="false">IF(AND(C1430=C1431,AA1430=AA1431-1),AC1430,"")</f>
        <v/>
      </c>
      <c r="AF1431" s="0" t="str">
        <f aca="false">IF(AA1431=1,"",IF(AND(AB1431=1,AD1431&lt;&gt;1),1,0))</f>
        <v/>
      </c>
      <c r="AG1431" s="0" t="str">
        <f aca="false">IF(AA1431=1,"",IF(AND(AC1431=1,AE1431&lt;&gt;1),1,0))</f>
        <v/>
      </c>
      <c r="AH1431" s="60" t="str">
        <f aca="false">IF(AND(E1431&gt;0,AA1431&lt;2,NOT(AND(C1432=C1431,AA1432=AA1431+1))),INDEX(DATAS,AA1431+1),"")</f>
        <v/>
      </c>
      <c r="AI1431" s="60" t="str">
        <f aca="false">IF(AND(AC1431=1,AA1431&lt;2),IF(AND(C1432=C1431,AA1432=AA1431+1),IF(AC1432=1,"",INDEX(DATAS,AA1431+1)),INDEX(DATAS,AA1431+1)),"")</f>
        <v/>
      </c>
    </row>
    <row r="1432" customFormat="false" ht="15" hidden="false" customHeight="false" outlineLevel="0" collapsed="false">
      <c r="A1432" s="60" t="n">
        <v>46310</v>
      </c>
      <c r="B1432" s="0" t="n">
        <v>5</v>
      </c>
      <c r="C1432" s="0" t="n">
        <v>4613</v>
      </c>
      <c r="D1432" s="0" t="n">
        <v>310</v>
      </c>
      <c r="E1432" s="0" t="n">
        <v>2</v>
      </c>
      <c r="F1432" s="55" t="s">
        <v>626</v>
      </c>
      <c r="G1432" s="0" t="n">
        <v>30.8</v>
      </c>
      <c r="H1432" s="0" t="n">
        <v>29</v>
      </c>
      <c r="I1432" s="55" t="s">
        <v>157</v>
      </c>
      <c r="J1432" s="0" t="n">
        <v>87</v>
      </c>
      <c r="K1432" s="0" t="n">
        <v>64</v>
      </c>
      <c r="L1432" s="0" t="n">
        <v>223</v>
      </c>
      <c r="M1432" s="0" t="n">
        <v>-269.9</v>
      </c>
      <c r="N1432" s="0" t="n">
        <v>48.51</v>
      </c>
      <c r="O1432" s="0" t="n">
        <v>4.12</v>
      </c>
      <c r="P1432" s="0" t="n">
        <v>5.27</v>
      </c>
      <c r="Q1432" s="0" t="n">
        <v>3.81</v>
      </c>
      <c r="T1432" s="0" t="n">
        <v>50.25</v>
      </c>
      <c r="U1432" s="0" t="n">
        <v>1309</v>
      </c>
      <c r="V1432" s="0" t="n">
        <v>2</v>
      </c>
      <c r="W1432" s="60" t="n">
        <v>46088</v>
      </c>
      <c r="X1432" s="55" t="n">
        <f aca="false">IF(I1432="Male",0,1)</f>
        <v>1</v>
      </c>
      <c r="Y1432" s="55" t="n">
        <f aca="false">IF(OR(I1432="DNB",I1432="Dry DNB"),1,0)</f>
        <v>0</v>
      </c>
      <c r="Z1432" s="55" t="n">
        <f aca="false">IF(ISNUMBER(W1432),A1432-W1432,"")</f>
        <v>222</v>
      </c>
      <c r="AA1432" s="55" t="n">
        <f aca="false">MATCH(A1432,DATAS,0)</f>
        <v>2</v>
      </c>
      <c r="AB1432" s="55" t="n">
        <f aca="false">IF(AND(E1432&gt;0,OR(AND(B1432&gt;=1,B1432&lt;=6),B1432=10)),1,0)</f>
        <v>1</v>
      </c>
      <c r="AC1432" s="55" t="n">
        <f aca="false">IF(AND(E1432&gt;0,B1432=10),1,0)</f>
        <v>0</v>
      </c>
      <c r="AD1432" s="55" t="n">
        <f aca="false">IF(AND(C1431=C1432,AA1431=AA1432-1),AB1431,"")</f>
        <v>1</v>
      </c>
      <c r="AE1432" s="55" t="n">
        <f aca="false">IF(AND(C1431=C1432,AA1431=AA1432-1),AC1431,"")</f>
        <v>0</v>
      </c>
      <c r="AF1432" s="55" t="n">
        <f aca="false">IF(AA1432=1,"",IF(AND(AB1432=1,AD1432&lt;&gt;1),1,0))</f>
        <v>0</v>
      </c>
      <c r="AG1432" s="55" t="n">
        <f aca="false">IF(AA1432=1,"",IF(AND(AC1432=1,AE1432&lt;&gt;1),1,0))</f>
        <v>0</v>
      </c>
      <c r="AH1432" s="60" t="str">
        <f aca="false">IF(AND(E1432&gt;0,AA1432&lt;2,NOT(AND(C1433=C1432,AA1433=AA1432+1))),INDEX(DATAS,AA1432+1),"")</f>
        <v/>
      </c>
      <c r="AI1432" s="60" t="str">
        <f aca="false">IF(AND(AC1432=1,AA1432&lt;2),IF(AND(C1433=C1432,AA1433=AA1432+1),IF(AC1433=1,"",INDEX(DATAS,AA1432+1)),INDEX(DATAS,AA1432+1)),"")</f>
        <v/>
      </c>
    </row>
    <row r="1433" customFormat="false" ht="15" hidden="false" customHeight="false" outlineLevel="0" collapsed="false">
      <c r="A1433" s="60" t="n">
        <v>46309</v>
      </c>
      <c r="B1433" s="0" t="n">
        <v>5</v>
      </c>
      <c r="C1433" s="0" t="n">
        <v>4614</v>
      </c>
      <c r="D1433" s="0" t="n">
        <v>253</v>
      </c>
      <c r="E1433" s="0" t="n">
        <v>2</v>
      </c>
      <c r="F1433" s="55" t="s">
        <v>626</v>
      </c>
      <c r="G1433" s="0" t="n">
        <v>46.7</v>
      </c>
      <c r="H1433" s="0" t="n">
        <v>42</v>
      </c>
      <c r="I1433" s="55" t="s">
        <v>157</v>
      </c>
      <c r="J1433" s="0" t="n">
        <v>127</v>
      </c>
      <c r="K1433" s="0" t="n">
        <v>64</v>
      </c>
      <c r="L1433" s="0" t="n">
        <v>126</v>
      </c>
      <c r="M1433" s="0" t="n">
        <v>246.55</v>
      </c>
      <c r="N1433" s="0" t="n">
        <v>59.39</v>
      </c>
      <c r="O1433" s="0" t="n">
        <v>29.23</v>
      </c>
      <c r="P1433" s="0" t="n">
        <v>4.24</v>
      </c>
      <c r="Q1433" s="0" t="n">
        <v>3.86</v>
      </c>
      <c r="R1433" s="0" t="n">
        <v>4704</v>
      </c>
      <c r="S1433" s="0" t="n">
        <v>9841</v>
      </c>
      <c r="T1433" s="0" t="n">
        <v>51.35</v>
      </c>
      <c r="U1433" s="0" t="n">
        <v>1308</v>
      </c>
      <c r="V1433" s="0" t="n">
        <v>3</v>
      </c>
      <c r="W1433" s="60" t="n">
        <v>46184</v>
      </c>
      <c r="X1433" s="55" t="n">
        <f aca="false">IF(I1433="Male",0,1)</f>
        <v>1</v>
      </c>
      <c r="Y1433" s="55" t="n">
        <f aca="false">IF(OR(I1433="DNB",I1433="Dry DNB"),1,0)</f>
        <v>0</v>
      </c>
      <c r="Z1433" s="55" t="n">
        <f aca="false">IF(ISNUMBER(W1433),A1433-W1433,"")</f>
        <v>125</v>
      </c>
      <c r="AA1433" s="55" t="n">
        <f aca="false">MATCH(A1433,DATAS,0)</f>
        <v>1</v>
      </c>
      <c r="AB1433" s="55" t="n">
        <f aca="false">IF(AND(E1433&gt;0,OR(AND(B1433&gt;=1,B1433&lt;=6),B1433=10)),1,0)</f>
        <v>1</v>
      </c>
      <c r="AC1433" s="55" t="n">
        <f aca="false">IF(AND(E1433&gt;0,B1433=10),1,0)</f>
        <v>0</v>
      </c>
      <c r="AD1433" s="0" t="str">
        <f aca="false">IF(AND(C1432=C1433,AA1432=AA1433-1),AB1432,"")</f>
        <v/>
      </c>
      <c r="AE1433" s="0" t="str">
        <f aca="false">IF(AND(C1432=C1433,AA1432=AA1433-1),AC1432,"")</f>
        <v/>
      </c>
      <c r="AF1433" s="0" t="str">
        <f aca="false">IF(AA1433=1,"",IF(AND(AB1433=1,AD1433&lt;&gt;1),1,0))</f>
        <v/>
      </c>
      <c r="AG1433" s="0" t="str">
        <f aca="false">IF(AA1433=1,"",IF(AND(AC1433=1,AE1433&lt;&gt;1),1,0))</f>
        <v/>
      </c>
      <c r="AH1433" s="60" t="str">
        <f aca="false">IF(AND(E1433&gt;0,AA1433&lt;2,NOT(AND(C1434=C1433,AA1434=AA1433+1))),INDEX(DATAS,AA1433+1),"")</f>
        <v/>
      </c>
      <c r="AI1433" s="60" t="str">
        <f aca="false">IF(AND(AC1433=1,AA1433&lt;2),IF(AND(C1434=C1433,AA1434=AA1433+1),IF(AC1434=1,"",INDEX(DATAS,AA1433+1)),INDEX(DATAS,AA1433+1)),"")</f>
        <v/>
      </c>
    </row>
    <row r="1434" customFormat="false" ht="15" hidden="false" customHeight="false" outlineLevel="0" collapsed="false">
      <c r="A1434" s="60" t="n">
        <v>46310</v>
      </c>
      <c r="B1434" s="0" t="n">
        <v>5</v>
      </c>
      <c r="C1434" s="0" t="n">
        <v>4614</v>
      </c>
      <c r="D1434" s="0" t="n">
        <v>254</v>
      </c>
      <c r="E1434" s="0" t="n">
        <v>2</v>
      </c>
      <c r="F1434" s="55" t="s">
        <v>626</v>
      </c>
      <c r="G1434" s="0" t="n">
        <v>42.4</v>
      </c>
      <c r="H1434" s="0" t="n">
        <v>42</v>
      </c>
      <c r="I1434" s="55" t="s">
        <v>157</v>
      </c>
      <c r="J1434" s="0" t="n">
        <v>127</v>
      </c>
      <c r="K1434" s="0" t="n">
        <v>64</v>
      </c>
      <c r="L1434" s="0" t="n">
        <v>127</v>
      </c>
      <c r="M1434" s="0" t="n">
        <v>246.55</v>
      </c>
      <c r="N1434" s="0" t="n">
        <v>59.39</v>
      </c>
      <c r="O1434" s="0" t="n">
        <v>29.23</v>
      </c>
      <c r="P1434" s="0" t="n">
        <v>4.24</v>
      </c>
      <c r="Q1434" s="0" t="n">
        <v>3.86</v>
      </c>
      <c r="T1434" s="0" t="n">
        <v>51.35</v>
      </c>
      <c r="U1434" s="0" t="n">
        <v>1309</v>
      </c>
      <c r="V1434" s="0" t="n">
        <v>3</v>
      </c>
      <c r="W1434" s="60" t="n">
        <v>46184</v>
      </c>
      <c r="X1434" s="55" t="n">
        <f aca="false">IF(I1434="Male",0,1)</f>
        <v>1</v>
      </c>
      <c r="Y1434" s="55" t="n">
        <f aca="false">IF(OR(I1434="DNB",I1434="Dry DNB"),1,0)</f>
        <v>0</v>
      </c>
      <c r="Z1434" s="55" t="n">
        <f aca="false">IF(ISNUMBER(W1434),A1434-W1434,"")</f>
        <v>126</v>
      </c>
      <c r="AA1434" s="55" t="n">
        <f aca="false">MATCH(A1434,DATAS,0)</f>
        <v>2</v>
      </c>
      <c r="AB1434" s="55" t="n">
        <f aca="false">IF(AND(E1434&gt;0,OR(AND(B1434&gt;=1,B1434&lt;=6),B1434=10)),1,0)</f>
        <v>1</v>
      </c>
      <c r="AC1434" s="55" t="n">
        <f aca="false">IF(AND(E1434&gt;0,B1434=10),1,0)</f>
        <v>0</v>
      </c>
      <c r="AD1434" s="55" t="n">
        <f aca="false">IF(AND(C1433=C1434,AA1433=AA1434-1),AB1433,"")</f>
        <v>1</v>
      </c>
      <c r="AE1434" s="55" t="n">
        <f aca="false">IF(AND(C1433=C1434,AA1433=AA1434-1),AC1433,"")</f>
        <v>0</v>
      </c>
      <c r="AF1434" s="55" t="n">
        <f aca="false">IF(AA1434=1,"",IF(AND(AB1434=1,AD1434&lt;&gt;1),1,0))</f>
        <v>0</v>
      </c>
      <c r="AG1434" s="55" t="n">
        <f aca="false">IF(AA1434=1,"",IF(AND(AC1434=1,AE1434&lt;&gt;1),1,0))</f>
        <v>0</v>
      </c>
      <c r="AH1434" s="60" t="str">
        <f aca="false">IF(AND(E1434&gt;0,AA1434&lt;2,NOT(AND(C1435=C1434,AA1435=AA1434+1))),INDEX(DATAS,AA1434+1),"")</f>
        <v/>
      </c>
      <c r="AI1434" s="60" t="str">
        <f aca="false">IF(AND(AC1434=1,AA1434&lt;2),IF(AND(C1435=C1434,AA1435=AA1434+1),IF(AC1435=1,"",INDEX(DATAS,AA1434+1)),INDEX(DATAS,AA1434+1)),"")</f>
        <v/>
      </c>
    </row>
    <row r="1435" customFormat="false" ht="15" hidden="false" customHeight="false" outlineLevel="0" collapsed="false">
      <c r="A1435" s="60" t="n">
        <v>46309</v>
      </c>
      <c r="B1435" s="0" t="n">
        <v>7</v>
      </c>
      <c r="C1435" s="0" t="n">
        <v>4615</v>
      </c>
      <c r="D1435" s="0" t="n">
        <v>384</v>
      </c>
      <c r="E1435" s="0" t="n">
        <v>1</v>
      </c>
      <c r="F1435" s="55" t="s">
        <v>626</v>
      </c>
      <c r="G1435" s="0" t="n">
        <v>14.2</v>
      </c>
      <c r="H1435" s="0" t="n">
        <v>35</v>
      </c>
      <c r="I1435" s="55" t="s">
        <v>162</v>
      </c>
      <c r="J1435" s="0" t="n">
        <v>162</v>
      </c>
      <c r="K1435" s="0" t="n">
        <v>70</v>
      </c>
      <c r="L1435" s="0" t="n">
        <v>223</v>
      </c>
      <c r="M1435" s="0" t="n">
        <v>348.31</v>
      </c>
      <c r="N1435" s="0" t="n">
        <v>35.06</v>
      </c>
      <c r="O1435" s="0" t="n">
        <v>23.14</v>
      </c>
      <c r="P1435" s="0" t="n">
        <v>4.51</v>
      </c>
      <c r="Q1435" s="0" t="n">
        <v>4.02</v>
      </c>
      <c r="R1435" s="0" t="n">
        <v>4901</v>
      </c>
      <c r="S1435" s="0" t="n">
        <v>10954</v>
      </c>
      <c r="T1435" s="0" t="n">
        <v>53.05</v>
      </c>
      <c r="U1435" s="0" t="n">
        <v>1308</v>
      </c>
      <c r="V1435" s="0" t="n">
        <v>4</v>
      </c>
      <c r="W1435" s="60" t="n">
        <v>46087</v>
      </c>
      <c r="X1435" s="55" t="n">
        <f aca="false">IF(I1435="Male",0,1)</f>
        <v>1</v>
      </c>
      <c r="Y1435" s="55" t="n">
        <f aca="false">IF(OR(I1435="DNB",I1435="Dry DNB"),1,0)</f>
        <v>0</v>
      </c>
      <c r="Z1435" s="55" t="n">
        <f aca="false">IF(ISNUMBER(W1435),A1435-W1435,"")</f>
        <v>222</v>
      </c>
      <c r="AA1435" s="55" t="n">
        <f aca="false">MATCH(A1435,DATAS,0)</f>
        <v>1</v>
      </c>
      <c r="AB1435" s="55" t="n">
        <f aca="false">IF(AND(E1435&gt;0,OR(AND(B1435&gt;=1,B1435&lt;=6),B1435=10)),1,0)</f>
        <v>0</v>
      </c>
      <c r="AC1435" s="55" t="n">
        <f aca="false">IF(AND(E1435&gt;0,B1435=10),1,0)</f>
        <v>0</v>
      </c>
      <c r="AD1435" s="0" t="str">
        <f aca="false">IF(AND(C1434=C1435,AA1434=AA1435-1),AB1434,"")</f>
        <v/>
      </c>
      <c r="AE1435" s="0" t="str">
        <f aca="false">IF(AND(C1434=C1435,AA1434=AA1435-1),AC1434,"")</f>
        <v/>
      </c>
      <c r="AF1435" s="0" t="str">
        <f aca="false">IF(AA1435=1,"",IF(AND(AB1435=1,AD1435&lt;&gt;1),1,0))</f>
        <v/>
      </c>
      <c r="AG1435" s="0" t="str">
        <f aca="false">IF(AA1435=1,"",IF(AND(AC1435=1,AE1435&lt;&gt;1),1,0))</f>
        <v/>
      </c>
      <c r="AH1435" s="60" t="str">
        <f aca="false">IF(AND(E1435&gt;0,AA1435&lt;2,NOT(AND(C1436=C1435,AA1436=AA1435+1))),INDEX(DATAS,AA1435+1),"")</f>
        <v/>
      </c>
      <c r="AI1435" s="60" t="str">
        <f aca="false">IF(AND(AC1435=1,AA1435&lt;2),IF(AND(C1436=C1435,AA1436=AA1435+1),IF(AC1436=1,"",INDEX(DATAS,AA1435+1)),INDEX(DATAS,AA1435+1)),"")</f>
        <v/>
      </c>
    </row>
    <row r="1436" customFormat="false" ht="15" hidden="false" customHeight="false" outlineLevel="0" collapsed="false">
      <c r="A1436" s="60" t="n">
        <v>46310</v>
      </c>
      <c r="B1436" s="0" t="n">
        <v>7</v>
      </c>
      <c r="C1436" s="0" t="n">
        <v>4615</v>
      </c>
      <c r="D1436" s="0" t="n">
        <v>384</v>
      </c>
      <c r="E1436" s="0" t="n">
        <v>1</v>
      </c>
      <c r="F1436" s="55" t="s">
        <v>626</v>
      </c>
      <c r="H1436" s="0" t="n">
        <v>35</v>
      </c>
      <c r="I1436" s="55" t="s">
        <v>162</v>
      </c>
      <c r="J1436" s="0" t="n">
        <v>162</v>
      </c>
      <c r="K1436" s="0" t="n">
        <v>70</v>
      </c>
      <c r="L1436" s="0" t="n">
        <v>224</v>
      </c>
      <c r="M1436" s="0" t="n">
        <v>348.31</v>
      </c>
      <c r="N1436" s="0" t="n">
        <v>35.06</v>
      </c>
      <c r="O1436" s="0" t="n">
        <v>23.14</v>
      </c>
      <c r="P1436" s="0" t="n">
        <v>4.51</v>
      </c>
      <c r="Q1436" s="0" t="n">
        <v>4.02</v>
      </c>
      <c r="T1436" s="0" t="n">
        <v>53.05</v>
      </c>
      <c r="U1436" s="0" t="n">
        <v>1309</v>
      </c>
      <c r="V1436" s="0" t="n">
        <v>4</v>
      </c>
      <c r="W1436" s="60" t="n">
        <v>46087</v>
      </c>
      <c r="X1436" s="55" t="n">
        <f aca="false">IF(I1436="Male",0,1)</f>
        <v>1</v>
      </c>
      <c r="Y1436" s="55" t="n">
        <f aca="false">IF(OR(I1436="DNB",I1436="Dry DNB"),1,0)</f>
        <v>0</v>
      </c>
      <c r="Z1436" s="55" t="n">
        <f aca="false">IF(ISNUMBER(W1436),A1436-W1436,"")</f>
        <v>223</v>
      </c>
      <c r="AA1436" s="55" t="n">
        <f aca="false">MATCH(A1436,DATAS,0)</f>
        <v>2</v>
      </c>
      <c r="AB1436" s="55" t="n">
        <f aca="false">IF(AND(E1436&gt;0,OR(AND(B1436&gt;=1,B1436&lt;=6),B1436=10)),1,0)</f>
        <v>0</v>
      </c>
      <c r="AC1436" s="55" t="n">
        <f aca="false">IF(AND(E1436&gt;0,B1436=10),1,0)</f>
        <v>0</v>
      </c>
      <c r="AD1436" s="55" t="n">
        <f aca="false">IF(AND(C1435=C1436,AA1435=AA1436-1),AB1435,"")</f>
        <v>0</v>
      </c>
      <c r="AE1436" s="55" t="n">
        <f aca="false">IF(AND(C1435=C1436,AA1435=AA1436-1),AC1435,"")</f>
        <v>0</v>
      </c>
      <c r="AF1436" s="55" t="n">
        <f aca="false">IF(AA1436=1,"",IF(AND(AB1436=1,AD1436&lt;&gt;1),1,0))</f>
        <v>0</v>
      </c>
      <c r="AG1436" s="55" t="n">
        <f aca="false">IF(AA1436=1,"",IF(AND(AC1436=1,AE1436&lt;&gt;1),1,0))</f>
        <v>0</v>
      </c>
      <c r="AH1436" s="60" t="str">
        <f aca="false">IF(AND(E1436&gt;0,AA1436&lt;2,NOT(AND(C1437=C1436,AA1437=AA1436+1))),INDEX(DATAS,AA1436+1),"")</f>
        <v/>
      </c>
      <c r="AI1436" s="60" t="str">
        <f aca="false">IF(AND(AC1436=1,AA1436&lt;2),IF(AND(C1437=C1436,AA1437=AA1436+1),IF(AC1437=1,"",INDEX(DATAS,AA1436+1)),INDEX(DATAS,AA1436+1)),"")</f>
        <v/>
      </c>
    </row>
    <row r="1437" customFormat="false" ht="15" hidden="false" customHeight="false" outlineLevel="0" collapsed="false">
      <c r="A1437" s="60" t="n">
        <v>46309</v>
      </c>
      <c r="B1437" s="0" t="n">
        <v>5</v>
      </c>
      <c r="C1437" s="0" t="n">
        <v>4616</v>
      </c>
      <c r="D1437" s="0" t="n">
        <v>213</v>
      </c>
      <c r="E1437" s="0" t="n">
        <v>2</v>
      </c>
      <c r="F1437" s="55" t="s">
        <v>627</v>
      </c>
      <c r="G1437" s="0" t="n">
        <v>49.3</v>
      </c>
      <c r="H1437" s="0" t="n">
        <v>47</v>
      </c>
      <c r="I1437" s="55" t="s">
        <v>157</v>
      </c>
      <c r="J1437" s="0" t="n">
        <v>152</v>
      </c>
      <c r="K1437" s="0" t="n">
        <v>66</v>
      </c>
      <c r="L1437" s="0" t="n">
        <v>61</v>
      </c>
      <c r="M1437" s="0" t="n">
        <v>1019.68</v>
      </c>
      <c r="N1437" s="0" t="n">
        <v>60.32</v>
      </c>
      <c r="O1437" s="0" t="n">
        <v>45.76</v>
      </c>
      <c r="P1437" s="0" t="n">
        <v>4.07</v>
      </c>
      <c r="Q1437" s="0" t="n">
        <v>4</v>
      </c>
      <c r="R1437" s="0" t="n">
        <v>3803</v>
      </c>
      <c r="S1437" s="0" t="n">
        <v>7308</v>
      </c>
      <c r="T1437" s="0" t="n">
        <v>38.05</v>
      </c>
      <c r="U1437" s="0" t="n">
        <v>1307</v>
      </c>
      <c r="V1437" s="0" t="n">
        <v>3</v>
      </c>
      <c r="W1437" s="60" t="n">
        <v>46249</v>
      </c>
      <c r="X1437" s="55" t="n">
        <f aca="false">IF(I1437="Male",0,1)</f>
        <v>1</v>
      </c>
      <c r="Y1437" s="55" t="n">
        <f aca="false">IF(OR(I1437="DNB",I1437="Dry DNB"),1,0)</f>
        <v>0</v>
      </c>
      <c r="Z1437" s="55" t="n">
        <f aca="false">IF(ISNUMBER(W1437),A1437-W1437,"")</f>
        <v>60</v>
      </c>
      <c r="AA1437" s="55" t="n">
        <f aca="false">MATCH(A1437,DATAS,0)</f>
        <v>1</v>
      </c>
      <c r="AB1437" s="55" t="n">
        <f aca="false">IF(AND(E1437&gt;0,OR(AND(B1437&gt;=1,B1437&lt;=6),B1437=10)),1,0)</f>
        <v>1</v>
      </c>
      <c r="AC1437" s="55" t="n">
        <f aca="false">IF(AND(E1437&gt;0,B1437=10),1,0)</f>
        <v>0</v>
      </c>
      <c r="AD1437" s="0" t="str">
        <f aca="false">IF(AND(C1436=C1437,AA1436=AA1437-1),AB1436,"")</f>
        <v/>
      </c>
      <c r="AE1437" s="0" t="str">
        <f aca="false">IF(AND(C1436=C1437,AA1436=AA1437-1),AC1436,"")</f>
        <v/>
      </c>
      <c r="AF1437" s="0" t="str">
        <f aca="false">IF(AA1437=1,"",IF(AND(AB1437=1,AD1437&lt;&gt;1),1,0))</f>
        <v/>
      </c>
      <c r="AG1437" s="0" t="str">
        <f aca="false">IF(AA1437=1,"",IF(AND(AC1437=1,AE1437&lt;&gt;1),1,0))</f>
        <v/>
      </c>
      <c r="AH1437" s="60" t="str">
        <f aca="false">IF(AND(E1437&gt;0,AA1437&lt;2,NOT(AND(C1438=C1437,AA1438=AA1437+1))),INDEX(DATAS,AA1437+1),"")</f>
        <v/>
      </c>
      <c r="AI1437" s="60" t="str">
        <f aca="false">IF(AND(AC1437=1,AA1437&lt;2),IF(AND(C1438=C1437,AA1438=AA1437+1),IF(AC1438=1,"",INDEX(DATAS,AA1437+1)),INDEX(DATAS,AA1437+1)),"")</f>
        <v/>
      </c>
    </row>
    <row r="1438" customFormat="false" ht="15" hidden="false" customHeight="false" outlineLevel="0" collapsed="false">
      <c r="A1438" s="60" t="n">
        <v>46310</v>
      </c>
      <c r="B1438" s="0" t="n">
        <v>5</v>
      </c>
      <c r="C1438" s="0" t="n">
        <v>4616</v>
      </c>
      <c r="D1438" s="0" t="n">
        <v>214</v>
      </c>
      <c r="E1438" s="0" t="n">
        <v>2</v>
      </c>
      <c r="F1438" s="55" t="s">
        <v>627</v>
      </c>
      <c r="G1438" s="0" t="n">
        <v>51.5</v>
      </c>
      <c r="H1438" s="0" t="n">
        <v>47</v>
      </c>
      <c r="I1438" s="55" t="s">
        <v>157</v>
      </c>
      <c r="J1438" s="0" t="n">
        <v>152</v>
      </c>
      <c r="K1438" s="0" t="n">
        <v>66</v>
      </c>
      <c r="L1438" s="0" t="n">
        <v>62</v>
      </c>
      <c r="M1438" s="0" t="n">
        <v>1019.68</v>
      </c>
      <c r="N1438" s="0" t="n">
        <v>60.32</v>
      </c>
      <c r="O1438" s="0" t="n">
        <v>45.76</v>
      </c>
      <c r="P1438" s="0" t="n">
        <v>4.07</v>
      </c>
      <c r="Q1438" s="0" t="n">
        <v>4</v>
      </c>
      <c r="T1438" s="0" t="n">
        <v>38.05</v>
      </c>
      <c r="U1438" s="0" t="n">
        <v>1308</v>
      </c>
      <c r="V1438" s="0" t="n">
        <v>3</v>
      </c>
      <c r="W1438" s="60" t="n">
        <v>46249</v>
      </c>
      <c r="X1438" s="55" t="n">
        <f aca="false">IF(I1438="Male",0,1)</f>
        <v>1</v>
      </c>
      <c r="Y1438" s="55" t="n">
        <f aca="false">IF(OR(I1438="DNB",I1438="Dry DNB"),1,0)</f>
        <v>0</v>
      </c>
      <c r="Z1438" s="55" t="n">
        <f aca="false">IF(ISNUMBER(W1438),A1438-W1438,"")</f>
        <v>61</v>
      </c>
      <c r="AA1438" s="55" t="n">
        <f aca="false">MATCH(A1438,DATAS,0)</f>
        <v>2</v>
      </c>
      <c r="AB1438" s="55" t="n">
        <f aca="false">IF(AND(E1438&gt;0,OR(AND(B1438&gt;=1,B1438&lt;=6),B1438=10)),1,0)</f>
        <v>1</v>
      </c>
      <c r="AC1438" s="55" t="n">
        <f aca="false">IF(AND(E1438&gt;0,B1438=10),1,0)</f>
        <v>0</v>
      </c>
      <c r="AD1438" s="55" t="n">
        <f aca="false">IF(AND(C1437=C1438,AA1437=AA1438-1),AB1437,"")</f>
        <v>1</v>
      </c>
      <c r="AE1438" s="55" t="n">
        <f aca="false">IF(AND(C1437=C1438,AA1437=AA1438-1),AC1437,"")</f>
        <v>0</v>
      </c>
      <c r="AF1438" s="55" t="n">
        <f aca="false">IF(AA1438=1,"",IF(AND(AB1438=1,AD1438&lt;&gt;1),1,0))</f>
        <v>0</v>
      </c>
      <c r="AG1438" s="55" t="n">
        <f aca="false">IF(AA1438=1,"",IF(AND(AC1438=1,AE1438&lt;&gt;1),1,0))</f>
        <v>0</v>
      </c>
      <c r="AH1438" s="60" t="str">
        <f aca="false">IF(AND(E1438&gt;0,AA1438&lt;2,NOT(AND(C1439=C1438,AA1439=AA1438+1))),INDEX(DATAS,AA1438+1),"")</f>
        <v/>
      </c>
      <c r="AI1438" s="60" t="str">
        <f aca="false">IF(AND(AC1438=1,AA1438&lt;2),IF(AND(C1439=C1438,AA1439=AA1438+1),IF(AC1439=1,"",INDEX(DATAS,AA1438+1)),INDEX(DATAS,AA1438+1)),"")</f>
        <v/>
      </c>
    </row>
    <row r="1439" customFormat="false" ht="15" hidden="false" customHeight="false" outlineLevel="0" collapsed="false">
      <c r="A1439" s="60" t="n">
        <v>46309</v>
      </c>
      <c r="B1439" s="0" t="n">
        <v>5</v>
      </c>
      <c r="C1439" s="0" t="n">
        <v>4620</v>
      </c>
      <c r="D1439" s="0" t="n">
        <v>226</v>
      </c>
      <c r="E1439" s="0" t="n">
        <v>2</v>
      </c>
      <c r="F1439" s="55" t="s">
        <v>627</v>
      </c>
      <c r="G1439" s="0" t="n">
        <v>48.5</v>
      </c>
      <c r="H1439" s="0" t="n">
        <v>42</v>
      </c>
      <c r="I1439" s="55" t="s">
        <v>157</v>
      </c>
      <c r="J1439" s="0" t="n">
        <v>86</v>
      </c>
      <c r="K1439" s="0" t="n">
        <v>65</v>
      </c>
      <c r="L1439" s="0" t="n">
        <v>140</v>
      </c>
      <c r="M1439" s="0" t="n">
        <v>1066.31</v>
      </c>
      <c r="N1439" s="0" t="n">
        <v>79.26</v>
      </c>
      <c r="O1439" s="0" t="n">
        <v>48.25</v>
      </c>
      <c r="P1439" s="0" t="n">
        <v>5</v>
      </c>
      <c r="Q1439" s="0" t="n">
        <v>4.15</v>
      </c>
      <c r="R1439" s="0" t="n">
        <v>5798</v>
      </c>
      <c r="S1439" s="0" t="n">
        <v>10611</v>
      </c>
      <c r="T1439" s="0" t="n">
        <v>66.5</v>
      </c>
      <c r="U1439" s="0" t="n">
        <v>1307</v>
      </c>
      <c r="V1439" s="0" t="n">
        <v>2</v>
      </c>
      <c r="W1439" s="60" t="n">
        <v>46170</v>
      </c>
      <c r="X1439" s="55" t="n">
        <f aca="false">IF(I1439="Male",0,1)</f>
        <v>1</v>
      </c>
      <c r="Y1439" s="55" t="n">
        <f aca="false">IF(OR(I1439="DNB",I1439="Dry DNB"),1,0)</f>
        <v>0</v>
      </c>
      <c r="Z1439" s="55" t="n">
        <f aca="false">IF(ISNUMBER(W1439),A1439-W1439,"")</f>
        <v>139</v>
      </c>
      <c r="AA1439" s="55" t="n">
        <f aca="false">MATCH(A1439,DATAS,0)</f>
        <v>1</v>
      </c>
      <c r="AB1439" s="55" t="n">
        <f aca="false">IF(AND(E1439&gt;0,OR(AND(B1439&gt;=1,B1439&lt;=6),B1439=10)),1,0)</f>
        <v>1</v>
      </c>
      <c r="AC1439" s="55" t="n">
        <f aca="false">IF(AND(E1439&gt;0,B1439=10),1,0)</f>
        <v>0</v>
      </c>
      <c r="AD1439" s="0" t="str">
        <f aca="false">IF(AND(C1438=C1439,AA1438=AA1439-1),AB1438,"")</f>
        <v/>
      </c>
      <c r="AE1439" s="0" t="str">
        <f aca="false">IF(AND(C1438=C1439,AA1438=AA1439-1),AC1438,"")</f>
        <v/>
      </c>
      <c r="AF1439" s="0" t="str">
        <f aca="false">IF(AA1439=1,"",IF(AND(AB1439=1,AD1439&lt;&gt;1),1,0))</f>
        <v/>
      </c>
      <c r="AG1439" s="0" t="str">
        <f aca="false">IF(AA1439=1,"",IF(AND(AC1439=1,AE1439&lt;&gt;1),1,0))</f>
        <v/>
      </c>
      <c r="AH1439" s="60" t="str">
        <f aca="false">IF(AND(E1439&gt;0,AA1439&lt;2,NOT(AND(C1440=C1439,AA1440=AA1439+1))),INDEX(DATAS,AA1439+1),"")</f>
        <v/>
      </c>
      <c r="AI1439" s="60" t="str">
        <f aca="false">IF(AND(AC1439=1,AA1439&lt;2),IF(AND(C1440=C1439,AA1440=AA1439+1),IF(AC1440=1,"",INDEX(DATAS,AA1439+1)),INDEX(DATAS,AA1439+1)),"")</f>
        <v/>
      </c>
    </row>
    <row r="1440" customFormat="false" ht="15" hidden="false" customHeight="false" outlineLevel="0" collapsed="false">
      <c r="A1440" s="60" t="n">
        <v>46310</v>
      </c>
      <c r="B1440" s="0" t="n">
        <v>5</v>
      </c>
      <c r="C1440" s="0" t="n">
        <v>4620</v>
      </c>
      <c r="D1440" s="0" t="n">
        <v>227</v>
      </c>
      <c r="E1440" s="0" t="n">
        <v>2</v>
      </c>
      <c r="F1440" s="55" t="s">
        <v>627</v>
      </c>
      <c r="G1440" s="0" t="n">
        <v>52.1</v>
      </c>
      <c r="H1440" s="0" t="n">
        <v>44</v>
      </c>
      <c r="I1440" s="55" t="s">
        <v>157</v>
      </c>
      <c r="J1440" s="0" t="n">
        <v>86</v>
      </c>
      <c r="K1440" s="0" t="n">
        <v>65</v>
      </c>
      <c r="L1440" s="0" t="n">
        <v>141</v>
      </c>
      <c r="M1440" s="0" t="n">
        <v>1066.31</v>
      </c>
      <c r="N1440" s="0" t="n">
        <v>79.26</v>
      </c>
      <c r="O1440" s="0" t="n">
        <v>48.25</v>
      </c>
      <c r="P1440" s="0" t="n">
        <v>5</v>
      </c>
      <c r="Q1440" s="0" t="n">
        <v>4.15</v>
      </c>
      <c r="T1440" s="0" t="n">
        <v>66.5</v>
      </c>
      <c r="U1440" s="0" t="n">
        <v>1308</v>
      </c>
      <c r="V1440" s="0" t="n">
        <v>2</v>
      </c>
      <c r="W1440" s="60" t="n">
        <v>46170</v>
      </c>
      <c r="X1440" s="55" t="n">
        <f aca="false">IF(I1440="Male",0,1)</f>
        <v>1</v>
      </c>
      <c r="Y1440" s="55" t="n">
        <f aca="false">IF(OR(I1440="DNB",I1440="Dry DNB"),1,0)</f>
        <v>0</v>
      </c>
      <c r="Z1440" s="55" t="n">
        <f aca="false">IF(ISNUMBER(W1440),A1440-W1440,"")</f>
        <v>140</v>
      </c>
      <c r="AA1440" s="55" t="n">
        <f aca="false">MATCH(A1440,DATAS,0)</f>
        <v>2</v>
      </c>
      <c r="AB1440" s="55" t="n">
        <f aca="false">IF(AND(E1440&gt;0,OR(AND(B1440&gt;=1,B1440&lt;=6),B1440=10)),1,0)</f>
        <v>1</v>
      </c>
      <c r="AC1440" s="55" t="n">
        <f aca="false">IF(AND(E1440&gt;0,B1440=10),1,0)</f>
        <v>0</v>
      </c>
      <c r="AD1440" s="55" t="n">
        <f aca="false">IF(AND(C1439=C1440,AA1439=AA1440-1),AB1439,"")</f>
        <v>1</v>
      </c>
      <c r="AE1440" s="55" t="n">
        <f aca="false">IF(AND(C1439=C1440,AA1439=AA1440-1),AC1439,"")</f>
        <v>0</v>
      </c>
      <c r="AF1440" s="55" t="n">
        <f aca="false">IF(AA1440=1,"",IF(AND(AB1440=1,AD1440&lt;&gt;1),1,0))</f>
        <v>0</v>
      </c>
      <c r="AG1440" s="55" t="n">
        <f aca="false">IF(AA1440=1,"",IF(AND(AC1440=1,AE1440&lt;&gt;1),1,0))</f>
        <v>0</v>
      </c>
      <c r="AH1440" s="60" t="str">
        <f aca="false">IF(AND(E1440&gt;0,AA1440&lt;2,NOT(AND(C1441=C1440,AA1441=AA1440+1))),INDEX(DATAS,AA1440+1),"")</f>
        <v/>
      </c>
      <c r="AI1440" s="60" t="str">
        <f aca="false">IF(AND(AC1440=1,AA1440&lt;2),IF(AND(C1441=C1440,AA1441=AA1440+1),IF(AC1441=1,"",INDEX(DATAS,AA1440+1)),INDEX(DATAS,AA1440+1)),"")</f>
        <v/>
      </c>
    </row>
    <row r="1441" customFormat="false" ht="15" hidden="false" customHeight="false" outlineLevel="0" collapsed="false">
      <c r="A1441" s="60" t="n">
        <v>46309</v>
      </c>
      <c r="B1441" s="0" t="n">
        <v>3</v>
      </c>
      <c r="C1441" s="0" t="n">
        <v>4622</v>
      </c>
      <c r="D1441" s="0" t="n">
        <v>267</v>
      </c>
      <c r="E1441" s="0" t="n">
        <v>2</v>
      </c>
      <c r="F1441" s="55" t="s">
        <v>628</v>
      </c>
      <c r="G1441" s="0" t="n">
        <v>50.1</v>
      </c>
      <c r="H1441" s="0" t="n">
        <v>49</v>
      </c>
      <c r="I1441" s="55" t="s">
        <v>157</v>
      </c>
      <c r="J1441" s="0" t="n">
        <v>183</v>
      </c>
      <c r="K1441" s="0" t="n">
        <v>71</v>
      </c>
      <c r="L1441" s="0" t="n">
        <v>84</v>
      </c>
      <c r="M1441" s="0" t="n">
        <v>354.87</v>
      </c>
      <c r="N1441" s="0" t="n">
        <v>19.23</v>
      </c>
      <c r="O1441" s="0" t="n">
        <v>21.12</v>
      </c>
      <c r="P1441" s="0" t="n">
        <v>2.94</v>
      </c>
      <c r="Q1441" s="0" t="n">
        <v>3.77</v>
      </c>
      <c r="R1441" s="0" t="n">
        <v>5566</v>
      </c>
      <c r="S1441" s="0" t="n">
        <v>11488</v>
      </c>
      <c r="T1441" s="0" t="n">
        <v>61.95</v>
      </c>
      <c r="U1441" s="0" t="n">
        <v>1305</v>
      </c>
      <c r="V1441" s="0" t="n">
        <v>5</v>
      </c>
      <c r="W1441" s="60" t="n">
        <v>46226</v>
      </c>
      <c r="X1441" s="55" t="n">
        <f aca="false">IF(I1441="Male",0,1)</f>
        <v>1</v>
      </c>
      <c r="Y1441" s="55" t="n">
        <f aca="false">IF(OR(I1441="DNB",I1441="Dry DNB"),1,0)</f>
        <v>0</v>
      </c>
      <c r="Z1441" s="55" t="n">
        <f aca="false">IF(ISNUMBER(W1441),A1441-W1441,"")</f>
        <v>83</v>
      </c>
      <c r="AA1441" s="55" t="n">
        <f aca="false">MATCH(A1441,DATAS,0)</f>
        <v>1</v>
      </c>
      <c r="AB1441" s="55" t="n">
        <f aca="false">IF(AND(E1441&gt;0,OR(AND(B1441&gt;=1,B1441&lt;=6),B1441=10)),1,0)</f>
        <v>1</v>
      </c>
      <c r="AC1441" s="55" t="n">
        <f aca="false">IF(AND(E1441&gt;0,B1441=10),1,0)</f>
        <v>0</v>
      </c>
      <c r="AD1441" s="0" t="str">
        <f aca="false">IF(AND(C1440=C1441,AA1440=AA1441-1),AB1440,"")</f>
        <v/>
      </c>
      <c r="AE1441" s="0" t="str">
        <f aca="false">IF(AND(C1440=C1441,AA1440=AA1441-1),AC1440,"")</f>
        <v/>
      </c>
      <c r="AF1441" s="0" t="str">
        <f aca="false">IF(AA1441=1,"",IF(AND(AB1441=1,AD1441&lt;&gt;1),1,0))</f>
        <v/>
      </c>
      <c r="AG1441" s="0" t="str">
        <f aca="false">IF(AA1441=1,"",IF(AND(AC1441=1,AE1441&lt;&gt;1),1,0))</f>
        <v/>
      </c>
      <c r="AH1441" s="60" t="str">
        <f aca="false">IF(AND(E1441&gt;0,AA1441&lt;2,NOT(AND(C1442=C1441,AA1442=AA1441+1))),INDEX(DATAS,AA1441+1),"")</f>
        <v/>
      </c>
      <c r="AI1441" s="60" t="str">
        <f aca="false">IF(AND(AC1441=1,AA1441&lt;2),IF(AND(C1442=C1441,AA1442=AA1441+1),IF(AC1442=1,"",INDEX(DATAS,AA1441+1)),INDEX(DATAS,AA1441+1)),"")</f>
        <v/>
      </c>
    </row>
    <row r="1442" customFormat="false" ht="15" hidden="false" customHeight="false" outlineLevel="0" collapsed="false">
      <c r="A1442" s="60" t="n">
        <v>46310</v>
      </c>
      <c r="B1442" s="0" t="n">
        <v>3</v>
      </c>
      <c r="C1442" s="0" t="n">
        <v>4622</v>
      </c>
      <c r="D1442" s="0" t="n">
        <v>268</v>
      </c>
      <c r="E1442" s="0" t="n">
        <v>2</v>
      </c>
      <c r="F1442" s="55" t="s">
        <v>628</v>
      </c>
      <c r="G1442" s="0" t="n">
        <v>47</v>
      </c>
      <c r="H1442" s="0" t="n">
        <v>49</v>
      </c>
      <c r="I1442" s="55" t="s">
        <v>157</v>
      </c>
      <c r="J1442" s="0" t="n">
        <v>183</v>
      </c>
      <c r="K1442" s="0" t="n">
        <v>71</v>
      </c>
      <c r="L1442" s="0" t="n">
        <v>85</v>
      </c>
      <c r="M1442" s="0" t="n">
        <v>354.87</v>
      </c>
      <c r="N1442" s="0" t="n">
        <v>19.23</v>
      </c>
      <c r="O1442" s="0" t="n">
        <v>21.12</v>
      </c>
      <c r="P1442" s="0" t="n">
        <v>2.94</v>
      </c>
      <c r="Q1442" s="0" t="n">
        <v>3.77</v>
      </c>
      <c r="T1442" s="0" t="n">
        <v>61.95</v>
      </c>
      <c r="U1442" s="0" t="n">
        <v>1306</v>
      </c>
      <c r="V1442" s="0" t="n">
        <v>5</v>
      </c>
      <c r="W1442" s="60" t="n">
        <v>46226</v>
      </c>
      <c r="X1442" s="55" t="n">
        <f aca="false">IF(I1442="Male",0,1)</f>
        <v>1</v>
      </c>
      <c r="Y1442" s="55" t="n">
        <f aca="false">IF(OR(I1442="DNB",I1442="Dry DNB"),1,0)</f>
        <v>0</v>
      </c>
      <c r="Z1442" s="55" t="n">
        <f aca="false">IF(ISNUMBER(W1442),A1442-W1442,"")</f>
        <v>84</v>
      </c>
      <c r="AA1442" s="55" t="n">
        <f aca="false">MATCH(A1442,DATAS,0)</f>
        <v>2</v>
      </c>
      <c r="AB1442" s="55" t="n">
        <f aca="false">IF(AND(E1442&gt;0,OR(AND(B1442&gt;=1,B1442&lt;=6),B1442=10)),1,0)</f>
        <v>1</v>
      </c>
      <c r="AC1442" s="55" t="n">
        <f aca="false">IF(AND(E1442&gt;0,B1442=10),1,0)</f>
        <v>0</v>
      </c>
      <c r="AD1442" s="55" t="n">
        <f aca="false">IF(AND(C1441=C1442,AA1441=AA1442-1),AB1441,"")</f>
        <v>1</v>
      </c>
      <c r="AE1442" s="55" t="n">
        <f aca="false">IF(AND(C1441=C1442,AA1441=AA1442-1),AC1441,"")</f>
        <v>0</v>
      </c>
      <c r="AF1442" s="55" t="n">
        <f aca="false">IF(AA1442=1,"",IF(AND(AB1442=1,AD1442&lt;&gt;1),1,0))</f>
        <v>0</v>
      </c>
      <c r="AG1442" s="55" t="n">
        <f aca="false">IF(AA1442=1,"",IF(AND(AC1442=1,AE1442&lt;&gt;1),1,0))</f>
        <v>0</v>
      </c>
      <c r="AH1442" s="60" t="str">
        <f aca="false">IF(AND(E1442&gt;0,AA1442&lt;2,NOT(AND(C1443=C1442,AA1443=AA1442+1))),INDEX(DATAS,AA1442+1),"")</f>
        <v/>
      </c>
      <c r="AI1442" s="60" t="str">
        <f aca="false">IF(AND(AC1442=1,AA1442&lt;2),IF(AND(C1443=C1442,AA1443=AA1442+1),IF(AC1443=1,"",INDEX(DATAS,AA1442+1)),INDEX(DATAS,AA1442+1)),"")</f>
        <v/>
      </c>
    </row>
    <row r="1443" customFormat="false" ht="15" hidden="false" customHeight="false" outlineLevel="0" collapsed="false">
      <c r="A1443" s="60" t="n">
        <v>46309</v>
      </c>
      <c r="B1443" s="0" t="n">
        <v>3</v>
      </c>
      <c r="C1443" s="0" t="n">
        <v>4623</v>
      </c>
      <c r="D1443" s="0" t="n">
        <v>118</v>
      </c>
      <c r="E1443" s="0" t="n">
        <v>2</v>
      </c>
      <c r="F1443" s="55" t="s">
        <v>629</v>
      </c>
      <c r="G1443" s="0" t="n">
        <v>62.8</v>
      </c>
      <c r="H1443" s="0" t="n">
        <v>63</v>
      </c>
      <c r="I1443" s="55" t="s">
        <v>157</v>
      </c>
      <c r="J1443" s="0" t="n">
        <v>69</v>
      </c>
      <c r="K1443" s="0" t="n">
        <v>69</v>
      </c>
      <c r="L1443" s="0" t="n">
        <v>49</v>
      </c>
      <c r="M1443" s="0" t="n">
        <v>481.92</v>
      </c>
      <c r="N1443" s="0" t="n">
        <v>14.69</v>
      </c>
      <c r="O1443" s="0" t="n">
        <v>32.67</v>
      </c>
      <c r="P1443" s="0" t="n">
        <v>3.18</v>
      </c>
      <c r="Q1443" s="0" t="n">
        <v>3.35</v>
      </c>
      <c r="R1443" s="0" t="n">
        <v>5528</v>
      </c>
      <c r="S1443" s="0" t="n">
        <v>11397</v>
      </c>
      <c r="T1443" s="0" t="n">
        <v>62.85</v>
      </c>
      <c r="U1443" s="0" t="n">
        <v>1304</v>
      </c>
      <c r="V1443" s="0" t="n">
        <v>1</v>
      </c>
      <c r="W1443" s="60" t="n">
        <v>46261</v>
      </c>
      <c r="X1443" s="55" t="n">
        <f aca="false">IF(I1443="Male",0,1)</f>
        <v>1</v>
      </c>
      <c r="Y1443" s="55" t="n">
        <f aca="false">IF(OR(I1443="DNB",I1443="Dry DNB"),1,0)</f>
        <v>0</v>
      </c>
      <c r="Z1443" s="55" t="n">
        <f aca="false">IF(ISNUMBER(W1443),A1443-W1443,"")</f>
        <v>48</v>
      </c>
      <c r="AA1443" s="55" t="n">
        <f aca="false">MATCH(A1443,DATAS,0)</f>
        <v>1</v>
      </c>
      <c r="AB1443" s="55" t="n">
        <f aca="false">IF(AND(E1443&gt;0,OR(AND(B1443&gt;=1,B1443&lt;=6),B1443=10)),1,0)</f>
        <v>1</v>
      </c>
      <c r="AC1443" s="55" t="n">
        <f aca="false">IF(AND(E1443&gt;0,B1443=10),1,0)</f>
        <v>0</v>
      </c>
      <c r="AD1443" s="0" t="str">
        <f aca="false">IF(AND(C1442=C1443,AA1442=AA1443-1),AB1442,"")</f>
        <v/>
      </c>
      <c r="AE1443" s="0" t="str">
        <f aca="false">IF(AND(C1442=C1443,AA1442=AA1443-1),AC1442,"")</f>
        <v/>
      </c>
      <c r="AF1443" s="0" t="str">
        <f aca="false">IF(AA1443=1,"",IF(AND(AB1443=1,AD1443&lt;&gt;1),1,0))</f>
        <v/>
      </c>
      <c r="AG1443" s="0" t="str">
        <f aca="false">IF(AA1443=1,"",IF(AND(AC1443=1,AE1443&lt;&gt;1),1,0))</f>
        <v/>
      </c>
      <c r="AH1443" s="60" t="str">
        <f aca="false">IF(AND(E1443&gt;0,AA1443&lt;2,NOT(AND(C1444=C1443,AA1444=AA1443+1))),INDEX(DATAS,AA1443+1),"")</f>
        <v/>
      </c>
      <c r="AI1443" s="60" t="str">
        <f aca="false">IF(AND(AC1443=1,AA1443&lt;2),IF(AND(C1444=C1443,AA1444=AA1443+1),IF(AC1444=1,"",INDEX(DATAS,AA1443+1)),INDEX(DATAS,AA1443+1)),"")</f>
        <v/>
      </c>
    </row>
    <row r="1444" customFormat="false" ht="15" hidden="false" customHeight="false" outlineLevel="0" collapsed="false">
      <c r="A1444" s="60" t="n">
        <v>46310</v>
      </c>
      <c r="B1444" s="0" t="n">
        <v>3</v>
      </c>
      <c r="C1444" s="0" t="n">
        <v>4623</v>
      </c>
      <c r="D1444" s="0" t="n">
        <v>119</v>
      </c>
      <c r="E1444" s="0" t="n">
        <v>2</v>
      </c>
      <c r="F1444" s="55" t="s">
        <v>629</v>
      </c>
      <c r="G1444" s="0" t="n">
        <v>53</v>
      </c>
      <c r="H1444" s="0" t="n">
        <v>62</v>
      </c>
      <c r="I1444" s="55" t="s">
        <v>157</v>
      </c>
      <c r="J1444" s="0" t="n">
        <v>69</v>
      </c>
      <c r="K1444" s="0" t="n">
        <v>69</v>
      </c>
      <c r="L1444" s="0" t="n">
        <v>50</v>
      </c>
      <c r="M1444" s="0" t="n">
        <v>481.92</v>
      </c>
      <c r="N1444" s="0" t="n">
        <v>14.69</v>
      </c>
      <c r="O1444" s="0" t="n">
        <v>32.67</v>
      </c>
      <c r="P1444" s="0" t="n">
        <v>3.18</v>
      </c>
      <c r="Q1444" s="0" t="n">
        <v>3.35</v>
      </c>
      <c r="T1444" s="0" t="n">
        <v>62.85</v>
      </c>
      <c r="U1444" s="0" t="n">
        <v>1305</v>
      </c>
      <c r="V1444" s="0" t="n">
        <v>1</v>
      </c>
      <c r="W1444" s="60" t="n">
        <v>46261</v>
      </c>
      <c r="X1444" s="55" t="n">
        <f aca="false">IF(I1444="Male",0,1)</f>
        <v>1</v>
      </c>
      <c r="Y1444" s="55" t="n">
        <f aca="false">IF(OR(I1444="DNB",I1444="Dry DNB"),1,0)</f>
        <v>0</v>
      </c>
      <c r="Z1444" s="55" t="n">
        <f aca="false">IF(ISNUMBER(W1444),A1444-W1444,"")</f>
        <v>49</v>
      </c>
      <c r="AA1444" s="55" t="n">
        <f aca="false">MATCH(A1444,DATAS,0)</f>
        <v>2</v>
      </c>
      <c r="AB1444" s="55" t="n">
        <f aca="false">IF(AND(E1444&gt;0,OR(AND(B1444&gt;=1,B1444&lt;=6),B1444=10)),1,0)</f>
        <v>1</v>
      </c>
      <c r="AC1444" s="55" t="n">
        <f aca="false">IF(AND(E1444&gt;0,B1444=10),1,0)</f>
        <v>0</v>
      </c>
      <c r="AD1444" s="55" t="n">
        <f aca="false">IF(AND(C1443=C1444,AA1443=AA1444-1),AB1443,"")</f>
        <v>1</v>
      </c>
      <c r="AE1444" s="55" t="n">
        <f aca="false">IF(AND(C1443=C1444,AA1443=AA1444-1),AC1443,"")</f>
        <v>0</v>
      </c>
      <c r="AF1444" s="55" t="n">
        <f aca="false">IF(AA1444=1,"",IF(AND(AB1444=1,AD1444&lt;&gt;1),1,0))</f>
        <v>0</v>
      </c>
      <c r="AG1444" s="55" t="n">
        <f aca="false">IF(AA1444=1,"",IF(AND(AC1444=1,AE1444&lt;&gt;1),1,0))</f>
        <v>0</v>
      </c>
      <c r="AH1444" s="60" t="str">
        <f aca="false">IF(AND(E1444&gt;0,AA1444&lt;2,NOT(AND(C1445=C1444,AA1445=AA1444+1))),INDEX(DATAS,AA1444+1),"")</f>
        <v/>
      </c>
      <c r="AI1444" s="60" t="str">
        <f aca="false">IF(AND(AC1444=1,AA1444&lt;2),IF(AND(C1445=C1444,AA1445=AA1444+1),IF(AC1445=1,"",INDEX(DATAS,AA1444+1)),INDEX(DATAS,AA1444+1)),"")</f>
        <v/>
      </c>
    </row>
    <row r="1445" customFormat="false" ht="15" hidden="false" customHeight="false" outlineLevel="0" collapsed="false">
      <c r="A1445" s="60" t="n">
        <v>46309</v>
      </c>
      <c r="B1445" s="0" t="n">
        <v>7</v>
      </c>
      <c r="C1445" s="0" t="n">
        <v>4624</v>
      </c>
      <c r="D1445" s="0" t="n">
        <v>285</v>
      </c>
      <c r="E1445" s="0" t="n">
        <v>2</v>
      </c>
      <c r="F1445" s="55" t="s">
        <v>630</v>
      </c>
      <c r="I1445" s="55" t="s">
        <v>162</v>
      </c>
      <c r="J1445" s="0" t="n">
        <v>69</v>
      </c>
      <c r="K1445" s="0" t="n">
        <v>69</v>
      </c>
      <c r="L1445" s="0" t="n">
        <v>245</v>
      </c>
      <c r="M1445" s="0" t="n">
        <v>744.02</v>
      </c>
      <c r="N1445" s="0" t="n">
        <v>43.94</v>
      </c>
      <c r="O1445" s="0" t="n">
        <v>19.52</v>
      </c>
      <c r="P1445" s="0" t="n">
        <v>4.25</v>
      </c>
      <c r="Q1445" s="0" t="n">
        <v>3.67</v>
      </c>
      <c r="R1445" s="0" t="n">
        <v>5137</v>
      </c>
      <c r="S1445" s="0" t="n">
        <v>9744</v>
      </c>
      <c r="T1445" s="0" t="n">
        <v>59.2</v>
      </c>
      <c r="U1445" s="0" t="n">
        <v>1302</v>
      </c>
      <c r="V1445" s="0" t="n">
        <v>1</v>
      </c>
      <c r="W1445" s="60" t="n">
        <v>46065</v>
      </c>
      <c r="X1445" s="55" t="n">
        <f aca="false">IF(I1445="Male",0,1)</f>
        <v>1</v>
      </c>
      <c r="Y1445" s="55" t="n">
        <f aca="false">IF(OR(I1445="DNB",I1445="Dry DNB"),1,0)</f>
        <v>0</v>
      </c>
      <c r="Z1445" s="55" t="n">
        <f aca="false">IF(ISNUMBER(W1445),A1445-W1445,"")</f>
        <v>244</v>
      </c>
      <c r="AA1445" s="55" t="n">
        <f aca="false">MATCH(A1445,DATAS,0)</f>
        <v>1</v>
      </c>
      <c r="AB1445" s="55" t="n">
        <f aca="false">IF(AND(E1445&gt;0,OR(AND(B1445&gt;=1,B1445&lt;=6),B1445=10)),1,0)</f>
        <v>0</v>
      </c>
      <c r="AC1445" s="55" t="n">
        <f aca="false">IF(AND(E1445&gt;0,B1445=10),1,0)</f>
        <v>0</v>
      </c>
      <c r="AD1445" s="0" t="str">
        <f aca="false">IF(AND(C1444=C1445,AA1444=AA1445-1),AB1444,"")</f>
        <v/>
      </c>
      <c r="AE1445" s="0" t="str">
        <f aca="false">IF(AND(C1444=C1445,AA1444=AA1445-1),AC1444,"")</f>
        <v/>
      </c>
      <c r="AF1445" s="0" t="str">
        <f aca="false">IF(AA1445=1,"",IF(AND(AB1445=1,AD1445&lt;&gt;1),1,0))</f>
        <v/>
      </c>
      <c r="AG1445" s="0" t="str">
        <f aca="false">IF(AA1445=1,"",IF(AND(AC1445=1,AE1445&lt;&gt;1),1,0))</f>
        <v/>
      </c>
      <c r="AH1445" s="60" t="str">
        <f aca="false">IF(AND(E1445&gt;0,AA1445&lt;2,NOT(AND(C1446=C1445,AA1446=AA1445+1))),INDEX(DATAS,AA1445+1),"")</f>
        <v/>
      </c>
      <c r="AI1445" s="60" t="str">
        <f aca="false">IF(AND(AC1445=1,AA1445&lt;2),IF(AND(C1446=C1445,AA1446=AA1445+1),IF(AC1446=1,"",INDEX(DATAS,AA1445+1)),INDEX(DATAS,AA1445+1)),"")</f>
        <v/>
      </c>
    </row>
    <row r="1446" customFormat="false" ht="15" hidden="false" customHeight="false" outlineLevel="0" collapsed="false">
      <c r="A1446" s="60" t="n">
        <v>46310</v>
      </c>
      <c r="B1446" s="0" t="n">
        <v>7</v>
      </c>
      <c r="C1446" s="0" t="n">
        <v>4624</v>
      </c>
      <c r="D1446" s="0" t="n">
        <v>285</v>
      </c>
      <c r="E1446" s="0" t="n">
        <v>2</v>
      </c>
      <c r="F1446" s="55" t="s">
        <v>630</v>
      </c>
      <c r="I1446" s="55" t="s">
        <v>162</v>
      </c>
      <c r="J1446" s="0" t="n">
        <v>69</v>
      </c>
      <c r="K1446" s="0" t="n">
        <v>69</v>
      </c>
      <c r="L1446" s="0" t="n">
        <v>246</v>
      </c>
      <c r="M1446" s="0" t="n">
        <v>744.02</v>
      </c>
      <c r="N1446" s="0" t="n">
        <v>43.94</v>
      </c>
      <c r="O1446" s="0" t="n">
        <v>19.52</v>
      </c>
      <c r="P1446" s="0" t="n">
        <v>4.25</v>
      </c>
      <c r="Q1446" s="0" t="n">
        <v>3.67</v>
      </c>
      <c r="T1446" s="0" t="n">
        <v>59.2</v>
      </c>
      <c r="U1446" s="0" t="n">
        <v>1303</v>
      </c>
      <c r="V1446" s="0" t="n">
        <v>1</v>
      </c>
      <c r="W1446" s="60" t="n">
        <v>46065</v>
      </c>
      <c r="X1446" s="55" t="n">
        <f aca="false">IF(I1446="Male",0,1)</f>
        <v>1</v>
      </c>
      <c r="Y1446" s="55" t="n">
        <f aca="false">IF(OR(I1446="DNB",I1446="Dry DNB"),1,0)</f>
        <v>0</v>
      </c>
      <c r="Z1446" s="55" t="n">
        <f aca="false">IF(ISNUMBER(W1446),A1446-W1446,"")</f>
        <v>245</v>
      </c>
      <c r="AA1446" s="55" t="n">
        <f aca="false">MATCH(A1446,DATAS,0)</f>
        <v>2</v>
      </c>
      <c r="AB1446" s="55" t="n">
        <f aca="false">IF(AND(E1446&gt;0,OR(AND(B1446&gt;=1,B1446&lt;=6),B1446=10)),1,0)</f>
        <v>0</v>
      </c>
      <c r="AC1446" s="55" t="n">
        <f aca="false">IF(AND(E1446&gt;0,B1446=10),1,0)</f>
        <v>0</v>
      </c>
      <c r="AD1446" s="55" t="n">
        <f aca="false">IF(AND(C1445=C1446,AA1445=AA1446-1),AB1445,"")</f>
        <v>0</v>
      </c>
      <c r="AE1446" s="55" t="n">
        <f aca="false">IF(AND(C1445=C1446,AA1445=AA1446-1),AC1445,"")</f>
        <v>0</v>
      </c>
      <c r="AF1446" s="55" t="n">
        <f aca="false">IF(AA1446=1,"",IF(AND(AB1446=1,AD1446&lt;&gt;1),1,0))</f>
        <v>0</v>
      </c>
      <c r="AG1446" s="55" t="n">
        <f aca="false">IF(AA1446=1,"",IF(AND(AC1446=1,AE1446&lt;&gt;1),1,0))</f>
        <v>0</v>
      </c>
      <c r="AH1446" s="60" t="str">
        <f aca="false">IF(AND(E1446&gt;0,AA1446&lt;2,NOT(AND(C1447=C1446,AA1447=AA1446+1))),INDEX(DATAS,AA1446+1),"")</f>
        <v/>
      </c>
      <c r="AI1446" s="60" t="str">
        <f aca="false">IF(AND(AC1446=1,AA1446&lt;2),IF(AND(C1447=C1446,AA1447=AA1446+1),IF(AC1447=1,"",INDEX(DATAS,AA1446+1)),INDEX(DATAS,AA1446+1)),"")</f>
        <v/>
      </c>
    </row>
    <row r="1447" customFormat="false" ht="15" hidden="false" customHeight="false" outlineLevel="0" collapsed="false">
      <c r="A1447" s="60" t="n">
        <v>46309</v>
      </c>
      <c r="B1447" s="0" t="n">
        <v>5</v>
      </c>
      <c r="C1447" s="0" t="n">
        <v>4625</v>
      </c>
      <c r="D1447" s="0" t="n">
        <v>198</v>
      </c>
      <c r="E1447" s="0" t="n">
        <v>2</v>
      </c>
      <c r="F1447" s="55" t="s">
        <v>630</v>
      </c>
      <c r="G1447" s="0" t="n">
        <v>52</v>
      </c>
      <c r="H1447" s="0" t="n">
        <v>43</v>
      </c>
      <c r="I1447" s="55" t="s">
        <v>177</v>
      </c>
      <c r="J1447" s="0" t="n">
        <v>198</v>
      </c>
      <c r="K1447" s="0" t="n">
        <v>65</v>
      </c>
      <c r="M1447" s="0" t="n">
        <v>404.03</v>
      </c>
      <c r="N1447" s="0" t="n">
        <v>59.32</v>
      </c>
      <c r="O1447" s="0" t="n">
        <v>29.35</v>
      </c>
      <c r="P1447" s="0" t="n">
        <v>5.98</v>
      </c>
      <c r="Q1447" s="0" t="n">
        <v>3.78</v>
      </c>
      <c r="R1447" s="0" t="n">
        <v>5329</v>
      </c>
      <c r="S1447" s="0" t="n">
        <v>9706</v>
      </c>
      <c r="T1447" s="0" t="n">
        <v>56.6</v>
      </c>
      <c r="U1447" s="0" t="n">
        <v>1302</v>
      </c>
      <c r="V1447" s="0" t="n">
        <v>3</v>
      </c>
      <c r="W1447" s="60" t="n">
        <v>46268</v>
      </c>
      <c r="X1447" s="55" t="n">
        <f aca="false">IF(I1447="Male",0,1)</f>
        <v>1</v>
      </c>
      <c r="Y1447" s="55" t="n">
        <f aca="false">IF(OR(I1447="DNB",I1447="Dry DNB"),1,0)</f>
        <v>0</v>
      </c>
      <c r="Z1447" s="55" t="n">
        <f aca="false">IF(ISNUMBER(W1447),A1447-W1447,"")</f>
        <v>41</v>
      </c>
      <c r="AA1447" s="55" t="n">
        <f aca="false">MATCH(A1447,DATAS,0)</f>
        <v>1</v>
      </c>
      <c r="AB1447" s="55" t="n">
        <f aca="false">IF(AND(E1447&gt;0,OR(AND(B1447&gt;=1,B1447&lt;=6),B1447=10)),1,0)</f>
        <v>1</v>
      </c>
      <c r="AC1447" s="55" t="n">
        <f aca="false">IF(AND(E1447&gt;0,B1447=10),1,0)</f>
        <v>0</v>
      </c>
      <c r="AD1447" s="0" t="str">
        <f aca="false">IF(AND(C1446=C1447,AA1446=AA1447-1),AB1446,"")</f>
        <v/>
      </c>
      <c r="AE1447" s="0" t="str">
        <f aca="false">IF(AND(C1446=C1447,AA1446=AA1447-1),AC1446,"")</f>
        <v/>
      </c>
      <c r="AF1447" s="0" t="str">
        <f aca="false">IF(AA1447=1,"",IF(AND(AB1447=1,AD1447&lt;&gt;1),1,0))</f>
        <v/>
      </c>
      <c r="AG1447" s="0" t="str">
        <f aca="false">IF(AA1447=1,"",IF(AND(AC1447=1,AE1447&lt;&gt;1),1,0))</f>
        <v/>
      </c>
      <c r="AH1447" s="60" t="str">
        <f aca="false">IF(AND(E1447&gt;0,AA1447&lt;2,NOT(AND(C1448=C1447,AA1448=AA1447+1))),INDEX(DATAS,AA1447+1),"")</f>
        <v/>
      </c>
      <c r="AI1447" s="60" t="str">
        <f aca="false">IF(AND(AC1447=1,AA1447&lt;2),IF(AND(C1448=C1447,AA1448=AA1447+1),IF(AC1448=1,"",INDEX(DATAS,AA1447+1)),INDEX(DATAS,AA1447+1)),"")</f>
        <v/>
      </c>
    </row>
    <row r="1448" customFormat="false" ht="15" hidden="false" customHeight="false" outlineLevel="0" collapsed="false">
      <c r="A1448" s="60" t="n">
        <v>46310</v>
      </c>
      <c r="B1448" s="0" t="n">
        <v>5</v>
      </c>
      <c r="C1448" s="0" t="n">
        <v>4625</v>
      </c>
      <c r="D1448" s="0" t="n">
        <v>199</v>
      </c>
      <c r="E1448" s="0" t="n">
        <v>2</v>
      </c>
      <c r="F1448" s="55" t="s">
        <v>630</v>
      </c>
      <c r="G1448" s="0" t="n">
        <v>44.7</v>
      </c>
      <c r="H1448" s="0" t="n">
        <v>44</v>
      </c>
      <c r="I1448" s="55" t="s">
        <v>177</v>
      </c>
      <c r="J1448" s="0" t="n">
        <v>199</v>
      </c>
      <c r="K1448" s="0" t="n">
        <v>65</v>
      </c>
      <c r="M1448" s="0" t="n">
        <v>404.03</v>
      </c>
      <c r="N1448" s="0" t="n">
        <v>59.32</v>
      </c>
      <c r="O1448" s="0" t="n">
        <v>29.35</v>
      </c>
      <c r="P1448" s="0" t="n">
        <v>5.98</v>
      </c>
      <c r="Q1448" s="0" t="n">
        <v>3.78</v>
      </c>
      <c r="T1448" s="0" t="n">
        <v>56.6</v>
      </c>
      <c r="U1448" s="0" t="n">
        <v>1303</v>
      </c>
      <c r="V1448" s="0" t="n">
        <v>3</v>
      </c>
      <c r="W1448" s="60" t="n">
        <v>46268</v>
      </c>
      <c r="X1448" s="55" t="n">
        <f aca="false">IF(I1448="Male",0,1)</f>
        <v>1</v>
      </c>
      <c r="Y1448" s="55" t="n">
        <f aca="false">IF(OR(I1448="DNB",I1448="Dry DNB"),1,0)</f>
        <v>0</v>
      </c>
      <c r="Z1448" s="55" t="n">
        <f aca="false">IF(ISNUMBER(W1448),A1448-W1448,"")</f>
        <v>42</v>
      </c>
      <c r="AA1448" s="55" t="n">
        <f aca="false">MATCH(A1448,DATAS,0)</f>
        <v>2</v>
      </c>
      <c r="AB1448" s="55" t="n">
        <f aca="false">IF(AND(E1448&gt;0,OR(AND(B1448&gt;=1,B1448&lt;=6),B1448=10)),1,0)</f>
        <v>1</v>
      </c>
      <c r="AC1448" s="55" t="n">
        <f aca="false">IF(AND(E1448&gt;0,B1448=10),1,0)</f>
        <v>0</v>
      </c>
      <c r="AD1448" s="55" t="n">
        <f aca="false">IF(AND(C1447=C1448,AA1447=AA1448-1),AB1447,"")</f>
        <v>1</v>
      </c>
      <c r="AE1448" s="55" t="n">
        <f aca="false">IF(AND(C1447=C1448,AA1447=AA1448-1),AC1447,"")</f>
        <v>0</v>
      </c>
      <c r="AF1448" s="55" t="n">
        <f aca="false">IF(AA1448=1,"",IF(AND(AB1448=1,AD1448&lt;&gt;1),1,0))</f>
        <v>0</v>
      </c>
      <c r="AG1448" s="55" t="n">
        <f aca="false">IF(AA1448=1,"",IF(AND(AC1448=1,AE1448&lt;&gt;1),1,0))</f>
        <v>0</v>
      </c>
      <c r="AH1448" s="60" t="str">
        <f aca="false">IF(AND(E1448&gt;0,AA1448&lt;2,NOT(AND(C1449=C1448,AA1449=AA1448+1))),INDEX(DATAS,AA1448+1),"")</f>
        <v/>
      </c>
      <c r="AI1448" s="60" t="str">
        <f aca="false">IF(AND(AC1448=1,AA1448&lt;2),IF(AND(C1449=C1448,AA1449=AA1448+1),IF(AC1449=1,"",INDEX(DATAS,AA1448+1)),INDEX(DATAS,AA1448+1)),"")</f>
        <v/>
      </c>
    </row>
    <row r="1449" customFormat="false" ht="15" hidden="false" customHeight="false" outlineLevel="0" collapsed="false">
      <c r="A1449" s="60" t="n">
        <v>46309</v>
      </c>
      <c r="B1449" s="0" t="n">
        <v>5</v>
      </c>
      <c r="C1449" s="0" t="n">
        <v>4626</v>
      </c>
      <c r="D1449" s="0" t="n">
        <v>294</v>
      </c>
      <c r="E1449" s="0" t="n">
        <v>2</v>
      </c>
      <c r="F1449" s="55" t="s">
        <v>630</v>
      </c>
      <c r="G1449" s="0" t="n">
        <v>32.3</v>
      </c>
      <c r="H1449" s="0" t="n">
        <v>30</v>
      </c>
      <c r="I1449" s="55" t="s">
        <v>157</v>
      </c>
      <c r="J1449" s="0" t="n">
        <v>98</v>
      </c>
      <c r="K1449" s="0" t="n">
        <v>63</v>
      </c>
      <c r="L1449" s="0" t="n">
        <v>196</v>
      </c>
      <c r="M1449" s="0" t="n">
        <v>-21.41</v>
      </c>
      <c r="N1449" s="0" t="n">
        <v>42.41</v>
      </c>
      <c r="O1449" s="0" t="n">
        <v>21.78</v>
      </c>
      <c r="P1449" s="0" t="n">
        <v>5.34</v>
      </c>
      <c r="Q1449" s="0" t="n">
        <v>4.05</v>
      </c>
      <c r="R1449" s="0" t="n">
        <v>5132</v>
      </c>
      <c r="S1449" s="0" t="n">
        <v>10375</v>
      </c>
      <c r="T1449" s="0" t="n">
        <v>54.45</v>
      </c>
      <c r="U1449" s="0" t="n">
        <v>1302</v>
      </c>
      <c r="V1449" s="0" t="n">
        <v>2</v>
      </c>
      <c r="W1449" s="60" t="n">
        <v>46114</v>
      </c>
      <c r="X1449" s="55" t="n">
        <f aca="false">IF(I1449="Male",0,1)</f>
        <v>1</v>
      </c>
      <c r="Y1449" s="55" t="n">
        <f aca="false">IF(OR(I1449="DNB",I1449="Dry DNB"),1,0)</f>
        <v>0</v>
      </c>
      <c r="Z1449" s="55" t="n">
        <f aca="false">IF(ISNUMBER(W1449),A1449-W1449,"")</f>
        <v>195</v>
      </c>
      <c r="AA1449" s="55" t="n">
        <f aca="false">MATCH(A1449,DATAS,0)</f>
        <v>1</v>
      </c>
      <c r="AB1449" s="55" t="n">
        <f aca="false">IF(AND(E1449&gt;0,OR(AND(B1449&gt;=1,B1449&lt;=6),B1449=10)),1,0)</f>
        <v>1</v>
      </c>
      <c r="AC1449" s="55" t="n">
        <f aca="false">IF(AND(E1449&gt;0,B1449=10),1,0)</f>
        <v>0</v>
      </c>
      <c r="AD1449" s="0" t="str">
        <f aca="false">IF(AND(C1448=C1449,AA1448=AA1449-1),AB1448,"")</f>
        <v/>
      </c>
      <c r="AE1449" s="0" t="str">
        <f aca="false">IF(AND(C1448=C1449,AA1448=AA1449-1),AC1448,"")</f>
        <v/>
      </c>
      <c r="AF1449" s="0" t="str">
        <f aca="false">IF(AA1449=1,"",IF(AND(AB1449=1,AD1449&lt;&gt;1),1,0))</f>
        <v/>
      </c>
      <c r="AG1449" s="0" t="str">
        <f aca="false">IF(AA1449=1,"",IF(AND(AC1449=1,AE1449&lt;&gt;1),1,0))</f>
        <v/>
      </c>
      <c r="AH1449" s="60" t="str">
        <f aca="false">IF(AND(E1449&gt;0,AA1449&lt;2,NOT(AND(C1450=C1449,AA1450=AA1449+1))),INDEX(DATAS,AA1449+1),"")</f>
        <v/>
      </c>
      <c r="AI1449" s="60" t="str">
        <f aca="false">IF(AND(AC1449=1,AA1449&lt;2),IF(AND(C1450=C1449,AA1450=AA1449+1),IF(AC1450=1,"",INDEX(DATAS,AA1449+1)),INDEX(DATAS,AA1449+1)),"")</f>
        <v/>
      </c>
    </row>
    <row r="1450" customFormat="false" ht="15" hidden="false" customHeight="false" outlineLevel="0" collapsed="false">
      <c r="A1450" s="60" t="n">
        <v>46310</v>
      </c>
      <c r="B1450" s="0" t="n">
        <v>5</v>
      </c>
      <c r="C1450" s="0" t="n">
        <v>4626</v>
      </c>
      <c r="D1450" s="0" t="n">
        <v>295</v>
      </c>
      <c r="E1450" s="0" t="n">
        <v>2</v>
      </c>
      <c r="F1450" s="55" t="s">
        <v>630</v>
      </c>
      <c r="G1450" s="0" t="n">
        <v>33.6</v>
      </c>
      <c r="H1450" s="0" t="n">
        <v>30</v>
      </c>
      <c r="I1450" s="55" t="s">
        <v>157</v>
      </c>
      <c r="J1450" s="0" t="n">
        <v>98</v>
      </c>
      <c r="K1450" s="0" t="n">
        <v>63</v>
      </c>
      <c r="L1450" s="0" t="n">
        <v>197</v>
      </c>
      <c r="M1450" s="0" t="n">
        <v>-21.41</v>
      </c>
      <c r="N1450" s="0" t="n">
        <v>42.41</v>
      </c>
      <c r="O1450" s="0" t="n">
        <v>21.78</v>
      </c>
      <c r="P1450" s="0" t="n">
        <v>5.34</v>
      </c>
      <c r="Q1450" s="0" t="n">
        <v>4.05</v>
      </c>
      <c r="T1450" s="0" t="n">
        <v>54.45</v>
      </c>
      <c r="U1450" s="0" t="n">
        <v>1303</v>
      </c>
      <c r="V1450" s="0" t="n">
        <v>2</v>
      </c>
      <c r="W1450" s="60" t="n">
        <v>46114</v>
      </c>
      <c r="X1450" s="55" t="n">
        <f aca="false">IF(I1450="Male",0,1)</f>
        <v>1</v>
      </c>
      <c r="Y1450" s="55" t="n">
        <f aca="false">IF(OR(I1450="DNB",I1450="Dry DNB"),1,0)</f>
        <v>0</v>
      </c>
      <c r="Z1450" s="55" t="n">
        <f aca="false">IF(ISNUMBER(W1450),A1450-W1450,"")</f>
        <v>196</v>
      </c>
      <c r="AA1450" s="55" t="n">
        <f aca="false">MATCH(A1450,DATAS,0)</f>
        <v>2</v>
      </c>
      <c r="AB1450" s="55" t="n">
        <f aca="false">IF(AND(E1450&gt;0,OR(AND(B1450&gt;=1,B1450&lt;=6),B1450=10)),1,0)</f>
        <v>1</v>
      </c>
      <c r="AC1450" s="55" t="n">
        <f aca="false">IF(AND(E1450&gt;0,B1450=10),1,0)</f>
        <v>0</v>
      </c>
      <c r="AD1450" s="55" t="n">
        <f aca="false">IF(AND(C1449=C1450,AA1449=AA1450-1),AB1449,"")</f>
        <v>1</v>
      </c>
      <c r="AE1450" s="55" t="n">
        <f aca="false">IF(AND(C1449=C1450,AA1449=AA1450-1),AC1449,"")</f>
        <v>0</v>
      </c>
      <c r="AF1450" s="55" t="n">
        <f aca="false">IF(AA1450=1,"",IF(AND(AB1450=1,AD1450&lt;&gt;1),1,0))</f>
        <v>0</v>
      </c>
      <c r="AG1450" s="55" t="n">
        <f aca="false">IF(AA1450=1,"",IF(AND(AC1450=1,AE1450&lt;&gt;1),1,0))</f>
        <v>0</v>
      </c>
      <c r="AH1450" s="60" t="str">
        <f aca="false">IF(AND(E1450&gt;0,AA1450&lt;2,NOT(AND(C1451=C1450,AA1451=AA1450+1))),INDEX(DATAS,AA1450+1),"")</f>
        <v/>
      </c>
      <c r="AI1450" s="60" t="str">
        <f aca="false">IF(AND(AC1450=1,AA1450&lt;2),IF(AND(C1451=C1450,AA1451=AA1450+1),IF(AC1451=1,"",INDEX(DATAS,AA1450+1)),INDEX(DATAS,AA1450+1)),"")</f>
        <v/>
      </c>
    </row>
    <row r="1451" customFormat="false" ht="15" hidden="false" customHeight="false" outlineLevel="0" collapsed="false">
      <c r="A1451" s="60" t="n">
        <v>46309</v>
      </c>
      <c r="B1451" s="0" t="n">
        <v>7</v>
      </c>
      <c r="C1451" s="0" t="n">
        <v>4627</v>
      </c>
      <c r="D1451" s="0" t="n">
        <v>291</v>
      </c>
      <c r="E1451" s="0" t="n">
        <v>2</v>
      </c>
      <c r="F1451" s="55" t="s">
        <v>631</v>
      </c>
      <c r="I1451" s="55" t="s">
        <v>162</v>
      </c>
      <c r="J1451" s="0" t="n">
        <v>68</v>
      </c>
      <c r="K1451" s="0" t="n">
        <v>68</v>
      </c>
      <c r="L1451" s="0" t="n">
        <v>238</v>
      </c>
      <c r="M1451" s="0" t="n">
        <v>229.95</v>
      </c>
      <c r="N1451" s="0" t="n">
        <v>35.6</v>
      </c>
      <c r="O1451" s="0" t="n">
        <v>23.4</v>
      </c>
      <c r="P1451" s="0" t="n">
        <v>4.71</v>
      </c>
      <c r="Q1451" s="0" t="n">
        <v>3.82</v>
      </c>
      <c r="R1451" s="0" t="n">
        <v>5091</v>
      </c>
      <c r="S1451" s="0" t="n">
        <v>9740</v>
      </c>
      <c r="T1451" s="0" t="n">
        <v>57.15</v>
      </c>
      <c r="U1451" s="0" t="n">
        <v>1301</v>
      </c>
      <c r="V1451" s="0" t="n">
        <v>1</v>
      </c>
      <c r="W1451" s="60" t="n">
        <v>46072</v>
      </c>
      <c r="X1451" s="55" t="n">
        <f aca="false">IF(I1451="Male",0,1)</f>
        <v>1</v>
      </c>
      <c r="Y1451" s="55" t="n">
        <f aca="false">IF(OR(I1451="DNB",I1451="Dry DNB"),1,0)</f>
        <v>0</v>
      </c>
      <c r="Z1451" s="55" t="n">
        <f aca="false">IF(ISNUMBER(W1451),A1451-W1451,"")</f>
        <v>237</v>
      </c>
      <c r="AA1451" s="55" t="n">
        <f aca="false">MATCH(A1451,DATAS,0)</f>
        <v>1</v>
      </c>
      <c r="AB1451" s="55" t="n">
        <f aca="false">IF(AND(E1451&gt;0,OR(AND(B1451&gt;=1,B1451&lt;=6),B1451=10)),1,0)</f>
        <v>0</v>
      </c>
      <c r="AC1451" s="55" t="n">
        <f aca="false">IF(AND(E1451&gt;0,B1451=10),1,0)</f>
        <v>0</v>
      </c>
      <c r="AD1451" s="0" t="str">
        <f aca="false">IF(AND(C1450=C1451,AA1450=AA1451-1),AB1450,"")</f>
        <v/>
      </c>
      <c r="AE1451" s="0" t="str">
        <f aca="false">IF(AND(C1450=C1451,AA1450=AA1451-1),AC1450,"")</f>
        <v/>
      </c>
      <c r="AF1451" s="0" t="str">
        <f aca="false">IF(AA1451=1,"",IF(AND(AB1451=1,AD1451&lt;&gt;1),1,0))</f>
        <v/>
      </c>
      <c r="AG1451" s="0" t="str">
        <f aca="false">IF(AA1451=1,"",IF(AND(AC1451=1,AE1451&lt;&gt;1),1,0))</f>
        <v/>
      </c>
      <c r="AH1451" s="60" t="str">
        <f aca="false">IF(AND(E1451&gt;0,AA1451&lt;2,NOT(AND(C1452=C1451,AA1452=AA1451+1))),INDEX(DATAS,AA1451+1),"")</f>
        <v/>
      </c>
      <c r="AI1451" s="60" t="str">
        <f aca="false">IF(AND(AC1451=1,AA1451&lt;2),IF(AND(C1452=C1451,AA1452=AA1451+1),IF(AC1452=1,"",INDEX(DATAS,AA1451+1)),INDEX(DATAS,AA1451+1)),"")</f>
        <v/>
      </c>
    </row>
    <row r="1452" customFormat="false" ht="15" hidden="false" customHeight="false" outlineLevel="0" collapsed="false">
      <c r="A1452" s="60" t="n">
        <v>46310</v>
      </c>
      <c r="B1452" s="0" t="n">
        <v>7</v>
      </c>
      <c r="C1452" s="0" t="n">
        <v>4627</v>
      </c>
      <c r="D1452" s="0" t="n">
        <v>291</v>
      </c>
      <c r="E1452" s="0" t="n">
        <v>2</v>
      </c>
      <c r="F1452" s="55" t="s">
        <v>631</v>
      </c>
      <c r="I1452" s="55" t="s">
        <v>162</v>
      </c>
      <c r="J1452" s="0" t="n">
        <v>68</v>
      </c>
      <c r="K1452" s="0" t="n">
        <v>68</v>
      </c>
      <c r="L1452" s="0" t="n">
        <v>239</v>
      </c>
      <c r="M1452" s="0" t="n">
        <v>229.95</v>
      </c>
      <c r="N1452" s="0" t="n">
        <v>35.6</v>
      </c>
      <c r="O1452" s="0" t="n">
        <v>23.4</v>
      </c>
      <c r="P1452" s="0" t="n">
        <v>4.71</v>
      </c>
      <c r="Q1452" s="0" t="n">
        <v>3.82</v>
      </c>
      <c r="T1452" s="0" t="n">
        <v>57.15</v>
      </c>
      <c r="U1452" s="0" t="n">
        <v>1302</v>
      </c>
      <c r="V1452" s="0" t="n">
        <v>1</v>
      </c>
      <c r="W1452" s="60" t="n">
        <v>46072</v>
      </c>
      <c r="X1452" s="55" t="n">
        <f aca="false">IF(I1452="Male",0,1)</f>
        <v>1</v>
      </c>
      <c r="Y1452" s="55" t="n">
        <f aca="false">IF(OR(I1452="DNB",I1452="Dry DNB"),1,0)</f>
        <v>0</v>
      </c>
      <c r="Z1452" s="55" t="n">
        <f aca="false">IF(ISNUMBER(W1452),A1452-W1452,"")</f>
        <v>238</v>
      </c>
      <c r="AA1452" s="55" t="n">
        <f aca="false">MATCH(A1452,DATAS,0)</f>
        <v>2</v>
      </c>
      <c r="AB1452" s="55" t="n">
        <f aca="false">IF(AND(E1452&gt;0,OR(AND(B1452&gt;=1,B1452&lt;=6),B1452=10)),1,0)</f>
        <v>0</v>
      </c>
      <c r="AC1452" s="55" t="n">
        <f aca="false">IF(AND(E1452&gt;0,B1452=10),1,0)</f>
        <v>0</v>
      </c>
      <c r="AD1452" s="55" t="n">
        <f aca="false">IF(AND(C1451=C1452,AA1451=AA1452-1),AB1451,"")</f>
        <v>0</v>
      </c>
      <c r="AE1452" s="55" t="n">
        <f aca="false">IF(AND(C1451=C1452,AA1451=AA1452-1),AC1451,"")</f>
        <v>0</v>
      </c>
      <c r="AF1452" s="55" t="n">
        <f aca="false">IF(AA1452=1,"",IF(AND(AB1452=1,AD1452&lt;&gt;1),1,0))</f>
        <v>0</v>
      </c>
      <c r="AG1452" s="55" t="n">
        <f aca="false">IF(AA1452=1,"",IF(AND(AC1452=1,AE1452&lt;&gt;1),1,0))</f>
        <v>0</v>
      </c>
      <c r="AH1452" s="60" t="str">
        <f aca="false">IF(AND(E1452&gt;0,AA1452&lt;2,NOT(AND(C1453=C1452,AA1453=AA1452+1))),INDEX(DATAS,AA1452+1),"")</f>
        <v/>
      </c>
      <c r="AI1452" s="60" t="str">
        <f aca="false">IF(AND(AC1452=1,AA1452&lt;2),IF(AND(C1453=C1452,AA1453=AA1452+1),IF(AC1453=1,"",INDEX(DATAS,AA1452+1)),INDEX(DATAS,AA1452+1)),"")</f>
        <v/>
      </c>
    </row>
    <row r="1453" customFormat="false" ht="15" hidden="false" customHeight="false" outlineLevel="0" collapsed="false">
      <c r="A1453" s="60" t="n">
        <v>46309</v>
      </c>
      <c r="B1453" s="0" t="n">
        <v>2</v>
      </c>
      <c r="C1453" s="0" t="n">
        <v>4628</v>
      </c>
      <c r="D1453" s="0" t="n">
        <v>252</v>
      </c>
      <c r="E1453" s="0" t="n">
        <v>2</v>
      </c>
      <c r="F1453" s="55" t="s">
        <v>631</v>
      </c>
      <c r="G1453" s="0" t="n">
        <v>48.8</v>
      </c>
      <c r="H1453" s="0" t="n">
        <v>47</v>
      </c>
      <c r="I1453" s="55" t="s">
        <v>187</v>
      </c>
      <c r="J1453" s="0" t="n">
        <v>252</v>
      </c>
      <c r="K1453" s="0" t="n">
        <v>63</v>
      </c>
      <c r="M1453" s="0" t="n">
        <v>839.92</v>
      </c>
      <c r="N1453" s="0" t="n">
        <v>42.63</v>
      </c>
      <c r="O1453" s="0" t="n">
        <v>27.42</v>
      </c>
      <c r="P1453" s="0" t="n">
        <v>4.5</v>
      </c>
      <c r="Q1453" s="0" t="n">
        <v>3.43</v>
      </c>
      <c r="R1453" s="0" t="n">
        <v>5341</v>
      </c>
      <c r="S1453" s="0" t="n">
        <v>10951</v>
      </c>
      <c r="T1453" s="0" t="n">
        <v>59.6</v>
      </c>
      <c r="U1453" s="0" t="n">
        <v>1301</v>
      </c>
      <c r="V1453" s="0" t="n">
        <v>5</v>
      </c>
      <c r="W1453" s="60" t="n">
        <v>46289</v>
      </c>
      <c r="X1453" s="55" t="n">
        <f aca="false">IF(I1453="Male",0,1)</f>
        <v>1</v>
      </c>
      <c r="Y1453" s="55" t="n">
        <f aca="false">IF(OR(I1453="DNB",I1453="Dry DNB"),1,0)</f>
        <v>0</v>
      </c>
      <c r="Z1453" s="55" t="n">
        <f aca="false">IF(ISNUMBER(W1453),A1453-W1453,"")</f>
        <v>20</v>
      </c>
      <c r="AA1453" s="55" t="n">
        <f aca="false">MATCH(A1453,DATAS,0)</f>
        <v>1</v>
      </c>
      <c r="AB1453" s="55" t="n">
        <f aca="false">IF(AND(E1453&gt;0,OR(AND(B1453&gt;=1,B1453&lt;=6),B1453=10)),1,0)</f>
        <v>1</v>
      </c>
      <c r="AC1453" s="55" t="n">
        <f aca="false">IF(AND(E1453&gt;0,B1453=10),1,0)</f>
        <v>0</v>
      </c>
      <c r="AD1453" s="0" t="str">
        <f aca="false">IF(AND(C1452=C1453,AA1452=AA1453-1),AB1452,"")</f>
        <v/>
      </c>
      <c r="AE1453" s="0" t="str">
        <f aca="false">IF(AND(C1452=C1453,AA1452=AA1453-1),AC1452,"")</f>
        <v/>
      </c>
      <c r="AF1453" s="0" t="str">
        <f aca="false">IF(AA1453=1,"",IF(AND(AB1453=1,AD1453&lt;&gt;1),1,0))</f>
        <v/>
      </c>
      <c r="AG1453" s="0" t="str">
        <f aca="false">IF(AA1453=1,"",IF(AND(AC1453=1,AE1453&lt;&gt;1),1,0))</f>
        <v/>
      </c>
      <c r="AH1453" s="60" t="str">
        <f aca="false">IF(AND(E1453&gt;0,AA1453&lt;2,NOT(AND(C1454=C1453,AA1454=AA1453+1))),INDEX(DATAS,AA1453+1),"")</f>
        <v/>
      </c>
      <c r="AI1453" s="60" t="str">
        <f aca="false">IF(AND(AC1453=1,AA1453&lt;2),IF(AND(C1454=C1453,AA1454=AA1453+1),IF(AC1454=1,"",INDEX(DATAS,AA1453+1)),INDEX(DATAS,AA1453+1)),"")</f>
        <v/>
      </c>
    </row>
    <row r="1454" customFormat="false" ht="15" hidden="false" customHeight="false" outlineLevel="0" collapsed="false">
      <c r="A1454" s="60" t="n">
        <v>46310</v>
      </c>
      <c r="B1454" s="0" t="n">
        <v>2</v>
      </c>
      <c r="C1454" s="0" t="n">
        <v>4628</v>
      </c>
      <c r="D1454" s="0" t="n">
        <v>253</v>
      </c>
      <c r="E1454" s="0" t="n">
        <v>2</v>
      </c>
      <c r="F1454" s="55" t="s">
        <v>631</v>
      </c>
      <c r="G1454" s="0" t="n">
        <v>46.3</v>
      </c>
      <c r="H1454" s="0" t="n">
        <v>47</v>
      </c>
      <c r="I1454" s="55" t="s">
        <v>187</v>
      </c>
      <c r="J1454" s="0" t="n">
        <v>253</v>
      </c>
      <c r="K1454" s="0" t="n">
        <v>63</v>
      </c>
      <c r="M1454" s="0" t="n">
        <v>839.92</v>
      </c>
      <c r="N1454" s="0" t="n">
        <v>42.63</v>
      </c>
      <c r="O1454" s="0" t="n">
        <v>27.42</v>
      </c>
      <c r="P1454" s="0" t="n">
        <v>4.5</v>
      </c>
      <c r="Q1454" s="0" t="n">
        <v>3.43</v>
      </c>
      <c r="T1454" s="0" t="n">
        <v>59.6</v>
      </c>
      <c r="U1454" s="0" t="n">
        <v>1302</v>
      </c>
      <c r="V1454" s="0" t="n">
        <v>5</v>
      </c>
      <c r="W1454" s="60" t="n">
        <v>46289</v>
      </c>
      <c r="X1454" s="55" t="n">
        <f aca="false">IF(I1454="Male",0,1)</f>
        <v>1</v>
      </c>
      <c r="Y1454" s="55" t="n">
        <f aca="false">IF(OR(I1454="DNB",I1454="Dry DNB"),1,0)</f>
        <v>0</v>
      </c>
      <c r="Z1454" s="55" t="n">
        <f aca="false">IF(ISNUMBER(W1454),A1454-W1454,"")</f>
        <v>21</v>
      </c>
      <c r="AA1454" s="55" t="n">
        <f aca="false">MATCH(A1454,DATAS,0)</f>
        <v>2</v>
      </c>
      <c r="AB1454" s="55" t="n">
        <f aca="false">IF(AND(E1454&gt;0,OR(AND(B1454&gt;=1,B1454&lt;=6),B1454=10)),1,0)</f>
        <v>1</v>
      </c>
      <c r="AC1454" s="55" t="n">
        <f aca="false">IF(AND(E1454&gt;0,B1454=10),1,0)</f>
        <v>0</v>
      </c>
      <c r="AD1454" s="55" t="n">
        <f aca="false">IF(AND(C1453=C1454,AA1453=AA1454-1),AB1453,"")</f>
        <v>1</v>
      </c>
      <c r="AE1454" s="55" t="n">
        <f aca="false">IF(AND(C1453=C1454,AA1453=AA1454-1),AC1453,"")</f>
        <v>0</v>
      </c>
      <c r="AF1454" s="55" t="n">
        <f aca="false">IF(AA1454=1,"",IF(AND(AB1454=1,AD1454&lt;&gt;1),1,0))</f>
        <v>0</v>
      </c>
      <c r="AG1454" s="55" t="n">
        <f aca="false">IF(AA1454=1,"",IF(AND(AC1454=1,AE1454&lt;&gt;1),1,0))</f>
        <v>0</v>
      </c>
      <c r="AH1454" s="60" t="str">
        <f aca="false">IF(AND(E1454&gt;0,AA1454&lt;2,NOT(AND(C1455=C1454,AA1455=AA1454+1))),INDEX(DATAS,AA1454+1),"")</f>
        <v/>
      </c>
      <c r="AI1454" s="60" t="str">
        <f aca="false">IF(AND(AC1454=1,AA1454&lt;2),IF(AND(C1455=C1454,AA1455=AA1454+1),IF(AC1455=1,"",INDEX(DATAS,AA1454+1)),INDEX(DATAS,AA1454+1)),"")</f>
        <v/>
      </c>
    </row>
    <row r="1455" customFormat="false" ht="15" hidden="false" customHeight="false" outlineLevel="0" collapsed="false">
      <c r="A1455" s="60" t="n">
        <v>46309</v>
      </c>
      <c r="B1455" s="0" t="n">
        <v>14</v>
      </c>
      <c r="C1455" s="0" t="n">
        <v>4630</v>
      </c>
      <c r="D1455" s="0" t="n">
        <v>275</v>
      </c>
      <c r="E1455" s="0" t="n">
        <v>2</v>
      </c>
      <c r="F1455" s="55" t="s">
        <v>632</v>
      </c>
      <c r="I1455" s="55" t="s">
        <v>162</v>
      </c>
      <c r="J1455" s="0" t="n">
        <v>66</v>
      </c>
      <c r="K1455" s="0" t="n">
        <v>73</v>
      </c>
      <c r="L1455" s="0" t="n">
        <v>266</v>
      </c>
      <c r="M1455" s="0" t="n">
        <v>376.51</v>
      </c>
      <c r="N1455" s="0" t="n">
        <v>6.45</v>
      </c>
      <c r="O1455" s="0" t="n">
        <v>10.47</v>
      </c>
      <c r="P1455" s="0" t="n">
        <v>4.46</v>
      </c>
      <c r="Q1455" s="0" t="n">
        <v>3.45</v>
      </c>
      <c r="R1455" s="0" t="n">
        <v>1812</v>
      </c>
      <c r="S1455" s="0" t="n">
        <v>4068</v>
      </c>
      <c r="T1455" s="0" t="n">
        <v>19.5</v>
      </c>
      <c r="U1455" s="0" t="n">
        <v>1295</v>
      </c>
      <c r="V1455" s="0" t="n">
        <v>1</v>
      </c>
      <c r="X1455" s="55" t="n">
        <f aca="false">IF(I1455="Male",0,1)</f>
        <v>1</v>
      </c>
      <c r="Y1455" s="55" t="n">
        <f aca="false">IF(OR(I1455="DNB",I1455="Dry DNB"),1,0)</f>
        <v>0</v>
      </c>
      <c r="Z1455" s="0" t="str">
        <f aca="false">IF(ISNUMBER(W1455),A1455-W1455,"")</f>
        <v/>
      </c>
      <c r="AA1455" s="55" t="n">
        <f aca="false">MATCH(A1455,DATAS,0)</f>
        <v>1</v>
      </c>
      <c r="AB1455" s="55" t="n">
        <f aca="false">IF(AND(E1455&gt;0,OR(AND(B1455&gt;=1,B1455&lt;=6),B1455=10)),1,0)</f>
        <v>0</v>
      </c>
      <c r="AC1455" s="55" t="n">
        <f aca="false">IF(AND(E1455&gt;0,B1455=10),1,0)</f>
        <v>0</v>
      </c>
      <c r="AD1455" s="0" t="str">
        <f aca="false">IF(AND(C1454=C1455,AA1454=AA1455-1),AB1454,"")</f>
        <v/>
      </c>
      <c r="AE1455" s="0" t="str">
        <f aca="false">IF(AND(C1454=C1455,AA1454=AA1455-1),AC1454,"")</f>
        <v/>
      </c>
      <c r="AF1455" s="0" t="str">
        <f aca="false">IF(AA1455=1,"",IF(AND(AB1455=1,AD1455&lt;&gt;1),1,0))</f>
        <v/>
      </c>
      <c r="AG1455" s="0" t="str">
        <f aca="false">IF(AA1455=1,"",IF(AND(AC1455=1,AE1455&lt;&gt;1),1,0))</f>
        <v/>
      </c>
      <c r="AH1455" s="60" t="str">
        <f aca="false">IF(AND(E1455&gt;0,AA1455&lt;2,NOT(AND(C1456=C1455,AA1456=AA1455+1))),INDEX(DATAS,AA1455+1),"")</f>
        <v/>
      </c>
      <c r="AI1455" s="60" t="str">
        <f aca="false">IF(AND(AC1455=1,AA1455&lt;2),IF(AND(C1456=C1455,AA1456=AA1455+1),IF(AC1456=1,"",INDEX(DATAS,AA1455+1)),INDEX(DATAS,AA1455+1)),"")</f>
        <v/>
      </c>
    </row>
    <row r="1456" customFormat="false" ht="15" hidden="false" customHeight="false" outlineLevel="0" collapsed="false">
      <c r="A1456" s="60" t="n">
        <v>46310</v>
      </c>
      <c r="B1456" s="0" t="n">
        <v>14</v>
      </c>
      <c r="C1456" s="0" t="n">
        <v>4630</v>
      </c>
      <c r="D1456" s="0" t="n">
        <v>275</v>
      </c>
      <c r="E1456" s="0" t="n">
        <v>2</v>
      </c>
      <c r="F1456" s="55" t="s">
        <v>632</v>
      </c>
      <c r="I1456" s="55" t="s">
        <v>162</v>
      </c>
      <c r="J1456" s="0" t="n">
        <v>66</v>
      </c>
      <c r="K1456" s="0" t="n">
        <v>73</v>
      </c>
      <c r="L1456" s="0" t="n">
        <v>267</v>
      </c>
      <c r="M1456" s="0" t="n">
        <v>376.51</v>
      </c>
      <c r="N1456" s="0" t="n">
        <v>6.45</v>
      </c>
      <c r="O1456" s="0" t="n">
        <v>10.47</v>
      </c>
      <c r="P1456" s="0" t="n">
        <v>4.46</v>
      </c>
      <c r="Q1456" s="0" t="n">
        <v>3.45</v>
      </c>
      <c r="T1456" s="0" t="n">
        <v>19.5</v>
      </c>
      <c r="U1456" s="0" t="n">
        <v>1296</v>
      </c>
      <c r="V1456" s="0" t="n">
        <v>1</v>
      </c>
      <c r="X1456" s="55" t="n">
        <f aca="false">IF(I1456="Male",0,1)</f>
        <v>1</v>
      </c>
      <c r="Y1456" s="55" t="n">
        <f aca="false">IF(OR(I1456="DNB",I1456="Dry DNB"),1,0)</f>
        <v>0</v>
      </c>
      <c r="Z1456" s="0" t="str">
        <f aca="false">IF(ISNUMBER(W1456),A1456-W1456,"")</f>
        <v/>
      </c>
      <c r="AA1456" s="55" t="n">
        <f aca="false">MATCH(A1456,DATAS,0)</f>
        <v>2</v>
      </c>
      <c r="AB1456" s="55" t="n">
        <f aca="false">IF(AND(E1456&gt;0,OR(AND(B1456&gt;=1,B1456&lt;=6),B1456=10)),1,0)</f>
        <v>0</v>
      </c>
      <c r="AC1456" s="55" t="n">
        <f aca="false">IF(AND(E1456&gt;0,B1456=10),1,0)</f>
        <v>0</v>
      </c>
      <c r="AD1456" s="55" t="n">
        <f aca="false">IF(AND(C1455=C1456,AA1455=AA1456-1),AB1455,"")</f>
        <v>0</v>
      </c>
      <c r="AE1456" s="55" t="n">
        <f aca="false">IF(AND(C1455=C1456,AA1455=AA1456-1),AC1455,"")</f>
        <v>0</v>
      </c>
      <c r="AF1456" s="55" t="n">
        <f aca="false">IF(AA1456=1,"",IF(AND(AB1456=1,AD1456&lt;&gt;1),1,0))</f>
        <v>0</v>
      </c>
      <c r="AG1456" s="55" t="n">
        <f aca="false">IF(AA1456=1,"",IF(AND(AC1456=1,AE1456&lt;&gt;1),1,0))</f>
        <v>0</v>
      </c>
      <c r="AH1456" s="60" t="str">
        <f aca="false">IF(AND(E1456&gt;0,AA1456&lt;2,NOT(AND(C1457=C1456,AA1457=AA1456+1))),INDEX(DATAS,AA1456+1),"")</f>
        <v/>
      </c>
      <c r="AI1456" s="60" t="str">
        <f aca="false">IF(AND(AC1456=1,AA1456&lt;2),IF(AND(C1457=C1456,AA1457=AA1456+1),IF(AC1457=1,"",INDEX(DATAS,AA1456+1)),INDEX(DATAS,AA1456+1)),"")</f>
        <v/>
      </c>
    </row>
    <row r="1457" customFormat="false" ht="15" hidden="false" customHeight="false" outlineLevel="0" collapsed="false">
      <c r="A1457" s="60" t="n">
        <v>46309</v>
      </c>
      <c r="B1457" s="0" t="n">
        <v>7</v>
      </c>
      <c r="C1457" s="0" t="n">
        <v>4631</v>
      </c>
      <c r="D1457" s="0" t="n">
        <v>260</v>
      </c>
      <c r="E1457" s="0" t="n">
        <v>2</v>
      </c>
      <c r="F1457" s="55" t="s">
        <v>633</v>
      </c>
      <c r="I1457" s="55" t="s">
        <v>162</v>
      </c>
      <c r="J1457" s="0" t="n">
        <v>153</v>
      </c>
      <c r="K1457" s="0" t="n">
        <v>86</v>
      </c>
      <c r="L1457" s="0" t="n">
        <v>129</v>
      </c>
      <c r="M1457" s="0" t="n">
        <v>1243.44</v>
      </c>
      <c r="N1457" s="0" t="n">
        <v>53.53</v>
      </c>
      <c r="O1457" s="0" t="n">
        <v>57.93</v>
      </c>
      <c r="P1457" s="0" t="n">
        <v>5.29</v>
      </c>
      <c r="Q1457" s="0" t="n">
        <v>4.67</v>
      </c>
      <c r="R1457" s="0" t="n">
        <v>3962</v>
      </c>
      <c r="S1457" s="0" t="n">
        <v>8435</v>
      </c>
      <c r="T1457" s="0" t="n">
        <v>42.35</v>
      </c>
      <c r="U1457" s="0" t="n">
        <v>1294</v>
      </c>
      <c r="V1457" s="0" t="n">
        <v>3</v>
      </c>
      <c r="W1457" s="60" t="n">
        <v>46181</v>
      </c>
      <c r="X1457" s="55" t="n">
        <f aca="false">IF(I1457="Male",0,1)</f>
        <v>1</v>
      </c>
      <c r="Y1457" s="55" t="n">
        <f aca="false">IF(OR(I1457="DNB",I1457="Dry DNB"),1,0)</f>
        <v>0</v>
      </c>
      <c r="Z1457" s="55" t="n">
        <f aca="false">IF(ISNUMBER(W1457),A1457-W1457,"")</f>
        <v>128</v>
      </c>
      <c r="AA1457" s="55" t="n">
        <f aca="false">MATCH(A1457,DATAS,0)</f>
        <v>1</v>
      </c>
      <c r="AB1457" s="55" t="n">
        <f aca="false">IF(AND(E1457&gt;0,OR(AND(B1457&gt;=1,B1457&lt;=6),B1457=10)),1,0)</f>
        <v>0</v>
      </c>
      <c r="AC1457" s="55" t="n">
        <f aca="false">IF(AND(E1457&gt;0,B1457=10),1,0)</f>
        <v>0</v>
      </c>
      <c r="AD1457" s="0" t="str">
        <f aca="false">IF(AND(C1456=C1457,AA1456=AA1457-1),AB1456,"")</f>
        <v/>
      </c>
      <c r="AE1457" s="0" t="str">
        <f aca="false">IF(AND(C1456=C1457,AA1456=AA1457-1),AC1456,"")</f>
        <v/>
      </c>
      <c r="AF1457" s="0" t="str">
        <f aca="false">IF(AA1457=1,"",IF(AND(AB1457=1,AD1457&lt;&gt;1),1,0))</f>
        <v/>
      </c>
      <c r="AG1457" s="0" t="str">
        <f aca="false">IF(AA1457=1,"",IF(AND(AC1457=1,AE1457&lt;&gt;1),1,0))</f>
        <v/>
      </c>
      <c r="AH1457" s="60" t="str">
        <f aca="false">IF(AND(E1457&gt;0,AA1457&lt;2,NOT(AND(C1458=C1457,AA1458=AA1457+1))),INDEX(DATAS,AA1457+1),"")</f>
        <v/>
      </c>
      <c r="AI1457" s="60" t="str">
        <f aca="false">IF(AND(AC1457=1,AA1457&lt;2),IF(AND(C1458=C1457,AA1458=AA1457+1),IF(AC1458=1,"",INDEX(DATAS,AA1457+1)),INDEX(DATAS,AA1457+1)),"")</f>
        <v/>
      </c>
    </row>
    <row r="1458" customFormat="false" ht="15" hidden="false" customHeight="false" outlineLevel="0" collapsed="false">
      <c r="A1458" s="60" t="n">
        <v>46310</v>
      </c>
      <c r="B1458" s="0" t="n">
        <v>7</v>
      </c>
      <c r="C1458" s="0" t="n">
        <v>4631</v>
      </c>
      <c r="D1458" s="0" t="n">
        <v>260</v>
      </c>
      <c r="E1458" s="0" t="n">
        <v>2</v>
      </c>
      <c r="F1458" s="55" t="s">
        <v>633</v>
      </c>
      <c r="I1458" s="55" t="s">
        <v>162</v>
      </c>
      <c r="J1458" s="0" t="n">
        <v>153</v>
      </c>
      <c r="K1458" s="0" t="n">
        <v>86</v>
      </c>
      <c r="L1458" s="0" t="n">
        <v>130</v>
      </c>
      <c r="M1458" s="0" t="n">
        <v>1243.44</v>
      </c>
      <c r="N1458" s="0" t="n">
        <v>53.53</v>
      </c>
      <c r="O1458" s="0" t="n">
        <v>57.93</v>
      </c>
      <c r="P1458" s="0" t="n">
        <v>5.29</v>
      </c>
      <c r="Q1458" s="0" t="n">
        <v>4.67</v>
      </c>
      <c r="T1458" s="0" t="n">
        <v>42.35</v>
      </c>
      <c r="U1458" s="0" t="n">
        <v>1295</v>
      </c>
      <c r="V1458" s="0" t="n">
        <v>3</v>
      </c>
      <c r="W1458" s="60" t="n">
        <v>46181</v>
      </c>
      <c r="X1458" s="55" t="n">
        <f aca="false">IF(I1458="Male",0,1)</f>
        <v>1</v>
      </c>
      <c r="Y1458" s="55" t="n">
        <f aca="false">IF(OR(I1458="DNB",I1458="Dry DNB"),1,0)</f>
        <v>0</v>
      </c>
      <c r="Z1458" s="55" t="n">
        <f aca="false">IF(ISNUMBER(W1458),A1458-W1458,"")</f>
        <v>129</v>
      </c>
      <c r="AA1458" s="55" t="n">
        <f aca="false">MATCH(A1458,DATAS,0)</f>
        <v>2</v>
      </c>
      <c r="AB1458" s="55" t="n">
        <f aca="false">IF(AND(E1458&gt;0,OR(AND(B1458&gt;=1,B1458&lt;=6),B1458=10)),1,0)</f>
        <v>0</v>
      </c>
      <c r="AC1458" s="55" t="n">
        <f aca="false">IF(AND(E1458&gt;0,B1458=10),1,0)</f>
        <v>0</v>
      </c>
      <c r="AD1458" s="55" t="n">
        <f aca="false">IF(AND(C1457=C1458,AA1457=AA1458-1),AB1457,"")</f>
        <v>0</v>
      </c>
      <c r="AE1458" s="55" t="n">
        <f aca="false">IF(AND(C1457=C1458,AA1457=AA1458-1),AC1457,"")</f>
        <v>0</v>
      </c>
      <c r="AF1458" s="55" t="n">
        <f aca="false">IF(AA1458=1,"",IF(AND(AB1458=1,AD1458&lt;&gt;1),1,0))</f>
        <v>0</v>
      </c>
      <c r="AG1458" s="55" t="n">
        <f aca="false">IF(AA1458=1,"",IF(AND(AC1458=1,AE1458&lt;&gt;1),1,0))</f>
        <v>0</v>
      </c>
      <c r="AH1458" s="60" t="str">
        <f aca="false">IF(AND(E1458&gt;0,AA1458&lt;2,NOT(AND(C1459=C1458,AA1459=AA1458+1))),INDEX(DATAS,AA1458+1),"")</f>
        <v/>
      </c>
      <c r="AI1458" s="60" t="str">
        <f aca="false">IF(AND(AC1458=1,AA1458&lt;2),IF(AND(C1459=C1458,AA1459=AA1458+1),IF(AC1459=1,"",INDEX(DATAS,AA1458+1)),INDEX(DATAS,AA1458+1)),"")</f>
        <v/>
      </c>
    </row>
    <row r="1459" customFormat="false" ht="15" hidden="false" customHeight="false" outlineLevel="0" collapsed="false">
      <c r="A1459" s="60" t="n">
        <v>46309</v>
      </c>
      <c r="B1459" s="0" t="n">
        <v>2</v>
      </c>
      <c r="C1459" s="0" t="n">
        <v>4634</v>
      </c>
      <c r="D1459" s="0" t="n">
        <v>287</v>
      </c>
      <c r="E1459" s="0" t="n">
        <v>2</v>
      </c>
      <c r="F1459" s="55" t="s">
        <v>634</v>
      </c>
      <c r="G1459" s="0" t="n">
        <v>46.5</v>
      </c>
      <c r="H1459" s="0" t="n">
        <v>47</v>
      </c>
      <c r="I1459" s="55" t="s">
        <v>157</v>
      </c>
      <c r="J1459" s="0" t="n">
        <v>211</v>
      </c>
      <c r="K1459" s="0" t="n">
        <v>63</v>
      </c>
      <c r="L1459" s="0" t="n">
        <v>76</v>
      </c>
      <c r="M1459" s="0" t="n">
        <v>1374.73</v>
      </c>
      <c r="N1459" s="0" t="n">
        <v>73.01</v>
      </c>
      <c r="O1459" s="0" t="n">
        <v>45.41</v>
      </c>
      <c r="P1459" s="0" t="n">
        <v>4.5</v>
      </c>
      <c r="Q1459" s="0" t="n">
        <v>3.91</v>
      </c>
      <c r="R1459" s="0" t="n">
        <v>6082</v>
      </c>
      <c r="S1459" s="0" t="n">
        <v>11336</v>
      </c>
      <c r="T1459" s="0" t="n">
        <v>66.45</v>
      </c>
      <c r="U1459" s="0" t="n">
        <v>1290</v>
      </c>
      <c r="V1459" s="0" t="n">
        <v>5</v>
      </c>
      <c r="W1459" s="60" t="n">
        <v>46234</v>
      </c>
      <c r="X1459" s="55" t="n">
        <f aca="false">IF(I1459="Male",0,1)</f>
        <v>1</v>
      </c>
      <c r="Y1459" s="55" t="n">
        <f aca="false">IF(OR(I1459="DNB",I1459="Dry DNB"),1,0)</f>
        <v>0</v>
      </c>
      <c r="Z1459" s="55" t="n">
        <f aca="false">IF(ISNUMBER(W1459),A1459-W1459,"")</f>
        <v>75</v>
      </c>
      <c r="AA1459" s="55" t="n">
        <f aca="false">MATCH(A1459,DATAS,0)</f>
        <v>1</v>
      </c>
      <c r="AB1459" s="55" t="n">
        <f aca="false">IF(AND(E1459&gt;0,OR(AND(B1459&gt;=1,B1459&lt;=6),B1459=10)),1,0)</f>
        <v>1</v>
      </c>
      <c r="AC1459" s="55" t="n">
        <f aca="false">IF(AND(E1459&gt;0,B1459=10),1,0)</f>
        <v>0</v>
      </c>
      <c r="AD1459" s="0" t="str">
        <f aca="false">IF(AND(C1458=C1459,AA1458=AA1459-1),AB1458,"")</f>
        <v/>
      </c>
      <c r="AE1459" s="0" t="str">
        <f aca="false">IF(AND(C1458=C1459,AA1458=AA1459-1),AC1458,"")</f>
        <v/>
      </c>
      <c r="AF1459" s="0" t="str">
        <f aca="false">IF(AA1459=1,"",IF(AND(AB1459=1,AD1459&lt;&gt;1),1,0))</f>
        <v/>
      </c>
      <c r="AG1459" s="0" t="str">
        <f aca="false">IF(AA1459=1,"",IF(AND(AC1459=1,AE1459&lt;&gt;1),1,0))</f>
        <v/>
      </c>
      <c r="AH1459" s="60" t="str">
        <f aca="false">IF(AND(E1459&gt;0,AA1459&lt;2,NOT(AND(C1460=C1459,AA1460=AA1459+1))),INDEX(DATAS,AA1459+1),"")</f>
        <v/>
      </c>
      <c r="AI1459" s="60" t="str">
        <f aca="false">IF(AND(AC1459=1,AA1459&lt;2),IF(AND(C1460=C1459,AA1460=AA1459+1),IF(AC1460=1,"",INDEX(DATAS,AA1459+1)),INDEX(DATAS,AA1459+1)),"")</f>
        <v/>
      </c>
    </row>
    <row r="1460" customFormat="false" ht="15" hidden="false" customHeight="false" outlineLevel="0" collapsed="false">
      <c r="A1460" s="60" t="n">
        <v>46310</v>
      </c>
      <c r="B1460" s="0" t="n">
        <v>2</v>
      </c>
      <c r="C1460" s="0" t="n">
        <v>4634</v>
      </c>
      <c r="D1460" s="0" t="n">
        <v>288</v>
      </c>
      <c r="E1460" s="0" t="n">
        <v>2</v>
      </c>
      <c r="F1460" s="55" t="s">
        <v>634</v>
      </c>
      <c r="G1460" s="0" t="n">
        <v>49.1</v>
      </c>
      <c r="H1460" s="0" t="n">
        <v>47</v>
      </c>
      <c r="I1460" s="55" t="s">
        <v>157</v>
      </c>
      <c r="J1460" s="0" t="n">
        <v>211</v>
      </c>
      <c r="K1460" s="0" t="n">
        <v>63</v>
      </c>
      <c r="L1460" s="0" t="n">
        <v>77</v>
      </c>
      <c r="M1460" s="0" t="n">
        <v>1374.73</v>
      </c>
      <c r="N1460" s="0" t="n">
        <v>73.01</v>
      </c>
      <c r="O1460" s="0" t="n">
        <v>45.41</v>
      </c>
      <c r="P1460" s="0" t="n">
        <v>4.5</v>
      </c>
      <c r="Q1460" s="0" t="n">
        <v>3.91</v>
      </c>
      <c r="T1460" s="0" t="n">
        <v>66.45</v>
      </c>
      <c r="U1460" s="0" t="n">
        <v>1291</v>
      </c>
      <c r="V1460" s="0" t="n">
        <v>5</v>
      </c>
      <c r="W1460" s="60" t="n">
        <v>46234</v>
      </c>
      <c r="X1460" s="55" t="n">
        <f aca="false">IF(I1460="Male",0,1)</f>
        <v>1</v>
      </c>
      <c r="Y1460" s="55" t="n">
        <f aca="false">IF(OR(I1460="DNB",I1460="Dry DNB"),1,0)</f>
        <v>0</v>
      </c>
      <c r="Z1460" s="55" t="n">
        <f aca="false">IF(ISNUMBER(W1460),A1460-W1460,"")</f>
        <v>76</v>
      </c>
      <c r="AA1460" s="55" t="n">
        <f aca="false">MATCH(A1460,DATAS,0)</f>
        <v>2</v>
      </c>
      <c r="AB1460" s="55" t="n">
        <f aca="false">IF(AND(E1460&gt;0,OR(AND(B1460&gt;=1,B1460&lt;=6),B1460=10)),1,0)</f>
        <v>1</v>
      </c>
      <c r="AC1460" s="55" t="n">
        <f aca="false">IF(AND(E1460&gt;0,B1460=10),1,0)</f>
        <v>0</v>
      </c>
      <c r="AD1460" s="55" t="n">
        <f aca="false">IF(AND(C1459=C1460,AA1459=AA1460-1),AB1459,"")</f>
        <v>1</v>
      </c>
      <c r="AE1460" s="55" t="n">
        <f aca="false">IF(AND(C1459=C1460,AA1459=AA1460-1),AC1459,"")</f>
        <v>0</v>
      </c>
      <c r="AF1460" s="55" t="n">
        <f aca="false">IF(AA1460=1,"",IF(AND(AB1460=1,AD1460&lt;&gt;1),1,0))</f>
        <v>0</v>
      </c>
      <c r="AG1460" s="55" t="n">
        <f aca="false">IF(AA1460=1,"",IF(AND(AC1460=1,AE1460&lt;&gt;1),1,0))</f>
        <v>0</v>
      </c>
      <c r="AH1460" s="60" t="str">
        <f aca="false">IF(AND(E1460&gt;0,AA1460&lt;2,NOT(AND(C1461=C1460,AA1461=AA1460+1))),INDEX(DATAS,AA1460+1),"")</f>
        <v/>
      </c>
      <c r="AI1460" s="60" t="str">
        <f aca="false">IF(AND(AC1460=1,AA1460&lt;2),IF(AND(C1461=C1460,AA1461=AA1460+1),IF(AC1461=1,"",INDEX(DATAS,AA1460+1)),INDEX(DATAS,AA1460+1)),"")</f>
        <v/>
      </c>
    </row>
    <row r="1461" customFormat="false" ht="15" hidden="false" customHeight="false" outlineLevel="0" collapsed="false">
      <c r="A1461" s="60" t="n">
        <v>46309</v>
      </c>
      <c r="B1461" s="0" t="n">
        <v>2</v>
      </c>
      <c r="C1461" s="0" t="n">
        <v>4636</v>
      </c>
      <c r="D1461" s="0" t="n">
        <v>241</v>
      </c>
      <c r="E1461" s="0" t="n">
        <v>2</v>
      </c>
      <c r="F1461" s="55" t="s">
        <v>635</v>
      </c>
      <c r="G1461" s="0" t="n">
        <v>54</v>
      </c>
      <c r="H1461" s="0" t="n">
        <v>51</v>
      </c>
      <c r="I1461" s="55" t="s">
        <v>187</v>
      </c>
      <c r="J1461" s="0" t="n">
        <v>241</v>
      </c>
      <c r="K1461" s="0" t="n">
        <v>66</v>
      </c>
      <c r="M1461" s="0" t="n">
        <v>1192.86</v>
      </c>
      <c r="N1461" s="0" t="n">
        <v>61.9</v>
      </c>
      <c r="O1461" s="0" t="n">
        <v>31.89</v>
      </c>
      <c r="P1461" s="0" t="n">
        <v>3.97</v>
      </c>
      <c r="Q1461" s="0" t="n">
        <v>3.37</v>
      </c>
      <c r="R1461" s="0" t="n">
        <v>4282</v>
      </c>
      <c r="S1461" s="0" t="n">
        <v>9898</v>
      </c>
      <c r="T1461" s="0" t="n">
        <v>47.2</v>
      </c>
      <c r="U1461" s="0" t="n">
        <v>1291</v>
      </c>
      <c r="V1461" s="0" t="n">
        <v>6</v>
      </c>
      <c r="W1461" s="60" t="n">
        <v>46296</v>
      </c>
      <c r="X1461" s="55" t="n">
        <f aca="false">IF(I1461="Male",0,1)</f>
        <v>1</v>
      </c>
      <c r="Y1461" s="55" t="n">
        <f aca="false">IF(OR(I1461="DNB",I1461="Dry DNB"),1,0)</f>
        <v>0</v>
      </c>
      <c r="Z1461" s="55" t="n">
        <f aca="false">IF(ISNUMBER(W1461),A1461-W1461,"")</f>
        <v>13</v>
      </c>
      <c r="AA1461" s="55" t="n">
        <f aca="false">MATCH(A1461,DATAS,0)</f>
        <v>1</v>
      </c>
      <c r="AB1461" s="55" t="n">
        <f aca="false">IF(AND(E1461&gt;0,OR(AND(B1461&gt;=1,B1461&lt;=6),B1461=10)),1,0)</f>
        <v>1</v>
      </c>
      <c r="AC1461" s="55" t="n">
        <f aca="false">IF(AND(E1461&gt;0,B1461=10),1,0)</f>
        <v>0</v>
      </c>
      <c r="AD1461" s="0" t="str">
        <f aca="false">IF(AND(C1460=C1461,AA1460=AA1461-1),AB1460,"")</f>
        <v/>
      </c>
      <c r="AE1461" s="0" t="str">
        <f aca="false">IF(AND(C1460=C1461,AA1460=AA1461-1),AC1460,"")</f>
        <v/>
      </c>
      <c r="AF1461" s="0" t="str">
        <f aca="false">IF(AA1461=1,"",IF(AND(AB1461=1,AD1461&lt;&gt;1),1,0))</f>
        <v/>
      </c>
      <c r="AG1461" s="0" t="str">
        <f aca="false">IF(AA1461=1,"",IF(AND(AC1461=1,AE1461&lt;&gt;1),1,0))</f>
        <v/>
      </c>
      <c r="AH1461" s="60" t="str">
        <f aca="false">IF(AND(E1461&gt;0,AA1461&lt;2,NOT(AND(C1462=C1461,AA1462=AA1461+1))),INDEX(DATAS,AA1461+1),"")</f>
        <v/>
      </c>
      <c r="AI1461" s="60" t="str">
        <f aca="false">IF(AND(AC1461=1,AA1461&lt;2),IF(AND(C1462=C1461,AA1462=AA1461+1),IF(AC1462=1,"",INDEX(DATAS,AA1461+1)),INDEX(DATAS,AA1461+1)),"")</f>
        <v/>
      </c>
    </row>
    <row r="1462" customFormat="false" ht="15" hidden="false" customHeight="false" outlineLevel="0" collapsed="false">
      <c r="A1462" s="60" t="n">
        <v>46310</v>
      </c>
      <c r="B1462" s="0" t="n">
        <v>2</v>
      </c>
      <c r="C1462" s="0" t="n">
        <v>4636</v>
      </c>
      <c r="D1462" s="0" t="n">
        <v>242</v>
      </c>
      <c r="E1462" s="0" t="n">
        <v>2</v>
      </c>
      <c r="F1462" s="55" t="s">
        <v>635</v>
      </c>
      <c r="G1462" s="0" t="n">
        <v>54.4</v>
      </c>
      <c r="H1462" s="0" t="n">
        <v>51</v>
      </c>
      <c r="I1462" s="55" t="s">
        <v>187</v>
      </c>
      <c r="J1462" s="0" t="n">
        <v>242</v>
      </c>
      <c r="K1462" s="0" t="n">
        <v>66</v>
      </c>
      <c r="M1462" s="0" t="n">
        <v>1192.86</v>
      </c>
      <c r="N1462" s="0" t="n">
        <v>61.9</v>
      </c>
      <c r="O1462" s="0" t="n">
        <v>31.89</v>
      </c>
      <c r="P1462" s="0" t="n">
        <v>3.97</v>
      </c>
      <c r="Q1462" s="0" t="n">
        <v>3.37</v>
      </c>
      <c r="T1462" s="0" t="n">
        <v>47.2</v>
      </c>
      <c r="U1462" s="0" t="n">
        <v>1292</v>
      </c>
      <c r="V1462" s="0" t="n">
        <v>6</v>
      </c>
      <c r="W1462" s="60" t="n">
        <v>46296</v>
      </c>
      <c r="X1462" s="55" t="n">
        <f aca="false">IF(I1462="Male",0,1)</f>
        <v>1</v>
      </c>
      <c r="Y1462" s="55" t="n">
        <f aca="false">IF(OR(I1462="DNB",I1462="Dry DNB"),1,0)</f>
        <v>0</v>
      </c>
      <c r="Z1462" s="55" t="n">
        <f aca="false">IF(ISNUMBER(W1462),A1462-W1462,"")</f>
        <v>14</v>
      </c>
      <c r="AA1462" s="55" t="n">
        <f aca="false">MATCH(A1462,DATAS,0)</f>
        <v>2</v>
      </c>
      <c r="AB1462" s="55" t="n">
        <f aca="false">IF(AND(E1462&gt;0,OR(AND(B1462&gt;=1,B1462&lt;=6),B1462=10)),1,0)</f>
        <v>1</v>
      </c>
      <c r="AC1462" s="55" t="n">
        <f aca="false">IF(AND(E1462&gt;0,B1462=10),1,0)</f>
        <v>0</v>
      </c>
      <c r="AD1462" s="55" t="n">
        <f aca="false">IF(AND(C1461=C1462,AA1461=AA1462-1),AB1461,"")</f>
        <v>1</v>
      </c>
      <c r="AE1462" s="55" t="n">
        <f aca="false">IF(AND(C1461=C1462,AA1461=AA1462-1),AC1461,"")</f>
        <v>0</v>
      </c>
      <c r="AF1462" s="55" t="n">
        <f aca="false">IF(AA1462=1,"",IF(AND(AB1462=1,AD1462&lt;&gt;1),1,0))</f>
        <v>0</v>
      </c>
      <c r="AG1462" s="55" t="n">
        <f aca="false">IF(AA1462=1,"",IF(AND(AC1462=1,AE1462&lt;&gt;1),1,0))</f>
        <v>0</v>
      </c>
      <c r="AH1462" s="60" t="str">
        <f aca="false">IF(AND(E1462&gt;0,AA1462&lt;2,NOT(AND(C1463=C1462,AA1463=AA1462+1))),INDEX(DATAS,AA1462+1),"")</f>
        <v/>
      </c>
      <c r="AI1462" s="60" t="str">
        <f aca="false">IF(AND(AC1462=1,AA1462&lt;2),IF(AND(C1463=C1462,AA1463=AA1462+1),IF(AC1463=1,"",INDEX(DATAS,AA1462+1)),INDEX(DATAS,AA1462+1)),"")</f>
        <v/>
      </c>
    </row>
    <row r="1463" customFormat="false" ht="15" hidden="false" customHeight="false" outlineLevel="0" collapsed="false">
      <c r="A1463" s="60" t="n">
        <v>46309</v>
      </c>
      <c r="B1463" s="0" t="n">
        <v>2</v>
      </c>
      <c r="C1463" s="0" t="n">
        <v>4637</v>
      </c>
      <c r="D1463" s="0" t="n">
        <v>133</v>
      </c>
      <c r="E1463" s="0" t="n">
        <v>2</v>
      </c>
      <c r="F1463" s="55" t="s">
        <v>634</v>
      </c>
      <c r="G1463" s="0" t="n">
        <v>49.1</v>
      </c>
      <c r="H1463" s="0" t="n">
        <v>53</v>
      </c>
      <c r="I1463" s="55" t="s">
        <v>157</v>
      </c>
      <c r="J1463" s="0" t="n">
        <v>67</v>
      </c>
      <c r="K1463" s="0" t="n">
        <v>67</v>
      </c>
      <c r="L1463" s="0" t="n">
        <v>66</v>
      </c>
      <c r="M1463" s="0" t="n">
        <v>1557.43</v>
      </c>
      <c r="N1463" s="0" t="n">
        <v>46.19</v>
      </c>
      <c r="O1463" s="0" t="n">
        <v>47.15</v>
      </c>
      <c r="P1463" s="0" t="n">
        <v>3.46</v>
      </c>
      <c r="Q1463" s="0" t="n">
        <v>3.39</v>
      </c>
      <c r="R1463" s="0" t="n">
        <v>5170</v>
      </c>
      <c r="S1463" s="0" t="n">
        <v>10581</v>
      </c>
      <c r="T1463" s="0" t="n">
        <v>49.35</v>
      </c>
      <c r="U1463" s="0" t="n">
        <v>1290</v>
      </c>
      <c r="V1463" s="0" t="n">
        <v>1</v>
      </c>
      <c r="W1463" s="60" t="n">
        <v>46244</v>
      </c>
      <c r="X1463" s="55" t="n">
        <f aca="false">IF(I1463="Male",0,1)</f>
        <v>1</v>
      </c>
      <c r="Y1463" s="55" t="n">
        <f aca="false">IF(OR(I1463="DNB",I1463="Dry DNB"),1,0)</f>
        <v>0</v>
      </c>
      <c r="Z1463" s="55" t="n">
        <f aca="false">IF(ISNUMBER(W1463),A1463-W1463,"")</f>
        <v>65</v>
      </c>
      <c r="AA1463" s="55" t="n">
        <f aca="false">MATCH(A1463,DATAS,0)</f>
        <v>1</v>
      </c>
      <c r="AB1463" s="55" t="n">
        <f aca="false">IF(AND(E1463&gt;0,OR(AND(B1463&gt;=1,B1463&lt;=6),B1463=10)),1,0)</f>
        <v>1</v>
      </c>
      <c r="AC1463" s="55" t="n">
        <f aca="false">IF(AND(E1463&gt;0,B1463=10),1,0)</f>
        <v>0</v>
      </c>
      <c r="AD1463" s="0" t="str">
        <f aca="false">IF(AND(C1462=C1463,AA1462=AA1463-1),AB1462,"")</f>
        <v/>
      </c>
      <c r="AE1463" s="0" t="str">
        <f aca="false">IF(AND(C1462=C1463,AA1462=AA1463-1),AC1462,"")</f>
        <v/>
      </c>
      <c r="AF1463" s="0" t="str">
        <f aca="false">IF(AA1463=1,"",IF(AND(AB1463=1,AD1463&lt;&gt;1),1,0))</f>
        <v/>
      </c>
      <c r="AG1463" s="0" t="str">
        <f aca="false">IF(AA1463=1,"",IF(AND(AC1463=1,AE1463&lt;&gt;1),1,0))</f>
        <v/>
      </c>
      <c r="AH1463" s="60" t="str">
        <f aca="false">IF(AND(E1463&gt;0,AA1463&lt;2,NOT(AND(C1464=C1463,AA1464=AA1463+1))),INDEX(DATAS,AA1463+1),"")</f>
        <v/>
      </c>
      <c r="AI1463" s="60" t="str">
        <f aca="false">IF(AND(AC1463=1,AA1463&lt;2),IF(AND(C1464=C1463,AA1464=AA1463+1),IF(AC1464=1,"",INDEX(DATAS,AA1463+1)),INDEX(DATAS,AA1463+1)),"")</f>
        <v/>
      </c>
    </row>
    <row r="1464" customFormat="false" ht="15" hidden="false" customHeight="false" outlineLevel="0" collapsed="false">
      <c r="A1464" s="60" t="n">
        <v>46310</v>
      </c>
      <c r="B1464" s="0" t="n">
        <v>2</v>
      </c>
      <c r="C1464" s="0" t="n">
        <v>4637</v>
      </c>
      <c r="D1464" s="0" t="n">
        <v>134</v>
      </c>
      <c r="E1464" s="0" t="n">
        <v>2</v>
      </c>
      <c r="F1464" s="55" t="s">
        <v>634</v>
      </c>
      <c r="G1464" s="0" t="n">
        <v>53.5</v>
      </c>
      <c r="H1464" s="0" t="n">
        <v>53</v>
      </c>
      <c r="I1464" s="55" t="s">
        <v>157</v>
      </c>
      <c r="J1464" s="0" t="n">
        <v>67</v>
      </c>
      <c r="K1464" s="0" t="n">
        <v>67</v>
      </c>
      <c r="L1464" s="0" t="n">
        <v>67</v>
      </c>
      <c r="M1464" s="0" t="n">
        <v>1557.43</v>
      </c>
      <c r="N1464" s="0" t="n">
        <v>46.19</v>
      </c>
      <c r="O1464" s="0" t="n">
        <v>47.15</v>
      </c>
      <c r="P1464" s="0" t="n">
        <v>3.46</v>
      </c>
      <c r="Q1464" s="0" t="n">
        <v>3.39</v>
      </c>
      <c r="T1464" s="0" t="n">
        <v>49.35</v>
      </c>
      <c r="U1464" s="0" t="n">
        <v>1291</v>
      </c>
      <c r="V1464" s="0" t="n">
        <v>1</v>
      </c>
      <c r="W1464" s="60" t="n">
        <v>46244</v>
      </c>
      <c r="X1464" s="55" t="n">
        <f aca="false">IF(I1464="Male",0,1)</f>
        <v>1</v>
      </c>
      <c r="Y1464" s="55" t="n">
        <f aca="false">IF(OR(I1464="DNB",I1464="Dry DNB"),1,0)</f>
        <v>0</v>
      </c>
      <c r="Z1464" s="55" t="n">
        <f aca="false">IF(ISNUMBER(W1464),A1464-W1464,"")</f>
        <v>66</v>
      </c>
      <c r="AA1464" s="55" t="n">
        <f aca="false">MATCH(A1464,DATAS,0)</f>
        <v>2</v>
      </c>
      <c r="AB1464" s="55" t="n">
        <f aca="false">IF(AND(E1464&gt;0,OR(AND(B1464&gt;=1,B1464&lt;=6),B1464=10)),1,0)</f>
        <v>1</v>
      </c>
      <c r="AC1464" s="55" t="n">
        <f aca="false">IF(AND(E1464&gt;0,B1464=10),1,0)</f>
        <v>0</v>
      </c>
      <c r="AD1464" s="55" t="n">
        <f aca="false">IF(AND(C1463=C1464,AA1463=AA1464-1),AB1463,"")</f>
        <v>1</v>
      </c>
      <c r="AE1464" s="55" t="n">
        <f aca="false">IF(AND(C1463=C1464,AA1463=AA1464-1),AC1463,"")</f>
        <v>0</v>
      </c>
      <c r="AF1464" s="55" t="n">
        <f aca="false">IF(AA1464=1,"",IF(AND(AB1464=1,AD1464&lt;&gt;1),1,0))</f>
        <v>0</v>
      </c>
      <c r="AG1464" s="55" t="n">
        <f aca="false">IF(AA1464=1,"",IF(AND(AC1464=1,AE1464&lt;&gt;1),1,0))</f>
        <v>0</v>
      </c>
      <c r="AH1464" s="60" t="str">
        <f aca="false">IF(AND(E1464&gt;0,AA1464&lt;2,NOT(AND(C1465=C1464,AA1465=AA1464+1))),INDEX(DATAS,AA1464+1),"")</f>
        <v/>
      </c>
      <c r="AI1464" s="60" t="str">
        <f aca="false">IF(AND(AC1464=1,AA1464&lt;2),IF(AND(C1465=C1464,AA1465=AA1464+1),IF(AC1465=1,"",INDEX(DATAS,AA1464+1)),INDEX(DATAS,AA1464+1)),"")</f>
        <v/>
      </c>
    </row>
    <row r="1465" customFormat="false" ht="15" hidden="false" customHeight="false" outlineLevel="0" collapsed="false">
      <c r="A1465" s="60" t="n">
        <v>46309</v>
      </c>
      <c r="B1465" s="0" t="n">
        <v>2</v>
      </c>
      <c r="C1465" s="0" t="n">
        <v>4638</v>
      </c>
      <c r="D1465" s="0" t="n">
        <v>288</v>
      </c>
      <c r="E1465" s="0" t="n">
        <v>2</v>
      </c>
      <c r="F1465" s="55" t="s">
        <v>636</v>
      </c>
      <c r="G1465" s="0" t="n">
        <v>47.7</v>
      </c>
      <c r="H1465" s="0" t="n">
        <v>46</v>
      </c>
      <c r="I1465" s="55" t="s">
        <v>157</v>
      </c>
      <c r="J1465" s="0" t="n">
        <v>134</v>
      </c>
      <c r="K1465" s="0" t="n">
        <v>64</v>
      </c>
      <c r="L1465" s="0" t="n">
        <v>154</v>
      </c>
      <c r="M1465" s="0" t="n">
        <v>240.3</v>
      </c>
      <c r="N1465" s="0" t="n">
        <v>43.67</v>
      </c>
      <c r="O1465" s="0" t="n">
        <v>31.24</v>
      </c>
      <c r="P1465" s="0" t="n">
        <v>3.1</v>
      </c>
      <c r="Q1465" s="0" t="n">
        <v>4.06</v>
      </c>
      <c r="R1465" s="0" t="n">
        <v>5809</v>
      </c>
      <c r="S1465" s="0" t="n">
        <v>11123</v>
      </c>
      <c r="T1465" s="0" t="n">
        <v>62.75</v>
      </c>
      <c r="U1465" s="0" t="n">
        <v>1289</v>
      </c>
      <c r="V1465" s="0" t="n">
        <v>3</v>
      </c>
      <c r="W1465" s="60" t="n">
        <v>46156</v>
      </c>
      <c r="X1465" s="55" t="n">
        <f aca="false">IF(I1465="Male",0,1)</f>
        <v>1</v>
      </c>
      <c r="Y1465" s="55" t="n">
        <f aca="false">IF(OR(I1465="DNB",I1465="Dry DNB"),1,0)</f>
        <v>0</v>
      </c>
      <c r="Z1465" s="55" t="n">
        <f aca="false">IF(ISNUMBER(W1465),A1465-W1465,"")</f>
        <v>153</v>
      </c>
      <c r="AA1465" s="55" t="n">
        <f aca="false">MATCH(A1465,DATAS,0)</f>
        <v>1</v>
      </c>
      <c r="AB1465" s="55" t="n">
        <f aca="false">IF(AND(E1465&gt;0,OR(AND(B1465&gt;=1,B1465&lt;=6),B1465=10)),1,0)</f>
        <v>1</v>
      </c>
      <c r="AC1465" s="55" t="n">
        <f aca="false">IF(AND(E1465&gt;0,B1465=10),1,0)</f>
        <v>0</v>
      </c>
      <c r="AD1465" s="0" t="str">
        <f aca="false">IF(AND(C1464=C1465,AA1464=AA1465-1),AB1464,"")</f>
        <v/>
      </c>
      <c r="AE1465" s="0" t="str">
        <f aca="false">IF(AND(C1464=C1465,AA1464=AA1465-1),AC1464,"")</f>
        <v/>
      </c>
      <c r="AF1465" s="0" t="str">
        <f aca="false">IF(AA1465=1,"",IF(AND(AB1465=1,AD1465&lt;&gt;1),1,0))</f>
        <v/>
      </c>
      <c r="AG1465" s="0" t="str">
        <f aca="false">IF(AA1465=1,"",IF(AND(AC1465=1,AE1465&lt;&gt;1),1,0))</f>
        <v/>
      </c>
      <c r="AH1465" s="60" t="str">
        <f aca="false">IF(AND(E1465&gt;0,AA1465&lt;2,NOT(AND(C1466=C1465,AA1466=AA1465+1))),INDEX(DATAS,AA1465+1),"")</f>
        <v/>
      </c>
      <c r="AI1465" s="60" t="str">
        <f aca="false">IF(AND(AC1465=1,AA1465&lt;2),IF(AND(C1466=C1465,AA1466=AA1465+1),IF(AC1466=1,"",INDEX(DATAS,AA1465+1)),INDEX(DATAS,AA1465+1)),"")</f>
        <v/>
      </c>
    </row>
    <row r="1466" customFormat="false" ht="15" hidden="false" customHeight="false" outlineLevel="0" collapsed="false">
      <c r="A1466" s="60" t="n">
        <v>46310</v>
      </c>
      <c r="B1466" s="0" t="n">
        <v>2</v>
      </c>
      <c r="C1466" s="0" t="n">
        <v>4638</v>
      </c>
      <c r="D1466" s="0" t="n">
        <v>289</v>
      </c>
      <c r="E1466" s="0" t="n">
        <v>2</v>
      </c>
      <c r="F1466" s="55" t="s">
        <v>636</v>
      </c>
      <c r="G1466" s="0" t="n">
        <v>51.6</v>
      </c>
      <c r="H1466" s="0" t="n">
        <v>46</v>
      </c>
      <c r="I1466" s="55" t="s">
        <v>157</v>
      </c>
      <c r="J1466" s="0" t="n">
        <v>134</v>
      </c>
      <c r="K1466" s="0" t="n">
        <v>64</v>
      </c>
      <c r="L1466" s="0" t="n">
        <v>155</v>
      </c>
      <c r="M1466" s="0" t="n">
        <v>240.3</v>
      </c>
      <c r="N1466" s="0" t="n">
        <v>43.67</v>
      </c>
      <c r="O1466" s="0" t="n">
        <v>31.24</v>
      </c>
      <c r="P1466" s="0" t="n">
        <v>3.1</v>
      </c>
      <c r="Q1466" s="0" t="n">
        <v>4.06</v>
      </c>
      <c r="T1466" s="0" t="n">
        <v>62.75</v>
      </c>
      <c r="U1466" s="0" t="n">
        <v>1290</v>
      </c>
      <c r="V1466" s="0" t="n">
        <v>3</v>
      </c>
      <c r="W1466" s="60" t="n">
        <v>46156</v>
      </c>
      <c r="X1466" s="55" t="n">
        <f aca="false">IF(I1466="Male",0,1)</f>
        <v>1</v>
      </c>
      <c r="Y1466" s="55" t="n">
        <f aca="false">IF(OR(I1466="DNB",I1466="Dry DNB"),1,0)</f>
        <v>0</v>
      </c>
      <c r="Z1466" s="55" t="n">
        <f aca="false">IF(ISNUMBER(W1466),A1466-W1466,"")</f>
        <v>154</v>
      </c>
      <c r="AA1466" s="55" t="n">
        <f aca="false">MATCH(A1466,DATAS,0)</f>
        <v>2</v>
      </c>
      <c r="AB1466" s="55" t="n">
        <f aca="false">IF(AND(E1466&gt;0,OR(AND(B1466&gt;=1,B1466&lt;=6),B1466=10)),1,0)</f>
        <v>1</v>
      </c>
      <c r="AC1466" s="55" t="n">
        <f aca="false">IF(AND(E1466&gt;0,B1466=10),1,0)</f>
        <v>0</v>
      </c>
      <c r="AD1466" s="55" t="n">
        <f aca="false">IF(AND(C1465=C1466,AA1465=AA1466-1),AB1465,"")</f>
        <v>1</v>
      </c>
      <c r="AE1466" s="55" t="n">
        <f aca="false">IF(AND(C1465=C1466,AA1465=AA1466-1),AC1465,"")</f>
        <v>0</v>
      </c>
      <c r="AF1466" s="55" t="n">
        <f aca="false">IF(AA1466=1,"",IF(AND(AB1466=1,AD1466&lt;&gt;1),1,0))</f>
        <v>0</v>
      </c>
      <c r="AG1466" s="55" t="n">
        <f aca="false">IF(AA1466=1,"",IF(AND(AC1466=1,AE1466&lt;&gt;1),1,0))</f>
        <v>0</v>
      </c>
      <c r="AH1466" s="60" t="str">
        <f aca="false">IF(AND(E1466&gt;0,AA1466&lt;2,NOT(AND(C1467=C1466,AA1467=AA1466+1))),INDEX(DATAS,AA1466+1),"")</f>
        <v/>
      </c>
      <c r="AI1466" s="60" t="str">
        <f aca="false">IF(AND(AC1466=1,AA1466&lt;2),IF(AND(C1467=C1466,AA1467=AA1466+1),IF(AC1467=1,"",INDEX(DATAS,AA1466+1)),INDEX(DATAS,AA1466+1)),"")</f>
        <v/>
      </c>
    </row>
    <row r="1467" customFormat="false" ht="15" hidden="false" customHeight="false" outlineLevel="0" collapsed="false">
      <c r="A1467" s="60" t="n">
        <v>46309</v>
      </c>
      <c r="B1467" s="0" t="n">
        <v>3</v>
      </c>
      <c r="C1467" s="0" t="n">
        <v>4639</v>
      </c>
      <c r="D1467" s="0" t="n">
        <v>198</v>
      </c>
      <c r="E1467" s="0" t="n">
        <v>2</v>
      </c>
      <c r="F1467" s="55" t="s">
        <v>636</v>
      </c>
      <c r="G1467" s="0" t="n">
        <v>39.5</v>
      </c>
      <c r="H1467" s="0" t="n">
        <v>44</v>
      </c>
      <c r="I1467" s="55" t="s">
        <v>187</v>
      </c>
      <c r="J1467" s="0" t="n">
        <v>198</v>
      </c>
      <c r="K1467" s="0" t="n">
        <v>65</v>
      </c>
      <c r="M1467" s="0" t="n">
        <v>824.99</v>
      </c>
      <c r="N1467" s="0" t="n">
        <v>46.32</v>
      </c>
      <c r="O1467" s="0" t="n">
        <v>32.81</v>
      </c>
      <c r="P1467" s="0" t="n">
        <v>3.29</v>
      </c>
      <c r="Q1467" s="0" t="n">
        <v>3.46</v>
      </c>
      <c r="R1467" s="0" t="n">
        <v>5521</v>
      </c>
      <c r="S1467" s="0" t="n">
        <v>10970</v>
      </c>
      <c r="T1467" s="0" t="n">
        <v>63.4</v>
      </c>
      <c r="U1467" s="0" t="n">
        <v>1289</v>
      </c>
      <c r="V1467" s="0" t="n">
        <v>4</v>
      </c>
      <c r="W1467" s="60" t="n">
        <v>46282</v>
      </c>
      <c r="X1467" s="55" t="n">
        <f aca="false">IF(I1467="Male",0,1)</f>
        <v>1</v>
      </c>
      <c r="Y1467" s="55" t="n">
        <f aca="false">IF(OR(I1467="DNB",I1467="Dry DNB"),1,0)</f>
        <v>0</v>
      </c>
      <c r="Z1467" s="55" t="n">
        <f aca="false">IF(ISNUMBER(W1467),A1467-W1467,"")</f>
        <v>27</v>
      </c>
      <c r="AA1467" s="55" t="n">
        <f aca="false">MATCH(A1467,DATAS,0)</f>
        <v>1</v>
      </c>
      <c r="AB1467" s="55" t="n">
        <f aca="false">IF(AND(E1467&gt;0,OR(AND(B1467&gt;=1,B1467&lt;=6),B1467=10)),1,0)</f>
        <v>1</v>
      </c>
      <c r="AC1467" s="55" t="n">
        <f aca="false">IF(AND(E1467&gt;0,B1467=10),1,0)</f>
        <v>0</v>
      </c>
      <c r="AD1467" s="0" t="str">
        <f aca="false">IF(AND(C1466=C1467,AA1466=AA1467-1),AB1466,"")</f>
        <v/>
      </c>
      <c r="AE1467" s="0" t="str">
        <f aca="false">IF(AND(C1466=C1467,AA1466=AA1467-1),AC1466,"")</f>
        <v/>
      </c>
      <c r="AF1467" s="0" t="str">
        <f aca="false">IF(AA1467=1,"",IF(AND(AB1467=1,AD1467&lt;&gt;1),1,0))</f>
        <v/>
      </c>
      <c r="AG1467" s="0" t="str">
        <f aca="false">IF(AA1467=1,"",IF(AND(AC1467=1,AE1467&lt;&gt;1),1,0))</f>
        <v/>
      </c>
      <c r="AH1467" s="60" t="str">
        <f aca="false">IF(AND(E1467&gt;0,AA1467&lt;2,NOT(AND(C1468=C1467,AA1468=AA1467+1))),INDEX(DATAS,AA1467+1),"")</f>
        <v/>
      </c>
      <c r="AI1467" s="60" t="str">
        <f aca="false">IF(AND(AC1467=1,AA1467&lt;2),IF(AND(C1468=C1467,AA1468=AA1467+1),IF(AC1468=1,"",INDEX(DATAS,AA1467+1)),INDEX(DATAS,AA1467+1)),"")</f>
        <v/>
      </c>
    </row>
    <row r="1468" customFormat="false" ht="15" hidden="false" customHeight="false" outlineLevel="0" collapsed="false">
      <c r="A1468" s="60" t="n">
        <v>46310</v>
      </c>
      <c r="B1468" s="0" t="n">
        <v>3</v>
      </c>
      <c r="C1468" s="0" t="n">
        <v>4639</v>
      </c>
      <c r="D1468" s="0" t="n">
        <v>199</v>
      </c>
      <c r="E1468" s="0" t="n">
        <v>2</v>
      </c>
      <c r="F1468" s="55" t="s">
        <v>636</v>
      </c>
      <c r="G1468" s="0" t="n">
        <v>45.6</v>
      </c>
      <c r="H1468" s="0" t="n">
        <v>43</v>
      </c>
      <c r="I1468" s="55" t="s">
        <v>187</v>
      </c>
      <c r="J1468" s="0" t="n">
        <v>199</v>
      </c>
      <c r="K1468" s="0" t="n">
        <v>65</v>
      </c>
      <c r="M1468" s="0" t="n">
        <v>824.99</v>
      </c>
      <c r="N1468" s="0" t="n">
        <v>46.32</v>
      </c>
      <c r="O1468" s="0" t="n">
        <v>32.81</v>
      </c>
      <c r="P1468" s="0" t="n">
        <v>3.29</v>
      </c>
      <c r="Q1468" s="0" t="n">
        <v>3.46</v>
      </c>
      <c r="T1468" s="0" t="n">
        <v>63.4</v>
      </c>
      <c r="U1468" s="0" t="n">
        <v>1290</v>
      </c>
      <c r="V1468" s="0" t="n">
        <v>4</v>
      </c>
      <c r="W1468" s="60" t="n">
        <v>46282</v>
      </c>
      <c r="X1468" s="55" t="n">
        <f aca="false">IF(I1468="Male",0,1)</f>
        <v>1</v>
      </c>
      <c r="Y1468" s="55" t="n">
        <f aca="false">IF(OR(I1468="DNB",I1468="Dry DNB"),1,0)</f>
        <v>0</v>
      </c>
      <c r="Z1468" s="55" t="n">
        <f aca="false">IF(ISNUMBER(W1468),A1468-W1468,"")</f>
        <v>28</v>
      </c>
      <c r="AA1468" s="55" t="n">
        <f aca="false">MATCH(A1468,DATAS,0)</f>
        <v>2</v>
      </c>
      <c r="AB1468" s="55" t="n">
        <f aca="false">IF(AND(E1468&gt;0,OR(AND(B1468&gt;=1,B1468&lt;=6),B1468=10)),1,0)</f>
        <v>1</v>
      </c>
      <c r="AC1468" s="55" t="n">
        <f aca="false">IF(AND(E1468&gt;0,B1468=10),1,0)</f>
        <v>0</v>
      </c>
      <c r="AD1468" s="55" t="n">
        <f aca="false">IF(AND(C1467=C1468,AA1467=AA1468-1),AB1467,"")</f>
        <v>1</v>
      </c>
      <c r="AE1468" s="55" t="n">
        <f aca="false">IF(AND(C1467=C1468,AA1467=AA1468-1),AC1467,"")</f>
        <v>0</v>
      </c>
      <c r="AF1468" s="55" t="n">
        <f aca="false">IF(AA1468=1,"",IF(AND(AB1468=1,AD1468&lt;&gt;1),1,0))</f>
        <v>0</v>
      </c>
      <c r="AG1468" s="55" t="n">
        <f aca="false">IF(AA1468=1,"",IF(AND(AC1468=1,AE1468&lt;&gt;1),1,0))</f>
        <v>0</v>
      </c>
      <c r="AH1468" s="60" t="str">
        <f aca="false">IF(AND(E1468&gt;0,AA1468&lt;2,NOT(AND(C1469=C1468,AA1469=AA1468+1))),INDEX(DATAS,AA1468+1),"")</f>
        <v/>
      </c>
      <c r="AI1468" s="60" t="str">
        <f aca="false">IF(AND(AC1468=1,AA1468&lt;2),IF(AND(C1469=C1468,AA1469=AA1468+1),IF(AC1469=1,"",INDEX(DATAS,AA1468+1)),INDEX(DATAS,AA1468+1)),"")</f>
        <v/>
      </c>
    </row>
    <row r="1469" customFormat="false" ht="15" hidden="false" customHeight="false" outlineLevel="0" collapsed="false">
      <c r="A1469" s="60" t="n">
        <v>46309</v>
      </c>
      <c r="B1469" s="0" t="n">
        <v>5</v>
      </c>
      <c r="C1469" s="0" t="n">
        <v>4640</v>
      </c>
      <c r="D1469" s="0" t="n">
        <v>270</v>
      </c>
      <c r="E1469" s="0" t="n">
        <v>2</v>
      </c>
      <c r="F1469" s="55" t="s">
        <v>636</v>
      </c>
      <c r="G1469" s="0" t="n">
        <v>41.5</v>
      </c>
      <c r="H1469" s="0" t="n">
        <v>38</v>
      </c>
      <c r="I1469" s="55" t="s">
        <v>157</v>
      </c>
      <c r="J1469" s="0" t="n">
        <v>235</v>
      </c>
      <c r="K1469" s="0" t="n">
        <v>67</v>
      </c>
      <c r="L1469" s="0" t="n">
        <v>35</v>
      </c>
      <c r="M1469" s="0" t="n">
        <v>592.75</v>
      </c>
      <c r="N1469" s="0" t="n">
        <v>49.84</v>
      </c>
      <c r="O1469" s="0" t="n">
        <v>31.95</v>
      </c>
      <c r="P1469" s="0" t="n">
        <v>5.57</v>
      </c>
      <c r="Q1469" s="0" t="n">
        <v>4.2</v>
      </c>
      <c r="R1469" s="0" t="n">
        <v>4139</v>
      </c>
      <c r="S1469" s="0" t="n">
        <v>8518</v>
      </c>
      <c r="T1469" s="0" t="n">
        <v>50.05</v>
      </c>
      <c r="U1469" s="0" t="n">
        <v>1289</v>
      </c>
      <c r="V1469" s="0" t="n">
        <v>5</v>
      </c>
      <c r="W1469" s="60" t="n">
        <v>46275</v>
      </c>
      <c r="X1469" s="55" t="n">
        <f aca="false">IF(I1469="Male",0,1)</f>
        <v>1</v>
      </c>
      <c r="Y1469" s="55" t="n">
        <f aca="false">IF(OR(I1469="DNB",I1469="Dry DNB"),1,0)</f>
        <v>0</v>
      </c>
      <c r="Z1469" s="55" t="n">
        <f aca="false">IF(ISNUMBER(W1469),A1469-W1469,"")</f>
        <v>34</v>
      </c>
      <c r="AA1469" s="55" t="n">
        <f aca="false">MATCH(A1469,DATAS,0)</f>
        <v>1</v>
      </c>
      <c r="AB1469" s="55" t="n">
        <f aca="false">IF(AND(E1469&gt;0,OR(AND(B1469&gt;=1,B1469&lt;=6),B1469=10)),1,0)</f>
        <v>1</v>
      </c>
      <c r="AC1469" s="55" t="n">
        <f aca="false">IF(AND(E1469&gt;0,B1469=10),1,0)</f>
        <v>0</v>
      </c>
      <c r="AD1469" s="0" t="str">
        <f aca="false">IF(AND(C1468=C1469,AA1468=AA1469-1),AB1468,"")</f>
        <v/>
      </c>
      <c r="AE1469" s="0" t="str">
        <f aca="false">IF(AND(C1468=C1469,AA1468=AA1469-1),AC1468,"")</f>
        <v/>
      </c>
      <c r="AF1469" s="0" t="str">
        <f aca="false">IF(AA1469=1,"",IF(AND(AB1469=1,AD1469&lt;&gt;1),1,0))</f>
        <v/>
      </c>
      <c r="AG1469" s="0" t="str">
        <f aca="false">IF(AA1469=1,"",IF(AND(AC1469=1,AE1469&lt;&gt;1),1,0))</f>
        <v/>
      </c>
      <c r="AH1469" s="60" t="str">
        <f aca="false">IF(AND(E1469&gt;0,AA1469&lt;2,NOT(AND(C1470=C1469,AA1470=AA1469+1))),INDEX(DATAS,AA1469+1),"")</f>
        <v/>
      </c>
      <c r="AI1469" s="60" t="str">
        <f aca="false">IF(AND(AC1469=1,AA1469&lt;2),IF(AND(C1470=C1469,AA1470=AA1469+1),IF(AC1470=1,"",INDEX(DATAS,AA1469+1)),INDEX(DATAS,AA1469+1)),"")</f>
        <v/>
      </c>
    </row>
    <row r="1470" customFormat="false" ht="15" hidden="false" customHeight="false" outlineLevel="0" collapsed="false">
      <c r="A1470" s="60" t="n">
        <v>46310</v>
      </c>
      <c r="B1470" s="0" t="n">
        <v>5</v>
      </c>
      <c r="C1470" s="0" t="n">
        <v>4640</v>
      </c>
      <c r="D1470" s="0" t="n">
        <v>271</v>
      </c>
      <c r="E1470" s="0" t="n">
        <v>2</v>
      </c>
      <c r="F1470" s="55" t="s">
        <v>636</v>
      </c>
      <c r="G1470" s="0" t="n">
        <v>41.3</v>
      </c>
      <c r="H1470" s="0" t="n">
        <v>38</v>
      </c>
      <c r="I1470" s="55" t="s">
        <v>157</v>
      </c>
      <c r="J1470" s="0" t="n">
        <v>235</v>
      </c>
      <c r="K1470" s="0" t="n">
        <v>67</v>
      </c>
      <c r="L1470" s="0" t="n">
        <v>36</v>
      </c>
      <c r="M1470" s="0" t="n">
        <v>592.75</v>
      </c>
      <c r="N1470" s="0" t="n">
        <v>49.84</v>
      </c>
      <c r="O1470" s="0" t="n">
        <v>31.95</v>
      </c>
      <c r="P1470" s="0" t="n">
        <v>5.57</v>
      </c>
      <c r="Q1470" s="0" t="n">
        <v>4.2</v>
      </c>
      <c r="T1470" s="0" t="n">
        <v>50.05</v>
      </c>
      <c r="U1470" s="0" t="n">
        <v>1290</v>
      </c>
      <c r="V1470" s="0" t="n">
        <v>5</v>
      </c>
      <c r="W1470" s="60" t="n">
        <v>46275</v>
      </c>
      <c r="X1470" s="55" t="n">
        <f aca="false">IF(I1470="Male",0,1)</f>
        <v>1</v>
      </c>
      <c r="Y1470" s="55" t="n">
        <f aca="false">IF(OR(I1470="DNB",I1470="Dry DNB"),1,0)</f>
        <v>0</v>
      </c>
      <c r="Z1470" s="55" t="n">
        <f aca="false">IF(ISNUMBER(W1470),A1470-W1470,"")</f>
        <v>35</v>
      </c>
      <c r="AA1470" s="55" t="n">
        <f aca="false">MATCH(A1470,DATAS,0)</f>
        <v>2</v>
      </c>
      <c r="AB1470" s="55" t="n">
        <f aca="false">IF(AND(E1470&gt;0,OR(AND(B1470&gt;=1,B1470&lt;=6),B1470=10)),1,0)</f>
        <v>1</v>
      </c>
      <c r="AC1470" s="55" t="n">
        <f aca="false">IF(AND(E1470&gt;0,B1470=10),1,0)</f>
        <v>0</v>
      </c>
      <c r="AD1470" s="55" t="n">
        <f aca="false">IF(AND(C1469=C1470,AA1469=AA1470-1),AB1469,"")</f>
        <v>1</v>
      </c>
      <c r="AE1470" s="55" t="n">
        <f aca="false">IF(AND(C1469=C1470,AA1469=AA1470-1),AC1469,"")</f>
        <v>0</v>
      </c>
      <c r="AF1470" s="55" t="n">
        <f aca="false">IF(AA1470=1,"",IF(AND(AB1470=1,AD1470&lt;&gt;1),1,0))</f>
        <v>0</v>
      </c>
      <c r="AG1470" s="55" t="n">
        <f aca="false">IF(AA1470=1,"",IF(AND(AC1470=1,AE1470&lt;&gt;1),1,0))</f>
        <v>0</v>
      </c>
      <c r="AH1470" s="60" t="str">
        <f aca="false">IF(AND(E1470&gt;0,AA1470&lt;2,NOT(AND(C1471=C1470,AA1471=AA1470+1))),INDEX(DATAS,AA1470+1),"")</f>
        <v/>
      </c>
      <c r="AI1470" s="60" t="str">
        <f aca="false">IF(AND(AC1470=1,AA1470&lt;2),IF(AND(C1471=C1470,AA1471=AA1470+1),IF(AC1471=1,"",INDEX(DATAS,AA1470+1)),INDEX(DATAS,AA1470+1)),"")</f>
        <v/>
      </c>
    </row>
    <row r="1471" customFormat="false" ht="15" hidden="false" customHeight="false" outlineLevel="0" collapsed="false">
      <c r="A1471" s="60" t="n">
        <v>46309</v>
      </c>
      <c r="B1471" s="0" t="n">
        <v>5</v>
      </c>
      <c r="C1471" s="0" t="n">
        <v>4643</v>
      </c>
      <c r="D1471" s="0" t="n">
        <v>190</v>
      </c>
      <c r="E1471" s="0" t="n">
        <v>2</v>
      </c>
      <c r="F1471" s="55" t="s">
        <v>637</v>
      </c>
      <c r="G1471" s="0" t="n">
        <v>33.9</v>
      </c>
      <c r="H1471" s="0" t="n">
        <v>31</v>
      </c>
      <c r="I1471" s="55" t="s">
        <v>187</v>
      </c>
      <c r="J1471" s="0" t="n">
        <v>190</v>
      </c>
      <c r="K1471" s="0" t="n">
        <v>64</v>
      </c>
      <c r="M1471" s="0" t="n">
        <v>407.05</v>
      </c>
      <c r="N1471" s="0" t="n">
        <v>23.25</v>
      </c>
      <c r="O1471" s="0" t="n">
        <v>24.79</v>
      </c>
      <c r="P1471" s="0" t="n">
        <v>4.77</v>
      </c>
      <c r="Q1471" s="0" t="n">
        <v>3.89</v>
      </c>
      <c r="R1471" s="0" t="n">
        <v>4230</v>
      </c>
      <c r="S1471" s="0" t="n">
        <v>8371</v>
      </c>
      <c r="T1471" s="0" t="n">
        <v>46.3</v>
      </c>
      <c r="U1471" s="0" t="n">
        <v>1288</v>
      </c>
      <c r="V1471" s="0" t="n">
        <v>3</v>
      </c>
      <c r="W1471" s="60" t="n">
        <v>46282</v>
      </c>
      <c r="X1471" s="55" t="n">
        <f aca="false">IF(I1471="Male",0,1)</f>
        <v>1</v>
      </c>
      <c r="Y1471" s="55" t="n">
        <f aca="false">IF(OR(I1471="DNB",I1471="Dry DNB"),1,0)</f>
        <v>0</v>
      </c>
      <c r="Z1471" s="55" t="n">
        <f aca="false">IF(ISNUMBER(W1471),A1471-W1471,"")</f>
        <v>27</v>
      </c>
      <c r="AA1471" s="55" t="n">
        <f aca="false">MATCH(A1471,DATAS,0)</f>
        <v>1</v>
      </c>
      <c r="AB1471" s="55" t="n">
        <f aca="false">IF(AND(E1471&gt;0,OR(AND(B1471&gt;=1,B1471&lt;=6),B1471=10)),1,0)</f>
        <v>1</v>
      </c>
      <c r="AC1471" s="55" t="n">
        <f aca="false">IF(AND(E1471&gt;0,B1471=10),1,0)</f>
        <v>0</v>
      </c>
      <c r="AD1471" s="0" t="str">
        <f aca="false">IF(AND(C1470=C1471,AA1470=AA1471-1),AB1470,"")</f>
        <v/>
      </c>
      <c r="AE1471" s="0" t="str">
        <f aca="false">IF(AND(C1470=C1471,AA1470=AA1471-1),AC1470,"")</f>
        <v/>
      </c>
      <c r="AF1471" s="0" t="str">
        <f aca="false">IF(AA1471=1,"",IF(AND(AB1471=1,AD1471&lt;&gt;1),1,0))</f>
        <v/>
      </c>
      <c r="AG1471" s="0" t="str">
        <f aca="false">IF(AA1471=1,"",IF(AND(AC1471=1,AE1471&lt;&gt;1),1,0))</f>
        <v/>
      </c>
      <c r="AH1471" s="60" t="str">
        <f aca="false">IF(AND(E1471&gt;0,AA1471&lt;2,NOT(AND(C1472=C1471,AA1472=AA1471+1))),INDEX(DATAS,AA1471+1),"")</f>
        <v/>
      </c>
      <c r="AI1471" s="60" t="str">
        <f aca="false">IF(AND(AC1471=1,AA1471&lt;2),IF(AND(C1472=C1471,AA1472=AA1471+1),IF(AC1472=1,"",INDEX(DATAS,AA1471+1)),INDEX(DATAS,AA1471+1)),"")</f>
        <v/>
      </c>
    </row>
    <row r="1472" customFormat="false" ht="15" hidden="false" customHeight="false" outlineLevel="0" collapsed="false">
      <c r="A1472" s="60" t="n">
        <v>46310</v>
      </c>
      <c r="B1472" s="0" t="n">
        <v>5</v>
      </c>
      <c r="C1472" s="0" t="n">
        <v>4643</v>
      </c>
      <c r="D1472" s="0" t="n">
        <v>191</v>
      </c>
      <c r="E1472" s="0" t="n">
        <v>2</v>
      </c>
      <c r="F1472" s="55" t="s">
        <v>637</v>
      </c>
      <c r="G1472" s="0" t="n">
        <v>35.7</v>
      </c>
      <c r="H1472" s="0" t="n">
        <v>32</v>
      </c>
      <c r="I1472" s="55" t="s">
        <v>187</v>
      </c>
      <c r="J1472" s="0" t="n">
        <v>191</v>
      </c>
      <c r="K1472" s="0" t="n">
        <v>64</v>
      </c>
      <c r="M1472" s="0" t="n">
        <v>407.05</v>
      </c>
      <c r="N1472" s="0" t="n">
        <v>23.25</v>
      </c>
      <c r="O1472" s="0" t="n">
        <v>24.79</v>
      </c>
      <c r="P1472" s="0" t="n">
        <v>4.77</v>
      </c>
      <c r="Q1472" s="0" t="n">
        <v>3.89</v>
      </c>
      <c r="T1472" s="0" t="n">
        <v>46.3</v>
      </c>
      <c r="U1472" s="0" t="n">
        <v>1289</v>
      </c>
      <c r="V1472" s="0" t="n">
        <v>3</v>
      </c>
      <c r="W1472" s="60" t="n">
        <v>46282</v>
      </c>
      <c r="X1472" s="55" t="n">
        <f aca="false">IF(I1472="Male",0,1)</f>
        <v>1</v>
      </c>
      <c r="Y1472" s="55" t="n">
        <f aca="false">IF(OR(I1472="DNB",I1472="Dry DNB"),1,0)</f>
        <v>0</v>
      </c>
      <c r="Z1472" s="55" t="n">
        <f aca="false">IF(ISNUMBER(W1472),A1472-W1472,"")</f>
        <v>28</v>
      </c>
      <c r="AA1472" s="55" t="n">
        <f aca="false">MATCH(A1472,DATAS,0)</f>
        <v>2</v>
      </c>
      <c r="AB1472" s="55" t="n">
        <f aca="false">IF(AND(E1472&gt;0,OR(AND(B1472&gt;=1,B1472&lt;=6),B1472=10)),1,0)</f>
        <v>1</v>
      </c>
      <c r="AC1472" s="55" t="n">
        <f aca="false">IF(AND(E1472&gt;0,B1472=10),1,0)</f>
        <v>0</v>
      </c>
      <c r="AD1472" s="55" t="n">
        <f aca="false">IF(AND(C1471=C1472,AA1471=AA1472-1),AB1471,"")</f>
        <v>1</v>
      </c>
      <c r="AE1472" s="55" t="n">
        <f aca="false">IF(AND(C1471=C1472,AA1471=AA1472-1),AC1471,"")</f>
        <v>0</v>
      </c>
      <c r="AF1472" s="55" t="n">
        <f aca="false">IF(AA1472=1,"",IF(AND(AB1472=1,AD1472&lt;&gt;1),1,0))</f>
        <v>0</v>
      </c>
      <c r="AG1472" s="55" t="n">
        <f aca="false">IF(AA1472=1,"",IF(AND(AC1472=1,AE1472&lt;&gt;1),1,0))</f>
        <v>0</v>
      </c>
      <c r="AH1472" s="60" t="str">
        <f aca="false">IF(AND(E1472&gt;0,AA1472&lt;2,NOT(AND(C1473=C1472,AA1473=AA1472+1))),INDEX(DATAS,AA1472+1),"")</f>
        <v/>
      </c>
      <c r="AI1472" s="60" t="str">
        <f aca="false">IF(AND(AC1472=1,AA1472&lt;2),IF(AND(C1473=C1472,AA1473=AA1472+1),IF(AC1473=1,"",INDEX(DATAS,AA1472+1)),INDEX(DATAS,AA1472+1)),"")</f>
        <v/>
      </c>
    </row>
    <row r="1473" customFormat="false" ht="15" hidden="false" customHeight="false" outlineLevel="0" collapsed="false">
      <c r="A1473" s="60" t="n">
        <v>46309</v>
      </c>
      <c r="B1473" s="0" t="n">
        <v>10</v>
      </c>
      <c r="C1473" s="0" t="n">
        <v>4644</v>
      </c>
      <c r="D1473" s="0" t="n">
        <v>228</v>
      </c>
      <c r="E1473" s="0" t="n">
        <v>2</v>
      </c>
      <c r="F1473" s="55" t="s">
        <v>637</v>
      </c>
      <c r="H1473" s="0" t="n">
        <v>9</v>
      </c>
      <c r="I1473" s="55" t="s">
        <v>157</v>
      </c>
      <c r="J1473" s="0" t="n">
        <v>67</v>
      </c>
      <c r="K1473" s="0" t="n">
        <v>67</v>
      </c>
      <c r="L1473" s="0" t="n">
        <v>161</v>
      </c>
      <c r="M1473" s="0" t="n">
        <v>456.44</v>
      </c>
      <c r="N1473" s="0" t="n">
        <v>63.19</v>
      </c>
      <c r="O1473" s="0" t="n">
        <v>34.32</v>
      </c>
      <c r="P1473" s="0" t="n">
        <v>3.59</v>
      </c>
      <c r="Q1473" s="0" t="n">
        <v>3.5</v>
      </c>
      <c r="R1473" s="0" t="n">
        <v>4610</v>
      </c>
      <c r="S1473" s="0" t="n">
        <v>10669</v>
      </c>
      <c r="T1473" s="0" t="n">
        <v>46.25</v>
      </c>
      <c r="U1473" s="0" t="n">
        <v>1288</v>
      </c>
      <c r="V1473" s="0" t="n">
        <v>1</v>
      </c>
      <c r="W1473" s="60" t="n">
        <v>46149</v>
      </c>
      <c r="X1473" s="55" t="n">
        <f aca="false">IF(I1473="Male",0,1)</f>
        <v>1</v>
      </c>
      <c r="Y1473" s="55" t="n">
        <f aca="false">IF(OR(I1473="DNB",I1473="Dry DNB"),1,0)</f>
        <v>0</v>
      </c>
      <c r="Z1473" s="55" t="n">
        <f aca="false">IF(ISNUMBER(W1473),A1473-W1473,"")</f>
        <v>160</v>
      </c>
      <c r="AA1473" s="55" t="n">
        <f aca="false">MATCH(A1473,DATAS,0)</f>
        <v>1</v>
      </c>
      <c r="AB1473" s="55" t="n">
        <f aca="false">IF(AND(E1473&gt;0,OR(AND(B1473&gt;=1,B1473&lt;=6),B1473=10)),1,0)</f>
        <v>1</v>
      </c>
      <c r="AC1473" s="55" t="n">
        <f aca="false">IF(AND(E1473&gt;0,B1473=10),1,0)</f>
        <v>1</v>
      </c>
      <c r="AD1473" s="0" t="str">
        <f aca="false">IF(AND(C1472=C1473,AA1472=AA1473-1),AB1472,"")</f>
        <v/>
      </c>
      <c r="AE1473" s="0" t="str">
        <f aca="false">IF(AND(C1472=C1473,AA1472=AA1473-1),AC1472,"")</f>
        <v/>
      </c>
      <c r="AF1473" s="0" t="str">
        <f aca="false">IF(AA1473=1,"",IF(AND(AB1473=1,AD1473&lt;&gt;1),1,0))</f>
        <v/>
      </c>
      <c r="AG1473" s="0" t="str">
        <f aca="false">IF(AA1473=1,"",IF(AND(AC1473=1,AE1473&lt;&gt;1),1,0))</f>
        <v/>
      </c>
      <c r="AH1473" s="60" t="str">
        <f aca="false">IF(AND(E1473&gt;0,AA1473&lt;2,NOT(AND(C1474=C1473,AA1474=AA1473+1))),INDEX(DATAS,AA1473+1),"")</f>
        <v/>
      </c>
      <c r="AI1473" s="60" t="str">
        <f aca="false">IF(AND(AC1473=1,AA1473&lt;2),IF(AND(C1474=C1473,AA1474=AA1473+1),IF(AC1474=1,"",INDEX(DATAS,AA1473+1)),INDEX(DATAS,AA1473+1)),"")</f>
        <v/>
      </c>
    </row>
    <row r="1474" customFormat="false" ht="15" hidden="false" customHeight="false" outlineLevel="0" collapsed="false">
      <c r="A1474" s="60" t="n">
        <v>46310</v>
      </c>
      <c r="B1474" s="0" t="n">
        <v>10</v>
      </c>
      <c r="C1474" s="0" t="n">
        <v>4644</v>
      </c>
      <c r="D1474" s="0" t="n">
        <v>229</v>
      </c>
      <c r="E1474" s="0" t="n">
        <v>2</v>
      </c>
      <c r="F1474" s="55" t="s">
        <v>637</v>
      </c>
      <c r="H1474" s="0" t="n">
        <v>15</v>
      </c>
      <c r="I1474" s="55" t="s">
        <v>157</v>
      </c>
      <c r="J1474" s="0" t="n">
        <v>67</v>
      </c>
      <c r="K1474" s="0" t="n">
        <v>67</v>
      </c>
      <c r="L1474" s="0" t="n">
        <v>162</v>
      </c>
      <c r="M1474" s="0" t="n">
        <v>456.44</v>
      </c>
      <c r="N1474" s="0" t="n">
        <v>63.19</v>
      </c>
      <c r="O1474" s="0" t="n">
        <v>34.32</v>
      </c>
      <c r="P1474" s="0" t="n">
        <v>3.59</v>
      </c>
      <c r="Q1474" s="0" t="n">
        <v>3.5</v>
      </c>
      <c r="T1474" s="0" t="n">
        <v>46.25</v>
      </c>
      <c r="U1474" s="0" t="n">
        <v>1289</v>
      </c>
      <c r="V1474" s="0" t="n">
        <v>1</v>
      </c>
      <c r="W1474" s="60" t="n">
        <v>46149</v>
      </c>
      <c r="X1474" s="55" t="n">
        <f aca="false">IF(I1474="Male",0,1)</f>
        <v>1</v>
      </c>
      <c r="Y1474" s="55" t="n">
        <f aca="false">IF(OR(I1474="DNB",I1474="Dry DNB"),1,0)</f>
        <v>0</v>
      </c>
      <c r="Z1474" s="55" t="n">
        <f aca="false">IF(ISNUMBER(W1474),A1474-W1474,"")</f>
        <v>161</v>
      </c>
      <c r="AA1474" s="55" t="n">
        <f aca="false">MATCH(A1474,DATAS,0)</f>
        <v>2</v>
      </c>
      <c r="AB1474" s="55" t="n">
        <f aca="false">IF(AND(E1474&gt;0,OR(AND(B1474&gt;=1,B1474&lt;=6),B1474=10)),1,0)</f>
        <v>1</v>
      </c>
      <c r="AC1474" s="55" t="n">
        <f aca="false">IF(AND(E1474&gt;0,B1474=10),1,0)</f>
        <v>1</v>
      </c>
      <c r="AD1474" s="55" t="n">
        <f aca="false">IF(AND(C1473=C1474,AA1473=AA1474-1),AB1473,"")</f>
        <v>1</v>
      </c>
      <c r="AE1474" s="55" t="n">
        <f aca="false">IF(AND(C1473=C1474,AA1473=AA1474-1),AC1473,"")</f>
        <v>1</v>
      </c>
      <c r="AF1474" s="55" t="n">
        <f aca="false">IF(AA1474=1,"",IF(AND(AB1474=1,AD1474&lt;&gt;1),1,0))</f>
        <v>0</v>
      </c>
      <c r="AG1474" s="55" t="n">
        <f aca="false">IF(AA1474=1,"",IF(AND(AC1474=1,AE1474&lt;&gt;1),1,0))</f>
        <v>0</v>
      </c>
      <c r="AH1474" s="60" t="str">
        <f aca="false">IF(AND(E1474&gt;0,AA1474&lt;2,NOT(AND(C1475=C1474,AA1475=AA1474+1))),INDEX(DATAS,AA1474+1),"")</f>
        <v/>
      </c>
      <c r="AI1474" s="60" t="str">
        <f aca="false">IF(AND(AC1474=1,AA1474&lt;2),IF(AND(C1475=C1474,AA1475=AA1474+1),IF(AC1475=1,"",INDEX(DATAS,AA1474+1)),INDEX(DATAS,AA1474+1)),"")</f>
        <v/>
      </c>
    </row>
    <row r="1475" customFormat="false" ht="15" hidden="false" customHeight="false" outlineLevel="0" collapsed="false">
      <c r="A1475" s="60" t="n">
        <v>46309</v>
      </c>
      <c r="B1475" s="0" t="n">
        <v>2</v>
      </c>
      <c r="C1475" s="0" t="n">
        <v>4646</v>
      </c>
      <c r="D1475" s="0" t="n">
        <v>188</v>
      </c>
      <c r="E1475" s="0" t="n">
        <v>2</v>
      </c>
      <c r="F1475" s="55" t="s">
        <v>637</v>
      </c>
      <c r="G1475" s="0" t="n">
        <v>45.1</v>
      </c>
      <c r="H1475" s="0" t="n">
        <v>49</v>
      </c>
      <c r="I1475" s="55" t="s">
        <v>187</v>
      </c>
      <c r="J1475" s="0" t="n">
        <v>188</v>
      </c>
      <c r="K1475" s="0" t="n">
        <v>62</v>
      </c>
      <c r="M1475" s="0" t="n">
        <v>1302.25</v>
      </c>
      <c r="N1475" s="0" t="n">
        <v>72.78</v>
      </c>
      <c r="O1475" s="0" t="n">
        <v>45.8</v>
      </c>
      <c r="P1475" s="0" t="n">
        <v>4.23</v>
      </c>
      <c r="Q1475" s="0" t="n">
        <v>3.41</v>
      </c>
      <c r="R1475" s="0" t="n">
        <v>4869</v>
      </c>
      <c r="S1475" s="0" t="n">
        <v>9264</v>
      </c>
      <c r="T1475" s="0" t="n">
        <v>56.5</v>
      </c>
      <c r="U1475" s="0" t="n">
        <v>1288</v>
      </c>
      <c r="V1475" s="0" t="n">
        <v>4</v>
      </c>
      <c r="W1475" s="60" t="n">
        <v>46303</v>
      </c>
      <c r="X1475" s="55" t="n">
        <f aca="false">IF(I1475="Male",0,1)</f>
        <v>1</v>
      </c>
      <c r="Y1475" s="55" t="n">
        <f aca="false">IF(OR(I1475="DNB",I1475="Dry DNB"),1,0)</f>
        <v>0</v>
      </c>
      <c r="Z1475" s="55" t="n">
        <f aca="false">IF(ISNUMBER(W1475),A1475-W1475,"")</f>
        <v>6</v>
      </c>
      <c r="AA1475" s="55" t="n">
        <f aca="false">MATCH(A1475,DATAS,0)</f>
        <v>1</v>
      </c>
      <c r="AB1475" s="55" t="n">
        <f aca="false">IF(AND(E1475&gt;0,OR(AND(B1475&gt;=1,B1475&lt;=6),B1475=10)),1,0)</f>
        <v>1</v>
      </c>
      <c r="AC1475" s="55" t="n">
        <f aca="false">IF(AND(E1475&gt;0,B1475=10),1,0)</f>
        <v>0</v>
      </c>
      <c r="AD1475" s="0" t="str">
        <f aca="false">IF(AND(C1474=C1475,AA1474=AA1475-1),AB1474,"")</f>
        <v/>
      </c>
      <c r="AE1475" s="0" t="str">
        <f aca="false">IF(AND(C1474=C1475,AA1474=AA1475-1),AC1474,"")</f>
        <v/>
      </c>
      <c r="AF1475" s="0" t="str">
        <f aca="false">IF(AA1475=1,"",IF(AND(AB1475=1,AD1475&lt;&gt;1),1,0))</f>
        <v/>
      </c>
      <c r="AG1475" s="0" t="str">
        <f aca="false">IF(AA1475=1,"",IF(AND(AC1475=1,AE1475&lt;&gt;1),1,0))</f>
        <v/>
      </c>
      <c r="AH1475" s="60" t="str">
        <f aca="false">IF(AND(E1475&gt;0,AA1475&lt;2,NOT(AND(C1476=C1475,AA1476=AA1475+1))),INDEX(DATAS,AA1475+1),"")</f>
        <v/>
      </c>
      <c r="AI1475" s="60" t="str">
        <f aca="false">IF(AND(AC1475=1,AA1475&lt;2),IF(AND(C1476=C1475,AA1476=AA1475+1),IF(AC1476=1,"",INDEX(DATAS,AA1475+1)),INDEX(DATAS,AA1475+1)),"")</f>
        <v/>
      </c>
    </row>
    <row r="1476" customFormat="false" ht="15" hidden="false" customHeight="false" outlineLevel="0" collapsed="false">
      <c r="A1476" s="60" t="n">
        <v>46310</v>
      </c>
      <c r="B1476" s="0" t="n">
        <v>2</v>
      </c>
      <c r="C1476" s="0" t="n">
        <v>4646</v>
      </c>
      <c r="D1476" s="0" t="n">
        <v>189</v>
      </c>
      <c r="E1476" s="0" t="n">
        <v>2</v>
      </c>
      <c r="F1476" s="55" t="s">
        <v>637</v>
      </c>
      <c r="G1476" s="0" t="n">
        <v>57.2</v>
      </c>
      <c r="H1476" s="0" t="n">
        <v>50</v>
      </c>
      <c r="I1476" s="55" t="s">
        <v>187</v>
      </c>
      <c r="J1476" s="0" t="n">
        <v>189</v>
      </c>
      <c r="K1476" s="0" t="n">
        <v>62</v>
      </c>
      <c r="M1476" s="0" t="n">
        <v>1302.25</v>
      </c>
      <c r="N1476" s="0" t="n">
        <v>72.78</v>
      </c>
      <c r="O1476" s="0" t="n">
        <v>45.8</v>
      </c>
      <c r="P1476" s="0" t="n">
        <v>4.23</v>
      </c>
      <c r="Q1476" s="0" t="n">
        <v>3.41</v>
      </c>
      <c r="T1476" s="0" t="n">
        <v>56.5</v>
      </c>
      <c r="U1476" s="0" t="n">
        <v>1289</v>
      </c>
      <c r="V1476" s="0" t="n">
        <v>4</v>
      </c>
      <c r="W1476" s="60" t="n">
        <v>46303</v>
      </c>
      <c r="X1476" s="55" t="n">
        <f aca="false">IF(I1476="Male",0,1)</f>
        <v>1</v>
      </c>
      <c r="Y1476" s="55" t="n">
        <f aca="false">IF(OR(I1476="DNB",I1476="Dry DNB"),1,0)</f>
        <v>0</v>
      </c>
      <c r="Z1476" s="55" t="n">
        <f aca="false">IF(ISNUMBER(W1476),A1476-W1476,"")</f>
        <v>7</v>
      </c>
      <c r="AA1476" s="55" t="n">
        <f aca="false">MATCH(A1476,DATAS,0)</f>
        <v>2</v>
      </c>
      <c r="AB1476" s="55" t="n">
        <f aca="false">IF(AND(E1476&gt;0,OR(AND(B1476&gt;=1,B1476&lt;=6),B1476=10)),1,0)</f>
        <v>1</v>
      </c>
      <c r="AC1476" s="55" t="n">
        <f aca="false">IF(AND(E1476&gt;0,B1476=10),1,0)</f>
        <v>0</v>
      </c>
      <c r="AD1476" s="55" t="n">
        <f aca="false">IF(AND(C1475=C1476,AA1475=AA1476-1),AB1475,"")</f>
        <v>1</v>
      </c>
      <c r="AE1476" s="55" t="n">
        <f aca="false">IF(AND(C1475=C1476,AA1475=AA1476-1),AC1475,"")</f>
        <v>0</v>
      </c>
      <c r="AF1476" s="55" t="n">
        <f aca="false">IF(AA1476=1,"",IF(AND(AB1476=1,AD1476&lt;&gt;1),1,0))</f>
        <v>0</v>
      </c>
      <c r="AG1476" s="55" t="n">
        <f aca="false">IF(AA1476=1,"",IF(AND(AC1476=1,AE1476&lt;&gt;1),1,0))</f>
        <v>0</v>
      </c>
      <c r="AH1476" s="60" t="str">
        <f aca="false">IF(AND(E1476&gt;0,AA1476&lt;2,NOT(AND(C1477=C1476,AA1477=AA1476+1))),INDEX(DATAS,AA1476+1),"")</f>
        <v/>
      </c>
      <c r="AI1476" s="60" t="str">
        <f aca="false">IF(AND(AC1476=1,AA1476&lt;2),IF(AND(C1477=C1476,AA1477=AA1476+1),IF(AC1477=1,"",INDEX(DATAS,AA1476+1)),INDEX(DATAS,AA1476+1)),"")</f>
        <v/>
      </c>
    </row>
    <row r="1477" customFormat="false" ht="15" hidden="false" customHeight="false" outlineLevel="0" collapsed="false">
      <c r="A1477" s="60" t="n">
        <v>46309</v>
      </c>
      <c r="B1477" s="0" t="n">
        <v>2</v>
      </c>
      <c r="C1477" s="0" t="n">
        <v>4647</v>
      </c>
      <c r="D1477" s="0" t="n">
        <v>96</v>
      </c>
      <c r="E1477" s="0" t="n">
        <v>2</v>
      </c>
      <c r="F1477" s="55" t="s">
        <v>638</v>
      </c>
      <c r="G1477" s="0" t="n">
        <v>46</v>
      </c>
      <c r="H1477" s="0" t="n">
        <v>46</v>
      </c>
      <c r="I1477" s="55" t="s">
        <v>177</v>
      </c>
      <c r="J1477" s="0" t="n">
        <v>96</v>
      </c>
      <c r="M1477" s="0" t="n">
        <v>866.17</v>
      </c>
      <c r="N1477" s="0" t="n">
        <v>59.84</v>
      </c>
      <c r="O1477" s="0" t="n">
        <v>42.04</v>
      </c>
      <c r="P1477" s="0" t="n">
        <v>3.11</v>
      </c>
      <c r="Q1477" s="0" t="n">
        <v>3.21</v>
      </c>
      <c r="R1477" s="0" t="n">
        <v>4604</v>
      </c>
      <c r="S1477" s="0" t="n">
        <v>9256</v>
      </c>
      <c r="T1477" s="0" t="n">
        <v>52.15</v>
      </c>
      <c r="U1477" s="0" t="n">
        <v>1285</v>
      </c>
      <c r="V1477" s="0" t="n">
        <v>0</v>
      </c>
      <c r="X1477" s="55" t="n">
        <f aca="false">IF(I1477="Male",0,1)</f>
        <v>1</v>
      </c>
      <c r="Y1477" s="55" t="n">
        <f aca="false">IF(OR(I1477="DNB",I1477="Dry DNB"),1,0)</f>
        <v>0</v>
      </c>
      <c r="Z1477" s="0" t="str">
        <f aca="false">IF(ISNUMBER(W1477),A1477-W1477,"")</f>
        <v/>
      </c>
      <c r="AA1477" s="55" t="n">
        <f aca="false">MATCH(A1477,DATAS,0)</f>
        <v>1</v>
      </c>
      <c r="AB1477" s="55" t="n">
        <f aca="false">IF(AND(E1477&gt;0,OR(AND(B1477&gt;=1,B1477&lt;=6),B1477=10)),1,0)</f>
        <v>1</v>
      </c>
      <c r="AC1477" s="55" t="n">
        <f aca="false">IF(AND(E1477&gt;0,B1477=10),1,0)</f>
        <v>0</v>
      </c>
      <c r="AD1477" s="0" t="str">
        <f aca="false">IF(AND(C1476=C1477,AA1476=AA1477-1),AB1476,"")</f>
        <v/>
      </c>
      <c r="AE1477" s="0" t="str">
        <f aca="false">IF(AND(C1476=C1477,AA1476=AA1477-1),AC1476,"")</f>
        <v/>
      </c>
      <c r="AF1477" s="0" t="str">
        <f aca="false">IF(AA1477=1,"",IF(AND(AB1477=1,AD1477&lt;&gt;1),1,0))</f>
        <v/>
      </c>
      <c r="AG1477" s="0" t="str">
        <f aca="false">IF(AA1477=1,"",IF(AND(AC1477=1,AE1477&lt;&gt;1),1,0))</f>
        <v/>
      </c>
      <c r="AH1477" s="60" t="str">
        <f aca="false">IF(AND(E1477&gt;0,AA1477&lt;2,NOT(AND(C1478=C1477,AA1478=AA1477+1))),INDEX(DATAS,AA1477+1),"")</f>
        <v/>
      </c>
      <c r="AI1477" s="60" t="str">
        <f aca="false">IF(AND(AC1477=1,AA1477&lt;2),IF(AND(C1478=C1477,AA1478=AA1477+1),IF(AC1478=1,"",INDEX(DATAS,AA1477+1)),INDEX(DATAS,AA1477+1)),"")</f>
        <v/>
      </c>
    </row>
    <row r="1478" customFormat="false" ht="15" hidden="false" customHeight="false" outlineLevel="0" collapsed="false">
      <c r="A1478" s="60" t="n">
        <v>46310</v>
      </c>
      <c r="B1478" s="0" t="n">
        <v>2</v>
      </c>
      <c r="C1478" s="0" t="n">
        <v>4647</v>
      </c>
      <c r="D1478" s="0" t="n">
        <v>97</v>
      </c>
      <c r="E1478" s="0" t="n">
        <v>2</v>
      </c>
      <c r="F1478" s="55" t="s">
        <v>638</v>
      </c>
      <c r="G1478" s="0" t="n">
        <v>48.1</v>
      </c>
      <c r="H1478" s="0" t="n">
        <v>47</v>
      </c>
      <c r="I1478" s="55" t="s">
        <v>177</v>
      </c>
      <c r="J1478" s="0" t="n">
        <v>97</v>
      </c>
      <c r="M1478" s="0" t="n">
        <v>866.17</v>
      </c>
      <c r="N1478" s="0" t="n">
        <v>59.84</v>
      </c>
      <c r="O1478" s="0" t="n">
        <v>42.04</v>
      </c>
      <c r="P1478" s="0" t="n">
        <v>3.11</v>
      </c>
      <c r="Q1478" s="0" t="n">
        <v>3.21</v>
      </c>
      <c r="T1478" s="0" t="n">
        <v>52.15</v>
      </c>
      <c r="U1478" s="0" t="n">
        <v>1286</v>
      </c>
      <c r="V1478" s="0" t="n">
        <v>0</v>
      </c>
      <c r="X1478" s="55" t="n">
        <f aca="false">IF(I1478="Male",0,1)</f>
        <v>1</v>
      </c>
      <c r="Y1478" s="55" t="n">
        <f aca="false">IF(OR(I1478="DNB",I1478="Dry DNB"),1,0)</f>
        <v>0</v>
      </c>
      <c r="Z1478" s="0" t="str">
        <f aca="false">IF(ISNUMBER(W1478),A1478-W1478,"")</f>
        <v/>
      </c>
      <c r="AA1478" s="55" t="n">
        <f aca="false">MATCH(A1478,DATAS,0)</f>
        <v>2</v>
      </c>
      <c r="AB1478" s="55" t="n">
        <f aca="false">IF(AND(E1478&gt;0,OR(AND(B1478&gt;=1,B1478&lt;=6),B1478=10)),1,0)</f>
        <v>1</v>
      </c>
      <c r="AC1478" s="55" t="n">
        <f aca="false">IF(AND(E1478&gt;0,B1478=10),1,0)</f>
        <v>0</v>
      </c>
      <c r="AD1478" s="55" t="n">
        <f aca="false">IF(AND(C1477=C1478,AA1477=AA1478-1),AB1477,"")</f>
        <v>1</v>
      </c>
      <c r="AE1478" s="55" t="n">
        <f aca="false">IF(AND(C1477=C1478,AA1477=AA1478-1),AC1477,"")</f>
        <v>0</v>
      </c>
      <c r="AF1478" s="55" t="n">
        <f aca="false">IF(AA1478=1,"",IF(AND(AB1478=1,AD1478&lt;&gt;1),1,0))</f>
        <v>0</v>
      </c>
      <c r="AG1478" s="55" t="n">
        <f aca="false">IF(AA1478=1,"",IF(AND(AC1478=1,AE1478&lt;&gt;1),1,0))</f>
        <v>0</v>
      </c>
      <c r="AH1478" s="60" t="str">
        <f aca="false">IF(AND(E1478&gt;0,AA1478&lt;2,NOT(AND(C1479=C1478,AA1479=AA1478+1))),INDEX(DATAS,AA1478+1),"")</f>
        <v/>
      </c>
      <c r="AI1478" s="60" t="str">
        <f aca="false">IF(AND(AC1478=1,AA1478&lt;2),IF(AND(C1479=C1478,AA1479=AA1478+1),IF(AC1479=1,"",INDEX(DATAS,AA1478+1)),INDEX(DATAS,AA1478+1)),"")</f>
        <v/>
      </c>
    </row>
    <row r="1479" customFormat="false" ht="15" hidden="false" customHeight="false" outlineLevel="0" collapsed="false">
      <c r="A1479" s="60" t="n">
        <v>46309</v>
      </c>
      <c r="B1479" s="0" t="n">
        <v>5</v>
      </c>
      <c r="C1479" s="0" t="n">
        <v>4648</v>
      </c>
      <c r="D1479" s="0" t="n">
        <v>324</v>
      </c>
      <c r="E1479" s="0" t="n">
        <v>2</v>
      </c>
      <c r="F1479" s="55" t="s">
        <v>638</v>
      </c>
      <c r="G1479" s="0" t="n">
        <v>39.6</v>
      </c>
      <c r="H1479" s="0" t="n">
        <v>35</v>
      </c>
      <c r="I1479" s="55" t="s">
        <v>157</v>
      </c>
      <c r="J1479" s="0" t="n">
        <v>139</v>
      </c>
      <c r="K1479" s="0" t="n">
        <v>65</v>
      </c>
      <c r="L1479" s="0" t="n">
        <v>185</v>
      </c>
      <c r="M1479" s="0" t="n">
        <v>934.26</v>
      </c>
      <c r="N1479" s="0" t="n">
        <v>61.59</v>
      </c>
      <c r="O1479" s="0" t="n">
        <v>51.97</v>
      </c>
      <c r="P1479" s="0" t="n">
        <v>4.26</v>
      </c>
      <c r="Q1479" s="0" t="n">
        <v>4.34</v>
      </c>
      <c r="R1479" s="0" t="n">
        <v>5069</v>
      </c>
      <c r="S1479" s="0" t="n">
        <v>10329</v>
      </c>
      <c r="T1479" s="0" t="n">
        <v>54.15</v>
      </c>
      <c r="U1479" s="0" t="n">
        <v>1285</v>
      </c>
      <c r="V1479" s="0" t="n">
        <v>3</v>
      </c>
      <c r="W1479" s="60" t="n">
        <v>46125</v>
      </c>
      <c r="X1479" s="55" t="n">
        <f aca="false">IF(I1479="Male",0,1)</f>
        <v>1</v>
      </c>
      <c r="Y1479" s="55" t="n">
        <f aca="false">IF(OR(I1479="DNB",I1479="Dry DNB"),1,0)</f>
        <v>0</v>
      </c>
      <c r="Z1479" s="55" t="n">
        <f aca="false">IF(ISNUMBER(W1479),A1479-W1479,"")</f>
        <v>184</v>
      </c>
      <c r="AA1479" s="55" t="n">
        <f aca="false">MATCH(A1479,DATAS,0)</f>
        <v>1</v>
      </c>
      <c r="AB1479" s="55" t="n">
        <f aca="false">IF(AND(E1479&gt;0,OR(AND(B1479&gt;=1,B1479&lt;=6),B1479=10)),1,0)</f>
        <v>1</v>
      </c>
      <c r="AC1479" s="55" t="n">
        <f aca="false">IF(AND(E1479&gt;0,B1479=10),1,0)</f>
        <v>0</v>
      </c>
      <c r="AD1479" s="0" t="str">
        <f aca="false">IF(AND(C1478=C1479,AA1478=AA1479-1),AB1478,"")</f>
        <v/>
      </c>
      <c r="AE1479" s="0" t="str">
        <f aca="false">IF(AND(C1478=C1479,AA1478=AA1479-1),AC1478,"")</f>
        <v/>
      </c>
      <c r="AF1479" s="0" t="str">
        <f aca="false">IF(AA1479=1,"",IF(AND(AB1479=1,AD1479&lt;&gt;1),1,0))</f>
        <v/>
      </c>
      <c r="AG1479" s="0" t="str">
        <f aca="false">IF(AA1479=1,"",IF(AND(AC1479=1,AE1479&lt;&gt;1),1,0))</f>
        <v/>
      </c>
      <c r="AH1479" s="60" t="str">
        <f aca="false">IF(AND(E1479&gt;0,AA1479&lt;2,NOT(AND(C1480=C1479,AA1480=AA1479+1))),INDEX(DATAS,AA1479+1),"")</f>
        <v/>
      </c>
      <c r="AI1479" s="60" t="str">
        <f aca="false">IF(AND(AC1479=1,AA1479&lt;2),IF(AND(C1480=C1479,AA1480=AA1479+1),IF(AC1480=1,"",INDEX(DATAS,AA1479+1)),INDEX(DATAS,AA1479+1)),"")</f>
        <v/>
      </c>
    </row>
    <row r="1480" customFormat="false" ht="15" hidden="false" customHeight="false" outlineLevel="0" collapsed="false">
      <c r="A1480" s="60" t="n">
        <v>46310</v>
      </c>
      <c r="B1480" s="0" t="n">
        <v>5</v>
      </c>
      <c r="C1480" s="0" t="n">
        <v>4648</v>
      </c>
      <c r="D1480" s="0" t="n">
        <v>325</v>
      </c>
      <c r="E1480" s="0" t="n">
        <v>2</v>
      </c>
      <c r="F1480" s="55" t="s">
        <v>638</v>
      </c>
      <c r="G1480" s="0" t="n">
        <v>41.5</v>
      </c>
      <c r="H1480" s="0" t="n">
        <v>36</v>
      </c>
      <c r="I1480" s="55" t="s">
        <v>157</v>
      </c>
      <c r="J1480" s="0" t="n">
        <v>139</v>
      </c>
      <c r="K1480" s="0" t="n">
        <v>65</v>
      </c>
      <c r="L1480" s="0" t="n">
        <v>186</v>
      </c>
      <c r="M1480" s="0" t="n">
        <v>934.26</v>
      </c>
      <c r="N1480" s="0" t="n">
        <v>61.59</v>
      </c>
      <c r="O1480" s="0" t="n">
        <v>51.97</v>
      </c>
      <c r="P1480" s="0" t="n">
        <v>4.26</v>
      </c>
      <c r="Q1480" s="0" t="n">
        <v>4.34</v>
      </c>
      <c r="T1480" s="0" t="n">
        <v>54.15</v>
      </c>
      <c r="U1480" s="0" t="n">
        <v>1286</v>
      </c>
      <c r="V1480" s="0" t="n">
        <v>3</v>
      </c>
      <c r="W1480" s="60" t="n">
        <v>46125</v>
      </c>
      <c r="X1480" s="55" t="n">
        <f aca="false">IF(I1480="Male",0,1)</f>
        <v>1</v>
      </c>
      <c r="Y1480" s="55" t="n">
        <f aca="false">IF(OR(I1480="DNB",I1480="Dry DNB"),1,0)</f>
        <v>0</v>
      </c>
      <c r="Z1480" s="55" t="n">
        <f aca="false">IF(ISNUMBER(W1480),A1480-W1480,"")</f>
        <v>185</v>
      </c>
      <c r="AA1480" s="55" t="n">
        <f aca="false">MATCH(A1480,DATAS,0)</f>
        <v>2</v>
      </c>
      <c r="AB1480" s="55" t="n">
        <f aca="false">IF(AND(E1480&gt;0,OR(AND(B1480&gt;=1,B1480&lt;=6),B1480=10)),1,0)</f>
        <v>1</v>
      </c>
      <c r="AC1480" s="55" t="n">
        <f aca="false">IF(AND(E1480&gt;0,B1480=10),1,0)</f>
        <v>0</v>
      </c>
      <c r="AD1480" s="55" t="n">
        <f aca="false">IF(AND(C1479=C1480,AA1479=AA1480-1),AB1479,"")</f>
        <v>1</v>
      </c>
      <c r="AE1480" s="55" t="n">
        <f aca="false">IF(AND(C1479=C1480,AA1479=AA1480-1),AC1479,"")</f>
        <v>0</v>
      </c>
      <c r="AF1480" s="55" t="n">
        <f aca="false">IF(AA1480=1,"",IF(AND(AB1480=1,AD1480&lt;&gt;1),1,0))</f>
        <v>0</v>
      </c>
      <c r="AG1480" s="55" t="n">
        <f aca="false">IF(AA1480=1,"",IF(AND(AC1480=1,AE1480&lt;&gt;1),1,0))</f>
        <v>0</v>
      </c>
      <c r="AH1480" s="60" t="str">
        <f aca="false">IF(AND(E1480&gt;0,AA1480&lt;2,NOT(AND(C1481=C1480,AA1481=AA1480+1))),INDEX(DATAS,AA1480+1),"")</f>
        <v/>
      </c>
      <c r="AI1480" s="60" t="str">
        <f aca="false">IF(AND(AC1480=1,AA1480&lt;2),IF(AND(C1481=C1480,AA1481=AA1480+1),IF(AC1481=1,"",INDEX(DATAS,AA1480+1)),INDEX(DATAS,AA1480+1)),"")</f>
        <v/>
      </c>
    </row>
    <row r="1481" customFormat="false" ht="15" hidden="false" customHeight="false" outlineLevel="0" collapsed="false">
      <c r="A1481" s="60" t="n">
        <v>46309</v>
      </c>
      <c r="B1481" s="0" t="n">
        <v>6</v>
      </c>
      <c r="C1481" s="0" t="n">
        <v>4649</v>
      </c>
      <c r="D1481" s="0" t="n">
        <v>629</v>
      </c>
      <c r="E1481" s="0" t="n">
        <v>1</v>
      </c>
      <c r="F1481" s="55" t="s">
        <v>639</v>
      </c>
      <c r="G1481" s="0" t="n">
        <v>23.7</v>
      </c>
      <c r="H1481" s="0" t="n">
        <v>23</v>
      </c>
      <c r="I1481" s="55" t="s">
        <v>157</v>
      </c>
      <c r="J1481" s="0" t="n">
        <v>524</v>
      </c>
      <c r="K1481" s="0" t="n">
        <v>70</v>
      </c>
      <c r="L1481" s="0" t="n">
        <v>105</v>
      </c>
      <c r="M1481" s="0" t="n">
        <v>634.17</v>
      </c>
      <c r="N1481" s="0" t="n">
        <v>39.49</v>
      </c>
      <c r="O1481" s="0" t="n">
        <v>18.98</v>
      </c>
      <c r="P1481" s="0" t="n">
        <v>5.15</v>
      </c>
      <c r="Q1481" s="0" t="n">
        <v>3.94</v>
      </c>
      <c r="R1481" s="0" t="n">
        <v>2986</v>
      </c>
      <c r="S1481" s="0" t="n">
        <v>7016</v>
      </c>
      <c r="T1481" s="0" t="n">
        <v>36.6</v>
      </c>
      <c r="U1481" s="0" t="n">
        <v>1284</v>
      </c>
      <c r="V1481" s="0" t="n">
        <v>9</v>
      </c>
      <c r="W1481" s="60" t="n">
        <v>46205</v>
      </c>
      <c r="X1481" s="55" t="n">
        <f aca="false">IF(I1481="Male",0,1)</f>
        <v>1</v>
      </c>
      <c r="Y1481" s="55" t="n">
        <f aca="false">IF(OR(I1481="DNB",I1481="Dry DNB"),1,0)</f>
        <v>0</v>
      </c>
      <c r="Z1481" s="55" t="n">
        <f aca="false">IF(ISNUMBER(W1481),A1481-W1481,"")</f>
        <v>104</v>
      </c>
      <c r="AA1481" s="55" t="n">
        <f aca="false">MATCH(A1481,DATAS,0)</f>
        <v>1</v>
      </c>
      <c r="AB1481" s="55" t="n">
        <f aca="false">IF(AND(E1481&gt;0,OR(AND(B1481&gt;=1,B1481&lt;=6),B1481=10)),1,0)</f>
        <v>1</v>
      </c>
      <c r="AC1481" s="55" t="n">
        <f aca="false">IF(AND(E1481&gt;0,B1481=10),1,0)</f>
        <v>0</v>
      </c>
      <c r="AD1481" s="0" t="str">
        <f aca="false">IF(AND(C1480=C1481,AA1480=AA1481-1),AB1480,"")</f>
        <v/>
      </c>
      <c r="AE1481" s="0" t="str">
        <f aca="false">IF(AND(C1480=C1481,AA1480=AA1481-1),AC1480,"")</f>
        <v/>
      </c>
      <c r="AF1481" s="0" t="str">
        <f aca="false">IF(AA1481=1,"",IF(AND(AB1481=1,AD1481&lt;&gt;1),1,0))</f>
        <v/>
      </c>
      <c r="AG1481" s="0" t="str">
        <f aca="false">IF(AA1481=1,"",IF(AND(AC1481=1,AE1481&lt;&gt;1),1,0))</f>
        <v/>
      </c>
      <c r="AH1481" s="60" t="str">
        <f aca="false">IF(AND(E1481&gt;0,AA1481&lt;2,NOT(AND(C1482=C1481,AA1482=AA1481+1))),INDEX(DATAS,AA1481+1),"")</f>
        <v/>
      </c>
      <c r="AI1481" s="60" t="str">
        <f aca="false">IF(AND(AC1481=1,AA1481&lt;2),IF(AND(C1482=C1481,AA1482=AA1481+1),IF(AC1482=1,"",INDEX(DATAS,AA1481+1)),INDEX(DATAS,AA1481+1)),"")</f>
        <v/>
      </c>
    </row>
    <row r="1482" customFormat="false" ht="15" hidden="false" customHeight="false" outlineLevel="0" collapsed="false">
      <c r="A1482" s="60" t="n">
        <v>46310</v>
      </c>
      <c r="B1482" s="0" t="n">
        <v>6</v>
      </c>
      <c r="C1482" s="0" t="n">
        <v>4649</v>
      </c>
      <c r="D1482" s="0" t="n">
        <v>630</v>
      </c>
      <c r="E1482" s="0" t="n">
        <v>1</v>
      </c>
      <c r="F1482" s="55" t="s">
        <v>639</v>
      </c>
      <c r="G1482" s="0" t="n">
        <v>23.9</v>
      </c>
      <c r="H1482" s="0" t="n">
        <v>23</v>
      </c>
      <c r="I1482" s="55" t="s">
        <v>157</v>
      </c>
      <c r="J1482" s="0" t="n">
        <v>524</v>
      </c>
      <c r="K1482" s="0" t="n">
        <v>70</v>
      </c>
      <c r="L1482" s="0" t="n">
        <v>106</v>
      </c>
      <c r="M1482" s="0" t="n">
        <v>634.17</v>
      </c>
      <c r="N1482" s="0" t="n">
        <v>39.49</v>
      </c>
      <c r="O1482" s="0" t="n">
        <v>18.98</v>
      </c>
      <c r="P1482" s="0" t="n">
        <v>5.15</v>
      </c>
      <c r="Q1482" s="0" t="n">
        <v>3.94</v>
      </c>
      <c r="T1482" s="0" t="n">
        <v>36.6</v>
      </c>
      <c r="U1482" s="0" t="n">
        <v>1285</v>
      </c>
      <c r="V1482" s="0" t="n">
        <v>9</v>
      </c>
      <c r="W1482" s="60" t="n">
        <v>46205</v>
      </c>
      <c r="X1482" s="55" t="n">
        <f aca="false">IF(I1482="Male",0,1)</f>
        <v>1</v>
      </c>
      <c r="Y1482" s="55" t="n">
        <f aca="false">IF(OR(I1482="DNB",I1482="Dry DNB"),1,0)</f>
        <v>0</v>
      </c>
      <c r="Z1482" s="55" t="n">
        <f aca="false">IF(ISNUMBER(W1482),A1482-W1482,"")</f>
        <v>105</v>
      </c>
      <c r="AA1482" s="55" t="n">
        <f aca="false">MATCH(A1482,DATAS,0)</f>
        <v>2</v>
      </c>
      <c r="AB1482" s="55" t="n">
        <f aca="false">IF(AND(E1482&gt;0,OR(AND(B1482&gt;=1,B1482&lt;=6),B1482=10)),1,0)</f>
        <v>1</v>
      </c>
      <c r="AC1482" s="55" t="n">
        <f aca="false">IF(AND(E1482&gt;0,B1482=10),1,0)</f>
        <v>0</v>
      </c>
      <c r="AD1482" s="55" t="n">
        <f aca="false">IF(AND(C1481=C1482,AA1481=AA1482-1),AB1481,"")</f>
        <v>1</v>
      </c>
      <c r="AE1482" s="55" t="n">
        <f aca="false">IF(AND(C1481=C1482,AA1481=AA1482-1),AC1481,"")</f>
        <v>0</v>
      </c>
      <c r="AF1482" s="55" t="n">
        <f aca="false">IF(AA1482=1,"",IF(AND(AB1482=1,AD1482&lt;&gt;1),1,0))</f>
        <v>0</v>
      </c>
      <c r="AG1482" s="55" t="n">
        <f aca="false">IF(AA1482=1,"",IF(AND(AC1482=1,AE1482&lt;&gt;1),1,0))</f>
        <v>0</v>
      </c>
      <c r="AH1482" s="60" t="str">
        <f aca="false">IF(AND(E1482&gt;0,AA1482&lt;2,NOT(AND(C1483=C1482,AA1483=AA1482+1))),INDEX(DATAS,AA1482+1),"")</f>
        <v/>
      </c>
      <c r="AI1482" s="60" t="str">
        <f aca="false">IF(AND(AC1482=1,AA1482&lt;2),IF(AND(C1483=C1482,AA1483=AA1482+1),IF(AC1483=1,"",INDEX(DATAS,AA1482+1)),INDEX(DATAS,AA1482+1)),"")</f>
        <v/>
      </c>
    </row>
    <row r="1483" customFormat="false" ht="15" hidden="false" customHeight="false" outlineLevel="0" collapsed="false">
      <c r="A1483" s="60" t="n">
        <v>46309</v>
      </c>
      <c r="B1483" s="0" t="n">
        <v>5</v>
      </c>
      <c r="C1483" s="0" t="n">
        <v>4651</v>
      </c>
      <c r="D1483" s="0" t="n">
        <v>621</v>
      </c>
      <c r="E1483" s="0" t="n">
        <v>1</v>
      </c>
      <c r="F1483" s="55" t="s">
        <v>640</v>
      </c>
      <c r="G1483" s="0" t="n">
        <v>36.6</v>
      </c>
      <c r="H1483" s="0" t="n">
        <v>37</v>
      </c>
      <c r="I1483" s="55" t="s">
        <v>157</v>
      </c>
      <c r="J1483" s="0" t="n">
        <v>432</v>
      </c>
      <c r="K1483" s="0" t="n">
        <v>62</v>
      </c>
      <c r="L1483" s="0" t="n">
        <v>189</v>
      </c>
      <c r="M1483" s="0" t="n">
        <v>467.26</v>
      </c>
      <c r="N1483" s="0" t="n">
        <v>30.85</v>
      </c>
      <c r="O1483" s="0" t="n">
        <v>22.92</v>
      </c>
      <c r="P1483" s="0" t="n">
        <v>5.14</v>
      </c>
      <c r="Q1483" s="0" t="n">
        <v>4.02</v>
      </c>
      <c r="R1483" s="0" t="n">
        <v>4114</v>
      </c>
      <c r="S1483" s="0" t="n">
        <v>9004</v>
      </c>
      <c r="T1483" s="0" t="n">
        <v>44.75</v>
      </c>
      <c r="U1483" s="0" t="n">
        <v>1283</v>
      </c>
      <c r="V1483" s="0" t="n">
        <v>11</v>
      </c>
      <c r="W1483" s="60" t="n">
        <v>46121</v>
      </c>
      <c r="X1483" s="55" t="n">
        <f aca="false">IF(I1483="Male",0,1)</f>
        <v>1</v>
      </c>
      <c r="Y1483" s="55" t="n">
        <f aca="false">IF(OR(I1483="DNB",I1483="Dry DNB"),1,0)</f>
        <v>0</v>
      </c>
      <c r="Z1483" s="55" t="n">
        <f aca="false">IF(ISNUMBER(W1483),A1483-W1483,"")</f>
        <v>188</v>
      </c>
      <c r="AA1483" s="55" t="n">
        <f aca="false">MATCH(A1483,DATAS,0)</f>
        <v>1</v>
      </c>
      <c r="AB1483" s="55" t="n">
        <f aca="false">IF(AND(E1483&gt;0,OR(AND(B1483&gt;=1,B1483&lt;=6),B1483=10)),1,0)</f>
        <v>1</v>
      </c>
      <c r="AC1483" s="55" t="n">
        <f aca="false">IF(AND(E1483&gt;0,B1483=10),1,0)</f>
        <v>0</v>
      </c>
      <c r="AD1483" s="0" t="str">
        <f aca="false">IF(AND(C1482=C1483,AA1482=AA1483-1),AB1482,"")</f>
        <v/>
      </c>
      <c r="AE1483" s="0" t="str">
        <f aca="false">IF(AND(C1482=C1483,AA1482=AA1483-1),AC1482,"")</f>
        <v/>
      </c>
      <c r="AF1483" s="0" t="str">
        <f aca="false">IF(AA1483=1,"",IF(AND(AB1483=1,AD1483&lt;&gt;1),1,0))</f>
        <v/>
      </c>
      <c r="AG1483" s="0" t="str">
        <f aca="false">IF(AA1483=1,"",IF(AND(AC1483=1,AE1483&lt;&gt;1),1,0))</f>
        <v/>
      </c>
      <c r="AH1483" s="60" t="str">
        <f aca="false">IF(AND(E1483&gt;0,AA1483&lt;2,NOT(AND(C1484=C1483,AA1484=AA1483+1))),INDEX(DATAS,AA1483+1),"")</f>
        <v/>
      </c>
      <c r="AI1483" s="60" t="str">
        <f aca="false">IF(AND(AC1483=1,AA1483&lt;2),IF(AND(C1484=C1483,AA1484=AA1483+1),IF(AC1484=1,"",INDEX(DATAS,AA1483+1)),INDEX(DATAS,AA1483+1)),"")</f>
        <v/>
      </c>
    </row>
    <row r="1484" customFormat="false" ht="15" hidden="false" customHeight="false" outlineLevel="0" collapsed="false">
      <c r="A1484" s="60" t="n">
        <v>46310</v>
      </c>
      <c r="B1484" s="0" t="n">
        <v>5</v>
      </c>
      <c r="C1484" s="0" t="n">
        <v>4651</v>
      </c>
      <c r="D1484" s="0" t="n">
        <v>622</v>
      </c>
      <c r="E1484" s="0" t="n">
        <v>1</v>
      </c>
      <c r="F1484" s="55" t="s">
        <v>640</v>
      </c>
      <c r="G1484" s="0" t="n">
        <v>37.9</v>
      </c>
      <c r="H1484" s="0" t="n">
        <v>36</v>
      </c>
      <c r="I1484" s="55" t="s">
        <v>157</v>
      </c>
      <c r="J1484" s="0" t="n">
        <v>432</v>
      </c>
      <c r="K1484" s="0" t="n">
        <v>62</v>
      </c>
      <c r="L1484" s="0" t="n">
        <v>190</v>
      </c>
      <c r="M1484" s="0" t="n">
        <v>467.26</v>
      </c>
      <c r="N1484" s="0" t="n">
        <v>30.85</v>
      </c>
      <c r="O1484" s="0" t="n">
        <v>22.92</v>
      </c>
      <c r="P1484" s="0" t="n">
        <v>5.14</v>
      </c>
      <c r="Q1484" s="0" t="n">
        <v>4.02</v>
      </c>
      <c r="T1484" s="0" t="n">
        <v>44.75</v>
      </c>
      <c r="U1484" s="0" t="n">
        <v>1284</v>
      </c>
      <c r="V1484" s="0" t="n">
        <v>11</v>
      </c>
      <c r="W1484" s="60" t="n">
        <v>46121</v>
      </c>
      <c r="X1484" s="55" t="n">
        <f aca="false">IF(I1484="Male",0,1)</f>
        <v>1</v>
      </c>
      <c r="Y1484" s="55" t="n">
        <f aca="false">IF(OR(I1484="DNB",I1484="Dry DNB"),1,0)</f>
        <v>0</v>
      </c>
      <c r="Z1484" s="55" t="n">
        <f aca="false">IF(ISNUMBER(W1484),A1484-W1484,"")</f>
        <v>189</v>
      </c>
      <c r="AA1484" s="55" t="n">
        <f aca="false">MATCH(A1484,DATAS,0)</f>
        <v>2</v>
      </c>
      <c r="AB1484" s="55" t="n">
        <f aca="false">IF(AND(E1484&gt;0,OR(AND(B1484&gt;=1,B1484&lt;=6),B1484=10)),1,0)</f>
        <v>1</v>
      </c>
      <c r="AC1484" s="55" t="n">
        <f aca="false">IF(AND(E1484&gt;0,B1484=10),1,0)</f>
        <v>0</v>
      </c>
      <c r="AD1484" s="55" t="n">
        <f aca="false">IF(AND(C1483=C1484,AA1483=AA1484-1),AB1483,"")</f>
        <v>1</v>
      </c>
      <c r="AE1484" s="55" t="n">
        <f aca="false">IF(AND(C1483=C1484,AA1483=AA1484-1),AC1483,"")</f>
        <v>0</v>
      </c>
      <c r="AF1484" s="55" t="n">
        <f aca="false">IF(AA1484=1,"",IF(AND(AB1484=1,AD1484&lt;&gt;1),1,0))</f>
        <v>0</v>
      </c>
      <c r="AG1484" s="55" t="n">
        <f aca="false">IF(AA1484=1,"",IF(AND(AC1484=1,AE1484&lt;&gt;1),1,0))</f>
        <v>0</v>
      </c>
      <c r="AH1484" s="60" t="str">
        <f aca="false">IF(AND(E1484&gt;0,AA1484&lt;2,NOT(AND(C1485=C1484,AA1485=AA1484+1))),INDEX(DATAS,AA1484+1),"")</f>
        <v/>
      </c>
      <c r="AI1484" s="60" t="str">
        <f aca="false">IF(AND(AC1484=1,AA1484&lt;2),IF(AND(C1485=C1484,AA1485=AA1484+1),IF(AC1485=1,"",INDEX(DATAS,AA1484+1)),INDEX(DATAS,AA1484+1)),"")</f>
        <v/>
      </c>
    </row>
    <row r="1485" customFormat="false" ht="15" hidden="false" customHeight="false" outlineLevel="0" collapsed="false">
      <c r="A1485" s="60" t="n">
        <v>46309</v>
      </c>
      <c r="B1485" s="0" t="n">
        <v>2</v>
      </c>
      <c r="C1485" s="0" t="n">
        <v>4652</v>
      </c>
      <c r="D1485" s="0" t="n">
        <v>231</v>
      </c>
      <c r="E1485" s="0" t="n">
        <v>2</v>
      </c>
      <c r="F1485" s="55" t="s">
        <v>641</v>
      </c>
      <c r="G1485" s="0" t="n">
        <v>51.5</v>
      </c>
      <c r="H1485" s="0" t="n">
        <v>51</v>
      </c>
      <c r="I1485" s="55" t="s">
        <v>187</v>
      </c>
      <c r="J1485" s="0" t="n">
        <v>231</v>
      </c>
      <c r="K1485" s="0" t="n">
        <v>63</v>
      </c>
      <c r="M1485" s="0" t="n">
        <v>1075.86</v>
      </c>
      <c r="N1485" s="0" t="n">
        <v>31.03</v>
      </c>
      <c r="O1485" s="0" t="n">
        <v>35.27</v>
      </c>
      <c r="P1485" s="0" t="n">
        <v>2.58</v>
      </c>
      <c r="Q1485" s="0" t="n">
        <v>3.48</v>
      </c>
      <c r="R1485" s="0" t="n">
        <v>5885</v>
      </c>
      <c r="S1485" s="0" t="n">
        <v>11715</v>
      </c>
      <c r="T1485" s="0" t="n">
        <v>69.45</v>
      </c>
      <c r="U1485" s="0" t="n">
        <v>1282</v>
      </c>
      <c r="V1485" s="0" t="n">
        <v>6</v>
      </c>
      <c r="W1485" s="60" t="n">
        <v>46310</v>
      </c>
      <c r="X1485" s="55" t="n">
        <f aca="false">IF(I1485="Male",0,1)</f>
        <v>1</v>
      </c>
      <c r="Y1485" s="55" t="n">
        <f aca="false">IF(OR(I1485="DNB",I1485="Dry DNB"),1,0)</f>
        <v>0</v>
      </c>
      <c r="Z1485" s="55" t="n">
        <f aca="false">IF(ISNUMBER(W1485),A1485-W1485,"")</f>
        <v>-1</v>
      </c>
      <c r="AA1485" s="55" t="n">
        <f aca="false">MATCH(A1485,DATAS,0)</f>
        <v>1</v>
      </c>
      <c r="AB1485" s="55" t="n">
        <f aca="false">IF(AND(E1485&gt;0,OR(AND(B1485&gt;=1,B1485&lt;=6),B1485=10)),1,0)</f>
        <v>1</v>
      </c>
      <c r="AC1485" s="55" t="n">
        <f aca="false">IF(AND(E1485&gt;0,B1485=10),1,0)</f>
        <v>0</v>
      </c>
      <c r="AD1485" s="0" t="str">
        <f aca="false">IF(AND(C1484=C1485,AA1484=AA1485-1),AB1484,"")</f>
        <v/>
      </c>
      <c r="AE1485" s="0" t="str">
        <f aca="false">IF(AND(C1484=C1485,AA1484=AA1485-1),AC1484,"")</f>
        <v/>
      </c>
      <c r="AF1485" s="0" t="str">
        <f aca="false">IF(AA1485=1,"",IF(AND(AB1485=1,AD1485&lt;&gt;1),1,0))</f>
        <v/>
      </c>
      <c r="AG1485" s="0" t="str">
        <f aca="false">IF(AA1485=1,"",IF(AND(AC1485=1,AE1485&lt;&gt;1),1,0))</f>
        <v/>
      </c>
      <c r="AH1485" s="60" t="str">
        <f aca="false">IF(AND(E1485&gt;0,AA1485&lt;2,NOT(AND(C1486=C1485,AA1486=AA1485+1))),INDEX(DATAS,AA1485+1),"")</f>
        <v/>
      </c>
      <c r="AI1485" s="60" t="str">
        <f aca="false">IF(AND(AC1485=1,AA1485&lt;2),IF(AND(C1486=C1485,AA1486=AA1485+1),IF(AC1486=1,"",INDEX(DATAS,AA1485+1)),INDEX(DATAS,AA1485+1)),"")</f>
        <v/>
      </c>
    </row>
    <row r="1486" customFormat="false" ht="15" hidden="false" customHeight="false" outlineLevel="0" collapsed="false">
      <c r="A1486" s="60" t="n">
        <v>46310</v>
      </c>
      <c r="B1486" s="0" t="n">
        <v>2</v>
      </c>
      <c r="C1486" s="0" t="n">
        <v>4652</v>
      </c>
      <c r="D1486" s="0" t="n">
        <v>232</v>
      </c>
      <c r="E1486" s="0" t="n">
        <v>2</v>
      </c>
      <c r="F1486" s="55" t="s">
        <v>641</v>
      </c>
      <c r="G1486" s="0" t="n">
        <v>41.2</v>
      </c>
      <c r="H1486" s="0" t="n">
        <v>50</v>
      </c>
      <c r="I1486" s="55" t="s">
        <v>187</v>
      </c>
      <c r="J1486" s="0" t="n">
        <v>232</v>
      </c>
      <c r="K1486" s="0" t="n">
        <v>63</v>
      </c>
      <c r="M1486" s="0" t="n">
        <v>1075.86</v>
      </c>
      <c r="N1486" s="0" t="n">
        <v>31.03</v>
      </c>
      <c r="O1486" s="0" t="n">
        <v>35.27</v>
      </c>
      <c r="P1486" s="0" t="n">
        <v>2.58</v>
      </c>
      <c r="Q1486" s="0" t="n">
        <v>3.48</v>
      </c>
      <c r="T1486" s="0" t="n">
        <v>69.45</v>
      </c>
      <c r="U1486" s="0" t="n">
        <v>1283</v>
      </c>
      <c r="V1486" s="0" t="n">
        <v>6</v>
      </c>
      <c r="W1486" s="60" t="n">
        <v>46310</v>
      </c>
      <c r="X1486" s="55" t="n">
        <f aca="false">IF(I1486="Male",0,1)</f>
        <v>1</v>
      </c>
      <c r="Y1486" s="55" t="n">
        <f aca="false">IF(OR(I1486="DNB",I1486="Dry DNB"),1,0)</f>
        <v>0</v>
      </c>
      <c r="Z1486" s="55" t="n">
        <f aca="false">IF(ISNUMBER(W1486),A1486-W1486,"")</f>
        <v>0</v>
      </c>
      <c r="AA1486" s="55" t="n">
        <f aca="false">MATCH(A1486,DATAS,0)</f>
        <v>2</v>
      </c>
      <c r="AB1486" s="55" t="n">
        <f aca="false">IF(AND(E1486&gt;0,OR(AND(B1486&gt;=1,B1486&lt;=6),B1486=10)),1,0)</f>
        <v>1</v>
      </c>
      <c r="AC1486" s="55" t="n">
        <f aca="false">IF(AND(E1486&gt;0,B1486=10),1,0)</f>
        <v>0</v>
      </c>
      <c r="AD1486" s="55" t="n">
        <f aca="false">IF(AND(C1485=C1486,AA1485=AA1486-1),AB1485,"")</f>
        <v>1</v>
      </c>
      <c r="AE1486" s="55" t="n">
        <f aca="false">IF(AND(C1485=C1486,AA1485=AA1486-1),AC1485,"")</f>
        <v>0</v>
      </c>
      <c r="AF1486" s="55" t="n">
        <f aca="false">IF(AA1486=1,"",IF(AND(AB1486=1,AD1486&lt;&gt;1),1,0))</f>
        <v>0</v>
      </c>
      <c r="AG1486" s="55" t="n">
        <f aca="false">IF(AA1486=1,"",IF(AND(AC1486=1,AE1486&lt;&gt;1),1,0))</f>
        <v>0</v>
      </c>
      <c r="AH1486" s="60" t="str">
        <f aca="false">IF(AND(E1486&gt;0,AA1486&lt;2,NOT(AND(C1487=C1486,AA1487=AA1486+1))),INDEX(DATAS,AA1486+1),"")</f>
        <v/>
      </c>
      <c r="AI1486" s="60" t="str">
        <f aca="false">IF(AND(AC1486=1,AA1486&lt;2),IF(AND(C1487=C1486,AA1487=AA1486+1),IF(AC1487=1,"",INDEX(DATAS,AA1486+1)),INDEX(DATAS,AA1486+1)),"")</f>
        <v/>
      </c>
    </row>
    <row r="1487" customFormat="false" ht="15" hidden="false" customHeight="false" outlineLevel="0" collapsed="false">
      <c r="A1487" s="60" t="n">
        <v>46309</v>
      </c>
      <c r="B1487" s="0" t="n">
        <v>5</v>
      </c>
      <c r="C1487" s="0" t="n">
        <v>4653</v>
      </c>
      <c r="D1487" s="0" t="n">
        <v>294</v>
      </c>
      <c r="E1487" s="0" t="n">
        <v>2</v>
      </c>
      <c r="F1487" s="55" t="s">
        <v>641</v>
      </c>
      <c r="G1487" s="0" t="n">
        <v>37.6</v>
      </c>
      <c r="H1487" s="0" t="n">
        <v>37</v>
      </c>
      <c r="I1487" s="55" t="s">
        <v>177</v>
      </c>
      <c r="J1487" s="0" t="n">
        <v>294</v>
      </c>
      <c r="K1487" s="0" t="n">
        <v>70</v>
      </c>
      <c r="M1487" s="0" t="n">
        <v>486.88</v>
      </c>
      <c r="N1487" s="0" t="n">
        <v>61.26</v>
      </c>
      <c r="O1487" s="0" t="n">
        <v>39.69</v>
      </c>
      <c r="P1487" s="0" t="n">
        <v>4.16</v>
      </c>
      <c r="Q1487" s="0" t="n">
        <v>3.82</v>
      </c>
      <c r="R1487" s="0" t="n">
        <v>4193</v>
      </c>
      <c r="S1487" s="0" t="n">
        <v>8399</v>
      </c>
      <c r="T1487" s="0" t="n">
        <v>47.45</v>
      </c>
      <c r="U1487" s="0" t="n">
        <v>1282</v>
      </c>
      <c r="V1487" s="0" t="n">
        <v>3</v>
      </c>
      <c r="W1487" s="60" t="n">
        <v>46268</v>
      </c>
      <c r="X1487" s="55" t="n">
        <f aca="false">IF(I1487="Male",0,1)</f>
        <v>1</v>
      </c>
      <c r="Y1487" s="55" t="n">
        <f aca="false">IF(OR(I1487="DNB",I1487="Dry DNB"),1,0)</f>
        <v>0</v>
      </c>
      <c r="Z1487" s="55" t="n">
        <f aca="false">IF(ISNUMBER(W1487),A1487-W1487,"")</f>
        <v>41</v>
      </c>
      <c r="AA1487" s="55" t="n">
        <f aca="false">MATCH(A1487,DATAS,0)</f>
        <v>1</v>
      </c>
      <c r="AB1487" s="55" t="n">
        <f aca="false">IF(AND(E1487&gt;0,OR(AND(B1487&gt;=1,B1487&lt;=6),B1487=10)),1,0)</f>
        <v>1</v>
      </c>
      <c r="AC1487" s="55" t="n">
        <f aca="false">IF(AND(E1487&gt;0,B1487=10),1,0)</f>
        <v>0</v>
      </c>
      <c r="AD1487" s="0" t="str">
        <f aca="false">IF(AND(C1486=C1487,AA1486=AA1487-1),AB1486,"")</f>
        <v/>
      </c>
      <c r="AE1487" s="0" t="str">
        <f aca="false">IF(AND(C1486=C1487,AA1486=AA1487-1),AC1486,"")</f>
        <v/>
      </c>
      <c r="AF1487" s="0" t="str">
        <f aca="false">IF(AA1487=1,"",IF(AND(AB1487=1,AD1487&lt;&gt;1),1,0))</f>
        <v/>
      </c>
      <c r="AG1487" s="0" t="str">
        <f aca="false">IF(AA1487=1,"",IF(AND(AC1487=1,AE1487&lt;&gt;1),1,0))</f>
        <v/>
      </c>
      <c r="AH1487" s="60" t="str">
        <f aca="false">IF(AND(E1487&gt;0,AA1487&lt;2,NOT(AND(C1488=C1487,AA1488=AA1487+1))),INDEX(DATAS,AA1487+1),"")</f>
        <v/>
      </c>
      <c r="AI1487" s="60" t="str">
        <f aca="false">IF(AND(AC1487=1,AA1487&lt;2),IF(AND(C1488=C1487,AA1488=AA1487+1),IF(AC1488=1,"",INDEX(DATAS,AA1487+1)),INDEX(DATAS,AA1487+1)),"")</f>
        <v/>
      </c>
    </row>
    <row r="1488" customFormat="false" ht="15" hidden="false" customHeight="false" outlineLevel="0" collapsed="false">
      <c r="A1488" s="60" t="n">
        <v>46310</v>
      </c>
      <c r="B1488" s="0" t="n">
        <v>5</v>
      </c>
      <c r="C1488" s="0" t="n">
        <v>4653</v>
      </c>
      <c r="D1488" s="0" t="n">
        <v>295</v>
      </c>
      <c r="E1488" s="0" t="n">
        <v>2</v>
      </c>
      <c r="F1488" s="55" t="s">
        <v>641</v>
      </c>
      <c r="G1488" s="0" t="n">
        <v>36.4</v>
      </c>
      <c r="H1488" s="0" t="n">
        <v>37</v>
      </c>
      <c r="I1488" s="55" t="s">
        <v>187</v>
      </c>
      <c r="J1488" s="0" t="n">
        <v>295</v>
      </c>
      <c r="K1488" s="0" t="n">
        <v>70</v>
      </c>
      <c r="M1488" s="0" t="n">
        <v>486.88</v>
      </c>
      <c r="N1488" s="0" t="n">
        <v>61.26</v>
      </c>
      <c r="O1488" s="0" t="n">
        <v>39.69</v>
      </c>
      <c r="P1488" s="0" t="n">
        <v>4.16</v>
      </c>
      <c r="Q1488" s="0" t="n">
        <v>3.82</v>
      </c>
      <c r="T1488" s="0" t="n">
        <v>47.45</v>
      </c>
      <c r="U1488" s="0" t="n">
        <v>1283</v>
      </c>
      <c r="V1488" s="0" t="n">
        <v>4</v>
      </c>
      <c r="W1488" s="60" t="n">
        <v>46310</v>
      </c>
      <c r="X1488" s="55" t="n">
        <f aca="false">IF(I1488="Male",0,1)</f>
        <v>1</v>
      </c>
      <c r="Y1488" s="55" t="n">
        <f aca="false">IF(OR(I1488="DNB",I1488="Dry DNB"),1,0)</f>
        <v>0</v>
      </c>
      <c r="Z1488" s="55" t="n">
        <f aca="false">IF(ISNUMBER(W1488),A1488-W1488,"")</f>
        <v>0</v>
      </c>
      <c r="AA1488" s="55" t="n">
        <f aca="false">MATCH(A1488,DATAS,0)</f>
        <v>2</v>
      </c>
      <c r="AB1488" s="55" t="n">
        <f aca="false">IF(AND(E1488&gt;0,OR(AND(B1488&gt;=1,B1488&lt;=6),B1488=10)),1,0)</f>
        <v>1</v>
      </c>
      <c r="AC1488" s="55" t="n">
        <f aca="false">IF(AND(E1488&gt;0,B1488=10),1,0)</f>
        <v>0</v>
      </c>
      <c r="AD1488" s="55" t="n">
        <f aca="false">IF(AND(C1487=C1488,AA1487=AA1488-1),AB1487,"")</f>
        <v>1</v>
      </c>
      <c r="AE1488" s="55" t="n">
        <f aca="false">IF(AND(C1487=C1488,AA1487=AA1488-1),AC1487,"")</f>
        <v>0</v>
      </c>
      <c r="AF1488" s="55" t="n">
        <f aca="false">IF(AA1488=1,"",IF(AND(AB1488=1,AD1488&lt;&gt;1),1,0))</f>
        <v>0</v>
      </c>
      <c r="AG1488" s="55" t="n">
        <f aca="false">IF(AA1488=1,"",IF(AND(AC1488=1,AE1488&lt;&gt;1),1,0))</f>
        <v>0</v>
      </c>
      <c r="AH1488" s="60" t="str">
        <f aca="false">IF(AND(E1488&gt;0,AA1488&lt;2,NOT(AND(C1489=C1488,AA1489=AA1488+1))),INDEX(DATAS,AA1488+1),"")</f>
        <v/>
      </c>
      <c r="AI1488" s="60" t="str">
        <f aca="false">IF(AND(AC1488=1,AA1488&lt;2),IF(AND(C1489=C1488,AA1489=AA1488+1),IF(AC1489=1,"",INDEX(DATAS,AA1488+1)),INDEX(DATAS,AA1488+1)),"")</f>
        <v/>
      </c>
    </row>
    <row r="1489" customFormat="false" ht="15" hidden="false" customHeight="false" outlineLevel="0" collapsed="false">
      <c r="A1489" s="60" t="n">
        <v>46309</v>
      </c>
      <c r="B1489" s="0" t="n">
        <v>5</v>
      </c>
      <c r="C1489" s="0" t="n">
        <v>4655</v>
      </c>
      <c r="D1489" s="0" t="n">
        <v>445</v>
      </c>
      <c r="E1489" s="0" t="n">
        <v>1</v>
      </c>
      <c r="F1489" s="55" t="s">
        <v>642</v>
      </c>
      <c r="G1489" s="0" t="n">
        <v>33.9</v>
      </c>
      <c r="H1489" s="0" t="n">
        <v>35</v>
      </c>
      <c r="I1489" s="55" t="s">
        <v>157</v>
      </c>
      <c r="J1489" s="0" t="n">
        <v>305</v>
      </c>
      <c r="K1489" s="0" t="n">
        <v>66</v>
      </c>
      <c r="L1489" s="0" t="n">
        <v>140</v>
      </c>
      <c r="M1489" s="0" t="n">
        <v>938.74</v>
      </c>
      <c r="N1489" s="0" t="n">
        <v>51.11</v>
      </c>
      <c r="O1489" s="0" t="n">
        <v>29.39</v>
      </c>
      <c r="P1489" s="0" t="n">
        <v>5.22</v>
      </c>
      <c r="Q1489" s="0" t="n">
        <v>4.47</v>
      </c>
      <c r="R1489" s="0" t="n">
        <v>4955</v>
      </c>
      <c r="S1489" s="0" t="n">
        <v>9644</v>
      </c>
      <c r="T1489" s="0" t="n">
        <v>56.75</v>
      </c>
      <c r="U1489" s="0" t="n">
        <v>1281</v>
      </c>
      <c r="V1489" s="0" t="n">
        <v>6</v>
      </c>
      <c r="W1489" s="60" t="n">
        <v>46100</v>
      </c>
      <c r="X1489" s="55" t="n">
        <f aca="false">IF(I1489="Male",0,1)</f>
        <v>1</v>
      </c>
      <c r="Y1489" s="55" t="n">
        <f aca="false">IF(OR(I1489="DNB",I1489="Dry DNB"),1,0)</f>
        <v>0</v>
      </c>
      <c r="Z1489" s="55" t="n">
        <f aca="false">IF(ISNUMBER(W1489),A1489-W1489,"")</f>
        <v>209</v>
      </c>
      <c r="AA1489" s="55" t="n">
        <f aca="false">MATCH(A1489,DATAS,0)</f>
        <v>1</v>
      </c>
      <c r="AB1489" s="55" t="n">
        <f aca="false">IF(AND(E1489&gt;0,OR(AND(B1489&gt;=1,B1489&lt;=6),B1489=10)),1,0)</f>
        <v>1</v>
      </c>
      <c r="AC1489" s="55" t="n">
        <f aca="false">IF(AND(E1489&gt;0,B1489=10),1,0)</f>
        <v>0</v>
      </c>
      <c r="AD1489" s="0" t="str">
        <f aca="false">IF(AND(C1488=C1489,AA1488=AA1489-1),AB1488,"")</f>
        <v/>
      </c>
      <c r="AE1489" s="0" t="str">
        <f aca="false">IF(AND(C1488=C1489,AA1488=AA1489-1),AC1488,"")</f>
        <v/>
      </c>
      <c r="AF1489" s="0" t="str">
        <f aca="false">IF(AA1489=1,"",IF(AND(AB1489=1,AD1489&lt;&gt;1),1,0))</f>
        <v/>
      </c>
      <c r="AG1489" s="0" t="str">
        <f aca="false">IF(AA1489=1,"",IF(AND(AC1489=1,AE1489&lt;&gt;1),1,0))</f>
        <v/>
      </c>
      <c r="AH1489" s="60" t="str">
        <f aca="false">IF(AND(E1489&gt;0,AA1489&lt;2,NOT(AND(C1490=C1489,AA1490=AA1489+1))),INDEX(DATAS,AA1489+1),"")</f>
        <v/>
      </c>
      <c r="AI1489" s="60" t="str">
        <f aca="false">IF(AND(AC1489=1,AA1489&lt;2),IF(AND(C1490=C1489,AA1490=AA1489+1),IF(AC1490=1,"",INDEX(DATAS,AA1489+1)),INDEX(DATAS,AA1489+1)),"")</f>
        <v/>
      </c>
    </row>
    <row r="1490" customFormat="false" ht="15" hidden="false" customHeight="false" outlineLevel="0" collapsed="false">
      <c r="A1490" s="60" t="n">
        <v>46310</v>
      </c>
      <c r="B1490" s="0" t="n">
        <v>5</v>
      </c>
      <c r="C1490" s="0" t="n">
        <v>4655</v>
      </c>
      <c r="D1490" s="0" t="n">
        <v>446</v>
      </c>
      <c r="E1490" s="0" t="n">
        <v>1</v>
      </c>
      <c r="F1490" s="55" t="s">
        <v>642</v>
      </c>
      <c r="G1490" s="0" t="n">
        <v>40.1</v>
      </c>
      <c r="H1490" s="0" t="n">
        <v>35</v>
      </c>
      <c r="I1490" s="55" t="s">
        <v>157</v>
      </c>
      <c r="J1490" s="0" t="n">
        <v>305</v>
      </c>
      <c r="K1490" s="0" t="n">
        <v>66</v>
      </c>
      <c r="L1490" s="0" t="n">
        <v>141</v>
      </c>
      <c r="M1490" s="0" t="n">
        <v>938.74</v>
      </c>
      <c r="N1490" s="0" t="n">
        <v>51.11</v>
      </c>
      <c r="O1490" s="0" t="n">
        <v>29.39</v>
      </c>
      <c r="P1490" s="0" t="n">
        <v>5.22</v>
      </c>
      <c r="Q1490" s="0" t="n">
        <v>4.47</v>
      </c>
      <c r="T1490" s="0" t="n">
        <v>56.75</v>
      </c>
      <c r="U1490" s="0" t="n">
        <v>1282</v>
      </c>
      <c r="V1490" s="0" t="n">
        <v>6</v>
      </c>
      <c r="W1490" s="60" t="n">
        <v>46100</v>
      </c>
      <c r="X1490" s="55" t="n">
        <f aca="false">IF(I1490="Male",0,1)</f>
        <v>1</v>
      </c>
      <c r="Y1490" s="55" t="n">
        <f aca="false">IF(OR(I1490="DNB",I1490="Dry DNB"),1,0)</f>
        <v>0</v>
      </c>
      <c r="Z1490" s="55" t="n">
        <f aca="false">IF(ISNUMBER(W1490),A1490-W1490,"")</f>
        <v>210</v>
      </c>
      <c r="AA1490" s="55" t="n">
        <f aca="false">MATCH(A1490,DATAS,0)</f>
        <v>2</v>
      </c>
      <c r="AB1490" s="55" t="n">
        <f aca="false">IF(AND(E1490&gt;0,OR(AND(B1490&gt;=1,B1490&lt;=6),B1490=10)),1,0)</f>
        <v>1</v>
      </c>
      <c r="AC1490" s="55" t="n">
        <f aca="false">IF(AND(E1490&gt;0,B1490=10),1,0)</f>
        <v>0</v>
      </c>
      <c r="AD1490" s="55" t="n">
        <f aca="false">IF(AND(C1489=C1490,AA1489=AA1490-1),AB1489,"")</f>
        <v>1</v>
      </c>
      <c r="AE1490" s="55" t="n">
        <f aca="false">IF(AND(C1489=C1490,AA1489=AA1490-1),AC1489,"")</f>
        <v>0</v>
      </c>
      <c r="AF1490" s="55" t="n">
        <f aca="false">IF(AA1490=1,"",IF(AND(AB1490=1,AD1490&lt;&gt;1),1,0))</f>
        <v>0</v>
      </c>
      <c r="AG1490" s="55" t="n">
        <f aca="false">IF(AA1490=1,"",IF(AND(AC1490=1,AE1490&lt;&gt;1),1,0))</f>
        <v>0</v>
      </c>
      <c r="AH1490" s="60" t="str">
        <f aca="false">IF(AND(E1490&gt;0,AA1490&lt;2,NOT(AND(C1491=C1490,AA1491=AA1490+1))),INDEX(DATAS,AA1490+1),"")</f>
        <v/>
      </c>
      <c r="AI1490" s="60" t="str">
        <f aca="false">IF(AND(AC1490=1,AA1490&lt;2),IF(AND(C1491=C1490,AA1491=AA1490+1),IF(AC1491=1,"",INDEX(DATAS,AA1490+1)),INDEX(DATAS,AA1490+1)),"")</f>
        <v/>
      </c>
    </row>
    <row r="1491" customFormat="false" ht="15" hidden="false" customHeight="false" outlineLevel="0" collapsed="false">
      <c r="A1491" s="60" t="n">
        <v>46309</v>
      </c>
      <c r="B1491" s="0" t="n">
        <v>6</v>
      </c>
      <c r="C1491" s="0" t="n">
        <v>4656</v>
      </c>
      <c r="D1491" s="0" t="n">
        <v>290</v>
      </c>
      <c r="E1491" s="0" t="n">
        <v>2</v>
      </c>
      <c r="F1491" s="55" t="s">
        <v>643</v>
      </c>
      <c r="G1491" s="0" t="n">
        <v>16.1</v>
      </c>
      <c r="H1491" s="0" t="n">
        <v>19</v>
      </c>
      <c r="I1491" s="55" t="s">
        <v>187</v>
      </c>
      <c r="J1491" s="0" t="n">
        <v>290</v>
      </c>
      <c r="K1491" s="0" t="n">
        <v>66</v>
      </c>
      <c r="M1491" s="0" t="n">
        <v>214.11</v>
      </c>
      <c r="N1491" s="0" t="n">
        <v>60.71</v>
      </c>
      <c r="O1491" s="0" t="n">
        <v>37.98</v>
      </c>
      <c r="P1491" s="0" t="n">
        <v>5.21</v>
      </c>
      <c r="Q1491" s="0" t="n">
        <v>3.92</v>
      </c>
      <c r="R1491" s="0" t="n">
        <v>4191</v>
      </c>
      <c r="S1491" s="0" t="n">
        <v>9017</v>
      </c>
      <c r="T1491" s="0" t="n">
        <v>49.8</v>
      </c>
      <c r="U1491" s="0" t="n">
        <v>1280</v>
      </c>
      <c r="V1491" s="0" t="n">
        <v>7</v>
      </c>
      <c r="W1491" s="60" t="n">
        <v>46303</v>
      </c>
      <c r="X1491" s="55" t="n">
        <f aca="false">IF(I1491="Male",0,1)</f>
        <v>1</v>
      </c>
      <c r="Y1491" s="55" t="n">
        <f aca="false">IF(OR(I1491="DNB",I1491="Dry DNB"),1,0)</f>
        <v>0</v>
      </c>
      <c r="Z1491" s="55" t="n">
        <f aca="false">IF(ISNUMBER(W1491),A1491-W1491,"")</f>
        <v>6</v>
      </c>
      <c r="AA1491" s="55" t="n">
        <f aca="false">MATCH(A1491,DATAS,0)</f>
        <v>1</v>
      </c>
      <c r="AB1491" s="55" t="n">
        <f aca="false">IF(AND(E1491&gt;0,OR(AND(B1491&gt;=1,B1491&lt;=6),B1491=10)),1,0)</f>
        <v>1</v>
      </c>
      <c r="AC1491" s="55" t="n">
        <f aca="false">IF(AND(E1491&gt;0,B1491=10),1,0)</f>
        <v>0</v>
      </c>
      <c r="AD1491" s="0" t="str">
        <f aca="false">IF(AND(C1490=C1491,AA1490=AA1491-1),AB1490,"")</f>
        <v/>
      </c>
      <c r="AE1491" s="0" t="str">
        <f aca="false">IF(AND(C1490=C1491,AA1490=AA1491-1),AC1490,"")</f>
        <v/>
      </c>
      <c r="AF1491" s="0" t="str">
        <f aca="false">IF(AA1491=1,"",IF(AND(AB1491=1,AD1491&lt;&gt;1),1,0))</f>
        <v/>
      </c>
      <c r="AG1491" s="0" t="str">
        <f aca="false">IF(AA1491=1,"",IF(AND(AC1491=1,AE1491&lt;&gt;1),1,0))</f>
        <v/>
      </c>
      <c r="AH1491" s="60" t="str">
        <f aca="false">IF(AND(E1491&gt;0,AA1491&lt;2,NOT(AND(C1492=C1491,AA1492=AA1491+1))),INDEX(DATAS,AA1491+1),"")</f>
        <v/>
      </c>
      <c r="AI1491" s="60" t="str">
        <f aca="false">IF(AND(AC1491=1,AA1491&lt;2),IF(AND(C1492=C1491,AA1492=AA1491+1),IF(AC1492=1,"",INDEX(DATAS,AA1491+1)),INDEX(DATAS,AA1491+1)),"")</f>
        <v/>
      </c>
    </row>
    <row r="1492" customFormat="false" ht="15" hidden="false" customHeight="false" outlineLevel="0" collapsed="false">
      <c r="A1492" s="60" t="n">
        <v>46310</v>
      </c>
      <c r="B1492" s="0" t="n">
        <v>6</v>
      </c>
      <c r="C1492" s="0" t="n">
        <v>4656</v>
      </c>
      <c r="D1492" s="0" t="n">
        <v>291</v>
      </c>
      <c r="E1492" s="0" t="n">
        <v>2</v>
      </c>
      <c r="F1492" s="55" t="s">
        <v>643</v>
      </c>
      <c r="G1492" s="0" t="n">
        <v>15.4</v>
      </c>
      <c r="H1492" s="0" t="n">
        <v>18</v>
      </c>
      <c r="I1492" s="55" t="s">
        <v>187</v>
      </c>
      <c r="J1492" s="0" t="n">
        <v>291</v>
      </c>
      <c r="K1492" s="0" t="n">
        <v>66</v>
      </c>
      <c r="M1492" s="0" t="n">
        <v>214.11</v>
      </c>
      <c r="N1492" s="0" t="n">
        <v>60.71</v>
      </c>
      <c r="O1492" s="0" t="n">
        <v>37.98</v>
      </c>
      <c r="P1492" s="0" t="n">
        <v>5.21</v>
      </c>
      <c r="Q1492" s="0" t="n">
        <v>3.92</v>
      </c>
      <c r="T1492" s="0" t="n">
        <v>49.8</v>
      </c>
      <c r="U1492" s="0" t="n">
        <v>1281</v>
      </c>
      <c r="V1492" s="0" t="n">
        <v>7</v>
      </c>
      <c r="W1492" s="60" t="n">
        <v>46303</v>
      </c>
      <c r="X1492" s="55" t="n">
        <f aca="false">IF(I1492="Male",0,1)</f>
        <v>1</v>
      </c>
      <c r="Y1492" s="55" t="n">
        <f aca="false">IF(OR(I1492="DNB",I1492="Dry DNB"),1,0)</f>
        <v>0</v>
      </c>
      <c r="Z1492" s="55" t="n">
        <f aca="false">IF(ISNUMBER(W1492),A1492-W1492,"")</f>
        <v>7</v>
      </c>
      <c r="AA1492" s="55" t="n">
        <f aca="false">MATCH(A1492,DATAS,0)</f>
        <v>2</v>
      </c>
      <c r="AB1492" s="55" t="n">
        <f aca="false">IF(AND(E1492&gt;0,OR(AND(B1492&gt;=1,B1492&lt;=6),B1492=10)),1,0)</f>
        <v>1</v>
      </c>
      <c r="AC1492" s="55" t="n">
        <f aca="false">IF(AND(E1492&gt;0,B1492=10),1,0)</f>
        <v>0</v>
      </c>
      <c r="AD1492" s="55" t="n">
        <f aca="false">IF(AND(C1491=C1492,AA1491=AA1492-1),AB1491,"")</f>
        <v>1</v>
      </c>
      <c r="AE1492" s="55" t="n">
        <f aca="false">IF(AND(C1491=C1492,AA1491=AA1492-1),AC1491,"")</f>
        <v>0</v>
      </c>
      <c r="AF1492" s="55" t="n">
        <f aca="false">IF(AA1492=1,"",IF(AND(AB1492=1,AD1492&lt;&gt;1),1,0))</f>
        <v>0</v>
      </c>
      <c r="AG1492" s="55" t="n">
        <f aca="false">IF(AA1492=1,"",IF(AND(AC1492=1,AE1492&lt;&gt;1),1,0))</f>
        <v>0</v>
      </c>
      <c r="AH1492" s="60" t="str">
        <f aca="false">IF(AND(E1492&gt;0,AA1492&lt;2,NOT(AND(C1493=C1492,AA1493=AA1492+1))),INDEX(DATAS,AA1492+1),"")</f>
        <v/>
      </c>
      <c r="AI1492" s="60" t="str">
        <f aca="false">IF(AND(AC1492=1,AA1492&lt;2),IF(AND(C1493=C1492,AA1493=AA1492+1),IF(AC1493=1,"",INDEX(DATAS,AA1492+1)),INDEX(DATAS,AA1492+1)),"")</f>
        <v/>
      </c>
    </row>
    <row r="1493" customFormat="false" ht="15" hidden="false" customHeight="false" outlineLevel="0" collapsed="false">
      <c r="A1493" s="60" t="n">
        <v>46309</v>
      </c>
      <c r="B1493" s="0" t="n">
        <v>5</v>
      </c>
      <c r="C1493" s="0" t="n">
        <v>4658</v>
      </c>
      <c r="D1493" s="0" t="n">
        <v>296</v>
      </c>
      <c r="E1493" s="0" t="n">
        <v>2</v>
      </c>
      <c r="F1493" s="55" t="s">
        <v>643</v>
      </c>
      <c r="G1493" s="0" t="n">
        <v>34.5</v>
      </c>
      <c r="H1493" s="0" t="n">
        <v>31</v>
      </c>
      <c r="I1493" s="55" t="s">
        <v>157</v>
      </c>
      <c r="J1493" s="0" t="n">
        <v>107</v>
      </c>
      <c r="K1493" s="0" t="n">
        <v>65</v>
      </c>
      <c r="L1493" s="0" t="n">
        <v>189</v>
      </c>
      <c r="M1493" s="0" t="n">
        <v>495.38</v>
      </c>
      <c r="N1493" s="0" t="n">
        <v>88.21</v>
      </c>
      <c r="O1493" s="0" t="n">
        <v>30.21</v>
      </c>
      <c r="P1493" s="0" t="n">
        <v>7.47</v>
      </c>
      <c r="Q1493" s="0" t="n">
        <v>4.4</v>
      </c>
      <c r="R1493" s="0" t="n">
        <v>5135</v>
      </c>
      <c r="S1493" s="0" t="n">
        <v>9774</v>
      </c>
      <c r="T1493" s="0" t="n">
        <v>52.2</v>
      </c>
      <c r="U1493" s="0" t="n">
        <v>1280</v>
      </c>
      <c r="V1493" s="0" t="n">
        <v>2</v>
      </c>
      <c r="W1493" s="60" t="n">
        <v>46121</v>
      </c>
      <c r="X1493" s="55" t="n">
        <f aca="false">IF(I1493="Male",0,1)</f>
        <v>1</v>
      </c>
      <c r="Y1493" s="55" t="n">
        <f aca="false">IF(OR(I1493="DNB",I1493="Dry DNB"),1,0)</f>
        <v>0</v>
      </c>
      <c r="Z1493" s="55" t="n">
        <f aca="false">IF(ISNUMBER(W1493),A1493-W1493,"")</f>
        <v>188</v>
      </c>
      <c r="AA1493" s="55" t="n">
        <f aca="false">MATCH(A1493,DATAS,0)</f>
        <v>1</v>
      </c>
      <c r="AB1493" s="55" t="n">
        <f aca="false">IF(AND(E1493&gt;0,OR(AND(B1493&gt;=1,B1493&lt;=6),B1493=10)),1,0)</f>
        <v>1</v>
      </c>
      <c r="AC1493" s="55" t="n">
        <f aca="false">IF(AND(E1493&gt;0,B1493=10),1,0)</f>
        <v>0</v>
      </c>
      <c r="AD1493" s="0" t="str">
        <f aca="false">IF(AND(C1492=C1493,AA1492=AA1493-1),AB1492,"")</f>
        <v/>
      </c>
      <c r="AE1493" s="0" t="str">
        <f aca="false">IF(AND(C1492=C1493,AA1492=AA1493-1),AC1492,"")</f>
        <v/>
      </c>
      <c r="AF1493" s="0" t="str">
        <f aca="false">IF(AA1493=1,"",IF(AND(AB1493=1,AD1493&lt;&gt;1),1,0))</f>
        <v/>
      </c>
      <c r="AG1493" s="0" t="str">
        <f aca="false">IF(AA1493=1,"",IF(AND(AC1493=1,AE1493&lt;&gt;1),1,0))</f>
        <v/>
      </c>
      <c r="AH1493" s="60" t="str">
        <f aca="false">IF(AND(E1493&gt;0,AA1493&lt;2,NOT(AND(C1494=C1493,AA1494=AA1493+1))),INDEX(DATAS,AA1493+1),"")</f>
        <v/>
      </c>
      <c r="AI1493" s="60" t="str">
        <f aca="false">IF(AND(AC1493=1,AA1493&lt;2),IF(AND(C1494=C1493,AA1494=AA1493+1),IF(AC1494=1,"",INDEX(DATAS,AA1493+1)),INDEX(DATAS,AA1493+1)),"")</f>
        <v/>
      </c>
    </row>
    <row r="1494" customFormat="false" ht="15" hidden="false" customHeight="false" outlineLevel="0" collapsed="false">
      <c r="A1494" s="60" t="n">
        <v>46310</v>
      </c>
      <c r="B1494" s="0" t="n">
        <v>5</v>
      </c>
      <c r="C1494" s="0" t="n">
        <v>4658</v>
      </c>
      <c r="D1494" s="0" t="n">
        <v>297</v>
      </c>
      <c r="E1494" s="0" t="n">
        <v>2</v>
      </c>
      <c r="F1494" s="55" t="s">
        <v>643</v>
      </c>
      <c r="G1494" s="0" t="n">
        <v>37</v>
      </c>
      <c r="H1494" s="0" t="n">
        <v>32</v>
      </c>
      <c r="I1494" s="55" t="s">
        <v>157</v>
      </c>
      <c r="J1494" s="0" t="n">
        <v>107</v>
      </c>
      <c r="K1494" s="0" t="n">
        <v>65</v>
      </c>
      <c r="L1494" s="0" t="n">
        <v>190</v>
      </c>
      <c r="M1494" s="0" t="n">
        <v>495.38</v>
      </c>
      <c r="N1494" s="0" t="n">
        <v>88.21</v>
      </c>
      <c r="O1494" s="0" t="n">
        <v>30.21</v>
      </c>
      <c r="P1494" s="0" t="n">
        <v>7.47</v>
      </c>
      <c r="Q1494" s="0" t="n">
        <v>4.4</v>
      </c>
      <c r="T1494" s="0" t="n">
        <v>52.2</v>
      </c>
      <c r="U1494" s="0" t="n">
        <v>1281</v>
      </c>
      <c r="V1494" s="0" t="n">
        <v>2</v>
      </c>
      <c r="W1494" s="60" t="n">
        <v>46121</v>
      </c>
      <c r="X1494" s="55" t="n">
        <f aca="false">IF(I1494="Male",0,1)</f>
        <v>1</v>
      </c>
      <c r="Y1494" s="55" t="n">
        <f aca="false">IF(OR(I1494="DNB",I1494="Dry DNB"),1,0)</f>
        <v>0</v>
      </c>
      <c r="Z1494" s="55" t="n">
        <f aca="false">IF(ISNUMBER(W1494),A1494-W1494,"")</f>
        <v>189</v>
      </c>
      <c r="AA1494" s="55" t="n">
        <f aca="false">MATCH(A1494,DATAS,0)</f>
        <v>2</v>
      </c>
      <c r="AB1494" s="55" t="n">
        <f aca="false">IF(AND(E1494&gt;0,OR(AND(B1494&gt;=1,B1494&lt;=6),B1494=10)),1,0)</f>
        <v>1</v>
      </c>
      <c r="AC1494" s="55" t="n">
        <f aca="false">IF(AND(E1494&gt;0,B1494=10),1,0)</f>
        <v>0</v>
      </c>
      <c r="AD1494" s="55" t="n">
        <f aca="false">IF(AND(C1493=C1494,AA1493=AA1494-1),AB1493,"")</f>
        <v>1</v>
      </c>
      <c r="AE1494" s="55" t="n">
        <f aca="false">IF(AND(C1493=C1494,AA1493=AA1494-1),AC1493,"")</f>
        <v>0</v>
      </c>
      <c r="AF1494" s="55" t="n">
        <f aca="false">IF(AA1494=1,"",IF(AND(AB1494=1,AD1494&lt;&gt;1),1,0))</f>
        <v>0</v>
      </c>
      <c r="AG1494" s="55" t="n">
        <f aca="false">IF(AA1494=1,"",IF(AND(AC1494=1,AE1494&lt;&gt;1),1,0))</f>
        <v>0</v>
      </c>
      <c r="AH1494" s="60" t="str">
        <f aca="false">IF(AND(E1494&gt;0,AA1494&lt;2,NOT(AND(C1495=C1494,AA1495=AA1494+1))),INDEX(DATAS,AA1494+1),"")</f>
        <v/>
      </c>
      <c r="AI1494" s="60" t="str">
        <f aca="false">IF(AND(AC1494=1,AA1494&lt;2),IF(AND(C1495=C1494,AA1495=AA1494+1),IF(AC1495=1,"",INDEX(DATAS,AA1494+1)),INDEX(DATAS,AA1494+1)),"")</f>
        <v/>
      </c>
    </row>
    <row r="1495" customFormat="false" ht="15" hidden="false" customHeight="false" outlineLevel="0" collapsed="false">
      <c r="A1495" s="60" t="n">
        <v>46309</v>
      </c>
      <c r="B1495" s="0" t="n">
        <v>2</v>
      </c>
      <c r="C1495" s="0" t="n">
        <v>4659</v>
      </c>
      <c r="D1495" s="0" t="n">
        <v>206</v>
      </c>
      <c r="E1495" s="0" t="n">
        <v>2</v>
      </c>
      <c r="F1495" s="55" t="s">
        <v>644</v>
      </c>
      <c r="G1495" s="0" t="n">
        <v>59.6</v>
      </c>
      <c r="H1495" s="0" t="n">
        <v>60</v>
      </c>
      <c r="I1495" s="55" t="s">
        <v>187</v>
      </c>
      <c r="J1495" s="0" t="n">
        <v>206</v>
      </c>
      <c r="K1495" s="0" t="n">
        <v>66</v>
      </c>
      <c r="M1495" s="0" t="n">
        <v>1349.23</v>
      </c>
      <c r="N1495" s="0" t="n">
        <v>31.33</v>
      </c>
      <c r="O1495" s="0" t="n">
        <v>47.81</v>
      </c>
      <c r="P1495" s="0" t="n">
        <v>4.08</v>
      </c>
      <c r="Q1495" s="0" t="n">
        <v>3.82</v>
      </c>
      <c r="R1495" s="0" t="n">
        <v>5722</v>
      </c>
      <c r="S1495" s="0" t="n">
        <v>11283</v>
      </c>
      <c r="T1495" s="0" t="n">
        <v>64.9</v>
      </c>
      <c r="U1495" s="0" t="n">
        <v>1279</v>
      </c>
      <c r="V1495" s="0" t="n">
        <v>3</v>
      </c>
      <c r="W1495" s="60" t="n">
        <v>46282</v>
      </c>
      <c r="X1495" s="55" t="n">
        <f aca="false">IF(I1495="Male",0,1)</f>
        <v>1</v>
      </c>
      <c r="Y1495" s="55" t="n">
        <f aca="false">IF(OR(I1495="DNB",I1495="Dry DNB"),1,0)</f>
        <v>0</v>
      </c>
      <c r="Z1495" s="55" t="n">
        <f aca="false">IF(ISNUMBER(W1495),A1495-W1495,"")</f>
        <v>27</v>
      </c>
      <c r="AA1495" s="55" t="n">
        <f aca="false">MATCH(A1495,DATAS,0)</f>
        <v>1</v>
      </c>
      <c r="AB1495" s="55" t="n">
        <f aca="false">IF(AND(E1495&gt;0,OR(AND(B1495&gt;=1,B1495&lt;=6),B1495=10)),1,0)</f>
        <v>1</v>
      </c>
      <c r="AC1495" s="55" t="n">
        <f aca="false">IF(AND(E1495&gt;0,B1495=10),1,0)</f>
        <v>0</v>
      </c>
      <c r="AD1495" s="0" t="str">
        <f aca="false">IF(AND(C1494=C1495,AA1494=AA1495-1),AB1494,"")</f>
        <v/>
      </c>
      <c r="AE1495" s="0" t="str">
        <f aca="false">IF(AND(C1494=C1495,AA1494=AA1495-1),AC1494,"")</f>
        <v/>
      </c>
      <c r="AF1495" s="0" t="str">
        <f aca="false">IF(AA1495=1,"",IF(AND(AB1495=1,AD1495&lt;&gt;1),1,0))</f>
        <v/>
      </c>
      <c r="AG1495" s="0" t="str">
        <f aca="false">IF(AA1495=1,"",IF(AND(AC1495=1,AE1495&lt;&gt;1),1,0))</f>
        <v/>
      </c>
      <c r="AH1495" s="60" t="str">
        <f aca="false">IF(AND(E1495&gt;0,AA1495&lt;2,NOT(AND(C1496=C1495,AA1496=AA1495+1))),INDEX(DATAS,AA1495+1),"")</f>
        <v/>
      </c>
      <c r="AI1495" s="60" t="str">
        <f aca="false">IF(AND(AC1495=1,AA1495&lt;2),IF(AND(C1496=C1495,AA1496=AA1495+1),IF(AC1496=1,"",INDEX(DATAS,AA1495+1)),INDEX(DATAS,AA1495+1)),"")</f>
        <v/>
      </c>
    </row>
    <row r="1496" customFormat="false" ht="15" hidden="false" customHeight="false" outlineLevel="0" collapsed="false">
      <c r="A1496" s="60" t="n">
        <v>46310</v>
      </c>
      <c r="B1496" s="0" t="n">
        <v>2</v>
      </c>
      <c r="C1496" s="0" t="n">
        <v>4659</v>
      </c>
      <c r="D1496" s="0" t="n">
        <v>207</v>
      </c>
      <c r="E1496" s="0" t="n">
        <v>2</v>
      </c>
      <c r="F1496" s="55" t="s">
        <v>644</v>
      </c>
      <c r="G1496" s="0" t="n">
        <v>60.1</v>
      </c>
      <c r="H1496" s="0" t="n">
        <v>59</v>
      </c>
      <c r="I1496" s="55" t="s">
        <v>187</v>
      </c>
      <c r="J1496" s="0" t="n">
        <v>207</v>
      </c>
      <c r="K1496" s="0" t="n">
        <v>66</v>
      </c>
      <c r="M1496" s="0" t="n">
        <v>1349.23</v>
      </c>
      <c r="N1496" s="0" t="n">
        <v>31.33</v>
      </c>
      <c r="O1496" s="0" t="n">
        <v>47.81</v>
      </c>
      <c r="P1496" s="0" t="n">
        <v>4.08</v>
      </c>
      <c r="Q1496" s="0" t="n">
        <v>3.82</v>
      </c>
      <c r="T1496" s="0" t="n">
        <v>64.9</v>
      </c>
      <c r="U1496" s="0" t="n">
        <v>1280</v>
      </c>
      <c r="V1496" s="0" t="n">
        <v>3</v>
      </c>
      <c r="W1496" s="60" t="n">
        <v>46282</v>
      </c>
      <c r="X1496" s="55" t="n">
        <f aca="false">IF(I1496="Male",0,1)</f>
        <v>1</v>
      </c>
      <c r="Y1496" s="55" t="n">
        <f aca="false">IF(OR(I1496="DNB",I1496="Dry DNB"),1,0)</f>
        <v>0</v>
      </c>
      <c r="Z1496" s="55" t="n">
        <f aca="false">IF(ISNUMBER(W1496),A1496-W1496,"")</f>
        <v>28</v>
      </c>
      <c r="AA1496" s="55" t="n">
        <f aca="false">MATCH(A1496,DATAS,0)</f>
        <v>2</v>
      </c>
      <c r="AB1496" s="55" t="n">
        <f aca="false">IF(AND(E1496&gt;0,OR(AND(B1496&gt;=1,B1496&lt;=6),B1496=10)),1,0)</f>
        <v>1</v>
      </c>
      <c r="AC1496" s="55" t="n">
        <f aca="false">IF(AND(E1496&gt;0,B1496=10),1,0)</f>
        <v>0</v>
      </c>
      <c r="AD1496" s="55" t="n">
        <f aca="false">IF(AND(C1495=C1496,AA1495=AA1496-1),AB1495,"")</f>
        <v>1</v>
      </c>
      <c r="AE1496" s="55" t="n">
        <f aca="false">IF(AND(C1495=C1496,AA1495=AA1496-1),AC1495,"")</f>
        <v>0</v>
      </c>
      <c r="AF1496" s="55" t="n">
        <f aca="false">IF(AA1496=1,"",IF(AND(AB1496=1,AD1496&lt;&gt;1),1,0))</f>
        <v>0</v>
      </c>
      <c r="AG1496" s="55" t="n">
        <f aca="false">IF(AA1496=1,"",IF(AND(AC1496=1,AE1496&lt;&gt;1),1,0))</f>
        <v>0</v>
      </c>
      <c r="AH1496" s="60" t="str">
        <f aca="false">IF(AND(E1496&gt;0,AA1496&lt;2,NOT(AND(C1497=C1496,AA1497=AA1496+1))),INDEX(DATAS,AA1496+1),"")</f>
        <v/>
      </c>
      <c r="AI1496" s="60" t="str">
        <f aca="false">IF(AND(AC1496=1,AA1496&lt;2),IF(AND(C1497=C1496,AA1497=AA1496+1),IF(AC1497=1,"",INDEX(DATAS,AA1496+1)),INDEX(DATAS,AA1496+1)),"")</f>
        <v/>
      </c>
    </row>
    <row r="1497" customFormat="false" ht="15" hidden="false" customHeight="false" outlineLevel="0" collapsed="false">
      <c r="A1497" s="60" t="n">
        <v>46309</v>
      </c>
      <c r="B1497" s="0" t="n">
        <v>6</v>
      </c>
      <c r="C1497" s="0" t="n">
        <v>4660</v>
      </c>
      <c r="D1497" s="0" t="n">
        <v>208</v>
      </c>
      <c r="E1497" s="0" t="n">
        <v>2</v>
      </c>
      <c r="F1497" s="55" t="s">
        <v>644</v>
      </c>
      <c r="G1497" s="0" t="n">
        <v>25.4</v>
      </c>
      <c r="H1497" s="0" t="n">
        <v>17</v>
      </c>
      <c r="I1497" s="55" t="s">
        <v>157</v>
      </c>
      <c r="J1497" s="0" t="n">
        <v>145</v>
      </c>
      <c r="K1497" s="0" t="n">
        <v>75</v>
      </c>
      <c r="L1497" s="0" t="n">
        <v>63</v>
      </c>
      <c r="M1497" s="0" t="n">
        <v>1123</v>
      </c>
      <c r="N1497" s="0" t="n">
        <v>61</v>
      </c>
      <c r="O1497" s="0" t="n">
        <v>40.6</v>
      </c>
      <c r="P1497" s="0" t="n">
        <v>4.83</v>
      </c>
      <c r="Q1497" s="0" t="n">
        <v>3.75</v>
      </c>
      <c r="R1497" s="0" t="n">
        <v>1970</v>
      </c>
      <c r="S1497" s="0" t="n">
        <v>4237</v>
      </c>
      <c r="T1497" s="0" t="n">
        <v>14.05</v>
      </c>
      <c r="U1497" s="0" t="n">
        <v>1279</v>
      </c>
      <c r="V1497" s="0" t="n">
        <v>3</v>
      </c>
      <c r="W1497" s="60" t="n">
        <v>46247</v>
      </c>
      <c r="X1497" s="55" t="n">
        <f aca="false">IF(I1497="Male",0,1)</f>
        <v>1</v>
      </c>
      <c r="Y1497" s="55" t="n">
        <f aca="false">IF(OR(I1497="DNB",I1497="Dry DNB"),1,0)</f>
        <v>0</v>
      </c>
      <c r="Z1497" s="55" t="n">
        <f aca="false">IF(ISNUMBER(W1497),A1497-W1497,"")</f>
        <v>62</v>
      </c>
      <c r="AA1497" s="55" t="n">
        <f aca="false">MATCH(A1497,DATAS,0)</f>
        <v>1</v>
      </c>
      <c r="AB1497" s="55" t="n">
        <f aca="false">IF(AND(E1497&gt;0,OR(AND(B1497&gt;=1,B1497&lt;=6),B1497=10)),1,0)</f>
        <v>1</v>
      </c>
      <c r="AC1497" s="55" t="n">
        <f aca="false">IF(AND(E1497&gt;0,B1497=10),1,0)</f>
        <v>0</v>
      </c>
      <c r="AD1497" s="0" t="str">
        <f aca="false">IF(AND(C1496=C1497,AA1496=AA1497-1),AB1496,"")</f>
        <v/>
      </c>
      <c r="AE1497" s="0" t="str">
        <f aca="false">IF(AND(C1496=C1497,AA1496=AA1497-1),AC1496,"")</f>
        <v/>
      </c>
      <c r="AF1497" s="0" t="str">
        <f aca="false">IF(AA1497=1,"",IF(AND(AB1497=1,AD1497&lt;&gt;1),1,0))</f>
        <v/>
      </c>
      <c r="AG1497" s="0" t="str">
        <f aca="false">IF(AA1497=1,"",IF(AND(AC1497=1,AE1497&lt;&gt;1),1,0))</f>
        <v/>
      </c>
      <c r="AH1497" s="60" t="str">
        <f aca="false">IF(AND(E1497&gt;0,AA1497&lt;2,NOT(AND(C1498=C1497,AA1498=AA1497+1))),INDEX(DATAS,AA1497+1),"")</f>
        <v/>
      </c>
      <c r="AI1497" s="60" t="str">
        <f aca="false">IF(AND(AC1497=1,AA1497&lt;2),IF(AND(C1498=C1497,AA1498=AA1497+1),IF(AC1498=1,"",INDEX(DATAS,AA1497+1)),INDEX(DATAS,AA1497+1)),"")</f>
        <v/>
      </c>
    </row>
    <row r="1498" customFormat="false" ht="15" hidden="false" customHeight="false" outlineLevel="0" collapsed="false">
      <c r="A1498" s="60" t="n">
        <v>46310</v>
      </c>
      <c r="B1498" s="0" t="n">
        <v>6</v>
      </c>
      <c r="C1498" s="0" t="n">
        <v>4660</v>
      </c>
      <c r="D1498" s="0" t="n">
        <v>209</v>
      </c>
      <c r="E1498" s="0" t="n">
        <v>2</v>
      </c>
      <c r="F1498" s="55" t="s">
        <v>644</v>
      </c>
      <c r="G1498" s="0" t="n">
        <v>25.4</v>
      </c>
      <c r="H1498" s="0" t="n">
        <v>19</v>
      </c>
      <c r="I1498" s="55" t="s">
        <v>157</v>
      </c>
      <c r="J1498" s="0" t="n">
        <v>145</v>
      </c>
      <c r="K1498" s="0" t="n">
        <v>75</v>
      </c>
      <c r="L1498" s="0" t="n">
        <v>64</v>
      </c>
      <c r="M1498" s="0" t="n">
        <v>1123</v>
      </c>
      <c r="N1498" s="0" t="n">
        <v>61</v>
      </c>
      <c r="O1498" s="0" t="n">
        <v>40.6</v>
      </c>
      <c r="P1498" s="0" t="n">
        <v>4.83</v>
      </c>
      <c r="Q1498" s="0" t="n">
        <v>3.75</v>
      </c>
      <c r="T1498" s="0" t="n">
        <v>14.05</v>
      </c>
      <c r="U1498" s="0" t="n">
        <v>1280</v>
      </c>
      <c r="V1498" s="0" t="n">
        <v>3</v>
      </c>
      <c r="W1498" s="60" t="n">
        <v>46247</v>
      </c>
      <c r="X1498" s="55" t="n">
        <f aca="false">IF(I1498="Male",0,1)</f>
        <v>1</v>
      </c>
      <c r="Y1498" s="55" t="n">
        <f aca="false">IF(OR(I1498="DNB",I1498="Dry DNB"),1,0)</f>
        <v>0</v>
      </c>
      <c r="Z1498" s="55" t="n">
        <f aca="false">IF(ISNUMBER(W1498),A1498-W1498,"")</f>
        <v>63</v>
      </c>
      <c r="AA1498" s="55" t="n">
        <f aca="false">MATCH(A1498,DATAS,0)</f>
        <v>2</v>
      </c>
      <c r="AB1498" s="55" t="n">
        <f aca="false">IF(AND(E1498&gt;0,OR(AND(B1498&gt;=1,B1498&lt;=6),B1498=10)),1,0)</f>
        <v>1</v>
      </c>
      <c r="AC1498" s="55" t="n">
        <f aca="false">IF(AND(E1498&gt;0,B1498=10),1,0)</f>
        <v>0</v>
      </c>
      <c r="AD1498" s="55" t="n">
        <f aca="false">IF(AND(C1497=C1498,AA1497=AA1498-1),AB1497,"")</f>
        <v>1</v>
      </c>
      <c r="AE1498" s="55" t="n">
        <f aca="false">IF(AND(C1497=C1498,AA1497=AA1498-1),AC1497,"")</f>
        <v>0</v>
      </c>
      <c r="AF1498" s="55" t="n">
        <f aca="false">IF(AA1498=1,"",IF(AND(AB1498=1,AD1498&lt;&gt;1),1,0))</f>
        <v>0</v>
      </c>
      <c r="AG1498" s="55" t="n">
        <f aca="false">IF(AA1498=1,"",IF(AND(AC1498=1,AE1498&lt;&gt;1),1,0))</f>
        <v>0</v>
      </c>
      <c r="AH1498" s="60" t="str">
        <f aca="false">IF(AND(E1498&gt;0,AA1498&lt;2,NOT(AND(C1499=C1498,AA1499=AA1498+1))),INDEX(DATAS,AA1498+1),"")</f>
        <v/>
      </c>
      <c r="AI1498" s="60" t="str">
        <f aca="false">IF(AND(AC1498=1,AA1498&lt;2),IF(AND(C1499=C1498,AA1499=AA1498+1),IF(AC1499=1,"",INDEX(DATAS,AA1498+1)),INDEX(DATAS,AA1498+1)),"")</f>
        <v/>
      </c>
    </row>
    <row r="1499" customFormat="false" ht="15" hidden="false" customHeight="false" outlineLevel="0" collapsed="false">
      <c r="A1499" s="60" t="n">
        <v>46309</v>
      </c>
      <c r="B1499" s="0" t="n">
        <v>5</v>
      </c>
      <c r="C1499" s="0" t="n">
        <v>4662</v>
      </c>
      <c r="D1499" s="0" t="n">
        <v>274</v>
      </c>
      <c r="E1499" s="0" t="n">
        <v>2</v>
      </c>
      <c r="F1499" s="55" t="s">
        <v>645</v>
      </c>
      <c r="G1499" s="0" t="n">
        <v>45.9</v>
      </c>
      <c r="H1499" s="0" t="n">
        <v>45</v>
      </c>
      <c r="I1499" s="55" t="s">
        <v>187</v>
      </c>
      <c r="J1499" s="0" t="n">
        <v>274</v>
      </c>
      <c r="K1499" s="0" t="n">
        <v>64</v>
      </c>
      <c r="M1499" s="0" t="n">
        <v>1080.13</v>
      </c>
      <c r="N1499" s="0" t="n">
        <v>55.04</v>
      </c>
      <c r="O1499" s="0" t="n">
        <v>43.2</v>
      </c>
      <c r="P1499" s="0" t="n">
        <v>4.69</v>
      </c>
      <c r="Q1499" s="0" t="n">
        <v>4.03</v>
      </c>
      <c r="R1499" s="0" t="n">
        <v>5683</v>
      </c>
      <c r="S1499" s="0" t="n">
        <v>11611</v>
      </c>
      <c r="T1499" s="0" t="n">
        <v>62.7</v>
      </c>
      <c r="U1499" s="0" t="n">
        <v>1276</v>
      </c>
      <c r="V1499" s="0" t="n">
        <v>7</v>
      </c>
      <c r="W1499" s="60" t="n">
        <v>46289</v>
      </c>
      <c r="X1499" s="55" t="n">
        <f aca="false">IF(I1499="Male",0,1)</f>
        <v>1</v>
      </c>
      <c r="Y1499" s="55" t="n">
        <f aca="false">IF(OR(I1499="DNB",I1499="Dry DNB"),1,0)</f>
        <v>0</v>
      </c>
      <c r="Z1499" s="55" t="n">
        <f aca="false">IF(ISNUMBER(W1499),A1499-W1499,"")</f>
        <v>20</v>
      </c>
      <c r="AA1499" s="55" t="n">
        <f aca="false">MATCH(A1499,DATAS,0)</f>
        <v>1</v>
      </c>
      <c r="AB1499" s="55" t="n">
        <f aca="false">IF(AND(E1499&gt;0,OR(AND(B1499&gt;=1,B1499&lt;=6),B1499=10)),1,0)</f>
        <v>1</v>
      </c>
      <c r="AC1499" s="55" t="n">
        <f aca="false">IF(AND(E1499&gt;0,B1499=10),1,0)</f>
        <v>0</v>
      </c>
      <c r="AD1499" s="0" t="str">
        <f aca="false">IF(AND(C1498=C1499,AA1498=AA1499-1),AB1498,"")</f>
        <v/>
      </c>
      <c r="AE1499" s="0" t="str">
        <f aca="false">IF(AND(C1498=C1499,AA1498=AA1499-1),AC1498,"")</f>
        <v/>
      </c>
      <c r="AF1499" s="0" t="str">
        <f aca="false">IF(AA1499=1,"",IF(AND(AB1499=1,AD1499&lt;&gt;1),1,0))</f>
        <v/>
      </c>
      <c r="AG1499" s="0" t="str">
        <f aca="false">IF(AA1499=1,"",IF(AND(AC1499=1,AE1499&lt;&gt;1),1,0))</f>
        <v/>
      </c>
      <c r="AH1499" s="60" t="str">
        <f aca="false">IF(AND(E1499&gt;0,AA1499&lt;2,NOT(AND(C1500=C1499,AA1500=AA1499+1))),INDEX(DATAS,AA1499+1),"")</f>
        <v/>
      </c>
      <c r="AI1499" s="60" t="str">
        <f aca="false">IF(AND(AC1499=1,AA1499&lt;2),IF(AND(C1500=C1499,AA1500=AA1499+1),IF(AC1500=1,"",INDEX(DATAS,AA1499+1)),INDEX(DATAS,AA1499+1)),"")</f>
        <v/>
      </c>
    </row>
    <row r="1500" customFormat="false" ht="15" hidden="false" customHeight="false" outlineLevel="0" collapsed="false">
      <c r="A1500" s="60" t="n">
        <v>46310</v>
      </c>
      <c r="B1500" s="0" t="n">
        <v>5</v>
      </c>
      <c r="C1500" s="0" t="n">
        <v>4662</v>
      </c>
      <c r="D1500" s="0" t="n">
        <v>275</v>
      </c>
      <c r="E1500" s="0" t="n">
        <v>2</v>
      </c>
      <c r="F1500" s="55" t="s">
        <v>645</v>
      </c>
      <c r="G1500" s="0" t="n">
        <v>50.2</v>
      </c>
      <c r="H1500" s="0" t="n">
        <v>46</v>
      </c>
      <c r="I1500" s="55" t="s">
        <v>187</v>
      </c>
      <c r="J1500" s="0" t="n">
        <v>275</v>
      </c>
      <c r="K1500" s="0" t="n">
        <v>64</v>
      </c>
      <c r="M1500" s="0" t="n">
        <v>1080.13</v>
      </c>
      <c r="N1500" s="0" t="n">
        <v>55.04</v>
      </c>
      <c r="O1500" s="0" t="n">
        <v>43.2</v>
      </c>
      <c r="P1500" s="0" t="n">
        <v>4.69</v>
      </c>
      <c r="Q1500" s="0" t="n">
        <v>4.03</v>
      </c>
      <c r="T1500" s="0" t="n">
        <v>62.7</v>
      </c>
      <c r="U1500" s="0" t="n">
        <v>1277</v>
      </c>
      <c r="V1500" s="0" t="n">
        <v>7</v>
      </c>
      <c r="W1500" s="60" t="n">
        <v>46289</v>
      </c>
      <c r="X1500" s="55" t="n">
        <f aca="false">IF(I1500="Male",0,1)</f>
        <v>1</v>
      </c>
      <c r="Y1500" s="55" t="n">
        <f aca="false">IF(OR(I1500="DNB",I1500="Dry DNB"),1,0)</f>
        <v>0</v>
      </c>
      <c r="Z1500" s="55" t="n">
        <f aca="false">IF(ISNUMBER(W1500),A1500-W1500,"")</f>
        <v>21</v>
      </c>
      <c r="AA1500" s="55" t="n">
        <f aca="false">MATCH(A1500,DATAS,0)</f>
        <v>2</v>
      </c>
      <c r="AB1500" s="55" t="n">
        <f aca="false">IF(AND(E1500&gt;0,OR(AND(B1500&gt;=1,B1500&lt;=6),B1500=10)),1,0)</f>
        <v>1</v>
      </c>
      <c r="AC1500" s="55" t="n">
        <f aca="false">IF(AND(E1500&gt;0,B1500=10),1,0)</f>
        <v>0</v>
      </c>
      <c r="AD1500" s="55" t="n">
        <f aca="false">IF(AND(C1499=C1500,AA1499=AA1500-1),AB1499,"")</f>
        <v>1</v>
      </c>
      <c r="AE1500" s="55" t="n">
        <f aca="false">IF(AND(C1499=C1500,AA1499=AA1500-1),AC1499,"")</f>
        <v>0</v>
      </c>
      <c r="AF1500" s="55" t="n">
        <f aca="false">IF(AA1500=1,"",IF(AND(AB1500=1,AD1500&lt;&gt;1),1,0))</f>
        <v>0</v>
      </c>
      <c r="AG1500" s="55" t="n">
        <f aca="false">IF(AA1500=1,"",IF(AND(AC1500=1,AE1500&lt;&gt;1),1,0))</f>
        <v>0</v>
      </c>
      <c r="AH1500" s="60" t="str">
        <f aca="false">IF(AND(E1500&gt;0,AA1500&lt;2,NOT(AND(C1501=C1500,AA1501=AA1500+1))),INDEX(DATAS,AA1500+1),"")</f>
        <v/>
      </c>
      <c r="AI1500" s="60" t="str">
        <f aca="false">IF(AND(AC1500=1,AA1500&lt;2),IF(AND(C1501=C1500,AA1501=AA1500+1),IF(AC1501=1,"",INDEX(DATAS,AA1500+1)),INDEX(DATAS,AA1500+1)),"")</f>
        <v/>
      </c>
    </row>
    <row r="1501" customFormat="false" ht="15" hidden="false" customHeight="false" outlineLevel="0" collapsed="false">
      <c r="A1501" s="60" t="n">
        <v>46309</v>
      </c>
      <c r="B1501" s="0" t="n">
        <v>5</v>
      </c>
      <c r="C1501" s="0" t="n">
        <v>4664</v>
      </c>
      <c r="D1501" s="0" t="n">
        <v>596</v>
      </c>
      <c r="E1501" s="0" t="n">
        <v>1</v>
      </c>
      <c r="F1501" s="55" t="s">
        <v>646</v>
      </c>
      <c r="G1501" s="0" t="n">
        <v>41.2</v>
      </c>
      <c r="H1501" s="0" t="n">
        <v>38</v>
      </c>
      <c r="I1501" s="55" t="s">
        <v>143</v>
      </c>
      <c r="J1501" s="0" t="n">
        <v>596</v>
      </c>
      <c r="K1501" s="0" t="n">
        <v>65</v>
      </c>
      <c r="M1501" s="0" t="n">
        <v>989.2</v>
      </c>
      <c r="N1501" s="0" t="n">
        <v>73.83</v>
      </c>
      <c r="O1501" s="0" t="n">
        <v>39.17</v>
      </c>
      <c r="P1501" s="0" t="n">
        <v>4.8</v>
      </c>
      <c r="Q1501" s="0" t="n">
        <v>4.09</v>
      </c>
      <c r="R1501" s="0" t="n">
        <v>4132</v>
      </c>
      <c r="S1501" s="0" t="n">
        <v>8688</v>
      </c>
      <c r="T1501" s="0" t="n">
        <v>48.1</v>
      </c>
      <c r="U1501" s="0" t="n">
        <v>1275</v>
      </c>
      <c r="V1501" s="0" t="n">
        <v>10</v>
      </c>
      <c r="W1501" s="60" t="n">
        <v>46093</v>
      </c>
      <c r="X1501" s="55" t="n">
        <f aca="false">IF(I1501="Male",0,1)</f>
        <v>1</v>
      </c>
      <c r="Y1501" s="55" t="n">
        <f aca="false">IF(OR(I1501="DNB",I1501="Dry DNB"),1,0)</f>
        <v>1</v>
      </c>
      <c r="Z1501" s="55" t="n">
        <f aca="false">IF(ISNUMBER(W1501),A1501-W1501,"")</f>
        <v>216</v>
      </c>
      <c r="AA1501" s="55" t="n">
        <f aca="false">MATCH(A1501,DATAS,0)</f>
        <v>1</v>
      </c>
      <c r="AB1501" s="55" t="n">
        <f aca="false">IF(AND(E1501&gt;0,OR(AND(B1501&gt;=1,B1501&lt;=6),B1501=10)),1,0)</f>
        <v>1</v>
      </c>
      <c r="AC1501" s="55" t="n">
        <f aca="false">IF(AND(E1501&gt;0,B1501=10),1,0)</f>
        <v>0</v>
      </c>
      <c r="AD1501" s="0" t="str">
        <f aca="false">IF(AND(C1500=C1501,AA1500=AA1501-1),AB1500,"")</f>
        <v/>
      </c>
      <c r="AE1501" s="0" t="str">
        <f aca="false">IF(AND(C1500=C1501,AA1500=AA1501-1),AC1500,"")</f>
        <v/>
      </c>
      <c r="AF1501" s="0" t="str">
        <f aca="false">IF(AA1501=1,"",IF(AND(AB1501=1,AD1501&lt;&gt;1),1,0))</f>
        <v/>
      </c>
      <c r="AG1501" s="0" t="str">
        <f aca="false">IF(AA1501=1,"",IF(AND(AC1501=1,AE1501&lt;&gt;1),1,0))</f>
        <v/>
      </c>
      <c r="AH1501" s="60" t="str">
        <f aca="false">IF(AND(E1501&gt;0,AA1501&lt;2,NOT(AND(C1502=C1501,AA1502=AA1501+1))),INDEX(DATAS,AA1501+1),"")</f>
        <v/>
      </c>
      <c r="AI1501" s="60" t="str">
        <f aca="false">IF(AND(AC1501=1,AA1501&lt;2),IF(AND(C1502=C1501,AA1502=AA1501+1),IF(AC1502=1,"",INDEX(DATAS,AA1501+1)),INDEX(DATAS,AA1501+1)),"")</f>
        <v/>
      </c>
    </row>
    <row r="1502" customFormat="false" ht="15" hidden="false" customHeight="false" outlineLevel="0" collapsed="false">
      <c r="A1502" s="60" t="n">
        <v>46310</v>
      </c>
      <c r="B1502" s="0" t="n">
        <v>5</v>
      </c>
      <c r="C1502" s="0" t="n">
        <v>4664</v>
      </c>
      <c r="D1502" s="0" t="n">
        <v>597</v>
      </c>
      <c r="E1502" s="0" t="n">
        <v>1</v>
      </c>
      <c r="F1502" s="55" t="s">
        <v>646</v>
      </c>
      <c r="G1502" s="0" t="n">
        <v>42.8</v>
      </c>
      <c r="H1502" s="0" t="n">
        <v>39</v>
      </c>
      <c r="I1502" s="55" t="s">
        <v>143</v>
      </c>
      <c r="J1502" s="0" t="n">
        <v>597</v>
      </c>
      <c r="K1502" s="0" t="n">
        <v>65</v>
      </c>
      <c r="M1502" s="0" t="n">
        <v>989.2</v>
      </c>
      <c r="N1502" s="0" t="n">
        <v>73.83</v>
      </c>
      <c r="O1502" s="0" t="n">
        <v>39.17</v>
      </c>
      <c r="P1502" s="0" t="n">
        <v>4.8</v>
      </c>
      <c r="Q1502" s="0" t="n">
        <v>4.09</v>
      </c>
      <c r="T1502" s="0" t="n">
        <v>48.1</v>
      </c>
      <c r="U1502" s="0" t="n">
        <v>1276</v>
      </c>
      <c r="V1502" s="0" t="n">
        <v>10</v>
      </c>
      <c r="W1502" s="60" t="n">
        <v>46093</v>
      </c>
      <c r="X1502" s="55" t="n">
        <f aca="false">IF(I1502="Male",0,1)</f>
        <v>1</v>
      </c>
      <c r="Y1502" s="55" t="n">
        <f aca="false">IF(OR(I1502="DNB",I1502="Dry DNB"),1,0)</f>
        <v>1</v>
      </c>
      <c r="Z1502" s="55" t="n">
        <f aca="false">IF(ISNUMBER(W1502),A1502-W1502,"")</f>
        <v>217</v>
      </c>
      <c r="AA1502" s="55" t="n">
        <f aca="false">MATCH(A1502,DATAS,0)</f>
        <v>2</v>
      </c>
      <c r="AB1502" s="55" t="n">
        <f aca="false">IF(AND(E1502&gt;0,OR(AND(B1502&gt;=1,B1502&lt;=6),B1502=10)),1,0)</f>
        <v>1</v>
      </c>
      <c r="AC1502" s="55" t="n">
        <f aca="false">IF(AND(E1502&gt;0,B1502=10),1,0)</f>
        <v>0</v>
      </c>
      <c r="AD1502" s="55" t="n">
        <f aca="false">IF(AND(C1501=C1502,AA1501=AA1502-1),AB1501,"")</f>
        <v>1</v>
      </c>
      <c r="AE1502" s="55" t="n">
        <f aca="false">IF(AND(C1501=C1502,AA1501=AA1502-1),AC1501,"")</f>
        <v>0</v>
      </c>
      <c r="AF1502" s="55" t="n">
        <f aca="false">IF(AA1502=1,"",IF(AND(AB1502=1,AD1502&lt;&gt;1),1,0))</f>
        <v>0</v>
      </c>
      <c r="AG1502" s="55" t="n">
        <f aca="false">IF(AA1502=1,"",IF(AND(AC1502=1,AE1502&lt;&gt;1),1,0))</f>
        <v>0</v>
      </c>
      <c r="AH1502" s="60" t="str">
        <f aca="false">IF(AND(E1502&gt;0,AA1502&lt;2,NOT(AND(C1503=C1502,AA1503=AA1502+1))),INDEX(DATAS,AA1502+1),"")</f>
        <v/>
      </c>
      <c r="AI1502" s="60" t="str">
        <f aca="false">IF(AND(AC1502=1,AA1502&lt;2),IF(AND(C1503=C1502,AA1503=AA1502+1),IF(AC1503=1,"",INDEX(DATAS,AA1502+1)),INDEX(DATAS,AA1502+1)),"")</f>
        <v/>
      </c>
    </row>
    <row r="1503" customFormat="false" ht="15" hidden="false" customHeight="false" outlineLevel="0" collapsed="false">
      <c r="A1503" s="60" t="n">
        <v>46309</v>
      </c>
      <c r="B1503" s="0" t="n">
        <v>10</v>
      </c>
      <c r="C1503" s="0" t="n">
        <v>4665</v>
      </c>
      <c r="D1503" s="0" t="n">
        <v>294</v>
      </c>
      <c r="E1503" s="0" t="n">
        <v>2</v>
      </c>
      <c r="F1503" s="55" t="s">
        <v>647</v>
      </c>
      <c r="H1503" s="0" t="n">
        <v>18</v>
      </c>
      <c r="I1503" s="55" t="s">
        <v>157</v>
      </c>
      <c r="J1503" s="0" t="n">
        <v>77</v>
      </c>
      <c r="K1503" s="0" t="n">
        <v>77</v>
      </c>
      <c r="L1503" s="0" t="n">
        <v>217</v>
      </c>
      <c r="M1503" s="0" t="n">
        <v>975.5</v>
      </c>
      <c r="N1503" s="0" t="n">
        <v>66.89</v>
      </c>
      <c r="O1503" s="0" t="n">
        <v>29.02</v>
      </c>
      <c r="P1503" s="0" t="n">
        <v>3.84</v>
      </c>
      <c r="Q1503" s="0" t="n">
        <v>3.38</v>
      </c>
      <c r="R1503" s="0" t="n">
        <v>5401</v>
      </c>
      <c r="S1503" s="0" t="n">
        <v>11306</v>
      </c>
      <c r="T1503" s="0" t="n">
        <v>64.1</v>
      </c>
      <c r="U1503" s="0" t="n">
        <v>1273</v>
      </c>
      <c r="V1503" s="0" t="n">
        <v>1</v>
      </c>
      <c r="W1503" s="60" t="n">
        <v>46093</v>
      </c>
      <c r="X1503" s="55" t="n">
        <f aca="false">IF(I1503="Male",0,1)</f>
        <v>1</v>
      </c>
      <c r="Y1503" s="55" t="n">
        <f aca="false">IF(OR(I1503="DNB",I1503="Dry DNB"),1,0)</f>
        <v>0</v>
      </c>
      <c r="Z1503" s="55" t="n">
        <f aca="false">IF(ISNUMBER(W1503),A1503-W1503,"")</f>
        <v>216</v>
      </c>
      <c r="AA1503" s="55" t="n">
        <f aca="false">MATCH(A1503,DATAS,0)</f>
        <v>1</v>
      </c>
      <c r="AB1503" s="55" t="n">
        <f aca="false">IF(AND(E1503&gt;0,OR(AND(B1503&gt;=1,B1503&lt;=6),B1503=10)),1,0)</f>
        <v>1</v>
      </c>
      <c r="AC1503" s="55" t="n">
        <f aca="false">IF(AND(E1503&gt;0,B1503=10),1,0)</f>
        <v>1</v>
      </c>
      <c r="AD1503" s="0" t="str">
        <f aca="false">IF(AND(C1502=C1503,AA1502=AA1503-1),AB1502,"")</f>
        <v/>
      </c>
      <c r="AE1503" s="0" t="str">
        <f aca="false">IF(AND(C1502=C1503,AA1502=AA1503-1),AC1502,"")</f>
        <v/>
      </c>
      <c r="AF1503" s="0" t="str">
        <f aca="false">IF(AA1503=1,"",IF(AND(AB1503=1,AD1503&lt;&gt;1),1,0))</f>
        <v/>
      </c>
      <c r="AG1503" s="0" t="str">
        <f aca="false">IF(AA1503=1,"",IF(AND(AC1503=1,AE1503&lt;&gt;1),1,0))</f>
        <v/>
      </c>
      <c r="AH1503" s="60" t="str">
        <f aca="false">IF(AND(E1503&gt;0,AA1503&lt;2,NOT(AND(C1504=C1503,AA1504=AA1503+1))),INDEX(DATAS,AA1503+1),"")</f>
        <v/>
      </c>
      <c r="AI1503" s="60" t="str">
        <f aca="false">IF(AND(AC1503=1,AA1503&lt;2),IF(AND(C1504=C1503,AA1504=AA1503+1),IF(AC1504=1,"",INDEX(DATAS,AA1503+1)),INDEX(DATAS,AA1503+1)),"")</f>
        <v/>
      </c>
    </row>
    <row r="1504" customFormat="false" ht="15" hidden="false" customHeight="false" outlineLevel="0" collapsed="false">
      <c r="A1504" s="60" t="n">
        <v>46310</v>
      </c>
      <c r="B1504" s="0" t="n">
        <v>10</v>
      </c>
      <c r="C1504" s="0" t="n">
        <v>4665</v>
      </c>
      <c r="D1504" s="0" t="n">
        <v>295</v>
      </c>
      <c r="E1504" s="0" t="n">
        <v>2</v>
      </c>
      <c r="F1504" s="55" t="s">
        <v>647</v>
      </c>
      <c r="G1504" s="0" t="n">
        <v>28.2</v>
      </c>
      <c r="H1504" s="0" t="n">
        <v>19</v>
      </c>
      <c r="I1504" s="55" t="s">
        <v>157</v>
      </c>
      <c r="J1504" s="0" t="n">
        <v>77</v>
      </c>
      <c r="K1504" s="0" t="n">
        <v>77</v>
      </c>
      <c r="L1504" s="0" t="n">
        <v>218</v>
      </c>
      <c r="M1504" s="0" t="n">
        <v>975.5</v>
      </c>
      <c r="N1504" s="0" t="n">
        <v>66.89</v>
      </c>
      <c r="O1504" s="0" t="n">
        <v>29.02</v>
      </c>
      <c r="P1504" s="0" t="n">
        <v>3.84</v>
      </c>
      <c r="Q1504" s="0" t="n">
        <v>3.38</v>
      </c>
      <c r="T1504" s="0" t="n">
        <v>64.1</v>
      </c>
      <c r="U1504" s="0" t="n">
        <v>1274</v>
      </c>
      <c r="V1504" s="0" t="n">
        <v>1</v>
      </c>
      <c r="W1504" s="60" t="n">
        <v>46093</v>
      </c>
      <c r="X1504" s="55" t="n">
        <f aca="false">IF(I1504="Male",0,1)</f>
        <v>1</v>
      </c>
      <c r="Y1504" s="55" t="n">
        <f aca="false">IF(OR(I1504="DNB",I1504="Dry DNB"),1,0)</f>
        <v>0</v>
      </c>
      <c r="Z1504" s="55" t="n">
        <f aca="false">IF(ISNUMBER(W1504),A1504-W1504,"")</f>
        <v>217</v>
      </c>
      <c r="AA1504" s="55" t="n">
        <f aca="false">MATCH(A1504,DATAS,0)</f>
        <v>2</v>
      </c>
      <c r="AB1504" s="55" t="n">
        <f aca="false">IF(AND(E1504&gt;0,OR(AND(B1504&gt;=1,B1504&lt;=6),B1504=10)),1,0)</f>
        <v>1</v>
      </c>
      <c r="AC1504" s="55" t="n">
        <f aca="false">IF(AND(E1504&gt;0,B1504=10),1,0)</f>
        <v>1</v>
      </c>
      <c r="AD1504" s="55" t="n">
        <f aca="false">IF(AND(C1503=C1504,AA1503=AA1504-1),AB1503,"")</f>
        <v>1</v>
      </c>
      <c r="AE1504" s="55" t="n">
        <f aca="false">IF(AND(C1503=C1504,AA1503=AA1504-1),AC1503,"")</f>
        <v>1</v>
      </c>
      <c r="AF1504" s="55" t="n">
        <f aca="false">IF(AA1504=1,"",IF(AND(AB1504=1,AD1504&lt;&gt;1),1,0))</f>
        <v>0</v>
      </c>
      <c r="AG1504" s="55" t="n">
        <f aca="false">IF(AA1504=1,"",IF(AND(AC1504=1,AE1504&lt;&gt;1),1,0))</f>
        <v>0</v>
      </c>
      <c r="AH1504" s="60" t="str">
        <f aca="false">IF(AND(E1504&gt;0,AA1504&lt;2,NOT(AND(C1505=C1504,AA1505=AA1504+1))),INDEX(DATAS,AA1504+1),"")</f>
        <v/>
      </c>
      <c r="AI1504" s="60" t="str">
        <f aca="false">IF(AND(AC1504=1,AA1504&lt;2),IF(AND(C1505=C1504,AA1505=AA1504+1),IF(AC1505=1,"",INDEX(DATAS,AA1504+1)),INDEX(DATAS,AA1504+1)),"")</f>
        <v/>
      </c>
    </row>
    <row r="1505" customFormat="false" ht="15" hidden="false" customHeight="false" outlineLevel="0" collapsed="false">
      <c r="A1505" s="60" t="n">
        <v>46309</v>
      </c>
      <c r="B1505" s="0" t="n">
        <v>10</v>
      </c>
      <c r="C1505" s="0" t="n">
        <v>4667</v>
      </c>
      <c r="D1505" s="0" t="n">
        <v>182</v>
      </c>
      <c r="E1505" s="0" t="n">
        <v>2</v>
      </c>
      <c r="F1505" s="55" t="s">
        <v>647</v>
      </c>
      <c r="G1505" s="0" t="n">
        <v>21.2</v>
      </c>
      <c r="H1505" s="0" t="n">
        <v>44</v>
      </c>
      <c r="I1505" s="55" t="s">
        <v>157</v>
      </c>
      <c r="J1505" s="0" t="n">
        <v>63</v>
      </c>
      <c r="K1505" s="0" t="n">
        <v>63</v>
      </c>
      <c r="L1505" s="0" t="n">
        <v>119</v>
      </c>
      <c r="M1505" s="0" t="n">
        <v>865.99</v>
      </c>
      <c r="N1505" s="0" t="n">
        <v>40.27</v>
      </c>
      <c r="O1505" s="0" t="n">
        <v>33.1</v>
      </c>
      <c r="P1505" s="0" t="n">
        <v>3.06</v>
      </c>
      <c r="Q1505" s="0" t="n">
        <v>3.48</v>
      </c>
      <c r="R1505" s="0" t="n">
        <v>4957</v>
      </c>
      <c r="S1505" s="0" t="n">
        <v>10233</v>
      </c>
      <c r="T1505" s="0" t="n">
        <v>52.85</v>
      </c>
      <c r="U1505" s="0" t="n">
        <v>1273</v>
      </c>
      <c r="V1505" s="0" t="n">
        <v>1</v>
      </c>
      <c r="W1505" s="60" t="n">
        <v>46191</v>
      </c>
      <c r="X1505" s="55" t="n">
        <f aca="false">IF(I1505="Male",0,1)</f>
        <v>1</v>
      </c>
      <c r="Y1505" s="55" t="n">
        <f aca="false">IF(OR(I1505="DNB",I1505="Dry DNB"),1,0)</f>
        <v>0</v>
      </c>
      <c r="Z1505" s="55" t="n">
        <f aca="false">IF(ISNUMBER(W1505),A1505-W1505,"")</f>
        <v>118</v>
      </c>
      <c r="AA1505" s="55" t="n">
        <f aca="false">MATCH(A1505,DATAS,0)</f>
        <v>1</v>
      </c>
      <c r="AB1505" s="55" t="n">
        <f aca="false">IF(AND(E1505&gt;0,OR(AND(B1505&gt;=1,B1505&lt;=6),B1505=10)),1,0)</f>
        <v>1</v>
      </c>
      <c r="AC1505" s="55" t="n">
        <f aca="false">IF(AND(E1505&gt;0,B1505=10),1,0)</f>
        <v>1</v>
      </c>
      <c r="AD1505" s="0" t="str">
        <f aca="false">IF(AND(C1504=C1505,AA1504=AA1505-1),AB1504,"")</f>
        <v/>
      </c>
      <c r="AE1505" s="0" t="str">
        <f aca="false">IF(AND(C1504=C1505,AA1504=AA1505-1),AC1504,"")</f>
        <v/>
      </c>
      <c r="AF1505" s="0" t="str">
        <f aca="false">IF(AA1505=1,"",IF(AND(AB1505=1,AD1505&lt;&gt;1),1,0))</f>
        <v/>
      </c>
      <c r="AG1505" s="0" t="str">
        <f aca="false">IF(AA1505=1,"",IF(AND(AC1505=1,AE1505&lt;&gt;1),1,0))</f>
        <v/>
      </c>
      <c r="AH1505" s="60" t="str">
        <f aca="false">IF(AND(E1505&gt;0,AA1505&lt;2,NOT(AND(C1506=C1505,AA1506=AA1505+1))),INDEX(DATAS,AA1505+1),"")</f>
        <v/>
      </c>
      <c r="AI1505" s="60" t="str">
        <f aca="false">IF(AND(AC1505=1,AA1505&lt;2),IF(AND(C1506=C1505,AA1506=AA1505+1),IF(AC1506=1,"",INDEX(DATAS,AA1505+1)),INDEX(DATAS,AA1505+1)),"")</f>
        <v/>
      </c>
    </row>
    <row r="1506" customFormat="false" ht="15" hidden="false" customHeight="false" outlineLevel="0" collapsed="false">
      <c r="A1506" s="60" t="n">
        <v>46310</v>
      </c>
      <c r="B1506" s="0" t="n">
        <v>10</v>
      </c>
      <c r="C1506" s="0" t="n">
        <v>4667</v>
      </c>
      <c r="D1506" s="0" t="n">
        <v>183</v>
      </c>
      <c r="E1506" s="0" t="n">
        <v>2</v>
      </c>
      <c r="F1506" s="55" t="s">
        <v>647</v>
      </c>
      <c r="G1506" s="0" t="n">
        <v>38.9</v>
      </c>
      <c r="H1506" s="0" t="n">
        <v>42</v>
      </c>
      <c r="I1506" s="55" t="s">
        <v>157</v>
      </c>
      <c r="J1506" s="0" t="n">
        <v>63</v>
      </c>
      <c r="K1506" s="0" t="n">
        <v>63</v>
      </c>
      <c r="L1506" s="0" t="n">
        <v>120</v>
      </c>
      <c r="M1506" s="0" t="n">
        <v>865.99</v>
      </c>
      <c r="N1506" s="0" t="n">
        <v>40.27</v>
      </c>
      <c r="O1506" s="0" t="n">
        <v>33.1</v>
      </c>
      <c r="P1506" s="0" t="n">
        <v>3.06</v>
      </c>
      <c r="Q1506" s="0" t="n">
        <v>3.48</v>
      </c>
      <c r="T1506" s="0" t="n">
        <v>52.85</v>
      </c>
      <c r="U1506" s="0" t="n">
        <v>1274</v>
      </c>
      <c r="V1506" s="0" t="n">
        <v>1</v>
      </c>
      <c r="W1506" s="60" t="n">
        <v>46191</v>
      </c>
      <c r="X1506" s="55" t="n">
        <f aca="false">IF(I1506="Male",0,1)</f>
        <v>1</v>
      </c>
      <c r="Y1506" s="55" t="n">
        <f aca="false">IF(OR(I1506="DNB",I1506="Dry DNB"),1,0)</f>
        <v>0</v>
      </c>
      <c r="Z1506" s="55" t="n">
        <f aca="false">IF(ISNUMBER(W1506),A1506-W1506,"")</f>
        <v>119</v>
      </c>
      <c r="AA1506" s="55" t="n">
        <f aca="false">MATCH(A1506,DATAS,0)</f>
        <v>2</v>
      </c>
      <c r="AB1506" s="55" t="n">
        <f aca="false">IF(AND(E1506&gt;0,OR(AND(B1506&gt;=1,B1506&lt;=6),B1506=10)),1,0)</f>
        <v>1</v>
      </c>
      <c r="AC1506" s="55" t="n">
        <f aca="false">IF(AND(E1506&gt;0,B1506=10),1,0)</f>
        <v>1</v>
      </c>
      <c r="AD1506" s="55" t="n">
        <f aca="false">IF(AND(C1505=C1506,AA1505=AA1506-1),AB1505,"")</f>
        <v>1</v>
      </c>
      <c r="AE1506" s="55" t="n">
        <f aca="false">IF(AND(C1505=C1506,AA1505=AA1506-1),AC1505,"")</f>
        <v>1</v>
      </c>
      <c r="AF1506" s="55" t="n">
        <f aca="false">IF(AA1506=1,"",IF(AND(AB1506=1,AD1506&lt;&gt;1),1,0))</f>
        <v>0</v>
      </c>
      <c r="AG1506" s="55" t="n">
        <f aca="false">IF(AA1506=1,"",IF(AND(AC1506=1,AE1506&lt;&gt;1),1,0))</f>
        <v>0</v>
      </c>
      <c r="AH1506" s="60" t="str">
        <f aca="false">IF(AND(E1506&gt;0,AA1506&lt;2,NOT(AND(C1507=C1506,AA1507=AA1506+1))),INDEX(DATAS,AA1506+1),"")</f>
        <v/>
      </c>
      <c r="AI1506" s="60" t="str">
        <f aca="false">IF(AND(AC1506=1,AA1506&lt;2),IF(AND(C1507=C1506,AA1507=AA1506+1),IF(AC1507=1,"",INDEX(DATAS,AA1506+1)),INDEX(DATAS,AA1506+1)),"")</f>
        <v/>
      </c>
    </row>
    <row r="1507" customFormat="false" ht="15" hidden="false" customHeight="false" outlineLevel="0" collapsed="false">
      <c r="A1507" s="60" t="n">
        <v>46309</v>
      </c>
      <c r="B1507" s="0" t="n">
        <v>2</v>
      </c>
      <c r="C1507" s="0" t="n">
        <v>4668</v>
      </c>
      <c r="D1507" s="0" t="n">
        <v>136</v>
      </c>
      <c r="E1507" s="0" t="n">
        <v>2</v>
      </c>
      <c r="F1507" s="55" t="s">
        <v>648</v>
      </c>
      <c r="G1507" s="0" t="n">
        <v>50.6</v>
      </c>
      <c r="H1507" s="0" t="n">
        <v>49</v>
      </c>
      <c r="I1507" s="55" t="s">
        <v>177</v>
      </c>
      <c r="J1507" s="0" t="n">
        <v>136</v>
      </c>
      <c r="K1507" s="0" t="n">
        <v>66</v>
      </c>
      <c r="M1507" s="0" t="n">
        <v>217.72</v>
      </c>
      <c r="N1507" s="0" t="n">
        <v>49.63</v>
      </c>
      <c r="O1507" s="0" t="n">
        <v>31.87</v>
      </c>
      <c r="P1507" s="0" t="n">
        <v>4.6</v>
      </c>
      <c r="Q1507" s="0" t="n">
        <v>3.47</v>
      </c>
      <c r="R1507" s="0" t="n">
        <v>5584</v>
      </c>
      <c r="S1507" s="0" t="n">
        <v>11034</v>
      </c>
      <c r="T1507" s="0" t="n">
        <v>59.7</v>
      </c>
      <c r="U1507" s="0" t="n">
        <v>1271</v>
      </c>
      <c r="V1507" s="0" t="n">
        <v>2</v>
      </c>
      <c r="W1507" s="60" t="n">
        <v>46275</v>
      </c>
      <c r="X1507" s="55" t="n">
        <f aca="false">IF(I1507="Male",0,1)</f>
        <v>1</v>
      </c>
      <c r="Y1507" s="55" t="n">
        <f aca="false">IF(OR(I1507="DNB",I1507="Dry DNB"),1,0)</f>
        <v>0</v>
      </c>
      <c r="Z1507" s="55" t="n">
        <f aca="false">IF(ISNUMBER(W1507),A1507-W1507,"")</f>
        <v>34</v>
      </c>
      <c r="AA1507" s="55" t="n">
        <f aca="false">MATCH(A1507,DATAS,0)</f>
        <v>1</v>
      </c>
      <c r="AB1507" s="55" t="n">
        <f aca="false">IF(AND(E1507&gt;0,OR(AND(B1507&gt;=1,B1507&lt;=6),B1507=10)),1,0)</f>
        <v>1</v>
      </c>
      <c r="AC1507" s="55" t="n">
        <f aca="false">IF(AND(E1507&gt;0,B1507=10),1,0)</f>
        <v>0</v>
      </c>
      <c r="AD1507" s="0" t="str">
        <f aca="false">IF(AND(C1506=C1507,AA1506=AA1507-1),AB1506,"")</f>
        <v/>
      </c>
      <c r="AE1507" s="0" t="str">
        <f aca="false">IF(AND(C1506=C1507,AA1506=AA1507-1),AC1506,"")</f>
        <v/>
      </c>
      <c r="AF1507" s="0" t="str">
        <f aca="false">IF(AA1507=1,"",IF(AND(AB1507=1,AD1507&lt;&gt;1),1,0))</f>
        <v/>
      </c>
      <c r="AG1507" s="0" t="str">
        <f aca="false">IF(AA1507=1,"",IF(AND(AC1507=1,AE1507&lt;&gt;1),1,0))</f>
        <v/>
      </c>
      <c r="AH1507" s="60" t="str">
        <f aca="false">IF(AND(E1507&gt;0,AA1507&lt;2,NOT(AND(C1508=C1507,AA1508=AA1507+1))),INDEX(DATAS,AA1507+1),"")</f>
        <v/>
      </c>
      <c r="AI1507" s="60" t="str">
        <f aca="false">IF(AND(AC1507=1,AA1507&lt;2),IF(AND(C1508=C1507,AA1508=AA1507+1),IF(AC1508=1,"",INDEX(DATAS,AA1507+1)),INDEX(DATAS,AA1507+1)),"")</f>
        <v/>
      </c>
    </row>
    <row r="1508" customFormat="false" ht="15" hidden="false" customHeight="false" outlineLevel="0" collapsed="false">
      <c r="A1508" s="60" t="n">
        <v>46310</v>
      </c>
      <c r="B1508" s="0" t="n">
        <v>2</v>
      </c>
      <c r="C1508" s="0" t="n">
        <v>4668</v>
      </c>
      <c r="D1508" s="0" t="n">
        <v>137</v>
      </c>
      <c r="E1508" s="0" t="n">
        <v>2</v>
      </c>
      <c r="F1508" s="55" t="s">
        <v>648</v>
      </c>
      <c r="G1508" s="0" t="n">
        <v>31.2</v>
      </c>
      <c r="H1508" s="0" t="n">
        <v>46</v>
      </c>
      <c r="I1508" s="55" t="s">
        <v>177</v>
      </c>
      <c r="J1508" s="0" t="n">
        <v>137</v>
      </c>
      <c r="K1508" s="0" t="n">
        <v>66</v>
      </c>
      <c r="M1508" s="0" t="n">
        <v>217.72</v>
      </c>
      <c r="N1508" s="0" t="n">
        <v>49.63</v>
      </c>
      <c r="O1508" s="0" t="n">
        <v>31.87</v>
      </c>
      <c r="P1508" s="0" t="n">
        <v>4.6</v>
      </c>
      <c r="Q1508" s="0" t="n">
        <v>3.47</v>
      </c>
      <c r="T1508" s="0" t="n">
        <v>59.7</v>
      </c>
      <c r="U1508" s="0" t="n">
        <v>1272</v>
      </c>
      <c r="V1508" s="0" t="n">
        <v>2</v>
      </c>
      <c r="W1508" s="60" t="n">
        <v>46275</v>
      </c>
      <c r="X1508" s="55" t="n">
        <f aca="false">IF(I1508="Male",0,1)</f>
        <v>1</v>
      </c>
      <c r="Y1508" s="55" t="n">
        <f aca="false">IF(OR(I1508="DNB",I1508="Dry DNB"),1,0)</f>
        <v>0</v>
      </c>
      <c r="Z1508" s="55" t="n">
        <f aca="false">IF(ISNUMBER(W1508),A1508-W1508,"")</f>
        <v>35</v>
      </c>
      <c r="AA1508" s="55" t="n">
        <f aca="false">MATCH(A1508,DATAS,0)</f>
        <v>2</v>
      </c>
      <c r="AB1508" s="55" t="n">
        <f aca="false">IF(AND(E1508&gt;0,OR(AND(B1508&gt;=1,B1508&lt;=6),B1508=10)),1,0)</f>
        <v>1</v>
      </c>
      <c r="AC1508" s="55" t="n">
        <f aca="false">IF(AND(E1508&gt;0,B1508=10),1,0)</f>
        <v>0</v>
      </c>
      <c r="AD1508" s="55" t="n">
        <f aca="false">IF(AND(C1507=C1508,AA1507=AA1508-1),AB1507,"")</f>
        <v>1</v>
      </c>
      <c r="AE1508" s="55" t="n">
        <f aca="false">IF(AND(C1507=C1508,AA1507=AA1508-1),AC1507,"")</f>
        <v>0</v>
      </c>
      <c r="AF1508" s="55" t="n">
        <f aca="false">IF(AA1508=1,"",IF(AND(AB1508=1,AD1508&lt;&gt;1),1,0))</f>
        <v>0</v>
      </c>
      <c r="AG1508" s="55" t="n">
        <f aca="false">IF(AA1508=1,"",IF(AND(AC1508=1,AE1508&lt;&gt;1),1,0))</f>
        <v>0</v>
      </c>
      <c r="AH1508" s="60" t="str">
        <f aca="false">IF(AND(E1508&gt;0,AA1508&lt;2,NOT(AND(C1509=C1508,AA1509=AA1508+1))),INDEX(DATAS,AA1508+1),"")</f>
        <v/>
      </c>
      <c r="AI1508" s="60" t="str">
        <f aca="false">IF(AND(AC1508=1,AA1508&lt;2),IF(AND(C1509=C1508,AA1509=AA1508+1),IF(AC1509=1,"",INDEX(DATAS,AA1508+1)),INDEX(DATAS,AA1508+1)),"")</f>
        <v/>
      </c>
    </row>
    <row r="1509" customFormat="false" ht="15" hidden="false" customHeight="false" outlineLevel="0" collapsed="false">
      <c r="A1509" s="60" t="n">
        <v>46309</v>
      </c>
      <c r="B1509" s="0" t="n">
        <v>6</v>
      </c>
      <c r="C1509" s="0" t="n">
        <v>4672</v>
      </c>
      <c r="D1509" s="0" t="n">
        <v>233</v>
      </c>
      <c r="E1509" s="0" t="n">
        <v>2</v>
      </c>
      <c r="F1509" s="55" t="s">
        <v>649</v>
      </c>
      <c r="G1509" s="0" t="n">
        <v>30</v>
      </c>
      <c r="H1509" s="0" t="n">
        <v>29</v>
      </c>
      <c r="I1509" s="55" t="s">
        <v>157</v>
      </c>
      <c r="J1509" s="0" t="n">
        <v>107</v>
      </c>
      <c r="K1509" s="0" t="n">
        <v>65</v>
      </c>
      <c r="L1509" s="0" t="n">
        <v>126</v>
      </c>
      <c r="M1509" s="0" t="n">
        <v>1061.76</v>
      </c>
      <c r="N1509" s="0" t="n">
        <v>36.1</v>
      </c>
      <c r="O1509" s="0" t="n">
        <v>28.86</v>
      </c>
      <c r="P1509" s="0" t="n">
        <v>4.61</v>
      </c>
      <c r="Q1509" s="0" t="n">
        <v>3.55</v>
      </c>
      <c r="R1509" s="0" t="n">
        <v>3594</v>
      </c>
      <c r="S1509" s="0" t="n">
        <v>7009</v>
      </c>
      <c r="T1509" s="0" t="n">
        <v>38.6</v>
      </c>
      <c r="U1509" s="0" t="n">
        <v>1270</v>
      </c>
      <c r="V1509" s="0" t="n">
        <v>2</v>
      </c>
      <c r="W1509" s="60" t="n">
        <v>46184</v>
      </c>
      <c r="X1509" s="55" t="n">
        <f aca="false">IF(I1509="Male",0,1)</f>
        <v>1</v>
      </c>
      <c r="Y1509" s="55" t="n">
        <f aca="false">IF(OR(I1509="DNB",I1509="Dry DNB"),1,0)</f>
        <v>0</v>
      </c>
      <c r="Z1509" s="55" t="n">
        <f aca="false">IF(ISNUMBER(W1509),A1509-W1509,"")</f>
        <v>125</v>
      </c>
      <c r="AA1509" s="55" t="n">
        <f aca="false">MATCH(A1509,DATAS,0)</f>
        <v>1</v>
      </c>
      <c r="AB1509" s="55" t="n">
        <f aca="false">IF(AND(E1509&gt;0,OR(AND(B1509&gt;=1,B1509&lt;=6),B1509=10)),1,0)</f>
        <v>1</v>
      </c>
      <c r="AC1509" s="55" t="n">
        <f aca="false">IF(AND(E1509&gt;0,B1509=10),1,0)</f>
        <v>0</v>
      </c>
      <c r="AD1509" s="0" t="str">
        <f aca="false">IF(AND(C1508=C1509,AA1508=AA1509-1),AB1508,"")</f>
        <v/>
      </c>
      <c r="AE1509" s="0" t="str">
        <f aca="false">IF(AND(C1508=C1509,AA1508=AA1509-1),AC1508,"")</f>
        <v/>
      </c>
      <c r="AF1509" s="0" t="str">
        <f aca="false">IF(AA1509=1,"",IF(AND(AB1509=1,AD1509&lt;&gt;1),1,0))</f>
        <v/>
      </c>
      <c r="AG1509" s="0" t="str">
        <f aca="false">IF(AA1509=1,"",IF(AND(AC1509=1,AE1509&lt;&gt;1),1,0))</f>
        <v/>
      </c>
      <c r="AH1509" s="60" t="str">
        <f aca="false">IF(AND(E1509&gt;0,AA1509&lt;2,NOT(AND(C1510=C1509,AA1510=AA1509+1))),INDEX(DATAS,AA1509+1),"")</f>
        <v/>
      </c>
      <c r="AI1509" s="60" t="str">
        <f aca="false">IF(AND(AC1509=1,AA1509&lt;2),IF(AND(C1510=C1509,AA1510=AA1509+1),IF(AC1510=1,"",INDEX(DATAS,AA1509+1)),INDEX(DATAS,AA1509+1)),"")</f>
        <v/>
      </c>
    </row>
    <row r="1510" customFormat="false" ht="15" hidden="false" customHeight="false" outlineLevel="0" collapsed="false">
      <c r="A1510" s="60" t="n">
        <v>46310</v>
      </c>
      <c r="B1510" s="0" t="n">
        <v>6</v>
      </c>
      <c r="C1510" s="0" t="n">
        <v>4672</v>
      </c>
      <c r="D1510" s="0" t="n">
        <v>234</v>
      </c>
      <c r="E1510" s="0" t="n">
        <v>2</v>
      </c>
      <c r="F1510" s="55" t="s">
        <v>649</v>
      </c>
      <c r="G1510" s="0" t="n">
        <v>31.5</v>
      </c>
      <c r="H1510" s="0" t="n">
        <v>29</v>
      </c>
      <c r="I1510" s="55" t="s">
        <v>157</v>
      </c>
      <c r="J1510" s="0" t="n">
        <v>107</v>
      </c>
      <c r="K1510" s="0" t="n">
        <v>65</v>
      </c>
      <c r="L1510" s="0" t="n">
        <v>127</v>
      </c>
      <c r="M1510" s="0" t="n">
        <v>1061.76</v>
      </c>
      <c r="N1510" s="0" t="n">
        <v>36.1</v>
      </c>
      <c r="O1510" s="0" t="n">
        <v>28.86</v>
      </c>
      <c r="P1510" s="0" t="n">
        <v>4.61</v>
      </c>
      <c r="Q1510" s="0" t="n">
        <v>3.55</v>
      </c>
      <c r="T1510" s="0" t="n">
        <v>38.6</v>
      </c>
      <c r="U1510" s="0" t="n">
        <v>1271</v>
      </c>
      <c r="V1510" s="0" t="n">
        <v>2</v>
      </c>
      <c r="W1510" s="60" t="n">
        <v>46184</v>
      </c>
      <c r="X1510" s="55" t="n">
        <f aca="false">IF(I1510="Male",0,1)</f>
        <v>1</v>
      </c>
      <c r="Y1510" s="55" t="n">
        <f aca="false">IF(OR(I1510="DNB",I1510="Dry DNB"),1,0)</f>
        <v>0</v>
      </c>
      <c r="Z1510" s="55" t="n">
        <f aca="false">IF(ISNUMBER(W1510),A1510-W1510,"")</f>
        <v>126</v>
      </c>
      <c r="AA1510" s="55" t="n">
        <f aca="false">MATCH(A1510,DATAS,0)</f>
        <v>2</v>
      </c>
      <c r="AB1510" s="55" t="n">
        <f aca="false">IF(AND(E1510&gt;0,OR(AND(B1510&gt;=1,B1510&lt;=6),B1510=10)),1,0)</f>
        <v>1</v>
      </c>
      <c r="AC1510" s="55" t="n">
        <f aca="false">IF(AND(E1510&gt;0,B1510=10),1,0)</f>
        <v>0</v>
      </c>
      <c r="AD1510" s="55" t="n">
        <f aca="false">IF(AND(C1509=C1510,AA1509=AA1510-1),AB1509,"")</f>
        <v>1</v>
      </c>
      <c r="AE1510" s="55" t="n">
        <f aca="false">IF(AND(C1509=C1510,AA1509=AA1510-1),AC1509,"")</f>
        <v>0</v>
      </c>
      <c r="AF1510" s="55" t="n">
        <f aca="false">IF(AA1510=1,"",IF(AND(AB1510=1,AD1510&lt;&gt;1),1,0))</f>
        <v>0</v>
      </c>
      <c r="AG1510" s="55" t="n">
        <f aca="false">IF(AA1510=1,"",IF(AND(AC1510=1,AE1510&lt;&gt;1),1,0))</f>
        <v>0</v>
      </c>
      <c r="AH1510" s="60" t="str">
        <f aca="false">IF(AND(E1510&gt;0,AA1510&lt;2,NOT(AND(C1511=C1510,AA1511=AA1510+1))),INDEX(DATAS,AA1510+1),"")</f>
        <v/>
      </c>
      <c r="AI1510" s="60" t="str">
        <f aca="false">IF(AND(AC1510=1,AA1510&lt;2),IF(AND(C1511=C1510,AA1511=AA1510+1),IF(AC1511=1,"",INDEX(DATAS,AA1510+1)),INDEX(DATAS,AA1510+1)),"")</f>
        <v/>
      </c>
    </row>
    <row r="1511" customFormat="false" ht="15" hidden="false" customHeight="false" outlineLevel="0" collapsed="false">
      <c r="A1511" s="60" t="n">
        <v>46309</v>
      </c>
      <c r="B1511" s="0" t="n">
        <v>2</v>
      </c>
      <c r="C1511" s="0" t="n">
        <v>4674</v>
      </c>
      <c r="D1511" s="0" t="n">
        <v>144</v>
      </c>
      <c r="E1511" s="0" t="n">
        <v>2</v>
      </c>
      <c r="F1511" s="55" t="s">
        <v>650</v>
      </c>
      <c r="G1511" s="0" t="n">
        <v>49.2</v>
      </c>
      <c r="H1511" s="0" t="n">
        <v>45</v>
      </c>
      <c r="I1511" s="55" t="s">
        <v>187</v>
      </c>
      <c r="J1511" s="0" t="n">
        <v>144</v>
      </c>
      <c r="K1511" s="0" t="n">
        <v>67</v>
      </c>
      <c r="M1511" s="0" t="n">
        <v>1071.3</v>
      </c>
      <c r="N1511" s="0" t="n">
        <v>56.46</v>
      </c>
      <c r="O1511" s="0" t="n">
        <v>38.58</v>
      </c>
      <c r="P1511" s="0" t="n">
        <v>4.45</v>
      </c>
      <c r="Q1511" s="0" t="n">
        <v>3.44</v>
      </c>
      <c r="R1511" s="0" t="n">
        <v>5033</v>
      </c>
      <c r="S1511" s="0" t="n">
        <v>10205</v>
      </c>
      <c r="T1511" s="0" t="n">
        <v>55.45</v>
      </c>
      <c r="U1511" s="0" t="n">
        <v>1269</v>
      </c>
      <c r="V1511" s="0" t="n">
        <v>3</v>
      </c>
      <c r="W1511" s="60" t="n">
        <v>46305</v>
      </c>
      <c r="X1511" s="55" t="n">
        <f aca="false">IF(I1511="Male",0,1)</f>
        <v>1</v>
      </c>
      <c r="Y1511" s="55" t="n">
        <f aca="false">IF(OR(I1511="DNB",I1511="Dry DNB"),1,0)</f>
        <v>0</v>
      </c>
      <c r="Z1511" s="55" t="n">
        <f aca="false">IF(ISNUMBER(W1511),A1511-W1511,"")</f>
        <v>4</v>
      </c>
      <c r="AA1511" s="55" t="n">
        <f aca="false">MATCH(A1511,DATAS,0)</f>
        <v>1</v>
      </c>
      <c r="AB1511" s="55" t="n">
        <f aca="false">IF(AND(E1511&gt;0,OR(AND(B1511&gt;=1,B1511&lt;=6),B1511=10)),1,0)</f>
        <v>1</v>
      </c>
      <c r="AC1511" s="55" t="n">
        <f aca="false">IF(AND(E1511&gt;0,B1511=10),1,0)</f>
        <v>0</v>
      </c>
      <c r="AD1511" s="0" t="str">
        <f aca="false">IF(AND(C1510=C1511,AA1510=AA1511-1),AB1510,"")</f>
        <v/>
      </c>
      <c r="AE1511" s="0" t="str">
        <f aca="false">IF(AND(C1510=C1511,AA1510=AA1511-1),AC1510,"")</f>
        <v/>
      </c>
      <c r="AF1511" s="0" t="str">
        <f aca="false">IF(AA1511=1,"",IF(AND(AB1511=1,AD1511&lt;&gt;1),1,0))</f>
        <v/>
      </c>
      <c r="AG1511" s="0" t="str">
        <f aca="false">IF(AA1511=1,"",IF(AND(AC1511=1,AE1511&lt;&gt;1),1,0))</f>
        <v/>
      </c>
      <c r="AH1511" s="60" t="str">
        <f aca="false">IF(AND(E1511&gt;0,AA1511&lt;2,NOT(AND(C1512=C1511,AA1512=AA1511+1))),INDEX(DATAS,AA1511+1),"")</f>
        <v/>
      </c>
      <c r="AI1511" s="60" t="str">
        <f aca="false">IF(AND(AC1511=1,AA1511&lt;2),IF(AND(C1512=C1511,AA1512=AA1511+1),IF(AC1512=1,"",INDEX(DATAS,AA1511+1)),INDEX(DATAS,AA1511+1)),"")</f>
        <v/>
      </c>
    </row>
    <row r="1512" customFormat="false" ht="15" hidden="false" customHeight="false" outlineLevel="0" collapsed="false">
      <c r="A1512" s="60" t="n">
        <v>46310</v>
      </c>
      <c r="B1512" s="0" t="n">
        <v>2</v>
      </c>
      <c r="C1512" s="0" t="n">
        <v>4674</v>
      </c>
      <c r="D1512" s="0" t="n">
        <v>145</v>
      </c>
      <c r="E1512" s="0" t="n">
        <v>2</v>
      </c>
      <c r="F1512" s="55" t="s">
        <v>650</v>
      </c>
      <c r="G1512" s="0" t="n">
        <v>46.8</v>
      </c>
      <c r="H1512" s="0" t="n">
        <v>45</v>
      </c>
      <c r="I1512" s="55" t="s">
        <v>187</v>
      </c>
      <c r="J1512" s="0" t="n">
        <v>145</v>
      </c>
      <c r="K1512" s="0" t="n">
        <v>67</v>
      </c>
      <c r="M1512" s="0" t="n">
        <v>1071.3</v>
      </c>
      <c r="N1512" s="0" t="n">
        <v>56.46</v>
      </c>
      <c r="O1512" s="0" t="n">
        <v>38.58</v>
      </c>
      <c r="P1512" s="0" t="n">
        <v>4.45</v>
      </c>
      <c r="Q1512" s="0" t="n">
        <v>3.44</v>
      </c>
      <c r="T1512" s="0" t="n">
        <v>55.45</v>
      </c>
      <c r="U1512" s="0" t="n">
        <v>1270</v>
      </c>
      <c r="V1512" s="0" t="n">
        <v>3</v>
      </c>
      <c r="W1512" s="60" t="n">
        <v>46305</v>
      </c>
      <c r="X1512" s="55" t="n">
        <f aca="false">IF(I1512="Male",0,1)</f>
        <v>1</v>
      </c>
      <c r="Y1512" s="55" t="n">
        <f aca="false">IF(OR(I1512="DNB",I1512="Dry DNB"),1,0)</f>
        <v>0</v>
      </c>
      <c r="Z1512" s="55" t="n">
        <f aca="false">IF(ISNUMBER(W1512),A1512-W1512,"")</f>
        <v>5</v>
      </c>
      <c r="AA1512" s="55" t="n">
        <f aca="false">MATCH(A1512,DATAS,0)</f>
        <v>2</v>
      </c>
      <c r="AB1512" s="55" t="n">
        <f aca="false">IF(AND(E1512&gt;0,OR(AND(B1512&gt;=1,B1512&lt;=6),B1512=10)),1,0)</f>
        <v>1</v>
      </c>
      <c r="AC1512" s="55" t="n">
        <f aca="false">IF(AND(E1512&gt;0,B1512=10),1,0)</f>
        <v>0</v>
      </c>
      <c r="AD1512" s="55" t="n">
        <f aca="false">IF(AND(C1511=C1512,AA1511=AA1512-1),AB1511,"")</f>
        <v>1</v>
      </c>
      <c r="AE1512" s="55" t="n">
        <f aca="false">IF(AND(C1511=C1512,AA1511=AA1512-1),AC1511,"")</f>
        <v>0</v>
      </c>
      <c r="AF1512" s="55" t="n">
        <f aca="false">IF(AA1512=1,"",IF(AND(AB1512=1,AD1512&lt;&gt;1),1,0))</f>
        <v>0</v>
      </c>
      <c r="AG1512" s="55" t="n">
        <f aca="false">IF(AA1512=1,"",IF(AND(AC1512=1,AE1512&lt;&gt;1),1,0))</f>
        <v>0</v>
      </c>
      <c r="AH1512" s="60" t="str">
        <f aca="false">IF(AND(E1512&gt;0,AA1512&lt;2,NOT(AND(C1513=C1512,AA1513=AA1512+1))),INDEX(DATAS,AA1512+1),"")</f>
        <v/>
      </c>
      <c r="AI1512" s="60" t="str">
        <f aca="false">IF(AND(AC1512=1,AA1512&lt;2),IF(AND(C1513=C1512,AA1513=AA1512+1),IF(AC1513=1,"",INDEX(DATAS,AA1512+1)),INDEX(DATAS,AA1512+1)),"")</f>
        <v/>
      </c>
    </row>
    <row r="1513" customFormat="false" ht="15" hidden="false" customHeight="false" outlineLevel="0" collapsed="false">
      <c r="A1513" s="60" t="n">
        <v>46309</v>
      </c>
      <c r="B1513" s="0" t="n">
        <v>5</v>
      </c>
      <c r="C1513" s="0" t="n">
        <v>4675</v>
      </c>
      <c r="D1513" s="0" t="n">
        <v>268</v>
      </c>
      <c r="E1513" s="0" t="n">
        <v>2</v>
      </c>
      <c r="F1513" s="55" t="s">
        <v>651</v>
      </c>
      <c r="G1513" s="0" t="n">
        <v>45.9</v>
      </c>
      <c r="H1513" s="0" t="n">
        <v>42</v>
      </c>
      <c r="I1513" s="55" t="s">
        <v>157</v>
      </c>
      <c r="J1513" s="0" t="n">
        <v>212</v>
      </c>
      <c r="K1513" s="0" t="n">
        <v>72</v>
      </c>
      <c r="L1513" s="0" t="n">
        <v>56</v>
      </c>
      <c r="M1513" s="0" t="n">
        <v>380.97</v>
      </c>
      <c r="N1513" s="0" t="n">
        <v>49.57</v>
      </c>
      <c r="O1513" s="0" t="n">
        <v>30.38</v>
      </c>
      <c r="P1513" s="0" t="n">
        <v>3.68</v>
      </c>
      <c r="Q1513" s="0" t="n">
        <v>3.99</v>
      </c>
      <c r="R1513" s="0" t="n">
        <v>5174</v>
      </c>
      <c r="S1513" s="0" t="n">
        <v>10407</v>
      </c>
      <c r="T1513" s="0" t="n">
        <v>52.75</v>
      </c>
      <c r="U1513" s="0" t="n">
        <v>1268</v>
      </c>
      <c r="V1513" s="0" t="n">
        <v>3</v>
      </c>
      <c r="W1513" s="60" t="n">
        <v>46254</v>
      </c>
      <c r="X1513" s="55" t="n">
        <f aca="false">IF(I1513="Male",0,1)</f>
        <v>1</v>
      </c>
      <c r="Y1513" s="55" t="n">
        <f aca="false">IF(OR(I1513="DNB",I1513="Dry DNB"),1,0)</f>
        <v>0</v>
      </c>
      <c r="Z1513" s="55" t="n">
        <f aca="false">IF(ISNUMBER(W1513),A1513-W1513,"")</f>
        <v>55</v>
      </c>
      <c r="AA1513" s="55" t="n">
        <f aca="false">MATCH(A1513,DATAS,0)</f>
        <v>1</v>
      </c>
      <c r="AB1513" s="55" t="n">
        <f aca="false">IF(AND(E1513&gt;0,OR(AND(B1513&gt;=1,B1513&lt;=6),B1513=10)),1,0)</f>
        <v>1</v>
      </c>
      <c r="AC1513" s="55" t="n">
        <f aca="false">IF(AND(E1513&gt;0,B1513=10),1,0)</f>
        <v>0</v>
      </c>
      <c r="AD1513" s="0" t="str">
        <f aca="false">IF(AND(C1512=C1513,AA1512=AA1513-1),AB1512,"")</f>
        <v/>
      </c>
      <c r="AE1513" s="0" t="str">
        <f aca="false">IF(AND(C1512=C1513,AA1512=AA1513-1),AC1512,"")</f>
        <v/>
      </c>
      <c r="AF1513" s="0" t="str">
        <f aca="false">IF(AA1513=1,"",IF(AND(AB1513=1,AD1513&lt;&gt;1),1,0))</f>
        <v/>
      </c>
      <c r="AG1513" s="0" t="str">
        <f aca="false">IF(AA1513=1,"",IF(AND(AC1513=1,AE1513&lt;&gt;1),1,0))</f>
        <v/>
      </c>
      <c r="AH1513" s="60" t="str">
        <f aca="false">IF(AND(E1513&gt;0,AA1513&lt;2,NOT(AND(C1514=C1513,AA1514=AA1513+1))),INDEX(DATAS,AA1513+1),"")</f>
        <v/>
      </c>
      <c r="AI1513" s="60" t="str">
        <f aca="false">IF(AND(AC1513=1,AA1513&lt;2),IF(AND(C1514=C1513,AA1514=AA1513+1),IF(AC1514=1,"",INDEX(DATAS,AA1513+1)),INDEX(DATAS,AA1513+1)),"")</f>
        <v/>
      </c>
    </row>
    <row r="1514" customFormat="false" ht="15" hidden="false" customHeight="false" outlineLevel="0" collapsed="false">
      <c r="A1514" s="60" t="n">
        <v>46310</v>
      </c>
      <c r="B1514" s="0" t="n">
        <v>5</v>
      </c>
      <c r="C1514" s="0" t="n">
        <v>4675</v>
      </c>
      <c r="D1514" s="0" t="n">
        <v>269</v>
      </c>
      <c r="E1514" s="0" t="n">
        <v>2</v>
      </c>
      <c r="F1514" s="55" t="s">
        <v>651</v>
      </c>
      <c r="G1514" s="0" t="n">
        <v>45.3</v>
      </c>
      <c r="H1514" s="0" t="n">
        <v>42</v>
      </c>
      <c r="I1514" s="55" t="s">
        <v>157</v>
      </c>
      <c r="J1514" s="0" t="n">
        <v>212</v>
      </c>
      <c r="K1514" s="0" t="n">
        <v>72</v>
      </c>
      <c r="L1514" s="0" t="n">
        <v>57</v>
      </c>
      <c r="M1514" s="0" t="n">
        <v>380.97</v>
      </c>
      <c r="N1514" s="0" t="n">
        <v>49.57</v>
      </c>
      <c r="O1514" s="0" t="n">
        <v>30.38</v>
      </c>
      <c r="P1514" s="0" t="n">
        <v>3.68</v>
      </c>
      <c r="Q1514" s="0" t="n">
        <v>3.99</v>
      </c>
      <c r="T1514" s="0" t="n">
        <v>52.75</v>
      </c>
      <c r="U1514" s="0" t="n">
        <v>1269</v>
      </c>
      <c r="V1514" s="0" t="n">
        <v>3</v>
      </c>
      <c r="W1514" s="60" t="n">
        <v>46254</v>
      </c>
      <c r="X1514" s="55" t="n">
        <f aca="false">IF(I1514="Male",0,1)</f>
        <v>1</v>
      </c>
      <c r="Y1514" s="55" t="n">
        <f aca="false">IF(OR(I1514="DNB",I1514="Dry DNB"),1,0)</f>
        <v>0</v>
      </c>
      <c r="Z1514" s="55" t="n">
        <f aca="false">IF(ISNUMBER(W1514),A1514-W1514,"")</f>
        <v>56</v>
      </c>
      <c r="AA1514" s="55" t="n">
        <f aca="false">MATCH(A1514,DATAS,0)</f>
        <v>2</v>
      </c>
      <c r="AB1514" s="55" t="n">
        <f aca="false">IF(AND(E1514&gt;0,OR(AND(B1514&gt;=1,B1514&lt;=6),B1514=10)),1,0)</f>
        <v>1</v>
      </c>
      <c r="AC1514" s="55" t="n">
        <f aca="false">IF(AND(E1514&gt;0,B1514=10),1,0)</f>
        <v>0</v>
      </c>
      <c r="AD1514" s="55" t="n">
        <f aca="false">IF(AND(C1513=C1514,AA1513=AA1514-1),AB1513,"")</f>
        <v>1</v>
      </c>
      <c r="AE1514" s="55" t="n">
        <f aca="false">IF(AND(C1513=C1514,AA1513=AA1514-1),AC1513,"")</f>
        <v>0</v>
      </c>
      <c r="AF1514" s="55" t="n">
        <f aca="false">IF(AA1514=1,"",IF(AND(AB1514=1,AD1514&lt;&gt;1),1,0))</f>
        <v>0</v>
      </c>
      <c r="AG1514" s="55" t="n">
        <f aca="false">IF(AA1514=1,"",IF(AND(AC1514=1,AE1514&lt;&gt;1),1,0))</f>
        <v>0</v>
      </c>
      <c r="AH1514" s="60" t="str">
        <f aca="false">IF(AND(E1514&gt;0,AA1514&lt;2,NOT(AND(C1515=C1514,AA1515=AA1514+1))),INDEX(DATAS,AA1514+1),"")</f>
        <v/>
      </c>
      <c r="AI1514" s="60" t="str">
        <f aca="false">IF(AND(AC1514=1,AA1514&lt;2),IF(AND(C1515=C1514,AA1515=AA1514+1),IF(AC1515=1,"",INDEX(DATAS,AA1514+1)),INDEX(DATAS,AA1514+1)),"")</f>
        <v/>
      </c>
    </row>
    <row r="1515" customFormat="false" ht="15" hidden="false" customHeight="false" outlineLevel="0" collapsed="false">
      <c r="A1515" s="60" t="n">
        <v>46309</v>
      </c>
      <c r="B1515" s="0" t="n">
        <v>3</v>
      </c>
      <c r="C1515" s="0" t="n">
        <v>4676</v>
      </c>
      <c r="D1515" s="0" t="n">
        <v>210</v>
      </c>
      <c r="E1515" s="0" t="n">
        <v>2</v>
      </c>
      <c r="F1515" s="55" t="s">
        <v>651</v>
      </c>
      <c r="G1515" s="0" t="n">
        <v>65.5</v>
      </c>
      <c r="H1515" s="0" t="n">
        <v>62</v>
      </c>
      <c r="I1515" s="55" t="s">
        <v>157</v>
      </c>
      <c r="J1515" s="0" t="n">
        <v>129</v>
      </c>
      <c r="K1515" s="0" t="n">
        <v>60</v>
      </c>
      <c r="L1515" s="0" t="n">
        <v>81</v>
      </c>
      <c r="M1515" s="0" t="n">
        <v>1317.16</v>
      </c>
      <c r="N1515" s="0" t="n">
        <v>38.4</v>
      </c>
      <c r="O1515" s="0" t="n">
        <v>38.43</v>
      </c>
      <c r="P1515" s="0" t="n">
        <v>3.21</v>
      </c>
      <c r="Q1515" s="0" t="n">
        <v>3.01</v>
      </c>
      <c r="R1515" s="0" t="n">
        <v>6431</v>
      </c>
      <c r="S1515" s="0" t="n">
        <v>13336</v>
      </c>
      <c r="T1515" s="0" t="n">
        <v>77.4</v>
      </c>
      <c r="U1515" s="0" t="n">
        <v>1268</v>
      </c>
      <c r="V1515" s="0" t="n">
        <v>3</v>
      </c>
      <c r="W1515" s="60" t="n">
        <v>46229</v>
      </c>
      <c r="X1515" s="55" t="n">
        <f aca="false">IF(I1515="Male",0,1)</f>
        <v>1</v>
      </c>
      <c r="Y1515" s="55" t="n">
        <f aca="false">IF(OR(I1515="DNB",I1515="Dry DNB"),1,0)</f>
        <v>0</v>
      </c>
      <c r="Z1515" s="55" t="n">
        <f aca="false">IF(ISNUMBER(W1515),A1515-W1515,"")</f>
        <v>80</v>
      </c>
      <c r="AA1515" s="55" t="n">
        <f aca="false">MATCH(A1515,DATAS,0)</f>
        <v>1</v>
      </c>
      <c r="AB1515" s="55" t="n">
        <f aca="false">IF(AND(E1515&gt;0,OR(AND(B1515&gt;=1,B1515&lt;=6),B1515=10)),1,0)</f>
        <v>1</v>
      </c>
      <c r="AC1515" s="55" t="n">
        <f aca="false">IF(AND(E1515&gt;0,B1515=10),1,0)</f>
        <v>0</v>
      </c>
      <c r="AD1515" s="0" t="str">
        <f aca="false">IF(AND(C1514=C1515,AA1514=AA1515-1),AB1514,"")</f>
        <v/>
      </c>
      <c r="AE1515" s="0" t="str">
        <f aca="false">IF(AND(C1514=C1515,AA1514=AA1515-1),AC1514,"")</f>
        <v/>
      </c>
      <c r="AF1515" s="0" t="str">
        <f aca="false">IF(AA1515=1,"",IF(AND(AB1515=1,AD1515&lt;&gt;1),1,0))</f>
        <v/>
      </c>
      <c r="AG1515" s="0" t="str">
        <f aca="false">IF(AA1515=1,"",IF(AND(AC1515=1,AE1515&lt;&gt;1),1,0))</f>
        <v/>
      </c>
      <c r="AH1515" s="60" t="str">
        <f aca="false">IF(AND(E1515&gt;0,AA1515&lt;2,NOT(AND(C1516=C1515,AA1516=AA1515+1))),INDEX(DATAS,AA1515+1),"")</f>
        <v/>
      </c>
      <c r="AI1515" s="60" t="str">
        <f aca="false">IF(AND(AC1515=1,AA1515&lt;2),IF(AND(C1516=C1515,AA1516=AA1515+1),IF(AC1516=1,"",INDEX(DATAS,AA1515+1)),INDEX(DATAS,AA1515+1)),"")</f>
        <v/>
      </c>
    </row>
    <row r="1516" customFormat="false" ht="15" hidden="false" customHeight="false" outlineLevel="0" collapsed="false">
      <c r="A1516" s="60" t="n">
        <v>46310</v>
      </c>
      <c r="B1516" s="0" t="n">
        <v>3</v>
      </c>
      <c r="C1516" s="0" t="n">
        <v>4676</v>
      </c>
      <c r="D1516" s="0" t="n">
        <v>211</v>
      </c>
      <c r="E1516" s="0" t="n">
        <v>2</v>
      </c>
      <c r="F1516" s="55" t="s">
        <v>651</v>
      </c>
      <c r="G1516" s="0" t="n">
        <v>62.7</v>
      </c>
      <c r="H1516" s="0" t="n">
        <v>62</v>
      </c>
      <c r="I1516" s="55" t="s">
        <v>157</v>
      </c>
      <c r="J1516" s="0" t="n">
        <v>129</v>
      </c>
      <c r="K1516" s="0" t="n">
        <v>60</v>
      </c>
      <c r="L1516" s="0" t="n">
        <v>82</v>
      </c>
      <c r="M1516" s="0" t="n">
        <v>1317.16</v>
      </c>
      <c r="N1516" s="0" t="n">
        <v>38.4</v>
      </c>
      <c r="O1516" s="0" t="n">
        <v>38.43</v>
      </c>
      <c r="P1516" s="0" t="n">
        <v>3.21</v>
      </c>
      <c r="Q1516" s="0" t="n">
        <v>3.01</v>
      </c>
      <c r="T1516" s="0" t="n">
        <v>77.4</v>
      </c>
      <c r="U1516" s="0" t="n">
        <v>1269</v>
      </c>
      <c r="V1516" s="0" t="n">
        <v>3</v>
      </c>
      <c r="W1516" s="60" t="n">
        <v>46229</v>
      </c>
      <c r="X1516" s="55" t="n">
        <f aca="false">IF(I1516="Male",0,1)</f>
        <v>1</v>
      </c>
      <c r="Y1516" s="55" t="n">
        <f aca="false">IF(OR(I1516="DNB",I1516="Dry DNB"),1,0)</f>
        <v>0</v>
      </c>
      <c r="Z1516" s="55" t="n">
        <f aca="false">IF(ISNUMBER(W1516),A1516-W1516,"")</f>
        <v>81</v>
      </c>
      <c r="AA1516" s="55" t="n">
        <f aca="false">MATCH(A1516,DATAS,0)</f>
        <v>2</v>
      </c>
      <c r="AB1516" s="55" t="n">
        <f aca="false">IF(AND(E1516&gt;0,OR(AND(B1516&gt;=1,B1516&lt;=6),B1516=10)),1,0)</f>
        <v>1</v>
      </c>
      <c r="AC1516" s="55" t="n">
        <f aca="false">IF(AND(E1516&gt;0,B1516=10),1,0)</f>
        <v>0</v>
      </c>
      <c r="AD1516" s="55" t="n">
        <f aca="false">IF(AND(C1515=C1516,AA1515=AA1516-1),AB1515,"")</f>
        <v>1</v>
      </c>
      <c r="AE1516" s="55" t="n">
        <f aca="false">IF(AND(C1515=C1516,AA1515=AA1516-1),AC1515,"")</f>
        <v>0</v>
      </c>
      <c r="AF1516" s="55" t="n">
        <f aca="false">IF(AA1516=1,"",IF(AND(AB1516=1,AD1516&lt;&gt;1),1,0))</f>
        <v>0</v>
      </c>
      <c r="AG1516" s="55" t="n">
        <f aca="false">IF(AA1516=1,"",IF(AND(AC1516=1,AE1516&lt;&gt;1),1,0))</f>
        <v>0</v>
      </c>
      <c r="AH1516" s="60" t="str">
        <f aca="false">IF(AND(E1516&gt;0,AA1516&lt;2,NOT(AND(C1517=C1516,AA1517=AA1516+1))),INDEX(DATAS,AA1516+1),"")</f>
        <v/>
      </c>
      <c r="AI1516" s="60" t="str">
        <f aca="false">IF(AND(AC1516=1,AA1516&lt;2),IF(AND(C1517=C1516,AA1517=AA1516+1),IF(AC1517=1,"",INDEX(DATAS,AA1516+1)),INDEX(DATAS,AA1516+1)),"")</f>
        <v/>
      </c>
    </row>
    <row r="1517" customFormat="false" ht="15" hidden="false" customHeight="false" outlineLevel="0" collapsed="false">
      <c r="A1517" s="60" t="n">
        <v>46309</v>
      </c>
      <c r="B1517" s="0" t="n">
        <v>5</v>
      </c>
      <c r="C1517" s="0" t="n">
        <v>4677</v>
      </c>
      <c r="D1517" s="0" t="n">
        <v>83</v>
      </c>
      <c r="E1517" s="0" t="n">
        <v>2</v>
      </c>
      <c r="F1517" s="55" t="s">
        <v>651</v>
      </c>
      <c r="G1517" s="0" t="n">
        <v>30.8</v>
      </c>
      <c r="H1517" s="0" t="n">
        <v>29</v>
      </c>
      <c r="I1517" s="55" t="s">
        <v>187</v>
      </c>
      <c r="J1517" s="0" t="n">
        <v>83</v>
      </c>
      <c r="K1517" s="0" t="n">
        <v>62</v>
      </c>
      <c r="M1517" s="0" t="n">
        <v>991.81</v>
      </c>
      <c r="N1517" s="0" t="n">
        <v>17.81</v>
      </c>
      <c r="O1517" s="0" t="n">
        <v>26.85</v>
      </c>
      <c r="P1517" s="0" t="n">
        <v>3.27</v>
      </c>
      <c r="Q1517" s="0" t="n">
        <v>3.33</v>
      </c>
      <c r="R1517" s="0" t="n">
        <v>3383</v>
      </c>
      <c r="S1517" s="0" t="n">
        <v>6801</v>
      </c>
      <c r="U1517" s="0" t="n">
        <v>1268</v>
      </c>
      <c r="V1517" s="0" t="n">
        <v>1</v>
      </c>
      <c r="W1517" s="60" t="n">
        <v>46289</v>
      </c>
      <c r="X1517" s="55" t="n">
        <f aca="false">IF(I1517="Male",0,1)</f>
        <v>1</v>
      </c>
      <c r="Y1517" s="55" t="n">
        <f aca="false">IF(OR(I1517="DNB",I1517="Dry DNB"),1,0)</f>
        <v>0</v>
      </c>
      <c r="Z1517" s="55" t="n">
        <f aca="false">IF(ISNUMBER(W1517),A1517-W1517,"")</f>
        <v>20</v>
      </c>
      <c r="AA1517" s="55" t="n">
        <f aca="false">MATCH(A1517,DATAS,0)</f>
        <v>1</v>
      </c>
      <c r="AB1517" s="55" t="n">
        <f aca="false">IF(AND(E1517&gt;0,OR(AND(B1517&gt;=1,B1517&lt;=6),B1517=10)),1,0)</f>
        <v>1</v>
      </c>
      <c r="AC1517" s="55" t="n">
        <f aca="false">IF(AND(E1517&gt;0,B1517=10),1,0)</f>
        <v>0</v>
      </c>
      <c r="AD1517" s="0" t="str">
        <f aca="false">IF(AND(C1516=C1517,AA1516=AA1517-1),AB1516,"")</f>
        <v/>
      </c>
      <c r="AE1517" s="0" t="str">
        <f aca="false">IF(AND(C1516=C1517,AA1516=AA1517-1),AC1516,"")</f>
        <v/>
      </c>
      <c r="AF1517" s="0" t="str">
        <f aca="false">IF(AA1517=1,"",IF(AND(AB1517=1,AD1517&lt;&gt;1),1,0))</f>
        <v/>
      </c>
      <c r="AG1517" s="0" t="str">
        <f aca="false">IF(AA1517=1,"",IF(AND(AC1517=1,AE1517&lt;&gt;1),1,0))</f>
        <v/>
      </c>
      <c r="AH1517" s="60" t="str">
        <f aca="false">IF(AND(E1517&gt;0,AA1517&lt;2,NOT(AND(C1518=C1517,AA1518=AA1517+1))),INDEX(DATAS,AA1517+1),"")</f>
        <v/>
      </c>
      <c r="AI1517" s="60" t="str">
        <f aca="false">IF(AND(AC1517=1,AA1517&lt;2),IF(AND(C1518=C1517,AA1518=AA1517+1),IF(AC1518=1,"",INDEX(DATAS,AA1517+1)),INDEX(DATAS,AA1517+1)),"")</f>
        <v/>
      </c>
    </row>
    <row r="1518" customFormat="false" ht="15" hidden="false" customHeight="false" outlineLevel="0" collapsed="false">
      <c r="A1518" s="60" t="n">
        <v>46310</v>
      </c>
      <c r="B1518" s="0" t="n">
        <v>5</v>
      </c>
      <c r="C1518" s="0" t="n">
        <v>4677</v>
      </c>
      <c r="D1518" s="0" t="n">
        <v>84</v>
      </c>
      <c r="E1518" s="0" t="n">
        <v>2</v>
      </c>
      <c r="F1518" s="55" t="s">
        <v>651</v>
      </c>
      <c r="G1518" s="0" t="n">
        <v>33.1</v>
      </c>
      <c r="H1518" s="0" t="n">
        <v>29</v>
      </c>
      <c r="I1518" s="55" t="s">
        <v>187</v>
      </c>
      <c r="J1518" s="0" t="n">
        <v>84</v>
      </c>
      <c r="K1518" s="0" t="n">
        <v>62</v>
      </c>
      <c r="M1518" s="0" t="n">
        <v>991.81</v>
      </c>
      <c r="N1518" s="0" t="n">
        <v>17.81</v>
      </c>
      <c r="O1518" s="0" t="n">
        <v>26.85</v>
      </c>
      <c r="P1518" s="0" t="n">
        <v>3.27</v>
      </c>
      <c r="Q1518" s="0" t="n">
        <v>3.33</v>
      </c>
      <c r="U1518" s="0" t="n">
        <v>1269</v>
      </c>
      <c r="V1518" s="0" t="n">
        <v>1</v>
      </c>
      <c r="W1518" s="60" t="n">
        <v>46289</v>
      </c>
      <c r="X1518" s="55" t="n">
        <f aca="false">IF(I1518="Male",0,1)</f>
        <v>1</v>
      </c>
      <c r="Y1518" s="55" t="n">
        <f aca="false">IF(OR(I1518="DNB",I1518="Dry DNB"),1,0)</f>
        <v>0</v>
      </c>
      <c r="Z1518" s="55" t="n">
        <f aca="false">IF(ISNUMBER(W1518),A1518-W1518,"")</f>
        <v>21</v>
      </c>
      <c r="AA1518" s="55" t="n">
        <f aca="false">MATCH(A1518,DATAS,0)</f>
        <v>2</v>
      </c>
      <c r="AB1518" s="55" t="n">
        <f aca="false">IF(AND(E1518&gt;0,OR(AND(B1518&gt;=1,B1518&lt;=6),B1518=10)),1,0)</f>
        <v>1</v>
      </c>
      <c r="AC1518" s="55" t="n">
        <f aca="false">IF(AND(E1518&gt;0,B1518=10),1,0)</f>
        <v>0</v>
      </c>
      <c r="AD1518" s="55" t="n">
        <f aca="false">IF(AND(C1517=C1518,AA1517=AA1518-1),AB1517,"")</f>
        <v>1</v>
      </c>
      <c r="AE1518" s="55" t="n">
        <f aca="false">IF(AND(C1517=C1518,AA1517=AA1518-1),AC1517,"")</f>
        <v>0</v>
      </c>
      <c r="AF1518" s="55" t="n">
        <f aca="false">IF(AA1518=1,"",IF(AND(AB1518=1,AD1518&lt;&gt;1),1,0))</f>
        <v>0</v>
      </c>
      <c r="AG1518" s="55" t="n">
        <f aca="false">IF(AA1518=1,"",IF(AND(AC1518=1,AE1518&lt;&gt;1),1,0))</f>
        <v>0</v>
      </c>
      <c r="AH1518" s="60" t="str">
        <f aca="false">IF(AND(E1518&gt;0,AA1518&lt;2,NOT(AND(C1519=C1518,AA1519=AA1518+1))),INDEX(DATAS,AA1518+1),"")</f>
        <v/>
      </c>
      <c r="AI1518" s="60" t="str">
        <f aca="false">IF(AND(AC1518=1,AA1518&lt;2),IF(AND(C1519=C1518,AA1519=AA1518+1),IF(AC1519=1,"",INDEX(DATAS,AA1518+1)),INDEX(DATAS,AA1518+1)),"")</f>
        <v/>
      </c>
    </row>
    <row r="1519" customFormat="false" ht="15" hidden="false" customHeight="false" outlineLevel="0" collapsed="false">
      <c r="A1519" s="60" t="n">
        <v>46309</v>
      </c>
      <c r="B1519" s="0" t="n">
        <v>3</v>
      </c>
      <c r="C1519" s="0" t="n">
        <v>4678</v>
      </c>
      <c r="D1519" s="0" t="n">
        <v>205</v>
      </c>
      <c r="E1519" s="0" t="n">
        <v>2</v>
      </c>
      <c r="F1519" s="55" t="s">
        <v>652</v>
      </c>
      <c r="G1519" s="0" t="n">
        <v>45.9</v>
      </c>
      <c r="H1519" s="0" t="n">
        <v>46</v>
      </c>
      <c r="I1519" s="55" t="s">
        <v>157</v>
      </c>
      <c r="J1519" s="0" t="n">
        <v>100</v>
      </c>
      <c r="K1519" s="0" t="n">
        <v>65</v>
      </c>
      <c r="L1519" s="0" t="n">
        <v>105</v>
      </c>
      <c r="M1519" s="0" t="n">
        <v>319.62</v>
      </c>
      <c r="N1519" s="0" t="n">
        <v>15.93</v>
      </c>
      <c r="O1519" s="0" t="n">
        <v>22.1</v>
      </c>
      <c r="P1519" s="0" t="n">
        <v>2.81</v>
      </c>
      <c r="Q1519" s="0" t="n">
        <v>3.69</v>
      </c>
      <c r="R1519" s="0" t="n">
        <v>4901</v>
      </c>
      <c r="S1519" s="0" t="n">
        <v>9876</v>
      </c>
      <c r="T1519" s="0" t="n">
        <v>57.35</v>
      </c>
      <c r="U1519" s="0" t="n">
        <v>1266</v>
      </c>
      <c r="V1519" s="0" t="n">
        <v>2</v>
      </c>
      <c r="W1519" s="60" t="n">
        <v>46205</v>
      </c>
      <c r="X1519" s="55" t="n">
        <f aca="false">IF(I1519="Male",0,1)</f>
        <v>1</v>
      </c>
      <c r="Y1519" s="55" t="n">
        <f aca="false">IF(OR(I1519="DNB",I1519="Dry DNB"),1,0)</f>
        <v>0</v>
      </c>
      <c r="Z1519" s="55" t="n">
        <f aca="false">IF(ISNUMBER(W1519),A1519-W1519,"")</f>
        <v>104</v>
      </c>
      <c r="AA1519" s="55" t="n">
        <f aca="false">MATCH(A1519,DATAS,0)</f>
        <v>1</v>
      </c>
      <c r="AB1519" s="55" t="n">
        <f aca="false">IF(AND(E1519&gt;0,OR(AND(B1519&gt;=1,B1519&lt;=6),B1519=10)),1,0)</f>
        <v>1</v>
      </c>
      <c r="AC1519" s="55" t="n">
        <f aca="false">IF(AND(E1519&gt;0,B1519=10),1,0)</f>
        <v>0</v>
      </c>
      <c r="AD1519" s="0" t="str">
        <f aca="false">IF(AND(C1518=C1519,AA1518=AA1519-1),AB1518,"")</f>
        <v/>
      </c>
      <c r="AE1519" s="0" t="str">
        <f aca="false">IF(AND(C1518=C1519,AA1518=AA1519-1),AC1518,"")</f>
        <v/>
      </c>
      <c r="AF1519" s="0" t="str">
        <f aca="false">IF(AA1519=1,"",IF(AND(AB1519=1,AD1519&lt;&gt;1),1,0))</f>
        <v/>
      </c>
      <c r="AG1519" s="0" t="str">
        <f aca="false">IF(AA1519=1,"",IF(AND(AC1519=1,AE1519&lt;&gt;1),1,0))</f>
        <v/>
      </c>
      <c r="AH1519" s="60" t="str">
        <f aca="false">IF(AND(E1519&gt;0,AA1519&lt;2,NOT(AND(C1520=C1519,AA1520=AA1519+1))),INDEX(DATAS,AA1519+1),"")</f>
        <v/>
      </c>
      <c r="AI1519" s="60" t="str">
        <f aca="false">IF(AND(AC1519=1,AA1519&lt;2),IF(AND(C1520=C1519,AA1520=AA1519+1),IF(AC1520=1,"",INDEX(DATAS,AA1519+1)),INDEX(DATAS,AA1519+1)),"")</f>
        <v/>
      </c>
    </row>
    <row r="1520" customFormat="false" ht="15" hidden="false" customHeight="false" outlineLevel="0" collapsed="false">
      <c r="A1520" s="60" t="n">
        <v>46310</v>
      </c>
      <c r="B1520" s="0" t="n">
        <v>3</v>
      </c>
      <c r="C1520" s="0" t="n">
        <v>4678</v>
      </c>
      <c r="D1520" s="0" t="n">
        <v>206</v>
      </c>
      <c r="E1520" s="0" t="n">
        <v>2</v>
      </c>
      <c r="F1520" s="55" t="s">
        <v>652</v>
      </c>
      <c r="G1520" s="0" t="n">
        <v>46.5</v>
      </c>
      <c r="H1520" s="0" t="n">
        <v>46</v>
      </c>
      <c r="I1520" s="55" t="s">
        <v>157</v>
      </c>
      <c r="J1520" s="0" t="n">
        <v>100</v>
      </c>
      <c r="K1520" s="0" t="n">
        <v>65</v>
      </c>
      <c r="L1520" s="0" t="n">
        <v>106</v>
      </c>
      <c r="M1520" s="0" t="n">
        <v>319.62</v>
      </c>
      <c r="N1520" s="0" t="n">
        <v>15.93</v>
      </c>
      <c r="O1520" s="0" t="n">
        <v>22.1</v>
      </c>
      <c r="P1520" s="0" t="n">
        <v>2.81</v>
      </c>
      <c r="Q1520" s="0" t="n">
        <v>3.69</v>
      </c>
      <c r="T1520" s="0" t="n">
        <v>57.35</v>
      </c>
      <c r="U1520" s="0" t="n">
        <v>1267</v>
      </c>
      <c r="V1520" s="0" t="n">
        <v>2</v>
      </c>
      <c r="W1520" s="60" t="n">
        <v>46205</v>
      </c>
      <c r="X1520" s="55" t="n">
        <f aca="false">IF(I1520="Male",0,1)</f>
        <v>1</v>
      </c>
      <c r="Y1520" s="55" t="n">
        <f aca="false">IF(OR(I1520="DNB",I1520="Dry DNB"),1,0)</f>
        <v>0</v>
      </c>
      <c r="Z1520" s="55" t="n">
        <f aca="false">IF(ISNUMBER(W1520),A1520-W1520,"")</f>
        <v>105</v>
      </c>
      <c r="AA1520" s="55" t="n">
        <f aca="false">MATCH(A1520,DATAS,0)</f>
        <v>2</v>
      </c>
      <c r="AB1520" s="55" t="n">
        <f aca="false">IF(AND(E1520&gt;0,OR(AND(B1520&gt;=1,B1520&lt;=6),B1520=10)),1,0)</f>
        <v>1</v>
      </c>
      <c r="AC1520" s="55" t="n">
        <f aca="false">IF(AND(E1520&gt;0,B1520=10),1,0)</f>
        <v>0</v>
      </c>
      <c r="AD1520" s="55" t="n">
        <f aca="false">IF(AND(C1519=C1520,AA1519=AA1520-1),AB1519,"")</f>
        <v>1</v>
      </c>
      <c r="AE1520" s="55" t="n">
        <f aca="false">IF(AND(C1519=C1520,AA1519=AA1520-1),AC1519,"")</f>
        <v>0</v>
      </c>
      <c r="AF1520" s="55" t="n">
        <f aca="false">IF(AA1520=1,"",IF(AND(AB1520=1,AD1520&lt;&gt;1),1,0))</f>
        <v>0</v>
      </c>
      <c r="AG1520" s="55" t="n">
        <f aca="false">IF(AA1520=1,"",IF(AND(AC1520=1,AE1520&lt;&gt;1),1,0))</f>
        <v>0</v>
      </c>
      <c r="AH1520" s="60" t="str">
        <f aca="false">IF(AND(E1520&gt;0,AA1520&lt;2,NOT(AND(C1521=C1520,AA1521=AA1520+1))),INDEX(DATAS,AA1520+1),"")</f>
        <v/>
      </c>
      <c r="AI1520" s="60" t="str">
        <f aca="false">IF(AND(AC1520=1,AA1520&lt;2),IF(AND(C1521=C1520,AA1521=AA1520+1),IF(AC1521=1,"",INDEX(DATAS,AA1520+1)),INDEX(DATAS,AA1520+1)),"")</f>
        <v/>
      </c>
    </row>
    <row r="1521" customFormat="false" ht="15" hidden="false" customHeight="false" outlineLevel="0" collapsed="false">
      <c r="A1521" s="60" t="n">
        <v>46309</v>
      </c>
      <c r="B1521" s="0" t="n">
        <v>5</v>
      </c>
      <c r="C1521" s="0" t="n">
        <v>4680</v>
      </c>
      <c r="D1521" s="0" t="n">
        <v>241</v>
      </c>
      <c r="E1521" s="0" t="n">
        <v>2</v>
      </c>
      <c r="F1521" s="55" t="s">
        <v>652</v>
      </c>
      <c r="G1521" s="0" t="n">
        <v>44</v>
      </c>
      <c r="H1521" s="0" t="n">
        <v>38</v>
      </c>
      <c r="I1521" s="55" t="s">
        <v>157</v>
      </c>
      <c r="J1521" s="0" t="n">
        <v>192</v>
      </c>
      <c r="K1521" s="0" t="n">
        <v>73</v>
      </c>
      <c r="L1521" s="0" t="n">
        <v>49</v>
      </c>
      <c r="M1521" s="0" t="n">
        <v>601.51</v>
      </c>
      <c r="N1521" s="0" t="n">
        <v>39.96</v>
      </c>
      <c r="O1521" s="0" t="n">
        <v>25.35</v>
      </c>
      <c r="P1521" s="0" t="n">
        <v>3.88</v>
      </c>
      <c r="Q1521" s="0" t="n">
        <v>3.92</v>
      </c>
      <c r="R1521" s="0" t="n">
        <v>5342</v>
      </c>
      <c r="S1521" s="0" t="n">
        <v>9651</v>
      </c>
      <c r="T1521" s="0" t="n">
        <v>62.05</v>
      </c>
      <c r="U1521" s="0" t="n">
        <v>1266</v>
      </c>
      <c r="V1521" s="0" t="n">
        <v>5</v>
      </c>
      <c r="W1521" s="60" t="n">
        <v>46261</v>
      </c>
      <c r="X1521" s="55" t="n">
        <f aca="false">IF(I1521="Male",0,1)</f>
        <v>1</v>
      </c>
      <c r="Y1521" s="55" t="n">
        <f aca="false">IF(OR(I1521="DNB",I1521="Dry DNB"),1,0)</f>
        <v>0</v>
      </c>
      <c r="Z1521" s="55" t="n">
        <f aca="false">IF(ISNUMBER(W1521),A1521-W1521,"")</f>
        <v>48</v>
      </c>
      <c r="AA1521" s="55" t="n">
        <f aca="false">MATCH(A1521,DATAS,0)</f>
        <v>1</v>
      </c>
      <c r="AB1521" s="55" t="n">
        <f aca="false">IF(AND(E1521&gt;0,OR(AND(B1521&gt;=1,B1521&lt;=6),B1521=10)),1,0)</f>
        <v>1</v>
      </c>
      <c r="AC1521" s="55" t="n">
        <f aca="false">IF(AND(E1521&gt;0,B1521=10),1,0)</f>
        <v>0</v>
      </c>
      <c r="AD1521" s="0" t="str">
        <f aca="false">IF(AND(C1520=C1521,AA1520=AA1521-1),AB1520,"")</f>
        <v/>
      </c>
      <c r="AE1521" s="0" t="str">
        <f aca="false">IF(AND(C1520=C1521,AA1520=AA1521-1),AC1520,"")</f>
        <v/>
      </c>
      <c r="AF1521" s="0" t="str">
        <f aca="false">IF(AA1521=1,"",IF(AND(AB1521=1,AD1521&lt;&gt;1),1,0))</f>
        <v/>
      </c>
      <c r="AG1521" s="0" t="str">
        <f aca="false">IF(AA1521=1,"",IF(AND(AC1521=1,AE1521&lt;&gt;1),1,0))</f>
        <v/>
      </c>
      <c r="AH1521" s="60" t="str">
        <f aca="false">IF(AND(E1521&gt;0,AA1521&lt;2,NOT(AND(C1522=C1521,AA1522=AA1521+1))),INDEX(DATAS,AA1521+1),"")</f>
        <v/>
      </c>
      <c r="AI1521" s="60" t="str">
        <f aca="false">IF(AND(AC1521=1,AA1521&lt;2),IF(AND(C1522=C1521,AA1522=AA1521+1),IF(AC1522=1,"",INDEX(DATAS,AA1521+1)),INDEX(DATAS,AA1521+1)),"")</f>
        <v/>
      </c>
    </row>
    <row r="1522" customFormat="false" ht="15" hidden="false" customHeight="false" outlineLevel="0" collapsed="false">
      <c r="A1522" s="60" t="n">
        <v>46310</v>
      </c>
      <c r="B1522" s="0" t="n">
        <v>5</v>
      </c>
      <c r="C1522" s="0" t="n">
        <v>4680</v>
      </c>
      <c r="D1522" s="0" t="n">
        <v>242</v>
      </c>
      <c r="E1522" s="0" t="n">
        <v>2</v>
      </c>
      <c r="F1522" s="55" t="s">
        <v>652</v>
      </c>
      <c r="G1522" s="0" t="n">
        <v>46.5</v>
      </c>
      <c r="H1522" s="0" t="n">
        <v>40</v>
      </c>
      <c r="I1522" s="55" t="s">
        <v>157</v>
      </c>
      <c r="J1522" s="0" t="n">
        <v>192</v>
      </c>
      <c r="K1522" s="0" t="n">
        <v>73</v>
      </c>
      <c r="L1522" s="0" t="n">
        <v>50</v>
      </c>
      <c r="M1522" s="0" t="n">
        <v>601.51</v>
      </c>
      <c r="N1522" s="0" t="n">
        <v>39.96</v>
      </c>
      <c r="O1522" s="0" t="n">
        <v>25.35</v>
      </c>
      <c r="P1522" s="0" t="n">
        <v>3.88</v>
      </c>
      <c r="Q1522" s="0" t="n">
        <v>3.92</v>
      </c>
      <c r="T1522" s="0" t="n">
        <v>62.05</v>
      </c>
      <c r="U1522" s="0" t="n">
        <v>1267</v>
      </c>
      <c r="V1522" s="0" t="n">
        <v>5</v>
      </c>
      <c r="W1522" s="60" t="n">
        <v>46261</v>
      </c>
      <c r="X1522" s="55" t="n">
        <f aca="false">IF(I1522="Male",0,1)</f>
        <v>1</v>
      </c>
      <c r="Y1522" s="55" t="n">
        <f aca="false">IF(OR(I1522="DNB",I1522="Dry DNB"),1,0)</f>
        <v>0</v>
      </c>
      <c r="Z1522" s="55" t="n">
        <f aca="false">IF(ISNUMBER(W1522),A1522-W1522,"")</f>
        <v>49</v>
      </c>
      <c r="AA1522" s="55" t="n">
        <f aca="false">MATCH(A1522,DATAS,0)</f>
        <v>2</v>
      </c>
      <c r="AB1522" s="55" t="n">
        <f aca="false">IF(AND(E1522&gt;0,OR(AND(B1522&gt;=1,B1522&lt;=6),B1522=10)),1,0)</f>
        <v>1</v>
      </c>
      <c r="AC1522" s="55" t="n">
        <f aca="false">IF(AND(E1522&gt;0,B1522=10),1,0)</f>
        <v>0</v>
      </c>
      <c r="AD1522" s="55" t="n">
        <f aca="false">IF(AND(C1521=C1522,AA1521=AA1522-1),AB1521,"")</f>
        <v>1</v>
      </c>
      <c r="AE1522" s="55" t="n">
        <f aca="false">IF(AND(C1521=C1522,AA1521=AA1522-1),AC1521,"")</f>
        <v>0</v>
      </c>
      <c r="AF1522" s="55" t="n">
        <f aca="false">IF(AA1522=1,"",IF(AND(AB1522=1,AD1522&lt;&gt;1),1,0))</f>
        <v>0</v>
      </c>
      <c r="AG1522" s="55" t="n">
        <f aca="false">IF(AA1522=1,"",IF(AND(AC1522=1,AE1522&lt;&gt;1),1,0))</f>
        <v>0</v>
      </c>
      <c r="AH1522" s="60" t="str">
        <f aca="false">IF(AND(E1522&gt;0,AA1522&lt;2,NOT(AND(C1523=C1522,AA1523=AA1522+1))),INDEX(DATAS,AA1522+1),"")</f>
        <v/>
      </c>
      <c r="AI1522" s="60" t="str">
        <f aca="false">IF(AND(AC1522=1,AA1522&lt;2),IF(AND(C1523=C1522,AA1523=AA1522+1),IF(AC1523=1,"",INDEX(DATAS,AA1522+1)),INDEX(DATAS,AA1522+1)),"")</f>
        <v/>
      </c>
    </row>
    <row r="1523" customFormat="false" ht="15" hidden="false" customHeight="false" outlineLevel="0" collapsed="false">
      <c r="A1523" s="60" t="n">
        <v>46309</v>
      </c>
      <c r="B1523" s="0" t="n">
        <v>5</v>
      </c>
      <c r="C1523" s="0" t="n">
        <v>4681</v>
      </c>
      <c r="D1523" s="0" t="n">
        <v>255</v>
      </c>
      <c r="E1523" s="0" t="n">
        <v>2</v>
      </c>
      <c r="F1523" s="55" t="s">
        <v>652</v>
      </c>
      <c r="G1523" s="0" t="n">
        <v>40.5</v>
      </c>
      <c r="H1523" s="0" t="n">
        <v>36</v>
      </c>
      <c r="I1523" s="55" t="s">
        <v>157</v>
      </c>
      <c r="J1523" s="0" t="n">
        <v>185</v>
      </c>
      <c r="K1523" s="0" t="n">
        <v>70</v>
      </c>
      <c r="L1523" s="0" t="n">
        <v>70</v>
      </c>
      <c r="M1523" s="0" t="n">
        <v>637.12</v>
      </c>
      <c r="N1523" s="0" t="n">
        <v>75.16</v>
      </c>
      <c r="O1523" s="0" t="n">
        <v>34.39</v>
      </c>
      <c r="P1523" s="0" t="n">
        <v>6.28</v>
      </c>
      <c r="Q1523" s="0" t="n">
        <v>3.99</v>
      </c>
      <c r="R1523" s="0" t="n">
        <v>3206</v>
      </c>
      <c r="S1523" s="0" t="n">
        <v>6863</v>
      </c>
      <c r="T1523" s="0" t="n">
        <v>40.85</v>
      </c>
      <c r="U1523" s="0" t="n">
        <v>1266</v>
      </c>
      <c r="V1523" s="0" t="n">
        <v>4</v>
      </c>
      <c r="W1523" s="60" t="n">
        <v>46240</v>
      </c>
      <c r="X1523" s="55" t="n">
        <f aca="false">IF(I1523="Male",0,1)</f>
        <v>1</v>
      </c>
      <c r="Y1523" s="55" t="n">
        <f aca="false">IF(OR(I1523="DNB",I1523="Dry DNB"),1,0)</f>
        <v>0</v>
      </c>
      <c r="Z1523" s="55" t="n">
        <f aca="false">IF(ISNUMBER(W1523),A1523-W1523,"")</f>
        <v>69</v>
      </c>
      <c r="AA1523" s="55" t="n">
        <f aca="false">MATCH(A1523,DATAS,0)</f>
        <v>1</v>
      </c>
      <c r="AB1523" s="55" t="n">
        <f aca="false">IF(AND(E1523&gt;0,OR(AND(B1523&gt;=1,B1523&lt;=6),B1523=10)),1,0)</f>
        <v>1</v>
      </c>
      <c r="AC1523" s="55" t="n">
        <f aca="false">IF(AND(E1523&gt;0,B1523=10),1,0)</f>
        <v>0</v>
      </c>
      <c r="AD1523" s="0" t="str">
        <f aca="false">IF(AND(C1522=C1523,AA1522=AA1523-1),AB1522,"")</f>
        <v/>
      </c>
      <c r="AE1523" s="0" t="str">
        <f aca="false">IF(AND(C1522=C1523,AA1522=AA1523-1),AC1522,"")</f>
        <v/>
      </c>
      <c r="AF1523" s="0" t="str">
        <f aca="false">IF(AA1523=1,"",IF(AND(AB1523=1,AD1523&lt;&gt;1),1,0))</f>
        <v/>
      </c>
      <c r="AG1523" s="0" t="str">
        <f aca="false">IF(AA1523=1,"",IF(AND(AC1523=1,AE1523&lt;&gt;1),1,0))</f>
        <v/>
      </c>
      <c r="AH1523" s="60" t="str">
        <f aca="false">IF(AND(E1523&gt;0,AA1523&lt;2,NOT(AND(C1524=C1523,AA1524=AA1523+1))),INDEX(DATAS,AA1523+1),"")</f>
        <v/>
      </c>
      <c r="AI1523" s="60" t="str">
        <f aca="false">IF(AND(AC1523=1,AA1523&lt;2),IF(AND(C1524=C1523,AA1524=AA1523+1),IF(AC1524=1,"",INDEX(DATAS,AA1523+1)),INDEX(DATAS,AA1523+1)),"")</f>
        <v/>
      </c>
    </row>
    <row r="1524" customFormat="false" ht="15" hidden="false" customHeight="false" outlineLevel="0" collapsed="false">
      <c r="A1524" s="60" t="n">
        <v>46310</v>
      </c>
      <c r="B1524" s="0" t="n">
        <v>5</v>
      </c>
      <c r="C1524" s="0" t="n">
        <v>4681</v>
      </c>
      <c r="D1524" s="0" t="n">
        <v>256</v>
      </c>
      <c r="E1524" s="0" t="n">
        <v>2</v>
      </c>
      <c r="F1524" s="55" t="s">
        <v>652</v>
      </c>
      <c r="G1524" s="0" t="n">
        <v>41.6</v>
      </c>
      <c r="H1524" s="0" t="n">
        <v>37</v>
      </c>
      <c r="I1524" s="55" t="s">
        <v>157</v>
      </c>
      <c r="J1524" s="0" t="n">
        <v>185</v>
      </c>
      <c r="K1524" s="0" t="n">
        <v>70</v>
      </c>
      <c r="L1524" s="0" t="n">
        <v>71</v>
      </c>
      <c r="M1524" s="0" t="n">
        <v>637.12</v>
      </c>
      <c r="N1524" s="0" t="n">
        <v>75.16</v>
      </c>
      <c r="O1524" s="0" t="n">
        <v>34.39</v>
      </c>
      <c r="P1524" s="0" t="n">
        <v>6.28</v>
      </c>
      <c r="Q1524" s="0" t="n">
        <v>3.99</v>
      </c>
      <c r="T1524" s="0" t="n">
        <v>40.85</v>
      </c>
      <c r="U1524" s="0" t="n">
        <v>1267</v>
      </c>
      <c r="V1524" s="0" t="n">
        <v>4</v>
      </c>
      <c r="W1524" s="60" t="n">
        <v>46240</v>
      </c>
      <c r="X1524" s="55" t="n">
        <f aca="false">IF(I1524="Male",0,1)</f>
        <v>1</v>
      </c>
      <c r="Y1524" s="55" t="n">
        <f aca="false">IF(OR(I1524="DNB",I1524="Dry DNB"),1,0)</f>
        <v>0</v>
      </c>
      <c r="Z1524" s="55" t="n">
        <f aca="false">IF(ISNUMBER(W1524),A1524-W1524,"")</f>
        <v>70</v>
      </c>
      <c r="AA1524" s="55" t="n">
        <f aca="false">MATCH(A1524,DATAS,0)</f>
        <v>2</v>
      </c>
      <c r="AB1524" s="55" t="n">
        <f aca="false">IF(AND(E1524&gt;0,OR(AND(B1524&gt;=1,B1524&lt;=6),B1524=10)),1,0)</f>
        <v>1</v>
      </c>
      <c r="AC1524" s="55" t="n">
        <f aca="false">IF(AND(E1524&gt;0,B1524=10),1,0)</f>
        <v>0</v>
      </c>
      <c r="AD1524" s="55" t="n">
        <f aca="false">IF(AND(C1523=C1524,AA1523=AA1524-1),AB1523,"")</f>
        <v>1</v>
      </c>
      <c r="AE1524" s="55" t="n">
        <f aca="false">IF(AND(C1523=C1524,AA1523=AA1524-1),AC1523,"")</f>
        <v>0</v>
      </c>
      <c r="AF1524" s="55" t="n">
        <f aca="false">IF(AA1524=1,"",IF(AND(AB1524=1,AD1524&lt;&gt;1),1,0))</f>
        <v>0</v>
      </c>
      <c r="AG1524" s="55" t="n">
        <f aca="false">IF(AA1524=1,"",IF(AND(AC1524=1,AE1524&lt;&gt;1),1,0))</f>
        <v>0</v>
      </c>
      <c r="AH1524" s="60" t="str">
        <f aca="false">IF(AND(E1524&gt;0,AA1524&lt;2,NOT(AND(C1525=C1524,AA1525=AA1524+1))),INDEX(DATAS,AA1524+1),"")</f>
        <v/>
      </c>
      <c r="AI1524" s="60" t="str">
        <f aca="false">IF(AND(AC1524=1,AA1524&lt;2),IF(AND(C1525=C1524,AA1525=AA1524+1),IF(AC1525=1,"",INDEX(DATAS,AA1524+1)),INDEX(DATAS,AA1524+1)),"")</f>
        <v/>
      </c>
    </row>
    <row r="1525" customFormat="false" ht="15" hidden="false" customHeight="false" outlineLevel="0" collapsed="false">
      <c r="A1525" s="60" t="n">
        <v>46309</v>
      </c>
      <c r="B1525" s="0" t="n">
        <v>3</v>
      </c>
      <c r="C1525" s="0" t="n">
        <v>4682</v>
      </c>
      <c r="D1525" s="0" t="n">
        <v>93</v>
      </c>
      <c r="E1525" s="0" t="n">
        <v>2</v>
      </c>
      <c r="F1525" s="55" t="s">
        <v>653</v>
      </c>
      <c r="G1525" s="0" t="n">
        <v>75.8</v>
      </c>
      <c r="H1525" s="0" t="n">
        <v>78</v>
      </c>
      <c r="I1525" s="55" t="s">
        <v>187</v>
      </c>
      <c r="J1525" s="0" t="n">
        <v>93</v>
      </c>
      <c r="K1525" s="0" t="n">
        <v>65</v>
      </c>
      <c r="M1525" s="0" t="n">
        <v>1964.63</v>
      </c>
      <c r="N1525" s="0" t="n">
        <v>17.61</v>
      </c>
      <c r="O1525" s="0" t="n">
        <v>46.27</v>
      </c>
      <c r="P1525" s="0" t="n">
        <v>3.29</v>
      </c>
      <c r="Q1525" s="0" t="n">
        <v>2.99</v>
      </c>
      <c r="R1525" s="0" t="n">
        <v>7162</v>
      </c>
      <c r="S1525" s="0" t="n">
        <v>14397</v>
      </c>
      <c r="T1525" s="0" t="n">
        <v>81.75</v>
      </c>
      <c r="U1525" s="0" t="n">
        <v>1265</v>
      </c>
      <c r="V1525" s="0" t="n">
        <v>1</v>
      </c>
      <c r="W1525" s="60" t="n">
        <v>46282</v>
      </c>
      <c r="X1525" s="55" t="n">
        <f aca="false">IF(I1525="Male",0,1)</f>
        <v>1</v>
      </c>
      <c r="Y1525" s="55" t="n">
        <f aca="false">IF(OR(I1525="DNB",I1525="Dry DNB"),1,0)</f>
        <v>0</v>
      </c>
      <c r="Z1525" s="55" t="n">
        <f aca="false">IF(ISNUMBER(W1525),A1525-W1525,"")</f>
        <v>27</v>
      </c>
      <c r="AA1525" s="55" t="n">
        <f aca="false">MATCH(A1525,DATAS,0)</f>
        <v>1</v>
      </c>
      <c r="AB1525" s="55" t="n">
        <f aca="false">IF(AND(E1525&gt;0,OR(AND(B1525&gt;=1,B1525&lt;=6),B1525=10)),1,0)</f>
        <v>1</v>
      </c>
      <c r="AC1525" s="55" t="n">
        <f aca="false">IF(AND(E1525&gt;0,B1525=10),1,0)</f>
        <v>0</v>
      </c>
      <c r="AD1525" s="0" t="str">
        <f aca="false">IF(AND(C1524=C1525,AA1524=AA1525-1),AB1524,"")</f>
        <v/>
      </c>
      <c r="AE1525" s="0" t="str">
        <f aca="false">IF(AND(C1524=C1525,AA1524=AA1525-1),AC1524,"")</f>
        <v/>
      </c>
      <c r="AF1525" s="0" t="str">
        <f aca="false">IF(AA1525=1,"",IF(AND(AB1525=1,AD1525&lt;&gt;1),1,0))</f>
        <v/>
      </c>
      <c r="AG1525" s="0" t="str">
        <f aca="false">IF(AA1525=1,"",IF(AND(AC1525=1,AE1525&lt;&gt;1),1,0))</f>
        <v/>
      </c>
      <c r="AH1525" s="60" t="str">
        <f aca="false">IF(AND(E1525&gt;0,AA1525&lt;2,NOT(AND(C1526=C1525,AA1526=AA1525+1))),INDEX(DATAS,AA1525+1),"")</f>
        <v/>
      </c>
      <c r="AI1525" s="60" t="str">
        <f aca="false">IF(AND(AC1525=1,AA1525&lt;2),IF(AND(C1526=C1525,AA1526=AA1525+1),IF(AC1526=1,"",INDEX(DATAS,AA1525+1)),INDEX(DATAS,AA1525+1)),"")</f>
        <v/>
      </c>
    </row>
    <row r="1526" customFormat="false" ht="15" hidden="false" customHeight="false" outlineLevel="0" collapsed="false">
      <c r="A1526" s="60" t="n">
        <v>46310</v>
      </c>
      <c r="B1526" s="0" t="n">
        <v>3</v>
      </c>
      <c r="C1526" s="0" t="n">
        <v>4682</v>
      </c>
      <c r="D1526" s="0" t="n">
        <v>94</v>
      </c>
      <c r="E1526" s="0" t="n">
        <v>2</v>
      </c>
      <c r="F1526" s="55" t="s">
        <v>653</v>
      </c>
      <c r="G1526" s="0" t="n">
        <v>77.3</v>
      </c>
      <c r="H1526" s="0" t="n">
        <v>78</v>
      </c>
      <c r="I1526" s="55" t="s">
        <v>187</v>
      </c>
      <c r="J1526" s="0" t="n">
        <v>94</v>
      </c>
      <c r="K1526" s="0" t="n">
        <v>65</v>
      </c>
      <c r="M1526" s="0" t="n">
        <v>1964.63</v>
      </c>
      <c r="N1526" s="0" t="n">
        <v>17.61</v>
      </c>
      <c r="O1526" s="0" t="n">
        <v>46.27</v>
      </c>
      <c r="P1526" s="0" t="n">
        <v>3.29</v>
      </c>
      <c r="Q1526" s="0" t="n">
        <v>2.99</v>
      </c>
      <c r="T1526" s="0" t="n">
        <v>81.75</v>
      </c>
      <c r="U1526" s="0" t="n">
        <v>1266</v>
      </c>
      <c r="V1526" s="0" t="n">
        <v>1</v>
      </c>
      <c r="W1526" s="60" t="n">
        <v>46282</v>
      </c>
      <c r="X1526" s="55" t="n">
        <f aca="false">IF(I1526="Male",0,1)</f>
        <v>1</v>
      </c>
      <c r="Y1526" s="55" t="n">
        <f aca="false">IF(OR(I1526="DNB",I1526="Dry DNB"),1,0)</f>
        <v>0</v>
      </c>
      <c r="Z1526" s="55" t="n">
        <f aca="false">IF(ISNUMBER(W1526),A1526-W1526,"")</f>
        <v>28</v>
      </c>
      <c r="AA1526" s="55" t="n">
        <f aca="false">MATCH(A1526,DATAS,0)</f>
        <v>2</v>
      </c>
      <c r="AB1526" s="55" t="n">
        <f aca="false">IF(AND(E1526&gt;0,OR(AND(B1526&gt;=1,B1526&lt;=6),B1526=10)),1,0)</f>
        <v>1</v>
      </c>
      <c r="AC1526" s="55" t="n">
        <f aca="false">IF(AND(E1526&gt;0,B1526=10),1,0)</f>
        <v>0</v>
      </c>
      <c r="AD1526" s="55" t="n">
        <f aca="false">IF(AND(C1525=C1526,AA1525=AA1526-1),AB1525,"")</f>
        <v>1</v>
      </c>
      <c r="AE1526" s="55" t="n">
        <f aca="false">IF(AND(C1525=C1526,AA1525=AA1526-1),AC1525,"")</f>
        <v>0</v>
      </c>
      <c r="AF1526" s="55" t="n">
        <f aca="false">IF(AA1526=1,"",IF(AND(AB1526=1,AD1526&lt;&gt;1),1,0))</f>
        <v>0</v>
      </c>
      <c r="AG1526" s="55" t="n">
        <f aca="false">IF(AA1526=1,"",IF(AND(AC1526=1,AE1526&lt;&gt;1),1,0))</f>
        <v>0</v>
      </c>
      <c r="AH1526" s="60" t="str">
        <f aca="false">IF(AND(E1526&gt;0,AA1526&lt;2,NOT(AND(C1527=C1526,AA1527=AA1526+1))),INDEX(DATAS,AA1526+1),"")</f>
        <v/>
      </c>
      <c r="AI1526" s="60" t="str">
        <f aca="false">IF(AND(AC1526=1,AA1526&lt;2),IF(AND(C1527=C1526,AA1527=AA1526+1),IF(AC1527=1,"",INDEX(DATAS,AA1526+1)),INDEX(DATAS,AA1526+1)),"")</f>
        <v/>
      </c>
    </row>
    <row r="1527" customFormat="false" ht="15" hidden="false" customHeight="false" outlineLevel="0" collapsed="false">
      <c r="A1527" s="60" t="n">
        <v>46309</v>
      </c>
      <c r="B1527" s="0" t="n">
        <v>7</v>
      </c>
      <c r="C1527" s="0" t="n">
        <v>4683</v>
      </c>
      <c r="D1527" s="0" t="n">
        <v>293</v>
      </c>
      <c r="E1527" s="0" t="n">
        <v>2</v>
      </c>
      <c r="F1527" s="55" t="s">
        <v>654</v>
      </c>
      <c r="G1527" s="0" t="n">
        <v>12.5</v>
      </c>
      <c r="H1527" s="0" t="n">
        <v>22</v>
      </c>
      <c r="I1527" s="55" t="s">
        <v>162</v>
      </c>
      <c r="J1527" s="0" t="n">
        <v>70</v>
      </c>
      <c r="K1527" s="0" t="n">
        <v>70</v>
      </c>
      <c r="L1527" s="0" t="n">
        <v>224</v>
      </c>
      <c r="M1527" s="0" t="n">
        <v>92.87</v>
      </c>
      <c r="N1527" s="0" t="n">
        <v>57.96</v>
      </c>
      <c r="O1527" s="0" t="n">
        <v>28.96</v>
      </c>
      <c r="P1527" s="0" t="n">
        <v>4.89</v>
      </c>
      <c r="Q1527" s="0" t="n">
        <v>4.08</v>
      </c>
      <c r="R1527" s="0" t="n">
        <v>4654</v>
      </c>
      <c r="S1527" s="0" t="n">
        <v>9481</v>
      </c>
      <c r="T1527" s="0" t="n">
        <v>50.5</v>
      </c>
      <c r="U1527" s="0" t="n">
        <v>1263</v>
      </c>
      <c r="V1527" s="0" t="n">
        <v>1</v>
      </c>
      <c r="W1527" s="60" t="n">
        <v>46086</v>
      </c>
      <c r="X1527" s="55" t="n">
        <f aca="false">IF(I1527="Male",0,1)</f>
        <v>1</v>
      </c>
      <c r="Y1527" s="55" t="n">
        <f aca="false">IF(OR(I1527="DNB",I1527="Dry DNB"),1,0)</f>
        <v>0</v>
      </c>
      <c r="Z1527" s="55" t="n">
        <f aca="false">IF(ISNUMBER(W1527),A1527-W1527,"")</f>
        <v>223</v>
      </c>
      <c r="AA1527" s="55" t="n">
        <f aca="false">MATCH(A1527,DATAS,0)</f>
        <v>1</v>
      </c>
      <c r="AB1527" s="55" t="n">
        <f aca="false">IF(AND(E1527&gt;0,OR(AND(B1527&gt;=1,B1527&lt;=6),B1527=10)),1,0)</f>
        <v>0</v>
      </c>
      <c r="AC1527" s="55" t="n">
        <f aca="false">IF(AND(E1527&gt;0,B1527=10),1,0)</f>
        <v>0</v>
      </c>
      <c r="AD1527" s="0" t="str">
        <f aca="false">IF(AND(C1526=C1527,AA1526=AA1527-1),AB1526,"")</f>
        <v/>
      </c>
      <c r="AE1527" s="0" t="str">
        <f aca="false">IF(AND(C1526=C1527,AA1526=AA1527-1),AC1526,"")</f>
        <v/>
      </c>
      <c r="AF1527" s="0" t="str">
        <f aca="false">IF(AA1527=1,"",IF(AND(AB1527=1,AD1527&lt;&gt;1),1,0))</f>
        <v/>
      </c>
      <c r="AG1527" s="0" t="str">
        <f aca="false">IF(AA1527=1,"",IF(AND(AC1527=1,AE1527&lt;&gt;1),1,0))</f>
        <v/>
      </c>
      <c r="AH1527" s="60" t="str">
        <f aca="false">IF(AND(E1527&gt;0,AA1527&lt;2,NOT(AND(C1528=C1527,AA1528=AA1527+1))),INDEX(DATAS,AA1527+1),"")</f>
        <v/>
      </c>
      <c r="AI1527" s="60" t="str">
        <f aca="false">IF(AND(AC1527=1,AA1527&lt;2),IF(AND(C1528=C1527,AA1528=AA1527+1),IF(AC1528=1,"",INDEX(DATAS,AA1527+1)),INDEX(DATAS,AA1527+1)),"")</f>
        <v/>
      </c>
    </row>
    <row r="1528" customFormat="false" ht="15" hidden="false" customHeight="false" outlineLevel="0" collapsed="false">
      <c r="A1528" s="60" t="n">
        <v>46310</v>
      </c>
      <c r="B1528" s="0" t="n">
        <v>7</v>
      </c>
      <c r="C1528" s="0" t="n">
        <v>4683</v>
      </c>
      <c r="D1528" s="0" t="n">
        <v>293</v>
      </c>
      <c r="E1528" s="0" t="n">
        <v>2</v>
      </c>
      <c r="F1528" s="55" t="s">
        <v>654</v>
      </c>
      <c r="H1528" s="0" t="n">
        <v>22</v>
      </c>
      <c r="I1528" s="55" t="s">
        <v>162</v>
      </c>
      <c r="J1528" s="0" t="n">
        <v>70</v>
      </c>
      <c r="K1528" s="0" t="n">
        <v>70</v>
      </c>
      <c r="L1528" s="0" t="n">
        <v>225</v>
      </c>
      <c r="M1528" s="0" t="n">
        <v>92.87</v>
      </c>
      <c r="N1528" s="0" t="n">
        <v>57.96</v>
      </c>
      <c r="O1528" s="0" t="n">
        <v>28.96</v>
      </c>
      <c r="P1528" s="0" t="n">
        <v>4.89</v>
      </c>
      <c r="Q1528" s="0" t="n">
        <v>4.08</v>
      </c>
      <c r="T1528" s="0" t="n">
        <v>50.5</v>
      </c>
      <c r="U1528" s="0" t="n">
        <v>1264</v>
      </c>
      <c r="V1528" s="0" t="n">
        <v>1</v>
      </c>
      <c r="W1528" s="60" t="n">
        <v>46086</v>
      </c>
      <c r="X1528" s="55" t="n">
        <f aca="false">IF(I1528="Male",0,1)</f>
        <v>1</v>
      </c>
      <c r="Y1528" s="55" t="n">
        <f aca="false">IF(OR(I1528="DNB",I1528="Dry DNB"),1,0)</f>
        <v>0</v>
      </c>
      <c r="Z1528" s="55" t="n">
        <f aca="false">IF(ISNUMBER(W1528),A1528-W1528,"")</f>
        <v>224</v>
      </c>
      <c r="AA1528" s="55" t="n">
        <f aca="false">MATCH(A1528,DATAS,0)</f>
        <v>2</v>
      </c>
      <c r="AB1528" s="55" t="n">
        <f aca="false">IF(AND(E1528&gt;0,OR(AND(B1528&gt;=1,B1528&lt;=6),B1528=10)),1,0)</f>
        <v>0</v>
      </c>
      <c r="AC1528" s="55" t="n">
        <f aca="false">IF(AND(E1528&gt;0,B1528=10),1,0)</f>
        <v>0</v>
      </c>
      <c r="AD1528" s="55" t="n">
        <f aca="false">IF(AND(C1527=C1528,AA1527=AA1528-1),AB1527,"")</f>
        <v>0</v>
      </c>
      <c r="AE1528" s="55" t="n">
        <f aca="false">IF(AND(C1527=C1528,AA1527=AA1528-1),AC1527,"")</f>
        <v>0</v>
      </c>
      <c r="AF1528" s="55" t="n">
        <f aca="false">IF(AA1528=1,"",IF(AND(AB1528=1,AD1528&lt;&gt;1),1,0))</f>
        <v>0</v>
      </c>
      <c r="AG1528" s="55" t="n">
        <f aca="false">IF(AA1528=1,"",IF(AND(AC1528=1,AE1528&lt;&gt;1),1,0))</f>
        <v>0</v>
      </c>
      <c r="AH1528" s="60" t="str">
        <f aca="false">IF(AND(E1528&gt;0,AA1528&lt;2,NOT(AND(C1529=C1528,AA1529=AA1528+1))),INDEX(DATAS,AA1528+1),"")</f>
        <v/>
      </c>
      <c r="AI1528" s="60" t="str">
        <f aca="false">IF(AND(AC1528=1,AA1528&lt;2),IF(AND(C1529=C1528,AA1529=AA1528+1),IF(AC1529=1,"",INDEX(DATAS,AA1528+1)),INDEX(DATAS,AA1528+1)),"")</f>
        <v/>
      </c>
    </row>
    <row r="1529" customFormat="false" ht="15" hidden="false" customHeight="false" outlineLevel="0" collapsed="false">
      <c r="A1529" s="60" t="n">
        <v>46309</v>
      </c>
      <c r="B1529" s="0" t="n">
        <v>3</v>
      </c>
      <c r="C1529" s="0" t="n">
        <v>4688</v>
      </c>
      <c r="D1529" s="0" t="n">
        <v>201</v>
      </c>
      <c r="E1529" s="0" t="n">
        <v>2</v>
      </c>
      <c r="F1529" s="55" t="s">
        <v>655</v>
      </c>
      <c r="G1529" s="0" t="n">
        <v>49.9</v>
      </c>
      <c r="H1529" s="0" t="n">
        <v>48</v>
      </c>
      <c r="I1529" s="55" t="s">
        <v>187</v>
      </c>
      <c r="J1529" s="0" t="n">
        <v>201</v>
      </c>
      <c r="K1529" s="0" t="n">
        <v>82</v>
      </c>
      <c r="M1529" s="0" t="n">
        <v>1056.74</v>
      </c>
      <c r="N1529" s="0" t="n">
        <v>64.52</v>
      </c>
      <c r="O1529" s="0" t="n">
        <v>44.28</v>
      </c>
      <c r="P1529" s="0" t="n">
        <v>3.04</v>
      </c>
      <c r="Q1529" s="0" t="n">
        <v>3.18</v>
      </c>
      <c r="R1529" s="0" t="n">
        <v>4850</v>
      </c>
      <c r="S1529" s="0" t="n">
        <v>10327</v>
      </c>
      <c r="T1529" s="0" t="n">
        <v>55.4</v>
      </c>
      <c r="U1529" s="0" t="n">
        <v>1261</v>
      </c>
      <c r="V1529" s="0" t="n">
        <v>3</v>
      </c>
      <c r="W1529" s="60" t="n">
        <v>46282</v>
      </c>
      <c r="X1529" s="55" t="n">
        <f aca="false">IF(I1529="Male",0,1)</f>
        <v>1</v>
      </c>
      <c r="Y1529" s="55" t="n">
        <f aca="false">IF(OR(I1529="DNB",I1529="Dry DNB"),1,0)</f>
        <v>0</v>
      </c>
      <c r="Z1529" s="55" t="n">
        <f aca="false">IF(ISNUMBER(W1529),A1529-W1529,"")</f>
        <v>27</v>
      </c>
      <c r="AA1529" s="55" t="n">
        <f aca="false">MATCH(A1529,DATAS,0)</f>
        <v>1</v>
      </c>
      <c r="AB1529" s="55" t="n">
        <f aca="false">IF(AND(E1529&gt;0,OR(AND(B1529&gt;=1,B1529&lt;=6),B1529=10)),1,0)</f>
        <v>1</v>
      </c>
      <c r="AC1529" s="55" t="n">
        <f aca="false">IF(AND(E1529&gt;0,B1529=10),1,0)</f>
        <v>0</v>
      </c>
      <c r="AD1529" s="0" t="str">
        <f aca="false">IF(AND(C1528=C1529,AA1528=AA1529-1),AB1528,"")</f>
        <v/>
      </c>
      <c r="AE1529" s="0" t="str">
        <f aca="false">IF(AND(C1528=C1529,AA1528=AA1529-1),AC1528,"")</f>
        <v/>
      </c>
      <c r="AF1529" s="0" t="str">
        <f aca="false">IF(AA1529=1,"",IF(AND(AB1529=1,AD1529&lt;&gt;1),1,0))</f>
        <v/>
      </c>
      <c r="AG1529" s="0" t="str">
        <f aca="false">IF(AA1529=1,"",IF(AND(AC1529=1,AE1529&lt;&gt;1),1,0))</f>
        <v/>
      </c>
      <c r="AH1529" s="60" t="str">
        <f aca="false">IF(AND(E1529&gt;0,AA1529&lt;2,NOT(AND(C1530=C1529,AA1530=AA1529+1))),INDEX(DATAS,AA1529+1),"")</f>
        <v/>
      </c>
      <c r="AI1529" s="60" t="str">
        <f aca="false">IF(AND(AC1529=1,AA1529&lt;2),IF(AND(C1530=C1529,AA1530=AA1529+1),IF(AC1530=1,"",INDEX(DATAS,AA1529+1)),INDEX(DATAS,AA1529+1)),"")</f>
        <v/>
      </c>
    </row>
    <row r="1530" customFormat="false" ht="15" hidden="false" customHeight="false" outlineLevel="0" collapsed="false">
      <c r="A1530" s="60" t="n">
        <v>46310</v>
      </c>
      <c r="B1530" s="0" t="n">
        <v>3</v>
      </c>
      <c r="C1530" s="0" t="n">
        <v>4688</v>
      </c>
      <c r="D1530" s="0" t="n">
        <v>202</v>
      </c>
      <c r="E1530" s="0" t="n">
        <v>2</v>
      </c>
      <c r="F1530" s="55" t="s">
        <v>655</v>
      </c>
      <c r="G1530" s="0" t="n">
        <v>48.7</v>
      </c>
      <c r="H1530" s="0" t="n">
        <v>48</v>
      </c>
      <c r="I1530" s="55" t="s">
        <v>187</v>
      </c>
      <c r="J1530" s="0" t="n">
        <v>202</v>
      </c>
      <c r="K1530" s="0" t="n">
        <v>82</v>
      </c>
      <c r="M1530" s="0" t="n">
        <v>1056.74</v>
      </c>
      <c r="N1530" s="0" t="n">
        <v>64.52</v>
      </c>
      <c r="O1530" s="0" t="n">
        <v>44.28</v>
      </c>
      <c r="P1530" s="0" t="n">
        <v>3.04</v>
      </c>
      <c r="Q1530" s="0" t="n">
        <v>3.18</v>
      </c>
      <c r="T1530" s="0" t="n">
        <v>55.4</v>
      </c>
      <c r="U1530" s="0" t="n">
        <v>1262</v>
      </c>
      <c r="V1530" s="0" t="n">
        <v>3</v>
      </c>
      <c r="W1530" s="60" t="n">
        <v>46282</v>
      </c>
      <c r="X1530" s="55" t="n">
        <f aca="false">IF(I1530="Male",0,1)</f>
        <v>1</v>
      </c>
      <c r="Y1530" s="55" t="n">
        <f aca="false">IF(OR(I1530="DNB",I1530="Dry DNB"),1,0)</f>
        <v>0</v>
      </c>
      <c r="Z1530" s="55" t="n">
        <f aca="false">IF(ISNUMBER(W1530),A1530-W1530,"")</f>
        <v>28</v>
      </c>
      <c r="AA1530" s="55" t="n">
        <f aca="false">MATCH(A1530,DATAS,0)</f>
        <v>2</v>
      </c>
      <c r="AB1530" s="55" t="n">
        <f aca="false">IF(AND(E1530&gt;0,OR(AND(B1530&gt;=1,B1530&lt;=6),B1530=10)),1,0)</f>
        <v>1</v>
      </c>
      <c r="AC1530" s="55" t="n">
        <f aca="false">IF(AND(E1530&gt;0,B1530=10),1,0)</f>
        <v>0</v>
      </c>
      <c r="AD1530" s="55" t="n">
        <f aca="false">IF(AND(C1529=C1530,AA1529=AA1530-1),AB1529,"")</f>
        <v>1</v>
      </c>
      <c r="AE1530" s="55" t="n">
        <f aca="false">IF(AND(C1529=C1530,AA1529=AA1530-1),AC1529,"")</f>
        <v>0</v>
      </c>
      <c r="AF1530" s="55" t="n">
        <f aca="false">IF(AA1530=1,"",IF(AND(AB1530=1,AD1530&lt;&gt;1),1,0))</f>
        <v>0</v>
      </c>
      <c r="AG1530" s="55" t="n">
        <f aca="false">IF(AA1530=1,"",IF(AND(AC1530=1,AE1530&lt;&gt;1),1,0))</f>
        <v>0</v>
      </c>
      <c r="AH1530" s="60" t="str">
        <f aca="false">IF(AND(E1530&gt;0,AA1530&lt;2,NOT(AND(C1531=C1530,AA1531=AA1530+1))),INDEX(DATAS,AA1530+1),"")</f>
        <v/>
      </c>
      <c r="AI1530" s="60" t="str">
        <f aca="false">IF(AND(AC1530=1,AA1530&lt;2),IF(AND(C1531=C1530,AA1531=AA1530+1),IF(AC1531=1,"",INDEX(DATAS,AA1530+1)),INDEX(DATAS,AA1530+1)),"")</f>
        <v/>
      </c>
    </row>
    <row r="1531" customFormat="false" ht="15" hidden="false" customHeight="false" outlineLevel="0" collapsed="false">
      <c r="A1531" s="60" t="n">
        <v>46309</v>
      </c>
      <c r="B1531" s="0" t="n">
        <v>7</v>
      </c>
      <c r="C1531" s="0" t="n">
        <v>4690</v>
      </c>
      <c r="D1531" s="0" t="n">
        <v>285</v>
      </c>
      <c r="E1531" s="0" t="n">
        <v>2</v>
      </c>
      <c r="F1531" s="55" t="s">
        <v>656</v>
      </c>
      <c r="G1531" s="0" t="n">
        <v>6.5</v>
      </c>
      <c r="H1531" s="0" t="n">
        <v>11</v>
      </c>
      <c r="I1531" s="55" t="s">
        <v>162</v>
      </c>
      <c r="J1531" s="0" t="n">
        <v>95</v>
      </c>
      <c r="K1531" s="0" t="n">
        <v>69</v>
      </c>
      <c r="L1531" s="0" t="n">
        <v>191</v>
      </c>
      <c r="M1531" s="0" t="n">
        <v>1503.53</v>
      </c>
      <c r="N1531" s="0" t="n">
        <v>21.87</v>
      </c>
      <c r="O1531" s="0" t="n">
        <v>36.03</v>
      </c>
      <c r="P1531" s="0" t="n">
        <v>0</v>
      </c>
      <c r="Q1531" s="0" t="n">
        <v>0</v>
      </c>
      <c r="R1531" s="0" t="n">
        <v>5177</v>
      </c>
      <c r="S1531" s="0" t="n">
        <v>9752</v>
      </c>
      <c r="T1531" s="0" t="n">
        <v>66.65</v>
      </c>
      <c r="U1531" s="0" t="n">
        <v>1258</v>
      </c>
      <c r="V1531" s="0" t="n">
        <v>2</v>
      </c>
      <c r="W1531" s="60" t="n">
        <v>46119</v>
      </c>
      <c r="X1531" s="55" t="n">
        <f aca="false">IF(I1531="Male",0,1)</f>
        <v>1</v>
      </c>
      <c r="Y1531" s="55" t="n">
        <f aca="false">IF(OR(I1531="DNB",I1531="Dry DNB"),1,0)</f>
        <v>0</v>
      </c>
      <c r="Z1531" s="55" t="n">
        <f aca="false">IF(ISNUMBER(W1531),A1531-W1531,"")</f>
        <v>190</v>
      </c>
      <c r="AA1531" s="55" t="n">
        <f aca="false">MATCH(A1531,DATAS,0)</f>
        <v>1</v>
      </c>
      <c r="AB1531" s="55" t="n">
        <f aca="false">IF(AND(E1531&gt;0,OR(AND(B1531&gt;=1,B1531&lt;=6),B1531=10)),1,0)</f>
        <v>0</v>
      </c>
      <c r="AC1531" s="55" t="n">
        <f aca="false">IF(AND(E1531&gt;0,B1531=10),1,0)</f>
        <v>0</v>
      </c>
      <c r="AD1531" s="0" t="str">
        <f aca="false">IF(AND(C1530=C1531,AA1530=AA1531-1),AB1530,"")</f>
        <v/>
      </c>
      <c r="AE1531" s="0" t="str">
        <f aca="false">IF(AND(C1530=C1531,AA1530=AA1531-1),AC1530,"")</f>
        <v/>
      </c>
      <c r="AF1531" s="0" t="str">
        <f aca="false">IF(AA1531=1,"",IF(AND(AB1531=1,AD1531&lt;&gt;1),1,0))</f>
        <v/>
      </c>
      <c r="AG1531" s="0" t="str">
        <f aca="false">IF(AA1531=1,"",IF(AND(AC1531=1,AE1531&lt;&gt;1),1,0))</f>
        <v/>
      </c>
      <c r="AH1531" s="60" t="str">
        <f aca="false">IF(AND(E1531&gt;0,AA1531&lt;2,NOT(AND(C1532=C1531,AA1532=AA1531+1))),INDEX(DATAS,AA1531+1),"")</f>
        <v/>
      </c>
      <c r="AI1531" s="60" t="str">
        <f aca="false">IF(AND(AC1531=1,AA1531&lt;2),IF(AND(C1532=C1531,AA1532=AA1531+1),IF(AC1532=1,"",INDEX(DATAS,AA1531+1)),INDEX(DATAS,AA1531+1)),"")</f>
        <v/>
      </c>
    </row>
    <row r="1532" customFormat="false" ht="15" hidden="false" customHeight="false" outlineLevel="0" collapsed="false">
      <c r="A1532" s="60" t="n">
        <v>46310</v>
      </c>
      <c r="B1532" s="0" t="n">
        <v>7</v>
      </c>
      <c r="C1532" s="0" t="n">
        <v>4690</v>
      </c>
      <c r="D1532" s="0" t="n">
        <v>285</v>
      </c>
      <c r="E1532" s="0" t="n">
        <v>2</v>
      </c>
      <c r="F1532" s="55" t="s">
        <v>656</v>
      </c>
      <c r="H1532" s="0" t="n">
        <v>11</v>
      </c>
      <c r="I1532" s="55" t="s">
        <v>162</v>
      </c>
      <c r="J1532" s="0" t="n">
        <v>95</v>
      </c>
      <c r="K1532" s="0" t="n">
        <v>69</v>
      </c>
      <c r="L1532" s="0" t="n">
        <v>192</v>
      </c>
      <c r="M1532" s="0" t="n">
        <v>1503.53</v>
      </c>
      <c r="N1532" s="0" t="n">
        <v>21.87</v>
      </c>
      <c r="O1532" s="0" t="n">
        <v>36.03</v>
      </c>
      <c r="P1532" s="0" t="n">
        <v>0</v>
      </c>
      <c r="Q1532" s="0" t="n">
        <v>0</v>
      </c>
      <c r="T1532" s="0" t="n">
        <v>66.65</v>
      </c>
      <c r="U1532" s="0" t="n">
        <v>1259</v>
      </c>
      <c r="V1532" s="0" t="n">
        <v>2</v>
      </c>
      <c r="W1532" s="60" t="n">
        <v>46119</v>
      </c>
      <c r="X1532" s="55" t="n">
        <f aca="false">IF(I1532="Male",0,1)</f>
        <v>1</v>
      </c>
      <c r="Y1532" s="55" t="n">
        <f aca="false">IF(OR(I1532="DNB",I1532="Dry DNB"),1,0)</f>
        <v>0</v>
      </c>
      <c r="Z1532" s="55" t="n">
        <f aca="false">IF(ISNUMBER(W1532),A1532-W1532,"")</f>
        <v>191</v>
      </c>
      <c r="AA1532" s="55" t="n">
        <f aca="false">MATCH(A1532,DATAS,0)</f>
        <v>2</v>
      </c>
      <c r="AB1532" s="55" t="n">
        <f aca="false">IF(AND(E1532&gt;0,OR(AND(B1532&gt;=1,B1532&lt;=6),B1532=10)),1,0)</f>
        <v>0</v>
      </c>
      <c r="AC1532" s="55" t="n">
        <f aca="false">IF(AND(E1532&gt;0,B1532=10),1,0)</f>
        <v>0</v>
      </c>
      <c r="AD1532" s="55" t="n">
        <f aca="false">IF(AND(C1531=C1532,AA1531=AA1532-1),AB1531,"")</f>
        <v>0</v>
      </c>
      <c r="AE1532" s="55" t="n">
        <f aca="false">IF(AND(C1531=C1532,AA1531=AA1532-1),AC1531,"")</f>
        <v>0</v>
      </c>
      <c r="AF1532" s="55" t="n">
        <f aca="false">IF(AA1532=1,"",IF(AND(AB1532=1,AD1532&lt;&gt;1),1,0))</f>
        <v>0</v>
      </c>
      <c r="AG1532" s="55" t="n">
        <f aca="false">IF(AA1532=1,"",IF(AND(AC1532=1,AE1532&lt;&gt;1),1,0))</f>
        <v>0</v>
      </c>
      <c r="AH1532" s="60" t="str">
        <f aca="false">IF(AND(E1532&gt;0,AA1532&lt;2,NOT(AND(C1533=C1532,AA1533=AA1532+1))),INDEX(DATAS,AA1532+1),"")</f>
        <v/>
      </c>
      <c r="AI1532" s="60" t="str">
        <f aca="false">IF(AND(AC1532=1,AA1532&lt;2),IF(AND(C1533=C1532,AA1533=AA1532+1),IF(AC1533=1,"",INDEX(DATAS,AA1532+1)),INDEX(DATAS,AA1532+1)),"")</f>
        <v/>
      </c>
    </row>
    <row r="1533" customFormat="false" ht="15" hidden="false" customHeight="false" outlineLevel="0" collapsed="false">
      <c r="A1533" s="60" t="n">
        <v>46309</v>
      </c>
      <c r="B1533" s="0" t="n">
        <v>5</v>
      </c>
      <c r="C1533" s="0" t="n">
        <v>4691</v>
      </c>
      <c r="D1533" s="0" t="n">
        <v>248</v>
      </c>
      <c r="E1533" s="0" t="n">
        <v>2</v>
      </c>
      <c r="F1533" s="55" t="s">
        <v>656</v>
      </c>
      <c r="G1533" s="0" t="n">
        <v>35.5</v>
      </c>
      <c r="H1533" s="0" t="n">
        <v>34</v>
      </c>
      <c r="I1533" s="55" t="s">
        <v>157</v>
      </c>
      <c r="J1533" s="0" t="n">
        <v>66</v>
      </c>
      <c r="K1533" s="0" t="n">
        <v>66</v>
      </c>
      <c r="L1533" s="0" t="n">
        <v>182</v>
      </c>
      <c r="M1533" s="0" t="n">
        <v>328.23</v>
      </c>
      <c r="N1533" s="0" t="n">
        <v>60.18</v>
      </c>
      <c r="O1533" s="0" t="n">
        <v>18.58</v>
      </c>
      <c r="P1533" s="0" t="n">
        <v>4.99</v>
      </c>
      <c r="Q1533" s="0" t="n">
        <v>3.62</v>
      </c>
      <c r="R1533" s="0" t="n">
        <v>4665</v>
      </c>
      <c r="S1533" s="0" t="n">
        <v>8325</v>
      </c>
      <c r="T1533" s="0" t="n">
        <v>54.35</v>
      </c>
      <c r="U1533" s="0" t="n">
        <v>1258</v>
      </c>
      <c r="V1533" s="0" t="n">
        <v>1</v>
      </c>
      <c r="W1533" s="60" t="n">
        <v>46128</v>
      </c>
      <c r="X1533" s="55" t="n">
        <f aca="false">IF(I1533="Male",0,1)</f>
        <v>1</v>
      </c>
      <c r="Y1533" s="55" t="n">
        <f aca="false">IF(OR(I1533="DNB",I1533="Dry DNB"),1,0)</f>
        <v>0</v>
      </c>
      <c r="Z1533" s="55" t="n">
        <f aca="false">IF(ISNUMBER(W1533),A1533-W1533,"")</f>
        <v>181</v>
      </c>
      <c r="AA1533" s="55" t="n">
        <f aca="false">MATCH(A1533,DATAS,0)</f>
        <v>1</v>
      </c>
      <c r="AB1533" s="55" t="n">
        <f aca="false">IF(AND(E1533&gt;0,OR(AND(B1533&gt;=1,B1533&lt;=6),B1533=10)),1,0)</f>
        <v>1</v>
      </c>
      <c r="AC1533" s="55" t="n">
        <f aca="false">IF(AND(E1533&gt;0,B1533=10),1,0)</f>
        <v>0</v>
      </c>
      <c r="AD1533" s="0" t="str">
        <f aca="false">IF(AND(C1532=C1533,AA1532=AA1533-1),AB1532,"")</f>
        <v/>
      </c>
      <c r="AE1533" s="0" t="str">
        <f aca="false">IF(AND(C1532=C1533,AA1532=AA1533-1),AC1532,"")</f>
        <v/>
      </c>
      <c r="AF1533" s="0" t="str">
        <f aca="false">IF(AA1533=1,"",IF(AND(AB1533=1,AD1533&lt;&gt;1),1,0))</f>
        <v/>
      </c>
      <c r="AG1533" s="0" t="str">
        <f aca="false">IF(AA1533=1,"",IF(AND(AC1533=1,AE1533&lt;&gt;1),1,0))</f>
        <v/>
      </c>
      <c r="AH1533" s="60" t="str">
        <f aca="false">IF(AND(E1533&gt;0,AA1533&lt;2,NOT(AND(C1534=C1533,AA1534=AA1533+1))),INDEX(DATAS,AA1533+1),"")</f>
        <v/>
      </c>
      <c r="AI1533" s="60" t="str">
        <f aca="false">IF(AND(AC1533=1,AA1533&lt;2),IF(AND(C1534=C1533,AA1534=AA1533+1),IF(AC1534=1,"",INDEX(DATAS,AA1533+1)),INDEX(DATAS,AA1533+1)),"")</f>
        <v/>
      </c>
    </row>
    <row r="1534" customFormat="false" ht="15" hidden="false" customHeight="false" outlineLevel="0" collapsed="false">
      <c r="A1534" s="60" t="n">
        <v>46310</v>
      </c>
      <c r="B1534" s="0" t="n">
        <v>5</v>
      </c>
      <c r="C1534" s="0" t="n">
        <v>4691</v>
      </c>
      <c r="D1534" s="0" t="n">
        <v>249</v>
      </c>
      <c r="E1534" s="0" t="n">
        <v>2</v>
      </c>
      <c r="F1534" s="55" t="s">
        <v>656</v>
      </c>
      <c r="G1534" s="0" t="n">
        <v>29.5</v>
      </c>
      <c r="H1534" s="0" t="n">
        <v>33</v>
      </c>
      <c r="I1534" s="55" t="s">
        <v>157</v>
      </c>
      <c r="J1534" s="0" t="n">
        <v>66</v>
      </c>
      <c r="K1534" s="0" t="n">
        <v>66</v>
      </c>
      <c r="L1534" s="0" t="n">
        <v>183</v>
      </c>
      <c r="M1534" s="0" t="n">
        <v>328.23</v>
      </c>
      <c r="N1534" s="0" t="n">
        <v>60.18</v>
      </c>
      <c r="O1534" s="0" t="n">
        <v>18.58</v>
      </c>
      <c r="P1534" s="0" t="n">
        <v>4.99</v>
      </c>
      <c r="Q1534" s="0" t="n">
        <v>3.62</v>
      </c>
      <c r="T1534" s="0" t="n">
        <v>54.35</v>
      </c>
      <c r="U1534" s="0" t="n">
        <v>1259</v>
      </c>
      <c r="V1534" s="0" t="n">
        <v>1</v>
      </c>
      <c r="W1534" s="60" t="n">
        <v>46128</v>
      </c>
      <c r="X1534" s="55" t="n">
        <f aca="false">IF(I1534="Male",0,1)</f>
        <v>1</v>
      </c>
      <c r="Y1534" s="55" t="n">
        <f aca="false">IF(OR(I1534="DNB",I1534="Dry DNB"),1,0)</f>
        <v>0</v>
      </c>
      <c r="Z1534" s="55" t="n">
        <f aca="false">IF(ISNUMBER(W1534),A1534-W1534,"")</f>
        <v>182</v>
      </c>
      <c r="AA1534" s="55" t="n">
        <f aca="false">MATCH(A1534,DATAS,0)</f>
        <v>2</v>
      </c>
      <c r="AB1534" s="55" t="n">
        <f aca="false">IF(AND(E1534&gt;0,OR(AND(B1534&gt;=1,B1534&lt;=6),B1534=10)),1,0)</f>
        <v>1</v>
      </c>
      <c r="AC1534" s="55" t="n">
        <f aca="false">IF(AND(E1534&gt;0,B1534=10),1,0)</f>
        <v>0</v>
      </c>
      <c r="AD1534" s="55" t="n">
        <f aca="false">IF(AND(C1533=C1534,AA1533=AA1534-1),AB1533,"")</f>
        <v>1</v>
      </c>
      <c r="AE1534" s="55" t="n">
        <f aca="false">IF(AND(C1533=C1534,AA1533=AA1534-1),AC1533,"")</f>
        <v>0</v>
      </c>
      <c r="AF1534" s="55" t="n">
        <f aca="false">IF(AA1534=1,"",IF(AND(AB1534=1,AD1534&lt;&gt;1),1,0))</f>
        <v>0</v>
      </c>
      <c r="AG1534" s="55" t="n">
        <f aca="false">IF(AA1534=1,"",IF(AND(AC1534=1,AE1534&lt;&gt;1),1,0))</f>
        <v>0</v>
      </c>
      <c r="AH1534" s="60" t="str">
        <f aca="false">IF(AND(E1534&gt;0,AA1534&lt;2,NOT(AND(C1535=C1534,AA1535=AA1534+1))),INDEX(DATAS,AA1534+1),"")</f>
        <v/>
      </c>
      <c r="AI1534" s="60" t="str">
        <f aca="false">IF(AND(AC1534=1,AA1534&lt;2),IF(AND(C1535=C1534,AA1535=AA1534+1),IF(AC1535=1,"",INDEX(DATAS,AA1534+1)),INDEX(DATAS,AA1534+1)),"")</f>
        <v/>
      </c>
    </row>
    <row r="1535" customFormat="false" ht="15" hidden="false" customHeight="false" outlineLevel="0" collapsed="false">
      <c r="A1535" s="60" t="n">
        <v>46309</v>
      </c>
      <c r="B1535" s="0" t="n">
        <v>5</v>
      </c>
      <c r="C1535" s="0" t="n">
        <v>4695</v>
      </c>
      <c r="D1535" s="0" t="n">
        <v>236</v>
      </c>
      <c r="E1535" s="0" t="n">
        <v>2</v>
      </c>
      <c r="F1535" s="55" t="s">
        <v>657</v>
      </c>
      <c r="G1535" s="0" t="n">
        <v>36.3</v>
      </c>
      <c r="H1535" s="0" t="n">
        <v>34</v>
      </c>
      <c r="I1535" s="55" t="s">
        <v>157</v>
      </c>
      <c r="J1535" s="0" t="n">
        <v>103</v>
      </c>
      <c r="K1535" s="0" t="n">
        <v>68</v>
      </c>
      <c r="L1535" s="0" t="n">
        <v>133</v>
      </c>
      <c r="M1535" s="0" t="n">
        <v>278.64</v>
      </c>
      <c r="N1535" s="0" t="n">
        <v>43.4</v>
      </c>
      <c r="O1535" s="0" t="n">
        <v>16.35</v>
      </c>
      <c r="P1535" s="0" t="n">
        <v>5.31</v>
      </c>
      <c r="Q1535" s="0" t="n">
        <v>4.19</v>
      </c>
      <c r="R1535" s="0" t="n">
        <v>4194</v>
      </c>
      <c r="S1535" s="0" t="n">
        <v>8750</v>
      </c>
      <c r="T1535" s="0" t="n">
        <v>46.15</v>
      </c>
      <c r="U1535" s="0" t="n">
        <v>1257</v>
      </c>
      <c r="V1535" s="0" t="n">
        <v>2</v>
      </c>
      <c r="W1535" s="60" t="n">
        <v>46177</v>
      </c>
      <c r="X1535" s="55" t="n">
        <f aca="false">IF(I1535="Male",0,1)</f>
        <v>1</v>
      </c>
      <c r="Y1535" s="55" t="n">
        <f aca="false">IF(OR(I1535="DNB",I1535="Dry DNB"),1,0)</f>
        <v>0</v>
      </c>
      <c r="Z1535" s="55" t="n">
        <f aca="false">IF(ISNUMBER(W1535),A1535-W1535,"")</f>
        <v>132</v>
      </c>
      <c r="AA1535" s="55" t="n">
        <f aca="false">MATCH(A1535,DATAS,0)</f>
        <v>1</v>
      </c>
      <c r="AB1535" s="55" t="n">
        <f aca="false">IF(AND(E1535&gt;0,OR(AND(B1535&gt;=1,B1535&lt;=6),B1535=10)),1,0)</f>
        <v>1</v>
      </c>
      <c r="AC1535" s="55" t="n">
        <f aca="false">IF(AND(E1535&gt;0,B1535=10),1,0)</f>
        <v>0</v>
      </c>
      <c r="AD1535" s="0" t="str">
        <f aca="false">IF(AND(C1534=C1535,AA1534=AA1535-1),AB1534,"")</f>
        <v/>
      </c>
      <c r="AE1535" s="0" t="str">
        <f aca="false">IF(AND(C1534=C1535,AA1534=AA1535-1),AC1534,"")</f>
        <v/>
      </c>
      <c r="AF1535" s="0" t="str">
        <f aca="false">IF(AA1535=1,"",IF(AND(AB1535=1,AD1535&lt;&gt;1),1,0))</f>
        <v/>
      </c>
      <c r="AG1535" s="0" t="str">
        <f aca="false">IF(AA1535=1,"",IF(AND(AC1535=1,AE1535&lt;&gt;1),1,0))</f>
        <v/>
      </c>
      <c r="AH1535" s="60" t="str">
        <f aca="false">IF(AND(E1535&gt;0,AA1535&lt;2,NOT(AND(C1536=C1535,AA1536=AA1535+1))),INDEX(DATAS,AA1535+1),"")</f>
        <v/>
      </c>
      <c r="AI1535" s="60" t="str">
        <f aca="false">IF(AND(AC1535=1,AA1535&lt;2),IF(AND(C1536=C1535,AA1536=AA1535+1),IF(AC1536=1,"",INDEX(DATAS,AA1535+1)),INDEX(DATAS,AA1535+1)),"")</f>
        <v/>
      </c>
    </row>
    <row r="1536" customFormat="false" ht="15" hidden="false" customHeight="false" outlineLevel="0" collapsed="false">
      <c r="A1536" s="60" t="n">
        <v>46310</v>
      </c>
      <c r="B1536" s="0" t="n">
        <v>5</v>
      </c>
      <c r="C1536" s="0" t="n">
        <v>4695</v>
      </c>
      <c r="D1536" s="0" t="n">
        <v>237</v>
      </c>
      <c r="E1536" s="0" t="n">
        <v>2</v>
      </c>
      <c r="F1536" s="55" t="s">
        <v>657</v>
      </c>
      <c r="G1536" s="0" t="n">
        <v>34.1</v>
      </c>
      <c r="H1536" s="0" t="n">
        <v>34</v>
      </c>
      <c r="I1536" s="55" t="s">
        <v>157</v>
      </c>
      <c r="J1536" s="0" t="n">
        <v>103</v>
      </c>
      <c r="K1536" s="0" t="n">
        <v>68</v>
      </c>
      <c r="L1536" s="0" t="n">
        <v>134</v>
      </c>
      <c r="M1536" s="0" t="n">
        <v>278.64</v>
      </c>
      <c r="N1536" s="0" t="n">
        <v>43.4</v>
      </c>
      <c r="O1536" s="0" t="n">
        <v>16.35</v>
      </c>
      <c r="P1536" s="0" t="n">
        <v>5.31</v>
      </c>
      <c r="Q1536" s="0" t="n">
        <v>4.19</v>
      </c>
      <c r="T1536" s="0" t="n">
        <v>46.15</v>
      </c>
      <c r="U1536" s="0" t="n">
        <v>1258</v>
      </c>
      <c r="V1536" s="0" t="n">
        <v>2</v>
      </c>
      <c r="W1536" s="60" t="n">
        <v>46177</v>
      </c>
      <c r="X1536" s="55" t="n">
        <f aca="false">IF(I1536="Male",0,1)</f>
        <v>1</v>
      </c>
      <c r="Y1536" s="55" t="n">
        <f aca="false">IF(OR(I1536="DNB",I1536="Dry DNB"),1,0)</f>
        <v>0</v>
      </c>
      <c r="Z1536" s="55" t="n">
        <f aca="false">IF(ISNUMBER(W1536),A1536-W1536,"")</f>
        <v>133</v>
      </c>
      <c r="AA1536" s="55" t="n">
        <f aca="false">MATCH(A1536,DATAS,0)</f>
        <v>2</v>
      </c>
      <c r="AB1536" s="55" t="n">
        <f aca="false">IF(AND(E1536&gt;0,OR(AND(B1536&gt;=1,B1536&lt;=6),B1536=10)),1,0)</f>
        <v>1</v>
      </c>
      <c r="AC1536" s="55" t="n">
        <f aca="false">IF(AND(E1536&gt;0,B1536=10),1,0)</f>
        <v>0</v>
      </c>
      <c r="AD1536" s="55" t="n">
        <f aca="false">IF(AND(C1535=C1536,AA1535=AA1536-1),AB1535,"")</f>
        <v>1</v>
      </c>
      <c r="AE1536" s="55" t="n">
        <f aca="false">IF(AND(C1535=C1536,AA1535=AA1536-1),AC1535,"")</f>
        <v>0</v>
      </c>
      <c r="AF1536" s="55" t="n">
        <f aca="false">IF(AA1536=1,"",IF(AND(AB1536=1,AD1536&lt;&gt;1),1,0))</f>
        <v>0</v>
      </c>
      <c r="AG1536" s="55" t="n">
        <f aca="false">IF(AA1536=1,"",IF(AND(AC1536=1,AE1536&lt;&gt;1),1,0))</f>
        <v>0</v>
      </c>
      <c r="AH1536" s="60" t="str">
        <f aca="false">IF(AND(E1536&gt;0,AA1536&lt;2,NOT(AND(C1537=C1536,AA1537=AA1536+1))),INDEX(DATAS,AA1536+1),"")</f>
        <v/>
      </c>
      <c r="AI1536" s="60" t="str">
        <f aca="false">IF(AND(AC1536=1,AA1536&lt;2),IF(AND(C1537=C1536,AA1537=AA1536+1),IF(AC1537=1,"",INDEX(DATAS,AA1536+1)),INDEX(DATAS,AA1536+1)),"")</f>
        <v/>
      </c>
    </row>
    <row r="1537" customFormat="false" ht="15" hidden="false" customHeight="false" outlineLevel="0" collapsed="false">
      <c r="A1537" s="60" t="n">
        <v>46309</v>
      </c>
      <c r="B1537" s="0" t="n">
        <v>5</v>
      </c>
      <c r="C1537" s="0" t="n">
        <v>4696</v>
      </c>
      <c r="D1537" s="0" t="n">
        <v>593</v>
      </c>
      <c r="E1537" s="0" t="n">
        <v>1</v>
      </c>
      <c r="F1537" s="55" t="s">
        <v>658</v>
      </c>
      <c r="G1537" s="0" t="n">
        <v>36.3</v>
      </c>
      <c r="H1537" s="0" t="n">
        <v>37</v>
      </c>
      <c r="I1537" s="55" t="s">
        <v>187</v>
      </c>
      <c r="J1537" s="0" t="n">
        <v>593</v>
      </c>
      <c r="K1537" s="0" t="n">
        <v>62</v>
      </c>
      <c r="M1537" s="0" t="n">
        <v>767.77</v>
      </c>
      <c r="N1537" s="0" t="n">
        <v>59.91</v>
      </c>
      <c r="O1537" s="0" t="n">
        <v>37.69</v>
      </c>
      <c r="P1537" s="0" t="n">
        <v>5.2</v>
      </c>
      <c r="Q1537" s="0" t="n">
        <v>4.82</v>
      </c>
      <c r="R1537" s="0" t="n">
        <v>4795</v>
      </c>
      <c r="S1537" s="0" t="n">
        <v>10734</v>
      </c>
      <c r="T1537" s="0" t="n">
        <v>53.25</v>
      </c>
      <c r="U1537" s="0" t="n">
        <v>1256</v>
      </c>
      <c r="V1537" s="0" t="n">
        <v>12</v>
      </c>
      <c r="W1537" s="60" t="n">
        <v>46289</v>
      </c>
      <c r="X1537" s="55" t="n">
        <f aca="false">IF(I1537="Male",0,1)</f>
        <v>1</v>
      </c>
      <c r="Y1537" s="55" t="n">
        <f aca="false">IF(OR(I1537="DNB",I1537="Dry DNB"),1,0)</f>
        <v>0</v>
      </c>
      <c r="Z1537" s="55" t="n">
        <f aca="false">IF(ISNUMBER(W1537),A1537-W1537,"")</f>
        <v>20</v>
      </c>
      <c r="AA1537" s="55" t="n">
        <f aca="false">MATCH(A1537,DATAS,0)</f>
        <v>1</v>
      </c>
      <c r="AB1537" s="55" t="n">
        <f aca="false">IF(AND(E1537&gt;0,OR(AND(B1537&gt;=1,B1537&lt;=6),B1537=10)),1,0)</f>
        <v>1</v>
      </c>
      <c r="AC1537" s="55" t="n">
        <f aca="false">IF(AND(E1537&gt;0,B1537=10),1,0)</f>
        <v>0</v>
      </c>
      <c r="AD1537" s="0" t="str">
        <f aca="false">IF(AND(C1536=C1537,AA1536=AA1537-1),AB1536,"")</f>
        <v/>
      </c>
      <c r="AE1537" s="0" t="str">
        <f aca="false">IF(AND(C1536=C1537,AA1536=AA1537-1),AC1536,"")</f>
        <v/>
      </c>
      <c r="AF1537" s="0" t="str">
        <f aca="false">IF(AA1537=1,"",IF(AND(AB1537=1,AD1537&lt;&gt;1),1,0))</f>
        <v/>
      </c>
      <c r="AG1537" s="0" t="str">
        <f aca="false">IF(AA1537=1,"",IF(AND(AC1537=1,AE1537&lt;&gt;1),1,0))</f>
        <v/>
      </c>
      <c r="AH1537" s="60" t="str">
        <f aca="false">IF(AND(E1537&gt;0,AA1537&lt;2,NOT(AND(C1538=C1537,AA1538=AA1537+1))),INDEX(DATAS,AA1537+1),"")</f>
        <v/>
      </c>
      <c r="AI1537" s="60" t="str">
        <f aca="false">IF(AND(AC1537=1,AA1537&lt;2),IF(AND(C1538=C1537,AA1538=AA1537+1),IF(AC1538=1,"",INDEX(DATAS,AA1537+1)),INDEX(DATAS,AA1537+1)),"")</f>
        <v/>
      </c>
    </row>
    <row r="1538" customFormat="false" ht="15" hidden="false" customHeight="false" outlineLevel="0" collapsed="false">
      <c r="A1538" s="60" t="n">
        <v>46310</v>
      </c>
      <c r="B1538" s="0" t="n">
        <v>5</v>
      </c>
      <c r="C1538" s="0" t="n">
        <v>4696</v>
      </c>
      <c r="D1538" s="0" t="n">
        <v>594</v>
      </c>
      <c r="E1538" s="0" t="n">
        <v>1</v>
      </c>
      <c r="F1538" s="55" t="s">
        <v>658</v>
      </c>
      <c r="G1538" s="0" t="n">
        <v>39.4</v>
      </c>
      <c r="H1538" s="0" t="n">
        <v>36</v>
      </c>
      <c r="I1538" s="55" t="s">
        <v>187</v>
      </c>
      <c r="J1538" s="0" t="n">
        <v>594</v>
      </c>
      <c r="K1538" s="0" t="n">
        <v>62</v>
      </c>
      <c r="M1538" s="0" t="n">
        <v>767.77</v>
      </c>
      <c r="N1538" s="0" t="n">
        <v>59.91</v>
      </c>
      <c r="O1538" s="0" t="n">
        <v>37.69</v>
      </c>
      <c r="P1538" s="0" t="n">
        <v>5.2</v>
      </c>
      <c r="Q1538" s="0" t="n">
        <v>4.82</v>
      </c>
      <c r="T1538" s="0" t="n">
        <v>53.25</v>
      </c>
      <c r="U1538" s="0" t="n">
        <v>1257</v>
      </c>
      <c r="V1538" s="0" t="n">
        <v>12</v>
      </c>
      <c r="W1538" s="60" t="n">
        <v>46289</v>
      </c>
      <c r="X1538" s="55" t="n">
        <f aca="false">IF(I1538="Male",0,1)</f>
        <v>1</v>
      </c>
      <c r="Y1538" s="55" t="n">
        <f aca="false">IF(OR(I1538="DNB",I1538="Dry DNB"),1,0)</f>
        <v>0</v>
      </c>
      <c r="Z1538" s="55" t="n">
        <f aca="false">IF(ISNUMBER(W1538),A1538-W1538,"")</f>
        <v>21</v>
      </c>
      <c r="AA1538" s="55" t="n">
        <f aca="false">MATCH(A1538,DATAS,0)</f>
        <v>2</v>
      </c>
      <c r="AB1538" s="55" t="n">
        <f aca="false">IF(AND(E1538&gt;0,OR(AND(B1538&gt;=1,B1538&lt;=6),B1538=10)),1,0)</f>
        <v>1</v>
      </c>
      <c r="AC1538" s="55" t="n">
        <f aca="false">IF(AND(E1538&gt;0,B1538=10),1,0)</f>
        <v>0</v>
      </c>
      <c r="AD1538" s="55" t="n">
        <f aca="false">IF(AND(C1537=C1538,AA1537=AA1538-1),AB1537,"")</f>
        <v>1</v>
      </c>
      <c r="AE1538" s="55" t="n">
        <f aca="false">IF(AND(C1537=C1538,AA1537=AA1538-1),AC1537,"")</f>
        <v>0</v>
      </c>
      <c r="AF1538" s="55" t="n">
        <f aca="false">IF(AA1538=1,"",IF(AND(AB1538=1,AD1538&lt;&gt;1),1,0))</f>
        <v>0</v>
      </c>
      <c r="AG1538" s="55" t="n">
        <f aca="false">IF(AA1538=1,"",IF(AND(AC1538=1,AE1538&lt;&gt;1),1,0))</f>
        <v>0</v>
      </c>
      <c r="AH1538" s="60" t="str">
        <f aca="false">IF(AND(E1538&gt;0,AA1538&lt;2,NOT(AND(C1539=C1538,AA1539=AA1538+1))),INDEX(DATAS,AA1538+1),"")</f>
        <v/>
      </c>
      <c r="AI1538" s="60" t="str">
        <f aca="false">IF(AND(AC1538=1,AA1538&lt;2),IF(AND(C1539=C1538,AA1539=AA1538+1),IF(AC1539=1,"",INDEX(DATAS,AA1538+1)),INDEX(DATAS,AA1538+1)),"")</f>
        <v/>
      </c>
    </row>
    <row r="1539" customFormat="false" ht="15" hidden="false" customHeight="false" outlineLevel="0" collapsed="false">
      <c r="A1539" s="60" t="n">
        <v>46309</v>
      </c>
      <c r="B1539" s="0" t="n">
        <v>5</v>
      </c>
      <c r="C1539" s="0" t="n">
        <v>4697</v>
      </c>
      <c r="D1539" s="0" t="n">
        <v>271</v>
      </c>
      <c r="E1539" s="0" t="n">
        <v>2</v>
      </c>
      <c r="F1539" s="55" t="s">
        <v>658</v>
      </c>
      <c r="G1539" s="0" t="n">
        <v>30.5</v>
      </c>
      <c r="H1539" s="0" t="n">
        <v>29</v>
      </c>
      <c r="I1539" s="55" t="s">
        <v>177</v>
      </c>
      <c r="J1539" s="0" t="n">
        <v>271</v>
      </c>
      <c r="K1539" s="0" t="n">
        <v>68</v>
      </c>
      <c r="M1539" s="0" t="n">
        <v>1318.65</v>
      </c>
      <c r="N1539" s="0" t="n">
        <v>55.57</v>
      </c>
      <c r="O1539" s="0" t="n">
        <v>41.73</v>
      </c>
      <c r="P1539" s="0" t="n">
        <v>4.3</v>
      </c>
      <c r="Q1539" s="0" t="n">
        <v>3.59</v>
      </c>
      <c r="R1539" s="0" t="n">
        <v>5803</v>
      </c>
      <c r="S1539" s="0" t="n">
        <v>9138</v>
      </c>
      <c r="T1539" s="0" t="n">
        <v>64.55</v>
      </c>
      <c r="U1539" s="0" t="n">
        <v>1256</v>
      </c>
      <c r="V1539" s="0" t="n">
        <v>4</v>
      </c>
      <c r="W1539" s="60" t="n">
        <v>46268</v>
      </c>
      <c r="X1539" s="55" t="n">
        <f aca="false">IF(I1539="Male",0,1)</f>
        <v>1</v>
      </c>
      <c r="Y1539" s="55" t="n">
        <f aca="false">IF(OR(I1539="DNB",I1539="Dry DNB"),1,0)</f>
        <v>0</v>
      </c>
      <c r="Z1539" s="55" t="n">
        <f aca="false">IF(ISNUMBER(W1539),A1539-W1539,"")</f>
        <v>41</v>
      </c>
      <c r="AA1539" s="55" t="n">
        <f aca="false">MATCH(A1539,DATAS,0)</f>
        <v>1</v>
      </c>
      <c r="AB1539" s="55" t="n">
        <f aca="false">IF(AND(E1539&gt;0,OR(AND(B1539&gt;=1,B1539&lt;=6),B1539=10)),1,0)</f>
        <v>1</v>
      </c>
      <c r="AC1539" s="55" t="n">
        <f aca="false">IF(AND(E1539&gt;0,B1539=10),1,0)</f>
        <v>0</v>
      </c>
      <c r="AD1539" s="0" t="str">
        <f aca="false">IF(AND(C1538=C1539,AA1538=AA1539-1),AB1538,"")</f>
        <v/>
      </c>
      <c r="AE1539" s="0" t="str">
        <f aca="false">IF(AND(C1538=C1539,AA1538=AA1539-1),AC1538,"")</f>
        <v/>
      </c>
      <c r="AF1539" s="0" t="str">
        <f aca="false">IF(AA1539=1,"",IF(AND(AB1539=1,AD1539&lt;&gt;1),1,0))</f>
        <v/>
      </c>
      <c r="AG1539" s="0" t="str">
        <f aca="false">IF(AA1539=1,"",IF(AND(AC1539=1,AE1539&lt;&gt;1),1,0))</f>
        <v/>
      </c>
      <c r="AH1539" s="60" t="str">
        <f aca="false">IF(AND(E1539&gt;0,AA1539&lt;2,NOT(AND(C1540=C1539,AA1540=AA1539+1))),INDEX(DATAS,AA1539+1),"")</f>
        <v/>
      </c>
      <c r="AI1539" s="60" t="str">
        <f aca="false">IF(AND(AC1539=1,AA1539&lt;2),IF(AND(C1540=C1539,AA1540=AA1539+1),IF(AC1540=1,"",INDEX(DATAS,AA1539+1)),INDEX(DATAS,AA1539+1)),"")</f>
        <v/>
      </c>
    </row>
    <row r="1540" customFormat="false" ht="15" hidden="false" customHeight="false" outlineLevel="0" collapsed="false">
      <c r="A1540" s="60" t="n">
        <v>46310</v>
      </c>
      <c r="B1540" s="0" t="n">
        <v>5</v>
      </c>
      <c r="C1540" s="0" t="n">
        <v>4697</v>
      </c>
      <c r="D1540" s="0" t="n">
        <v>272</v>
      </c>
      <c r="E1540" s="0" t="n">
        <v>2</v>
      </c>
      <c r="F1540" s="55" t="s">
        <v>658</v>
      </c>
      <c r="G1540" s="0" t="n">
        <v>36.2</v>
      </c>
      <c r="H1540" s="0" t="n">
        <v>30</v>
      </c>
      <c r="I1540" s="55" t="s">
        <v>177</v>
      </c>
      <c r="J1540" s="0" t="n">
        <v>272</v>
      </c>
      <c r="K1540" s="0" t="n">
        <v>68</v>
      </c>
      <c r="M1540" s="0" t="n">
        <v>1318.65</v>
      </c>
      <c r="N1540" s="0" t="n">
        <v>55.57</v>
      </c>
      <c r="O1540" s="0" t="n">
        <v>41.73</v>
      </c>
      <c r="P1540" s="0" t="n">
        <v>4.3</v>
      </c>
      <c r="Q1540" s="0" t="n">
        <v>3.59</v>
      </c>
      <c r="T1540" s="0" t="n">
        <v>64.55</v>
      </c>
      <c r="U1540" s="0" t="n">
        <v>1257</v>
      </c>
      <c r="V1540" s="0" t="n">
        <v>4</v>
      </c>
      <c r="W1540" s="60" t="n">
        <v>46268</v>
      </c>
      <c r="X1540" s="55" t="n">
        <f aca="false">IF(I1540="Male",0,1)</f>
        <v>1</v>
      </c>
      <c r="Y1540" s="55" t="n">
        <f aca="false">IF(OR(I1540="DNB",I1540="Dry DNB"),1,0)</f>
        <v>0</v>
      </c>
      <c r="Z1540" s="55" t="n">
        <f aca="false">IF(ISNUMBER(W1540),A1540-W1540,"")</f>
        <v>42</v>
      </c>
      <c r="AA1540" s="55" t="n">
        <f aca="false">MATCH(A1540,DATAS,0)</f>
        <v>2</v>
      </c>
      <c r="AB1540" s="55" t="n">
        <f aca="false">IF(AND(E1540&gt;0,OR(AND(B1540&gt;=1,B1540&lt;=6),B1540=10)),1,0)</f>
        <v>1</v>
      </c>
      <c r="AC1540" s="55" t="n">
        <f aca="false">IF(AND(E1540&gt;0,B1540=10),1,0)</f>
        <v>0</v>
      </c>
      <c r="AD1540" s="55" t="n">
        <f aca="false">IF(AND(C1539=C1540,AA1539=AA1540-1),AB1539,"")</f>
        <v>1</v>
      </c>
      <c r="AE1540" s="55" t="n">
        <f aca="false">IF(AND(C1539=C1540,AA1539=AA1540-1),AC1539,"")</f>
        <v>0</v>
      </c>
      <c r="AF1540" s="55" t="n">
        <f aca="false">IF(AA1540=1,"",IF(AND(AB1540=1,AD1540&lt;&gt;1),1,0))</f>
        <v>0</v>
      </c>
      <c r="AG1540" s="55" t="n">
        <f aca="false">IF(AA1540=1,"",IF(AND(AC1540=1,AE1540&lt;&gt;1),1,0))</f>
        <v>0</v>
      </c>
      <c r="AH1540" s="60" t="str">
        <f aca="false">IF(AND(E1540&gt;0,AA1540&lt;2,NOT(AND(C1541=C1540,AA1541=AA1540+1))),INDEX(DATAS,AA1540+1),"")</f>
        <v/>
      </c>
      <c r="AI1540" s="60" t="str">
        <f aca="false">IF(AND(AC1540=1,AA1540&lt;2),IF(AND(C1541=C1540,AA1541=AA1540+1),IF(AC1541=1,"",INDEX(DATAS,AA1540+1)),INDEX(DATAS,AA1540+1)),"")</f>
        <v/>
      </c>
    </row>
    <row r="1541" customFormat="false" ht="15" hidden="false" customHeight="false" outlineLevel="0" collapsed="false">
      <c r="A1541" s="60" t="n">
        <v>46309</v>
      </c>
      <c r="B1541" s="0" t="n">
        <v>3</v>
      </c>
      <c r="C1541" s="0" t="n">
        <v>4698</v>
      </c>
      <c r="D1541" s="0" t="n">
        <v>266</v>
      </c>
      <c r="E1541" s="0" t="n">
        <v>2</v>
      </c>
      <c r="F1541" s="55" t="s">
        <v>658</v>
      </c>
      <c r="G1541" s="0" t="n">
        <v>50.9</v>
      </c>
      <c r="H1541" s="0" t="n">
        <v>49</v>
      </c>
      <c r="I1541" s="55" t="s">
        <v>157</v>
      </c>
      <c r="J1541" s="0" t="n">
        <v>126</v>
      </c>
      <c r="K1541" s="0" t="n">
        <v>70</v>
      </c>
      <c r="L1541" s="0" t="n">
        <v>140</v>
      </c>
      <c r="M1541" s="0" t="n">
        <v>1044.37</v>
      </c>
      <c r="N1541" s="0" t="n">
        <v>49.01</v>
      </c>
      <c r="O1541" s="0" t="n">
        <v>26.4</v>
      </c>
      <c r="P1541" s="0" t="n">
        <v>4.25</v>
      </c>
      <c r="Q1541" s="0" t="n">
        <v>3.17</v>
      </c>
      <c r="R1541" s="0" t="n">
        <v>5431</v>
      </c>
      <c r="S1541" s="0" t="n">
        <v>12110</v>
      </c>
      <c r="T1541" s="0" t="n">
        <v>57.2</v>
      </c>
      <c r="U1541" s="0" t="n">
        <v>1256</v>
      </c>
      <c r="V1541" s="0" t="n">
        <v>3</v>
      </c>
      <c r="W1541" s="60" t="n">
        <v>46170</v>
      </c>
      <c r="X1541" s="55" t="n">
        <f aca="false">IF(I1541="Male",0,1)</f>
        <v>1</v>
      </c>
      <c r="Y1541" s="55" t="n">
        <f aca="false">IF(OR(I1541="DNB",I1541="Dry DNB"),1,0)</f>
        <v>0</v>
      </c>
      <c r="Z1541" s="55" t="n">
        <f aca="false">IF(ISNUMBER(W1541),A1541-W1541,"")</f>
        <v>139</v>
      </c>
      <c r="AA1541" s="55" t="n">
        <f aca="false">MATCH(A1541,DATAS,0)</f>
        <v>1</v>
      </c>
      <c r="AB1541" s="55" t="n">
        <f aca="false">IF(AND(E1541&gt;0,OR(AND(B1541&gt;=1,B1541&lt;=6),B1541=10)),1,0)</f>
        <v>1</v>
      </c>
      <c r="AC1541" s="55" t="n">
        <f aca="false">IF(AND(E1541&gt;0,B1541=10),1,0)</f>
        <v>0</v>
      </c>
      <c r="AD1541" s="0" t="str">
        <f aca="false">IF(AND(C1540=C1541,AA1540=AA1541-1),AB1540,"")</f>
        <v/>
      </c>
      <c r="AE1541" s="0" t="str">
        <f aca="false">IF(AND(C1540=C1541,AA1540=AA1541-1),AC1540,"")</f>
        <v/>
      </c>
      <c r="AF1541" s="0" t="str">
        <f aca="false">IF(AA1541=1,"",IF(AND(AB1541=1,AD1541&lt;&gt;1),1,0))</f>
        <v/>
      </c>
      <c r="AG1541" s="0" t="str">
        <f aca="false">IF(AA1541=1,"",IF(AND(AC1541=1,AE1541&lt;&gt;1),1,0))</f>
        <v/>
      </c>
      <c r="AH1541" s="60" t="str">
        <f aca="false">IF(AND(E1541&gt;0,AA1541&lt;2,NOT(AND(C1542=C1541,AA1542=AA1541+1))),INDEX(DATAS,AA1541+1),"")</f>
        <v/>
      </c>
      <c r="AI1541" s="60" t="str">
        <f aca="false">IF(AND(AC1541=1,AA1541&lt;2),IF(AND(C1542=C1541,AA1542=AA1541+1),IF(AC1542=1,"",INDEX(DATAS,AA1541+1)),INDEX(DATAS,AA1541+1)),"")</f>
        <v/>
      </c>
    </row>
    <row r="1542" customFormat="false" ht="15" hidden="false" customHeight="false" outlineLevel="0" collapsed="false">
      <c r="A1542" s="60" t="n">
        <v>46310</v>
      </c>
      <c r="B1542" s="0" t="n">
        <v>3</v>
      </c>
      <c r="C1542" s="0" t="n">
        <v>4698</v>
      </c>
      <c r="D1542" s="0" t="n">
        <v>267</v>
      </c>
      <c r="E1542" s="0" t="n">
        <v>2</v>
      </c>
      <c r="F1542" s="55" t="s">
        <v>658</v>
      </c>
      <c r="G1542" s="0" t="n">
        <v>54.7</v>
      </c>
      <c r="H1542" s="0" t="n">
        <v>49</v>
      </c>
      <c r="I1542" s="55" t="s">
        <v>157</v>
      </c>
      <c r="J1542" s="0" t="n">
        <v>126</v>
      </c>
      <c r="K1542" s="0" t="n">
        <v>70</v>
      </c>
      <c r="L1542" s="0" t="n">
        <v>141</v>
      </c>
      <c r="M1542" s="0" t="n">
        <v>1044.37</v>
      </c>
      <c r="N1542" s="0" t="n">
        <v>49.01</v>
      </c>
      <c r="O1542" s="0" t="n">
        <v>26.4</v>
      </c>
      <c r="P1542" s="0" t="n">
        <v>4.25</v>
      </c>
      <c r="Q1542" s="0" t="n">
        <v>3.17</v>
      </c>
      <c r="T1542" s="0" t="n">
        <v>57.2</v>
      </c>
      <c r="U1542" s="0" t="n">
        <v>1257</v>
      </c>
      <c r="V1542" s="0" t="n">
        <v>3</v>
      </c>
      <c r="W1542" s="60" t="n">
        <v>46170</v>
      </c>
      <c r="X1542" s="55" t="n">
        <f aca="false">IF(I1542="Male",0,1)</f>
        <v>1</v>
      </c>
      <c r="Y1542" s="55" t="n">
        <f aca="false">IF(OR(I1542="DNB",I1542="Dry DNB"),1,0)</f>
        <v>0</v>
      </c>
      <c r="Z1542" s="55" t="n">
        <f aca="false">IF(ISNUMBER(W1542),A1542-W1542,"")</f>
        <v>140</v>
      </c>
      <c r="AA1542" s="55" t="n">
        <f aca="false">MATCH(A1542,DATAS,0)</f>
        <v>2</v>
      </c>
      <c r="AB1542" s="55" t="n">
        <f aca="false">IF(AND(E1542&gt;0,OR(AND(B1542&gt;=1,B1542&lt;=6),B1542=10)),1,0)</f>
        <v>1</v>
      </c>
      <c r="AC1542" s="55" t="n">
        <f aca="false">IF(AND(E1542&gt;0,B1542=10),1,0)</f>
        <v>0</v>
      </c>
      <c r="AD1542" s="55" t="n">
        <f aca="false">IF(AND(C1541=C1542,AA1541=AA1542-1),AB1541,"")</f>
        <v>1</v>
      </c>
      <c r="AE1542" s="55" t="n">
        <f aca="false">IF(AND(C1541=C1542,AA1541=AA1542-1),AC1541,"")</f>
        <v>0</v>
      </c>
      <c r="AF1542" s="55" t="n">
        <f aca="false">IF(AA1542=1,"",IF(AND(AB1542=1,AD1542&lt;&gt;1),1,0))</f>
        <v>0</v>
      </c>
      <c r="AG1542" s="55" t="n">
        <f aca="false">IF(AA1542=1,"",IF(AND(AC1542=1,AE1542&lt;&gt;1),1,0))</f>
        <v>0</v>
      </c>
      <c r="AH1542" s="60" t="str">
        <f aca="false">IF(AND(E1542&gt;0,AA1542&lt;2,NOT(AND(C1543=C1542,AA1543=AA1542+1))),INDEX(DATAS,AA1542+1),"")</f>
        <v/>
      </c>
      <c r="AI1542" s="60" t="str">
        <f aca="false">IF(AND(AC1542=1,AA1542&lt;2),IF(AND(C1543=C1542,AA1543=AA1542+1),IF(AC1543=1,"",INDEX(DATAS,AA1542+1)),INDEX(DATAS,AA1542+1)),"")</f>
        <v/>
      </c>
    </row>
    <row r="1543" customFormat="false" ht="15" hidden="false" customHeight="false" outlineLevel="0" collapsed="false">
      <c r="A1543" s="60" t="n">
        <v>46309</v>
      </c>
      <c r="B1543" s="0" t="n">
        <v>5</v>
      </c>
      <c r="C1543" s="0" t="n">
        <v>4699</v>
      </c>
      <c r="D1543" s="0" t="n">
        <v>202</v>
      </c>
      <c r="E1543" s="0" t="n">
        <v>2</v>
      </c>
      <c r="F1543" s="55" t="s">
        <v>659</v>
      </c>
      <c r="G1543" s="0" t="n">
        <v>47.1</v>
      </c>
      <c r="H1543" s="0" t="n">
        <v>44</v>
      </c>
      <c r="I1543" s="55" t="s">
        <v>157</v>
      </c>
      <c r="J1543" s="0" t="n">
        <v>69</v>
      </c>
      <c r="K1543" s="0" t="n">
        <v>69</v>
      </c>
      <c r="L1543" s="0" t="n">
        <v>133</v>
      </c>
      <c r="M1543" s="0" t="n">
        <v>509.84</v>
      </c>
      <c r="N1543" s="0" t="n">
        <v>41.96</v>
      </c>
      <c r="O1543" s="0" t="n">
        <v>37.35</v>
      </c>
      <c r="P1543" s="0" t="n">
        <v>4.93</v>
      </c>
      <c r="Q1543" s="0" t="n">
        <v>4.18</v>
      </c>
      <c r="R1543" s="0" t="n">
        <v>4302</v>
      </c>
      <c r="S1543" s="0" t="n">
        <v>8931</v>
      </c>
      <c r="T1543" s="0" t="n">
        <v>53.15</v>
      </c>
      <c r="U1543" s="0" t="n">
        <v>1255</v>
      </c>
      <c r="V1543" s="0" t="n">
        <v>1</v>
      </c>
      <c r="W1543" s="60" t="n">
        <v>46177</v>
      </c>
      <c r="X1543" s="55" t="n">
        <f aca="false">IF(I1543="Male",0,1)</f>
        <v>1</v>
      </c>
      <c r="Y1543" s="55" t="n">
        <f aca="false">IF(OR(I1543="DNB",I1543="Dry DNB"),1,0)</f>
        <v>0</v>
      </c>
      <c r="Z1543" s="55" t="n">
        <f aca="false">IF(ISNUMBER(W1543),A1543-W1543,"")</f>
        <v>132</v>
      </c>
      <c r="AA1543" s="55" t="n">
        <f aca="false">MATCH(A1543,DATAS,0)</f>
        <v>1</v>
      </c>
      <c r="AB1543" s="55" t="n">
        <f aca="false">IF(AND(E1543&gt;0,OR(AND(B1543&gt;=1,B1543&lt;=6),B1543=10)),1,0)</f>
        <v>1</v>
      </c>
      <c r="AC1543" s="55" t="n">
        <f aca="false">IF(AND(E1543&gt;0,B1543=10),1,0)</f>
        <v>0</v>
      </c>
      <c r="AD1543" s="0" t="str">
        <f aca="false">IF(AND(C1542=C1543,AA1542=AA1543-1),AB1542,"")</f>
        <v/>
      </c>
      <c r="AE1543" s="0" t="str">
        <f aca="false">IF(AND(C1542=C1543,AA1542=AA1543-1),AC1542,"")</f>
        <v/>
      </c>
      <c r="AF1543" s="0" t="str">
        <f aca="false">IF(AA1543=1,"",IF(AND(AB1543=1,AD1543&lt;&gt;1),1,0))</f>
        <v/>
      </c>
      <c r="AG1543" s="0" t="str">
        <f aca="false">IF(AA1543=1,"",IF(AND(AC1543=1,AE1543&lt;&gt;1),1,0))</f>
        <v/>
      </c>
      <c r="AH1543" s="60" t="str">
        <f aca="false">IF(AND(E1543&gt;0,AA1543&lt;2,NOT(AND(C1544=C1543,AA1544=AA1543+1))),INDEX(DATAS,AA1543+1),"")</f>
        <v/>
      </c>
      <c r="AI1543" s="60" t="str">
        <f aca="false">IF(AND(AC1543=1,AA1543&lt;2),IF(AND(C1544=C1543,AA1544=AA1543+1),IF(AC1544=1,"",INDEX(DATAS,AA1543+1)),INDEX(DATAS,AA1543+1)),"")</f>
        <v/>
      </c>
    </row>
    <row r="1544" customFormat="false" ht="15" hidden="false" customHeight="false" outlineLevel="0" collapsed="false">
      <c r="A1544" s="60" t="n">
        <v>46310</v>
      </c>
      <c r="B1544" s="0" t="n">
        <v>5</v>
      </c>
      <c r="C1544" s="0" t="n">
        <v>4699</v>
      </c>
      <c r="D1544" s="0" t="n">
        <v>203</v>
      </c>
      <c r="E1544" s="0" t="n">
        <v>2</v>
      </c>
      <c r="F1544" s="55" t="s">
        <v>659</v>
      </c>
      <c r="G1544" s="0" t="n">
        <v>42.9</v>
      </c>
      <c r="H1544" s="0" t="n">
        <v>44</v>
      </c>
      <c r="I1544" s="55" t="s">
        <v>157</v>
      </c>
      <c r="J1544" s="0" t="n">
        <v>69</v>
      </c>
      <c r="K1544" s="0" t="n">
        <v>69</v>
      </c>
      <c r="L1544" s="0" t="n">
        <v>134</v>
      </c>
      <c r="M1544" s="0" t="n">
        <v>509.84</v>
      </c>
      <c r="N1544" s="0" t="n">
        <v>41.96</v>
      </c>
      <c r="O1544" s="0" t="n">
        <v>37.35</v>
      </c>
      <c r="P1544" s="0" t="n">
        <v>4.93</v>
      </c>
      <c r="Q1544" s="0" t="n">
        <v>4.18</v>
      </c>
      <c r="T1544" s="0" t="n">
        <v>53.15</v>
      </c>
      <c r="U1544" s="0" t="n">
        <v>1256</v>
      </c>
      <c r="V1544" s="0" t="n">
        <v>1</v>
      </c>
      <c r="W1544" s="60" t="n">
        <v>46177</v>
      </c>
      <c r="X1544" s="55" t="n">
        <f aca="false">IF(I1544="Male",0,1)</f>
        <v>1</v>
      </c>
      <c r="Y1544" s="55" t="n">
        <f aca="false">IF(OR(I1544="DNB",I1544="Dry DNB"),1,0)</f>
        <v>0</v>
      </c>
      <c r="Z1544" s="55" t="n">
        <f aca="false">IF(ISNUMBER(W1544),A1544-W1544,"")</f>
        <v>133</v>
      </c>
      <c r="AA1544" s="55" t="n">
        <f aca="false">MATCH(A1544,DATAS,0)</f>
        <v>2</v>
      </c>
      <c r="AB1544" s="55" t="n">
        <f aca="false">IF(AND(E1544&gt;0,OR(AND(B1544&gt;=1,B1544&lt;=6),B1544=10)),1,0)</f>
        <v>1</v>
      </c>
      <c r="AC1544" s="55" t="n">
        <f aca="false">IF(AND(E1544&gt;0,B1544=10),1,0)</f>
        <v>0</v>
      </c>
      <c r="AD1544" s="55" t="n">
        <f aca="false">IF(AND(C1543=C1544,AA1543=AA1544-1),AB1543,"")</f>
        <v>1</v>
      </c>
      <c r="AE1544" s="55" t="n">
        <f aca="false">IF(AND(C1543=C1544,AA1543=AA1544-1),AC1543,"")</f>
        <v>0</v>
      </c>
      <c r="AF1544" s="55" t="n">
        <f aca="false">IF(AA1544=1,"",IF(AND(AB1544=1,AD1544&lt;&gt;1),1,0))</f>
        <v>0</v>
      </c>
      <c r="AG1544" s="55" t="n">
        <f aca="false">IF(AA1544=1,"",IF(AND(AC1544=1,AE1544&lt;&gt;1),1,0))</f>
        <v>0</v>
      </c>
      <c r="AH1544" s="60" t="str">
        <f aca="false">IF(AND(E1544&gt;0,AA1544&lt;2,NOT(AND(C1545=C1544,AA1545=AA1544+1))),INDEX(DATAS,AA1544+1),"")</f>
        <v/>
      </c>
      <c r="AI1544" s="60" t="str">
        <f aca="false">IF(AND(AC1544=1,AA1544&lt;2),IF(AND(C1545=C1544,AA1545=AA1544+1),IF(AC1545=1,"",INDEX(DATAS,AA1544+1)),INDEX(DATAS,AA1544+1)),"")</f>
        <v/>
      </c>
    </row>
    <row r="1545" customFormat="false" ht="15" hidden="false" customHeight="false" outlineLevel="0" collapsed="false">
      <c r="A1545" s="60" t="n">
        <v>46309</v>
      </c>
      <c r="B1545" s="0" t="n">
        <v>6</v>
      </c>
      <c r="C1545" s="0" t="n">
        <v>4700</v>
      </c>
      <c r="D1545" s="0" t="n">
        <v>244</v>
      </c>
      <c r="E1545" s="0" t="n">
        <v>2</v>
      </c>
      <c r="F1545" s="55" t="s">
        <v>660</v>
      </c>
      <c r="G1545" s="0" t="n">
        <v>23.6</v>
      </c>
      <c r="H1545" s="0" t="n">
        <v>22</v>
      </c>
      <c r="I1545" s="55" t="s">
        <v>187</v>
      </c>
      <c r="J1545" s="0" t="n">
        <v>244</v>
      </c>
      <c r="K1545" s="0" t="n">
        <v>69</v>
      </c>
      <c r="M1545" s="0" t="n">
        <v>-594.2</v>
      </c>
      <c r="N1545" s="0" t="n">
        <v>47.83</v>
      </c>
      <c r="O1545" s="0" t="n">
        <v>5.39</v>
      </c>
      <c r="P1545" s="0" t="n">
        <v>6.03</v>
      </c>
      <c r="Q1545" s="0" t="n">
        <v>3.84</v>
      </c>
      <c r="R1545" s="0" t="n">
        <v>2759</v>
      </c>
      <c r="S1545" s="0" t="n">
        <v>5427</v>
      </c>
      <c r="T1545" s="0" t="n">
        <v>30</v>
      </c>
      <c r="U1545" s="0" t="n">
        <v>1254</v>
      </c>
      <c r="V1545" s="0" t="n">
        <v>7</v>
      </c>
      <c r="W1545" s="60" t="n">
        <v>46296</v>
      </c>
      <c r="X1545" s="55" t="n">
        <f aca="false">IF(I1545="Male",0,1)</f>
        <v>1</v>
      </c>
      <c r="Y1545" s="55" t="n">
        <f aca="false">IF(OR(I1545="DNB",I1545="Dry DNB"),1,0)</f>
        <v>0</v>
      </c>
      <c r="Z1545" s="55" t="n">
        <f aca="false">IF(ISNUMBER(W1545),A1545-W1545,"")</f>
        <v>13</v>
      </c>
      <c r="AA1545" s="55" t="n">
        <f aca="false">MATCH(A1545,DATAS,0)</f>
        <v>1</v>
      </c>
      <c r="AB1545" s="55" t="n">
        <f aca="false">IF(AND(E1545&gt;0,OR(AND(B1545&gt;=1,B1545&lt;=6),B1545=10)),1,0)</f>
        <v>1</v>
      </c>
      <c r="AC1545" s="55" t="n">
        <f aca="false">IF(AND(E1545&gt;0,B1545=10),1,0)</f>
        <v>0</v>
      </c>
      <c r="AD1545" s="0" t="str">
        <f aca="false">IF(AND(C1544=C1545,AA1544=AA1545-1),AB1544,"")</f>
        <v/>
      </c>
      <c r="AE1545" s="0" t="str">
        <f aca="false">IF(AND(C1544=C1545,AA1544=AA1545-1),AC1544,"")</f>
        <v/>
      </c>
      <c r="AF1545" s="0" t="str">
        <f aca="false">IF(AA1545=1,"",IF(AND(AB1545=1,AD1545&lt;&gt;1),1,0))</f>
        <v/>
      </c>
      <c r="AG1545" s="0" t="str">
        <f aca="false">IF(AA1545=1,"",IF(AND(AC1545=1,AE1545&lt;&gt;1),1,0))</f>
        <v/>
      </c>
      <c r="AH1545" s="60" t="str">
        <f aca="false">IF(AND(E1545&gt;0,AA1545&lt;2,NOT(AND(C1546=C1545,AA1546=AA1545+1))),INDEX(DATAS,AA1545+1),"")</f>
        <v/>
      </c>
      <c r="AI1545" s="60" t="str">
        <f aca="false">IF(AND(AC1545=1,AA1545&lt;2),IF(AND(C1546=C1545,AA1546=AA1545+1),IF(AC1546=1,"",INDEX(DATAS,AA1545+1)),INDEX(DATAS,AA1545+1)),"")</f>
        <v/>
      </c>
    </row>
    <row r="1546" customFormat="false" ht="15" hidden="false" customHeight="false" outlineLevel="0" collapsed="false">
      <c r="A1546" s="60" t="n">
        <v>46310</v>
      </c>
      <c r="B1546" s="0" t="n">
        <v>6</v>
      </c>
      <c r="C1546" s="0" t="n">
        <v>4700</v>
      </c>
      <c r="D1546" s="0" t="n">
        <v>245</v>
      </c>
      <c r="E1546" s="0" t="n">
        <v>2</v>
      </c>
      <c r="F1546" s="55" t="s">
        <v>660</v>
      </c>
      <c r="G1546" s="0" t="n">
        <v>25.7</v>
      </c>
      <c r="H1546" s="0" t="n">
        <v>22</v>
      </c>
      <c r="I1546" s="55" t="s">
        <v>187</v>
      </c>
      <c r="J1546" s="0" t="n">
        <v>245</v>
      </c>
      <c r="K1546" s="0" t="n">
        <v>69</v>
      </c>
      <c r="M1546" s="0" t="n">
        <v>-594.2</v>
      </c>
      <c r="N1546" s="0" t="n">
        <v>47.83</v>
      </c>
      <c r="O1546" s="0" t="n">
        <v>5.39</v>
      </c>
      <c r="P1546" s="0" t="n">
        <v>6.03</v>
      </c>
      <c r="Q1546" s="0" t="n">
        <v>3.84</v>
      </c>
      <c r="T1546" s="0" t="n">
        <v>30</v>
      </c>
      <c r="U1546" s="0" t="n">
        <v>1255</v>
      </c>
      <c r="V1546" s="0" t="n">
        <v>7</v>
      </c>
      <c r="W1546" s="60" t="n">
        <v>46296</v>
      </c>
      <c r="X1546" s="55" t="n">
        <f aca="false">IF(I1546="Male",0,1)</f>
        <v>1</v>
      </c>
      <c r="Y1546" s="55" t="n">
        <f aca="false">IF(OR(I1546="DNB",I1546="Dry DNB"),1,0)</f>
        <v>0</v>
      </c>
      <c r="Z1546" s="55" t="n">
        <f aca="false">IF(ISNUMBER(W1546),A1546-W1546,"")</f>
        <v>14</v>
      </c>
      <c r="AA1546" s="55" t="n">
        <f aca="false">MATCH(A1546,DATAS,0)</f>
        <v>2</v>
      </c>
      <c r="AB1546" s="55" t="n">
        <f aca="false">IF(AND(E1546&gt;0,OR(AND(B1546&gt;=1,B1546&lt;=6),B1546=10)),1,0)</f>
        <v>1</v>
      </c>
      <c r="AC1546" s="55" t="n">
        <f aca="false">IF(AND(E1546&gt;0,B1546=10),1,0)</f>
        <v>0</v>
      </c>
      <c r="AD1546" s="55" t="n">
        <f aca="false">IF(AND(C1545=C1546,AA1545=AA1546-1),AB1545,"")</f>
        <v>1</v>
      </c>
      <c r="AE1546" s="55" t="n">
        <f aca="false">IF(AND(C1545=C1546,AA1545=AA1546-1),AC1545,"")</f>
        <v>0</v>
      </c>
      <c r="AF1546" s="55" t="n">
        <f aca="false">IF(AA1546=1,"",IF(AND(AB1546=1,AD1546&lt;&gt;1),1,0))</f>
        <v>0</v>
      </c>
      <c r="AG1546" s="55" t="n">
        <f aca="false">IF(AA1546=1,"",IF(AND(AC1546=1,AE1546&lt;&gt;1),1,0))</f>
        <v>0</v>
      </c>
      <c r="AH1546" s="60" t="str">
        <f aca="false">IF(AND(E1546&gt;0,AA1546&lt;2,NOT(AND(C1547=C1546,AA1547=AA1546+1))),INDEX(DATAS,AA1546+1),"")</f>
        <v/>
      </c>
      <c r="AI1546" s="60" t="str">
        <f aca="false">IF(AND(AC1546=1,AA1546&lt;2),IF(AND(C1547=C1546,AA1547=AA1546+1),IF(AC1547=1,"",INDEX(DATAS,AA1546+1)),INDEX(DATAS,AA1546+1)),"")</f>
        <v/>
      </c>
    </row>
    <row r="1547" customFormat="false" ht="15" hidden="false" customHeight="false" outlineLevel="0" collapsed="false">
      <c r="A1547" s="60" t="n">
        <v>46309</v>
      </c>
      <c r="B1547" s="0" t="n">
        <v>3</v>
      </c>
      <c r="C1547" s="0" t="n">
        <v>4702</v>
      </c>
      <c r="D1547" s="0" t="n">
        <v>281</v>
      </c>
      <c r="E1547" s="0" t="n">
        <v>2</v>
      </c>
      <c r="F1547" s="55" t="s">
        <v>661</v>
      </c>
      <c r="G1547" s="0" t="n">
        <v>47.3</v>
      </c>
      <c r="H1547" s="0" t="n">
        <v>50</v>
      </c>
      <c r="I1547" s="55" t="s">
        <v>157</v>
      </c>
      <c r="J1547" s="0" t="n">
        <v>169</v>
      </c>
      <c r="K1547" s="0" t="n">
        <v>64</v>
      </c>
      <c r="L1547" s="0" t="n">
        <v>112</v>
      </c>
      <c r="M1547" s="0" t="n">
        <v>444.79</v>
      </c>
      <c r="N1547" s="0" t="n">
        <v>18.95</v>
      </c>
      <c r="O1547" s="0" t="n">
        <v>16.73</v>
      </c>
      <c r="P1547" s="0" t="n">
        <v>2.95</v>
      </c>
      <c r="Q1547" s="0" t="n">
        <v>3.53</v>
      </c>
      <c r="R1547" s="0" t="n">
        <v>4921</v>
      </c>
      <c r="S1547" s="0" t="n">
        <v>9154</v>
      </c>
      <c r="T1547" s="0" t="n">
        <v>50.6</v>
      </c>
      <c r="U1547" s="0" t="n">
        <v>1253</v>
      </c>
      <c r="V1547" s="0" t="n">
        <v>3</v>
      </c>
      <c r="W1547" s="60" t="n">
        <v>46198</v>
      </c>
      <c r="X1547" s="55" t="n">
        <f aca="false">IF(I1547="Male",0,1)</f>
        <v>1</v>
      </c>
      <c r="Y1547" s="55" t="n">
        <f aca="false">IF(OR(I1547="DNB",I1547="Dry DNB"),1,0)</f>
        <v>0</v>
      </c>
      <c r="Z1547" s="55" t="n">
        <f aca="false">IF(ISNUMBER(W1547),A1547-W1547,"")</f>
        <v>111</v>
      </c>
      <c r="AA1547" s="55" t="n">
        <f aca="false">MATCH(A1547,DATAS,0)</f>
        <v>1</v>
      </c>
      <c r="AB1547" s="55" t="n">
        <f aca="false">IF(AND(E1547&gt;0,OR(AND(B1547&gt;=1,B1547&lt;=6),B1547=10)),1,0)</f>
        <v>1</v>
      </c>
      <c r="AC1547" s="55" t="n">
        <f aca="false">IF(AND(E1547&gt;0,B1547=10),1,0)</f>
        <v>0</v>
      </c>
      <c r="AD1547" s="0" t="str">
        <f aca="false">IF(AND(C1546=C1547,AA1546=AA1547-1),AB1546,"")</f>
        <v/>
      </c>
      <c r="AE1547" s="0" t="str">
        <f aca="false">IF(AND(C1546=C1547,AA1546=AA1547-1),AC1546,"")</f>
        <v/>
      </c>
      <c r="AF1547" s="0" t="str">
        <f aca="false">IF(AA1547=1,"",IF(AND(AB1547=1,AD1547&lt;&gt;1),1,0))</f>
        <v/>
      </c>
      <c r="AG1547" s="0" t="str">
        <f aca="false">IF(AA1547=1,"",IF(AND(AC1547=1,AE1547&lt;&gt;1),1,0))</f>
        <v/>
      </c>
      <c r="AH1547" s="60" t="str">
        <f aca="false">IF(AND(E1547&gt;0,AA1547&lt;2,NOT(AND(C1548=C1547,AA1548=AA1547+1))),INDEX(DATAS,AA1547+1),"")</f>
        <v/>
      </c>
      <c r="AI1547" s="60" t="str">
        <f aca="false">IF(AND(AC1547=1,AA1547&lt;2),IF(AND(C1548=C1547,AA1548=AA1547+1),IF(AC1548=1,"",INDEX(DATAS,AA1547+1)),INDEX(DATAS,AA1547+1)),"")</f>
        <v/>
      </c>
    </row>
    <row r="1548" customFormat="false" ht="15" hidden="false" customHeight="false" outlineLevel="0" collapsed="false">
      <c r="A1548" s="60" t="n">
        <v>46310</v>
      </c>
      <c r="B1548" s="0" t="n">
        <v>3</v>
      </c>
      <c r="C1548" s="0" t="n">
        <v>4702</v>
      </c>
      <c r="D1548" s="0" t="n">
        <v>282</v>
      </c>
      <c r="E1548" s="0" t="n">
        <v>2</v>
      </c>
      <c r="F1548" s="55" t="s">
        <v>661</v>
      </c>
      <c r="G1548" s="0" t="n">
        <v>50</v>
      </c>
      <c r="H1548" s="0" t="n">
        <v>50</v>
      </c>
      <c r="I1548" s="55" t="s">
        <v>157</v>
      </c>
      <c r="J1548" s="0" t="n">
        <v>169</v>
      </c>
      <c r="K1548" s="0" t="n">
        <v>64</v>
      </c>
      <c r="L1548" s="0" t="n">
        <v>113</v>
      </c>
      <c r="M1548" s="0" t="n">
        <v>444.79</v>
      </c>
      <c r="N1548" s="0" t="n">
        <v>18.95</v>
      </c>
      <c r="O1548" s="0" t="n">
        <v>16.73</v>
      </c>
      <c r="P1548" s="0" t="n">
        <v>2.95</v>
      </c>
      <c r="Q1548" s="0" t="n">
        <v>3.53</v>
      </c>
      <c r="T1548" s="0" t="n">
        <v>50.6</v>
      </c>
      <c r="U1548" s="0" t="n">
        <v>1254</v>
      </c>
      <c r="V1548" s="0" t="n">
        <v>3</v>
      </c>
      <c r="W1548" s="60" t="n">
        <v>46198</v>
      </c>
      <c r="X1548" s="55" t="n">
        <f aca="false">IF(I1548="Male",0,1)</f>
        <v>1</v>
      </c>
      <c r="Y1548" s="55" t="n">
        <f aca="false">IF(OR(I1548="DNB",I1548="Dry DNB"),1,0)</f>
        <v>0</v>
      </c>
      <c r="Z1548" s="55" t="n">
        <f aca="false">IF(ISNUMBER(W1548),A1548-W1548,"")</f>
        <v>112</v>
      </c>
      <c r="AA1548" s="55" t="n">
        <f aca="false">MATCH(A1548,DATAS,0)</f>
        <v>2</v>
      </c>
      <c r="AB1548" s="55" t="n">
        <f aca="false">IF(AND(E1548&gt;0,OR(AND(B1548&gt;=1,B1548&lt;=6),B1548=10)),1,0)</f>
        <v>1</v>
      </c>
      <c r="AC1548" s="55" t="n">
        <f aca="false">IF(AND(E1548&gt;0,B1548=10),1,0)</f>
        <v>0</v>
      </c>
      <c r="AD1548" s="55" t="n">
        <f aca="false">IF(AND(C1547=C1548,AA1547=AA1548-1),AB1547,"")</f>
        <v>1</v>
      </c>
      <c r="AE1548" s="55" t="n">
        <f aca="false">IF(AND(C1547=C1548,AA1547=AA1548-1),AC1547,"")</f>
        <v>0</v>
      </c>
      <c r="AF1548" s="55" t="n">
        <f aca="false">IF(AA1548=1,"",IF(AND(AB1548=1,AD1548&lt;&gt;1),1,0))</f>
        <v>0</v>
      </c>
      <c r="AG1548" s="55" t="n">
        <f aca="false">IF(AA1548=1,"",IF(AND(AC1548=1,AE1548&lt;&gt;1),1,0))</f>
        <v>0</v>
      </c>
      <c r="AH1548" s="60" t="str">
        <f aca="false">IF(AND(E1548&gt;0,AA1548&lt;2,NOT(AND(C1549=C1548,AA1549=AA1548+1))),INDEX(DATAS,AA1548+1),"")</f>
        <v/>
      </c>
      <c r="AI1548" s="60" t="str">
        <f aca="false">IF(AND(AC1548=1,AA1548&lt;2),IF(AND(C1549=C1548,AA1549=AA1548+1),IF(AC1549=1,"",INDEX(DATAS,AA1548+1)),INDEX(DATAS,AA1548+1)),"")</f>
        <v/>
      </c>
    </row>
    <row r="1549" customFormat="false" ht="15" hidden="false" customHeight="false" outlineLevel="0" collapsed="false">
      <c r="A1549" s="60" t="n">
        <v>46309</v>
      </c>
      <c r="B1549" s="0" t="n">
        <v>2</v>
      </c>
      <c r="C1549" s="0" t="n">
        <v>4703</v>
      </c>
      <c r="D1549" s="0" t="n">
        <v>278</v>
      </c>
      <c r="E1549" s="0" t="n">
        <v>2</v>
      </c>
      <c r="F1549" s="55" t="s">
        <v>661</v>
      </c>
      <c r="G1549" s="0" t="n">
        <v>41.4</v>
      </c>
      <c r="H1549" s="0" t="n">
        <v>46</v>
      </c>
      <c r="I1549" s="55" t="s">
        <v>157</v>
      </c>
      <c r="J1549" s="0" t="n">
        <v>68</v>
      </c>
      <c r="K1549" s="0" t="n">
        <v>68</v>
      </c>
      <c r="L1549" s="0" t="n">
        <v>210</v>
      </c>
      <c r="M1549" s="0" t="n">
        <v>1229.93</v>
      </c>
      <c r="N1549" s="0" t="n">
        <v>53.53</v>
      </c>
      <c r="O1549" s="0" t="n">
        <v>40.08</v>
      </c>
      <c r="P1549" s="0" t="n">
        <v>3.84</v>
      </c>
      <c r="Q1549" s="0" t="n">
        <v>3.07</v>
      </c>
      <c r="R1549" s="0" t="n">
        <v>5404</v>
      </c>
      <c r="S1549" s="0" t="n">
        <v>12149</v>
      </c>
      <c r="T1549" s="0" t="n">
        <v>55.65</v>
      </c>
      <c r="U1549" s="0" t="n">
        <v>1253</v>
      </c>
      <c r="V1549" s="0" t="n">
        <v>1</v>
      </c>
      <c r="W1549" s="60" t="n">
        <v>46100</v>
      </c>
      <c r="X1549" s="55" t="n">
        <f aca="false">IF(I1549="Male",0,1)</f>
        <v>1</v>
      </c>
      <c r="Y1549" s="55" t="n">
        <f aca="false">IF(OR(I1549="DNB",I1549="Dry DNB"),1,0)</f>
        <v>0</v>
      </c>
      <c r="Z1549" s="55" t="n">
        <f aca="false">IF(ISNUMBER(W1549),A1549-W1549,"")</f>
        <v>209</v>
      </c>
      <c r="AA1549" s="55" t="n">
        <f aca="false">MATCH(A1549,DATAS,0)</f>
        <v>1</v>
      </c>
      <c r="AB1549" s="55" t="n">
        <f aca="false">IF(AND(E1549&gt;0,OR(AND(B1549&gt;=1,B1549&lt;=6),B1549=10)),1,0)</f>
        <v>1</v>
      </c>
      <c r="AC1549" s="55" t="n">
        <f aca="false">IF(AND(E1549&gt;0,B1549=10),1,0)</f>
        <v>0</v>
      </c>
      <c r="AD1549" s="0" t="str">
        <f aca="false">IF(AND(C1548=C1549,AA1548=AA1549-1),AB1548,"")</f>
        <v/>
      </c>
      <c r="AE1549" s="0" t="str">
        <f aca="false">IF(AND(C1548=C1549,AA1548=AA1549-1),AC1548,"")</f>
        <v/>
      </c>
      <c r="AF1549" s="0" t="str">
        <f aca="false">IF(AA1549=1,"",IF(AND(AB1549=1,AD1549&lt;&gt;1),1,0))</f>
        <v/>
      </c>
      <c r="AG1549" s="0" t="str">
        <f aca="false">IF(AA1549=1,"",IF(AND(AC1549=1,AE1549&lt;&gt;1),1,0))</f>
        <v/>
      </c>
      <c r="AH1549" s="60" t="str">
        <f aca="false">IF(AND(E1549&gt;0,AA1549&lt;2,NOT(AND(C1550=C1549,AA1550=AA1549+1))),INDEX(DATAS,AA1549+1),"")</f>
        <v/>
      </c>
      <c r="AI1549" s="60" t="str">
        <f aca="false">IF(AND(AC1549=1,AA1549&lt;2),IF(AND(C1550=C1549,AA1550=AA1549+1),IF(AC1550=1,"",INDEX(DATAS,AA1549+1)),INDEX(DATAS,AA1549+1)),"")</f>
        <v/>
      </c>
    </row>
    <row r="1550" customFormat="false" ht="15" hidden="false" customHeight="false" outlineLevel="0" collapsed="false">
      <c r="A1550" s="60" t="n">
        <v>46310</v>
      </c>
      <c r="B1550" s="0" t="n">
        <v>2</v>
      </c>
      <c r="C1550" s="0" t="n">
        <v>4703</v>
      </c>
      <c r="D1550" s="0" t="n">
        <v>279</v>
      </c>
      <c r="E1550" s="0" t="n">
        <v>2</v>
      </c>
      <c r="F1550" s="55" t="s">
        <v>661</v>
      </c>
      <c r="G1550" s="0" t="n">
        <v>45.3</v>
      </c>
      <c r="H1550" s="0" t="n">
        <v>45</v>
      </c>
      <c r="I1550" s="55" t="s">
        <v>157</v>
      </c>
      <c r="J1550" s="0" t="n">
        <v>68</v>
      </c>
      <c r="K1550" s="0" t="n">
        <v>68</v>
      </c>
      <c r="L1550" s="0" t="n">
        <v>211</v>
      </c>
      <c r="M1550" s="0" t="n">
        <v>1229.93</v>
      </c>
      <c r="N1550" s="0" t="n">
        <v>53.53</v>
      </c>
      <c r="O1550" s="0" t="n">
        <v>40.08</v>
      </c>
      <c r="P1550" s="0" t="n">
        <v>3.84</v>
      </c>
      <c r="Q1550" s="0" t="n">
        <v>3.07</v>
      </c>
      <c r="T1550" s="0" t="n">
        <v>55.65</v>
      </c>
      <c r="U1550" s="0" t="n">
        <v>1254</v>
      </c>
      <c r="V1550" s="0" t="n">
        <v>1</v>
      </c>
      <c r="W1550" s="60" t="n">
        <v>46100</v>
      </c>
      <c r="X1550" s="55" t="n">
        <f aca="false">IF(I1550="Male",0,1)</f>
        <v>1</v>
      </c>
      <c r="Y1550" s="55" t="n">
        <f aca="false">IF(OR(I1550="DNB",I1550="Dry DNB"),1,0)</f>
        <v>0</v>
      </c>
      <c r="Z1550" s="55" t="n">
        <f aca="false">IF(ISNUMBER(W1550),A1550-W1550,"")</f>
        <v>210</v>
      </c>
      <c r="AA1550" s="55" t="n">
        <f aca="false">MATCH(A1550,DATAS,0)</f>
        <v>2</v>
      </c>
      <c r="AB1550" s="55" t="n">
        <f aca="false">IF(AND(E1550&gt;0,OR(AND(B1550&gt;=1,B1550&lt;=6),B1550=10)),1,0)</f>
        <v>1</v>
      </c>
      <c r="AC1550" s="55" t="n">
        <f aca="false">IF(AND(E1550&gt;0,B1550=10),1,0)</f>
        <v>0</v>
      </c>
      <c r="AD1550" s="55" t="n">
        <f aca="false">IF(AND(C1549=C1550,AA1549=AA1550-1),AB1549,"")</f>
        <v>1</v>
      </c>
      <c r="AE1550" s="55" t="n">
        <f aca="false">IF(AND(C1549=C1550,AA1549=AA1550-1),AC1549,"")</f>
        <v>0</v>
      </c>
      <c r="AF1550" s="55" t="n">
        <f aca="false">IF(AA1550=1,"",IF(AND(AB1550=1,AD1550&lt;&gt;1),1,0))</f>
        <v>0</v>
      </c>
      <c r="AG1550" s="55" t="n">
        <f aca="false">IF(AA1550=1,"",IF(AND(AC1550=1,AE1550&lt;&gt;1),1,0))</f>
        <v>0</v>
      </c>
      <c r="AH1550" s="60" t="str">
        <f aca="false">IF(AND(E1550&gt;0,AA1550&lt;2,NOT(AND(C1551=C1550,AA1551=AA1550+1))),INDEX(DATAS,AA1550+1),"")</f>
        <v/>
      </c>
      <c r="AI1550" s="60" t="str">
        <f aca="false">IF(AND(AC1550=1,AA1550&lt;2),IF(AND(C1551=C1550,AA1551=AA1550+1),IF(AC1551=1,"",INDEX(DATAS,AA1550+1)),INDEX(DATAS,AA1550+1)),"")</f>
        <v/>
      </c>
    </row>
    <row r="1551" customFormat="false" ht="15" hidden="false" customHeight="false" outlineLevel="0" collapsed="false">
      <c r="A1551" s="60" t="n">
        <v>46309</v>
      </c>
      <c r="B1551" s="0" t="n">
        <v>5</v>
      </c>
      <c r="C1551" s="0" t="n">
        <v>4704</v>
      </c>
      <c r="D1551" s="0" t="n">
        <v>164</v>
      </c>
      <c r="E1551" s="0" t="n">
        <v>2</v>
      </c>
      <c r="F1551" s="55" t="s">
        <v>662</v>
      </c>
      <c r="G1551" s="0" t="n">
        <v>41.9</v>
      </c>
      <c r="H1551" s="0" t="n">
        <v>38</v>
      </c>
      <c r="I1551" s="55" t="s">
        <v>157</v>
      </c>
      <c r="J1551" s="0" t="n">
        <v>66</v>
      </c>
      <c r="K1551" s="0" t="n">
        <v>66</v>
      </c>
      <c r="L1551" s="0" t="n">
        <v>98</v>
      </c>
      <c r="M1551" s="0" t="n">
        <v>956.93</v>
      </c>
      <c r="N1551" s="0" t="n">
        <v>40.48</v>
      </c>
      <c r="O1551" s="0" t="n">
        <v>32.59</v>
      </c>
      <c r="P1551" s="0" t="n">
        <v>2.86</v>
      </c>
      <c r="Q1551" s="0" t="n">
        <v>3.79</v>
      </c>
      <c r="R1551" s="0" t="n">
        <v>4723</v>
      </c>
      <c r="S1551" s="0" t="n">
        <v>9312</v>
      </c>
      <c r="T1551" s="0" t="n">
        <v>51.95</v>
      </c>
      <c r="U1551" s="0" t="n">
        <v>1251</v>
      </c>
      <c r="V1551" s="0" t="n">
        <v>1</v>
      </c>
      <c r="W1551" s="60" t="n">
        <v>46212</v>
      </c>
      <c r="X1551" s="55" t="n">
        <f aca="false">IF(I1551="Male",0,1)</f>
        <v>1</v>
      </c>
      <c r="Y1551" s="55" t="n">
        <f aca="false">IF(OR(I1551="DNB",I1551="Dry DNB"),1,0)</f>
        <v>0</v>
      </c>
      <c r="Z1551" s="55" t="n">
        <f aca="false">IF(ISNUMBER(W1551),A1551-W1551,"")</f>
        <v>97</v>
      </c>
      <c r="AA1551" s="55" t="n">
        <f aca="false">MATCH(A1551,DATAS,0)</f>
        <v>1</v>
      </c>
      <c r="AB1551" s="55" t="n">
        <f aca="false">IF(AND(E1551&gt;0,OR(AND(B1551&gt;=1,B1551&lt;=6),B1551=10)),1,0)</f>
        <v>1</v>
      </c>
      <c r="AC1551" s="55" t="n">
        <f aca="false">IF(AND(E1551&gt;0,B1551=10),1,0)</f>
        <v>0</v>
      </c>
      <c r="AD1551" s="0" t="str">
        <f aca="false">IF(AND(C1550=C1551,AA1550=AA1551-1),AB1550,"")</f>
        <v/>
      </c>
      <c r="AE1551" s="0" t="str">
        <f aca="false">IF(AND(C1550=C1551,AA1550=AA1551-1),AC1550,"")</f>
        <v/>
      </c>
      <c r="AF1551" s="0" t="str">
        <f aca="false">IF(AA1551=1,"",IF(AND(AB1551=1,AD1551&lt;&gt;1),1,0))</f>
        <v/>
      </c>
      <c r="AG1551" s="0" t="str">
        <f aca="false">IF(AA1551=1,"",IF(AND(AC1551=1,AE1551&lt;&gt;1),1,0))</f>
        <v/>
      </c>
      <c r="AH1551" s="60" t="str">
        <f aca="false">IF(AND(E1551&gt;0,AA1551&lt;2,NOT(AND(C1552=C1551,AA1552=AA1551+1))),INDEX(DATAS,AA1551+1),"")</f>
        <v/>
      </c>
      <c r="AI1551" s="60" t="str">
        <f aca="false">IF(AND(AC1551=1,AA1551&lt;2),IF(AND(C1552=C1551,AA1552=AA1551+1),IF(AC1552=1,"",INDEX(DATAS,AA1551+1)),INDEX(DATAS,AA1551+1)),"")</f>
        <v/>
      </c>
    </row>
    <row r="1552" customFormat="false" ht="15" hidden="false" customHeight="false" outlineLevel="0" collapsed="false">
      <c r="A1552" s="60" t="n">
        <v>46310</v>
      </c>
      <c r="B1552" s="0" t="n">
        <v>5</v>
      </c>
      <c r="C1552" s="0" t="n">
        <v>4704</v>
      </c>
      <c r="D1552" s="0" t="n">
        <v>165</v>
      </c>
      <c r="E1552" s="0" t="n">
        <v>2</v>
      </c>
      <c r="F1552" s="55" t="s">
        <v>662</v>
      </c>
      <c r="G1552" s="0" t="n">
        <v>40.4</v>
      </c>
      <c r="H1552" s="0" t="n">
        <v>38</v>
      </c>
      <c r="I1552" s="55" t="s">
        <v>157</v>
      </c>
      <c r="J1552" s="0" t="n">
        <v>66</v>
      </c>
      <c r="K1552" s="0" t="n">
        <v>66</v>
      </c>
      <c r="L1552" s="0" t="n">
        <v>99</v>
      </c>
      <c r="M1552" s="0" t="n">
        <v>956.93</v>
      </c>
      <c r="N1552" s="0" t="n">
        <v>40.48</v>
      </c>
      <c r="O1552" s="0" t="n">
        <v>32.59</v>
      </c>
      <c r="P1552" s="0" t="n">
        <v>2.86</v>
      </c>
      <c r="Q1552" s="0" t="n">
        <v>3.79</v>
      </c>
      <c r="T1552" s="0" t="n">
        <v>51.95</v>
      </c>
      <c r="U1552" s="0" t="n">
        <v>1252</v>
      </c>
      <c r="V1552" s="0" t="n">
        <v>1</v>
      </c>
      <c r="W1552" s="60" t="n">
        <v>46212</v>
      </c>
      <c r="X1552" s="55" t="n">
        <f aca="false">IF(I1552="Male",0,1)</f>
        <v>1</v>
      </c>
      <c r="Y1552" s="55" t="n">
        <f aca="false">IF(OR(I1552="DNB",I1552="Dry DNB"),1,0)</f>
        <v>0</v>
      </c>
      <c r="Z1552" s="55" t="n">
        <f aca="false">IF(ISNUMBER(W1552),A1552-W1552,"")</f>
        <v>98</v>
      </c>
      <c r="AA1552" s="55" t="n">
        <f aca="false">MATCH(A1552,DATAS,0)</f>
        <v>2</v>
      </c>
      <c r="AB1552" s="55" t="n">
        <f aca="false">IF(AND(E1552&gt;0,OR(AND(B1552&gt;=1,B1552&lt;=6),B1552=10)),1,0)</f>
        <v>1</v>
      </c>
      <c r="AC1552" s="55" t="n">
        <f aca="false">IF(AND(E1552&gt;0,B1552=10),1,0)</f>
        <v>0</v>
      </c>
      <c r="AD1552" s="55" t="n">
        <f aca="false">IF(AND(C1551=C1552,AA1551=AA1552-1),AB1551,"")</f>
        <v>1</v>
      </c>
      <c r="AE1552" s="55" t="n">
        <f aca="false">IF(AND(C1551=C1552,AA1551=AA1552-1),AC1551,"")</f>
        <v>0</v>
      </c>
      <c r="AF1552" s="55" t="n">
        <f aca="false">IF(AA1552=1,"",IF(AND(AB1552=1,AD1552&lt;&gt;1),1,0))</f>
        <v>0</v>
      </c>
      <c r="AG1552" s="55" t="n">
        <f aca="false">IF(AA1552=1,"",IF(AND(AC1552=1,AE1552&lt;&gt;1),1,0))</f>
        <v>0</v>
      </c>
      <c r="AH1552" s="60" t="str">
        <f aca="false">IF(AND(E1552&gt;0,AA1552&lt;2,NOT(AND(C1553=C1552,AA1553=AA1552+1))),INDEX(DATAS,AA1552+1),"")</f>
        <v/>
      </c>
      <c r="AI1552" s="60" t="str">
        <f aca="false">IF(AND(AC1552=1,AA1552&lt;2),IF(AND(C1553=C1552,AA1553=AA1552+1),IF(AC1553=1,"",INDEX(DATAS,AA1552+1)),INDEX(DATAS,AA1552+1)),"")</f>
        <v/>
      </c>
    </row>
    <row r="1553" customFormat="false" ht="15" hidden="false" customHeight="false" outlineLevel="0" collapsed="false">
      <c r="A1553" s="60" t="n">
        <v>46309</v>
      </c>
      <c r="B1553" s="0" t="n">
        <v>14</v>
      </c>
      <c r="C1553" s="0" t="n">
        <v>4707</v>
      </c>
      <c r="D1553" s="0" t="n">
        <v>546</v>
      </c>
      <c r="E1553" s="0" t="n">
        <v>1</v>
      </c>
      <c r="F1553" s="55" t="s">
        <v>663</v>
      </c>
      <c r="I1553" s="55" t="s">
        <v>162</v>
      </c>
      <c r="J1553" s="0" t="n">
        <v>330</v>
      </c>
      <c r="K1553" s="0" t="n">
        <v>65</v>
      </c>
      <c r="L1553" s="0" t="n">
        <v>273</v>
      </c>
      <c r="M1553" s="0" t="n">
        <v>585.94</v>
      </c>
      <c r="N1553" s="0" t="n">
        <v>29.51</v>
      </c>
      <c r="O1553" s="0" t="n">
        <v>16.81</v>
      </c>
      <c r="P1553" s="0" t="n">
        <v>5.08</v>
      </c>
      <c r="Q1553" s="0" t="n">
        <v>3.93</v>
      </c>
      <c r="R1553" s="0" t="n">
        <v>3946</v>
      </c>
      <c r="S1553" s="0" t="n">
        <v>9515</v>
      </c>
      <c r="T1553" s="0" t="n">
        <v>44.6</v>
      </c>
      <c r="U1553" s="0" t="n">
        <v>1250</v>
      </c>
      <c r="V1553" s="0" t="n">
        <v>7</v>
      </c>
      <c r="W1553" s="60" t="n">
        <v>46037</v>
      </c>
      <c r="X1553" s="55" t="n">
        <f aca="false">IF(I1553="Male",0,1)</f>
        <v>1</v>
      </c>
      <c r="Y1553" s="55" t="n">
        <f aca="false">IF(OR(I1553="DNB",I1553="Dry DNB"),1,0)</f>
        <v>0</v>
      </c>
      <c r="Z1553" s="55" t="n">
        <f aca="false">IF(ISNUMBER(W1553),A1553-W1553,"")</f>
        <v>272</v>
      </c>
      <c r="AA1553" s="55" t="n">
        <f aca="false">MATCH(A1553,DATAS,0)</f>
        <v>1</v>
      </c>
      <c r="AB1553" s="55" t="n">
        <f aca="false">IF(AND(E1553&gt;0,OR(AND(B1553&gt;=1,B1553&lt;=6),B1553=10)),1,0)</f>
        <v>0</v>
      </c>
      <c r="AC1553" s="55" t="n">
        <f aca="false">IF(AND(E1553&gt;0,B1553=10),1,0)</f>
        <v>0</v>
      </c>
      <c r="AD1553" s="0" t="str">
        <f aca="false">IF(AND(C1552=C1553,AA1552=AA1553-1),AB1552,"")</f>
        <v/>
      </c>
      <c r="AE1553" s="0" t="str">
        <f aca="false">IF(AND(C1552=C1553,AA1552=AA1553-1),AC1552,"")</f>
        <v/>
      </c>
      <c r="AF1553" s="0" t="str">
        <f aca="false">IF(AA1553=1,"",IF(AND(AB1553=1,AD1553&lt;&gt;1),1,0))</f>
        <v/>
      </c>
      <c r="AG1553" s="0" t="str">
        <f aca="false">IF(AA1553=1,"",IF(AND(AC1553=1,AE1553&lt;&gt;1),1,0))</f>
        <v/>
      </c>
      <c r="AH1553" s="60" t="str">
        <f aca="false">IF(AND(E1553&gt;0,AA1553&lt;2,NOT(AND(C1554=C1553,AA1554=AA1553+1))),INDEX(DATAS,AA1553+1),"")</f>
        <v/>
      </c>
      <c r="AI1553" s="60" t="str">
        <f aca="false">IF(AND(AC1553=1,AA1553&lt;2),IF(AND(C1554=C1553,AA1554=AA1553+1),IF(AC1554=1,"",INDEX(DATAS,AA1553+1)),INDEX(DATAS,AA1553+1)),"")</f>
        <v/>
      </c>
    </row>
    <row r="1554" customFormat="false" ht="15" hidden="false" customHeight="false" outlineLevel="0" collapsed="false">
      <c r="A1554" s="60" t="n">
        <v>46310</v>
      </c>
      <c r="B1554" s="0" t="n">
        <v>14</v>
      </c>
      <c r="C1554" s="0" t="n">
        <v>4707</v>
      </c>
      <c r="D1554" s="0" t="n">
        <v>546</v>
      </c>
      <c r="E1554" s="0" t="n">
        <v>1</v>
      </c>
      <c r="F1554" s="55" t="s">
        <v>663</v>
      </c>
      <c r="I1554" s="55" t="s">
        <v>162</v>
      </c>
      <c r="J1554" s="0" t="n">
        <v>330</v>
      </c>
      <c r="K1554" s="0" t="n">
        <v>65</v>
      </c>
      <c r="L1554" s="0" t="n">
        <v>274</v>
      </c>
      <c r="M1554" s="0" t="n">
        <v>585.94</v>
      </c>
      <c r="N1554" s="0" t="n">
        <v>29.51</v>
      </c>
      <c r="O1554" s="0" t="n">
        <v>16.81</v>
      </c>
      <c r="P1554" s="0" t="n">
        <v>5.08</v>
      </c>
      <c r="Q1554" s="0" t="n">
        <v>3.93</v>
      </c>
      <c r="T1554" s="0" t="n">
        <v>44.6</v>
      </c>
      <c r="U1554" s="0" t="n">
        <v>1251</v>
      </c>
      <c r="V1554" s="0" t="n">
        <v>7</v>
      </c>
      <c r="W1554" s="60" t="n">
        <v>46037</v>
      </c>
      <c r="X1554" s="55" t="n">
        <f aca="false">IF(I1554="Male",0,1)</f>
        <v>1</v>
      </c>
      <c r="Y1554" s="55" t="n">
        <f aca="false">IF(OR(I1554="DNB",I1554="Dry DNB"),1,0)</f>
        <v>0</v>
      </c>
      <c r="Z1554" s="55" t="n">
        <f aca="false">IF(ISNUMBER(W1554),A1554-W1554,"")</f>
        <v>273</v>
      </c>
      <c r="AA1554" s="55" t="n">
        <f aca="false">MATCH(A1554,DATAS,0)</f>
        <v>2</v>
      </c>
      <c r="AB1554" s="55" t="n">
        <f aca="false">IF(AND(E1554&gt;0,OR(AND(B1554&gt;=1,B1554&lt;=6),B1554=10)),1,0)</f>
        <v>0</v>
      </c>
      <c r="AC1554" s="55" t="n">
        <f aca="false">IF(AND(E1554&gt;0,B1554=10),1,0)</f>
        <v>0</v>
      </c>
      <c r="AD1554" s="55" t="n">
        <f aca="false">IF(AND(C1553=C1554,AA1553=AA1554-1),AB1553,"")</f>
        <v>0</v>
      </c>
      <c r="AE1554" s="55" t="n">
        <f aca="false">IF(AND(C1553=C1554,AA1553=AA1554-1),AC1553,"")</f>
        <v>0</v>
      </c>
      <c r="AF1554" s="55" t="n">
        <f aca="false">IF(AA1554=1,"",IF(AND(AB1554=1,AD1554&lt;&gt;1),1,0))</f>
        <v>0</v>
      </c>
      <c r="AG1554" s="55" t="n">
        <f aca="false">IF(AA1554=1,"",IF(AND(AC1554=1,AE1554&lt;&gt;1),1,0))</f>
        <v>0</v>
      </c>
      <c r="AH1554" s="60" t="str">
        <f aca="false">IF(AND(E1554&gt;0,AA1554&lt;2,NOT(AND(C1555=C1554,AA1555=AA1554+1))),INDEX(DATAS,AA1554+1),"")</f>
        <v/>
      </c>
      <c r="AI1554" s="60" t="str">
        <f aca="false">IF(AND(AC1554=1,AA1554&lt;2),IF(AND(C1555=C1554,AA1555=AA1554+1),IF(AC1555=1,"",INDEX(DATAS,AA1554+1)),INDEX(DATAS,AA1554+1)),"")</f>
        <v/>
      </c>
    </row>
    <row r="1555" customFormat="false" ht="15" hidden="false" customHeight="false" outlineLevel="0" collapsed="false">
      <c r="A1555" s="60" t="n">
        <v>46309</v>
      </c>
      <c r="B1555" s="0" t="n">
        <v>5</v>
      </c>
      <c r="C1555" s="0" t="n">
        <v>4710</v>
      </c>
      <c r="D1555" s="0" t="n">
        <v>222</v>
      </c>
      <c r="E1555" s="0" t="n">
        <v>2</v>
      </c>
      <c r="F1555" s="55" t="s">
        <v>664</v>
      </c>
      <c r="G1555" s="0" t="n">
        <v>38.2</v>
      </c>
      <c r="H1555" s="0" t="n">
        <v>35</v>
      </c>
      <c r="I1555" s="55" t="s">
        <v>187</v>
      </c>
      <c r="J1555" s="0" t="n">
        <v>222</v>
      </c>
      <c r="K1555" s="0" t="n">
        <v>68</v>
      </c>
      <c r="M1555" s="0" t="n">
        <v>225.49</v>
      </c>
      <c r="N1555" s="0" t="n">
        <v>74.44</v>
      </c>
      <c r="O1555" s="0" t="n">
        <v>28.79</v>
      </c>
      <c r="P1555" s="0" t="n">
        <v>5.54</v>
      </c>
      <c r="Q1555" s="0" t="n">
        <v>4.33</v>
      </c>
      <c r="R1555" s="0" t="n">
        <v>4409</v>
      </c>
      <c r="S1555" s="0" t="n">
        <v>8039</v>
      </c>
      <c r="T1555" s="0" t="n">
        <v>50.3</v>
      </c>
      <c r="U1555" s="0" t="n">
        <v>1247</v>
      </c>
      <c r="V1555" s="0" t="n">
        <v>5</v>
      </c>
      <c r="W1555" s="60" t="n">
        <v>46256</v>
      </c>
      <c r="X1555" s="55" t="n">
        <f aca="false">IF(I1555="Male",0,1)</f>
        <v>1</v>
      </c>
      <c r="Y1555" s="55" t="n">
        <f aca="false">IF(OR(I1555="DNB",I1555="Dry DNB"),1,0)</f>
        <v>0</v>
      </c>
      <c r="Z1555" s="55" t="n">
        <f aca="false">IF(ISNUMBER(W1555),A1555-W1555,"")</f>
        <v>53</v>
      </c>
      <c r="AA1555" s="55" t="n">
        <f aca="false">MATCH(A1555,DATAS,0)</f>
        <v>1</v>
      </c>
      <c r="AB1555" s="55" t="n">
        <f aca="false">IF(AND(E1555&gt;0,OR(AND(B1555&gt;=1,B1555&lt;=6),B1555=10)),1,0)</f>
        <v>1</v>
      </c>
      <c r="AC1555" s="55" t="n">
        <f aca="false">IF(AND(E1555&gt;0,B1555=10),1,0)</f>
        <v>0</v>
      </c>
      <c r="AD1555" s="0" t="str">
        <f aca="false">IF(AND(C1554=C1555,AA1554=AA1555-1),AB1554,"")</f>
        <v/>
      </c>
      <c r="AE1555" s="0" t="str">
        <f aca="false">IF(AND(C1554=C1555,AA1554=AA1555-1),AC1554,"")</f>
        <v/>
      </c>
      <c r="AF1555" s="0" t="str">
        <f aca="false">IF(AA1555=1,"",IF(AND(AB1555=1,AD1555&lt;&gt;1),1,0))</f>
        <v/>
      </c>
      <c r="AG1555" s="0" t="str">
        <f aca="false">IF(AA1555=1,"",IF(AND(AC1555=1,AE1555&lt;&gt;1),1,0))</f>
        <v/>
      </c>
      <c r="AH1555" s="60" t="str">
        <f aca="false">IF(AND(E1555&gt;0,AA1555&lt;2,NOT(AND(C1556=C1555,AA1556=AA1555+1))),INDEX(DATAS,AA1555+1),"")</f>
        <v/>
      </c>
      <c r="AI1555" s="60" t="str">
        <f aca="false">IF(AND(AC1555=1,AA1555&lt;2),IF(AND(C1556=C1555,AA1556=AA1555+1),IF(AC1556=1,"",INDEX(DATAS,AA1555+1)),INDEX(DATAS,AA1555+1)),"")</f>
        <v/>
      </c>
    </row>
    <row r="1556" customFormat="false" ht="15" hidden="false" customHeight="false" outlineLevel="0" collapsed="false">
      <c r="A1556" s="60" t="n">
        <v>46310</v>
      </c>
      <c r="B1556" s="0" t="n">
        <v>5</v>
      </c>
      <c r="C1556" s="0" t="n">
        <v>4710</v>
      </c>
      <c r="D1556" s="0" t="n">
        <v>223</v>
      </c>
      <c r="E1556" s="0" t="n">
        <v>2</v>
      </c>
      <c r="F1556" s="55" t="s">
        <v>664</v>
      </c>
      <c r="G1556" s="0" t="n">
        <v>38.4</v>
      </c>
      <c r="H1556" s="0" t="n">
        <v>36</v>
      </c>
      <c r="I1556" s="55" t="s">
        <v>187</v>
      </c>
      <c r="J1556" s="0" t="n">
        <v>223</v>
      </c>
      <c r="K1556" s="0" t="n">
        <v>68</v>
      </c>
      <c r="M1556" s="0" t="n">
        <v>225.49</v>
      </c>
      <c r="N1556" s="0" t="n">
        <v>74.44</v>
      </c>
      <c r="O1556" s="0" t="n">
        <v>28.79</v>
      </c>
      <c r="P1556" s="0" t="n">
        <v>5.54</v>
      </c>
      <c r="Q1556" s="0" t="n">
        <v>4.33</v>
      </c>
      <c r="T1556" s="0" t="n">
        <v>50.3</v>
      </c>
      <c r="U1556" s="0" t="n">
        <v>1248</v>
      </c>
      <c r="V1556" s="0" t="n">
        <v>5</v>
      </c>
      <c r="W1556" s="60" t="n">
        <v>46256</v>
      </c>
      <c r="X1556" s="55" t="n">
        <f aca="false">IF(I1556="Male",0,1)</f>
        <v>1</v>
      </c>
      <c r="Y1556" s="55" t="n">
        <f aca="false">IF(OR(I1556="DNB",I1556="Dry DNB"),1,0)</f>
        <v>0</v>
      </c>
      <c r="Z1556" s="55" t="n">
        <f aca="false">IF(ISNUMBER(W1556),A1556-W1556,"")</f>
        <v>54</v>
      </c>
      <c r="AA1556" s="55" t="n">
        <f aca="false">MATCH(A1556,DATAS,0)</f>
        <v>2</v>
      </c>
      <c r="AB1556" s="55" t="n">
        <f aca="false">IF(AND(E1556&gt;0,OR(AND(B1556&gt;=1,B1556&lt;=6),B1556=10)),1,0)</f>
        <v>1</v>
      </c>
      <c r="AC1556" s="55" t="n">
        <f aca="false">IF(AND(E1556&gt;0,B1556=10),1,0)</f>
        <v>0</v>
      </c>
      <c r="AD1556" s="55" t="n">
        <f aca="false">IF(AND(C1555=C1556,AA1555=AA1556-1),AB1555,"")</f>
        <v>1</v>
      </c>
      <c r="AE1556" s="55" t="n">
        <f aca="false">IF(AND(C1555=C1556,AA1555=AA1556-1),AC1555,"")</f>
        <v>0</v>
      </c>
      <c r="AF1556" s="55" t="n">
        <f aca="false">IF(AA1556=1,"",IF(AND(AB1556=1,AD1556&lt;&gt;1),1,0))</f>
        <v>0</v>
      </c>
      <c r="AG1556" s="55" t="n">
        <f aca="false">IF(AA1556=1,"",IF(AND(AC1556=1,AE1556&lt;&gt;1),1,0))</f>
        <v>0</v>
      </c>
      <c r="AH1556" s="60" t="str">
        <f aca="false">IF(AND(E1556&gt;0,AA1556&lt;2,NOT(AND(C1557=C1556,AA1557=AA1556+1))),INDEX(DATAS,AA1556+1),"")</f>
        <v/>
      </c>
      <c r="AI1556" s="60" t="str">
        <f aca="false">IF(AND(AC1556=1,AA1556&lt;2),IF(AND(C1557=C1556,AA1557=AA1556+1),IF(AC1557=1,"",INDEX(DATAS,AA1556+1)),INDEX(DATAS,AA1556+1)),"")</f>
        <v/>
      </c>
    </row>
    <row r="1557" customFormat="false" ht="15" hidden="false" customHeight="false" outlineLevel="0" collapsed="false">
      <c r="A1557" s="60" t="n">
        <v>46309</v>
      </c>
      <c r="B1557" s="0" t="n">
        <v>5</v>
      </c>
      <c r="C1557" s="0" t="n">
        <v>4711</v>
      </c>
      <c r="D1557" s="0" t="n">
        <v>216</v>
      </c>
      <c r="E1557" s="0" t="n">
        <v>2</v>
      </c>
      <c r="F1557" s="55" t="s">
        <v>664</v>
      </c>
      <c r="G1557" s="0" t="n">
        <v>34.8</v>
      </c>
      <c r="H1557" s="0" t="n">
        <v>35</v>
      </c>
      <c r="I1557" s="55" t="s">
        <v>157</v>
      </c>
      <c r="J1557" s="0" t="n">
        <v>69</v>
      </c>
      <c r="K1557" s="0" t="n">
        <v>69</v>
      </c>
      <c r="L1557" s="0" t="n">
        <v>147</v>
      </c>
      <c r="M1557" s="0" t="n">
        <v>259.14</v>
      </c>
      <c r="N1557" s="0" t="n">
        <v>51.32</v>
      </c>
      <c r="O1557" s="0" t="n">
        <v>16.52</v>
      </c>
      <c r="P1557" s="0" t="n">
        <v>4.85</v>
      </c>
      <c r="Q1557" s="0" t="n">
        <v>3.77</v>
      </c>
      <c r="R1557" s="0" t="n">
        <v>2456</v>
      </c>
      <c r="S1557" s="0" t="n">
        <v>6002</v>
      </c>
      <c r="T1557" s="0" t="n">
        <v>31.9</v>
      </c>
      <c r="U1557" s="0" t="n">
        <v>1247</v>
      </c>
      <c r="V1557" s="0" t="n">
        <v>1</v>
      </c>
      <c r="W1557" s="60" t="n">
        <v>46163</v>
      </c>
      <c r="X1557" s="55" t="n">
        <f aca="false">IF(I1557="Male",0,1)</f>
        <v>1</v>
      </c>
      <c r="Y1557" s="55" t="n">
        <f aca="false">IF(OR(I1557="DNB",I1557="Dry DNB"),1,0)</f>
        <v>0</v>
      </c>
      <c r="Z1557" s="55" t="n">
        <f aca="false">IF(ISNUMBER(W1557),A1557-W1557,"")</f>
        <v>146</v>
      </c>
      <c r="AA1557" s="55" t="n">
        <f aca="false">MATCH(A1557,DATAS,0)</f>
        <v>1</v>
      </c>
      <c r="AB1557" s="55" t="n">
        <f aca="false">IF(AND(E1557&gt;0,OR(AND(B1557&gt;=1,B1557&lt;=6),B1557=10)),1,0)</f>
        <v>1</v>
      </c>
      <c r="AC1557" s="55" t="n">
        <f aca="false">IF(AND(E1557&gt;0,B1557=10),1,0)</f>
        <v>0</v>
      </c>
      <c r="AD1557" s="0" t="str">
        <f aca="false">IF(AND(C1556=C1557,AA1556=AA1557-1),AB1556,"")</f>
        <v/>
      </c>
      <c r="AE1557" s="0" t="str">
        <f aca="false">IF(AND(C1556=C1557,AA1556=AA1557-1),AC1556,"")</f>
        <v/>
      </c>
      <c r="AF1557" s="0" t="str">
        <f aca="false">IF(AA1557=1,"",IF(AND(AB1557=1,AD1557&lt;&gt;1),1,0))</f>
        <v/>
      </c>
      <c r="AG1557" s="0" t="str">
        <f aca="false">IF(AA1557=1,"",IF(AND(AC1557=1,AE1557&lt;&gt;1),1,0))</f>
        <v/>
      </c>
      <c r="AH1557" s="60" t="str">
        <f aca="false">IF(AND(E1557&gt;0,AA1557&lt;2,NOT(AND(C1558=C1557,AA1558=AA1557+1))),INDEX(DATAS,AA1557+1),"")</f>
        <v/>
      </c>
      <c r="AI1557" s="60" t="str">
        <f aca="false">IF(AND(AC1557=1,AA1557&lt;2),IF(AND(C1558=C1557,AA1558=AA1557+1),IF(AC1558=1,"",INDEX(DATAS,AA1557+1)),INDEX(DATAS,AA1557+1)),"")</f>
        <v/>
      </c>
    </row>
    <row r="1558" customFormat="false" ht="15" hidden="false" customHeight="false" outlineLevel="0" collapsed="false">
      <c r="A1558" s="60" t="n">
        <v>46310</v>
      </c>
      <c r="B1558" s="0" t="n">
        <v>5</v>
      </c>
      <c r="C1558" s="0" t="n">
        <v>4711</v>
      </c>
      <c r="D1558" s="0" t="n">
        <v>217</v>
      </c>
      <c r="E1558" s="0" t="n">
        <v>2</v>
      </c>
      <c r="F1558" s="55" t="s">
        <v>664</v>
      </c>
      <c r="G1558" s="0" t="n">
        <v>36.7</v>
      </c>
      <c r="H1558" s="0" t="n">
        <v>35</v>
      </c>
      <c r="I1558" s="55" t="s">
        <v>157</v>
      </c>
      <c r="J1558" s="0" t="n">
        <v>69</v>
      </c>
      <c r="K1558" s="0" t="n">
        <v>69</v>
      </c>
      <c r="L1558" s="0" t="n">
        <v>148</v>
      </c>
      <c r="M1558" s="0" t="n">
        <v>259.14</v>
      </c>
      <c r="N1558" s="0" t="n">
        <v>51.32</v>
      </c>
      <c r="O1558" s="0" t="n">
        <v>16.52</v>
      </c>
      <c r="P1558" s="0" t="n">
        <v>4.85</v>
      </c>
      <c r="Q1558" s="0" t="n">
        <v>3.77</v>
      </c>
      <c r="T1558" s="0" t="n">
        <v>31.9</v>
      </c>
      <c r="U1558" s="0" t="n">
        <v>1248</v>
      </c>
      <c r="V1558" s="0" t="n">
        <v>1</v>
      </c>
      <c r="W1558" s="60" t="n">
        <v>46163</v>
      </c>
      <c r="X1558" s="55" t="n">
        <f aca="false">IF(I1558="Male",0,1)</f>
        <v>1</v>
      </c>
      <c r="Y1558" s="55" t="n">
        <f aca="false">IF(OR(I1558="DNB",I1558="Dry DNB"),1,0)</f>
        <v>0</v>
      </c>
      <c r="Z1558" s="55" t="n">
        <f aca="false">IF(ISNUMBER(W1558),A1558-W1558,"")</f>
        <v>147</v>
      </c>
      <c r="AA1558" s="55" t="n">
        <f aca="false">MATCH(A1558,DATAS,0)</f>
        <v>2</v>
      </c>
      <c r="AB1558" s="55" t="n">
        <f aca="false">IF(AND(E1558&gt;0,OR(AND(B1558&gt;=1,B1558&lt;=6),B1558=10)),1,0)</f>
        <v>1</v>
      </c>
      <c r="AC1558" s="55" t="n">
        <f aca="false">IF(AND(E1558&gt;0,B1558=10),1,0)</f>
        <v>0</v>
      </c>
      <c r="AD1558" s="55" t="n">
        <f aca="false">IF(AND(C1557=C1558,AA1557=AA1558-1),AB1557,"")</f>
        <v>1</v>
      </c>
      <c r="AE1558" s="55" t="n">
        <f aca="false">IF(AND(C1557=C1558,AA1557=AA1558-1),AC1557,"")</f>
        <v>0</v>
      </c>
      <c r="AF1558" s="55" t="n">
        <f aca="false">IF(AA1558=1,"",IF(AND(AB1558=1,AD1558&lt;&gt;1),1,0))</f>
        <v>0</v>
      </c>
      <c r="AG1558" s="55" t="n">
        <f aca="false">IF(AA1558=1,"",IF(AND(AC1558=1,AE1558&lt;&gt;1),1,0))</f>
        <v>0</v>
      </c>
      <c r="AH1558" s="60" t="str">
        <f aca="false">IF(AND(E1558&gt;0,AA1558&lt;2,NOT(AND(C1559=C1558,AA1559=AA1558+1))),INDEX(DATAS,AA1558+1),"")</f>
        <v/>
      </c>
      <c r="AI1558" s="60" t="str">
        <f aca="false">IF(AND(AC1558=1,AA1558&lt;2),IF(AND(C1559=C1558,AA1559=AA1558+1),IF(AC1559=1,"",INDEX(DATAS,AA1558+1)),INDEX(DATAS,AA1558+1)),"")</f>
        <v/>
      </c>
    </row>
    <row r="1559" customFormat="false" ht="15" hidden="false" customHeight="false" outlineLevel="0" collapsed="false">
      <c r="A1559" s="60" t="n">
        <v>46309</v>
      </c>
      <c r="B1559" s="0" t="n">
        <v>2</v>
      </c>
      <c r="C1559" s="0" t="n">
        <v>4712</v>
      </c>
      <c r="D1559" s="0" t="n">
        <v>125</v>
      </c>
      <c r="E1559" s="0" t="n">
        <v>2</v>
      </c>
      <c r="F1559" s="55" t="s">
        <v>665</v>
      </c>
      <c r="G1559" s="0" t="n">
        <v>53.9</v>
      </c>
      <c r="H1559" s="0" t="n">
        <v>55</v>
      </c>
      <c r="I1559" s="55" t="s">
        <v>177</v>
      </c>
      <c r="J1559" s="0" t="n">
        <v>125</v>
      </c>
      <c r="K1559" s="0" t="n">
        <v>66</v>
      </c>
      <c r="M1559" s="0" t="n">
        <v>1086.87</v>
      </c>
      <c r="N1559" s="0" t="n">
        <v>33.02</v>
      </c>
      <c r="O1559" s="0" t="n">
        <v>38.44</v>
      </c>
      <c r="P1559" s="0" t="n">
        <v>2.59</v>
      </c>
      <c r="Q1559" s="0" t="n">
        <v>3.55</v>
      </c>
      <c r="R1559" s="0" t="n">
        <v>5153</v>
      </c>
      <c r="S1559" s="0" t="n">
        <v>10609</v>
      </c>
      <c r="T1559" s="0" t="n">
        <v>55.85</v>
      </c>
      <c r="U1559" s="0" t="n">
        <v>1246</v>
      </c>
      <c r="V1559" s="0" t="n">
        <v>1</v>
      </c>
      <c r="W1559" s="60" t="n">
        <v>46251</v>
      </c>
      <c r="X1559" s="55" t="n">
        <f aca="false">IF(I1559="Male",0,1)</f>
        <v>1</v>
      </c>
      <c r="Y1559" s="55" t="n">
        <f aca="false">IF(OR(I1559="DNB",I1559="Dry DNB"),1,0)</f>
        <v>0</v>
      </c>
      <c r="Z1559" s="55" t="n">
        <f aca="false">IF(ISNUMBER(W1559),A1559-W1559,"")</f>
        <v>58</v>
      </c>
      <c r="AA1559" s="55" t="n">
        <f aca="false">MATCH(A1559,DATAS,0)</f>
        <v>1</v>
      </c>
      <c r="AB1559" s="55" t="n">
        <f aca="false">IF(AND(E1559&gt;0,OR(AND(B1559&gt;=1,B1559&lt;=6),B1559=10)),1,0)</f>
        <v>1</v>
      </c>
      <c r="AC1559" s="55" t="n">
        <f aca="false">IF(AND(E1559&gt;0,B1559=10),1,0)</f>
        <v>0</v>
      </c>
      <c r="AD1559" s="0" t="str">
        <f aca="false">IF(AND(C1558=C1559,AA1558=AA1559-1),AB1558,"")</f>
        <v/>
      </c>
      <c r="AE1559" s="0" t="str">
        <f aca="false">IF(AND(C1558=C1559,AA1558=AA1559-1),AC1558,"")</f>
        <v/>
      </c>
      <c r="AF1559" s="0" t="str">
        <f aca="false">IF(AA1559=1,"",IF(AND(AB1559=1,AD1559&lt;&gt;1),1,0))</f>
        <v/>
      </c>
      <c r="AG1559" s="0" t="str">
        <f aca="false">IF(AA1559=1,"",IF(AND(AC1559=1,AE1559&lt;&gt;1),1,0))</f>
        <v/>
      </c>
      <c r="AH1559" s="60" t="str">
        <f aca="false">IF(AND(E1559&gt;0,AA1559&lt;2,NOT(AND(C1560=C1559,AA1560=AA1559+1))),INDEX(DATAS,AA1559+1),"")</f>
        <v/>
      </c>
      <c r="AI1559" s="60" t="str">
        <f aca="false">IF(AND(AC1559=1,AA1559&lt;2),IF(AND(C1560=C1559,AA1560=AA1559+1),IF(AC1560=1,"",INDEX(DATAS,AA1559+1)),INDEX(DATAS,AA1559+1)),"")</f>
        <v/>
      </c>
    </row>
    <row r="1560" customFormat="false" ht="15" hidden="false" customHeight="false" outlineLevel="0" collapsed="false">
      <c r="A1560" s="60" t="n">
        <v>46310</v>
      </c>
      <c r="B1560" s="0" t="n">
        <v>2</v>
      </c>
      <c r="C1560" s="0" t="n">
        <v>4712</v>
      </c>
      <c r="D1560" s="0" t="n">
        <v>126</v>
      </c>
      <c r="E1560" s="0" t="n">
        <v>2</v>
      </c>
      <c r="F1560" s="55" t="s">
        <v>665</v>
      </c>
      <c r="G1560" s="0" t="n">
        <v>58.1</v>
      </c>
      <c r="H1560" s="0" t="n">
        <v>56</v>
      </c>
      <c r="I1560" s="55" t="s">
        <v>177</v>
      </c>
      <c r="J1560" s="0" t="n">
        <v>126</v>
      </c>
      <c r="K1560" s="0" t="n">
        <v>66</v>
      </c>
      <c r="M1560" s="0" t="n">
        <v>1086.87</v>
      </c>
      <c r="N1560" s="0" t="n">
        <v>33.02</v>
      </c>
      <c r="O1560" s="0" t="n">
        <v>38.44</v>
      </c>
      <c r="P1560" s="0" t="n">
        <v>2.59</v>
      </c>
      <c r="Q1560" s="0" t="n">
        <v>3.55</v>
      </c>
      <c r="T1560" s="0" t="n">
        <v>55.85</v>
      </c>
      <c r="U1560" s="0" t="n">
        <v>1247</v>
      </c>
      <c r="V1560" s="0" t="n">
        <v>1</v>
      </c>
      <c r="W1560" s="60" t="n">
        <v>46251</v>
      </c>
      <c r="X1560" s="55" t="n">
        <f aca="false">IF(I1560="Male",0,1)</f>
        <v>1</v>
      </c>
      <c r="Y1560" s="55" t="n">
        <f aca="false">IF(OR(I1560="DNB",I1560="Dry DNB"),1,0)</f>
        <v>0</v>
      </c>
      <c r="Z1560" s="55" t="n">
        <f aca="false">IF(ISNUMBER(W1560),A1560-W1560,"")</f>
        <v>59</v>
      </c>
      <c r="AA1560" s="55" t="n">
        <f aca="false">MATCH(A1560,DATAS,0)</f>
        <v>2</v>
      </c>
      <c r="AB1560" s="55" t="n">
        <f aca="false">IF(AND(E1560&gt;0,OR(AND(B1560&gt;=1,B1560&lt;=6),B1560=10)),1,0)</f>
        <v>1</v>
      </c>
      <c r="AC1560" s="55" t="n">
        <f aca="false">IF(AND(E1560&gt;0,B1560=10),1,0)</f>
        <v>0</v>
      </c>
      <c r="AD1560" s="55" t="n">
        <f aca="false">IF(AND(C1559=C1560,AA1559=AA1560-1),AB1559,"")</f>
        <v>1</v>
      </c>
      <c r="AE1560" s="55" t="n">
        <f aca="false">IF(AND(C1559=C1560,AA1559=AA1560-1),AC1559,"")</f>
        <v>0</v>
      </c>
      <c r="AF1560" s="55" t="n">
        <f aca="false">IF(AA1560=1,"",IF(AND(AB1560=1,AD1560&lt;&gt;1),1,0))</f>
        <v>0</v>
      </c>
      <c r="AG1560" s="55" t="n">
        <f aca="false">IF(AA1560=1,"",IF(AND(AC1560=1,AE1560&lt;&gt;1),1,0))</f>
        <v>0</v>
      </c>
      <c r="AH1560" s="60" t="str">
        <f aca="false">IF(AND(E1560&gt;0,AA1560&lt;2,NOT(AND(C1561=C1560,AA1561=AA1560+1))),INDEX(DATAS,AA1560+1),"")</f>
        <v/>
      </c>
      <c r="AI1560" s="60" t="str">
        <f aca="false">IF(AND(AC1560=1,AA1560&lt;2),IF(AND(C1561=C1560,AA1561=AA1560+1),IF(AC1561=1,"",INDEX(DATAS,AA1560+1)),INDEX(DATAS,AA1560+1)),"")</f>
        <v/>
      </c>
    </row>
    <row r="1561" customFormat="false" ht="15" hidden="false" customHeight="false" outlineLevel="0" collapsed="false">
      <c r="A1561" s="60" t="n">
        <v>46309</v>
      </c>
      <c r="B1561" s="0" t="n">
        <v>2</v>
      </c>
      <c r="C1561" s="0" t="n">
        <v>4713</v>
      </c>
      <c r="D1561" s="0" t="n">
        <v>183</v>
      </c>
      <c r="E1561" s="0" t="n">
        <v>2</v>
      </c>
      <c r="F1561" s="55" t="s">
        <v>665</v>
      </c>
      <c r="G1561" s="0" t="n">
        <v>54</v>
      </c>
      <c r="H1561" s="0" t="n">
        <v>55</v>
      </c>
      <c r="I1561" s="55" t="s">
        <v>157</v>
      </c>
      <c r="J1561" s="0" t="n">
        <v>134</v>
      </c>
      <c r="K1561" s="0" t="n">
        <v>64</v>
      </c>
      <c r="L1561" s="0" t="n">
        <v>49</v>
      </c>
      <c r="M1561" s="0" t="n">
        <v>999.8</v>
      </c>
      <c r="N1561" s="0" t="n">
        <v>78.74</v>
      </c>
      <c r="O1561" s="0" t="n">
        <v>41.63</v>
      </c>
      <c r="P1561" s="0" t="n">
        <v>3</v>
      </c>
      <c r="Q1561" s="0" t="n">
        <v>3.44</v>
      </c>
      <c r="R1561" s="0" t="n">
        <v>6009</v>
      </c>
      <c r="S1561" s="0" t="n">
        <v>12254</v>
      </c>
      <c r="T1561" s="0" t="n">
        <v>63.6</v>
      </c>
      <c r="U1561" s="0" t="n">
        <v>1246</v>
      </c>
      <c r="V1561" s="0" t="n">
        <v>3</v>
      </c>
      <c r="W1561" s="60" t="n">
        <v>46261</v>
      </c>
      <c r="X1561" s="55" t="n">
        <f aca="false">IF(I1561="Male",0,1)</f>
        <v>1</v>
      </c>
      <c r="Y1561" s="55" t="n">
        <f aca="false">IF(OR(I1561="DNB",I1561="Dry DNB"),1,0)</f>
        <v>0</v>
      </c>
      <c r="Z1561" s="55" t="n">
        <f aca="false">IF(ISNUMBER(W1561),A1561-W1561,"")</f>
        <v>48</v>
      </c>
      <c r="AA1561" s="55" t="n">
        <f aca="false">MATCH(A1561,DATAS,0)</f>
        <v>1</v>
      </c>
      <c r="AB1561" s="55" t="n">
        <f aca="false">IF(AND(E1561&gt;0,OR(AND(B1561&gt;=1,B1561&lt;=6),B1561=10)),1,0)</f>
        <v>1</v>
      </c>
      <c r="AC1561" s="55" t="n">
        <f aca="false">IF(AND(E1561&gt;0,B1561=10),1,0)</f>
        <v>0</v>
      </c>
      <c r="AD1561" s="0" t="str">
        <f aca="false">IF(AND(C1560=C1561,AA1560=AA1561-1),AB1560,"")</f>
        <v/>
      </c>
      <c r="AE1561" s="0" t="str">
        <f aca="false">IF(AND(C1560=C1561,AA1560=AA1561-1),AC1560,"")</f>
        <v/>
      </c>
      <c r="AF1561" s="0" t="str">
        <f aca="false">IF(AA1561=1,"",IF(AND(AB1561=1,AD1561&lt;&gt;1),1,0))</f>
        <v/>
      </c>
      <c r="AG1561" s="0" t="str">
        <f aca="false">IF(AA1561=1,"",IF(AND(AC1561=1,AE1561&lt;&gt;1),1,0))</f>
        <v/>
      </c>
      <c r="AH1561" s="60" t="str">
        <f aca="false">IF(AND(E1561&gt;0,AA1561&lt;2,NOT(AND(C1562=C1561,AA1562=AA1561+1))),INDEX(DATAS,AA1561+1),"")</f>
        <v/>
      </c>
      <c r="AI1561" s="60" t="str">
        <f aca="false">IF(AND(AC1561=1,AA1561&lt;2),IF(AND(C1562=C1561,AA1562=AA1561+1),IF(AC1562=1,"",INDEX(DATAS,AA1561+1)),INDEX(DATAS,AA1561+1)),"")</f>
        <v/>
      </c>
    </row>
    <row r="1562" customFormat="false" ht="15" hidden="false" customHeight="false" outlineLevel="0" collapsed="false">
      <c r="A1562" s="60" t="n">
        <v>46310</v>
      </c>
      <c r="B1562" s="0" t="n">
        <v>2</v>
      </c>
      <c r="C1562" s="0" t="n">
        <v>4713</v>
      </c>
      <c r="D1562" s="0" t="n">
        <v>184</v>
      </c>
      <c r="E1562" s="0" t="n">
        <v>2</v>
      </c>
      <c r="F1562" s="55" t="s">
        <v>665</v>
      </c>
      <c r="G1562" s="0" t="n">
        <v>62.4</v>
      </c>
      <c r="H1562" s="0" t="n">
        <v>56</v>
      </c>
      <c r="I1562" s="55" t="s">
        <v>157</v>
      </c>
      <c r="J1562" s="0" t="n">
        <v>134</v>
      </c>
      <c r="K1562" s="0" t="n">
        <v>64</v>
      </c>
      <c r="L1562" s="0" t="n">
        <v>50</v>
      </c>
      <c r="M1562" s="0" t="n">
        <v>999.8</v>
      </c>
      <c r="N1562" s="0" t="n">
        <v>78.74</v>
      </c>
      <c r="O1562" s="0" t="n">
        <v>41.63</v>
      </c>
      <c r="P1562" s="0" t="n">
        <v>3</v>
      </c>
      <c r="Q1562" s="0" t="n">
        <v>3.44</v>
      </c>
      <c r="T1562" s="0" t="n">
        <v>63.6</v>
      </c>
      <c r="U1562" s="0" t="n">
        <v>1247</v>
      </c>
      <c r="V1562" s="0" t="n">
        <v>3</v>
      </c>
      <c r="W1562" s="60" t="n">
        <v>46261</v>
      </c>
      <c r="X1562" s="55" t="n">
        <f aca="false">IF(I1562="Male",0,1)</f>
        <v>1</v>
      </c>
      <c r="Y1562" s="55" t="n">
        <f aca="false">IF(OR(I1562="DNB",I1562="Dry DNB"),1,0)</f>
        <v>0</v>
      </c>
      <c r="Z1562" s="55" t="n">
        <f aca="false">IF(ISNUMBER(W1562),A1562-W1562,"")</f>
        <v>49</v>
      </c>
      <c r="AA1562" s="55" t="n">
        <f aca="false">MATCH(A1562,DATAS,0)</f>
        <v>2</v>
      </c>
      <c r="AB1562" s="55" t="n">
        <f aca="false">IF(AND(E1562&gt;0,OR(AND(B1562&gt;=1,B1562&lt;=6),B1562=10)),1,0)</f>
        <v>1</v>
      </c>
      <c r="AC1562" s="55" t="n">
        <f aca="false">IF(AND(E1562&gt;0,B1562=10),1,0)</f>
        <v>0</v>
      </c>
      <c r="AD1562" s="55" t="n">
        <f aca="false">IF(AND(C1561=C1562,AA1561=AA1562-1),AB1561,"")</f>
        <v>1</v>
      </c>
      <c r="AE1562" s="55" t="n">
        <f aca="false">IF(AND(C1561=C1562,AA1561=AA1562-1),AC1561,"")</f>
        <v>0</v>
      </c>
      <c r="AF1562" s="55" t="n">
        <f aca="false">IF(AA1562=1,"",IF(AND(AB1562=1,AD1562&lt;&gt;1),1,0))</f>
        <v>0</v>
      </c>
      <c r="AG1562" s="55" t="n">
        <f aca="false">IF(AA1562=1,"",IF(AND(AC1562=1,AE1562&lt;&gt;1),1,0))</f>
        <v>0</v>
      </c>
      <c r="AH1562" s="60" t="str">
        <f aca="false">IF(AND(E1562&gt;0,AA1562&lt;2,NOT(AND(C1563=C1562,AA1563=AA1562+1))),INDEX(DATAS,AA1562+1),"")</f>
        <v/>
      </c>
      <c r="AI1562" s="60" t="str">
        <f aca="false">IF(AND(AC1562=1,AA1562&lt;2),IF(AND(C1563=C1562,AA1563=AA1562+1),IF(AC1563=1,"",INDEX(DATAS,AA1562+1)),INDEX(DATAS,AA1562+1)),"")</f>
        <v/>
      </c>
    </row>
    <row r="1563" customFormat="false" ht="15" hidden="false" customHeight="false" outlineLevel="0" collapsed="false">
      <c r="A1563" s="60" t="n">
        <v>46309</v>
      </c>
      <c r="B1563" s="0" t="n">
        <v>7</v>
      </c>
      <c r="C1563" s="0" t="n">
        <v>4714</v>
      </c>
      <c r="D1563" s="0" t="n">
        <v>45</v>
      </c>
      <c r="E1563" s="0" t="n">
        <v>2</v>
      </c>
      <c r="F1563" s="55" t="s">
        <v>665</v>
      </c>
      <c r="I1563" s="55" t="s">
        <v>495</v>
      </c>
      <c r="J1563" s="0" t="n">
        <v>45</v>
      </c>
      <c r="K1563" s="0" t="n">
        <v>81</v>
      </c>
      <c r="M1563" s="0" t="n">
        <v>780.59</v>
      </c>
      <c r="N1563" s="0" t="n">
        <v>60.99</v>
      </c>
      <c r="O1563" s="0" t="n">
        <v>33.62</v>
      </c>
      <c r="P1563" s="0" t="n">
        <v>2.67</v>
      </c>
      <c r="Q1563" s="0" t="n">
        <v>3.65</v>
      </c>
      <c r="R1563" s="0" t="n">
        <v>749</v>
      </c>
      <c r="S1563" s="0" t="n">
        <v>1506</v>
      </c>
      <c r="U1563" s="0" t="n">
        <v>1246</v>
      </c>
      <c r="V1563" s="0" t="n">
        <v>3</v>
      </c>
      <c r="W1563" s="60" t="n">
        <v>46303</v>
      </c>
      <c r="X1563" s="55" t="n">
        <f aca="false">IF(I1563="Male",0,1)</f>
        <v>1</v>
      </c>
      <c r="Y1563" s="55" t="n">
        <f aca="false">IF(OR(I1563="DNB",I1563="Dry DNB"),1,0)</f>
        <v>0</v>
      </c>
      <c r="Z1563" s="55" t="n">
        <f aca="false">IF(ISNUMBER(W1563),A1563-W1563,"")</f>
        <v>6</v>
      </c>
      <c r="AA1563" s="55" t="n">
        <f aca="false">MATCH(A1563,DATAS,0)</f>
        <v>1</v>
      </c>
      <c r="AB1563" s="55" t="n">
        <f aca="false">IF(AND(E1563&gt;0,OR(AND(B1563&gt;=1,B1563&lt;=6),B1563=10)),1,0)</f>
        <v>0</v>
      </c>
      <c r="AC1563" s="55" t="n">
        <f aca="false">IF(AND(E1563&gt;0,B1563=10),1,0)</f>
        <v>0</v>
      </c>
      <c r="AD1563" s="0" t="str">
        <f aca="false">IF(AND(C1562=C1563,AA1562=AA1563-1),AB1562,"")</f>
        <v/>
      </c>
      <c r="AE1563" s="0" t="str">
        <f aca="false">IF(AND(C1562=C1563,AA1562=AA1563-1),AC1562,"")</f>
        <v/>
      </c>
      <c r="AF1563" s="0" t="str">
        <f aca="false">IF(AA1563=1,"",IF(AND(AB1563=1,AD1563&lt;&gt;1),1,0))</f>
        <v/>
      </c>
      <c r="AG1563" s="0" t="str">
        <f aca="false">IF(AA1563=1,"",IF(AND(AC1563=1,AE1563&lt;&gt;1),1,0))</f>
        <v/>
      </c>
      <c r="AH1563" s="60" t="str">
        <f aca="false">IF(AND(E1563&gt;0,AA1563&lt;2,NOT(AND(C1564=C1563,AA1564=AA1563+1))),INDEX(DATAS,AA1563+1),"")</f>
        <v/>
      </c>
      <c r="AI1563" s="60" t="str">
        <f aca="false">IF(AND(AC1563=1,AA1563&lt;2),IF(AND(C1564=C1563,AA1564=AA1563+1),IF(AC1564=1,"",INDEX(DATAS,AA1563+1)),INDEX(DATAS,AA1563+1)),"")</f>
        <v/>
      </c>
    </row>
    <row r="1564" customFormat="false" ht="15" hidden="false" customHeight="false" outlineLevel="0" collapsed="false">
      <c r="A1564" s="60" t="n">
        <v>46310</v>
      </c>
      <c r="B1564" s="0" t="n">
        <v>7</v>
      </c>
      <c r="C1564" s="0" t="n">
        <v>4714</v>
      </c>
      <c r="D1564" s="0" t="n">
        <v>45</v>
      </c>
      <c r="E1564" s="0" t="n">
        <v>2</v>
      </c>
      <c r="F1564" s="55" t="s">
        <v>665</v>
      </c>
      <c r="I1564" s="55" t="s">
        <v>495</v>
      </c>
      <c r="J1564" s="0" t="n">
        <v>45</v>
      </c>
      <c r="K1564" s="0" t="n">
        <v>81</v>
      </c>
      <c r="M1564" s="0" t="n">
        <v>780.59</v>
      </c>
      <c r="N1564" s="0" t="n">
        <v>60.99</v>
      </c>
      <c r="O1564" s="0" t="n">
        <v>33.62</v>
      </c>
      <c r="P1564" s="0" t="n">
        <v>2.67</v>
      </c>
      <c r="Q1564" s="0" t="n">
        <v>3.65</v>
      </c>
      <c r="U1564" s="0" t="n">
        <v>1247</v>
      </c>
      <c r="V1564" s="0" t="n">
        <v>3</v>
      </c>
      <c r="W1564" s="60" t="n">
        <v>46303</v>
      </c>
      <c r="X1564" s="55" t="n">
        <f aca="false">IF(I1564="Male",0,1)</f>
        <v>1</v>
      </c>
      <c r="Y1564" s="55" t="n">
        <f aca="false">IF(OR(I1564="DNB",I1564="Dry DNB"),1,0)</f>
        <v>0</v>
      </c>
      <c r="Z1564" s="55" t="n">
        <f aca="false">IF(ISNUMBER(W1564),A1564-W1564,"")</f>
        <v>7</v>
      </c>
      <c r="AA1564" s="55" t="n">
        <f aca="false">MATCH(A1564,DATAS,0)</f>
        <v>2</v>
      </c>
      <c r="AB1564" s="55" t="n">
        <f aca="false">IF(AND(E1564&gt;0,OR(AND(B1564&gt;=1,B1564&lt;=6),B1564=10)),1,0)</f>
        <v>0</v>
      </c>
      <c r="AC1564" s="55" t="n">
        <f aca="false">IF(AND(E1564&gt;0,B1564=10),1,0)</f>
        <v>0</v>
      </c>
      <c r="AD1564" s="55" t="n">
        <f aca="false">IF(AND(C1563=C1564,AA1563=AA1564-1),AB1563,"")</f>
        <v>0</v>
      </c>
      <c r="AE1564" s="55" t="n">
        <f aca="false">IF(AND(C1563=C1564,AA1563=AA1564-1),AC1563,"")</f>
        <v>0</v>
      </c>
      <c r="AF1564" s="55" t="n">
        <f aca="false">IF(AA1564=1,"",IF(AND(AB1564=1,AD1564&lt;&gt;1),1,0))</f>
        <v>0</v>
      </c>
      <c r="AG1564" s="55" t="n">
        <f aca="false">IF(AA1564=1,"",IF(AND(AC1564=1,AE1564&lt;&gt;1),1,0))</f>
        <v>0</v>
      </c>
      <c r="AH1564" s="60" t="str">
        <f aca="false">IF(AND(E1564&gt;0,AA1564&lt;2,NOT(AND(C1565=C1564,AA1565=AA1564+1))),INDEX(DATAS,AA1564+1),"")</f>
        <v/>
      </c>
      <c r="AI1564" s="60" t="str">
        <f aca="false">IF(AND(AC1564=1,AA1564&lt;2),IF(AND(C1565=C1564,AA1565=AA1564+1),IF(AC1565=1,"",INDEX(DATAS,AA1564+1)),INDEX(DATAS,AA1564+1)),"")</f>
        <v/>
      </c>
    </row>
    <row r="1565" customFormat="false" ht="15" hidden="false" customHeight="false" outlineLevel="0" collapsed="false">
      <c r="A1565" s="60" t="n">
        <v>46309</v>
      </c>
      <c r="B1565" s="0" t="n">
        <v>3</v>
      </c>
      <c r="C1565" s="0" t="n">
        <v>4715</v>
      </c>
      <c r="D1565" s="0" t="n">
        <v>121</v>
      </c>
      <c r="E1565" s="0" t="n">
        <v>2</v>
      </c>
      <c r="F1565" s="55" t="s">
        <v>666</v>
      </c>
      <c r="G1565" s="0" t="n">
        <v>53.2</v>
      </c>
      <c r="H1565" s="0" t="n">
        <v>54</v>
      </c>
      <c r="I1565" s="55" t="s">
        <v>187</v>
      </c>
      <c r="J1565" s="0" t="n">
        <v>121</v>
      </c>
      <c r="K1565" s="0" t="n">
        <v>93</v>
      </c>
      <c r="M1565" s="0" t="n">
        <v>666.62</v>
      </c>
      <c r="N1565" s="0" t="n">
        <v>30.73</v>
      </c>
      <c r="O1565" s="0" t="n">
        <v>28.9</v>
      </c>
      <c r="P1565" s="0" t="n">
        <v>3.54</v>
      </c>
      <c r="Q1565" s="0" t="n">
        <v>3.18</v>
      </c>
      <c r="R1565" s="0" t="n">
        <v>5256</v>
      </c>
      <c r="S1565" s="0" t="n">
        <v>10716</v>
      </c>
      <c r="T1565" s="0" t="n">
        <v>57</v>
      </c>
      <c r="U1565" s="0" t="n">
        <v>1245</v>
      </c>
      <c r="V1565" s="0" t="n">
        <v>1</v>
      </c>
      <c r="W1565" s="60" t="n">
        <v>46282</v>
      </c>
      <c r="X1565" s="55" t="n">
        <f aca="false">IF(I1565="Male",0,1)</f>
        <v>1</v>
      </c>
      <c r="Y1565" s="55" t="n">
        <f aca="false">IF(OR(I1565="DNB",I1565="Dry DNB"),1,0)</f>
        <v>0</v>
      </c>
      <c r="Z1565" s="55" t="n">
        <f aca="false">IF(ISNUMBER(W1565),A1565-W1565,"")</f>
        <v>27</v>
      </c>
      <c r="AA1565" s="55" t="n">
        <f aca="false">MATCH(A1565,DATAS,0)</f>
        <v>1</v>
      </c>
      <c r="AB1565" s="55" t="n">
        <f aca="false">IF(AND(E1565&gt;0,OR(AND(B1565&gt;=1,B1565&lt;=6),B1565=10)),1,0)</f>
        <v>1</v>
      </c>
      <c r="AC1565" s="55" t="n">
        <f aca="false">IF(AND(E1565&gt;0,B1565=10),1,0)</f>
        <v>0</v>
      </c>
      <c r="AD1565" s="0" t="str">
        <f aca="false">IF(AND(C1564=C1565,AA1564=AA1565-1),AB1564,"")</f>
        <v/>
      </c>
      <c r="AE1565" s="0" t="str">
        <f aca="false">IF(AND(C1564=C1565,AA1564=AA1565-1),AC1564,"")</f>
        <v/>
      </c>
      <c r="AF1565" s="0" t="str">
        <f aca="false">IF(AA1565=1,"",IF(AND(AB1565=1,AD1565&lt;&gt;1),1,0))</f>
        <v/>
      </c>
      <c r="AG1565" s="0" t="str">
        <f aca="false">IF(AA1565=1,"",IF(AND(AC1565=1,AE1565&lt;&gt;1),1,0))</f>
        <v/>
      </c>
      <c r="AH1565" s="60" t="str">
        <f aca="false">IF(AND(E1565&gt;0,AA1565&lt;2,NOT(AND(C1566=C1565,AA1566=AA1565+1))),INDEX(DATAS,AA1565+1),"")</f>
        <v/>
      </c>
      <c r="AI1565" s="60" t="str">
        <f aca="false">IF(AND(AC1565=1,AA1565&lt;2),IF(AND(C1566=C1565,AA1566=AA1565+1),IF(AC1566=1,"",INDEX(DATAS,AA1565+1)),INDEX(DATAS,AA1565+1)),"")</f>
        <v/>
      </c>
    </row>
    <row r="1566" customFormat="false" ht="15" hidden="false" customHeight="false" outlineLevel="0" collapsed="false">
      <c r="A1566" s="60" t="n">
        <v>46310</v>
      </c>
      <c r="B1566" s="0" t="n">
        <v>3</v>
      </c>
      <c r="C1566" s="0" t="n">
        <v>4715</v>
      </c>
      <c r="D1566" s="0" t="n">
        <v>122</v>
      </c>
      <c r="E1566" s="0" t="n">
        <v>2</v>
      </c>
      <c r="F1566" s="55" t="s">
        <v>666</v>
      </c>
      <c r="G1566" s="0" t="n">
        <v>56.2</v>
      </c>
      <c r="H1566" s="0" t="n">
        <v>54</v>
      </c>
      <c r="I1566" s="55" t="s">
        <v>187</v>
      </c>
      <c r="J1566" s="0" t="n">
        <v>122</v>
      </c>
      <c r="K1566" s="0" t="n">
        <v>93</v>
      </c>
      <c r="M1566" s="0" t="n">
        <v>666.62</v>
      </c>
      <c r="N1566" s="0" t="n">
        <v>30.73</v>
      </c>
      <c r="O1566" s="0" t="n">
        <v>28.9</v>
      </c>
      <c r="P1566" s="0" t="n">
        <v>3.54</v>
      </c>
      <c r="Q1566" s="0" t="n">
        <v>3.18</v>
      </c>
      <c r="T1566" s="0" t="n">
        <v>57</v>
      </c>
      <c r="U1566" s="0" t="n">
        <v>1246</v>
      </c>
      <c r="V1566" s="0" t="n">
        <v>1</v>
      </c>
      <c r="W1566" s="60" t="n">
        <v>46282</v>
      </c>
      <c r="X1566" s="55" t="n">
        <f aca="false">IF(I1566="Male",0,1)</f>
        <v>1</v>
      </c>
      <c r="Y1566" s="55" t="n">
        <f aca="false">IF(OR(I1566="DNB",I1566="Dry DNB"),1,0)</f>
        <v>0</v>
      </c>
      <c r="Z1566" s="55" t="n">
        <f aca="false">IF(ISNUMBER(W1566),A1566-W1566,"")</f>
        <v>28</v>
      </c>
      <c r="AA1566" s="55" t="n">
        <f aca="false">MATCH(A1566,DATAS,0)</f>
        <v>2</v>
      </c>
      <c r="AB1566" s="55" t="n">
        <f aca="false">IF(AND(E1566&gt;0,OR(AND(B1566&gt;=1,B1566&lt;=6),B1566=10)),1,0)</f>
        <v>1</v>
      </c>
      <c r="AC1566" s="55" t="n">
        <f aca="false">IF(AND(E1566&gt;0,B1566=10),1,0)</f>
        <v>0</v>
      </c>
      <c r="AD1566" s="55" t="n">
        <f aca="false">IF(AND(C1565=C1566,AA1565=AA1566-1),AB1565,"")</f>
        <v>1</v>
      </c>
      <c r="AE1566" s="55" t="n">
        <f aca="false">IF(AND(C1565=C1566,AA1565=AA1566-1),AC1565,"")</f>
        <v>0</v>
      </c>
      <c r="AF1566" s="55" t="n">
        <f aca="false">IF(AA1566=1,"",IF(AND(AB1566=1,AD1566&lt;&gt;1),1,0))</f>
        <v>0</v>
      </c>
      <c r="AG1566" s="55" t="n">
        <f aca="false">IF(AA1566=1,"",IF(AND(AC1566=1,AE1566&lt;&gt;1),1,0))</f>
        <v>0</v>
      </c>
      <c r="AH1566" s="60" t="str">
        <f aca="false">IF(AND(E1566&gt;0,AA1566&lt;2,NOT(AND(C1567=C1566,AA1567=AA1566+1))),INDEX(DATAS,AA1566+1),"")</f>
        <v/>
      </c>
      <c r="AI1566" s="60" t="str">
        <f aca="false">IF(AND(AC1566=1,AA1566&lt;2),IF(AND(C1567=C1566,AA1567=AA1566+1),IF(AC1567=1,"",INDEX(DATAS,AA1566+1)),INDEX(DATAS,AA1566+1)),"")</f>
        <v/>
      </c>
    </row>
    <row r="1567" customFormat="false" ht="15" hidden="false" customHeight="false" outlineLevel="0" collapsed="false">
      <c r="A1567" s="60" t="n">
        <v>46309</v>
      </c>
      <c r="B1567" s="0" t="n">
        <v>6</v>
      </c>
      <c r="C1567" s="0" t="n">
        <v>4716</v>
      </c>
      <c r="D1567" s="0" t="n">
        <v>311</v>
      </c>
      <c r="E1567" s="0" t="n">
        <v>2</v>
      </c>
      <c r="F1567" s="55" t="s">
        <v>667</v>
      </c>
      <c r="G1567" s="0" t="n">
        <v>30.7</v>
      </c>
      <c r="H1567" s="0" t="n">
        <v>28</v>
      </c>
      <c r="I1567" s="55" t="s">
        <v>157</v>
      </c>
      <c r="J1567" s="0" t="n">
        <v>136</v>
      </c>
      <c r="K1567" s="0" t="n">
        <v>66</v>
      </c>
      <c r="L1567" s="0" t="n">
        <v>175</v>
      </c>
      <c r="M1567" s="0" t="n">
        <v>719.88</v>
      </c>
      <c r="N1567" s="0" t="n">
        <v>61.48</v>
      </c>
      <c r="O1567" s="0" t="n">
        <v>34.36</v>
      </c>
      <c r="P1567" s="0" t="n">
        <v>4.38</v>
      </c>
      <c r="Q1567" s="0" t="n">
        <v>3.98</v>
      </c>
      <c r="R1567" s="0" t="n">
        <v>6250</v>
      </c>
      <c r="S1567" s="0" t="n">
        <v>11859</v>
      </c>
      <c r="T1567" s="0" t="n">
        <v>66.75</v>
      </c>
      <c r="U1567" s="0" t="n">
        <v>1244</v>
      </c>
      <c r="V1567" s="0" t="n">
        <v>3</v>
      </c>
      <c r="W1567" s="60" t="n">
        <v>46135</v>
      </c>
      <c r="X1567" s="55" t="n">
        <f aca="false">IF(I1567="Male",0,1)</f>
        <v>1</v>
      </c>
      <c r="Y1567" s="55" t="n">
        <f aca="false">IF(OR(I1567="DNB",I1567="Dry DNB"),1,0)</f>
        <v>0</v>
      </c>
      <c r="Z1567" s="55" t="n">
        <f aca="false">IF(ISNUMBER(W1567),A1567-W1567,"")</f>
        <v>174</v>
      </c>
      <c r="AA1567" s="55" t="n">
        <f aca="false">MATCH(A1567,DATAS,0)</f>
        <v>1</v>
      </c>
      <c r="AB1567" s="55" t="n">
        <f aca="false">IF(AND(E1567&gt;0,OR(AND(B1567&gt;=1,B1567&lt;=6),B1567=10)),1,0)</f>
        <v>1</v>
      </c>
      <c r="AC1567" s="55" t="n">
        <f aca="false">IF(AND(E1567&gt;0,B1567=10),1,0)</f>
        <v>0</v>
      </c>
      <c r="AD1567" s="0" t="str">
        <f aca="false">IF(AND(C1566=C1567,AA1566=AA1567-1),AB1566,"")</f>
        <v/>
      </c>
      <c r="AE1567" s="0" t="str">
        <f aca="false">IF(AND(C1566=C1567,AA1566=AA1567-1),AC1566,"")</f>
        <v/>
      </c>
      <c r="AF1567" s="0" t="str">
        <f aca="false">IF(AA1567=1,"",IF(AND(AB1567=1,AD1567&lt;&gt;1),1,0))</f>
        <v/>
      </c>
      <c r="AG1567" s="0" t="str">
        <f aca="false">IF(AA1567=1,"",IF(AND(AC1567=1,AE1567&lt;&gt;1),1,0))</f>
        <v/>
      </c>
      <c r="AH1567" s="60" t="str">
        <f aca="false">IF(AND(E1567&gt;0,AA1567&lt;2,NOT(AND(C1568=C1567,AA1568=AA1567+1))),INDEX(DATAS,AA1567+1),"")</f>
        <v/>
      </c>
      <c r="AI1567" s="60" t="str">
        <f aca="false">IF(AND(AC1567=1,AA1567&lt;2),IF(AND(C1568=C1567,AA1568=AA1567+1),IF(AC1568=1,"",INDEX(DATAS,AA1567+1)),INDEX(DATAS,AA1567+1)),"")</f>
        <v/>
      </c>
    </row>
    <row r="1568" customFormat="false" ht="15" hidden="false" customHeight="false" outlineLevel="0" collapsed="false">
      <c r="A1568" s="60" t="n">
        <v>46310</v>
      </c>
      <c r="B1568" s="0" t="n">
        <v>6</v>
      </c>
      <c r="C1568" s="0" t="n">
        <v>4716</v>
      </c>
      <c r="D1568" s="0" t="n">
        <v>312</v>
      </c>
      <c r="E1568" s="0" t="n">
        <v>2</v>
      </c>
      <c r="F1568" s="55" t="s">
        <v>667</v>
      </c>
      <c r="G1568" s="0" t="n">
        <v>33.2</v>
      </c>
      <c r="H1568" s="0" t="n">
        <v>29</v>
      </c>
      <c r="I1568" s="55" t="s">
        <v>157</v>
      </c>
      <c r="J1568" s="0" t="n">
        <v>136</v>
      </c>
      <c r="K1568" s="0" t="n">
        <v>66</v>
      </c>
      <c r="L1568" s="0" t="n">
        <v>176</v>
      </c>
      <c r="M1568" s="0" t="n">
        <v>719.88</v>
      </c>
      <c r="N1568" s="0" t="n">
        <v>61.48</v>
      </c>
      <c r="O1568" s="0" t="n">
        <v>34.36</v>
      </c>
      <c r="P1568" s="0" t="n">
        <v>4.38</v>
      </c>
      <c r="Q1568" s="0" t="n">
        <v>3.98</v>
      </c>
      <c r="T1568" s="0" t="n">
        <v>66.75</v>
      </c>
      <c r="U1568" s="0" t="n">
        <v>1245</v>
      </c>
      <c r="V1568" s="0" t="n">
        <v>3</v>
      </c>
      <c r="W1568" s="60" t="n">
        <v>46135</v>
      </c>
      <c r="X1568" s="55" t="n">
        <f aca="false">IF(I1568="Male",0,1)</f>
        <v>1</v>
      </c>
      <c r="Y1568" s="55" t="n">
        <f aca="false">IF(OR(I1568="DNB",I1568="Dry DNB"),1,0)</f>
        <v>0</v>
      </c>
      <c r="Z1568" s="55" t="n">
        <f aca="false">IF(ISNUMBER(W1568),A1568-W1568,"")</f>
        <v>175</v>
      </c>
      <c r="AA1568" s="55" t="n">
        <f aca="false">MATCH(A1568,DATAS,0)</f>
        <v>2</v>
      </c>
      <c r="AB1568" s="55" t="n">
        <f aca="false">IF(AND(E1568&gt;0,OR(AND(B1568&gt;=1,B1568&lt;=6),B1568=10)),1,0)</f>
        <v>1</v>
      </c>
      <c r="AC1568" s="55" t="n">
        <f aca="false">IF(AND(E1568&gt;0,B1568=10),1,0)</f>
        <v>0</v>
      </c>
      <c r="AD1568" s="55" t="n">
        <f aca="false">IF(AND(C1567=C1568,AA1567=AA1568-1),AB1567,"")</f>
        <v>1</v>
      </c>
      <c r="AE1568" s="55" t="n">
        <f aca="false">IF(AND(C1567=C1568,AA1567=AA1568-1),AC1567,"")</f>
        <v>0</v>
      </c>
      <c r="AF1568" s="55" t="n">
        <f aca="false">IF(AA1568=1,"",IF(AND(AB1568=1,AD1568&lt;&gt;1),1,0))</f>
        <v>0</v>
      </c>
      <c r="AG1568" s="55" t="n">
        <f aca="false">IF(AA1568=1,"",IF(AND(AC1568=1,AE1568&lt;&gt;1),1,0))</f>
        <v>0</v>
      </c>
      <c r="AH1568" s="60" t="str">
        <f aca="false">IF(AND(E1568&gt;0,AA1568&lt;2,NOT(AND(C1569=C1568,AA1569=AA1568+1))),INDEX(DATAS,AA1568+1),"")</f>
        <v/>
      </c>
      <c r="AI1568" s="60" t="str">
        <f aca="false">IF(AND(AC1568=1,AA1568&lt;2),IF(AND(C1569=C1568,AA1569=AA1568+1),IF(AC1569=1,"",INDEX(DATAS,AA1568+1)),INDEX(DATAS,AA1568+1)),"")</f>
        <v/>
      </c>
    </row>
    <row r="1569" customFormat="false" ht="15" hidden="false" customHeight="false" outlineLevel="0" collapsed="false">
      <c r="A1569" s="60" t="n">
        <v>46309</v>
      </c>
      <c r="B1569" s="0" t="n">
        <v>10</v>
      </c>
      <c r="C1569" s="0" t="n">
        <v>4717</v>
      </c>
      <c r="D1569" s="0" t="n">
        <v>154</v>
      </c>
      <c r="E1569" s="0" t="n">
        <v>2</v>
      </c>
      <c r="F1569" s="55" t="s">
        <v>668</v>
      </c>
      <c r="H1569" s="0" t="n">
        <v>26</v>
      </c>
      <c r="I1569" s="55" t="s">
        <v>157</v>
      </c>
      <c r="J1569" s="0" t="n">
        <v>98</v>
      </c>
      <c r="K1569" s="0" t="n">
        <v>63</v>
      </c>
      <c r="L1569" s="0" t="n">
        <v>56</v>
      </c>
      <c r="M1569" s="0" t="n">
        <v>111.94</v>
      </c>
      <c r="N1569" s="0" t="n">
        <v>49.76</v>
      </c>
      <c r="O1569" s="0" t="n">
        <v>13.34</v>
      </c>
      <c r="P1569" s="0" t="n">
        <v>3.53</v>
      </c>
      <c r="Q1569" s="0" t="n">
        <v>3.14</v>
      </c>
      <c r="R1569" s="0" t="n">
        <v>4951</v>
      </c>
      <c r="S1569" s="0" t="n">
        <v>9759</v>
      </c>
      <c r="T1569" s="0" t="n">
        <v>52.9</v>
      </c>
      <c r="U1569" s="0" t="n">
        <v>1243</v>
      </c>
      <c r="V1569" s="0" t="n">
        <v>2</v>
      </c>
      <c r="W1569" s="60" t="n">
        <v>46254</v>
      </c>
      <c r="X1569" s="55" t="n">
        <f aca="false">IF(I1569="Male",0,1)</f>
        <v>1</v>
      </c>
      <c r="Y1569" s="55" t="n">
        <f aca="false">IF(OR(I1569="DNB",I1569="Dry DNB"),1,0)</f>
        <v>0</v>
      </c>
      <c r="Z1569" s="55" t="n">
        <f aca="false">IF(ISNUMBER(W1569),A1569-W1569,"")</f>
        <v>55</v>
      </c>
      <c r="AA1569" s="55" t="n">
        <f aca="false">MATCH(A1569,DATAS,0)</f>
        <v>1</v>
      </c>
      <c r="AB1569" s="55" t="n">
        <f aca="false">IF(AND(E1569&gt;0,OR(AND(B1569&gt;=1,B1569&lt;=6),B1569=10)),1,0)</f>
        <v>1</v>
      </c>
      <c r="AC1569" s="55" t="n">
        <f aca="false">IF(AND(E1569&gt;0,B1569=10),1,0)</f>
        <v>1</v>
      </c>
      <c r="AD1569" s="0" t="str">
        <f aca="false">IF(AND(C1568=C1569,AA1568=AA1569-1),AB1568,"")</f>
        <v/>
      </c>
      <c r="AE1569" s="0" t="str">
        <f aca="false">IF(AND(C1568=C1569,AA1568=AA1569-1),AC1568,"")</f>
        <v/>
      </c>
      <c r="AF1569" s="0" t="str">
        <f aca="false">IF(AA1569=1,"",IF(AND(AB1569=1,AD1569&lt;&gt;1),1,0))</f>
        <v/>
      </c>
      <c r="AG1569" s="0" t="str">
        <f aca="false">IF(AA1569=1,"",IF(AND(AC1569=1,AE1569&lt;&gt;1),1,0))</f>
        <v/>
      </c>
      <c r="AH1569" s="60" t="str">
        <f aca="false">IF(AND(E1569&gt;0,AA1569&lt;2,NOT(AND(C1570=C1569,AA1570=AA1569+1))),INDEX(DATAS,AA1569+1),"")</f>
        <v/>
      </c>
      <c r="AI1569" s="60" t="str">
        <f aca="false">IF(AND(AC1569=1,AA1569&lt;2),IF(AND(C1570=C1569,AA1570=AA1569+1),IF(AC1570=1,"",INDEX(DATAS,AA1569+1)),INDEX(DATAS,AA1569+1)),"")</f>
        <v/>
      </c>
    </row>
    <row r="1570" customFormat="false" ht="15" hidden="false" customHeight="false" outlineLevel="0" collapsed="false">
      <c r="A1570" s="60" t="n">
        <v>46310</v>
      </c>
      <c r="B1570" s="0" t="n">
        <v>10</v>
      </c>
      <c r="C1570" s="0" t="n">
        <v>4717</v>
      </c>
      <c r="D1570" s="0" t="n">
        <v>155</v>
      </c>
      <c r="E1570" s="0" t="n">
        <v>2</v>
      </c>
      <c r="F1570" s="55" t="s">
        <v>668</v>
      </c>
      <c r="H1570" s="0" t="n">
        <v>24</v>
      </c>
      <c r="I1570" s="55" t="s">
        <v>157</v>
      </c>
      <c r="J1570" s="0" t="n">
        <v>98</v>
      </c>
      <c r="K1570" s="0" t="n">
        <v>63</v>
      </c>
      <c r="L1570" s="0" t="n">
        <v>57</v>
      </c>
      <c r="M1570" s="0" t="n">
        <v>111.94</v>
      </c>
      <c r="N1570" s="0" t="n">
        <v>49.76</v>
      </c>
      <c r="O1570" s="0" t="n">
        <v>13.34</v>
      </c>
      <c r="P1570" s="0" t="n">
        <v>3.53</v>
      </c>
      <c r="Q1570" s="0" t="n">
        <v>3.14</v>
      </c>
      <c r="T1570" s="0" t="n">
        <v>52.9</v>
      </c>
      <c r="U1570" s="0" t="n">
        <v>1244</v>
      </c>
      <c r="V1570" s="0" t="n">
        <v>2</v>
      </c>
      <c r="W1570" s="60" t="n">
        <v>46254</v>
      </c>
      <c r="X1570" s="55" t="n">
        <f aca="false">IF(I1570="Male",0,1)</f>
        <v>1</v>
      </c>
      <c r="Y1570" s="55" t="n">
        <f aca="false">IF(OR(I1570="DNB",I1570="Dry DNB"),1,0)</f>
        <v>0</v>
      </c>
      <c r="Z1570" s="55" t="n">
        <f aca="false">IF(ISNUMBER(W1570),A1570-W1570,"")</f>
        <v>56</v>
      </c>
      <c r="AA1570" s="55" t="n">
        <f aca="false">MATCH(A1570,DATAS,0)</f>
        <v>2</v>
      </c>
      <c r="AB1570" s="55" t="n">
        <f aca="false">IF(AND(E1570&gt;0,OR(AND(B1570&gt;=1,B1570&lt;=6),B1570=10)),1,0)</f>
        <v>1</v>
      </c>
      <c r="AC1570" s="55" t="n">
        <f aca="false">IF(AND(E1570&gt;0,B1570=10),1,0)</f>
        <v>1</v>
      </c>
      <c r="AD1570" s="55" t="n">
        <f aca="false">IF(AND(C1569=C1570,AA1569=AA1570-1),AB1569,"")</f>
        <v>1</v>
      </c>
      <c r="AE1570" s="55" t="n">
        <f aca="false">IF(AND(C1569=C1570,AA1569=AA1570-1),AC1569,"")</f>
        <v>1</v>
      </c>
      <c r="AF1570" s="55" t="n">
        <f aca="false">IF(AA1570=1,"",IF(AND(AB1570=1,AD1570&lt;&gt;1),1,0))</f>
        <v>0</v>
      </c>
      <c r="AG1570" s="55" t="n">
        <f aca="false">IF(AA1570=1,"",IF(AND(AC1570=1,AE1570&lt;&gt;1),1,0))</f>
        <v>0</v>
      </c>
      <c r="AH1570" s="60" t="str">
        <f aca="false">IF(AND(E1570&gt;0,AA1570&lt;2,NOT(AND(C1571=C1570,AA1571=AA1570+1))),INDEX(DATAS,AA1570+1),"")</f>
        <v/>
      </c>
      <c r="AI1570" s="60" t="str">
        <f aca="false">IF(AND(AC1570=1,AA1570&lt;2),IF(AND(C1571=C1570,AA1571=AA1570+1),IF(AC1571=1,"",INDEX(DATAS,AA1570+1)),INDEX(DATAS,AA1570+1)),"")</f>
        <v/>
      </c>
    </row>
    <row r="1571" customFormat="false" ht="15" hidden="false" customHeight="false" outlineLevel="0" collapsed="false">
      <c r="A1571" s="60" t="n">
        <v>46309</v>
      </c>
      <c r="B1571" s="0" t="n">
        <v>2</v>
      </c>
      <c r="C1571" s="0" t="n">
        <v>4718</v>
      </c>
      <c r="D1571" s="0" t="n">
        <v>274</v>
      </c>
      <c r="E1571" s="0" t="n">
        <v>2</v>
      </c>
      <c r="F1571" s="55" t="s">
        <v>668</v>
      </c>
      <c r="G1571" s="0" t="n">
        <v>44.8</v>
      </c>
      <c r="H1571" s="0" t="n">
        <v>44</v>
      </c>
      <c r="I1571" s="55" t="s">
        <v>187</v>
      </c>
      <c r="J1571" s="0" t="n">
        <v>274</v>
      </c>
      <c r="K1571" s="0" t="n">
        <v>71</v>
      </c>
      <c r="M1571" s="0" t="n">
        <v>-33.93</v>
      </c>
      <c r="N1571" s="0" t="n">
        <v>47.87</v>
      </c>
      <c r="O1571" s="0" t="n">
        <v>11.85</v>
      </c>
      <c r="P1571" s="0" t="n">
        <v>3.42</v>
      </c>
      <c r="Q1571" s="0" t="n">
        <v>3.31</v>
      </c>
      <c r="R1571" s="0" t="n">
        <v>5348</v>
      </c>
      <c r="S1571" s="0" t="n">
        <v>11165</v>
      </c>
      <c r="T1571" s="0" t="n">
        <v>48.8</v>
      </c>
      <c r="U1571" s="0" t="n">
        <v>1243</v>
      </c>
      <c r="V1571" s="0" t="n">
        <v>6</v>
      </c>
      <c r="W1571" s="60" t="n">
        <v>46282</v>
      </c>
      <c r="X1571" s="55" t="n">
        <f aca="false">IF(I1571="Male",0,1)</f>
        <v>1</v>
      </c>
      <c r="Y1571" s="55" t="n">
        <f aca="false">IF(OR(I1571="DNB",I1571="Dry DNB"),1,0)</f>
        <v>0</v>
      </c>
      <c r="Z1571" s="55" t="n">
        <f aca="false">IF(ISNUMBER(W1571),A1571-W1571,"")</f>
        <v>27</v>
      </c>
      <c r="AA1571" s="55" t="n">
        <f aca="false">MATCH(A1571,DATAS,0)</f>
        <v>1</v>
      </c>
      <c r="AB1571" s="55" t="n">
        <f aca="false">IF(AND(E1571&gt;0,OR(AND(B1571&gt;=1,B1571&lt;=6),B1571=10)),1,0)</f>
        <v>1</v>
      </c>
      <c r="AC1571" s="55" t="n">
        <f aca="false">IF(AND(E1571&gt;0,B1571=10),1,0)</f>
        <v>0</v>
      </c>
      <c r="AD1571" s="0" t="str">
        <f aca="false">IF(AND(C1570=C1571,AA1570=AA1571-1),AB1570,"")</f>
        <v/>
      </c>
      <c r="AE1571" s="0" t="str">
        <f aca="false">IF(AND(C1570=C1571,AA1570=AA1571-1),AC1570,"")</f>
        <v/>
      </c>
      <c r="AF1571" s="0" t="str">
        <f aca="false">IF(AA1571=1,"",IF(AND(AB1571=1,AD1571&lt;&gt;1),1,0))</f>
        <v/>
      </c>
      <c r="AG1571" s="0" t="str">
        <f aca="false">IF(AA1571=1,"",IF(AND(AC1571=1,AE1571&lt;&gt;1),1,0))</f>
        <v/>
      </c>
      <c r="AH1571" s="60" t="str">
        <f aca="false">IF(AND(E1571&gt;0,AA1571&lt;2,NOT(AND(C1572=C1571,AA1572=AA1571+1))),INDEX(DATAS,AA1571+1),"")</f>
        <v/>
      </c>
      <c r="AI1571" s="60" t="str">
        <f aca="false">IF(AND(AC1571=1,AA1571&lt;2),IF(AND(C1572=C1571,AA1572=AA1571+1),IF(AC1572=1,"",INDEX(DATAS,AA1571+1)),INDEX(DATAS,AA1571+1)),"")</f>
        <v/>
      </c>
    </row>
    <row r="1572" customFormat="false" ht="15" hidden="false" customHeight="false" outlineLevel="0" collapsed="false">
      <c r="A1572" s="60" t="n">
        <v>46310</v>
      </c>
      <c r="B1572" s="0" t="n">
        <v>2</v>
      </c>
      <c r="C1572" s="0" t="n">
        <v>4718</v>
      </c>
      <c r="D1572" s="0" t="n">
        <v>275</v>
      </c>
      <c r="E1572" s="0" t="n">
        <v>2</v>
      </c>
      <c r="F1572" s="55" t="s">
        <v>668</v>
      </c>
      <c r="G1572" s="0" t="n">
        <v>42.8</v>
      </c>
      <c r="H1572" s="0" t="n">
        <v>43</v>
      </c>
      <c r="I1572" s="55" t="s">
        <v>187</v>
      </c>
      <c r="J1572" s="0" t="n">
        <v>275</v>
      </c>
      <c r="K1572" s="0" t="n">
        <v>71</v>
      </c>
      <c r="M1572" s="0" t="n">
        <v>-33.93</v>
      </c>
      <c r="N1572" s="0" t="n">
        <v>47.87</v>
      </c>
      <c r="O1572" s="0" t="n">
        <v>11.85</v>
      </c>
      <c r="P1572" s="0" t="n">
        <v>3.42</v>
      </c>
      <c r="Q1572" s="0" t="n">
        <v>3.31</v>
      </c>
      <c r="T1572" s="0" t="n">
        <v>48.8</v>
      </c>
      <c r="U1572" s="0" t="n">
        <v>1244</v>
      </c>
      <c r="V1572" s="0" t="n">
        <v>6</v>
      </c>
      <c r="W1572" s="60" t="n">
        <v>46282</v>
      </c>
      <c r="X1572" s="55" t="n">
        <f aca="false">IF(I1572="Male",0,1)</f>
        <v>1</v>
      </c>
      <c r="Y1572" s="55" t="n">
        <f aca="false">IF(OR(I1572="DNB",I1572="Dry DNB"),1,0)</f>
        <v>0</v>
      </c>
      <c r="Z1572" s="55" t="n">
        <f aca="false">IF(ISNUMBER(W1572),A1572-W1572,"")</f>
        <v>28</v>
      </c>
      <c r="AA1572" s="55" t="n">
        <f aca="false">MATCH(A1572,DATAS,0)</f>
        <v>2</v>
      </c>
      <c r="AB1572" s="55" t="n">
        <f aca="false">IF(AND(E1572&gt;0,OR(AND(B1572&gt;=1,B1572&lt;=6),B1572=10)),1,0)</f>
        <v>1</v>
      </c>
      <c r="AC1572" s="55" t="n">
        <f aca="false">IF(AND(E1572&gt;0,B1572=10),1,0)</f>
        <v>0</v>
      </c>
      <c r="AD1572" s="55" t="n">
        <f aca="false">IF(AND(C1571=C1572,AA1571=AA1572-1),AB1571,"")</f>
        <v>1</v>
      </c>
      <c r="AE1572" s="55" t="n">
        <f aca="false">IF(AND(C1571=C1572,AA1571=AA1572-1),AC1571,"")</f>
        <v>0</v>
      </c>
      <c r="AF1572" s="55" t="n">
        <f aca="false">IF(AA1572=1,"",IF(AND(AB1572=1,AD1572&lt;&gt;1),1,0))</f>
        <v>0</v>
      </c>
      <c r="AG1572" s="55" t="n">
        <f aca="false">IF(AA1572=1,"",IF(AND(AC1572=1,AE1572&lt;&gt;1),1,0))</f>
        <v>0</v>
      </c>
      <c r="AH1572" s="60" t="str">
        <f aca="false">IF(AND(E1572&gt;0,AA1572&lt;2,NOT(AND(C1573=C1572,AA1573=AA1572+1))),INDEX(DATAS,AA1572+1),"")</f>
        <v/>
      </c>
      <c r="AI1572" s="60" t="str">
        <f aca="false">IF(AND(AC1572=1,AA1572&lt;2),IF(AND(C1573=C1572,AA1573=AA1572+1),IF(AC1573=1,"",INDEX(DATAS,AA1572+1)),INDEX(DATAS,AA1572+1)),"")</f>
        <v/>
      </c>
    </row>
    <row r="1573" customFormat="false" ht="15" hidden="false" customHeight="false" outlineLevel="0" collapsed="false">
      <c r="A1573" s="60" t="n">
        <v>46309</v>
      </c>
      <c r="B1573" s="0" t="n">
        <v>5</v>
      </c>
      <c r="C1573" s="0" t="n">
        <v>4720</v>
      </c>
      <c r="D1573" s="0" t="n">
        <v>82</v>
      </c>
      <c r="E1573" s="0" t="n">
        <v>2</v>
      </c>
      <c r="F1573" s="55" t="s">
        <v>668</v>
      </c>
      <c r="G1573" s="0" t="n">
        <v>48.1</v>
      </c>
      <c r="H1573" s="0" t="n">
        <v>43</v>
      </c>
      <c r="I1573" s="55" t="s">
        <v>187</v>
      </c>
      <c r="J1573" s="0" t="n">
        <v>82</v>
      </c>
      <c r="K1573" s="0" t="n">
        <v>68</v>
      </c>
      <c r="M1573" s="0" t="n">
        <v>1408.29</v>
      </c>
      <c r="N1573" s="0" t="n">
        <v>29.54</v>
      </c>
      <c r="O1573" s="0" t="n">
        <v>23.83</v>
      </c>
      <c r="P1573" s="0" t="n">
        <v>3.59</v>
      </c>
      <c r="Q1573" s="0" t="n">
        <v>3.35</v>
      </c>
      <c r="R1573" s="0" t="n">
        <v>3495</v>
      </c>
      <c r="S1573" s="0" t="n">
        <v>7025</v>
      </c>
      <c r="U1573" s="0" t="n">
        <v>1243</v>
      </c>
      <c r="V1573" s="0" t="n">
        <v>1</v>
      </c>
      <c r="W1573" s="60" t="n">
        <v>46296</v>
      </c>
      <c r="X1573" s="55" t="n">
        <f aca="false">IF(I1573="Male",0,1)</f>
        <v>1</v>
      </c>
      <c r="Y1573" s="55" t="n">
        <f aca="false">IF(OR(I1573="DNB",I1573="Dry DNB"),1,0)</f>
        <v>0</v>
      </c>
      <c r="Z1573" s="55" t="n">
        <f aca="false">IF(ISNUMBER(W1573),A1573-W1573,"")</f>
        <v>13</v>
      </c>
      <c r="AA1573" s="55" t="n">
        <f aca="false">MATCH(A1573,DATAS,0)</f>
        <v>1</v>
      </c>
      <c r="AB1573" s="55" t="n">
        <f aca="false">IF(AND(E1573&gt;0,OR(AND(B1573&gt;=1,B1573&lt;=6),B1573=10)),1,0)</f>
        <v>1</v>
      </c>
      <c r="AC1573" s="55" t="n">
        <f aca="false">IF(AND(E1573&gt;0,B1573=10),1,0)</f>
        <v>0</v>
      </c>
      <c r="AD1573" s="0" t="str">
        <f aca="false">IF(AND(C1572=C1573,AA1572=AA1573-1),AB1572,"")</f>
        <v/>
      </c>
      <c r="AE1573" s="0" t="str">
        <f aca="false">IF(AND(C1572=C1573,AA1572=AA1573-1),AC1572,"")</f>
        <v/>
      </c>
      <c r="AF1573" s="0" t="str">
        <f aca="false">IF(AA1573=1,"",IF(AND(AB1573=1,AD1573&lt;&gt;1),1,0))</f>
        <v/>
      </c>
      <c r="AG1573" s="0" t="str">
        <f aca="false">IF(AA1573=1,"",IF(AND(AC1573=1,AE1573&lt;&gt;1),1,0))</f>
        <v/>
      </c>
      <c r="AH1573" s="60" t="str">
        <f aca="false">IF(AND(E1573&gt;0,AA1573&lt;2,NOT(AND(C1574=C1573,AA1574=AA1573+1))),INDEX(DATAS,AA1573+1),"")</f>
        <v/>
      </c>
      <c r="AI1573" s="60" t="str">
        <f aca="false">IF(AND(AC1573=1,AA1573&lt;2),IF(AND(C1574=C1573,AA1574=AA1573+1),IF(AC1574=1,"",INDEX(DATAS,AA1573+1)),INDEX(DATAS,AA1573+1)),"")</f>
        <v/>
      </c>
    </row>
    <row r="1574" customFormat="false" ht="15" hidden="false" customHeight="false" outlineLevel="0" collapsed="false">
      <c r="A1574" s="60" t="n">
        <v>46310</v>
      </c>
      <c r="B1574" s="0" t="n">
        <v>5</v>
      </c>
      <c r="C1574" s="0" t="n">
        <v>4720</v>
      </c>
      <c r="D1574" s="0" t="n">
        <v>83</v>
      </c>
      <c r="E1574" s="0" t="n">
        <v>2</v>
      </c>
      <c r="F1574" s="55" t="s">
        <v>668</v>
      </c>
      <c r="G1574" s="0" t="n">
        <v>49.2</v>
      </c>
      <c r="H1574" s="0" t="n">
        <v>45</v>
      </c>
      <c r="I1574" s="55" t="s">
        <v>187</v>
      </c>
      <c r="J1574" s="0" t="n">
        <v>83</v>
      </c>
      <c r="K1574" s="0" t="n">
        <v>68</v>
      </c>
      <c r="M1574" s="0" t="n">
        <v>1408.29</v>
      </c>
      <c r="N1574" s="0" t="n">
        <v>29.54</v>
      </c>
      <c r="O1574" s="0" t="n">
        <v>23.83</v>
      </c>
      <c r="P1574" s="0" t="n">
        <v>3.59</v>
      </c>
      <c r="Q1574" s="0" t="n">
        <v>3.35</v>
      </c>
      <c r="U1574" s="0" t="n">
        <v>1244</v>
      </c>
      <c r="V1574" s="0" t="n">
        <v>1</v>
      </c>
      <c r="W1574" s="60" t="n">
        <v>46296</v>
      </c>
      <c r="X1574" s="55" t="n">
        <f aca="false">IF(I1574="Male",0,1)</f>
        <v>1</v>
      </c>
      <c r="Y1574" s="55" t="n">
        <f aca="false">IF(OR(I1574="DNB",I1574="Dry DNB"),1,0)</f>
        <v>0</v>
      </c>
      <c r="Z1574" s="55" t="n">
        <f aca="false">IF(ISNUMBER(W1574),A1574-W1574,"")</f>
        <v>14</v>
      </c>
      <c r="AA1574" s="55" t="n">
        <f aca="false">MATCH(A1574,DATAS,0)</f>
        <v>2</v>
      </c>
      <c r="AB1574" s="55" t="n">
        <f aca="false">IF(AND(E1574&gt;0,OR(AND(B1574&gt;=1,B1574&lt;=6),B1574=10)),1,0)</f>
        <v>1</v>
      </c>
      <c r="AC1574" s="55" t="n">
        <f aca="false">IF(AND(E1574&gt;0,B1574=10),1,0)</f>
        <v>0</v>
      </c>
      <c r="AD1574" s="55" t="n">
        <f aca="false">IF(AND(C1573=C1574,AA1573=AA1574-1),AB1573,"")</f>
        <v>1</v>
      </c>
      <c r="AE1574" s="55" t="n">
        <f aca="false">IF(AND(C1573=C1574,AA1573=AA1574-1),AC1573,"")</f>
        <v>0</v>
      </c>
      <c r="AF1574" s="55" t="n">
        <f aca="false">IF(AA1574=1,"",IF(AND(AB1574=1,AD1574&lt;&gt;1),1,0))</f>
        <v>0</v>
      </c>
      <c r="AG1574" s="55" t="n">
        <f aca="false">IF(AA1574=1,"",IF(AND(AC1574=1,AE1574&lt;&gt;1),1,0))</f>
        <v>0</v>
      </c>
      <c r="AH1574" s="60" t="str">
        <f aca="false">IF(AND(E1574&gt;0,AA1574&lt;2,NOT(AND(C1575=C1574,AA1575=AA1574+1))),INDEX(DATAS,AA1574+1),"")</f>
        <v/>
      </c>
      <c r="AI1574" s="60" t="str">
        <f aca="false">IF(AND(AC1574=1,AA1574&lt;2),IF(AND(C1575=C1574,AA1575=AA1574+1),IF(AC1575=1,"",INDEX(DATAS,AA1574+1)),INDEX(DATAS,AA1574+1)),"")</f>
        <v/>
      </c>
    </row>
    <row r="1575" customFormat="false" ht="15" hidden="false" customHeight="false" outlineLevel="0" collapsed="false">
      <c r="A1575" s="60" t="n">
        <v>46309</v>
      </c>
      <c r="B1575" s="0" t="n">
        <v>5</v>
      </c>
      <c r="C1575" s="0" t="n">
        <v>4722</v>
      </c>
      <c r="D1575" s="0" t="n">
        <v>33</v>
      </c>
      <c r="E1575" s="0" t="n">
        <v>2</v>
      </c>
      <c r="F1575" s="55" t="s">
        <v>669</v>
      </c>
      <c r="G1575" s="0" t="n">
        <v>34.5</v>
      </c>
      <c r="H1575" s="0" t="n">
        <v>37</v>
      </c>
      <c r="I1575" s="55" t="s">
        <v>166</v>
      </c>
      <c r="J1575" s="0" t="n">
        <v>33</v>
      </c>
      <c r="M1575" s="0" t="n">
        <v>144.49</v>
      </c>
      <c r="N1575" s="0" t="n">
        <v>30.02</v>
      </c>
      <c r="O1575" s="0" t="n">
        <v>19.83</v>
      </c>
      <c r="P1575" s="0" t="n">
        <v>4.65</v>
      </c>
      <c r="Q1575" s="0" t="n">
        <v>4.54</v>
      </c>
      <c r="R1575" s="0" t="n">
        <v>3263</v>
      </c>
      <c r="S1575" s="0" t="n">
        <v>6559</v>
      </c>
      <c r="U1575" s="0" t="n">
        <v>1242</v>
      </c>
      <c r="V1575" s="0" t="n">
        <v>0</v>
      </c>
      <c r="X1575" s="55" t="n">
        <f aca="false">IF(I1575="Male",0,1)</f>
        <v>1</v>
      </c>
      <c r="Y1575" s="55" t="n">
        <f aca="false">IF(OR(I1575="DNB",I1575="Dry DNB"),1,0)</f>
        <v>0</v>
      </c>
      <c r="Z1575" s="0" t="str">
        <f aca="false">IF(ISNUMBER(W1575),A1575-W1575,"")</f>
        <v/>
      </c>
      <c r="AA1575" s="55" t="n">
        <f aca="false">MATCH(A1575,DATAS,0)</f>
        <v>1</v>
      </c>
      <c r="AB1575" s="55" t="n">
        <f aca="false">IF(AND(E1575&gt;0,OR(AND(B1575&gt;=1,B1575&lt;=6),B1575=10)),1,0)</f>
        <v>1</v>
      </c>
      <c r="AC1575" s="55" t="n">
        <f aca="false">IF(AND(E1575&gt;0,B1575=10),1,0)</f>
        <v>0</v>
      </c>
      <c r="AD1575" s="0" t="str">
        <f aca="false">IF(AND(C1574=C1575,AA1574=AA1575-1),AB1574,"")</f>
        <v/>
      </c>
      <c r="AE1575" s="0" t="str">
        <f aca="false">IF(AND(C1574=C1575,AA1574=AA1575-1),AC1574,"")</f>
        <v/>
      </c>
      <c r="AF1575" s="0" t="str">
        <f aca="false">IF(AA1575=1,"",IF(AND(AB1575=1,AD1575&lt;&gt;1),1,0))</f>
        <v/>
      </c>
      <c r="AG1575" s="0" t="str">
        <f aca="false">IF(AA1575=1,"",IF(AND(AC1575=1,AE1575&lt;&gt;1),1,0))</f>
        <v/>
      </c>
      <c r="AH1575" s="60" t="str">
        <f aca="false">IF(AND(E1575&gt;0,AA1575&lt;2,NOT(AND(C1576=C1575,AA1576=AA1575+1))),INDEX(DATAS,AA1575+1),"")</f>
        <v/>
      </c>
      <c r="AI1575" s="60" t="str">
        <f aca="false">IF(AND(AC1575=1,AA1575&lt;2),IF(AND(C1576=C1575,AA1576=AA1575+1),IF(AC1576=1,"",INDEX(DATAS,AA1575+1)),INDEX(DATAS,AA1575+1)),"")</f>
        <v/>
      </c>
    </row>
    <row r="1576" customFormat="false" ht="15" hidden="false" customHeight="false" outlineLevel="0" collapsed="false">
      <c r="A1576" s="60" t="n">
        <v>46310</v>
      </c>
      <c r="B1576" s="0" t="n">
        <v>5</v>
      </c>
      <c r="C1576" s="0" t="n">
        <v>4722</v>
      </c>
      <c r="D1576" s="0" t="n">
        <v>34</v>
      </c>
      <c r="E1576" s="0" t="n">
        <v>2</v>
      </c>
      <c r="F1576" s="55" t="s">
        <v>669</v>
      </c>
      <c r="G1576" s="0" t="n">
        <v>42.7</v>
      </c>
      <c r="H1576" s="0" t="n">
        <v>38</v>
      </c>
      <c r="I1576" s="55" t="s">
        <v>166</v>
      </c>
      <c r="J1576" s="0" t="n">
        <v>34</v>
      </c>
      <c r="M1576" s="0" t="n">
        <v>144.49</v>
      </c>
      <c r="N1576" s="0" t="n">
        <v>30.02</v>
      </c>
      <c r="O1576" s="0" t="n">
        <v>19.83</v>
      </c>
      <c r="P1576" s="0" t="n">
        <v>4.65</v>
      </c>
      <c r="Q1576" s="0" t="n">
        <v>4.54</v>
      </c>
      <c r="U1576" s="0" t="n">
        <v>1243</v>
      </c>
      <c r="V1576" s="0" t="n">
        <v>0</v>
      </c>
      <c r="X1576" s="55" t="n">
        <f aca="false">IF(I1576="Male",0,1)</f>
        <v>1</v>
      </c>
      <c r="Y1576" s="55" t="n">
        <f aca="false">IF(OR(I1576="DNB",I1576="Dry DNB"),1,0)</f>
        <v>0</v>
      </c>
      <c r="Z1576" s="0" t="str">
        <f aca="false">IF(ISNUMBER(W1576),A1576-W1576,"")</f>
        <v/>
      </c>
      <c r="AA1576" s="55" t="n">
        <f aca="false">MATCH(A1576,DATAS,0)</f>
        <v>2</v>
      </c>
      <c r="AB1576" s="55" t="n">
        <f aca="false">IF(AND(E1576&gt;0,OR(AND(B1576&gt;=1,B1576&lt;=6),B1576=10)),1,0)</f>
        <v>1</v>
      </c>
      <c r="AC1576" s="55" t="n">
        <f aca="false">IF(AND(E1576&gt;0,B1576=10),1,0)</f>
        <v>0</v>
      </c>
      <c r="AD1576" s="55" t="n">
        <f aca="false">IF(AND(C1575=C1576,AA1575=AA1576-1),AB1575,"")</f>
        <v>1</v>
      </c>
      <c r="AE1576" s="55" t="n">
        <f aca="false">IF(AND(C1575=C1576,AA1575=AA1576-1),AC1575,"")</f>
        <v>0</v>
      </c>
      <c r="AF1576" s="55" t="n">
        <f aca="false">IF(AA1576=1,"",IF(AND(AB1576=1,AD1576&lt;&gt;1),1,0))</f>
        <v>0</v>
      </c>
      <c r="AG1576" s="55" t="n">
        <f aca="false">IF(AA1576=1,"",IF(AND(AC1576=1,AE1576&lt;&gt;1),1,0))</f>
        <v>0</v>
      </c>
      <c r="AH1576" s="60" t="str">
        <f aca="false">IF(AND(E1576&gt;0,AA1576&lt;2,NOT(AND(C1577=C1576,AA1577=AA1576+1))),INDEX(DATAS,AA1576+1),"")</f>
        <v/>
      </c>
      <c r="AI1576" s="60" t="str">
        <f aca="false">IF(AND(AC1576=1,AA1576&lt;2),IF(AND(C1577=C1576,AA1577=AA1576+1),IF(AC1577=1,"",INDEX(DATAS,AA1576+1)),INDEX(DATAS,AA1576+1)),"")</f>
        <v/>
      </c>
    </row>
    <row r="1577" customFormat="false" ht="15" hidden="false" customHeight="false" outlineLevel="0" collapsed="false">
      <c r="A1577" s="60" t="n">
        <v>46309</v>
      </c>
      <c r="B1577" s="0" t="n">
        <v>14</v>
      </c>
      <c r="C1577" s="0" t="n">
        <v>4723</v>
      </c>
      <c r="D1577" s="0" t="n">
        <v>533</v>
      </c>
      <c r="E1577" s="0" t="n">
        <v>1</v>
      </c>
      <c r="F1577" s="55" t="s">
        <v>670</v>
      </c>
      <c r="I1577" s="55" t="s">
        <v>162</v>
      </c>
      <c r="J1577" s="0" t="n">
        <v>310</v>
      </c>
      <c r="K1577" s="0" t="n">
        <v>59</v>
      </c>
      <c r="L1577" s="0" t="n">
        <v>266</v>
      </c>
      <c r="M1577" s="0" t="n">
        <v>704.65</v>
      </c>
      <c r="N1577" s="0" t="n">
        <v>89.9</v>
      </c>
      <c r="O1577" s="0" t="n">
        <v>39.34</v>
      </c>
      <c r="P1577" s="0" t="n">
        <v>6.78</v>
      </c>
      <c r="Q1577" s="0" t="n">
        <v>5</v>
      </c>
      <c r="R1577" s="0" t="n">
        <v>4752</v>
      </c>
      <c r="S1577" s="0" t="n">
        <v>8950</v>
      </c>
      <c r="T1577" s="0" t="n">
        <v>51.15</v>
      </c>
      <c r="U1577" s="0" t="n">
        <v>1241</v>
      </c>
      <c r="V1577" s="0" t="n">
        <v>4</v>
      </c>
      <c r="W1577" s="60" t="n">
        <v>46044</v>
      </c>
      <c r="X1577" s="55" t="n">
        <f aca="false">IF(I1577="Male",0,1)</f>
        <v>1</v>
      </c>
      <c r="Y1577" s="55" t="n">
        <f aca="false">IF(OR(I1577="DNB",I1577="Dry DNB"),1,0)</f>
        <v>0</v>
      </c>
      <c r="Z1577" s="55" t="n">
        <f aca="false">IF(ISNUMBER(W1577),A1577-W1577,"")</f>
        <v>265</v>
      </c>
      <c r="AA1577" s="55" t="n">
        <f aca="false">MATCH(A1577,DATAS,0)</f>
        <v>1</v>
      </c>
      <c r="AB1577" s="55" t="n">
        <f aca="false">IF(AND(E1577&gt;0,OR(AND(B1577&gt;=1,B1577&lt;=6),B1577=10)),1,0)</f>
        <v>0</v>
      </c>
      <c r="AC1577" s="55" t="n">
        <f aca="false">IF(AND(E1577&gt;0,B1577=10),1,0)</f>
        <v>0</v>
      </c>
      <c r="AD1577" s="0" t="str">
        <f aca="false">IF(AND(C1576=C1577,AA1576=AA1577-1),AB1576,"")</f>
        <v/>
      </c>
      <c r="AE1577" s="0" t="str">
        <f aca="false">IF(AND(C1576=C1577,AA1576=AA1577-1),AC1576,"")</f>
        <v/>
      </c>
      <c r="AF1577" s="0" t="str">
        <f aca="false">IF(AA1577=1,"",IF(AND(AB1577=1,AD1577&lt;&gt;1),1,0))</f>
        <v/>
      </c>
      <c r="AG1577" s="0" t="str">
        <f aca="false">IF(AA1577=1,"",IF(AND(AC1577=1,AE1577&lt;&gt;1),1,0))</f>
        <v/>
      </c>
      <c r="AH1577" s="60" t="str">
        <f aca="false">IF(AND(E1577&gt;0,AA1577&lt;2,NOT(AND(C1578=C1577,AA1578=AA1577+1))),INDEX(DATAS,AA1577+1),"")</f>
        <v/>
      </c>
      <c r="AI1577" s="60" t="str">
        <f aca="false">IF(AND(AC1577=1,AA1577&lt;2),IF(AND(C1578=C1577,AA1578=AA1577+1),IF(AC1578=1,"",INDEX(DATAS,AA1577+1)),INDEX(DATAS,AA1577+1)),"")</f>
        <v/>
      </c>
    </row>
    <row r="1578" customFormat="false" ht="15" hidden="false" customHeight="false" outlineLevel="0" collapsed="false">
      <c r="A1578" s="60" t="n">
        <v>46310</v>
      </c>
      <c r="B1578" s="0" t="n">
        <v>14</v>
      </c>
      <c r="C1578" s="0" t="n">
        <v>4723</v>
      </c>
      <c r="D1578" s="0" t="n">
        <v>533</v>
      </c>
      <c r="E1578" s="0" t="n">
        <v>1</v>
      </c>
      <c r="F1578" s="55" t="s">
        <v>670</v>
      </c>
      <c r="I1578" s="55" t="s">
        <v>162</v>
      </c>
      <c r="J1578" s="0" t="n">
        <v>310</v>
      </c>
      <c r="K1578" s="0" t="n">
        <v>59</v>
      </c>
      <c r="L1578" s="0" t="n">
        <v>267</v>
      </c>
      <c r="M1578" s="0" t="n">
        <v>704.65</v>
      </c>
      <c r="N1578" s="0" t="n">
        <v>89.9</v>
      </c>
      <c r="O1578" s="0" t="n">
        <v>39.34</v>
      </c>
      <c r="P1578" s="0" t="n">
        <v>6.78</v>
      </c>
      <c r="Q1578" s="0" t="n">
        <v>5</v>
      </c>
      <c r="T1578" s="0" t="n">
        <v>51.15</v>
      </c>
      <c r="U1578" s="0" t="n">
        <v>1242</v>
      </c>
      <c r="V1578" s="0" t="n">
        <v>4</v>
      </c>
      <c r="W1578" s="60" t="n">
        <v>46044</v>
      </c>
      <c r="X1578" s="55" t="n">
        <f aca="false">IF(I1578="Male",0,1)</f>
        <v>1</v>
      </c>
      <c r="Y1578" s="55" t="n">
        <f aca="false">IF(OR(I1578="DNB",I1578="Dry DNB"),1,0)</f>
        <v>0</v>
      </c>
      <c r="Z1578" s="55" t="n">
        <f aca="false">IF(ISNUMBER(W1578),A1578-W1578,"")</f>
        <v>266</v>
      </c>
      <c r="AA1578" s="55" t="n">
        <f aca="false">MATCH(A1578,DATAS,0)</f>
        <v>2</v>
      </c>
      <c r="AB1578" s="55" t="n">
        <f aca="false">IF(AND(E1578&gt;0,OR(AND(B1578&gt;=1,B1578&lt;=6),B1578=10)),1,0)</f>
        <v>0</v>
      </c>
      <c r="AC1578" s="55" t="n">
        <f aca="false">IF(AND(E1578&gt;0,B1578=10),1,0)</f>
        <v>0</v>
      </c>
      <c r="AD1578" s="55" t="n">
        <f aca="false">IF(AND(C1577=C1578,AA1577=AA1578-1),AB1577,"")</f>
        <v>0</v>
      </c>
      <c r="AE1578" s="55" t="n">
        <f aca="false">IF(AND(C1577=C1578,AA1577=AA1578-1),AC1577,"")</f>
        <v>0</v>
      </c>
      <c r="AF1578" s="55" t="n">
        <f aca="false">IF(AA1578=1,"",IF(AND(AB1578=1,AD1578&lt;&gt;1),1,0))</f>
        <v>0</v>
      </c>
      <c r="AG1578" s="55" t="n">
        <f aca="false">IF(AA1578=1,"",IF(AND(AC1578=1,AE1578&lt;&gt;1),1,0))</f>
        <v>0</v>
      </c>
      <c r="AH1578" s="60" t="str">
        <f aca="false">IF(AND(E1578&gt;0,AA1578&lt;2,NOT(AND(C1579=C1578,AA1579=AA1578+1))),INDEX(DATAS,AA1578+1),"")</f>
        <v/>
      </c>
      <c r="AI1578" s="60" t="str">
        <f aca="false">IF(AND(AC1578=1,AA1578&lt;2),IF(AND(C1579=C1578,AA1579=AA1578+1),IF(AC1579=1,"",INDEX(DATAS,AA1578+1)),INDEX(DATAS,AA1578+1)),"")</f>
        <v/>
      </c>
    </row>
    <row r="1579" customFormat="false" ht="15" hidden="false" customHeight="false" outlineLevel="0" collapsed="false">
      <c r="A1579" s="60" t="n">
        <v>46309</v>
      </c>
      <c r="B1579" s="0" t="n">
        <v>5</v>
      </c>
      <c r="C1579" s="0" t="n">
        <v>4724</v>
      </c>
      <c r="D1579" s="0" t="n">
        <v>231</v>
      </c>
      <c r="E1579" s="0" t="n">
        <v>2</v>
      </c>
      <c r="F1579" s="55" t="s">
        <v>671</v>
      </c>
      <c r="G1579" s="0" t="n">
        <v>47.3</v>
      </c>
      <c r="H1579" s="0" t="n">
        <v>37</v>
      </c>
      <c r="I1579" s="55" t="s">
        <v>157</v>
      </c>
      <c r="J1579" s="0" t="n">
        <v>161</v>
      </c>
      <c r="K1579" s="0" t="n">
        <v>63</v>
      </c>
      <c r="L1579" s="0" t="n">
        <v>70</v>
      </c>
      <c r="M1579" s="0" t="n">
        <v>842.09</v>
      </c>
      <c r="N1579" s="0" t="n">
        <v>30.89</v>
      </c>
      <c r="O1579" s="0" t="n">
        <v>18.61</v>
      </c>
      <c r="P1579" s="0" t="n">
        <v>4.04</v>
      </c>
      <c r="Q1579" s="0" t="n">
        <v>3.73</v>
      </c>
      <c r="R1579" s="0" t="n">
        <v>5287</v>
      </c>
      <c r="S1579" s="0" t="n">
        <v>9685</v>
      </c>
      <c r="T1579" s="0" t="n">
        <v>59.2</v>
      </c>
      <c r="U1579" s="0" t="n">
        <v>1240</v>
      </c>
      <c r="V1579" s="0" t="n">
        <v>3</v>
      </c>
      <c r="W1579" s="60" t="n">
        <v>46240</v>
      </c>
      <c r="X1579" s="55" t="n">
        <f aca="false">IF(I1579="Male",0,1)</f>
        <v>1</v>
      </c>
      <c r="Y1579" s="55" t="n">
        <f aca="false">IF(OR(I1579="DNB",I1579="Dry DNB"),1,0)</f>
        <v>0</v>
      </c>
      <c r="Z1579" s="55" t="n">
        <f aca="false">IF(ISNUMBER(W1579),A1579-W1579,"")</f>
        <v>69</v>
      </c>
      <c r="AA1579" s="55" t="n">
        <f aca="false">MATCH(A1579,DATAS,0)</f>
        <v>1</v>
      </c>
      <c r="AB1579" s="55" t="n">
        <f aca="false">IF(AND(E1579&gt;0,OR(AND(B1579&gt;=1,B1579&lt;=6),B1579=10)),1,0)</f>
        <v>1</v>
      </c>
      <c r="AC1579" s="55" t="n">
        <f aca="false">IF(AND(E1579&gt;0,B1579=10),1,0)</f>
        <v>0</v>
      </c>
      <c r="AD1579" s="0" t="str">
        <f aca="false">IF(AND(C1578=C1579,AA1578=AA1579-1),AB1578,"")</f>
        <v/>
      </c>
      <c r="AE1579" s="0" t="str">
        <f aca="false">IF(AND(C1578=C1579,AA1578=AA1579-1),AC1578,"")</f>
        <v/>
      </c>
      <c r="AF1579" s="0" t="str">
        <f aca="false">IF(AA1579=1,"",IF(AND(AB1579=1,AD1579&lt;&gt;1),1,0))</f>
        <v/>
      </c>
      <c r="AG1579" s="0" t="str">
        <f aca="false">IF(AA1579=1,"",IF(AND(AC1579=1,AE1579&lt;&gt;1),1,0))</f>
        <v/>
      </c>
      <c r="AH1579" s="60" t="str">
        <f aca="false">IF(AND(E1579&gt;0,AA1579&lt;2,NOT(AND(C1580=C1579,AA1580=AA1579+1))),INDEX(DATAS,AA1579+1),"")</f>
        <v/>
      </c>
      <c r="AI1579" s="60" t="str">
        <f aca="false">IF(AND(AC1579=1,AA1579&lt;2),IF(AND(C1580=C1579,AA1580=AA1579+1),IF(AC1580=1,"",INDEX(DATAS,AA1579+1)),INDEX(DATAS,AA1579+1)),"")</f>
        <v/>
      </c>
    </row>
    <row r="1580" customFormat="false" ht="15" hidden="false" customHeight="false" outlineLevel="0" collapsed="false">
      <c r="A1580" s="60" t="n">
        <v>46310</v>
      </c>
      <c r="B1580" s="0" t="n">
        <v>5</v>
      </c>
      <c r="C1580" s="0" t="n">
        <v>4724</v>
      </c>
      <c r="D1580" s="0" t="n">
        <v>232</v>
      </c>
      <c r="E1580" s="0" t="n">
        <v>2</v>
      </c>
      <c r="F1580" s="55" t="s">
        <v>671</v>
      </c>
      <c r="G1580" s="0" t="n">
        <v>45.9</v>
      </c>
      <c r="H1580" s="0" t="n">
        <v>38</v>
      </c>
      <c r="I1580" s="55" t="s">
        <v>157</v>
      </c>
      <c r="J1580" s="0" t="n">
        <v>161</v>
      </c>
      <c r="K1580" s="0" t="n">
        <v>63</v>
      </c>
      <c r="L1580" s="0" t="n">
        <v>71</v>
      </c>
      <c r="M1580" s="0" t="n">
        <v>842.09</v>
      </c>
      <c r="N1580" s="0" t="n">
        <v>30.89</v>
      </c>
      <c r="O1580" s="0" t="n">
        <v>18.61</v>
      </c>
      <c r="P1580" s="0" t="n">
        <v>4.04</v>
      </c>
      <c r="Q1580" s="0" t="n">
        <v>3.73</v>
      </c>
      <c r="T1580" s="0" t="n">
        <v>59.2</v>
      </c>
      <c r="U1580" s="0" t="n">
        <v>1241</v>
      </c>
      <c r="V1580" s="0" t="n">
        <v>3</v>
      </c>
      <c r="W1580" s="60" t="n">
        <v>46240</v>
      </c>
      <c r="X1580" s="55" t="n">
        <f aca="false">IF(I1580="Male",0,1)</f>
        <v>1</v>
      </c>
      <c r="Y1580" s="55" t="n">
        <f aca="false">IF(OR(I1580="DNB",I1580="Dry DNB"),1,0)</f>
        <v>0</v>
      </c>
      <c r="Z1580" s="55" t="n">
        <f aca="false">IF(ISNUMBER(W1580),A1580-W1580,"")</f>
        <v>70</v>
      </c>
      <c r="AA1580" s="55" t="n">
        <f aca="false">MATCH(A1580,DATAS,0)</f>
        <v>2</v>
      </c>
      <c r="AB1580" s="55" t="n">
        <f aca="false">IF(AND(E1580&gt;0,OR(AND(B1580&gt;=1,B1580&lt;=6),B1580=10)),1,0)</f>
        <v>1</v>
      </c>
      <c r="AC1580" s="55" t="n">
        <f aca="false">IF(AND(E1580&gt;0,B1580=10),1,0)</f>
        <v>0</v>
      </c>
      <c r="AD1580" s="55" t="n">
        <f aca="false">IF(AND(C1579=C1580,AA1579=AA1580-1),AB1579,"")</f>
        <v>1</v>
      </c>
      <c r="AE1580" s="55" t="n">
        <f aca="false">IF(AND(C1579=C1580,AA1579=AA1580-1),AC1579,"")</f>
        <v>0</v>
      </c>
      <c r="AF1580" s="55" t="n">
        <f aca="false">IF(AA1580=1,"",IF(AND(AB1580=1,AD1580&lt;&gt;1),1,0))</f>
        <v>0</v>
      </c>
      <c r="AG1580" s="55" t="n">
        <f aca="false">IF(AA1580=1,"",IF(AND(AC1580=1,AE1580&lt;&gt;1),1,0))</f>
        <v>0</v>
      </c>
      <c r="AH1580" s="60" t="str">
        <f aca="false">IF(AND(E1580&gt;0,AA1580&lt;2,NOT(AND(C1581=C1580,AA1581=AA1580+1))),INDEX(DATAS,AA1580+1),"")</f>
        <v/>
      </c>
      <c r="AI1580" s="60" t="str">
        <f aca="false">IF(AND(AC1580=1,AA1580&lt;2),IF(AND(C1581=C1580,AA1581=AA1580+1),IF(AC1581=1,"",INDEX(DATAS,AA1580+1)),INDEX(DATAS,AA1580+1)),"")</f>
        <v/>
      </c>
    </row>
    <row r="1581" customFormat="false" ht="15" hidden="false" customHeight="false" outlineLevel="0" collapsed="false">
      <c r="A1581" s="60" t="n">
        <v>46309</v>
      </c>
      <c r="B1581" s="0" t="n">
        <v>6</v>
      </c>
      <c r="C1581" s="0" t="n">
        <v>4725</v>
      </c>
      <c r="D1581" s="0" t="n">
        <v>262</v>
      </c>
      <c r="E1581" s="0" t="n">
        <v>2</v>
      </c>
      <c r="F1581" s="55" t="s">
        <v>672</v>
      </c>
      <c r="G1581" s="0" t="n">
        <v>17.9</v>
      </c>
      <c r="H1581" s="0" t="n">
        <v>17</v>
      </c>
      <c r="I1581" s="55" t="s">
        <v>143</v>
      </c>
      <c r="J1581" s="0" t="n">
        <v>262</v>
      </c>
      <c r="K1581" s="0" t="n">
        <v>66</v>
      </c>
      <c r="M1581" s="0" t="n">
        <v>323.41</v>
      </c>
      <c r="N1581" s="0" t="n">
        <v>28.37</v>
      </c>
      <c r="O1581" s="0" t="n">
        <v>24.88</v>
      </c>
      <c r="P1581" s="0" t="n">
        <v>5.79</v>
      </c>
      <c r="Q1581" s="0" t="n">
        <v>4.08</v>
      </c>
      <c r="R1581" s="0" t="n">
        <v>4706</v>
      </c>
      <c r="S1581" s="0" t="n">
        <v>9221</v>
      </c>
      <c r="T1581" s="0" t="n">
        <v>50.2</v>
      </c>
      <c r="U1581" s="0" t="n">
        <v>1238</v>
      </c>
      <c r="V1581" s="0" t="n">
        <v>4</v>
      </c>
      <c r="W1581" s="60" t="n">
        <v>46226</v>
      </c>
      <c r="X1581" s="55" t="n">
        <f aca="false">IF(I1581="Male",0,1)</f>
        <v>1</v>
      </c>
      <c r="Y1581" s="55" t="n">
        <f aca="false">IF(OR(I1581="DNB",I1581="Dry DNB"),1,0)</f>
        <v>1</v>
      </c>
      <c r="Z1581" s="55" t="n">
        <f aca="false">IF(ISNUMBER(W1581),A1581-W1581,"")</f>
        <v>83</v>
      </c>
      <c r="AA1581" s="55" t="n">
        <f aca="false">MATCH(A1581,DATAS,0)</f>
        <v>1</v>
      </c>
      <c r="AB1581" s="55" t="n">
        <f aca="false">IF(AND(E1581&gt;0,OR(AND(B1581&gt;=1,B1581&lt;=6),B1581=10)),1,0)</f>
        <v>1</v>
      </c>
      <c r="AC1581" s="55" t="n">
        <f aca="false">IF(AND(E1581&gt;0,B1581=10),1,0)</f>
        <v>0</v>
      </c>
      <c r="AD1581" s="0" t="str">
        <f aca="false">IF(AND(C1580=C1581,AA1580=AA1581-1),AB1580,"")</f>
        <v/>
      </c>
      <c r="AE1581" s="0" t="str">
        <f aca="false">IF(AND(C1580=C1581,AA1580=AA1581-1),AC1580,"")</f>
        <v/>
      </c>
      <c r="AF1581" s="0" t="str">
        <f aca="false">IF(AA1581=1,"",IF(AND(AB1581=1,AD1581&lt;&gt;1),1,0))</f>
        <v/>
      </c>
      <c r="AG1581" s="0" t="str">
        <f aca="false">IF(AA1581=1,"",IF(AND(AC1581=1,AE1581&lt;&gt;1),1,0))</f>
        <v/>
      </c>
      <c r="AH1581" s="60" t="str">
        <f aca="false">IF(AND(E1581&gt;0,AA1581&lt;2,NOT(AND(C1582=C1581,AA1582=AA1581+1))),INDEX(DATAS,AA1581+1),"")</f>
        <v/>
      </c>
      <c r="AI1581" s="60" t="str">
        <f aca="false">IF(AND(AC1581=1,AA1581&lt;2),IF(AND(C1582=C1581,AA1582=AA1581+1),IF(AC1582=1,"",INDEX(DATAS,AA1581+1)),INDEX(DATAS,AA1581+1)),"")</f>
        <v/>
      </c>
    </row>
    <row r="1582" customFormat="false" ht="15" hidden="false" customHeight="false" outlineLevel="0" collapsed="false">
      <c r="A1582" s="60" t="n">
        <v>46310</v>
      </c>
      <c r="B1582" s="0" t="n">
        <v>6</v>
      </c>
      <c r="C1582" s="0" t="n">
        <v>4725</v>
      </c>
      <c r="D1582" s="0" t="n">
        <v>263</v>
      </c>
      <c r="E1582" s="0" t="n">
        <v>2</v>
      </c>
      <c r="F1582" s="55" t="s">
        <v>672</v>
      </c>
      <c r="G1582" s="0" t="n">
        <v>19.5</v>
      </c>
      <c r="H1582" s="0" t="n">
        <v>17</v>
      </c>
      <c r="I1582" s="55" t="s">
        <v>143</v>
      </c>
      <c r="J1582" s="0" t="n">
        <v>263</v>
      </c>
      <c r="K1582" s="0" t="n">
        <v>66</v>
      </c>
      <c r="M1582" s="0" t="n">
        <v>323.41</v>
      </c>
      <c r="N1582" s="0" t="n">
        <v>28.37</v>
      </c>
      <c r="O1582" s="0" t="n">
        <v>24.88</v>
      </c>
      <c r="P1582" s="0" t="n">
        <v>5.79</v>
      </c>
      <c r="Q1582" s="0" t="n">
        <v>4.08</v>
      </c>
      <c r="T1582" s="0" t="n">
        <v>50.2</v>
      </c>
      <c r="U1582" s="0" t="n">
        <v>1239</v>
      </c>
      <c r="V1582" s="0" t="n">
        <v>4</v>
      </c>
      <c r="W1582" s="60" t="n">
        <v>46226</v>
      </c>
      <c r="X1582" s="55" t="n">
        <f aca="false">IF(I1582="Male",0,1)</f>
        <v>1</v>
      </c>
      <c r="Y1582" s="55" t="n">
        <f aca="false">IF(OR(I1582="DNB",I1582="Dry DNB"),1,0)</f>
        <v>1</v>
      </c>
      <c r="Z1582" s="55" t="n">
        <f aca="false">IF(ISNUMBER(W1582),A1582-W1582,"")</f>
        <v>84</v>
      </c>
      <c r="AA1582" s="55" t="n">
        <f aca="false">MATCH(A1582,DATAS,0)</f>
        <v>2</v>
      </c>
      <c r="AB1582" s="55" t="n">
        <f aca="false">IF(AND(E1582&gt;0,OR(AND(B1582&gt;=1,B1582&lt;=6),B1582=10)),1,0)</f>
        <v>1</v>
      </c>
      <c r="AC1582" s="55" t="n">
        <f aca="false">IF(AND(E1582&gt;0,B1582=10),1,0)</f>
        <v>0</v>
      </c>
      <c r="AD1582" s="55" t="n">
        <f aca="false">IF(AND(C1581=C1582,AA1581=AA1582-1),AB1581,"")</f>
        <v>1</v>
      </c>
      <c r="AE1582" s="55" t="n">
        <f aca="false">IF(AND(C1581=C1582,AA1581=AA1582-1),AC1581,"")</f>
        <v>0</v>
      </c>
      <c r="AF1582" s="55" t="n">
        <f aca="false">IF(AA1582=1,"",IF(AND(AB1582=1,AD1582&lt;&gt;1),1,0))</f>
        <v>0</v>
      </c>
      <c r="AG1582" s="55" t="n">
        <f aca="false">IF(AA1582=1,"",IF(AND(AC1582=1,AE1582&lt;&gt;1),1,0))</f>
        <v>0</v>
      </c>
      <c r="AH1582" s="60" t="str">
        <f aca="false">IF(AND(E1582&gt;0,AA1582&lt;2,NOT(AND(C1583=C1582,AA1583=AA1582+1))),INDEX(DATAS,AA1582+1),"")</f>
        <v/>
      </c>
      <c r="AI1582" s="60" t="str">
        <f aca="false">IF(AND(AC1582=1,AA1582&lt;2),IF(AND(C1583=C1582,AA1583=AA1582+1),IF(AC1583=1,"",INDEX(DATAS,AA1582+1)),INDEX(DATAS,AA1582+1)),"")</f>
        <v/>
      </c>
    </row>
    <row r="1583" customFormat="false" ht="15" hidden="false" customHeight="false" outlineLevel="0" collapsed="false">
      <c r="A1583" s="60" t="n">
        <v>46309</v>
      </c>
      <c r="B1583" s="0" t="n">
        <v>2</v>
      </c>
      <c r="C1583" s="0" t="n">
        <v>4728</v>
      </c>
      <c r="D1583" s="0" t="n">
        <v>242</v>
      </c>
      <c r="E1583" s="0" t="n">
        <v>2</v>
      </c>
      <c r="F1583" s="55" t="s">
        <v>673</v>
      </c>
      <c r="G1583" s="0" t="n">
        <v>40.7</v>
      </c>
      <c r="H1583" s="0" t="n">
        <v>60</v>
      </c>
      <c r="I1583" s="55" t="s">
        <v>187</v>
      </c>
      <c r="J1583" s="0" t="n">
        <v>242</v>
      </c>
      <c r="K1583" s="0" t="n">
        <v>67</v>
      </c>
      <c r="M1583" s="0" t="n">
        <v>703.82</v>
      </c>
      <c r="N1583" s="0" t="n">
        <v>68.46</v>
      </c>
      <c r="O1583" s="0" t="n">
        <v>34.9</v>
      </c>
      <c r="P1583" s="0" t="n">
        <v>2.93</v>
      </c>
      <c r="Q1583" s="0" t="n">
        <v>3.37</v>
      </c>
      <c r="R1583" s="0" t="n">
        <v>5822</v>
      </c>
      <c r="S1583" s="0" t="n">
        <v>12908</v>
      </c>
      <c r="T1583" s="0" t="n">
        <v>62.9</v>
      </c>
      <c r="U1583" s="0" t="n">
        <v>1236</v>
      </c>
      <c r="V1583" s="0" t="n">
        <v>6</v>
      </c>
      <c r="W1583" s="60" t="n">
        <v>46310</v>
      </c>
      <c r="X1583" s="55" t="n">
        <f aca="false">IF(I1583="Male",0,1)</f>
        <v>1</v>
      </c>
      <c r="Y1583" s="55" t="n">
        <f aca="false">IF(OR(I1583="DNB",I1583="Dry DNB"),1,0)</f>
        <v>0</v>
      </c>
      <c r="Z1583" s="55" t="n">
        <f aca="false">IF(ISNUMBER(W1583),A1583-W1583,"")</f>
        <v>-1</v>
      </c>
      <c r="AA1583" s="55" t="n">
        <f aca="false">MATCH(A1583,DATAS,0)</f>
        <v>1</v>
      </c>
      <c r="AB1583" s="55" t="n">
        <f aca="false">IF(AND(E1583&gt;0,OR(AND(B1583&gt;=1,B1583&lt;=6),B1583=10)),1,0)</f>
        <v>1</v>
      </c>
      <c r="AC1583" s="55" t="n">
        <f aca="false">IF(AND(E1583&gt;0,B1583=10),1,0)</f>
        <v>0</v>
      </c>
      <c r="AD1583" s="0" t="str">
        <f aca="false">IF(AND(C1582=C1583,AA1582=AA1583-1),AB1582,"")</f>
        <v/>
      </c>
      <c r="AE1583" s="0" t="str">
        <f aca="false">IF(AND(C1582=C1583,AA1582=AA1583-1),AC1582,"")</f>
        <v/>
      </c>
      <c r="AF1583" s="0" t="str">
        <f aca="false">IF(AA1583=1,"",IF(AND(AB1583=1,AD1583&lt;&gt;1),1,0))</f>
        <v/>
      </c>
      <c r="AG1583" s="0" t="str">
        <f aca="false">IF(AA1583=1,"",IF(AND(AC1583=1,AE1583&lt;&gt;1),1,0))</f>
        <v/>
      </c>
      <c r="AH1583" s="60" t="str">
        <f aca="false">IF(AND(E1583&gt;0,AA1583&lt;2,NOT(AND(C1584=C1583,AA1584=AA1583+1))),INDEX(DATAS,AA1583+1),"")</f>
        <v/>
      </c>
      <c r="AI1583" s="60" t="str">
        <f aca="false">IF(AND(AC1583=1,AA1583&lt;2),IF(AND(C1584=C1583,AA1584=AA1583+1),IF(AC1584=1,"",INDEX(DATAS,AA1583+1)),INDEX(DATAS,AA1583+1)),"")</f>
        <v/>
      </c>
    </row>
    <row r="1584" customFormat="false" ht="15" hidden="false" customHeight="false" outlineLevel="0" collapsed="false">
      <c r="A1584" s="60" t="n">
        <v>46310</v>
      </c>
      <c r="B1584" s="0" t="n">
        <v>2</v>
      </c>
      <c r="C1584" s="0" t="n">
        <v>4728</v>
      </c>
      <c r="D1584" s="0" t="n">
        <v>243</v>
      </c>
      <c r="E1584" s="0" t="n">
        <v>2</v>
      </c>
      <c r="F1584" s="55" t="s">
        <v>673</v>
      </c>
      <c r="G1584" s="0" t="n">
        <v>59.9</v>
      </c>
      <c r="H1584" s="0" t="n">
        <v>59</v>
      </c>
      <c r="I1584" s="55" t="s">
        <v>187</v>
      </c>
      <c r="J1584" s="0" t="n">
        <v>243</v>
      </c>
      <c r="K1584" s="0" t="n">
        <v>67</v>
      </c>
      <c r="M1584" s="0" t="n">
        <v>703.82</v>
      </c>
      <c r="N1584" s="0" t="n">
        <v>68.46</v>
      </c>
      <c r="O1584" s="0" t="n">
        <v>34.9</v>
      </c>
      <c r="P1584" s="0" t="n">
        <v>2.93</v>
      </c>
      <c r="Q1584" s="0" t="n">
        <v>3.37</v>
      </c>
      <c r="T1584" s="0" t="n">
        <v>62.9</v>
      </c>
      <c r="U1584" s="0" t="n">
        <v>1237</v>
      </c>
      <c r="V1584" s="0" t="n">
        <v>6</v>
      </c>
      <c r="W1584" s="60" t="n">
        <v>46310</v>
      </c>
      <c r="X1584" s="55" t="n">
        <f aca="false">IF(I1584="Male",0,1)</f>
        <v>1</v>
      </c>
      <c r="Y1584" s="55" t="n">
        <f aca="false">IF(OR(I1584="DNB",I1584="Dry DNB"),1,0)</f>
        <v>0</v>
      </c>
      <c r="Z1584" s="55" t="n">
        <f aca="false">IF(ISNUMBER(W1584),A1584-W1584,"")</f>
        <v>0</v>
      </c>
      <c r="AA1584" s="55" t="n">
        <f aca="false">MATCH(A1584,DATAS,0)</f>
        <v>2</v>
      </c>
      <c r="AB1584" s="55" t="n">
        <f aca="false">IF(AND(E1584&gt;0,OR(AND(B1584&gt;=1,B1584&lt;=6),B1584=10)),1,0)</f>
        <v>1</v>
      </c>
      <c r="AC1584" s="55" t="n">
        <f aca="false">IF(AND(E1584&gt;0,B1584=10),1,0)</f>
        <v>0</v>
      </c>
      <c r="AD1584" s="55" t="n">
        <f aca="false">IF(AND(C1583=C1584,AA1583=AA1584-1),AB1583,"")</f>
        <v>1</v>
      </c>
      <c r="AE1584" s="55" t="n">
        <f aca="false">IF(AND(C1583=C1584,AA1583=AA1584-1),AC1583,"")</f>
        <v>0</v>
      </c>
      <c r="AF1584" s="55" t="n">
        <f aca="false">IF(AA1584=1,"",IF(AND(AB1584=1,AD1584&lt;&gt;1),1,0))</f>
        <v>0</v>
      </c>
      <c r="AG1584" s="55" t="n">
        <f aca="false">IF(AA1584=1,"",IF(AND(AC1584=1,AE1584&lt;&gt;1),1,0))</f>
        <v>0</v>
      </c>
      <c r="AH1584" s="60" t="str">
        <f aca="false">IF(AND(E1584&gt;0,AA1584&lt;2,NOT(AND(C1585=C1584,AA1585=AA1584+1))),INDEX(DATAS,AA1584+1),"")</f>
        <v/>
      </c>
      <c r="AI1584" s="60" t="str">
        <f aca="false">IF(AND(AC1584=1,AA1584&lt;2),IF(AND(C1585=C1584,AA1585=AA1584+1),IF(AC1585=1,"",INDEX(DATAS,AA1584+1)),INDEX(DATAS,AA1584+1)),"")</f>
        <v/>
      </c>
    </row>
    <row r="1585" customFormat="false" ht="15" hidden="false" customHeight="false" outlineLevel="0" collapsed="false">
      <c r="A1585" s="60" t="n">
        <v>46309</v>
      </c>
      <c r="B1585" s="0" t="n">
        <v>10</v>
      </c>
      <c r="C1585" s="0" t="n">
        <v>4730</v>
      </c>
      <c r="D1585" s="0" t="n">
        <v>262</v>
      </c>
      <c r="E1585" s="0" t="n">
        <v>2</v>
      </c>
      <c r="F1585" s="55" t="s">
        <v>674</v>
      </c>
      <c r="G1585" s="0" t="n">
        <v>21.1</v>
      </c>
      <c r="H1585" s="0" t="n">
        <v>16</v>
      </c>
      <c r="I1585" s="55" t="s">
        <v>143</v>
      </c>
      <c r="J1585" s="0" t="n">
        <v>262</v>
      </c>
      <c r="K1585" s="0" t="n">
        <v>66</v>
      </c>
      <c r="M1585" s="0" t="n">
        <v>1117.22</v>
      </c>
      <c r="N1585" s="0" t="n">
        <v>48.96</v>
      </c>
      <c r="O1585" s="0" t="n">
        <v>46.72</v>
      </c>
      <c r="P1585" s="0" t="n">
        <v>5.73</v>
      </c>
      <c r="Q1585" s="0" t="n">
        <v>4.08</v>
      </c>
      <c r="R1585" s="0" t="n">
        <v>4701</v>
      </c>
      <c r="S1585" s="0" t="n">
        <v>8909</v>
      </c>
      <c r="T1585" s="0" t="n">
        <v>54.8</v>
      </c>
      <c r="U1585" s="0" t="n">
        <v>1234</v>
      </c>
      <c r="V1585" s="0" t="n">
        <v>4</v>
      </c>
      <c r="W1585" s="60" t="n">
        <v>46268</v>
      </c>
      <c r="X1585" s="55" t="n">
        <f aca="false">IF(I1585="Male",0,1)</f>
        <v>1</v>
      </c>
      <c r="Y1585" s="55" t="n">
        <f aca="false">IF(OR(I1585="DNB",I1585="Dry DNB"),1,0)</f>
        <v>1</v>
      </c>
      <c r="Z1585" s="55" t="n">
        <f aca="false">IF(ISNUMBER(W1585),A1585-W1585,"")</f>
        <v>41</v>
      </c>
      <c r="AA1585" s="55" t="n">
        <f aca="false">MATCH(A1585,DATAS,0)</f>
        <v>1</v>
      </c>
      <c r="AB1585" s="55" t="n">
        <f aca="false">IF(AND(E1585&gt;0,OR(AND(B1585&gt;=1,B1585&lt;=6),B1585=10)),1,0)</f>
        <v>1</v>
      </c>
      <c r="AC1585" s="55" t="n">
        <f aca="false">IF(AND(E1585&gt;0,B1585=10),1,0)</f>
        <v>1</v>
      </c>
      <c r="AD1585" s="0" t="str">
        <f aca="false">IF(AND(C1584=C1585,AA1584=AA1585-1),AB1584,"")</f>
        <v/>
      </c>
      <c r="AE1585" s="0" t="str">
        <f aca="false">IF(AND(C1584=C1585,AA1584=AA1585-1),AC1584,"")</f>
        <v/>
      </c>
      <c r="AF1585" s="0" t="str">
        <f aca="false">IF(AA1585=1,"",IF(AND(AB1585=1,AD1585&lt;&gt;1),1,0))</f>
        <v/>
      </c>
      <c r="AG1585" s="0" t="str">
        <f aca="false">IF(AA1585=1,"",IF(AND(AC1585=1,AE1585&lt;&gt;1),1,0))</f>
        <v/>
      </c>
      <c r="AH1585" s="60" t="str">
        <f aca="false">IF(AND(E1585&gt;0,AA1585&lt;2,NOT(AND(C1586=C1585,AA1586=AA1585+1))),INDEX(DATAS,AA1585+1),"")</f>
        <v/>
      </c>
      <c r="AI1585" s="60" t="str">
        <f aca="false">IF(AND(AC1585=1,AA1585&lt;2),IF(AND(C1586=C1585,AA1586=AA1585+1),IF(AC1586=1,"",INDEX(DATAS,AA1585+1)),INDEX(DATAS,AA1585+1)),"")</f>
        <v/>
      </c>
    </row>
    <row r="1586" customFormat="false" ht="15" hidden="false" customHeight="false" outlineLevel="0" collapsed="false">
      <c r="A1586" s="60" t="n">
        <v>46310</v>
      </c>
      <c r="B1586" s="0" t="n">
        <v>10</v>
      </c>
      <c r="C1586" s="0" t="n">
        <v>4730</v>
      </c>
      <c r="D1586" s="0" t="n">
        <v>263</v>
      </c>
      <c r="E1586" s="0" t="n">
        <v>2</v>
      </c>
      <c r="F1586" s="55" t="s">
        <v>674</v>
      </c>
      <c r="H1586" s="0" t="n">
        <v>17</v>
      </c>
      <c r="I1586" s="55" t="s">
        <v>143</v>
      </c>
      <c r="J1586" s="0" t="n">
        <v>263</v>
      </c>
      <c r="K1586" s="0" t="n">
        <v>66</v>
      </c>
      <c r="M1586" s="0" t="n">
        <v>1117.22</v>
      </c>
      <c r="N1586" s="0" t="n">
        <v>48.96</v>
      </c>
      <c r="O1586" s="0" t="n">
        <v>46.72</v>
      </c>
      <c r="P1586" s="0" t="n">
        <v>5.73</v>
      </c>
      <c r="Q1586" s="0" t="n">
        <v>4.08</v>
      </c>
      <c r="T1586" s="0" t="n">
        <v>54.8</v>
      </c>
      <c r="U1586" s="0" t="n">
        <v>1235</v>
      </c>
      <c r="V1586" s="0" t="n">
        <v>4</v>
      </c>
      <c r="W1586" s="60" t="n">
        <v>46268</v>
      </c>
      <c r="X1586" s="55" t="n">
        <f aca="false">IF(I1586="Male",0,1)</f>
        <v>1</v>
      </c>
      <c r="Y1586" s="55" t="n">
        <f aca="false">IF(OR(I1586="DNB",I1586="Dry DNB"),1,0)</f>
        <v>1</v>
      </c>
      <c r="Z1586" s="55" t="n">
        <f aca="false">IF(ISNUMBER(W1586),A1586-W1586,"")</f>
        <v>42</v>
      </c>
      <c r="AA1586" s="55" t="n">
        <f aca="false">MATCH(A1586,DATAS,0)</f>
        <v>2</v>
      </c>
      <c r="AB1586" s="55" t="n">
        <f aca="false">IF(AND(E1586&gt;0,OR(AND(B1586&gt;=1,B1586&lt;=6),B1586=10)),1,0)</f>
        <v>1</v>
      </c>
      <c r="AC1586" s="55" t="n">
        <f aca="false">IF(AND(E1586&gt;0,B1586=10),1,0)</f>
        <v>1</v>
      </c>
      <c r="AD1586" s="55" t="n">
        <f aca="false">IF(AND(C1585=C1586,AA1585=AA1586-1),AB1585,"")</f>
        <v>1</v>
      </c>
      <c r="AE1586" s="55" t="n">
        <f aca="false">IF(AND(C1585=C1586,AA1585=AA1586-1),AC1585,"")</f>
        <v>1</v>
      </c>
      <c r="AF1586" s="55" t="n">
        <f aca="false">IF(AA1586=1,"",IF(AND(AB1586=1,AD1586&lt;&gt;1),1,0))</f>
        <v>0</v>
      </c>
      <c r="AG1586" s="55" t="n">
        <f aca="false">IF(AA1586=1,"",IF(AND(AC1586=1,AE1586&lt;&gt;1),1,0))</f>
        <v>0</v>
      </c>
      <c r="AH1586" s="60" t="str">
        <f aca="false">IF(AND(E1586&gt;0,AA1586&lt;2,NOT(AND(C1587=C1586,AA1587=AA1586+1))),INDEX(DATAS,AA1586+1),"")</f>
        <v/>
      </c>
      <c r="AI1586" s="60" t="str">
        <f aca="false">IF(AND(AC1586=1,AA1586&lt;2),IF(AND(C1587=C1586,AA1587=AA1586+1),IF(AC1587=1,"",INDEX(DATAS,AA1586+1)),INDEX(DATAS,AA1586+1)),"")</f>
        <v/>
      </c>
    </row>
    <row r="1587" customFormat="false" ht="15" hidden="false" customHeight="false" outlineLevel="0" collapsed="false">
      <c r="A1587" s="60" t="n">
        <v>46309</v>
      </c>
      <c r="B1587" s="0" t="n">
        <v>5</v>
      </c>
      <c r="C1587" s="0" t="n">
        <v>4732</v>
      </c>
      <c r="D1587" s="0" t="n">
        <v>448</v>
      </c>
      <c r="E1587" s="0" t="n">
        <v>1</v>
      </c>
      <c r="F1587" s="55" t="s">
        <v>674</v>
      </c>
      <c r="G1587" s="0" t="n">
        <v>32.1</v>
      </c>
      <c r="H1587" s="0" t="n">
        <v>33</v>
      </c>
      <c r="I1587" s="55" t="s">
        <v>187</v>
      </c>
      <c r="J1587" s="0" t="n">
        <v>448</v>
      </c>
      <c r="K1587" s="0" t="n">
        <v>63</v>
      </c>
      <c r="M1587" s="0" t="n">
        <v>1577.17</v>
      </c>
      <c r="N1587" s="0" t="n">
        <v>67.36</v>
      </c>
      <c r="O1587" s="0" t="n">
        <v>58.77</v>
      </c>
      <c r="P1587" s="0" t="n">
        <v>4.02</v>
      </c>
      <c r="Q1587" s="0" t="n">
        <v>3.95</v>
      </c>
      <c r="R1587" s="0" t="n">
        <v>5482</v>
      </c>
      <c r="S1587" s="0" t="n">
        <v>11261</v>
      </c>
      <c r="T1587" s="0" t="n">
        <v>55.85</v>
      </c>
      <c r="U1587" s="0" t="n">
        <v>1234</v>
      </c>
      <c r="V1587" s="0" t="n">
        <v>8</v>
      </c>
      <c r="W1587" s="60" t="n">
        <v>46289</v>
      </c>
      <c r="X1587" s="55" t="n">
        <f aca="false">IF(I1587="Male",0,1)</f>
        <v>1</v>
      </c>
      <c r="Y1587" s="55" t="n">
        <f aca="false">IF(OR(I1587="DNB",I1587="Dry DNB"),1,0)</f>
        <v>0</v>
      </c>
      <c r="Z1587" s="55" t="n">
        <f aca="false">IF(ISNUMBER(W1587),A1587-W1587,"")</f>
        <v>20</v>
      </c>
      <c r="AA1587" s="55" t="n">
        <f aca="false">MATCH(A1587,DATAS,0)</f>
        <v>1</v>
      </c>
      <c r="AB1587" s="55" t="n">
        <f aca="false">IF(AND(E1587&gt;0,OR(AND(B1587&gt;=1,B1587&lt;=6),B1587=10)),1,0)</f>
        <v>1</v>
      </c>
      <c r="AC1587" s="55" t="n">
        <f aca="false">IF(AND(E1587&gt;0,B1587=10),1,0)</f>
        <v>0</v>
      </c>
      <c r="AD1587" s="0" t="str">
        <f aca="false">IF(AND(C1586=C1587,AA1586=AA1587-1),AB1586,"")</f>
        <v/>
      </c>
      <c r="AE1587" s="0" t="str">
        <f aca="false">IF(AND(C1586=C1587,AA1586=AA1587-1),AC1586,"")</f>
        <v/>
      </c>
      <c r="AF1587" s="0" t="str">
        <f aca="false">IF(AA1587=1,"",IF(AND(AB1587=1,AD1587&lt;&gt;1),1,0))</f>
        <v/>
      </c>
      <c r="AG1587" s="0" t="str">
        <f aca="false">IF(AA1587=1,"",IF(AND(AC1587=1,AE1587&lt;&gt;1),1,0))</f>
        <v/>
      </c>
      <c r="AH1587" s="60" t="str">
        <f aca="false">IF(AND(E1587&gt;0,AA1587&lt;2,NOT(AND(C1588=C1587,AA1588=AA1587+1))),INDEX(DATAS,AA1587+1),"")</f>
        <v/>
      </c>
      <c r="AI1587" s="60" t="str">
        <f aca="false">IF(AND(AC1587=1,AA1587&lt;2),IF(AND(C1588=C1587,AA1588=AA1587+1),IF(AC1588=1,"",INDEX(DATAS,AA1587+1)),INDEX(DATAS,AA1587+1)),"")</f>
        <v/>
      </c>
    </row>
    <row r="1588" customFormat="false" ht="15" hidden="false" customHeight="false" outlineLevel="0" collapsed="false">
      <c r="A1588" s="60" t="n">
        <v>46310</v>
      </c>
      <c r="B1588" s="0" t="n">
        <v>5</v>
      </c>
      <c r="C1588" s="0" t="n">
        <v>4732</v>
      </c>
      <c r="D1588" s="0" t="n">
        <v>449</v>
      </c>
      <c r="E1588" s="0" t="n">
        <v>1</v>
      </c>
      <c r="F1588" s="55" t="s">
        <v>674</v>
      </c>
      <c r="G1588" s="0" t="n">
        <v>31.6</v>
      </c>
      <c r="H1588" s="0" t="n">
        <v>32</v>
      </c>
      <c r="I1588" s="55" t="s">
        <v>187</v>
      </c>
      <c r="J1588" s="0" t="n">
        <v>449</v>
      </c>
      <c r="K1588" s="0" t="n">
        <v>63</v>
      </c>
      <c r="M1588" s="0" t="n">
        <v>1577.17</v>
      </c>
      <c r="N1588" s="0" t="n">
        <v>67.36</v>
      </c>
      <c r="O1588" s="0" t="n">
        <v>58.77</v>
      </c>
      <c r="P1588" s="0" t="n">
        <v>4.02</v>
      </c>
      <c r="Q1588" s="0" t="n">
        <v>3.95</v>
      </c>
      <c r="T1588" s="0" t="n">
        <v>55.85</v>
      </c>
      <c r="U1588" s="0" t="n">
        <v>1235</v>
      </c>
      <c r="V1588" s="0" t="n">
        <v>8</v>
      </c>
      <c r="W1588" s="60" t="n">
        <v>46289</v>
      </c>
      <c r="X1588" s="55" t="n">
        <f aca="false">IF(I1588="Male",0,1)</f>
        <v>1</v>
      </c>
      <c r="Y1588" s="55" t="n">
        <f aca="false">IF(OR(I1588="DNB",I1588="Dry DNB"),1,0)</f>
        <v>0</v>
      </c>
      <c r="Z1588" s="55" t="n">
        <f aca="false">IF(ISNUMBER(W1588),A1588-W1588,"")</f>
        <v>21</v>
      </c>
      <c r="AA1588" s="55" t="n">
        <f aca="false">MATCH(A1588,DATAS,0)</f>
        <v>2</v>
      </c>
      <c r="AB1588" s="55" t="n">
        <f aca="false">IF(AND(E1588&gt;0,OR(AND(B1588&gt;=1,B1588&lt;=6),B1588=10)),1,0)</f>
        <v>1</v>
      </c>
      <c r="AC1588" s="55" t="n">
        <f aca="false">IF(AND(E1588&gt;0,B1588=10),1,0)</f>
        <v>0</v>
      </c>
      <c r="AD1588" s="55" t="n">
        <f aca="false">IF(AND(C1587=C1588,AA1587=AA1588-1),AB1587,"")</f>
        <v>1</v>
      </c>
      <c r="AE1588" s="55" t="n">
        <f aca="false">IF(AND(C1587=C1588,AA1587=AA1588-1),AC1587,"")</f>
        <v>0</v>
      </c>
      <c r="AF1588" s="55" t="n">
        <f aca="false">IF(AA1588=1,"",IF(AND(AB1588=1,AD1588&lt;&gt;1),1,0))</f>
        <v>0</v>
      </c>
      <c r="AG1588" s="55" t="n">
        <f aca="false">IF(AA1588=1,"",IF(AND(AC1588=1,AE1588&lt;&gt;1),1,0))</f>
        <v>0</v>
      </c>
      <c r="AH1588" s="60" t="str">
        <f aca="false">IF(AND(E1588&gt;0,AA1588&lt;2,NOT(AND(C1589=C1588,AA1589=AA1588+1))),INDEX(DATAS,AA1588+1),"")</f>
        <v/>
      </c>
      <c r="AI1588" s="60" t="str">
        <f aca="false">IF(AND(AC1588=1,AA1588&lt;2),IF(AND(C1589=C1588,AA1589=AA1588+1),IF(AC1589=1,"",INDEX(DATAS,AA1588+1)),INDEX(DATAS,AA1588+1)),"")</f>
        <v/>
      </c>
    </row>
    <row r="1589" customFormat="false" ht="15" hidden="false" customHeight="false" outlineLevel="0" collapsed="false">
      <c r="A1589" s="60" t="n">
        <v>46309</v>
      </c>
      <c r="B1589" s="0" t="n">
        <v>2</v>
      </c>
      <c r="C1589" s="0" t="n">
        <v>4733</v>
      </c>
      <c r="D1589" s="0" t="n">
        <v>194</v>
      </c>
      <c r="E1589" s="0" t="n">
        <v>2</v>
      </c>
      <c r="F1589" s="55" t="s">
        <v>675</v>
      </c>
      <c r="G1589" s="0" t="n">
        <v>52.6</v>
      </c>
      <c r="H1589" s="0" t="n">
        <v>55</v>
      </c>
      <c r="I1589" s="55" t="s">
        <v>157</v>
      </c>
      <c r="J1589" s="0" t="n">
        <v>68</v>
      </c>
      <c r="K1589" s="0" t="n">
        <v>68</v>
      </c>
      <c r="L1589" s="0" t="n">
        <v>126</v>
      </c>
      <c r="M1589" s="0" t="n">
        <v>925.77</v>
      </c>
      <c r="N1589" s="0" t="n">
        <v>33.01</v>
      </c>
      <c r="O1589" s="0" t="n">
        <v>21.78</v>
      </c>
      <c r="P1589" s="0" t="n">
        <v>3.67</v>
      </c>
      <c r="Q1589" s="0" t="n">
        <v>3.25</v>
      </c>
      <c r="R1589" s="0" t="n">
        <v>5951</v>
      </c>
      <c r="S1589" s="0" t="n">
        <v>12118</v>
      </c>
      <c r="T1589" s="0" t="n">
        <v>66.9</v>
      </c>
      <c r="U1589" s="0" t="n">
        <v>1233</v>
      </c>
      <c r="V1589" s="0" t="n">
        <v>1</v>
      </c>
      <c r="W1589" s="60" t="n">
        <v>46184</v>
      </c>
      <c r="X1589" s="55" t="n">
        <f aca="false">IF(I1589="Male",0,1)</f>
        <v>1</v>
      </c>
      <c r="Y1589" s="55" t="n">
        <f aca="false">IF(OR(I1589="DNB",I1589="Dry DNB"),1,0)</f>
        <v>0</v>
      </c>
      <c r="Z1589" s="55" t="n">
        <f aca="false">IF(ISNUMBER(W1589),A1589-W1589,"")</f>
        <v>125</v>
      </c>
      <c r="AA1589" s="55" t="n">
        <f aca="false">MATCH(A1589,DATAS,0)</f>
        <v>1</v>
      </c>
      <c r="AB1589" s="55" t="n">
        <f aca="false">IF(AND(E1589&gt;0,OR(AND(B1589&gt;=1,B1589&lt;=6),B1589=10)),1,0)</f>
        <v>1</v>
      </c>
      <c r="AC1589" s="55" t="n">
        <f aca="false">IF(AND(E1589&gt;0,B1589=10),1,0)</f>
        <v>0</v>
      </c>
      <c r="AD1589" s="0" t="str">
        <f aca="false">IF(AND(C1588=C1589,AA1588=AA1589-1),AB1588,"")</f>
        <v/>
      </c>
      <c r="AE1589" s="0" t="str">
        <f aca="false">IF(AND(C1588=C1589,AA1588=AA1589-1),AC1588,"")</f>
        <v/>
      </c>
      <c r="AF1589" s="0" t="str">
        <f aca="false">IF(AA1589=1,"",IF(AND(AB1589=1,AD1589&lt;&gt;1),1,0))</f>
        <v/>
      </c>
      <c r="AG1589" s="0" t="str">
        <f aca="false">IF(AA1589=1,"",IF(AND(AC1589=1,AE1589&lt;&gt;1),1,0))</f>
        <v/>
      </c>
      <c r="AH1589" s="60" t="str">
        <f aca="false">IF(AND(E1589&gt;0,AA1589&lt;2,NOT(AND(C1590=C1589,AA1590=AA1589+1))),INDEX(DATAS,AA1589+1),"")</f>
        <v/>
      </c>
      <c r="AI1589" s="60" t="str">
        <f aca="false">IF(AND(AC1589=1,AA1589&lt;2),IF(AND(C1590=C1589,AA1590=AA1589+1),IF(AC1590=1,"",INDEX(DATAS,AA1589+1)),INDEX(DATAS,AA1589+1)),"")</f>
        <v/>
      </c>
    </row>
    <row r="1590" customFormat="false" ht="15" hidden="false" customHeight="false" outlineLevel="0" collapsed="false">
      <c r="A1590" s="60" t="n">
        <v>46310</v>
      </c>
      <c r="B1590" s="0" t="n">
        <v>2</v>
      </c>
      <c r="C1590" s="0" t="n">
        <v>4733</v>
      </c>
      <c r="D1590" s="0" t="n">
        <v>195</v>
      </c>
      <c r="E1590" s="0" t="n">
        <v>2</v>
      </c>
      <c r="F1590" s="55" t="s">
        <v>675</v>
      </c>
      <c r="G1590" s="0" t="n">
        <v>53.2</v>
      </c>
      <c r="H1590" s="0" t="n">
        <v>54</v>
      </c>
      <c r="I1590" s="55" t="s">
        <v>157</v>
      </c>
      <c r="J1590" s="0" t="n">
        <v>68</v>
      </c>
      <c r="K1590" s="0" t="n">
        <v>68</v>
      </c>
      <c r="L1590" s="0" t="n">
        <v>127</v>
      </c>
      <c r="M1590" s="0" t="n">
        <v>925.77</v>
      </c>
      <c r="N1590" s="0" t="n">
        <v>33.01</v>
      </c>
      <c r="O1590" s="0" t="n">
        <v>21.78</v>
      </c>
      <c r="P1590" s="0" t="n">
        <v>3.67</v>
      </c>
      <c r="Q1590" s="0" t="n">
        <v>3.25</v>
      </c>
      <c r="T1590" s="0" t="n">
        <v>66.9</v>
      </c>
      <c r="U1590" s="0" t="n">
        <v>1234</v>
      </c>
      <c r="V1590" s="0" t="n">
        <v>1</v>
      </c>
      <c r="W1590" s="60" t="n">
        <v>46184</v>
      </c>
      <c r="X1590" s="55" t="n">
        <f aca="false">IF(I1590="Male",0,1)</f>
        <v>1</v>
      </c>
      <c r="Y1590" s="55" t="n">
        <f aca="false">IF(OR(I1590="DNB",I1590="Dry DNB"),1,0)</f>
        <v>0</v>
      </c>
      <c r="Z1590" s="55" t="n">
        <f aca="false">IF(ISNUMBER(W1590),A1590-W1590,"")</f>
        <v>126</v>
      </c>
      <c r="AA1590" s="55" t="n">
        <f aca="false">MATCH(A1590,DATAS,0)</f>
        <v>2</v>
      </c>
      <c r="AB1590" s="55" t="n">
        <f aca="false">IF(AND(E1590&gt;0,OR(AND(B1590&gt;=1,B1590&lt;=6),B1590=10)),1,0)</f>
        <v>1</v>
      </c>
      <c r="AC1590" s="55" t="n">
        <f aca="false">IF(AND(E1590&gt;0,B1590=10),1,0)</f>
        <v>0</v>
      </c>
      <c r="AD1590" s="55" t="n">
        <f aca="false">IF(AND(C1589=C1590,AA1589=AA1590-1),AB1589,"")</f>
        <v>1</v>
      </c>
      <c r="AE1590" s="55" t="n">
        <f aca="false">IF(AND(C1589=C1590,AA1589=AA1590-1),AC1589,"")</f>
        <v>0</v>
      </c>
      <c r="AF1590" s="55" t="n">
        <f aca="false">IF(AA1590=1,"",IF(AND(AB1590=1,AD1590&lt;&gt;1),1,0))</f>
        <v>0</v>
      </c>
      <c r="AG1590" s="55" t="n">
        <f aca="false">IF(AA1590=1,"",IF(AND(AC1590=1,AE1590&lt;&gt;1),1,0))</f>
        <v>0</v>
      </c>
      <c r="AH1590" s="60" t="str">
        <f aca="false">IF(AND(E1590&gt;0,AA1590&lt;2,NOT(AND(C1591=C1590,AA1591=AA1590+1))),INDEX(DATAS,AA1590+1),"")</f>
        <v/>
      </c>
      <c r="AI1590" s="60" t="str">
        <f aca="false">IF(AND(AC1590=1,AA1590&lt;2),IF(AND(C1591=C1590,AA1591=AA1590+1),IF(AC1591=1,"",INDEX(DATAS,AA1590+1)),INDEX(DATAS,AA1590+1)),"")</f>
        <v/>
      </c>
    </row>
    <row r="1591" customFormat="false" ht="15" hidden="false" customHeight="false" outlineLevel="0" collapsed="false">
      <c r="A1591" s="60" t="n">
        <v>46309</v>
      </c>
      <c r="B1591" s="0" t="n">
        <v>5</v>
      </c>
      <c r="C1591" s="0" t="n">
        <v>4734</v>
      </c>
      <c r="D1591" s="0" t="n">
        <v>129</v>
      </c>
      <c r="E1591" s="0" t="n">
        <v>2</v>
      </c>
      <c r="F1591" s="55" t="s">
        <v>675</v>
      </c>
      <c r="G1591" s="0" t="n">
        <v>41.6</v>
      </c>
      <c r="H1591" s="0" t="n">
        <v>36</v>
      </c>
      <c r="I1591" s="55" t="s">
        <v>187</v>
      </c>
      <c r="J1591" s="0" t="n">
        <v>129</v>
      </c>
      <c r="K1591" s="0" t="n">
        <v>66</v>
      </c>
      <c r="M1591" s="0" t="n">
        <v>484.24</v>
      </c>
      <c r="N1591" s="0" t="n">
        <v>85.24</v>
      </c>
      <c r="O1591" s="0" t="n">
        <v>46.21</v>
      </c>
      <c r="P1591" s="0" t="n">
        <v>4.32</v>
      </c>
      <c r="Q1591" s="0" t="n">
        <v>3.7</v>
      </c>
      <c r="R1591" s="0" t="n">
        <v>3514</v>
      </c>
      <c r="S1591" s="0" t="n">
        <v>7098</v>
      </c>
      <c r="T1591" s="0" t="n">
        <v>43.4</v>
      </c>
      <c r="U1591" s="0" t="n">
        <v>1233</v>
      </c>
      <c r="V1591" s="0" t="n">
        <v>2</v>
      </c>
      <c r="W1591" s="60" t="n">
        <v>46307</v>
      </c>
      <c r="X1591" s="55" t="n">
        <f aca="false">IF(I1591="Male",0,1)</f>
        <v>1</v>
      </c>
      <c r="Y1591" s="55" t="n">
        <f aca="false">IF(OR(I1591="DNB",I1591="Dry DNB"),1,0)</f>
        <v>0</v>
      </c>
      <c r="Z1591" s="55" t="n">
        <f aca="false">IF(ISNUMBER(W1591),A1591-W1591,"")</f>
        <v>2</v>
      </c>
      <c r="AA1591" s="55" t="n">
        <f aca="false">MATCH(A1591,DATAS,0)</f>
        <v>1</v>
      </c>
      <c r="AB1591" s="55" t="n">
        <f aca="false">IF(AND(E1591&gt;0,OR(AND(B1591&gt;=1,B1591&lt;=6),B1591=10)),1,0)</f>
        <v>1</v>
      </c>
      <c r="AC1591" s="55" t="n">
        <f aca="false">IF(AND(E1591&gt;0,B1591=10),1,0)</f>
        <v>0</v>
      </c>
      <c r="AD1591" s="0" t="str">
        <f aca="false">IF(AND(C1590=C1591,AA1590=AA1591-1),AB1590,"")</f>
        <v/>
      </c>
      <c r="AE1591" s="0" t="str">
        <f aca="false">IF(AND(C1590=C1591,AA1590=AA1591-1),AC1590,"")</f>
        <v/>
      </c>
      <c r="AF1591" s="0" t="str">
        <f aca="false">IF(AA1591=1,"",IF(AND(AB1591=1,AD1591&lt;&gt;1),1,0))</f>
        <v/>
      </c>
      <c r="AG1591" s="0" t="str">
        <f aca="false">IF(AA1591=1,"",IF(AND(AC1591=1,AE1591&lt;&gt;1),1,0))</f>
        <v/>
      </c>
      <c r="AH1591" s="60" t="str">
        <f aca="false">IF(AND(E1591&gt;0,AA1591&lt;2,NOT(AND(C1592=C1591,AA1592=AA1591+1))),INDEX(DATAS,AA1591+1),"")</f>
        <v/>
      </c>
      <c r="AI1591" s="60" t="str">
        <f aca="false">IF(AND(AC1591=1,AA1591&lt;2),IF(AND(C1592=C1591,AA1592=AA1591+1),IF(AC1592=1,"",INDEX(DATAS,AA1591+1)),INDEX(DATAS,AA1591+1)),"")</f>
        <v/>
      </c>
    </row>
    <row r="1592" customFormat="false" ht="15" hidden="false" customHeight="false" outlineLevel="0" collapsed="false">
      <c r="A1592" s="60" t="n">
        <v>46310</v>
      </c>
      <c r="B1592" s="0" t="n">
        <v>5</v>
      </c>
      <c r="C1592" s="0" t="n">
        <v>4734</v>
      </c>
      <c r="D1592" s="0" t="n">
        <v>130</v>
      </c>
      <c r="E1592" s="0" t="n">
        <v>2</v>
      </c>
      <c r="F1592" s="55" t="s">
        <v>675</v>
      </c>
      <c r="G1592" s="0" t="n">
        <v>41.2</v>
      </c>
      <c r="H1592" s="0" t="n">
        <v>37</v>
      </c>
      <c r="I1592" s="55" t="s">
        <v>187</v>
      </c>
      <c r="J1592" s="0" t="n">
        <v>130</v>
      </c>
      <c r="K1592" s="0" t="n">
        <v>66</v>
      </c>
      <c r="M1592" s="0" t="n">
        <v>484.24</v>
      </c>
      <c r="N1592" s="0" t="n">
        <v>85.24</v>
      </c>
      <c r="O1592" s="0" t="n">
        <v>46.21</v>
      </c>
      <c r="P1592" s="0" t="n">
        <v>4.32</v>
      </c>
      <c r="Q1592" s="0" t="n">
        <v>3.7</v>
      </c>
      <c r="T1592" s="0" t="n">
        <v>43.4</v>
      </c>
      <c r="U1592" s="0" t="n">
        <v>1234</v>
      </c>
      <c r="V1592" s="0" t="n">
        <v>2</v>
      </c>
      <c r="W1592" s="60" t="n">
        <v>46307</v>
      </c>
      <c r="X1592" s="55" t="n">
        <f aca="false">IF(I1592="Male",0,1)</f>
        <v>1</v>
      </c>
      <c r="Y1592" s="55" t="n">
        <f aca="false">IF(OR(I1592="DNB",I1592="Dry DNB"),1,0)</f>
        <v>0</v>
      </c>
      <c r="Z1592" s="55" t="n">
        <f aca="false">IF(ISNUMBER(W1592),A1592-W1592,"")</f>
        <v>3</v>
      </c>
      <c r="AA1592" s="55" t="n">
        <f aca="false">MATCH(A1592,DATAS,0)</f>
        <v>2</v>
      </c>
      <c r="AB1592" s="55" t="n">
        <f aca="false">IF(AND(E1592&gt;0,OR(AND(B1592&gt;=1,B1592&lt;=6),B1592=10)),1,0)</f>
        <v>1</v>
      </c>
      <c r="AC1592" s="55" t="n">
        <f aca="false">IF(AND(E1592&gt;0,B1592=10),1,0)</f>
        <v>0</v>
      </c>
      <c r="AD1592" s="55" t="n">
        <f aca="false">IF(AND(C1591=C1592,AA1591=AA1592-1),AB1591,"")</f>
        <v>1</v>
      </c>
      <c r="AE1592" s="55" t="n">
        <f aca="false">IF(AND(C1591=C1592,AA1591=AA1592-1),AC1591,"")</f>
        <v>0</v>
      </c>
      <c r="AF1592" s="55" t="n">
        <f aca="false">IF(AA1592=1,"",IF(AND(AB1592=1,AD1592&lt;&gt;1),1,0))</f>
        <v>0</v>
      </c>
      <c r="AG1592" s="55" t="n">
        <f aca="false">IF(AA1592=1,"",IF(AND(AC1592=1,AE1592&lt;&gt;1),1,0))</f>
        <v>0</v>
      </c>
      <c r="AH1592" s="60" t="str">
        <f aca="false">IF(AND(E1592&gt;0,AA1592&lt;2,NOT(AND(C1593=C1592,AA1593=AA1592+1))),INDEX(DATAS,AA1592+1),"")</f>
        <v/>
      </c>
      <c r="AI1592" s="60" t="str">
        <f aca="false">IF(AND(AC1592=1,AA1592&lt;2),IF(AND(C1593=C1592,AA1593=AA1592+1),IF(AC1593=1,"",INDEX(DATAS,AA1592+1)),INDEX(DATAS,AA1592+1)),"")</f>
        <v/>
      </c>
    </row>
    <row r="1593" customFormat="false" ht="15" hidden="false" customHeight="false" outlineLevel="0" collapsed="false">
      <c r="A1593" s="60" t="n">
        <v>46309</v>
      </c>
      <c r="B1593" s="0" t="n">
        <v>5</v>
      </c>
      <c r="C1593" s="0" t="n">
        <v>4736</v>
      </c>
      <c r="D1593" s="0" t="n">
        <v>236</v>
      </c>
      <c r="E1593" s="0" t="n">
        <v>2</v>
      </c>
      <c r="F1593" s="55" t="s">
        <v>675</v>
      </c>
      <c r="G1593" s="0" t="n">
        <v>43.8</v>
      </c>
      <c r="H1593" s="0" t="n">
        <v>42</v>
      </c>
      <c r="I1593" s="55" t="s">
        <v>157</v>
      </c>
      <c r="J1593" s="0" t="n">
        <v>68</v>
      </c>
      <c r="K1593" s="0" t="n">
        <v>68</v>
      </c>
      <c r="L1593" s="0" t="n">
        <v>168</v>
      </c>
      <c r="M1593" s="0" t="n">
        <v>583.42</v>
      </c>
      <c r="N1593" s="0" t="n">
        <v>33.2</v>
      </c>
      <c r="O1593" s="0" t="n">
        <v>19.24</v>
      </c>
      <c r="P1593" s="0" t="n">
        <v>4.94</v>
      </c>
      <c r="Q1593" s="0" t="n">
        <v>3.54</v>
      </c>
      <c r="R1593" s="0" t="n">
        <v>4025</v>
      </c>
      <c r="S1593" s="0" t="n">
        <v>8909</v>
      </c>
      <c r="T1593" s="0" t="n">
        <v>46.25</v>
      </c>
      <c r="U1593" s="0" t="n">
        <v>1233</v>
      </c>
      <c r="V1593" s="0" t="n">
        <v>1</v>
      </c>
      <c r="W1593" s="60" t="n">
        <v>46142</v>
      </c>
      <c r="X1593" s="55" t="n">
        <f aca="false">IF(I1593="Male",0,1)</f>
        <v>1</v>
      </c>
      <c r="Y1593" s="55" t="n">
        <f aca="false">IF(OR(I1593="DNB",I1593="Dry DNB"),1,0)</f>
        <v>0</v>
      </c>
      <c r="Z1593" s="55" t="n">
        <f aca="false">IF(ISNUMBER(W1593),A1593-W1593,"")</f>
        <v>167</v>
      </c>
      <c r="AA1593" s="55" t="n">
        <f aca="false">MATCH(A1593,DATAS,0)</f>
        <v>1</v>
      </c>
      <c r="AB1593" s="55" t="n">
        <f aca="false">IF(AND(E1593&gt;0,OR(AND(B1593&gt;=1,B1593&lt;=6),B1593=10)),1,0)</f>
        <v>1</v>
      </c>
      <c r="AC1593" s="55" t="n">
        <f aca="false">IF(AND(E1593&gt;0,B1593=10),1,0)</f>
        <v>0</v>
      </c>
      <c r="AD1593" s="0" t="str">
        <f aca="false">IF(AND(C1592=C1593,AA1592=AA1593-1),AB1592,"")</f>
        <v/>
      </c>
      <c r="AE1593" s="0" t="str">
        <f aca="false">IF(AND(C1592=C1593,AA1592=AA1593-1),AC1592,"")</f>
        <v/>
      </c>
      <c r="AF1593" s="0" t="str">
        <f aca="false">IF(AA1593=1,"",IF(AND(AB1593=1,AD1593&lt;&gt;1),1,0))</f>
        <v/>
      </c>
      <c r="AG1593" s="0" t="str">
        <f aca="false">IF(AA1593=1,"",IF(AND(AC1593=1,AE1593&lt;&gt;1),1,0))</f>
        <v/>
      </c>
      <c r="AH1593" s="60" t="str">
        <f aca="false">IF(AND(E1593&gt;0,AA1593&lt;2,NOT(AND(C1594=C1593,AA1594=AA1593+1))),INDEX(DATAS,AA1593+1),"")</f>
        <v/>
      </c>
      <c r="AI1593" s="60" t="str">
        <f aca="false">IF(AND(AC1593=1,AA1593&lt;2),IF(AND(C1594=C1593,AA1594=AA1593+1),IF(AC1594=1,"",INDEX(DATAS,AA1593+1)),INDEX(DATAS,AA1593+1)),"")</f>
        <v/>
      </c>
    </row>
    <row r="1594" customFormat="false" ht="15" hidden="false" customHeight="false" outlineLevel="0" collapsed="false">
      <c r="A1594" s="60" t="n">
        <v>46310</v>
      </c>
      <c r="B1594" s="0" t="n">
        <v>5</v>
      </c>
      <c r="C1594" s="0" t="n">
        <v>4736</v>
      </c>
      <c r="D1594" s="0" t="n">
        <v>237</v>
      </c>
      <c r="E1594" s="0" t="n">
        <v>2</v>
      </c>
      <c r="F1594" s="55" t="s">
        <v>675</v>
      </c>
      <c r="G1594" s="0" t="n">
        <v>47.6</v>
      </c>
      <c r="H1594" s="0" t="n">
        <v>43</v>
      </c>
      <c r="I1594" s="55" t="s">
        <v>157</v>
      </c>
      <c r="J1594" s="0" t="n">
        <v>68</v>
      </c>
      <c r="K1594" s="0" t="n">
        <v>68</v>
      </c>
      <c r="L1594" s="0" t="n">
        <v>169</v>
      </c>
      <c r="M1594" s="0" t="n">
        <v>583.42</v>
      </c>
      <c r="N1594" s="0" t="n">
        <v>33.2</v>
      </c>
      <c r="O1594" s="0" t="n">
        <v>19.24</v>
      </c>
      <c r="P1594" s="0" t="n">
        <v>4.94</v>
      </c>
      <c r="Q1594" s="0" t="n">
        <v>3.54</v>
      </c>
      <c r="T1594" s="0" t="n">
        <v>46.25</v>
      </c>
      <c r="U1594" s="0" t="n">
        <v>1234</v>
      </c>
      <c r="V1594" s="0" t="n">
        <v>1</v>
      </c>
      <c r="W1594" s="60" t="n">
        <v>46142</v>
      </c>
      <c r="X1594" s="55" t="n">
        <f aca="false">IF(I1594="Male",0,1)</f>
        <v>1</v>
      </c>
      <c r="Y1594" s="55" t="n">
        <f aca="false">IF(OR(I1594="DNB",I1594="Dry DNB"),1,0)</f>
        <v>0</v>
      </c>
      <c r="Z1594" s="55" t="n">
        <f aca="false">IF(ISNUMBER(W1594),A1594-W1594,"")</f>
        <v>168</v>
      </c>
      <c r="AA1594" s="55" t="n">
        <f aca="false">MATCH(A1594,DATAS,0)</f>
        <v>2</v>
      </c>
      <c r="AB1594" s="55" t="n">
        <f aca="false">IF(AND(E1594&gt;0,OR(AND(B1594&gt;=1,B1594&lt;=6),B1594=10)),1,0)</f>
        <v>1</v>
      </c>
      <c r="AC1594" s="55" t="n">
        <f aca="false">IF(AND(E1594&gt;0,B1594=10),1,0)</f>
        <v>0</v>
      </c>
      <c r="AD1594" s="55" t="n">
        <f aca="false">IF(AND(C1593=C1594,AA1593=AA1594-1),AB1593,"")</f>
        <v>1</v>
      </c>
      <c r="AE1594" s="55" t="n">
        <f aca="false">IF(AND(C1593=C1594,AA1593=AA1594-1),AC1593,"")</f>
        <v>0</v>
      </c>
      <c r="AF1594" s="55" t="n">
        <f aca="false">IF(AA1594=1,"",IF(AND(AB1594=1,AD1594&lt;&gt;1),1,0))</f>
        <v>0</v>
      </c>
      <c r="AG1594" s="55" t="n">
        <f aca="false">IF(AA1594=1,"",IF(AND(AC1594=1,AE1594&lt;&gt;1),1,0))</f>
        <v>0</v>
      </c>
      <c r="AH1594" s="60" t="str">
        <f aca="false">IF(AND(E1594&gt;0,AA1594&lt;2,NOT(AND(C1595=C1594,AA1595=AA1594+1))),INDEX(DATAS,AA1594+1),"")</f>
        <v/>
      </c>
      <c r="AI1594" s="60" t="str">
        <f aca="false">IF(AND(AC1594=1,AA1594&lt;2),IF(AND(C1595=C1594,AA1595=AA1594+1),IF(AC1595=1,"",INDEX(DATAS,AA1594+1)),INDEX(DATAS,AA1594+1)),"")</f>
        <v/>
      </c>
    </row>
    <row r="1595" customFormat="false" ht="15" hidden="false" customHeight="false" outlineLevel="0" collapsed="false">
      <c r="A1595" s="60" t="n">
        <v>46309</v>
      </c>
      <c r="B1595" s="0" t="n">
        <v>2</v>
      </c>
      <c r="C1595" s="0" t="n">
        <v>4737</v>
      </c>
      <c r="D1595" s="0" t="n">
        <v>227</v>
      </c>
      <c r="E1595" s="0" t="n">
        <v>2</v>
      </c>
      <c r="F1595" s="55" t="s">
        <v>676</v>
      </c>
      <c r="G1595" s="0" t="n">
        <v>45</v>
      </c>
      <c r="H1595" s="0" t="n">
        <v>48</v>
      </c>
      <c r="I1595" s="55" t="s">
        <v>157</v>
      </c>
      <c r="J1595" s="0" t="n">
        <v>73</v>
      </c>
      <c r="K1595" s="0" t="n">
        <v>73</v>
      </c>
      <c r="L1595" s="0" t="n">
        <v>154</v>
      </c>
      <c r="M1595" s="0" t="n">
        <v>321.24</v>
      </c>
      <c r="N1595" s="0" t="n">
        <v>58.75</v>
      </c>
      <c r="O1595" s="0" t="n">
        <v>34.66</v>
      </c>
      <c r="P1595" s="0" t="n">
        <v>3.28</v>
      </c>
      <c r="Q1595" s="0" t="n">
        <v>3.63</v>
      </c>
      <c r="R1595" s="0" t="n">
        <v>4210</v>
      </c>
      <c r="S1595" s="0" t="n">
        <v>9653</v>
      </c>
      <c r="T1595" s="0" t="n">
        <v>51.25</v>
      </c>
      <c r="U1595" s="0" t="n">
        <v>1232</v>
      </c>
      <c r="V1595" s="0" t="n">
        <v>1</v>
      </c>
      <c r="W1595" s="60" t="n">
        <v>46156</v>
      </c>
      <c r="X1595" s="55" t="n">
        <f aca="false">IF(I1595="Male",0,1)</f>
        <v>1</v>
      </c>
      <c r="Y1595" s="55" t="n">
        <f aca="false">IF(OR(I1595="DNB",I1595="Dry DNB"),1,0)</f>
        <v>0</v>
      </c>
      <c r="Z1595" s="55" t="n">
        <f aca="false">IF(ISNUMBER(W1595),A1595-W1595,"")</f>
        <v>153</v>
      </c>
      <c r="AA1595" s="55" t="n">
        <f aca="false">MATCH(A1595,DATAS,0)</f>
        <v>1</v>
      </c>
      <c r="AB1595" s="55" t="n">
        <f aca="false">IF(AND(E1595&gt;0,OR(AND(B1595&gt;=1,B1595&lt;=6),B1595=10)),1,0)</f>
        <v>1</v>
      </c>
      <c r="AC1595" s="55" t="n">
        <f aca="false">IF(AND(E1595&gt;0,B1595=10),1,0)</f>
        <v>0</v>
      </c>
      <c r="AD1595" s="0" t="str">
        <f aca="false">IF(AND(C1594=C1595,AA1594=AA1595-1),AB1594,"")</f>
        <v/>
      </c>
      <c r="AE1595" s="0" t="str">
        <f aca="false">IF(AND(C1594=C1595,AA1594=AA1595-1),AC1594,"")</f>
        <v/>
      </c>
      <c r="AF1595" s="0" t="str">
        <f aca="false">IF(AA1595=1,"",IF(AND(AB1595=1,AD1595&lt;&gt;1),1,0))</f>
        <v/>
      </c>
      <c r="AG1595" s="0" t="str">
        <f aca="false">IF(AA1595=1,"",IF(AND(AC1595=1,AE1595&lt;&gt;1),1,0))</f>
        <v/>
      </c>
      <c r="AH1595" s="60" t="str">
        <f aca="false">IF(AND(E1595&gt;0,AA1595&lt;2,NOT(AND(C1596=C1595,AA1596=AA1595+1))),INDEX(DATAS,AA1595+1),"")</f>
        <v/>
      </c>
      <c r="AI1595" s="60" t="str">
        <f aca="false">IF(AND(AC1595=1,AA1595&lt;2),IF(AND(C1596=C1595,AA1596=AA1595+1),IF(AC1596=1,"",INDEX(DATAS,AA1595+1)),INDEX(DATAS,AA1595+1)),"")</f>
        <v/>
      </c>
    </row>
    <row r="1596" customFormat="false" ht="15" hidden="false" customHeight="false" outlineLevel="0" collapsed="false">
      <c r="A1596" s="60" t="n">
        <v>46310</v>
      </c>
      <c r="B1596" s="0" t="n">
        <v>2</v>
      </c>
      <c r="C1596" s="0" t="n">
        <v>4737</v>
      </c>
      <c r="D1596" s="0" t="n">
        <v>228</v>
      </c>
      <c r="E1596" s="0" t="n">
        <v>2</v>
      </c>
      <c r="F1596" s="55" t="s">
        <v>676</v>
      </c>
      <c r="G1596" s="0" t="n">
        <v>51.1</v>
      </c>
      <c r="H1596" s="0" t="n">
        <v>48</v>
      </c>
      <c r="I1596" s="55" t="s">
        <v>157</v>
      </c>
      <c r="J1596" s="0" t="n">
        <v>73</v>
      </c>
      <c r="K1596" s="0" t="n">
        <v>73</v>
      </c>
      <c r="L1596" s="0" t="n">
        <v>155</v>
      </c>
      <c r="M1596" s="0" t="n">
        <v>321.24</v>
      </c>
      <c r="N1596" s="0" t="n">
        <v>58.75</v>
      </c>
      <c r="O1596" s="0" t="n">
        <v>34.66</v>
      </c>
      <c r="P1596" s="0" t="n">
        <v>3.28</v>
      </c>
      <c r="Q1596" s="0" t="n">
        <v>3.63</v>
      </c>
      <c r="T1596" s="0" t="n">
        <v>51.25</v>
      </c>
      <c r="U1596" s="0" t="n">
        <v>1233</v>
      </c>
      <c r="V1596" s="0" t="n">
        <v>1</v>
      </c>
      <c r="W1596" s="60" t="n">
        <v>46156</v>
      </c>
      <c r="X1596" s="55" t="n">
        <f aca="false">IF(I1596="Male",0,1)</f>
        <v>1</v>
      </c>
      <c r="Y1596" s="55" t="n">
        <f aca="false">IF(OR(I1596="DNB",I1596="Dry DNB"),1,0)</f>
        <v>0</v>
      </c>
      <c r="Z1596" s="55" t="n">
        <f aca="false">IF(ISNUMBER(W1596),A1596-W1596,"")</f>
        <v>154</v>
      </c>
      <c r="AA1596" s="55" t="n">
        <f aca="false">MATCH(A1596,DATAS,0)</f>
        <v>2</v>
      </c>
      <c r="AB1596" s="55" t="n">
        <f aca="false">IF(AND(E1596&gt;0,OR(AND(B1596&gt;=1,B1596&lt;=6),B1596=10)),1,0)</f>
        <v>1</v>
      </c>
      <c r="AC1596" s="55" t="n">
        <f aca="false">IF(AND(E1596&gt;0,B1596=10),1,0)</f>
        <v>0</v>
      </c>
      <c r="AD1596" s="55" t="n">
        <f aca="false">IF(AND(C1595=C1596,AA1595=AA1596-1),AB1595,"")</f>
        <v>1</v>
      </c>
      <c r="AE1596" s="55" t="n">
        <f aca="false">IF(AND(C1595=C1596,AA1595=AA1596-1),AC1595,"")</f>
        <v>0</v>
      </c>
      <c r="AF1596" s="55" t="n">
        <f aca="false">IF(AA1596=1,"",IF(AND(AB1596=1,AD1596&lt;&gt;1),1,0))</f>
        <v>0</v>
      </c>
      <c r="AG1596" s="55" t="n">
        <f aca="false">IF(AA1596=1,"",IF(AND(AC1596=1,AE1596&lt;&gt;1),1,0))</f>
        <v>0</v>
      </c>
      <c r="AH1596" s="60" t="str">
        <f aca="false">IF(AND(E1596&gt;0,AA1596&lt;2,NOT(AND(C1597=C1596,AA1597=AA1596+1))),INDEX(DATAS,AA1596+1),"")</f>
        <v/>
      </c>
      <c r="AI1596" s="60" t="str">
        <f aca="false">IF(AND(AC1596=1,AA1596&lt;2),IF(AND(C1597=C1596,AA1597=AA1596+1),IF(AC1597=1,"",INDEX(DATAS,AA1596+1)),INDEX(DATAS,AA1596+1)),"")</f>
        <v/>
      </c>
    </row>
    <row r="1597" customFormat="false" ht="15" hidden="false" customHeight="false" outlineLevel="0" collapsed="false">
      <c r="A1597" s="60" t="n">
        <v>46309</v>
      </c>
      <c r="B1597" s="0" t="n">
        <v>5</v>
      </c>
      <c r="C1597" s="0" t="n">
        <v>4738</v>
      </c>
      <c r="D1597" s="0" t="n">
        <v>220</v>
      </c>
      <c r="E1597" s="0" t="n">
        <v>2</v>
      </c>
      <c r="F1597" s="55" t="s">
        <v>676</v>
      </c>
      <c r="G1597" s="0" t="n">
        <v>40</v>
      </c>
      <c r="H1597" s="0" t="n">
        <v>33</v>
      </c>
      <c r="I1597" s="55" t="s">
        <v>187</v>
      </c>
      <c r="J1597" s="0" t="n">
        <v>220</v>
      </c>
      <c r="K1597" s="0" t="n">
        <v>66</v>
      </c>
      <c r="M1597" s="0" t="n">
        <v>1126.42</v>
      </c>
      <c r="N1597" s="0" t="n">
        <v>53.28</v>
      </c>
      <c r="O1597" s="0" t="n">
        <v>42.34</v>
      </c>
      <c r="P1597" s="0" t="n">
        <v>4.79</v>
      </c>
      <c r="Q1597" s="0" t="n">
        <v>3.75</v>
      </c>
      <c r="R1597" s="0" t="n">
        <v>3483</v>
      </c>
      <c r="S1597" s="0" t="n">
        <v>7503</v>
      </c>
      <c r="T1597" s="0" t="n">
        <v>36.45</v>
      </c>
      <c r="U1597" s="0" t="n">
        <v>1232</v>
      </c>
      <c r="V1597" s="0" t="n">
        <v>5</v>
      </c>
      <c r="W1597" s="60" t="n">
        <v>46255</v>
      </c>
      <c r="X1597" s="55" t="n">
        <f aca="false">IF(I1597="Male",0,1)</f>
        <v>1</v>
      </c>
      <c r="Y1597" s="55" t="n">
        <f aca="false">IF(OR(I1597="DNB",I1597="Dry DNB"),1,0)</f>
        <v>0</v>
      </c>
      <c r="Z1597" s="55" t="n">
        <f aca="false">IF(ISNUMBER(W1597),A1597-W1597,"")</f>
        <v>54</v>
      </c>
      <c r="AA1597" s="55" t="n">
        <f aca="false">MATCH(A1597,DATAS,0)</f>
        <v>1</v>
      </c>
      <c r="AB1597" s="55" t="n">
        <f aca="false">IF(AND(E1597&gt;0,OR(AND(B1597&gt;=1,B1597&lt;=6),B1597=10)),1,0)</f>
        <v>1</v>
      </c>
      <c r="AC1597" s="55" t="n">
        <f aca="false">IF(AND(E1597&gt;0,B1597=10),1,0)</f>
        <v>0</v>
      </c>
      <c r="AD1597" s="0" t="str">
        <f aca="false">IF(AND(C1596=C1597,AA1596=AA1597-1),AB1596,"")</f>
        <v/>
      </c>
      <c r="AE1597" s="0" t="str">
        <f aca="false">IF(AND(C1596=C1597,AA1596=AA1597-1),AC1596,"")</f>
        <v/>
      </c>
      <c r="AF1597" s="0" t="str">
        <f aca="false">IF(AA1597=1,"",IF(AND(AB1597=1,AD1597&lt;&gt;1),1,0))</f>
        <v/>
      </c>
      <c r="AG1597" s="0" t="str">
        <f aca="false">IF(AA1597=1,"",IF(AND(AC1597=1,AE1597&lt;&gt;1),1,0))</f>
        <v/>
      </c>
      <c r="AH1597" s="60" t="str">
        <f aca="false">IF(AND(E1597&gt;0,AA1597&lt;2,NOT(AND(C1598=C1597,AA1598=AA1597+1))),INDEX(DATAS,AA1597+1),"")</f>
        <v/>
      </c>
      <c r="AI1597" s="60" t="str">
        <f aca="false">IF(AND(AC1597=1,AA1597&lt;2),IF(AND(C1598=C1597,AA1598=AA1597+1),IF(AC1598=1,"",INDEX(DATAS,AA1597+1)),INDEX(DATAS,AA1597+1)),"")</f>
        <v/>
      </c>
    </row>
    <row r="1598" customFormat="false" ht="15" hidden="false" customHeight="false" outlineLevel="0" collapsed="false">
      <c r="A1598" s="60" t="n">
        <v>46310</v>
      </c>
      <c r="B1598" s="0" t="n">
        <v>5</v>
      </c>
      <c r="C1598" s="0" t="n">
        <v>4738</v>
      </c>
      <c r="D1598" s="0" t="n">
        <v>221</v>
      </c>
      <c r="E1598" s="0" t="n">
        <v>2</v>
      </c>
      <c r="F1598" s="55" t="s">
        <v>676</v>
      </c>
      <c r="G1598" s="0" t="n">
        <v>38.1</v>
      </c>
      <c r="H1598" s="0" t="n">
        <v>35</v>
      </c>
      <c r="I1598" s="55" t="s">
        <v>187</v>
      </c>
      <c r="J1598" s="0" t="n">
        <v>221</v>
      </c>
      <c r="K1598" s="0" t="n">
        <v>66</v>
      </c>
      <c r="M1598" s="0" t="n">
        <v>1126.42</v>
      </c>
      <c r="N1598" s="0" t="n">
        <v>53.28</v>
      </c>
      <c r="O1598" s="0" t="n">
        <v>42.34</v>
      </c>
      <c r="P1598" s="0" t="n">
        <v>4.79</v>
      </c>
      <c r="Q1598" s="0" t="n">
        <v>3.75</v>
      </c>
      <c r="T1598" s="0" t="n">
        <v>36.45</v>
      </c>
      <c r="U1598" s="0" t="n">
        <v>1233</v>
      </c>
      <c r="V1598" s="0" t="n">
        <v>5</v>
      </c>
      <c r="W1598" s="60" t="n">
        <v>46255</v>
      </c>
      <c r="X1598" s="55" t="n">
        <f aca="false">IF(I1598="Male",0,1)</f>
        <v>1</v>
      </c>
      <c r="Y1598" s="55" t="n">
        <f aca="false">IF(OR(I1598="DNB",I1598="Dry DNB"),1,0)</f>
        <v>0</v>
      </c>
      <c r="Z1598" s="55" t="n">
        <f aca="false">IF(ISNUMBER(W1598),A1598-W1598,"")</f>
        <v>55</v>
      </c>
      <c r="AA1598" s="55" t="n">
        <f aca="false">MATCH(A1598,DATAS,0)</f>
        <v>2</v>
      </c>
      <c r="AB1598" s="55" t="n">
        <f aca="false">IF(AND(E1598&gt;0,OR(AND(B1598&gt;=1,B1598&lt;=6),B1598=10)),1,0)</f>
        <v>1</v>
      </c>
      <c r="AC1598" s="55" t="n">
        <f aca="false">IF(AND(E1598&gt;0,B1598=10),1,0)</f>
        <v>0</v>
      </c>
      <c r="AD1598" s="55" t="n">
        <f aca="false">IF(AND(C1597=C1598,AA1597=AA1598-1),AB1597,"")</f>
        <v>1</v>
      </c>
      <c r="AE1598" s="55" t="n">
        <f aca="false">IF(AND(C1597=C1598,AA1597=AA1598-1),AC1597,"")</f>
        <v>0</v>
      </c>
      <c r="AF1598" s="55" t="n">
        <f aca="false">IF(AA1598=1,"",IF(AND(AB1598=1,AD1598&lt;&gt;1),1,0))</f>
        <v>0</v>
      </c>
      <c r="AG1598" s="55" t="n">
        <f aca="false">IF(AA1598=1,"",IF(AND(AC1598=1,AE1598&lt;&gt;1),1,0))</f>
        <v>0</v>
      </c>
      <c r="AH1598" s="60" t="str">
        <f aca="false">IF(AND(E1598&gt;0,AA1598&lt;2,NOT(AND(C1599=C1598,AA1599=AA1598+1))),INDEX(DATAS,AA1598+1),"")</f>
        <v/>
      </c>
      <c r="AI1598" s="60" t="str">
        <f aca="false">IF(AND(AC1598=1,AA1598&lt;2),IF(AND(C1599=C1598,AA1599=AA1598+1),IF(AC1599=1,"",INDEX(DATAS,AA1598+1)),INDEX(DATAS,AA1598+1)),"")</f>
        <v/>
      </c>
    </row>
    <row r="1599" customFormat="false" ht="15" hidden="false" customHeight="false" outlineLevel="0" collapsed="false">
      <c r="A1599" s="60" t="n">
        <v>46309</v>
      </c>
      <c r="B1599" s="0" t="n">
        <v>2</v>
      </c>
      <c r="C1599" s="0" t="n">
        <v>4739</v>
      </c>
      <c r="D1599" s="0" t="n">
        <v>264</v>
      </c>
      <c r="E1599" s="0" t="n">
        <v>2</v>
      </c>
      <c r="F1599" s="55" t="s">
        <v>676</v>
      </c>
      <c r="G1599" s="0" t="n">
        <v>48.2</v>
      </c>
      <c r="H1599" s="0" t="n">
        <v>51</v>
      </c>
      <c r="I1599" s="55" t="s">
        <v>177</v>
      </c>
      <c r="J1599" s="0" t="n">
        <v>264</v>
      </c>
      <c r="K1599" s="0" t="n">
        <v>68</v>
      </c>
      <c r="M1599" s="0" t="n">
        <v>527.19</v>
      </c>
      <c r="N1599" s="0" t="n">
        <v>55.72</v>
      </c>
      <c r="O1599" s="0" t="n">
        <v>38.57</v>
      </c>
      <c r="P1599" s="0" t="n">
        <v>3.93</v>
      </c>
      <c r="Q1599" s="0" t="n">
        <v>3.7</v>
      </c>
      <c r="R1599" s="0" t="n">
        <v>5125</v>
      </c>
      <c r="S1599" s="0" t="n">
        <v>11521</v>
      </c>
      <c r="T1599" s="0" t="n">
        <v>57.8</v>
      </c>
      <c r="U1599" s="0" t="n">
        <v>1232</v>
      </c>
      <c r="V1599" s="0" t="n">
        <v>3</v>
      </c>
      <c r="W1599" s="60" t="n">
        <v>46149</v>
      </c>
      <c r="X1599" s="55" t="n">
        <f aca="false">IF(I1599="Male",0,1)</f>
        <v>1</v>
      </c>
      <c r="Y1599" s="55" t="n">
        <f aca="false">IF(OR(I1599="DNB",I1599="Dry DNB"),1,0)</f>
        <v>0</v>
      </c>
      <c r="Z1599" s="55" t="n">
        <f aca="false">IF(ISNUMBER(W1599),A1599-W1599,"")</f>
        <v>160</v>
      </c>
      <c r="AA1599" s="55" t="n">
        <f aca="false">MATCH(A1599,DATAS,0)</f>
        <v>1</v>
      </c>
      <c r="AB1599" s="55" t="n">
        <f aca="false">IF(AND(E1599&gt;0,OR(AND(B1599&gt;=1,B1599&lt;=6),B1599=10)),1,0)</f>
        <v>1</v>
      </c>
      <c r="AC1599" s="55" t="n">
        <f aca="false">IF(AND(E1599&gt;0,B1599=10),1,0)</f>
        <v>0</v>
      </c>
      <c r="AD1599" s="0" t="str">
        <f aca="false">IF(AND(C1598=C1599,AA1598=AA1599-1),AB1598,"")</f>
        <v/>
      </c>
      <c r="AE1599" s="0" t="str">
        <f aca="false">IF(AND(C1598=C1599,AA1598=AA1599-1),AC1598,"")</f>
        <v/>
      </c>
      <c r="AF1599" s="0" t="str">
        <f aca="false">IF(AA1599=1,"",IF(AND(AB1599=1,AD1599&lt;&gt;1),1,0))</f>
        <v/>
      </c>
      <c r="AG1599" s="0" t="str">
        <f aca="false">IF(AA1599=1,"",IF(AND(AC1599=1,AE1599&lt;&gt;1),1,0))</f>
        <v/>
      </c>
      <c r="AH1599" s="60" t="str">
        <f aca="false">IF(AND(E1599&gt;0,AA1599&lt;2,NOT(AND(C1600=C1599,AA1600=AA1599+1))),INDEX(DATAS,AA1599+1),"")</f>
        <v/>
      </c>
      <c r="AI1599" s="60" t="str">
        <f aca="false">IF(AND(AC1599=1,AA1599&lt;2),IF(AND(C1600=C1599,AA1600=AA1599+1),IF(AC1600=1,"",INDEX(DATAS,AA1599+1)),INDEX(DATAS,AA1599+1)),"")</f>
        <v/>
      </c>
    </row>
    <row r="1600" customFormat="false" ht="15" hidden="false" customHeight="false" outlineLevel="0" collapsed="false">
      <c r="A1600" s="60" t="n">
        <v>46310</v>
      </c>
      <c r="B1600" s="0" t="n">
        <v>2</v>
      </c>
      <c r="C1600" s="0" t="n">
        <v>4739</v>
      </c>
      <c r="D1600" s="0" t="n">
        <v>265</v>
      </c>
      <c r="E1600" s="0" t="n">
        <v>2</v>
      </c>
      <c r="F1600" s="55" t="s">
        <v>676</v>
      </c>
      <c r="G1600" s="0" t="n">
        <v>52.5</v>
      </c>
      <c r="H1600" s="0" t="n">
        <v>51</v>
      </c>
      <c r="I1600" s="55" t="s">
        <v>177</v>
      </c>
      <c r="J1600" s="0" t="n">
        <v>265</v>
      </c>
      <c r="K1600" s="0" t="n">
        <v>68</v>
      </c>
      <c r="M1600" s="0" t="n">
        <v>527.19</v>
      </c>
      <c r="N1600" s="0" t="n">
        <v>55.72</v>
      </c>
      <c r="O1600" s="0" t="n">
        <v>38.57</v>
      </c>
      <c r="P1600" s="0" t="n">
        <v>3.93</v>
      </c>
      <c r="Q1600" s="0" t="n">
        <v>3.7</v>
      </c>
      <c r="T1600" s="0" t="n">
        <v>57.8</v>
      </c>
      <c r="U1600" s="0" t="n">
        <v>1233</v>
      </c>
      <c r="V1600" s="0" t="n">
        <v>3</v>
      </c>
      <c r="W1600" s="60" t="n">
        <v>46149</v>
      </c>
      <c r="X1600" s="55" t="n">
        <f aca="false">IF(I1600="Male",0,1)</f>
        <v>1</v>
      </c>
      <c r="Y1600" s="55" t="n">
        <f aca="false">IF(OR(I1600="DNB",I1600="Dry DNB"),1,0)</f>
        <v>0</v>
      </c>
      <c r="Z1600" s="55" t="n">
        <f aca="false">IF(ISNUMBER(W1600),A1600-W1600,"")</f>
        <v>161</v>
      </c>
      <c r="AA1600" s="55" t="n">
        <f aca="false">MATCH(A1600,DATAS,0)</f>
        <v>2</v>
      </c>
      <c r="AB1600" s="55" t="n">
        <f aca="false">IF(AND(E1600&gt;0,OR(AND(B1600&gt;=1,B1600&lt;=6),B1600=10)),1,0)</f>
        <v>1</v>
      </c>
      <c r="AC1600" s="55" t="n">
        <f aca="false">IF(AND(E1600&gt;0,B1600=10),1,0)</f>
        <v>0</v>
      </c>
      <c r="AD1600" s="55" t="n">
        <f aca="false">IF(AND(C1599=C1600,AA1599=AA1600-1),AB1599,"")</f>
        <v>1</v>
      </c>
      <c r="AE1600" s="55" t="n">
        <f aca="false">IF(AND(C1599=C1600,AA1599=AA1600-1),AC1599,"")</f>
        <v>0</v>
      </c>
      <c r="AF1600" s="55" t="n">
        <f aca="false">IF(AA1600=1,"",IF(AND(AB1600=1,AD1600&lt;&gt;1),1,0))</f>
        <v>0</v>
      </c>
      <c r="AG1600" s="55" t="n">
        <f aca="false">IF(AA1600=1,"",IF(AND(AC1600=1,AE1600&lt;&gt;1),1,0))</f>
        <v>0</v>
      </c>
      <c r="AH1600" s="60" t="str">
        <f aca="false">IF(AND(E1600&gt;0,AA1600&lt;2,NOT(AND(C1601=C1600,AA1601=AA1600+1))),INDEX(DATAS,AA1600+1),"")</f>
        <v/>
      </c>
      <c r="AI1600" s="60" t="str">
        <f aca="false">IF(AND(AC1600=1,AA1600&lt;2),IF(AND(C1601=C1600,AA1601=AA1600+1),IF(AC1601=1,"",INDEX(DATAS,AA1600+1)),INDEX(DATAS,AA1600+1)),"")</f>
        <v/>
      </c>
    </row>
    <row r="1601" customFormat="false" ht="15" hidden="false" customHeight="false" outlineLevel="0" collapsed="false">
      <c r="A1601" s="60" t="n">
        <v>46309</v>
      </c>
      <c r="B1601" s="0" t="n">
        <v>5</v>
      </c>
      <c r="C1601" s="0" t="n">
        <v>4740</v>
      </c>
      <c r="D1601" s="0" t="n">
        <v>314</v>
      </c>
      <c r="E1601" s="0" t="n">
        <v>2</v>
      </c>
      <c r="F1601" s="55" t="s">
        <v>676</v>
      </c>
      <c r="G1601" s="0" t="n">
        <v>27.9</v>
      </c>
      <c r="H1601" s="0" t="n">
        <v>36</v>
      </c>
      <c r="I1601" s="55" t="s">
        <v>157</v>
      </c>
      <c r="J1601" s="0" t="n">
        <v>139</v>
      </c>
      <c r="K1601" s="0" t="n">
        <v>69</v>
      </c>
      <c r="L1601" s="0" t="n">
        <v>175</v>
      </c>
      <c r="M1601" s="0" t="n">
        <v>1056.47</v>
      </c>
      <c r="N1601" s="0" t="n">
        <v>55.83</v>
      </c>
      <c r="O1601" s="0" t="n">
        <v>37.92</v>
      </c>
      <c r="P1601" s="0" t="n">
        <v>4.4</v>
      </c>
      <c r="Q1601" s="0" t="n">
        <v>3.96</v>
      </c>
      <c r="R1601" s="0" t="n">
        <v>5577</v>
      </c>
      <c r="S1601" s="0" t="n">
        <v>11477</v>
      </c>
      <c r="T1601" s="0" t="n">
        <v>58.5</v>
      </c>
      <c r="U1601" s="0" t="n">
        <v>1232</v>
      </c>
      <c r="V1601" s="0" t="n">
        <v>3</v>
      </c>
      <c r="W1601" s="60" t="n">
        <v>46135</v>
      </c>
      <c r="X1601" s="55" t="n">
        <f aca="false">IF(I1601="Male",0,1)</f>
        <v>1</v>
      </c>
      <c r="Y1601" s="55" t="n">
        <f aca="false">IF(OR(I1601="DNB",I1601="Dry DNB"),1,0)</f>
        <v>0</v>
      </c>
      <c r="Z1601" s="55" t="n">
        <f aca="false">IF(ISNUMBER(W1601),A1601-W1601,"")</f>
        <v>174</v>
      </c>
      <c r="AA1601" s="55" t="n">
        <f aca="false">MATCH(A1601,DATAS,0)</f>
        <v>1</v>
      </c>
      <c r="AB1601" s="55" t="n">
        <f aca="false">IF(AND(E1601&gt;0,OR(AND(B1601&gt;=1,B1601&lt;=6),B1601=10)),1,0)</f>
        <v>1</v>
      </c>
      <c r="AC1601" s="55" t="n">
        <f aca="false">IF(AND(E1601&gt;0,B1601=10),1,0)</f>
        <v>0</v>
      </c>
      <c r="AD1601" s="0" t="str">
        <f aca="false">IF(AND(C1600=C1601,AA1600=AA1601-1),AB1600,"")</f>
        <v/>
      </c>
      <c r="AE1601" s="0" t="str">
        <f aca="false">IF(AND(C1600=C1601,AA1600=AA1601-1),AC1600,"")</f>
        <v/>
      </c>
      <c r="AF1601" s="0" t="str">
        <f aca="false">IF(AA1601=1,"",IF(AND(AB1601=1,AD1601&lt;&gt;1),1,0))</f>
        <v/>
      </c>
      <c r="AG1601" s="0" t="str">
        <f aca="false">IF(AA1601=1,"",IF(AND(AC1601=1,AE1601&lt;&gt;1),1,0))</f>
        <v/>
      </c>
      <c r="AH1601" s="60" t="str">
        <f aca="false">IF(AND(E1601&gt;0,AA1601&lt;2,NOT(AND(C1602=C1601,AA1602=AA1601+1))),INDEX(DATAS,AA1601+1),"")</f>
        <v/>
      </c>
      <c r="AI1601" s="60" t="str">
        <f aca="false">IF(AND(AC1601=1,AA1601&lt;2),IF(AND(C1602=C1601,AA1602=AA1601+1),IF(AC1602=1,"",INDEX(DATAS,AA1601+1)),INDEX(DATAS,AA1601+1)),"")</f>
        <v/>
      </c>
    </row>
    <row r="1602" customFormat="false" ht="15" hidden="false" customHeight="false" outlineLevel="0" collapsed="false">
      <c r="A1602" s="60" t="n">
        <v>46310</v>
      </c>
      <c r="B1602" s="0" t="n">
        <v>5</v>
      </c>
      <c r="C1602" s="0" t="n">
        <v>4740</v>
      </c>
      <c r="D1602" s="0" t="n">
        <v>315</v>
      </c>
      <c r="E1602" s="0" t="n">
        <v>2</v>
      </c>
      <c r="F1602" s="55" t="s">
        <v>676</v>
      </c>
      <c r="G1602" s="0" t="n">
        <v>37.9</v>
      </c>
      <c r="H1602" s="0" t="n">
        <v>36</v>
      </c>
      <c r="I1602" s="55" t="s">
        <v>157</v>
      </c>
      <c r="J1602" s="0" t="n">
        <v>139</v>
      </c>
      <c r="K1602" s="0" t="n">
        <v>69</v>
      </c>
      <c r="L1602" s="0" t="n">
        <v>176</v>
      </c>
      <c r="M1602" s="0" t="n">
        <v>1056.47</v>
      </c>
      <c r="N1602" s="0" t="n">
        <v>55.83</v>
      </c>
      <c r="O1602" s="0" t="n">
        <v>37.92</v>
      </c>
      <c r="P1602" s="0" t="n">
        <v>4.4</v>
      </c>
      <c r="Q1602" s="0" t="n">
        <v>3.96</v>
      </c>
      <c r="T1602" s="0" t="n">
        <v>58.5</v>
      </c>
      <c r="U1602" s="0" t="n">
        <v>1233</v>
      </c>
      <c r="V1602" s="0" t="n">
        <v>3</v>
      </c>
      <c r="W1602" s="60" t="n">
        <v>46135</v>
      </c>
      <c r="X1602" s="55" t="n">
        <f aca="false">IF(I1602="Male",0,1)</f>
        <v>1</v>
      </c>
      <c r="Y1602" s="55" t="n">
        <f aca="false">IF(OR(I1602="DNB",I1602="Dry DNB"),1,0)</f>
        <v>0</v>
      </c>
      <c r="Z1602" s="55" t="n">
        <f aca="false">IF(ISNUMBER(W1602),A1602-W1602,"")</f>
        <v>175</v>
      </c>
      <c r="AA1602" s="55" t="n">
        <f aca="false">MATCH(A1602,DATAS,0)</f>
        <v>2</v>
      </c>
      <c r="AB1602" s="55" t="n">
        <f aca="false">IF(AND(E1602&gt;0,OR(AND(B1602&gt;=1,B1602&lt;=6),B1602=10)),1,0)</f>
        <v>1</v>
      </c>
      <c r="AC1602" s="55" t="n">
        <f aca="false">IF(AND(E1602&gt;0,B1602=10),1,0)</f>
        <v>0</v>
      </c>
      <c r="AD1602" s="55" t="n">
        <f aca="false">IF(AND(C1601=C1602,AA1601=AA1602-1),AB1601,"")</f>
        <v>1</v>
      </c>
      <c r="AE1602" s="55" t="n">
        <f aca="false">IF(AND(C1601=C1602,AA1601=AA1602-1),AC1601,"")</f>
        <v>0</v>
      </c>
      <c r="AF1602" s="55" t="n">
        <f aca="false">IF(AA1602=1,"",IF(AND(AB1602=1,AD1602&lt;&gt;1),1,0))</f>
        <v>0</v>
      </c>
      <c r="AG1602" s="55" t="n">
        <f aca="false">IF(AA1602=1,"",IF(AND(AC1602=1,AE1602&lt;&gt;1),1,0))</f>
        <v>0</v>
      </c>
      <c r="AH1602" s="60" t="str">
        <f aca="false">IF(AND(E1602&gt;0,AA1602&lt;2,NOT(AND(C1603=C1602,AA1603=AA1602+1))),INDEX(DATAS,AA1602+1),"")</f>
        <v/>
      </c>
      <c r="AI1602" s="60" t="str">
        <f aca="false">IF(AND(AC1602=1,AA1602&lt;2),IF(AND(C1603=C1602,AA1603=AA1602+1),IF(AC1603=1,"",INDEX(DATAS,AA1602+1)),INDEX(DATAS,AA1602+1)),"")</f>
        <v/>
      </c>
    </row>
    <row r="1603" customFormat="false" ht="15" hidden="false" customHeight="false" outlineLevel="0" collapsed="false">
      <c r="A1603" s="60" t="n">
        <v>46309</v>
      </c>
      <c r="B1603" s="0" t="n">
        <v>2</v>
      </c>
      <c r="C1603" s="0" t="n">
        <v>4741</v>
      </c>
      <c r="D1603" s="0" t="n">
        <v>274</v>
      </c>
      <c r="E1603" s="0" t="n">
        <v>2</v>
      </c>
      <c r="F1603" s="55" t="s">
        <v>676</v>
      </c>
      <c r="G1603" s="0" t="n">
        <v>48.7</v>
      </c>
      <c r="H1603" s="0" t="n">
        <v>51</v>
      </c>
      <c r="I1603" s="55" t="s">
        <v>157</v>
      </c>
      <c r="J1603" s="0" t="n">
        <v>101</v>
      </c>
      <c r="K1603" s="0" t="n">
        <v>78</v>
      </c>
      <c r="L1603" s="0" t="n">
        <v>173</v>
      </c>
      <c r="M1603" s="0" t="n">
        <v>636.72</v>
      </c>
      <c r="N1603" s="0" t="n">
        <v>54.19</v>
      </c>
      <c r="O1603" s="0" t="n">
        <v>42.71</v>
      </c>
      <c r="P1603" s="0" t="n">
        <v>3.65</v>
      </c>
      <c r="Q1603" s="0" t="n">
        <v>3.85</v>
      </c>
      <c r="R1603" s="0" t="n">
        <v>5496</v>
      </c>
      <c r="S1603" s="0" t="n">
        <v>11678</v>
      </c>
      <c r="T1603" s="0" t="n">
        <v>56.8</v>
      </c>
      <c r="U1603" s="0" t="n">
        <v>1232</v>
      </c>
      <c r="V1603" s="0" t="n">
        <v>2</v>
      </c>
      <c r="W1603" s="60" t="n">
        <v>46137</v>
      </c>
      <c r="X1603" s="55" t="n">
        <f aca="false">IF(I1603="Male",0,1)</f>
        <v>1</v>
      </c>
      <c r="Y1603" s="55" t="n">
        <f aca="false">IF(OR(I1603="DNB",I1603="Dry DNB"),1,0)</f>
        <v>0</v>
      </c>
      <c r="Z1603" s="55" t="n">
        <f aca="false">IF(ISNUMBER(W1603),A1603-W1603,"")</f>
        <v>172</v>
      </c>
      <c r="AA1603" s="55" t="n">
        <f aca="false">MATCH(A1603,DATAS,0)</f>
        <v>1</v>
      </c>
      <c r="AB1603" s="55" t="n">
        <f aca="false">IF(AND(E1603&gt;0,OR(AND(B1603&gt;=1,B1603&lt;=6),B1603=10)),1,0)</f>
        <v>1</v>
      </c>
      <c r="AC1603" s="55" t="n">
        <f aca="false">IF(AND(E1603&gt;0,B1603=10),1,0)</f>
        <v>0</v>
      </c>
      <c r="AD1603" s="0" t="str">
        <f aca="false">IF(AND(C1602=C1603,AA1602=AA1603-1),AB1602,"")</f>
        <v/>
      </c>
      <c r="AE1603" s="0" t="str">
        <f aca="false">IF(AND(C1602=C1603,AA1602=AA1603-1),AC1602,"")</f>
        <v/>
      </c>
      <c r="AF1603" s="0" t="str">
        <f aca="false">IF(AA1603=1,"",IF(AND(AB1603=1,AD1603&lt;&gt;1),1,0))</f>
        <v/>
      </c>
      <c r="AG1603" s="0" t="str">
        <f aca="false">IF(AA1603=1,"",IF(AND(AC1603=1,AE1603&lt;&gt;1),1,0))</f>
        <v/>
      </c>
      <c r="AH1603" s="60" t="str">
        <f aca="false">IF(AND(E1603&gt;0,AA1603&lt;2,NOT(AND(C1604=C1603,AA1604=AA1603+1))),INDEX(DATAS,AA1603+1),"")</f>
        <v/>
      </c>
      <c r="AI1603" s="60" t="str">
        <f aca="false">IF(AND(AC1603=1,AA1603&lt;2),IF(AND(C1604=C1603,AA1604=AA1603+1),IF(AC1604=1,"",INDEX(DATAS,AA1603+1)),INDEX(DATAS,AA1603+1)),"")</f>
        <v/>
      </c>
    </row>
    <row r="1604" customFormat="false" ht="15" hidden="false" customHeight="false" outlineLevel="0" collapsed="false">
      <c r="A1604" s="60" t="n">
        <v>46310</v>
      </c>
      <c r="B1604" s="0" t="n">
        <v>2</v>
      </c>
      <c r="C1604" s="0" t="n">
        <v>4741</v>
      </c>
      <c r="D1604" s="0" t="n">
        <v>275</v>
      </c>
      <c r="E1604" s="0" t="n">
        <v>2</v>
      </c>
      <c r="F1604" s="55" t="s">
        <v>676</v>
      </c>
      <c r="G1604" s="0" t="n">
        <v>49.6</v>
      </c>
      <c r="H1604" s="0" t="n">
        <v>50</v>
      </c>
      <c r="I1604" s="55" t="s">
        <v>157</v>
      </c>
      <c r="J1604" s="0" t="n">
        <v>101</v>
      </c>
      <c r="K1604" s="0" t="n">
        <v>78</v>
      </c>
      <c r="L1604" s="0" t="n">
        <v>174</v>
      </c>
      <c r="M1604" s="0" t="n">
        <v>636.72</v>
      </c>
      <c r="N1604" s="0" t="n">
        <v>54.19</v>
      </c>
      <c r="O1604" s="0" t="n">
        <v>42.71</v>
      </c>
      <c r="P1604" s="0" t="n">
        <v>3.65</v>
      </c>
      <c r="Q1604" s="0" t="n">
        <v>3.85</v>
      </c>
      <c r="T1604" s="0" t="n">
        <v>56.8</v>
      </c>
      <c r="U1604" s="0" t="n">
        <v>1233</v>
      </c>
      <c r="V1604" s="0" t="n">
        <v>2</v>
      </c>
      <c r="W1604" s="60" t="n">
        <v>46137</v>
      </c>
      <c r="X1604" s="55" t="n">
        <f aca="false">IF(I1604="Male",0,1)</f>
        <v>1</v>
      </c>
      <c r="Y1604" s="55" t="n">
        <f aca="false">IF(OR(I1604="DNB",I1604="Dry DNB"),1,0)</f>
        <v>0</v>
      </c>
      <c r="Z1604" s="55" t="n">
        <f aca="false">IF(ISNUMBER(W1604),A1604-W1604,"")</f>
        <v>173</v>
      </c>
      <c r="AA1604" s="55" t="n">
        <f aca="false">MATCH(A1604,DATAS,0)</f>
        <v>2</v>
      </c>
      <c r="AB1604" s="55" t="n">
        <f aca="false">IF(AND(E1604&gt;0,OR(AND(B1604&gt;=1,B1604&lt;=6),B1604=10)),1,0)</f>
        <v>1</v>
      </c>
      <c r="AC1604" s="55" t="n">
        <f aca="false">IF(AND(E1604&gt;0,B1604=10),1,0)</f>
        <v>0</v>
      </c>
      <c r="AD1604" s="55" t="n">
        <f aca="false">IF(AND(C1603=C1604,AA1603=AA1604-1),AB1603,"")</f>
        <v>1</v>
      </c>
      <c r="AE1604" s="55" t="n">
        <f aca="false">IF(AND(C1603=C1604,AA1603=AA1604-1),AC1603,"")</f>
        <v>0</v>
      </c>
      <c r="AF1604" s="55" t="n">
        <f aca="false">IF(AA1604=1,"",IF(AND(AB1604=1,AD1604&lt;&gt;1),1,0))</f>
        <v>0</v>
      </c>
      <c r="AG1604" s="55" t="n">
        <f aca="false">IF(AA1604=1,"",IF(AND(AC1604=1,AE1604&lt;&gt;1),1,0))</f>
        <v>0</v>
      </c>
      <c r="AH1604" s="60" t="str">
        <f aca="false">IF(AND(E1604&gt;0,AA1604&lt;2,NOT(AND(C1605=C1604,AA1605=AA1604+1))),INDEX(DATAS,AA1604+1),"")</f>
        <v/>
      </c>
      <c r="AI1604" s="60" t="str">
        <f aca="false">IF(AND(AC1604=1,AA1604&lt;2),IF(AND(C1605=C1604,AA1605=AA1604+1),IF(AC1605=1,"",INDEX(DATAS,AA1604+1)),INDEX(DATAS,AA1604+1)),"")</f>
        <v/>
      </c>
    </row>
    <row r="1605" customFormat="false" ht="15" hidden="false" customHeight="false" outlineLevel="0" collapsed="false">
      <c r="A1605" s="60" t="n">
        <v>46309</v>
      </c>
      <c r="B1605" s="0" t="n">
        <v>2</v>
      </c>
      <c r="C1605" s="0" t="n">
        <v>4742</v>
      </c>
      <c r="D1605" s="0" t="n">
        <v>199</v>
      </c>
      <c r="E1605" s="0" t="n">
        <v>2</v>
      </c>
      <c r="F1605" s="55" t="s">
        <v>677</v>
      </c>
      <c r="G1605" s="0" t="n">
        <v>63.4</v>
      </c>
      <c r="H1605" s="0" t="n">
        <v>63</v>
      </c>
      <c r="I1605" s="55" t="s">
        <v>157</v>
      </c>
      <c r="J1605" s="0" t="n">
        <v>143</v>
      </c>
      <c r="K1605" s="0" t="n">
        <v>66</v>
      </c>
      <c r="L1605" s="0" t="n">
        <v>56</v>
      </c>
      <c r="M1605" s="0" t="n">
        <v>344.43</v>
      </c>
      <c r="N1605" s="0" t="n">
        <v>55.77</v>
      </c>
      <c r="O1605" s="0" t="n">
        <v>35.19</v>
      </c>
      <c r="P1605" s="0" t="n">
        <v>3.77</v>
      </c>
      <c r="Q1605" s="0" t="n">
        <v>3.29</v>
      </c>
      <c r="R1605" s="0" t="n">
        <v>5557</v>
      </c>
      <c r="S1605" s="0" t="n">
        <v>12249</v>
      </c>
      <c r="T1605" s="0" t="n">
        <v>63</v>
      </c>
      <c r="U1605" s="0" t="n">
        <v>1231</v>
      </c>
      <c r="V1605" s="0" t="n">
        <v>4</v>
      </c>
      <c r="W1605" s="60" t="n">
        <v>46254</v>
      </c>
      <c r="X1605" s="55" t="n">
        <f aca="false">IF(I1605="Male",0,1)</f>
        <v>1</v>
      </c>
      <c r="Y1605" s="55" t="n">
        <f aca="false">IF(OR(I1605="DNB",I1605="Dry DNB"),1,0)</f>
        <v>0</v>
      </c>
      <c r="Z1605" s="55" t="n">
        <f aca="false">IF(ISNUMBER(W1605),A1605-W1605,"")</f>
        <v>55</v>
      </c>
      <c r="AA1605" s="55" t="n">
        <f aca="false">MATCH(A1605,DATAS,0)</f>
        <v>1</v>
      </c>
      <c r="AB1605" s="55" t="n">
        <f aca="false">IF(AND(E1605&gt;0,OR(AND(B1605&gt;=1,B1605&lt;=6),B1605=10)),1,0)</f>
        <v>1</v>
      </c>
      <c r="AC1605" s="55" t="n">
        <f aca="false">IF(AND(E1605&gt;0,B1605=10),1,0)</f>
        <v>0</v>
      </c>
      <c r="AD1605" s="0" t="str">
        <f aca="false">IF(AND(C1604=C1605,AA1604=AA1605-1),AB1604,"")</f>
        <v/>
      </c>
      <c r="AE1605" s="0" t="str">
        <f aca="false">IF(AND(C1604=C1605,AA1604=AA1605-1),AC1604,"")</f>
        <v/>
      </c>
      <c r="AF1605" s="0" t="str">
        <f aca="false">IF(AA1605=1,"",IF(AND(AB1605=1,AD1605&lt;&gt;1),1,0))</f>
        <v/>
      </c>
      <c r="AG1605" s="0" t="str">
        <f aca="false">IF(AA1605=1,"",IF(AND(AC1605=1,AE1605&lt;&gt;1),1,0))</f>
        <v/>
      </c>
      <c r="AH1605" s="60" t="str">
        <f aca="false">IF(AND(E1605&gt;0,AA1605&lt;2,NOT(AND(C1606=C1605,AA1606=AA1605+1))),INDEX(DATAS,AA1605+1),"")</f>
        <v/>
      </c>
      <c r="AI1605" s="60" t="str">
        <f aca="false">IF(AND(AC1605=1,AA1605&lt;2),IF(AND(C1606=C1605,AA1606=AA1605+1),IF(AC1606=1,"",INDEX(DATAS,AA1605+1)),INDEX(DATAS,AA1605+1)),"")</f>
        <v/>
      </c>
    </row>
    <row r="1606" customFormat="false" ht="15" hidden="false" customHeight="false" outlineLevel="0" collapsed="false">
      <c r="A1606" s="60" t="n">
        <v>46310</v>
      </c>
      <c r="B1606" s="0" t="n">
        <v>2</v>
      </c>
      <c r="C1606" s="0" t="n">
        <v>4742</v>
      </c>
      <c r="D1606" s="0" t="n">
        <v>200</v>
      </c>
      <c r="E1606" s="0" t="n">
        <v>2</v>
      </c>
      <c r="F1606" s="55" t="s">
        <v>677</v>
      </c>
      <c r="G1606" s="0" t="n">
        <v>64.3</v>
      </c>
      <c r="H1606" s="0" t="n">
        <v>62</v>
      </c>
      <c r="I1606" s="55" t="s">
        <v>157</v>
      </c>
      <c r="J1606" s="0" t="n">
        <v>143</v>
      </c>
      <c r="K1606" s="0" t="n">
        <v>66</v>
      </c>
      <c r="L1606" s="0" t="n">
        <v>57</v>
      </c>
      <c r="M1606" s="0" t="n">
        <v>344.43</v>
      </c>
      <c r="N1606" s="0" t="n">
        <v>55.77</v>
      </c>
      <c r="O1606" s="0" t="n">
        <v>35.19</v>
      </c>
      <c r="P1606" s="0" t="n">
        <v>3.77</v>
      </c>
      <c r="Q1606" s="0" t="n">
        <v>3.29</v>
      </c>
      <c r="T1606" s="0" t="n">
        <v>63</v>
      </c>
      <c r="U1606" s="0" t="n">
        <v>1232</v>
      </c>
      <c r="V1606" s="0" t="n">
        <v>4</v>
      </c>
      <c r="W1606" s="60" t="n">
        <v>46254</v>
      </c>
      <c r="X1606" s="55" t="n">
        <f aca="false">IF(I1606="Male",0,1)</f>
        <v>1</v>
      </c>
      <c r="Y1606" s="55" t="n">
        <f aca="false">IF(OR(I1606="DNB",I1606="Dry DNB"),1,0)</f>
        <v>0</v>
      </c>
      <c r="Z1606" s="55" t="n">
        <f aca="false">IF(ISNUMBER(W1606),A1606-W1606,"")</f>
        <v>56</v>
      </c>
      <c r="AA1606" s="55" t="n">
        <f aca="false">MATCH(A1606,DATAS,0)</f>
        <v>2</v>
      </c>
      <c r="AB1606" s="55" t="n">
        <f aca="false">IF(AND(E1606&gt;0,OR(AND(B1606&gt;=1,B1606&lt;=6),B1606=10)),1,0)</f>
        <v>1</v>
      </c>
      <c r="AC1606" s="55" t="n">
        <f aca="false">IF(AND(E1606&gt;0,B1606=10),1,0)</f>
        <v>0</v>
      </c>
      <c r="AD1606" s="55" t="n">
        <f aca="false">IF(AND(C1605=C1606,AA1605=AA1606-1),AB1605,"")</f>
        <v>1</v>
      </c>
      <c r="AE1606" s="55" t="n">
        <f aca="false">IF(AND(C1605=C1606,AA1605=AA1606-1),AC1605,"")</f>
        <v>0</v>
      </c>
      <c r="AF1606" s="55" t="n">
        <f aca="false">IF(AA1606=1,"",IF(AND(AB1606=1,AD1606&lt;&gt;1),1,0))</f>
        <v>0</v>
      </c>
      <c r="AG1606" s="55" t="n">
        <f aca="false">IF(AA1606=1,"",IF(AND(AC1606=1,AE1606&lt;&gt;1),1,0))</f>
        <v>0</v>
      </c>
      <c r="AH1606" s="60" t="str">
        <f aca="false">IF(AND(E1606&gt;0,AA1606&lt;2,NOT(AND(C1607=C1606,AA1607=AA1606+1))),INDEX(DATAS,AA1606+1),"")</f>
        <v/>
      </c>
      <c r="AI1606" s="60" t="str">
        <f aca="false">IF(AND(AC1606=1,AA1606&lt;2),IF(AND(C1607=C1606,AA1607=AA1606+1),IF(AC1607=1,"",INDEX(DATAS,AA1606+1)),INDEX(DATAS,AA1606+1)),"")</f>
        <v/>
      </c>
    </row>
    <row r="1607" customFormat="false" ht="15" hidden="false" customHeight="false" outlineLevel="0" collapsed="false">
      <c r="A1607" s="60" t="n">
        <v>46309</v>
      </c>
      <c r="B1607" s="0" t="n">
        <v>5</v>
      </c>
      <c r="C1607" s="0" t="n">
        <v>4743</v>
      </c>
      <c r="D1607" s="0" t="n">
        <v>246</v>
      </c>
      <c r="E1607" s="0" t="n">
        <v>2</v>
      </c>
      <c r="F1607" s="55" t="s">
        <v>677</v>
      </c>
      <c r="G1607" s="0" t="n">
        <v>42.8</v>
      </c>
      <c r="H1607" s="0" t="n">
        <v>40</v>
      </c>
      <c r="I1607" s="55" t="s">
        <v>157</v>
      </c>
      <c r="J1607" s="0" t="n">
        <v>120</v>
      </c>
      <c r="K1607" s="0" t="n">
        <v>64</v>
      </c>
      <c r="L1607" s="0" t="n">
        <v>126</v>
      </c>
      <c r="M1607" s="0" t="n">
        <v>759.61</v>
      </c>
      <c r="N1607" s="0" t="n">
        <v>87.24</v>
      </c>
      <c r="O1607" s="0" t="n">
        <v>43.34</v>
      </c>
      <c r="P1607" s="0" t="n">
        <v>5.02</v>
      </c>
      <c r="Q1607" s="0" t="n">
        <v>3.93</v>
      </c>
      <c r="R1607" s="0" t="n">
        <v>3734</v>
      </c>
      <c r="S1607" s="0" t="n">
        <v>8392</v>
      </c>
      <c r="T1607" s="0" t="n">
        <v>42.65</v>
      </c>
      <c r="U1607" s="0" t="n">
        <v>1231</v>
      </c>
      <c r="V1607" s="0" t="n">
        <v>3</v>
      </c>
      <c r="W1607" s="60" t="n">
        <v>46184</v>
      </c>
      <c r="X1607" s="55" t="n">
        <f aca="false">IF(I1607="Male",0,1)</f>
        <v>1</v>
      </c>
      <c r="Y1607" s="55" t="n">
        <f aca="false">IF(OR(I1607="DNB",I1607="Dry DNB"),1,0)</f>
        <v>0</v>
      </c>
      <c r="Z1607" s="55" t="n">
        <f aca="false">IF(ISNUMBER(W1607),A1607-W1607,"")</f>
        <v>125</v>
      </c>
      <c r="AA1607" s="55" t="n">
        <f aca="false">MATCH(A1607,DATAS,0)</f>
        <v>1</v>
      </c>
      <c r="AB1607" s="55" t="n">
        <f aca="false">IF(AND(E1607&gt;0,OR(AND(B1607&gt;=1,B1607&lt;=6),B1607=10)),1,0)</f>
        <v>1</v>
      </c>
      <c r="AC1607" s="55" t="n">
        <f aca="false">IF(AND(E1607&gt;0,B1607=10),1,0)</f>
        <v>0</v>
      </c>
      <c r="AD1607" s="0" t="str">
        <f aca="false">IF(AND(C1606=C1607,AA1606=AA1607-1),AB1606,"")</f>
        <v/>
      </c>
      <c r="AE1607" s="0" t="str">
        <f aca="false">IF(AND(C1606=C1607,AA1606=AA1607-1),AC1606,"")</f>
        <v/>
      </c>
      <c r="AF1607" s="0" t="str">
        <f aca="false">IF(AA1607=1,"",IF(AND(AB1607=1,AD1607&lt;&gt;1),1,0))</f>
        <v/>
      </c>
      <c r="AG1607" s="0" t="str">
        <f aca="false">IF(AA1607=1,"",IF(AND(AC1607=1,AE1607&lt;&gt;1),1,0))</f>
        <v/>
      </c>
      <c r="AH1607" s="60" t="str">
        <f aca="false">IF(AND(E1607&gt;0,AA1607&lt;2,NOT(AND(C1608=C1607,AA1608=AA1607+1))),INDEX(DATAS,AA1607+1),"")</f>
        <v/>
      </c>
      <c r="AI1607" s="60" t="str">
        <f aca="false">IF(AND(AC1607=1,AA1607&lt;2),IF(AND(C1608=C1607,AA1608=AA1607+1),IF(AC1608=1,"",INDEX(DATAS,AA1607+1)),INDEX(DATAS,AA1607+1)),"")</f>
        <v/>
      </c>
    </row>
    <row r="1608" customFormat="false" ht="15" hidden="false" customHeight="false" outlineLevel="0" collapsed="false">
      <c r="A1608" s="60" t="n">
        <v>46310</v>
      </c>
      <c r="B1608" s="0" t="n">
        <v>5</v>
      </c>
      <c r="C1608" s="0" t="n">
        <v>4743</v>
      </c>
      <c r="D1608" s="0" t="n">
        <v>247</v>
      </c>
      <c r="E1608" s="0" t="n">
        <v>2</v>
      </c>
      <c r="F1608" s="55" t="s">
        <v>677</v>
      </c>
      <c r="G1608" s="0" t="n">
        <v>45.8</v>
      </c>
      <c r="H1608" s="0" t="n">
        <v>41</v>
      </c>
      <c r="I1608" s="55" t="s">
        <v>157</v>
      </c>
      <c r="J1608" s="0" t="n">
        <v>120</v>
      </c>
      <c r="K1608" s="0" t="n">
        <v>64</v>
      </c>
      <c r="L1608" s="0" t="n">
        <v>127</v>
      </c>
      <c r="M1608" s="0" t="n">
        <v>759.61</v>
      </c>
      <c r="N1608" s="0" t="n">
        <v>87.24</v>
      </c>
      <c r="O1608" s="0" t="n">
        <v>43.34</v>
      </c>
      <c r="P1608" s="0" t="n">
        <v>5.02</v>
      </c>
      <c r="Q1608" s="0" t="n">
        <v>3.93</v>
      </c>
      <c r="T1608" s="0" t="n">
        <v>42.65</v>
      </c>
      <c r="U1608" s="0" t="n">
        <v>1232</v>
      </c>
      <c r="V1608" s="0" t="n">
        <v>3</v>
      </c>
      <c r="W1608" s="60" t="n">
        <v>46184</v>
      </c>
      <c r="X1608" s="55" t="n">
        <f aca="false">IF(I1608="Male",0,1)</f>
        <v>1</v>
      </c>
      <c r="Y1608" s="55" t="n">
        <f aca="false">IF(OR(I1608="DNB",I1608="Dry DNB"),1,0)</f>
        <v>0</v>
      </c>
      <c r="Z1608" s="55" t="n">
        <f aca="false">IF(ISNUMBER(W1608),A1608-W1608,"")</f>
        <v>126</v>
      </c>
      <c r="AA1608" s="55" t="n">
        <f aca="false">MATCH(A1608,DATAS,0)</f>
        <v>2</v>
      </c>
      <c r="AB1608" s="55" t="n">
        <f aca="false">IF(AND(E1608&gt;0,OR(AND(B1608&gt;=1,B1608&lt;=6),B1608=10)),1,0)</f>
        <v>1</v>
      </c>
      <c r="AC1608" s="55" t="n">
        <f aca="false">IF(AND(E1608&gt;0,B1608=10),1,0)</f>
        <v>0</v>
      </c>
      <c r="AD1608" s="55" t="n">
        <f aca="false">IF(AND(C1607=C1608,AA1607=AA1608-1),AB1607,"")</f>
        <v>1</v>
      </c>
      <c r="AE1608" s="55" t="n">
        <f aca="false">IF(AND(C1607=C1608,AA1607=AA1608-1),AC1607,"")</f>
        <v>0</v>
      </c>
      <c r="AF1608" s="55" t="n">
        <f aca="false">IF(AA1608=1,"",IF(AND(AB1608=1,AD1608&lt;&gt;1),1,0))</f>
        <v>0</v>
      </c>
      <c r="AG1608" s="55" t="n">
        <f aca="false">IF(AA1608=1,"",IF(AND(AC1608=1,AE1608&lt;&gt;1),1,0))</f>
        <v>0</v>
      </c>
      <c r="AH1608" s="60" t="str">
        <f aca="false">IF(AND(E1608&gt;0,AA1608&lt;2,NOT(AND(C1609=C1608,AA1609=AA1608+1))),INDEX(DATAS,AA1608+1),"")</f>
        <v/>
      </c>
      <c r="AI1608" s="60" t="str">
        <f aca="false">IF(AND(AC1608=1,AA1608&lt;2),IF(AND(C1609=C1608,AA1609=AA1608+1),IF(AC1609=1,"",INDEX(DATAS,AA1608+1)),INDEX(DATAS,AA1608+1)),"")</f>
        <v/>
      </c>
    </row>
    <row r="1609" customFormat="false" ht="15" hidden="false" customHeight="false" outlineLevel="0" collapsed="false">
      <c r="A1609" s="60" t="n">
        <v>46309</v>
      </c>
      <c r="B1609" s="0" t="n">
        <v>3</v>
      </c>
      <c r="C1609" s="0" t="n">
        <v>4744</v>
      </c>
      <c r="D1609" s="0" t="n">
        <v>454</v>
      </c>
      <c r="E1609" s="0" t="n">
        <v>1</v>
      </c>
      <c r="F1609" s="55" t="s">
        <v>677</v>
      </c>
      <c r="G1609" s="0" t="n">
        <v>53.2</v>
      </c>
      <c r="H1609" s="0" t="n">
        <v>50</v>
      </c>
      <c r="I1609" s="55" t="s">
        <v>157</v>
      </c>
      <c r="J1609" s="0" t="n">
        <v>342</v>
      </c>
      <c r="K1609" s="0" t="n">
        <v>62</v>
      </c>
      <c r="L1609" s="0" t="n">
        <v>112</v>
      </c>
      <c r="M1609" s="0" t="n">
        <v>1698.43</v>
      </c>
      <c r="N1609" s="0" t="n">
        <v>44.68</v>
      </c>
      <c r="O1609" s="0" t="n">
        <v>37.51</v>
      </c>
      <c r="P1609" s="0" t="n">
        <v>2.84</v>
      </c>
      <c r="Q1609" s="0" t="n">
        <v>3.47</v>
      </c>
      <c r="R1609" s="0" t="n">
        <v>5414</v>
      </c>
      <c r="S1609" s="0" t="n">
        <v>11417</v>
      </c>
      <c r="T1609" s="0" t="n">
        <v>56.5</v>
      </c>
      <c r="U1609" s="0" t="n">
        <v>1231</v>
      </c>
      <c r="V1609" s="0" t="n">
        <v>10</v>
      </c>
      <c r="W1609" s="60" t="n">
        <v>46198</v>
      </c>
      <c r="X1609" s="55" t="n">
        <f aca="false">IF(I1609="Male",0,1)</f>
        <v>1</v>
      </c>
      <c r="Y1609" s="55" t="n">
        <f aca="false">IF(OR(I1609="DNB",I1609="Dry DNB"),1,0)</f>
        <v>0</v>
      </c>
      <c r="Z1609" s="55" t="n">
        <f aca="false">IF(ISNUMBER(W1609),A1609-W1609,"")</f>
        <v>111</v>
      </c>
      <c r="AA1609" s="55" t="n">
        <f aca="false">MATCH(A1609,DATAS,0)</f>
        <v>1</v>
      </c>
      <c r="AB1609" s="55" t="n">
        <f aca="false">IF(AND(E1609&gt;0,OR(AND(B1609&gt;=1,B1609&lt;=6),B1609=10)),1,0)</f>
        <v>1</v>
      </c>
      <c r="AC1609" s="55" t="n">
        <f aca="false">IF(AND(E1609&gt;0,B1609=10),1,0)</f>
        <v>0</v>
      </c>
      <c r="AD1609" s="0" t="str">
        <f aca="false">IF(AND(C1608=C1609,AA1608=AA1609-1),AB1608,"")</f>
        <v/>
      </c>
      <c r="AE1609" s="0" t="str">
        <f aca="false">IF(AND(C1608=C1609,AA1608=AA1609-1),AC1608,"")</f>
        <v/>
      </c>
      <c r="AF1609" s="0" t="str">
        <f aca="false">IF(AA1609=1,"",IF(AND(AB1609=1,AD1609&lt;&gt;1),1,0))</f>
        <v/>
      </c>
      <c r="AG1609" s="0" t="str">
        <f aca="false">IF(AA1609=1,"",IF(AND(AC1609=1,AE1609&lt;&gt;1),1,0))</f>
        <v/>
      </c>
      <c r="AH1609" s="60" t="str">
        <f aca="false">IF(AND(E1609&gt;0,AA1609&lt;2,NOT(AND(C1610=C1609,AA1610=AA1609+1))),INDEX(DATAS,AA1609+1),"")</f>
        <v/>
      </c>
      <c r="AI1609" s="60" t="str">
        <f aca="false">IF(AND(AC1609=1,AA1609&lt;2),IF(AND(C1610=C1609,AA1610=AA1609+1),IF(AC1610=1,"",INDEX(DATAS,AA1609+1)),INDEX(DATAS,AA1609+1)),"")</f>
        <v/>
      </c>
    </row>
    <row r="1610" customFormat="false" ht="15" hidden="false" customHeight="false" outlineLevel="0" collapsed="false">
      <c r="A1610" s="60" t="n">
        <v>46310</v>
      </c>
      <c r="B1610" s="0" t="n">
        <v>3</v>
      </c>
      <c r="C1610" s="0" t="n">
        <v>4744</v>
      </c>
      <c r="D1610" s="0" t="n">
        <v>455</v>
      </c>
      <c r="E1610" s="0" t="n">
        <v>1</v>
      </c>
      <c r="F1610" s="55" t="s">
        <v>677</v>
      </c>
      <c r="G1610" s="0" t="n">
        <v>52.4</v>
      </c>
      <c r="H1610" s="0" t="n">
        <v>50</v>
      </c>
      <c r="I1610" s="55" t="s">
        <v>157</v>
      </c>
      <c r="J1610" s="0" t="n">
        <v>342</v>
      </c>
      <c r="K1610" s="0" t="n">
        <v>62</v>
      </c>
      <c r="L1610" s="0" t="n">
        <v>113</v>
      </c>
      <c r="M1610" s="0" t="n">
        <v>1698.43</v>
      </c>
      <c r="N1610" s="0" t="n">
        <v>44.68</v>
      </c>
      <c r="O1610" s="0" t="n">
        <v>37.51</v>
      </c>
      <c r="P1610" s="0" t="n">
        <v>2.84</v>
      </c>
      <c r="Q1610" s="0" t="n">
        <v>3.47</v>
      </c>
      <c r="T1610" s="0" t="n">
        <v>56.5</v>
      </c>
      <c r="U1610" s="0" t="n">
        <v>1232</v>
      </c>
      <c r="V1610" s="0" t="n">
        <v>10</v>
      </c>
      <c r="W1610" s="60" t="n">
        <v>46198</v>
      </c>
      <c r="X1610" s="55" t="n">
        <f aca="false">IF(I1610="Male",0,1)</f>
        <v>1</v>
      </c>
      <c r="Y1610" s="55" t="n">
        <f aca="false">IF(OR(I1610="DNB",I1610="Dry DNB"),1,0)</f>
        <v>0</v>
      </c>
      <c r="Z1610" s="55" t="n">
        <f aca="false">IF(ISNUMBER(W1610),A1610-W1610,"")</f>
        <v>112</v>
      </c>
      <c r="AA1610" s="55" t="n">
        <f aca="false">MATCH(A1610,DATAS,0)</f>
        <v>2</v>
      </c>
      <c r="AB1610" s="55" t="n">
        <f aca="false">IF(AND(E1610&gt;0,OR(AND(B1610&gt;=1,B1610&lt;=6),B1610=10)),1,0)</f>
        <v>1</v>
      </c>
      <c r="AC1610" s="55" t="n">
        <f aca="false">IF(AND(E1610&gt;0,B1610=10),1,0)</f>
        <v>0</v>
      </c>
      <c r="AD1610" s="55" t="n">
        <f aca="false">IF(AND(C1609=C1610,AA1609=AA1610-1),AB1609,"")</f>
        <v>1</v>
      </c>
      <c r="AE1610" s="55" t="n">
        <f aca="false">IF(AND(C1609=C1610,AA1609=AA1610-1),AC1609,"")</f>
        <v>0</v>
      </c>
      <c r="AF1610" s="55" t="n">
        <f aca="false">IF(AA1610=1,"",IF(AND(AB1610=1,AD1610&lt;&gt;1),1,0))</f>
        <v>0</v>
      </c>
      <c r="AG1610" s="55" t="n">
        <f aca="false">IF(AA1610=1,"",IF(AND(AC1610=1,AE1610&lt;&gt;1),1,0))</f>
        <v>0</v>
      </c>
      <c r="AH1610" s="60" t="str">
        <f aca="false">IF(AND(E1610&gt;0,AA1610&lt;2,NOT(AND(C1611=C1610,AA1611=AA1610+1))),INDEX(DATAS,AA1610+1),"")</f>
        <v/>
      </c>
      <c r="AI1610" s="60" t="str">
        <f aca="false">IF(AND(AC1610=1,AA1610&lt;2),IF(AND(C1611=C1610,AA1611=AA1610+1),IF(AC1611=1,"",INDEX(DATAS,AA1610+1)),INDEX(DATAS,AA1610+1)),"")</f>
        <v/>
      </c>
    </row>
    <row r="1611" customFormat="false" ht="15" hidden="false" customHeight="false" outlineLevel="0" collapsed="false">
      <c r="A1611" s="60" t="n">
        <v>46309</v>
      </c>
      <c r="B1611" s="0" t="n">
        <v>7</v>
      </c>
      <c r="C1611" s="0" t="n">
        <v>4745</v>
      </c>
      <c r="D1611" s="0" t="n">
        <v>50</v>
      </c>
      <c r="E1611" s="0" t="n">
        <v>2</v>
      </c>
      <c r="F1611" s="55" t="s">
        <v>677</v>
      </c>
      <c r="I1611" s="55" t="s">
        <v>162</v>
      </c>
      <c r="J1611" s="0" t="n">
        <v>70</v>
      </c>
      <c r="K1611" s="0" t="n">
        <v>70</v>
      </c>
      <c r="L1611" s="0" t="n">
        <v>156</v>
      </c>
      <c r="M1611" s="0" t="n">
        <v>705.71</v>
      </c>
      <c r="N1611" s="0" t="n">
        <v>45.69</v>
      </c>
      <c r="O1611" s="0" t="n">
        <v>45.5</v>
      </c>
      <c r="P1611" s="0" t="n">
        <v>3.77</v>
      </c>
      <c r="Q1611" s="0" t="n">
        <v>3.98</v>
      </c>
      <c r="R1611" s="0" t="n">
        <v>1031</v>
      </c>
      <c r="S1611" s="0" t="n">
        <v>2074</v>
      </c>
      <c r="U1611" s="0" t="n">
        <v>1231</v>
      </c>
      <c r="V1611" s="0" t="n">
        <v>1</v>
      </c>
      <c r="W1611" s="60" t="n">
        <v>46154</v>
      </c>
      <c r="X1611" s="55" t="n">
        <f aca="false">IF(I1611="Male",0,1)</f>
        <v>1</v>
      </c>
      <c r="Y1611" s="55" t="n">
        <f aca="false">IF(OR(I1611="DNB",I1611="Dry DNB"),1,0)</f>
        <v>0</v>
      </c>
      <c r="Z1611" s="55" t="n">
        <f aca="false">IF(ISNUMBER(W1611),A1611-W1611,"")</f>
        <v>155</v>
      </c>
      <c r="AA1611" s="55" t="n">
        <f aca="false">MATCH(A1611,DATAS,0)</f>
        <v>1</v>
      </c>
      <c r="AB1611" s="55" t="n">
        <f aca="false">IF(AND(E1611&gt;0,OR(AND(B1611&gt;=1,B1611&lt;=6),B1611=10)),1,0)</f>
        <v>0</v>
      </c>
      <c r="AC1611" s="55" t="n">
        <f aca="false">IF(AND(E1611&gt;0,B1611=10),1,0)</f>
        <v>0</v>
      </c>
      <c r="AD1611" s="0" t="str">
        <f aca="false">IF(AND(C1610=C1611,AA1610=AA1611-1),AB1610,"")</f>
        <v/>
      </c>
      <c r="AE1611" s="0" t="str">
        <f aca="false">IF(AND(C1610=C1611,AA1610=AA1611-1),AC1610,"")</f>
        <v/>
      </c>
      <c r="AF1611" s="0" t="str">
        <f aca="false">IF(AA1611=1,"",IF(AND(AB1611=1,AD1611&lt;&gt;1),1,0))</f>
        <v/>
      </c>
      <c r="AG1611" s="0" t="str">
        <f aca="false">IF(AA1611=1,"",IF(AND(AC1611=1,AE1611&lt;&gt;1),1,0))</f>
        <v/>
      </c>
      <c r="AH1611" s="60" t="str">
        <f aca="false">IF(AND(E1611&gt;0,AA1611&lt;2,NOT(AND(C1612=C1611,AA1612=AA1611+1))),INDEX(DATAS,AA1611+1),"")</f>
        <v/>
      </c>
      <c r="AI1611" s="60" t="str">
        <f aca="false">IF(AND(AC1611=1,AA1611&lt;2),IF(AND(C1612=C1611,AA1612=AA1611+1),IF(AC1612=1,"",INDEX(DATAS,AA1611+1)),INDEX(DATAS,AA1611+1)),"")</f>
        <v/>
      </c>
    </row>
    <row r="1612" customFormat="false" ht="15" hidden="false" customHeight="false" outlineLevel="0" collapsed="false">
      <c r="A1612" s="60" t="n">
        <v>46310</v>
      </c>
      <c r="B1612" s="0" t="n">
        <v>7</v>
      </c>
      <c r="C1612" s="0" t="n">
        <v>4745</v>
      </c>
      <c r="D1612" s="0" t="n">
        <v>50</v>
      </c>
      <c r="E1612" s="0" t="n">
        <v>2</v>
      </c>
      <c r="F1612" s="55" t="s">
        <v>677</v>
      </c>
      <c r="I1612" s="55" t="s">
        <v>162</v>
      </c>
      <c r="J1612" s="0" t="n">
        <v>70</v>
      </c>
      <c r="K1612" s="0" t="n">
        <v>70</v>
      </c>
      <c r="L1612" s="0" t="n">
        <v>157</v>
      </c>
      <c r="M1612" s="0" t="n">
        <v>705.71</v>
      </c>
      <c r="N1612" s="0" t="n">
        <v>45.69</v>
      </c>
      <c r="O1612" s="0" t="n">
        <v>45.5</v>
      </c>
      <c r="P1612" s="0" t="n">
        <v>3.77</v>
      </c>
      <c r="Q1612" s="0" t="n">
        <v>3.98</v>
      </c>
      <c r="U1612" s="0" t="n">
        <v>1232</v>
      </c>
      <c r="V1612" s="0" t="n">
        <v>1</v>
      </c>
      <c r="W1612" s="60" t="n">
        <v>46154</v>
      </c>
      <c r="X1612" s="55" t="n">
        <f aca="false">IF(I1612="Male",0,1)</f>
        <v>1</v>
      </c>
      <c r="Y1612" s="55" t="n">
        <f aca="false">IF(OR(I1612="DNB",I1612="Dry DNB"),1,0)</f>
        <v>0</v>
      </c>
      <c r="Z1612" s="55" t="n">
        <f aca="false">IF(ISNUMBER(W1612),A1612-W1612,"")</f>
        <v>156</v>
      </c>
      <c r="AA1612" s="55" t="n">
        <f aca="false">MATCH(A1612,DATAS,0)</f>
        <v>2</v>
      </c>
      <c r="AB1612" s="55" t="n">
        <f aca="false">IF(AND(E1612&gt;0,OR(AND(B1612&gt;=1,B1612&lt;=6),B1612=10)),1,0)</f>
        <v>0</v>
      </c>
      <c r="AC1612" s="55" t="n">
        <f aca="false">IF(AND(E1612&gt;0,B1612=10),1,0)</f>
        <v>0</v>
      </c>
      <c r="AD1612" s="55" t="n">
        <f aca="false">IF(AND(C1611=C1612,AA1611=AA1612-1),AB1611,"")</f>
        <v>0</v>
      </c>
      <c r="AE1612" s="55" t="n">
        <f aca="false">IF(AND(C1611=C1612,AA1611=AA1612-1),AC1611,"")</f>
        <v>0</v>
      </c>
      <c r="AF1612" s="55" t="n">
        <f aca="false">IF(AA1612=1,"",IF(AND(AB1612=1,AD1612&lt;&gt;1),1,0))</f>
        <v>0</v>
      </c>
      <c r="AG1612" s="55" t="n">
        <f aca="false">IF(AA1612=1,"",IF(AND(AC1612=1,AE1612&lt;&gt;1),1,0))</f>
        <v>0</v>
      </c>
      <c r="AH1612" s="60" t="str">
        <f aca="false">IF(AND(E1612&gt;0,AA1612&lt;2,NOT(AND(C1613=C1612,AA1613=AA1612+1))),INDEX(DATAS,AA1612+1),"")</f>
        <v/>
      </c>
      <c r="AI1612" s="60" t="str">
        <f aca="false">IF(AND(AC1612=1,AA1612&lt;2),IF(AND(C1613=C1612,AA1613=AA1612+1),IF(AC1613=1,"",INDEX(DATAS,AA1612+1)),INDEX(DATAS,AA1612+1)),"")</f>
        <v/>
      </c>
    </row>
    <row r="1613" customFormat="false" ht="15" hidden="false" customHeight="false" outlineLevel="0" collapsed="false">
      <c r="A1613" s="60" t="n">
        <v>46309</v>
      </c>
      <c r="B1613" s="0" t="n">
        <v>5</v>
      </c>
      <c r="C1613" s="0" t="n">
        <v>4747</v>
      </c>
      <c r="D1613" s="0" t="n">
        <v>240</v>
      </c>
      <c r="E1613" s="0" t="n">
        <v>2</v>
      </c>
      <c r="F1613" s="55" t="s">
        <v>678</v>
      </c>
      <c r="G1613" s="0" t="n">
        <v>43.1</v>
      </c>
      <c r="H1613" s="0" t="n">
        <v>43</v>
      </c>
      <c r="I1613" s="55" t="s">
        <v>157</v>
      </c>
      <c r="J1613" s="0" t="n">
        <v>135</v>
      </c>
      <c r="K1613" s="0" t="n">
        <v>65</v>
      </c>
      <c r="L1613" s="0" t="n">
        <v>105</v>
      </c>
      <c r="M1613" s="0" t="n">
        <v>-285.28</v>
      </c>
      <c r="N1613" s="0" t="n">
        <v>21.97</v>
      </c>
      <c r="O1613" s="0" t="n">
        <v>-2.95</v>
      </c>
      <c r="P1613" s="0" t="n">
        <v>2.85</v>
      </c>
      <c r="Q1613" s="0" t="n">
        <v>3.76</v>
      </c>
      <c r="R1613" s="0" t="n">
        <v>4965</v>
      </c>
      <c r="S1613" s="0" t="n">
        <v>10079</v>
      </c>
      <c r="T1613" s="0" t="n">
        <v>58.65</v>
      </c>
      <c r="U1613" s="0" t="n">
        <v>1230</v>
      </c>
      <c r="V1613" s="0" t="n">
        <v>3</v>
      </c>
      <c r="W1613" s="60" t="n">
        <v>46205</v>
      </c>
      <c r="X1613" s="55" t="n">
        <f aca="false">IF(I1613="Male",0,1)</f>
        <v>1</v>
      </c>
      <c r="Y1613" s="55" t="n">
        <f aca="false">IF(OR(I1613="DNB",I1613="Dry DNB"),1,0)</f>
        <v>0</v>
      </c>
      <c r="Z1613" s="55" t="n">
        <f aca="false">IF(ISNUMBER(W1613),A1613-W1613,"")</f>
        <v>104</v>
      </c>
      <c r="AA1613" s="55" t="n">
        <f aca="false">MATCH(A1613,DATAS,0)</f>
        <v>1</v>
      </c>
      <c r="AB1613" s="55" t="n">
        <f aca="false">IF(AND(E1613&gt;0,OR(AND(B1613&gt;=1,B1613&lt;=6),B1613=10)),1,0)</f>
        <v>1</v>
      </c>
      <c r="AC1613" s="55" t="n">
        <f aca="false">IF(AND(E1613&gt;0,B1613=10),1,0)</f>
        <v>0</v>
      </c>
      <c r="AD1613" s="0" t="str">
        <f aca="false">IF(AND(C1612=C1613,AA1612=AA1613-1),AB1612,"")</f>
        <v/>
      </c>
      <c r="AE1613" s="0" t="str">
        <f aca="false">IF(AND(C1612=C1613,AA1612=AA1613-1),AC1612,"")</f>
        <v/>
      </c>
      <c r="AF1613" s="0" t="str">
        <f aca="false">IF(AA1613=1,"",IF(AND(AB1613=1,AD1613&lt;&gt;1),1,0))</f>
        <v/>
      </c>
      <c r="AG1613" s="0" t="str">
        <f aca="false">IF(AA1613=1,"",IF(AND(AC1613=1,AE1613&lt;&gt;1),1,0))</f>
        <v/>
      </c>
      <c r="AH1613" s="60" t="str">
        <f aca="false">IF(AND(E1613&gt;0,AA1613&lt;2,NOT(AND(C1614=C1613,AA1614=AA1613+1))),INDEX(DATAS,AA1613+1),"")</f>
        <v/>
      </c>
      <c r="AI1613" s="60" t="str">
        <f aca="false">IF(AND(AC1613=1,AA1613&lt;2),IF(AND(C1614=C1613,AA1614=AA1613+1),IF(AC1614=1,"",INDEX(DATAS,AA1613+1)),INDEX(DATAS,AA1613+1)),"")</f>
        <v/>
      </c>
    </row>
    <row r="1614" customFormat="false" ht="15" hidden="false" customHeight="false" outlineLevel="0" collapsed="false">
      <c r="A1614" s="60" t="n">
        <v>46310</v>
      </c>
      <c r="B1614" s="0" t="n">
        <v>5</v>
      </c>
      <c r="C1614" s="0" t="n">
        <v>4747</v>
      </c>
      <c r="D1614" s="0" t="n">
        <v>241</v>
      </c>
      <c r="E1614" s="0" t="n">
        <v>2</v>
      </c>
      <c r="F1614" s="55" t="s">
        <v>678</v>
      </c>
      <c r="G1614" s="0" t="n">
        <v>48.2</v>
      </c>
      <c r="H1614" s="0" t="n">
        <v>43</v>
      </c>
      <c r="I1614" s="55" t="s">
        <v>157</v>
      </c>
      <c r="J1614" s="0" t="n">
        <v>135</v>
      </c>
      <c r="K1614" s="0" t="n">
        <v>65</v>
      </c>
      <c r="L1614" s="0" t="n">
        <v>106</v>
      </c>
      <c r="M1614" s="0" t="n">
        <v>-285.28</v>
      </c>
      <c r="N1614" s="0" t="n">
        <v>21.97</v>
      </c>
      <c r="O1614" s="0" t="n">
        <v>-2.95</v>
      </c>
      <c r="P1614" s="0" t="n">
        <v>2.85</v>
      </c>
      <c r="Q1614" s="0" t="n">
        <v>3.76</v>
      </c>
      <c r="T1614" s="0" t="n">
        <v>58.65</v>
      </c>
      <c r="U1614" s="0" t="n">
        <v>1231</v>
      </c>
      <c r="V1614" s="0" t="n">
        <v>3</v>
      </c>
      <c r="W1614" s="60" t="n">
        <v>46205</v>
      </c>
      <c r="X1614" s="55" t="n">
        <f aca="false">IF(I1614="Male",0,1)</f>
        <v>1</v>
      </c>
      <c r="Y1614" s="55" t="n">
        <f aca="false">IF(OR(I1614="DNB",I1614="Dry DNB"),1,0)</f>
        <v>0</v>
      </c>
      <c r="Z1614" s="55" t="n">
        <f aca="false">IF(ISNUMBER(W1614),A1614-W1614,"")</f>
        <v>105</v>
      </c>
      <c r="AA1614" s="55" t="n">
        <f aca="false">MATCH(A1614,DATAS,0)</f>
        <v>2</v>
      </c>
      <c r="AB1614" s="55" t="n">
        <f aca="false">IF(AND(E1614&gt;0,OR(AND(B1614&gt;=1,B1614&lt;=6),B1614=10)),1,0)</f>
        <v>1</v>
      </c>
      <c r="AC1614" s="55" t="n">
        <f aca="false">IF(AND(E1614&gt;0,B1614=10),1,0)</f>
        <v>0</v>
      </c>
      <c r="AD1614" s="55" t="n">
        <f aca="false">IF(AND(C1613=C1614,AA1613=AA1614-1),AB1613,"")</f>
        <v>1</v>
      </c>
      <c r="AE1614" s="55" t="n">
        <f aca="false">IF(AND(C1613=C1614,AA1613=AA1614-1),AC1613,"")</f>
        <v>0</v>
      </c>
      <c r="AF1614" s="55" t="n">
        <f aca="false">IF(AA1614=1,"",IF(AND(AB1614=1,AD1614&lt;&gt;1),1,0))</f>
        <v>0</v>
      </c>
      <c r="AG1614" s="55" t="n">
        <f aca="false">IF(AA1614=1,"",IF(AND(AC1614=1,AE1614&lt;&gt;1),1,0))</f>
        <v>0</v>
      </c>
      <c r="AH1614" s="60" t="str">
        <f aca="false">IF(AND(E1614&gt;0,AA1614&lt;2,NOT(AND(C1615=C1614,AA1615=AA1614+1))),INDEX(DATAS,AA1614+1),"")</f>
        <v/>
      </c>
      <c r="AI1614" s="60" t="str">
        <f aca="false">IF(AND(AC1614=1,AA1614&lt;2),IF(AND(C1615=C1614,AA1615=AA1614+1),IF(AC1615=1,"",INDEX(DATAS,AA1614+1)),INDEX(DATAS,AA1614+1)),"")</f>
        <v/>
      </c>
    </row>
    <row r="1615" customFormat="false" ht="15" hidden="false" customHeight="false" outlineLevel="0" collapsed="false">
      <c r="A1615" s="60" t="n">
        <v>46309</v>
      </c>
      <c r="B1615" s="0" t="n">
        <v>3</v>
      </c>
      <c r="C1615" s="0" t="n">
        <v>4749</v>
      </c>
      <c r="D1615" s="0" t="n">
        <v>224</v>
      </c>
      <c r="E1615" s="0" t="n">
        <v>2</v>
      </c>
      <c r="F1615" s="55" t="s">
        <v>679</v>
      </c>
      <c r="G1615" s="0" t="n">
        <v>51.7</v>
      </c>
      <c r="H1615" s="0" t="n">
        <v>51</v>
      </c>
      <c r="I1615" s="55" t="s">
        <v>187</v>
      </c>
      <c r="J1615" s="0" t="n">
        <v>224</v>
      </c>
      <c r="K1615" s="0" t="n">
        <v>63</v>
      </c>
      <c r="M1615" s="0" t="n">
        <v>775.97</v>
      </c>
      <c r="N1615" s="0" t="n">
        <v>73.75</v>
      </c>
      <c r="O1615" s="0" t="n">
        <v>55.24</v>
      </c>
      <c r="P1615" s="0" t="n">
        <v>3.57</v>
      </c>
      <c r="Q1615" s="0" t="n">
        <v>4.06</v>
      </c>
      <c r="R1615" s="0" t="n">
        <v>5405</v>
      </c>
      <c r="S1615" s="0" t="n">
        <v>10863</v>
      </c>
      <c r="T1615" s="0" t="n">
        <v>59.95</v>
      </c>
      <c r="U1615" s="0" t="n">
        <v>1229</v>
      </c>
      <c r="V1615" s="0" t="n">
        <v>5</v>
      </c>
      <c r="W1615" s="60" t="n">
        <v>46289</v>
      </c>
      <c r="X1615" s="55" t="n">
        <f aca="false">IF(I1615="Male",0,1)</f>
        <v>1</v>
      </c>
      <c r="Y1615" s="55" t="n">
        <f aca="false">IF(OR(I1615="DNB",I1615="Dry DNB"),1,0)</f>
        <v>0</v>
      </c>
      <c r="Z1615" s="55" t="n">
        <f aca="false">IF(ISNUMBER(W1615),A1615-W1615,"")</f>
        <v>20</v>
      </c>
      <c r="AA1615" s="55" t="n">
        <f aca="false">MATCH(A1615,DATAS,0)</f>
        <v>1</v>
      </c>
      <c r="AB1615" s="55" t="n">
        <f aca="false">IF(AND(E1615&gt;0,OR(AND(B1615&gt;=1,B1615&lt;=6),B1615=10)),1,0)</f>
        <v>1</v>
      </c>
      <c r="AC1615" s="55" t="n">
        <f aca="false">IF(AND(E1615&gt;0,B1615=10),1,0)</f>
        <v>0</v>
      </c>
      <c r="AD1615" s="0" t="str">
        <f aca="false">IF(AND(C1614=C1615,AA1614=AA1615-1),AB1614,"")</f>
        <v/>
      </c>
      <c r="AE1615" s="0" t="str">
        <f aca="false">IF(AND(C1614=C1615,AA1614=AA1615-1),AC1614,"")</f>
        <v/>
      </c>
      <c r="AF1615" s="0" t="str">
        <f aca="false">IF(AA1615=1,"",IF(AND(AB1615=1,AD1615&lt;&gt;1),1,0))</f>
        <v/>
      </c>
      <c r="AG1615" s="0" t="str">
        <f aca="false">IF(AA1615=1,"",IF(AND(AC1615=1,AE1615&lt;&gt;1),1,0))</f>
        <v/>
      </c>
      <c r="AH1615" s="60" t="str">
        <f aca="false">IF(AND(E1615&gt;0,AA1615&lt;2,NOT(AND(C1616=C1615,AA1616=AA1615+1))),INDEX(DATAS,AA1615+1),"")</f>
        <v/>
      </c>
      <c r="AI1615" s="60" t="str">
        <f aca="false">IF(AND(AC1615=1,AA1615&lt;2),IF(AND(C1616=C1615,AA1616=AA1615+1),IF(AC1616=1,"",INDEX(DATAS,AA1615+1)),INDEX(DATAS,AA1615+1)),"")</f>
        <v/>
      </c>
    </row>
    <row r="1616" customFormat="false" ht="15" hidden="false" customHeight="false" outlineLevel="0" collapsed="false">
      <c r="A1616" s="60" t="n">
        <v>46310</v>
      </c>
      <c r="B1616" s="0" t="n">
        <v>3</v>
      </c>
      <c r="C1616" s="0" t="n">
        <v>4749</v>
      </c>
      <c r="D1616" s="0" t="n">
        <v>225</v>
      </c>
      <c r="E1616" s="0" t="n">
        <v>2</v>
      </c>
      <c r="F1616" s="55" t="s">
        <v>679</v>
      </c>
      <c r="G1616" s="0" t="n">
        <v>51.3</v>
      </c>
      <c r="H1616" s="0" t="n">
        <v>50</v>
      </c>
      <c r="I1616" s="55" t="s">
        <v>187</v>
      </c>
      <c r="J1616" s="0" t="n">
        <v>225</v>
      </c>
      <c r="K1616" s="0" t="n">
        <v>63</v>
      </c>
      <c r="M1616" s="0" t="n">
        <v>775.97</v>
      </c>
      <c r="N1616" s="0" t="n">
        <v>73.75</v>
      </c>
      <c r="O1616" s="0" t="n">
        <v>55.24</v>
      </c>
      <c r="P1616" s="0" t="n">
        <v>3.57</v>
      </c>
      <c r="Q1616" s="0" t="n">
        <v>4.06</v>
      </c>
      <c r="T1616" s="0" t="n">
        <v>59.95</v>
      </c>
      <c r="U1616" s="0" t="n">
        <v>1230</v>
      </c>
      <c r="V1616" s="0" t="n">
        <v>5</v>
      </c>
      <c r="W1616" s="60" t="n">
        <v>46289</v>
      </c>
      <c r="X1616" s="55" t="n">
        <f aca="false">IF(I1616="Male",0,1)</f>
        <v>1</v>
      </c>
      <c r="Y1616" s="55" t="n">
        <f aca="false">IF(OR(I1616="DNB",I1616="Dry DNB"),1,0)</f>
        <v>0</v>
      </c>
      <c r="Z1616" s="55" t="n">
        <f aca="false">IF(ISNUMBER(W1616),A1616-W1616,"")</f>
        <v>21</v>
      </c>
      <c r="AA1616" s="55" t="n">
        <f aca="false">MATCH(A1616,DATAS,0)</f>
        <v>2</v>
      </c>
      <c r="AB1616" s="55" t="n">
        <f aca="false">IF(AND(E1616&gt;0,OR(AND(B1616&gt;=1,B1616&lt;=6),B1616=10)),1,0)</f>
        <v>1</v>
      </c>
      <c r="AC1616" s="55" t="n">
        <f aca="false">IF(AND(E1616&gt;0,B1616=10),1,0)</f>
        <v>0</v>
      </c>
      <c r="AD1616" s="55" t="n">
        <f aca="false">IF(AND(C1615=C1616,AA1615=AA1616-1),AB1615,"")</f>
        <v>1</v>
      </c>
      <c r="AE1616" s="55" t="n">
        <f aca="false">IF(AND(C1615=C1616,AA1615=AA1616-1),AC1615,"")</f>
        <v>0</v>
      </c>
      <c r="AF1616" s="55" t="n">
        <f aca="false">IF(AA1616=1,"",IF(AND(AB1616=1,AD1616&lt;&gt;1),1,0))</f>
        <v>0</v>
      </c>
      <c r="AG1616" s="55" t="n">
        <f aca="false">IF(AA1616=1,"",IF(AND(AC1616=1,AE1616&lt;&gt;1),1,0))</f>
        <v>0</v>
      </c>
      <c r="AH1616" s="60" t="str">
        <f aca="false">IF(AND(E1616&gt;0,AA1616&lt;2,NOT(AND(C1617=C1616,AA1617=AA1616+1))),INDEX(DATAS,AA1616+1),"")</f>
        <v/>
      </c>
      <c r="AI1616" s="60" t="str">
        <f aca="false">IF(AND(AC1616=1,AA1616&lt;2),IF(AND(C1617=C1616,AA1617=AA1616+1),IF(AC1617=1,"",INDEX(DATAS,AA1616+1)),INDEX(DATAS,AA1616+1)),"")</f>
        <v/>
      </c>
    </row>
    <row r="1617" customFormat="false" ht="15" hidden="false" customHeight="false" outlineLevel="0" collapsed="false">
      <c r="A1617" s="60" t="n">
        <v>46309</v>
      </c>
      <c r="B1617" s="0" t="n">
        <v>5</v>
      </c>
      <c r="C1617" s="0" t="n">
        <v>4751</v>
      </c>
      <c r="D1617" s="0" t="n">
        <v>190</v>
      </c>
      <c r="E1617" s="0" t="n">
        <v>2</v>
      </c>
      <c r="F1617" s="55" t="s">
        <v>680</v>
      </c>
      <c r="G1617" s="0" t="n">
        <v>45.3</v>
      </c>
      <c r="H1617" s="0" t="n">
        <v>45</v>
      </c>
      <c r="I1617" s="55" t="s">
        <v>187</v>
      </c>
      <c r="J1617" s="0" t="n">
        <v>190</v>
      </c>
      <c r="K1617" s="0" t="n">
        <v>64</v>
      </c>
      <c r="M1617" s="0" t="n">
        <v>902.86</v>
      </c>
      <c r="N1617" s="0" t="n">
        <v>52.87</v>
      </c>
      <c r="O1617" s="0" t="n">
        <v>36.97</v>
      </c>
      <c r="P1617" s="0" t="n">
        <v>4.89</v>
      </c>
      <c r="Q1617" s="0" t="n">
        <v>4.04</v>
      </c>
      <c r="R1617" s="0" t="n">
        <v>4403</v>
      </c>
      <c r="S1617" s="0" t="n">
        <v>8936</v>
      </c>
      <c r="T1617" s="0" t="n">
        <v>46.8</v>
      </c>
      <c r="U1617" s="0" t="n">
        <v>1228</v>
      </c>
      <c r="V1617" s="0" t="n">
        <v>3</v>
      </c>
      <c r="W1617" s="60" t="n">
        <v>46282</v>
      </c>
      <c r="X1617" s="55" t="n">
        <f aca="false">IF(I1617="Male",0,1)</f>
        <v>1</v>
      </c>
      <c r="Y1617" s="55" t="n">
        <f aca="false">IF(OR(I1617="DNB",I1617="Dry DNB"),1,0)</f>
        <v>0</v>
      </c>
      <c r="Z1617" s="55" t="n">
        <f aca="false">IF(ISNUMBER(W1617),A1617-W1617,"")</f>
        <v>27</v>
      </c>
      <c r="AA1617" s="55" t="n">
        <f aca="false">MATCH(A1617,DATAS,0)</f>
        <v>1</v>
      </c>
      <c r="AB1617" s="55" t="n">
        <f aca="false">IF(AND(E1617&gt;0,OR(AND(B1617&gt;=1,B1617&lt;=6),B1617=10)),1,0)</f>
        <v>1</v>
      </c>
      <c r="AC1617" s="55" t="n">
        <f aca="false">IF(AND(E1617&gt;0,B1617=10),1,0)</f>
        <v>0</v>
      </c>
      <c r="AD1617" s="0" t="str">
        <f aca="false">IF(AND(C1616=C1617,AA1616=AA1617-1),AB1616,"")</f>
        <v/>
      </c>
      <c r="AE1617" s="0" t="str">
        <f aca="false">IF(AND(C1616=C1617,AA1616=AA1617-1),AC1616,"")</f>
        <v/>
      </c>
      <c r="AF1617" s="0" t="str">
        <f aca="false">IF(AA1617=1,"",IF(AND(AB1617=1,AD1617&lt;&gt;1),1,0))</f>
        <v/>
      </c>
      <c r="AG1617" s="0" t="str">
        <f aca="false">IF(AA1617=1,"",IF(AND(AC1617=1,AE1617&lt;&gt;1),1,0))</f>
        <v/>
      </c>
      <c r="AH1617" s="60" t="str">
        <f aca="false">IF(AND(E1617&gt;0,AA1617&lt;2,NOT(AND(C1618=C1617,AA1618=AA1617+1))),INDEX(DATAS,AA1617+1),"")</f>
        <v/>
      </c>
      <c r="AI1617" s="60" t="str">
        <f aca="false">IF(AND(AC1617=1,AA1617&lt;2),IF(AND(C1618=C1617,AA1618=AA1617+1),IF(AC1618=1,"",INDEX(DATAS,AA1617+1)),INDEX(DATAS,AA1617+1)),"")</f>
        <v/>
      </c>
    </row>
    <row r="1618" customFormat="false" ht="15" hidden="false" customHeight="false" outlineLevel="0" collapsed="false">
      <c r="A1618" s="60" t="n">
        <v>46310</v>
      </c>
      <c r="B1618" s="0" t="n">
        <v>5</v>
      </c>
      <c r="C1618" s="0" t="n">
        <v>4751</v>
      </c>
      <c r="D1618" s="0" t="n">
        <v>191</v>
      </c>
      <c r="E1618" s="0" t="n">
        <v>2</v>
      </c>
      <c r="F1618" s="55" t="s">
        <v>680</v>
      </c>
      <c r="G1618" s="0" t="n">
        <v>47.1</v>
      </c>
      <c r="H1618" s="0" t="n">
        <v>45</v>
      </c>
      <c r="I1618" s="55" t="s">
        <v>187</v>
      </c>
      <c r="J1618" s="0" t="n">
        <v>191</v>
      </c>
      <c r="K1618" s="0" t="n">
        <v>64</v>
      </c>
      <c r="M1618" s="0" t="n">
        <v>902.86</v>
      </c>
      <c r="N1618" s="0" t="n">
        <v>52.87</v>
      </c>
      <c r="O1618" s="0" t="n">
        <v>36.97</v>
      </c>
      <c r="P1618" s="0" t="n">
        <v>4.89</v>
      </c>
      <c r="Q1618" s="0" t="n">
        <v>4.04</v>
      </c>
      <c r="T1618" s="0" t="n">
        <v>46.8</v>
      </c>
      <c r="U1618" s="0" t="n">
        <v>1229</v>
      </c>
      <c r="V1618" s="0" t="n">
        <v>3</v>
      </c>
      <c r="W1618" s="60" t="n">
        <v>46282</v>
      </c>
      <c r="X1618" s="55" t="n">
        <f aca="false">IF(I1618="Male",0,1)</f>
        <v>1</v>
      </c>
      <c r="Y1618" s="55" t="n">
        <f aca="false">IF(OR(I1618="DNB",I1618="Dry DNB"),1,0)</f>
        <v>0</v>
      </c>
      <c r="Z1618" s="55" t="n">
        <f aca="false">IF(ISNUMBER(W1618),A1618-W1618,"")</f>
        <v>28</v>
      </c>
      <c r="AA1618" s="55" t="n">
        <f aca="false">MATCH(A1618,DATAS,0)</f>
        <v>2</v>
      </c>
      <c r="AB1618" s="55" t="n">
        <f aca="false">IF(AND(E1618&gt;0,OR(AND(B1618&gt;=1,B1618&lt;=6),B1618=10)),1,0)</f>
        <v>1</v>
      </c>
      <c r="AC1618" s="55" t="n">
        <f aca="false">IF(AND(E1618&gt;0,B1618=10),1,0)</f>
        <v>0</v>
      </c>
      <c r="AD1618" s="55" t="n">
        <f aca="false">IF(AND(C1617=C1618,AA1617=AA1618-1),AB1617,"")</f>
        <v>1</v>
      </c>
      <c r="AE1618" s="55" t="n">
        <f aca="false">IF(AND(C1617=C1618,AA1617=AA1618-1),AC1617,"")</f>
        <v>0</v>
      </c>
      <c r="AF1618" s="55" t="n">
        <f aca="false">IF(AA1618=1,"",IF(AND(AB1618=1,AD1618&lt;&gt;1),1,0))</f>
        <v>0</v>
      </c>
      <c r="AG1618" s="55" t="n">
        <f aca="false">IF(AA1618=1,"",IF(AND(AC1618=1,AE1618&lt;&gt;1),1,0))</f>
        <v>0</v>
      </c>
      <c r="AH1618" s="60" t="str">
        <f aca="false">IF(AND(E1618&gt;0,AA1618&lt;2,NOT(AND(C1619=C1618,AA1619=AA1618+1))),INDEX(DATAS,AA1618+1),"")</f>
        <v/>
      </c>
      <c r="AI1618" s="60" t="str">
        <f aca="false">IF(AND(AC1618=1,AA1618&lt;2),IF(AND(C1619=C1618,AA1619=AA1618+1),IF(AC1619=1,"",INDEX(DATAS,AA1618+1)),INDEX(DATAS,AA1618+1)),"")</f>
        <v/>
      </c>
    </row>
    <row r="1619" customFormat="false" ht="15" hidden="false" customHeight="false" outlineLevel="0" collapsed="false">
      <c r="A1619" s="60" t="n">
        <v>46309</v>
      </c>
      <c r="B1619" s="0" t="n">
        <v>5</v>
      </c>
      <c r="C1619" s="0" t="n">
        <v>4752</v>
      </c>
      <c r="D1619" s="0" t="n">
        <v>207</v>
      </c>
      <c r="E1619" s="0" t="n">
        <v>2</v>
      </c>
      <c r="F1619" s="55" t="s">
        <v>680</v>
      </c>
      <c r="G1619" s="0" t="n">
        <v>46.2</v>
      </c>
      <c r="H1619" s="0" t="n">
        <v>37</v>
      </c>
      <c r="I1619" s="55" t="s">
        <v>157</v>
      </c>
      <c r="J1619" s="0" t="n">
        <v>67</v>
      </c>
      <c r="K1619" s="0" t="n">
        <v>67</v>
      </c>
      <c r="L1619" s="0" t="n">
        <v>140</v>
      </c>
      <c r="M1619" s="0" t="n">
        <v>885.62</v>
      </c>
      <c r="N1619" s="0" t="n">
        <v>54.54</v>
      </c>
      <c r="O1619" s="0" t="n">
        <v>37.23</v>
      </c>
      <c r="P1619" s="0" t="n">
        <v>5.2</v>
      </c>
      <c r="Q1619" s="0" t="n">
        <v>3.84</v>
      </c>
      <c r="R1619" s="0" t="n">
        <v>3783</v>
      </c>
      <c r="S1619" s="0" t="n">
        <v>7829</v>
      </c>
      <c r="T1619" s="0" t="n">
        <v>41.6</v>
      </c>
      <c r="U1619" s="0" t="n">
        <v>1228</v>
      </c>
      <c r="V1619" s="0" t="n">
        <v>1</v>
      </c>
      <c r="W1619" s="60" t="n">
        <v>46170</v>
      </c>
      <c r="X1619" s="55" t="n">
        <f aca="false">IF(I1619="Male",0,1)</f>
        <v>1</v>
      </c>
      <c r="Y1619" s="55" t="n">
        <f aca="false">IF(OR(I1619="DNB",I1619="Dry DNB"),1,0)</f>
        <v>0</v>
      </c>
      <c r="Z1619" s="55" t="n">
        <f aca="false">IF(ISNUMBER(W1619),A1619-W1619,"")</f>
        <v>139</v>
      </c>
      <c r="AA1619" s="55" t="n">
        <f aca="false">MATCH(A1619,DATAS,0)</f>
        <v>1</v>
      </c>
      <c r="AB1619" s="55" t="n">
        <f aca="false">IF(AND(E1619&gt;0,OR(AND(B1619&gt;=1,B1619&lt;=6),B1619=10)),1,0)</f>
        <v>1</v>
      </c>
      <c r="AC1619" s="55" t="n">
        <f aca="false">IF(AND(E1619&gt;0,B1619=10),1,0)</f>
        <v>0</v>
      </c>
      <c r="AD1619" s="0" t="str">
        <f aca="false">IF(AND(C1618=C1619,AA1618=AA1619-1),AB1618,"")</f>
        <v/>
      </c>
      <c r="AE1619" s="0" t="str">
        <f aca="false">IF(AND(C1618=C1619,AA1618=AA1619-1),AC1618,"")</f>
        <v/>
      </c>
      <c r="AF1619" s="0" t="str">
        <f aca="false">IF(AA1619=1,"",IF(AND(AB1619=1,AD1619&lt;&gt;1),1,0))</f>
        <v/>
      </c>
      <c r="AG1619" s="0" t="str">
        <f aca="false">IF(AA1619=1,"",IF(AND(AC1619=1,AE1619&lt;&gt;1),1,0))</f>
        <v/>
      </c>
      <c r="AH1619" s="60" t="str">
        <f aca="false">IF(AND(E1619&gt;0,AA1619&lt;2,NOT(AND(C1620=C1619,AA1620=AA1619+1))),INDEX(DATAS,AA1619+1),"")</f>
        <v/>
      </c>
      <c r="AI1619" s="60" t="str">
        <f aca="false">IF(AND(AC1619=1,AA1619&lt;2),IF(AND(C1620=C1619,AA1620=AA1619+1),IF(AC1620=1,"",INDEX(DATAS,AA1619+1)),INDEX(DATAS,AA1619+1)),"")</f>
        <v/>
      </c>
    </row>
    <row r="1620" customFormat="false" ht="15" hidden="false" customHeight="false" outlineLevel="0" collapsed="false">
      <c r="A1620" s="60" t="n">
        <v>46310</v>
      </c>
      <c r="B1620" s="0" t="n">
        <v>5</v>
      </c>
      <c r="C1620" s="0" t="n">
        <v>4752</v>
      </c>
      <c r="D1620" s="0" t="n">
        <v>208</v>
      </c>
      <c r="E1620" s="0" t="n">
        <v>2</v>
      </c>
      <c r="F1620" s="55" t="s">
        <v>680</v>
      </c>
      <c r="G1620" s="0" t="n">
        <v>45.8</v>
      </c>
      <c r="H1620" s="0" t="n">
        <v>39</v>
      </c>
      <c r="I1620" s="55" t="s">
        <v>157</v>
      </c>
      <c r="J1620" s="0" t="n">
        <v>67</v>
      </c>
      <c r="K1620" s="0" t="n">
        <v>67</v>
      </c>
      <c r="L1620" s="0" t="n">
        <v>141</v>
      </c>
      <c r="M1620" s="0" t="n">
        <v>885.62</v>
      </c>
      <c r="N1620" s="0" t="n">
        <v>54.54</v>
      </c>
      <c r="O1620" s="0" t="n">
        <v>37.23</v>
      </c>
      <c r="P1620" s="0" t="n">
        <v>5.2</v>
      </c>
      <c r="Q1620" s="0" t="n">
        <v>3.84</v>
      </c>
      <c r="T1620" s="0" t="n">
        <v>41.6</v>
      </c>
      <c r="U1620" s="0" t="n">
        <v>1229</v>
      </c>
      <c r="V1620" s="0" t="n">
        <v>1</v>
      </c>
      <c r="W1620" s="60" t="n">
        <v>46170</v>
      </c>
      <c r="X1620" s="55" t="n">
        <f aca="false">IF(I1620="Male",0,1)</f>
        <v>1</v>
      </c>
      <c r="Y1620" s="55" t="n">
        <f aca="false">IF(OR(I1620="DNB",I1620="Dry DNB"),1,0)</f>
        <v>0</v>
      </c>
      <c r="Z1620" s="55" t="n">
        <f aca="false">IF(ISNUMBER(W1620),A1620-W1620,"")</f>
        <v>140</v>
      </c>
      <c r="AA1620" s="55" t="n">
        <f aca="false">MATCH(A1620,DATAS,0)</f>
        <v>2</v>
      </c>
      <c r="AB1620" s="55" t="n">
        <f aca="false">IF(AND(E1620&gt;0,OR(AND(B1620&gt;=1,B1620&lt;=6),B1620=10)),1,0)</f>
        <v>1</v>
      </c>
      <c r="AC1620" s="55" t="n">
        <f aca="false">IF(AND(E1620&gt;0,B1620=10),1,0)</f>
        <v>0</v>
      </c>
      <c r="AD1620" s="55" t="n">
        <f aca="false">IF(AND(C1619=C1620,AA1619=AA1620-1),AB1619,"")</f>
        <v>1</v>
      </c>
      <c r="AE1620" s="55" t="n">
        <f aca="false">IF(AND(C1619=C1620,AA1619=AA1620-1),AC1619,"")</f>
        <v>0</v>
      </c>
      <c r="AF1620" s="55" t="n">
        <f aca="false">IF(AA1620=1,"",IF(AND(AB1620=1,AD1620&lt;&gt;1),1,0))</f>
        <v>0</v>
      </c>
      <c r="AG1620" s="55" t="n">
        <f aca="false">IF(AA1620=1,"",IF(AND(AC1620=1,AE1620&lt;&gt;1),1,0))</f>
        <v>0</v>
      </c>
      <c r="AH1620" s="60" t="str">
        <f aca="false">IF(AND(E1620&gt;0,AA1620&lt;2,NOT(AND(C1621=C1620,AA1621=AA1620+1))),INDEX(DATAS,AA1620+1),"")</f>
        <v/>
      </c>
      <c r="AI1620" s="60" t="str">
        <f aca="false">IF(AND(AC1620=1,AA1620&lt;2),IF(AND(C1621=C1620,AA1621=AA1620+1),IF(AC1621=1,"",INDEX(DATAS,AA1620+1)),INDEX(DATAS,AA1620+1)),"")</f>
        <v/>
      </c>
    </row>
    <row r="1621" customFormat="false" ht="15" hidden="false" customHeight="false" outlineLevel="0" collapsed="false">
      <c r="A1621" s="60" t="n">
        <v>46309</v>
      </c>
      <c r="B1621" s="0" t="n">
        <v>7</v>
      </c>
      <c r="C1621" s="0" t="n">
        <v>4753</v>
      </c>
      <c r="D1621" s="0" t="n">
        <v>530</v>
      </c>
      <c r="E1621" s="0" t="n">
        <v>1</v>
      </c>
      <c r="F1621" s="55" t="s">
        <v>680</v>
      </c>
      <c r="I1621" s="55" t="s">
        <v>162</v>
      </c>
      <c r="J1621" s="0" t="n">
        <v>307</v>
      </c>
      <c r="K1621" s="0" t="n">
        <v>62</v>
      </c>
      <c r="L1621" s="0" t="n">
        <v>238</v>
      </c>
      <c r="M1621" s="0" t="n">
        <v>892.04</v>
      </c>
      <c r="N1621" s="0" t="n">
        <v>42.76</v>
      </c>
      <c r="O1621" s="0" t="n">
        <v>45.88</v>
      </c>
      <c r="P1621" s="0" t="n">
        <v>3.89</v>
      </c>
      <c r="Q1621" s="0" t="n">
        <v>4.08</v>
      </c>
      <c r="R1621" s="0" t="n">
        <v>4230</v>
      </c>
      <c r="S1621" s="0" t="n">
        <v>9360</v>
      </c>
      <c r="T1621" s="0" t="n">
        <v>46.85</v>
      </c>
      <c r="U1621" s="0" t="n">
        <v>1228</v>
      </c>
      <c r="V1621" s="0" t="n">
        <v>8</v>
      </c>
      <c r="W1621" s="60" t="n">
        <v>46073</v>
      </c>
      <c r="X1621" s="55" t="n">
        <f aca="false">IF(I1621="Male",0,1)</f>
        <v>1</v>
      </c>
      <c r="Y1621" s="55" t="n">
        <f aca="false">IF(OR(I1621="DNB",I1621="Dry DNB"),1,0)</f>
        <v>0</v>
      </c>
      <c r="Z1621" s="55" t="n">
        <f aca="false">IF(ISNUMBER(W1621),A1621-W1621,"")</f>
        <v>236</v>
      </c>
      <c r="AA1621" s="55" t="n">
        <f aca="false">MATCH(A1621,DATAS,0)</f>
        <v>1</v>
      </c>
      <c r="AB1621" s="55" t="n">
        <f aca="false">IF(AND(E1621&gt;0,OR(AND(B1621&gt;=1,B1621&lt;=6),B1621=10)),1,0)</f>
        <v>0</v>
      </c>
      <c r="AC1621" s="55" t="n">
        <f aca="false">IF(AND(E1621&gt;0,B1621=10),1,0)</f>
        <v>0</v>
      </c>
      <c r="AD1621" s="0" t="str">
        <f aca="false">IF(AND(C1620=C1621,AA1620=AA1621-1),AB1620,"")</f>
        <v/>
      </c>
      <c r="AE1621" s="0" t="str">
        <f aca="false">IF(AND(C1620=C1621,AA1620=AA1621-1),AC1620,"")</f>
        <v/>
      </c>
      <c r="AF1621" s="0" t="str">
        <f aca="false">IF(AA1621=1,"",IF(AND(AB1621=1,AD1621&lt;&gt;1),1,0))</f>
        <v/>
      </c>
      <c r="AG1621" s="0" t="str">
        <f aca="false">IF(AA1621=1,"",IF(AND(AC1621=1,AE1621&lt;&gt;1),1,0))</f>
        <v/>
      </c>
      <c r="AH1621" s="60" t="str">
        <f aca="false">IF(AND(E1621&gt;0,AA1621&lt;2,NOT(AND(C1622=C1621,AA1622=AA1621+1))),INDEX(DATAS,AA1621+1),"")</f>
        <v/>
      </c>
      <c r="AI1621" s="60" t="str">
        <f aca="false">IF(AND(AC1621=1,AA1621&lt;2),IF(AND(C1622=C1621,AA1622=AA1621+1),IF(AC1622=1,"",INDEX(DATAS,AA1621+1)),INDEX(DATAS,AA1621+1)),"")</f>
        <v/>
      </c>
    </row>
    <row r="1622" customFormat="false" ht="15" hidden="false" customHeight="false" outlineLevel="0" collapsed="false">
      <c r="A1622" s="60" t="n">
        <v>46310</v>
      </c>
      <c r="B1622" s="0" t="n">
        <v>7</v>
      </c>
      <c r="C1622" s="0" t="n">
        <v>4753</v>
      </c>
      <c r="D1622" s="0" t="n">
        <v>530</v>
      </c>
      <c r="E1622" s="0" t="n">
        <v>1</v>
      </c>
      <c r="F1622" s="55" t="s">
        <v>680</v>
      </c>
      <c r="I1622" s="55" t="s">
        <v>162</v>
      </c>
      <c r="J1622" s="0" t="n">
        <v>307</v>
      </c>
      <c r="K1622" s="0" t="n">
        <v>62</v>
      </c>
      <c r="L1622" s="0" t="n">
        <v>239</v>
      </c>
      <c r="M1622" s="0" t="n">
        <v>892.04</v>
      </c>
      <c r="N1622" s="0" t="n">
        <v>42.76</v>
      </c>
      <c r="O1622" s="0" t="n">
        <v>45.88</v>
      </c>
      <c r="P1622" s="0" t="n">
        <v>3.89</v>
      </c>
      <c r="Q1622" s="0" t="n">
        <v>4.08</v>
      </c>
      <c r="T1622" s="0" t="n">
        <v>46.85</v>
      </c>
      <c r="U1622" s="0" t="n">
        <v>1229</v>
      </c>
      <c r="V1622" s="0" t="n">
        <v>8</v>
      </c>
      <c r="W1622" s="60" t="n">
        <v>46073</v>
      </c>
      <c r="X1622" s="55" t="n">
        <f aca="false">IF(I1622="Male",0,1)</f>
        <v>1</v>
      </c>
      <c r="Y1622" s="55" t="n">
        <f aca="false">IF(OR(I1622="DNB",I1622="Dry DNB"),1,0)</f>
        <v>0</v>
      </c>
      <c r="Z1622" s="55" t="n">
        <f aca="false">IF(ISNUMBER(W1622),A1622-W1622,"")</f>
        <v>237</v>
      </c>
      <c r="AA1622" s="55" t="n">
        <f aca="false">MATCH(A1622,DATAS,0)</f>
        <v>2</v>
      </c>
      <c r="AB1622" s="55" t="n">
        <f aca="false">IF(AND(E1622&gt;0,OR(AND(B1622&gt;=1,B1622&lt;=6),B1622=10)),1,0)</f>
        <v>0</v>
      </c>
      <c r="AC1622" s="55" t="n">
        <f aca="false">IF(AND(E1622&gt;0,B1622=10),1,0)</f>
        <v>0</v>
      </c>
      <c r="AD1622" s="55" t="n">
        <f aca="false">IF(AND(C1621=C1622,AA1621=AA1622-1),AB1621,"")</f>
        <v>0</v>
      </c>
      <c r="AE1622" s="55" t="n">
        <f aca="false">IF(AND(C1621=C1622,AA1621=AA1622-1),AC1621,"")</f>
        <v>0</v>
      </c>
      <c r="AF1622" s="55" t="n">
        <f aca="false">IF(AA1622=1,"",IF(AND(AB1622=1,AD1622&lt;&gt;1),1,0))</f>
        <v>0</v>
      </c>
      <c r="AG1622" s="55" t="n">
        <f aca="false">IF(AA1622=1,"",IF(AND(AC1622=1,AE1622&lt;&gt;1),1,0))</f>
        <v>0</v>
      </c>
      <c r="AH1622" s="60" t="str">
        <f aca="false">IF(AND(E1622&gt;0,AA1622&lt;2,NOT(AND(C1623=C1622,AA1623=AA1622+1))),INDEX(DATAS,AA1622+1),"")</f>
        <v/>
      </c>
      <c r="AI1622" s="60" t="str">
        <f aca="false">IF(AND(AC1622=1,AA1622&lt;2),IF(AND(C1623=C1622,AA1623=AA1622+1),IF(AC1623=1,"",INDEX(DATAS,AA1622+1)),INDEX(DATAS,AA1622+1)),"")</f>
        <v/>
      </c>
    </row>
    <row r="1623" customFormat="false" ht="15" hidden="false" customHeight="false" outlineLevel="0" collapsed="false">
      <c r="A1623" s="60" t="n">
        <v>46309</v>
      </c>
      <c r="B1623" s="0" t="n">
        <v>2</v>
      </c>
      <c r="C1623" s="0" t="n">
        <v>4754</v>
      </c>
      <c r="D1623" s="0" t="n">
        <v>136</v>
      </c>
      <c r="E1623" s="0" t="n">
        <v>2</v>
      </c>
      <c r="F1623" s="55" t="s">
        <v>681</v>
      </c>
      <c r="G1623" s="0" t="n">
        <v>54.9</v>
      </c>
      <c r="H1623" s="0" t="n">
        <v>54</v>
      </c>
      <c r="I1623" s="55" t="s">
        <v>187</v>
      </c>
      <c r="J1623" s="0" t="n">
        <v>136</v>
      </c>
      <c r="K1623" s="0" t="n">
        <v>66</v>
      </c>
      <c r="M1623" s="0" t="n">
        <v>243.8</v>
      </c>
      <c r="N1623" s="0" t="n">
        <v>52.41</v>
      </c>
      <c r="O1623" s="0" t="n">
        <v>18.89</v>
      </c>
      <c r="P1623" s="0" t="n">
        <v>3.37</v>
      </c>
      <c r="Q1623" s="0" t="n">
        <v>3.27</v>
      </c>
      <c r="R1623" s="0" t="n">
        <v>5045</v>
      </c>
      <c r="S1623" s="0" t="n">
        <v>10366</v>
      </c>
      <c r="T1623" s="0" t="n">
        <v>54.4</v>
      </c>
      <c r="U1623" s="0" t="n">
        <v>1227</v>
      </c>
      <c r="V1623" s="0" t="n">
        <v>2</v>
      </c>
      <c r="W1623" s="60" t="n">
        <v>46296</v>
      </c>
      <c r="X1623" s="55" t="n">
        <f aca="false">IF(I1623="Male",0,1)</f>
        <v>1</v>
      </c>
      <c r="Y1623" s="55" t="n">
        <f aca="false">IF(OR(I1623="DNB",I1623="Dry DNB"),1,0)</f>
        <v>0</v>
      </c>
      <c r="Z1623" s="55" t="n">
        <f aca="false">IF(ISNUMBER(W1623),A1623-W1623,"")</f>
        <v>13</v>
      </c>
      <c r="AA1623" s="55" t="n">
        <f aca="false">MATCH(A1623,DATAS,0)</f>
        <v>1</v>
      </c>
      <c r="AB1623" s="55" t="n">
        <f aca="false">IF(AND(E1623&gt;0,OR(AND(B1623&gt;=1,B1623&lt;=6),B1623=10)),1,0)</f>
        <v>1</v>
      </c>
      <c r="AC1623" s="55" t="n">
        <f aca="false">IF(AND(E1623&gt;0,B1623=10),1,0)</f>
        <v>0</v>
      </c>
      <c r="AD1623" s="0" t="str">
        <f aca="false">IF(AND(C1622=C1623,AA1622=AA1623-1),AB1622,"")</f>
        <v/>
      </c>
      <c r="AE1623" s="0" t="str">
        <f aca="false">IF(AND(C1622=C1623,AA1622=AA1623-1),AC1622,"")</f>
        <v/>
      </c>
      <c r="AF1623" s="0" t="str">
        <f aca="false">IF(AA1623=1,"",IF(AND(AB1623=1,AD1623&lt;&gt;1),1,0))</f>
        <v/>
      </c>
      <c r="AG1623" s="0" t="str">
        <f aca="false">IF(AA1623=1,"",IF(AND(AC1623=1,AE1623&lt;&gt;1),1,0))</f>
        <v/>
      </c>
      <c r="AH1623" s="60" t="str">
        <f aca="false">IF(AND(E1623&gt;0,AA1623&lt;2,NOT(AND(C1624=C1623,AA1624=AA1623+1))),INDEX(DATAS,AA1623+1),"")</f>
        <v/>
      </c>
      <c r="AI1623" s="60" t="str">
        <f aca="false">IF(AND(AC1623=1,AA1623&lt;2),IF(AND(C1624=C1623,AA1624=AA1623+1),IF(AC1624=1,"",INDEX(DATAS,AA1623+1)),INDEX(DATAS,AA1623+1)),"")</f>
        <v/>
      </c>
    </row>
    <row r="1624" customFormat="false" ht="15" hidden="false" customHeight="false" outlineLevel="0" collapsed="false">
      <c r="A1624" s="60" t="n">
        <v>46310</v>
      </c>
      <c r="B1624" s="0" t="n">
        <v>2</v>
      </c>
      <c r="C1624" s="0" t="n">
        <v>4754</v>
      </c>
      <c r="D1624" s="0" t="n">
        <v>137</v>
      </c>
      <c r="E1624" s="0" t="n">
        <v>2</v>
      </c>
      <c r="F1624" s="55" t="s">
        <v>681</v>
      </c>
      <c r="G1624" s="0" t="n">
        <v>59.1</v>
      </c>
      <c r="H1624" s="0" t="n">
        <v>55</v>
      </c>
      <c r="I1624" s="55" t="s">
        <v>187</v>
      </c>
      <c r="J1624" s="0" t="n">
        <v>137</v>
      </c>
      <c r="K1624" s="0" t="n">
        <v>66</v>
      </c>
      <c r="M1624" s="0" t="n">
        <v>243.8</v>
      </c>
      <c r="N1624" s="0" t="n">
        <v>52.41</v>
      </c>
      <c r="O1624" s="0" t="n">
        <v>18.89</v>
      </c>
      <c r="P1624" s="0" t="n">
        <v>3.37</v>
      </c>
      <c r="Q1624" s="0" t="n">
        <v>3.27</v>
      </c>
      <c r="T1624" s="0" t="n">
        <v>54.4</v>
      </c>
      <c r="U1624" s="0" t="n">
        <v>1228</v>
      </c>
      <c r="V1624" s="0" t="n">
        <v>2</v>
      </c>
      <c r="W1624" s="60" t="n">
        <v>46296</v>
      </c>
      <c r="X1624" s="55" t="n">
        <f aca="false">IF(I1624="Male",0,1)</f>
        <v>1</v>
      </c>
      <c r="Y1624" s="55" t="n">
        <f aca="false">IF(OR(I1624="DNB",I1624="Dry DNB"),1,0)</f>
        <v>0</v>
      </c>
      <c r="Z1624" s="55" t="n">
        <f aca="false">IF(ISNUMBER(W1624),A1624-W1624,"")</f>
        <v>14</v>
      </c>
      <c r="AA1624" s="55" t="n">
        <f aca="false">MATCH(A1624,DATAS,0)</f>
        <v>2</v>
      </c>
      <c r="AB1624" s="55" t="n">
        <f aca="false">IF(AND(E1624&gt;0,OR(AND(B1624&gt;=1,B1624&lt;=6),B1624=10)),1,0)</f>
        <v>1</v>
      </c>
      <c r="AC1624" s="55" t="n">
        <f aca="false">IF(AND(E1624&gt;0,B1624=10),1,0)</f>
        <v>0</v>
      </c>
      <c r="AD1624" s="55" t="n">
        <f aca="false">IF(AND(C1623=C1624,AA1623=AA1624-1),AB1623,"")</f>
        <v>1</v>
      </c>
      <c r="AE1624" s="55" t="n">
        <f aca="false">IF(AND(C1623=C1624,AA1623=AA1624-1),AC1623,"")</f>
        <v>0</v>
      </c>
      <c r="AF1624" s="55" t="n">
        <f aca="false">IF(AA1624=1,"",IF(AND(AB1624=1,AD1624&lt;&gt;1),1,0))</f>
        <v>0</v>
      </c>
      <c r="AG1624" s="55" t="n">
        <f aca="false">IF(AA1624=1,"",IF(AND(AC1624=1,AE1624&lt;&gt;1),1,0))</f>
        <v>0</v>
      </c>
      <c r="AH1624" s="60" t="str">
        <f aca="false">IF(AND(E1624&gt;0,AA1624&lt;2,NOT(AND(C1625=C1624,AA1625=AA1624+1))),INDEX(DATAS,AA1624+1),"")</f>
        <v/>
      </c>
      <c r="AI1624" s="60" t="str">
        <f aca="false">IF(AND(AC1624=1,AA1624&lt;2),IF(AND(C1625=C1624,AA1625=AA1624+1),IF(AC1625=1,"",INDEX(DATAS,AA1624+1)),INDEX(DATAS,AA1624+1)),"")</f>
        <v/>
      </c>
    </row>
    <row r="1625" customFormat="false" ht="15" hidden="false" customHeight="false" outlineLevel="0" collapsed="false">
      <c r="A1625" s="60" t="n">
        <v>46309</v>
      </c>
      <c r="B1625" s="0" t="n">
        <v>2</v>
      </c>
      <c r="C1625" s="0" t="n">
        <v>4755</v>
      </c>
      <c r="D1625" s="0" t="n">
        <v>124</v>
      </c>
      <c r="E1625" s="0" t="n">
        <v>2</v>
      </c>
      <c r="F1625" s="55" t="s">
        <v>681</v>
      </c>
      <c r="G1625" s="0" t="n">
        <v>54.3</v>
      </c>
      <c r="H1625" s="0" t="n">
        <v>52</v>
      </c>
      <c r="I1625" s="55" t="s">
        <v>187</v>
      </c>
      <c r="J1625" s="0" t="n">
        <v>124</v>
      </c>
      <c r="K1625" s="0" t="n">
        <v>68</v>
      </c>
      <c r="M1625" s="0" t="n">
        <v>513.51</v>
      </c>
      <c r="N1625" s="0" t="n">
        <v>46.17</v>
      </c>
      <c r="O1625" s="0" t="n">
        <v>42.28</v>
      </c>
      <c r="P1625" s="0" t="n">
        <v>4.07</v>
      </c>
      <c r="Q1625" s="0" t="n">
        <v>3.33</v>
      </c>
      <c r="R1625" s="0" t="n">
        <v>5728</v>
      </c>
      <c r="S1625" s="0" t="n">
        <v>11190</v>
      </c>
      <c r="T1625" s="0" t="n">
        <v>53.25</v>
      </c>
      <c r="U1625" s="0" t="n">
        <v>1227</v>
      </c>
      <c r="V1625" s="0" t="n">
        <v>2</v>
      </c>
      <c r="W1625" s="60" t="n">
        <v>46296</v>
      </c>
      <c r="X1625" s="55" t="n">
        <f aca="false">IF(I1625="Male",0,1)</f>
        <v>1</v>
      </c>
      <c r="Y1625" s="55" t="n">
        <f aca="false">IF(OR(I1625="DNB",I1625="Dry DNB"),1,0)</f>
        <v>0</v>
      </c>
      <c r="Z1625" s="55" t="n">
        <f aca="false">IF(ISNUMBER(W1625),A1625-W1625,"")</f>
        <v>13</v>
      </c>
      <c r="AA1625" s="55" t="n">
        <f aca="false">MATCH(A1625,DATAS,0)</f>
        <v>1</v>
      </c>
      <c r="AB1625" s="55" t="n">
        <f aca="false">IF(AND(E1625&gt;0,OR(AND(B1625&gt;=1,B1625&lt;=6),B1625=10)),1,0)</f>
        <v>1</v>
      </c>
      <c r="AC1625" s="55" t="n">
        <f aca="false">IF(AND(E1625&gt;0,B1625=10),1,0)</f>
        <v>0</v>
      </c>
      <c r="AD1625" s="0" t="str">
        <f aca="false">IF(AND(C1624=C1625,AA1624=AA1625-1),AB1624,"")</f>
        <v/>
      </c>
      <c r="AE1625" s="0" t="str">
        <f aca="false">IF(AND(C1624=C1625,AA1624=AA1625-1),AC1624,"")</f>
        <v/>
      </c>
      <c r="AF1625" s="0" t="str">
        <f aca="false">IF(AA1625=1,"",IF(AND(AB1625=1,AD1625&lt;&gt;1),1,0))</f>
        <v/>
      </c>
      <c r="AG1625" s="0" t="str">
        <f aca="false">IF(AA1625=1,"",IF(AND(AC1625=1,AE1625&lt;&gt;1),1,0))</f>
        <v/>
      </c>
      <c r="AH1625" s="60" t="str">
        <f aca="false">IF(AND(E1625&gt;0,AA1625&lt;2,NOT(AND(C1626=C1625,AA1626=AA1625+1))),INDEX(DATAS,AA1625+1),"")</f>
        <v/>
      </c>
      <c r="AI1625" s="60" t="str">
        <f aca="false">IF(AND(AC1625=1,AA1625&lt;2),IF(AND(C1626=C1625,AA1626=AA1625+1),IF(AC1626=1,"",INDEX(DATAS,AA1625+1)),INDEX(DATAS,AA1625+1)),"")</f>
        <v/>
      </c>
    </row>
    <row r="1626" customFormat="false" ht="15" hidden="false" customHeight="false" outlineLevel="0" collapsed="false">
      <c r="A1626" s="60" t="n">
        <v>46310</v>
      </c>
      <c r="B1626" s="0" t="n">
        <v>2</v>
      </c>
      <c r="C1626" s="0" t="n">
        <v>4755</v>
      </c>
      <c r="D1626" s="0" t="n">
        <v>125</v>
      </c>
      <c r="E1626" s="0" t="n">
        <v>2</v>
      </c>
      <c r="F1626" s="55" t="s">
        <v>681</v>
      </c>
      <c r="G1626" s="0" t="n">
        <v>56.7</v>
      </c>
      <c r="H1626" s="0" t="n">
        <v>52</v>
      </c>
      <c r="I1626" s="55" t="s">
        <v>187</v>
      </c>
      <c r="J1626" s="0" t="n">
        <v>125</v>
      </c>
      <c r="K1626" s="0" t="n">
        <v>68</v>
      </c>
      <c r="M1626" s="0" t="n">
        <v>513.51</v>
      </c>
      <c r="N1626" s="0" t="n">
        <v>46.17</v>
      </c>
      <c r="O1626" s="0" t="n">
        <v>42.28</v>
      </c>
      <c r="P1626" s="0" t="n">
        <v>4.07</v>
      </c>
      <c r="Q1626" s="0" t="n">
        <v>3.33</v>
      </c>
      <c r="T1626" s="0" t="n">
        <v>53.25</v>
      </c>
      <c r="U1626" s="0" t="n">
        <v>1228</v>
      </c>
      <c r="V1626" s="0" t="n">
        <v>2</v>
      </c>
      <c r="W1626" s="60" t="n">
        <v>46296</v>
      </c>
      <c r="X1626" s="55" t="n">
        <f aca="false">IF(I1626="Male",0,1)</f>
        <v>1</v>
      </c>
      <c r="Y1626" s="55" t="n">
        <f aca="false">IF(OR(I1626="DNB",I1626="Dry DNB"),1,0)</f>
        <v>0</v>
      </c>
      <c r="Z1626" s="55" t="n">
        <f aca="false">IF(ISNUMBER(W1626),A1626-W1626,"")</f>
        <v>14</v>
      </c>
      <c r="AA1626" s="55" t="n">
        <f aca="false">MATCH(A1626,DATAS,0)</f>
        <v>2</v>
      </c>
      <c r="AB1626" s="55" t="n">
        <f aca="false">IF(AND(E1626&gt;0,OR(AND(B1626&gt;=1,B1626&lt;=6),B1626=10)),1,0)</f>
        <v>1</v>
      </c>
      <c r="AC1626" s="55" t="n">
        <f aca="false">IF(AND(E1626&gt;0,B1626=10),1,0)</f>
        <v>0</v>
      </c>
      <c r="AD1626" s="55" t="n">
        <f aca="false">IF(AND(C1625=C1626,AA1625=AA1626-1),AB1625,"")</f>
        <v>1</v>
      </c>
      <c r="AE1626" s="55" t="n">
        <f aca="false">IF(AND(C1625=C1626,AA1625=AA1626-1),AC1625,"")</f>
        <v>0</v>
      </c>
      <c r="AF1626" s="55" t="n">
        <f aca="false">IF(AA1626=1,"",IF(AND(AB1626=1,AD1626&lt;&gt;1),1,0))</f>
        <v>0</v>
      </c>
      <c r="AG1626" s="55" t="n">
        <f aca="false">IF(AA1626=1,"",IF(AND(AC1626=1,AE1626&lt;&gt;1),1,0))</f>
        <v>0</v>
      </c>
      <c r="AH1626" s="60" t="str">
        <f aca="false">IF(AND(E1626&gt;0,AA1626&lt;2,NOT(AND(C1627=C1626,AA1627=AA1626+1))),INDEX(DATAS,AA1626+1),"")</f>
        <v/>
      </c>
      <c r="AI1626" s="60" t="str">
        <f aca="false">IF(AND(AC1626=1,AA1626&lt;2),IF(AND(C1627=C1626,AA1627=AA1626+1),IF(AC1627=1,"",INDEX(DATAS,AA1626+1)),INDEX(DATAS,AA1626+1)),"")</f>
        <v/>
      </c>
    </row>
    <row r="1627" customFormat="false" ht="15" hidden="false" customHeight="false" outlineLevel="0" collapsed="false">
      <c r="A1627" s="60" t="n">
        <v>46309</v>
      </c>
      <c r="B1627" s="0" t="n">
        <v>3</v>
      </c>
      <c r="C1627" s="0" t="n">
        <v>4756</v>
      </c>
      <c r="D1627" s="0" t="n">
        <v>85</v>
      </c>
      <c r="E1627" s="0" t="n">
        <v>2</v>
      </c>
      <c r="F1627" s="55" t="s">
        <v>682</v>
      </c>
      <c r="G1627" s="0" t="n">
        <v>62.5</v>
      </c>
      <c r="H1627" s="0" t="n">
        <v>63</v>
      </c>
      <c r="I1627" s="55" t="s">
        <v>187</v>
      </c>
      <c r="J1627" s="0" t="n">
        <v>85</v>
      </c>
      <c r="K1627" s="0" t="n">
        <v>64</v>
      </c>
      <c r="M1627" s="0" t="n">
        <v>686.03</v>
      </c>
      <c r="N1627" s="0" t="n">
        <v>90.76</v>
      </c>
      <c r="O1627" s="0" t="n">
        <v>40.12</v>
      </c>
      <c r="P1627" s="0" t="n">
        <v>3.94</v>
      </c>
      <c r="Q1627" s="0" t="n">
        <v>3.29</v>
      </c>
      <c r="R1627" s="0" t="n">
        <v>5560</v>
      </c>
      <c r="S1627" s="0" t="n">
        <v>11176</v>
      </c>
      <c r="U1627" s="0" t="n">
        <v>1225</v>
      </c>
      <c r="V1627" s="0" t="n">
        <v>1</v>
      </c>
      <c r="W1627" s="60" t="n">
        <v>46289</v>
      </c>
      <c r="X1627" s="55" t="n">
        <f aca="false">IF(I1627="Male",0,1)</f>
        <v>1</v>
      </c>
      <c r="Y1627" s="55" t="n">
        <f aca="false">IF(OR(I1627="DNB",I1627="Dry DNB"),1,0)</f>
        <v>0</v>
      </c>
      <c r="Z1627" s="55" t="n">
        <f aca="false">IF(ISNUMBER(W1627),A1627-W1627,"")</f>
        <v>20</v>
      </c>
      <c r="AA1627" s="55" t="n">
        <f aca="false">MATCH(A1627,DATAS,0)</f>
        <v>1</v>
      </c>
      <c r="AB1627" s="55" t="n">
        <f aca="false">IF(AND(E1627&gt;0,OR(AND(B1627&gt;=1,B1627&lt;=6),B1627=10)),1,0)</f>
        <v>1</v>
      </c>
      <c r="AC1627" s="55" t="n">
        <f aca="false">IF(AND(E1627&gt;0,B1627=10),1,0)</f>
        <v>0</v>
      </c>
      <c r="AD1627" s="0" t="str">
        <f aca="false">IF(AND(C1626=C1627,AA1626=AA1627-1),AB1626,"")</f>
        <v/>
      </c>
      <c r="AE1627" s="0" t="str">
        <f aca="false">IF(AND(C1626=C1627,AA1626=AA1627-1),AC1626,"")</f>
        <v/>
      </c>
      <c r="AF1627" s="0" t="str">
        <f aca="false">IF(AA1627=1,"",IF(AND(AB1627=1,AD1627&lt;&gt;1),1,0))</f>
        <v/>
      </c>
      <c r="AG1627" s="0" t="str">
        <f aca="false">IF(AA1627=1,"",IF(AND(AC1627=1,AE1627&lt;&gt;1),1,0))</f>
        <v/>
      </c>
      <c r="AH1627" s="60" t="str">
        <f aca="false">IF(AND(E1627&gt;0,AA1627&lt;2,NOT(AND(C1628=C1627,AA1628=AA1627+1))),INDEX(DATAS,AA1627+1),"")</f>
        <v/>
      </c>
      <c r="AI1627" s="60" t="str">
        <f aca="false">IF(AND(AC1627=1,AA1627&lt;2),IF(AND(C1628=C1627,AA1628=AA1627+1),IF(AC1628=1,"",INDEX(DATAS,AA1627+1)),INDEX(DATAS,AA1627+1)),"")</f>
        <v/>
      </c>
    </row>
    <row r="1628" customFormat="false" ht="15" hidden="false" customHeight="false" outlineLevel="0" collapsed="false">
      <c r="A1628" s="60" t="n">
        <v>46310</v>
      </c>
      <c r="B1628" s="0" t="n">
        <v>3</v>
      </c>
      <c r="C1628" s="0" t="n">
        <v>4756</v>
      </c>
      <c r="D1628" s="0" t="n">
        <v>86</v>
      </c>
      <c r="E1628" s="0" t="n">
        <v>2</v>
      </c>
      <c r="F1628" s="55" t="s">
        <v>682</v>
      </c>
      <c r="G1628" s="0" t="n">
        <v>62.7</v>
      </c>
      <c r="H1628" s="0" t="n">
        <v>62</v>
      </c>
      <c r="I1628" s="55" t="s">
        <v>187</v>
      </c>
      <c r="J1628" s="0" t="n">
        <v>86</v>
      </c>
      <c r="K1628" s="0" t="n">
        <v>64</v>
      </c>
      <c r="M1628" s="0" t="n">
        <v>686.03</v>
      </c>
      <c r="N1628" s="0" t="n">
        <v>90.76</v>
      </c>
      <c r="O1628" s="0" t="n">
        <v>40.12</v>
      </c>
      <c r="P1628" s="0" t="n">
        <v>3.94</v>
      </c>
      <c r="Q1628" s="0" t="n">
        <v>3.29</v>
      </c>
      <c r="U1628" s="0" t="n">
        <v>1226</v>
      </c>
      <c r="V1628" s="0" t="n">
        <v>1</v>
      </c>
      <c r="W1628" s="60" t="n">
        <v>46289</v>
      </c>
      <c r="X1628" s="55" t="n">
        <f aca="false">IF(I1628="Male",0,1)</f>
        <v>1</v>
      </c>
      <c r="Y1628" s="55" t="n">
        <f aca="false">IF(OR(I1628="DNB",I1628="Dry DNB"),1,0)</f>
        <v>0</v>
      </c>
      <c r="Z1628" s="55" t="n">
        <f aca="false">IF(ISNUMBER(W1628),A1628-W1628,"")</f>
        <v>21</v>
      </c>
      <c r="AA1628" s="55" t="n">
        <f aca="false">MATCH(A1628,DATAS,0)</f>
        <v>2</v>
      </c>
      <c r="AB1628" s="55" t="n">
        <f aca="false">IF(AND(E1628&gt;0,OR(AND(B1628&gt;=1,B1628&lt;=6),B1628=10)),1,0)</f>
        <v>1</v>
      </c>
      <c r="AC1628" s="55" t="n">
        <f aca="false">IF(AND(E1628&gt;0,B1628=10),1,0)</f>
        <v>0</v>
      </c>
      <c r="AD1628" s="55" t="n">
        <f aca="false">IF(AND(C1627=C1628,AA1627=AA1628-1),AB1627,"")</f>
        <v>1</v>
      </c>
      <c r="AE1628" s="55" t="n">
        <f aca="false">IF(AND(C1627=C1628,AA1627=AA1628-1),AC1627,"")</f>
        <v>0</v>
      </c>
      <c r="AF1628" s="55" t="n">
        <f aca="false">IF(AA1628=1,"",IF(AND(AB1628=1,AD1628&lt;&gt;1),1,0))</f>
        <v>0</v>
      </c>
      <c r="AG1628" s="55" t="n">
        <f aca="false">IF(AA1628=1,"",IF(AND(AC1628=1,AE1628&lt;&gt;1),1,0))</f>
        <v>0</v>
      </c>
      <c r="AH1628" s="60" t="str">
        <f aca="false">IF(AND(E1628&gt;0,AA1628&lt;2,NOT(AND(C1629=C1628,AA1629=AA1628+1))),INDEX(DATAS,AA1628+1),"")</f>
        <v/>
      </c>
      <c r="AI1628" s="60" t="str">
        <f aca="false">IF(AND(AC1628=1,AA1628&lt;2),IF(AND(C1629=C1628,AA1629=AA1628+1),IF(AC1629=1,"",INDEX(DATAS,AA1628+1)),INDEX(DATAS,AA1628+1)),"")</f>
        <v/>
      </c>
    </row>
    <row r="1629" customFormat="false" ht="15" hidden="false" customHeight="false" outlineLevel="0" collapsed="false">
      <c r="A1629" s="60" t="n">
        <v>46309</v>
      </c>
      <c r="B1629" s="0" t="n">
        <v>5</v>
      </c>
      <c r="C1629" s="0" t="n">
        <v>4757</v>
      </c>
      <c r="D1629" s="0" t="n">
        <v>253</v>
      </c>
      <c r="E1629" s="0" t="n">
        <v>2</v>
      </c>
      <c r="F1629" s="55" t="s">
        <v>682</v>
      </c>
      <c r="H1629" s="0" t="n">
        <v>17</v>
      </c>
      <c r="I1629" s="55" t="s">
        <v>157</v>
      </c>
      <c r="J1629" s="0" t="n">
        <v>64</v>
      </c>
      <c r="K1629" s="0" t="n">
        <v>64</v>
      </c>
      <c r="L1629" s="0" t="n">
        <v>189</v>
      </c>
      <c r="M1629" s="0" t="n">
        <v>222.1</v>
      </c>
      <c r="N1629" s="0" t="n">
        <v>68.1</v>
      </c>
      <c r="O1629" s="0" t="n">
        <v>34.82</v>
      </c>
      <c r="P1629" s="0" t="n">
        <v>3.97</v>
      </c>
      <c r="Q1629" s="0" t="n">
        <v>3.95</v>
      </c>
      <c r="R1629" s="0" t="n">
        <v>5393</v>
      </c>
      <c r="S1629" s="0" t="n">
        <v>11281</v>
      </c>
      <c r="T1629" s="0" t="n">
        <v>59.55</v>
      </c>
      <c r="U1629" s="0" t="n">
        <v>1225</v>
      </c>
      <c r="V1629" s="0" t="n">
        <v>1</v>
      </c>
      <c r="W1629" s="60" t="n">
        <v>46121</v>
      </c>
      <c r="X1629" s="55" t="n">
        <f aca="false">IF(I1629="Male",0,1)</f>
        <v>1</v>
      </c>
      <c r="Y1629" s="55" t="n">
        <f aca="false">IF(OR(I1629="DNB",I1629="Dry DNB"),1,0)</f>
        <v>0</v>
      </c>
      <c r="Z1629" s="55" t="n">
        <f aca="false">IF(ISNUMBER(W1629),A1629-W1629,"")</f>
        <v>188</v>
      </c>
      <c r="AA1629" s="55" t="n">
        <f aca="false">MATCH(A1629,DATAS,0)</f>
        <v>1</v>
      </c>
      <c r="AB1629" s="55" t="n">
        <f aca="false">IF(AND(E1629&gt;0,OR(AND(B1629&gt;=1,B1629&lt;=6),B1629=10)),1,0)</f>
        <v>1</v>
      </c>
      <c r="AC1629" s="55" t="n">
        <f aca="false">IF(AND(E1629&gt;0,B1629=10),1,0)</f>
        <v>0</v>
      </c>
      <c r="AD1629" s="0" t="str">
        <f aca="false">IF(AND(C1628=C1629,AA1628=AA1629-1),AB1628,"")</f>
        <v/>
      </c>
      <c r="AE1629" s="0" t="str">
        <f aca="false">IF(AND(C1628=C1629,AA1628=AA1629-1),AC1628,"")</f>
        <v/>
      </c>
      <c r="AF1629" s="0" t="str">
        <f aca="false">IF(AA1629=1,"",IF(AND(AB1629=1,AD1629&lt;&gt;1),1,0))</f>
        <v/>
      </c>
      <c r="AG1629" s="0" t="str">
        <f aca="false">IF(AA1629=1,"",IF(AND(AC1629=1,AE1629&lt;&gt;1),1,0))</f>
        <v/>
      </c>
      <c r="AH1629" s="60" t="str">
        <f aca="false">IF(AND(E1629&gt;0,AA1629&lt;2,NOT(AND(C1630=C1629,AA1630=AA1629+1))),INDEX(DATAS,AA1629+1),"")</f>
        <v/>
      </c>
      <c r="AI1629" s="60" t="str">
        <f aca="false">IF(AND(AC1629=1,AA1629&lt;2),IF(AND(C1630=C1629,AA1630=AA1629+1),IF(AC1630=1,"",INDEX(DATAS,AA1629+1)),INDEX(DATAS,AA1629+1)),"")</f>
        <v/>
      </c>
    </row>
    <row r="1630" customFormat="false" ht="15" hidden="false" customHeight="false" outlineLevel="0" collapsed="false">
      <c r="A1630" s="60" t="n">
        <v>46310</v>
      </c>
      <c r="B1630" s="0" t="n">
        <v>5</v>
      </c>
      <c r="C1630" s="0" t="n">
        <v>4757</v>
      </c>
      <c r="D1630" s="0" t="n">
        <v>254</v>
      </c>
      <c r="E1630" s="0" t="n">
        <v>2</v>
      </c>
      <c r="F1630" s="55" t="s">
        <v>682</v>
      </c>
      <c r="G1630" s="0" t="n">
        <v>16.9</v>
      </c>
      <c r="H1630" s="0" t="n">
        <v>15</v>
      </c>
      <c r="I1630" s="55" t="s">
        <v>157</v>
      </c>
      <c r="J1630" s="0" t="n">
        <v>64</v>
      </c>
      <c r="K1630" s="0" t="n">
        <v>64</v>
      </c>
      <c r="L1630" s="0" t="n">
        <v>190</v>
      </c>
      <c r="M1630" s="0" t="n">
        <v>222.1</v>
      </c>
      <c r="N1630" s="0" t="n">
        <v>68.1</v>
      </c>
      <c r="O1630" s="0" t="n">
        <v>34.82</v>
      </c>
      <c r="P1630" s="0" t="n">
        <v>3.97</v>
      </c>
      <c r="Q1630" s="0" t="n">
        <v>3.95</v>
      </c>
      <c r="T1630" s="0" t="n">
        <v>59.55</v>
      </c>
      <c r="U1630" s="0" t="n">
        <v>1226</v>
      </c>
      <c r="V1630" s="0" t="n">
        <v>1</v>
      </c>
      <c r="W1630" s="60" t="n">
        <v>46121</v>
      </c>
      <c r="X1630" s="55" t="n">
        <f aca="false">IF(I1630="Male",0,1)</f>
        <v>1</v>
      </c>
      <c r="Y1630" s="55" t="n">
        <f aca="false">IF(OR(I1630="DNB",I1630="Dry DNB"),1,0)</f>
        <v>0</v>
      </c>
      <c r="Z1630" s="55" t="n">
        <f aca="false">IF(ISNUMBER(W1630),A1630-W1630,"")</f>
        <v>189</v>
      </c>
      <c r="AA1630" s="55" t="n">
        <f aca="false">MATCH(A1630,DATAS,0)</f>
        <v>2</v>
      </c>
      <c r="AB1630" s="55" t="n">
        <f aca="false">IF(AND(E1630&gt;0,OR(AND(B1630&gt;=1,B1630&lt;=6),B1630=10)),1,0)</f>
        <v>1</v>
      </c>
      <c r="AC1630" s="55" t="n">
        <f aca="false">IF(AND(E1630&gt;0,B1630=10),1,0)</f>
        <v>0</v>
      </c>
      <c r="AD1630" s="55" t="n">
        <f aca="false">IF(AND(C1629=C1630,AA1629=AA1630-1),AB1629,"")</f>
        <v>1</v>
      </c>
      <c r="AE1630" s="55" t="n">
        <f aca="false">IF(AND(C1629=C1630,AA1629=AA1630-1),AC1629,"")</f>
        <v>0</v>
      </c>
      <c r="AF1630" s="55" t="n">
        <f aca="false">IF(AA1630=1,"",IF(AND(AB1630=1,AD1630&lt;&gt;1),1,0))</f>
        <v>0</v>
      </c>
      <c r="AG1630" s="55" t="n">
        <f aca="false">IF(AA1630=1,"",IF(AND(AC1630=1,AE1630&lt;&gt;1),1,0))</f>
        <v>0</v>
      </c>
      <c r="AH1630" s="60" t="str">
        <f aca="false">IF(AND(E1630&gt;0,AA1630&lt;2,NOT(AND(C1631=C1630,AA1631=AA1630+1))),INDEX(DATAS,AA1630+1),"")</f>
        <v/>
      </c>
      <c r="AI1630" s="60" t="str">
        <f aca="false">IF(AND(AC1630=1,AA1630&lt;2),IF(AND(C1631=C1630,AA1631=AA1630+1),IF(AC1631=1,"",INDEX(DATAS,AA1630+1)),INDEX(DATAS,AA1630+1)),"")</f>
        <v/>
      </c>
    </row>
    <row r="1631" customFormat="false" ht="15" hidden="false" customHeight="false" outlineLevel="0" collapsed="false">
      <c r="A1631" s="60" t="n">
        <v>46309</v>
      </c>
      <c r="B1631" s="0" t="n">
        <v>5</v>
      </c>
      <c r="C1631" s="0" t="n">
        <v>4758</v>
      </c>
      <c r="D1631" s="0" t="n">
        <v>203</v>
      </c>
      <c r="E1631" s="0" t="n">
        <v>2</v>
      </c>
      <c r="F1631" s="55" t="s">
        <v>682</v>
      </c>
      <c r="G1631" s="0" t="n">
        <v>32.3</v>
      </c>
      <c r="H1631" s="0" t="n">
        <v>29</v>
      </c>
      <c r="I1631" s="55" t="s">
        <v>187</v>
      </c>
      <c r="J1631" s="0" t="n">
        <v>203</v>
      </c>
      <c r="K1631" s="0" t="n">
        <v>63</v>
      </c>
      <c r="M1631" s="0" t="n">
        <v>798.12</v>
      </c>
      <c r="N1631" s="0" t="n">
        <v>45.68</v>
      </c>
      <c r="O1631" s="0" t="n">
        <v>39.78</v>
      </c>
      <c r="P1631" s="0" t="n">
        <v>4.62</v>
      </c>
      <c r="Q1631" s="0" t="n">
        <v>4.01</v>
      </c>
      <c r="R1631" s="0" t="n">
        <v>3776</v>
      </c>
      <c r="S1631" s="0" t="n">
        <v>7288</v>
      </c>
      <c r="T1631" s="0" t="n">
        <v>44.45</v>
      </c>
      <c r="U1631" s="0" t="n">
        <v>1225</v>
      </c>
      <c r="V1631" s="0" t="n">
        <v>3</v>
      </c>
      <c r="W1631" s="60" t="n">
        <v>46278</v>
      </c>
      <c r="X1631" s="55" t="n">
        <f aca="false">IF(I1631="Male",0,1)</f>
        <v>1</v>
      </c>
      <c r="Y1631" s="55" t="n">
        <f aca="false">IF(OR(I1631="DNB",I1631="Dry DNB"),1,0)</f>
        <v>0</v>
      </c>
      <c r="Z1631" s="55" t="n">
        <f aca="false">IF(ISNUMBER(W1631),A1631-W1631,"")</f>
        <v>31</v>
      </c>
      <c r="AA1631" s="55" t="n">
        <f aca="false">MATCH(A1631,DATAS,0)</f>
        <v>1</v>
      </c>
      <c r="AB1631" s="55" t="n">
        <f aca="false">IF(AND(E1631&gt;0,OR(AND(B1631&gt;=1,B1631&lt;=6),B1631=10)),1,0)</f>
        <v>1</v>
      </c>
      <c r="AC1631" s="55" t="n">
        <f aca="false">IF(AND(E1631&gt;0,B1631=10),1,0)</f>
        <v>0</v>
      </c>
      <c r="AD1631" s="0" t="str">
        <f aca="false">IF(AND(C1630=C1631,AA1630=AA1631-1),AB1630,"")</f>
        <v/>
      </c>
      <c r="AE1631" s="0" t="str">
        <f aca="false">IF(AND(C1630=C1631,AA1630=AA1631-1),AC1630,"")</f>
        <v/>
      </c>
      <c r="AF1631" s="0" t="str">
        <f aca="false">IF(AA1631=1,"",IF(AND(AB1631=1,AD1631&lt;&gt;1),1,0))</f>
        <v/>
      </c>
      <c r="AG1631" s="0" t="str">
        <f aca="false">IF(AA1631=1,"",IF(AND(AC1631=1,AE1631&lt;&gt;1),1,0))</f>
        <v/>
      </c>
      <c r="AH1631" s="60" t="str">
        <f aca="false">IF(AND(E1631&gt;0,AA1631&lt;2,NOT(AND(C1632=C1631,AA1632=AA1631+1))),INDEX(DATAS,AA1631+1),"")</f>
        <v/>
      </c>
      <c r="AI1631" s="60" t="str">
        <f aca="false">IF(AND(AC1631=1,AA1631&lt;2),IF(AND(C1632=C1631,AA1632=AA1631+1),IF(AC1632=1,"",INDEX(DATAS,AA1631+1)),INDEX(DATAS,AA1631+1)),"")</f>
        <v/>
      </c>
    </row>
    <row r="1632" customFormat="false" ht="15" hidden="false" customHeight="false" outlineLevel="0" collapsed="false">
      <c r="A1632" s="60" t="n">
        <v>46310</v>
      </c>
      <c r="B1632" s="0" t="n">
        <v>5</v>
      </c>
      <c r="C1632" s="0" t="n">
        <v>4758</v>
      </c>
      <c r="D1632" s="0" t="n">
        <v>204</v>
      </c>
      <c r="E1632" s="0" t="n">
        <v>2</v>
      </c>
      <c r="F1632" s="55" t="s">
        <v>682</v>
      </c>
      <c r="G1632" s="0" t="n">
        <v>32.8</v>
      </c>
      <c r="H1632" s="0" t="n">
        <v>28</v>
      </c>
      <c r="I1632" s="55" t="s">
        <v>187</v>
      </c>
      <c r="J1632" s="0" t="n">
        <v>204</v>
      </c>
      <c r="K1632" s="0" t="n">
        <v>63</v>
      </c>
      <c r="M1632" s="0" t="n">
        <v>798.12</v>
      </c>
      <c r="N1632" s="0" t="n">
        <v>45.68</v>
      </c>
      <c r="O1632" s="0" t="n">
        <v>39.78</v>
      </c>
      <c r="P1632" s="0" t="n">
        <v>4.62</v>
      </c>
      <c r="Q1632" s="0" t="n">
        <v>4.01</v>
      </c>
      <c r="T1632" s="0" t="n">
        <v>44.45</v>
      </c>
      <c r="U1632" s="0" t="n">
        <v>1226</v>
      </c>
      <c r="V1632" s="0" t="n">
        <v>3</v>
      </c>
      <c r="W1632" s="60" t="n">
        <v>46278</v>
      </c>
      <c r="X1632" s="55" t="n">
        <f aca="false">IF(I1632="Male",0,1)</f>
        <v>1</v>
      </c>
      <c r="Y1632" s="55" t="n">
        <f aca="false">IF(OR(I1632="DNB",I1632="Dry DNB"),1,0)</f>
        <v>0</v>
      </c>
      <c r="Z1632" s="55" t="n">
        <f aca="false">IF(ISNUMBER(W1632),A1632-W1632,"")</f>
        <v>32</v>
      </c>
      <c r="AA1632" s="55" t="n">
        <f aca="false">MATCH(A1632,DATAS,0)</f>
        <v>2</v>
      </c>
      <c r="AB1632" s="55" t="n">
        <f aca="false">IF(AND(E1632&gt;0,OR(AND(B1632&gt;=1,B1632&lt;=6),B1632=10)),1,0)</f>
        <v>1</v>
      </c>
      <c r="AC1632" s="55" t="n">
        <f aca="false">IF(AND(E1632&gt;0,B1632=10),1,0)</f>
        <v>0</v>
      </c>
      <c r="AD1632" s="55" t="n">
        <f aca="false">IF(AND(C1631=C1632,AA1631=AA1632-1),AB1631,"")</f>
        <v>1</v>
      </c>
      <c r="AE1632" s="55" t="n">
        <f aca="false">IF(AND(C1631=C1632,AA1631=AA1632-1),AC1631,"")</f>
        <v>0</v>
      </c>
      <c r="AF1632" s="55" t="n">
        <f aca="false">IF(AA1632=1,"",IF(AND(AB1632=1,AD1632&lt;&gt;1),1,0))</f>
        <v>0</v>
      </c>
      <c r="AG1632" s="55" t="n">
        <f aca="false">IF(AA1632=1,"",IF(AND(AC1632=1,AE1632&lt;&gt;1),1,0))</f>
        <v>0</v>
      </c>
      <c r="AH1632" s="60" t="str">
        <f aca="false">IF(AND(E1632&gt;0,AA1632&lt;2,NOT(AND(C1633=C1632,AA1633=AA1632+1))),INDEX(DATAS,AA1632+1),"")</f>
        <v/>
      </c>
      <c r="AI1632" s="60" t="str">
        <f aca="false">IF(AND(AC1632=1,AA1632&lt;2),IF(AND(C1633=C1632,AA1633=AA1632+1),IF(AC1633=1,"",INDEX(DATAS,AA1632+1)),INDEX(DATAS,AA1632+1)),"")</f>
        <v/>
      </c>
    </row>
    <row r="1633" customFormat="false" ht="15" hidden="false" customHeight="false" outlineLevel="0" collapsed="false">
      <c r="A1633" s="60" t="n">
        <v>46309</v>
      </c>
      <c r="B1633" s="0" t="n">
        <v>3</v>
      </c>
      <c r="C1633" s="0" t="n">
        <v>4759</v>
      </c>
      <c r="D1633" s="0" t="n">
        <v>181</v>
      </c>
      <c r="E1633" s="0" t="n">
        <v>2</v>
      </c>
      <c r="F1633" s="55" t="s">
        <v>683</v>
      </c>
      <c r="G1633" s="0" t="n">
        <v>54.2</v>
      </c>
      <c r="H1633" s="0" t="n">
        <v>51</v>
      </c>
      <c r="I1633" s="55" t="s">
        <v>157</v>
      </c>
      <c r="J1633" s="0" t="n">
        <v>111</v>
      </c>
      <c r="K1633" s="0" t="n">
        <v>69</v>
      </c>
      <c r="L1633" s="0" t="n">
        <v>70</v>
      </c>
      <c r="M1633" s="0" t="n">
        <v>1057.75</v>
      </c>
      <c r="N1633" s="0" t="n">
        <v>44.44</v>
      </c>
      <c r="O1633" s="0" t="n">
        <v>38.35</v>
      </c>
      <c r="P1633" s="0" t="n">
        <v>2.94</v>
      </c>
      <c r="Q1633" s="0" t="n">
        <v>3.47</v>
      </c>
      <c r="R1633" s="0" t="n">
        <v>4757</v>
      </c>
      <c r="S1633" s="0" t="n">
        <v>9444</v>
      </c>
      <c r="T1633" s="0" t="n">
        <v>53.75</v>
      </c>
      <c r="U1633" s="0" t="n">
        <v>1224</v>
      </c>
      <c r="V1633" s="0" t="n">
        <v>2</v>
      </c>
      <c r="W1633" s="60" t="n">
        <v>46240</v>
      </c>
      <c r="X1633" s="55" t="n">
        <f aca="false">IF(I1633="Male",0,1)</f>
        <v>1</v>
      </c>
      <c r="Y1633" s="55" t="n">
        <f aca="false">IF(OR(I1633="DNB",I1633="Dry DNB"),1,0)</f>
        <v>0</v>
      </c>
      <c r="Z1633" s="55" t="n">
        <f aca="false">IF(ISNUMBER(W1633),A1633-W1633,"")</f>
        <v>69</v>
      </c>
      <c r="AA1633" s="55" t="n">
        <f aca="false">MATCH(A1633,DATAS,0)</f>
        <v>1</v>
      </c>
      <c r="AB1633" s="55" t="n">
        <f aca="false">IF(AND(E1633&gt;0,OR(AND(B1633&gt;=1,B1633&lt;=6),B1633=10)),1,0)</f>
        <v>1</v>
      </c>
      <c r="AC1633" s="55" t="n">
        <f aca="false">IF(AND(E1633&gt;0,B1633=10),1,0)</f>
        <v>0</v>
      </c>
      <c r="AD1633" s="0" t="str">
        <f aca="false">IF(AND(C1632=C1633,AA1632=AA1633-1),AB1632,"")</f>
        <v/>
      </c>
      <c r="AE1633" s="0" t="str">
        <f aca="false">IF(AND(C1632=C1633,AA1632=AA1633-1),AC1632,"")</f>
        <v/>
      </c>
      <c r="AF1633" s="0" t="str">
        <f aca="false">IF(AA1633=1,"",IF(AND(AB1633=1,AD1633&lt;&gt;1),1,0))</f>
        <v/>
      </c>
      <c r="AG1633" s="0" t="str">
        <f aca="false">IF(AA1633=1,"",IF(AND(AC1633=1,AE1633&lt;&gt;1),1,0))</f>
        <v/>
      </c>
      <c r="AH1633" s="60" t="str">
        <f aca="false">IF(AND(E1633&gt;0,AA1633&lt;2,NOT(AND(C1634=C1633,AA1634=AA1633+1))),INDEX(DATAS,AA1633+1),"")</f>
        <v/>
      </c>
      <c r="AI1633" s="60" t="str">
        <f aca="false">IF(AND(AC1633=1,AA1633&lt;2),IF(AND(C1634=C1633,AA1634=AA1633+1),IF(AC1634=1,"",INDEX(DATAS,AA1633+1)),INDEX(DATAS,AA1633+1)),"")</f>
        <v/>
      </c>
    </row>
    <row r="1634" customFormat="false" ht="15" hidden="false" customHeight="false" outlineLevel="0" collapsed="false">
      <c r="A1634" s="60" t="n">
        <v>46310</v>
      </c>
      <c r="B1634" s="0" t="n">
        <v>3</v>
      </c>
      <c r="C1634" s="0" t="n">
        <v>4759</v>
      </c>
      <c r="D1634" s="0" t="n">
        <v>182</v>
      </c>
      <c r="E1634" s="0" t="n">
        <v>2</v>
      </c>
      <c r="F1634" s="55" t="s">
        <v>683</v>
      </c>
      <c r="G1634" s="0" t="n">
        <v>51</v>
      </c>
      <c r="H1634" s="0" t="n">
        <v>51</v>
      </c>
      <c r="I1634" s="55" t="s">
        <v>157</v>
      </c>
      <c r="J1634" s="0" t="n">
        <v>111</v>
      </c>
      <c r="K1634" s="0" t="n">
        <v>69</v>
      </c>
      <c r="L1634" s="0" t="n">
        <v>71</v>
      </c>
      <c r="M1634" s="0" t="n">
        <v>1057.75</v>
      </c>
      <c r="N1634" s="0" t="n">
        <v>44.44</v>
      </c>
      <c r="O1634" s="0" t="n">
        <v>38.35</v>
      </c>
      <c r="P1634" s="0" t="n">
        <v>2.94</v>
      </c>
      <c r="Q1634" s="0" t="n">
        <v>3.47</v>
      </c>
      <c r="T1634" s="0" t="n">
        <v>53.75</v>
      </c>
      <c r="U1634" s="0" t="n">
        <v>1225</v>
      </c>
      <c r="V1634" s="0" t="n">
        <v>2</v>
      </c>
      <c r="W1634" s="60" t="n">
        <v>46240</v>
      </c>
      <c r="X1634" s="55" t="n">
        <f aca="false">IF(I1634="Male",0,1)</f>
        <v>1</v>
      </c>
      <c r="Y1634" s="55" t="n">
        <f aca="false">IF(OR(I1634="DNB",I1634="Dry DNB"),1,0)</f>
        <v>0</v>
      </c>
      <c r="Z1634" s="55" t="n">
        <f aca="false">IF(ISNUMBER(W1634),A1634-W1634,"")</f>
        <v>70</v>
      </c>
      <c r="AA1634" s="55" t="n">
        <f aca="false">MATCH(A1634,DATAS,0)</f>
        <v>2</v>
      </c>
      <c r="AB1634" s="55" t="n">
        <f aca="false">IF(AND(E1634&gt;0,OR(AND(B1634&gt;=1,B1634&lt;=6),B1634=10)),1,0)</f>
        <v>1</v>
      </c>
      <c r="AC1634" s="55" t="n">
        <f aca="false">IF(AND(E1634&gt;0,B1634=10),1,0)</f>
        <v>0</v>
      </c>
      <c r="AD1634" s="55" t="n">
        <f aca="false">IF(AND(C1633=C1634,AA1633=AA1634-1),AB1633,"")</f>
        <v>1</v>
      </c>
      <c r="AE1634" s="55" t="n">
        <f aca="false">IF(AND(C1633=C1634,AA1633=AA1634-1),AC1633,"")</f>
        <v>0</v>
      </c>
      <c r="AF1634" s="55" t="n">
        <f aca="false">IF(AA1634=1,"",IF(AND(AB1634=1,AD1634&lt;&gt;1),1,0))</f>
        <v>0</v>
      </c>
      <c r="AG1634" s="55" t="n">
        <f aca="false">IF(AA1634=1,"",IF(AND(AC1634=1,AE1634&lt;&gt;1),1,0))</f>
        <v>0</v>
      </c>
      <c r="AH1634" s="60" t="str">
        <f aca="false">IF(AND(E1634&gt;0,AA1634&lt;2,NOT(AND(C1635=C1634,AA1635=AA1634+1))),INDEX(DATAS,AA1634+1),"")</f>
        <v/>
      </c>
      <c r="AI1634" s="60" t="str">
        <f aca="false">IF(AND(AC1634=1,AA1634&lt;2),IF(AND(C1635=C1634,AA1635=AA1634+1),IF(AC1635=1,"",INDEX(DATAS,AA1634+1)),INDEX(DATAS,AA1634+1)),"")</f>
        <v/>
      </c>
    </row>
    <row r="1635" customFormat="false" ht="15" hidden="false" customHeight="false" outlineLevel="0" collapsed="false">
      <c r="A1635" s="60" t="n">
        <v>46309</v>
      </c>
      <c r="B1635" s="0" t="n">
        <v>5</v>
      </c>
      <c r="C1635" s="0" t="n">
        <v>4760</v>
      </c>
      <c r="D1635" s="0" t="n">
        <v>173</v>
      </c>
      <c r="E1635" s="0" t="n">
        <v>2</v>
      </c>
      <c r="F1635" s="55" t="s">
        <v>683</v>
      </c>
      <c r="G1635" s="0" t="n">
        <v>35.3</v>
      </c>
      <c r="H1635" s="0" t="n">
        <v>35</v>
      </c>
      <c r="I1635" s="55" t="s">
        <v>157</v>
      </c>
      <c r="J1635" s="0" t="n">
        <v>68</v>
      </c>
      <c r="K1635" s="0" t="n">
        <v>68</v>
      </c>
      <c r="L1635" s="0" t="n">
        <v>105</v>
      </c>
      <c r="M1635" s="0" t="n">
        <v>918.2</v>
      </c>
      <c r="N1635" s="0" t="n">
        <v>53.93</v>
      </c>
      <c r="O1635" s="0" t="n">
        <v>43.67</v>
      </c>
      <c r="P1635" s="0" t="n">
        <v>5.18</v>
      </c>
      <c r="Q1635" s="0" t="n">
        <v>4.54</v>
      </c>
      <c r="R1635" s="0" t="n">
        <v>3079</v>
      </c>
      <c r="S1635" s="0" t="n">
        <v>6874</v>
      </c>
      <c r="T1635" s="0" t="n">
        <v>35.85</v>
      </c>
      <c r="U1635" s="0" t="n">
        <v>1224</v>
      </c>
      <c r="V1635" s="0" t="n">
        <v>1</v>
      </c>
      <c r="W1635" s="60" t="n">
        <v>46205</v>
      </c>
      <c r="X1635" s="55" t="n">
        <f aca="false">IF(I1635="Male",0,1)</f>
        <v>1</v>
      </c>
      <c r="Y1635" s="55" t="n">
        <f aca="false">IF(OR(I1635="DNB",I1635="Dry DNB"),1,0)</f>
        <v>0</v>
      </c>
      <c r="Z1635" s="55" t="n">
        <f aca="false">IF(ISNUMBER(W1635),A1635-W1635,"")</f>
        <v>104</v>
      </c>
      <c r="AA1635" s="55" t="n">
        <f aca="false">MATCH(A1635,DATAS,0)</f>
        <v>1</v>
      </c>
      <c r="AB1635" s="55" t="n">
        <f aca="false">IF(AND(E1635&gt;0,OR(AND(B1635&gt;=1,B1635&lt;=6),B1635=10)),1,0)</f>
        <v>1</v>
      </c>
      <c r="AC1635" s="55" t="n">
        <f aca="false">IF(AND(E1635&gt;0,B1635=10),1,0)</f>
        <v>0</v>
      </c>
      <c r="AD1635" s="0" t="str">
        <f aca="false">IF(AND(C1634=C1635,AA1634=AA1635-1),AB1634,"")</f>
        <v/>
      </c>
      <c r="AE1635" s="0" t="str">
        <f aca="false">IF(AND(C1634=C1635,AA1634=AA1635-1),AC1634,"")</f>
        <v/>
      </c>
      <c r="AF1635" s="0" t="str">
        <f aca="false">IF(AA1635=1,"",IF(AND(AB1635=1,AD1635&lt;&gt;1),1,0))</f>
        <v/>
      </c>
      <c r="AG1635" s="0" t="str">
        <f aca="false">IF(AA1635=1,"",IF(AND(AC1635=1,AE1635&lt;&gt;1),1,0))</f>
        <v/>
      </c>
      <c r="AH1635" s="60" t="str">
        <f aca="false">IF(AND(E1635&gt;0,AA1635&lt;2,NOT(AND(C1636=C1635,AA1636=AA1635+1))),INDEX(DATAS,AA1635+1),"")</f>
        <v/>
      </c>
      <c r="AI1635" s="60" t="str">
        <f aca="false">IF(AND(AC1635=1,AA1635&lt;2),IF(AND(C1636=C1635,AA1636=AA1635+1),IF(AC1636=1,"",INDEX(DATAS,AA1635+1)),INDEX(DATAS,AA1635+1)),"")</f>
        <v/>
      </c>
    </row>
    <row r="1636" customFormat="false" ht="15" hidden="false" customHeight="false" outlineLevel="0" collapsed="false">
      <c r="A1636" s="60" t="n">
        <v>46310</v>
      </c>
      <c r="B1636" s="0" t="n">
        <v>5</v>
      </c>
      <c r="C1636" s="0" t="n">
        <v>4760</v>
      </c>
      <c r="D1636" s="0" t="n">
        <v>174</v>
      </c>
      <c r="E1636" s="0" t="n">
        <v>2</v>
      </c>
      <c r="F1636" s="55" t="s">
        <v>683</v>
      </c>
      <c r="G1636" s="0" t="n">
        <v>37.8</v>
      </c>
      <c r="H1636" s="0" t="n">
        <v>35</v>
      </c>
      <c r="I1636" s="55" t="s">
        <v>157</v>
      </c>
      <c r="J1636" s="0" t="n">
        <v>68</v>
      </c>
      <c r="K1636" s="0" t="n">
        <v>68</v>
      </c>
      <c r="L1636" s="0" t="n">
        <v>106</v>
      </c>
      <c r="M1636" s="0" t="n">
        <v>918.2</v>
      </c>
      <c r="N1636" s="0" t="n">
        <v>53.93</v>
      </c>
      <c r="O1636" s="0" t="n">
        <v>43.67</v>
      </c>
      <c r="P1636" s="0" t="n">
        <v>5.18</v>
      </c>
      <c r="Q1636" s="0" t="n">
        <v>4.54</v>
      </c>
      <c r="T1636" s="0" t="n">
        <v>35.85</v>
      </c>
      <c r="U1636" s="0" t="n">
        <v>1225</v>
      </c>
      <c r="V1636" s="0" t="n">
        <v>1</v>
      </c>
      <c r="W1636" s="60" t="n">
        <v>46205</v>
      </c>
      <c r="X1636" s="55" t="n">
        <f aca="false">IF(I1636="Male",0,1)</f>
        <v>1</v>
      </c>
      <c r="Y1636" s="55" t="n">
        <f aca="false">IF(OR(I1636="DNB",I1636="Dry DNB"),1,0)</f>
        <v>0</v>
      </c>
      <c r="Z1636" s="55" t="n">
        <f aca="false">IF(ISNUMBER(W1636),A1636-W1636,"")</f>
        <v>105</v>
      </c>
      <c r="AA1636" s="55" t="n">
        <f aca="false">MATCH(A1636,DATAS,0)</f>
        <v>2</v>
      </c>
      <c r="AB1636" s="55" t="n">
        <f aca="false">IF(AND(E1636&gt;0,OR(AND(B1636&gt;=1,B1636&lt;=6),B1636=10)),1,0)</f>
        <v>1</v>
      </c>
      <c r="AC1636" s="55" t="n">
        <f aca="false">IF(AND(E1636&gt;0,B1636=10),1,0)</f>
        <v>0</v>
      </c>
      <c r="AD1636" s="55" t="n">
        <f aca="false">IF(AND(C1635=C1636,AA1635=AA1636-1),AB1635,"")</f>
        <v>1</v>
      </c>
      <c r="AE1636" s="55" t="n">
        <f aca="false">IF(AND(C1635=C1636,AA1635=AA1636-1),AC1635,"")</f>
        <v>0</v>
      </c>
      <c r="AF1636" s="55" t="n">
        <f aca="false">IF(AA1636=1,"",IF(AND(AB1636=1,AD1636&lt;&gt;1),1,0))</f>
        <v>0</v>
      </c>
      <c r="AG1636" s="55" t="n">
        <f aca="false">IF(AA1636=1,"",IF(AND(AC1636=1,AE1636&lt;&gt;1),1,0))</f>
        <v>0</v>
      </c>
      <c r="AH1636" s="60" t="str">
        <f aca="false">IF(AND(E1636&gt;0,AA1636&lt;2,NOT(AND(C1637=C1636,AA1637=AA1636+1))),INDEX(DATAS,AA1636+1),"")</f>
        <v/>
      </c>
      <c r="AI1636" s="60" t="str">
        <f aca="false">IF(AND(AC1636=1,AA1636&lt;2),IF(AND(C1637=C1636,AA1637=AA1636+1),IF(AC1637=1,"",INDEX(DATAS,AA1636+1)),INDEX(DATAS,AA1636+1)),"")</f>
        <v/>
      </c>
    </row>
    <row r="1637" customFormat="false" ht="15" hidden="false" customHeight="false" outlineLevel="0" collapsed="false">
      <c r="A1637" s="60" t="n">
        <v>46309</v>
      </c>
      <c r="B1637" s="0" t="n">
        <v>2</v>
      </c>
      <c r="C1637" s="0" t="n">
        <v>4761</v>
      </c>
      <c r="D1637" s="0" t="n">
        <v>203</v>
      </c>
      <c r="E1637" s="0" t="n">
        <v>2</v>
      </c>
      <c r="F1637" s="55" t="s">
        <v>684</v>
      </c>
      <c r="G1637" s="0" t="n">
        <v>40.4</v>
      </c>
      <c r="H1637" s="0" t="n">
        <v>44</v>
      </c>
      <c r="I1637" s="55" t="s">
        <v>157</v>
      </c>
      <c r="J1637" s="0" t="n">
        <v>98</v>
      </c>
      <c r="K1637" s="0" t="n">
        <v>63</v>
      </c>
      <c r="L1637" s="0" t="n">
        <v>105</v>
      </c>
      <c r="M1637" s="0" t="n">
        <v>565.97</v>
      </c>
      <c r="N1637" s="0" t="n">
        <v>37.8</v>
      </c>
      <c r="O1637" s="0" t="n">
        <v>39.73</v>
      </c>
      <c r="P1637" s="0" t="n">
        <v>3.22</v>
      </c>
      <c r="Q1637" s="0" t="n">
        <v>3.49</v>
      </c>
      <c r="R1637" s="0" t="n">
        <v>4814</v>
      </c>
      <c r="S1637" s="0" t="n">
        <v>10626</v>
      </c>
      <c r="T1637" s="0" t="n">
        <v>57</v>
      </c>
      <c r="U1637" s="0" t="n">
        <v>1223</v>
      </c>
      <c r="V1637" s="0" t="n">
        <v>2</v>
      </c>
      <c r="W1637" s="60" t="n">
        <v>46205</v>
      </c>
      <c r="X1637" s="55" t="n">
        <f aca="false">IF(I1637="Male",0,1)</f>
        <v>1</v>
      </c>
      <c r="Y1637" s="55" t="n">
        <f aca="false">IF(OR(I1637="DNB",I1637="Dry DNB"),1,0)</f>
        <v>0</v>
      </c>
      <c r="Z1637" s="55" t="n">
        <f aca="false">IF(ISNUMBER(W1637),A1637-W1637,"")</f>
        <v>104</v>
      </c>
      <c r="AA1637" s="55" t="n">
        <f aca="false">MATCH(A1637,DATAS,0)</f>
        <v>1</v>
      </c>
      <c r="AB1637" s="55" t="n">
        <f aca="false">IF(AND(E1637&gt;0,OR(AND(B1637&gt;=1,B1637&lt;=6),B1637=10)),1,0)</f>
        <v>1</v>
      </c>
      <c r="AC1637" s="55" t="n">
        <f aca="false">IF(AND(E1637&gt;0,B1637=10),1,0)</f>
        <v>0</v>
      </c>
      <c r="AD1637" s="0" t="str">
        <f aca="false">IF(AND(C1636=C1637,AA1636=AA1637-1),AB1636,"")</f>
        <v/>
      </c>
      <c r="AE1637" s="0" t="str">
        <f aca="false">IF(AND(C1636=C1637,AA1636=AA1637-1),AC1636,"")</f>
        <v/>
      </c>
      <c r="AF1637" s="0" t="str">
        <f aca="false">IF(AA1637=1,"",IF(AND(AB1637=1,AD1637&lt;&gt;1),1,0))</f>
        <v/>
      </c>
      <c r="AG1637" s="0" t="str">
        <f aca="false">IF(AA1637=1,"",IF(AND(AC1637=1,AE1637&lt;&gt;1),1,0))</f>
        <v/>
      </c>
      <c r="AH1637" s="60" t="str">
        <f aca="false">IF(AND(E1637&gt;0,AA1637&lt;2,NOT(AND(C1638=C1637,AA1638=AA1637+1))),INDEX(DATAS,AA1637+1),"")</f>
        <v/>
      </c>
      <c r="AI1637" s="60" t="str">
        <f aca="false">IF(AND(AC1637=1,AA1637&lt;2),IF(AND(C1638=C1637,AA1638=AA1637+1),IF(AC1638=1,"",INDEX(DATAS,AA1637+1)),INDEX(DATAS,AA1637+1)),"")</f>
        <v/>
      </c>
    </row>
    <row r="1638" customFormat="false" ht="15" hidden="false" customHeight="false" outlineLevel="0" collapsed="false">
      <c r="A1638" s="60" t="n">
        <v>46310</v>
      </c>
      <c r="B1638" s="0" t="n">
        <v>2</v>
      </c>
      <c r="C1638" s="0" t="n">
        <v>4761</v>
      </c>
      <c r="D1638" s="0" t="n">
        <v>204</v>
      </c>
      <c r="E1638" s="0" t="n">
        <v>2</v>
      </c>
      <c r="F1638" s="55" t="s">
        <v>684</v>
      </c>
      <c r="G1638" s="0" t="n">
        <v>45.4</v>
      </c>
      <c r="H1638" s="0" t="n">
        <v>44</v>
      </c>
      <c r="I1638" s="55" t="s">
        <v>157</v>
      </c>
      <c r="J1638" s="0" t="n">
        <v>98</v>
      </c>
      <c r="K1638" s="0" t="n">
        <v>63</v>
      </c>
      <c r="L1638" s="0" t="n">
        <v>106</v>
      </c>
      <c r="M1638" s="0" t="n">
        <v>565.97</v>
      </c>
      <c r="N1638" s="0" t="n">
        <v>37.8</v>
      </c>
      <c r="O1638" s="0" t="n">
        <v>39.73</v>
      </c>
      <c r="P1638" s="0" t="n">
        <v>3.22</v>
      </c>
      <c r="Q1638" s="0" t="n">
        <v>3.49</v>
      </c>
      <c r="T1638" s="0" t="n">
        <v>57</v>
      </c>
      <c r="U1638" s="0" t="n">
        <v>1224</v>
      </c>
      <c r="V1638" s="0" t="n">
        <v>2</v>
      </c>
      <c r="W1638" s="60" t="n">
        <v>46205</v>
      </c>
      <c r="X1638" s="55" t="n">
        <f aca="false">IF(I1638="Male",0,1)</f>
        <v>1</v>
      </c>
      <c r="Y1638" s="55" t="n">
        <f aca="false">IF(OR(I1638="DNB",I1638="Dry DNB"),1,0)</f>
        <v>0</v>
      </c>
      <c r="Z1638" s="55" t="n">
        <f aca="false">IF(ISNUMBER(W1638),A1638-W1638,"")</f>
        <v>105</v>
      </c>
      <c r="AA1638" s="55" t="n">
        <f aca="false">MATCH(A1638,DATAS,0)</f>
        <v>2</v>
      </c>
      <c r="AB1638" s="55" t="n">
        <f aca="false">IF(AND(E1638&gt;0,OR(AND(B1638&gt;=1,B1638&lt;=6),B1638=10)),1,0)</f>
        <v>1</v>
      </c>
      <c r="AC1638" s="55" t="n">
        <f aca="false">IF(AND(E1638&gt;0,B1638=10),1,0)</f>
        <v>0</v>
      </c>
      <c r="AD1638" s="55" t="n">
        <f aca="false">IF(AND(C1637=C1638,AA1637=AA1638-1),AB1637,"")</f>
        <v>1</v>
      </c>
      <c r="AE1638" s="55" t="n">
        <f aca="false">IF(AND(C1637=C1638,AA1637=AA1638-1),AC1637,"")</f>
        <v>0</v>
      </c>
      <c r="AF1638" s="55" t="n">
        <f aca="false">IF(AA1638=1,"",IF(AND(AB1638=1,AD1638&lt;&gt;1),1,0))</f>
        <v>0</v>
      </c>
      <c r="AG1638" s="55" t="n">
        <f aca="false">IF(AA1638=1,"",IF(AND(AC1638=1,AE1638&lt;&gt;1),1,0))</f>
        <v>0</v>
      </c>
      <c r="AH1638" s="60" t="str">
        <f aca="false">IF(AND(E1638&gt;0,AA1638&lt;2,NOT(AND(C1639=C1638,AA1639=AA1638+1))),INDEX(DATAS,AA1638+1),"")</f>
        <v/>
      </c>
      <c r="AI1638" s="60" t="str">
        <f aca="false">IF(AND(AC1638=1,AA1638&lt;2),IF(AND(C1639=C1638,AA1639=AA1638+1),IF(AC1639=1,"",INDEX(DATAS,AA1638+1)),INDEX(DATAS,AA1638+1)),"")</f>
        <v/>
      </c>
    </row>
    <row r="1639" customFormat="false" ht="15" hidden="false" customHeight="false" outlineLevel="0" collapsed="false">
      <c r="A1639" s="60" t="n">
        <v>46309</v>
      </c>
      <c r="B1639" s="0" t="n">
        <v>5</v>
      </c>
      <c r="C1639" s="0" t="n">
        <v>4762</v>
      </c>
      <c r="D1639" s="0" t="n">
        <v>413</v>
      </c>
      <c r="E1639" s="0" t="n">
        <v>1</v>
      </c>
      <c r="F1639" s="55" t="s">
        <v>684</v>
      </c>
      <c r="G1639" s="0" t="n">
        <v>47.6</v>
      </c>
      <c r="H1639" s="0" t="n">
        <v>42</v>
      </c>
      <c r="I1639" s="55" t="s">
        <v>157</v>
      </c>
      <c r="J1639" s="0" t="n">
        <v>203</v>
      </c>
      <c r="K1639" s="0" t="n">
        <v>63</v>
      </c>
      <c r="L1639" s="0" t="n">
        <v>210</v>
      </c>
      <c r="M1639" s="0" t="n">
        <v>1108.58</v>
      </c>
      <c r="N1639" s="0" t="n">
        <v>45.47</v>
      </c>
      <c r="O1639" s="0" t="n">
        <v>46.25</v>
      </c>
      <c r="P1639" s="0" t="n">
        <v>2.94</v>
      </c>
      <c r="Q1639" s="0" t="n">
        <v>3.81</v>
      </c>
      <c r="R1639" s="0" t="n">
        <v>5201</v>
      </c>
      <c r="S1639" s="0" t="n">
        <v>11084</v>
      </c>
      <c r="T1639" s="0" t="n">
        <v>57.95</v>
      </c>
      <c r="U1639" s="0" t="n">
        <v>1223</v>
      </c>
      <c r="V1639" s="0" t="n">
        <v>5</v>
      </c>
      <c r="W1639" s="60" t="n">
        <v>46100</v>
      </c>
      <c r="X1639" s="55" t="n">
        <f aca="false">IF(I1639="Male",0,1)</f>
        <v>1</v>
      </c>
      <c r="Y1639" s="55" t="n">
        <f aca="false">IF(OR(I1639="DNB",I1639="Dry DNB"),1,0)</f>
        <v>0</v>
      </c>
      <c r="Z1639" s="55" t="n">
        <f aca="false">IF(ISNUMBER(W1639),A1639-W1639,"")</f>
        <v>209</v>
      </c>
      <c r="AA1639" s="55" t="n">
        <f aca="false">MATCH(A1639,DATAS,0)</f>
        <v>1</v>
      </c>
      <c r="AB1639" s="55" t="n">
        <f aca="false">IF(AND(E1639&gt;0,OR(AND(B1639&gt;=1,B1639&lt;=6),B1639=10)),1,0)</f>
        <v>1</v>
      </c>
      <c r="AC1639" s="55" t="n">
        <f aca="false">IF(AND(E1639&gt;0,B1639=10),1,0)</f>
        <v>0</v>
      </c>
      <c r="AD1639" s="0" t="str">
        <f aca="false">IF(AND(C1638=C1639,AA1638=AA1639-1),AB1638,"")</f>
        <v/>
      </c>
      <c r="AE1639" s="0" t="str">
        <f aca="false">IF(AND(C1638=C1639,AA1638=AA1639-1),AC1638,"")</f>
        <v/>
      </c>
      <c r="AF1639" s="0" t="str">
        <f aca="false">IF(AA1639=1,"",IF(AND(AB1639=1,AD1639&lt;&gt;1),1,0))</f>
        <v/>
      </c>
      <c r="AG1639" s="0" t="str">
        <f aca="false">IF(AA1639=1,"",IF(AND(AC1639=1,AE1639&lt;&gt;1),1,0))</f>
        <v/>
      </c>
      <c r="AH1639" s="60" t="str">
        <f aca="false">IF(AND(E1639&gt;0,AA1639&lt;2,NOT(AND(C1640=C1639,AA1640=AA1639+1))),INDEX(DATAS,AA1639+1),"")</f>
        <v/>
      </c>
      <c r="AI1639" s="60" t="str">
        <f aca="false">IF(AND(AC1639=1,AA1639&lt;2),IF(AND(C1640=C1639,AA1640=AA1639+1),IF(AC1640=1,"",INDEX(DATAS,AA1639+1)),INDEX(DATAS,AA1639+1)),"")</f>
        <v/>
      </c>
    </row>
    <row r="1640" customFormat="false" ht="15" hidden="false" customHeight="false" outlineLevel="0" collapsed="false">
      <c r="A1640" s="60" t="n">
        <v>46310</v>
      </c>
      <c r="B1640" s="0" t="n">
        <v>5</v>
      </c>
      <c r="C1640" s="0" t="n">
        <v>4762</v>
      </c>
      <c r="D1640" s="0" t="n">
        <v>414</v>
      </c>
      <c r="E1640" s="0" t="n">
        <v>1</v>
      </c>
      <c r="F1640" s="55" t="s">
        <v>684</v>
      </c>
      <c r="G1640" s="0" t="n">
        <v>50.8</v>
      </c>
      <c r="H1640" s="0" t="n">
        <v>44</v>
      </c>
      <c r="I1640" s="55" t="s">
        <v>157</v>
      </c>
      <c r="J1640" s="0" t="n">
        <v>203</v>
      </c>
      <c r="K1640" s="0" t="n">
        <v>63</v>
      </c>
      <c r="L1640" s="0" t="n">
        <v>211</v>
      </c>
      <c r="M1640" s="0" t="n">
        <v>1108.58</v>
      </c>
      <c r="N1640" s="0" t="n">
        <v>45.47</v>
      </c>
      <c r="O1640" s="0" t="n">
        <v>46.25</v>
      </c>
      <c r="P1640" s="0" t="n">
        <v>2.94</v>
      </c>
      <c r="Q1640" s="0" t="n">
        <v>3.81</v>
      </c>
      <c r="T1640" s="0" t="n">
        <v>57.95</v>
      </c>
      <c r="U1640" s="0" t="n">
        <v>1224</v>
      </c>
      <c r="V1640" s="0" t="n">
        <v>5</v>
      </c>
      <c r="W1640" s="60" t="n">
        <v>46100</v>
      </c>
      <c r="X1640" s="55" t="n">
        <f aca="false">IF(I1640="Male",0,1)</f>
        <v>1</v>
      </c>
      <c r="Y1640" s="55" t="n">
        <f aca="false">IF(OR(I1640="DNB",I1640="Dry DNB"),1,0)</f>
        <v>0</v>
      </c>
      <c r="Z1640" s="55" t="n">
        <f aca="false">IF(ISNUMBER(W1640),A1640-W1640,"")</f>
        <v>210</v>
      </c>
      <c r="AA1640" s="55" t="n">
        <f aca="false">MATCH(A1640,DATAS,0)</f>
        <v>2</v>
      </c>
      <c r="AB1640" s="55" t="n">
        <f aca="false">IF(AND(E1640&gt;0,OR(AND(B1640&gt;=1,B1640&lt;=6),B1640=10)),1,0)</f>
        <v>1</v>
      </c>
      <c r="AC1640" s="55" t="n">
        <f aca="false">IF(AND(E1640&gt;0,B1640=10),1,0)</f>
        <v>0</v>
      </c>
      <c r="AD1640" s="55" t="n">
        <f aca="false">IF(AND(C1639=C1640,AA1639=AA1640-1),AB1639,"")</f>
        <v>1</v>
      </c>
      <c r="AE1640" s="55" t="n">
        <f aca="false">IF(AND(C1639=C1640,AA1639=AA1640-1),AC1639,"")</f>
        <v>0</v>
      </c>
      <c r="AF1640" s="55" t="n">
        <f aca="false">IF(AA1640=1,"",IF(AND(AB1640=1,AD1640&lt;&gt;1),1,0))</f>
        <v>0</v>
      </c>
      <c r="AG1640" s="55" t="n">
        <f aca="false">IF(AA1640=1,"",IF(AND(AC1640=1,AE1640&lt;&gt;1),1,0))</f>
        <v>0</v>
      </c>
      <c r="AH1640" s="60" t="str">
        <f aca="false">IF(AND(E1640&gt;0,AA1640&lt;2,NOT(AND(C1641=C1640,AA1641=AA1640+1))),INDEX(DATAS,AA1640+1),"")</f>
        <v/>
      </c>
      <c r="AI1640" s="60" t="str">
        <f aca="false">IF(AND(AC1640=1,AA1640&lt;2),IF(AND(C1641=C1640,AA1641=AA1640+1),IF(AC1641=1,"",INDEX(DATAS,AA1640+1)),INDEX(DATAS,AA1640+1)),"")</f>
        <v/>
      </c>
    </row>
    <row r="1641" customFormat="false" ht="15" hidden="false" customHeight="false" outlineLevel="0" collapsed="false">
      <c r="A1641" s="60" t="n">
        <v>46309</v>
      </c>
      <c r="B1641" s="0" t="n">
        <v>2</v>
      </c>
      <c r="C1641" s="0" t="n">
        <v>4765</v>
      </c>
      <c r="D1641" s="0" t="n">
        <v>201</v>
      </c>
      <c r="E1641" s="0" t="n">
        <v>2</v>
      </c>
      <c r="F1641" s="55" t="s">
        <v>685</v>
      </c>
      <c r="G1641" s="0" t="n">
        <v>57.5</v>
      </c>
      <c r="H1641" s="0" t="n">
        <v>58</v>
      </c>
      <c r="I1641" s="55" t="s">
        <v>157</v>
      </c>
      <c r="J1641" s="0" t="n">
        <v>68</v>
      </c>
      <c r="K1641" s="0" t="n">
        <v>68</v>
      </c>
      <c r="L1641" s="0" t="n">
        <v>133</v>
      </c>
      <c r="M1641" s="0" t="n">
        <v>780.74</v>
      </c>
      <c r="N1641" s="0" t="n">
        <v>53.82</v>
      </c>
      <c r="O1641" s="0" t="n">
        <v>38.93</v>
      </c>
      <c r="P1641" s="0" t="n">
        <v>3.35</v>
      </c>
      <c r="Q1641" s="0" t="n">
        <v>3.46</v>
      </c>
      <c r="R1641" s="0" t="n">
        <v>6295</v>
      </c>
      <c r="S1641" s="0" t="n">
        <v>12920</v>
      </c>
      <c r="T1641" s="0" t="n">
        <v>69.9</v>
      </c>
      <c r="U1641" s="0" t="n">
        <v>1221</v>
      </c>
      <c r="V1641" s="0" t="n">
        <v>1</v>
      </c>
      <c r="W1641" s="60" t="n">
        <v>46177</v>
      </c>
      <c r="X1641" s="55" t="n">
        <f aca="false">IF(I1641="Male",0,1)</f>
        <v>1</v>
      </c>
      <c r="Y1641" s="55" t="n">
        <f aca="false">IF(OR(I1641="DNB",I1641="Dry DNB"),1,0)</f>
        <v>0</v>
      </c>
      <c r="Z1641" s="55" t="n">
        <f aca="false">IF(ISNUMBER(W1641),A1641-W1641,"")</f>
        <v>132</v>
      </c>
      <c r="AA1641" s="55" t="n">
        <f aca="false">MATCH(A1641,DATAS,0)</f>
        <v>1</v>
      </c>
      <c r="AB1641" s="55" t="n">
        <f aca="false">IF(AND(E1641&gt;0,OR(AND(B1641&gt;=1,B1641&lt;=6),B1641=10)),1,0)</f>
        <v>1</v>
      </c>
      <c r="AC1641" s="55" t="n">
        <f aca="false">IF(AND(E1641&gt;0,B1641=10),1,0)</f>
        <v>0</v>
      </c>
      <c r="AD1641" s="0" t="str">
        <f aca="false">IF(AND(C1640=C1641,AA1640=AA1641-1),AB1640,"")</f>
        <v/>
      </c>
      <c r="AE1641" s="0" t="str">
        <f aca="false">IF(AND(C1640=C1641,AA1640=AA1641-1),AC1640,"")</f>
        <v/>
      </c>
      <c r="AF1641" s="0" t="str">
        <f aca="false">IF(AA1641=1,"",IF(AND(AB1641=1,AD1641&lt;&gt;1),1,0))</f>
        <v/>
      </c>
      <c r="AG1641" s="0" t="str">
        <f aca="false">IF(AA1641=1,"",IF(AND(AC1641=1,AE1641&lt;&gt;1),1,0))</f>
        <v/>
      </c>
      <c r="AH1641" s="60" t="str">
        <f aca="false">IF(AND(E1641&gt;0,AA1641&lt;2,NOT(AND(C1642=C1641,AA1642=AA1641+1))),INDEX(DATAS,AA1641+1),"")</f>
        <v/>
      </c>
      <c r="AI1641" s="60" t="str">
        <f aca="false">IF(AND(AC1641=1,AA1641&lt;2),IF(AND(C1642=C1641,AA1642=AA1641+1),IF(AC1642=1,"",INDEX(DATAS,AA1641+1)),INDEX(DATAS,AA1641+1)),"")</f>
        <v/>
      </c>
    </row>
    <row r="1642" customFormat="false" ht="15" hidden="false" customHeight="false" outlineLevel="0" collapsed="false">
      <c r="A1642" s="60" t="n">
        <v>46310</v>
      </c>
      <c r="B1642" s="0" t="n">
        <v>2</v>
      </c>
      <c r="C1642" s="0" t="n">
        <v>4765</v>
      </c>
      <c r="D1642" s="0" t="n">
        <v>202</v>
      </c>
      <c r="E1642" s="0" t="n">
        <v>2</v>
      </c>
      <c r="F1642" s="55" t="s">
        <v>685</v>
      </c>
      <c r="G1642" s="0" t="n">
        <v>55.5</v>
      </c>
      <c r="H1642" s="0" t="n">
        <v>56</v>
      </c>
      <c r="I1642" s="55" t="s">
        <v>157</v>
      </c>
      <c r="J1642" s="0" t="n">
        <v>68</v>
      </c>
      <c r="K1642" s="0" t="n">
        <v>68</v>
      </c>
      <c r="L1642" s="0" t="n">
        <v>134</v>
      </c>
      <c r="M1642" s="0" t="n">
        <v>780.74</v>
      </c>
      <c r="N1642" s="0" t="n">
        <v>53.82</v>
      </c>
      <c r="O1642" s="0" t="n">
        <v>38.93</v>
      </c>
      <c r="P1642" s="0" t="n">
        <v>3.35</v>
      </c>
      <c r="Q1642" s="0" t="n">
        <v>3.46</v>
      </c>
      <c r="T1642" s="0" t="n">
        <v>69.9</v>
      </c>
      <c r="U1642" s="0" t="n">
        <v>1222</v>
      </c>
      <c r="V1642" s="0" t="n">
        <v>1</v>
      </c>
      <c r="W1642" s="60" t="n">
        <v>46177</v>
      </c>
      <c r="X1642" s="55" t="n">
        <f aca="false">IF(I1642="Male",0,1)</f>
        <v>1</v>
      </c>
      <c r="Y1642" s="55" t="n">
        <f aca="false">IF(OR(I1642="DNB",I1642="Dry DNB"),1,0)</f>
        <v>0</v>
      </c>
      <c r="Z1642" s="55" t="n">
        <f aca="false">IF(ISNUMBER(W1642),A1642-W1642,"")</f>
        <v>133</v>
      </c>
      <c r="AA1642" s="55" t="n">
        <f aca="false">MATCH(A1642,DATAS,0)</f>
        <v>2</v>
      </c>
      <c r="AB1642" s="55" t="n">
        <f aca="false">IF(AND(E1642&gt;0,OR(AND(B1642&gt;=1,B1642&lt;=6),B1642=10)),1,0)</f>
        <v>1</v>
      </c>
      <c r="AC1642" s="55" t="n">
        <f aca="false">IF(AND(E1642&gt;0,B1642=10),1,0)</f>
        <v>0</v>
      </c>
      <c r="AD1642" s="55" t="n">
        <f aca="false">IF(AND(C1641=C1642,AA1641=AA1642-1),AB1641,"")</f>
        <v>1</v>
      </c>
      <c r="AE1642" s="55" t="n">
        <f aca="false">IF(AND(C1641=C1642,AA1641=AA1642-1),AC1641,"")</f>
        <v>0</v>
      </c>
      <c r="AF1642" s="55" t="n">
        <f aca="false">IF(AA1642=1,"",IF(AND(AB1642=1,AD1642&lt;&gt;1),1,0))</f>
        <v>0</v>
      </c>
      <c r="AG1642" s="55" t="n">
        <f aca="false">IF(AA1642=1,"",IF(AND(AC1642=1,AE1642&lt;&gt;1),1,0))</f>
        <v>0</v>
      </c>
      <c r="AH1642" s="60" t="str">
        <f aca="false">IF(AND(E1642&gt;0,AA1642&lt;2,NOT(AND(C1643=C1642,AA1643=AA1642+1))),INDEX(DATAS,AA1642+1),"")</f>
        <v/>
      </c>
      <c r="AI1642" s="60" t="str">
        <f aca="false">IF(AND(AC1642=1,AA1642&lt;2),IF(AND(C1643=C1642,AA1643=AA1642+1),IF(AC1643=1,"",INDEX(DATAS,AA1642+1)),INDEX(DATAS,AA1642+1)),"")</f>
        <v/>
      </c>
    </row>
    <row r="1643" customFormat="false" ht="15" hidden="false" customHeight="false" outlineLevel="0" collapsed="false">
      <c r="A1643" s="60" t="n">
        <v>46309</v>
      </c>
      <c r="B1643" s="0" t="n">
        <v>3</v>
      </c>
      <c r="C1643" s="0" t="n">
        <v>4766</v>
      </c>
      <c r="D1643" s="0" t="n">
        <v>58</v>
      </c>
      <c r="E1643" s="0" t="n">
        <v>2</v>
      </c>
      <c r="F1643" s="55" t="s">
        <v>685</v>
      </c>
      <c r="G1643" s="0" t="n">
        <v>52.5</v>
      </c>
      <c r="H1643" s="0" t="n">
        <v>51</v>
      </c>
      <c r="I1643" s="55" t="s">
        <v>166</v>
      </c>
      <c r="J1643" s="0" t="n">
        <v>58</v>
      </c>
      <c r="M1643" s="0" t="n">
        <v>-324.08</v>
      </c>
      <c r="N1643" s="0" t="n">
        <v>31.7</v>
      </c>
      <c r="O1643" s="0" t="n">
        <v>29.17</v>
      </c>
      <c r="P1643" s="0" t="n">
        <v>2.97</v>
      </c>
      <c r="Q1643" s="0" t="n">
        <v>3.22</v>
      </c>
      <c r="R1643" s="0" t="n">
        <v>5093</v>
      </c>
      <c r="S1643" s="0" t="n">
        <v>10238</v>
      </c>
      <c r="U1643" s="0" t="n">
        <v>1221</v>
      </c>
      <c r="V1643" s="0" t="n">
        <v>0</v>
      </c>
      <c r="X1643" s="55" t="n">
        <f aca="false">IF(I1643="Male",0,1)</f>
        <v>1</v>
      </c>
      <c r="Y1643" s="55" t="n">
        <f aca="false">IF(OR(I1643="DNB",I1643="Dry DNB"),1,0)</f>
        <v>0</v>
      </c>
      <c r="Z1643" s="0" t="str">
        <f aca="false">IF(ISNUMBER(W1643),A1643-W1643,"")</f>
        <v/>
      </c>
      <c r="AA1643" s="55" t="n">
        <f aca="false">MATCH(A1643,DATAS,0)</f>
        <v>1</v>
      </c>
      <c r="AB1643" s="55" t="n">
        <f aca="false">IF(AND(E1643&gt;0,OR(AND(B1643&gt;=1,B1643&lt;=6),B1643=10)),1,0)</f>
        <v>1</v>
      </c>
      <c r="AC1643" s="55" t="n">
        <f aca="false">IF(AND(E1643&gt;0,B1643=10),1,0)</f>
        <v>0</v>
      </c>
      <c r="AD1643" s="0" t="str">
        <f aca="false">IF(AND(C1642=C1643,AA1642=AA1643-1),AB1642,"")</f>
        <v/>
      </c>
      <c r="AE1643" s="0" t="str">
        <f aca="false">IF(AND(C1642=C1643,AA1642=AA1643-1),AC1642,"")</f>
        <v/>
      </c>
      <c r="AF1643" s="0" t="str">
        <f aca="false">IF(AA1643=1,"",IF(AND(AB1643=1,AD1643&lt;&gt;1),1,0))</f>
        <v/>
      </c>
      <c r="AG1643" s="0" t="str">
        <f aca="false">IF(AA1643=1,"",IF(AND(AC1643=1,AE1643&lt;&gt;1),1,0))</f>
        <v/>
      </c>
      <c r="AH1643" s="60" t="str">
        <f aca="false">IF(AND(E1643&gt;0,AA1643&lt;2,NOT(AND(C1644=C1643,AA1644=AA1643+1))),INDEX(DATAS,AA1643+1),"")</f>
        <v/>
      </c>
      <c r="AI1643" s="60" t="str">
        <f aca="false">IF(AND(AC1643=1,AA1643&lt;2),IF(AND(C1644=C1643,AA1644=AA1643+1),IF(AC1644=1,"",INDEX(DATAS,AA1643+1)),INDEX(DATAS,AA1643+1)),"")</f>
        <v/>
      </c>
    </row>
    <row r="1644" customFormat="false" ht="15" hidden="false" customHeight="false" outlineLevel="0" collapsed="false">
      <c r="A1644" s="60" t="n">
        <v>46310</v>
      </c>
      <c r="B1644" s="0" t="n">
        <v>3</v>
      </c>
      <c r="C1644" s="0" t="n">
        <v>4766</v>
      </c>
      <c r="D1644" s="0" t="n">
        <v>59</v>
      </c>
      <c r="E1644" s="0" t="n">
        <v>2</v>
      </c>
      <c r="F1644" s="55" t="s">
        <v>685</v>
      </c>
      <c r="G1644" s="0" t="n">
        <v>50.4</v>
      </c>
      <c r="H1644" s="0" t="n">
        <v>51</v>
      </c>
      <c r="I1644" s="55" t="s">
        <v>166</v>
      </c>
      <c r="J1644" s="0" t="n">
        <v>59</v>
      </c>
      <c r="M1644" s="0" t="n">
        <v>-324.08</v>
      </c>
      <c r="N1644" s="0" t="n">
        <v>31.7</v>
      </c>
      <c r="O1644" s="0" t="n">
        <v>29.17</v>
      </c>
      <c r="P1644" s="0" t="n">
        <v>2.97</v>
      </c>
      <c r="Q1644" s="0" t="n">
        <v>3.22</v>
      </c>
      <c r="U1644" s="0" t="n">
        <v>1222</v>
      </c>
      <c r="V1644" s="0" t="n">
        <v>0</v>
      </c>
      <c r="X1644" s="55" t="n">
        <f aca="false">IF(I1644="Male",0,1)</f>
        <v>1</v>
      </c>
      <c r="Y1644" s="55" t="n">
        <f aca="false">IF(OR(I1644="DNB",I1644="Dry DNB"),1,0)</f>
        <v>0</v>
      </c>
      <c r="Z1644" s="0" t="str">
        <f aca="false">IF(ISNUMBER(W1644),A1644-W1644,"")</f>
        <v/>
      </c>
      <c r="AA1644" s="55" t="n">
        <f aca="false">MATCH(A1644,DATAS,0)</f>
        <v>2</v>
      </c>
      <c r="AB1644" s="55" t="n">
        <f aca="false">IF(AND(E1644&gt;0,OR(AND(B1644&gt;=1,B1644&lt;=6),B1644=10)),1,0)</f>
        <v>1</v>
      </c>
      <c r="AC1644" s="55" t="n">
        <f aca="false">IF(AND(E1644&gt;0,B1644=10),1,0)</f>
        <v>0</v>
      </c>
      <c r="AD1644" s="55" t="n">
        <f aca="false">IF(AND(C1643=C1644,AA1643=AA1644-1),AB1643,"")</f>
        <v>1</v>
      </c>
      <c r="AE1644" s="55" t="n">
        <f aca="false">IF(AND(C1643=C1644,AA1643=AA1644-1),AC1643,"")</f>
        <v>0</v>
      </c>
      <c r="AF1644" s="55" t="n">
        <f aca="false">IF(AA1644=1,"",IF(AND(AB1644=1,AD1644&lt;&gt;1),1,0))</f>
        <v>0</v>
      </c>
      <c r="AG1644" s="55" t="n">
        <f aca="false">IF(AA1644=1,"",IF(AND(AC1644=1,AE1644&lt;&gt;1),1,0))</f>
        <v>0</v>
      </c>
      <c r="AH1644" s="60" t="str">
        <f aca="false">IF(AND(E1644&gt;0,AA1644&lt;2,NOT(AND(C1645=C1644,AA1645=AA1644+1))),INDEX(DATAS,AA1644+1),"")</f>
        <v/>
      </c>
      <c r="AI1644" s="60" t="str">
        <f aca="false">IF(AND(AC1644=1,AA1644&lt;2),IF(AND(C1645=C1644,AA1645=AA1644+1),IF(AC1645=1,"",INDEX(DATAS,AA1644+1)),INDEX(DATAS,AA1644+1)),"")</f>
        <v/>
      </c>
    </row>
    <row r="1645" customFormat="false" ht="15" hidden="false" customHeight="false" outlineLevel="0" collapsed="false">
      <c r="A1645" s="60" t="n">
        <v>46309</v>
      </c>
      <c r="B1645" s="0" t="n">
        <v>5</v>
      </c>
      <c r="C1645" s="0" t="n">
        <v>4768</v>
      </c>
      <c r="D1645" s="0" t="n">
        <v>96</v>
      </c>
      <c r="E1645" s="0" t="n">
        <v>2</v>
      </c>
      <c r="F1645" s="55" t="s">
        <v>685</v>
      </c>
      <c r="G1645" s="0" t="n">
        <v>42.7</v>
      </c>
      <c r="H1645" s="0" t="n">
        <v>39</v>
      </c>
      <c r="I1645" s="55" t="s">
        <v>177</v>
      </c>
      <c r="J1645" s="0" t="n">
        <v>96</v>
      </c>
      <c r="M1645" s="0" t="n">
        <v>440.77</v>
      </c>
      <c r="N1645" s="0" t="n">
        <v>41.17</v>
      </c>
      <c r="O1645" s="0" t="n">
        <v>31.42</v>
      </c>
      <c r="P1645" s="0" t="n">
        <v>6.02</v>
      </c>
      <c r="Q1645" s="0" t="n">
        <v>3.71</v>
      </c>
      <c r="R1645" s="0" t="n">
        <v>3760</v>
      </c>
      <c r="S1645" s="0" t="n">
        <v>7558</v>
      </c>
      <c r="T1645" s="0" t="n">
        <v>40.2</v>
      </c>
      <c r="U1645" s="0" t="n">
        <v>1221</v>
      </c>
      <c r="V1645" s="0" t="n">
        <v>0</v>
      </c>
      <c r="X1645" s="55" t="n">
        <f aca="false">IF(I1645="Male",0,1)</f>
        <v>1</v>
      </c>
      <c r="Y1645" s="55" t="n">
        <f aca="false">IF(OR(I1645="DNB",I1645="Dry DNB"),1,0)</f>
        <v>0</v>
      </c>
      <c r="Z1645" s="0" t="str">
        <f aca="false">IF(ISNUMBER(W1645),A1645-W1645,"")</f>
        <v/>
      </c>
      <c r="AA1645" s="55" t="n">
        <f aca="false">MATCH(A1645,DATAS,0)</f>
        <v>1</v>
      </c>
      <c r="AB1645" s="55" t="n">
        <f aca="false">IF(AND(E1645&gt;0,OR(AND(B1645&gt;=1,B1645&lt;=6),B1645=10)),1,0)</f>
        <v>1</v>
      </c>
      <c r="AC1645" s="55" t="n">
        <f aca="false">IF(AND(E1645&gt;0,B1645=10),1,0)</f>
        <v>0</v>
      </c>
      <c r="AD1645" s="0" t="str">
        <f aca="false">IF(AND(C1644=C1645,AA1644=AA1645-1),AB1644,"")</f>
        <v/>
      </c>
      <c r="AE1645" s="0" t="str">
        <f aca="false">IF(AND(C1644=C1645,AA1644=AA1645-1),AC1644,"")</f>
        <v/>
      </c>
      <c r="AF1645" s="0" t="str">
        <f aca="false">IF(AA1645=1,"",IF(AND(AB1645=1,AD1645&lt;&gt;1),1,0))</f>
        <v/>
      </c>
      <c r="AG1645" s="0" t="str">
        <f aca="false">IF(AA1645=1,"",IF(AND(AC1645=1,AE1645&lt;&gt;1),1,0))</f>
        <v/>
      </c>
      <c r="AH1645" s="60" t="str">
        <f aca="false">IF(AND(E1645&gt;0,AA1645&lt;2,NOT(AND(C1646=C1645,AA1646=AA1645+1))),INDEX(DATAS,AA1645+1),"")</f>
        <v/>
      </c>
      <c r="AI1645" s="60" t="str">
        <f aca="false">IF(AND(AC1645=1,AA1645&lt;2),IF(AND(C1646=C1645,AA1646=AA1645+1),IF(AC1646=1,"",INDEX(DATAS,AA1645+1)),INDEX(DATAS,AA1645+1)),"")</f>
        <v/>
      </c>
    </row>
    <row r="1646" customFormat="false" ht="15" hidden="false" customHeight="false" outlineLevel="0" collapsed="false">
      <c r="A1646" s="60" t="n">
        <v>46310</v>
      </c>
      <c r="B1646" s="0" t="n">
        <v>5</v>
      </c>
      <c r="C1646" s="0" t="n">
        <v>4768</v>
      </c>
      <c r="D1646" s="0" t="n">
        <v>97</v>
      </c>
      <c r="E1646" s="0" t="n">
        <v>2</v>
      </c>
      <c r="F1646" s="55" t="s">
        <v>685</v>
      </c>
      <c r="G1646" s="0" t="n">
        <v>43.1</v>
      </c>
      <c r="H1646" s="0" t="n">
        <v>39</v>
      </c>
      <c r="I1646" s="55" t="s">
        <v>177</v>
      </c>
      <c r="J1646" s="0" t="n">
        <v>97</v>
      </c>
      <c r="M1646" s="0" t="n">
        <v>440.77</v>
      </c>
      <c r="N1646" s="0" t="n">
        <v>41.17</v>
      </c>
      <c r="O1646" s="0" t="n">
        <v>31.42</v>
      </c>
      <c r="P1646" s="0" t="n">
        <v>6.02</v>
      </c>
      <c r="Q1646" s="0" t="n">
        <v>3.71</v>
      </c>
      <c r="T1646" s="0" t="n">
        <v>40.2</v>
      </c>
      <c r="U1646" s="0" t="n">
        <v>1222</v>
      </c>
      <c r="V1646" s="0" t="n">
        <v>0</v>
      </c>
      <c r="X1646" s="55" t="n">
        <f aca="false">IF(I1646="Male",0,1)</f>
        <v>1</v>
      </c>
      <c r="Y1646" s="55" t="n">
        <f aca="false">IF(OR(I1646="DNB",I1646="Dry DNB"),1,0)</f>
        <v>0</v>
      </c>
      <c r="Z1646" s="0" t="str">
        <f aca="false">IF(ISNUMBER(W1646),A1646-W1646,"")</f>
        <v/>
      </c>
      <c r="AA1646" s="55" t="n">
        <f aca="false">MATCH(A1646,DATAS,0)</f>
        <v>2</v>
      </c>
      <c r="AB1646" s="55" t="n">
        <f aca="false">IF(AND(E1646&gt;0,OR(AND(B1646&gt;=1,B1646&lt;=6),B1646=10)),1,0)</f>
        <v>1</v>
      </c>
      <c r="AC1646" s="55" t="n">
        <f aca="false">IF(AND(E1646&gt;0,B1646=10),1,0)</f>
        <v>0</v>
      </c>
      <c r="AD1646" s="55" t="n">
        <f aca="false">IF(AND(C1645=C1646,AA1645=AA1646-1),AB1645,"")</f>
        <v>1</v>
      </c>
      <c r="AE1646" s="55" t="n">
        <f aca="false">IF(AND(C1645=C1646,AA1645=AA1646-1),AC1645,"")</f>
        <v>0</v>
      </c>
      <c r="AF1646" s="55" t="n">
        <f aca="false">IF(AA1646=1,"",IF(AND(AB1646=1,AD1646&lt;&gt;1),1,0))</f>
        <v>0</v>
      </c>
      <c r="AG1646" s="55" t="n">
        <f aca="false">IF(AA1646=1,"",IF(AND(AC1646=1,AE1646&lt;&gt;1),1,0))</f>
        <v>0</v>
      </c>
      <c r="AH1646" s="60" t="str">
        <f aca="false">IF(AND(E1646&gt;0,AA1646&lt;2,NOT(AND(C1647=C1646,AA1647=AA1646+1))),INDEX(DATAS,AA1646+1),"")</f>
        <v/>
      </c>
      <c r="AI1646" s="60" t="str">
        <f aca="false">IF(AND(AC1646=1,AA1646&lt;2),IF(AND(C1647=C1646,AA1647=AA1646+1),IF(AC1647=1,"",INDEX(DATAS,AA1646+1)),INDEX(DATAS,AA1646+1)),"")</f>
        <v/>
      </c>
    </row>
    <row r="1647" customFormat="false" ht="15" hidden="false" customHeight="false" outlineLevel="0" collapsed="false">
      <c r="A1647" s="60" t="n">
        <v>46309</v>
      </c>
      <c r="B1647" s="0" t="n">
        <v>6</v>
      </c>
      <c r="C1647" s="0" t="n">
        <v>4769</v>
      </c>
      <c r="D1647" s="0" t="n">
        <v>247</v>
      </c>
      <c r="E1647" s="0" t="n">
        <v>2</v>
      </c>
      <c r="F1647" s="55" t="s">
        <v>686</v>
      </c>
      <c r="G1647" s="0" t="n">
        <v>21.7</v>
      </c>
      <c r="H1647" s="0" t="n">
        <v>20</v>
      </c>
      <c r="I1647" s="55" t="s">
        <v>143</v>
      </c>
      <c r="J1647" s="0" t="n">
        <v>247</v>
      </c>
      <c r="K1647" s="0" t="n">
        <v>65</v>
      </c>
      <c r="M1647" s="0" t="n">
        <v>8.47</v>
      </c>
      <c r="N1647" s="0" t="n">
        <v>66.36</v>
      </c>
      <c r="O1647" s="0" t="n">
        <v>24.55</v>
      </c>
      <c r="P1647" s="0" t="n">
        <v>5.91</v>
      </c>
      <c r="Q1647" s="0" t="n">
        <v>4.67</v>
      </c>
      <c r="R1647" s="0" t="n">
        <v>4233</v>
      </c>
      <c r="S1647" s="0" t="n">
        <v>7774</v>
      </c>
      <c r="T1647" s="0" t="n">
        <v>43.8</v>
      </c>
      <c r="U1647" s="0" t="n">
        <v>1219</v>
      </c>
      <c r="V1647" s="0" t="n">
        <v>4</v>
      </c>
      <c r="W1647" s="60" t="n">
        <v>46275</v>
      </c>
      <c r="X1647" s="55" t="n">
        <f aca="false">IF(I1647="Male",0,1)</f>
        <v>1</v>
      </c>
      <c r="Y1647" s="55" t="n">
        <f aca="false">IF(OR(I1647="DNB",I1647="Dry DNB"),1,0)</f>
        <v>1</v>
      </c>
      <c r="Z1647" s="55" t="n">
        <f aca="false">IF(ISNUMBER(W1647),A1647-W1647,"")</f>
        <v>34</v>
      </c>
      <c r="AA1647" s="55" t="n">
        <f aca="false">MATCH(A1647,DATAS,0)</f>
        <v>1</v>
      </c>
      <c r="AB1647" s="55" t="n">
        <f aca="false">IF(AND(E1647&gt;0,OR(AND(B1647&gt;=1,B1647&lt;=6),B1647=10)),1,0)</f>
        <v>1</v>
      </c>
      <c r="AC1647" s="55" t="n">
        <f aca="false">IF(AND(E1647&gt;0,B1647=10),1,0)</f>
        <v>0</v>
      </c>
      <c r="AD1647" s="0" t="str">
        <f aca="false">IF(AND(C1646=C1647,AA1646=AA1647-1),AB1646,"")</f>
        <v/>
      </c>
      <c r="AE1647" s="0" t="str">
        <f aca="false">IF(AND(C1646=C1647,AA1646=AA1647-1),AC1646,"")</f>
        <v/>
      </c>
      <c r="AF1647" s="0" t="str">
        <f aca="false">IF(AA1647=1,"",IF(AND(AB1647=1,AD1647&lt;&gt;1),1,0))</f>
        <v/>
      </c>
      <c r="AG1647" s="0" t="str">
        <f aca="false">IF(AA1647=1,"",IF(AND(AC1647=1,AE1647&lt;&gt;1),1,0))</f>
        <v/>
      </c>
      <c r="AH1647" s="60" t="str">
        <f aca="false">IF(AND(E1647&gt;0,AA1647&lt;2,NOT(AND(C1648=C1647,AA1648=AA1647+1))),INDEX(DATAS,AA1647+1),"")</f>
        <v/>
      </c>
      <c r="AI1647" s="60" t="str">
        <f aca="false">IF(AND(AC1647=1,AA1647&lt;2),IF(AND(C1648=C1647,AA1648=AA1647+1),IF(AC1648=1,"",INDEX(DATAS,AA1647+1)),INDEX(DATAS,AA1647+1)),"")</f>
        <v/>
      </c>
    </row>
    <row r="1648" customFormat="false" ht="15" hidden="false" customHeight="false" outlineLevel="0" collapsed="false">
      <c r="A1648" s="60" t="n">
        <v>46310</v>
      </c>
      <c r="B1648" s="0" t="n">
        <v>6</v>
      </c>
      <c r="C1648" s="0" t="n">
        <v>4769</v>
      </c>
      <c r="D1648" s="0" t="n">
        <v>248</v>
      </c>
      <c r="E1648" s="0" t="n">
        <v>2</v>
      </c>
      <c r="F1648" s="55" t="s">
        <v>686</v>
      </c>
      <c r="G1648" s="0" t="n">
        <v>15.2</v>
      </c>
      <c r="H1648" s="0" t="n">
        <v>19</v>
      </c>
      <c r="I1648" s="55" t="s">
        <v>143</v>
      </c>
      <c r="J1648" s="0" t="n">
        <v>248</v>
      </c>
      <c r="K1648" s="0" t="n">
        <v>65</v>
      </c>
      <c r="M1648" s="0" t="n">
        <v>8.47</v>
      </c>
      <c r="N1648" s="0" t="n">
        <v>66.36</v>
      </c>
      <c r="O1648" s="0" t="n">
        <v>24.55</v>
      </c>
      <c r="P1648" s="0" t="n">
        <v>5.91</v>
      </c>
      <c r="Q1648" s="0" t="n">
        <v>4.67</v>
      </c>
      <c r="T1648" s="0" t="n">
        <v>43.8</v>
      </c>
      <c r="U1648" s="0" t="n">
        <v>1220</v>
      </c>
      <c r="V1648" s="0" t="n">
        <v>4</v>
      </c>
      <c r="W1648" s="60" t="n">
        <v>46275</v>
      </c>
      <c r="X1648" s="55" t="n">
        <f aca="false">IF(I1648="Male",0,1)</f>
        <v>1</v>
      </c>
      <c r="Y1648" s="55" t="n">
        <f aca="false">IF(OR(I1648="DNB",I1648="Dry DNB"),1,0)</f>
        <v>1</v>
      </c>
      <c r="Z1648" s="55" t="n">
        <f aca="false">IF(ISNUMBER(W1648),A1648-W1648,"")</f>
        <v>35</v>
      </c>
      <c r="AA1648" s="55" t="n">
        <f aca="false">MATCH(A1648,DATAS,0)</f>
        <v>2</v>
      </c>
      <c r="AB1648" s="55" t="n">
        <f aca="false">IF(AND(E1648&gt;0,OR(AND(B1648&gt;=1,B1648&lt;=6),B1648=10)),1,0)</f>
        <v>1</v>
      </c>
      <c r="AC1648" s="55" t="n">
        <f aca="false">IF(AND(E1648&gt;0,B1648=10),1,0)</f>
        <v>0</v>
      </c>
      <c r="AD1648" s="55" t="n">
        <f aca="false">IF(AND(C1647=C1648,AA1647=AA1648-1),AB1647,"")</f>
        <v>1</v>
      </c>
      <c r="AE1648" s="55" t="n">
        <f aca="false">IF(AND(C1647=C1648,AA1647=AA1648-1),AC1647,"")</f>
        <v>0</v>
      </c>
      <c r="AF1648" s="55" t="n">
        <f aca="false">IF(AA1648=1,"",IF(AND(AB1648=1,AD1648&lt;&gt;1),1,0))</f>
        <v>0</v>
      </c>
      <c r="AG1648" s="55" t="n">
        <f aca="false">IF(AA1648=1,"",IF(AND(AC1648=1,AE1648&lt;&gt;1),1,0))</f>
        <v>0</v>
      </c>
      <c r="AH1648" s="60" t="str">
        <f aca="false">IF(AND(E1648&gt;0,AA1648&lt;2,NOT(AND(C1649=C1648,AA1649=AA1648+1))),INDEX(DATAS,AA1648+1),"")</f>
        <v/>
      </c>
      <c r="AI1648" s="60" t="str">
        <f aca="false">IF(AND(AC1648=1,AA1648&lt;2),IF(AND(C1649=C1648,AA1649=AA1648+1),IF(AC1649=1,"",INDEX(DATAS,AA1648+1)),INDEX(DATAS,AA1648+1)),"")</f>
        <v/>
      </c>
    </row>
    <row r="1649" customFormat="false" ht="15" hidden="false" customHeight="false" outlineLevel="0" collapsed="false">
      <c r="A1649" s="60" t="n">
        <v>46309</v>
      </c>
      <c r="B1649" s="0" t="n">
        <v>6</v>
      </c>
      <c r="C1649" s="0" t="n">
        <v>4771</v>
      </c>
      <c r="D1649" s="0" t="n">
        <v>557</v>
      </c>
      <c r="E1649" s="0" t="n">
        <v>1</v>
      </c>
      <c r="F1649" s="55" t="s">
        <v>686</v>
      </c>
      <c r="G1649" s="0" t="n">
        <v>26.6</v>
      </c>
      <c r="H1649" s="0" t="n">
        <v>25</v>
      </c>
      <c r="I1649" s="55" t="s">
        <v>157</v>
      </c>
      <c r="J1649" s="0" t="n">
        <v>462</v>
      </c>
      <c r="K1649" s="0" t="n">
        <v>61</v>
      </c>
      <c r="L1649" s="0" t="n">
        <v>95</v>
      </c>
      <c r="M1649" s="0" t="n">
        <v>280.1</v>
      </c>
      <c r="N1649" s="0" t="n">
        <v>68.95</v>
      </c>
      <c r="O1649" s="0" t="n">
        <v>16.57</v>
      </c>
      <c r="P1649" s="0" t="n">
        <v>3.33</v>
      </c>
      <c r="Q1649" s="0" t="n">
        <v>4.35</v>
      </c>
      <c r="R1649" s="0" t="n">
        <v>3457</v>
      </c>
      <c r="S1649" s="0" t="n">
        <v>7733</v>
      </c>
      <c r="T1649" s="0" t="n">
        <v>40</v>
      </c>
      <c r="U1649" s="0" t="n">
        <v>1219</v>
      </c>
      <c r="V1649" s="0" t="n">
        <v>12</v>
      </c>
      <c r="W1649" s="60" t="n">
        <v>46215</v>
      </c>
      <c r="X1649" s="55" t="n">
        <f aca="false">IF(I1649="Male",0,1)</f>
        <v>1</v>
      </c>
      <c r="Y1649" s="55" t="n">
        <f aca="false">IF(OR(I1649="DNB",I1649="Dry DNB"),1,0)</f>
        <v>0</v>
      </c>
      <c r="Z1649" s="55" t="n">
        <f aca="false">IF(ISNUMBER(W1649),A1649-W1649,"")</f>
        <v>94</v>
      </c>
      <c r="AA1649" s="55" t="n">
        <f aca="false">MATCH(A1649,DATAS,0)</f>
        <v>1</v>
      </c>
      <c r="AB1649" s="55" t="n">
        <f aca="false">IF(AND(E1649&gt;0,OR(AND(B1649&gt;=1,B1649&lt;=6),B1649=10)),1,0)</f>
        <v>1</v>
      </c>
      <c r="AC1649" s="55" t="n">
        <f aca="false">IF(AND(E1649&gt;0,B1649=10),1,0)</f>
        <v>0</v>
      </c>
      <c r="AD1649" s="0" t="str">
        <f aca="false">IF(AND(C1648=C1649,AA1648=AA1649-1),AB1648,"")</f>
        <v/>
      </c>
      <c r="AE1649" s="0" t="str">
        <f aca="false">IF(AND(C1648=C1649,AA1648=AA1649-1),AC1648,"")</f>
        <v/>
      </c>
      <c r="AF1649" s="0" t="str">
        <f aca="false">IF(AA1649=1,"",IF(AND(AB1649=1,AD1649&lt;&gt;1),1,0))</f>
        <v/>
      </c>
      <c r="AG1649" s="0" t="str">
        <f aca="false">IF(AA1649=1,"",IF(AND(AC1649=1,AE1649&lt;&gt;1),1,0))</f>
        <v/>
      </c>
      <c r="AH1649" s="60" t="str">
        <f aca="false">IF(AND(E1649&gt;0,AA1649&lt;2,NOT(AND(C1650=C1649,AA1650=AA1649+1))),INDEX(DATAS,AA1649+1),"")</f>
        <v/>
      </c>
      <c r="AI1649" s="60" t="str">
        <f aca="false">IF(AND(AC1649=1,AA1649&lt;2),IF(AND(C1650=C1649,AA1650=AA1649+1),IF(AC1650=1,"",INDEX(DATAS,AA1649+1)),INDEX(DATAS,AA1649+1)),"")</f>
        <v/>
      </c>
    </row>
    <row r="1650" customFormat="false" ht="15" hidden="false" customHeight="false" outlineLevel="0" collapsed="false">
      <c r="A1650" s="60" t="n">
        <v>46310</v>
      </c>
      <c r="B1650" s="0" t="n">
        <v>6</v>
      </c>
      <c r="C1650" s="0" t="n">
        <v>4771</v>
      </c>
      <c r="D1650" s="0" t="n">
        <v>558</v>
      </c>
      <c r="E1650" s="0" t="n">
        <v>1</v>
      </c>
      <c r="F1650" s="55" t="s">
        <v>686</v>
      </c>
      <c r="G1650" s="0" t="n">
        <v>26.5</v>
      </c>
      <c r="H1650" s="0" t="n">
        <v>25</v>
      </c>
      <c r="I1650" s="55" t="s">
        <v>157</v>
      </c>
      <c r="J1650" s="0" t="n">
        <v>462</v>
      </c>
      <c r="K1650" s="0" t="n">
        <v>61</v>
      </c>
      <c r="L1650" s="0" t="n">
        <v>96</v>
      </c>
      <c r="M1650" s="0" t="n">
        <v>280.1</v>
      </c>
      <c r="N1650" s="0" t="n">
        <v>68.95</v>
      </c>
      <c r="O1650" s="0" t="n">
        <v>16.57</v>
      </c>
      <c r="P1650" s="0" t="n">
        <v>3.33</v>
      </c>
      <c r="Q1650" s="0" t="n">
        <v>4.35</v>
      </c>
      <c r="T1650" s="0" t="n">
        <v>40</v>
      </c>
      <c r="U1650" s="0" t="n">
        <v>1220</v>
      </c>
      <c r="V1650" s="0" t="n">
        <v>12</v>
      </c>
      <c r="W1650" s="60" t="n">
        <v>46215</v>
      </c>
      <c r="X1650" s="55" t="n">
        <f aca="false">IF(I1650="Male",0,1)</f>
        <v>1</v>
      </c>
      <c r="Y1650" s="55" t="n">
        <f aca="false">IF(OR(I1650="DNB",I1650="Dry DNB"),1,0)</f>
        <v>0</v>
      </c>
      <c r="Z1650" s="55" t="n">
        <f aca="false">IF(ISNUMBER(W1650),A1650-W1650,"")</f>
        <v>95</v>
      </c>
      <c r="AA1650" s="55" t="n">
        <f aca="false">MATCH(A1650,DATAS,0)</f>
        <v>2</v>
      </c>
      <c r="AB1650" s="55" t="n">
        <f aca="false">IF(AND(E1650&gt;0,OR(AND(B1650&gt;=1,B1650&lt;=6),B1650=10)),1,0)</f>
        <v>1</v>
      </c>
      <c r="AC1650" s="55" t="n">
        <f aca="false">IF(AND(E1650&gt;0,B1650=10),1,0)</f>
        <v>0</v>
      </c>
      <c r="AD1650" s="55" t="n">
        <f aca="false">IF(AND(C1649=C1650,AA1649=AA1650-1),AB1649,"")</f>
        <v>1</v>
      </c>
      <c r="AE1650" s="55" t="n">
        <f aca="false">IF(AND(C1649=C1650,AA1649=AA1650-1),AC1649,"")</f>
        <v>0</v>
      </c>
      <c r="AF1650" s="55" t="n">
        <f aca="false">IF(AA1650=1,"",IF(AND(AB1650=1,AD1650&lt;&gt;1),1,0))</f>
        <v>0</v>
      </c>
      <c r="AG1650" s="55" t="n">
        <f aca="false">IF(AA1650=1,"",IF(AND(AC1650=1,AE1650&lt;&gt;1),1,0))</f>
        <v>0</v>
      </c>
      <c r="AH1650" s="60" t="str">
        <f aca="false">IF(AND(E1650&gt;0,AA1650&lt;2,NOT(AND(C1651=C1650,AA1651=AA1650+1))),INDEX(DATAS,AA1650+1),"")</f>
        <v/>
      </c>
      <c r="AI1650" s="60" t="str">
        <f aca="false">IF(AND(AC1650=1,AA1650&lt;2),IF(AND(C1651=C1650,AA1651=AA1650+1),IF(AC1651=1,"",INDEX(DATAS,AA1650+1)),INDEX(DATAS,AA1650+1)),"")</f>
        <v/>
      </c>
    </row>
    <row r="1651" customFormat="false" ht="15" hidden="false" customHeight="false" outlineLevel="0" collapsed="false">
      <c r="A1651" s="60" t="n">
        <v>46309</v>
      </c>
      <c r="B1651" s="0" t="n">
        <v>3</v>
      </c>
      <c r="C1651" s="0" t="n">
        <v>4772</v>
      </c>
      <c r="D1651" s="0" t="n">
        <v>169</v>
      </c>
      <c r="E1651" s="0" t="n">
        <v>2</v>
      </c>
      <c r="F1651" s="55" t="s">
        <v>687</v>
      </c>
      <c r="G1651" s="0" t="n">
        <v>46.9</v>
      </c>
      <c r="H1651" s="0" t="n">
        <v>45</v>
      </c>
      <c r="I1651" s="55" t="s">
        <v>157</v>
      </c>
      <c r="J1651" s="0" t="n">
        <v>64</v>
      </c>
      <c r="K1651" s="0" t="n">
        <v>64</v>
      </c>
      <c r="L1651" s="0" t="n">
        <v>105</v>
      </c>
      <c r="M1651" s="0" t="n">
        <v>929.3</v>
      </c>
      <c r="N1651" s="0" t="n">
        <v>52.74</v>
      </c>
      <c r="O1651" s="0" t="n">
        <v>36.02</v>
      </c>
      <c r="P1651" s="0" t="n">
        <v>5.05</v>
      </c>
      <c r="Q1651" s="0" t="n">
        <v>3.58</v>
      </c>
      <c r="R1651" s="0" t="n">
        <v>5106</v>
      </c>
      <c r="S1651" s="0" t="n">
        <v>10354</v>
      </c>
      <c r="T1651" s="0" t="n">
        <v>55.75</v>
      </c>
      <c r="U1651" s="0" t="n">
        <v>1215</v>
      </c>
      <c r="V1651" s="0" t="n">
        <v>1</v>
      </c>
      <c r="W1651" s="60" t="n">
        <v>46205</v>
      </c>
      <c r="X1651" s="55" t="n">
        <f aca="false">IF(I1651="Male",0,1)</f>
        <v>1</v>
      </c>
      <c r="Y1651" s="55" t="n">
        <f aca="false">IF(OR(I1651="DNB",I1651="Dry DNB"),1,0)</f>
        <v>0</v>
      </c>
      <c r="Z1651" s="55" t="n">
        <f aca="false">IF(ISNUMBER(W1651),A1651-W1651,"")</f>
        <v>104</v>
      </c>
      <c r="AA1651" s="55" t="n">
        <f aca="false">MATCH(A1651,DATAS,0)</f>
        <v>1</v>
      </c>
      <c r="AB1651" s="55" t="n">
        <f aca="false">IF(AND(E1651&gt;0,OR(AND(B1651&gt;=1,B1651&lt;=6),B1651=10)),1,0)</f>
        <v>1</v>
      </c>
      <c r="AC1651" s="55" t="n">
        <f aca="false">IF(AND(E1651&gt;0,B1651=10),1,0)</f>
        <v>0</v>
      </c>
      <c r="AD1651" s="0" t="str">
        <f aca="false">IF(AND(C1650=C1651,AA1650=AA1651-1),AB1650,"")</f>
        <v/>
      </c>
      <c r="AE1651" s="0" t="str">
        <f aca="false">IF(AND(C1650=C1651,AA1650=AA1651-1),AC1650,"")</f>
        <v/>
      </c>
      <c r="AF1651" s="0" t="str">
        <f aca="false">IF(AA1651=1,"",IF(AND(AB1651=1,AD1651&lt;&gt;1),1,0))</f>
        <v/>
      </c>
      <c r="AG1651" s="0" t="str">
        <f aca="false">IF(AA1651=1,"",IF(AND(AC1651=1,AE1651&lt;&gt;1),1,0))</f>
        <v/>
      </c>
      <c r="AH1651" s="60" t="str">
        <f aca="false">IF(AND(E1651&gt;0,AA1651&lt;2,NOT(AND(C1652=C1651,AA1652=AA1651+1))),INDEX(DATAS,AA1651+1),"")</f>
        <v/>
      </c>
      <c r="AI1651" s="60" t="str">
        <f aca="false">IF(AND(AC1651=1,AA1651&lt;2),IF(AND(C1652=C1651,AA1652=AA1651+1),IF(AC1652=1,"",INDEX(DATAS,AA1651+1)),INDEX(DATAS,AA1651+1)),"")</f>
        <v/>
      </c>
    </row>
    <row r="1652" customFormat="false" ht="15" hidden="false" customHeight="false" outlineLevel="0" collapsed="false">
      <c r="A1652" s="60" t="n">
        <v>46310</v>
      </c>
      <c r="B1652" s="0" t="n">
        <v>3</v>
      </c>
      <c r="C1652" s="0" t="n">
        <v>4772</v>
      </c>
      <c r="D1652" s="0" t="n">
        <v>170</v>
      </c>
      <c r="E1652" s="0" t="n">
        <v>2</v>
      </c>
      <c r="F1652" s="55" t="s">
        <v>687</v>
      </c>
      <c r="G1652" s="0" t="n">
        <v>48.9</v>
      </c>
      <c r="H1652" s="0" t="n">
        <v>45</v>
      </c>
      <c r="I1652" s="55" t="s">
        <v>157</v>
      </c>
      <c r="J1652" s="0" t="n">
        <v>64</v>
      </c>
      <c r="K1652" s="0" t="n">
        <v>64</v>
      </c>
      <c r="L1652" s="0" t="n">
        <v>106</v>
      </c>
      <c r="M1652" s="0" t="n">
        <v>929.3</v>
      </c>
      <c r="N1652" s="0" t="n">
        <v>52.74</v>
      </c>
      <c r="O1652" s="0" t="n">
        <v>36.02</v>
      </c>
      <c r="P1652" s="0" t="n">
        <v>5.05</v>
      </c>
      <c r="Q1652" s="0" t="n">
        <v>3.58</v>
      </c>
      <c r="T1652" s="0" t="n">
        <v>55.75</v>
      </c>
      <c r="U1652" s="0" t="n">
        <v>1216</v>
      </c>
      <c r="V1652" s="0" t="n">
        <v>1</v>
      </c>
      <c r="W1652" s="60" t="n">
        <v>46205</v>
      </c>
      <c r="X1652" s="55" t="n">
        <f aca="false">IF(I1652="Male",0,1)</f>
        <v>1</v>
      </c>
      <c r="Y1652" s="55" t="n">
        <f aca="false">IF(OR(I1652="DNB",I1652="Dry DNB"),1,0)</f>
        <v>0</v>
      </c>
      <c r="Z1652" s="55" t="n">
        <f aca="false">IF(ISNUMBER(W1652),A1652-W1652,"")</f>
        <v>105</v>
      </c>
      <c r="AA1652" s="55" t="n">
        <f aca="false">MATCH(A1652,DATAS,0)</f>
        <v>2</v>
      </c>
      <c r="AB1652" s="55" t="n">
        <f aca="false">IF(AND(E1652&gt;0,OR(AND(B1652&gt;=1,B1652&lt;=6),B1652=10)),1,0)</f>
        <v>1</v>
      </c>
      <c r="AC1652" s="55" t="n">
        <f aca="false">IF(AND(E1652&gt;0,B1652=10),1,0)</f>
        <v>0</v>
      </c>
      <c r="AD1652" s="55" t="n">
        <f aca="false">IF(AND(C1651=C1652,AA1651=AA1652-1),AB1651,"")</f>
        <v>1</v>
      </c>
      <c r="AE1652" s="55" t="n">
        <f aca="false">IF(AND(C1651=C1652,AA1651=AA1652-1),AC1651,"")</f>
        <v>0</v>
      </c>
      <c r="AF1652" s="55" t="n">
        <f aca="false">IF(AA1652=1,"",IF(AND(AB1652=1,AD1652&lt;&gt;1),1,0))</f>
        <v>0</v>
      </c>
      <c r="AG1652" s="55" t="n">
        <f aca="false">IF(AA1652=1,"",IF(AND(AC1652=1,AE1652&lt;&gt;1),1,0))</f>
        <v>0</v>
      </c>
      <c r="AH1652" s="60" t="str">
        <f aca="false">IF(AND(E1652&gt;0,AA1652&lt;2,NOT(AND(C1653=C1652,AA1653=AA1652+1))),INDEX(DATAS,AA1652+1),"")</f>
        <v/>
      </c>
      <c r="AI1652" s="60" t="str">
        <f aca="false">IF(AND(AC1652=1,AA1652&lt;2),IF(AND(C1653=C1652,AA1653=AA1652+1),IF(AC1653=1,"",INDEX(DATAS,AA1652+1)),INDEX(DATAS,AA1652+1)),"")</f>
        <v/>
      </c>
    </row>
    <row r="1653" customFormat="false" ht="15" hidden="false" customHeight="false" outlineLevel="0" collapsed="false">
      <c r="A1653" s="60" t="n">
        <v>46309</v>
      </c>
      <c r="B1653" s="0" t="n">
        <v>5</v>
      </c>
      <c r="C1653" s="0" t="n">
        <v>4773</v>
      </c>
      <c r="D1653" s="0" t="n">
        <v>185</v>
      </c>
      <c r="E1653" s="0" t="n">
        <v>2</v>
      </c>
      <c r="F1653" s="55" t="s">
        <v>688</v>
      </c>
      <c r="G1653" s="0" t="n">
        <v>43.5</v>
      </c>
      <c r="H1653" s="0" t="n">
        <v>39</v>
      </c>
      <c r="I1653" s="55" t="s">
        <v>187</v>
      </c>
      <c r="J1653" s="0" t="n">
        <v>185</v>
      </c>
      <c r="K1653" s="0" t="n">
        <v>66</v>
      </c>
      <c r="M1653" s="0" t="n">
        <v>-565.33</v>
      </c>
      <c r="N1653" s="0" t="n">
        <v>64.58</v>
      </c>
      <c r="O1653" s="0" t="n">
        <v>23.79</v>
      </c>
      <c r="P1653" s="0" t="n">
        <v>6.59</v>
      </c>
      <c r="Q1653" s="0" t="n">
        <v>4.44</v>
      </c>
      <c r="R1653" s="0" t="n">
        <v>4262</v>
      </c>
      <c r="S1653" s="0" t="n">
        <v>8506</v>
      </c>
      <c r="T1653" s="0" t="n">
        <v>48.9</v>
      </c>
      <c r="U1653" s="0" t="n">
        <v>1218</v>
      </c>
      <c r="V1653" s="0" t="n">
        <v>3</v>
      </c>
      <c r="W1653" s="60" t="n">
        <v>46233</v>
      </c>
      <c r="X1653" s="55" t="n">
        <f aca="false">IF(I1653="Male",0,1)</f>
        <v>1</v>
      </c>
      <c r="Y1653" s="55" t="n">
        <f aca="false">IF(OR(I1653="DNB",I1653="Dry DNB"),1,0)</f>
        <v>0</v>
      </c>
      <c r="Z1653" s="55" t="n">
        <f aca="false">IF(ISNUMBER(W1653),A1653-W1653,"")</f>
        <v>76</v>
      </c>
      <c r="AA1653" s="55" t="n">
        <f aca="false">MATCH(A1653,DATAS,0)</f>
        <v>1</v>
      </c>
      <c r="AB1653" s="55" t="n">
        <f aca="false">IF(AND(E1653&gt;0,OR(AND(B1653&gt;=1,B1653&lt;=6),B1653=10)),1,0)</f>
        <v>1</v>
      </c>
      <c r="AC1653" s="55" t="n">
        <f aca="false">IF(AND(E1653&gt;0,B1653=10),1,0)</f>
        <v>0</v>
      </c>
      <c r="AD1653" s="0" t="str">
        <f aca="false">IF(AND(C1652=C1653,AA1652=AA1653-1),AB1652,"")</f>
        <v/>
      </c>
      <c r="AE1653" s="0" t="str">
        <f aca="false">IF(AND(C1652=C1653,AA1652=AA1653-1),AC1652,"")</f>
        <v/>
      </c>
      <c r="AF1653" s="0" t="str">
        <f aca="false">IF(AA1653=1,"",IF(AND(AB1653=1,AD1653&lt;&gt;1),1,0))</f>
        <v/>
      </c>
      <c r="AG1653" s="0" t="str">
        <f aca="false">IF(AA1653=1,"",IF(AND(AC1653=1,AE1653&lt;&gt;1),1,0))</f>
        <v/>
      </c>
      <c r="AH1653" s="60" t="str">
        <f aca="false">IF(AND(E1653&gt;0,AA1653&lt;2,NOT(AND(C1654=C1653,AA1654=AA1653+1))),INDEX(DATAS,AA1653+1),"")</f>
        <v/>
      </c>
      <c r="AI1653" s="60" t="str">
        <f aca="false">IF(AND(AC1653=1,AA1653&lt;2),IF(AND(C1654=C1653,AA1654=AA1653+1),IF(AC1654=1,"",INDEX(DATAS,AA1653+1)),INDEX(DATAS,AA1653+1)),"")</f>
        <v/>
      </c>
    </row>
    <row r="1654" customFormat="false" ht="15" hidden="false" customHeight="false" outlineLevel="0" collapsed="false">
      <c r="A1654" s="60" t="n">
        <v>46310</v>
      </c>
      <c r="B1654" s="0" t="n">
        <v>5</v>
      </c>
      <c r="C1654" s="0" t="n">
        <v>4773</v>
      </c>
      <c r="D1654" s="0" t="n">
        <v>186</v>
      </c>
      <c r="E1654" s="0" t="n">
        <v>2</v>
      </c>
      <c r="F1654" s="55" t="s">
        <v>688</v>
      </c>
      <c r="G1654" s="0" t="n">
        <v>46.1</v>
      </c>
      <c r="H1654" s="0" t="n">
        <v>41</v>
      </c>
      <c r="I1654" s="55" t="s">
        <v>187</v>
      </c>
      <c r="J1654" s="0" t="n">
        <v>186</v>
      </c>
      <c r="K1654" s="0" t="n">
        <v>66</v>
      </c>
      <c r="M1654" s="0" t="n">
        <v>-565.33</v>
      </c>
      <c r="N1654" s="0" t="n">
        <v>64.58</v>
      </c>
      <c r="O1654" s="0" t="n">
        <v>23.79</v>
      </c>
      <c r="P1654" s="0" t="n">
        <v>6.59</v>
      </c>
      <c r="Q1654" s="0" t="n">
        <v>4.44</v>
      </c>
      <c r="T1654" s="0" t="n">
        <v>48.9</v>
      </c>
      <c r="U1654" s="0" t="n">
        <v>1219</v>
      </c>
      <c r="V1654" s="0" t="n">
        <v>3</v>
      </c>
      <c r="W1654" s="60" t="n">
        <v>46233</v>
      </c>
      <c r="X1654" s="55" t="n">
        <f aca="false">IF(I1654="Male",0,1)</f>
        <v>1</v>
      </c>
      <c r="Y1654" s="55" t="n">
        <f aca="false">IF(OR(I1654="DNB",I1654="Dry DNB"),1,0)</f>
        <v>0</v>
      </c>
      <c r="Z1654" s="55" t="n">
        <f aca="false">IF(ISNUMBER(W1654),A1654-W1654,"")</f>
        <v>77</v>
      </c>
      <c r="AA1654" s="55" t="n">
        <f aca="false">MATCH(A1654,DATAS,0)</f>
        <v>2</v>
      </c>
      <c r="AB1654" s="55" t="n">
        <f aca="false">IF(AND(E1654&gt;0,OR(AND(B1654&gt;=1,B1654&lt;=6),B1654=10)),1,0)</f>
        <v>1</v>
      </c>
      <c r="AC1654" s="55" t="n">
        <f aca="false">IF(AND(E1654&gt;0,B1654=10),1,0)</f>
        <v>0</v>
      </c>
      <c r="AD1654" s="55" t="n">
        <f aca="false">IF(AND(C1653=C1654,AA1653=AA1654-1),AB1653,"")</f>
        <v>1</v>
      </c>
      <c r="AE1654" s="55" t="n">
        <f aca="false">IF(AND(C1653=C1654,AA1653=AA1654-1),AC1653,"")</f>
        <v>0</v>
      </c>
      <c r="AF1654" s="55" t="n">
        <f aca="false">IF(AA1654=1,"",IF(AND(AB1654=1,AD1654&lt;&gt;1),1,0))</f>
        <v>0</v>
      </c>
      <c r="AG1654" s="55" t="n">
        <f aca="false">IF(AA1654=1,"",IF(AND(AC1654=1,AE1654&lt;&gt;1),1,0))</f>
        <v>0</v>
      </c>
      <c r="AH1654" s="60" t="str">
        <f aca="false">IF(AND(E1654&gt;0,AA1654&lt;2,NOT(AND(C1655=C1654,AA1655=AA1654+1))),INDEX(DATAS,AA1654+1),"")</f>
        <v/>
      </c>
      <c r="AI1654" s="60" t="str">
        <f aca="false">IF(AND(AC1654=1,AA1654&lt;2),IF(AND(C1655=C1654,AA1655=AA1654+1),IF(AC1655=1,"",INDEX(DATAS,AA1654+1)),INDEX(DATAS,AA1654+1)),"")</f>
        <v/>
      </c>
    </row>
    <row r="1655" customFormat="false" ht="15" hidden="false" customHeight="false" outlineLevel="0" collapsed="false">
      <c r="A1655" s="60" t="n">
        <v>46309</v>
      </c>
      <c r="B1655" s="0" t="n">
        <v>3</v>
      </c>
      <c r="C1655" s="0" t="n">
        <v>4774</v>
      </c>
      <c r="D1655" s="0" t="n">
        <v>213</v>
      </c>
      <c r="E1655" s="0" t="n">
        <v>2</v>
      </c>
      <c r="F1655" s="55" t="s">
        <v>689</v>
      </c>
      <c r="G1655" s="0" t="n">
        <v>44.9</v>
      </c>
      <c r="H1655" s="0" t="n">
        <v>45</v>
      </c>
      <c r="I1655" s="55" t="s">
        <v>157</v>
      </c>
      <c r="J1655" s="0" t="n">
        <v>101</v>
      </c>
      <c r="K1655" s="0" t="n">
        <v>66</v>
      </c>
      <c r="L1655" s="0" t="n">
        <v>112</v>
      </c>
      <c r="M1655" s="0" t="n">
        <v>1293.72</v>
      </c>
      <c r="N1655" s="0" t="n">
        <v>49.99</v>
      </c>
      <c r="O1655" s="0" t="n">
        <v>40.54</v>
      </c>
      <c r="P1655" s="0" t="n">
        <v>4.2</v>
      </c>
      <c r="Q1655" s="0" t="n">
        <v>3.49</v>
      </c>
      <c r="R1655" s="0" t="n">
        <v>4446</v>
      </c>
      <c r="S1655" s="0" t="n">
        <v>8911</v>
      </c>
      <c r="T1655" s="0" t="n">
        <v>50.75</v>
      </c>
      <c r="U1655" s="0" t="n">
        <v>1217</v>
      </c>
      <c r="V1655" s="0" t="n">
        <v>2</v>
      </c>
      <c r="W1655" s="60" t="n">
        <v>46198</v>
      </c>
      <c r="X1655" s="55" t="n">
        <f aca="false">IF(I1655="Male",0,1)</f>
        <v>1</v>
      </c>
      <c r="Y1655" s="55" t="n">
        <f aca="false">IF(OR(I1655="DNB",I1655="Dry DNB"),1,0)</f>
        <v>0</v>
      </c>
      <c r="Z1655" s="55" t="n">
        <f aca="false">IF(ISNUMBER(W1655),A1655-W1655,"")</f>
        <v>111</v>
      </c>
      <c r="AA1655" s="55" t="n">
        <f aca="false">MATCH(A1655,DATAS,0)</f>
        <v>1</v>
      </c>
      <c r="AB1655" s="55" t="n">
        <f aca="false">IF(AND(E1655&gt;0,OR(AND(B1655&gt;=1,B1655&lt;=6),B1655=10)),1,0)</f>
        <v>1</v>
      </c>
      <c r="AC1655" s="55" t="n">
        <f aca="false">IF(AND(E1655&gt;0,B1655=10),1,0)</f>
        <v>0</v>
      </c>
      <c r="AD1655" s="0" t="str">
        <f aca="false">IF(AND(C1654=C1655,AA1654=AA1655-1),AB1654,"")</f>
        <v/>
      </c>
      <c r="AE1655" s="0" t="str">
        <f aca="false">IF(AND(C1654=C1655,AA1654=AA1655-1),AC1654,"")</f>
        <v/>
      </c>
      <c r="AF1655" s="0" t="str">
        <f aca="false">IF(AA1655=1,"",IF(AND(AB1655=1,AD1655&lt;&gt;1),1,0))</f>
        <v/>
      </c>
      <c r="AG1655" s="0" t="str">
        <f aca="false">IF(AA1655=1,"",IF(AND(AC1655=1,AE1655&lt;&gt;1),1,0))</f>
        <v/>
      </c>
      <c r="AH1655" s="60" t="str">
        <f aca="false">IF(AND(E1655&gt;0,AA1655&lt;2,NOT(AND(C1656=C1655,AA1656=AA1655+1))),INDEX(DATAS,AA1655+1),"")</f>
        <v/>
      </c>
      <c r="AI1655" s="60" t="str">
        <f aca="false">IF(AND(AC1655=1,AA1655&lt;2),IF(AND(C1656=C1655,AA1656=AA1655+1),IF(AC1656=1,"",INDEX(DATAS,AA1655+1)),INDEX(DATAS,AA1655+1)),"")</f>
        <v/>
      </c>
    </row>
    <row r="1656" customFormat="false" ht="15" hidden="false" customHeight="false" outlineLevel="0" collapsed="false">
      <c r="A1656" s="60" t="n">
        <v>46310</v>
      </c>
      <c r="B1656" s="0" t="n">
        <v>3</v>
      </c>
      <c r="C1656" s="0" t="n">
        <v>4774</v>
      </c>
      <c r="D1656" s="0" t="n">
        <v>214</v>
      </c>
      <c r="E1656" s="0" t="n">
        <v>2</v>
      </c>
      <c r="F1656" s="55" t="s">
        <v>689</v>
      </c>
      <c r="G1656" s="0" t="n">
        <v>47.8</v>
      </c>
      <c r="H1656" s="0" t="n">
        <v>46</v>
      </c>
      <c r="I1656" s="55" t="s">
        <v>157</v>
      </c>
      <c r="J1656" s="0" t="n">
        <v>101</v>
      </c>
      <c r="K1656" s="0" t="n">
        <v>66</v>
      </c>
      <c r="L1656" s="0" t="n">
        <v>113</v>
      </c>
      <c r="M1656" s="0" t="n">
        <v>1293.72</v>
      </c>
      <c r="N1656" s="0" t="n">
        <v>49.99</v>
      </c>
      <c r="O1656" s="0" t="n">
        <v>40.54</v>
      </c>
      <c r="P1656" s="0" t="n">
        <v>4.2</v>
      </c>
      <c r="Q1656" s="0" t="n">
        <v>3.49</v>
      </c>
      <c r="T1656" s="0" t="n">
        <v>50.75</v>
      </c>
      <c r="U1656" s="0" t="n">
        <v>1218</v>
      </c>
      <c r="V1656" s="0" t="n">
        <v>2</v>
      </c>
      <c r="W1656" s="60" t="n">
        <v>46198</v>
      </c>
      <c r="X1656" s="55" t="n">
        <f aca="false">IF(I1656="Male",0,1)</f>
        <v>1</v>
      </c>
      <c r="Y1656" s="55" t="n">
        <f aca="false">IF(OR(I1656="DNB",I1656="Dry DNB"),1,0)</f>
        <v>0</v>
      </c>
      <c r="Z1656" s="55" t="n">
        <f aca="false">IF(ISNUMBER(W1656),A1656-W1656,"")</f>
        <v>112</v>
      </c>
      <c r="AA1656" s="55" t="n">
        <f aca="false">MATCH(A1656,DATAS,0)</f>
        <v>2</v>
      </c>
      <c r="AB1656" s="55" t="n">
        <f aca="false">IF(AND(E1656&gt;0,OR(AND(B1656&gt;=1,B1656&lt;=6),B1656=10)),1,0)</f>
        <v>1</v>
      </c>
      <c r="AC1656" s="55" t="n">
        <f aca="false">IF(AND(E1656&gt;0,B1656=10),1,0)</f>
        <v>0</v>
      </c>
      <c r="AD1656" s="55" t="n">
        <f aca="false">IF(AND(C1655=C1656,AA1655=AA1656-1),AB1655,"")</f>
        <v>1</v>
      </c>
      <c r="AE1656" s="55" t="n">
        <f aca="false">IF(AND(C1655=C1656,AA1655=AA1656-1),AC1655,"")</f>
        <v>0</v>
      </c>
      <c r="AF1656" s="55" t="n">
        <f aca="false">IF(AA1656=1,"",IF(AND(AB1656=1,AD1656&lt;&gt;1),1,0))</f>
        <v>0</v>
      </c>
      <c r="AG1656" s="55" t="n">
        <f aca="false">IF(AA1656=1,"",IF(AND(AC1656=1,AE1656&lt;&gt;1),1,0))</f>
        <v>0</v>
      </c>
      <c r="AH1656" s="60" t="str">
        <f aca="false">IF(AND(E1656&gt;0,AA1656&lt;2,NOT(AND(C1657=C1656,AA1657=AA1656+1))),INDEX(DATAS,AA1656+1),"")</f>
        <v/>
      </c>
      <c r="AI1656" s="60" t="str">
        <f aca="false">IF(AND(AC1656=1,AA1656&lt;2),IF(AND(C1657=C1656,AA1657=AA1656+1),IF(AC1657=1,"",INDEX(DATAS,AA1656+1)),INDEX(DATAS,AA1656+1)),"")</f>
        <v/>
      </c>
    </row>
    <row r="1657" customFormat="false" ht="15" hidden="false" customHeight="false" outlineLevel="0" collapsed="false">
      <c r="A1657" s="60" t="n">
        <v>46309</v>
      </c>
      <c r="B1657" s="0" t="n">
        <v>5</v>
      </c>
      <c r="C1657" s="0" t="n">
        <v>4775</v>
      </c>
      <c r="D1657" s="0" t="n">
        <v>246</v>
      </c>
      <c r="E1657" s="0" t="n">
        <v>2</v>
      </c>
      <c r="F1657" s="55" t="s">
        <v>689</v>
      </c>
      <c r="G1657" s="0" t="n">
        <v>33.1</v>
      </c>
      <c r="H1657" s="0" t="n">
        <v>32</v>
      </c>
      <c r="I1657" s="55" t="s">
        <v>157</v>
      </c>
      <c r="J1657" s="0" t="n">
        <v>176</v>
      </c>
      <c r="K1657" s="0" t="n">
        <v>64</v>
      </c>
      <c r="L1657" s="0" t="n">
        <v>70</v>
      </c>
      <c r="M1657" s="0" t="n">
        <v>1494.24</v>
      </c>
      <c r="N1657" s="0" t="n">
        <v>47.48</v>
      </c>
      <c r="O1657" s="0" t="n">
        <v>56.62</v>
      </c>
      <c r="P1657" s="0" t="n">
        <v>3.72</v>
      </c>
      <c r="Q1657" s="0" t="n">
        <v>3.87</v>
      </c>
      <c r="R1657" s="0" t="n">
        <v>5762</v>
      </c>
      <c r="S1657" s="0" t="n">
        <v>10772</v>
      </c>
      <c r="T1657" s="0" t="n">
        <v>64.85</v>
      </c>
      <c r="U1657" s="0" t="n">
        <v>1217</v>
      </c>
      <c r="V1657" s="0" t="n">
        <v>4</v>
      </c>
      <c r="W1657" s="60" t="n">
        <v>46240</v>
      </c>
      <c r="X1657" s="55" t="n">
        <f aca="false">IF(I1657="Male",0,1)</f>
        <v>1</v>
      </c>
      <c r="Y1657" s="55" t="n">
        <f aca="false">IF(OR(I1657="DNB",I1657="Dry DNB"),1,0)</f>
        <v>0</v>
      </c>
      <c r="Z1657" s="55" t="n">
        <f aca="false">IF(ISNUMBER(W1657),A1657-W1657,"")</f>
        <v>69</v>
      </c>
      <c r="AA1657" s="55" t="n">
        <f aca="false">MATCH(A1657,DATAS,0)</f>
        <v>1</v>
      </c>
      <c r="AB1657" s="55" t="n">
        <f aca="false">IF(AND(E1657&gt;0,OR(AND(B1657&gt;=1,B1657&lt;=6),B1657=10)),1,0)</f>
        <v>1</v>
      </c>
      <c r="AC1657" s="55" t="n">
        <f aca="false">IF(AND(E1657&gt;0,B1657=10),1,0)</f>
        <v>0</v>
      </c>
      <c r="AD1657" s="0" t="str">
        <f aca="false">IF(AND(C1656=C1657,AA1656=AA1657-1),AB1656,"")</f>
        <v/>
      </c>
      <c r="AE1657" s="0" t="str">
        <f aca="false">IF(AND(C1656=C1657,AA1656=AA1657-1),AC1656,"")</f>
        <v/>
      </c>
      <c r="AF1657" s="0" t="str">
        <f aca="false">IF(AA1657=1,"",IF(AND(AB1657=1,AD1657&lt;&gt;1),1,0))</f>
        <v/>
      </c>
      <c r="AG1657" s="0" t="str">
        <f aca="false">IF(AA1657=1,"",IF(AND(AC1657=1,AE1657&lt;&gt;1),1,0))</f>
        <v/>
      </c>
      <c r="AH1657" s="60" t="str">
        <f aca="false">IF(AND(E1657&gt;0,AA1657&lt;2,NOT(AND(C1658=C1657,AA1658=AA1657+1))),INDEX(DATAS,AA1657+1),"")</f>
        <v/>
      </c>
      <c r="AI1657" s="60" t="str">
        <f aca="false">IF(AND(AC1657=1,AA1657&lt;2),IF(AND(C1658=C1657,AA1658=AA1657+1),IF(AC1658=1,"",INDEX(DATAS,AA1657+1)),INDEX(DATAS,AA1657+1)),"")</f>
        <v/>
      </c>
    </row>
    <row r="1658" customFormat="false" ht="15" hidden="false" customHeight="false" outlineLevel="0" collapsed="false">
      <c r="A1658" s="60" t="n">
        <v>46310</v>
      </c>
      <c r="B1658" s="0" t="n">
        <v>5</v>
      </c>
      <c r="C1658" s="0" t="n">
        <v>4775</v>
      </c>
      <c r="D1658" s="0" t="n">
        <v>247</v>
      </c>
      <c r="E1658" s="0" t="n">
        <v>2</v>
      </c>
      <c r="F1658" s="55" t="s">
        <v>689</v>
      </c>
      <c r="G1658" s="0" t="n">
        <v>32.7</v>
      </c>
      <c r="H1658" s="0" t="n">
        <v>32</v>
      </c>
      <c r="I1658" s="55" t="s">
        <v>157</v>
      </c>
      <c r="J1658" s="0" t="n">
        <v>176</v>
      </c>
      <c r="K1658" s="0" t="n">
        <v>64</v>
      </c>
      <c r="L1658" s="0" t="n">
        <v>71</v>
      </c>
      <c r="M1658" s="0" t="n">
        <v>1494.24</v>
      </c>
      <c r="N1658" s="0" t="n">
        <v>47.48</v>
      </c>
      <c r="O1658" s="0" t="n">
        <v>56.62</v>
      </c>
      <c r="P1658" s="0" t="n">
        <v>3.72</v>
      </c>
      <c r="Q1658" s="0" t="n">
        <v>3.87</v>
      </c>
      <c r="T1658" s="0" t="n">
        <v>64.85</v>
      </c>
      <c r="U1658" s="0" t="n">
        <v>1218</v>
      </c>
      <c r="V1658" s="0" t="n">
        <v>4</v>
      </c>
      <c r="W1658" s="60" t="n">
        <v>46240</v>
      </c>
      <c r="X1658" s="55" t="n">
        <f aca="false">IF(I1658="Male",0,1)</f>
        <v>1</v>
      </c>
      <c r="Y1658" s="55" t="n">
        <f aca="false">IF(OR(I1658="DNB",I1658="Dry DNB"),1,0)</f>
        <v>0</v>
      </c>
      <c r="Z1658" s="55" t="n">
        <f aca="false">IF(ISNUMBER(W1658),A1658-W1658,"")</f>
        <v>70</v>
      </c>
      <c r="AA1658" s="55" t="n">
        <f aca="false">MATCH(A1658,DATAS,0)</f>
        <v>2</v>
      </c>
      <c r="AB1658" s="55" t="n">
        <f aca="false">IF(AND(E1658&gt;0,OR(AND(B1658&gt;=1,B1658&lt;=6),B1658=10)),1,0)</f>
        <v>1</v>
      </c>
      <c r="AC1658" s="55" t="n">
        <f aca="false">IF(AND(E1658&gt;0,B1658=10),1,0)</f>
        <v>0</v>
      </c>
      <c r="AD1658" s="55" t="n">
        <f aca="false">IF(AND(C1657=C1658,AA1657=AA1658-1),AB1657,"")</f>
        <v>1</v>
      </c>
      <c r="AE1658" s="55" t="n">
        <f aca="false">IF(AND(C1657=C1658,AA1657=AA1658-1),AC1657,"")</f>
        <v>0</v>
      </c>
      <c r="AF1658" s="55" t="n">
        <f aca="false">IF(AA1658=1,"",IF(AND(AB1658=1,AD1658&lt;&gt;1),1,0))</f>
        <v>0</v>
      </c>
      <c r="AG1658" s="55" t="n">
        <f aca="false">IF(AA1658=1,"",IF(AND(AC1658=1,AE1658&lt;&gt;1),1,0))</f>
        <v>0</v>
      </c>
      <c r="AH1658" s="60" t="str">
        <f aca="false">IF(AND(E1658&gt;0,AA1658&lt;2,NOT(AND(C1659=C1658,AA1659=AA1658+1))),INDEX(DATAS,AA1658+1),"")</f>
        <v/>
      </c>
      <c r="AI1658" s="60" t="str">
        <f aca="false">IF(AND(AC1658=1,AA1658&lt;2),IF(AND(C1659=C1658,AA1659=AA1658+1),IF(AC1659=1,"",INDEX(DATAS,AA1658+1)),INDEX(DATAS,AA1658+1)),"")</f>
        <v/>
      </c>
    </row>
    <row r="1659" customFormat="false" ht="15" hidden="false" customHeight="false" outlineLevel="0" collapsed="false">
      <c r="A1659" s="60" t="n">
        <v>46309</v>
      </c>
      <c r="B1659" s="0" t="n">
        <v>2</v>
      </c>
      <c r="C1659" s="0" t="n">
        <v>4776</v>
      </c>
      <c r="D1659" s="0" t="n">
        <v>177</v>
      </c>
      <c r="E1659" s="0" t="n">
        <v>2</v>
      </c>
      <c r="F1659" s="55" t="s">
        <v>690</v>
      </c>
      <c r="G1659" s="0" t="n">
        <v>63.9</v>
      </c>
      <c r="H1659" s="0" t="n">
        <v>58</v>
      </c>
      <c r="I1659" s="55" t="s">
        <v>157</v>
      </c>
      <c r="J1659" s="0" t="n">
        <v>145</v>
      </c>
      <c r="K1659" s="0" t="n">
        <v>65</v>
      </c>
      <c r="L1659" s="0" t="n">
        <v>32</v>
      </c>
      <c r="M1659" s="0" t="n">
        <v>259.48</v>
      </c>
      <c r="N1659" s="0" t="n">
        <v>74.18</v>
      </c>
      <c r="O1659" s="0" t="n">
        <v>23.74</v>
      </c>
      <c r="P1659" s="0" t="n">
        <v>4.63</v>
      </c>
      <c r="Q1659" s="0" t="n">
        <v>3.77</v>
      </c>
      <c r="R1659" s="0" t="n">
        <v>5647</v>
      </c>
      <c r="S1659" s="0" t="n">
        <v>11479</v>
      </c>
      <c r="T1659" s="0" t="n">
        <v>64</v>
      </c>
      <c r="U1659" s="0" t="n">
        <v>1216</v>
      </c>
      <c r="V1659" s="0" t="n">
        <v>4</v>
      </c>
      <c r="W1659" s="60" t="n">
        <v>46278</v>
      </c>
      <c r="X1659" s="55" t="n">
        <f aca="false">IF(I1659="Male",0,1)</f>
        <v>1</v>
      </c>
      <c r="Y1659" s="55" t="n">
        <f aca="false">IF(OR(I1659="DNB",I1659="Dry DNB"),1,0)</f>
        <v>0</v>
      </c>
      <c r="Z1659" s="55" t="n">
        <f aca="false">IF(ISNUMBER(W1659),A1659-W1659,"")</f>
        <v>31</v>
      </c>
      <c r="AA1659" s="55" t="n">
        <f aca="false">MATCH(A1659,DATAS,0)</f>
        <v>1</v>
      </c>
      <c r="AB1659" s="55" t="n">
        <f aca="false">IF(AND(E1659&gt;0,OR(AND(B1659&gt;=1,B1659&lt;=6),B1659=10)),1,0)</f>
        <v>1</v>
      </c>
      <c r="AC1659" s="55" t="n">
        <f aca="false">IF(AND(E1659&gt;0,B1659=10),1,0)</f>
        <v>0</v>
      </c>
      <c r="AD1659" s="0" t="str">
        <f aca="false">IF(AND(C1658=C1659,AA1658=AA1659-1),AB1658,"")</f>
        <v/>
      </c>
      <c r="AE1659" s="0" t="str">
        <f aca="false">IF(AND(C1658=C1659,AA1658=AA1659-1),AC1658,"")</f>
        <v/>
      </c>
      <c r="AF1659" s="0" t="str">
        <f aca="false">IF(AA1659=1,"",IF(AND(AB1659=1,AD1659&lt;&gt;1),1,0))</f>
        <v/>
      </c>
      <c r="AG1659" s="0" t="str">
        <f aca="false">IF(AA1659=1,"",IF(AND(AC1659=1,AE1659&lt;&gt;1),1,0))</f>
        <v/>
      </c>
      <c r="AH1659" s="60" t="str">
        <f aca="false">IF(AND(E1659&gt;0,AA1659&lt;2,NOT(AND(C1660=C1659,AA1660=AA1659+1))),INDEX(DATAS,AA1659+1),"")</f>
        <v/>
      </c>
      <c r="AI1659" s="60" t="str">
        <f aca="false">IF(AND(AC1659=1,AA1659&lt;2),IF(AND(C1660=C1659,AA1660=AA1659+1),IF(AC1660=1,"",INDEX(DATAS,AA1659+1)),INDEX(DATAS,AA1659+1)),"")</f>
        <v/>
      </c>
    </row>
    <row r="1660" customFormat="false" ht="15" hidden="false" customHeight="false" outlineLevel="0" collapsed="false">
      <c r="A1660" s="60" t="n">
        <v>46310</v>
      </c>
      <c r="B1660" s="0" t="n">
        <v>2</v>
      </c>
      <c r="C1660" s="0" t="n">
        <v>4776</v>
      </c>
      <c r="D1660" s="0" t="n">
        <v>178</v>
      </c>
      <c r="E1660" s="0" t="n">
        <v>2</v>
      </c>
      <c r="F1660" s="55" t="s">
        <v>690</v>
      </c>
      <c r="G1660" s="0" t="n">
        <v>59.1</v>
      </c>
      <c r="H1660" s="0" t="n">
        <v>57</v>
      </c>
      <c r="I1660" s="55" t="s">
        <v>157</v>
      </c>
      <c r="J1660" s="0" t="n">
        <v>145</v>
      </c>
      <c r="K1660" s="0" t="n">
        <v>65</v>
      </c>
      <c r="L1660" s="0" t="n">
        <v>33</v>
      </c>
      <c r="M1660" s="0" t="n">
        <v>259.48</v>
      </c>
      <c r="N1660" s="0" t="n">
        <v>74.18</v>
      </c>
      <c r="O1660" s="0" t="n">
        <v>23.74</v>
      </c>
      <c r="P1660" s="0" t="n">
        <v>4.63</v>
      </c>
      <c r="Q1660" s="0" t="n">
        <v>3.77</v>
      </c>
      <c r="T1660" s="0" t="n">
        <v>64</v>
      </c>
      <c r="U1660" s="0" t="n">
        <v>1217</v>
      </c>
      <c r="V1660" s="0" t="n">
        <v>4</v>
      </c>
      <c r="W1660" s="60" t="n">
        <v>46278</v>
      </c>
      <c r="X1660" s="55" t="n">
        <f aca="false">IF(I1660="Male",0,1)</f>
        <v>1</v>
      </c>
      <c r="Y1660" s="55" t="n">
        <f aca="false">IF(OR(I1660="DNB",I1660="Dry DNB"),1,0)</f>
        <v>0</v>
      </c>
      <c r="Z1660" s="55" t="n">
        <f aca="false">IF(ISNUMBER(W1660),A1660-W1660,"")</f>
        <v>32</v>
      </c>
      <c r="AA1660" s="55" t="n">
        <f aca="false">MATCH(A1660,DATAS,0)</f>
        <v>2</v>
      </c>
      <c r="AB1660" s="55" t="n">
        <f aca="false">IF(AND(E1660&gt;0,OR(AND(B1660&gt;=1,B1660&lt;=6),B1660=10)),1,0)</f>
        <v>1</v>
      </c>
      <c r="AC1660" s="55" t="n">
        <f aca="false">IF(AND(E1660&gt;0,B1660=10),1,0)</f>
        <v>0</v>
      </c>
      <c r="AD1660" s="55" t="n">
        <f aca="false">IF(AND(C1659=C1660,AA1659=AA1660-1),AB1659,"")</f>
        <v>1</v>
      </c>
      <c r="AE1660" s="55" t="n">
        <f aca="false">IF(AND(C1659=C1660,AA1659=AA1660-1),AC1659,"")</f>
        <v>0</v>
      </c>
      <c r="AF1660" s="55" t="n">
        <f aca="false">IF(AA1660=1,"",IF(AND(AB1660=1,AD1660&lt;&gt;1),1,0))</f>
        <v>0</v>
      </c>
      <c r="AG1660" s="55" t="n">
        <f aca="false">IF(AA1660=1,"",IF(AND(AC1660=1,AE1660&lt;&gt;1),1,0))</f>
        <v>0</v>
      </c>
      <c r="AH1660" s="60" t="str">
        <f aca="false">IF(AND(E1660&gt;0,AA1660&lt;2,NOT(AND(C1661=C1660,AA1661=AA1660+1))),INDEX(DATAS,AA1660+1),"")</f>
        <v/>
      </c>
      <c r="AI1660" s="60" t="str">
        <f aca="false">IF(AND(AC1660=1,AA1660&lt;2),IF(AND(C1661=C1660,AA1661=AA1660+1),IF(AC1661=1,"",INDEX(DATAS,AA1660+1)),INDEX(DATAS,AA1660+1)),"")</f>
        <v/>
      </c>
    </row>
    <row r="1661" customFormat="false" ht="15" hidden="false" customHeight="false" outlineLevel="0" collapsed="false">
      <c r="A1661" s="60" t="n">
        <v>46309</v>
      </c>
      <c r="B1661" s="0" t="n">
        <v>2</v>
      </c>
      <c r="C1661" s="0" t="n">
        <v>4777</v>
      </c>
      <c r="D1661" s="0" t="n">
        <v>20</v>
      </c>
      <c r="E1661" s="0" t="n">
        <v>2</v>
      </c>
      <c r="F1661" s="55" t="s">
        <v>690</v>
      </c>
      <c r="G1661" s="0" t="n">
        <v>54.1</v>
      </c>
      <c r="H1661" s="0" t="n">
        <v>51</v>
      </c>
      <c r="I1661" s="55" t="s">
        <v>166</v>
      </c>
      <c r="J1661" s="0" t="n">
        <v>20</v>
      </c>
      <c r="M1661" s="0" t="n">
        <v>603.27</v>
      </c>
      <c r="N1661" s="0" t="n">
        <v>38.58</v>
      </c>
      <c r="O1661" s="0" t="n">
        <v>26.3</v>
      </c>
      <c r="R1661" s="0" t="n">
        <v>4271</v>
      </c>
      <c r="S1661" s="0" t="n">
        <v>8585</v>
      </c>
      <c r="U1661" s="0" t="n">
        <v>1216</v>
      </c>
      <c r="V1661" s="0" t="n">
        <v>0</v>
      </c>
      <c r="X1661" s="55" t="n">
        <f aca="false">IF(I1661="Male",0,1)</f>
        <v>1</v>
      </c>
      <c r="Y1661" s="55" t="n">
        <f aca="false">IF(OR(I1661="DNB",I1661="Dry DNB"),1,0)</f>
        <v>0</v>
      </c>
      <c r="Z1661" s="0" t="str">
        <f aca="false">IF(ISNUMBER(W1661),A1661-W1661,"")</f>
        <v/>
      </c>
      <c r="AA1661" s="55" t="n">
        <f aca="false">MATCH(A1661,DATAS,0)</f>
        <v>1</v>
      </c>
      <c r="AB1661" s="55" t="n">
        <f aca="false">IF(AND(E1661&gt;0,OR(AND(B1661&gt;=1,B1661&lt;=6),B1661=10)),1,0)</f>
        <v>1</v>
      </c>
      <c r="AC1661" s="55" t="n">
        <f aca="false">IF(AND(E1661&gt;0,B1661=10),1,0)</f>
        <v>0</v>
      </c>
      <c r="AD1661" s="0" t="str">
        <f aca="false">IF(AND(C1660=C1661,AA1660=AA1661-1),AB1660,"")</f>
        <v/>
      </c>
      <c r="AE1661" s="0" t="str">
        <f aca="false">IF(AND(C1660=C1661,AA1660=AA1661-1),AC1660,"")</f>
        <v/>
      </c>
      <c r="AF1661" s="0" t="str">
        <f aca="false">IF(AA1661=1,"",IF(AND(AB1661=1,AD1661&lt;&gt;1),1,0))</f>
        <v/>
      </c>
      <c r="AG1661" s="0" t="str">
        <f aca="false">IF(AA1661=1,"",IF(AND(AC1661=1,AE1661&lt;&gt;1),1,0))</f>
        <v/>
      </c>
      <c r="AH1661" s="60" t="str">
        <f aca="false">IF(AND(E1661&gt;0,AA1661&lt;2,NOT(AND(C1662=C1661,AA1662=AA1661+1))),INDEX(DATAS,AA1661+1),"")</f>
        <v/>
      </c>
      <c r="AI1661" s="60" t="str">
        <f aca="false">IF(AND(AC1661=1,AA1661&lt;2),IF(AND(C1662=C1661,AA1662=AA1661+1),IF(AC1662=1,"",INDEX(DATAS,AA1661+1)),INDEX(DATAS,AA1661+1)),"")</f>
        <v/>
      </c>
    </row>
    <row r="1662" customFormat="false" ht="15" hidden="false" customHeight="false" outlineLevel="0" collapsed="false">
      <c r="A1662" s="60" t="n">
        <v>46310</v>
      </c>
      <c r="B1662" s="0" t="n">
        <v>2</v>
      </c>
      <c r="C1662" s="0" t="n">
        <v>4777</v>
      </c>
      <c r="D1662" s="0" t="n">
        <v>21</v>
      </c>
      <c r="E1662" s="0" t="n">
        <v>2</v>
      </c>
      <c r="F1662" s="55" t="s">
        <v>690</v>
      </c>
      <c r="G1662" s="0" t="n">
        <v>56.1</v>
      </c>
      <c r="H1662" s="0" t="n">
        <v>53</v>
      </c>
      <c r="I1662" s="55" t="s">
        <v>166</v>
      </c>
      <c r="J1662" s="0" t="n">
        <v>21</v>
      </c>
      <c r="M1662" s="0" t="n">
        <v>603.27</v>
      </c>
      <c r="N1662" s="0" t="n">
        <v>38.58</v>
      </c>
      <c r="O1662" s="0" t="n">
        <v>26.3</v>
      </c>
      <c r="U1662" s="0" t="n">
        <v>1217</v>
      </c>
      <c r="V1662" s="0" t="n">
        <v>0</v>
      </c>
      <c r="X1662" s="55" t="n">
        <f aca="false">IF(I1662="Male",0,1)</f>
        <v>1</v>
      </c>
      <c r="Y1662" s="55" t="n">
        <f aca="false">IF(OR(I1662="DNB",I1662="Dry DNB"),1,0)</f>
        <v>0</v>
      </c>
      <c r="Z1662" s="0" t="str">
        <f aca="false">IF(ISNUMBER(W1662),A1662-W1662,"")</f>
        <v/>
      </c>
      <c r="AA1662" s="55" t="n">
        <f aca="false">MATCH(A1662,DATAS,0)</f>
        <v>2</v>
      </c>
      <c r="AB1662" s="55" t="n">
        <f aca="false">IF(AND(E1662&gt;0,OR(AND(B1662&gt;=1,B1662&lt;=6),B1662=10)),1,0)</f>
        <v>1</v>
      </c>
      <c r="AC1662" s="55" t="n">
        <f aca="false">IF(AND(E1662&gt;0,B1662=10),1,0)</f>
        <v>0</v>
      </c>
      <c r="AD1662" s="55" t="n">
        <f aca="false">IF(AND(C1661=C1662,AA1661=AA1662-1),AB1661,"")</f>
        <v>1</v>
      </c>
      <c r="AE1662" s="55" t="n">
        <f aca="false">IF(AND(C1661=C1662,AA1661=AA1662-1),AC1661,"")</f>
        <v>0</v>
      </c>
      <c r="AF1662" s="55" t="n">
        <f aca="false">IF(AA1662=1,"",IF(AND(AB1662=1,AD1662&lt;&gt;1),1,0))</f>
        <v>0</v>
      </c>
      <c r="AG1662" s="55" t="n">
        <f aca="false">IF(AA1662=1,"",IF(AND(AC1662=1,AE1662&lt;&gt;1),1,0))</f>
        <v>0</v>
      </c>
      <c r="AH1662" s="60" t="str">
        <f aca="false">IF(AND(E1662&gt;0,AA1662&lt;2,NOT(AND(C1663=C1662,AA1663=AA1662+1))),INDEX(DATAS,AA1662+1),"")</f>
        <v/>
      </c>
      <c r="AI1662" s="60" t="str">
        <f aca="false">IF(AND(AC1662=1,AA1662&lt;2),IF(AND(C1663=C1662,AA1663=AA1662+1),IF(AC1663=1,"",INDEX(DATAS,AA1662+1)),INDEX(DATAS,AA1662+1)),"")</f>
        <v/>
      </c>
    </row>
    <row r="1663" customFormat="false" ht="15" hidden="false" customHeight="false" outlineLevel="0" collapsed="false">
      <c r="A1663" s="60" t="n">
        <v>46309</v>
      </c>
      <c r="B1663" s="0" t="n">
        <v>6</v>
      </c>
      <c r="C1663" s="0" t="n">
        <v>4778</v>
      </c>
      <c r="D1663" s="0" t="n">
        <v>575</v>
      </c>
      <c r="E1663" s="0" t="n">
        <v>1</v>
      </c>
      <c r="F1663" s="55" t="s">
        <v>690</v>
      </c>
      <c r="G1663" s="0" t="n">
        <v>29.9</v>
      </c>
      <c r="H1663" s="0" t="n">
        <v>25</v>
      </c>
      <c r="I1663" s="55" t="s">
        <v>157</v>
      </c>
      <c r="J1663" s="0" t="n">
        <v>425</v>
      </c>
      <c r="K1663" s="0" t="n">
        <v>65</v>
      </c>
      <c r="L1663" s="0" t="n">
        <v>150</v>
      </c>
      <c r="M1663" s="0" t="n">
        <v>314.49</v>
      </c>
      <c r="N1663" s="0" t="n">
        <v>77.4</v>
      </c>
      <c r="O1663" s="0" t="n">
        <v>19.55</v>
      </c>
      <c r="P1663" s="0" t="n">
        <v>5.31</v>
      </c>
      <c r="Q1663" s="0" t="n">
        <v>3.99</v>
      </c>
      <c r="R1663" s="0" t="n">
        <v>3384</v>
      </c>
      <c r="S1663" s="0" t="n">
        <v>7730</v>
      </c>
      <c r="T1663" s="0" t="n">
        <v>38.3</v>
      </c>
      <c r="U1663" s="0" t="n">
        <v>1216</v>
      </c>
      <c r="V1663" s="0" t="n">
        <v>7</v>
      </c>
      <c r="W1663" s="60" t="n">
        <v>46160</v>
      </c>
      <c r="X1663" s="55" t="n">
        <f aca="false">IF(I1663="Male",0,1)</f>
        <v>1</v>
      </c>
      <c r="Y1663" s="55" t="n">
        <f aca="false">IF(OR(I1663="DNB",I1663="Dry DNB"),1,0)</f>
        <v>0</v>
      </c>
      <c r="Z1663" s="55" t="n">
        <f aca="false">IF(ISNUMBER(W1663),A1663-W1663,"")</f>
        <v>149</v>
      </c>
      <c r="AA1663" s="55" t="n">
        <f aca="false">MATCH(A1663,DATAS,0)</f>
        <v>1</v>
      </c>
      <c r="AB1663" s="55" t="n">
        <f aca="false">IF(AND(E1663&gt;0,OR(AND(B1663&gt;=1,B1663&lt;=6),B1663=10)),1,0)</f>
        <v>1</v>
      </c>
      <c r="AC1663" s="55" t="n">
        <f aca="false">IF(AND(E1663&gt;0,B1663=10),1,0)</f>
        <v>0</v>
      </c>
      <c r="AD1663" s="0" t="str">
        <f aca="false">IF(AND(C1662=C1663,AA1662=AA1663-1),AB1662,"")</f>
        <v/>
      </c>
      <c r="AE1663" s="0" t="str">
        <f aca="false">IF(AND(C1662=C1663,AA1662=AA1663-1),AC1662,"")</f>
        <v/>
      </c>
      <c r="AF1663" s="0" t="str">
        <f aca="false">IF(AA1663=1,"",IF(AND(AB1663=1,AD1663&lt;&gt;1),1,0))</f>
        <v/>
      </c>
      <c r="AG1663" s="0" t="str">
        <f aca="false">IF(AA1663=1,"",IF(AND(AC1663=1,AE1663&lt;&gt;1),1,0))</f>
        <v/>
      </c>
      <c r="AH1663" s="60" t="str">
        <f aca="false">IF(AND(E1663&gt;0,AA1663&lt;2,NOT(AND(C1664=C1663,AA1664=AA1663+1))),INDEX(DATAS,AA1663+1),"")</f>
        <v/>
      </c>
      <c r="AI1663" s="60" t="str">
        <f aca="false">IF(AND(AC1663=1,AA1663&lt;2),IF(AND(C1664=C1663,AA1664=AA1663+1),IF(AC1664=1,"",INDEX(DATAS,AA1663+1)),INDEX(DATAS,AA1663+1)),"")</f>
        <v/>
      </c>
    </row>
    <row r="1664" customFormat="false" ht="15" hidden="false" customHeight="false" outlineLevel="0" collapsed="false">
      <c r="A1664" s="60" t="n">
        <v>46310</v>
      </c>
      <c r="B1664" s="0" t="n">
        <v>6</v>
      </c>
      <c r="C1664" s="0" t="n">
        <v>4778</v>
      </c>
      <c r="D1664" s="0" t="n">
        <v>576</v>
      </c>
      <c r="E1664" s="0" t="n">
        <v>1</v>
      </c>
      <c r="F1664" s="55" t="s">
        <v>690</v>
      </c>
      <c r="G1664" s="0" t="n">
        <v>28.9</v>
      </c>
      <c r="H1664" s="0" t="n">
        <v>26</v>
      </c>
      <c r="I1664" s="55" t="s">
        <v>157</v>
      </c>
      <c r="J1664" s="0" t="n">
        <v>425</v>
      </c>
      <c r="K1664" s="0" t="n">
        <v>65</v>
      </c>
      <c r="L1664" s="0" t="n">
        <v>151</v>
      </c>
      <c r="M1664" s="0" t="n">
        <v>314.49</v>
      </c>
      <c r="N1664" s="0" t="n">
        <v>77.4</v>
      </c>
      <c r="O1664" s="0" t="n">
        <v>19.55</v>
      </c>
      <c r="P1664" s="0" t="n">
        <v>5.31</v>
      </c>
      <c r="Q1664" s="0" t="n">
        <v>3.99</v>
      </c>
      <c r="T1664" s="0" t="n">
        <v>38.3</v>
      </c>
      <c r="U1664" s="0" t="n">
        <v>1217</v>
      </c>
      <c r="V1664" s="0" t="n">
        <v>7</v>
      </c>
      <c r="W1664" s="60" t="n">
        <v>46160</v>
      </c>
      <c r="X1664" s="55" t="n">
        <f aca="false">IF(I1664="Male",0,1)</f>
        <v>1</v>
      </c>
      <c r="Y1664" s="55" t="n">
        <f aca="false">IF(OR(I1664="DNB",I1664="Dry DNB"),1,0)</f>
        <v>0</v>
      </c>
      <c r="Z1664" s="55" t="n">
        <f aca="false">IF(ISNUMBER(W1664),A1664-W1664,"")</f>
        <v>150</v>
      </c>
      <c r="AA1664" s="55" t="n">
        <f aca="false">MATCH(A1664,DATAS,0)</f>
        <v>2</v>
      </c>
      <c r="AB1664" s="55" t="n">
        <f aca="false">IF(AND(E1664&gt;0,OR(AND(B1664&gt;=1,B1664&lt;=6),B1664=10)),1,0)</f>
        <v>1</v>
      </c>
      <c r="AC1664" s="55" t="n">
        <f aca="false">IF(AND(E1664&gt;0,B1664=10),1,0)</f>
        <v>0</v>
      </c>
      <c r="AD1664" s="55" t="n">
        <f aca="false">IF(AND(C1663=C1664,AA1663=AA1664-1),AB1663,"")</f>
        <v>1</v>
      </c>
      <c r="AE1664" s="55" t="n">
        <f aca="false">IF(AND(C1663=C1664,AA1663=AA1664-1),AC1663,"")</f>
        <v>0</v>
      </c>
      <c r="AF1664" s="55" t="n">
        <f aca="false">IF(AA1664=1,"",IF(AND(AB1664=1,AD1664&lt;&gt;1),1,0))</f>
        <v>0</v>
      </c>
      <c r="AG1664" s="55" t="n">
        <f aca="false">IF(AA1664=1,"",IF(AND(AC1664=1,AE1664&lt;&gt;1),1,0))</f>
        <v>0</v>
      </c>
      <c r="AH1664" s="60" t="str">
        <f aca="false">IF(AND(E1664&gt;0,AA1664&lt;2,NOT(AND(C1665=C1664,AA1665=AA1664+1))),INDEX(DATAS,AA1664+1),"")</f>
        <v/>
      </c>
      <c r="AI1664" s="60" t="str">
        <f aca="false">IF(AND(AC1664=1,AA1664&lt;2),IF(AND(C1665=C1664,AA1665=AA1664+1),IF(AC1665=1,"",INDEX(DATAS,AA1664+1)),INDEX(DATAS,AA1664+1)),"")</f>
        <v/>
      </c>
    </row>
    <row r="1665" customFormat="false" ht="15" hidden="false" customHeight="false" outlineLevel="0" collapsed="false">
      <c r="A1665" s="60" t="n">
        <v>46309</v>
      </c>
      <c r="B1665" s="0" t="n">
        <v>5</v>
      </c>
      <c r="C1665" s="0" t="n">
        <v>4779</v>
      </c>
      <c r="D1665" s="0" t="n">
        <v>211</v>
      </c>
      <c r="E1665" s="0" t="n">
        <v>2</v>
      </c>
      <c r="F1665" s="55" t="s">
        <v>687</v>
      </c>
      <c r="G1665" s="0" t="n">
        <v>42.9</v>
      </c>
      <c r="H1665" s="0" t="n">
        <v>40</v>
      </c>
      <c r="I1665" s="55" t="s">
        <v>157</v>
      </c>
      <c r="J1665" s="0" t="n">
        <v>64</v>
      </c>
      <c r="K1665" s="0" t="n">
        <v>64</v>
      </c>
      <c r="L1665" s="0" t="n">
        <v>147</v>
      </c>
      <c r="M1665" s="0" t="n">
        <v>1101.33</v>
      </c>
      <c r="N1665" s="0" t="n">
        <v>51.98</v>
      </c>
      <c r="O1665" s="0" t="n">
        <v>32.48</v>
      </c>
      <c r="P1665" s="0" t="n">
        <v>4.36</v>
      </c>
      <c r="Q1665" s="0" t="n">
        <v>4.03</v>
      </c>
      <c r="R1665" s="0" t="n">
        <v>4240</v>
      </c>
      <c r="S1665" s="0" t="n">
        <v>9043</v>
      </c>
      <c r="T1665" s="0" t="n">
        <v>48.35</v>
      </c>
      <c r="U1665" s="0" t="n">
        <v>1215</v>
      </c>
      <c r="V1665" s="0" t="n">
        <v>1</v>
      </c>
      <c r="W1665" s="60" t="n">
        <v>46163</v>
      </c>
      <c r="X1665" s="55" t="n">
        <f aca="false">IF(I1665="Male",0,1)</f>
        <v>1</v>
      </c>
      <c r="Y1665" s="55" t="n">
        <f aca="false">IF(OR(I1665="DNB",I1665="Dry DNB"),1,0)</f>
        <v>0</v>
      </c>
      <c r="Z1665" s="55" t="n">
        <f aca="false">IF(ISNUMBER(W1665),A1665-W1665,"")</f>
        <v>146</v>
      </c>
      <c r="AA1665" s="55" t="n">
        <f aca="false">MATCH(A1665,DATAS,0)</f>
        <v>1</v>
      </c>
      <c r="AB1665" s="55" t="n">
        <f aca="false">IF(AND(E1665&gt;0,OR(AND(B1665&gt;=1,B1665&lt;=6),B1665=10)),1,0)</f>
        <v>1</v>
      </c>
      <c r="AC1665" s="55" t="n">
        <f aca="false">IF(AND(E1665&gt;0,B1665=10),1,0)</f>
        <v>0</v>
      </c>
      <c r="AD1665" s="0" t="str">
        <f aca="false">IF(AND(C1664=C1665,AA1664=AA1665-1),AB1664,"")</f>
        <v/>
      </c>
      <c r="AE1665" s="0" t="str">
        <f aca="false">IF(AND(C1664=C1665,AA1664=AA1665-1),AC1664,"")</f>
        <v/>
      </c>
      <c r="AF1665" s="0" t="str">
        <f aca="false">IF(AA1665=1,"",IF(AND(AB1665=1,AD1665&lt;&gt;1),1,0))</f>
        <v/>
      </c>
      <c r="AG1665" s="0" t="str">
        <f aca="false">IF(AA1665=1,"",IF(AND(AC1665=1,AE1665&lt;&gt;1),1,0))</f>
        <v/>
      </c>
      <c r="AH1665" s="60" t="str">
        <f aca="false">IF(AND(E1665&gt;0,AA1665&lt;2,NOT(AND(C1666=C1665,AA1666=AA1665+1))),INDEX(DATAS,AA1665+1),"")</f>
        <v/>
      </c>
      <c r="AI1665" s="60" t="str">
        <f aca="false">IF(AND(AC1665=1,AA1665&lt;2),IF(AND(C1666=C1665,AA1666=AA1665+1),IF(AC1666=1,"",INDEX(DATAS,AA1665+1)),INDEX(DATAS,AA1665+1)),"")</f>
        <v/>
      </c>
    </row>
    <row r="1666" customFormat="false" ht="15" hidden="false" customHeight="false" outlineLevel="0" collapsed="false">
      <c r="A1666" s="60" t="n">
        <v>46310</v>
      </c>
      <c r="B1666" s="0" t="n">
        <v>5</v>
      </c>
      <c r="C1666" s="0" t="n">
        <v>4779</v>
      </c>
      <c r="D1666" s="0" t="n">
        <v>212</v>
      </c>
      <c r="E1666" s="0" t="n">
        <v>2</v>
      </c>
      <c r="F1666" s="55" t="s">
        <v>687</v>
      </c>
      <c r="G1666" s="0" t="n">
        <v>42.7</v>
      </c>
      <c r="H1666" s="0" t="n">
        <v>40</v>
      </c>
      <c r="I1666" s="55" t="s">
        <v>157</v>
      </c>
      <c r="J1666" s="0" t="n">
        <v>64</v>
      </c>
      <c r="K1666" s="0" t="n">
        <v>64</v>
      </c>
      <c r="L1666" s="0" t="n">
        <v>148</v>
      </c>
      <c r="M1666" s="0" t="n">
        <v>1101.33</v>
      </c>
      <c r="N1666" s="0" t="n">
        <v>51.98</v>
      </c>
      <c r="O1666" s="0" t="n">
        <v>32.48</v>
      </c>
      <c r="P1666" s="0" t="n">
        <v>4.36</v>
      </c>
      <c r="Q1666" s="0" t="n">
        <v>4.03</v>
      </c>
      <c r="T1666" s="0" t="n">
        <v>48.35</v>
      </c>
      <c r="U1666" s="0" t="n">
        <v>1216</v>
      </c>
      <c r="V1666" s="0" t="n">
        <v>1</v>
      </c>
      <c r="W1666" s="60" t="n">
        <v>46163</v>
      </c>
      <c r="X1666" s="55" t="n">
        <f aca="false">IF(I1666="Male",0,1)</f>
        <v>1</v>
      </c>
      <c r="Y1666" s="55" t="n">
        <f aca="false">IF(OR(I1666="DNB",I1666="Dry DNB"),1,0)</f>
        <v>0</v>
      </c>
      <c r="Z1666" s="55" t="n">
        <f aca="false">IF(ISNUMBER(W1666),A1666-W1666,"")</f>
        <v>147</v>
      </c>
      <c r="AA1666" s="55" t="n">
        <f aca="false">MATCH(A1666,DATAS,0)</f>
        <v>2</v>
      </c>
      <c r="AB1666" s="55" t="n">
        <f aca="false">IF(AND(E1666&gt;0,OR(AND(B1666&gt;=1,B1666&lt;=6),B1666=10)),1,0)</f>
        <v>1</v>
      </c>
      <c r="AC1666" s="55" t="n">
        <f aca="false">IF(AND(E1666&gt;0,B1666=10),1,0)</f>
        <v>0</v>
      </c>
      <c r="AD1666" s="55" t="n">
        <f aca="false">IF(AND(C1665=C1666,AA1665=AA1666-1),AB1665,"")</f>
        <v>1</v>
      </c>
      <c r="AE1666" s="55" t="n">
        <f aca="false">IF(AND(C1665=C1666,AA1665=AA1666-1),AC1665,"")</f>
        <v>0</v>
      </c>
      <c r="AF1666" s="55" t="n">
        <f aca="false">IF(AA1666=1,"",IF(AND(AB1666=1,AD1666&lt;&gt;1),1,0))</f>
        <v>0</v>
      </c>
      <c r="AG1666" s="55" t="n">
        <f aca="false">IF(AA1666=1,"",IF(AND(AC1666=1,AE1666&lt;&gt;1),1,0))</f>
        <v>0</v>
      </c>
      <c r="AH1666" s="60" t="str">
        <f aca="false">IF(AND(E1666&gt;0,AA1666&lt;2,NOT(AND(C1667=C1666,AA1667=AA1666+1))),INDEX(DATAS,AA1666+1),"")</f>
        <v/>
      </c>
      <c r="AI1666" s="60" t="str">
        <f aca="false">IF(AND(AC1666=1,AA1666&lt;2),IF(AND(C1667=C1666,AA1667=AA1666+1),IF(AC1667=1,"",INDEX(DATAS,AA1666+1)),INDEX(DATAS,AA1666+1)),"")</f>
        <v/>
      </c>
    </row>
    <row r="1667" customFormat="false" ht="15" hidden="false" customHeight="false" outlineLevel="0" collapsed="false">
      <c r="A1667" s="60" t="n">
        <v>46309</v>
      </c>
      <c r="B1667" s="0" t="n">
        <v>6</v>
      </c>
      <c r="C1667" s="0" t="n">
        <v>4780</v>
      </c>
      <c r="D1667" s="0" t="n">
        <v>155</v>
      </c>
      <c r="E1667" s="0" t="n">
        <v>2</v>
      </c>
      <c r="F1667" s="55" t="s">
        <v>687</v>
      </c>
      <c r="G1667" s="0" t="n">
        <v>28.6</v>
      </c>
      <c r="H1667" s="0" t="n">
        <v>27</v>
      </c>
      <c r="I1667" s="55" t="s">
        <v>157</v>
      </c>
      <c r="J1667" s="0" t="n">
        <v>120</v>
      </c>
      <c r="K1667" s="0" t="n">
        <v>61</v>
      </c>
      <c r="L1667" s="0" t="n">
        <v>35</v>
      </c>
      <c r="M1667" s="0" t="n">
        <v>-87.04</v>
      </c>
      <c r="N1667" s="0" t="n">
        <v>66.25</v>
      </c>
      <c r="O1667" s="0" t="n">
        <v>27.4</v>
      </c>
      <c r="P1667" s="0" t="n">
        <v>5.26</v>
      </c>
      <c r="Q1667" s="0" t="n">
        <v>3.62</v>
      </c>
      <c r="R1667" s="0" t="n">
        <v>3767</v>
      </c>
      <c r="S1667" s="0" t="n">
        <v>6911</v>
      </c>
      <c r="T1667" s="0" t="n">
        <v>40</v>
      </c>
      <c r="U1667" s="0" t="n">
        <v>1215</v>
      </c>
      <c r="V1667" s="0" t="n">
        <v>3</v>
      </c>
      <c r="W1667" s="60" t="n">
        <v>46275</v>
      </c>
      <c r="X1667" s="55" t="n">
        <f aca="false">IF(I1667="Male",0,1)</f>
        <v>1</v>
      </c>
      <c r="Y1667" s="55" t="n">
        <f aca="false">IF(OR(I1667="DNB",I1667="Dry DNB"),1,0)</f>
        <v>0</v>
      </c>
      <c r="Z1667" s="55" t="n">
        <f aca="false">IF(ISNUMBER(W1667),A1667-W1667,"")</f>
        <v>34</v>
      </c>
      <c r="AA1667" s="55" t="n">
        <f aca="false">MATCH(A1667,DATAS,0)</f>
        <v>1</v>
      </c>
      <c r="AB1667" s="55" t="n">
        <f aca="false">IF(AND(E1667&gt;0,OR(AND(B1667&gt;=1,B1667&lt;=6),B1667=10)),1,0)</f>
        <v>1</v>
      </c>
      <c r="AC1667" s="55" t="n">
        <f aca="false">IF(AND(E1667&gt;0,B1667=10),1,0)</f>
        <v>0</v>
      </c>
      <c r="AD1667" s="0" t="str">
        <f aca="false">IF(AND(C1666=C1667,AA1666=AA1667-1),AB1666,"")</f>
        <v/>
      </c>
      <c r="AE1667" s="0" t="str">
        <f aca="false">IF(AND(C1666=C1667,AA1666=AA1667-1),AC1666,"")</f>
        <v/>
      </c>
      <c r="AF1667" s="0" t="str">
        <f aca="false">IF(AA1667=1,"",IF(AND(AB1667=1,AD1667&lt;&gt;1),1,0))</f>
        <v/>
      </c>
      <c r="AG1667" s="0" t="str">
        <f aca="false">IF(AA1667=1,"",IF(AND(AC1667=1,AE1667&lt;&gt;1),1,0))</f>
        <v/>
      </c>
      <c r="AH1667" s="60" t="str">
        <f aca="false">IF(AND(E1667&gt;0,AA1667&lt;2,NOT(AND(C1668=C1667,AA1668=AA1667+1))),INDEX(DATAS,AA1667+1),"")</f>
        <v/>
      </c>
      <c r="AI1667" s="60" t="str">
        <f aca="false">IF(AND(AC1667=1,AA1667&lt;2),IF(AND(C1668=C1667,AA1668=AA1667+1),IF(AC1668=1,"",INDEX(DATAS,AA1667+1)),INDEX(DATAS,AA1667+1)),"")</f>
        <v/>
      </c>
    </row>
    <row r="1668" customFormat="false" ht="15" hidden="false" customHeight="false" outlineLevel="0" collapsed="false">
      <c r="A1668" s="60" t="n">
        <v>46310</v>
      </c>
      <c r="B1668" s="0" t="n">
        <v>6</v>
      </c>
      <c r="C1668" s="0" t="n">
        <v>4780</v>
      </c>
      <c r="D1668" s="0" t="n">
        <v>156</v>
      </c>
      <c r="E1668" s="0" t="n">
        <v>2</v>
      </c>
      <c r="F1668" s="55" t="s">
        <v>687</v>
      </c>
      <c r="G1668" s="0" t="n">
        <v>25.4</v>
      </c>
      <c r="H1668" s="0" t="n">
        <v>27</v>
      </c>
      <c r="I1668" s="55" t="s">
        <v>157</v>
      </c>
      <c r="J1668" s="0" t="n">
        <v>120</v>
      </c>
      <c r="K1668" s="0" t="n">
        <v>61</v>
      </c>
      <c r="L1668" s="0" t="n">
        <v>36</v>
      </c>
      <c r="M1668" s="0" t="n">
        <v>-87.04</v>
      </c>
      <c r="N1668" s="0" t="n">
        <v>66.25</v>
      </c>
      <c r="O1668" s="0" t="n">
        <v>27.4</v>
      </c>
      <c r="P1668" s="0" t="n">
        <v>5.26</v>
      </c>
      <c r="Q1668" s="0" t="n">
        <v>3.62</v>
      </c>
      <c r="T1668" s="0" t="n">
        <v>40</v>
      </c>
      <c r="U1668" s="0" t="n">
        <v>1216</v>
      </c>
      <c r="V1668" s="0" t="n">
        <v>3</v>
      </c>
      <c r="W1668" s="60" t="n">
        <v>46275</v>
      </c>
      <c r="X1668" s="55" t="n">
        <f aca="false">IF(I1668="Male",0,1)</f>
        <v>1</v>
      </c>
      <c r="Y1668" s="55" t="n">
        <f aca="false">IF(OR(I1668="DNB",I1668="Dry DNB"),1,0)</f>
        <v>0</v>
      </c>
      <c r="Z1668" s="55" t="n">
        <f aca="false">IF(ISNUMBER(W1668),A1668-W1668,"")</f>
        <v>35</v>
      </c>
      <c r="AA1668" s="55" t="n">
        <f aca="false">MATCH(A1668,DATAS,0)</f>
        <v>2</v>
      </c>
      <c r="AB1668" s="55" t="n">
        <f aca="false">IF(AND(E1668&gt;0,OR(AND(B1668&gt;=1,B1668&lt;=6),B1668=10)),1,0)</f>
        <v>1</v>
      </c>
      <c r="AC1668" s="55" t="n">
        <f aca="false">IF(AND(E1668&gt;0,B1668=10),1,0)</f>
        <v>0</v>
      </c>
      <c r="AD1668" s="55" t="n">
        <f aca="false">IF(AND(C1667=C1668,AA1667=AA1668-1),AB1667,"")</f>
        <v>1</v>
      </c>
      <c r="AE1668" s="55" t="n">
        <f aca="false">IF(AND(C1667=C1668,AA1667=AA1668-1),AC1667,"")</f>
        <v>0</v>
      </c>
      <c r="AF1668" s="55" t="n">
        <f aca="false">IF(AA1668=1,"",IF(AND(AB1668=1,AD1668&lt;&gt;1),1,0))</f>
        <v>0</v>
      </c>
      <c r="AG1668" s="55" t="n">
        <f aca="false">IF(AA1668=1,"",IF(AND(AC1668=1,AE1668&lt;&gt;1),1,0))</f>
        <v>0</v>
      </c>
      <c r="AH1668" s="60" t="str">
        <f aca="false">IF(AND(E1668&gt;0,AA1668&lt;2,NOT(AND(C1669=C1668,AA1669=AA1668+1))),INDEX(DATAS,AA1668+1),"")</f>
        <v/>
      </c>
      <c r="AI1668" s="60" t="str">
        <f aca="false">IF(AND(AC1668=1,AA1668&lt;2),IF(AND(C1669=C1668,AA1669=AA1668+1),IF(AC1669=1,"",INDEX(DATAS,AA1668+1)),INDEX(DATAS,AA1668+1)),"")</f>
        <v/>
      </c>
    </row>
    <row r="1669" customFormat="false" ht="15" hidden="false" customHeight="false" outlineLevel="0" collapsed="false">
      <c r="A1669" s="60" t="n">
        <v>46309</v>
      </c>
      <c r="B1669" s="0" t="n">
        <v>5</v>
      </c>
      <c r="C1669" s="0" t="n">
        <v>4782</v>
      </c>
      <c r="D1669" s="0" t="n">
        <v>257</v>
      </c>
      <c r="E1669" s="0" t="n">
        <v>2</v>
      </c>
      <c r="F1669" s="55" t="s">
        <v>691</v>
      </c>
      <c r="G1669" s="0" t="n">
        <v>32.1</v>
      </c>
      <c r="H1669" s="0" t="n">
        <v>31</v>
      </c>
      <c r="I1669" s="55" t="s">
        <v>177</v>
      </c>
      <c r="J1669" s="0" t="n">
        <v>257</v>
      </c>
      <c r="K1669" s="0" t="n">
        <v>68</v>
      </c>
      <c r="M1669" s="0" t="n">
        <v>600.32</v>
      </c>
      <c r="N1669" s="0" t="n">
        <v>56.87</v>
      </c>
      <c r="O1669" s="0" t="n">
        <v>28.03</v>
      </c>
      <c r="P1669" s="0" t="n">
        <v>3.74</v>
      </c>
      <c r="Q1669" s="0" t="n">
        <v>4.09</v>
      </c>
      <c r="R1669" s="0" t="n">
        <v>5337</v>
      </c>
      <c r="S1669" s="0" t="n">
        <v>10126</v>
      </c>
      <c r="T1669" s="0" t="n">
        <v>54.7</v>
      </c>
      <c r="U1669" s="0" t="n">
        <v>1213</v>
      </c>
      <c r="V1669" s="0" t="n">
        <v>5</v>
      </c>
      <c r="W1669" s="60" t="n">
        <v>46254</v>
      </c>
      <c r="X1669" s="55" t="n">
        <f aca="false">IF(I1669="Male",0,1)</f>
        <v>1</v>
      </c>
      <c r="Y1669" s="55" t="n">
        <f aca="false">IF(OR(I1669="DNB",I1669="Dry DNB"),1,0)</f>
        <v>0</v>
      </c>
      <c r="Z1669" s="55" t="n">
        <f aca="false">IF(ISNUMBER(W1669),A1669-W1669,"")</f>
        <v>55</v>
      </c>
      <c r="AA1669" s="55" t="n">
        <f aca="false">MATCH(A1669,DATAS,0)</f>
        <v>1</v>
      </c>
      <c r="AB1669" s="55" t="n">
        <f aca="false">IF(AND(E1669&gt;0,OR(AND(B1669&gt;=1,B1669&lt;=6),B1669=10)),1,0)</f>
        <v>1</v>
      </c>
      <c r="AC1669" s="55" t="n">
        <f aca="false">IF(AND(E1669&gt;0,B1669=10),1,0)</f>
        <v>0</v>
      </c>
      <c r="AD1669" s="0" t="str">
        <f aca="false">IF(AND(C1668=C1669,AA1668=AA1669-1),AB1668,"")</f>
        <v/>
      </c>
      <c r="AE1669" s="0" t="str">
        <f aca="false">IF(AND(C1668=C1669,AA1668=AA1669-1),AC1668,"")</f>
        <v/>
      </c>
      <c r="AF1669" s="0" t="str">
        <f aca="false">IF(AA1669=1,"",IF(AND(AB1669=1,AD1669&lt;&gt;1),1,0))</f>
        <v/>
      </c>
      <c r="AG1669" s="0" t="str">
        <f aca="false">IF(AA1669=1,"",IF(AND(AC1669=1,AE1669&lt;&gt;1),1,0))</f>
        <v/>
      </c>
      <c r="AH1669" s="60" t="str">
        <f aca="false">IF(AND(E1669&gt;0,AA1669&lt;2,NOT(AND(C1670=C1669,AA1670=AA1669+1))),INDEX(DATAS,AA1669+1),"")</f>
        <v/>
      </c>
      <c r="AI1669" s="60" t="str">
        <f aca="false">IF(AND(AC1669=1,AA1669&lt;2),IF(AND(C1670=C1669,AA1670=AA1669+1),IF(AC1670=1,"",INDEX(DATAS,AA1669+1)),INDEX(DATAS,AA1669+1)),"")</f>
        <v/>
      </c>
    </row>
    <row r="1670" customFormat="false" ht="15" hidden="false" customHeight="false" outlineLevel="0" collapsed="false">
      <c r="A1670" s="60" t="n">
        <v>46310</v>
      </c>
      <c r="B1670" s="0" t="n">
        <v>5</v>
      </c>
      <c r="C1670" s="0" t="n">
        <v>4782</v>
      </c>
      <c r="D1670" s="0" t="n">
        <v>258</v>
      </c>
      <c r="E1670" s="0" t="n">
        <v>2</v>
      </c>
      <c r="F1670" s="55" t="s">
        <v>691</v>
      </c>
      <c r="G1670" s="0" t="n">
        <v>35.6</v>
      </c>
      <c r="H1670" s="0" t="n">
        <v>33</v>
      </c>
      <c r="I1670" s="55" t="s">
        <v>187</v>
      </c>
      <c r="J1670" s="0" t="n">
        <v>258</v>
      </c>
      <c r="K1670" s="0" t="n">
        <v>68</v>
      </c>
      <c r="M1670" s="0" t="n">
        <v>600.32</v>
      </c>
      <c r="N1670" s="0" t="n">
        <v>56.87</v>
      </c>
      <c r="O1670" s="0" t="n">
        <v>28.03</v>
      </c>
      <c r="P1670" s="0" t="n">
        <v>3.74</v>
      </c>
      <c r="Q1670" s="0" t="n">
        <v>4.09</v>
      </c>
      <c r="T1670" s="0" t="n">
        <v>54.7</v>
      </c>
      <c r="U1670" s="0" t="n">
        <v>1214</v>
      </c>
      <c r="V1670" s="0" t="n">
        <v>6</v>
      </c>
      <c r="W1670" s="60" t="n">
        <v>46310</v>
      </c>
      <c r="X1670" s="55" t="n">
        <f aca="false">IF(I1670="Male",0,1)</f>
        <v>1</v>
      </c>
      <c r="Y1670" s="55" t="n">
        <f aca="false">IF(OR(I1670="DNB",I1670="Dry DNB"),1,0)</f>
        <v>0</v>
      </c>
      <c r="Z1670" s="55" t="n">
        <f aca="false">IF(ISNUMBER(W1670),A1670-W1670,"")</f>
        <v>0</v>
      </c>
      <c r="AA1670" s="55" t="n">
        <f aca="false">MATCH(A1670,DATAS,0)</f>
        <v>2</v>
      </c>
      <c r="AB1670" s="55" t="n">
        <f aca="false">IF(AND(E1670&gt;0,OR(AND(B1670&gt;=1,B1670&lt;=6),B1670=10)),1,0)</f>
        <v>1</v>
      </c>
      <c r="AC1670" s="55" t="n">
        <f aca="false">IF(AND(E1670&gt;0,B1670=10),1,0)</f>
        <v>0</v>
      </c>
      <c r="AD1670" s="55" t="n">
        <f aca="false">IF(AND(C1669=C1670,AA1669=AA1670-1),AB1669,"")</f>
        <v>1</v>
      </c>
      <c r="AE1670" s="55" t="n">
        <f aca="false">IF(AND(C1669=C1670,AA1669=AA1670-1),AC1669,"")</f>
        <v>0</v>
      </c>
      <c r="AF1670" s="55" t="n">
        <f aca="false">IF(AA1670=1,"",IF(AND(AB1670=1,AD1670&lt;&gt;1),1,0))</f>
        <v>0</v>
      </c>
      <c r="AG1670" s="55" t="n">
        <f aca="false">IF(AA1670=1,"",IF(AND(AC1670=1,AE1670&lt;&gt;1),1,0))</f>
        <v>0</v>
      </c>
      <c r="AH1670" s="60" t="str">
        <f aca="false">IF(AND(E1670&gt;0,AA1670&lt;2,NOT(AND(C1671=C1670,AA1671=AA1670+1))),INDEX(DATAS,AA1670+1),"")</f>
        <v/>
      </c>
      <c r="AI1670" s="60" t="str">
        <f aca="false">IF(AND(AC1670=1,AA1670&lt;2),IF(AND(C1671=C1670,AA1671=AA1670+1),IF(AC1671=1,"",INDEX(DATAS,AA1670+1)),INDEX(DATAS,AA1670+1)),"")</f>
        <v/>
      </c>
    </row>
    <row r="1671" customFormat="false" ht="15" hidden="false" customHeight="false" outlineLevel="0" collapsed="false">
      <c r="A1671" s="60" t="n">
        <v>46309</v>
      </c>
      <c r="B1671" s="0" t="n">
        <v>6</v>
      </c>
      <c r="C1671" s="0" t="n">
        <v>4783</v>
      </c>
      <c r="D1671" s="0" t="n">
        <v>205</v>
      </c>
      <c r="E1671" s="0" t="n">
        <v>2</v>
      </c>
      <c r="F1671" s="55" t="s">
        <v>691</v>
      </c>
      <c r="G1671" s="0" t="n">
        <v>29.6</v>
      </c>
      <c r="H1671" s="0" t="n">
        <v>26</v>
      </c>
      <c r="I1671" s="55" t="s">
        <v>157</v>
      </c>
      <c r="J1671" s="0" t="n">
        <v>149</v>
      </c>
      <c r="K1671" s="0" t="n">
        <v>66</v>
      </c>
      <c r="L1671" s="0" t="n">
        <v>56</v>
      </c>
      <c r="M1671" s="0" t="n">
        <v>1156.44</v>
      </c>
      <c r="N1671" s="0" t="n">
        <v>60.16</v>
      </c>
      <c r="O1671" s="0" t="n">
        <v>47.73</v>
      </c>
      <c r="P1671" s="0" t="n">
        <v>3.69</v>
      </c>
      <c r="Q1671" s="0" t="n">
        <v>3.86</v>
      </c>
      <c r="R1671" s="0" t="n">
        <v>4053</v>
      </c>
      <c r="S1671" s="0" t="n">
        <v>8482</v>
      </c>
      <c r="T1671" s="0" t="n">
        <v>42.8</v>
      </c>
      <c r="U1671" s="0" t="n">
        <v>1213</v>
      </c>
      <c r="V1671" s="0" t="n">
        <v>4</v>
      </c>
      <c r="W1671" s="60" t="n">
        <v>46254</v>
      </c>
      <c r="X1671" s="55" t="n">
        <f aca="false">IF(I1671="Male",0,1)</f>
        <v>1</v>
      </c>
      <c r="Y1671" s="55" t="n">
        <f aca="false">IF(OR(I1671="DNB",I1671="Dry DNB"),1,0)</f>
        <v>0</v>
      </c>
      <c r="Z1671" s="55" t="n">
        <f aca="false">IF(ISNUMBER(W1671),A1671-W1671,"")</f>
        <v>55</v>
      </c>
      <c r="AA1671" s="55" t="n">
        <f aca="false">MATCH(A1671,DATAS,0)</f>
        <v>1</v>
      </c>
      <c r="AB1671" s="55" t="n">
        <f aca="false">IF(AND(E1671&gt;0,OR(AND(B1671&gt;=1,B1671&lt;=6),B1671=10)),1,0)</f>
        <v>1</v>
      </c>
      <c r="AC1671" s="55" t="n">
        <f aca="false">IF(AND(E1671&gt;0,B1671=10),1,0)</f>
        <v>0</v>
      </c>
      <c r="AD1671" s="0" t="str">
        <f aca="false">IF(AND(C1670=C1671,AA1670=AA1671-1),AB1670,"")</f>
        <v/>
      </c>
      <c r="AE1671" s="0" t="str">
        <f aca="false">IF(AND(C1670=C1671,AA1670=AA1671-1),AC1670,"")</f>
        <v/>
      </c>
      <c r="AF1671" s="0" t="str">
        <f aca="false">IF(AA1671=1,"",IF(AND(AB1671=1,AD1671&lt;&gt;1),1,0))</f>
        <v/>
      </c>
      <c r="AG1671" s="0" t="str">
        <f aca="false">IF(AA1671=1,"",IF(AND(AC1671=1,AE1671&lt;&gt;1),1,0))</f>
        <v/>
      </c>
      <c r="AH1671" s="60" t="str">
        <f aca="false">IF(AND(E1671&gt;0,AA1671&lt;2,NOT(AND(C1672=C1671,AA1672=AA1671+1))),INDEX(DATAS,AA1671+1),"")</f>
        <v/>
      </c>
      <c r="AI1671" s="60" t="str">
        <f aca="false">IF(AND(AC1671=1,AA1671&lt;2),IF(AND(C1672=C1671,AA1672=AA1671+1),IF(AC1672=1,"",INDEX(DATAS,AA1671+1)),INDEX(DATAS,AA1671+1)),"")</f>
        <v/>
      </c>
    </row>
    <row r="1672" customFormat="false" ht="15" hidden="false" customHeight="false" outlineLevel="0" collapsed="false">
      <c r="A1672" s="60" t="n">
        <v>46310</v>
      </c>
      <c r="B1672" s="0" t="n">
        <v>6</v>
      </c>
      <c r="C1672" s="0" t="n">
        <v>4783</v>
      </c>
      <c r="D1672" s="0" t="n">
        <v>206</v>
      </c>
      <c r="E1672" s="0" t="n">
        <v>2</v>
      </c>
      <c r="F1672" s="55" t="s">
        <v>691</v>
      </c>
      <c r="G1672" s="0" t="n">
        <v>31.3</v>
      </c>
      <c r="H1672" s="0" t="n">
        <v>27</v>
      </c>
      <c r="I1672" s="55" t="s">
        <v>157</v>
      </c>
      <c r="J1672" s="0" t="n">
        <v>149</v>
      </c>
      <c r="K1672" s="0" t="n">
        <v>66</v>
      </c>
      <c r="L1672" s="0" t="n">
        <v>57</v>
      </c>
      <c r="M1672" s="0" t="n">
        <v>1156.44</v>
      </c>
      <c r="N1672" s="0" t="n">
        <v>60.16</v>
      </c>
      <c r="O1672" s="0" t="n">
        <v>47.73</v>
      </c>
      <c r="P1672" s="0" t="n">
        <v>3.69</v>
      </c>
      <c r="Q1672" s="0" t="n">
        <v>3.86</v>
      </c>
      <c r="T1672" s="0" t="n">
        <v>42.8</v>
      </c>
      <c r="U1672" s="0" t="n">
        <v>1214</v>
      </c>
      <c r="V1672" s="0" t="n">
        <v>4</v>
      </c>
      <c r="W1672" s="60" t="n">
        <v>46254</v>
      </c>
      <c r="X1672" s="55" t="n">
        <f aca="false">IF(I1672="Male",0,1)</f>
        <v>1</v>
      </c>
      <c r="Y1672" s="55" t="n">
        <f aca="false">IF(OR(I1672="DNB",I1672="Dry DNB"),1,0)</f>
        <v>0</v>
      </c>
      <c r="Z1672" s="55" t="n">
        <f aca="false">IF(ISNUMBER(W1672),A1672-W1672,"")</f>
        <v>56</v>
      </c>
      <c r="AA1672" s="55" t="n">
        <f aca="false">MATCH(A1672,DATAS,0)</f>
        <v>2</v>
      </c>
      <c r="AB1672" s="55" t="n">
        <f aca="false">IF(AND(E1672&gt;0,OR(AND(B1672&gt;=1,B1672&lt;=6),B1672=10)),1,0)</f>
        <v>1</v>
      </c>
      <c r="AC1672" s="55" t="n">
        <f aca="false">IF(AND(E1672&gt;0,B1672=10),1,0)</f>
        <v>0</v>
      </c>
      <c r="AD1672" s="55" t="n">
        <f aca="false">IF(AND(C1671=C1672,AA1671=AA1672-1),AB1671,"")</f>
        <v>1</v>
      </c>
      <c r="AE1672" s="55" t="n">
        <f aca="false">IF(AND(C1671=C1672,AA1671=AA1672-1),AC1671,"")</f>
        <v>0</v>
      </c>
      <c r="AF1672" s="55" t="n">
        <f aca="false">IF(AA1672=1,"",IF(AND(AB1672=1,AD1672&lt;&gt;1),1,0))</f>
        <v>0</v>
      </c>
      <c r="AG1672" s="55" t="n">
        <f aca="false">IF(AA1672=1,"",IF(AND(AC1672=1,AE1672&lt;&gt;1),1,0))</f>
        <v>0</v>
      </c>
      <c r="AH1672" s="60" t="str">
        <f aca="false">IF(AND(E1672&gt;0,AA1672&lt;2,NOT(AND(C1673=C1672,AA1673=AA1672+1))),INDEX(DATAS,AA1672+1),"")</f>
        <v/>
      </c>
      <c r="AI1672" s="60" t="str">
        <f aca="false">IF(AND(AC1672=1,AA1672&lt;2),IF(AND(C1673=C1672,AA1673=AA1672+1),IF(AC1673=1,"",INDEX(DATAS,AA1672+1)),INDEX(DATAS,AA1672+1)),"")</f>
        <v/>
      </c>
    </row>
    <row r="1673" customFormat="false" ht="15" hidden="false" customHeight="false" outlineLevel="0" collapsed="false">
      <c r="A1673" s="60" t="n">
        <v>46309</v>
      </c>
      <c r="B1673" s="0" t="n">
        <v>2</v>
      </c>
      <c r="C1673" s="0" t="n">
        <v>4787</v>
      </c>
      <c r="D1673" s="0" t="n">
        <v>11</v>
      </c>
      <c r="E1673" s="0" t="n">
        <v>2</v>
      </c>
      <c r="F1673" s="55" t="s">
        <v>692</v>
      </c>
      <c r="G1673" s="0" t="n">
        <v>43.1</v>
      </c>
      <c r="H1673" s="0" t="n">
        <v>38</v>
      </c>
      <c r="I1673" s="55" t="s">
        <v>166</v>
      </c>
      <c r="J1673" s="0" t="n">
        <v>11</v>
      </c>
      <c r="M1673" s="0" t="n">
        <v>168.23</v>
      </c>
      <c r="N1673" s="0" t="n">
        <v>16.71</v>
      </c>
      <c r="O1673" s="0" t="n">
        <v>9.93</v>
      </c>
      <c r="R1673" s="0" t="n">
        <v>2908</v>
      </c>
      <c r="S1673" s="0" t="n">
        <v>5846</v>
      </c>
      <c r="U1673" s="0" t="n">
        <v>1211</v>
      </c>
      <c r="V1673" s="0" t="n">
        <v>0</v>
      </c>
      <c r="X1673" s="55" t="n">
        <f aca="false">IF(I1673="Male",0,1)</f>
        <v>1</v>
      </c>
      <c r="Y1673" s="55" t="n">
        <f aca="false">IF(OR(I1673="DNB",I1673="Dry DNB"),1,0)</f>
        <v>0</v>
      </c>
      <c r="Z1673" s="0" t="str">
        <f aca="false">IF(ISNUMBER(W1673),A1673-W1673,"")</f>
        <v/>
      </c>
      <c r="AA1673" s="55" t="n">
        <f aca="false">MATCH(A1673,DATAS,0)</f>
        <v>1</v>
      </c>
      <c r="AB1673" s="55" t="n">
        <f aca="false">IF(AND(E1673&gt;0,OR(AND(B1673&gt;=1,B1673&lt;=6),B1673=10)),1,0)</f>
        <v>1</v>
      </c>
      <c r="AC1673" s="55" t="n">
        <f aca="false">IF(AND(E1673&gt;0,B1673=10),1,0)</f>
        <v>0</v>
      </c>
      <c r="AD1673" s="0" t="str">
        <f aca="false">IF(AND(C1672=C1673,AA1672=AA1673-1),AB1672,"")</f>
        <v/>
      </c>
      <c r="AE1673" s="0" t="str">
        <f aca="false">IF(AND(C1672=C1673,AA1672=AA1673-1),AC1672,"")</f>
        <v/>
      </c>
      <c r="AF1673" s="0" t="str">
        <f aca="false">IF(AA1673=1,"",IF(AND(AB1673=1,AD1673&lt;&gt;1),1,0))</f>
        <v/>
      </c>
      <c r="AG1673" s="0" t="str">
        <f aca="false">IF(AA1673=1,"",IF(AND(AC1673=1,AE1673&lt;&gt;1),1,0))</f>
        <v/>
      </c>
      <c r="AH1673" s="60" t="str">
        <f aca="false">IF(AND(E1673&gt;0,AA1673&lt;2,NOT(AND(C1674=C1673,AA1674=AA1673+1))),INDEX(DATAS,AA1673+1),"")</f>
        <v/>
      </c>
      <c r="AI1673" s="60" t="str">
        <f aca="false">IF(AND(AC1673=1,AA1673&lt;2),IF(AND(C1674=C1673,AA1674=AA1673+1),IF(AC1674=1,"",INDEX(DATAS,AA1673+1)),INDEX(DATAS,AA1673+1)),"")</f>
        <v/>
      </c>
    </row>
    <row r="1674" customFormat="false" ht="15" hidden="false" customHeight="false" outlineLevel="0" collapsed="false">
      <c r="A1674" s="60" t="n">
        <v>46310</v>
      </c>
      <c r="B1674" s="0" t="n">
        <v>2</v>
      </c>
      <c r="C1674" s="0" t="n">
        <v>4787</v>
      </c>
      <c r="D1674" s="0" t="n">
        <v>12</v>
      </c>
      <c r="E1674" s="0" t="n">
        <v>2</v>
      </c>
      <c r="F1674" s="55" t="s">
        <v>692</v>
      </c>
      <c r="G1674" s="0" t="n">
        <v>42.8</v>
      </c>
      <c r="H1674" s="0" t="n">
        <v>40</v>
      </c>
      <c r="I1674" s="55" t="s">
        <v>166</v>
      </c>
      <c r="J1674" s="0" t="n">
        <v>12</v>
      </c>
      <c r="M1674" s="0" t="n">
        <v>168.23</v>
      </c>
      <c r="N1674" s="0" t="n">
        <v>16.71</v>
      </c>
      <c r="O1674" s="0" t="n">
        <v>9.93</v>
      </c>
      <c r="U1674" s="0" t="n">
        <v>1212</v>
      </c>
      <c r="V1674" s="0" t="n">
        <v>0</v>
      </c>
      <c r="X1674" s="55" t="n">
        <f aca="false">IF(I1674="Male",0,1)</f>
        <v>1</v>
      </c>
      <c r="Y1674" s="55" t="n">
        <f aca="false">IF(OR(I1674="DNB",I1674="Dry DNB"),1,0)</f>
        <v>0</v>
      </c>
      <c r="Z1674" s="0" t="str">
        <f aca="false">IF(ISNUMBER(W1674),A1674-W1674,"")</f>
        <v/>
      </c>
      <c r="AA1674" s="55" t="n">
        <f aca="false">MATCH(A1674,DATAS,0)</f>
        <v>2</v>
      </c>
      <c r="AB1674" s="55" t="n">
        <f aca="false">IF(AND(E1674&gt;0,OR(AND(B1674&gt;=1,B1674&lt;=6),B1674=10)),1,0)</f>
        <v>1</v>
      </c>
      <c r="AC1674" s="55" t="n">
        <f aca="false">IF(AND(E1674&gt;0,B1674=10),1,0)</f>
        <v>0</v>
      </c>
      <c r="AD1674" s="55" t="n">
        <f aca="false">IF(AND(C1673=C1674,AA1673=AA1674-1),AB1673,"")</f>
        <v>1</v>
      </c>
      <c r="AE1674" s="55" t="n">
        <f aca="false">IF(AND(C1673=C1674,AA1673=AA1674-1),AC1673,"")</f>
        <v>0</v>
      </c>
      <c r="AF1674" s="55" t="n">
        <f aca="false">IF(AA1674=1,"",IF(AND(AB1674=1,AD1674&lt;&gt;1),1,0))</f>
        <v>0</v>
      </c>
      <c r="AG1674" s="55" t="n">
        <f aca="false">IF(AA1674=1,"",IF(AND(AC1674=1,AE1674&lt;&gt;1),1,0))</f>
        <v>0</v>
      </c>
      <c r="AH1674" s="60" t="str">
        <f aca="false">IF(AND(E1674&gt;0,AA1674&lt;2,NOT(AND(C1675=C1674,AA1675=AA1674+1))),INDEX(DATAS,AA1674+1),"")</f>
        <v/>
      </c>
      <c r="AI1674" s="60" t="str">
        <f aca="false">IF(AND(AC1674=1,AA1674&lt;2),IF(AND(C1675=C1674,AA1675=AA1674+1),IF(AC1675=1,"",INDEX(DATAS,AA1674+1)),INDEX(DATAS,AA1674+1)),"")</f>
        <v/>
      </c>
    </row>
    <row r="1675" customFormat="false" ht="15" hidden="false" customHeight="false" outlineLevel="0" collapsed="false">
      <c r="A1675" s="60" t="n">
        <v>46309</v>
      </c>
      <c r="B1675" s="0" t="n">
        <v>5</v>
      </c>
      <c r="C1675" s="0" t="n">
        <v>4788</v>
      </c>
      <c r="D1675" s="0" t="n">
        <v>218</v>
      </c>
      <c r="E1675" s="0" t="n">
        <v>2</v>
      </c>
      <c r="F1675" s="55" t="s">
        <v>693</v>
      </c>
      <c r="G1675" s="0" t="n">
        <v>21.3</v>
      </c>
      <c r="H1675" s="0" t="n">
        <v>22</v>
      </c>
      <c r="I1675" s="55" t="s">
        <v>187</v>
      </c>
      <c r="J1675" s="0" t="n">
        <v>218</v>
      </c>
      <c r="K1675" s="0" t="n">
        <v>64</v>
      </c>
      <c r="M1675" s="0" t="n">
        <v>1384.71</v>
      </c>
      <c r="N1675" s="0" t="n">
        <v>43.38</v>
      </c>
      <c r="O1675" s="0" t="n">
        <v>54.09</v>
      </c>
      <c r="P1675" s="0" t="n">
        <v>4.87</v>
      </c>
      <c r="Q1675" s="0" t="n">
        <v>4.09</v>
      </c>
      <c r="R1675" s="0" t="n">
        <v>3574</v>
      </c>
      <c r="S1675" s="0" t="n">
        <v>6728</v>
      </c>
      <c r="T1675" s="0" t="n">
        <v>38.9</v>
      </c>
      <c r="U1675" s="0" t="n">
        <v>1210</v>
      </c>
      <c r="V1675" s="0" t="n">
        <v>3</v>
      </c>
      <c r="W1675" s="60" t="n">
        <v>46289</v>
      </c>
      <c r="X1675" s="55" t="n">
        <f aca="false">IF(I1675="Male",0,1)</f>
        <v>1</v>
      </c>
      <c r="Y1675" s="55" t="n">
        <f aca="false">IF(OR(I1675="DNB",I1675="Dry DNB"),1,0)</f>
        <v>0</v>
      </c>
      <c r="Z1675" s="55" t="n">
        <f aca="false">IF(ISNUMBER(W1675),A1675-W1675,"")</f>
        <v>20</v>
      </c>
      <c r="AA1675" s="55" t="n">
        <f aca="false">MATCH(A1675,DATAS,0)</f>
        <v>1</v>
      </c>
      <c r="AB1675" s="55" t="n">
        <f aca="false">IF(AND(E1675&gt;0,OR(AND(B1675&gt;=1,B1675&lt;=6),B1675=10)),1,0)</f>
        <v>1</v>
      </c>
      <c r="AC1675" s="55" t="n">
        <f aca="false">IF(AND(E1675&gt;0,B1675=10),1,0)</f>
        <v>0</v>
      </c>
      <c r="AD1675" s="0" t="str">
        <f aca="false">IF(AND(C1674=C1675,AA1674=AA1675-1),AB1674,"")</f>
        <v/>
      </c>
      <c r="AE1675" s="0" t="str">
        <f aca="false">IF(AND(C1674=C1675,AA1674=AA1675-1),AC1674,"")</f>
        <v/>
      </c>
      <c r="AF1675" s="0" t="str">
        <f aca="false">IF(AA1675=1,"",IF(AND(AB1675=1,AD1675&lt;&gt;1),1,0))</f>
        <v/>
      </c>
      <c r="AG1675" s="0" t="str">
        <f aca="false">IF(AA1675=1,"",IF(AND(AC1675=1,AE1675&lt;&gt;1),1,0))</f>
        <v/>
      </c>
      <c r="AH1675" s="60" t="str">
        <f aca="false">IF(AND(E1675&gt;0,AA1675&lt;2,NOT(AND(C1676=C1675,AA1676=AA1675+1))),INDEX(DATAS,AA1675+1),"")</f>
        <v/>
      </c>
      <c r="AI1675" s="60" t="str">
        <f aca="false">IF(AND(AC1675=1,AA1675&lt;2),IF(AND(C1676=C1675,AA1676=AA1675+1),IF(AC1676=1,"",INDEX(DATAS,AA1675+1)),INDEX(DATAS,AA1675+1)),"")</f>
        <v/>
      </c>
    </row>
    <row r="1676" customFormat="false" ht="15" hidden="false" customHeight="false" outlineLevel="0" collapsed="false">
      <c r="A1676" s="60" t="n">
        <v>46310</v>
      </c>
      <c r="B1676" s="0" t="n">
        <v>5</v>
      </c>
      <c r="C1676" s="0" t="n">
        <v>4788</v>
      </c>
      <c r="D1676" s="0" t="n">
        <v>219</v>
      </c>
      <c r="E1676" s="0" t="n">
        <v>2</v>
      </c>
      <c r="F1676" s="55" t="s">
        <v>693</v>
      </c>
      <c r="G1676" s="0" t="n">
        <v>21.1</v>
      </c>
      <c r="H1676" s="0" t="n">
        <v>21</v>
      </c>
      <c r="I1676" s="55" t="s">
        <v>187</v>
      </c>
      <c r="J1676" s="0" t="n">
        <v>219</v>
      </c>
      <c r="K1676" s="0" t="n">
        <v>64</v>
      </c>
      <c r="M1676" s="0" t="n">
        <v>1384.71</v>
      </c>
      <c r="N1676" s="0" t="n">
        <v>43.38</v>
      </c>
      <c r="O1676" s="0" t="n">
        <v>54.09</v>
      </c>
      <c r="P1676" s="0" t="n">
        <v>4.87</v>
      </c>
      <c r="Q1676" s="0" t="n">
        <v>4.09</v>
      </c>
      <c r="T1676" s="0" t="n">
        <v>38.9</v>
      </c>
      <c r="U1676" s="0" t="n">
        <v>1211</v>
      </c>
      <c r="V1676" s="0" t="n">
        <v>3</v>
      </c>
      <c r="W1676" s="60" t="n">
        <v>46289</v>
      </c>
      <c r="X1676" s="55" t="n">
        <f aca="false">IF(I1676="Male",0,1)</f>
        <v>1</v>
      </c>
      <c r="Y1676" s="55" t="n">
        <f aca="false">IF(OR(I1676="DNB",I1676="Dry DNB"),1,0)</f>
        <v>0</v>
      </c>
      <c r="Z1676" s="55" t="n">
        <f aca="false">IF(ISNUMBER(W1676),A1676-W1676,"")</f>
        <v>21</v>
      </c>
      <c r="AA1676" s="55" t="n">
        <f aca="false">MATCH(A1676,DATAS,0)</f>
        <v>2</v>
      </c>
      <c r="AB1676" s="55" t="n">
        <f aca="false">IF(AND(E1676&gt;0,OR(AND(B1676&gt;=1,B1676&lt;=6),B1676=10)),1,0)</f>
        <v>1</v>
      </c>
      <c r="AC1676" s="55" t="n">
        <f aca="false">IF(AND(E1676&gt;0,B1676=10),1,0)</f>
        <v>0</v>
      </c>
      <c r="AD1676" s="55" t="n">
        <f aca="false">IF(AND(C1675=C1676,AA1675=AA1676-1),AB1675,"")</f>
        <v>1</v>
      </c>
      <c r="AE1676" s="55" t="n">
        <f aca="false">IF(AND(C1675=C1676,AA1675=AA1676-1),AC1675,"")</f>
        <v>0</v>
      </c>
      <c r="AF1676" s="55" t="n">
        <f aca="false">IF(AA1676=1,"",IF(AND(AB1676=1,AD1676&lt;&gt;1),1,0))</f>
        <v>0</v>
      </c>
      <c r="AG1676" s="55" t="n">
        <f aca="false">IF(AA1676=1,"",IF(AND(AC1676=1,AE1676&lt;&gt;1),1,0))</f>
        <v>0</v>
      </c>
      <c r="AH1676" s="60" t="str">
        <f aca="false">IF(AND(E1676&gt;0,AA1676&lt;2,NOT(AND(C1677=C1676,AA1677=AA1676+1))),INDEX(DATAS,AA1676+1),"")</f>
        <v/>
      </c>
      <c r="AI1676" s="60" t="str">
        <f aca="false">IF(AND(AC1676=1,AA1676&lt;2),IF(AND(C1677=C1676,AA1677=AA1676+1),IF(AC1677=1,"",INDEX(DATAS,AA1676+1)),INDEX(DATAS,AA1676+1)),"")</f>
        <v/>
      </c>
    </row>
    <row r="1677" customFormat="false" ht="15" hidden="false" customHeight="false" outlineLevel="0" collapsed="false">
      <c r="A1677" s="60" t="n">
        <v>46309</v>
      </c>
      <c r="B1677" s="0" t="n">
        <v>5</v>
      </c>
      <c r="C1677" s="0" t="n">
        <v>4789</v>
      </c>
      <c r="D1677" s="0" t="n">
        <v>155</v>
      </c>
      <c r="E1677" s="0" t="n">
        <v>2</v>
      </c>
      <c r="F1677" s="55" t="s">
        <v>692</v>
      </c>
      <c r="G1677" s="0" t="n">
        <v>38.1</v>
      </c>
      <c r="H1677" s="0" t="n">
        <v>40</v>
      </c>
      <c r="I1677" s="55" t="s">
        <v>187</v>
      </c>
      <c r="J1677" s="0" t="n">
        <v>155</v>
      </c>
      <c r="K1677" s="0" t="n">
        <v>64</v>
      </c>
      <c r="M1677" s="0" t="n">
        <v>-21.97</v>
      </c>
      <c r="N1677" s="0" t="n">
        <v>75.48</v>
      </c>
      <c r="O1677" s="0" t="n">
        <v>20.56</v>
      </c>
      <c r="P1677" s="0" t="n">
        <v>5.9</v>
      </c>
      <c r="Q1677" s="0" t="n">
        <v>4.02</v>
      </c>
      <c r="R1677" s="0" t="n">
        <v>4076</v>
      </c>
      <c r="S1677" s="0" t="n">
        <v>8249</v>
      </c>
      <c r="T1677" s="0" t="n">
        <v>43.7</v>
      </c>
      <c r="U1677" s="0" t="n">
        <v>1211</v>
      </c>
      <c r="V1677" s="0" t="n">
        <v>2</v>
      </c>
      <c r="W1677" s="60" t="n">
        <v>46301</v>
      </c>
      <c r="X1677" s="55" t="n">
        <f aca="false">IF(I1677="Male",0,1)</f>
        <v>1</v>
      </c>
      <c r="Y1677" s="55" t="n">
        <f aca="false">IF(OR(I1677="DNB",I1677="Dry DNB"),1,0)</f>
        <v>0</v>
      </c>
      <c r="Z1677" s="55" t="n">
        <f aca="false">IF(ISNUMBER(W1677),A1677-W1677,"")</f>
        <v>8</v>
      </c>
      <c r="AA1677" s="55" t="n">
        <f aca="false">MATCH(A1677,DATAS,0)</f>
        <v>1</v>
      </c>
      <c r="AB1677" s="55" t="n">
        <f aca="false">IF(AND(E1677&gt;0,OR(AND(B1677&gt;=1,B1677&lt;=6),B1677=10)),1,0)</f>
        <v>1</v>
      </c>
      <c r="AC1677" s="55" t="n">
        <f aca="false">IF(AND(E1677&gt;0,B1677=10),1,0)</f>
        <v>0</v>
      </c>
      <c r="AD1677" s="0" t="str">
        <f aca="false">IF(AND(C1676=C1677,AA1676=AA1677-1),AB1676,"")</f>
        <v/>
      </c>
      <c r="AE1677" s="0" t="str">
        <f aca="false">IF(AND(C1676=C1677,AA1676=AA1677-1),AC1676,"")</f>
        <v/>
      </c>
      <c r="AF1677" s="0" t="str">
        <f aca="false">IF(AA1677=1,"",IF(AND(AB1677=1,AD1677&lt;&gt;1),1,0))</f>
        <v/>
      </c>
      <c r="AG1677" s="0" t="str">
        <f aca="false">IF(AA1677=1,"",IF(AND(AC1677=1,AE1677&lt;&gt;1),1,0))</f>
        <v/>
      </c>
      <c r="AH1677" s="60" t="str">
        <f aca="false">IF(AND(E1677&gt;0,AA1677&lt;2,NOT(AND(C1678=C1677,AA1678=AA1677+1))),INDEX(DATAS,AA1677+1),"")</f>
        <v/>
      </c>
      <c r="AI1677" s="60" t="str">
        <f aca="false">IF(AND(AC1677=1,AA1677&lt;2),IF(AND(C1678=C1677,AA1678=AA1677+1),IF(AC1678=1,"",INDEX(DATAS,AA1677+1)),INDEX(DATAS,AA1677+1)),"")</f>
        <v/>
      </c>
    </row>
    <row r="1678" customFormat="false" ht="15" hidden="false" customHeight="false" outlineLevel="0" collapsed="false">
      <c r="A1678" s="60" t="n">
        <v>46310</v>
      </c>
      <c r="B1678" s="0" t="n">
        <v>5</v>
      </c>
      <c r="C1678" s="0" t="n">
        <v>4789</v>
      </c>
      <c r="D1678" s="0" t="n">
        <v>156</v>
      </c>
      <c r="E1678" s="0" t="n">
        <v>2</v>
      </c>
      <c r="F1678" s="55" t="s">
        <v>692</v>
      </c>
      <c r="G1678" s="0" t="n">
        <v>40</v>
      </c>
      <c r="H1678" s="0" t="n">
        <v>39</v>
      </c>
      <c r="I1678" s="55" t="s">
        <v>187</v>
      </c>
      <c r="J1678" s="0" t="n">
        <v>156</v>
      </c>
      <c r="K1678" s="0" t="n">
        <v>64</v>
      </c>
      <c r="M1678" s="0" t="n">
        <v>-21.97</v>
      </c>
      <c r="N1678" s="0" t="n">
        <v>75.48</v>
      </c>
      <c r="O1678" s="0" t="n">
        <v>20.56</v>
      </c>
      <c r="P1678" s="0" t="n">
        <v>5.9</v>
      </c>
      <c r="Q1678" s="0" t="n">
        <v>4.02</v>
      </c>
      <c r="T1678" s="0" t="n">
        <v>43.7</v>
      </c>
      <c r="U1678" s="0" t="n">
        <v>1212</v>
      </c>
      <c r="V1678" s="0" t="n">
        <v>2</v>
      </c>
      <c r="W1678" s="60" t="n">
        <v>46301</v>
      </c>
      <c r="X1678" s="55" t="n">
        <f aca="false">IF(I1678="Male",0,1)</f>
        <v>1</v>
      </c>
      <c r="Y1678" s="55" t="n">
        <f aca="false">IF(OR(I1678="DNB",I1678="Dry DNB"),1,0)</f>
        <v>0</v>
      </c>
      <c r="Z1678" s="55" t="n">
        <f aca="false">IF(ISNUMBER(W1678),A1678-W1678,"")</f>
        <v>9</v>
      </c>
      <c r="AA1678" s="55" t="n">
        <f aca="false">MATCH(A1678,DATAS,0)</f>
        <v>2</v>
      </c>
      <c r="AB1678" s="55" t="n">
        <f aca="false">IF(AND(E1678&gt;0,OR(AND(B1678&gt;=1,B1678&lt;=6),B1678=10)),1,0)</f>
        <v>1</v>
      </c>
      <c r="AC1678" s="55" t="n">
        <f aca="false">IF(AND(E1678&gt;0,B1678=10),1,0)</f>
        <v>0</v>
      </c>
      <c r="AD1678" s="55" t="n">
        <f aca="false">IF(AND(C1677=C1678,AA1677=AA1678-1),AB1677,"")</f>
        <v>1</v>
      </c>
      <c r="AE1678" s="55" t="n">
        <f aca="false">IF(AND(C1677=C1678,AA1677=AA1678-1),AC1677,"")</f>
        <v>0</v>
      </c>
      <c r="AF1678" s="55" t="n">
        <f aca="false">IF(AA1678=1,"",IF(AND(AB1678=1,AD1678&lt;&gt;1),1,0))</f>
        <v>0</v>
      </c>
      <c r="AG1678" s="55" t="n">
        <f aca="false">IF(AA1678=1,"",IF(AND(AC1678=1,AE1678&lt;&gt;1),1,0))</f>
        <v>0</v>
      </c>
      <c r="AH1678" s="60" t="str">
        <f aca="false">IF(AND(E1678&gt;0,AA1678&lt;2,NOT(AND(C1679=C1678,AA1679=AA1678+1))),INDEX(DATAS,AA1678+1),"")</f>
        <v/>
      </c>
      <c r="AI1678" s="60" t="str">
        <f aca="false">IF(AND(AC1678=1,AA1678&lt;2),IF(AND(C1679=C1678,AA1679=AA1678+1),IF(AC1679=1,"",INDEX(DATAS,AA1678+1)),INDEX(DATAS,AA1678+1)),"")</f>
        <v/>
      </c>
    </row>
    <row r="1679" customFormat="false" ht="15" hidden="false" customHeight="false" outlineLevel="0" collapsed="false">
      <c r="A1679" s="60" t="n">
        <v>46309</v>
      </c>
      <c r="B1679" s="0" t="n">
        <v>7</v>
      </c>
      <c r="C1679" s="0" t="n">
        <v>4790</v>
      </c>
      <c r="D1679" s="0" t="n">
        <v>580</v>
      </c>
      <c r="E1679" s="0" t="n">
        <v>1</v>
      </c>
      <c r="F1679" s="55" t="s">
        <v>692</v>
      </c>
      <c r="G1679" s="0" t="n">
        <v>11</v>
      </c>
      <c r="H1679" s="0" t="n">
        <v>25</v>
      </c>
      <c r="I1679" s="55" t="s">
        <v>162</v>
      </c>
      <c r="J1679" s="0" t="n">
        <v>357</v>
      </c>
      <c r="K1679" s="0" t="n">
        <v>64</v>
      </c>
      <c r="L1679" s="0" t="n">
        <v>224</v>
      </c>
      <c r="M1679" s="0" t="n">
        <v>324.92</v>
      </c>
      <c r="N1679" s="0" t="n">
        <v>44.84</v>
      </c>
      <c r="O1679" s="0" t="n">
        <v>29.11</v>
      </c>
      <c r="P1679" s="0" t="n">
        <v>6.28</v>
      </c>
      <c r="Q1679" s="0" t="n">
        <v>4.56</v>
      </c>
      <c r="R1679" s="0" t="n">
        <v>4023</v>
      </c>
      <c r="S1679" s="0" t="n">
        <v>8298</v>
      </c>
      <c r="T1679" s="0" t="n">
        <v>44.15</v>
      </c>
      <c r="U1679" s="0" t="n">
        <v>1211</v>
      </c>
      <c r="V1679" s="0" t="n">
        <v>8</v>
      </c>
      <c r="W1679" s="60" t="n">
        <v>45953</v>
      </c>
      <c r="X1679" s="55" t="n">
        <f aca="false">IF(I1679="Male",0,1)</f>
        <v>1</v>
      </c>
      <c r="Y1679" s="55" t="n">
        <f aca="false">IF(OR(I1679="DNB",I1679="Dry DNB"),1,0)</f>
        <v>0</v>
      </c>
      <c r="Z1679" s="55" t="n">
        <f aca="false">IF(ISNUMBER(W1679),A1679-W1679,"")</f>
        <v>356</v>
      </c>
      <c r="AA1679" s="55" t="n">
        <f aca="false">MATCH(A1679,DATAS,0)</f>
        <v>1</v>
      </c>
      <c r="AB1679" s="55" t="n">
        <f aca="false">IF(AND(E1679&gt;0,OR(AND(B1679&gt;=1,B1679&lt;=6),B1679=10)),1,0)</f>
        <v>0</v>
      </c>
      <c r="AC1679" s="55" t="n">
        <f aca="false">IF(AND(E1679&gt;0,B1679=10),1,0)</f>
        <v>0</v>
      </c>
      <c r="AD1679" s="0" t="str">
        <f aca="false">IF(AND(C1678=C1679,AA1678=AA1679-1),AB1678,"")</f>
        <v/>
      </c>
      <c r="AE1679" s="0" t="str">
        <f aca="false">IF(AND(C1678=C1679,AA1678=AA1679-1),AC1678,"")</f>
        <v/>
      </c>
      <c r="AF1679" s="0" t="str">
        <f aca="false">IF(AA1679=1,"",IF(AND(AB1679=1,AD1679&lt;&gt;1),1,0))</f>
        <v/>
      </c>
      <c r="AG1679" s="0" t="str">
        <f aca="false">IF(AA1679=1,"",IF(AND(AC1679=1,AE1679&lt;&gt;1),1,0))</f>
        <v/>
      </c>
      <c r="AH1679" s="60" t="str">
        <f aca="false">IF(AND(E1679&gt;0,AA1679&lt;2,NOT(AND(C1680=C1679,AA1680=AA1679+1))),INDEX(DATAS,AA1679+1),"")</f>
        <v/>
      </c>
      <c r="AI1679" s="60" t="str">
        <f aca="false">IF(AND(AC1679=1,AA1679&lt;2),IF(AND(C1680=C1679,AA1680=AA1679+1),IF(AC1680=1,"",INDEX(DATAS,AA1679+1)),INDEX(DATAS,AA1679+1)),"")</f>
        <v/>
      </c>
    </row>
    <row r="1680" customFormat="false" ht="15" hidden="false" customHeight="false" outlineLevel="0" collapsed="false">
      <c r="A1680" s="60" t="n">
        <v>46310</v>
      </c>
      <c r="B1680" s="0" t="n">
        <v>7</v>
      </c>
      <c r="C1680" s="0" t="n">
        <v>4790</v>
      </c>
      <c r="D1680" s="0" t="n">
        <v>580</v>
      </c>
      <c r="E1680" s="0" t="n">
        <v>1</v>
      </c>
      <c r="F1680" s="55" t="s">
        <v>692</v>
      </c>
      <c r="H1680" s="0" t="n">
        <v>24</v>
      </c>
      <c r="I1680" s="55" t="s">
        <v>162</v>
      </c>
      <c r="J1680" s="0" t="n">
        <v>357</v>
      </c>
      <c r="K1680" s="0" t="n">
        <v>64</v>
      </c>
      <c r="L1680" s="0" t="n">
        <v>225</v>
      </c>
      <c r="M1680" s="0" t="n">
        <v>324.92</v>
      </c>
      <c r="N1680" s="0" t="n">
        <v>44.84</v>
      </c>
      <c r="O1680" s="0" t="n">
        <v>29.11</v>
      </c>
      <c r="P1680" s="0" t="n">
        <v>6.28</v>
      </c>
      <c r="Q1680" s="0" t="n">
        <v>4.56</v>
      </c>
      <c r="T1680" s="0" t="n">
        <v>44.15</v>
      </c>
      <c r="U1680" s="0" t="n">
        <v>1212</v>
      </c>
      <c r="V1680" s="0" t="n">
        <v>8</v>
      </c>
      <c r="W1680" s="60" t="n">
        <v>45953</v>
      </c>
      <c r="X1680" s="55" t="n">
        <f aca="false">IF(I1680="Male",0,1)</f>
        <v>1</v>
      </c>
      <c r="Y1680" s="55" t="n">
        <f aca="false">IF(OR(I1680="DNB",I1680="Dry DNB"),1,0)</f>
        <v>0</v>
      </c>
      <c r="Z1680" s="55" t="n">
        <f aca="false">IF(ISNUMBER(W1680),A1680-W1680,"")</f>
        <v>357</v>
      </c>
      <c r="AA1680" s="55" t="n">
        <f aca="false">MATCH(A1680,DATAS,0)</f>
        <v>2</v>
      </c>
      <c r="AB1680" s="55" t="n">
        <f aca="false">IF(AND(E1680&gt;0,OR(AND(B1680&gt;=1,B1680&lt;=6),B1680=10)),1,0)</f>
        <v>0</v>
      </c>
      <c r="AC1680" s="55" t="n">
        <f aca="false">IF(AND(E1680&gt;0,B1680=10),1,0)</f>
        <v>0</v>
      </c>
      <c r="AD1680" s="55" t="n">
        <f aca="false">IF(AND(C1679=C1680,AA1679=AA1680-1),AB1679,"")</f>
        <v>0</v>
      </c>
      <c r="AE1680" s="55" t="n">
        <f aca="false">IF(AND(C1679=C1680,AA1679=AA1680-1),AC1679,"")</f>
        <v>0</v>
      </c>
      <c r="AF1680" s="55" t="n">
        <f aca="false">IF(AA1680=1,"",IF(AND(AB1680=1,AD1680&lt;&gt;1),1,0))</f>
        <v>0</v>
      </c>
      <c r="AG1680" s="55" t="n">
        <f aca="false">IF(AA1680=1,"",IF(AND(AC1680=1,AE1680&lt;&gt;1),1,0))</f>
        <v>0</v>
      </c>
      <c r="AH1680" s="60" t="str">
        <f aca="false">IF(AND(E1680&gt;0,AA1680&lt;2,NOT(AND(C1681=C1680,AA1681=AA1680+1))),INDEX(DATAS,AA1680+1),"")</f>
        <v/>
      </c>
      <c r="AI1680" s="60" t="str">
        <f aca="false">IF(AND(AC1680=1,AA1680&lt;2),IF(AND(C1681=C1680,AA1681=AA1680+1),IF(AC1681=1,"",INDEX(DATAS,AA1680+1)),INDEX(DATAS,AA1680+1)),"")</f>
        <v/>
      </c>
    </row>
    <row r="1681" customFormat="false" ht="15" hidden="false" customHeight="false" outlineLevel="0" collapsed="false">
      <c r="A1681" s="60" t="n">
        <v>46309</v>
      </c>
      <c r="B1681" s="0" t="n">
        <v>5</v>
      </c>
      <c r="C1681" s="0" t="n">
        <v>4791</v>
      </c>
      <c r="D1681" s="0" t="n">
        <v>247</v>
      </c>
      <c r="E1681" s="0" t="n">
        <v>2</v>
      </c>
      <c r="F1681" s="55" t="s">
        <v>693</v>
      </c>
      <c r="G1681" s="0" t="n">
        <v>29.2</v>
      </c>
      <c r="H1681" s="0" t="n">
        <v>24</v>
      </c>
      <c r="I1681" s="55" t="s">
        <v>157</v>
      </c>
      <c r="J1681" s="0" t="n">
        <v>195</v>
      </c>
      <c r="K1681" s="0" t="n">
        <v>65</v>
      </c>
      <c r="L1681" s="0" t="n">
        <v>52</v>
      </c>
      <c r="M1681" s="0" t="n">
        <v>332.02</v>
      </c>
      <c r="N1681" s="0" t="n">
        <v>25.2</v>
      </c>
      <c r="O1681" s="0" t="n">
        <v>17.54</v>
      </c>
      <c r="P1681" s="0" t="n">
        <v>4.85</v>
      </c>
      <c r="Q1681" s="0" t="n">
        <v>3.83</v>
      </c>
      <c r="R1681" s="0" t="n">
        <v>3788</v>
      </c>
      <c r="S1681" s="0" t="n">
        <v>6584</v>
      </c>
      <c r="T1681" s="0" t="n">
        <v>46.5</v>
      </c>
      <c r="U1681" s="0" t="n">
        <v>1210</v>
      </c>
      <c r="V1681" s="0" t="n">
        <v>2</v>
      </c>
      <c r="W1681" s="60" t="n">
        <v>46258</v>
      </c>
      <c r="X1681" s="55" t="n">
        <f aca="false">IF(I1681="Male",0,1)</f>
        <v>1</v>
      </c>
      <c r="Y1681" s="55" t="n">
        <f aca="false">IF(OR(I1681="DNB",I1681="Dry DNB"),1,0)</f>
        <v>0</v>
      </c>
      <c r="Z1681" s="55" t="n">
        <f aca="false">IF(ISNUMBER(W1681),A1681-W1681,"")</f>
        <v>51</v>
      </c>
      <c r="AA1681" s="55" t="n">
        <f aca="false">MATCH(A1681,DATAS,0)</f>
        <v>1</v>
      </c>
      <c r="AB1681" s="55" t="n">
        <f aca="false">IF(AND(E1681&gt;0,OR(AND(B1681&gt;=1,B1681&lt;=6),B1681=10)),1,0)</f>
        <v>1</v>
      </c>
      <c r="AC1681" s="55" t="n">
        <f aca="false">IF(AND(E1681&gt;0,B1681=10),1,0)</f>
        <v>0</v>
      </c>
      <c r="AD1681" s="0" t="str">
        <f aca="false">IF(AND(C1680=C1681,AA1680=AA1681-1),AB1680,"")</f>
        <v/>
      </c>
      <c r="AE1681" s="0" t="str">
        <f aca="false">IF(AND(C1680=C1681,AA1680=AA1681-1),AC1680,"")</f>
        <v/>
      </c>
      <c r="AF1681" s="0" t="str">
        <f aca="false">IF(AA1681=1,"",IF(AND(AB1681=1,AD1681&lt;&gt;1),1,0))</f>
        <v/>
      </c>
      <c r="AG1681" s="0" t="str">
        <f aca="false">IF(AA1681=1,"",IF(AND(AC1681=1,AE1681&lt;&gt;1),1,0))</f>
        <v/>
      </c>
      <c r="AH1681" s="60" t="str">
        <f aca="false">IF(AND(E1681&gt;0,AA1681&lt;2,NOT(AND(C1682=C1681,AA1682=AA1681+1))),INDEX(DATAS,AA1681+1),"")</f>
        <v/>
      </c>
      <c r="AI1681" s="60" t="str">
        <f aca="false">IF(AND(AC1681=1,AA1681&lt;2),IF(AND(C1682=C1681,AA1682=AA1681+1),IF(AC1682=1,"",INDEX(DATAS,AA1681+1)),INDEX(DATAS,AA1681+1)),"")</f>
        <v/>
      </c>
    </row>
    <row r="1682" customFormat="false" ht="15" hidden="false" customHeight="false" outlineLevel="0" collapsed="false">
      <c r="A1682" s="60" t="n">
        <v>46310</v>
      </c>
      <c r="B1682" s="0" t="n">
        <v>5</v>
      </c>
      <c r="C1682" s="0" t="n">
        <v>4791</v>
      </c>
      <c r="D1682" s="0" t="n">
        <v>248</v>
      </c>
      <c r="E1682" s="0" t="n">
        <v>2</v>
      </c>
      <c r="F1682" s="55" t="s">
        <v>693</v>
      </c>
      <c r="G1682" s="0" t="n">
        <v>34.6</v>
      </c>
      <c r="H1682" s="0" t="n">
        <v>25</v>
      </c>
      <c r="I1682" s="55" t="s">
        <v>157</v>
      </c>
      <c r="J1682" s="0" t="n">
        <v>195</v>
      </c>
      <c r="K1682" s="0" t="n">
        <v>65</v>
      </c>
      <c r="L1682" s="0" t="n">
        <v>53</v>
      </c>
      <c r="M1682" s="0" t="n">
        <v>332.02</v>
      </c>
      <c r="N1682" s="0" t="n">
        <v>25.2</v>
      </c>
      <c r="O1682" s="0" t="n">
        <v>17.54</v>
      </c>
      <c r="P1682" s="0" t="n">
        <v>4.85</v>
      </c>
      <c r="Q1682" s="0" t="n">
        <v>3.83</v>
      </c>
      <c r="T1682" s="0" t="n">
        <v>46.5</v>
      </c>
      <c r="U1682" s="0" t="n">
        <v>1211</v>
      </c>
      <c r="V1682" s="0" t="n">
        <v>2</v>
      </c>
      <c r="W1682" s="60" t="n">
        <v>46258</v>
      </c>
      <c r="X1682" s="55" t="n">
        <f aca="false">IF(I1682="Male",0,1)</f>
        <v>1</v>
      </c>
      <c r="Y1682" s="55" t="n">
        <f aca="false">IF(OR(I1682="DNB",I1682="Dry DNB"),1,0)</f>
        <v>0</v>
      </c>
      <c r="Z1682" s="55" t="n">
        <f aca="false">IF(ISNUMBER(W1682),A1682-W1682,"")</f>
        <v>52</v>
      </c>
      <c r="AA1682" s="55" t="n">
        <f aca="false">MATCH(A1682,DATAS,0)</f>
        <v>2</v>
      </c>
      <c r="AB1682" s="55" t="n">
        <f aca="false">IF(AND(E1682&gt;0,OR(AND(B1682&gt;=1,B1682&lt;=6),B1682=10)),1,0)</f>
        <v>1</v>
      </c>
      <c r="AC1682" s="55" t="n">
        <f aca="false">IF(AND(E1682&gt;0,B1682=10),1,0)</f>
        <v>0</v>
      </c>
      <c r="AD1682" s="55" t="n">
        <f aca="false">IF(AND(C1681=C1682,AA1681=AA1682-1),AB1681,"")</f>
        <v>1</v>
      </c>
      <c r="AE1682" s="55" t="n">
        <f aca="false">IF(AND(C1681=C1682,AA1681=AA1682-1),AC1681,"")</f>
        <v>0</v>
      </c>
      <c r="AF1682" s="55" t="n">
        <f aca="false">IF(AA1682=1,"",IF(AND(AB1682=1,AD1682&lt;&gt;1),1,0))</f>
        <v>0</v>
      </c>
      <c r="AG1682" s="55" t="n">
        <f aca="false">IF(AA1682=1,"",IF(AND(AC1682=1,AE1682&lt;&gt;1),1,0))</f>
        <v>0</v>
      </c>
      <c r="AH1682" s="60" t="str">
        <f aca="false">IF(AND(E1682&gt;0,AA1682&lt;2,NOT(AND(C1683=C1682,AA1683=AA1682+1))),INDEX(DATAS,AA1682+1),"")</f>
        <v/>
      </c>
      <c r="AI1682" s="60" t="str">
        <f aca="false">IF(AND(AC1682=1,AA1682&lt;2),IF(AND(C1683=C1682,AA1683=AA1682+1),IF(AC1683=1,"",INDEX(DATAS,AA1682+1)),INDEX(DATAS,AA1682+1)),"")</f>
        <v/>
      </c>
    </row>
    <row r="1683" customFormat="false" ht="15" hidden="false" customHeight="false" outlineLevel="0" collapsed="false">
      <c r="A1683" s="60" t="n">
        <v>46309</v>
      </c>
      <c r="B1683" s="0" t="n">
        <v>2</v>
      </c>
      <c r="C1683" s="0" t="n">
        <v>4792</v>
      </c>
      <c r="D1683" s="0" t="n">
        <v>92</v>
      </c>
      <c r="E1683" s="0" t="n">
        <v>2</v>
      </c>
      <c r="F1683" s="55" t="s">
        <v>693</v>
      </c>
      <c r="G1683" s="0" t="n">
        <v>71.6</v>
      </c>
      <c r="H1683" s="0" t="n">
        <v>68</v>
      </c>
      <c r="I1683" s="55" t="s">
        <v>187</v>
      </c>
      <c r="J1683" s="0" t="n">
        <v>92</v>
      </c>
      <c r="K1683" s="0" t="n">
        <v>64</v>
      </c>
      <c r="M1683" s="0" t="n">
        <v>687.22</v>
      </c>
      <c r="N1683" s="0" t="n">
        <v>54.33</v>
      </c>
      <c r="O1683" s="0" t="n">
        <v>29.63</v>
      </c>
      <c r="P1683" s="0" t="n">
        <v>2.76</v>
      </c>
      <c r="Q1683" s="0" t="n">
        <v>3.07</v>
      </c>
      <c r="R1683" s="0" t="n">
        <v>6019</v>
      </c>
      <c r="S1683" s="0" t="n">
        <v>12100</v>
      </c>
      <c r="T1683" s="0" t="n">
        <v>60.85</v>
      </c>
      <c r="U1683" s="0" t="n">
        <v>1210</v>
      </c>
      <c r="V1683" s="0" t="n">
        <v>2</v>
      </c>
      <c r="W1683" s="60" t="n">
        <v>46305</v>
      </c>
      <c r="X1683" s="55" t="n">
        <f aca="false">IF(I1683="Male",0,1)</f>
        <v>1</v>
      </c>
      <c r="Y1683" s="55" t="n">
        <f aca="false">IF(OR(I1683="DNB",I1683="Dry DNB"),1,0)</f>
        <v>0</v>
      </c>
      <c r="Z1683" s="55" t="n">
        <f aca="false">IF(ISNUMBER(W1683),A1683-W1683,"")</f>
        <v>4</v>
      </c>
      <c r="AA1683" s="55" t="n">
        <f aca="false">MATCH(A1683,DATAS,0)</f>
        <v>1</v>
      </c>
      <c r="AB1683" s="55" t="n">
        <f aca="false">IF(AND(E1683&gt;0,OR(AND(B1683&gt;=1,B1683&lt;=6),B1683=10)),1,0)</f>
        <v>1</v>
      </c>
      <c r="AC1683" s="55" t="n">
        <f aca="false">IF(AND(E1683&gt;0,B1683=10),1,0)</f>
        <v>0</v>
      </c>
      <c r="AD1683" s="0" t="str">
        <f aca="false">IF(AND(C1682=C1683,AA1682=AA1683-1),AB1682,"")</f>
        <v/>
      </c>
      <c r="AE1683" s="0" t="str">
        <f aca="false">IF(AND(C1682=C1683,AA1682=AA1683-1),AC1682,"")</f>
        <v/>
      </c>
      <c r="AF1683" s="0" t="str">
        <f aca="false">IF(AA1683=1,"",IF(AND(AB1683=1,AD1683&lt;&gt;1),1,0))</f>
        <v/>
      </c>
      <c r="AG1683" s="0" t="str">
        <f aca="false">IF(AA1683=1,"",IF(AND(AC1683=1,AE1683&lt;&gt;1),1,0))</f>
        <v/>
      </c>
      <c r="AH1683" s="60" t="str">
        <f aca="false">IF(AND(E1683&gt;0,AA1683&lt;2,NOT(AND(C1684=C1683,AA1684=AA1683+1))),INDEX(DATAS,AA1683+1),"")</f>
        <v/>
      </c>
      <c r="AI1683" s="60" t="str">
        <f aca="false">IF(AND(AC1683=1,AA1683&lt;2),IF(AND(C1684=C1683,AA1684=AA1683+1),IF(AC1684=1,"",INDEX(DATAS,AA1683+1)),INDEX(DATAS,AA1683+1)),"")</f>
        <v/>
      </c>
    </row>
    <row r="1684" customFormat="false" ht="15" hidden="false" customHeight="false" outlineLevel="0" collapsed="false">
      <c r="A1684" s="60" t="n">
        <v>46310</v>
      </c>
      <c r="B1684" s="0" t="n">
        <v>2</v>
      </c>
      <c r="C1684" s="0" t="n">
        <v>4792</v>
      </c>
      <c r="D1684" s="0" t="n">
        <v>93</v>
      </c>
      <c r="E1684" s="0" t="n">
        <v>2</v>
      </c>
      <c r="F1684" s="55" t="s">
        <v>693</v>
      </c>
      <c r="G1684" s="0" t="n">
        <v>67.9</v>
      </c>
      <c r="H1684" s="0" t="n">
        <v>68</v>
      </c>
      <c r="I1684" s="55" t="s">
        <v>187</v>
      </c>
      <c r="J1684" s="0" t="n">
        <v>93</v>
      </c>
      <c r="K1684" s="0" t="n">
        <v>64</v>
      </c>
      <c r="M1684" s="0" t="n">
        <v>687.22</v>
      </c>
      <c r="N1684" s="0" t="n">
        <v>54.33</v>
      </c>
      <c r="O1684" s="0" t="n">
        <v>29.63</v>
      </c>
      <c r="P1684" s="0" t="n">
        <v>2.76</v>
      </c>
      <c r="Q1684" s="0" t="n">
        <v>3.07</v>
      </c>
      <c r="T1684" s="0" t="n">
        <v>60.85</v>
      </c>
      <c r="U1684" s="0" t="n">
        <v>1211</v>
      </c>
      <c r="V1684" s="0" t="n">
        <v>2</v>
      </c>
      <c r="W1684" s="60" t="n">
        <v>46305</v>
      </c>
      <c r="X1684" s="55" t="n">
        <f aca="false">IF(I1684="Male",0,1)</f>
        <v>1</v>
      </c>
      <c r="Y1684" s="55" t="n">
        <f aca="false">IF(OR(I1684="DNB",I1684="Dry DNB"),1,0)</f>
        <v>0</v>
      </c>
      <c r="Z1684" s="55" t="n">
        <f aca="false">IF(ISNUMBER(W1684),A1684-W1684,"")</f>
        <v>5</v>
      </c>
      <c r="AA1684" s="55" t="n">
        <f aca="false">MATCH(A1684,DATAS,0)</f>
        <v>2</v>
      </c>
      <c r="AB1684" s="55" t="n">
        <f aca="false">IF(AND(E1684&gt;0,OR(AND(B1684&gt;=1,B1684&lt;=6),B1684=10)),1,0)</f>
        <v>1</v>
      </c>
      <c r="AC1684" s="55" t="n">
        <f aca="false">IF(AND(E1684&gt;0,B1684=10),1,0)</f>
        <v>0</v>
      </c>
      <c r="AD1684" s="55" t="n">
        <f aca="false">IF(AND(C1683=C1684,AA1683=AA1684-1),AB1683,"")</f>
        <v>1</v>
      </c>
      <c r="AE1684" s="55" t="n">
        <f aca="false">IF(AND(C1683=C1684,AA1683=AA1684-1),AC1683,"")</f>
        <v>0</v>
      </c>
      <c r="AF1684" s="55" t="n">
        <f aca="false">IF(AA1684=1,"",IF(AND(AB1684=1,AD1684&lt;&gt;1),1,0))</f>
        <v>0</v>
      </c>
      <c r="AG1684" s="55" t="n">
        <f aca="false">IF(AA1684=1,"",IF(AND(AC1684=1,AE1684&lt;&gt;1),1,0))</f>
        <v>0</v>
      </c>
      <c r="AH1684" s="60" t="str">
        <f aca="false">IF(AND(E1684&gt;0,AA1684&lt;2,NOT(AND(C1685=C1684,AA1685=AA1684+1))),INDEX(DATAS,AA1684+1),"")</f>
        <v/>
      </c>
      <c r="AI1684" s="60" t="str">
        <f aca="false">IF(AND(AC1684=1,AA1684&lt;2),IF(AND(C1685=C1684,AA1685=AA1684+1),IF(AC1685=1,"",INDEX(DATAS,AA1684+1)),INDEX(DATAS,AA1684+1)),"")</f>
        <v/>
      </c>
    </row>
    <row r="1685" customFormat="false" ht="15" hidden="false" customHeight="false" outlineLevel="0" collapsed="false">
      <c r="A1685" s="60" t="n">
        <v>46309</v>
      </c>
      <c r="B1685" s="0" t="n">
        <v>5</v>
      </c>
      <c r="C1685" s="0" t="n">
        <v>4794</v>
      </c>
      <c r="D1685" s="0" t="n">
        <v>209</v>
      </c>
      <c r="E1685" s="0" t="n">
        <v>2</v>
      </c>
      <c r="F1685" s="55" t="s">
        <v>694</v>
      </c>
      <c r="G1685" s="0" t="n">
        <v>40.7</v>
      </c>
      <c r="H1685" s="0" t="n">
        <v>38</v>
      </c>
      <c r="I1685" s="55" t="s">
        <v>157</v>
      </c>
      <c r="J1685" s="0" t="n">
        <v>62</v>
      </c>
      <c r="K1685" s="0" t="n">
        <v>62</v>
      </c>
      <c r="L1685" s="0" t="n">
        <v>147</v>
      </c>
      <c r="M1685" s="0" t="n">
        <v>571.55</v>
      </c>
      <c r="N1685" s="0" t="n">
        <v>67.44</v>
      </c>
      <c r="O1685" s="0" t="n">
        <v>34.18</v>
      </c>
      <c r="P1685" s="0" t="n">
        <v>4.83</v>
      </c>
      <c r="Q1685" s="0" t="n">
        <v>3.49</v>
      </c>
      <c r="R1685" s="0" t="n">
        <v>4218</v>
      </c>
      <c r="S1685" s="0" t="n">
        <v>9258</v>
      </c>
      <c r="T1685" s="0" t="n">
        <v>45.2</v>
      </c>
      <c r="U1685" s="0" t="n">
        <v>1209</v>
      </c>
      <c r="V1685" s="0" t="n">
        <v>1</v>
      </c>
      <c r="W1685" s="60" t="n">
        <v>46163</v>
      </c>
      <c r="X1685" s="55" t="n">
        <f aca="false">IF(I1685="Male",0,1)</f>
        <v>1</v>
      </c>
      <c r="Y1685" s="55" t="n">
        <f aca="false">IF(OR(I1685="DNB",I1685="Dry DNB"),1,0)</f>
        <v>0</v>
      </c>
      <c r="Z1685" s="55" t="n">
        <f aca="false">IF(ISNUMBER(W1685),A1685-W1685,"")</f>
        <v>146</v>
      </c>
      <c r="AA1685" s="55" t="n">
        <f aca="false">MATCH(A1685,DATAS,0)</f>
        <v>1</v>
      </c>
      <c r="AB1685" s="55" t="n">
        <f aca="false">IF(AND(E1685&gt;0,OR(AND(B1685&gt;=1,B1685&lt;=6),B1685=10)),1,0)</f>
        <v>1</v>
      </c>
      <c r="AC1685" s="55" t="n">
        <f aca="false">IF(AND(E1685&gt;0,B1685=10),1,0)</f>
        <v>0</v>
      </c>
      <c r="AD1685" s="0" t="str">
        <f aca="false">IF(AND(C1684=C1685,AA1684=AA1685-1),AB1684,"")</f>
        <v/>
      </c>
      <c r="AE1685" s="0" t="str">
        <f aca="false">IF(AND(C1684=C1685,AA1684=AA1685-1),AC1684,"")</f>
        <v/>
      </c>
      <c r="AF1685" s="0" t="str">
        <f aca="false">IF(AA1685=1,"",IF(AND(AB1685=1,AD1685&lt;&gt;1),1,0))</f>
        <v/>
      </c>
      <c r="AG1685" s="0" t="str">
        <f aca="false">IF(AA1685=1,"",IF(AND(AC1685=1,AE1685&lt;&gt;1),1,0))</f>
        <v/>
      </c>
      <c r="AH1685" s="60" t="str">
        <f aca="false">IF(AND(E1685&gt;0,AA1685&lt;2,NOT(AND(C1686=C1685,AA1686=AA1685+1))),INDEX(DATAS,AA1685+1),"")</f>
        <v/>
      </c>
      <c r="AI1685" s="60" t="str">
        <f aca="false">IF(AND(AC1685=1,AA1685&lt;2),IF(AND(C1686=C1685,AA1686=AA1685+1),IF(AC1686=1,"",INDEX(DATAS,AA1685+1)),INDEX(DATAS,AA1685+1)),"")</f>
        <v/>
      </c>
    </row>
    <row r="1686" customFormat="false" ht="15" hidden="false" customHeight="false" outlineLevel="0" collapsed="false">
      <c r="A1686" s="60" t="n">
        <v>46310</v>
      </c>
      <c r="B1686" s="0" t="n">
        <v>5</v>
      </c>
      <c r="C1686" s="0" t="n">
        <v>4794</v>
      </c>
      <c r="D1686" s="0" t="n">
        <v>210</v>
      </c>
      <c r="E1686" s="0" t="n">
        <v>2</v>
      </c>
      <c r="F1686" s="55" t="s">
        <v>694</v>
      </c>
      <c r="G1686" s="0" t="n">
        <v>43.6</v>
      </c>
      <c r="H1686" s="0" t="n">
        <v>38</v>
      </c>
      <c r="I1686" s="55" t="s">
        <v>157</v>
      </c>
      <c r="J1686" s="0" t="n">
        <v>62</v>
      </c>
      <c r="K1686" s="0" t="n">
        <v>62</v>
      </c>
      <c r="L1686" s="0" t="n">
        <v>148</v>
      </c>
      <c r="M1686" s="0" t="n">
        <v>571.55</v>
      </c>
      <c r="N1686" s="0" t="n">
        <v>67.44</v>
      </c>
      <c r="O1686" s="0" t="n">
        <v>34.18</v>
      </c>
      <c r="P1686" s="0" t="n">
        <v>4.83</v>
      </c>
      <c r="Q1686" s="0" t="n">
        <v>3.49</v>
      </c>
      <c r="T1686" s="0" t="n">
        <v>45.2</v>
      </c>
      <c r="U1686" s="0" t="n">
        <v>1210</v>
      </c>
      <c r="V1686" s="0" t="n">
        <v>1</v>
      </c>
      <c r="W1686" s="60" t="n">
        <v>46163</v>
      </c>
      <c r="X1686" s="55" t="n">
        <f aca="false">IF(I1686="Male",0,1)</f>
        <v>1</v>
      </c>
      <c r="Y1686" s="55" t="n">
        <f aca="false">IF(OR(I1686="DNB",I1686="Dry DNB"),1,0)</f>
        <v>0</v>
      </c>
      <c r="Z1686" s="55" t="n">
        <f aca="false">IF(ISNUMBER(W1686),A1686-W1686,"")</f>
        <v>147</v>
      </c>
      <c r="AA1686" s="55" t="n">
        <f aca="false">MATCH(A1686,DATAS,0)</f>
        <v>2</v>
      </c>
      <c r="AB1686" s="55" t="n">
        <f aca="false">IF(AND(E1686&gt;0,OR(AND(B1686&gt;=1,B1686&lt;=6),B1686=10)),1,0)</f>
        <v>1</v>
      </c>
      <c r="AC1686" s="55" t="n">
        <f aca="false">IF(AND(E1686&gt;0,B1686=10),1,0)</f>
        <v>0</v>
      </c>
      <c r="AD1686" s="55" t="n">
        <f aca="false">IF(AND(C1685=C1686,AA1685=AA1686-1),AB1685,"")</f>
        <v>1</v>
      </c>
      <c r="AE1686" s="55" t="n">
        <f aca="false">IF(AND(C1685=C1686,AA1685=AA1686-1),AC1685,"")</f>
        <v>0</v>
      </c>
      <c r="AF1686" s="55" t="n">
        <f aca="false">IF(AA1686=1,"",IF(AND(AB1686=1,AD1686&lt;&gt;1),1,0))</f>
        <v>0</v>
      </c>
      <c r="AG1686" s="55" t="n">
        <f aca="false">IF(AA1686=1,"",IF(AND(AC1686=1,AE1686&lt;&gt;1),1,0))</f>
        <v>0</v>
      </c>
      <c r="AH1686" s="60" t="str">
        <f aca="false">IF(AND(E1686&gt;0,AA1686&lt;2,NOT(AND(C1687=C1686,AA1687=AA1686+1))),INDEX(DATAS,AA1686+1),"")</f>
        <v/>
      </c>
      <c r="AI1686" s="60" t="str">
        <f aca="false">IF(AND(AC1686=1,AA1686&lt;2),IF(AND(C1687=C1686,AA1687=AA1686+1),IF(AC1687=1,"",INDEX(DATAS,AA1686+1)),INDEX(DATAS,AA1686+1)),"")</f>
        <v/>
      </c>
    </row>
    <row r="1687" customFormat="false" ht="15" hidden="false" customHeight="false" outlineLevel="0" collapsed="false">
      <c r="A1687" s="60" t="n">
        <v>46309</v>
      </c>
      <c r="B1687" s="0" t="n">
        <v>5</v>
      </c>
      <c r="C1687" s="0" t="n">
        <v>4796</v>
      </c>
      <c r="D1687" s="0" t="n">
        <v>240</v>
      </c>
      <c r="E1687" s="0" t="n">
        <v>2</v>
      </c>
      <c r="F1687" s="55" t="s">
        <v>694</v>
      </c>
      <c r="G1687" s="0" t="n">
        <v>35.2</v>
      </c>
      <c r="H1687" s="0" t="n">
        <v>33</v>
      </c>
      <c r="I1687" s="55" t="s">
        <v>187</v>
      </c>
      <c r="J1687" s="0" t="n">
        <v>240</v>
      </c>
      <c r="K1687" s="0" t="n">
        <v>65</v>
      </c>
      <c r="M1687" s="0" t="n">
        <v>1280.66</v>
      </c>
      <c r="N1687" s="0" t="n">
        <v>45.48</v>
      </c>
      <c r="O1687" s="0" t="n">
        <v>43.49</v>
      </c>
      <c r="P1687" s="0" t="n">
        <v>4.53</v>
      </c>
      <c r="Q1687" s="0" t="n">
        <v>3.9</v>
      </c>
      <c r="R1687" s="0" t="n">
        <v>3972</v>
      </c>
      <c r="S1687" s="0" t="n">
        <v>6910</v>
      </c>
      <c r="T1687" s="0" t="n">
        <v>46</v>
      </c>
      <c r="U1687" s="0" t="n">
        <v>1209</v>
      </c>
      <c r="V1687" s="0" t="n">
        <v>4</v>
      </c>
      <c r="W1687" s="60" t="n">
        <v>46282</v>
      </c>
      <c r="X1687" s="55" t="n">
        <f aca="false">IF(I1687="Male",0,1)</f>
        <v>1</v>
      </c>
      <c r="Y1687" s="55" t="n">
        <f aca="false">IF(OR(I1687="DNB",I1687="Dry DNB"),1,0)</f>
        <v>0</v>
      </c>
      <c r="Z1687" s="55" t="n">
        <f aca="false">IF(ISNUMBER(W1687),A1687-W1687,"")</f>
        <v>27</v>
      </c>
      <c r="AA1687" s="55" t="n">
        <f aca="false">MATCH(A1687,DATAS,0)</f>
        <v>1</v>
      </c>
      <c r="AB1687" s="55" t="n">
        <f aca="false">IF(AND(E1687&gt;0,OR(AND(B1687&gt;=1,B1687&lt;=6),B1687=10)),1,0)</f>
        <v>1</v>
      </c>
      <c r="AC1687" s="55" t="n">
        <f aca="false">IF(AND(E1687&gt;0,B1687=10),1,0)</f>
        <v>0</v>
      </c>
      <c r="AD1687" s="0" t="str">
        <f aca="false">IF(AND(C1686=C1687,AA1686=AA1687-1),AB1686,"")</f>
        <v/>
      </c>
      <c r="AE1687" s="0" t="str">
        <f aca="false">IF(AND(C1686=C1687,AA1686=AA1687-1),AC1686,"")</f>
        <v/>
      </c>
      <c r="AF1687" s="0" t="str">
        <f aca="false">IF(AA1687=1,"",IF(AND(AB1687=1,AD1687&lt;&gt;1),1,0))</f>
        <v/>
      </c>
      <c r="AG1687" s="0" t="str">
        <f aca="false">IF(AA1687=1,"",IF(AND(AC1687=1,AE1687&lt;&gt;1),1,0))</f>
        <v/>
      </c>
      <c r="AH1687" s="60" t="str">
        <f aca="false">IF(AND(E1687&gt;0,AA1687&lt;2,NOT(AND(C1688=C1687,AA1688=AA1687+1))),INDEX(DATAS,AA1687+1),"")</f>
        <v/>
      </c>
      <c r="AI1687" s="60" t="str">
        <f aca="false">IF(AND(AC1687=1,AA1687&lt;2),IF(AND(C1688=C1687,AA1688=AA1687+1),IF(AC1688=1,"",INDEX(DATAS,AA1687+1)),INDEX(DATAS,AA1687+1)),"")</f>
        <v/>
      </c>
    </row>
    <row r="1688" customFormat="false" ht="15" hidden="false" customHeight="false" outlineLevel="0" collapsed="false">
      <c r="A1688" s="60" t="n">
        <v>46310</v>
      </c>
      <c r="B1688" s="0" t="n">
        <v>5</v>
      </c>
      <c r="C1688" s="0" t="n">
        <v>4796</v>
      </c>
      <c r="D1688" s="0" t="n">
        <v>241</v>
      </c>
      <c r="E1688" s="0" t="n">
        <v>2</v>
      </c>
      <c r="F1688" s="55" t="s">
        <v>694</v>
      </c>
      <c r="G1688" s="0" t="n">
        <v>37.5</v>
      </c>
      <c r="H1688" s="0" t="n">
        <v>34</v>
      </c>
      <c r="I1688" s="55" t="s">
        <v>187</v>
      </c>
      <c r="J1688" s="0" t="n">
        <v>241</v>
      </c>
      <c r="K1688" s="0" t="n">
        <v>65</v>
      </c>
      <c r="M1688" s="0" t="n">
        <v>1280.66</v>
      </c>
      <c r="N1688" s="0" t="n">
        <v>45.48</v>
      </c>
      <c r="O1688" s="0" t="n">
        <v>43.49</v>
      </c>
      <c r="P1688" s="0" t="n">
        <v>4.53</v>
      </c>
      <c r="Q1688" s="0" t="n">
        <v>3.9</v>
      </c>
      <c r="T1688" s="0" t="n">
        <v>46</v>
      </c>
      <c r="U1688" s="0" t="n">
        <v>1210</v>
      </c>
      <c r="V1688" s="0" t="n">
        <v>4</v>
      </c>
      <c r="W1688" s="60" t="n">
        <v>46282</v>
      </c>
      <c r="X1688" s="55" t="n">
        <f aca="false">IF(I1688="Male",0,1)</f>
        <v>1</v>
      </c>
      <c r="Y1688" s="55" t="n">
        <f aca="false">IF(OR(I1688="DNB",I1688="Dry DNB"),1,0)</f>
        <v>0</v>
      </c>
      <c r="Z1688" s="55" t="n">
        <f aca="false">IF(ISNUMBER(W1688),A1688-W1688,"")</f>
        <v>28</v>
      </c>
      <c r="AA1688" s="55" t="n">
        <f aca="false">MATCH(A1688,DATAS,0)</f>
        <v>2</v>
      </c>
      <c r="AB1688" s="55" t="n">
        <f aca="false">IF(AND(E1688&gt;0,OR(AND(B1688&gt;=1,B1688&lt;=6),B1688=10)),1,0)</f>
        <v>1</v>
      </c>
      <c r="AC1688" s="55" t="n">
        <f aca="false">IF(AND(E1688&gt;0,B1688=10),1,0)</f>
        <v>0</v>
      </c>
      <c r="AD1688" s="55" t="n">
        <f aca="false">IF(AND(C1687=C1688,AA1687=AA1688-1),AB1687,"")</f>
        <v>1</v>
      </c>
      <c r="AE1688" s="55" t="n">
        <f aca="false">IF(AND(C1687=C1688,AA1687=AA1688-1),AC1687,"")</f>
        <v>0</v>
      </c>
      <c r="AF1688" s="55" t="n">
        <f aca="false">IF(AA1688=1,"",IF(AND(AB1688=1,AD1688&lt;&gt;1),1,0))</f>
        <v>0</v>
      </c>
      <c r="AG1688" s="55" t="n">
        <f aca="false">IF(AA1688=1,"",IF(AND(AC1688=1,AE1688&lt;&gt;1),1,0))</f>
        <v>0</v>
      </c>
      <c r="AH1688" s="60" t="str">
        <f aca="false">IF(AND(E1688&gt;0,AA1688&lt;2,NOT(AND(C1689=C1688,AA1689=AA1688+1))),INDEX(DATAS,AA1688+1),"")</f>
        <v/>
      </c>
      <c r="AI1688" s="60" t="str">
        <f aca="false">IF(AND(AC1688=1,AA1688&lt;2),IF(AND(C1689=C1688,AA1689=AA1688+1),IF(AC1689=1,"",INDEX(DATAS,AA1688+1)),INDEX(DATAS,AA1688+1)),"")</f>
        <v/>
      </c>
    </row>
    <row r="1689" customFormat="false" ht="15" hidden="false" customHeight="false" outlineLevel="0" collapsed="false">
      <c r="A1689" s="60" t="n">
        <v>46309</v>
      </c>
      <c r="B1689" s="0" t="n">
        <v>5</v>
      </c>
      <c r="C1689" s="0" t="n">
        <v>4797</v>
      </c>
      <c r="D1689" s="0" t="n">
        <v>531</v>
      </c>
      <c r="E1689" s="0" t="n">
        <v>1</v>
      </c>
      <c r="F1689" s="55" t="s">
        <v>694</v>
      </c>
      <c r="G1689" s="0" t="n">
        <v>14.9</v>
      </c>
      <c r="H1689" s="0" t="n">
        <v>21</v>
      </c>
      <c r="I1689" s="55" t="s">
        <v>157</v>
      </c>
      <c r="J1689" s="0" t="n">
        <v>356</v>
      </c>
      <c r="K1689" s="0" t="n">
        <v>62</v>
      </c>
      <c r="L1689" s="0" t="n">
        <v>175</v>
      </c>
      <c r="M1689" s="0" t="n">
        <v>181.7</v>
      </c>
      <c r="N1689" s="0" t="n">
        <v>62.99</v>
      </c>
      <c r="O1689" s="0" t="n">
        <v>12.27</v>
      </c>
      <c r="P1689" s="0" t="n">
        <v>4.66</v>
      </c>
      <c r="Q1689" s="0" t="n">
        <v>3.99</v>
      </c>
      <c r="R1689" s="0" t="n">
        <v>4515</v>
      </c>
      <c r="S1689" s="0" t="n">
        <v>9391</v>
      </c>
      <c r="T1689" s="0" t="n">
        <v>47.25</v>
      </c>
      <c r="U1689" s="0" t="n">
        <v>1209</v>
      </c>
      <c r="V1689" s="0" t="n">
        <v>11</v>
      </c>
      <c r="W1689" s="60" t="n">
        <v>46135</v>
      </c>
      <c r="X1689" s="55" t="n">
        <f aca="false">IF(I1689="Male",0,1)</f>
        <v>1</v>
      </c>
      <c r="Y1689" s="55" t="n">
        <f aca="false">IF(OR(I1689="DNB",I1689="Dry DNB"),1,0)</f>
        <v>0</v>
      </c>
      <c r="Z1689" s="55" t="n">
        <f aca="false">IF(ISNUMBER(W1689),A1689-W1689,"")</f>
        <v>174</v>
      </c>
      <c r="AA1689" s="55" t="n">
        <f aca="false">MATCH(A1689,DATAS,0)</f>
        <v>1</v>
      </c>
      <c r="AB1689" s="55" t="n">
        <f aca="false">IF(AND(E1689&gt;0,OR(AND(B1689&gt;=1,B1689&lt;=6),B1689=10)),1,0)</f>
        <v>1</v>
      </c>
      <c r="AC1689" s="55" t="n">
        <f aca="false">IF(AND(E1689&gt;0,B1689=10),1,0)</f>
        <v>0</v>
      </c>
      <c r="AD1689" s="0" t="str">
        <f aca="false">IF(AND(C1688=C1689,AA1688=AA1689-1),AB1688,"")</f>
        <v/>
      </c>
      <c r="AE1689" s="0" t="str">
        <f aca="false">IF(AND(C1688=C1689,AA1688=AA1689-1),AC1688,"")</f>
        <v/>
      </c>
      <c r="AF1689" s="0" t="str">
        <f aca="false">IF(AA1689=1,"",IF(AND(AB1689=1,AD1689&lt;&gt;1),1,0))</f>
        <v/>
      </c>
      <c r="AG1689" s="0" t="str">
        <f aca="false">IF(AA1689=1,"",IF(AND(AC1689=1,AE1689&lt;&gt;1),1,0))</f>
        <v/>
      </c>
      <c r="AH1689" s="60" t="str">
        <f aca="false">IF(AND(E1689&gt;0,AA1689&lt;2,NOT(AND(C1690=C1689,AA1690=AA1689+1))),INDEX(DATAS,AA1689+1),"")</f>
        <v/>
      </c>
      <c r="AI1689" s="60" t="str">
        <f aca="false">IF(AND(AC1689=1,AA1689&lt;2),IF(AND(C1690=C1689,AA1690=AA1689+1),IF(AC1690=1,"",INDEX(DATAS,AA1689+1)),INDEX(DATAS,AA1689+1)),"")</f>
        <v/>
      </c>
    </row>
    <row r="1690" customFormat="false" ht="15" hidden="false" customHeight="false" outlineLevel="0" collapsed="false">
      <c r="A1690" s="60" t="n">
        <v>46310</v>
      </c>
      <c r="B1690" s="0" t="n">
        <v>5</v>
      </c>
      <c r="C1690" s="0" t="n">
        <v>4797</v>
      </c>
      <c r="D1690" s="0" t="n">
        <v>532</v>
      </c>
      <c r="E1690" s="0" t="n">
        <v>1</v>
      </c>
      <c r="F1690" s="55" t="s">
        <v>694</v>
      </c>
      <c r="G1690" s="0" t="n">
        <v>20.6</v>
      </c>
      <c r="H1690" s="0" t="n">
        <v>21</v>
      </c>
      <c r="I1690" s="55" t="s">
        <v>157</v>
      </c>
      <c r="J1690" s="0" t="n">
        <v>356</v>
      </c>
      <c r="K1690" s="0" t="n">
        <v>62</v>
      </c>
      <c r="L1690" s="0" t="n">
        <v>176</v>
      </c>
      <c r="M1690" s="0" t="n">
        <v>181.7</v>
      </c>
      <c r="N1690" s="0" t="n">
        <v>62.99</v>
      </c>
      <c r="O1690" s="0" t="n">
        <v>12.27</v>
      </c>
      <c r="P1690" s="0" t="n">
        <v>4.66</v>
      </c>
      <c r="Q1690" s="0" t="n">
        <v>3.99</v>
      </c>
      <c r="T1690" s="0" t="n">
        <v>47.25</v>
      </c>
      <c r="U1690" s="0" t="n">
        <v>1210</v>
      </c>
      <c r="V1690" s="0" t="n">
        <v>11</v>
      </c>
      <c r="W1690" s="60" t="n">
        <v>46135</v>
      </c>
      <c r="X1690" s="55" t="n">
        <f aca="false">IF(I1690="Male",0,1)</f>
        <v>1</v>
      </c>
      <c r="Y1690" s="55" t="n">
        <f aca="false">IF(OR(I1690="DNB",I1690="Dry DNB"),1,0)</f>
        <v>0</v>
      </c>
      <c r="Z1690" s="55" t="n">
        <f aca="false">IF(ISNUMBER(W1690),A1690-W1690,"")</f>
        <v>175</v>
      </c>
      <c r="AA1690" s="55" t="n">
        <f aca="false">MATCH(A1690,DATAS,0)</f>
        <v>2</v>
      </c>
      <c r="AB1690" s="55" t="n">
        <f aca="false">IF(AND(E1690&gt;0,OR(AND(B1690&gt;=1,B1690&lt;=6),B1690=10)),1,0)</f>
        <v>1</v>
      </c>
      <c r="AC1690" s="55" t="n">
        <f aca="false">IF(AND(E1690&gt;0,B1690=10),1,0)</f>
        <v>0</v>
      </c>
      <c r="AD1690" s="55" t="n">
        <f aca="false">IF(AND(C1689=C1690,AA1689=AA1690-1),AB1689,"")</f>
        <v>1</v>
      </c>
      <c r="AE1690" s="55" t="n">
        <f aca="false">IF(AND(C1689=C1690,AA1689=AA1690-1),AC1689,"")</f>
        <v>0</v>
      </c>
      <c r="AF1690" s="55" t="n">
        <f aca="false">IF(AA1690=1,"",IF(AND(AB1690=1,AD1690&lt;&gt;1),1,0))</f>
        <v>0</v>
      </c>
      <c r="AG1690" s="55" t="n">
        <f aca="false">IF(AA1690=1,"",IF(AND(AC1690=1,AE1690&lt;&gt;1),1,0))</f>
        <v>0</v>
      </c>
      <c r="AH1690" s="60" t="str">
        <f aca="false">IF(AND(E1690&gt;0,AA1690&lt;2,NOT(AND(C1691=C1690,AA1691=AA1690+1))),INDEX(DATAS,AA1690+1),"")</f>
        <v/>
      </c>
      <c r="AI1690" s="60" t="str">
        <f aca="false">IF(AND(AC1690=1,AA1690&lt;2),IF(AND(C1691=C1690,AA1691=AA1690+1),IF(AC1691=1,"",INDEX(DATAS,AA1690+1)),INDEX(DATAS,AA1690+1)),"")</f>
        <v/>
      </c>
    </row>
    <row r="1691" customFormat="false" ht="15" hidden="false" customHeight="false" outlineLevel="0" collapsed="false">
      <c r="A1691" s="60" t="n">
        <v>46309</v>
      </c>
      <c r="B1691" s="0" t="n">
        <v>3</v>
      </c>
      <c r="C1691" s="0" t="n">
        <v>4799</v>
      </c>
      <c r="D1691" s="0" t="n">
        <v>203</v>
      </c>
      <c r="E1691" s="0" t="n">
        <v>2</v>
      </c>
      <c r="F1691" s="55" t="s">
        <v>695</v>
      </c>
      <c r="G1691" s="0" t="n">
        <v>58</v>
      </c>
      <c r="H1691" s="0" t="n">
        <v>57</v>
      </c>
      <c r="I1691" s="55" t="s">
        <v>157</v>
      </c>
      <c r="J1691" s="0" t="n">
        <v>98</v>
      </c>
      <c r="K1691" s="0" t="n">
        <v>63</v>
      </c>
      <c r="L1691" s="0" t="n">
        <v>105</v>
      </c>
      <c r="M1691" s="0" t="n">
        <v>1462.65</v>
      </c>
      <c r="N1691" s="0" t="n">
        <v>64.27</v>
      </c>
      <c r="O1691" s="0" t="n">
        <v>36.79</v>
      </c>
      <c r="P1691" s="0" t="n">
        <v>4.32</v>
      </c>
      <c r="Q1691" s="0" t="n">
        <v>3.16</v>
      </c>
      <c r="R1691" s="0" t="n">
        <v>5198</v>
      </c>
      <c r="S1691" s="0" t="n">
        <v>10852</v>
      </c>
      <c r="T1691" s="0" t="n">
        <v>57.55</v>
      </c>
      <c r="U1691" s="0" t="n">
        <v>1207</v>
      </c>
      <c r="V1691" s="0" t="n">
        <v>2</v>
      </c>
      <c r="W1691" s="60" t="n">
        <v>46205</v>
      </c>
      <c r="X1691" s="55" t="n">
        <f aca="false">IF(I1691="Male",0,1)</f>
        <v>1</v>
      </c>
      <c r="Y1691" s="55" t="n">
        <f aca="false">IF(OR(I1691="DNB",I1691="Dry DNB"),1,0)</f>
        <v>0</v>
      </c>
      <c r="Z1691" s="55" t="n">
        <f aca="false">IF(ISNUMBER(W1691),A1691-W1691,"")</f>
        <v>104</v>
      </c>
      <c r="AA1691" s="55" t="n">
        <f aca="false">MATCH(A1691,DATAS,0)</f>
        <v>1</v>
      </c>
      <c r="AB1691" s="55" t="n">
        <f aca="false">IF(AND(E1691&gt;0,OR(AND(B1691&gt;=1,B1691&lt;=6),B1691=10)),1,0)</f>
        <v>1</v>
      </c>
      <c r="AC1691" s="55" t="n">
        <f aca="false">IF(AND(E1691&gt;0,B1691=10),1,0)</f>
        <v>0</v>
      </c>
      <c r="AD1691" s="0" t="str">
        <f aca="false">IF(AND(C1690=C1691,AA1690=AA1691-1),AB1690,"")</f>
        <v/>
      </c>
      <c r="AE1691" s="0" t="str">
        <f aca="false">IF(AND(C1690=C1691,AA1690=AA1691-1),AC1690,"")</f>
        <v/>
      </c>
      <c r="AF1691" s="0" t="str">
        <f aca="false">IF(AA1691=1,"",IF(AND(AB1691=1,AD1691&lt;&gt;1),1,0))</f>
        <v/>
      </c>
      <c r="AG1691" s="0" t="str">
        <f aca="false">IF(AA1691=1,"",IF(AND(AC1691=1,AE1691&lt;&gt;1),1,0))</f>
        <v/>
      </c>
      <c r="AH1691" s="60" t="str">
        <f aca="false">IF(AND(E1691&gt;0,AA1691&lt;2,NOT(AND(C1692=C1691,AA1692=AA1691+1))),INDEX(DATAS,AA1691+1),"")</f>
        <v/>
      </c>
      <c r="AI1691" s="60" t="str">
        <f aca="false">IF(AND(AC1691=1,AA1691&lt;2),IF(AND(C1692=C1691,AA1692=AA1691+1),IF(AC1692=1,"",INDEX(DATAS,AA1691+1)),INDEX(DATAS,AA1691+1)),"")</f>
        <v/>
      </c>
    </row>
    <row r="1692" customFormat="false" ht="15" hidden="false" customHeight="false" outlineLevel="0" collapsed="false">
      <c r="A1692" s="60" t="n">
        <v>46310</v>
      </c>
      <c r="B1692" s="0" t="n">
        <v>3</v>
      </c>
      <c r="C1692" s="0" t="n">
        <v>4799</v>
      </c>
      <c r="D1692" s="0" t="n">
        <v>204</v>
      </c>
      <c r="E1692" s="0" t="n">
        <v>2</v>
      </c>
      <c r="F1692" s="55" t="s">
        <v>695</v>
      </c>
      <c r="G1692" s="0" t="n">
        <v>55.7</v>
      </c>
      <c r="H1692" s="0" t="n">
        <v>57</v>
      </c>
      <c r="I1692" s="55" t="s">
        <v>157</v>
      </c>
      <c r="J1692" s="0" t="n">
        <v>98</v>
      </c>
      <c r="K1692" s="0" t="n">
        <v>63</v>
      </c>
      <c r="L1692" s="0" t="n">
        <v>106</v>
      </c>
      <c r="M1692" s="0" t="n">
        <v>1462.65</v>
      </c>
      <c r="N1692" s="0" t="n">
        <v>64.27</v>
      </c>
      <c r="O1692" s="0" t="n">
        <v>36.79</v>
      </c>
      <c r="P1692" s="0" t="n">
        <v>4.32</v>
      </c>
      <c r="Q1692" s="0" t="n">
        <v>3.16</v>
      </c>
      <c r="T1692" s="0" t="n">
        <v>57.55</v>
      </c>
      <c r="U1692" s="0" t="n">
        <v>1208</v>
      </c>
      <c r="V1692" s="0" t="n">
        <v>2</v>
      </c>
      <c r="W1692" s="60" t="n">
        <v>46205</v>
      </c>
      <c r="X1692" s="55" t="n">
        <f aca="false">IF(I1692="Male",0,1)</f>
        <v>1</v>
      </c>
      <c r="Y1692" s="55" t="n">
        <f aca="false">IF(OR(I1692="DNB",I1692="Dry DNB"),1,0)</f>
        <v>0</v>
      </c>
      <c r="Z1692" s="55" t="n">
        <f aca="false">IF(ISNUMBER(W1692),A1692-W1692,"")</f>
        <v>105</v>
      </c>
      <c r="AA1692" s="55" t="n">
        <f aca="false">MATCH(A1692,DATAS,0)</f>
        <v>2</v>
      </c>
      <c r="AB1692" s="55" t="n">
        <f aca="false">IF(AND(E1692&gt;0,OR(AND(B1692&gt;=1,B1692&lt;=6),B1692=10)),1,0)</f>
        <v>1</v>
      </c>
      <c r="AC1692" s="55" t="n">
        <f aca="false">IF(AND(E1692&gt;0,B1692=10),1,0)</f>
        <v>0</v>
      </c>
      <c r="AD1692" s="55" t="n">
        <f aca="false">IF(AND(C1691=C1692,AA1691=AA1692-1),AB1691,"")</f>
        <v>1</v>
      </c>
      <c r="AE1692" s="55" t="n">
        <f aca="false">IF(AND(C1691=C1692,AA1691=AA1692-1),AC1691,"")</f>
        <v>0</v>
      </c>
      <c r="AF1692" s="55" t="n">
        <f aca="false">IF(AA1692=1,"",IF(AND(AB1692=1,AD1692&lt;&gt;1),1,0))</f>
        <v>0</v>
      </c>
      <c r="AG1692" s="55" t="n">
        <f aca="false">IF(AA1692=1,"",IF(AND(AC1692=1,AE1692&lt;&gt;1),1,0))</f>
        <v>0</v>
      </c>
      <c r="AH1692" s="60" t="str">
        <f aca="false">IF(AND(E1692&gt;0,AA1692&lt;2,NOT(AND(C1693=C1692,AA1693=AA1692+1))),INDEX(DATAS,AA1692+1),"")</f>
        <v/>
      </c>
      <c r="AI1692" s="60" t="str">
        <f aca="false">IF(AND(AC1692=1,AA1692&lt;2),IF(AND(C1693=C1692,AA1693=AA1692+1),IF(AC1693=1,"",INDEX(DATAS,AA1692+1)),INDEX(DATAS,AA1692+1)),"")</f>
        <v/>
      </c>
    </row>
    <row r="1693" customFormat="false" ht="15" hidden="false" customHeight="false" outlineLevel="0" collapsed="false">
      <c r="A1693" s="60" t="n">
        <v>46309</v>
      </c>
      <c r="B1693" s="0" t="n">
        <v>2</v>
      </c>
      <c r="C1693" s="0" t="n">
        <v>4800</v>
      </c>
      <c r="D1693" s="0" t="n">
        <v>206</v>
      </c>
      <c r="E1693" s="0" t="n">
        <v>2</v>
      </c>
      <c r="F1693" s="55" t="s">
        <v>695</v>
      </c>
      <c r="G1693" s="0" t="n">
        <v>56.2</v>
      </c>
      <c r="H1693" s="0" t="n">
        <v>55</v>
      </c>
      <c r="I1693" s="55" t="s">
        <v>157</v>
      </c>
      <c r="J1693" s="0" t="n">
        <v>126</v>
      </c>
      <c r="K1693" s="0" t="n">
        <v>66</v>
      </c>
      <c r="L1693" s="0" t="n">
        <v>80</v>
      </c>
      <c r="M1693" s="0" t="n">
        <v>985.84</v>
      </c>
      <c r="N1693" s="0" t="n">
        <v>53.93</v>
      </c>
      <c r="O1693" s="0" t="n">
        <v>28.48</v>
      </c>
      <c r="P1693" s="0" t="n">
        <v>3.11</v>
      </c>
      <c r="Q1693" s="0" t="n">
        <v>3.18</v>
      </c>
      <c r="R1693" s="0" t="n">
        <v>4047</v>
      </c>
      <c r="S1693" s="0" t="n">
        <v>9555</v>
      </c>
      <c r="T1693" s="0" t="n">
        <v>43.85</v>
      </c>
      <c r="U1693" s="0" t="n">
        <v>1207</v>
      </c>
      <c r="V1693" s="0" t="n">
        <v>2</v>
      </c>
      <c r="W1693" s="60" t="n">
        <v>46230</v>
      </c>
      <c r="X1693" s="55" t="n">
        <f aca="false">IF(I1693="Male",0,1)</f>
        <v>1</v>
      </c>
      <c r="Y1693" s="55" t="n">
        <f aca="false">IF(OR(I1693="DNB",I1693="Dry DNB"),1,0)</f>
        <v>0</v>
      </c>
      <c r="Z1693" s="55" t="n">
        <f aca="false">IF(ISNUMBER(W1693),A1693-W1693,"")</f>
        <v>79</v>
      </c>
      <c r="AA1693" s="55" t="n">
        <f aca="false">MATCH(A1693,DATAS,0)</f>
        <v>1</v>
      </c>
      <c r="AB1693" s="55" t="n">
        <f aca="false">IF(AND(E1693&gt;0,OR(AND(B1693&gt;=1,B1693&lt;=6),B1693=10)),1,0)</f>
        <v>1</v>
      </c>
      <c r="AC1693" s="55" t="n">
        <f aca="false">IF(AND(E1693&gt;0,B1693=10),1,0)</f>
        <v>0</v>
      </c>
      <c r="AD1693" s="0" t="str">
        <f aca="false">IF(AND(C1692=C1693,AA1692=AA1693-1),AB1692,"")</f>
        <v/>
      </c>
      <c r="AE1693" s="0" t="str">
        <f aca="false">IF(AND(C1692=C1693,AA1692=AA1693-1),AC1692,"")</f>
        <v/>
      </c>
      <c r="AF1693" s="0" t="str">
        <f aca="false">IF(AA1693=1,"",IF(AND(AB1693=1,AD1693&lt;&gt;1),1,0))</f>
        <v/>
      </c>
      <c r="AG1693" s="0" t="str">
        <f aca="false">IF(AA1693=1,"",IF(AND(AC1693=1,AE1693&lt;&gt;1),1,0))</f>
        <v/>
      </c>
      <c r="AH1693" s="60" t="str">
        <f aca="false">IF(AND(E1693&gt;0,AA1693&lt;2,NOT(AND(C1694=C1693,AA1694=AA1693+1))),INDEX(DATAS,AA1693+1),"")</f>
        <v/>
      </c>
      <c r="AI1693" s="60" t="str">
        <f aca="false">IF(AND(AC1693=1,AA1693&lt;2),IF(AND(C1694=C1693,AA1694=AA1693+1),IF(AC1694=1,"",INDEX(DATAS,AA1693+1)),INDEX(DATAS,AA1693+1)),"")</f>
        <v/>
      </c>
    </row>
    <row r="1694" customFormat="false" ht="15" hidden="false" customHeight="false" outlineLevel="0" collapsed="false">
      <c r="A1694" s="60" t="n">
        <v>46310</v>
      </c>
      <c r="B1694" s="0" t="n">
        <v>2</v>
      </c>
      <c r="C1694" s="0" t="n">
        <v>4800</v>
      </c>
      <c r="D1694" s="0" t="n">
        <v>207</v>
      </c>
      <c r="E1694" s="0" t="n">
        <v>2</v>
      </c>
      <c r="F1694" s="55" t="s">
        <v>695</v>
      </c>
      <c r="G1694" s="0" t="n">
        <v>54.6</v>
      </c>
      <c r="H1694" s="0" t="n">
        <v>55</v>
      </c>
      <c r="I1694" s="55" t="s">
        <v>157</v>
      </c>
      <c r="J1694" s="0" t="n">
        <v>126</v>
      </c>
      <c r="K1694" s="0" t="n">
        <v>66</v>
      </c>
      <c r="L1694" s="0" t="n">
        <v>81</v>
      </c>
      <c r="M1694" s="0" t="n">
        <v>985.84</v>
      </c>
      <c r="N1694" s="0" t="n">
        <v>53.93</v>
      </c>
      <c r="O1694" s="0" t="n">
        <v>28.48</v>
      </c>
      <c r="P1694" s="0" t="n">
        <v>3.11</v>
      </c>
      <c r="Q1694" s="0" t="n">
        <v>3.18</v>
      </c>
      <c r="T1694" s="0" t="n">
        <v>43.85</v>
      </c>
      <c r="U1694" s="0" t="n">
        <v>1208</v>
      </c>
      <c r="V1694" s="0" t="n">
        <v>2</v>
      </c>
      <c r="W1694" s="60" t="n">
        <v>46230</v>
      </c>
      <c r="X1694" s="55" t="n">
        <f aca="false">IF(I1694="Male",0,1)</f>
        <v>1</v>
      </c>
      <c r="Y1694" s="55" t="n">
        <f aca="false">IF(OR(I1694="DNB",I1694="Dry DNB"),1,0)</f>
        <v>0</v>
      </c>
      <c r="Z1694" s="55" t="n">
        <f aca="false">IF(ISNUMBER(W1694),A1694-W1694,"")</f>
        <v>80</v>
      </c>
      <c r="AA1694" s="55" t="n">
        <f aca="false">MATCH(A1694,DATAS,0)</f>
        <v>2</v>
      </c>
      <c r="AB1694" s="55" t="n">
        <f aca="false">IF(AND(E1694&gt;0,OR(AND(B1694&gt;=1,B1694&lt;=6),B1694=10)),1,0)</f>
        <v>1</v>
      </c>
      <c r="AC1694" s="55" t="n">
        <f aca="false">IF(AND(E1694&gt;0,B1694=10),1,0)</f>
        <v>0</v>
      </c>
      <c r="AD1694" s="55" t="n">
        <f aca="false">IF(AND(C1693=C1694,AA1693=AA1694-1),AB1693,"")</f>
        <v>1</v>
      </c>
      <c r="AE1694" s="55" t="n">
        <f aca="false">IF(AND(C1693=C1694,AA1693=AA1694-1),AC1693,"")</f>
        <v>0</v>
      </c>
      <c r="AF1694" s="55" t="n">
        <f aca="false">IF(AA1694=1,"",IF(AND(AB1694=1,AD1694&lt;&gt;1),1,0))</f>
        <v>0</v>
      </c>
      <c r="AG1694" s="55" t="n">
        <f aca="false">IF(AA1694=1,"",IF(AND(AC1694=1,AE1694&lt;&gt;1),1,0))</f>
        <v>0</v>
      </c>
      <c r="AH1694" s="60" t="str">
        <f aca="false">IF(AND(E1694&gt;0,AA1694&lt;2,NOT(AND(C1695=C1694,AA1695=AA1694+1))),INDEX(DATAS,AA1694+1),"")</f>
        <v/>
      </c>
      <c r="AI1694" s="60" t="str">
        <f aca="false">IF(AND(AC1694=1,AA1694&lt;2),IF(AND(C1695=C1694,AA1695=AA1694+1),IF(AC1695=1,"",INDEX(DATAS,AA1694+1)),INDEX(DATAS,AA1694+1)),"")</f>
        <v/>
      </c>
    </row>
    <row r="1695" customFormat="false" ht="15" hidden="false" customHeight="false" outlineLevel="0" collapsed="false">
      <c r="A1695" s="60" t="n">
        <v>46309</v>
      </c>
      <c r="B1695" s="0" t="n">
        <v>2</v>
      </c>
      <c r="C1695" s="0" t="n">
        <v>4801</v>
      </c>
      <c r="D1695" s="0" t="n">
        <v>169</v>
      </c>
      <c r="E1695" s="0" t="n">
        <v>2</v>
      </c>
      <c r="F1695" s="55" t="s">
        <v>696</v>
      </c>
      <c r="G1695" s="0" t="n">
        <v>51.1</v>
      </c>
      <c r="H1695" s="0" t="n">
        <v>47</v>
      </c>
      <c r="I1695" s="55" t="s">
        <v>177</v>
      </c>
      <c r="J1695" s="0" t="n">
        <v>169</v>
      </c>
      <c r="K1695" s="0" t="n">
        <v>64</v>
      </c>
      <c r="M1695" s="0" t="n">
        <v>-16.12</v>
      </c>
      <c r="N1695" s="0" t="n">
        <v>40.43</v>
      </c>
      <c r="O1695" s="0" t="n">
        <v>19.48</v>
      </c>
      <c r="P1695" s="0" t="n">
        <v>3.48</v>
      </c>
      <c r="Q1695" s="0" t="n">
        <v>3.33</v>
      </c>
      <c r="R1695" s="0" t="n">
        <v>5095</v>
      </c>
      <c r="S1695" s="0" t="n">
        <v>10459</v>
      </c>
      <c r="T1695" s="0" t="n">
        <v>57.15</v>
      </c>
      <c r="U1695" s="0" t="n">
        <v>1206</v>
      </c>
      <c r="V1695" s="0" t="n">
        <v>2</v>
      </c>
      <c r="W1695" s="60" t="n">
        <v>46240</v>
      </c>
      <c r="X1695" s="55" t="n">
        <f aca="false">IF(I1695="Male",0,1)</f>
        <v>1</v>
      </c>
      <c r="Y1695" s="55" t="n">
        <f aca="false">IF(OR(I1695="DNB",I1695="Dry DNB"),1,0)</f>
        <v>0</v>
      </c>
      <c r="Z1695" s="55" t="n">
        <f aca="false">IF(ISNUMBER(W1695),A1695-W1695,"")</f>
        <v>69</v>
      </c>
      <c r="AA1695" s="55" t="n">
        <f aca="false">MATCH(A1695,DATAS,0)</f>
        <v>1</v>
      </c>
      <c r="AB1695" s="55" t="n">
        <f aca="false">IF(AND(E1695&gt;0,OR(AND(B1695&gt;=1,B1695&lt;=6),B1695=10)),1,0)</f>
        <v>1</v>
      </c>
      <c r="AC1695" s="55" t="n">
        <f aca="false">IF(AND(E1695&gt;0,B1695=10),1,0)</f>
        <v>0</v>
      </c>
      <c r="AD1695" s="0" t="str">
        <f aca="false">IF(AND(C1694=C1695,AA1694=AA1695-1),AB1694,"")</f>
        <v/>
      </c>
      <c r="AE1695" s="0" t="str">
        <f aca="false">IF(AND(C1694=C1695,AA1694=AA1695-1),AC1694,"")</f>
        <v/>
      </c>
      <c r="AF1695" s="0" t="str">
        <f aca="false">IF(AA1695=1,"",IF(AND(AB1695=1,AD1695&lt;&gt;1),1,0))</f>
        <v/>
      </c>
      <c r="AG1695" s="0" t="str">
        <f aca="false">IF(AA1695=1,"",IF(AND(AC1695=1,AE1695&lt;&gt;1),1,0))</f>
        <v/>
      </c>
      <c r="AH1695" s="60" t="str">
        <f aca="false">IF(AND(E1695&gt;0,AA1695&lt;2,NOT(AND(C1696=C1695,AA1696=AA1695+1))),INDEX(DATAS,AA1695+1),"")</f>
        <v/>
      </c>
      <c r="AI1695" s="60" t="str">
        <f aca="false">IF(AND(AC1695=1,AA1695&lt;2),IF(AND(C1696=C1695,AA1696=AA1695+1),IF(AC1696=1,"",INDEX(DATAS,AA1695+1)),INDEX(DATAS,AA1695+1)),"")</f>
        <v/>
      </c>
    </row>
    <row r="1696" customFormat="false" ht="15" hidden="false" customHeight="false" outlineLevel="0" collapsed="false">
      <c r="A1696" s="60" t="n">
        <v>46310</v>
      </c>
      <c r="B1696" s="0" t="n">
        <v>2</v>
      </c>
      <c r="C1696" s="0" t="n">
        <v>4801</v>
      </c>
      <c r="D1696" s="0" t="n">
        <v>170</v>
      </c>
      <c r="E1696" s="0" t="n">
        <v>2</v>
      </c>
      <c r="F1696" s="55" t="s">
        <v>696</v>
      </c>
      <c r="G1696" s="0" t="n">
        <v>51</v>
      </c>
      <c r="H1696" s="0" t="n">
        <v>47</v>
      </c>
      <c r="I1696" s="55" t="s">
        <v>177</v>
      </c>
      <c r="J1696" s="0" t="n">
        <v>170</v>
      </c>
      <c r="K1696" s="0" t="n">
        <v>64</v>
      </c>
      <c r="M1696" s="0" t="n">
        <v>-16.12</v>
      </c>
      <c r="N1696" s="0" t="n">
        <v>40.43</v>
      </c>
      <c r="O1696" s="0" t="n">
        <v>19.48</v>
      </c>
      <c r="P1696" s="0" t="n">
        <v>3.48</v>
      </c>
      <c r="Q1696" s="0" t="n">
        <v>3.33</v>
      </c>
      <c r="T1696" s="0" t="n">
        <v>57.15</v>
      </c>
      <c r="U1696" s="0" t="n">
        <v>1207</v>
      </c>
      <c r="V1696" s="0" t="n">
        <v>2</v>
      </c>
      <c r="W1696" s="60" t="n">
        <v>46240</v>
      </c>
      <c r="X1696" s="55" t="n">
        <f aca="false">IF(I1696="Male",0,1)</f>
        <v>1</v>
      </c>
      <c r="Y1696" s="55" t="n">
        <f aca="false">IF(OR(I1696="DNB",I1696="Dry DNB"),1,0)</f>
        <v>0</v>
      </c>
      <c r="Z1696" s="55" t="n">
        <f aca="false">IF(ISNUMBER(W1696),A1696-W1696,"")</f>
        <v>70</v>
      </c>
      <c r="AA1696" s="55" t="n">
        <f aca="false">MATCH(A1696,DATAS,0)</f>
        <v>2</v>
      </c>
      <c r="AB1696" s="55" t="n">
        <f aca="false">IF(AND(E1696&gt;0,OR(AND(B1696&gt;=1,B1696&lt;=6),B1696=10)),1,0)</f>
        <v>1</v>
      </c>
      <c r="AC1696" s="55" t="n">
        <f aca="false">IF(AND(E1696&gt;0,B1696=10),1,0)</f>
        <v>0</v>
      </c>
      <c r="AD1696" s="55" t="n">
        <f aca="false">IF(AND(C1695=C1696,AA1695=AA1696-1),AB1695,"")</f>
        <v>1</v>
      </c>
      <c r="AE1696" s="55" t="n">
        <f aca="false">IF(AND(C1695=C1696,AA1695=AA1696-1),AC1695,"")</f>
        <v>0</v>
      </c>
      <c r="AF1696" s="55" t="n">
        <f aca="false">IF(AA1696=1,"",IF(AND(AB1696=1,AD1696&lt;&gt;1),1,0))</f>
        <v>0</v>
      </c>
      <c r="AG1696" s="55" t="n">
        <f aca="false">IF(AA1696=1,"",IF(AND(AC1696=1,AE1696&lt;&gt;1),1,0))</f>
        <v>0</v>
      </c>
      <c r="AH1696" s="60" t="str">
        <f aca="false">IF(AND(E1696&gt;0,AA1696&lt;2,NOT(AND(C1697=C1696,AA1697=AA1696+1))),INDEX(DATAS,AA1696+1),"")</f>
        <v/>
      </c>
      <c r="AI1696" s="60" t="str">
        <f aca="false">IF(AND(AC1696=1,AA1696&lt;2),IF(AND(C1697=C1696,AA1697=AA1696+1),IF(AC1697=1,"",INDEX(DATAS,AA1696+1)),INDEX(DATAS,AA1696+1)),"")</f>
        <v/>
      </c>
    </row>
    <row r="1697" customFormat="false" ht="15" hidden="false" customHeight="false" outlineLevel="0" collapsed="false">
      <c r="A1697" s="60" t="n">
        <v>46309</v>
      </c>
      <c r="B1697" s="0" t="n">
        <v>3</v>
      </c>
      <c r="C1697" s="0" t="n">
        <v>4802</v>
      </c>
      <c r="D1697" s="0" t="n">
        <v>169</v>
      </c>
      <c r="E1697" s="0" t="n">
        <v>2</v>
      </c>
      <c r="F1697" s="55" t="s">
        <v>696</v>
      </c>
      <c r="G1697" s="0" t="n">
        <v>57.8</v>
      </c>
      <c r="H1697" s="0" t="n">
        <v>57</v>
      </c>
      <c r="I1697" s="55" t="s">
        <v>157</v>
      </c>
      <c r="J1697" s="0" t="n">
        <v>127</v>
      </c>
      <c r="K1697" s="0" t="n">
        <v>64</v>
      </c>
      <c r="L1697" s="0" t="n">
        <v>42</v>
      </c>
      <c r="M1697" s="0" t="n">
        <v>1295.18</v>
      </c>
      <c r="N1697" s="0" t="n">
        <v>67.83</v>
      </c>
      <c r="O1697" s="0" t="n">
        <v>49.45</v>
      </c>
      <c r="P1697" s="0" t="n">
        <v>2.92</v>
      </c>
      <c r="Q1697" s="0" t="n">
        <v>3.58</v>
      </c>
      <c r="R1697" s="0" t="n">
        <v>5769</v>
      </c>
      <c r="S1697" s="0" t="n">
        <v>11734</v>
      </c>
      <c r="T1697" s="0" t="n">
        <v>64.2</v>
      </c>
      <c r="U1697" s="0" t="n">
        <v>1206</v>
      </c>
      <c r="V1697" s="0" t="n">
        <v>2</v>
      </c>
      <c r="W1697" s="60" t="n">
        <v>46268</v>
      </c>
      <c r="X1697" s="55" t="n">
        <f aca="false">IF(I1697="Male",0,1)</f>
        <v>1</v>
      </c>
      <c r="Y1697" s="55" t="n">
        <f aca="false">IF(OR(I1697="DNB",I1697="Dry DNB"),1,0)</f>
        <v>0</v>
      </c>
      <c r="Z1697" s="55" t="n">
        <f aca="false">IF(ISNUMBER(W1697),A1697-W1697,"")</f>
        <v>41</v>
      </c>
      <c r="AA1697" s="55" t="n">
        <f aca="false">MATCH(A1697,DATAS,0)</f>
        <v>1</v>
      </c>
      <c r="AB1697" s="55" t="n">
        <f aca="false">IF(AND(E1697&gt;0,OR(AND(B1697&gt;=1,B1697&lt;=6),B1697=10)),1,0)</f>
        <v>1</v>
      </c>
      <c r="AC1697" s="55" t="n">
        <f aca="false">IF(AND(E1697&gt;0,B1697=10),1,0)</f>
        <v>0</v>
      </c>
      <c r="AD1697" s="0" t="str">
        <f aca="false">IF(AND(C1696=C1697,AA1696=AA1697-1),AB1696,"")</f>
        <v/>
      </c>
      <c r="AE1697" s="0" t="str">
        <f aca="false">IF(AND(C1696=C1697,AA1696=AA1697-1),AC1696,"")</f>
        <v/>
      </c>
      <c r="AF1697" s="0" t="str">
        <f aca="false">IF(AA1697=1,"",IF(AND(AB1697=1,AD1697&lt;&gt;1),1,0))</f>
        <v/>
      </c>
      <c r="AG1697" s="0" t="str">
        <f aca="false">IF(AA1697=1,"",IF(AND(AC1697=1,AE1697&lt;&gt;1),1,0))</f>
        <v/>
      </c>
      <c r="AH1697" s="60" t="str">
        <f aca="false">IF(AND(E1697&gt;0,AA1697&lt;2,NOT(AND(C1698=C1697,AA1698=AA1697+1))),INDEX(DATAS,AA1697+1),"")</f>
        <v/>
      </c>
      <c r="AI1697" s="60" t="str">
        <f aca="false">IF(AND(AC1697=1,AA1697&lt;2),IF(AND(C1698=C1697,AA1698=AA1697+1),IF(AC1698=1,"",INDEX(DATAS,AA1697+1)),INDEX(DATAS,AA1697+1)),"")</f>
        <v/>
      </c>
    </row>
    <row r="1698" customFormat="false" ht="15" hidden="false" customHeight="false" outlineLevel="0" collapsed="false">
      <c r="A1698" s="60" t="n">
        <v>46310</v>
      </c>
      <c r="B1698" s="0" t="n">
        <v>3</v>
      </c>
      <c r="C1698" s="0" t="n">
        <v>4802</v>
      </c>
      <c r="D1698" s="0" t="n">
        <v>170</v>
      </c>
      <c r="E1698" s="0" t="n">
        <v>2</v>
      </c>
      <c r="F1698" s="55" t="s">
        <v>696</v>
      </c>
      <c r="G1698" s="0" t="n">
        <v>61.7</v>
      </c>
      <c r="H1698" s="0" t="n">
        <v>57</v>
      </c>
      <c r="I1698" s="55" t="s">
        <v>157</v>
      </c>
      <c r="J1698" s="0" t="n">
        <v>127</v>
      </c>
      <c r="K1698" s="0" t="n">
        <v>64</v>
      </c>
      <c r="L1698" s="0" t="n">
        <v>43</v>
      </c>
      <c r="M1698" s="0" t="n">
        <v>1295.18</v>
      </c>
      <c r="N1698" s="0" t="n">
        <v>67.83</v>
      </c>
      <c r="O1698" s="0" t="n">
        <v>49.45</v>
      </c>
      <c r="P1698" s="0" t="n">
        <v>2.92</v>
      </c>
      <c r="Q1698" s="0" t="n">
        <v>3.58</v>
      </c>
      <c r="T1698" s="0" t="n">
        <v>64.2</v>
      </c>
      <c r="U1698" s="0" t="n">
        <v>1207</v>
      </c>
      <c r="V1698" s="0" t="n">
        <v>2</v>
      </c>
      <c r="W1698" s="60" t="n">
        <v>46268</v>
      </c>
      <c r="X1698" s="55" t="n">
        <f aca="false">IF(I1698="Male",0,1)</f>
        <v>1</v>
      </c>
      <c r="Y1698" s="55" t="n">
        <f aca="false">IF(OR(I1698="DNB",I1698="Dry DNB"),1,0)</f>
        <v>0</v>
      </c>
      <c r="Z1698" s="55" t="n">
        <f aca="false">IF(ISNUMBER(W1698),A1698-W1698,"")</f>
        <v>42</v>
      </c>
      <c r="AA1698" s="55" t="n">
        <f aca="false">MATCH(A1698,DATAS,0)</f>
        <v>2</v>
      </c>
      <c r="AB1698" s="55" t="n">
        <f aca="false">IF(AND(E1698&gt;0,OR(AND(B1698&gt;=1,B1698&lt;=6),B1698=10)),1,0)</f>
        <v>1</v>
      </c>
      <c r="AC1698" s="55" t="n">
        <f aca="false">IF(AND(E1698&gt;0,B1698=10),1,0)</f>
        <v>0</v>
      </c>
      <c r="AD1698" s="55" t="n">
        <f aca="false">IF(AND(C1697=C1698,AA1697=AA1698-1),AB1697,"")</f>
        <v>1</v>
      </c>
      <c r="AE1698" s="55" t="n">
        <f aca="false">IF(AND(C1697=C1698,AA1697=AA1698-1),AC1697,"")</f>
        <v>0</v>
      </c>
      <c r="AF1698" s="55" t="n">
        <f aca="false">IF(AA1698=1,"",IF(AND(AB1698=1,AD1698&lt;&gt;1),1,0))</f>
        <v>0</v>
      </c>
      <c r="AG1698" s="55" t="n">
        <f aca="false">IF(AA1698=1,"",IF(AND(AC1698=1,AE1698&lt;&gt;1),1,0))</f>
        <v>0</v>
      </c>
      <c r="AH1698" s="60" t="str">
        <f aca="false">IF(AND(E1698&gt;0,AA1698&lt;2,NOT(AND(C1699=C1698,AA1699=AA1698+1))),INDEX(DATAS,AA1698+1),"")</f>
        <v/>
      </c>
      <c r="AI1698" s="60" t="str">
        <f aca="false">IF(AND(AC1698=1,AA1698&lt;2),IF(AND(C1699=C1698,AA1699=AA1698+1),IF(AC1699=1,"",INDEX(DATAS,AA1698+1)),INDEX(DATAS,AA1698+1)),"")</f>
        <v/>
      </c>
    </row>
    <row r="1699" customFormat="false" ht="15" hidden="false" customHeight="false" outlineLevel="0" collapsed="false">
      <c r="A1699" s="60" t="n">
        <v>46309</v>
      </c>
      <c r="B1699" s="0" t="n">
        <v>2</v>
      </c>
      <c r="C1699" s="0" t="n">
        <v>4804</v>
      </c>
      <c r="D1699" s="0" t="n">
        <v>282</v>
      </c>
      <c r="E1699" s="0" t="n">
        <v>2</v>
      </c>
      <c r="F1699" s="55" t="s">
        <v>696</v>
      </c>
      <c r="G1699" s="0" t="n">
        <v>51.2</v>
      </c>
      <c r="H1699" s="0" t="n">
        <v>50</v>
      </c>
      <c r="I1699" s="55" t="s">
        <v>157</v>
      </c>
      <c r="J1699" s="0" t="n">
        <v>219</v>
      </c>
      <c r="K1699" s="0" t="n">
        <v>72</v>
      </c>
      <c r="L1699" s="0" t="n">
        <v>63</v>
      </c>
      <c r="M1699" s="0" t="n">
        <v>7.35</v>
      </c>
      <c r="N1699" s="0" t="n">
        <v>28.95</v>
      </c>
      <c r="O1699" s="0" t="n">
        <v>12.88</v>
      </c>
      <c r="P1699" s="0" t="n">
        <v>2.53</v>
      </c>
      <c r="Q1699" s="0" t="n">
        <v>3.35</v>
      </c>
      <c r="R1699" s="0" t="n">
        <v>4972</v>
      </c>
      <c r="S1699" s="0" t="n">
        <v>10646</v>
      </c>
      <c r="T1699" s="0" t="n">
        <v>50.3</v>
      </c>
      <c r="U1699" s="0" t="n">
        <v>1206</v>
      </c>
      <c r="V1699" s="0" t="n">
        <v>5</v>
      </c>
      <c r="W1699" s="60" t="n">
        <v>46247</v>
      </c>
      <c r="X1699" s="55" t="n">
        <f aca="false">IF(I1699="Male",0,1)</f>
        <v>1</v>
      </c>
      <c r="Y1699" s="55" t="n">
        <f aca="false">IF(OR(I1699="DNB",I1699="Dry DNB"),1,0)</f>
        <v>0</v>
      </c>
      <c r="Z1699" s="55" t="n">
        <f aca="false">IF(ISNUMBER(W1699),A1699-W1699,"")</f>
        <v>62</v>
      </c>
      <c r="AA1699" s="55" t="n">
        <f aca="false">MATCH(A1699,DATAS,0)</f>
        <v>1</v>
      </c>
      <c r="AB1699" s="55" t="n">
        <f aca="false">IF(AND(E1699&gt;0,OR(AND(B1699&gt;=1,B1699&lt;=6),B1699=10)),1,0)</f>
        <v>1</v>
      </c>
      <c r="AC1699" s="55" t="n">
        <f aca="false">IF(AND(E1699&gt;0,B1699=10),1,0)</f>
        <v>0</v>
      </c>
      <c r="AD1699" s="0" t="str">
        <f aca="false">IF(AND(C1698=C1699,AA1698=AA1699-1),AB1698,"")</f>
        <v/>
      </c>
      <c r="AE1699" s="0" t="str">
        <f aca="false">IF(AND(C1698=C1699,AA1698=AA1699-1),AC1698,"")</f>
        <v/>
      </c>
      <c r="AF1699" s="0" t="str">
        <f aca="false">IF(AA1699=1,"",IF(AND(AB1699=1,AD1699&lt;&gt;1),1,0))</f>
        <v/>
      </c>
      <c r="AG1699" s="0" t="str">
        <f aca="false">IF(AA1699=1,"",IF(AND(AC1699=1,AE1699&lt;&gt;1),1,0))</f>
        <v/>
      </c>
      <c r="AH1699" s="60" t="str">
        <f aca="false">IF(AND(E1699&gt;0,AA1699&lt;2,NOT(AND(C1700=C1699,AA1700=AA1699+1))),INDEX(DATAS,AA1699+1),"")</f>
        <v/>
      </c>
      <c r="AI1699" s="60" t="str">
        <f aca="false">IF(AND(AC1699=1,AA1699&lt;2),IF(AND(C1700=C1699,AA1700=AA1699+1),IF(AC1700=1,"",INDEX(DATAS,AA1699+1)),INDEX(DATAS,AA1699+1)),"")</f>
        <v/>
      </c>
    </row>
    <row r="1700" customFormat="false" ht="15" hidden="false" customHeight="false" outlineLevel="0" collapsed="false">
      <c r="A1700" s="60" t="n">
        <v>46310</v>
      </c>
      <c r="B1700" s="0" t="n">
        <v>2</v>
      </c>
      <c r="C1700" s="0" t="n">
        <v>4804</v>
      </c>
      <c r="D1700" s="0" t="n">
        <v>283</v>
      </c>
      <c r="E1700" s="0" t="n">
        <v>2</v>
      </c>
      <c r="F1700" s="55" t="s">
        <v>696</v>
      </c>
      <c r="G1700" s="0" t="n">
        <v>50.7</v>
      </c>
      <c r="H1700" s="0" t="n">
        <v>49</v>
      </c>
      <c r="I1700" s="55" t="s">
        <v>157</v>
      </c>
      <c r="J1700" s="0" t="n">
        <v>219</v>
      </c>
      <c r="K1700" s="0" t="n">
        <v>72</v>
      </c>
      <c r="L1700" s="0" t="n">
        <v>64</v>
      </c>
      <c r="M1700" s="0" t="n">
        <v>7.35</v>
      </c>
      <c r="N1700" s="0" t="n">
        <v>28.95</v>
      </c>
      <c r="O1700" s="0" t="n">
        <v>12.88</v>
      </c>
      <c r="P1700" s="0" t="n">
        <v>2.53</v>
      </c>
      <c r="Q1700" s="0" t="n">
        <v>3.35</v>
      </c>
      <c r="T1700" s="0" t="n">
        <v>50.3</v>
      </c>
      <c r="U1700" s="0" t="n">
        <v>1207</v>
      </c>
      <c r="V1700" s="0" t="n">
        <v>5</v>
      </c>
      <c r="W1700" s="60" t="n">
        <v>46247</v>
      </c>
      <c r="X1700" s="55" t="n">
        <f aca="false">IF(I1700="Male",0,1)</f>
        <v>1</v>
      </c>
      <c r="Y1700" s="55" t="n">
        <f aca="false">IF(OR(I1700="DNB",I1700="Dry DNB"),1,0)</f>
        <v>0</v>
      </c>
      <c r="Z1700" s="55" t="n">
        <f aca="false">IF(ISNUMBER(W1700),A1700-W1700,"")</f>
        <v>63</v>
      </c>
      <c r="AA1700" s="55" t="n">
        <f aca="false">MATCH(A1700,DATAS,0)</f>
        <v>2</v>
      </c>
      <c r="AB1700" s="55" t="n">
        <f aca="false">IF(AND(E1700&gt;0,OR(AND(B1700&gt;=1,B1700&lt;=6),B1700=10)),1,0)</f>
        <v>1</v>
      </c>
      <c r="AC1700" s="55" t="n">
        <f aca="false">IF(AND(E1700&gt;0,B1700=10),1,0)</f>
        <v>0</v>
      </c>
      <c r="AD1700" s="55" t="n">
        <f aca="false">IF(AND(C1699=C1700,AA1699=AA1700-1),AB1699,"")</f>
        <v>1</v>
      </c>
      <c r="AE1700" s="55" t="n">
        <f aca="false">IF(AND(C1699=C1700,AA1699=AA1700-1),AC1699,"")</f>
        <v>0</v>
      </c>
      <c r="AF1700" s="55" t="n">
        <f aca="false">IF(AA1700=1,"",IF(AND(AB1700=1,AD1700&lt;&gt;1),1,0))</f>
        <v>0</v>
      </c>
      <c r="AG1700" s="55" t="n">
        <f aca="false">IF(AA1700=1,"",IF(AND(AC1700=1,AE1700&lt;&gt;1),1,0))</f>
        <v>0</v>
      </c>
      <c r="AH1700" s="60" t="str">
        <f aca="false">IF(AND(E1700&gt;0,AA1700&lt;2,NOT(AND(C1701=C1700,AA1701=AA1700+1))),INDEX(DATAS,AA1700+1),"")</f>
        <v/>
      </c>
      <c r="AI1700" s="60" t="str">
        <f aca="false">IF(AND(AC1700=1,AA1700&lt;2),IF(AND(C1701=C1700,AA1701=AA1700+1),IF(AC1701=1,"",INDEX(DATAS,AA1700+1)),INDEX(DATAS,AA1700+1)),"")</f>
        <v/>
      </c>
    </row>
    <row r="1701" customFormat="false" ht="15" hidden="false" customHeight="false" outlineLevel="0" collapsed="false">
      <c r="A1701" s="60" t="n">
        <v>46309</v>
      </c>
      <c r="B1701" s="0" t="n">
        <v>10</v>
      </c>
      <c r="C1701" s="0" t="n">
        <v>4807</v>
      </c>
      <c r="D1701" s="0" t="n">
        <v>254</v>
      </c>
      <c r="E1701" s="0" t="n">
        <v>2</v>
      </c>
      <c r="F1701" s="55" t="s">
        <v>697</v>
      </c>
      <c r="H1701" s="0" t="n">
        <v>24</v>
      </c>
      <c r="I1701" s="55" t="s">
        <v>177</v>
      </c>
      <c r="J1701" s="0" t="n">
        <v>254</v>
      </c>
      <c r="K1701" s="0" t="n">
        <v>73</v>
      </c>
      <c r="M1701" s="0" t="n">
        <v>501.29</v>
      </c>
      <c r="N1701" s="0" t="n">
        <v>15.13</v>
      </c>
      <c r="O1701" s="0" t="n">
        <v>12.17</v>
      </c>
      <c r="P1701" s="0" t="n">
        <v>3.24</v>
      </c>
      <c r="Q1701" s="0" t="n">
        <v>3.23</v>
      </c>
      <c r="R1701" s="0" t="n">
        <v>5229</v>
      </c>
      <c r="S1701" s="0" t="n">
        <v>10703</v>
      </c>
      <c r="T1701" s="0" t="n">
        <v>56.2</v>
      </c>
      <c r="U1701" s="0" t="n">
        <v>1205</v>
      </c>
      <c r="V1701" s="0" t="n">
        <v>2</v>
      </c>
      <c r="W1701" s="60" t="n">
        <v>46146</v>
      </c>
      <c r="X1701" s="55" t="n">
        <f aca="false">IF(I1701="Male",0,1)</f>
        <v>1</v>
      </c>
      <c r="Y1701" s="55" t="n">
        <f aca="false">IF(OR(I1701="DNB",I1701="Dry DNB"),1,0)</f>
        <v>0</v>
      </c>
      <c r="Z1701" s="55" t="n">
        <f aca="false">IF(ISNUMBER(W1701),A1701-W1701,"")</f>
        <v>163</v>
      </c>
      <c r="AA1701" s="55" t="n">
        <f aca="false">MATCH(A1701,DATAS,0)</f>
        <v>1</v>
      </c>
      <c r="AB1701" s="55" t="n">
        <f aca="false">IF(AND(E1701&gt;0,OR(AND(B1701&gt;=1,B1701&lt;=6),B1701=10)),1,0)</f>
        <v>1</v>
      </c>
      <c r="AC1701" s="55" t="n">
        <f aca="false">IF(AND(E1701&gt;0,B1701=10),1,0)</f>
        <v>1</v>
      </c>
      <c r="AD1701" s="0" t="str">
        <f aca="false">IF(AND(C1700=C1701,AA1700=AA1701-1),AB1700,"")</f>
        <v/>
      </c>
      <c r="AE1701" s="0" t="str">
        <f aca="false">IF(AND(C1700=C1701,AA1700=AA1701-1),AC1700,"")</f>
        <v/>
      </c>
      <c r="AF1701" s="0" t="str">
        <f aca="false">IF(AA1701=1,"",IF(AND(AB1701=1,AD1701&lt;&gt;1),1,0))</f>
        <v/>
      </c>
      <c r="AG1701" s="0" t="str">
        <f aca="false">IF(AA1701=1,"",IF(AND(AC1701=1,AE1701&lt;&gt;1),1,0))</f>
        <v/>
      </c>
      <c r="AH1701" s="60" t="str">
        <f aca="false">IF(AND(E1701&gt;0,AA1701&lt;2,NOT(AND(C1702=C1701,AA1702=AA1701+1))),INDEX(DATAS,AA1701+1),"")</f>
        <v/>
      </c>
      <c r="AI1701" s="60" t="str">
        <f aca="false">IF(AND(AC1701=1,AA1701&lt;2),IF(AND(C1702=C1701,AA1702=AA1701+1),IF(AC1702=1,"",INDEX(DATAS,AA1701+1)),INDEX(DATAS,AA1701+1)),"")</f>
        <v/>
      </c>
    </row>
    <row r="1702" customFormat="false" ht="15" hidden="false" customHeight="false" outlineLevel="0" collapsed="false">
      <c r="A1702" s="60" t="n">
        <v>46310</v>
      </c>
      <c r="B1702" s="0" t="n">
        <v>10</v>
      </c>
      <c r="C1702" s="0" t="n">
        <v>4807</v>
      </c>
      <c r="D1702" s="0" t="n">
        <v>255</v>
      </c>
      <c r="E1702" s="0" t="n">
        <v>2</v>
      </c>
      <c r="F1702" s="55" t="s">
        <v>697</v>
      </c>
      <c r="H1702" s="0" t="n">
        <v>23</v>
      </c>
      <c r="I1702" s="55" t="s">
        <v>177</v>
      </c>
      <c r="J1702" s="0" t="n">
        <v>255</v>
      </c>
      <c r="K1702" s="0" t="n">
        <v>73</v>
      </c>
      <c r="M1702" s="0" t="n">
        <v>501.29</v>
      </c>
      <c r="N1702" s="0" t="n">
        <v>15.13</v>
      </c>
      <c r="O1702" s="0" t="n">
        <v>12.17</v>
      </c>
      <c r="P1702" s="0" t="n">
        <v>3.24</v>
      </c>
      <c r="Q1702" s="0" t="n">
        <v>3.23</v>
      </c>
      <c r="T1702" s="0" t="n">
        <v>56.2</v>
      </c>
      <c r="U1702" s="0" t="n">
        <v>1206</v>
      </c>
      <c r="V1702" s="0" t="n">
        <v>2</v>
      </c>
      <c r="W1702" s="60" t="n">
        <v>46146</v>
      </c>
      <c r="X1702" s="55" t="n">
        <f aca="false">IF(I1702="Male",0,1)</f>
        <v>1</v>
      </c>
      <c r="Y1702" s="55" t="n">
        <f aca="false">IF(OR(I1702="DNB",I1702="Dry DNB"),1,0)</f>
        <v>0</v>
      </c>
      <c r="Z1702" s="55" t="n">
        <f aca="false">IF(ISNUMBER(W1702),A1702-W1702,"")</f>
        <v>164</v>
      </c>
      <c r="AA1702" s="55" t="n">
        <f aca="false">MATCH(A1702,DATAS,0)</f>
        <v>2</v>
      </c>
      <c r="AB1702" s="55" t="n">
        <f aca="false">IF(AND(E1702&gt;0,OR(AND(B1702&gt;=1,B1702&lt;=6),B1702=10)),1,0)</f>
        <v>1</v>
      </c>
      <c r="AC1702" s="55" t="n">
        <f aca="false">IF(AND(E1702&gt;0,B1702=10),1,0)</f>
        <v>1</v>
      </c>
      <c r="AD1702" s="55" t="n">
        <f aca="false">IF(AND(C1701=C1702,AA1701=AA1702-1),AB1701,"")</f>
        <v>1</v>
      </c>
      <c r="AE1702" s="55" t="n">
        <f aca="false">IF(AND(C1701=C1702,AA1701=AA1702-1),AC1701,"")</f>
        <v>1</v>
      </c>
      <c r="AF1702" s="55" t="n">
        <f aca="false">IF(AA1702=1,"",IF(AND(AB1702=1,AD1702&lt;&gt;1),1,0))</f>
        <v>0</v>
      </c>
      <c r="AG1702" s="55" t="n">
        <f aca="false">IF(AA1702=1,"",IF(AND(AC1702=1,AE1702&lt;&gt;1),1,0))</f>
        <v>0</v>
      </c>
      <c r="AH1702" s="60" t="str">
        <f aca="false">IF(AND(E1702&gt;0,AA1702&lt;2,NOT(AND(C1703=C1702,AA1703=AA1702+1))),INDEX(DATAS,AA1702+1),"")</f>
        <v/>
      </c>
      <c r="AI1702" s="60" t="str">
        <f aca="false">IF(AND(AC1702=1,AA1702&lt;2),IF(AND(C1703=C1702,AA1703=AA1702+1),IF(AC1703=1,"",INDEX(DATAS,AA1702+1)),INDEX(DATAS,AA1702+1)),"")</f>
        <v/>
      </c>
    </row>
    <row r="1703" customFormat="false" ht="15" hidden="false" customHeight="false" outlineLevel="0" collapsed="false">
      <c r="A1703" s="60" t="n">
        <v>46309</v>
      </c>
      <c r="B1703" s="0" t="n">
        <v>5</v>
      </c>
      <c r="C1703" s="0" t="n">
        <v>4808</v>
      </c>
      <c r="D1703" s="0" t="n">
        <v>163</v>
      </c>
      <c r="E1703" s="0" t="n">
        <v>2</v>
      </c>
      <c r="F1703" s="55" t="s">
        <v>698</v>
      </c>
      <c r="G1703" s="0" t="n">
        <v>50.6</v>
      </c>
      <c r="H1703" s="0" t="n">
        <v>49</v>
      </c>
      <c r="I1703" s="55" t="s">
        <v>177</v>
      </c>
      <c r="J1703" s="0" t="n">
        <v>163</v>
      </c>
      <c r="K1703" s="0" t="n">
        <v>65</v>
      </c>
      <c r="M1703" s="0" t="n">
        <v>1408.57</v>
      </c>
      <c r="N1703" s="0" t="n">
        <v>69.27</v>
      </c>
      <c r="O1703" s="0" t="n">
        <v>55.25</v>
      </c>
      <c r="P1703" s="0" t="n">
        <v>2.9</v>
      </c>
      <c r="Q1703" s="0" t="n">
        <v>3.56</v>
      </c>
      <c r="R1703" s="0" t="n">
        <v>6012</v>
      </c>
      <c r="S1703" s="0" t="n">
        <v>11654</v>
      </c>
      <c r="T1703" s="0" t="n">
        <v>71.1</v>
      </c>
      <c r="U1703" s="0" t="n">
        <v>1204</v>
      </c>
      <c r="V1703" s="0" t="n">
        <v>2</v>
      </c>
      <c r="W1703" s="60" t="n">
        <v>46247</v>
      </c>
      <c r="X1703" s="55" t="n">
        <f aca="false">IF(I1703="Male",0,1)</f>
        <v>1</v>
      </c>
      <c r="Y1703" s="55" t="n">
        <f aca="false">IF(OR(I1703="DNB",I1703="Dry DNB"),1,0)</f>
        <v>0</v>
      </c>
      <c r="Z1703" s="55" t="n">
        <f aca="false">IF(ISNUMBER(W1703),A1703-W1703,"")</f>
        <v>62</v>
      </c>
      <c r="AA1703" s="55" t="n">
        <f aca="false">MATCH(A1703,DATAS,0)</f>
        <v>1</v>
      </c>
      <c r="AB1703" s="55" t="n">
        <f aca="false">IF(AND(E1703&gt;0,OR(AND(B1703&gt;=1,B1703&lt;=6),B1703=10)),1,0)</f>
        <v>1</v>
      </c>
      <c r="AC1703" s="55" t="n">
        <f aca="false">IF(AND(E1703&gt;0,B1703=10),1,0)</f>
        <v>0</v>
      </c>
      <c r="AD1703" s="0" t="str">
        <f aca="false">IF(AND(C1702=C1703,AA1702=AA1703-1),AB1702,"")</f>
        <v/>
      </c>
      <c r="AE1703" s="0" t="str">
        <f aca="false">IF(AND(C1702=C1703,AA1702=AA1703-1),AC1702,"")</f>
        <v/>
      </c>
      <c r="AF1703" s="0" t="str">
        <f aca="false">IF(AA1703=1,"",IF(AND(AB1703=1,AD1703&lt;&gt;1),1,0))</f>
        <v/>
      </c>
      <c r="AG1703" s="0" t="str">
        <f aca="false">IF(AA1703=1,"",IF(AND(AC1703=1,AE1703&lt;&gt;1),1,0))</f>
        <v/>
      </c>
      <c r="AH1703" s="60" t="str">
        <f aca="false">IF(AND(E1703&gt;0,AA1703&lt;2,NOT(AND(C1704=C1703,AA1704=AA1703+1))),INDEX(DATAS,AA1703+1),"")</f>
        <v/>
      </c>
      <c r="AI1703" s="60" t="str">
        <f aca="false">IF(AND(AC1703=1,AA1703&lt;2),IF(AND(C1704=C1703,AA1704=AA1703+1),IF(AC1704=1,"",INDEX(DATAS,AA1703+1)),INDEX(DATAS,AA1703+1)),"")</f>
        <v/>
      </c>
    </row>
    <row r="1704" customFormat="false" ht="15" hidden="false" customHeight="false" outlineLevel="0" collapsed="false">
      <c r="A1704" s="60" t="n">
        <v>46310</v>
      </c>
      <c r="B1704" s="0" t="n">
        <v>5</v>
      </c>
      <c r="C1704" s="0" t="n">
        <v>4808</v>
      </c>
      <c r="D1704" s="0" t="n">
        <v>164</v>
      </c>
      <c r="E1704" s="0" t="n">
        <v>2</v>
      </c>
      <c r="F1704" s="55" t="s">
        <v>698</v>
      </c>
      <c r="G1704" s="0" t="n">
        <v>46.9</v>
      </c>
      <c r="H1704" s="0" t="n">
        <v>49</v>
      </c>
      <c r="I1704" s="55" t="s">
        <v>187</v>
      </c>
      <c r="J1704" s="0" t="n">
        <v>164</v>
      </c>
      <c r="K1704" s="0" t="n">
        <v>65</v>
      </c>
      <c r="M1704" s="0" t="n">
        <v>1408.57</v>
      </c>
      <c r="N1704" s="0" t="n">
        <v>69.27</v>
      </c>
      <c r="O1704" s="0" t="n">
        <v>55.25</v>
      </c>
      <c r="P1704" s="0" t="n">
        <v>2.9</v>
      </c>
      <c r="Q1704" s="0" t="n">
        <v>3.56</v>
      </c>
      <c r="T1704" s="0" t="n">
        <v>71.1</v>
      </c>
      <c r="U1704" s="0" t="n">
        <v>1205</v>
      </c>
      <c r="V1704" s="0" t="n">
        <v>3</v>
      </c>
      <c r="W1704" s="60" t="n">
        <v>46310</v>
      </c>
      <c r="X1704" s="55" t="n">
        <f aca="false">IF(I1704="Male",0,1)</f>
        <v>1</v>
      </c>
      <c r="Y1704" s="55" t="n">
        <f aca="false">IF(OR(I1704="DNB",I1704="Dry DNB"),1,0)</f>
        <v>0</v>
      </c>
      <c r="Z1704" s="55" t="n">
        <f aca="false">IF(ISNUMBER(W1704),A1704-W1704,"")</f>
        <v>0</v>
      </c>
      <c r="AA1704" s="55" t="n">
        <f aca="false">MATCH(A1704,DATAS,0)</f>
        <v>2</v>
      </c>
      <c r="AB1704" s="55" t="n">
        <f aca="false">IF(AND(E1704&gt;0,OR(AND(B1704&gt;=1,B1704&lt;=6),B1704=10)),1,0)</f>
        <v>1</v>
      </c>
      <c r="AC1704" s="55" t="n">
        <f aca="false">IF(AND(E1704&gt;0,B1704=10),1,0)</f>
        <v>0</v>
      </c>
      <c r="AD1704" s="55" t="n">
        <f aca="false">IF(AND(C1703=C1704,AA1703=AA1704-1),AB1703,"")</f>
        <v>1</v>
      </c>
      <c r="AE1704" s="55" t="n">
        <f aca="false">IF(AND(C1703=C1704,AA1703=AA1704-1),AC1703,"")</f>
        <v>0</v>
      </c>
      <c r="AF1704" s="55" t="n">
        <f aca="false">IF(AA1704=1,"",IF(AND(AB1704=1,AD1704&lt;&gt;1),1,0))</f>
        <v>0</v>
      </c>
      <c r="AG1704" s="55" t="n">
        <f aca="false">IF(AA1704=1,"",IF(AND(AC1704=1,AE1704&lt;&gt;1),1,0))</f>
        <v>0</v>
      </c>
      <c r="AH1704" s="60" t="str">
        <f aca="false">IF(AND(E1704&gt;0,AA1704&lt;2,NOT(AND(C1705=C1704,AA1705=AA1704+1))),INDEX(DATAS,AA1704+1),"")</f>
        <v/>
      </c>
      <c r="AI1704" s="60" t="str">
        <f aca="false">IF(AND(AC1704=1,AA1704&lt;2),IF(AND(C1705=C1704,AA1705=AA1704+1),IF(AC1705=1,"",INDEX(DATAS,AA1704+1)),INDEX(DATAS,AA1704+1)),"")</f>
        <v/>
      </c>
    </row>
    <row r="1705" customFormat="false" ht="15" hidden="false" customHeight="false" outlineLevel="0" collapsed="false">
      <c r="A1705" s="60" t="n">
        <v>46309</v>
      </c>
      <c r="B1705" s="0" t="n">
        <v>5</v>
      </c>
      <c r="C1705" s="0" t="n">
        <v>4809</v>
      </c>
      <c r="D1705" s="0" t="n">
        <v>129</v>
      </c>
      <c r="E1705" s="0" t="n">
        <v>2</v>
      </c>
      <c r="F1705" s="55" t="s">
        <v>698</v>
      </c>
      <c r="G1705" s="0" t="n">
        <v>37.6</v>
      </c>
      <c r="H1705" s="0" t="n">
        <v>35</v>
      </c>
      <c r="I1705" s="55" t="s">
        <v>157</v>
      </c>
      <c r="J1705" s="0" t="n">
        <v>91</v>
      </c>
      <c r="K1705" s="0" t="n">
        <v>66</v>
      </c>
      <c r="L1705" s="0" t="n">
        <v>38</v>
      </c>
      <c r="M1705" s="0" t="n">
        <v>265.23</v>
      </c>
      <c r="N1705" s="0" t="n">
        <v>40.77</v>
      </c>
      <c r="O1705" s="0" t="n">
        <v>32.65</v>
      </c>
      <c r="P1705" s="0" t="n">
        <v>3.67</v>
      </c>
      <c r="Q1705" s="0" t="n">
        <v>3.72</v>
      </c>
      <c r="R1705" s="0" t="n">
        <v>4225</v>
      </c>
      <c r="S1705" s="0" t="n">
        <v>8303</v>
      </c>
      <c r="T1705" s="0" t="n">
        <v>48.5</v>
      </c>
      <c r="U1705" s="0" t="n">
        <v>1204</v>
      </c>
      <c r="V1705" s="0" t="n">
        <v>2</v>
      </c>
      <c r="W1705" s="60" t="n">
        <v>46272</v>
      </c>
      <c r="X1705" s="55" t="n">
        <f aca="false">IF(I1705="Male",0,1)</f>
        <v>1</v>
      </c>
      <c r="Y1705" s="55" t="n">
        <f aca="false">IF(OR(I1705="DNB",I1705="Dry DNB"),1,0)</f>
        <v>0</v>
      </c>
      <c r="Z1705" s="55" t="n">
        <f aca="false">IF(ISNUMBER(W1705),A1705-W1705,"")</f>
        <v>37</v>
      </c>
      <c r="AA1705" s="55" t="n">
        <f aca="false">MATCH(A1705,DATAS,0)</f>
        <v>1</v>
      </c>
      <c r="AB1705" s="55" t="n">
        <f aca="false">IF(AND(E1705&gt;0,OR(AND(B1705&gt;=1,B1705&lt;=6),B1705=10)),1,0)</f>
        <v>1</v>
      </c>
      <c r="AC1705" s="55" t="n">
        <f aca="false">IF(AND(E1705&gt;0,B1705=10),1,0)</f>
        <v>0</v>
      </c>
      <c r="AD1705" s="0" t="str">
        <f aca="false">IF(AND(C1704=C1705,AA1704=AA1705-1),AB1704,"")</f>
        <v/>
      </c>
      <c r="AE1705" s="0" t="str">
        <f aca="false">IF(AND(C1704=C1705,AA1704=AA1705-1),AC1704,"")</f>
        <v/>
      </c>
      <c r="AF1705" s="0" t="str">
        <f aca="false">IF(AA1705=1,"",IF(AND(AB1705=1,AD1705&lt;&gt;1),1,0))</f>
        <v/>
      </c>
      <c r="AG1705" s="0" t="str">
        <f aca="false">IF(AA1705=1,"",IF(AND(AC1705=1,AE1705&lt;&gt;1),1,0))</f>
        <v/>
      </c>
      <c r="AH1705" s="60" t="str">
        <f aca="false">IF(AND(E1705&gt;0,AA1705&lt;2,NOT(AND(C1706=C1705,AA1706=AA1705+1))),INDEX(DATAS,AA1705+1),"")</f>
        <v/>
      </c>
      <c r="AI1705" s="60" t="str">
        <f aca="false">IF(AND(AC1705=1,AA1705&lt;2),IF(AND(C1706=C1705,AA1706=AA1705+1),IF(AC1706=1,"",INDEX(DATAS,AA1705+1)),INDEX(DATAS,AA1705+1)),"")</f>
        <v/>
      </c>
    </row>
    <row r="1706" customFormat="false" ht="15" hidden="false" customHeight="false" outlineLevel="0" collapsed="false">
      <c r="A1706" s="60" t="n">
        <v>46310</v>
      </c>
      <c r="B1706" s="0" t="n">
        <v>5</v>
      </c>
      <c r="C1706" s="0" t="n">
        <v>4809</v>
      </c>
      <c r="D1706" s="0" t="n">
        <v>130</v>
      </c>
      <c r="E1706" s="0" t="n">
        <v>2</v>
      </c>
      <c r="F1706" s="55" t="s">
        <v>698</v>
      </c>
      <c r="G1706" s="0" t="n">
        <v>42.2</v>
      </c>
      <c r="H1706" s="0" t="n">
        <v>36</v>
      </c>
      <c r="I1706" s="55" t="s">
        <v>157</v>
      </c>
      <c r="J1706" s="0" t="n">
        <v>91</v>
      </c>
      <c r="K1706" s="0" t="n">
        <v>66</v>
      </c>
      <c r="L1706" s="0" t="n">
        <v>39</v>
      </c>
      <c r="M1706" s="0" t="n">
        <v>265.23</v>
      </c>
      <c r="N1706" s="0" t="n">
        <v>40.77</v>
      </c>
      <c r="O1706" s="0" t="n">
        <v>32.65</v>
      </c>
      <c r="P1706" s="0" t="n">
        <v>3.67</v>
      </c>
      <c r="Q1706" s="0" t="n">
        <v>3.72</v>
      </c>
      <c r="T1706" s="0" t="n">
        <v>48.5</v>
      </c>
      <c r="U1706" s="0" t="n">
        <v>1205</v>
      </c>
      <c r="V1706" s="0" t="n">
        <v>2</v>
      </c>
      <c r="W1706" s="60" t="n">
        <v>46272</v>
      </c>
      <c r="X1706" s="55" t="n">
        <f aca="false">IF(I1706="Male",0,1)</f>
        <v>1</v>
      </c>
      <c r="Y1706" s="55" t="n">
        <f aca="false">IF(OR(I1706="DNB",I1706="Dry DNB"),1,0)</f>
        <v>0</v>
      </c>
      <c r="Z1706" s="55" t="n">
        <f aca="false">IF(ISNUMBER(W1706),A1706-W1706,"")</f>
        <v>38</v>
      </c>
      <c r="AA1706" s="55" t="n">
        <f aca="false">MATCH(A1706,DATAS,0)</f>
        <v>2</v>
      </c>
      <c r="AB1706" s="55" t="n">
        <f aca="false">IF(AND(E1706&gt;0,OR(AND(B1706&gt;=1,B1706&lt;=6),B1706=10)),1,0)</f>
        <v>1</v>
      </c>
      <c r="AC1706" s="55" t="n">
        <f aca="false">IF(AND(E1706&gt;0,B1706=10),1,0)</f>
        <v>0</v>
      </c>
      <c r="AD1706" s="55" t="n">
        <f aca="false">IF(AND(C1705=C1706,AA1705=AA1706-1),AB1705,"")</f>
        <v>1</v>
      </c>
      <c r="AE1706" s="55" t="n">
        <f aca="false">IF(AND(C1705=C1706,AA1705=AA1706-1),AC1705,"")</f>
        <v>0</v>
      </c>
      <c r="AF1706" s="55" t="n">
        <f aca="false">IF(AA1706=1,"",IF(AND(AB1706=1,AD1706&lt;&gt;1),1,0))</f>
        <v>0</v>
      </c>
      <c r="AG1706" s="55" t="n">
        <f aca="false">IF(AA1706=1,"",IF(AND(AC1706=1,AE1706&lt;&gt;1),1,0))</f>
        <v>0</v>
      </c>
      <c r="AH1706" s="60" t="str">
        <f aca="false">IF(AND(E1706&gt;0,AA1706&lt;2,NOT(AND(C1707=C1706,AA1707=AA1706+1))),INDEX(DATAS,AA1706+1),"")</f>
        <v/>
      </c>
      <c r="AI1706" s="60" t="str">
        <f aca="false">IF(AND(AC1706=1,AA1706&lt;2),IF(AND(C1707=C1706,AA1707=AA1706+1),IF(AC1707=1,"",INDEX(DATAS,AA1706+1)),INDEX(DATAS,AA1706+1)),"")</f>
        <v/>
      </c>
    </row>
    <row r="1707" customFormat="false" ht="15" hidden="false" customHeight="false" outlineLevel="0" collapsed="false">
      <c r="A1707" s="60" t="n">
        <v>46309</v>
      </c>
      <c r="B1707" s="0" t="n">
        <v>10</v>
      </c>
      <c r="C1707" s="0" t="n">
        <v>4811</v>
      </c>
      <c r="D1707" s="0" t="n">
        <v>185</v>
      </c>
      <c r="E1707" s="0" t="n">
        <v>2</v>
      </c>
      <c r="F1707" s="55" t="s">
        <v>699</v>
      </c>
      <c r="H1707" s="0" t="n">
        <v>18</v>
      </c>
      <c r="I1707" s="55" t="s">
        <v>157</v>
      </c>
      <c r="J1707" s="0" t="n">
        <v>122</v>
      </c>
      <c r="K1707" s="0" t="n">
        <v>66</v>
      </c>
      <c r="L1707" s="0" t="n">
        <v>63</v>
      </c>
      <c r="M1707" s="0" t="n">
        <v>1082.86</v>
      </c>
      <c r="N1707" s="0" t="n">
        <v>31.27</v>
      </c>
      <c r="O1707" s="0" t="n">
        <v>42.38</v>
      </c>
      <c r="P1707" s="0" t="n">
        <v>4.17</v>
      </c>
      <c r="Q1707" s="0" t="n">
        <v>3.71</v>
      </c>
      <c r="R1707" s="0" t="n">
        <v>4240</v>
      </c>
      <c r="S1707" s="0" t="n">
        <v>7659</v>
      </c>
      <c r="T1707" s="0" t="n">
        <v>47.45</v>
      </c>
      <c r="U1707" s="0" t="n">
        <v>1202</v>
      </c>
      <c r="V1707" s="0" t="n">
        <v>2</v>
      </c>
      <c r="W1707" s="60" t="n">
        <v>46247</v>
      </c>
      <c r="X1707" s="55" t="n">
        <f aca="false">IF(I1707="Male",0,1)</f>
        <v>1</v>
      </c>
      <c r="Y1707" s="55" t="n">
        <f aca="false">IF(OR(I1707="DNB",I1707="Dry DNB"),1,0)</f>
        <v>0</v>
      </c>
      <c r="Z1707" s="55" t="n">
        <f aca="false">IF(ISNUMBER(W1707),A1707-W1707,"")</f>
        <v>62</v>
      </c>
      <c r="AA1707" s="55" t="n">
        <f aca="false">MATCH(A1707,DATAS,0)</f>
        <v>1</v>
      </c>
      <c r="AB1707" s="55" t="n">
        <f aca="false">IF(AND(E1707&gt;0,OR(AND(B1707&gt;=1,B1707&lt;=6),B1707=10)),1,0)</f>
        <v>1</v>
      </c>
      <c r="AC1707" s="55" t="n">
        <f aca="false">IF(AND(E1707&gt;0,B1707=10),1,0)</f>
        <v>1</v>
      </c>
      <c r="AD1707" s="0" t="str">
        <f aca="false">IF(AND(C1706=C1707,AA1706=AA1707-1),AB1706,"")</f>
        <v/>
      </c>
      <c r="AE1707" s="0" t="str">
        <f aca="false">IF(AND(C1706=C1707,AA1706=AA1707-1),AC1706,"")</f>
        <v/>
      </c>
      <c r="AF1707" s="0" t="str">
        <f aca="false">IF(AA1707=1,"",IF(AND(AB1707=1,AD1707&lt;&gt;1),1,0))</f>
        <v/>
      </c>
      <c r="AG1707" s="0" t="str">
        <f aca="false">IF(AA1707=1,"",IF(AND(AC1707=1,AE1707&lt;&gt;1),1,0))</f>
        <v/>
      </c>
      <c r="AH1707" s="60" t="str">
        <f aca="false">IF(AND(E1707&gt;0,AA1707&lt;2,NOT(AND(C1708=C1707,AA1708=AA1707+1))),INDEX(DATAS,AA1707+1),"")</f>
        <v/>
      </c>
      <c r="AI1707" s="60" t="str">
        <f aca="false">IF(AND(AC1707=1,AA1707&lt;2),IF(AND(C1708=C1707,AA1708=AA1707+1),IF(AC1708=1,"",INDEX(DATAS,AA1707+1)),INDEX(DATAS,AA1707+1)),"")</f>
        <v/>
      </c>
    </row>
    <row r="1708" customFormat="false" ht="15" hidden="false" customHeight="false" outlineLevel="0" collapsed="false">
      <c r="A1708" s="60" t="n">
        <v>46310</v>
      </c>
      <c r="B1708" s="0" t="n">
        <v>10</v>
      </c>
      <c r="C1708" s="0" t="n">
        <v>4811</v>
      </c>
      <c r="D1708" s="0" t="n">
        <v>186</v>
      </c>
      <c r="E1708" s="0" t="n">
        <v>2</v>
      </c>
      <c r="F1708" s="55" t="s">
        <v>699</v>
      </c>
      <c r="H1708" s="0" t="n">
        <v>18</v>
      </c>
      <c r="I1708" s="55" t="s">
        <v>157</v>
      </c>
      <c r="J1708" s="0" t="n">
        <v>122</v>
      </c>
      <c r="K1708" s="0" t="n">
        <v>66</v>
      </c>
      <c r="L1708" s="0" t="n">
        <v>64</v>
      </c>
      <c r="M1708" s="0" t="n">
        <v>1082.86</v>
      </c>
      <c r="N1708" s="0" t="n">
        <v>31.27</v>
      </c>
      <c r="O1708" s="0" t="n">
        <v>42.38</v>
      </c>
      <c r="P1708" s="0" t="n">
        <v>4.17</v>
      </c>
      <c r="Q1708" s="0" t="n">
        <v>3.71</v>
      </c>
      <c r="T1708" s="0" t="n">
        <v>47.45</v>
      </c>
      <c r="U1708" s="0" t="n">
        <v>1203</v>
      </c>
      <c r="V1708" s="0" t="n">
        <v>2</v>
      </c>
      <c r="W1708" s="60" t="n">
        <v>46247</v>
      </c>
      <c r="X1708" s="55" t="n">
        <f aca="false">IF(I1708="Male",0,1)</f>
        <v>1</v>
      </c>
      <c r="Y1708" s="55" t="n">
        <f aca="false">IF(OR(I1708="DNB",I1708="Dry DNB"),1,0)</f>
        <v>0</v>
      </c>
      <c r="Z1708" s="55" t="n">
        <f aca="false">IF(ISNUMBER(W1708),A1708-W1708,"")</f>
        <v>63</v>
      </c>
      <c r="AA1708" s="55" t="n">
        <f aca="false">MATCH(A1708,DATAS,0)</f>
        <v>2</v>
      </c>
      <c r="AB1708" s="55" t="n">
        <f aca="false">IF(AND(E1708&gt;0,OR(AND(B1708&gt;=1,B1708&lt;=6),B1708=10)),1,0)</f>
        <v>1</v>
      </c>
      <c r="AC1708" s="55" t="n">
        <f aca="false">IF(AND(E1708&gt;0,B1708=10),1,0)</f>
        <v>1</v>
      </c>
      <c r="AD1708" s="55" t="n">
        <f aca="false">IF(AND(C1707=C1708,AA1707=AA1708-1),AB1707,"")</f>
        <v>1</v>
      </c>
      <c r="AE1708" s="55" t="n">
        <f aca="false">IF(AND(C1707=C1708,AA1707=AA1708-1),AC1707,"")</f>
        <v>1</v>
      </c>
      <c r="AF1708" s="55" t="n">
        <f aca="false">IF(AA1708=1,"",IF(AND(AB1708=1,AD1708&lt;&gt;1),1,0))</f>
        <v>0</v>
      </c>
      <c r="AG1708" s="55" t="n">
        <f aca="false">IF(AA1708=1,"",IF(AND(AC1708=1,AE1708&lt;&gt;1),1,0))</f>
        <v>0</v>
      </c>
      <c r="AH1708" s="60" t="str">
        <f aca="false">IF(AND(E1708&gt;0,AA1708&lt;2,NOT(AND(C1709=C1708,AA1709=AA1708+1))),INDEX(DATAS,AA1708+1),"")</f>
        <v/>
      </c>
      <c r="AI1708" s="60" t="str">
        <f aca="false">IF(AND(AC1708=1,AA1708&lt;2),IF(AND(C1709=C1708,AA1709=AA1708+1),IF(AC1709=1,"",INDEX(DATAS,AA1708+1)),INDEX(DATAS,AA1708+1)),"")</f>
        <v/>
      </c>
    </row>
    <row r="1709" customFormat="false" ht="15" hidden="false" customHeight="false" outlineLevel="0" collapsed="false">
      <c r="A1709" s="60" t="n">
        <v>46309</v>
      </c>
      <c r="B1709" s="0" t="n">
        <v>3</v>
      </c>
      <c r="C1709" s="0" t="n">
        <v>4812</v>
      </c>
      <c r="D1709" s="0" t="n">
        <v>62</v>
      </c>
      <c r="E1709" s="0" t="n">
        <v>2</v>
      </c>
      <c r="F1709" s="55" t="s">
        <v>699</v>
      </c>
      <c r="G1709" s="0" t="n">
        <v>44.9</v>
      </c>
      <c r="H1709" s="0" t="n">
        <v>45</v>
      </c>
      <c r="I1709" s="55" t="s">
        <v>166</v>
      </c>
      <c r="J1709" s="0" t="n">
        <v>62</v>
      </c>
      <c r="M1709" s="0" t="n">
        <v>1088.05</v>
      </c>
      <c r="N1709" s="0" t="n">
        <v>68.32</v>
      </c>
      <c r="O1709" s="0" t="n">
        <v>37.3</v>
      </c>
      <c r="P1709" s="0" t="n">
        <v>4.43</v>
      </c>
      <c r="Q1709" s="0" t="n">
        <v>3.31</v>
      </c>
      <c r="R1709" s="0" t="n">
        <v>3978</v>
      </c>
      <c r="S1709" s="0" t="n">
        <v>7996</v>
      </c>
      <c r="U1709" s="0" t="n">
        <v>1202</v>
      </c>
      <c r="V1709" s="0" t="n">
        <v>0</v>
      </c>
      <c r="X1709" s="55" t="n">
        <f aca="false">IF(I1709="Male",0,1)</f>
        <v>1</v>
      </c>
      <c r="Y1709" s="55" t="n">
        <f aca="false">IF(OR(I1709="DNB",I1709="Dry DNB"),1,0)</f>
        <v>0</v>
      </c>
      <c r="Z1709" s="0" t="str">
        <f aca="false">IF(ISNUMBER(W1709),A1709-W1709,"")</f>
        <v/>
      </c>
      <c r="AA1709" s="55" t="n">
        <f aca="false">MATCH(A1709,DATAS,0)</f>
        <v>1</v>
      </c>
      <c r="AB1709" s="55" t="n">
        <f aca="false">IF(AND(E1709&gt;0,OR(AND(B1709&gt;=1,B1709&lt;=6),B1709=10)),1,0)</f>
        <v>1</v>
      </c>
      <c r="AC1709" s="55" t="n">
        <f aca="false">IF(AND(E1709&gt;0,B1709=10),1,0)</f>
        <v>0</v>
      </c>
      <c r="AD1709" s="0" t="str">
        <f aca="false">IF(AND(C1708=C1709,AA1708=AA1709-1),AB1708,"")</f>
        <v/>
      </c>
      <c r="AE1709" s="0" t="str">
        <f aca="false">IF(AND(C1708=C1709,AA1708=AA1709-1),AC1708,"")</f>
        <v/>
      </c>
      <c r="AF1709" s="0" t="str">
        <f aca="false">IF(AA1709=1,"",IF(AND(AB1709=1,AD1709&lt;&gt;1),1,0))</f>
        <v/>
      </c>
      <c r="AG1709" s="0" t="str">
        <f aca="false">IF(AA1709=1,"",IF(AND(AC1709=1,AE1709&lt;&gt;1),1,0))</f>
        <v/>
      </c>
      <c r="AH1709" s="60" t="str">
        <f aca="false">IF(AND(E1709&gt;0,AA1709&lt;2,NOT(AND(C1710=C1709,AA1710=AA1709+1))),INDEX(DATAS,AA1709+1),"")</f>
        <v/>
      </c>
      <c r="AI1709" s="60" t="str">
        <f aca="false">IF(AND(AC1709=1,AA1709&lt;2),IF(AND(C1710=C1709,AA1710=AA1709+1),IF(AC1710=1,"",INDEX(DATAS,AA1709+1)),INDEX(DATAS,AA1709+1)),"")</f>
        <v/>
      </c>
    </row>
    <row r="1710" customFormat="false" ht="15" hidden="false" customHeight="false" outlineLevel="0" collapsed="false">
      <c r="A1710" s="60" t="n">
        <v>46310</v>
      </c>
      <c r="B1710" s="0" t="n">
        <v>3</v>
      </c>
      <c r="C1710" s="0" t="n">
        <v>4812</v>
      </c>
      <c r="D1710" s="0" t="n">
        <v>63</v>
      </c>
      <c r="E1710" s="0" t="n">
        <v>2</v>
      </c>
      <c r="F1710" s="55" t="s">
        <v>699</v>
      </c>
      <c r="G1710" s="0" t="n">
        <v>41.3</v>
      </c>
      <c r="H1710" s="0" t="n">
        <v>45</v>
      </c>
      <c r="I1710" s="55" t="s">
        <v>187</v>
      </c>
      <c r="J1710" s="0" t="n">
        <v>63</v>
      </c>
      <c r="K1710" s="0" t="n">
        <v>62</v>
      </c>
      <c r="M1710" s="0" t="n">
        <v>1088.05</v>
      </c>
      <c r="N1710" s="0" t="n">
        <v>68.32</v>
      </c>
      <c r="O1710" s="0" t="n">
        <v>37.3</v>
      </c>
      <c r="P1710" s="0" t="n">
        <v>4.43</v>
      </c>
      <c r="Q1710" s="0" t="n">
        <v>3.31</v>
      </c>
      <c r="U1710" s="0" t="n">
        <v>1203</v>
      </c>
      <c r="V1710" s="0" t="n">
        <v>1</v>
      </c>
      <c r="W1710" s="60" t="n">
        <v>46310</v>
      </c>
      <c r="X1710" s="55" t="n">
        <f aca="false">IF(I1710="Male",0,1)</f>
        <v>1</v>
      </c>
      <c r="Y1710" s="55" t="n">
        <f aca="false">IF(OR(I1710="DNB",I1710="Dry DNB"),1,0)</f>
        <v>0</v>
      </c>
      <c r="Z1710" s="55" t="n">
        <f aca="false">IF(ISNUMBER(W1710),A1710-W1710,"")</f>
        <v>0</v>
      </c>
      <c r="AA1710" s="55" t="n">
        <f aca="false">MATCH(A1710,DATAS,0)</f>
        <v>2</v>
      </c>
      <c r="AB1710" s="55" t="n">
        <f aca="false">IF(AND(E1710&gt;0,OR(AND(B1710&gt;=1,B1710&lt;=6),B1710=10)),1,0)</f>
        <v>1</v>
      </c>
      <c r="AC1710" s="55" t="n">
        <f aca="false">IF(AND(E1710&gt;0,B1710=10),1,0)</f>
        <v>0</v>
      </c>
      <c r="AD1710" s="55" t="n">
        <f aca="false">IF(AND(C1709=C1710,AA1709=AA1710-1),AB1709,"")</f>
        <v>1</v>
      </c>
      <c r="AE1710" s="55" t="n">
        <f aca="false">IF(AND(C1709=C1710,AA1709=AA1710-1),AC1709,"")</f>
        <v>0</v>
      </c>
      <c r="AF1710" s="55" t="n">
        <f aca="false">IF(AA1710=1,"",IF(AND(AB1710=1,AD1710&lt;&gt;1),1,0))</f>
        <v>0</v>
      </c>
      <c r="AG1710" s="55" t="n">
        <f aca="false">IF(AA1710=1,"",IF(AND(AC1710=1,AE1710&lt;&gt;1),1,0))</f>
        <v>0</v>
      </c>
      <c r="AH1710" s="60" t="str">
        <f aca="false">IF(AND(E1710&gt;0,AA1710&lt;2,NOT(AND(C1711=C1710,AA1711=AA1710+1))),INDEX(DATAS,AA1710+1),"")</f>
        <v/>
      </c>
      <c r="AI1710" s="60" t="str">
        <f aca="false">IF(AND(AC1710=1,AA1710&lt;2),IF(AND(C1711=C1710,AA1711=AA1710+1),IF(AC1711=1,"",INDEX(DATAS,AA1710+1)),INDEX(DATAS,AA1710+1)),"")</f>
        <v/>
      </c>
    </row>
    <row r="1711" customFormat="false" ht="15" hidden="false" customHeight="false" outlineLevel="0" collapsed="false">
      <c r="A1711" s="60" t="n">
        <v>46309</v>
      </c>
      <c r="B1711" s="0" t="n">
        <v>7</v>
      </c>
      <c r="C1711" s="0" t="n">
        <v>4813</v>
      </c>
      <c r="D1711" s="0" t="n">
        <v>540</v>
      </c>
      <c r="E1711" s="0" t="n">
        <v>1</v>
      </c>
      <c r="F1711" s="55" t="s">
        <v>700</v>
      </c>
      <c r="I1711" s="55" t="s">
        <v>157</v>
      </c>
      <c r="J1711" s="0" t="n">
        <v>391</v>
      </c>
      <c r="K1711" s="0" t="n">
        <v>64</v>
      </c>
      <c r="L1711" s="0" t="n">
        <v>149</v>
      </c>
      <c r="M1711" s="0" t="n">
        <v>-158.36</v>
      </c>
      <c r="N1711" s="0" t="n">
        <v>61.46</v>
      </c>
      <c r="O1711" s="0" t="n">
        <v>32.02</v>
      </c>
      <c r="P1711" s="0" t="n">
        <v>6.49</v>
      </c>
      <c r="Q1711" s="0" t="n">
        <v>5.63</v>
      </c>
      <c r="R1711" s="0" t="n">
        <v>3434</v>
      </c>
      <c r="S1711" s="0" t="n">
        <v>7479</v>
      </c>
      <c r="T1711" s="0" t="n">
        <v>37.25</v>
      </c>
      <c r="U1711" s="0" t="n">
        <v>1199</v>
      </c>
      <c r="V1711" s="0" t="n">
        <v>11</v>
      </c>
      <c r="W1711" s="60" t="n">
        <v>46161</v>
      </c>
      <c r="X1711" s="55" t="n">
        <f aca="false">IF(I1711="Male",0,1)</f>
        <v>1</v>
      </c>
      <c r="Y1711" s="55" t="n">
        <f aca="false">IF(OR(I1711="DNB",I1711="Dry DNB"),1,0)</f>
        <v>0</v>
      </c>
      <c r="Z1711" s="55" t="n">
        <f aca="false">IF(ISNUMBER(W1711),A1711-W1711,"")</f>
        <v>148</v>
      </c>
      <c r="AA1711" s="55" t="n">
        <f aca="false">MATCH(A1711,DATAS,0)</f>
        <v>1</v>
      </c>
      <c r="AB1711" s="55" t="n">
        <f aca="false">IF(AND(E1711&gt;0,OR(AND(B1711&gt;=1,B1711&lt;=6),B1711=10)),1,0)</f>
        <v>0</v>
      </c>
      <c r="AC1711" s="55" t="n">
        <f aca="false">IF(AND(E1711&gt;0,B1711=10),1,0)</f>
        <v>0</v>
      </c>
      <c r="AD1711" s="0" t="str">
        <f aca="false">IF(AND(C1710=C1711,AA1710=AA1711-1),AB1710,"")</f>
        <v/>
      </c>
      <c r="AE1711" s="0" t="str">
        <f aca="false">IF(AND(C1710=C1711,AA1710=AA1711-1),AC1710,"")</f>
        <v/>
      </c>
      <c r="AF1711" s="0" t="str">
        <f aca="false">IF(AA1711=1,"",IF(AND(AB1711=1,AD1711&lt;&gt;1),1,0))</f>
        <v/>
      </c>
      <c r="AG1711" s="0" t="str">
        <f aca="false">IF(AA1711=1,"",IF(AND(AC1711=1,AE1711&lt;&gt;1),1,0))</f>
        <v/>
      </c>
      <c r="AH1711" s="60" t="str">
        <f aca="false">IF(AND(E1711&gt;0,AA1711&lt;2,NOT(AND(C1712=C1711,AA1712=AA1711+1))),INDEX(DATAS,AA1711+1),"")</f>
        <v/>
      </c>
      <c r="AI1711" s="60" t="str">
        <f aca="false">IF(AND(AC1711=1,AA1711&lt;2),IF(AND(C1712=C1711,AA1712=AA1711+1),IF(AC1712=1,"",INDEX(DATAS,AA1711+1)),INDEX(DATAS,AA1711+1)),"")</f>
        <v/>
      </c>
    </row>
    <row r="1712" customFormat="false" ht="15" hidden="false" customHeight="false" outlineLevel="0" collapsed="false">
      <c r="A1712" s="60" t="n">
        <v>46310</v>
      </c>
      <c r="B1712" s="0" t="n">
        <v>7</v>
      </c>
      <c r="C1712" s="0" t="n">
        <v>4813</v>
      </c>
      <c r="D1712" s="0" t="n">
        <v>541</v>
      </c>
      <c r="E1712" s="0" t="n">
        <v>1</v>
      </c>
      <c r="F1712" s="55" t="s">
        <v>700</v>
      </c>
      <c r="I1712" s="55" t="s">
        <v>157</v>
      </c>
      <c r="J1712" s="0" t="n">
        <v>391</v>
      </c>
      <c r="K1712" s="0" t="n">
        <v>64</v>
      </c>
      <c r="L1712" s="0" t="n">
        <v>150</v>
      </c>
      <c r="M1712" s="0" t="n">
        <v>-158.36</v>
      </c>
      <c r="N1712" s="0" t="n">
        <v>61.46</v>
      </c>
      <c r="O1712" s="0" t="n">
        <v>32.02</v>
      </c>
      <c r="P1712" s="0" t="n">
        <v>6.49</v>
      </c>
      <c r="Q1712" s="0" t="n">
        <v>5.63</v>
      </c>
      <c r="T1712" s="0" t="n">
        <v>37.25</v>
      </c>
      <c r="U1712" s="0" t="n">
        <v>1200</v>
      </c>
      <c r="V1712" s="0" t="n">
        <v>11</v>
      </c>
      <c r="W1712" s="60" t="n">
        <v>46161</v>
      </c>
      <c r="X1712" s="55" t="n">
        <f aca="false">IF(I1712="Male",0,1)</f>
        <v>1</v>
      </c>
      <c r="Y1712" s="55" t="n">
        <f aca="false">IF(OR(I1712="DNB",I1712="Dry DNB"),1,0)</f>
        <v>0</v>
      </c>
      <c r="Z1712" s="55" t="n">
        <f aca="false">IF(ISNUMBER(W1712),A1712-W1712,"")</f>
        <v>149</v>
      </c>
      <c r="AA1712" s="55" t="n">
        <f aca="false">MATCH(A1712,DATAS,0)</f>
        <v>2</v>
      </c>
      <c r="AB1712" s="55" t="n">
        <f aca="false">IF(AND(E1712&gt;0,OR(AND(B1712&gt;=1,B1712&lt;=6),B1712=10)),1,0)</f>
        <v>0</v>
      </c>
      <c r="AC1712" s="55" t="n">
        <f aca="false">IF(AND(E1712&gt;0,B1712=10),1,0)</f>
        <v>0</v>
      </c>
      <c r="AD1712" s="55" t="n">
        <f aca="false">IF(AND(C1711=C1712,AA1711=AA1712-1),AB1711,"")</f>
        <v>0</v>
      </c>
      <c r="AE1712" s="55" t="n">
        <f aca="false">IF(AND(C1711=C1712,AA1711=AA1712-1),AC1711,"")</f>
        <v>0</v>
      </c>
      <c r="AF1712" s="55" t="n">
        <f aca="false">IF(AA1712=1,"",IF(AND(AB1712=1,AD1712&lt;&gt;1),1,0))</f>
        <v>0</v>
      </c>
      <c r="AG1712" s="55" t="n">
        <f aca="false">IF(AA1712=1,"",IF(AND(AC1712=1,AE1712&lt;&gt;1),1,0))</f>
        <v>0</v>
      </c>
      <c r="AH1712" s="60" t="str">
        <f aca="false">IF(AND(E1712&gt;0,AA1712&lt;2,NOT(AND(C1713=C1712,AA1713=AA1712+1))),INDEX(DATAS,AA1712+1),"")</f>
        <v/>
      </c>
      <c r="AI1712" s="60" t="str">
        <f aca="false">IF(AND(AC1712=1,AA1712&lt;2),IF(AND(C1713=C1712,AA1713=AA1712+1),IF(AC1713=1,"",INDEX(DATAS,AA1712+1)),INDEX(DATAS,AA1712+1)),"")</f>
        <v/>
      </c>
    </row>
    <row r="1713" customFormat="false" ht="15" hidden="false" customHeight="false" outlineLevel="0" collapsed="false">
      <c r="A1713" s="60" t="n">
        <v>46309</v>
      </c>
      <c r="B1713" s="0" t="n">
        <v>3</v>
      </c>
      <c r="C1713" s="0" t="n">
        <v>4815</v>
      </c>
      <c r="D1713" s="0" t="n">
        <v>48</v>
      </c>
      <c r="E1713" s="0" t="n">
        <v>2</v>
      </c>
      <c r="F1713" s="55" t="s">
        <v>701</v>
      </c>
      <c r="G1713" s="0" t="n">
        <v>63.5</v>
      </c>
      <c r="H1713" s="0" t="n">
        <v>64</v>
      </c>
      <c r="I1713" s="55" t="s">
        <v>166</v>
      </c>
      <c r="J1713" s="0" t="n">
        <v>48</v>
      </c>
      <c r="M1713" s="0" t="n">
        <v>-53.66</v>
      </c>
      <c r="N1713" s="0" t="n">
        <v>71.5</v>
      </c>
      <c r="O1713" s="0" t="n">
        <v>17.44</v>
      </c>
      <c r="P1713" s="0" t="n">
        <v>5.18</v>
      </c>
      <c r="Q1713" s="0" t="n">
        <v>2.89</v>
      </c>
      <c r="R1713" s="0" t="n">
        <v>5309</v>
      </c>
      <c r="S1713" s="0" t="n">
        <v>10671</v>
      </c>
      <c r="U1713" s="0" t="n">
        <v>1201</v>
      </c>
      <c r="V1713" s="0" t="n">
        <v>0</v>
      </c>
      <c r="X1713" s="55" t="n">
        <f aca="false">IF(I1713="Male",0,1)</f>
        <v>1</v>
      </c>
      <c r="Y1713" s="55" t="n">
        <f aca="false">IF(OR(I1713="DNB",I1713="Dry DNB"),1,0)</f>
        <v>0</v>
      </c>
      <c r="Z1713" s="0" t="str">
        <f aca="false">IF(ISNUMBER(W1713),A1713-W1713,"")</f>
        <v/>
      </c>
      <c r="AA1713" s="55" t="n">
        <f aca="false">MATCH(A1713,DATAS,0)</f>
        <v>1</v>
      </c>
      <c r="AB1713" s="55" t="n">
        <f aca="false">IF(AND(E1713&gt;0,OR(AND(B1713&gt;=1,B1713&lt;=6),B1713=10)),1,0)</f>
        <v>1</v>
      </c>
      <c r="AC1713" s="55" t="n">
        <f aca="false">IF(AND(E1713&gt;0,B1713=10),1,0)</f>
        <v>0</v>
      </c>
      <c r="AD1713" s="0" t="str">
        <f aca="false">IF(AND(C1712=C1713,AA1712=AA1713-1),AB1712,"")</f>
        <v/>
      </c>
      <c r="AE1713" s="0" t="str">
        <f aca="false">IF(AND(C1712=C1713,AA1712=AA1713-1),AC1712,"")</f>
        <v/>
      </c>
      <c r="AF1713" s="0" t="str">
        <f aca="false">IF(AA1713=1,"",IF(AND(AB1713=1,AD1713&lt;&gt;1),1,0))</f>
        <v/>
      </c>
      <c r="AG1713" s="0" t="str">
        <f aca="false">IF(AA1713=1,"",IF(AND(AC1713=1,AE1713&lt;&gt;1),1,0))</f>
        <v/>
      </c>
      <c r="AH1713" s="60" t="str">
        <f aca="false">IF(AND(E1713&gt;0,AA1713&lt;2,NOT(AND(C1714=C1713,AA1714=AA1713+1))),INDEX(DATAS,AA1713+1),"")</f>
        <v/>
      </c>
      <c r="AI1713" s="60" t="str">
        <f aca="false">IF(AND(AC1713=1,AA1713&lt;2),IF(AND(C1714=C1713,AA1714=AA1713+1),IF(AC1714=1,"",INDEX(DATAS,AA1713+1)),INDEX(DATAS,AA1713+1)),"")</f>
        <v/>
      </c>
    </row>
    <row r="1714" customFormat="false" ht="15" hidden="false" customHeight="false" outlineLevel="0" collapsed="false">
      <c r="A1714" s="60" t="n">
        <v>46310</v>
      </c>
      <c r="B1714" s="0" t="n">
        <v>3</v>
      </c>
      <c r="C1714" s="0" t="n">
        <v>4815</v>
      </c>
      <c r="D1714" s="0" t="n">
        <v>49</v>
      </c>
      <c r="E1714" s="0" t="n">
        <v>2</v>
      </c>
      <c r="F1714" s="55" t="s">
        <v>701</v>
      </c>
      <c r="G1714" s="0" t="n">
        <v>67.4</v>
      </c>
      <c r="H1714" s="0" t="n">
        <v>64</v>
      </c>
      <c r="I1714" s="55" t="s">
        <v>166</v>
      </c>
      <c r="J1714" s="0" t="n">
        <v>49</v>
      </c>
      <c r="M1714" s="0" t="n">
        <v>-53.66</v>
      </c>
      <c r="N1714" s="0" t="n">
        <v>71.5</v>
      </c>
      <c r="O1714" s="0" t="n">
        <v>17.44</v>
      </c>
      <c r="P1714" s="0" t="n">
        <v>5.18</v>
      </c>
      <c r="Q1714" s="0" t="n">
        <v>2.89</v>
      </c>
      <c r="U1714" s="0" t="n">
        <v>1202</v>
      </c>
      <c r="V1714" s="0" t="n">
        <v>0</v>
      </c>
      <c r="X1714" s="55" t="n">
        <f aca="false">IF(I1714="Male",0,1)</f>
        <v>1</v>
      </c>
      <c r="Y1714" s="55" t="n">
        <f aca="false">IF(OR(I1714="DNB",I1714="Dry DNB"),1,0)</f>
        <v>0</v>
      </c>
      <c r="Z1714" s="0" t="str">
        <f aca="false">IF(ISNUMBER(W1714),A1714-W1714,"")</f>
        <v/>
      </c>
      <c r="AA1714" s="55" t="n">
        <f aca="false">MATCH(A1714,DATAS,0)</f>
        <v>2</v>
      </c>
      <c r="AB1714" s="55" t="n">
        <f aca="false">IF(AND(E1714&gt;0,OR(AND(B1714&gt;=1,B1714&lt;=6),B1714=10)),1,0)</f>
        <v>1</v>
      </c>
      <c r="AC1714" s="55" t="n">
        <f aca="false">IF(AND(E1714&gt;0,B1714=10),1,0)</f>
        <v>0</v>
      </c>
      <c r="AD1714" s="55" t="n">
        <f aca="false">IF(AND(C1713=C1714,AA1713=AA1714-1),AB1713,"")</f>
        <v>1</v>
      </c>
      <c r="AE1714" s="55" t="n">
        <f aca="false">IF(AND(C1713=C1714,AA1713=AA1714-1),AC1713,"")</f>
        <v>0</v>
      </c>
      <c r="AF1714" s="55" t="n">
        <f aca="false">IF(AA1714=1,"",IF(AND(AB1714=1,AD1714&lt;&gt;1),1,0))</f>
        <v>0</v>
      </c>
      <c r="AG1714" s="55" t="n">
        <f aca="false">IF(AA1714=1,"",IF(AND(AC1714=1,AE1714&lt;&gt;1),1,0))</f>
        <v>0</v>
      </c>
      <c r="AH1714" s="60" t="str">
        <f aca="false">IF(AND(E1714&gt;0,AA1714&lt;2,NOT(AND(C1715=C1714,AA1715=AA1714+1))),INDEX(DATAS,AA1714+1),"")</f>
        <v/>
      </c>
      <c r="AI1714" s="60" t="str">
        <f aca="false">IF(AND(AC1714=1,AA1714&lt;2),IF(AND(C1715=C1714,AA1715=AA1714+1),IF(AC1715=1,"",INDEX(DATAS,AA1714+1)),INDEX(DATAS,AA1714+1)),"")</f>
        <v/>
      </c>
    </row>
    <row r="1715" customFormat="false" ht="15" hidden="false" customHeight="false" outlineLevel="0" collapsed="false">
      <c r="A1715" s="60" t="n">
        <v>46309</v>
      </c>
      <c r="B1715" s="0" t="n">
        <v>7</v>
      </c>
      <c r="C1715" s="0" t="n">
        <v>4817</v>
      </c>
      <c r="D1715" s="0" t="n">
        <v>480</v>
      </c>
      <c r="E1715" s="0" t="n">
        <v>1</v>
      </c>
      <c r="F1715" s="55" t="s">
        <v>700</v>
      </c>
      <c r="I1715" s="55" t="s">
        <v>162</v>
      </c>
      <c r="J1715" s="0" t="n">
        <v>250</v>
      </c>
      <c r="K1715" s="0" t="n">
        <v>61</v>
      </c>
      <c r="L1715" s="0" t="n">
        <v>252</v>
      </c>
      <c r="M1715" s="0" t="n">
        <v>1392.16</v>
      </c>
      <c r="N1715" s="0" t="n">
        <v>51.29</v>
      </c>
      <c r="O1715" s="0" t="n">
        <v>49.91</v>
      </c>
      <c r="P1715" s="0" t="n">
        <v>4.47</v>
      </c>
      <c r="Q1715" s="0" t="n">
        <v>3.8</v>
      </c>
      <c r="R1715" s="0" t="n">
        <v>4609</v>
      </c>
      <c r="S1715" s="0" t="n">
        <v>9699</v>
      </c>
      <c r="T1715" s="0" t="n">
        <v>55.5</v>
      </c>
      <c r="U1715" s="0" t="n">
        <v>1199</v>
      </c>
      <c r="V1715" s="0" t="n">
        <v>3</v>
      </c>
      <c r="W1715" s="60" t="n">
        <v>46058</v>
      </c>
      <c r="X1715" s="55" t="n">
        <f aca="false">IF(I1715="Male",0,1)</f>
        <v>1</v>
      </c>
      <c r="Y1715" s="55" t="n">
        <f aca="false">IF(OR(I1715="DNB",I1715="Dry DNB"),1,0)</f>
        <v>0</v>
      </c>
      <c r="Z1715" s="55" t="n">
        <f aca="false">IF(ISNUMBER(W1715),A1715-W1715,"")</f>
        <v>251</v>
      </c>
      <c r="AA1715" s="55" t="n">
        <f aca="false">MATCH(A1715,DATAS,0)</f>
        <v>1</v>
      </c>
      <c r="AB1715" s="55" t="n">
        <f aca="false">IF(AND(E1715&gt;0,OR(AND(B1715&gt;=1,B1715&lt;=6),B1715=10)),1,0)</f>
        <v>0</v>
      </c>
      <c r="AC1715" s="55" t="n">
        <f aca="false">IF(AND(E1715&gt;0,B1715=10),1,0)</f>
        <v>0</v>
      </c>
      <c r="AD1715" s="0" t="str">
        <f aca="false">IF(AND(C1714=C1715,AA1714=AA1715-1),AB1714,"")</f>
        <v/>
      </c>
      <c r="AE1715" s="0" t="str">
        <f aca="false">IF(AND(C1714=C1715,AA1714=AA1715-1),AC1714,"")</f>
        <v/>
      </c>
      <c r="AF1715" s="0" t="str">
        <f aca="false">IF(AA1715=1,"",IF(AND(AB1715=1,AD1715&lt;&gt;1),1,0))</f>
        <v/>
      </c>
      <c r="AG1715" s="0" t="str">
        <f aca="false">IF(AA1715=1,"",IF(AND(AC1715=1,AE1715&lt;&gt;1),1,0))</f>
        <v/>
      </c>
      <c r="AH1715" s="60" t="str">
        <f aca="false">IF(AND(E1715&gt;0,AA1715&lt;2,NOT(AND(C1716=C1715,AA1716=AA1715+1))),INDEX(DATAS,AA1715+1),"")</f>
        <v/>
      </c>
      <c r="AI1715" s="60" t="str">
        <f aca="false">IF(AND(AC1715=1,AA1715&lt;2),IF(AND(C1716=C1715,AA1716=AA1715+1),IF(AC1716=1,"",INDEX(DATAS,AA1715+1)),INDEX(DATAS,AA1715+1)),"")</f>
        <v/>
      </c>
    </row>
    <row r="1716" customFormat="false" ht="15" hidden="false" customHeight="false" outlineLevel="0" collapsed="false">
      <c r="A1716" s="60" t="n">
        <v>46310</v>
      </c>
      <c r="B1716" s="0" t="n">
        <v>7</v>
      </c>
      <c r="C1716" s="0" t="n">
        <v>4817</v>
      </c>
      <c r="D1716" s="0" t="n">
        <v>480</v>
      </c>
      <c r="E1716" s="0" t="n">
        <v>1</v>
      </c>
      <c r="F1716" s="55" t="s">
        <v>700</v>
      </c>
      <c r="I1716" s="55" t="s">
        <v>162</v>
      </c>
      <c r="J1716" s="0" t="n">
        <v>250</v>
      </c>
      <c r="K1716" s="0" t="n">
        <v>61</v>
      </c>
      <c r="L1716" s="0" t="n">
        <v>253</v>
      </c>
      <c r="M1716" s="0" t="n">
        <v>1392.16</v>
      </c>
      <c r="N1716" s="0" t="n">
        <v>51.29</v>
      </c>
      <c r="O1716" s="0" t="n">
        <v>49.91</v>
      </c>
      <c r="P1716" s="0" t="n">
        <v>4.47</v>
      </c>
      <c r="Q1716" s="0" t="n">
        <v>3.8</v>
      </c>
      <c r="T1716" s="0" t="n">
        <v>55.5</v>
      </c>
      <c r="U1716" s="0" t="n">
        <v>1200</v>
      </c>
      <c r="V1716" s="0" t="n">
        <v>3</v>
      </c>
      <c r="W1716" s="60" t="n">
        <v>46058</v>
      </c>
      <c r="X1716" s="55" t="n">
        <f aca="false">IF(I1716="Male",0,1)</f>
        <v>1</v>
      </c>
      <c r="Y1716" s="55" t="n">
        <f aca="false">IF(OR(I1716="DNB",I1716="Dry DNB"),1,0)</f>
        <v>0</v>
      </c>
      <c r="Z1716" s="55" t="n">
        <f aca="false">IF(ISNUMBER(W1716),A1716-W1716,"")</f>
        <v>252</v>
      </c>
      <c r="AA1716" s="55" t="n">
        <f aca="false">MATCH(A1716,DATAS,0)</f>
        <v>2</v>
      </c>
      <c r="AB1716" s="55" t="n">
        <f aca="false">IF(AND(E1716&gt;0,OR(AND(B1716&gt;=1,B1716&lt;=6),B1716=10)),1,0)</f>
        <v>0</v>
      </c>
      <c r="AC1716" s="55" t="n">
        <f aca="false">IF(AND(E1716&gt;0,B1716=10),1,0)</f>
        <v>0</v>
      </c>
      <c r="AD1716" s="55" t="n">
        <f aca="false">IF(AND(C1715=C1716,AA1715=AA1716-1),AB1715,"")</f>
        <v>0</v>
      </c>
      <c r="AE1716" s="55" t="n">
        <f aca="false">IF(AND(C1715=C1716,AA1715=AA1716-1),AC1715,"")</f>
        <v>0</v>
      </c>
      <c r="AF1716" s="55" t="n">
        <f aca="false">IF(AA1716=1,"",IF(AND(AB1716=1,AD1716&lt;&gt;1),1,0))</f>
        <v>0</v>
      </c>
      <c r="AG1716" s="55" t="n">
        <f aca="false">IF(AA1716=1,"",IF(AND(AC1716=1,AE1716&lt;&gt;1),1,0))</f>
        <v>0</v>
      </c>
      <c r="AH1716" s="60" t="str">
        <f aca="false">IF(AND(E1716&gt;0,AA1716&lt;2,NOT(AND(C1717=C1716,AA1717=AA1716+1))),INDEX(DATAS,AA1716+1),"")</f>
        <v/>
      </c>
      <c r="AI1716" s="60" t="str">
        <f aca="false">IF(AND(AC1716=1,AA1716&lt;2),IF(AND(C1717=C1716,AA1717=AA1716+1),IF(AC1717=1,"",INDEX(DATAS,AA1716+1)),INDEX(DATAS,AA1716+1)),"")</f>
        <v/>
      </c>
    </row>
    <row r="1717" customFormat="false" ht="15" hidden="false" customHeight="false" outlineLevel="0" collapsed="false">
      <c r="A1717" s="60" t="n">
        <v>46309</v>
      </c>
      <c r="B1717" s="0" t="n">
        <v>5</v>
      </c>
      <c r="C1717" s="0" t="n">
        <v>4819</v>
      </c>
      <c r="D1717" s="0" t="n">
        <v>539</v>
      </c>
      <c r="E1717" s="0" t="n">
        <v>1</v>
      </c>
      <c r="F1717" s="55" t="s">
        <v>700</v>
      </c>
      <c r="G1717" s="0" t="n">
        <v>30.2</v>
      </c>
      <c r="H1717" s="0" t="n">
        <v>27</v>
      </c>
      <c r="I1717" s="55" t="s">
        <v>157</v>
      </c>
      <c r="J1717" s="0" t="n">
        <v>441</v>
      </c>
      <c r="K1717" s="0" t="n">
        <v>63</v>
      </c>
      <c r="L1717" s="0" t="n">
        <v>98</v>
      </c>
      <c r="M1717" s="0" t="n">
        <v>957.28</v>
      </c>
      <c r="N1717" s="0" t="n">
        <v>54.45</v>
      </c>
      <c r="O1717" s="0" t="n">
        <v>35.18</v>
      </c>
      <c r="P1717" s="0" t="n">
        <v>4.79</v>
      </c>
      <c r="Q1717" s="0" t="n">
        <v>3.79</v>
      </c>
      <c r="R1717" s="0" t="n">
        <v>4387</v>
      </c>
      <c r="S1717" s="0" t="n">
        <v>9955</v>
      </c>
      <c r="T1717" s="0" t="n">
        <v>50.65</v>
      </c>
      <c r="U1717" s="0" t="n">
        <v>1199</v>
      </c>
      <c r="V1717" s="0" t="n">
        <v>8</v>
      </c>
      <c r="W1717" s="60" t="n">
        <v>46212</v>
      </c>
      <c r="X1717" s="55" t="n">
        <f aca="false">IF(I1717="Male",0,1)</f>
        <v>1</v>
      </c>
      <c r="Y1717" s="55" t="n">
        <f aca="false">IF(OR(I1717="DNB",I1717="Dry DNB"),1,0)</f>
        <v>0</v>
      </c>
      <c r="Z1717" s="55" t="n">
        <f aca="false">IF(ISNUMBER(W1717),A1717-W1717,"")</f>
        <v>97</v>
      </c>
      <c r="AA1717" s="55" t="n">
        <f aca="false">MATCH(A1717,DATAS,0)</f>
        <v>1</v>
      </c>
      <c r="AB1717" s="55" t="n">
        <f aca="false">IF(AND(E1717&gt;0,OR(AND(B1717&gt;=1,B1717&lt;=6),B1717=10)),1,0)</f>
        <v>1</v>
      </c>
      <c r="AC1717" s="55" t="n">
        <f aca="false">IF(AND(E1717&gt;0,B1717=10),1,0)</f>
        <v>0</v>
      </c>
      <c r="AD1717" s="0" t="str">
        <f aca="false">IF(AND(C1716=C1717,AA1716=AA1717-1),AB1716,"")</f>
        <v/>
      </c>
      <c r="AE1717" s="0" t="str">
        <f aca="false">IF(AND(C1716=C1717,AA1716=AA1717-1),AC1716,"")</f>
        <v/>
      </c>
      <c r="AF1717" s="0" t="str">
        <f aca="false">IF(AA1717=1,"",IF(AND(AB1717=1,AD1717&lt;&gt;1),1,0))</f>
        <v/>
      </c>
      <c r="AG1717" s="0" t="str">
        <f aca="false">IF(AA1717=1,"",IF(AND(AC1717=1,AE1717&lt;&gt;1),1,0))</f>
        <v/>
      </c>
      <c r="AH1717" s="60" t="str">
        <f aca="false">IF(AND(E1717&gt;0,AA1717&lt;2,NOT(AND(C1718=C1717,AA1718=AA1717+1))),INDEX(DATAS,AA1717+1),"")</f>
        <v/>
      </c>
      <c r="AI1717" s="60" t="str">
        <f aca="false">IF(AND(AC1717=1,AA1717&lt;2),IF(AND(C1718=C1717,AA1718=AA1717+1),IF(AC1718=1,"",INDEX(DATAS,AA1717+1)),INDEX(DATAS,AA1717+1)),"")</f>
        <v/>
      </c>
    </row>
    <row r="1718" customFormat="false" ht="15" hidden="false" customHeight="false" outlineLevel="0" collapsed="false">
      <c r="A1718" s="60" t="n">
        <v>46310</v>
      </c>
      <c r="B1718" s="0" t="n">
        <v>5</v>
      </c>
      <c r="C1718" s="0" t="n">
        <v>4819</v>
      </c>
      <c r="D1718" s="0" t="n">
        <v>540</v>
      </c>
      <c r="E1718" s="0" t="n">
        <v>1</v>
      </c>
      <c r="F1718" s="55" t="s">
        <v>700</v>
      </c>
      <c r="G1718" s="0" t="n">
        <v>35.2</v>
      </c>
      <c r="H1718" s="0" t="n">
        <v>29</v>
      </c>
      <c r="I1718" s="55" t="s">
        <v>157</v>
      </c>
      <c r="J1718" s="0" t="n">
        <v>441</v>
      </c>
      <c r="K1718" s="0" t="n">
        <v>63</v>
      </c>
      <c r="L1718" s="0" t="n">
        <v>99</v>
      </c>
      <c r="M1718" s="0" t="n">
        <v>957.28</v>
      </c>
      <c r="N1718" s="0" t="n">
        <v>54.45</v>
      </c>
      <c r="O1718" s="0" t="n">
        <v>35.18</v>
      </c>
      <c r="P1718" s="0" t="n">
        <v>4.79</v>
      </c>
      <c r="Q1718" s="0" t="n">
        <v>3.79</v>
      </c>
      <c r="T1718" s="0" t="n">
        <v>50.65</v>
      </c>
      <c r="U1718" s="0" t="n">
        <v>1200</v>
      </c>
      <c r="V1718" s="0" t="n">
        <v>8</v>
      </c>
      <c r="W1718" s="60" t="n">
        <v>46212</v>
      </c>
      <c r="X1718" s="55" t="n">
        <f aca="false">IF(I1718="Male",0,1)</f>
        <v>1</v>
      </c>
      <c r="Y1718" s="55" t="n">
        <f aca="false">IF(OR(I1718="DNB",I1718="Dry DNB"),1,0)</f>
        <v>0</v>
      </c>
      <c r="Z1718" s="55" t="n">
        <f aca="false">IF(ISNUMBER(W1718),A1718-W1718,"")</f>
        <v>98</v>
      </c>
      <c r="AA1718" s="55" t="n">
        <f aca="false">MATCH(A1718,DATAS,0)</f>
        <v>2</v>
      </c>
      <c r="AB1718" s="55" t="n">
        <f aca="false">IF(AND(E1718&gt;0,OR(AND(B1718&gt;=1,B1718&lt;=6),B1718=10)),1,0)</f>
        <v>1</v>
      </c>
      <c r="AC1718" s="55" t="n">
        <f aca="false">IF(AND(E1718&gt;0,B1718=10),1,0)</f>
        <v>0</v>
      </c>
      <c r="AD1718" s="55" t="n">
        <f aca="false">IF(AND(C1717=C1718,AA1717=AA1718-1),AB1717,"")</f>
        <v>1</v>
      </c>
      <c r="AE1718" s="55" t="n">
        <f aca="false">IF(AND(C1717=C1718,AA1717=AA1718-1),AC1717,"")</f>
        <v>0</v>
      </c>
      <c r="AF1718" s="55" t="n">
        <f aca="false">IF(AA1718=1,"",IF(AND(AB1718=1,AD1718&lt;&gt;1),1,0))</f>
        <v>0</v>
      </c>
      <c r="AG1718" s="55" t="n">
        <f aca="false">IF(AA1718=1,"",IF(AND(AC1718=1,AE1718&lt;&gt;1),1,0))</f>
        <v>0</v>
      </c>
      <c r="AH1718" s="60" t="str">
        <f aca="false">IF(AND(E1718&gt;0,AA1718&lt;2,NOT(AND(C1719=C1718,AA1719=AA1718+1))),INDEX(DATAS,AA1718+1),"")</f>
        <v/>
      </c>
      <c r="AI1718" s="60" t="str">
        <f aca="false">IF(AND(AC1718=1,AA1718&lt;2),IF(AND(C1719=C1718,AA1719=AA1718+1),IF(AC1719=1,"",INDEX(DATAS,AA1718+1)),INDEX(DATAS,AA1718+1)),"")</f>
        <v/>
      </c>
    </row>
    <row r="1719" customFormat="false" ht="15" hidden="false" customHeight="false" outlineLevel="0" collapsed="false">
      <c r="A1719" s="60" t="n">
        <v>46309</v>
      </c>
      <c r="B1719" s="0" t="n">
        <v>2</v>
      </c>
      <c r="C1719" s="0" t="n">
        <v>4822</v>
      </c>
      <c r="D1719" s="0" t="n">
        <v>60</v>
      </c>
      <c r="E1719" s="0" t="n">
        <v>2</v>
      </c>
      <c r="F1719" s="55" t="s">
        <v>700</v>
      </c>
      <c r="G1719" s="0" t="n">
        <v>59.9</v>
      </c>
      <c r="H1719" s="0" t="n">
        <v>57</v>
      </c>
      <c r="I1719" s="55" t="s">
        <v>166</v>
      </c>
      <c r="J1719" s="0" t="n">
        <v>60</v>
      </c>
      <c r="M1719" s="0" t="n">
        <v>719.38</v>
      </c>
      <c r="N1719" s="0" t="n">
        <v>17.72</v>
      </c>
      <c r="O1719" s="0" t="n">
        <v>11.48</v>
      </c>
      <c r="P1719" s="0" t="n">
        <v>3.22</v>
      </c>
      <c r="Q1719" s="0" t="n">
        <v>2.96</v>
      </c>
      <c r="R1719" s="0" t="n">
        <v>5357</v>
      </c>
      <c r="S1719" s="0" t="n">
        <v>10769</v>
      </c>
      <c r="U1719" s="0" t="n">
        <v>1199</v>
      </c>
      <c r="V1719" s="0" t="n">
        <v>0</v>
      </c>
      <c r="X1719" s="55" t="n">
        <f aca="false">IF(I1719="Male",0,1)</f>
        <v>1</v>
      </c>
      <c r="Y1719" s="55" t="n">
        <f aca="false">IF(OR(I1719="DNB",I1719="Dry DNB"),1,0)</f>
        <v>0</v>
      </c>
      <c r="Z1719" s="0" t="str">
        <f aca="false">IF(ISNUMBER(W1719),A1719-W1719,"")</f>
        <v/>
      </c>
      <c r="AA1719" s="55" t="n">
        <f aca="false">MATCH(A1719,DATAS,0)</f>
        <v>1</v>
      </c>
      <c r="AB1719" s="55" t="n">
        <f aca="false">IF(AND(E1719&gt;0,OR(AND(B1719&gt;=1,B1719&lt;=6),B1719=10)),1,0)</f>
        <v>1</v>
      </c>
      <c r="AC1719" s="55" t="n">
        <f aca="false">IF(AND(E1719&gt;0,B1719=10),1,0)</f>
        <v>0</v>
      </c>
      <c r="AD1719" s="0" t="str">
        <f aca="false">IF(AND(C1718=C1719,AA1718=AA1719-1),AB1718,"")</f>
        <v/>
      </c>
      <c r="AE1719" s="0" t="str">
        <f aca="false">IF(AND(C1718=C1719,AA1718=AA1719-1),AC1718,"")</f>
        <v/>
      </c>
      <c r="AF1719" s="0" t="str">
        <f aca="false">IF(AA1719=1,"",IF(AND(AB1719=1,AD1719&lt;&gt;1),1,0))</f>
        <v/>
      </c>
      <c r="AG1719" s="0" t="str">
        <f aca="false">IF(AA1719=1,"",IF(AND(AC1719=1,AE1719&lt;&gt;1),1,0))</f>
        <v/>
      </c>
      <c r="AH1719" s="60" t="str">
        <f aca="false">IF(AND(E1719&gt;0,AA1719&lt;2,NOT(AND(C1720=C1719,AA1720=AA1719+1))),INDEX(DATAS,AA1719+1),"")</f>
        <v/>
      </c>
      <c r="AI1719" s="60" t="str">
        <f aca="false">IF(AND(AC1719=1,AA1719&lt;2),IF(AND(C1720=C1719,AA1720=AA1719+1),IF(AC1720=1,"",INDEX(DATAS,AA1719+1)),INDEX(DATAS,AA1719+1)),"")</f>
        <v/>
      </c>
    </row>
    <row r="1720" customFormat="false" ht="15" hidden="false" customHeight="false" outlineLevel="0" collapsed="false">
      <c r="A1720" s="60" t="n">
        <v>46310</v>
      </c>
      <c r="B1720" s="0" t="n">
        <v>2</v>
      </c>
      <c r="C1720" s="0" t="n">
        <v>4822</v>
      </c>
      <c r="D1720" s="0" t="n">
        <v>61</v>
      </c>
      <c r="E1720" s="0" t="n">
        <v>2</v>
      </c>
      <c r="F1720" s="55" t="s">
        <v>700</v>
      </c>
      <c r="G1720" s="0" t="n">
        <v>62</v>
      </c>
      <c r="H1720" s="0" t="n">
        <v>57</v>
      </c>
      <c r="I1720" s="55" t="s">
        <v>166</v>
      </c>
      <c r="J1720" s="0" t="n">
        <v>61</v>
      </c>
      <c r="M1720" s="0" t="n">
        <v>719.38</v>
      </c>
      <c r="N1720" s="0" t="n">
        <v>17.72</v>
      </c>
      <c r="O1720" s="0" t="n">
        <v>11.48</v>
      </c>
      <c r="P1720" s="0" t="n">
        <v>3.22</v>
      </c>
      <c r="Q1720" s="0" t="n">
        <v>2.96</v>
      </c>
      <c r="U1720" s="0" t="n">
        <v>1200</v>
      </c>
      <c r="V1720" s="0" t="n">
        <v>0</v>
      </c>
      <c r="X1720" s="55" t="n">
        <f aca="false">IF(I1720="Male",0,1)</f>
        <v>1</v>
      </c>
      <c r="Y1720" s="55" t="n">
        <f aca="false">IF(OR(I1720="DNB",I1720="Dry DNB"),1,0)</f>
        <v>0</v>
      </c>
      <c r="Z1720" s="0" t="str">
        <f aca="false">IF(ISNUMBER(W1720),A1720-W1720,"")</f>
        <v/>
      </c>
      <c r="AA1720" s="55" t="n">
        <f aca="false">MATCH(A1720,DATAS,0)</f>
        <v>2</v>
      </c>
      <c r="AB1720" s="55" t="n">
        <f aca="false">IF(AND(E1720&gt;0,OR(AND(B1720&gt;=1,B1720&lt;=6),B1720=10)),1,0)</f>
        <v>1</v>
      </c>
      <c r="AC1720" s="55" t="n">
        <f aca="false">IF(AND(E1720&gt;0,B1720=10),1,0)</f>
        <v>0</v>
      </c>
      <c r="AD1720" s="55" t="n">
        <f aca="false">IF(AND(C1719=C1720,AA1719=AA1720-1),AB1719,"")</f>
        <v>1</v>
      </c>
      <c r="AE1720" s="55" t="n">
        <f aca="false">IF(AND(C1719=C1720,AA1719=AA1720-1),AC1719,"")</f>
        <v>0</v>
      </c>
      <c r="AF1720" s="55" t="n">
        <f aca="false">IF(AA1720=1,"",IF(AND(AB1720=1,AD1720&lt;&gt;1),1,0))</f>
        <v>0</v>
      </c>
      <c r="AG1720" s="55" t="n">
        <f aca="false">IF(AA1720=1,"",IF(AND(AC1720=1,AE1720&lt;&gt;1),1,0))</f>
        <v>0</v>
      </c>
      <c r="AH1720" s="60" t="str">
        <f aca="false">IF(AND(E1720&gt;0,AA1720&lt;2,NOT(AND(C1721=C1720,AA1721=AA1720+1))),INDEX(DATAS,AA1720+1),"")</f>
        <v/>
      </c>
      <c r="AI1720" s="60" t="str">
        <f aca="false">IF(AND(AC1720=1,AA1720&lt;2),IF(AND(C1721=C1720,AA1721=AA1720+1),IF(AC1721=1,"",INDEX(DATAS,AA1720+1)),INDEX(DATAS,AA1720+1)),"")</f>
        <v/>
      </c>
    </row>
    <row r="1721" customFormat="false" ht="15" hidden="false" customHeight="false" outlineLevel="0" collapsed="false">
      <c r="A1721" s="60" t="n">
        <v>46309</v>
      </c>
      <c r="B1721" s="0" t="n">
        <v>5</v>
      </c>
      <c r="C1721" s="0" t="n">
        <v>4823</v>
      </c>
      <c r="D1721" s="0" t="n">
        <v>577</v>
      </c>
      <c r="E1721" s="0" t="n">
        <v>1</v>
      </c>
      <c r="F1721" s="55" t="s">
        <v>700</v>
      </c>
      <c r="G1721" s="0" t="n">
        <v>20.9</v>
      </c>
      <c r="H1721" s="0" t="n">
        <v>20</v>
      </c>
      <c r="I1721" s="55" t="s">
        <v>157</v>
      </c>
      <c r="J1721" s="0" t="n">
        <v>472</v>
      </c>
      <c r="K1721" s="0" t="n">
        <v>60</v>
      </c>
      <c r="L1721" s="0" t="n">
        <v>105</v>
      </c>
      <c r="M1721" s="0" t="n">
        <v>769.93</v>
      </c>
      <c r="N1721" s="0" t="n">
        <v>74.63</v>
      </c>
      <c r="O1721" s="0" t="n">
        <v>43.94</v>
      </c>
      <c r="P1721" s="0" t="n">
        <v>5.69</v>
      </c>
      <c r="Q1721" s="0" t="n">
        <v>4.31</v>
      </c>
      <c r="R1721" s="0" t="n">
        <v>4656</v>
      </c>
      <c r="S1721" s="0" t="n">
        <v>9105</v>
      </c>
      <c r="T1721" s="0" t="n">
        <v>52.6</v>
      </c>
      <c r="U1721" s="0" t="n">
        <v>1199</v>
      </c>
      <c r="V1721" s="0" t="n">
        <v>11</v>
      </c>
      <c r="W1721" s="60" t="n">
        <v>46205</v>
      </c>
      <c r="X1721" s="55" t="n">
        <f aca="false">IF(I1721="Male",0,1)</f>
        <v>1</v>
      </c>
      <c r="Y1721" s="55" t="n">
        <f aca="false">IF(OR(I1721="DNB",I1721="Dry DNB"),1,0)</f>
        <v>0</v>
      </c>
      <c r="Z1721" s="55" t="n">
        <f aca="false">IF(ISNUMBER(W1721),A1721-W1721,"")</f>
        <v>104</v>
      </c>
      <c r="AA1721" s="55" t="n">
        <f aca="false">MATCH(A1721,DATAS,0)</f>
        <v>1</v>
      </c>
      <c r="AB1721" s="55" t="n">
        <f aca="false">IF(AND(E1721&gt;0,OR(AND(B1721&gt;=1,B1721&lt;=6),B1721=10)),1,0)</f>
        <v>1</v>
      </c>
      <c r="AC1721" s="55" t="n">
        <f aca="false">IF(AND(E1721&gt;0,B1721=10),1,0)</f>
        <v>0</v>
      </c>
      <c r="AD1721" s="0" t="str">
        <f aca="false">IF(AND(C1720=C1721,AA1720=AA1721-1),AB1720,"")</f>
        <v/>
      </c>
      <c r="AE1721" s="0" t="str">
        <f aca="false">IF(AND(C1720=C1721,AA1720=AA1721-1),AC1720,"")</f>
        <v/>
      </c>
      <c r="AF1721" s="0" t="str">
        <f aca="false">IF(AA1721=1,"",IF(AND(AB1721=1,AD1721&lt;&gt;1),1,0))</f>
        <v/>
      </c>
      <c r="AG1721" s="0" t="str">
        <f aca="false">IF(AA1721=1,"",IF(AND(AC1721=1,AE1721&lt;&gt;1),1,0))</f>
        <v/>
      </c>
      <c r="AH1721" s="60" t="str">
        <f aca="false">IF(AND(E1721&gt;0,AA1721&lt;2,NOT(AND(C1722=C1721,AA1722=AA1721+1))),INDEX(DATAS,AA1721+1),"")</f>
        <v/>
      </c>
      <c r="AI1721" s="60" t="str">
        <f aca="false">IF(AND(AC1721=1,AA1721&lt;2),IF(AND(C1722=C1721,AA1722=AA1721+1),IF(AC1722=1,"",INDEX(DATAS,AA1721+1)),INDEX(DATAS,AA1721+1)),"")</f>
        <v/>
      </c>
    </row>
    <row r="1722" customFormat="false" ht="15" hidden="false" customHeight="false" outlineLevel="0" collapsed="false">
      <c r="A1722" s="60" t="n">
        <v>46310</v>
      </c>
      <c r="B1722" s="0" t="n">
        <v>5</v>
      </c>
      <c r="C1722" s="0" t="n">
        <v>4823</v>
      </c>
      <c r="D1722" s="0" t="n">
        <v>578</v>
      </c>
      <c r="E1722" s="0" t="n">
        <v>1</v>
      </c>
      <c r="F1722" s="55" t="s">
        <v>700</v>
      </c>
      <c r="G1722" s="0" t="n">
        <v>19.8</v>
      </c>
      <c r="H1722" s="0" t="n">
        <v>20</v>
      </c>
      <c r="I1722" s="55" t="s">
        <v>157</v>
      </c>
      <c r="J1722" s="0" t="n">
        <v>472</v>
      </c>
      <c r="K1722" s="0" t="n">
        <v>60</v>
      </c>
      <c r="L1722" s="0" t="n">
        <v>106</v>
      </c>
      <c r="M1722" s="0" t="n">
        <v>769.93</v>
      </c>
      <c r="N1722" s="0" t="n">
        <v>74.63</v>
      </c>
      <c r="O1722" s="0" t="n">
        <v>43.94</v>
      </c>
      <c r="P1722" s="0" t="n">
        <v>5.69</v>
      </c>
      <c r="Q1722" s="0" t="n">
        <v>4.31</v>
      </c>
      <c r="T1722" s="0" t="n">
        <v>52.6</v>
      </c>
      <c r="U1722" s="0" t="n">
        <v>1200</v>
      </c>
      <c r="V1722" s="0" t="n">
        <v>11</v>
      </c>
      <c r="W1722" s="60" t="n">
        <v>46205</v>
      </c>
      <c r="X1722" s="55" t="n">
        <f aca="false">IF(I1722="Male",0,1)</f>
        <v>1</v>
      </c>
      <c r="Y1722" s="55" t="n">
        <f aca="false">IF(OR(I1722="DNB",I1722="Dry DNB"),1,0)</f>
        <v>0</v>
      </c>
      <c r="Z1722" s="55" t="n">
        <f aca="false">IF(ISNUMBER(W1722),A1722-W1722,"")</f>
        <v>105</v>
      </c>
      <c r="AA1722" s="55" t="n">
        <f aca="false">MATCH(A1722,DATAS,0)</f>
        <v>2</v>
      </c>
      <c r="AB1722" s="55" t="n">
        <f aca="false">IF(AND(E1722&gt;0,OR(AND(B1722&gt;=1,B1722&lt;=6),B1722=10)),1,0)</f>
        <v>1</v>
      </c>
      <c r="AC1722" s="55" t="n">
        <f aca="false">IF(AND(E1722&gt;0,B1722=10),1,0)</f>
        <v>0</v>
      </c>
      <c r="AD1722" s="55" t="n">
        <f aca="false">IF(AND(C1721=C1722,AA1721=AA1722-1),AB1721,"")</f>
        <v>1</v>
      </c>
      <c r="AE1722" s="55" t="n">
        <f aca="false">IF(AND(C1721=C1722,AA1721=AA1722-1),AC1721,"")</f>
        <v>0</v>
      </c>
      <c r="AF1722" s="55" t="n">
        <f aca="false">IF(AA1722=1,"",IF(AND(AB1722=1,AD1722&lt;&gt;1),1,0))</f>
        <v>0</v>
      </c>
      <c r="AG1722" s="55" t="n">
        <f aca="false">IF(AA1722=1,"",IF(AND(AC1722=1,AE1722&lt;&gt;1),1,0))</f>
        <v>0</v>
      </c>
      <c r="AH1722" s="60" t="str">
        <f aca="false">IF(AND(E1722&gt;0,AA1722&lt;2,NOT(AND(C1723=C1722,AA1723=AA1722+1))),INDEX(DATAS,AA1722+1),"")</f>
        <v/>
      </c>
      <c r="AI1722" s="60" t="str">
        <f aca="false">IF(AND(AC1722=1,AA1722&lt;2),IF(AND(C1723=C1722,AA1723=AA1722+1),IF(AC1723=1,"",INDEX(DATAS,AA1722+1)),INDEX(DATAS,AA1722+1)),"")</f>
        <v/>
      </c>
    </row>
    <row r="1723" customFormat="false" ht="15" hidden="false" customHeight="false" outlineLevel="0" collapsed="false">
      <c r="A1723" s="60" t="n">
        <v>46309</v>
      </c>
      <c r="B1723" s="0" t="n">
        <v>3</v>
      </c>
      <c r="C1723" s="0" t="n">
        <v>4824</v>
      </c>
      <c r="D1723" s="0" t="n">
        <v>156</v>
      </c>
      <c r="E1723" s="0" t="n">
        <v>2</v>
      </c>
      <c r="F1723" s="55" t="s">
        <v>702</v>
      </c>
      <c r="G1723" s="0" t="n">
        <v>54.2</v>
      </c>
      <c r="H1723" s="0" t="n">
        <v>50</v>
      </c>
      <c r="I1723" s="55" t="s">
        <v>177</v>
      </c>
      <c r="J1723" s="0" t="n">
        <v>156</v>
      </c>
      <c r="K1723" s="0" t="n">
        <v>65</v>
      </c>
      <c r="M1723" s="0" t="n">
        <v>1021.03</v>
      </c>
      <c r="N1723" s="0" t="n">
        <v>30.99</v>
      </c>
      <c r="O1723" s="0" t="n">
        <v>25.64</v>
      </c>
      <c r="P1723" s="0" t="n">
        <v>3.9</v>
      </c>
      <c r="Q1723" s="0" t="n">
        <v>3.34</v>
      </c>
      <c r="R1723" s="0" t="n">
        <v>5435</v>
      </c>
      <c r="S1723" s="0" t="n">
        <v>10417</v>
      </c>
      <c r="T1723" s="0" t="n">
        <v>57.85</v>
      </c>
      <c r="U1723" s="0" t="n">
        <v>1198</v>
      </c>
      <c r="V1723" s="0" t="n">
        <v>2</v>
      </c>
      <c r="W1723" s="60" t="n">
        <v>46254</v>
      </c>
      <c r="X1723" s="55" t="n">
        <f aca="false">IF(I1723="Male",0,1)</f>
        <v>1</v>
      </c>
      <c r="Y1723" s="55" t="n">
        <f aca="false">IF(OR(I1723="DNB",I1723="Dry DNB"),1,0)</f>
        <v>0</v>
      </c>
      <c r="Z1723" s="55" t="n">
        <f aca="false">IF(ISNUMBER(W1723),A1723-W1723,"")</f>
        <v>55</v>
      </c>
      <c r="AA1723" s="55" t="n">
        <f aca="false">MATCH(A1723,DATAS,0)</f>
        <v>1</v>
      </c>
      <c r="AB1723" s="55" t="n">
        <f aca="false">IF(AND(E1723&gt;0,OR(AND(B1723&gt;=1,B1723&lt;=6),B1723=10)),1,0)</f>
        <v>1</v>
      </c>
      <c r="AC1723" s="55" t="n">
        <f aca="false">IF(AND(E1723&gt;0,B1723=10),1,0)</f>
        <v>0</v>
      </c>
      <c r="AD1723" s="0" t="str">
        <f aca="false">IF(AND(C1722=C1723,AA1722=AA1723-1),AB1722,"")</f>
        <v/>
      </c>
      <c r="AE1723" s="0" t="str">
        <f aca="false">IF(AND(C1722=C1723,AA1722=AA1723-1),AC1722,"")</f>
        <v/>
      </c>
      <c r="AF1723" s="0" t="str">
        <f aca="false">IF(AA1723=1,"",IF(AND(AB1723=1,AD1723&lt;&gt;1),1,0))</f>
        <v/>
      </c>
      <c r="AG1723" s="0" t="str">
        <f aca="false">IF(AA1723=1,"",IF(AND(AC1723=1,AE1723&lt;&gt;1),1,0))</f>
        <v/>
      </c>
      <c r="AH1723" s="60" t="str">
        <f aca="false">IF(AND(E1723&gt;0,AA1723&lt;2,NOT(AND(C1724=C1723,AA1724=AA1723+1))),INDEX(DATAS,AA1723+1),"")</f>
        <v/>
      </c>
      <c r="AI1723" s="60" t="str">
        <f aca="false">IF(AND(AC1723=1,AA1723&lt;2),IF(AND(C1724=C1723,AA1724=AA1723+1),IF(AC1724=1,"",INDEX(DATAS,AA1723+1)),INDEX(DATAS,AA1723+1)),"")</f>
        <v/>
      </c>
    </row>
    <row r="1724" customFormat="false" ht="15" hidden="false" customHeight="false" outlineLevel="0" collapsed="false">
      <c r="A1724" s="60" t="n">
        <v>46310</v>
      </c>
      <c r="B1724" s="0" t="n">
        <v>3</v>
      </c>
      <c r="C1724" s="0" t="n">
        <v>4824</v>
      </c>
      <c r="D1724" s="0" t="n">
        <v>157</v>
      </c>
      <c r="E1724" s="0" t="n">
        <v>2</v>
      </c>
      <c r="F1724" s="55" t="s">
        <v>702</v>
      </c>
      <c r="G1724" s="0" t="n">
        <v>51.6</v>
      </c>
      <c r="H1724" s="0" t="n">
        <v>50</v>
      </c>
      <c r="I1724" s="55" t="s">
        <v>177</v>
      </c>
      <c r="J1724" s="0" t="n">
        <v>157</v>
      </c>
      <c r="K1724" s="0" t="n">
        <v>65</v>
      </c>
      <c r="M1724" s="0" t="n">
        <v>1021.03</v>
      </c>
      <c r="N1724" s="0" t="n">
        <v>30.99</v>
      </c>
      <c r="O1724" s="0" t="n">
        <v>25.64</v>
      </c>
      <c r="P1724" s="0" t="n">
        <v>3.9</v>
      </c>
      <c r="Q1724" s="0" t="n">
        <v>3.34</v>
      </c>
      <c r="T1724" s="0" t="n">
        <v>57.85</v>
      </c>
      <c r="U1724" s="0" t="n">
        <v>1199</v>
      </c>
      <c r="V1724" s="0" t="n">
        <v>2</v>
      </c>
      <c r="W1724" s="60" t="n">
        <v>46254</v>
      </c>
      <c r="X1724" s="55" t="n">
        <f aca="false">IF(I1724="Male",0,1)</f>
        <v>1</v>
      </c>
      <c r="Y1724" s="55" t="n">
        <f aca="false">IF(OR(I1724="DNB",I1724="Dry DNB"),1,0)</f>
        <v>0</v>
      </c>
      <c r="Z1724" s="55" t="n">
        <f aca="false">IF(ISNUMBER(W1724),A1724-W1724,"")</f>
        <v>56</v>
      </c>
      <c r="AA1724" s="55" t="n">
        <f aca="false">MATCH(A1724,DATAS,0)</f>
        <v>2</v>
      </c>
      <c r="AB1724" s="55" t="n">
        <f aca="false">IF(AND(E1724&gt;0,OR(AND(B1724&gt;=1,B1724&lt;=6),B1724=10)),1,0)</f>
        <v>1</v>
      </c>
      <c r="AC1724" s="55" t="n">
        <f aca="false">IF(AND(E1724&gt;0,B1724=10),1,0)</f>
        <v>0</v>
      </c>
      <c r="AD1724" s="55" t="n">
        <f aca="false">IF(AND(C1723=C1724,AA1723=AA1724-1),AB1723,"")</f>
        <v>1</v>
      </c>
      <c r="AE1724" s="55" t="n">
        <f aca="false">IF(AND(C1723=C1724,AA1723=AA1724-1),AC1723,"")</f>
        <v>0</v>
      </c>
      <c r="AF1724" s="55" t="n">
        <f aca="false">IF(AA1724=1,"",IF(AND(AB1724=1,AD1724&lt;&gt;1),1,0))</f>
        <v>0</v>
      </c>
      <c r="AG1724" s="55" t="n">
        <f aca="false">IF(AA1724=1,"",IF(AND(AC1724=1,AE1724&lt;&gt;1),1,0))</f>
        <v>0</v>
      </c>
      <c r="AH1724" s="60" t="str">
        <f aca="false">IF(AND(E1724&gt;0,AA1724&lt;2,NOT(AND(C1725=C1724,AA1725=AA1724+1))),INDEX(DATAS,AA1724+1),"")</f>
        <v/>
      </c>
      <c r="AI1724" s="60" t="str">
        <f aca="false">IF(AND(AC1724=1,AA1724&lt;2),IF(AND(C1725=C1724,AA1725=AA1724+1),IF(AC1725=1,"",INDEX(DATAS,AA1724+1)),INDEX(DATAS,AA1724+1)),"")</f>
        <v/>
      </c>
    </row>
    <row r="1725" customFormat="false" ht="15" hidden="false" customHeight="false" outlineLevel="0" collapsed="false">
      <c r="A1725" s="60" t="n">
        <v>46309</v>
      </c>
      <c r="B1725" s="0" t="n">
        <v>5</v>
      </c>
      <c r="C1725" s="0" t="n">
        <v>4826</v>
      </c>
      <c r="D1725" s="0" t="n">
        <v>225</v>
      </c>
      <c r="E1725" s="0" t="n">
        <v>2</v>
      </c>
      <c r="F1725" s="55" t="s">
        <v>702</v>
      </c>
      <c r="G1725" s="0" t="n">
        <v>39</v>
      </c>
      <c r="H1725" s="0" t="n">
        <v>34</v>
      </c>
      <c r="I1725" s="55" t="s">
        <v>157</v>
      </c>
      <c r="J1725" s="0" t="n">
        <v>64</v>
      </c>
      <c r="K1725" s="0" t="n">
        <v>64</v>
      </c>
      <c r="L1725" s="0" t="n">
        <v>161</v>
      </c>
      <c r="M1725" s="0" t="n">
        <v>421.98</v>
      </c>
      <c r="N1725" s="0" t="n">
        <v>14.3</v>
      </c>
      <c r="O1725" s="0" t="n">
        <v>37.21</v>
      </c>
      <c r="P1725" s="0" t="n">
        <v>3.74</v>
      </c>
      <c r="Q1725" s="0" t="n">
        <v>4.48</v>
      </c>
      <c r="R1725" s="0" t="n">
        <v>4161</v>
      </c>
      <c r="S1725" s="0" t="n">
        <v>9040</v>
      </c>
      <c r="T1725" s="0" t="n">
        <v>43.95</v>
      </c>
      <c r="U1725" s="0" t="n">
        <v>1198</v>
      </c>
      <c r="V1725" s="0" t="n">
        <v>1</v>
      </c>
      <c r="W1725" s="60" t="n">
        <v>46149</v>
      </c>
      <c r="X1725" s="55" t="n">
        <f aca="false">IF(I1725="Male",0,1)</f>
        <v>1</v>
      </c>
      <c r="Y1725" s="55" t="n">
        <f aca="false">IF(OR(I1725="DNB",I1725="Dry DNB"),1,0)</f>
        <v>0</v>
      </c>
      <c r="Z1725" s="55" t="n">
        <f aca="false">IF(ISNUMBER(W1725),A1725-W1725,"")</f>
        <v>160</v>
      </c>
      <c r="AA1725" s="55" t="n">
        <f aca="false">MATCH(A1725,DATAS,0)</f>
        <v>1</v>
      </c>
      <c r="AB1725" s="55" t="n">
        <f aca="false">IF(AND(E1725&gt;0,OR(AND(B1725&gt;=1,B1725&lt;=6),B1725=10)),1,0)</f>
        <v>1</v>
      </c>
      <c r="AC1725" s="55" t="n">
        <f aca="false">IF(AND(E1725&gt;0,B1725=10),1,0)</f>
        <v>0</v>
      </c>
      <c r="AD1725" s="0" t="str">
        <f aca="false">IF(AND(C1724=C1725,AA1724=AA1725-1),AB1724,"")</f>
        <v/>
      </c>
      <c r="AE1725" s="0" t="str">
        <f aca="false">IF(AND(C1724=C1725,AA1724=AA1725-1),AC1724,"")</f>
        <v/>
      </c>
      <c r="AF1725" s="0" t="str">
        <f aca="false">IF(AA1725=1,"",IF(AND(AB1725=1,AD1725&lt;&gt;1),1,0))</f>
        <v/>
      </c>
      <c r="AG1725" s="0" t="str">
        <f aca="false">IF(AA1725=1,"",IF(AND(AC1725=1,AE1725&lt;&gt;1),1,0))</f>
        <v/>
      </c>
      <c r="AH1725" s="60" t="str">
        <f aca="false">IF(AND(E1725&gt;0,AA1725&lt;2,NOT(AND(C1726=C1725,AA1726=AA1725+1))),INDEX(DATAS,AA1725+1),"")</f>
        <v/>
      </c>
      <c r="AI1725" s="60" t="str">
        <f aca="false">IF(AND(AC1725=1,AA1725&lt;2),IF(AND(C1726=C1725,AA1726=AA1725+1),IF(AC1726=1,"",INDEX(DATAS,AA1725+1)),INDEX(DATAS,AA1725+1)),"")</f>
        <v/>
      </c>
    </row>
    <row r="1726" customFormat="false" ht="15" hidden="false" customHeight="false" outlineLevel="0" collapsed="false">
      <c r="A1726" s="60" t="n">
        <v>46310</v>
      </c>
      <c r="B1726" s="0" t="n">
        <v>5</v>
      </c>
      <c r="C1726" s="0" t="n">
        <v>4826</v>
      </c>
      <c r="D1726" s="0" t="n">
        <v>226</v>
      </c>
      <c r="E1726" s="0" t="n">
        <v>2</v>
      </c>
      <c r="F1726" s="55" t="s">
        <v>702</v>
      </c>
      <c r="G1726" s="0" t="n">
        <v>41.6</v>
      </c>
      <c r="H1726" s="0" t="n">
        <v>34</v>
      </c>
      <c r="I1726" s="55" t="s">
        <v>157</v>
      </c>
      <c r="J1726" s="0" t="n">
        <v>64</v>
      </c>
      <c r="K1726" s="0" t="n">
        <v>64</v>
      </c>
      <c r="L1726" s="0" t="n">
        <v>162</v>
      </c>
      <c r="M1726" s="0" t="n">
        <v>421.98</v>
      </c>
      <c r="N1726" s="0" t="n">
        <v>14.3</v>
      </c>
      <c r="O1726" s="0" t="n">
        <v>37.21</v>
      </c>
      <c r="P1726" s="0" t="n">
        <v>3.74</v>
      </c>
      <c r="Q1726" s="0" t="n">
        <v>4.48</v>
      </c>
      <c r="T1726" s="0" t="n">
        <v>43.95</v>
      </c>
      <c r="U1726" s="0" t="n">
        <v>1199</v>
      </c>
      <c r="V1726" s="0" t="n">
        <v>1</v>
      </c>
      <c r="W1726" s="60" t="n">
        <v>46149</v>
      </c>
      <c r="X1726" s="55" t="n">
        <f aca="false">IF(I1726="Male",0,1)</f>
        <v>1</v>
      </c>
      <c r="Y1726" s="55" t="n">
        <f aca="false">IF(OR(I1726="DNB",I1726="Dry DNB"),1,0)</f>
        <v>0</v>
      </c>
      <c r="Z1726" s="55" t="n">
        <f aca="false">IF(ISNUMBER(W1726),A1726-W1726,"")</f>
        <v>161</v>
      </c>
      <c r="AA1726" s="55" t="n">
        <f aca="false">MATCH(A1726,DATAS,0)</f>
        <v>2</v>
      </c>
      <c r="AB1726" s="55" t="n">
        <f aca="false">IF(AND(E1726&gt;0,OR(AND(B1726&gt;=1,B1726&lt;=6),B1726=10)),1,0)</f>
        <v>1</v>
      </c>
      <c r="AC1726" s="55" t="n">
        <f aca="false">IF(AND(E1726&gt;0,B1726=10),1,0)</f>
        <v>0</v>
      </c>
      <c r="AD1726" s="55" t="n">
        <f aca="false">IF(AND(C1725=C1726,AA1725=AA1726-1),AB1725,"")</f>
        <v>1</v>
      </c>
      <c r="AE1726" s="55" t="n">
        <f aca="false">IF(AND(C1725=C1726,AA1725=AA1726-1),AC1725,"")</f>
        <v>0</v>
      </c>
      <c r="AF1726" s="55" t="n">
        <f aca="false">IF(AA1726=1,"",IF(AND(AB1726=1,AD1726&lt;&gt;1),1,0))</f>
        <v>0</v>
      </c>
      <c r="AG1726" s="55" t="n">
        <f aca="false">IF(AA1726=1,"",IF(AND(AC1726=1,AE1726&lt;&gt;1),1,0))</f>
        <v>0</v>
      </c>
      <c r="AH1726" s="60" t="str">
        <f aca="false">IF(AND(E1726&gt;0,AA1726&lt;2,NOT(AND(C1727=C1726,AA1727=AA1726+1))),INDEX(DATAS,AA1726+1),"")</f>
        <v/>
      </c>
      <c r="AI1726" s="60" t="str">
        <f aca="false">IF(AND(AC1726=1,AA1726&lt;2),IF(AND(C1727=C1726,AA1727=AA1726+1),IF(AC1727=1,"",INDEX(DATAS,AA1726+1)),INDEX(DATAS,AA1726+1)),"")</f>
        <v/>
      </c>
    </row>
    <row r="1727" customFormat="false" ht="15" hidden="false" customHeight="false" outlineLevel="0" collapsed="false">
      <c r="A1727" s="60" t="n">
        <v>46309</v>
      </c>
      <c r="B1727" s="0" t="n">
        <v>3</v>
      </c>
      <c r="C1727" s="0" t="n">
        <v>4827</v>
      </c>
      <c r="D1727" s="0" t="n">
        <v>213</v>
      </c>
      <c r="E1727" s="0" t="n">
        <v>2</v>
      </c>
      <c r="F1727" s="55" t="s">
        <v>702</v>
      </c>
      <c r="G1727" s="0" t="n">
        <v>55.3</v>
      </c>
      <c r="H1727" s="0" t="n">
        <v>55</v>
      </c>
      <c r="I1727" s="55" t="s">
        <v>157</v>
      </c>
      <c r="J1727" s="0" t="n">
        <v>136</v>
      </c>
      <c r="K1727" s="0" t="n">
        <v>66</v>
      </c>
      <c r="L1727" s="0" t="n">
        <v>77</v>
      </c>
      <c r="M1727" s="0" t="n">
        <v>575.11</v>
      </c>
      <c r="N1727" s="0" t="n">
        <v>60.33</v>
      </c>
      <c r="O1727" s="0" t="n">
        <v>29.16</v>
      </c>
      <c r="P1727" s="0" t="n">
        <v>3.16</v>
      </c>
      <c r="Q1727" s="0" t="n">
        <v>3.55</v>
      </c>
      <c r="R1727" s="0" t="n">
        <v>4844</v>
      </c>
      <c r="S1727" s="0" t="n">
        <v>10697</v>
      </c>
      <c r="T1727" s="0" t="n">
        <v>52.7</v>
      </c>
      <c r="U1727" s="0" t="n">
        <v>1198</v>
      </c>
      <c r="V1727" s="0" t="n">
        <v>3</v>
      </c>
      <c r="W1727" s="60" t="n">
        <v>46233</v>
      </c>
      <c r="X1727" s="55" t="n">
        <f aca="false">IF(I1727="Male",0,1)</f>
        <v>1</v>
      </c>
      <c r="Y1727" s="55" t="n">
        <f aca="false">IF(OR(I1727="DNB",I1727="Dry DNB"),1,0)</f>
        <v>0</v>
      </c>
      <c r="Z1727" s="55" t="n">
        <f aca="false">IF(ISNUMBER(W1727),A1727-W1727,"")</f>
        <v>76</v>
      </c>
      <c r="AA1727" s="55" t="n">
        <f aca="false">MATCH(A1727,DATAS,0)</f>
        <v>1</v>
      </c>
      <c r="AB1727" s="55" t="n">
        <f aca="false">IF(AND(E1727&gt;0,OR(AND(B1727&gt;=1,B1727&lt;=6),B1727=10)),1,0)</f>
        <v>1</v>
      </c>
      <c r="AC1727" s="55" t="n">
        <f aca="false">IF(AND(E1727&gt;0,B1727=10),1,0)</f>
        <v>0</v>
      </c>
      <c r="AD1727" s="0" t="str">
        <f aca="false">IF(AND(C1726=C1727,AA1726=AA1727-1),AB1726,"")</f>
        <v/>
      </c>
      <c r="AE1727" s="0" t="str">
        <f aca="false">IF(AND(C1726=C1727,AA1726=AA1727-1),AC1726,"")</f>
        <v/>
      </c>
      <c r="AF1727" s="0" t="str">
        <f aca="false">IF(AA1727=1,"",IF(AND(AB1727=1,AD1727&lt;&gt;1),1,0))</f>
        <v/>
      </c>
      <c r="AG1727" s="0" t="str">
        <f aca="false">IF(AA1727=1,"",IF(AND(AC1727=1,AE1727&lt;&gt;1),1,0))</f>
        <v/>
      </c>
      <c r="AH1727" s="60" t="str">
        <f aca="false">IF(AND(E1727&gt;0,AA1727&lt;2,NOT(AND(C1728=C1727,AA1728=AA1727+1))),INDEX(DATAS,AA1727+1),"")</f>
        <v/>
      </c>
      <c r="AI1727" s="60" t="str">
        <f aca="false">IF(AND(AC1727=1,AA1727&lt;2),IF(AND(C1728=C1727,AA1728=AA1727+1),IF(AC1728=1,"",INDEX(DATAS,AA1727+1)),INDEX(DATAS,AA1727+1)),"")</f>
        <v/>
      </c>
    </row>
    <row r="1728" customFormat="false" ht="15" hidden="false" customHeight="false" outlineLevel="0" collapsed="false">
      <c r="A1728" s="60" t="n">
        <v>46310</v>
      </c>
      <c r="B1728" s="0" t="n">
        <v>3</v>
      </c>
      <c r="C1728" s="0" t="n">
        <v>4827</v>
      </c>
      <c r="D1728" s="0" t="n">
        <v>214</v>
      </c>
      <c r="E1728" s="0" t="n">
        <v>2</v>
      </c>
      <c r="F1728" s="55" t="s">
        <v>702</v>
      </c>
      <c r="G1728" s="0" t="n">
        <v>59.3</v>
      </c>
      <c r="H1728" s="0" t="n">
        <v>55</v>
      </c>
      <c r="I1728" s="55" t="s">
        <v>157</v>
      </c>
      <c r="J1728" s="0" t="n">
        <v>136</v>
      </c>
      <c r="K1728" s="0" t="n">
        <v>66</v>
      </c>
      <c r="L1728" s="0" t="n">
        <v>78</v>
      </c>
      <c r="M1728" s="0" t="n">
        <v>575.11</v>
      </c>
      <c r="N1728" s="0" t="n">
        <v>60.33</v>
      </c>
      <c r="O1728" s="0" t="n">
        <v>29.16</v>
      </c>
      <c r="P1728" s="0" t="n">
        <v>3.16</v>
      </c>
      <c r="Q1728" s="0" t="n">
        <v>3.55</v>
      </c>
      <c r="T1728" s="0" t="n">
        <v>52.7</v>
      </c>
      <c r="U1728" s="0" t="n">
        <v>1199</v>
      </c>
      <c r="V1728" s="0" t="n">
        <v>3</v>
      </c>
      <c r="W1728" s="60" t="n">
        <v>46233</v>
      </c>
      <c r="X1728" s="55" t="n">
        <f aca="false">IF(I1728="Male",0,1)</f>
        <v>1</v>
      </c>
      <c r="Y1728" s="55" t="n">
        <f aca="false">IF(OR(I1728="DNB",I1728="Dry DNB"),1,0)</f>
        <v>0</v>
      </c>
      <c r="Z1728" s="55" t="n">
        <f aca="false">IF(ISNUMBER(W1728),A1728-W1728,"")</f>
        <v>77</v>
      </c>
      <c r="AA1728" s="55" t="n">
        <f aca="false">MATCH(A1728,DATAS,0)</f>
        <v>2</v>
      </c>
      <c r="AB1728" s="55" t="n">
        <f aca="false">IF(AND(E1728&gt;0,OR(AND(B1728&gt;=1,B1728&lt;=6),B1728=10)),1,0)</f>
        <v>1</v>
      </c>
      <c r="AC1728" s="55" t="n">
        <f aca="false">IF(AND(E1728&gt;0,B1728=10),1,0)</f>
        <v>0</v>
      </c>
      <c r="AD1728" s="55" t="n">
        <f aca="false">IF(AND(C1727=C1728,AA1727=AA1728-1),AB1727,"")</f>
        <v>1</v>
      </c>
      <c r="AE1728" s="55" t="n">
        <f aca="false">IF(AND(C1727=C1728,AA1727=AA1728-1),AC1727,"")</f>
        <v>0</v>
      </c>
      <c r="AF1728" s="55" t="n">
        <f aca="false">IF(AA1728=1,"",IF(AND(AB1728=1,AD1728&lt;&gt;1),1,0))</f>
        <v>0</v>
      </c>
      <c r="AG1728" s="55" t="n">
        <f aca="false">IF(AA1728=1,"",IF(AND(AC1728=1,AE1728&lt;&gt;1),1,0))</f>
        <v>0</v>
      </c>
      <c r="AH1728" s="60" t="str">
        <f aca="false">IF(AND(E1728&gt;0,AA1728&lt;2,NOT(AND(C1729=C1728,AA1729=AA1728+1))),INDEX(DATAS,AA1728+1),"")</f>
        <v/>
      </c>
      <c r="AI1728" s="60" t="str">
        <f aca="false">IF(AND(AC1728=1,AA1728&lt;2),IF(AND(C1729=C1728,AA1729=AA1728+1),IF(AC1729=1,"",INDEX(DATAS,AA1728+1)),INDEX(DATAS,AA1728+1)),"")</f>
        <v/>
      </c>
    </row>
    <row r="1729" customFormat="false" ht="15" hidden="false" customHeight="false" outlineLevel="0" collapsed="false">
      <c r="A1729" s="60" t="n">
        <v>46309</v>
      </c>
      <c r="B1729" s="0" t="n">
        <v>2</v>
      </c>
      <c r="C1729" s="0" t="n">
        <v>4828</v>
      </c>
      <c r="D1729" s="0" t="n">
        <v>66</v>
      </c>
      <c r="E1729" s="0" t="n">
        <v>2</v>
      </c>
      <c r="F1729" s="55" t="s">
        <v>702</v>
      </c>
      <c r="G1729" s="0" t="n">
        <v>52.9</v>
      </c>
      <c r="H1729" s="0" t="n">
        <v>56</v>
      </c>
      <c r="I1729" s="55" t="s">
        <v>187</v>
      </c>
      <c r="J1729" s="0" t="n">
        <v>66</v>
      </c>
      <c r="K1729" s="0" t="n">
        <v>66</v>
      </c>
      <c r="M1729" s="0" t="n">
        <v>558.67</v>
      </c>
      <c r="N1729" s="0" t="n">
        <v>67.43</v>
      </c>
      <c r="O1729" s="0" t="n">
        <v>33.3</v>
      </c>
      <c r="P1729" s="0" t="n">
        <v>3.6</v>
      </c>
      <c r="Q1729" s="0" t="n">
        <v>3.29</v>
      </c>
      <c r="R1729" s="0" t="n">
        <v>4537</v>
      </c>
      <c r="S1729" s="0" t="n">
        <v>9120</v>
      </c>
      <c r="U1729" s="0" t="n">
        <v>1198</v>
      </c>
      <c r="V1729" s="0" t="n">
        <v>1</v>
      </c>
      <c r="W1729" s="60" t="n">
        <v>46310</v>
      </c>
      <c r="X1729" s="55" t="n">
        <f aca="false">IF(I1729="Male",0,1)</f>
        <v>1</v>
      </c>
      <c r="Y1729" s="55" t="n">
        <f aca="false">IF(OR(I1729="DNB",I1729="Dry DNB"),1,0)</f>
        <v>0</v>
      </c>
      <c r="Z1729" s="55" t="n">
        <f aca="false">IF(ISNUMBER(W1729),A1729-W1729,"")</f>
        <v>-1</v>
      </c>
      <c r="AA1729" s="55" t="n">
        <f aca="false">MATCH(A1729,DATAS,0)</f>
        <v>1</v>
      </c>
      <c r="AB1729" s="55" t="n">
        <f aca="false">IF(AND(E1729&gt;0,OR(AND(B1729&gt;=1,B1729&lt;=6),B1729=10)),1,0)</f>
        <v>1</v>
      </c>
      <c r="AC1729" s="55" t="n">
        <f aca="false">IF(AND(E1729&gt;0,B1729=10),1,0)</f>
        <v>0</v>
      </c>
      <c r="AD1729" s="0" t="str">
        <f aca="false">IF(AND(C1728=C1729,AA1728=AA1729-1),AB1728,"")</f>
        <v/>
      </c>
      <c r="AE1729" s="0" t="str">
        <f aca="false">IF(AND(C1728=C1729,AA1728=AA1729-1),AC1728,"")</f>
        <v/>
      </c>
      <c r="AF1729" s="0" t="str">
        <f aca="false">IF(AA1729=1,"",IF(AND(AB1729=1,AD1729&lt;&gt;1),1,0))</f>
        <v/>
      </c>
      <c r="AG1729" s="0" t="str">
        <f aca="false">IF(AA1729=1,"",IF(AND(AC1729=1,AE1729&lt;&gt;1),1,0))</f>
        <v/>
      </c>
      <c r="AH1729" s="60" t="str">
        <f aca="false">IF(AND(E1729&gt;0,AA1729&lt;2,NOT(AND(C1730=C1729,AA1730=AA1729+1))),INDEX(DATAS,AA1729+1),"")</f>
        <v/>
      </c>
      <c r="AI1729" s="60" t="str">
        <f aca="false">IF(AND(AC1729=1,AA1729&lt;2),IF(AND(C1730=C1729,AA1730=AA1729+1),IF(AC1730=1,"",INDEX(DATAS,AA1729+1)),INDEX(DATAS,AA1729+1)),"")</f>
        <v/>
      </c>
    </row>
    <row r="1730" customFormat="false" ht="15" hidden="false" customHeight="false" outlineLevel="0" collapsed="false">
      <c r="A1730" s="60" t="n">
        <v>46310</v>
      </c>
      <c r="B1730" s="0" t="n">
        <v>2</v>
      </c>
      <c r="C1730" s="0" t="n">
        <v>4828</v>
      </c>
      <c r="D1730" s="0" t="n">
        <v>67</v>
      </c>
      <c r="E1730" s="0" t="n">
        <v>2</v>
      </c>
      <c r="F1730" s="55" t="s">
        <v>702</v>
      </c>
      <c r="G1730" s="0" t="n">
        <v>55</v>
      </c>
      <c r="H1730" s="0" t="n">
        <v>55</v>
      </c>
      <c r="I1730" s="55" t="s">
        <v>187</v>
      </c>
      <c r="J1730" s="0" t="n">
        <v>67</v>
      </c>
      <c r="K1730" s="0" t="n">
        <v>66</v>
      </c>
      <c r="M1730" s="0" t="n">
        <v>558.67</v>
      </c>
      <c r="N1730" s="0" t="n">
        <v>67.43</v>
      </c>
      <c r="O1730" s="0" t="n">
        <v>33.3</v>
      </c>
      <c r="P1730" s="0" t="n">
        <v>3.6</v>
      </c>
      <c r="Q1730" s="0" t="n">
        <v>3.29</v>
      </c>
      <c r="U1730" s="0" t="n">
        <v>1199</v>
      </c>
      <c r="V1730" s="0" t="n">
        <v>1</v>
      </c>
      <c r="W1730" s="60" t="n">
        <v>46310</v>
      </c>
      <c r="X1730" s="55" t="n">
        <f aca="false">IF(I1730="Male",0,1)</f>
        <v>1</v>
      </c>
      <c r="Y1730" s="55" t="n">
        <f aca="false">IF(OR(I1730="DNB",I1730="Dry DNB"),1,0)</f>
        <v>0</v>
      </c>
      <c r="Z1730" s="55" t="n">
        <f aca="false">IF(ISNUMBER(W1730),A1730-W1730,"")</f>
        <v>0</v>
      </c>
      <c r="AA1730" s="55" t="n">
        <f aca="false">MATCH(A1730,DATAS,0)</f>
        <v>2</v>
      </c>
      <c r="AB1730" s="55" t="n">
        <f aca="false">IF(AND(E1730&gt;0,OR(AND(B1730&gt;=1,B1730&lt;=6),B1730=10)),1,0)</f>
        <v>1</v>
      </c>
      <c r="AC1730" s="55" t="n">
        <f aca="false">IF(AND(E1730&gt;0,B1730=10),1,0)</f>
        <v>0</v>
      </c>
      <c r="AD1730" s="55" t="n">
        <f aca="false">IF(AND(C1729=C1730,AA1729=AA1730-1),AB1729,"")</f>
        <v>1</v>
      </c>
      <c r="AE1730" s="55" t="n">
        <f aca="false">IF(AND(C1729=C1730,AA1729=AA1730-1),AC1729,"")</f>
        <v>0</v>
      </c>
      <c r="AF1730" s="55" t="n">
        <f aca="false">IF(AA1730=1,"",IF(AND(AB1730=1,AD1730&lt;&gt;1),1,0))</f>
        <v>0</v>
      </c>
      <c r="AG1730" s="55" t="n">
        <f aca="false">IF(AA1730=1,"",IF(AND(AC1730=1,AE1730&lt;&gt;1),1,0))</f>
        <v>0</v>
      </c>
      <c r="AH1730" s="60" t="str">
        <f aca="false">IF(AND(E1730&gt;0,AA1730&lt;2,NOT(AND(C1731=C1730,AA1731=AA1730+1))),INDEX(DATAS,AA1730+1),"")</f>
        <v/>
      </c>
      <c r="AI1730" s="60" t="str">
        <f aca="false">IF(AND(AC1730=1,AA1730&lt;2),IF(AND(C1731=C1730,AA1731=AA1730+1),IF(AC1731=1,"",INDEX(DATAS,AA1730+1)),INDEX(DATAS,AA1730+1)),"")</f>
        <v/>
      </c>
    </row>
    <row r="1731" customFormat="false" ht="15" hidden="false" customHeight="false" outlineLevel="0" collapsed="false">
      <c r="A1731" s="60" t="n">
        <v>46309</v>
      </c>
      <c r="B1731" s="0" t="n">
        <v>5</v>
      </c>
      <c r="C1731" s="0" t="n">
        <v>4829</v>
      </c>
      <c r="D1731" s="0" t="n">
        <v>141</v>
      </c>
      <c r="E1731" s="0" t="n">
        <v>2</v>
      </c>
      <c r="F1731" s="55" t="s">
        <v>703</v>
      </c>
      <c r="G1731" s="0" t="n">
        <v>39</v>
      </c>
      <c r="H1731" s="0" t="n">
        <v>38</v>
      </c>
      <c r="I1731" s="55" t="s">
        <v>157</v>
      </c>
      <c r="J1731" s="0" t="n">
        <v>64</v>
      </c>
      <c r="K1731" s="0" t="n">
        <v>64</v>
      </c>
      <c r="L1731" s="0" t="n">
        <v>77</v>
      </c>
      <c r="M1731" s="0" t="n">
        <v>1173.55</v>
      </c>
      <c r="N1731" s="0" t="n">
        <v>34.86</v>
      </c>
      <c r="O1731" s="0" t="n">
        <v>27.83</v>
      </c>
      <c r="P1731" s="0" t="n">
        <v>4.1</v>
      </c>
      <c r="Q1731" s="0" t="n">
        <v>3.25</v>
      </c>
      <c r="R1731" s="0" t="n">
        <v>4282</v>
      </c>
      <c r="S1731" s="0" t="n">
        <v>8586</v>
      </c>
      <c r="T1731" s="0" t="n">
        <v>45.25</v>
      </c>
      <c r="U1731" s="0" t="n">
        <v>1197</v>
      </c>
      <c r="V1731" s="0" t="n">
        <v>1</v>
      </c>
      <c r="W1731" s="60" t="n">
        <v>46233</v>
      </c>
      <c r="X1731" s="55" t="n">
        <f aca="false">IF(I1731="Male",0,1)</f>
        <v>1</v>
      </c>
      <c r="Y1731" s="55" t="n">
        <f aca="false">IF(OR(I1731="DNB",I1731="Dry DNB"),1,0)</f>
        <v>0</v>
      </c>
      <c r="Z1731" s="55" t="n">
        <f aca="false">IF(ISNUMBER(W1731),A1731-W1731,"")</f>
        <v>76</v>
      </c>
      <c r="AA1731" s="55" t="n">
        <f aca="false">MATCH(A1731,DATAS,0)</f>
        <v>1</v>
      </c>
      <c r="AB1731" s="55" t="n">
        <f aca="false">IF(AND(E1731&gt;0,OR(AND(B1731&gt;=1,B1731&lt;=6),B1731=10)),1,0)</f>
        <v>1</v>
      </c>
      <c r="AC1731" s="55" t="n">
        <f aca="false">IF(AND(E1731&gt;0,B1731=10),1,0)</f>
        <v>0</v>
      </c>
      <c r="AD1731" s="0" t="str">
        <f aca="false">IF(AND(C1730=C1731,AA1730=AA1731-1),AB1730,"")</f>
        <v/>
      </c>
      <c r="AE1731" s="0" t="str">
        <f aca="false">IF(AND(C1730=C1731,AA1730=AA1731-1),AC1730,"")</f>
        <v/>
      </c>
      <c r="AF1731" s="0" t="str">
        <f aca="false">IF(AA1731=1,"",IF(AND(AB1731=1,AD1731&lt;&gt;1),1,0))</f>
        <v/>
      </c>
      <c r="AG1731" s="0" t="str">
        <f aca="false">IF(AA1731=1,"",IF(AND(AC1731=1,AE1731&lt;&gt;1),1,0))</f>
        <v/>
      </c>
      <c r="AH1731" s="60" t="str">
        <f aca="false">IF(AND(E1731&gt;0,AA1731&lt;2,NOT(AND(C1732=C1731,AA1732=AA1731+1))),INDEX(DATAS,AA1731+1),"")</f>
        <v/>
      </c>
      <c r="AI1731" s="60" t="str">
        <f aca="false">IF(AND(AC1731=1,AA1731&lt;2),IF(AND(C1732=C1731,AA1732=AA1731+1),IF(AC1732=1,"",INDEX(DATAS,AA1731+1)),INDEX(DATAS,AA1731+1)),"")</f>
        <v/>
      </c>
    </row>
    <row r="1732" customFormat="false" ht="15" hidden="false" customHeight="false" outlineLevel="0" collapsed="false">
      <c r="A1732" s="60" t="n">
        <v>46310</v>
      </c>
      <c r="B1732" s="0" t="n">
        <v>5</v>
      </c>
      <c r="C1732" s="0" t="n">
        <v>4829</v>
      </c>
      <c r="D1732" s="0" t="n">
        <v>142</v>
      </c>
      <c r="E1732" s="0" t="n">
        <v>2</v>
      </c>
      <c r="F1732" s="55" t="s">
        <v>703</v>
      </c>
      <c r="G1732" s="0" t="n">
        <v>43.3</v>
      </c>
      <c r="H1732" s="0" t="n">
        <v>38</v>
      </c>
      <c r="I1732" s="55" t="s">
        <v>157</v>
      </c>
      <c r="J1732" s="0" t="n">
        <v>64</v>
      </c>
      <c r="K1732" s="0" t="n">
        <v>64</v>
      </c>
      <c r="L1732" s="0" t="n">
        <v>78</v>
      </c>
      <c r="M1732" s="0" t="n">
        <v>1173.55</v>
      </c>
      <c r="N1732" s="0" t="n">
        <v>34.86</v>
      </c>
      <c r="O1732" s="0" t="n">
        <v>27.83</v>
      </c>
      <c r="P1732" s="0" t="n">
        <v>4.1</v>
      </c>
      <c r="Q1732" s="0" t="n">
        <v>3.25</v>
      </c>
      <c r="T1732" s="0" t="n">
        <v>45.25</v>
      </c>
      <c r="U1732" s="0" t="n">
        <v>1198</v>
      </c>
      <c r="V1732" s="0" t="n">
        <v>1</v>
      </c>
      <c r="W1732" s="60" t="n">
        <v>46233</v>
      </c>
      <c r="X1732" s="55" t="n">
        <f aca="false">IF(I1732="Male",0,1)</f>
        <v>1</v>
      </c>
      <c r="Y1732" s="55" t="n">
        <f aca="false">IF(OR(I1732="DNB",I1732="Dry DNB"),1,0)</f>
        <v>0</v>
      </c>
      <c r="Z1732" s="55" t="n">
        <f aca="false">IF(ISNUMBER(W1732),A1732-W1732,"")</f>
        <v>77</v>
      </c>
      <c r="AA1732" s="55" t="n">
        <f aca="false">MATCH(A1732,DATAS,0)</f>
        <v>2</v>
      </c>
      <c r="AB1732" s="55" t="n">
        <f aca="false">IF(AND(E1732&gt;0,OR(AND(B1732&gt;=1,B1732&lt;=6),B1732=10)),1,0)</f>
        <v>1</v>
      </c>
      <c r="AC1732" s="55" t="n">
        <f aca="false">IF(AND(E1732&gt;0,B1732=10),1,0)</f>
        <v>0</v>
      </c>
      <c r="AD1732" s="55" t="n">
        <f aca="false">IF(AND(C1731=C1732,AA1731=AA1732-1),AB1731,"")</f>
        <v>1</v>
      </c>
      <c r="AE1732" s="55" t="n">
        <f aca="false">IF(AND(C1731=C1732,AA1731=AA1732-1),AC1731,"")</f>
        <v>0</v>
      </c>
      <c r="AF1732" s="55" t="n">
        <f aca="false">IF(AA1732=1,"",IF(AND(AB1732=1,AD1732&lt;&gt;1),1,0))</f>
        <v>0</v>
      </c>
      <c r="AG1732" s="55" t="n">
        <f aca="false">IF(AA1732=1,"",IF(AND(AC1732=1,AE1732&lt;&gt;1),1,0))</f>
        <v>0</v>
      </c>
      <c r="AH1732" s="60" t="str">
        <f aca="false">IF(AND(E1732&gt;0,AA1732&lt;2,NOT(AND(C1733=C1732,AA1733=AA1732+1))),INDEX(DATAS,AA1732+1),"")</f>
        <v/>
      </c>
      <c r="AI1732" s="60" t="str">
        <f aca="false">IF(AND(AC1732=1,AA1732&lt;2),IF(AND(C1733=C1732,AA1733=AA1732+1),IF(AC1733=1,"",INDEX(DATAS,AA1732+1)),INDEX(DATAS,AA1732+1)),"")</f>
        <v/>
      </c>
    </row>
    <row r="1733" customFormat="false" ht="15" hidden="false" customHeight="false" outlineLevel="0" collapsed="false">
      <c r="A1733" s="60" t="n">
        <v>46309</v>
      </c>
      <c r="B1733" s="0" t="n">
        <v>2</v>
      </c>
      <c r="C1733" s="0" t="n">
        <v>4830</v>
      </c>
      <c r="D1733" s="0" t="n">
        <v>231</v>
      </c>
      <c r="E1733" s="0" t="n">
        <v>2</v>
      </c>
      <c r="F1733" s="55" t="s">
        <v>703</v>
      </c>
      <c r="G1733" s="0" t="n">
        <v>51</v>
      </c>
      <c r="H1733" s="0" t="n">
        <v>46</v>
      </c>
      <c r="I1733" s="55" t="s">
        <v>187</v>
      </c>
      <c r="J1733" s="0" t="n">
        <v>231</v>
      </c>
      <c r="K1733" s="0" t="n">
        <v>63</v>
      </c>
      <c r="M1733" s="0" t="n">
        <v>1093.86</v>
      </c>
      <c r="N1733" s="0" t="n">
        <v>40.63</v>
      </c>
      <c r="O1733" s="0" t="n">
        <v>42.36</v>
      </c>
      <c r="P1733" s="0" t="n">
        <v>4.73</v>
      </c>
      <c r="Q1733" s="0" t="n">
        <v>3.88</v>
      </c>
      <c r="R1733" s="0" t="n">
        <v>4863</v>
      </c>
      <c r="S1733" s="0" t="n">
        <v>10080</v>
      </c>
      <c r="T1733" s="0" t="n">
        <v>55</v>
      </c>
      <c r="U1733" s="0" t="n">
        <v>1197</v>
      </c>
      <c r="V1733" s="0" t="n">
        <v>5</v>
      </c>
      <c r="W1733" s="60" t="n">
        <v>46284</v>
      </c>
      <c r="X1733" s="55" t="n">
        <f aca="false">IF(I1733="Male",0,1)</f>
        <v>1</v>
      </c>
      <c r="Y1733" s="55" t="n">
        <f aca="false">IF(OR(I1733="DNB",I1733="Dry DNB"),1,0)</f>
        <v>0</v>
      </c>
      <c r="Z1733" s="55" t="n">
        <f aca="false">IF(ISNUMBER(W1733),A1733-W1733,"")</f>
        <v>25</v>
      </c>
      <c r="AA1733" s="55" t="n">
        <f aca="false">MATCH(A1733,DATAS,0)</f>
        <v>1</v>
      </c>
      <c r="AB1733" s="55" t="n">
        <f aca="false">IF(AND(E1733&gt;0,OR(AND(B1733&gt;=1,B1733&lt;=6),B1733=10)),1,0)</f>
        <v>1</v>
      </c>
      <c r="AC1733" s="55" t="n">
        <f aca="false">IF(AND(E1733&gt;0,B1733=10),1,0)</f>
        <v>0</v>
      </c>
      <c r="AD1733" s="0" t="str">
        <f aca="false">IF(AND(C1732=C1733,AA1732=AA1733-1),AB1732,"")</f>
        <v/>
      </c>
      <c r="AE1733" s="0" t="str">
        <f aca="false">IF(AND(C1732=C1733,AA1732=AA1733-1),AC1732,"")</f>
        <v/>
      </c>
      <c r="AF1733" s="0" t="str">
        <f aca="false">IF(AA1733=1,"",IF(AND(AB1733=1,AD1733&lt;&gt;1),1,0))</f>
        <v/>
      </c>
      <c r="AG1733" s="0" t="str">
        <f aca="false">IF(AA1733=1,"",IF(AND(AC1733=1,AE1733&lt;&gt;1),1,0))</f>
        <v/>
      </c>
      <c r="AH1733" s="60" t="str">
        <f aca="false">IF(AND(E1733&gt;0,AA1733&lt;2,NOT(AND(C1734=C1733,AA1734=AA1733+1))),INDEX(DATAS,AA1733+1),"")</f>
        <v/>
      </c>
      <c r="AI1733" s="60" t="str">
        <f aca="false">IF(AND(AC1733=1,AA1733&lt;2),IF(AND(C1734=C1733,AA1734=AA1733+1),IF(AC1734=1,"",INDEX(DATAS,AA1733+1)),INDEX(DATAS,AA1733+1)),"")</f>
        <v/>
      </c>
    </row>
    <row r="1734" customFormat="false" ht="15" hidden="false" customHeight="false" outlineLevel="0" collapsed="false">
      <c r="A1734" s="60" t="n">
        <v>46310</v>
      </c>
      <c r="B1734" s="0" t="n">
        <v>2</v>
      </c>
      <c r="C1734" s="0" t="n">
        <v>4830</v>
      </c>
      <c r="D1734" s="0" t="n">
        <v>232</v>
      </c>
      <c r="E1734" s="0" t="n">
        <v>2</v>
      </c>
      <c r="F1734" s="55" t="s">
        <v>703</v>
      </c>
      <c r="G1734" s="0" t="n">
        <v>41.9</v>
      </c>
      <c r="H1734" s="0" t="n">
        <v>45</v>
      </c>
      <c r="I1734" s="55" t="s">
        <v>187</v>
      </c>
      <c r="J1734" s="0" t="n">
        <v>232</v>
      </c>
      <c r="K1734" s="0" t="n">
        <v>63</v>
      </c>
      <c r="M1734" s="0" t="n">
        <v>1093.86</v>
      </c>
      <c r="N1734" s="0" t="n">
        <v>40.63</v>
      </c>
      <c r="O1734" s="0" t="n">
        <v>42.36</v>
      </c>
      <c r="P1734" s="0" t="n">
        <v>4.73</v>
      </c>
      <c r="Q1734" s="0" t="n">
        <v>3.88</v>
      </c>
      <c r="T1734" s="0" t="n">
        <v>55</v>
      </c>
      <c r="U1734" s="0" t="n">
        <v>1198</v>
      </c>
      <c r="V1734" s="0" t="n">
        <v>5</v>
      </c>
      <c r="W1734" s="60" t="n">
        <v>46284</v>
      </c>
      <c r="X1734" s="55" t="n">
        <f aca="false">IF(I1734="Male",0,1)</f>
        <v>1</v>
      </c>
      <c r="Y1734" s="55" t="n">
        <f aca="false">IF(OR(I1734="DNB",I1734="Dry DNB"),1,0)</f>
        <v>0</v>
      </c>
      <c r="Z1734" s="55" t="n">
        <f aca="false">IF(ISNUMBER(W1734),A1734-W1734,"")</f>
        <v>26</v>
      </c>
      <c r="AA1734" s="55" t="n">
        <f aca="false">MATCH(A1734,DATAS,0)</f>
        <v>2</v>
      </c>
      <c r="AB1734" s="55" t="n">
        <f aca="false">IF(AND(E1734&gt;0,OR(AND(B1734&gt;=1,B1734&lt;=6),B1734=10)),1,0)</f>
        <v>1</v>
      </c>
      <c r="AC1734" s="55" t="n">
        <f aca="false">IF(AND(E1734&gt;0,B1734=10),1,0)</f>
        <v>0</v>
      </c>
      <c r="AD1734" s="55" t="n">
        <f aca="false">IF(AND(C1733=C1734,AA1733=AA1734-1),AB1733,"")</f>
        <v>1</v>
      </c>
      <c r="AE1734" s="55" t="n">
        <f aca="false">IF(AND(C1733=C1734,AA1733=AA1734-1),AC1733,"")</f>
        <v>0</v>
      </c>
      <c r="AF1734" s="55" t="n">
        <f aca="false">IF(AA1734=1,"",IF(AND(AB1734=1,AD1734&lt;&gt;1),1,0))</f>
        <v>0</v>
      </c>
      <c r="AG1734" s="55" t="n">
        <f aca="false">IF(AA1734=1,"",IF(AND(AC1734=1,AE1734&lt;&gt;1),1,0))</f>
        <v>0</v>
      </c>
      <c r="AH1734" s="60" t="str">
        <f aca="false">IF(AND(E1734&gt;0,AA1734&lt;2,NOT(AND(C1735=C1734,AA1735=AA1734+1))),INDEX(DATAS,AA1734+1),"")</f>
        <v/>
      </c>
      <c r="AI1734" s="60" t="str">
        <f aca="false">IF(AND(AC1734=1,AA1734&lt;2),IF(AND(C1735=C1734,AA1735=AA1734+1),IF(AC1735=1,"",INDEX(DATAS,AA1734+1)),INDEX(DATAS,AA1734+1)),"")</f>
        <v/>
      </c>
    </row>
    <row r="1735" customFormat="false" ht="15" hidden="false" customHeight="false" outlineLevel="0" collapsed="false">
      <c r="A1735" s="60" t="n">
        <v>46309</v>
      </c>
      <c r="B1735" s="0" t="n">
        <v>5</v>
      </c>
      <c r="C1735" s="0" t="n">
        <v>4831</v>
      </c>
      <c r="D1735" s="0" t="n">
        <v>231</v>
      </c>
      <c r="E1735" s="0" t="n">
        <v>2</v>
      </c>
      <c r="F1735" s="55" t="s">
        <v>703</v>
      </c>
      <c r="G1735" s="0" t="n">
        <v>43</v>
      </c>
      <c r="H1735" s="0" t="n">
        <v>40</v>
      </c>
      <c r="I1735" s="55" t="s">
        <v>157</v>
      </c>
      <c r="J1735" s="0" t="n">
        <v>168</v>
      </c>
      <c r="K1735" s="0" t="n">
        <v>63</v>
      </c>
      <c r="L1735" s="0" t="n">
        <v>63</v>
      </c>
      <c r="M1735" s="0" t="n">
        <v>1761.3</v>
      </c>
      <c r="N1735" s="0" t="n">
        <v>71.07</v>
      </c>
      <c r="O1735" s="0" t="n">
        <v>52.28</v>
      </c>
      <c r="P1735" s="0" t="n">
        <v>4.26</v>
      </c>
      <c r="Q1735" s="0" t="n">
        <v>3.68</v>
      </c>
      <c r="R1735" s="0" t="n">
        <v>3476</v>
      </c>
      <c r="S1735" s="0" t="n">
        <v>8326</v>
      </c>
      <c r="T1735" s="0" t="n">
        <v>40.55</v>
      </c>
      <c r="U1735" s="0" t="n">
        <v>1197</v>
      </c>
      <c r="V1735" s="0" t="n">
        <v>2</v>
      </c>
      <c r="W1735" s="60" t="n">
        <v>46247</v>
      </c>
      <c r="X1735" s="55" t="n">
        <f aca="false">IF(I1735="Male",0,1)</f>
        <v>1</v>
      </c>
      <c r="Y1735" s="55" t="n">
        <f aca="false">IF(OR(I1735="DNB",I1735="Dry DNB"),1,0)</f>
        <v>0</v>
      </c>
      <c r="Z1735" s="55" t="n">
        <f aca="false">IF(ISNUMBER(W1735),A1735-W1735,"")</f>
        <v>62</v>
      </c>
      <c r="AA1735" s="55" t="n">
        <f aca="false">MATCH(A1735,DATAS,0)</f>
        <v>1</v>
      </c>
      <c r="AB1735" s="55" t="n">
        <f aca="false">IF(AND(E1735&gt;0,OR(AND(B1735&gt;=1,B1735&lt;=6),B1735=10)),1,0)</f>
        <v>1</v>
      </c>
      <c r="AC1735" s="55" t="n">
        <f aca="false">IF(AND(E1735&gt;0,B1735=10),1,0)</f>
        <v>0</v>
      </c>
      <c r="AD1735" s="0" t="str">
        <f aca="false">IF(AND(C1734=C1735,AA1734=AA1735-1),AB1734,"")</f>
        <v/>
      </c>
      <c r="AE1735" s="0" t="str">
        <f aca="false">IF(AND(C1734=C1735,AA1734=AA1735-1),AC1734,"")</f>
        <v/>
      </c>
      <c r="AF1735" s="0" t="str">
        <f aca="false">IF(AA1735=1,"",IF(AND(AB1735=1,AD1735&lt;&gt;1),1,0))</f>
        <v/>
      </c>
      <c r="AG1735" s="0" t="str">
        <f aca="false">IF(AA1735=1,"",IF(AND(AC1735=1,AE1735&lt;&gt;1),1,0))</f>
        <v/>
      </c>
      <c r="AH1735" s="60" t="str">
        <f aca="false">IF(AND(E1735&gt;0,AA1735&lt;2,NOT(AND(C1736=C1735,AA1736=AA1735+1))),INDEX(DATAS,AA1735+1),"")</f>
        <v/>
      </c>
      <c r="AI1735" s="60" t="str">
        <f aca="false">IF(AND(AC1735=1,AA1735&lt;2),IF(AND(C1736=C1735,AA1736=AA1735+1),IF(AC1736=1,"",INDEX(DATAS,AA1735+1)),INDEX(DATAS,AA1735+1)),"")</f>
        <v/>
      </c>
    </row>
    <row r="1736" customFormat="false" ht="15" hidden="false" customHeight="false" outlineLevel="0" collapsed="false">
      <c r="A1736" s="60" t="n">
        <v>46310</v>
      </c>
      <c r="B1736" s="0" t="n">
        <v>5</v>
      </c>
      <c r="C1736" s="0" t="n">
        <v>4831</v>
      </c>
      <c r="D1736" s="0" t="n">
        <v>232</v>
      </c>
      <c r="E1736" s="0" t="n">
        <v>2</v>
      </c>
      <c r="F1736" s="55" t="s">
        <v>703</v>
      </c>
      <c r="G1736" s="0" t="n">
        <v>43.3</v>
      </c>
      <c r="H1736" s="0" t="n">
        <v>41</v>
      </c>
      <c r="I1736" s="55" t="s">
        <v>157</v>
      </c>
      <c r="J1736" s="0" t="n">
        <v>168</v>
      </c>
      <c r="K1736" s="0" t="n">
        <v>63</v>
      </c>
      <c r="L1736" s="0" t="n">
        <v>64</v>
      </c>
      <c r="M1736" s="0" t="n">
        <v>1761.3</v>
      </c>
      <c r="N1736" s="0" t="n">
        <v>71.07</v>
      </c>
      <c r="O1736" s="0" t="n">
        <v>52.28</v>
      </c>
      <c r="P1736" s="0" t="n">
        <v>4.26</v>
      </c>
      <c r="Q1736" s="0" t="n">
        <v>3.68</v>
      </c>
      <c r="T1736" s="0" t="n">
        <v>40.55</v>
      </c>
      <c r="U1736" s="0" t="n">
        <v>1198</v>
      </c>
      <c r="V1736" s="0" t="n">
        <v>2</v>
      </c>
      <c r="W1736" s="60" t="n">
        <v>46247</v>
      </c>
      <c r="X1736" s="55" t="n">
        <f aca="false">IF(I1736="Male",0,1)</f>
        <v>1</v>
      </c>
      <c r="Y1736" s="55" t="n">
        <f aca="false">IF(OR(I1736="DNB",I1736="Dry DNB"),1,0)</f>
        <v>0</v>
      </c>
      <c r="Z1736" s="55" t="n">
        <f aca="false">IF(ISNUMBER(W1736),A1736-W1736,"")</f>
        <v>63</v>
      </c>
      <c r="AA1736" s="55" t="n">
        <f aca="false">MATCH(A1736,DATAS,0)</f>
        <v>2</v>
      </c>
      <c r="AB1736" s="55" t="n">
        <f aca="false">IF(AND(E1736&gt;0,OR(AND(B1736&gt;=1,B1736&lt;=6),B1736=10)),1,0)</f>
        <v>1</v>
      </c>
      <c r="AC1736" s="55" t="n">
        <f aca="false">IF(AND(E1736&gt;0,B1736=10),1,0)</f>
        <v>0</v>
      </c>
      <c r="AD1736" s="55" t="n">
        <f aca="false">IF(AND(C1735=C1736,AA1735=AA1736-1),AB1735,"")</f>
        <v>1</v>
      </c>
      <c r="AE1736" s="55" t="n">
        <f aca="false">IF(AND(C1735=C1736,AA1735=AA1736-1),AC1735,"")</f>
        <v>0</v>
      </c>
      <c r="AF1736" s="55" t="n">
        <f aca="false">IF(AA1736=1,"",IF(AND(AB1736=1,AD1736&lt;&gt;1),1,0))</f>
        <v>0</v>
      </c>
      <c r="AG1736" s="55" t="n">
        <f aca="false">IF(AA1736=1,"",IF(AND(AC1736=1,AE1736&lt;&gt;1),1,0))</f>
        <v>0</v>
      </c>
      <c r="AH1736" s="60" t="str">
        <f aca="false">IF(AND(E1736&gt;0,AA1736&lt;2,NOT(AND(C1737=C1736,AA1737=AA1736+1))),INDEX(DATAS,AA1736+1),"")</f>
        <v/>
      </c>
      <c r="AI1736" s="60" t="str">
        <f aca="false">IF(AND(AC1736=1,AA1736&lt;2),IF(AND(C1737=C1736,AA1737=AA1736+1),IF(AC1737=1,"",INDEX(DATAS,AA1736+1)),INDEX(DATAS,AA1736+1)),"")</f>
        <v/>
      </c>
    </row>
    <row r="1737" customFormat="false" ht="15" hidden="false" customHeight="false" outlineLevel="0" collapsed="false">
      <c r="A1737" s="60" t="n">
        <v>46309</v>
      </c>
      <c r="B1737" s="0" t="n">
        <v>5</v>
      </c>
      <c r="C1737" s="0" t="n">
        <v>4832</v>
      </c>
      <c r="D1737" s="0" t="n">
        <v>222</v>
      </c>
      <c r="E1737" s="0" t="n">
        <v>2</v>
      </c>
      <c r="F1737" s="55" t="s">
        <v>703</v>
      </c>
      <c r="G1737" s="0" t="n">
        <v>38.5</v>
      </c>
      <c r="H1737" s="0" t="n">
        <v>33</v>
      </c>
      <c r="I1737" s="55" t="s">
        <v>157</v>
      </c>
      <c r="J1737" s="0" t="n">
        <v>68</v>
      </c>
      <c r="K1737" s="0" t="n">
        <v>68</v>
      </c>
      <c r="L1737" s="0" t="n">
        <v>154</v>
      </c>
      <c r="M1737" s="0" t="n">
        <v>603.28</v>
      </c>
      <c r="N1737" s="0" t="n">
        <v>51.32</v>
      </c>
      <c r="O1737" s="0" t="n">
        <v>37.15</v>
      </c>
      <c r="P1737" s="0" t="n">
        <v>5.05</v>
      </c>
      <c r="Q1737" s="0" t="n">
        <v>4</v>
      </c>
      <c r="R1737" s="0" t="n">
        <v>4688</v>
      </c>
      <c r="S1737" s="0" t="n">
        <v>9351</v>
      </c>
      <c r="T1737" s="0" t="n">
        <v>52.7</v>
      </c>
      <c r="U1737" s="0" t="n">
        <v>1197</v>
      </c>
      <c r="V1737" s="0" t="n">
        <v>1</v>
      </c>
      <c r="W1737" s="60" t="n">
        <v>46156</v>
      </c>
      <c r="X1737" s="55" t="n">
        <f aca="false">IF(I1737="Male",0,1)</f>
        <v>1</v>
      </c>
      <c r="Y1737" s="55" t="n">
        <f aca="false">IF(OR(I1737="DNB",I1737="Dry DNB"),1,0)</f>
        <v>0</v>
      </c>
      <c r="Z1737" s="55" t="n">
        <f aca="false">IF(ISNUMBER(W1737),A1737-W1737,"")</f>
        <v>153</v>
      </c>
      <c r="AA1737" s="55" t="n">
        <f aca="false">MATCH(A1737,DATAS,0)</f>
        <v>1</v>
      </c>
      <c r="AB1737" s="55" t="n">
        <f aca="false">IF(AND(E1737&gt;0,OR(AND(B1737&gt;=1,B1737&lt;=6),B1737=10)),1,0)</f>
        <v>1</v>
      </c>
      <c r="AC1737" s="55" t="n">
        <f aca="false">IF(AND(E1737&gt;0,B1737=10),1,0)</f>
        <v>0</v>
      </c>
      <c r="AD1737" s="0" t="str">
        <f aca="false">IF(AND(C1736=C1737,AA1736=AA1737-1),AB1736,"")</f>
        <v/>
      </c>
      <c r="AE1737" s="0" t="str">
        <f aca="false">IF(AND(C1736=C1737,AA1736=AA1737-1),AC1736,"")</f>
        <v/>
      </c>
      <c r="AF1737" s="0" t="str">
        <f aca="false">IF(AA1737=1,"",IF(AND(AB1737=1,AD1737&lt;&gt;1),1,0))</f>
        <v/>
      </c>
      <c r="AG1737" s="0" t="str">
        <f aca="false">IF(AA1737=1,"",IF(AND(AC1737=1,AE1737&lt;&gt;1),1,0))</f>
        <v/>
      </c>
      <c r="AH1737" s="60" t="str">
        <f aca="false">IF(AND(E1737&gt;0,AA1737&lt;2,NOT(AND(C1738=C1737,AA1738=AA1737+1))),INDEX(DATAS,AA1737+1),"")</f>
        <v/>
      </c>
      <c r="AI1737" s="60" t="str">
        <f aca="false">IF(AND(AC1737=1,AA1737&lt;2),IF(AND(C1738=C1737,AA1738=AA1737+1),IF(AC1738=1,"",INDEX(DATAS,AA1737+1)),INDEX(DATAS,AA1737+1)),"")</f>
        <v/>
      </c>
    </row>
    <row r="1738" customFormat="false" ht="15" hidden="false" customHeight="false" outlineLevel="0" collapsed="false">
      <c r="A1738" s="60" t="n">
        <v>46310</v>
      </c>
      <c r="B1738" s="0" t="n">
        <v>5</v>
      </c>
      <c r="C1738" s="0" t="n">
        <v>4832</v>
      </c>
      <c r="D1738" s="0" t="n">
        <v>223</v>
      </c>
      <c r="E1738" s="0" t="n">
        <v>2</v>
      </c>
      <c r="F1738" s="55" t="s">
        <v>703</v>
      </c>
      <c r="G1738" s="0" t="n">
        <v>39.2</v>
      </c>
      <c r="H1738" s="0" t="n">
        <v>35</v>
      </c>
      <c r="I1738" s="55" t="s">
        <v>157</v>
      </c>
      <c r="J1738" s="0" t="n">
        <v>68</v>
      </c>
      <c r="K1738" s="0" t="n">
        <v>68</v>
      </c>
      <c r="L1738" s="0" t="n">
        <v>155</v>
      </c>
      <c r="M1738" s="0" t="n">
        <v>603.28</v>
      </c>
      <c r="N1738" s="0" t="n">
        <v>51.32</v>
      </c>
      <c r="O1738" s="0" t="n">
        <v>37.15</v>
      </c>
      <c r="P1738" s="0" t="n">
        <v>5.05</v>
      </c>
      <c r="Q1738" s="0" t="n">
        <v>4</v>
      </c>
      <c r="T1738" s="0" t="n">
        <v>52.7</v>
      </c>
      <c r="U1738" s="0" t="n">
        <v>1198</v>
      </c>
      <c r="V1738" s="0" t="n">
        <v>1</v>
      </c>
      <c r="W1738" s="60" t="n">
        <v>46156</v>
      </c>
      <c r="X1738" s="55" t="n">
        <f aca="false">IF(I1738="Male",0,1)</f>
        <v>1</v>
      </c>
      <c r="Y1738" s="55" t="n">
        <f aca="false">IF(OR(I1738="DNB",I1738="Dry DNB"),1,0)</f>
        <v>0</v>
      </c>
      <c r="Z1738" s="55" t="n">
        <f aca="false">IF(ISNUMBER(W1738),A1738-W1738,"")</f>
        <v>154</v>
      </c>
      <c r="AA1738" s="55" t="n">
        <f aca="false">MATCH(A1738,DATAS,0)</f>
        <v>2</v>
      </c>
      <c r="AB1738" s="55" t="n">
        <f aca="false">IF(AND(E1738&gt;0,OR(AND(B1738&gt;=1,B1738&lt;=6),B1738=10)),1,0)</f>
        <v>1</v>
      </c>
      <c r="AC1738" s="55" t="n">
        <f aca="false">IF(AND(E1738&gt;0,B1738=10),1,0)</f>
        <v>0</v>
      </c>
      <c r="AD1738" s="55" t="n">
        <f aca="false">IF(AND(C1737=C1738,AA1737=AA1738-1),AB1737,"")</f>
        <v>1</v>
      </c>
      <c r="AE1738" s="55" t="n">
        <f aca="false">IF(AND(C1737=C1738,AA1737=AA1738-1),AC1737,"")</f>
        <v>0</v>
      </c>
      <c r="AF1738" s="55" t="n">
        <f aca="false">IF(AA1738=1,"",IF(AND(AB1738=1,AD1738&lt;&gt;1),1,0))</f>
        <v>0</v>
      </c>
      <c r="AG1738" s="55" t="n">
        <f aca="false">IF(AA1738=1,"",IF(AND(AC1738=1,AE1738&lt;&gt;1),1,0))</f>
        <v>0</v>
      </c>
      <c r="AH1738" s="60" t="str">
        <f aca="false">IF(AND(E1738&gt;0,AA1738&lt;2,NOT(AND(C1739=C1738,AA1739=AA1738+1))),INDEX(DATAS,AA1738+1),"")</f>
        <v/>
      </c>
      <c r="AI1738" s="60" t="str">
        <f aca="false">IF(AND(AC1738=1,AA1738&lt;2),IF(AND(C1739=C1738,AA1739=AA1738+1),IF(AC1739=1,"",INDEX(DATAS,AA1738+1)),INDEX(DATAS,AA1738+1)),"")</f>
        <v/>
      </c>
    </row>
    <row r="1739" customFormat="false" ht="15" hidden="false" customHeight="false" outlineLevel="0" collapsed="false">
      <c r="A1739" s="60" t="n">
        <v>46309</v>
      </c>
      <c r="B1739" s="0" t="n">
        <v>5</v>
      </c>
      <c r="C1739" s="0" t="n">
        <v>4834</v>
      </c>
      <c r="D1739" s="0" t="n">
        <v>195</v>
      </c>
      <c r="E1739" s="0" t="n">
        <v>2</v>
      </c>
      <c r="F1739" s="55" t="s">
        <v>704</v>
      </c>
      <c r="G1739" s="0" t="n">
        <v>39.4</v>
      </c>
      <c r="H1739" s="0" t="n">
        <v>39</v>
      </c>
      <c r="I1739" s="55" t="s">
        <v>157</v>
      </c>
      <c r="J1739" s="0" t="n">
        <v>153</v>
      </c>
      <c r="K1739" s="0" t="n">
        <v>62</v>
      </c>
      <c r="L1739" s="0" t="n">
        <v>42</v>
      </c>
      <c r="M1739" s="0" t="n">
        <v>567.93</v>
      </c>
      <c r="N1739" s="0" t="n">
        <v>82.15</v>
      </c>
      <c r="O1739" s="0" t="n">
        <v>23.9</v>
      </c>
      <c r="P1739" s="0" t="n">
        <v>5.09</v>
      </c>
      <c r="Q1739" s="0" t="n">
        <v>3.92</v>
      </c>
      <c r="R1739" s="0" t="n">
        <v>3838</v>
      </c>
      <c r="S1739" s="0" t="n">
        <v>7938</v>
      </c>
      <c r="T1739" s="0" t="n">
        <v>41</v>
      </c>
      <c r="U1739" s="0" t="n">
        <v>1196</v>
      </c>
      <c r="V1739" s="0" t="n">
        <v>3</v>
      </c>
      <c r="W1739" s="60" t="n">
        <v>46268</v>
      </c>
      <c r="X1739" s="55" t="n">
        <f aca="false">IF(I1739="Male",0,1)</f>
        <v>1</v>
      </c>
      <c r="Y1739" s="55" t="n">
        <f aca="false">IF(OR(I1739="DNB",I1739="Dry DNB"),1,0)</f>
        <v>0</v>
      </c>
      <c r="Z1739" s="55" t="n">
        <f aca="false">IF(ISNUMBER(W1739),A1739-W1739,"")</f>
        <v>41</v>
      </c>
      <c r="AA1739" s="55" t="n">
        <f aca="false">MATCH(A1739,DATAS,0)</f>
        <v>1</v>
      </c>
      <c r="AB1739" s="55" t="n">
        <f aca="false">IF(AND(E1739&gt;0,OR(AND(B1739&gt;=1,B1739&lt;=6),B1739=10)),1,0)</f>
        <v>1</v>
      </c>
      <c r="AC1739" s="55" t="n">
        <f aca="false">IF(AND(E1739&gt;0,B1739=10),1,0)</f>
        <v>0</v>
      </c>
      <c r="AD1739" s="0" t="str">
        <f aca="false">IF(AND(C1738=C1739,AA1738=AA1739-1),AB1738,"")</f>
        <v/>
      </c>
      <c r="AE1739" s="0" t="str">
        <f aca="false">IF(AND(C1738=C1739,AA1738=AA1739-1),AC1738,"")</f>
        <v/>
      </c>
      <c r="AF1739" s="0" t="str">
        <f aca="false">IF(AA1739=1,"",IF(AND(AB1739=1,AD1739&lt;&gt;1),1,0))</f>
        <v/>
      </c>
      <c r="AG1739" s="0" t="str">
        <f aca="false">IF(AA1739=1,"",IF(AND(AC1739=1,AE1739&lt;&gt;1),1,0))</f>
        <v/>
      </c>
      <c r="AH1739" s="60" t="str">
        <f aca="false">IF(AND(E1739&gt;0,AA1739&lt;2,NOT(AND(C1740=C1739,AA1740=AA1739+1))),INDEX(DATAS,AA1739+1),"")</f>
        <v/>
      </c>
      <c r="AI1739" s="60" t="str">
        <f aca="false">IF(AND(AC1739=1,AA1739&lt;2),IF(AND(C1740=C1739,AA1740=AA1739+1),IF(AC1740=1,"",INDEX(DATAS,AA1739+1)),INDEX(DATAS,AA1739+1)),"")</f>
        <v/>
      </c>
    </row>
    <row r="1740" customFormat="false" ht="15" hidden="false" customHeight="false" outlineLevel="0" collapsed="false">
      <c r="A1740" s="60" t="n">
        <v>46310</v>
      </c>
      <c r="B1740" s="0" t="n">
        <v>5</v>
      </c>
      <c r="C1740" s="0" t="n">
        <v>4834</v>
      </c>
      <c r="D1740" s="0" t="n">
        <v>196</v>
      </c>
      <c r="E1740" s="0" t="n">
        <v>2</v>
      </c>
      <c r="F1740" s="55" t="s">
        <v>704</v>
      </c>
      <c r="G1740" s="0" t="n">
        <v>42</v>
      </c>
      <c r="H1740" s="0" t="n">
        <v>39</v>
      </c>
      <c r="I1740" s="55" t="s">
        <v>157</v>
      </c>
      <c r="J1740" s="0" t="n">
        <v>153</v>
      </c>
      <c r="K1740" s="0" t="n">
        <v>62</v>
      </c>
      <c r="L1740" s="0" t="n">
        <v>43</v>
      </c>
      <c r="M1740" s="0" t="n">
        <v>567.93</v>
      </c>
      <c r="N1740" s="0" t="n">
        <v>82.15</v>
      </c>
      <c r="O1740" s="0" t="n">
        <v>23.9</v>
      </c>
      <c r="P1740" s="0" t="n">
        <v>5.09</v>
      </c>
      <c r="Q1740" s="0" t="n">
        <v>3.92</v>
      </c>
      <c r="T1740" s="0" t="n">
        <v>41</v>
      </c>
      <c r="U1740" s="0" t="n">
        <v>1197</v>
      </c>
      <c r="V1740" s="0" t="n">
        <v>3</v>
      </c>
      <c r="W1740" s="60" t="n">
        <v>46268</v>
      </c>
      <c r="X1740" s="55" t="n">
        <f aca="false">IF(I1740="Male",0,1)</f>
        <v>1</v>
      </c>
      <c r="Y1740" s="55" t="n">
        <f aca="false">IF(OR(I1740="DNB",I1740="Dry DNB"),1,0)</f>
        <v>0</v>
      </c>
      <c r="Z1740" s="55" t="n">
        <f aca="false">IF(ISNUMBER(W1740),A1740-W1740,"")</f>
        <v>42</v>
      </c>
      <c r="AA1740" s="55" t="n">
        <f aca="false">MATCH(A1740,DATAS,0)</f>
        <v>2</v>
      </c>
      <c r="AB1740" s="55" t="n">
        <f aca="false">IF(AND(E1740&gt;0,OR(AND(B1740&gt;=1,B1740&lt;=6),B1740=10)),1,0)</f>
        <v>1</v>
      </c>
      <c r="AC1740" s="55" t="n">
        <f aca="false">IF(AND(E1740&gt;0,B1740=10),1,0)</f>
        <v>0</v>
      </c>
      <c r="AD1740" s="55" t="n">
        <f aca="false">IF(AND(C1739=C1740,AA1739=AA1740-1),AB1739,"")</f>
        <v>1</v>
      </c>
      <c r="AE1740" s="55" t="n">
        <f aca="false">IF(AND(C1739=C1740,AA1739=AA1740-1),AC1739,"")</f>
        <v>0</v>
      </c>
      <c r="AF1740" s="55" t="n">
        <f aca="false">IF(AA1740=1,"",IF(AND(AB1740=1,AD1740&lt;&gt;1),1,0))</f>
        <v>0</v>
      </c>
      <c r="AG1740" s="55" t="n">
        <f aca="false">IF(AA1740=1,"",IF(AND(AC1740=1,AE1740&lt;&gt;1),1,0))</f>
        <v>0</v>
      </c>
      <c r="AH1740" s="60" t="str">
        <f aca="false">IF(AND(E1740&gt;0,AA1740&lt;2,NOT(AND(C1741=C1740,AA1741=AA1740+1))),INDEX(DATAS,AA1740+1),"")</f>
        <v/>
      </c>
      <c r="AI1740" s="60" t="str">
        <f aca="false">IF(AND(AC1740=1,AA1740&lt;2),IF(AND(C1741=C1740,AA1741=AA1740+1),IF(AC1741=1,"",INDEX(DATAS,AA1740+1)),INDEX(DATAS,AA1740+1)),"")</f>
        <v/>
      </c>
    </row>
    <row r="1741" customFormat="false" ht="15" hidden="false" customHeight="false" outlineLevel="0" collapsed="false">
      <c r="A1741" s="60" t="n">
        <v>46309</v>
      </c>
      <c r="B1741" s="0" t="n">
        <v>2</v>
      </c>
      <c r="C1741" s="0" t="n">
        <v>4835</v>
      </c>
      <c r="D1741" s="0" t="n">
        <v>149</v>
      </c>
      <c r="E1741" s="0" t="n">
        <v>2</v>
      </c>
      <c r="F1741" s="55" t="s">
        <v>704</v>
      </c>
      <c r="G1741" s="0" t="n">
        <v>68.5</v>
      </c>
      <c r="H1741" s="0" t="n">
        <v>65</v>
      </c>
      <c r="I1741" s="55" t="s">
        <v>157</v>
      </c>
      <c r="J1741" s="0" t="n">
        <v>65</v>
      </c>
      <c r="K1741" s="0" t="n">
        <v>65</v>
      </c>
      <c r="L1741" s="0" t="n">
        <v>84</v>
      </c>
      <c r="M1741" s="0" t="n">
        <v>1538.67</v>
      </c>
      <c r="N1741" s="0" t="n">
        <v>49.94</v>
      </c>
      <c r="O1741" s="0" t="n">
        <v>39.8</v>
      </c>
      <c r="P1741" s="0" t="n">
        <v>3.68</v>
      </c>
      <c r="Q1741" s="0" t="n">
        <v>2.97</v>
      </c>
      <c r="R1741" s="0" t="n">
        <v>6338</v>
      </c>
      <c r="S1741" s="0" t="n">
        <v>13346</v>
      </c>
      <c r="T1741" s="0" t="n">
        <v>66.95</v>
      </c>
      <c r="U1741" s="0" t="n">
        <v>1196</v>
      </c>
      <c r="V1741" s="0" t="n">
        <v>1</v>
      </c>
      <c r="W1741" s="60" t="n">
        <v>46226</v>
      </c>
      <c r="X1741" s="55" t="n">
        <f aca="false">IF(I1741="Male",0,1)</f>
        <v>1</v>
      </c>
      <c r="Y1741" s="55" t="n">
        <f aca="false">IF(OR(I1741="DNB",I1741="Dry DNB"),1,0)</f>
        <v>0</v>
      </c>
      <c r="Z1741" s="55" t="n">
        <f aca="false">IF(ISNUMBER(W1741),A1741-W1741,"")</f>
        <v>83</v>
      </c>
      <c r="AA1741" s="55" t="n">
        <f aca="false">MATCH(A1741,DATAS,0)</f>
        <v>1</v>
      </c>
      <c r="AB1741" s="55" t="n">
        <f aca="false">IF(AND(E1741&gt;0,OR(AND(B1741&gt;=1,B1741&lt;=6),B1741=10)),1,0)</f>
        <v>1</v>
      </c>
      <c r="AC1741" s="55" t="n">
        <f aca="false">IF(AND(E1741&gt;0,B1741=10),1,0)</f>
        <v>0</v>
      </c>
      <c r="AD1741" s="0" t="str">
        <f aca="false">IF(AND(C1740=C1741,AA1740=AA1741-1),AB1740,"")</f>
        <v/>
      </c>
      <c r="AE1741" s="0" t="str">
        <f aca="false">IF(AND(C1740=C1741,AA1740=AA1741-1),AC1740,"")</f>
        <v/>
      </c>
      <c r="AF1741" s="0" t="str">
        <f aca="false">IF(AA1741=1,"",IF(AND(AB1741=1,AD1741&lt;&gt;1),1,0))</f>
        <v/>
      </c>
      <c r="AG1741" s="0" t="str">
        <f aca="false">IF(AA1741=1,"",IF(AND(AC1741=1,AE1741&lt;&gt;1),1,0))</f>
        <v/>
      </c>
      <c r="AH1741" s="60" t="str">
        <f aca="false">IF(AND(E1741&gt;0,AA1741&lt;2,NOT(AND(C1742=C1741,AA1742=AA1741+1))),INDEX(DATAS,AA1741+1),"")</f>
        <v/>
      </c>
      <c r="AI1741" s="60" t="str">
        <f aca="false">IF(AND(AC1741=1,AA1741&lt;2),IF(AND(C1742=C1741,AA1742=AA1741+1),IF(AC1742=1,"",INDEX(DATAS,AA1741+1)),INDEX(DATAS,AA1741+1)),"")</f>
        <v/>
      </c>
    </row>
    <row r="1742" customFormat="false" ht="15" hidden="false" customHeight="false" outlineLevel="0" collapsed="false">
      <c r="A1742" s="60" t="n">
        <v>46310</v>
      </c>
      <c r="B1742" s="0" t="n">
        <v>2</v>
      </c>
      <c r="C1742" s="0" t="n">
        <v>4835</v>
      </c>
      <c r="D1742" s="0" t="n">
        <v>150</v>
      </c>
      <c r="E1742" s="0" t="n">
        <v>2</v>
      </c>
      <c r="F1742" s="55" t="s">
        <v>704</v>
      </c>
      <c r="G1742" s="0" t="n">
        <v>65.5</v>
      </c>
      <c r="H1742" s="0" t="n">
        <v>64</v>
      </c>
      <c r="I1742" s="55" t="s">
        <v>157</v>
      </c>
      <c r="J1742" s="0" t="n">
        <v>65</v>
      </c>
      <c r="K1742" s="0" t="n">
        <v>65</v>
      </c>
      <c r="L1742" s="0" t="n">
        <v>85</v>
      </c>
      <c r="M1742" s="0" t="n">
        <v>1538.67</v>
      </c>
      <c r="N1742" s="0" t="n">
        <v>49.94</v>
      </c>
      <c r="O1742" s="0" t="n">
        <v>39.8</v>
      </c>
      <c r="P1742" s="0" t="n">
        <v>3.68</v>
      </c>
      <c r="Q1742" s="0" t="n">
        <v>2.97</v>
      </c>
      <c r="T1742" s="0" t="n">
        <v>66.95</v>
      </c>
      <c r="U1742" s="0" t="n">
        <v>1197</v>
      </c>
      <c r="V1742" s="0" t="n">
        <v>1</v>
      </c>
      <c r="W1742" s="60" t="n">
        <v>46226</v>
      </c>
      <c r="X1742" s="55" t="n">
        <f aca="false">IF(I1742="Male",0,1)</f>
        <v>1</v>
      </c>
      <c r="Y1742" s="55" t="n">
        <f aca="false">IF(OR(I1742="DNB",I1742="Dry DNB"),1,0)</f>
        <v>0</v>
      </c>
      <c r="Z1742" s="55" t="n">
        <f aca="false">IF(ISNUMBER(W1742),A1742-W1742,"")</f>
        <v>84</v>
      </c>
      <c r="AA1742" s="55" t="n">
        <f aca="false">MATCH(A1742,DATAS,0)</f>
        <v>2</v>
      </c>
      <c r="AB1742" s="55" t="n">
        <f aca="false">IF(AND(E1742&gt;0,OR(AND(B1742&gt;=1,B1742&lt;=6),B1742=10)),1,0)</f>
        <v>1</v>
      </c>
      <c r="AC1742" s="55" t="n">
        <f aca="false">IF(AND(E1742&gt;0,B1742=10),1,0)</f>
        <v>0</v>
      </c>
      <c r="AD1742" s="55" t="n">
        <f aca="false">IF(AND(C1741=C1742,AA1741=AA1742-1),AB1741,"")</f>
        <v>1</v>
      </c>
      <c r="AE1742" s="55" t="n">
        <f aca="false">IF(AND(C1741=C1742,AA1741=AA1742-1),AC1741,"")</f>
        <v>0</v>
      </c>
      <c r="AF1742" s="55" t="n">
        <f aca="false">IF(AA1742=1,"",IF(AND(AB1742=1,AD1742&lt;&gt;1),1,0))</f>
        <v>0</v>
      </c>
      <c r="AG1742" s="55" t="n">
        <f aca="false">IF(AA1742=1,"",IF(AND(AC1742=1,AE1742&lt;&gt;1),1,0))</f>
        <v>0</v>
      </c>
      <c r="AH1742" s="60" t="str">
        <f aca="false">IF(AND(E1742&gt;0,AA1742&lt;2,NOT(AND(C1743=C1742,AA1743=AA1742+1))),INDEX(DATAS,AA1742+1),"")</f>
        <v/>
      </c>
      <c r="AI1742" s="60" t="str">
        <f aca="false">IF(AND(AC1742=1,AA1742&lt;2),IF(AND(C1743=C1742,AA1743=AA1742+1),IF(AC1743=1,"",INDEX(DATAS,AA1742+1)),INDEX(DATAS,AA1742+1)),"")</f>
        <v/>
      </c>
    </row>
    <row r="1743" customFormat="false" ht="15" hidden="false" customHeight="false" outlineLevel="0" collapsed="false">
      <c r="A1743" s="60" t="n">
        <v>46309</v>
      </c>
      <c r="B1743" s="0" t="n">
        <v>3</v>
      </c>
      <c r="C1743" s="0" t="n">
        <v>4836</v>
      </c>
      <c r="D1743" s="0" t="n">
        <v>3</v>
      </c>
      <c r="E1743" s="0" t="n">
        <v>3</v>
      </c>
      <c r="F1743" s="55" t="s">
        <v>705</v>
      </c>
      <c r="G1743" s="0" t="n">
        <v>26.2</v>
      </c>
      <c r="H1743" s="0" t="n">
        <v>21</v>
      </c>
      <c r="I1743" s="55" t="s">
        <v>166</v>
      </c>
      <c r="J1743" s="0" t="n">
        <v>3</v>
      </c>
      <c r="M1743" s="0" t="n">
        <v>1830.22</v>
      </c>
      <c r="N1743" s="0" t="n">
        <v>52.13</v>
      </c>
      <c r="O1743" s="0" t="n">
        <v>55.27</v>
      </c>
      <c r="R1743" s="0" t="n">
        <v>1958</v>
      </c>
      <c r="S1743" s="0" t="n">
        <v>3936</v>
      </c>
      <c r="U1743" s="0" t="n">
        <v>1195</v>
      </c>
      <c r="V1743" s="0" t="n">
        <v>0</v>
      </c>
      <c r="X1743" s="55" t="n">
        <f aca="false">IF(I1743="Male",0,1)</f>
        <v>1</v>
      </c>
      <c r="Y1743" s="55" t="n">
        <f aca="false">IF(OR(I1743="DNB",I1743="Dry DNB"),1,0)</f>
        <v>0</v>
      </c>
      <c r="Z1743" s="0" t="str">
        <f aca="false">IF(ISNUMBER(W1743),A1743-W1743,"")</f>
        <v/>
      </c>
      <c r="AA1743" s="55" t="n">
        <f aca="false">MATCH(A1743,DATAS,0)</f>
        <v>1</v>
      </c>
      <c r="AB1743" s="55" t="n">
        <f aca="false">IF(AND(E1743&gt;0,OR(AND(B1743&gt;=1,B1743&lt;=6),B1743=10)),1,0)</f>
        <v>1</v>
      </c>
      <c r="AC1743" s="55" t="n">
        <f aca="false">IF(AND(E1743&gt;0,B1743=10),1,0)</f>
        <v>0</v>
      </c>
      <c r="AD1743" s="0" t="str">
        <f aca="false">IF(AND(C1742=C1743,AA1742=AA1743-1),AB1742,"")</f>
        <v/>
      </c>
      <c r="AE1743" s="0" t="str">
        <f aca="false">IF(AND(C1742=C1743,AA1742=AA1743-1),AC1742,"")</f>
        <v/>
      </c>
      <c r="AF1743" s="0" t="str">
        <f aca="false">IF(AA1743=1,"",IF(AND(AB1743=1,AD1743&lt;&gt;1),1,0))</f>
        <v/>
      </c>
      <c r="AG1743" s="0" t="str">
        <f aca="false">IF(AA1743=1,"",IF(AND(AC1743=1,AE1743&lt;&gt;1),1,0))</f>
        <v/>
      </c>
      <c r="AH1743" s="60" t="str">
        <f aca="false">IF(AND(E1743&gt;0,AA1743&lt;2,NOT(AND(C1744=C1743,AA1744=AA1743+1))),INDEX(DATAS,AA1743+1),"")</f>
        <v/>
      </c>
      <c r="AI1743" s="60" t="str">
        <f aca="false">IF(AND(AC1743=1,AA1743&lt;2),IF(AND(C1744=C1743,AA1744=AA1743+1),IF(AC1744=1,"",INDEX(DATAS,AA1743+1)),INDEX(DATAS,AA1743+1)),"")</f>
        <v/>
      </c>
    </row>
    <row r="1744" customFormat="false" ht="15" hidden="false" customHeight="false" outlineLevel="0" collapsed="false">
      <c r="A1744" s="60" t="n">
        <v>46310</v>
      </c>
      <c r="B1744" s="0" t="n">
        <v>3</v>
      </c>
      <c r="C1744" s="0" t="n">
        <v>4836</v>
      </c>
      <c r="D1744" s="0" t="n">
        <v>4</v>
      </c>
      <c r="E1744" s="0" t="n">
        <v>3</v>
      </c>
      <c r="F1744" s="55" t="s">
        <v>705</v>
      </c>
      <c r="G1744" s="0" t="n">
        <v>26.8</v>
      </c>
      <c r="H1744" s="0" t="n">
        <v>23</v>
      </c>
      <c r="I1744" s="55" t="s">
        <v>166</v>
      </c>
      <c r="J1744" s="0" t="n">
        <v>4</v>
      </c>
      <c r="M1744" s="0" t="n">
        <v>1830.22</v>
      </c>
      <c r="N1744" s="0" t="n">
        <v>52.13</v>
      </c>
      <c r="O1744" s="0" t="n">
        <v>55.27</v>
      </c>
      <c r="U1744" s="0" t="n">
        <v>1196</v>
      </c>
      <c r="V1744" s="0" t="n">
        <v>0</v>
      </c>
      <c r="X1744" s="55" t="n">
        <f aca="false">IF(I1744="Male",0,1)</f>
        <v>1</v>
      </c>
      <c r="Y1744" s="55" t="n">
        <f aca="false">IF(OR(I1744="DNB",I1744="Dry DNB"),1,0)</f>
        <v>0</v>
      </c>
      <c r="Z1744" s="0" t="str">
        <f aca="false">IF(ISNUMBER(W1744),A1744-W1744,"")</f>
        <v/>
      </c>
      <c r="AA1744" s="55" t="n">
        <f aca="false">MATCH(A1744,DATAS,0)</f>
        <v>2</v>
      </c>
      <c r="AB1744" s="55" t="n">
        <f aca="false">IF(AND(E1744&gt;0,OR(AND(B1744&gt;=1,B1744&lt;=6),B1744=10)),1,0)</f>
        <v>1</v>
      </c>
      <c r="AC1744" s="55" t="n">
        <f aca="false">IF(AND(E1744&gt;0,B1744=10),1,0)</f>
        <v>0</v>
      </c>
      <c r="AD1744" s="55" t="n">
        <f aca="false">IF(AND(C1743=C1744,AA1743=AA1744-1),AB1743,"")</f>
        <v>1</v>
      </c>
      <c r="AE1744" s="55" t="n">
        <f aca="false">IF(AND(C1743=C1744,AA1743=AA1744-1),AC1743,"")</f>
        <v>0</v>
      </c>
      <c r="AF1744" s="55" t="n">
        <f aca="false">IF(AA1744=1,"",IF(AND(AB1744=1,AD1744&lt;&gt;1),1,0))</f>
        <v>0</v>
      </c>
      <c r="AG1744" s="55" t="n">
        <f aca="false">IF(AA1744=1,"",IF(AND(AC1744=1,AE1744&lt;&gt;1),1,0))</f>
        <v>0</v>
      </c>
      <c r="AH1744" s="60" t="str">
        <f aca="false">IF(AND(E1744&gt;0,AA1744&lt;2,NOT(AND(C1745=C1744,AA1745=AA1744+1))),INDEX(DATAS,AA1744+1),"")</f>
        <v/>
      </c>
      <c r="AI1744" s="60" t="str">
        <f aca="false">IF(AND(AC1744=1,AA1744&lt;2),IF(AND(C1745=C1744,AA1745=AA1744+1),IF(AC1745=1,"",INDEX(DATAS,AA1744+1)),INDEX(DATAS,AA1744+1)),"")</f>
        <v/>
      </c>
    </row>
    <row r="1745" customFormat="false" ht="15" hidden="false" customHeight="false" outlineLevel="0" collapsed="false">
      <c r="A1745" s="60" t="n">
        <v>46309</v>
      </c>
      <c r="B1745" s="0" t="n">
        <v>5</v>
      </c>
      <c r="C1745" s="0" t="n">
        <v>4837</v>
      </c>
      <c r="D1745" s="0" t="n">
        <v>227</v>
      </c>
      <c r="E1745" s="0" t="n">
        <v>2</v>
      </c>
      <c r="F1745" s="55" t="s">
        <v>705</v>
      </c>
      <c r="G1745" s="0" t="n">
        <v>32.7</v>
      </c>
      <c r="H1745" s="0" t="n">
        <v>30</v>
      </c>
      <c r="I1745" s="55" t="s">
        <v>157</v>
      </c>
      <c r="J1745" s="0" t="n">
        <v>66</v>
      </c>
      <c r="K1745" s="0" t="n">
        <v>66</v>
      </c>
      <c r="L1745" s="0" t="n">
        <v>161</v>
      </c>
      <c r="M1745" s="0" t="n">
        <v>944.49</v>
      </c>
      <c r="N1745" s="0" t="n">
        <v>31.31</v>
      </c>
      <c r="O1745" s="0" t="n">
        <v>42.17</v>
      </c>
      <c r="P1745" s="0" t="n">
        <v>4.24</v>
      </c>
      <c r="Q1745" s="0" t="n">
        <v>4.18</v>
      </c>
      <c r="R1745" s="0" t="n">
        <v>3616</v>
      </c>
      <c r="S1745" s="0" t="n">
        <v>7328</v>
      </c>
      <c r="T1745" s="0" t="n">
        <v>35.85</v>
      </c>
      <c r="U1745" s="0" t="n">
        <v>1195</v>
      </c>
      <c r="V1745" s="0" t="n">
        <v>1</v>
      </c>
      <c r="W1745" s="60" t="n">
        <v>46149</v>
      </c>
      <c r="X1745" s="55" t="n">
        <f aca="false">IF(I1745="Male",0,1)</f>
        <v>1</v>
      </c>
      <c r="Y1745" s="55" t="n">
        <f aca="false">IF(OR(I1745="DNB",I1745="Dry DNB"),1,0)</f>
        <v>0</v>
      </c>
      <c r="Z1745" s="55" t="n">
        <f aca="false">IF(ISNUMBER(W1745),A1745-W1745,"")</f>
        <v>160</v>
      </c>
      <c r="AA1745" s="55" t="n">
        <f aca="false">MATCH(A1745,DATAS,0)</f>
        <v>1</v>
      </c>
      <c r="AB1745" s="55" t="n">
        <f aca="false">IF(AND(E1745&gt;0,OR(AND(B1745&gt;=1,B1745&lt;=6),B1745=10)),1,0)</f>
        <v>1</v>
      </c>
      <c r="AC1745" s="55" t="n">
        <f aca="false">IF(AND(E1745&gt;0,B1745=10),1,0)</f>
        <v>0</v>
      </c>
      <c r="AD1745" s="0" t="str">
        <f aca="false">IF(AND(C1744=C1745,AA1744=AA1745-1),AB1744,"")</f>
        <v/>
      </c>
      <c r="AE1745" s="0" t="str">
        <f aca="false">IF(AND(C1744=C1745,AA1744=AA1745-1),AC1744,"")</f>
        <v/>
      </c>
      <c r="AF1745" s="0" t="str">
        <f aca="false">IF(AA1745=1,"",IF(AND(AB1745=1,AD1745&lt;&gt;1),1,0))</f>
        <v/>
      </c>
      <c r="AG1745" s="0" t="str">
        <f aca="false">IF(AA1745=1,"",IF(AND(AC1745=1,AE1745&lt;&gt;1),1,0))</f>
        <v/>
      </c>
      <c r="AH1745" s="60" t="str">
        <f aca="false">IF(AND(E1745&gt;0,AA1745&lt;2,NOT(AND(C1746=C1745,AA1746=AA1745+1))),INDEX(DATAS,AA1745+1),"")</f>
        <v/>
      </c>
      <c r="AI1745" s="60" t="str">
        <f aca="false">IF(AND(AC1745=1,AA1745&lt;2),IF(AND(C1746=C1745,AA1746=AA1745+1),IF(AC1746=1,"",INDEX(DATAS,AA1745+1)),INDEX(DATAS,AA1745+1)),"")</f>
        <v/>
      </c>
    </row>
    <row r="1746" customFormat="false" ht="15" hidden="false" customHeight="false" outlineLevel="0" collapsed="false">
      <c r="A1746" s="60" t="n">
        <v>46310</v>
      </c>
      <c r="B1746" s="0" t="n">
        <v>5</v>
      </c>
      <c r="C1746" s="0" t="n">
        <v>4837</v>
      </c>
      <c r="D1746" s="0" t="n">
        <v>228</v>
      </c>
      <c r="E1746" s="0" t="n">
        <v>2</v>
      </c>
      <c r="F1746" s="55" t="s">
        <v>705</v>
      </c>
      <c r="G1746" s="0" t="n">
        <v>34.7</v>
      </c>
      <c r="H1746" s="0" t="n">
        <v>31</v>
      </c>
      <c r="I1746" s="55" t="s">
        <v>157</v>
      </c>
      <c r="J1746" s="0" t="n">
        <v>66</v>
      </c>
      <c r="K1746" s="0" t="n">
        <v>66</v>
      </c>
      <c r="L1746" s="0" t="n">
        <v>162</v>
      </c>
      <c r="M1746" s="0" t="n">
        <v>944.49</v>
      </c>
      <c r="N1746" s="0" t="n">
        <v>31.31</v>
      </c>
      <c r="O1746" s="0" t="n">
        <v>42.17</v>
      </c>
      <c r="P1746" s="0" t="n">
        <v>4.24</v>
      </c>
      <c r="Q1746" s="0" t="n">
        <v>4.18</v>
      </c>
      <c r="T1746" s="0" t="n">
        <v>35.85</v>
      </c>
      <c r="U1746" s="0" t="n">
        <v>1196</v>
      </c>
      <c r="V1746" s="0" t="n">
        <v>1</v>
      </c>
      <c r="W1746" s="60" t="n">
        <v>46149</v>
      </c>
      <c r="X1746" s="55" t="n">
        <f aca="false">IF(I1746="Male",0,1)</f>
        <v>1</v>
      </c>
      <c r="Y1746" s="55" t="n">
        <f aca="false">IF(OR(I1746="DNB",I1746="Dry DNB"),1,0)</f>
        <v>0</v>
      </c>
      <c r="Z1746" s="55" t="n">
        <f aca="false">IF(ISNUMBER(W1746),A1746-W1746,"")</f>
        <v>161</v>
      </c>
      <c r="AA1746" s="55" t="n">
        <f aca="false">MATCH(A1746,DATAS,0)</f>
        <v>2</v>
      </c>
      <c r="AB1746" s="55" t="n">
        <f aca="false">IF(AND(E1746&gt;0,OR(AND(B1746&gt;=1,B1746&lt;=6),B1746=10)),1,0)</f>
        <v>1</v>
      </c>
      <c r="AC1746" s="55" t="n">
        <f aca="false">IF(AND(E1746&gt;0,B1746=10),1,0)</f>
        <v>0</v>
      </c>
      <c r="AD1746" s="55" t="n">
        <f aca="false">IF(AND(C1745=C1746,AA1745=AA1746-1),AB1745,"")</f>
        <v>1</v>
      </c>
      <c r="AE1746" s="55" t="n">
        <f aca="false">IF(AND(C1745=C1746,AA1745=AA1746-1),AC1745,"")</f>
        <v>0</v>
      </c>
      <c r="AF1746" s="55" t="n">
        <f aca="false">IF(AA1746=1,"",IF(AND(AB1746=1,AD1746&lt;&gt;1),1,0))</f>
        <v>0</v>
      </c>
      <c r="AG1746" s="55" t="n">
        <f aca="false">IF(AA1746=1,"",IF(AND(AC1746=1,AE1746&lt;&gt;1),1,0))</f>
        <v>0</v>
      </c>
      <c r="AH1746" s="60" t="str">
        <f aca="false">IF(AND(E1746&gt;0,AA1746&lt;2,NOT(AND(C1747=C1746,AA1747=AA1746+1))),INDEX(DATAS,AA1746+1),"")</f>
        <v/>
      </c>
      <c r="AI1746" s="60" t="str">
        <f aca="false">IF(AND(AC1746=1,AA1746&lt;2),IF(AND(C1747=C1746,AA1747=AA1746+1),IF(AC1747=1,"",INDEX(DATAS,AA1746+1)),INDEX(DATAS,AA1746+1)),"")</f>
        <v/>
      </c>
    </row>
    <row r="1747" customFormat="false" ht="15" hidden="false" customHeight="false" outlineLevel="0" collapsed="false">
      <c r="A1747" s="60" t="n">
        <v>46309</v>
      </c>
      <c r="B1747" s="0" t="n">
        <v>5</v>
      </c>
      <c r="C1747" s="0" t="n">
        <v>4838</v>
      </c>
      <c r="D1747" s="0" t="n">
        <v>123</v>
      </c>
      <c r="E1747" s="0" t="n">
        <v>2</v>
      </c>
      <c r="F1747" s="55" t="s">
        <v>706</v>
      </c>
      <c r="G1747" s="0" t="n">
        <v>41.9</v>
      </c>
      <c r="H1747" s="0" t="n">
        <v>39</v>
      </c>
      <c r="I1747" s="55" t="s">
        <v>157</v>
      </c>
      <c r="J1747" s="0" t="n">
        <v>67</v>
      </c>
      <c r="K1747" s="0" t="n">
        <v>67</v>
      </c>
      <c r="L1747" s="0" t="n">
        <v>56</v>
      </c>
      <c r="M1747" s="0" t="n">
        <v>219.89</v>
      </c>
      <c r="N1747" s="0" t="n">
        <v>109.85</v>
      </c>
      <c r="O1747" s="0" t="n">
        <v>35.64</v>
      </c>
      <c r="P1747" s="0" t="n">
        <v>5.75</v>
      </c>
      <c r="Q1747" s="0" t="n">
        <v>3.72</v>
      </c>
      <c r="R1747" s="0" t="n">
        <v>4647</v>
      </c>
      <c r="S1747" s="0" t="n">
        <v>9180</v>
      </c>
      <c r="T1747" s="0" t="n">
        <v>50.05</v>
      </c>
      <c r="U1747" s="0" t="n">
        <v>1194</v>
      </c>
      <c r="V1747" s="0" t="n">
        <v>1</v>
      </c>
      <c r="W1747" s="60" t="n">
        <v>46254</v>
      </c>
      <c r="X1747" s="55" t="n">
        <f aca="false">IF(I1747="Male",0,1)</f>
        <v>1</v>
      </c>
      <c r="Y1747" s="55" t="n">
        <f aca="false">IF(OR(I1747="DNB",I1747="Dry DNB"),1,0)</f>
        <v>0</v>
      </c>
      <c r="Z1747" s="55" t="n">
        <f aca="false">IF(ISNUMBER(W1747),A1747-W1747,"")</f>
        <v>55</v>
      </c>
      <c r="AA1747" s="55" t="n">
        <f aca="false">MATCH(A1747,DATAS,0)</f>
        <v>1</v>
      </c>
      <c r="AB1747" s="55" t="n">
        <f aca="false">IF(AND(E1747&gt;0,OR(AND(B1747&gt;=1,B1747&lt;=6),B1747=10)),1,0)</f>
        <v>1</v>
      </c>
      <c r="AC1747" s="55" t="n">
        <f aca="false">IF(AND(E1747&gt;0,B1747=10),1,0)</f>
        <v>0</v>
      </c>
      <c r="AD1747" s="0" t="str">
        <f aca="false">IF(AND(C1746=C1747,AA1746=AA1747-1),AB1746,"")</f>
        <v/>
      </c>
      <c r="AE1747" s="0" t="str">
        <f aca="false">IF(AND(C1746=C1747,AA1746=AA1747-1),AC1746,"")</f>
        <v/>
      </c>
      <c r="AF1747" s="0" t="str">
        <f aca="false">IF(AA1747=1,"",IF(AND(AB1747=1,AD1747&lt;&gt;1),1,0))</f>
        <v/>
      </c>
      <c r="AG1747" s="0" t="str">
        <f aca="false">IF(AA1747=1,"",IF(AND(AC1747=1,AE1747&lt;&gt;1),1,0))</f>
        <v/>
      </c>
      <c r="AH1747" s="60" t="str">
        <f aca="false">IF(AND(E1747&gt;0,AA1747&lt;2,NOT(AND(C1748=C1747,AA1748=AA1747+1))),INDEX(DATAS,AA1747+1),"")</f>
        <v/>
      </c>
      <c r="AI1747" s="60" t="str">
        <f aca="false">IF(AND(AC1747=1,AA1747&lt;2),IF(AND(C1748=C1747,AA1748=AA1747+1),IF(AC1748=1,"",INDEX(DATAS,AA1747+1)),INDEX(DATAS,AA1747+1)),"")</f>
        <v/>
      </c>
    </row>
    <row r="1748" customFormat="false" ht="15" hidden="false" customHeight="false" outlineLevel="0" collapsed="false">
      <c r="A1748" s="60" t="n">
        <v>46310</v>
      </c>
      <c r="B1748" s="0" t="n">
        <v>5</v>
      </c>
      <c r="C1748" s="0" t="n">
        <v>4838</v>
      </c>
      <c r="D1748" s="0" t="n">
        <v>124</v>
      </c>
      <c r="E1748" s="0" t="n">
        <v>2</v>
      </c>
      <c r="F1748" s="55" t="s">
        <v>706</v>
      </c>
      <c r="G1748" s="0" t="n">
        <v>43</v>
      </c>
      <c r="H1748" s="0" t="n">
        <v>40</v>
      </c>
      <c r="I1748" s="55" t="s">
        <v>157</v>
      </c>
      <c r="J1748" s="0" t="n">
        <v>67</v>
      </c>
      <c r="K1748" s="0" t="n">
        <v>67</v>
      </c>
      <c r="L1748" s="0" t="n">
        <v>57</v>
      </c>
      <c r="M1748" s="0" t="n">
        <v>219.89</v>
      </c>
      <c r="N1748" s="0" t="n">
        <v>109.85</v>
      </c>
      <c r="O1748" s="0" t="n">
        <v>35.64</v>
      </c>
      <c r="P1748" s="0" t="n">
        <v>5.75</v>
      </c>
      <c r="Q1748" s="0" t="n">
        <v>3.72</v>
      </c>
      <c r="T1748" s="0" t="n">
        <v>50.05</v>
      </c>
      <c r="U1748" s="0" t="n">
        <v>1195</v>
      </c>
      <c r="V1748" s="0" t="n">
        <v>1</v>
      </c>
      <c r="W1748" s="60" t="n">
        <v>46254</v>
      </c>
      <c r="X1748" s="55" t="n">
        <f aca="false">IF(I1748="Male",0,1)</f>
        <v>1</v>
      </c>
      <c r="Y1748" s="55" t="n">
        <f aca="false">IF(OR(I1748="DNB",I1748="Dry DNB"),1,0)</f>
        <v>0</v>
      </c>
      <c r="Z1748" s="55" t="n">
        <f aca="false">IF(ISNUMBER(W1748),A1748-W1748,"")</f>
        <v>56</v>
      </c>
      <c r="AA1748" s="55" t="n">
        <f aca="false">MATCH(A1748,DATAS,0)</f>
        <v>2</v>
      </c>
      <c r="AB1748" s="55" t="n">
        <f aca="false">IF(AND(E1748&gt;0,OR(AND(B1748&gt;=1,B1748&lt;=6),B1748=10)),1,0)</f>
        <v>1</v>
      </c>
      <c r="AC1748" s="55" t="n">
        <f aca="false">IF(AND(E1748&gt;0,B1748=10),1,0)</f>
        <v>0</v>
      </c>
      <c r="AD1748" s="55" t="n">
        <f aca="false">IF(AND(C1747=C1748,AA1747=AA1748-1),AB1747,"")</f>
        <v>1</v>
      </c>
      <c r="AE1748" s="55" t="n">
        <f aca="false">IF(AND(C1747=C1748,AA1747=AA1748-1),AC1747,"")</f>
        <v>0</v>
      </c>
      <c r="AF1748" s="55" t="n">
        <f aca="false">IF(AA1748=1,"",IF(AND(AB1748=1,AD1748&lt;&gt;1),1,0))</f>
        <v>0</v>
      </c>
      <c r="AG1748" s="55" t="n">
        <f aca="false">IF(AA1748=1,"",IF(AND(AC1748=1,AE1748&lt;&gt;1),1,0))</f>
        <v>0</v>
      </c>
      <c r="AH1748" s="60" t="str">
        <f aca="false">IF(AND(E1748&gt;0,AA1748&lt;2,NOT(AND(C1749=C1748,AA1749=AA1748+1))),INDEX(DATAS,AA1748+1),"")</f>
        <v/>
      </c>
      <c r="AI1748" s="60" t="str">
        <f aca="false">IF(AND(AC1748=1,AA1748&lt;2),IF(AND(C1749=C1748,AA1749=AA1748+1),IF(AC1749=1,"",INDEX(DATAS,AA1748+1)),INDEX(DATAS,AA1748+1)),"")</f>
        <v/>
      </c>
    </row>
    <row r="1749" customFormat="false" ht="15" hidden="false" customHeight="false" outlineLevel="0" collapsed="false">
      <c r="A1749" s="60" t="n">
        <v>46309</v>
      </c>
      <c r="B1749" s="0" t="n">
        <v>5</v>
      </c>
      <c r="C1749" s="0" t="n">
        <v>4839</v>
      </c>
      <c r="D1749" s="0" t="n">
        <v>433</v>
      </c>
      <c r="E1749" s="0" t="n">
        <v>1</v>
      </c>
      <c r="F1749" s="55" t="s">
        <v>706</v>
      </c>
      <c r="G1749" s="0" t="n">
        <v>41.8</v>
      </c>
      <c r="H1749" s="0" t="n">
        <v>32</v>
      </c>
      <c r="I1749" s="55" t="s">
        <v>187</v>
      </c>
      <c r="J1749" s="0" t="n">
        <v>433</v>
      </c>
      <c r="K1749" s="0" t="n">
        <v>62</v>
      </c>
      <c r="M1749" s="0" t="n">
        <v>1557.08</v>
      </c>
      <c r="N1749" s="0" t="n">
        <v>37.3</v>
      </c>
      <c r="O1749" s="0" t="n">
        <v>42.11</v>
      </c>
      <c r="P1749" s="0" t="n">
        <v>3.46</v>
      </c>
      <c r="Q1749" s="0" t="n">
        <v>3.87</v>
      </c>
      <c r="R1749" s="0" t="n">
        <v>4301</v>
      </c>
      <c r="S1749" s="0" t="n">
        <v>9627</v>
      </c>
      <c r="T1749" s="0" t="n">
        <v>40.8</v>
      </c>
      <c r="U1749" s="0" t="n">
        <v>1194</v>
      </c>
      <c r="V1749" s="0" t="n">
        <v>10</v>
      </c>
      <c r="W1749" s="60" t="n">
        <v>46289</v>
      </c>
      <c r="X1749" s="55" t="n">
        <f aca="false">IF(I1749="Male",0,1)</f>
        <v>1</v>
      </c>
      <c r="Y1749" s="55" t="n">
        <f aca="false">IF(OR(I1749="DNB",I1749="Dry DNB"),1,0)</f>
        <v>0</v>
      </c>
      <c r="Z1749" s="55" t="n">
        <f aca="false">IF(ISNUMBER(W1749),A1749-W1749,"")</f>
        <v>20</v>
      </c>
      <c r="AA1749" s="55" t="n">
        <f aca="false">MATCH(A1749,DATAS,0)</f>
        <v>1</v>
      </c>
      <c r="AB1749" s="55" t="n">
        <f aca="false">IF(AND(E1749&gt;0,OR(AND(B1749&gt;=1,B1749&lt;=6),B1749=10)),1,0)</f>
        <v>1</v>
      </c>
      <c r="AC1749" s="55" t="n">
        <f aca="false">IF(AND(E1749&gt;0,B1749=10),1,0)</f>
        <v>0</v>
      </c>
      <c r="AD1749" s="0" t="str">
        <f aca="false">IF(AND(C1748=C1749,AA1748=AA1749-1),AB1748,"")</f>
        <v/>
      </c>
      <c r="AE1749" s="0" t="str">
        <f aca="false">IF(AND(C1748=C1749,AA1748=AA1749-1),AC1748,"")</f>
        <v/>
      </c>
      <c r="AF1749" s="0" t="str">
        <f aca="false">IF(AA1749=1,"",IF(AND(AB1749=1,AD1749&lt;&gt;1),1,0))</f>
        <v/>
      </c>
      <c r="AG1749" s="0" t="str">
        <f aca="false">IF(AA1749=1,"",IF(AND(AC1749=1,AE1749&lt;&gt;1),1,0))</f>
        <v/>
      </c>
      <c r="AH1749" s="60" t="str">
        <f aca="false">IF(AND(E1749&gt;0,AA1749&lt;2,NOT(AND(C1750=C1749,AA1750=AA1749+1))),INDEX(DATAS,AA1749+1),"")</f>
        <v/>
      </c>
      <c r="AI1749" s="60" t="str">
        <f aca="false">IF(AND(AC1749=1,AA1749&lt;2),IF(AND(C1750=C1749,AA1750=AA1749+1),IF(AC1750=1,"",INDEX(DATAS,AA1749+1)),INDEX(DATAS,AA1749+1)),"")</f>
        <v/>
      </c>
    </row>
    <row r="1750" customFormat="false" ht="15" hidden="false" customHeight="false" outlineLevel="0" collapsed="false">
      <c r="A1750" s="60" t="n">
        <v>46310</v>
      </c>
      <c r="B1750" s="0" t="n">
        <v>5</v>
      </c>
      <c r="C1750" s="0" t="n">
        <v>4839</v>
      </c>
      <c r="D1750" s="0" t="n">
        <v>434</v>
      </c>
      <c r="E1750" s="0" t="n">
        <v>1</v>
      </c>
      <c r="F1750" s="55" t="s">
        <v>706</v>
      </c>
      <c r="G1750" s="0" t="n">
        <v>40.1</v>
      </c>
      <c r="H1750" s="0" t="n">
        <v>34</v>
      </c>
      <c r="I1750" s="55" t="s">
        <v>187</v>
      </c>
      <c r="J1750" s="0" t="n">
        <v>434</v>
      </c>
      <c r="K1750" s="0" t="n">
        <v>62</v>
      </c>
      <c r="M1750" s="0" t="n">
        <v>1557.08</v>
      </c>
      <c r="N1750" s="0" t="n">
        <v>37.3</v>
      </c>
      <c r="O1750" s="0" t="n">
        <v>42.11</v>
      </c>
      <c r="P1750" s="0" t="n">
        <v>3.46</v>
      </c>
      <c r="Q1750" s="0" t="n">
        <v>3.87</v>
      </c>
      <c r="T1750" s="0" t="n">
        <v>40.8</v>
      </c>
      <c r="U1750" s="0" t="n">
        <v>1195</v>
      </c>
      <c r="V1750" s="0" t="n">
        <v>10</v>
      </c>
      <c r="W1750" s="60" t="n">
        <v>46289</v>
      </c>
      <c r="X1750" s="55" t="n">
        <f aca="false">IF(I1750="Male",0,1)</f>
        <v>1</v>
      </c>
      <c r="Y1750" s="55" t="n">
        <f aca="false">IF(OR(I1750="DNB",I1750="Dry DNB"),1,0)</f>
        <v>0</v>
      </c>
      <c r="Z1750" s="55" t="n">
        <f aca="false">IF(ISNUMBER(W1750),A1750-W1750,"")</f>
        <v>21</v>
      </c>
      <c r="AA1750" s="55" t="n">
        <f aca="false">MATCH(A1750,DATAS,0)</f>
        <v>2</v>
      </c>
      <c r="AB1750" s="55" t="n">
        <f aca="false">IF(AND(E1750&gt;0,OR(AND(B1750&gt;=1,B1750&lt;=6),B1750=10)),1,0)</f>
        <v>1</v>
      </c>
      <c r="AC1750" s="55" t="n">
        <f aca="false">IF(AND(E1750&gt;0,B1750=10),1,0)</f>
        <v>0</v>
      </c>
      <c r="AD1750" s="55" t="n">
        <f aca="false">IF(AND(C1749=C1750,AA1749=AA1750-1),AB1749,"")</f>
        <v>1</v>
      </c>
      <c r="AE1750" s="55" t="n">
        <f aca="false">IF(AND(C1749=C1750,AA1749=AA1750-1),AC1749,"")</f>
        <v>0</v>
      </c>
      <c r="AF1750" s="55" t="n">
        <f aca="false">IF(AA1750=1,"",IF(AND(AB1750=1,AD1750&lt;&gt;1),1,0))</f>
        <v>0</v>
      </c>
      <c r="AG1750" s="55" t="n">
        <f aca="false">IF(AA1750=1,"",IF(AND(AC1750=1,AE1750&lt;&gt;1),1,0))</f>
        <v>0</v>
      </c>
      <c r="AH1750" s="60" t="str">
        <f aca="false">IF(AND(E1750&gt;0,AA1750&lt;2,NOT(AND(C1751=C1750,AA1751=AA1750+1))),INDEX(DATAS,AA1750+1),"")</f>
        <v/>
      </c>
      <c r="AI1750" s="60" t="str">
        <f aca="false">IF(AND(AC1750=1,AA1750&lt;2),IF(AND(C1751=C1750,AA1751=AA1750+1),IF(AC1751=1,"",INDEX(DATAS,AA1750+1)),INDEX(DATAS,AA1750+1)),"")</f>
        <v/>
      </c>
    </row>
    <row r="1751" customFormat="false" ht="15" hidden="false" customHeight="false" outlineLevel="0" collapsed="false">
      <c r="A1751" s="60" t="n">
        <v>46309</v>
      </c>
      <c r="B1751" s="0" t="n">
        <v>5</v>
      </c>
      <c r="C1751" s="0" t="n">
        <v>4840</v>
      </c>
      <c r="D1751" s="0" t="n">
        <v>155</v>
      </c>
      <c r="E1751" s="0" t="n">
        <v>2</v>
      </c>
      <c r="F1751" s="55" t="s">
        <v>706</v>
      </c>
      <c r="G1751" s="0" t="n">
        <v>20</v>
      </c>
      <c r="H1751" s="0" t="n">
        <v>23</v>
      </c>
      <c r="I1751" s="55" t="s">
        <v>157</v>
      </c>
      <c r="J1751" s="0" t="n">
        <v>106</v>
      </c>
      <c r="K1751" s="0" t="n">
        <v>64</v>
      </c>
      <c r="L1751" s="0" t="n">
        <v>49</v>
      </c>
      <c r="M1751" s="0" t="n">
        <v>315.95</v>
      </c>
      <c r="N1751" s="0" t="n">
        <v>68.76</v>
      </c>
      <c r="O1751" s="0" t="n">
        <v>27.45</v>
      </c>
      <c r="P1751" s="0" t="n">
        <v>4.66</v>
      </c>
      <c r="Q1751" s="0" t="n">
        <v>3.12</v>
      </c>
      <c r="R1751" s="0" t="n">
        <v>5118</v>
      </c>
      <c r="S1751" s="0" t="n">
        <v>10391</v>
      </c>
      <c r="U1751" s="0" t="n">
        <v>1194</v>
      </c>
      <c r="V1751" s="0" t="n">
        <v>2</v>
      </c>
      <c r="W1751" s="60" t="n">
        <v>46261</v>
      </c>
      <c r="X1751" s="55" t="n">
        <f aca="false">IF(I1751="Male",0,1)</f>
        <v>1</v>
      </c>
      <c r="Y1751" s="55" t="n">
        <f aca="false">IF(OR(I1751="DNB",I1751="Dry DNB"),1,0)</f>
        <v>0</v>
      </c>
      <c r="Z1751" s="55" t="n">
        <f aca="false">IF(ISNUMBER(W1751),A1751-W1751,"")</f>
        <v>48</v>
      </c>
      <c r="AA1751" s="55" t="n">
        <f aca="false">MATCH(A1751,DATAS,0)</f>
        <v>1</v>
      </c>
      <c r="AB1751" s="55" t="n">
        <f aca="false">IF(AND(E1751&gt;0,OR(AND(B1751&gt;=1,B1751&lt;=6),B1751=10)),1,0)</f>
        <v>1</v>
      </c>
      <c r="AC1751" s="55" t="n">
        <f aca="false">IF(AND(E1751&gt;0,B1751=10),1,0)</f>
        <v>0</v>
      </c>
      <c r="AD1751" s="0" t="str">
        <f aca="false">IF(AND(C1750=C1751,AA1750=AA1751-1),AB1750,"")</f>
        <v/>
      </c>
      <c r="AE1751" s="0" t="str">
        <f aca="false">IF(AND(C1750=C1751,AA1750=AA1751-1),AC1750,"")</f>
        <v/>
      </c>
      <c r="AF1751" s="0" t="str">
        <f aca="false">IF(AA1751=1,"",IF(AND(AB1751=1,AD1751&lt;&gt;1),1,0))</f>
        <v/>
      </c>
      <c r="AG1751" s="0" t="str">
        <f aca="false">IF(AA1751=1,"",IF(AND(AC1751=1,AE1751&lt;&gt;1),1,0))</f>
        <v/>
      </c>
      <c r="AH1751" s="60" t="str">
        <f aca="false">IF(AND(E1751&gt;0,AA1751&lt;2,NOT(AND(C1752=C1751,AA1752=AA1751+1))),INDEX(DATAS,AA1751+1),"")</f>
        <v/>
      </c>
      <c r="AI1751" s="60" t="str">
        <f aca="false">IF(AND(AC1751=1,AA1751&lt;2),IF(AND(C1752=C1751,AA1752=AA1751+1),IF(AC1752=1,"",INDEX(DATAS,AA1751+1)),INDEX(DATAS,AA1751+1)),"")</f>
        <v/>
      </c>
    </row>
    <row r="1752" customFormat="false" ht="15" hidden="false" customHeight="false" outlineLevel="0" collapsed="false">
      <c r="A1752" s="60" t="n">
        <v>46310</v>
      </c>
      <c r="B1752" s="0" t="n">
        <v>5</v>
      </c>
      <c r="C1752" s="0" t="n">
        <v>4840</v>
      </c>
      <c r="D1752" s="0" t="n">
        <v>156</v>
      </c>
      <c r="E1752" s="0" t="n">
        <v>2</v>
      </c>
      <c r="F1752" s="55" t="s">
        <v>706</v>
      </c>
      <c r="H1752" s="0" t="n">
        <v>22</v>
      </c>
      <c r="I1752" s="55" t="s">
        <v>157</v>
      </c>
      <c r="J1752" s="0" t="n">
        <v>106</v>
      </c>
      <c r="K1752" s="0" t="n">
        <v>64</v>
      </c>
      <c r="L1752" s="0" t="n">
        <v>50</v>
      </c>
      <c r="M1752" s="0" t="n">
        <v>315.95</v>
      </c>
      <c r="N1752" s="0" t="n">
        <v>68.76</v>
      </c>
      <c r="O1752" s="0" t="n">
        <v>27.45</v>
      </c>
      <c r="P1752" s="0" t="n">
        <v>4.66</v>
      </c>
      <c r="Q1752" s="0" t="n">
        <v>3.12</v>
      </c>
      <c r="U1752" s="0" t="n">
        <v>1195</v>
      </c>
      <c r="V1752" s="0" t="n">
        <v>2</v>
      </c>
      <c r="W1752" s="60" t="n">
        <v>46261</v>
      </c>
      <c r="X1752" s="55" t="n">
        <f aca="false">IF(I1752="Male",0,1)</f>
        <v>1</v>
      </c>
      <c r="Y1752" s="55" t="n">
        <f aca="false">IF(OR(I1752="DNB",I1752="Dry DNB"),1,0)</f>
        <v>0</v>
      </c>
      <c r="Z1752" s="55" t="n">
        <f aca="false">IF(ISNUMBER(W1752),A1752-W1752,"")</f>
        <v>49</v>
      </c>
      <c r="AA1752" s="55" t="n">
        <f aca="false">MATCH(A1752,DATAS,0)</f>
        <v>2</v>
      </c>
      <c r="AB1752" s="55" t="n">
        <f aca="false">IF(AND(E1752&gt;0,OR(AND(B1752&gt;=1,B1752&lt;=6),B1752=10)),1,0)</f>
        <v>1</v>
      </c>
      <c r="AC1752" s="55" t="n">
        <f aca="false">IF(AND(E1752&gt;0,B1752=10),1,0)</f>
        <v>0</v>
      </c>
      <c r="AD1752" s="55" t="n">
        <f aca="false">IF(AND(C1751=C1752,AA1751=AA1752-1),AB1751,"")</f>
        <v>1</v>
      </c>
      <c r="AE1752" s="55" t="n">
        <f aca="false">IF(AND(C1751=C1752,AA1751=AA1752-1),AC1751,"")</f>
        <v>0</v>
      </c>
      <c r="AF1752" s="55" t="n">
        <f aca="false">IF(AA1752=1,"",IF(AND(AB1752=1,AD1752&lt;&gt;1),1,0))</f>
        <v>0</v>
      </c>
      <c r="AG1752" s="55" t="n">
        <f aca="false">IF(AA1752=1,"",IF(AND(AC1752=1,AE1752&lt;&gt;1),1,0))</f>
        <v>0</v>
      </c>
      <c r="AH1752" s="60" t="str">
        <f aca="false">IF(AND(E1752&gt;0,AA1752&lt;2,NOT(AND(C1753=C1752,AA1753=AA1752+1))),INDEX(DATAS,AA1752+1),"")</f>
        <v/>
      </c>
      <c r="AI1752" s="60" t="str">
        <f aca="false">IF(AND(AC1752=1,AA1752&lt;2),IF(AND(C1753=C1752,AA1753=AA1752+1),IF(AC1753=1,"",INDEX(DATAS,AA1752+1)),INDEX(DATAS,AA1752+1)),"")</f>
        <v/>
      </c>
    </row>
    <row r="1753" customFormat="false" ht="15" hidden="false" customHeight="false" outlineLevel="0" collapsed="false">
      <c r="A1753" s="60" t="n">
        <v>46309</v>
      </c>
      <c r="B1753" s="0" t="n">
        <v>2</v>
      </c>
      <c r="C1753" s="0" t="n">
        <v>4841</v>
      </c>
      <c r="D1753" s="0" t="n">
        <v>182</v>
      </c>
      <c r="E1753" s="0" t="n">
        <v>2</v>
      </c>
      <c r="F1753" s="55" t="s">
        <v>706</v>
      </c>
      <c r="G1753" s="0" t="n">
        <v>47.8</v>
      </c>
      <c r="H1753" s="0" t="n">
        <v>47</v>
      </c>
      <c r="I1753" s="55" t="s">
        <v>157</v>
      </c>
      <c r="J1753" s="0" t="n">
        <v>77</v>
      </c>
      <c r="K1753" s="0" t="n">
        <v>77</v>
      </c>
      <c r="L1753" s="0" t="n">
        <v>105</v>
      </c>
      <c r="M1753" s="0" t="n">
        <v>644.99</v>
      </c>
      <c r="N1753" s="0" t="n">
        <v>49.97</v>
      </c>
      <c r="O1753" s="0" t="n">
        <v>25.62</v>
      </c>
      <c r="P1753" s="0" t="n">
        <v>3.31</v>
      </c>
      <c r="Q1753" s="0" t="n">
        <v>3.28</v>
      </c>
      <c r="R1753" s="0" t="n">
        <v>4034</v>
      </c>
      <c r="S1753" s="0" t="n">
        <v>9220</v>
      </c>
      <c r="T1753" s="0" t="n">
        <v>44.5</v>
      </c>
      <c r="U1753" s="0" t="n">
        <v>1194</v>
      </c>
      <c r="V1753" s="0" t="n">
        <v>1</v>
      </c>
      <c r="W1753" s="60" t="n">
        <v>46205</v>
      </c>
      <c r="X1753" s="55" t="n">
        <f aca="false">IF(I1753="Male",0,1)</f>
        <v>1</v>
      </c>
      <c r="Y1753" s="55" t="n">
        <f aca="false">IF(OR(I1753="DNB",I1753="Dry DNB"),1,0)</f>
        <v>0</v>
      </c>
      <c r="Z1753" s="55" t="n">
        <f aca="false">IF(ISNUMBER(W1753),A1753-W1753,"")</f>
        <v>104</v>
      </c>
      <c r="AA1753" s="55" t="n">
        <f aca="false">MATCH(A1753,DATAS,0)</f>
        <v>1</v>
      </c>
      <c r="AB1753" s="55" t="n">
        <f aca="false">IF(AND(E1753&gt;0,OR(AND(B1753&gt;=1,B1753&lt;=6),B1753=10)),1,0)</f>
        <v>1</v>
      </c>
      <c r="AC1753" s="55" t="n">
        <f aca="false">IF(AND(E1753&gt;0,B1753=10),1,0)</f>
        <v>0</v>
      </c>
      <c r="AD1753" s="0" t="str">
        <f aca="false">IF(AND(C1752=C1753,AA1752=AA1753-1),AB1752,"")</f>
        <v/>
      </c>
      <c r="AE1753" s="0" t="str">
        <f aca="false">IF(AND(C1752=C1753,AA1752=AA1753-1),AC1752,"")</f>
        <v/>
      </c>
      <c r="AF1753" s="0" t="str">
        <f aca="false">IF(AA1753=1,"",IF(AND(AB1753=1,AD1753&lt;&gt;1),1,0))</f>
        <v/>
      </c>
      <c r="AG1753" s="0" t="str">
        <f aca="false">IF(AA1753=1,"",IF(AND(AC1753=1,AE1753&lt;&gt;1),1,0))</f>
        <v/>
      </c>
      <c r="AH1753" s="60" t="str">
        <f aca="false">IF(AND(E1753&gt;0,AA1753&lt;2,NOT(AND(C1754=C1753,AA1754=AA1753+1))),INDEX(DATAS,AA1753+1),"")</f>
        <v/>
      </c>
      <c r="AI1753" s="60" t="str">
        <f aca="false">IF(AND(AC1753=1,AA1753&lt;2),IF(AND(C1754=C1753,AA1754=AA1753+1),IF(AC1754=1,"",INDEX(DATAS,AA1753+1)),INDEX(DATAS,AA1753+1)),"")</f>
        <v/>
      </c>
    </row>
    <row r="1754" customFormat="false" ht="15" hidden="false" customHeight="false" outlineLevel="0" collapsed="false">
      <c r="A1754" s="60" t="n">
        <v>46310</v>
      </c>
      <c r="B1754" s="0" t="n">
        <v>2</v>
      </c>
      <c r="C1754" s="0" t="n">
        <v>4841</v>
      </c>
      <c r="D1754" s="0" t="n">
        <v>183</v>
      </c>
      <c r="E1754" s="0" t="n">
        <v>2</v>
      </c>
      <c r="F1754" s="55" t="s">
        <v>706</v>
      </c>
      <c r="G1754" s="0" t="n">
        <v>49.2</v>
      </c>
      <c r="H1754" s="0" t="n">
        <v>46</v>
      </c>
      <c r="I1754" s="55" t="s">
        <v>157</v>
      </c>
      <c r="J1754" s="0" t="n">
        <v>77</v>
      </c>
      <c r="K1754" s="0" t="n">
        <v>77</v>
      </c>
      <c r="L1754" s="0" t="n">
        <v>106</v>
      </c>
      <c r="M1754" s="0" t="n">
        <v>644.99</v>
      </c>
      <c r="N1754" s="0" t="n">
        <v>49.97</v>
      </c>
      <c r="O1754" s="0" t="n">
        <v>25.62</v>
      </c>
      <c r="P1754" s="0" t="n">
        <v>3.31</v>
      </c>
      <c r="Q1754" s="0" t="n">
        <v>3.28</v>
      </c>
      <c r="T1754" s="0" t="n">
        <v>44.5</v>
      </c>
      <c r="U1754" s="0" t="n">
        <v>1195</v>
      </c>
      <c r="V1754" s="0" t="n">
        <v>1</v>
      </c>
      <c r="W1754" s="60" t="n">
        <v>46205</v>
      </c>
      <c r="X1754" s="55" t="n">
        <f aca="false">IF(I1754="Male",0,1)</f>
        <v>1</v>
      </c>
      <c r="Y1754" s="55" t="n">
        <f aca="false">IF(OR(I1754="DNB",I1754="Dry DNB"),1,0)</f>
        <v>0</v>
      </c>
      <c r="Z1754" s="55" t="n">
        <f aca="false">IF(ISNUMBER(W1754),A1754-W1754,"")</f>
        <v>105</v>
      </c>
      <c r="AA1754" s="55" t="n">
        <f aca="false">MATCH(A1754,DATAS,0)</f>
        <v>2</v>
      </c>
      <c r="AB1754" s="55" t="n">
        <f aca="false">IF(AND(E1754&gt;0,OR(AND(B1754&gt;=1,B1754&lt;=6),B1754=10)),1,0)</f>
        <v>1</v>
      </c>
      <c r="AC1754" s="55" t="n">
        <f aca="false">IF(AND(E1754&gt;0,B1754=10),1,0)</f>
        <v>0</v>
      </c>
      <c r="AD1754" s="55" t="n">
        <f aca="false">IF(AND(C1753=C1754,AA1753=AA1754-1),AB1753,"")</f>
        <v>1</v>
      </c>
      <c r="AE1754" s="55" t="n">
        <f aca="false">IF(AND(C1753=C1754,AA1753=AA1754-1),AC1753,"")</f>
        <v>0</v>
      </c>
      <c r="AF1754" s="55" t="n">
        <f aca="false">IF(AA1754=1,"",IF(AND(AB1754=1,AD1754&lt;&gt;1),1,0))</f>
        <v>0</v>
      </c>
      <c r="AG1754" s="55" t="n">
        <f aca="false">IF(AA1754=1,"",IF(AND(AC1754=1,AE1754&lt;&gt;1),1,0))</f>
        <v>0</v>
      </c>
      <c r="AH1754" s="60" t="str">
        <f aca="false">IF(AND(E1754&gt;0,AA1754&lt;2,NOT(AND(C1755=C1754,AA1755=AA1754+1))),INDEX(DATAS,AA1754+1),"")</f>
        <v/>
      </c>
      <c r="AI1754" s="60" t="str">
        <f aca="false">IF(AND(AC1754=1,AA1754&lt;2),IF(AND(C1755=C1754,AA1755=AA1754+1),IF(AC1755=1,"",INDEX(DATAS,AA1754+1)),INDEX(DATAS,AA1754+1)),"")</f>
        <v/>
      </c>
    </row>
    <row r="1755" customFormat="false" ht="15" hidden="false" customHeight="false" outlineLevel="0" collapsed="false">
      <c r="A1755" s="60" t="n">
        <v>46309</v>
      </c>
      <c r="B1755" s="0" t="n">
        <v>7</v>
      </c>
      <c r="C1755" s="0" t="n">
        <v>4842</v>
      </c>
      <c r="D1755" s="0" t="n">
        <v>428</v>
      </c>
      <c r="E1755" s="0" t="n">
        <v>1</v>
      </c>
      <c r="F1755" s="55" t="s">
        <v>706</v>
      </c>
      <c r="I1755" s="55" t="s">
        <v>162</v>
      </c>
      <c r="J1755" s="0" t="n">
        <v>432</v>
      </c>
      <c r="K1755" s="0" t="n">
        <v>58</v>
      </c>
      <c r="L1755" s="0" t="n">
        <v>60</v>
      </c>
      <c r="M1755" s="0" t="n">
        <v>573.68</v>
      </c>
      <c r="N1755" s="0" t="n">
        <v>66.4</v>
      </c>
      <c r="O1755" s="0" t="n">
        <v>35.69</v>
      </c>
      <c r="P1755" s="0" t="n">
        <v>8.4</v>
      </c>
      <c r="Q1755" s="0" t="n">
        <v>5.68</v>
      </c>
      <c r="R1755" s="0" t="n">
        <v>4298</v>
      </c>
      <c r="S1755" s="0" t="n">
        <v>9366</v>
      </c>
      <c r="T1755" s="0" t="n">
        <v>55.1</v>
      </c>
      <c r="U1755" s="0" t="n">
        <v>1194</v>
      </c>
      <c r="V1755" s="0" t="n">
        <v>10</v>
      </c>
      <c r="W1755" s="60" t="n">
        <v>46250</v>
      </c>
      <c r="X1755" s="55" t="n">
        <f aca="false">IF(I1755="Male",0,1)</f>
        <v>1</v>
      </c>
      <c r="Y1755" s="55" t="n">
        <f aca="false">IF(OR(I1755="DNB",I1755="Dry DNB"),1,0)</f>
        <v>0</v>
      </c>
      <c r="Z1755" s="55" t="n">
        <f aca="false">IF(ISNUMBER(W1755),A1755-W1755,"")</f>
        <v>59</v>
      </c>
      <c r="AA1755" s="55" t="n">
        <f aca="false">MATCH(A1755,DATAS,0)</f>
        <v>1</v>
      </c>
      <c r="AB1755" s="55" t="n">
        <f aca="false">IF(AND(E1755&gt;0,OR(AND(B1755&gt;=1,B1755&lt;=6),B1755=10)),1,0)</f>
        <v>0</v>
      </c>
      <c r="AC1755" s="55" t="n">
        <f aca="false">IF(AND(E1755&gt;0,B1755=10),1,0)</f>
        <v>0</v>
      </c>
      <c r="AD1755" s="0" t="str">
        <f aca="false">IF(AND(C1754=C1755,AA1754=AA1755-1),AB1754,"")</f>
        <v/>
      </c>
      <c r="AE1755" s="0" t="str">
        <f aca="false">IF(AND(C1754=C1755,AA1754=AA1755-1),AC1754,"")</f>
        <v/>
      </c>
      <c r="AF1755" s="0" t="str">
        <f aca="false">IF(AA1755=1,"",IF(AND(AB1755=1,AD1755&lt;&gt;1),1,0))</f>
        <v/>
      </c>
      <c r="AG1755" s="0" t="str">
        <f aca="false">IF(AA1755=1,"",IF(AND(AC1755=1,AE1755&lt;&gt;1),1,0))</f>
        <v/>
      </c>
      <c r="AH1755" s="60" t="str">
        <f aca="false">IF(AND(E1755&gt;0,AA1755&lt;2,NOT(AND(C1756=C1755,AA1756=AA1755+1))),INDEX(DATAS,AA1755+1),"")</f>
        <v/>
      </c>
      <c r="AI1755" s="60" t="str">
        <f aca="false">IF(AND(AC1755=1,AA1755&lt;2),IF(AND(C1756=C1755,AA1756=AA1755+1),IF(AC1756=1,"",INDEX(DATAS,AA1755+1)),INDEX(DATAS,AA1755+1)),"")</f>
        <v/>
      </c>
    </row>
    <row r="1756" customFormat="false" ht="15" hidden="false" customHeight="false" outlineLevel="0" collapsed="false">
      <c r="A1756" s="60" t="n">
        <v>46310</v>
      </c>
      <c r="B1756" s="0" t="n">
        <v>7</v>
      </c>
      <c r="C1756" s="0" t="n">
        <v>4842</v>
      </c>
      <c r="D1756" s="0" t="n">
        <v>428</v>
      </c>
      <c r="E1756" s="0" t="n">
        <v>1</v>
      </c>
      <c r="F1756" s="55" t="s">
        <v>706</v>
      </c>
      <c r="I1756" s="55" t="s">
        <v>162</v>
      </c>
      <c r="J1756" s="0" t="n">
        <v>432</v>
      </c>
      <c r="K1756" s="0" t="n">
        <v>58</v>
      </c>
      <c r="L1756" s="0" t="n">
        <v>61</v>
      </c>
      <c r="M1756" s="0" t="n">
        <v>573.68</v>
      </c>
      <c r="N1756" s="0" t="n">
        <v>66.4</v>
      </c>
      <c r="O1756" s="0" t="n">
        <v>35.69</v>
      </c>
      <c r="P1756" s="0" t="n">
        <v>8.4</v>
      </c>
      <c r="Q1756" s="0" t="n">
        <v>5.68</v>
      </c>
      <c r="T1756" s="0" t="n">
        <v>55.1</v>
      </c>
      <c r="U1756" s="0" t="n">
        <v>1195</v>
      </c>
      <c r="V1756" s="0" t="n">
        <v>10</v>
      </c>
      <c r="W1756" s="60" t="n">
        <v>46250</v>
      </c>
      <c r="X1756" s="55" t="n">
        <f aca="false">IF(I1756="Male",0,1)</f>
        <v>1</v>
      </c>
      <c r="Y1756" s="55" t="n">
        <f aca="false">IF(OR(I1756="DNB",I1756="Dry DNB"),1,0)</f>
        <v>0</v>
      </c>
      <c r="Z1756" s="55" t="n">
        <f aca="false">IF(ISNUMBER(W1756),A1756-W1756,"")</f>
        <v>60</v>
      </c>
      <c r="AA1756" s="55" t="n">
        <f aca="false">MATCH(A1756,DATAS,0)</f>
        <v>2</v>
      </c>
      <c r="AB1756" s="55" t="n">
        <f aca="false">IF(AND(E1756&gt;0,OR(AND(B1756&gt;=1,B1756&lt;=6),B1756=10)),1,0)</f>
        <v>0</v>
      </c>
      <c r="AC1756" s="55" t="n">
        <f aca="false">IF(AND(E1756&gt;0,B1756=10),1,0)</f>
        <v>0</v>
      </c>
      <c r="AD1756" s="55" t="n">
        <f aca="false">IF(AND(C1755=C1756,AA1755=AA1756-1),AB1755,"")</f>
        <v>0</v>
      </c>
      <c r="AE1756" s="55" t="n">
        <f aca="false">IF(AND(C1755=C1756,AA1755=AA1756-1),AC1755,"")</f>
        <v>0</v>
      </c>
      <c r="AF1756" s="55" t="n">
        <f aca="false">IF(AA1756=1,"",IF(AND(AB1756=1,AD1756&lt;&gt;1),1,0))</f>
        <v>0</v>
      </c>
      <c r="AG1756" s="55" t="n">
        <f aca="false">IF(AA1756=1,"",IF(AND(AC1756=1,AE1756&lt;&gt;1),1,0))</f>
        <v>0</v>
      </c>
      <c r="AH1756" s="60" t="str">
        <f aca="false">IF(AND(E1756&gt;0,AA1756&lt;2,NOT(AND(C1757=C1756,AA1757=AA1756+1))),INDEX(DATAS,AA1756+1),"")</f>
        <v/>
      </c>
      <c r="AI1756" s="60" t="str">
        <f aca="false">IF(AND(AC1756=1,AA1756&lt;2),IF(AND(C1757=C1756,AA1757=AA1756+1),IF(AC1757=1,"",INDEX(DATAS,AA1756+1)),INDEX(DATAS,AA1756+1)),"")</f>
        <v/>
      </c>
    </row>
    <row r="1757" customFormat="false" ht="15" hidden="false" customHeight="false" outlineLevel="0" collapsed="false">
      <c r="A1757" s="60" t="n">
        <v>46309</v>
      </c>
      <c r="B1757" s="0" t="n">
        <v>5</v>
      </c>
      <c r="C1757" s="0" t="n">
        <v>4845</v>
      </c>
      <c r="D1757" s="0" t="n">
        <v>120</v>
      </c>
      <c r="E1757" s="0" t="n">
        <v>2</v>
      </c>
      <c r="F1757" s="55" t="s">
        <v>707</v>
      </c>
      <c r="G1757" s="0" t="n">
        <v>42.4</v>
      </c>
      <c r="H1757" s="0" t="n">
        <v>40</v>
      </c>
      <c r="I1757" s="55" t="s">
        <v>157</v>
      </c>
      <c r="J1757" s="0" t="n">
        <v>64</v>
      </c>
      <c r="K1757" s="0" t="n">
        <v>64</v>
      </c>
      <c r="L1757" s="0" t="n">
        <v>56</v>
      </c>
      <c r="M1757" s="0" t="n">
        <v>1118.59</v>
      </c>
      <c r="N1757" s="0" t="n">
        <v>49.96</v>
      </c>
      <c r="O1757" s="0" t="n">
        <v>45.74</v>
      </c>
      <c r="P1757" s="0" t="n">
        <v>3.43</v>
      </c>
      <c r="Q1757" s="0" t="n">
        <v>3.79</v>
      </c>
      <c r="R1757" s="0" t="n">
        <v>3996</v>
      </c>
      <c r="S1757" s="0" t="n">
        <v>7903</v>
      </c>
      <c r="T1757" s="0" t="n">
        <v>43.35</v>
      </c>
      <c r="U1757" s="0" t="n">
        <v>1192</v>
      </c>
      <c r="V1757" s="0" t="n">
        <v>1</v>
      </c>
      <c r="W1757" s="60" t="n">
        <v>46254</v>
      </c>
      <c r="X1757" s="55" t="n">
        <f aca="false">IF(I1757="Male",0,1)</f>
        <v>1</v>
      </c>
      <c r="Y1757" s="55" t="n">
        <f aca="false">IF(OR(I1757="DNB",I1757="Dry DNB"),1,0)</f>
        <v>0</v>
      </c>
      <c r="Z1757" s="55" t="n">
        <f aca="false">IF(ISNUMBER(W1757),A1757-W1757,"")</f>
        <v>55</v>
      </c>
      <c r="AA1757" s="55" t="n">
        <f aca="false">MATCH(A1757,DATAS,0)</f>
        <v>1</v>
      </c>
      <c r="AB1757" s="55" t="n">
        <f aca="false">IF(AND(E1757&gt;0,OR(AND(B1757&gt;=1,B1757&lt;=6),B1757=10)),1,0)</f>
        <v>1</v>
      </c>
      <c r="AC1757" s="55" t="n">
        <f aca="false">IF(AND(E1757&gt;0,B1757=10),1,0)</f>
        <v>0</v>
      </c>
      <c r="AD1757" s="0" t="str">
        <f aca="false">IF(AND(C1756=C1757,AA1756=AA1757-1),AB1756,"")</f>
        <v/>
      </c>
      <c r="AE1757" s="0" t="str">
        <f aca="false">IF(AND(C1756=C1757,AA1756=AA1757-1),AC1756,"")</f>
        <v/>
      </c>
      <c r="AF1757" s="0" t="str">
        <f aca="false">IF(AA1757=1,"",IF(AND(AB1757=1,AD1757&lt;&gt;1),1,0))</f>
        <v/>
      </c>
      <c r="AG1757" s="0" t="str">
        <f aca="false">IF(AA1757=1,"",IF(AND(AC1757=1,AE1757&lt;&gt;1),1,0))</f>
        <v/>
      </c>
      <c r="AH1757" s="60" t="str">
        <f aca="false">IF(AND(E1757&gt;0,AA1757&lt;2,NOT(AND(C1758=C1757,AA1758=AA1757+1))),INDEX(DATAS,AA1757+1),"")</f>
        <v/>
      </c>
      <c r="AI1757" s="60" t="str">
        <f aca="false">IF(AND(AC1757=1,AA1757&lt;2),IF(AND(C1758=C1757,AA1758=AA1757+1),IF(AC1758=1,"",INDEX(DATAS,AA1757+1)),INDEX(DATAS,AA1757+1)),"")</f>
        <v/>
      </c>
    </row>
    <row r="1758" customFormat="false" ht="15" hidden="false" customHeight="false" outlineLevel="0" collapsed="false">
      <c r="A1758" s="60" t="n">
        <v>46310</v>
      </c>
      <c r="B1758" s="0" t="n">
        <v>5</v>
      </c>
      <c r="C1758" s="0" t="n">
        <v>4845</v>
      </c>
      <c r="D1758" s="0" t="n">
        <v>121</v>
      </c>
      <c r="E1758" s="0" t="n">
        <v>2</v>
      </c>
      <c r="F1758" s="55" t="s">
        <v>707</v>
      </c>
      <c r="G1758" s="0" t="n">
        <v>42.3</v>
      </c>
      <c r="H1758" s="0" t="n">
        <v>41</v>
      </c>
      <c r="I1758" s="55" t="s">
        <v>157</v>
      </c>
      <c r="J1758" s="0" t="n">
        <v>64</v>
      </c>
      <c r="K1758" s="0" t="n">
        <v>64</v>
      </c>
      <c r="L1758" s="0" t="n">
        <v>57</v>
      </c>
      <c r="M1758" s="0" t="n">
        <v>1118.59</v>
      </c>
      <c r="N1758" s="0" t="n">
        <v>49.96</v>
      </c>
      <c r="O1758" s="0" t="n">
        <v>45.74</v>
      </c>
      <c r="P1758" s="0" t="n">
        <v>3.43</v>
      </c>
      <c r="Q1758" s="0" t="n">
        <v>3.79</v>
      </c>
      <c r="T1758" s="0" t="n">
        <v>43.35</v>
      </c>
      <c r="U1758" s="0" t="n">
        <v>1193</v>
      </c>
      <c r="V1758" s="0" t="n">
        <v>1</v>
      </c>
      <c r="W1758" s="60" t="n">
        <v>46254</v>
      </c>
      <c r="X1758" s="55" t="n">
        <f aca="false">IF(I1758="Male",0,1)</f>
        <v>1</v>
      </c>
      <c r="Y1758" s="55" t="n">
        <f aca="false">IF(OR(I1758="DNB",I1758="Dry DNB"),1,0)</f>
        <v>0</v>
      </c>
      <c r="Z1758" s="55" t="n">
        <f aca="false">IF(ISNUMBER(W1758),A1758-W1758,"")</f>
        <v>56</v>
      </c>
      <c r="AA1758" s="55" t="n">
        <f aca="false">MATCH(A1758,DATAS,0)</f>
        <v>2</v>
      </c>
      <c r="AB1758" s="55" t="n">
        <f aca="false">IF(AND(E1758&gt;0,OR(AND(B1758&gt;=1,B1758&lt;=6),B1758=10)),1,0)</f>
        <v>1</v>
      </c>
      <c r="AC1758" s="55" t="n">
        <f aca="false">IF(AND(E1758&gt;0,B1758=10),1,0)</f>
        <v>0</v>
      </c>
      <c r="AD1758" s="55" t="n">
        <f aca="false">IF(AND(C1757=C1758,AA1757=AA1758-1),AB1757,"")</f>
        <v>1</v>
      </c>
      <c r="AE1758" s="55" t="n">
        <f aca="false">IF(AND(C1757=C1758,AA1757=AA1758-1),AC1757,"")</f>
        <v>0</v>
      </c>
      <c r="AF1758" s="55" t="n">
        <f aca="false">IF(AA1758=1,"",IF(AND(AB1758=1,AD1758&lt;&gt;1),1,0))</f>
        <v>0</v>
      </c>
      <c r="AG1758" s="55" t="n">
        <f aca="false">IF(AA1758=1,"",IF(AND(AC1758=1,AE1758&lt;&gt;1),1,0))</f>
        <v>0</v>
      </c>
      <c r="AH1758" s="60" t="str">
        <f aca="false">IF(AND(E1758&gt;0,AA1758&lt;2,NOT(AND(C1759=C1758,AA1759=AA1758+1))),INDEX(DATAS,AA1758+1),"")</f>
        <v/>
      </c>
      <c r="AI1758" s="60" t="str">
        <f aca="false">IF(AND(AC1758=1,AA1758&lt;2),IF(AND(C1759=C1758,AA1759=AA1758+1),IF(AC1759=1,"",INDEX(DATAS,AA1758+1)),INDEX(DATAS,AA1758+1)),"")</f>
        <v/>
      </c>
    </row>
    <row r="1759" customFormat="false" ht="15" hidden="false" customHeight="false" outlineLevel="0" collapsed="false">
      <c r="A1759" s="60" t="n">
        <v>46309</v>
      </c>
      <c r="B1759" s="0" t="n">
        <v>6</v>
      </c>
      <c r="C1759" s="0" t="n">
        <v>4846</v>
      </c>
      <c r="D1759" s="0" t="n">
        <v>217</v>
      </c>
      <c r="E1759" s="0" t="n">
        <v>2</v>
      </c>
      <c r="F1759" s="55" t="s">
        <v>707</v>
      </c>
      <c r="G1759" s="0" t="n">
        <v>23.4</v>
      </c>
      <c r="H1759" s="0" t="n">
        <v>22</v>
      </c>
      <c r="I1759" s="55" t="s">
        <v>157</v>
      </c>
      <c r="J1759" s="0" t="n">
        <v>179</v>
      </c>
      <c r="K1759" s="0" t="n">
        <v>63</v>
      </c>
      <c r="L1759" s="0" t="n">
        <v>38</v>
      </c>
      <c r="M1759" s="0" t="n">
        <v>714.07</v>
      </c>
      <c r="N1759" s="0" t="n">
        <v>63.92</v>
      </c>
      <c r="O1759" s="0" t="n">
        <v>48.92</v>
      </c>
      <c r="P1759" s="0" t="n">
        <v>6.56</v>
      </c>
      <c r="Q1759" s="0" t="n">
        <v>4.28</v>
      </c>
      <c r="R1759" s="0" t="n">
        <v>4112</v>
      </c>
      <c r="S1759" s="0" t="n">
        <v>7416</v>
      </c>
      <c r="T1759" s="0" t="n">
        <v>46.5</v>
      </c>
      <c r="U1759" s="0" t="n">
        <v>1192</v>
      </c>
      <c r="V1759" s="0" t="n">
        <v>4</v>
      </c>
      <c r="W1759" s="60" t="n">
        <v>46272</v>
      </c>
      <c r="X1759" s="55" t="n">
        <f aca="false">IF(I1759="Male",0,1)</f>
        <v>1</v>
      </c>
      <c r="Y1759" s="55" t="n">
        <f aca="false">IF(OR(I1759="DNB",I1759="Dry DNB"),1,0)</f>
        <v>0</v>
      </c>
      <c r="Z1759" s="55" t="n">
        <f aca="false">IF(ISNUMBER(W1759),A1759-W1759,"")</f>
        <v>37</v>
      </c>
      <c r="AA1759" s="55" t="n">
        <f aca="false">MATCH(A1759,DATAS,0)</f>
        <v>1</v>
      </c>
      <c r="AB1759" s="55" t="n">
        <f aca="false">IF(AND(E1759&gt;0,OR(AND(B1759&gt;=1,B1759&lt;=6),B1759=10)),1,0)</f>
        <v>1</v>
      </c>
      <c r="AC1759" s="55" t="n">
        <f aca="false">IF(AND(E1759&gt;0,B1759=10),1,0)</f>
        <v>0</v>
      </c>
      <c r="AD1759" s="0" t="str">
        <f aca="false">IF(AND(C1758=C1759,AA1758=AA1759-1),AB1758,"")</f>
        <v/>
      </c>
      <c r="AE1759" s="0" t="str">
        <f aca="false">IF(AND(C1758=C1759,AA1758=AA1759-1),AC1758,"")</f>
        <v/>
      </c>
      <c r="AF1759" s="0" t="str">
        <f aca="false">IF(AA1759=1,"",IF(AND(AB1759=1,AD1759&lt;&gt;1),1,0))</f>
        <v/>
      </c>
      <c r="AG1759" s="0" t="str">
        <f aca="false">IF(AA1759=1,"",IF(AND(AC1759=1,AE1759&lt;&gt;1),1,0))</f>
        <v/>
      </c>
      <c r="AH1759" s="60" t="str">
        <f aca="false">IF(AND(E1759&gt;0,AA1759&lt;2,NOT(AND(C1760=C1759,AA1760=AA1759+1))),INDEX(DATAS,AA1759+1),"")</f>
        <v/>
      </c>
      <c r="AI1759" s="60" t="str">
        <f aca="false">IF(AND(AC1759=1,AA1759&lt;2),IF(AND(C1760=C1759,AA1760=AA1759+1),IF(AC1760=1,"",INDEX(DATAS,AA1759+1)),INDEX(DATAS,AA1759+1)),"")</f>
        <v/>
      </c>
    </row>
    <row r="1760" customFormat="false" ht="15" hidden="false" customHeight="false" outlineLevel="0" collapsed="false">
      <c r="A1760" s="60" t="n">
        <v>46310</v>
      </c>
      <c r="B1760" s="0" t="n">
        <v>6</v>
      </c>
      <c r="C1760" s="0" t="n">
        <v>4846</v>
      </c>
      <c r="D1760" s="0" t="n">
        <v>218</v>
      </c>
      <c r="E1760" s="0" t="n">
        <v>2</v>
      </c>
      <c r="F1760" s="55" t="s">
        <v>707</v>
      </c>
      <c r="G1760" s="0" t="n">
        <v>22</v>
      </c>
      <c r="H1760" s="0" t="n">
        <v>22</v>
      </c>
      <c r="I1760" s="55" t="s">
        <v>157</v>
      </c>
      <c r="J1760" s="0" t="n">
        <v>179</v>
      </c>
      <c r="K1760" s="0" t="n">
        <v>63</v>
      </c>
      <c r="L1760" s="0" t="n">
        <v>39</v>
      </c>
      <c r="M1760" s="0" t="n">
        <v>714.07</v>
      </c>
      <c r="N1760" s="0" t="n">
        <v>63.92</v>
      </c>
      <c r="O1760" s="0" t="n">
        <v>48.92</v>
      </c>
      <c r="P1760" s="0" t="n">
        <v>6.56</v>
      </c>
      <c r="Q1760" s="0" t="n">
        <v>4.28</v>
      </c>
      <c r="T1760" s="0" t="n">
        <v>46.5</v>
      </c>
      <c r="U1760" s="0" t="n">
        <v>1193</v>
      </c>
      <c r="V1760" s="0" t="n">
        <v>4</v>
      </c>
      <c r="W1760" s="60" t="n">
        <v>46272</v>
      </c>
      <c r="X1760" s="55" t="n">
        <f aca="false">IF(I1760="Male",0,1)</f>
        <v>1</v>
      </c>
      <c r="Y1760" s="55" t="n">
        <f aca="false">IF(OR(I1760="DNB",I1760="Dry DNB"),1,0)</f>
        <v>0</v>
      </c>
      <c r="Z1760" s="55" t="n">
        <f aca="false">IF(ISNUMBER(W1760),A1760-W1760,"")</f>
        <v>38</v>
      </c>
      <c r="AA1760" s="55" t="n">
        <f aca="false">MATCH(A1760,DATAS,0)</f>
        <v>2</v>
      </c>
      <c r="AB1760" s="55" t="n">
        <f aca="false">IF(AND(E1760&gt;0,OR(AND(B1760&gt;=1,B1760&lt;=6),B1760=10)),1,0)</f>
        <v>1</v>
      </c>
      <c r="AC1760" s="55" t="n">
        <f aca="false">IF(AND(E1760&gt;0,B1760=10),1,0)</f>
        <v>0</v>
      </c>
      <c r="AD1760" s="55" t="n">
        <f aca="false">IF(AND(C1759=C1760,AA1759=AA1760-1),AB1759,"")</f>
        <v>1</v>
      </c>
      <c r="AE1760" s="55" t="n">
        <f aca="false">IF(AND(C1759=C1760,AA1759=AA1760-1),AC1759,"")</f>
        <v>0</v>
      </c>
      <c r="AF1760" s="55" t="n">
        <f aca="false">IF(AA1760=1,"",IF(AND(AB1760=1,AD1760&lt;&gt;1),1,0))</f>
        <v>0</v>
      </c>
      <c r="AG1760" s="55" t="n">
        <f aca="false">IF(AA1760=1,"",IF(AND(AC1760=1,AE1760&lt;&gt;1),1,0))</f>
        <v>0</v>
      </c>
      <c r="AH1760" s="60" t="str">
        <f aca="false">IF(AND(E1760&gt;0,AA1760&lt;2,NOT(AND(C1761=C1760,AA1761=AA1760+1))),INDEX(DATAS,AA1760+1),"")</f>
        <v/>
      </c>
      <c r="AI1760" s="60" t="str">
        <f aca="false">IF(AND(AC1760=1,AA1760&lt;2),IF(AND(C1761=C1760,AA1761=AA1760+1),IF(AC1761=1,"",INDEX(DATAS,AA1760+1)),INDEX(DATAS,AA1760+1)),"")</f>
        <v/>
      </c>
    </row>
    <row r="1761" customFormat="false" ht="15" hidden="false" customHeight="false" outlineLevel="0" collapsed="false">
      <c r="A1761" s="60" t="n">
        <v>46309</v>
      </c>
      <c r="B1761" s="0" t="n">
        <v>5</v>
      </c>
      <c r="C1761" s="0" t="n">
        <v>4847</v>
      </c>
      <c r="D1761" s="0" t="n">
        <v>169</v>
      </c>
      <c r="E1761" s="0" t="n">
        <v>2</v>
      </c>
      <c r="F1761" s="55" t="s">
        <v>707</v>
      </c>
      <c r="G1761" s="0" t="n">
        <v>46.1</v>
      </c>
      <c r="H1761" s="0" t="n">
        <v>39</v>
      </c>
      <c r="I1761" s="55" t="s">
        <v>157</v>
      </c>
      <c r="J1761" s="0" t="n">
        <v>64</v>
      </c>
      <c r="K1761" s="0" t="n">
        <v>64</v>
      </c>
      <c r="L1761" s="0" t="n">
        <v>105</v>
      </c>
      <c r="M1761" s="0" t="n">
        <v>729.34</v>
      </c>
      <c r="N1761" s="0" t="n">
        <v>73.67</v>
      </c>
      <c r="O1761" s="0" t="n">
        <v>37.54</v>
      </c>
      <c r="P1761" s="0" t="n">
        <v>4.26</v>
      </c>
      <c r="Q1761" s="0" t="n">
        <v>3.56</v>
      </c>
      <c r="R1761" s="0" t="n">
        <v>5005</v>
      </c>
      <c r="S1761" s="0" t="n">
        <v>9567</v>
      </c>
      <c r="T1761" s="0" t="n">
        <v>54.8</v>
      </c>
      <c r="U1761" s="0" t="n">
        <v>1192</v>
      </c>
      <c r="V1761" s="0" t="n">
        <v>1</v>
      </c>
      <c r="W1761" s="60" t="n">
        <v>46205</v>
      </c>
      <c r="X1761" s="55" t="n">
        <f aca="false">IF(I1761="Male",0,1)</f>
        <v>1</v>
      </c>
      <c r="Y1761" s="55" t="n">
        <f aca="false">IF(OR(I1761="DNB",I1761="Dry DNB"),1,0)</f>
        <v>0</v>
      </c>
      <c r="Z1761" s="55" t="n">
        <f aca="false">IF(ISNUMBER(W1761),A1761-W1761,"")</f>
        <v>104</v>
      </c>
      <c r="AA1761" s="55" t="n">
        <f aca="false">MATCH(A1761,DATAS,0)</f>
        <v>1</v>
      </c>
      <c r="AB1761" s="55" t="n">
        <f aca="false">IF(AND(E1761&gt;0,OR(AND(B1761&gt;=1,B1761&lt;=6),B1761=10)),1,0)</f>
        <v>1</v>
      </c>
      <c r="AC1761" s="55" t="n">
        <f aca="false">IF(AND(E1761&gt;0,B1761=10),1,0)</f>
        <v>0</v>
      </c>
      <c r="AD1761" s="0" t="str">
        <f aca="false">IF(AND(C1760=C1761,AA1760=AA1761-1),AB1760,"")</f>
        <v/>
      </c>
      <c r="AE1761" s="0" t="str">
        <f aca="false">IF(AND(C1760=C1761,AA1760=AA1761-1),AC1760,"")</f>
        <v/>
      </c>
      <c r="AF1761" s="0" t="str">
        <f aca="false">IF(AA1761=1,"",IF(AND(AB1761=1,AD1761&lt;&gt;1),1,0))</f>
        <v/>
      </c>
      <c r="AG1761" s="0" t="str">
        <f aca="false">IF(AA1761=1,"",IF(AND(AC1761=1,AE1761&lt;&gt;1),1,0))</f>
        <v/>
      </c>
      <c r="AH1761" s="60" t="str">
        <f aca="false">IF(AND(E1761&gt;0,AA1761&lt;2,NOT(AND(C1762=C1761,AA1762=AA1761+1))),INDEX(DATAS,AA1761+1),"")</f>
        <v/>
      </c>
      <c r="AI1761" s="60" t="str">
        <f aca="false">IF(AND(AC1761=1,AA1761&lt;2),IF(AND(C1762=C1761,AA1762=AA1761+1),IF(AC1762=1,"",INDEX(DATAS,AA1761+1)),INDEX(DATAS,AA1761+1)),"")</f>
        <v/>
      </c>
    </row>
    <row r="1762" customFormat="false" ht="15" hidden="false" customHeight="false" outlineLevel="0" collapsed="false">
      <c r="A1762" s="60" t="n">
        <v>46310</v>
      </c>
      <c r="B1762" s="0" t="n">
        <v>5</v>
      </c>
      <c r="C1762" s="0" t="n">
        <v>4847</v>
      </c>
      <c r="D1762" s="0" t="n">
        <v>170</v>
      </c>
      <c r="E1762" s="0" t="n">
        <v>2</v>
      </c>
      <c r="F1762" s="55" t="s">
        <v>707</v>
      </c>
      <c r="G1762" s="0" t="n">
        <v>45.9</v>
      </c>
      <c r="H1762" s="0" t="n">
        <v>40</v>
      </c>
      <c r="I1762" s="55" t="s">
        <v>157</v>
      </c>
      <c r="J1762" s="0" t="n">
        <v>64</v>
      </c>
      <c r="K1762" s="0" t="n">
        <v>64</v>
      </c>
      <c r="L1762" s="0" t="n">
        <v>106</v>
      </c>
      <c r="M1762" s="0" t="n">
        <v>729.34</v>
      </c>
      <c r="N1762" s="0" t="n">
        <v>73.67</v>
      </c>
      <c r="O1762" s="0" t="n">
        <v>37.54</v>
      </c>
      <c r="P1762" s="0" t="n">
        <v>4.26</v>
      </c>
      <c r="Q1762" s="0" t="n">
        <v>3.56</v>
      </c>
      <c r="T1762" s="0" t="n">
        <v>54.8</v>
      </c>
      <c r="U1762" s="0" t="n">
        <v>1193</v>
      </c>
      <c r="V1762" s="0" t="n">
        <v>1</v>
      </c>
      <c r="W1762" s="60" t="n">
        <v>46205</v>
      </c>
      <c r="X1762" s="55" t="n">
        <f aca="false">IF(I1762="Male",0,1)</f>
        <v>1</v>
      </c>
      <c r="Y1762" s="55" t="n">
        <f aca="false">IF(OR(I1762="DNB",I1762="Dry DNB"),1,0)</f>
        <v>0</v>
      </c>
      <c r="Z1762" s="55" t="n">
        <f aca="false">IF(ISNUMBER(W1762),A1762-W1762,"")</f>
        <v>105</v>
      </c>
      <c r="AA1762" s="55" t="n">
        <f aca="false">MATCH(A1762,DATAS,0)</f>
        <v>2</v>
      </c>
      <c r="AB1762" s="55" t="n">
        <f aca="false">IF(AND(E1762&gt;0,OR(AND(B1762&gt;=1,B1762&lt;=6),B1762=10)),1,0)</f>
        <v>1</v>
      </c>
      <c r="AC1762" s="55" t="n">
        <f aca="false">IF(AND(E1762&gt;0,B1762=10),1,0)</f>
        <v>0</v>
      </c>
      <c r="AD1762" s="55" t="n">
        <f aca="false">IF(AND(C1761=C1762,AA1761=AA1762-1),AB1761,"")</f>
        <v>1</v>
      </c>
      <c r="AE1762" s="55" t="n">
        <f aca="false">IF(AND(C1761=C1762,AA1761=AA1762-1),AC1761,"")</f>
        <v>0</v>
      </c>
      <c r="AF1762" s="55" t="n">
        <f aca="false">IF(AA1762=1,"",IF(AND(AB1762=1,AD1762&lt;&gt;1),1,0))</f>
        <v>0</v>
      </c>
      <c r="AG1762" s="55" t="n">
        <f aca="false">IF(AA1762=1,"",IF(AND(AC1762=1,AE1762&lt;&gt;1),1,0))</f>
        <v>0</v>
      </c>
      <c r="AH1762" s="60" t="str">
        <f aca="false">IF(AND(E1762&gt;0,AA1762&lt;2,NOT(AND(C1763=C1762,AA1763=AA1762+1))),INDEX(DATAS,AA1762+1),"")</f>
        <v/>
      </c>
      <c r="AI1762" s="60" t="str">
        <f aca="false">IF(AND(AC1762=1,AA1762&lt;2),IF(AND(C1763=C1762,AA1763=AA1762+1),IF(AC1763=1,"",INDEX(DATAS,AA1762+1)),INDEX(DATAS,AA1762+1)),"")</f>
        <v/>
      </c>
    </row>
    <row r="1763" customFormat="false" ht="15" hidden="false" customHeight="false" outlineLevel="0" collapsed="false">
      <c r="A1763" s="60" t="n">
        <v>46309</v>
      </c>
      <c r="B1763" s="0" t="n">
        <v>2</v>
      </c>
      <c r="C1763" s="0" t="n">
        <v>4848</v>
      </c>
      <c r="D1763" s="0" t="n">
        <v>176</v>
      </c>
      <c r="E1763" s="0" t="n">
        <v>2</v>
      </c>
      <c r="F1763" s="55" t="s">
        <v>707</v>
      </c>
      <c r="G1763" s="0" t="n">
        <v>42.5</v>
      </c>
      <c r="H1763" s="0" t="n">
        <v>50</v>
      </c>
      <c r="I1763" s="55" t="s">
        <v>177</v>
      </c>
      <c r="J1763" s="0" t="n">
        <v>176</v>
      </c>
      <c r="K1763" s="0" t="n">
        <v>64</v>
      </c>
      <c r="M1763" s="0" t="n">
        <v>755.53</v>
      </c>
      <c r="N1763" s="0" t="n">
        <v>56.19</v>
      </c>
      <c r="O1763" s="0" t="n">
        <v>42.5</v>
      </c>
      <c r="P1763" s="0" t="n">
        <v>4.01</v>
      </c>
      <c r="Q1763" s="0" t="n">
        <v>3.57</v>
      </c>
      <c r="R1763" s="0" t="n">
        <v>4953</v>
      </c>
      <c r="S1763" s="0" t="n">
        <v>10707</v>
      </c>
      <c r="T1763" s="0" t="n">
        <v>59.9</v>
      </c>
      <c r="U1763" s="0" t="n">
        <v>1192</v>
      </c>
      <c r="V1763" s="0" t="n">
        <v>5</v>
      </c>
      <c r="W1763" s="60" t="n">
        <v>46305</v>
      </c>
      <c r="X1763" s="55" t="n">
        <f aca="false">IF(I1763="Male",0,1)</f>
        <v>1</v>
      </c>
      <c r="Y1763" s="55" t="n">
        <f aca="false">IF(OR(I1763="DNB",I1763="Dry DNB"),1,0)</f>
        <v>0</v>
      </c>
      <c r="Z1763" s="55" t="n">
        <f aca="false">IF(ISNUMBER(W1763),A1763-W1763,"")</f>
        <v>4</v>
      </c>
      <c r="AA1763" s="55" t="n">
        <f aca="false">MATCH(A1763,DATAS,0)</f>
        <v>1</v>
      </c>
      <c r="AB1763" s="55" t="n">
        <f aca="false">IF(AND(E1763&gt;0,OR(AND(B1763&gt;=1,B1763&lt;=6),B1763=10)),1,0)</f>
        <v>1</v>
      </c>
      <c r="AC1763" s="55" t="n">
        <f aca="false">IF(AND(E1763&gt;0,B1763=10),1,0)</f>
        <v>0</v>
      </c>
      <c r="AD1763" s="0" t="str">
        <f aca="false">IF(AND(C1762=C1763,AA1762=AA1763-1),AB1762,"")</f>
        <v/>
      </c>
      <c r="AE1763" s="0" t="str">
        <f aca="false">IF(AND(C1762=C1763,AA1762=AA1763-1),AC1762,"")</f>
        <v/>
      </c>
      <c r="AF1763" s="0" t="str">
        <f aca="false">IF(AA1763=1,"",IF(AND(AB1763=1,AD1763&lt;&gt;1),1,0))</f>
        <v/>
      </c>
      <c r="AG1763" s="0" t="str">
        <f aca="false">IF(AA1763=1,"",IF(AND(AC1763=1,AE1763&lt;&gt;1),1,0))</f>
        <v/>
      </c>
      <c r="AH1763" s="60" t="str">
        <f aca="false">IF(AND(E1763&gt;0,AA1763&lt;2,NOT(AND(C1764=C1763,AA1764=AA1763+1))),INDEX(DATAS,AA1763+1),"")</f>
        <v/>
      </c>
      <c r="AI1763" s="60" t="str">
        <f aca="false">IF(AND(AC1763=1,AA1763&lt;2),IF(AND(C1764=C1763,AA1764=AA1763+1),IF(AC1764=1,"",INDEX(DATAS,AA1763+1)),INDEX(DATAS,AA1763+1)),"")</f>
        <v/>
      </c>
    </row>
    <row r="1764" customFormat="false" ht="15" hidden="false" customHeight="false" outlineLevel="0" collapsed="false">
      <c r="A1764" s="60" t="n">
        <v>46310</v>
      </c>
      <c r="B1764" s="0" t="n">
        <v>2</v>
      </c>
      <c r="C1764" s="0" t="n">
        <v>4848</v>
      </c>
      <c r="D1764" s="0" t="n">
        <v>177</v>
      </c>
      <c r="E1764" s="0" t="n">
        <v>2</v>
      </c>
      <c r="F1764" s="55" t="s">
        <v>707</v>
      </c>
      <c r="G1764" s="0" t="n">
        <v>48.5</v>
      </c>
      <c r="H1764" s="0" t="n">
        <v>51</v>
      </c>
      <c r="I1764" s="55" t="s">
        <v>177</v>
      </c>
      <c r="J1764" s="0" t="n">
        <v>177</v>
      </c>
      <c r="K1764" s="0" t="n">
        <v>64</v>
      </c>
      <c r="M1764" s="0" t="n">
        <v>755.53</v>
      </c>
      <c r="N1764" s="0" t="n">
        <v>56.19</v>
      </c>
      <c r="O1764" s="0" t="n">
        <v>42.5</v>
      </c>
      <c r="P1764" s="0" t="n">
        <v>4.01</v>
      </c>
      <c r="Q1764" s="0" t="n">
        <v>3.57</v>
      </c>
      <c r="T1764" s="0" t="n">
        <v>59.9</v>
      </c>
      <c r="U1764" s="0" t="n">
        <v>1193</v>
      </c>
      <c r="V1764" s="0" t="n">
        <v>5</v>
      </c>
      <c r="W1764" s="60" t="n">
        <v>46305</v>
      </c>
      <c r="X1764" s="55" t="n">
        <f aca="false">IF(I1764="Male",0,1)</f>
        <v>1</v>
      </c>
      <c r="Y1764" s="55" t="n">
        <f aca="false">IF(OR(I1764="DNB",I1764="Dry DNB"),1,0)</f>
        <v>0</v>
      </c>
      <c r="Z1764" s="55" t="n">
        <f aca="false">IF(ISNUMBER(W1764),A1764-W1764,"")</f>
        <v>5</v>
      </c>
      <c r="AA1764" s="55" t="n">
        <f aca="false">MATCH(A1764,DATAS,0)</f>
        <v>2</v>
      </c>
      <c r="AB1764" s="55" t="n">
        <f aca="false">IF(AND(E1764&gt;0,OR(AND(B1764&gt;=1,B1764&lt;=6),B1764=10)),1,0)</f>
        <v>1</v>
      </c>
      <c r="AC1764" s="55" t="n">
        <f aca="false">IF(AND(E1764&gt;0,B1764=10),1,0)</f>
        <v>0</v>
      </c>
      <c r="AD1764" s="55" t="n">
        <f aca="false">IF(AND(C1763=C1764,AA1763=AA1764-1),AB1763,"")</f>
        <v>1</v>
      </c>
      <c r="AE1764" s="55" t="n">
        <f aca="false">IF(AND(C1763=C1764,AA1763=AA1764-1),AC1763,"")</f>
        <v>0</v>
      </c>
      <c r="AF1764" s="55" t="n">
        <f aca="false">IF(AA1764=1,"",IF(AND(AB1764=1,AD1764&lt;&gt;1),1,0))</f>
        <v>0</v>
      </c>
      <c r="AG1764" s="55" t="n">
        <f aca="false">IF(AA1764=1,"",IF(AND(AC1764=1,AE1764&lt;&gt;1),1,0))</f>
        <v>0</v>
      </c>
      <c r="AH1764" s="60" t="str">
        <f aca="false">IF(AND(E1764&gt;0,AA1764&lt;2,NOT(AND(C1765=C1764,AA1765=AA1764+1))),INDEX(DATAS,AA1764+1),"")</f>
        <v/>
      </c>
      <c r="AI1764" s="60" t="str">
        <f aca="false">IF(AND(AC1764=1,AA1764&lt;2),IF(AND(C1765=C1764,AA1765=AA1764+1),IF(AC1765=1,"",INDEX(DATAS,AA1764+1)),INDEX(DATAS,AA1764+1)),"")</f>
        <v/>
      </c>
    </row>
    <row r="1765" customFormat="false" ht="15" hidden="false" customHeight="false" outlineLevel="0" collapsed="false">
      <c r="A1765" s="60" t="n">
        <v>46309</v>
      </c>
      <c r="B1765" s="0" t="n">
        <v>6</v>
      </c>
      <c r="C1765" s="0" t="n">
        <v>4849</v>
      </c>
      <c r="D1765" s="0" t="n">
        <v>259</v>
      </c>
      <c r="E1765" s="0" t="n">
        <v>2</v>
      </c>
      <c r="F1765" s="55" t="s">
        <v>708</v>
      </c>
      <c r="G1765" s="0" t="n">
        <v>31.1</v>
      </c>
      <c r="H1765" s="0" t="n">
        <v>28</v>
      </c>
      <c r="I1765" s="55" t="s">
        <v>157</v>
      </c>
      <c r="J1765" s="0" t="n">
        <v>183</v>
      </c>
      <c r="K1765" s="0" t="n">
        <v>77</v>
      </c>
      <c r="L1765" s="0" t="n">
        <v>76</v>
      </c>
      <c r="M1765" s="0" t="n">
        <v>917.42</v>
      </c>
      <c r="N1765" s="0" t="n">
        <v>38.64</v>
      </c>
      <c r="O1765" s="0" t="n">
        <v>26.77</v>
      </c>
      <c r="P1765" s="0" t="n">
        <v>4.03</v>
      </c>
      <c r="Q1765" s="0" t="n">
        <v>3.62</v>
      </c>
      <c r="R1765" s="0" t="n">
        <v>3218</v>
      </c>
      <c r="S1765" s="0" t="n">
        <v>6454</v>
      </c>
      <c r="T1765" s="0" t="n">
        <v>35.05</v>
      </c>
      <c r="U1765" s="0" t="n">
        <v>1191</v>
      </c>
      <c r="V1765" s="0" t="n">
        <v>4</v>
      </c>
      <c r="W1765" s="60" t="n">
        <v>46234</v>
      </c>
      <c r="X1765" s="55" t="n">
        <f aca="false">IF(I1765="Male",0,1)</f>
        <v>1</v>
      </c>
      <c r="Y1765" s="55" t="n">
        <f aca="false">IF(OR(I1765="DNB",I1765="Dry DNB"),1,0)</f>
        <v>0</v>
      </c>
      <c r="Z1765" s="55" t="n">
        <f aca="false">IF(ISNUMBER(W1765),A1765-W1765,"")</f>
        <v>75</v>
      </c>
      <c r="AA1765" s="55" t="n">
        <f aca="false">MATCH(A1765,DATAS,0)</f>
        <v>1</v>
      </c>
      <c r="AB1765" s="55" t="n">
        <f aca="false">IF(AND(E1765&gt;0,OR(AND(B1765&gt;=1,B1765&lt;=6),B1765=10)),1,0)</f>
        <v>1</v>
      </c>
      <c r="AC1765" s="55" t="n">
        <f aca="false">IF(AND(E1765&gt;0,B1765=10),1,0)</f>
        <v>0</v>
      </c>
      <c r="AD1765" s="0" t="str">
        <f aca="false">IF(AND(C1764=C1765,AA1764=AA1765-1),AB1764,"")</f>
        <v/>
      </c>
      <c r="AE1765" s="0" t="str">
        <f aca="false">IF(AND(C1764=C1765,AA1764=AA1765-1),AC1764,"")</f>
        <v/>
      </c>
      <c r="AF1765" s="0" t="str">
        <f aca="false">IF(AA1765=1,"",IF(AND(AB1765=1,AD1765&lt;&gt;1),1,0))</f>
        <v/>
      </c>
      <c r="AG1765" s="0" t="str">
        <f aca="false">IF(AA1765=1,"",IF(AND(AC1765=1,AE1765&lt;&gt;1),1,0))</f>
        <v/>
      </c>
      <c r="AH1765" s="60" t="str">
        <f aca="false">IF(AND(E1765&gt;0,AA1765&lt;2,NOT(AND(C1766=C1765,AA1766=AA1765+1))),INDEX(DATAS,AA1765+1),"")</f>
        <v/>
      </c>
      <c r="AI1765" s="60" t="str">
        <f aca="false">IF(AND(AC1765=1,AA1765&lt;2),IF(AND(C1766=C1765,AA1766=AA1765+1),IF(AC1766=1,"",INDEX(DATAS,AA1765+1)),INDEX(DATAS,AA1765+1)),"")</f>
        <v/>
      </c>
    </row>
    <row r="1766" customFormat="false" ht="15" hidden="false" customHeight="false" outlineLevel="0" collapsed="false">
      <c r="A1766" s="60" t="n">
        <v>46310</v>
      </c>
      <c r="B1766" s="0" t="n">
        <v>6</v>
      </c>
      <c r="C1766" s="0" t="n">
        <v>4849</v>
      </c>
      <c r="D1766" s="0" t="n">
        <v>260</v>
      </c>
      <c r="E1766" s="0" t="n">
        <v>2</v>
      </c>
      <c r="F1766" s="55" t="s">
        <v>708</v>
      </c>
      <c r="G1766" s="0" t="n">
        <v>31.5</v>
      </c>
      <c r="H1766" s="0" t="n">
        <v>28</v>
      </c>
      <c r="I1766" s="55" t="s">
        <v>157</v>
      </c>
      <c r="J1766" s="0" t="n">
        <v>183</v>
      </c>
      <c r="K1766" s="0" t="n">
        <v>77</v>
      </c>
      <c r="L1766" s="0" t="n">
        <v>77</v>
      </c>
      <c r="M1766" s="0" t="n">
        <v>917.42</v>
      </c>
      <c r="N1766" s="0" t="n">
        <v>38.64</v>
      </c>
      <c r="O1766" s="0" t="n">
        <v>26.77</v>
      </c>
      <c r="P1766" s="0" t="n">
        <v>4.03</v>
      </c>
      <c r="Q1766" s="0" t="n">
        <v>3.62</v>
      </c>
      <c r="T1766" s="0" t="n">
        <v>35.05</v>
      </c>
      <c r="U1766" s="0" t="n">
        <v>1192</v>
      </c>
      <c r="V1766" s="0" t="n">
        <v>4</v>
      </c>
      <c r="W1766" s="60" t="n">
        <v>46234</v>
      </c>
      <c r="X1766" s="55" t="n">
        <f aca="false">IF(I1766="Male",0,1)</f>
        <v>1</v>
      </c>
      <c r="Y1766" s="55" t="n">
        <f aca="false">IF(OR(I1766="DNB",I1766="Dry DNB"),1,0)</f>
        <v>0</v>
      </c>
      <c r="Z1766" s="55" t="n">
        <f aca="false">IF(ISNUMBER(W1766),A1766-W1766,"")</f>
        <v>76</v>
      </c>
      <c r="AA1766" s="55" t="n">
        <f aca="false">MATCH(A1766,DATAS,0)</f>
        <v>2</v>
      </c>
      <c r="AB1766" s="55" t="n">
        <f aca="false">IF(AND(E1766&gt;0,OR(AND(B1766&gt;=1,B1766&lt;=6),B1766=10)),1,0)</f>
        <v>1</v>
      </c>
      <c r="AC1766" s="55" t="n">
        <f aca="false">IF(AND(E1766&gt;0,B1766=10),1,0)</f>
        <v>0</v>
      </c>
      <c r="AD1766" s="55" t="n">
        <f aca="false">IF(AND(C1765=C1766,AA1765=AA1766-1),AB1765,"")</f>
        <v>1</v>
      </c>
      <c r="AE1766" s="55" t="n">
        <f aca="false">IF(AND(C1765=C1766,AA1765=AA1766-1),AC1765,"")</f>
        <v>0</v>
      </c>
      <c r="AF1766" s="55" t="n">
        <f aca="false">IF(AA1766=1,"",IF(AND(AB1766=1,AD1766&lt;&gt;1),1,0))</f>
        <v>0</v>
      </c>
      <c r="AG1766" s="55" t="n">
        <f aca="false">IF(AA1766=1,"",IF(AND(AC1766=1,AE1766&lt;&gt;1),1,0))</f>
        <v>0</v>
      </c>
      <c r="AH1766" s="60" t="str">
        <f aca="false">IF(AND(E1766&gt;0,AA1766&lt;2,NOT(AND(C1767=C1766,AA1767=AA1766+1))),INDEX(DATAS,AA1766+1),"")</f>
        <v/>
      </c>
      <c r="AI1766" s="60" t="str">
        <f aca="false">IF(AND(AC1766=1,AA1766&lt;2),IF(AND(C1767=C1766,AA1767=AA1766+1),IF(AC1767=1,"",INDEX(DATAS,AA1766+1)),INDEX(DATAS,AA1766+1)),"")</f>
        <v/>
      </c>
    </row>
    <row r="1767" customFormat="false" ht="15" hidden="false" customHeight="false" outlineLevel="0" collapsed="false">
      <c r="A1767" s="60" t="n">
        <v>46309</v>
      </c>
      <c r="B1767" s="0" t="n">
        <v>5</v>
      </c>
      <c r="C1767" s="0" t="n">
        <v>4850</v>
      </c>
      <c r="D1767" s="0" t="n">
        <v>72</v>
      </c>
      <c r="E1767" s="0" t="n">
        <v>2</v>
      </c>
      <c r="F1767" s="55" t="s">
        <v>708</v>
      </c>
      <c r="G1767" s="0" t="n">
        <v>30.5</v>
      </c>
      <c r="H1767" s="0" t="n">
        <v>29</v>
      </c>
      <c r="I1767" s="55" t="s">
        <v>187</v>
      </c>
      <c r="J1767" s="0" t="n">
        <v>72</v>
      </c>
      <c r="K1767" s="0" t="n">
        <v>65</v>
      </c>
      <c r="M1767" s="0" t="n">
        <v>1025.67</v>
      </c>
      <c r="N1767" s="0" t="n">
        <v>22.01</v>
      </c>
      <c r="O1767" s="0" t="n">
        <v>29.26</v>
      </c>
      <c r="P1767" s="0" t="n">
        <v>3.44</v>
      </c>
      <c r="Q1767" s="0" t="n">
        <v>3.58</v>
      </c>
      <c r="R1767" s="0" t="n">
        <v>2913</v>
      </c>
      <c r="S1767" s="0" t="n">
        <v>5856</v>
      </c>
      <c r="U1767" s="0" t="n">
        <v>1191</v>
      </c>
      <c r="V1767" s="0" t="n">
        <v>1</v>
      </c>
      <c r="W1767" s="60" t="n">
        <v>46303</v>
      </c>
      <c r="X1767" s="55" t="n">
        <f aca="false">IF(I1767="Male",0,1)</f>
        <v>1</v>
      </c>
      <c r="Y1767" s="55" t="n">
        <f aca="false">IF(OR(I1767="DNB",I1767="Dry DNB"),1,0)</f>
        <v>0</v>
      </c>
      <c r="Z1767" s="55" t="n">
        <f aca="false">IF(ISNUMBER(W1767),A1767-W1767,"")</f>
        <v>6</v>
      </c>
      <c r="AA1767" s="55" t="n">
        <f aca="false">MATCH(A1767,DATAS,0)</f>
        <v>1</v>
      </c>
      <c r="AB1767" s="55" t="n">
        <f aca="false">IF(AND(E1767&gt;0,OR(AND(B1767&gt;=1,B1767&lt;=6),B1767=10)),1,0)</f>
        <v>1</v>
      </c>
      <c r="AC1767" s="55" t="n">
        <f aca="false">IF(AND(E1767&gt;0,B1767=10),1,0)</f>
        <v>0</v>
      </c>
      <c r="AD1767" s="0" t="str">
        <f aca="false">IF(AND(C1766=C1767,AA1766=AA1767-1),AB1766,"")</f>
        <v/>
      </c>
      <c r="AE1767" s="0" t="str">
        <f aca="false">IF(AND(C1766=C1767,AA1766=AA1767-1),AC1766,"")</f>
        <v/>
      </c>
      <c r="AF1767" s="0" t="str">
        <f aca="false">IF(AA1767=1,"",IF(AND(AB1767=1,AD1767&lt;&gt;1),1,0))</f>
        <v/>
      </c>
      <c r="AG1767" s="0" t="str">
        <f aca="false">IF(AA1767=1,"",IF(AND(AC1767=1,AE1767&lt;&gt;1),1,0))</f>
        <v/>
      </c>
      <c r="AH1767" s="60" t="str">
        <f aca="false">IF(AND(E1767&gt;0,AA1767&lt;2,NOT(AND(C1768=C1767,AA1768=AA1767+1))),INDEX(DATAS,AA1767+1),"")</f>
        <v/>
      </c>
      <c r="AI1767" s="60" t="str">
        <f aca="false">IF(AND(AC1767=1,AA1767&lt;2),IF(AND(C1768=C1767,AA1768=AA1767+1),IF(AC1768=1,"",INDEX(DATAS,AA1767+1)),INDEX(DATAS,AA1767+1)),"")</f>
        <v/>
      </c>
    </row>
    <row r="1768" customFormat="false" ht="15" hidden="false" customHeight="false" outlineLevel="0" collapsed="false">
      <c r="A1768" s="60" t="n">
        <v>46310</v>
      </c>
      <c r="B1768" s="0" t="n">
        <v>5</v>
      </c>
      <c r="C1768" s="0" t="n">
        <v>4850</v>
      </c>
      <c r="D1768" s="0" t="n">
        <v>73</v>
      </c>
      <c r="E1768" s="0" t="n">
        <v>2</v>
      </c>
      <c r="F1768" s="55" t="s">
        <v>708</v>
      </c>
      <c r="G1768" s="0" t="n">
        <v>33.1</v>
      </c>
      <c r="H1768" s="0" t="n">
        <v>29</v>
      </c>
      <c r="I1768" s="55" t="s">
        <v>187</v>
      </c>
      <c r="J1768" s="0" t="n">
        <v>73</v>
      </c>
      <c r="K1768" s="0" t="n">
        <v>65</v>
      </c>
      <c r="M1768" s="0" t="n">
        <v>1025.67</v>
      </c>
      <c r="N1768" s="0" t="n">
        <v>22.01</v>
      </c>
      <c r="O1768" s="0" t="n">
        <v>29.26</v>
      </c>
      <c r="P1768" s="0" t="n">
        <v>3.44</v>
      </c>
      <c r="Q1768" s="0" t="n">
        <v>3.58</v>
      </c>
      <c r="U1768" s="0" t="n">
        <v>1192</v>
      </c>
      <c r="V1768" s="0" t="n">
        <v>1</v>
      </c>
      <c r="W1768" s="60" t="n">
        <v>46303</v>
      </c>
      <c r="X1768" s="55" t="n">
        <f aca="false">IF(I1768="Male",0,1)</f>
        <v>1</v>
      </c>
      <c r="Y1768" s="55" t="n">
        <f aca="false">IF(OR(I1768="DNB",I1768="Dry DNB"),1,0)</f>
        <v>0</v>
      </c>
      <c r="Z1768" s="55" t="n">
        <f aca="false">IF(ISNUMBER(W1768),A1768-W1768,"")</f>
        <v>7</v>
      </c>
      <c r="AA1768" s="55" t="n">
        <f aca="false">MATCH(A1768,DATAS,0)</f>
        <v>2</v>
      </c>
      <c r="AB1768" s="55" t="n">
        <f aca="false">IF(AND(E1768&gt;0,OR(AND(B1768&gt;=1,B1768&lt;=6),B1768=10)),1,0)</f>
        <v>1</v>
      </c>
      <c r="AC1768" s="55" t="n">
        <f aca="false">IF(AND(E1768&gt;0,B1768=10),1,0)</f>
        <v>0</v>
      </c>
      <c r="AD1768" s="55" t="n">
        <f aca="false">IF(AND(C1767=C1768,AA1767=AA1768-1),AB1767,"")</f>
        <v>1</v>
      </c>
      <c r="AE1768" s="55" t="n">
        <f aca="false">IF(AND(C1767=C1768,AA1767=AA1768-1),AC1767,"")</f>
        <v>0</v>
      </c>
      <c r="AF1768" s="55" t="n">
        <f aca="false">IF(AA1768=1,"",IF(AND(AB1768=1,AD1768&lt;&gt;1),1,0))</f>
        <v>0</v>
      </c>
      <c r="AG1768" s="55" t="n">
        <f aca="false">IF(AA1768=1,"",IF(AND(AC1768=1,AE1768&lt;&gt;1),1,0))</f>
        <v>0</v>
      </c>
      <c r="AH1768" s="60" t="str">
        <f aca="false">IF(AND(E1768&gt;0,AA1768&lt;2,NOT(AND(C1769=C1768,AA1769=AA1768+1))),INDEX(DATAS,AA1768+1),"")</f>
        <v/>
      </c>
      <c r="AI1768" s="60" t="str">
        <f aca="false">IF(AND(AC1768=1,AA1768&lt;2),IF(AND(C1769=C1768,AA1769=AA1768+1),IF(AC1769=1,"",INDEX(DATAS,AA1768+1)),INDEX(DATAS,AA1768+1)),"")</f>
        <v/>
      </c>
    </row>
    <row r="1769" customFormat="false" ht="15" hidden="false" customHeight="false" outlineLevel="0" collapsed="false">
      <c r="A1769" s="60" t="n">
        <v>46309</v>
      </c>
      <c r="B1769" s="0" t="n">
        <v>2</v>
      </c>
      <c r="C1769" s="0" t="n">
        <v>4851</v>
      </c>
      <c r="D1769" s="0" t="n">
        <v>187</v>
      </c>
      <c r="E1769" s="0" t="n">
        <v>2</v>
      </c>
      <c r="F1769" s="55" t="s">
        <v>708</v>
      </c>
      <c r="G1769" s="0" t="n">
        <v>42</v>
      </c>
      <c r="H1769" s="0" t="n">
        <v>54</v>
      </c>
      <c r="I1769" s="55" t="s">
        <v>157</v>
      </c>
      <c r="J1769" s="0" t="n">
        <v>140</v>
      </c>
      <c r="K1769" s="0" t="n">
        <v>68</v>
      </c>
      <c r="L1769" s="0" t="n">
        <v>47</v>
      </c>
      <c r="M1769" s="0" t="n">
        <v>453.29</v>
      </c>
      <c r="N1769" s="0" t="n">
        <v>50.69</v>
      </c>
      <c r="O1769" s="0" t="n">
        <v>28.46</v>
      </c>
      <c r="P1769" s="0" t="n">
        <v>2.87</v>
      </c>
      <c r="Q1769" s="0" t="n">
        <v>3.48</v>
      </c>
      <c r="R1769" s="0" t="n">
        <v>4712</v>
      </c>
      <c r="S1769" s="0" t="n">
        <v>10218</v>
      </c>
      <c r="T1769" s="0" t="n">
        <v>52.95</v>
      </c>
      <c r="U1769" s="0" t="n">
        <v>1191</v>
      </c>
      <c r="V1769" s="0" t="n">
        <v>3</v>
      </c>
      <c r="W1769" s="60" t="n">
        <v>46263</v>
      </c>
      <c r="X1769" s="55" t="n">
        <f aca="false">IF(I1769="Male",0,1)</f>
        <v>1</v>
      </c>
      <c r="Y1769" s="55" t="n">
        <f aca="false">IF(OR(I1769="DNB",I1769="Dry DNB"),1,0)</f>
        <v>0</v>
      </c>
      <c r="Z1769" s="55" t="n">
        <f aca="false">IF(ISNUMBER(W1769),A1769-W1769,"")</f>
        <v>46</v>
      </c>
      <c r="AA1769" s="55" t="n">
        <f aca="false">MATCH(A1769,DATAS,0)</f>
        <v>1</v>
      </c>
      <c r="AB1769" s="55" t="n">
        <f aca="false">IF(AND(E1769&gt;0,OR(AND(B1769&gt;=1,B1769&lt;=6),B1769=10)),1,0)</f>
        <v>1</v>
      </c>
      <c r="AC1769" s="55" t="n">
        <f aca="false">IF(AND(E1769&gt;0,B1769=10),1,0)</f>
        <v>0</v>
      </c>
      <c r="AD1769" s="0" t="str">
        <f aca="false">IF(AND(C1768=C1769,AA1768=AA1769-1),AB1768,"")</f>
        <v/>
      </c>
      <c r="AE1769" s="0" t="str">
        <f aca="false">IF(AND(C1768=C1769,AA1768=AA1769-1),AC1768,"")</f>
        <v/>
      </c>
      <c r="AF1769" s="0" t="str">
        <f aca="false">IF(AA1769=1,"",IF(AND(AB1769=1,AD1769&lt;&gt;1),1,0))</f>
        <v/>
      </c>
      <c r="AG1769" s="0" t="str">
        <f aca="false">IF(AA1769=1,"",IF(AND(AC1769=1,AE1769&lt;&gt;1),1,0))</f>
        <v/>
      </c>
      <c r="AH1769" s="60" t="str">
        <f aca="false">IF(AND(E1769&gt;0,AA1769&lt;2,NOT(AND(C1770=C1769,AA1770=AA1769+1))),INDEX(DATAS,AA1769+1),"")</f>
        <v/>
      </c>
      <c r="AI1769" s="60" t="str">
        <f aca="false">IF(AND(AC1769=1,AA1769&lt;2),IF(AND(C1770=C1769,AA1770=AA1769+1),IF(AC1770=1,"",INDEX(DATAS,AA1769+1)),INDEX(DATAS,AA1769+1)),"")</f>
        <v/>
      </c>
    </row>
    <row r="1770" customFormat="false" ht="15" hidden="false" customHeight="false" outlineLevel="0" collapsed="false">
      <c r="A1770" s="60" t="n">
        <v>46310</v>
      </c>
      <c r="B1770" s="0" t="n">
        <v>2</v>
      </c>
      <c r="C1770" s="0" t="n">
        <v>4851</v>
      </c>
      <c r="D1770" s="0" t="n">
        <v>188</v>
      </c>
      <c r="E1770" s="0" t="n">
        <v>2</v>
      </c>
      <c r="F1770" s="55" t="s">
        <v>708</v>
      </c>
      <c r="G1770" s="0" t="n">
        <v>48.4</v>
      </c>
      <c r="H1770" s="0" t="n">
        <v>52</v>
      </c>
      <c r="I1770" s="55" t="s">
        <v>157</v>
      </c>
      <c r="J1770" s="0" t="n">
        <v>140</v>
      </c>
      <c r="K1770" s="0" t="n">
        <v>68</v>
      </c>
      <c r="L1770" s="0" t="n">
        <v>48</v>
      </c>
      <c r="M1770" s="0" t="n">
        <v>453.29</v>
      </c>
      <c r="N1770" s="0" t="n">
        <v>50.69</v>
      </c>
      <c r="O1770" s="0" t="n">
        <v>28.46</v>
      </c>
      <c r="P1770" s="0" t="n">
        <v>2.87</v>
      </c>
      <c r="Q1770" s="0" t="n">
        <v>3.48</v>
      </c>
      <c r="T1770" s="0" t="n">
        <v>52.95</v>
      </c>
      <c r="U1770" s="0" t="n">
        <v>1192</v>
      </c>
      <c r="V1770" s="0" t="n">
        <v>3</v>
      </c>
      <c r="W1770" s="60" t="n">
        <v>46263</v>
      </c>
      <c r="X1770" s="55" t="n">
        <f aca="false">IF(I1770="Male",0,1)</f>
        <v>1</v>
      </c>
      <c r="Y1770" s="55" t="n">
        <f aca="false">IF(OR(I1770="DNB",I1770="Dry DNB"),1,0)</f>
        <v>0</v>
      </c>
      <c r="Z1770" s="55" t="n">
        <f aca="false">IF(ISNUMBER(W1770),A1770-W1770,"")</f>
        <v>47</v>
      </c>
      <c r="AA1770" s="55" t="n">
        <f aca="false">MATCH(A1770,DATAS,0)</f>
        <v>2</v>
      </c>
      <c r="AB1770" s="55" t="n">
        <f aca="false">IF(AND(E1770&gt;0,OR(AND(B1770&gt;=1,B1770&lt;=6),B1770=10)),1,0)</f>
        <v>1</v>
      </c>
      <c r="AC1770" s="55" t="n">
        <f aca="false">IF(AND(E1770&gt;0,B1770=10),1,0)</f>
        <v>0</v>
      </c>
      <c r="AD1770" s="55" t="n">
        <f aca="false">IF(AND(C1769=C1770,AA1769=AA1770-1),AB1769,"")</f>
        <v>1</v>
      </c>
      <c r="AE1770" s="55" t="n">
        <f aca="false">IF(AND(C1769=C1770,AA1769=AA1770-1),AC1769,"")</f>
        <v>0</v>
      </c>
      <c r="AF1770" s="55" t="n">
        <f aca="false">IF(AA1770=1,"",IF(AND(AB1770=1,AD1770&lt;&gt;1),1,0))</f>
        <v>0</v>
      </c>
      <c r="AG1770" s="55" t="n">
        <f aca="false">IF(AA1770=1,"",IF(AND(AC1770=1,AE1770&lt;&gt;1),1,0))</f>
        <v>0</v>
      </c>
      <c r="AH1770" s="60" t="str">
        <f aca="false">IF(AND(E1770&gt;0,AA1770&lt;2,NOT(AND(C1771=C1770,AA1771=AA1770+1))),INDEX(DATAS,AA1770+1),"")</f>
        <v/>
      </c>
      <c r="AI1770" s="60" t="str">
        <f aca="false">IF(AND(AC1770=1,AA1770&lt;2),IF(AND(C1771=C1770,AA1771=AA1770+1),IF(AC1771=1,"",INDEX(DATAS,AA1770+1)),INDEX(DATAS,AA1770+1)),"")</f>
        <v/>
      </c>
    </row>
    <row r="1771" customFormat="false" ht="15" hidden="false" customHeight="false" outlineLevel="0" collapsed="false">
      <c r="A1771" s="60" t="n">
        <v>46309</v>
      </c>
      <c r="B1771" s="0" t="n">
        <v>3</v>
      </c>
      <c r="C1771" s="0" t="n">
        <v>4852</v>
      </c>
      <c r="D1771" s="0" t="n">
        <v>195</v>
      </c>
      <c r="E1771" s="0" t="n">
        <v>2</v>
      </c>
      <c r="F1771" s="55" t="s">
        <v>709</v>
      </c>
      <c r="G1771" s="0" t="n">
        <v>51</v>
      </c>
      <c r="H1771" s="0" t="n">
        <v>49</v>
      </c>
      <c r="I1771" s="55" t="s">
        <v>157</v>
      </c>
      <c r="J1771" s="0" t="n">
        <v>132</v>
      </c>
      <c r="K1771" s="0" t="n">
        <v>62</v>
      </c>
      <c r="L1771" s="0" t="n">
        <v>63</v>
      </c>
      <c r="M1771" s="0" t="n">
        <v>25.13</v>
      </c>
      <c r="N1771" s="0" t="n">
        <v>55.39</v>
      </c>
      <c r="O1771" s="0" t="n">
        <v>29.67</v>
      </c>
      <c r="P1771" s="0" t="n">
        <v>4.55</v>
      </c>
      <c r="Q1771" s="0" t="n">
        <v>3.68</v>
      </c>
      <c r="R1771" s="0" t="n">
        <v>4384</v>
      </c>
      <c r="S1771" s="0" t="n">
        <v>9349</v>
      </c>
      <c r="T1771" s="0" t="n">
        <v>48.2</v>
      </c>
      <c r="U1771" s="0" t="n">
        <v>1190</v>
      </c>
      <c r="V1771" s="0" t="n">
        <v>2</v>
      </c>
      <c r="W1771" s="60" t="n">
        <v>46247</v>
      </c>
      <c r="X1771" s="55" t="n">
        <f aca="false">IF(I1771="Male",0,1)</f>
        <v>1</v>
      </c>
      <c r="Y1771" s="55" t="n">
        <f aca="false">IF(OR(I1771="DNB",I1771="Dry DNB"),1,0)</f>
        <v>0</v>
      </c>
      <c r="Z1771" s="55" t="n">
        <f aca="false">IF(ISNUMBER(W1771),A1771-W1771,"")</f>
        <v>62</v>
      </c>
      <c r="AA1771" s="55" t="n">
        <f aca="false">MATCH(A1771,DATAS,0)</f>
        <v>1</v>
      </c>
      <c r="AB1771" s="55" t="n">
        <f aca="false">IF(AND(E1771&gt;0,OR(AND(B1771&gt;=1,B1771&lt;=6),B1771=10)),1,0)</f>
        <v>1</v>
      </c>
      <c r="AC1771" s="55" t="n">
        <f aca="false">IF(AND(E1771&gt;0,B1771=10),1,0)</f>
        <v>0</v>
      </c>
      <c r="AD1771" s="0" t="str">
        <f aca="false">IF(AND(C1770=C1771,AA1770=AA1771-1),AB1770,"")</f>
        <v/>
      </c>
      <c r="AE1771" s="0" t="str">
        <f aca="false">IF(AND(C1770=C1771,AA1770=AA1771-1),AC1770,"")</f>
        <v/>
      </c>
      <c r="AF1771" s="0" t="str">
        <f aca="false">IF(AA1771=1,"",IF(AND(AB1771=1,AD1771&lt;&gt;1),1,0))</f>
        <v/>
      </c>
      <c r="AG1771" s="0" t="str">
        <f aca="false">IF(AA1771=1,"",IF(AND(AC1771=1,AE1771&lt;&gt;1),1,0))</f>
        <v/>
      </c>
      <c r="AH1771" s="60" t="str">
        <f aca="false">IF(AND(E1771&gt;0,AA1771&lt;2,NOT(AND(C1772=C1771,AA1772=AA1771+1))),INDEX(DATAS,AA1771+1),"")</f>
        <v/>
      </c>
      <c r="AI1771" s="60" t="str">
        <f aca="false">IF(AND(AC1771=1,AA1771&lt;2),IF(AND(C1772=C1771,AA1772=AA1771+1),IF(AC1772=1,"",INDEX(DATAS,AA1771+1)),INDEX(DATAS,AA1771+1)),"")</f>
        <v/>
      </c>
    </row>
    <row r="1772" customFormat="false" ht="15" hidden="false" customHeight="false" outlineLevel="0" collapsed="false">
      <c r="A1772" s="60" t="n">
        <v>46310</v>
      </c>
      <c r="B1772" s="0" t="n">
        <v>3</v>
      </c>
      <c r="C1772" s="0" t="n">
        <v>4852</v>
      </c>
      <c r="D1772" s="0" t="n">
        <v>196</v>
      </c>
      <c r="E1772" s="0" t="n">
        <v>2</v>
      </c>
      <c r="F1772" s="55" t="s">
        <v>709</v>
      </c>
      <c r="G1772" s="0" t="n">
        <v>48.8</v>
      </c>
      <c r="H1772" s="0" t="n">
        <v>49</v>
      </c>
      <c r="I1772" s="55" t="s">
        <v>157</v>
      </c>
      <c r="J1772" s="0" t="n">
        <v>132</v>
      </c>
      <c r="K1772" s="0" t="n">
        <v>62</v>
      </c>
      <c r="L1772" s="0" t="n">
        <v>64</v>
      </c>
      <c r="M1772" s="0" t="n">
        <v>25.13</v>
      </c>
      <c r="N1772" s="0" t="n">
        <v>55.39</v>
      </c>
      <c r="O1772" s="0" t="n">
        <v>29.67</v>
      </c>
      <c r="P1772" s="0" t="n">
        <v>4.55</v>
      </c>
      <c r="Q1772" s="0" t="n">
        <v>3.68</v>
      </c>
      <c r="T1772" s="0" t="n">
        <v>48.2</v>
      </c>
      <c r="U1772" s="0" t="n">
        <v>1191</v>
      </c>
      <c r="V1772" s="0" t="n">
        <v>2</v>
      </c>
      <c r="W1772" s="60" t="n">
        <v>46247</v>
      </c>
      <c r="X1772" s="55" t="n">
        <f aca="false">IF(I1772="Male",0,1)</f>
        <v>1</v>
      </c>
      <c r="Y1772" s="55" t="n">
        <f aca="false">IF(OR(I1772="DNB",I1772="Dry DNB"),1,0)</f>
        <v>0</v>
      </c>
      <c r="Z1772" s="55" t="n">
        <f aca="false">IF(ISNUMBER(W1772),A1772-W1772,"")</f>
        <v>63</v>
      </c>
      <c r="AA1772" s="55" t="n">
        <f aca="false">MATCH(A1772,DATAS,0)</f>
        <v>2</v>
      </c>
      <c r="AB1772" s="55" t="n">
        <f aca="false">IF(AND(E1772&gt;0,OR(AND(B1772&gt;=1,B1772&lt;=6),B1772=10)),1,0)</f>
        <v>1</v>
      </c>
      <c r="AC1772" s="55" t="n">
        <f aca="false">IF(AND(E1772&gt;0,B1772=10),1,0)</f>
        <v>0</v>
      </c>
      <c r="AD1772" s="55" t="n">
        <f aca="false">IF(AND(C1771=C1772,AA1771=AA1772-1),AB1771,"")</f>
        <v>1</v>
      </c>
      <c r="AE1772" s="55" t="n">
        <f aca="false">IF(AND(C1771=C1772,AA1771=AA1772-1),AC1771,"")</f>
        <v>0</v>
      </c>
      <c r="AF1772" s="55" t="n">
        <f aca="false">IF(AA1772=1,"",IF(AND(AB1772=1,AD1772&lt;&gt;1),1,0))</f>
        <v>0</v>
      </c>
      <c r="AG1772" s="55" t="n">
        <f aca="false">IF(AA1772=1,"",IF(AND(AC1772=1,AE1772&lt;&gt;1),1,0))</f>
        <v>0</v>
      </c>
      <c r="AH1772" s="60" t="str">
        <f aca="false">IF(AND(E1772&gt;0,AA1772&lt;2,NOT(AND(C1773=C1772,AA1773=AA1772+1))),INDEX(DATAS,AA1772+1),"")</f>
        <v/>
      </c>
      <c r="AI1772" s="60" t="str">
        <f aca="false">IF(AND(AC1772=1,AA1772&lt;2),IF(AND(C1773=C1772,AA1773=AA1772+1),IF(AC1773=1,"",INDEX(DATAS,AA1772+1)),INDEX(DATAS,AA1772+1)),"")</f>
        <v/>
      </c>
    </row>
    <row r="1773" customFormat="false" ht="15" hidden="false" customHeight="false" outlineLevel="0" collapsed="false">
      <c r="A1773" s="60" t="n">
        <v>46309</v>
      </c>
      <c r="B1773" s="0" t="n">
        <v>2</v>
      </c>
      <c r="C1773" s="0" t="n">
        <v>4853</v>
      </c>
      <c r="D1773" s="0" t="n">
        <v>129</v>
      </c>
      <c r="E1773" s="0" t="n">
        <v>2</v>
      </c>
      <c r="F1773" s="55" t="s">
        <v>709</v>
      </c>
      <c r="G1773" s="0" t="n">
        <v>51.7</v>
      </c>
      <c r="H1773" s="0" t="n">
        <v>55</v>
      </c>
      <c r="I1773" s="55" t="s">
        <v>157</v>
      </c>
      <c r="J1773" s="0" t="n">
        <v>66</v>
      </c>
      <c r="K1773" s="0" t="n">
        <v>66</v>
      </c>
      <c r="L1773" s="0" t="n">
        <v>63</v>
      </c>
      <c r="M1773" s="0" t="n">
        <v>491.16</v>
      </c>
      <c r="N1773" s="0" t="n">
        <v>55.91</v>
      </c>
      <c r="O1773" s="0" t="n">
        <v>35.93</v>
      </c>
      <c r="P1773" s="0" t="n">
        <v>3.63</v>
      </c>
      <c r="Q1773" s="0" t="n">
        <v>3.62</v>
      </c>
      <c r="R1773" s="0" t="n">
        <v>5484</v>
      </c>
      <c r="S1773" s="0" t="n">
        <v>10843</v>
      </c>
      <c r="T1773" s="0" t="n">
        <v>62.4</v>
      </c>
      <c r="U1773" s="0" t="n">
        <v>1190</v>
      </c>
      <c r="V1773" s="0" t="n">
        <v>1</v>
      </c>
      <c r="W1773" s="60" t="n">
        <v>46247</v>
      </c>
      <c r="X1773" s="55" t="n">
        <f aca="false">IF(I1773="Male",0,1)</f>
        <v>1</v>
      </c>
      <c r="Y1773" s="55" t="n">
        <f aca="false">IF(OR(I1773="DNB",I1773="Dry DNB"),1,0)</f>
        <v>0</v>
      </c>
      <c r="Z1773" s="55" t="n">
        <f aca="false">IF(ISNUMBER(W1773),A1773-W1773,"")</f>
        <v>62</v>
      </c>
      <c r="AA1773" s="55" t="n">
        <f aca="false">MATCH(A1773,DATAS,0)</f>
        <v>1</v>
      </c>
      <c r="AB1773" s="55" t="n">
        <f aca="false">IF(AND(E1773&gt;0,OR(AND(B1773&gt;=1,B1773&lt;=6),B1773=10)),1,0)</f>
        <v>1</v>
      </c>
      <c r="AC1773" s="55" t="n">
        <f aca="false">IF(AND(E1773&gt;0,B1773=10),1,0)</f>
        <v>0</v>
      </c>
      <c r="AD1773" s="0" t="str">
        <f aca="false">IF(AND(C1772=C1773,AA1772=AA1773-1),AB1772,"")</f>
        <v/>
      </c>
      <c r="AE1773" s="0" t="str">
        <f aca="false">IF(AND(C1772=C1773,AA1772=AA1773-1),AC1772,"")</f>
        <v/>
      </c>
      <c r="AF1773" s="0" t="str">
        <f aca="false">IF(AA1773=1,"",IF(AND(AB1773=1,AD1773&lt;&gt;1),1,0))</f>
        <v/>
      </c>
      <c r="AG1773" s="0" t="str">
        <f aca="false">IF(AA1773=1,"",IF(AND(AC1773=1,AE1773&lt;&gt;1),1,0))</f>
        <v/>
      </c>
      <c r="AH1773" s="60" t="str">
        <f aca="false">IF(AND(E1773&gt;0,AA1773&lt;2,NOT(AND(C1774=C1773,AA1774=AA1773+1))),INDEX(DATAS,AA1773+1),"")</f>
        <v/>
      </c>
      <c r="AI1773" s="60" t="str">
        <f aca="false">IF(AND(AC1773=1,AA1773&lt;2),IF(AND(C1774=C1773,AA1774=AA1773+1),IF(AC1774=1,"",INDEX(DATAS,AA1773+1)),INDEX(DATAS,AA1773+1)),"")</f>
        <v/>
      </c>
    </row>
    <row r="1774" customFormat="false" ht="15" hidden="false" customHeight="false" outlineLevel="0" collapsed="false">
      <c r="A1774" s="60" t="n">
        <v>46310</v>
      </c>
      <c r="B1774" s="0" t="n">
        <v>2</v>
      </c>
      <c r="C1774" s="0" t="n">
        <v>4853</v>
      </c>
      <c r="D1774" s="0" t="n">
        <v>130</v>
      </c>
      <c r="E1774" s="0" t="n">
        <v>2</v>
      </c>
      <c r="F1774" s="55" t="s">
        <v>709</v>
      </c>
      <c r="G1774" s="0" t="n">
        <v>60.8</v>
      </c>
      <c r="H1774" s="0" t="n">
        <v>56</v>
      </c>
      <c r="I1774" s="55" t="s">
        <v>157</v>
      </c>
      <c r="J1774" s="0" t="n">
        <v>66</v>
      </c>
      <c r="K1774" s="0" t="n">
        <v>66</v>
      </c>
      <c r="L1774" s="0" t="n">
        <v>64</v>
      </c>
      <c r="M1774" s="0" t="n">
        <v>491.16</v>
      </c>
      <c r="N1774" s="0" t="n">
        <v>55.91</v>
      </c>
      <c r="O1774" s="0" t="n">
        <v>35.93</v>
      </c>
      <c r="P1774" s="0" t="n">
        <v>3.63</v>
      </c>
      <c r="Q1774" s="0" t="n">
        <v>3.62</v>
      </c>
      <c r="T1774" s="0" t="n">
        <v>62.4</v>
      </c>
      <c r="U1774" s="0" t="n">
        <v>1191</v>
      </c>
      <c r="V1774" s="0" t="n">
        <v>1</v>
      </c>
      <c r="W1774" s="60" t="n">
        <v>46247</v>
      </c>
      <c r="X1774" s="55" t="n">
        <f aca="false">IF(I1774="Male",0,1)</f>
        <v>1</v>
      </c>
      <c r="Y1774" s="55" t="n">
        <f aca="false">IF(OR(I1774="DNB",I1774="Dry DNB"),1,0)</f>
        <v>0</v>
      </c>
      <c r="Z1774" s="55" t="n">
        <f aca="false">IF(ISNUMBER(W1774),A1774-W1774,"")</f>
        <v>63</v>
      </c>
      <c r="AA1774" s="55" t="n">
        <f aca="false">MATCH(A1774,DATAS,0)</f>
        <v>2</v>
      </c>
      <c r="AB1774" s="55" t="n">
        <f aca="false">IF(AND(E1774&gt;0,OR(AND(B1774&gt;=1,B1774&lt;=6),B1774=10)),1,0)</f>
        <v>1</v>
      </c>
      <c r="AC1774" s="55" t="n">
        <f aca="false">IF(AND(E1774&gt;0,B1774=10),1,0)</f>
        <v>0</v>
      </c>
      <c r="AD1774" s="55" t="n">
        <f aca="false">IF(AND(C1773=C1774,AA1773=AA1774-1),AB1773,"")</f>
        <v>1</v>
      </c>
      <c r="AE1774" s="55" t="n">
        <f aca="false">IF(AND(C1773=C1774,AA1773=AA1774-1),AC1773,"")</f>
        <v>0</v>
      </c>
      <c r="AF1774" s="55" t="n">
        <f aca="false">IF(AA1774=1,"",IF(AND(AB1774=1,AD1774&lt;&gt;1),1,0))</f>
        <v>0</v>
      </c>
      <c r="AG1774" s="55" t="n">
        <f aca="false">IF(AA1774=1,"",IF(AND(AC1774=1,AE1774&lt;&gt;1),1,0))</f>
        <v>0</v>
      </c>
      <c r="AH1774" s="60" t="str">
        <f aca="false">IF(AND(E1774&gt;0,AA1774&lt;2,NOT(AND(C1775=C1774,AA1775=AA1774+1))),INDEX(DATAS,AA1774+1),"")</f>
        <v/>
      </c>
      <c r="AI1774" s="60" t="str">
        <f aca="false">IF(AND(AC1774=1,AA1774&lt;2),IF(AND(C1775=C1774,AA1775=AA1774+1),IF(AC1775=1,"",INDEX(DATAS,AA1774+1)),INDEX(DATAS,AA1774+1)),"")</f>
        <v/>
      </c>
    </row>
    <row r="1775" customFormat="false" ht="15" hidden="false" customHeight="false" outlineLevel="0" collapsed="false">
      <c r="A1775" s="60" t="n">
        <v>46309</v>
      </c>
      <c r="B1775" s="0" t="n">
        <v>3</v>
      </c>
      <c r="C1775" s="0" t="n">
        <v>4855</v>
      </c>
      <c r="D1775" s="0" t="n">
        <v>165</v>
      </c>
      <c r="E1775" s="0" t="n">
        <v>2</v>
      </c>
      <c r="F1775" s="55" t="s">
        <v>710</v>
      </c>
      <c r="G1775" s="0" t="n">
        <v>55.7</v>
      </c>
      <c r="H1775" s="0" t="n">
        <v>58</v>
      </c>
      <c r="I1775" s="55" t="s">
        <v>157</v>
      </c>
      <c r="J1775" s="0" t="n">
        <v>109</v>
      </c>
      <c r="K1775" s="0" t="n">
        <v>67</v>
      </c>
      <c r="L1775" s="0" t="n">
        <v>56</v>
      </c>
      <c r="M1775" s="0" t="n">
        <v>563.29</v>
      </c>
      <c r="N1775" s="0" t="n">
        <v>60.67</v>
      </c>
      <c r="O1775" s="0" t="n">
        <v>30.52</v>
      </c>
      <c r="P1775" s="0" t="n">
        <v>3.57</v>
      </c>
      <c r="Q1775" s="0" t="n">
        <v>3.3</v>
      </c>
      <c r="R1775" s="0" t="n">
        <v>5066</v>
      </c>
      <c r="S1775" s="0" t="n">
        <v>10606</v>
      </c>
      <c r="T1775" s="0" t="n">
        <v>58.5</v>
      </c>
      <c r="U1775" s="0" t="n">
        <v>1189</v>
      </c>
      <c r="V1775" s="0" t="n">
        <v>2</v>
      </c>
      <c r="W1775" s="60" t="n">
        <v>46254</v>
      </c>
      <c r="X1775" s="55" t="n">
        <f aca="false">IF(I1775="Male",0,1)</f>
        <v>1</v>
      </c>
      <c r="Y1775" s="55" t="n">
        <f aca="false">IF(OR(I1775="DNB",I1775="Dry DNB"),1,0)</f>
        <v>0</v>
      </c>
      <c r="Z1775" s="55" t="n">
        <f aca="false">IF(ISNUMBER(W1775),A1775-W1775,"")</f>
        <v>55</v>
      </c>
      <c r="AA1775" s="55" t="n">
        <f aca="false">MATCH(A1775,DATAS,0)</f>
        <v>1</v>
      </c>
      <c r="AB1775" s="55" t="n">
        <f aca="false">IF(AND(E1775&gt;0,OR(AND(B1775&gt;=1,B1775&lt;=6),B1775=10)),1,0)</f>
        <v>1</v>
      </c>
      <c r="AC1775" s="55" t="n">
        <f aca="false">IF(AND(E1775&gt;0,B1775=10),1,0)</f>
        <v>0</v>
      </c>
      <c r="AD1775" s="0" t="str">
        <f aca="false">IF(AND(C1774=C1775,AA1774=AA1775-1),AB1774,"")</f>
        <v/>
      </c>
      <c r="AE1775" s="0" t="str">
        <f aca="false">IF(AND(C1774=C1775,AA1774=AA1775-1),AC1774,"")</f>
        <v/>
      </c>
      <c r="AF1775" s="0" t="str">
        <f aca="false">IF(AA1775=1,"",IF(AND(AB1775=1,AD1775&lt;&gt;1),1,0))</f>
        <v/>
      </c>
      <c r="AG1775" s="0" t="str">
        <f aca="false">IF(AA1775=1,"",IF(AND(AC1775=1,AE1775&lt;&gt;1),1,0))</f>
        <v/>
      </c>
      <c r="AH1775" s="60" t="str">
        <f aca="false">IF(AND(E1775&gt;0,AA1775&lt;2,NOT(AND(C1776=C1775,AA1776=AA1775+1))),INDEX(DATAS,AA1775+1),"")</f>
        <v/>
      </c>
      <c r="AI1775" s="60" t="str">
        <f aca="false">IF(AND(AC1775=1,AA1775&lt;2),IF(AND(C1776=C1775,AA1776=AA1775+1),IF(AC1776=1,"",INDEX(DATAS,AA1775+1)),INDEX(DATAS,AA1775+1)),"")</f>
        <v/>
      </c>
    </row>
    <row r="1776" customFormat="false" ht="15" hidden="false" customHeight="false" outlineLevel="0" collapsed="false">
      <c r="A1776" s="60" t="n">
        <v>46310</v>
      </c>
      <c r="B1776" s="0" t="n">
        <v>3</v>
      </c>
      <c r="C1776" s="0" t="n">
        <v>4855</v>
      </c>
      <c r="D1776" s="0" t="n">
        <v>166</v>
      </c>
      <c r="E1776" s="0" t="n">
        <v>2</v>
      </c>
      <c r="F1776" s="55" t="s">
        <v>710</v>
      </c>
      <c r="G1776" s="0" t="n">
        <v>60.1</v>
      </c>
      <c r="H1776" s="0" t="n">
        <v>58</v>
      </c>
      <c r="I1776" s="55" t="s">
        <v>157</v>
      </c>
      <c r="J1776" s="0" t="n">
        <v>109</v>
      </c>
      <c r="K1776" s="0" t="n">
        <v>67</v>
      </c>
      <c r="L1776" s="0" t="n">
        <v>57</v>
      </c>
      <c r="M1776" s="0" t="n">
        <v>563.29</v>
      </c>
      <c r="N1776" s="0" t="n">
        <v>60.67</v>
      </c>
      <c r="O1776" s="0" t="n">
        <v>30.52</v>
      </c>
      <c r="P1776" s="0" t="n">
        <v>3.57</v>
      </c>
      <c r="Q1776" s="0" t="n">
        <v>3.3</v>
      </c>
      <c r="T1776" s="0" t="n">
        <v>58.5</v>
      </c>
      <c r="U1776" s="0" t="n">
        <v>1190</v>
      </c>
      <c r="V1776" s="0" t="n">
        <v>2</v>
      </c>
      <c r="W1776" s="60" t="n">
        <v>46254</v>
      </c>
      <c r="X1776" s="55" t="n">
        <f aca="false">IF(I1776="Male",0,1)</f>
        <v>1</v>
      </c>
      <c r="Y1776" s="55" t="n">
        <f aca="false">IF(OR(I1776="DNB",I1776="Dry DNB"),1,0)</f>
        <v>0</v>
      </c>
      <c r="Z1776" s="55" t="n">
        <f aca="false">IF(ISNUMBER(W1776),A1776-W1776,"")</f>
        <v>56</v>
      </c>
      <c r="AA1776" s="55" t="n">
        <f aca="false">MATCH(A1776,DATAS,0)</f>
        <v>2</v>
      </c>
      <c r="AB1776" s="55" t="n">
        <f aca="false">IF(AND(E1776&gt;0,OR(AND(B1776&gt;=1,B1776&lt;=6),B1776=10)),1,0)</f>
        <v>1</v>
      </c>
      <c r="AC1776" s="55" t="n">
        <f aca="false">IF(AND(E1776&gt;0,B1776=10),1,0)</f>
        <v>0</v>
      </c>
      <c r="AD1776" s="55" t="n">
        <f aca="false">IF(AND(C1775=C1776,AA1775=AA1776-1),AB1775,"")</f>
        <v>1</v>
      </c>
      <c r="AE1776" s="55" t="n">
        <f aca="false">IF(AND(C1775=C1776,AA1775=AA1776-1),AC1775,"")</f>
        <v>0</v>
      </c>
      <c r="AF1776" s="55" t="n">
        <f aca="false">IF(AA1776=1,"",IF(AND(AB1776=1,AD1776&lt;&gt;1),1,0))</f>
        <v>0</v>
      </c>
      <c r="AG1776" s="55" t="n">
        <f aca="false">IF(AA1776=1,"",IF(AND(AC1776=1,AE1776&lt;&gt;1),1,0))</f>
        <v>0</v>
      </c>
      <c r="AH1776" s="60" t="str">
        <f aca="false">IF(AND(E1776&gt;0,AA1776&lt;2,NOT(AND(C1777=C1776,AA1777=AA1776+1))),INDEX(DATAS,AA1776+1),"")</f>
        <v/>
      </c>
      <c r="AI1776" s="60" t="str">
        <f aca="false">IF(AND(AC1776=1,AA1776&lt;2),IF(AND(C1777=C1776,AA1777=AA1776+1),IF(AC1777=1,"",INDEX(DATAS,AA1776+1)),INDEX(DATAS,AA1776+1)),"")</f>
        <v/>
      </c>
    </row>
    <row r="1777" customFormat="false" ht="15" hidden="false" customHeight="false" outlineLevel="0" collapsed="false">
      <c r="A1777" s="60" t="n">
        <v>46309</v>
      </c>
      <c r="B1777" s="0" t="n">
        <v>2</v>
      </c>
      <c r="C1777" s="0" t="n">
        <v>4856</v>
      </c>
      <c r="D1777" s="0" t="n">
        <v>16</v>
      </c>
      <c r="E1777" s="0" t="n">
        <v>2</v>
      </c>
      <c r="F1777" s="55" t="s">
        <v>711</v>
      </c>
      <c r="G1777" s="0" t="n">
        <v>44.6</v>
      </c>
      <c r="H1777" s="0" t="n">
        <v>47</v>
      </c>
      <c r="I1777" s="55" t="s">
        <v>166</v>
      </c>
      <c r="J1777" s="0" t="n">
        <v>16</v>
      </c>
      <c r="M1777" s="0" t="n">
        <v>878.65</v>
      </c>
      <c r="N1777" s="0" t="n">
        <v>34.2</v>
      </c>
      <c r="O1777" s="0" t="n">
        <v>27.16</v>
      </c>
      <c r="R1777" s="0" t="n">
        <v>4104</v>
      </c>
      <c r="S1777" s="0" t="n">
        <v>8251</v>
      </c>
      <c r="U1777" s="0" t="n">
        <v>1188</v>
      </c>
      <c r="V1777" s="0" t="n">
        <v>0</v>
      </c>
      <c r="X1777" s="55" t="n">
        <f aca="false">IF(I1777="Male",0,1)</f>
        <v>1</v>
      </c>
      <c r="Y1777" s="55" t="n">
        <f aca="false">IF(OR(I1777="DNB",I1777="Dry DNB"),1,0)</f>
        <v>0</v>
      </c>
      <c r="Z1777" s="0" t="str">
        <f aca="false">IF(ISNUMBER(W1777),A1777-W1777,"")</f>
        <v/>
      </c>
      <c r="AA1777" s="55" t="n">
        <f aca="false">MATCH(A1777,DATAS,0)</f>
        <v>1</v>
      </c>
      <c r="AB1777" s="55" t="n">
        <f aca="false">IF(AND(E1777&gt;0,OR(AND(B1777&gt;=1,B1777&lt;=6),B1777=10)),1,0)</f>
        <v>1</v>
      </c>
      <c r="AC1777" s="55" t="n">
        <f aca="false">IF(AND(E1777&gt;0,B1777=10),1,0)</f>
        <v>0</v>
      </c>
      <c r="AD1777" s="0" t="str">
        <f aca="false">IF(AND(C1776=C1777,AA1776=AA1777-1),AB1776,"")</f>
        <v/>
      </c>
      <c r="AE1777" s="0" t="str">
        <f aca="false">IF(AND(C1776=C1777,AA1776=AA1777-1),AC1776,"")</f>
        <v/>
      </c>
      <c r="AF1777" s="0" t="str">
        <f aca="false">IF(AA1777=1,"",IF(AND(AB1777=1,AD1777&lt;&gt;1),1,0))</f>
        <v/>
      </c>
      <c r="AG1777" s="0" t="str">
        <f aca="false">IF(AA1777=1,"",IF(AND(AC1777=1,AE1777&lt;&gt;1),1,0))</f>
        <v/>
      </c>
      <c r="AH1777" s="60" t="str">
        <f aca="false">IF(AND(E1777&gt;0,AA1777&lt;2,NOT(AND(C1778=C1777,AA1778=AA1777+1))),INDEX(DATAS,AA1777+1),"")</f>
        <v/>
      </c>
      <c r="AI1777" s="60" t="str">
        <f aca="false">IF(AND(AC1777=1,AA1777&lt;2),IF(AND(C1778=C1777,AA1778=AA1777+1),IF(AC1778=1,"",INDEX(DATAS,AA1777+1)),INDEX(DATAS,AA1777+1)),"")</f>
        <v/>
      </c>
    </row>
    <row r="1778" customFormat="false" ht="15" hidden="false" customHeight="false" outlineLevel="0" collapsed="false">
      <c r="A1778" s="60" t="n">
        <v>46310</v>
      </c>
      <c r="B1778" s="0" t="n">
        <v>2</v>
      </c>
      <c r="C1778" s="0" t="n">
        <v>4856</v>
      </c>
      <c r="D1778" s="0" t="n">
        <v>17</v>
      </c>
      <c r="E1778" s="0" t="n">
        <v>2</v>
      </c>
      <c r="F1778" s="55" t="s">
        <v>711</v>
      </c>
      <c r="G1778" s="0" t="n">
        <v>42.2</v>
      </c>
      <c r="H1778" s="0" t="n">
        <v>46</v>
      </c>
      <c r="I1778" s="55" t="s">
        <v>166</v>
      </c>
      <c r="J1778" s="0" t="n">
        <v>17</v>
      </c>
      <c r="M1778" s="0" t="n">
        <v>878.65</v>
      </c>
      <c r="N1778" s="0" t="n">
        <v>34.2</v>
      </c>
      <c r="O1778" s="0" t="n">
        <v>27.16</v>
      </c>
      <c r="U1778" s="0" t="n">
        <v>1189</v>
      </c>
      <c r="V1778" s="0" t="n">
        <v>0</v>
      </c>
      <c r="X1778" s="55" t="n">
        <f aca="false">IF(I1778="Male",0,1)</f>
        <v>1</v>
      </c>
      <c r="Y1778" s="55" t="n">
        <f aca="false">IF(OR(I1778="DNB",I1778="Dry DNB"),1,0)</f>
        <v>0</v>
      </c>
      <c r="Z1778" s="0" t="str">
        <f aca="false">IF(ISNUMBER(W1778),A1778-W1778,"")</f>
        <v/>
      </c>
      <c r="AA1778" s="55" t="n">
        <f aca="false">MATCH(A1778,DATAS,0)</f>
        <v>2</v>
      </c>
      <c r="AB1778" s="55" t="n">
        <f aca="false">IF(AND(E1778&gt;0,OR(AND(B1778&gt;=1,B1778&lt;=6),B1778=10)),1,0)</f>
        <v>1</v>
      </c>
      <c r="AC1778" s="55" t="n">
        <f aca="false">IF(AND(E1778&gt;0,B1778=10),1,0)</f>
        <v>0</v>
      </c>
      <c r="AD1778" s="55" t="n">
        <f aca="false">IF(AND(C1777=C1778,AA1777=AA1778-1),AB1777,"")</f>
        <v>1</v>
      </c>
      <c r="AE1778" s="55" t="n">
        <f aca="false">IF(AND(C1777=C1778,AA1777=AA1778-1),AC1777,"")</f>
        <v>0</v>
      </c>
      <c r="AF1778" s="55" t="n">
        <f aca="false">IF(AA1778=1,"",IF(AND(AB1778=1,AD1778&lt;&gt;1),1,0))</f>
        <v>0</v>
      </c>
      <c r="AG1778" s="55" t="n">
        <f aca="false">IF(AA1778=1,"",IF(AND(AC1778=1,AE1778&lt;&gt;1),1,0))</f>
        <v>0</v>
      </c>
      <c r="AH1778" s="60" t="str">
        <f aca="false">IF(AND(E1778&gt;0,AA1778&lt;2,NOT(AND(C1779=C1778,AA1779=AA1778+1))),INDEX(DATAS,AA1778+1),"")</f>
        <v/>
      </c>
      <c r="AI1778" s="60" t="str">
        <f aca="false">IF(AND(AC1778=1,AA1778&lt;2),IF(AND(C1779=C1778,AA1779=AA1778+1),IF(AC1779=1,"",INDEX(DATAS,AA1778+1)),INDEX(DATAS,AA1778+1)),"")</f>
        <v/>
      </c>
    </row>
    <row r="1779" customFormat="false" ht="15" hidden="false" customHeight="false" outlineLevel="0" collapsed="false">
      <c r="A1779" s="60" t="n">
        <v>46309</v>
      </c>
      <c r="B1779" s="0" t="n">
        <v>2</v>
      </c>
      <c r="C1779" s="0" t="n">
        <v>4857</v>
      </c>
      <c r="D1779" s="0" t="n">
        <v>54</v>
      </c>
      <c r="E1779" s="0" t="n">
        <v>2</v>
      </c>
      <c r="F1779" s="55" t="s">
        <v>711</v>
      </c>
      <c r="G1779" s="0" t="n">
        <v>44.7</v>
      </c>
      <c r="H1779" s="0" t="n">
        <v>48</v>
      </c>
      <c r="I1779" s="55" t="s">
        <v>166</v>
      </c>
      <c r="J1779" s="0" t="n">
        <v>54</v>
      </c>
      <c r="M1779" s="0" t="n">
        <v>606.56</v>
      </c>
      <c r="N1779" s="0" t="n">
        <v>82.56</v>
      </c>
      <c r="O1779" s="0" t="n">
        <v>49.86</v>
      </c>
      <c r="P1779" s="0" t="n">
        <v>3.77</v>
      </c>
      <c r="Q1779" s="0" t="n">
        <v>3.45</v>
      </c>
      <c r="R1779" s="0" t="n">
        <v>4547</v>
      </c>
      <c r="S1779" s="0" t="n">
        <v>9141</v>
      </c>
      <c r="U1779" s="0" t="n">
        <v>1188</v>
      </c>
      <c r="V1779" s="0" t="n">
        <v>0</v>
      </c>
      <c r="X1779" s="55" t="n">
        <f aca="false">IF(I1779="Male",0,1)</f>
        <v>1</v>
      </c>
      <c r="Y1779" s="55" t="n">
        <f aca="false">IF(OR(I1779="DNB",I1779="Dry DNB"),1,0)</f>
        <v>0</v>
      </c>
      <c r="Z1779" s="0" t="str">
        <f aca="false">IF(ISNUMBER(W1779),A1779-W1779,"")</f>
        <v/>
      </c>
      <c r="AA1779" s="55" t="n">
        <f aca="false">MATCH(A1779,DATAS,0)</f>
        <v>1</v>
      </c>
      <c r="AB1779" s="55" t="n">
        <f aca="false">IF(AND(E1779&gt;0,OR(AND(B1779&gt;=1,B1779&lt;=6),B1779=10)),1,0)</f>
        <v>1</v>
      </c>
      <c r="AC1779" s="55" t="n">
        <f aca="false">IF(AND(E1779&gt;0,B1779=10),1,0)</f>
        <v>0</v>
      </c>
      <c r="AD1779" s="0" t="str">
        <f aca="false">IF(AND(C1778=C1779,AA1778=AA1779-1),AB1778,"")</f>
        <v/>
      </c>
      <c r="AE1779" s="0" t="str">
        <f aca="false">IF(AND(C1778=C1779,AA1778=AA1779-1),AC1778,"")</f>
        <v/>
      </c>
      <c r="AF1779" s="0" t="str">
        <f aca="false">IF(AA1779=1,"",IF(AND(AB1779=1,AD1779&lt;&gt;1),1,0))</f>
        <v/>
      </c>
      <c r="AG1779" s="0" t="str">
        <f aca="false">IF(AA1779=1,"",IF(AND(AC1779=1,AE1779&lt;&gt;1),1,0))</f>
        <v/>
      </c>
      <c r="AH1779" s="60" t="str">
        <f aca="false">IF(AND(E1779&gt;0,AA1779&lt;2,NOT(AND(C1780=C1779,AA1780=AA1779+1))),INDEX(DATAS,AA1779+1),"")</f>
        <v/>
      </c>
      <c r="AI1779" s="60" t="str">
        <f aca="false">IF(AND(AC1779=1,AA1779&lt;2),IF(AND(C1780=C1779,AA1780=AA1779+1),IF(AC1780=1,"",INDEX(DATAS,AA1779+1)),INDEX(DATAS,AA1779+1)),"")</f>
        <v/>
      </c>
    </row>
    <row r="1780" customFormat="false" ht="15" hidden="false" customHeight="false" outlineLevel="0" collapsed="false">
      <c r="A1780" s="60" t="n">
        <v>46310</v>
      </c>
      <c r="B1780" s="0" t="n">
        <v>2</v>
      </c>
      <c r="C1780" s="0" t="n">
        <v>4857</v>
      </c>
      <c r="D1780" s="0" t="n">
        <v>55</v>
      </c>
      <c r="E1780" s="0" t="n">
        <v>2</v>
      </c>
      <c r="F1780" s="55" t="s">
        <v>711</v>
      </c>
      <c r="G1780" s="0" t="n">
        <v>32.5</v>
      </c>
      <c r="H1780" s="0" t="n">
        <v>45</v>
      </c>
      <c r="I1780" s="55" t="s">
        <v>166</v>
      </c>
      <c r="J1780" s="0" t="n">
        <v>55</v>
      </c>
      <c r="M1780" s="0" t="n">
        <v>606.56</v>
      </c>
      <c r="N1780" s="0" t="n">
        <v>82.56</v>
      </c>
      <c r="O1780" s="0" t="n">
        <v>49.86</v>
      </c>
      <c r="P1780" s="0" t="n">
        <v>3.77</v>
      </c>
      <c r="Q1780" s="0" t="n">
        <v>3.45</v>
      </c>
      <c r="U1780" s="0" t="n">
        <v>1189</v>
      </c>
      <c r="V1780" s="0" t="n">
        <v>0</v>
      </c>
      <c r="X1780" s="55" t="n">
        <f aca="false">IF(I1780="Male",0,1)</f>
        <v>1</v>
      </c>
      <c r="Y1780" s="55" t="n">
        <f aca="false">IF(OR(I1780="DNB",I1780="Dry DNB"),1,0)</f>
        <v>0</v>
      </c>
      <c r="Z1780" s="0" t="str">
        <f aca="false">IF(ISNUMBER(W1780),A1780-W1780,"")</f>
        <v/>
      </c>
      <c r="AA1780" s="55" t="n">
        <f aca="false">MATCH(A1780,DATAS,0)</f>
        <v>2</v>
      </c>
      <c r="AB1780" s="55" t="n">
        <f aca="false">IF(AND(E1780&gt;0,OR(AND(B1780&gt;=1,B1780&lt;=6),B1780=10)),1,0)</f>
        <v>1</v>
      </c>
      <c r="AC1780" s="55" t="n">
        <f aca="false">IF(AND(E1780&gt;0,B1780=10),1,0)</f>
        <v>0</v>
      </c>
      <c r="AD1780" s="55" t="n">
        <f aca="false">IF(AND(C1779=C1780,AA1779=AA1780-1),AB1779,"")</f>
        <v>1</v>
      </c>
      <c r="AE1780" s="55" t="n">
        <f aca="false">IF(AND(C1779=C1780,AA1779=AA1780-1),AC1779,"")</f>
        <v>0</v>
      </c>
      <c r="AF1780" s="55" t="n">
        <f aca="false">IF(AA1780=1,"",IF(AND(AB1780=1,AD1780&lt;&gt;1),1,0))</f>
        <v>0</v>
      </c>
      <c r="AG1780" s="55" t="n">
        <f aca="false">IF(AA1780=1,"",IF(AND(AC1780=1,AE1780&lt;&gt;1),1,0))</f>
        <v>0</v>
      </c>
      <c r="AH1780" s="60" t="str">
        <f aca="false">IF(AND(E1780&gt;0,AA1780&lt;2,NOT(AND(C1781=C1780,AA1781=AA1780+1))),INDEX(DATAS,AA1780+1),"")</f>
        <v/>
      </c>
      <c r="AI1780" s="60" t="str">
        <f aca="false">IF(AND(AC1780=1,AA1780&lt;2),IF(AND(C1781=C1780,AA1781=AA1780+1),IF(AC1781=1,"",INDEX(DATAS,AA1780+1)),INDEX(DATAS,AA1780+1)),"")</f>
        <v/>
      </c>
    </row>
    <row r="1781" customFormat="false" ht="15" hidden="false" customHeight="false" outlineLevel="0" collapsed="false">
      <c r="A1781" s="60" t="n">
        <v>46309</v>
      </c>
      <c r="B1781" s="0" t="n">
        <v>4</v>
      </c>
      <c r="C1781" s="0" t="n">
        <v>4859</v>
      </c>
      <c r="D1781" s="0" t="n">
        <v>185</v>
      </c>
      <c r="E1781" s="0" t="n">
        <v>1</v>
      </c>
      <c r="F1781" s="55" t="s">
        <v>711</v>
      </c>
      <c r="G1781" s="0" t="n">
        <v>59.7</v>
      </c>
      <c r="H1781" s="0" t="n">
        <v>60</v>
      </c>
      <c r="I1781" s="55" t="s">
        <v>157</v>
      </c>
      <c r="J1781" s="0" t="n">
        <v>101</v>
      </c>
      <c r="K1781" s="0" t="n">
        <v>66</v>
      </c>
      <c r="L1781" s="0" t="n">
        <v>84</v>
      </c>
      <c r="M1781" s="0" t="n">
        <v>865.82</v>
      </c>
      <c r="N1781" s="0" t="n">
        <v>51.91</v>
      </c>
      <c r="O1781" s="0" t="n">
        <v>30.8</v>
      </c>
      <c r="P1781" s="0" t="n">
        <v>3.72</v>
      </c>
      <c r="Q1781" s="0" t="n">
        <v>3.28</v>
      </c>
      <c r="R1781" s="0" t="n">
        <v>5372</v>
      </c>
      <c r="S1781" s="0" t="n">
        <v>11562</v>
      </c>
      <c r="T1781" s="0" t="n">
        <v>57.15</v>
      </c>
      <c r="U1781" s="0" t="n">
        <v>1188</v>
      </c>
      <c r="V1781" s="0" t="n">
        <v>2</v>
      </c>
      <c r="W1781" s="60" t="n">
        <v>46226</v>
      </c>
      <c r="X1781" s="55" t="n">
        <f aca="false">IF(I1781="Male",0,1)</f>
        <v>1</v>
      </c>
      <c r="Y1781" s="55" t="n">
        <f aca="false">IF(OR(I1781="DNB",I1781="Dry DNB"),1,0)</f>
        <v>0</v>
      </c>
      <c r="Z1781" s="55" t="n">
        <f aca="false">IF(ISNUMBER(W1781),A1781-W1781,"")</f>
        <v>83</v>
      </c>
      <c r="AA1781" s="55" t="n">
        <f aca="false">MATCH(A1781,DATAS,0)</f>
        <v>1</v>
      </c>
      <c r="AB1781" s="55" t="n">
        <f aca="false">IF(AND(E1781&gt;0,OR(AND(B1781&gt;=1,B1781&lt;=6),B1781=10)),1,0)</f>
        <v>1</v>
      </c>
      <c r="AC1781" s="55" t="n">
        <f aca="false">IF(AND(E1781&gt;0,B1781=10),1,0)</f>
        <v>0</v>
      </c>
      <c r="AD1781" s="0" t="str">
        <f aca="false">IF(AND(C1780=C1781,AA1780=AA1781-1),AB1780,"")</f>
        <v/>
      </c>
      <c r="AE1781" s="0" t="str">
        <f aca="false">IF(AND(C1780=C1781,AA1780=AA1781-1),AC1780,"")</f>
        <v/>
      </c>
      <c r="AF1781" s="0" t="str">
        <f aca="false">IF(AA1781=1,"",IF(AND(AB1781=1,AD1781&lt;&gt;1),1,0))</f>
        <v/>
      </c>
      <c r="AG1781" s="0" t="str">
        <f aca="false">IF(AA1781=1,"",IF(AND(AC1781=1,AE1781&lt;&gt;1),1,0))</f>
        <v/>
      </c>
      <c r="AH1781" s="60" t="str">
        <f aca="false">IF(AND(E1781&gt;0,AA1781&lt;2,NOT(AND(C1782=C1781,AA1782=AA1781+1))),INDEX(DATAS,AA1781+1),"")</f>
        <v/>
      </c>
      <c r="AI1781" s="60" t="str">
        <f aca="false">IF(AND(AC1781=1,AA1781&lt;2),IF(AND(C1782=C1781,AA1782=AA1781+1),IF(AC1782=1,"",INDEX(DATAS,AA1781+1)),INDEX(DATAS,AA1781+1)),"")</f>
        <v/>
      </c>
    </row>
    <row r="1782" customFormat="false" ht="15" hidden="false" customHeight="false" outlineLevel="0" collapsed="false">
      <c r="A1782" s="60" t="n">
        <v>46310</v>
      </c>
      <c r="B1782" s="0" t="n">
        <v>4</v>
      </c>
      <c r="C1782" s="0" t="n">
        <v>4859</v>
      </c>
      <c r="D1782" s="0" t="n">
        <v>186</v>
      </c>
      <c r="E1782" s="0" t="n">
        <v>1</v>
      </c>
      <c r="F1782" s="55" t="s">
        <v>711</v>
      </c>
      <c r="G1782" s="0" t="n">
        <v>60.1</v>
      </c>
      <c r="H1782" s="0" t="n">
        <v>60</v>
      </c>
      <c r="I1782" s="55" t="s">
        <v>157</v>
      </c>
      <c r="J1782" s="0" t="n">
        <v>101</v>
      </c>
      <c r="K1782" s="0" t="n">
        <v>66</v>
      </c>
      <c r="L1782" s="0" t="n">
        <v>85</v>
      </c>
      <c r="M1782" s="0" t="n">
        <v>865.82</v>
      </c>
      <c r="N1782" s="0" t="n">
        <v>51.91</v>
      </c>
      <c r="O1782" s="0" t="n">
        <v>30.8</v>
      </c>
      <c r="P1782" s="0" t="n">
        <v>3.72</v>
      </c>
      <c r="Q1782" s="0" t="n">
        <v>3.28</v>
      </c>
      <c r="T1782" s="0" t="n">
        <v>57.15</v>
      </c>
      <c r="U1782" s="0" t="n">
        <v>1189</v>
      </c>
      <c r="V1782" s="0" t="n">
        <v>2</v>
      </c>
      <c r="W1782" s="60" t="n">
        <v>46226</v>
      </c>
      <c r="X1782" s="55" t="n">
        <f aca="false">IF(I1782="Male",0,1)</f>
        <v>1</v>
      </c>
      <c r="Y1782" s="55" t="n">
        <f aca="false">IF(OR(I1782="DNB",I1782="Dry DNB"),1,0)</f>
        <v>0</v>
      </c>
      <c r="Z1782" s="55" t="n">
        <f aca="false">IF(ISNUMBER(W1782),A1782-W1782,"")</f>
        <v>84</v>
      </c>
      <c r="AA1782" s="55" t="n">
        <f aca="false">MATCH(A1782,DATAS,0)</f>
        <v>2</v>
      </c>
      <c r="AB1782" s="55" t="n">
        <f aca="false">IF(AND(E1782&gt;0,OR(AND(B1782&gt;=1,B1782&lt;=6),B1782=10)),1,0)</f>
        <v>1</v>
      </c>
      <c r="AC1782" s="55" t="n">
        <f aca="false">IF(AND(E1782&gt;0,B1782=10),1,0)</f>
        <v>0</v>
      </c>
      <c r="AD1782" s="55" t="n">
        <f aca="false">IF(AND(C1781=C1782,AA1781=AA1782-1),AB1781,"")</f>
        <v>1</v>
      </c>
      <c r="AE1782" s="55" t="n">
        <f aca="false">IF(AND(C1781=C1782,AA1781=AA1782-1),AC1781,"")</f>
        <v>0</v>
      </c>
      <c r="AF1782" s="55" t="n">
        <f aca="false">IF(AA1782=1,"",IF(AND(AB1782=1,AD1782&lt;&gt;1),1,0))</f>
        <v>0</v>
      </c>
      <c r="AG1782" s="55" t="n">
        <f aca="false">IF(AA1782=1,"",IF(AND(AC1782=1,AE1782&lt;&gt;1),1,0))</f>
        <v>0</v>
      </c>
      <c r="AH1782" s="60" t="str">
        <f aca="false">IF(AND(E1782&gt;0,AA1782&lt;2,NOT(AND(C1783=C1782,AA1783=AA1782+1))),INDEX(DATAS,AA1782+1),"")</f>
        <v/>
      </c>
      <c r="AI1782" s="60" t="str">
        <f aca="false">IF(AND(AC1782=1,AA1782&lt;2),IF(AND(C1783=C1782,AA1783=AA1782+1),IF(AC1783=1,"",INDEX(DATAS,AA1782+1)),INDEX(DATAS,AA1782+1)),"")</f>
        <v/>
      </c>
    </row>
    <row r="1783" customFormat="false" ht="15" hidden="false" customHeight="false" outlineLevel="0" collapsed="false">
      <c r="A1783" s="60" t="n">
        <v>46309</v>
      </c>
      <c r="B1783" s="0" t="n">
        <v>6</v>
      </c>
      <c r="C1783" s="0" t="n">
        <v>4860</v>
      </c>
      <c r="D1783" s="0" t="n">
        <v>173</v>
      </c>
      <c r="E1783" s="0" t="n">
        <v>2</v>
      </c>
      <c r="F1783" s="55" t="s">
        <v>712</v>
      </c>
      <c r="G1783" s="0" t="n">
        <v>23.5</v>
      </c>
      <c r="H1783" s="0" t="n">
        <v>28</v>
      </c>
      <c r="I1783" s="55" t="s">
        <v>157</v>
      </c>
      <c r="J1783" s="0" t="n">
        <v>117</v>
      </c>
      <c r="K1783" s="0" t="n">
        <v>61</v>
      </c>
      <c r="L1783" s="0" t="n">
        <v>56</v>
      </c>
      <c r="M1783" s="0" t="n">
        <v>555.41</v>
      </c>
      <c r="N1783" s="0" t="n">
        <v>65.43</v>
      </c>
      <c r="O1783" s="0" t="n">
        <v>35.41</v>
      </c>
      <c r="P1783" s="0" t="n">
        <v>5.1</v>
      </c>
      <c r="Q1783" s="0" t="n">
        <v>3.6</v>
      </c>
      <c r="R1783" s="0" t="n">
        <v>5684</v>
      </c>
      <c r="S1783" s="0" t="n">
        <v>10238</v>
      </c>
      <c r="T1783" s="0" t="n">
        <v>63.4</v>
      </c>
      <c r="U1783" s="0" t="n">
        <v>1187</v>
      </c>
      <c r="V1783" s="0" t="n">
        <v>3</v>
      </c>
      <c r="W1783" s="60" t="n">
        <v>46254</v>
      </c>
      <c r="X1783" s="55" t="n">
        <f aca="false">IF(I1783="Male",0,1)</f>
        <v>1</v>
      </c>
      <c r="Y1783" s="55" t="n">
        <f aca="false">IF(OR(I1783="DNB",I1783="Dry DNB"),1,0)</f>
        <v>0</v>
      </c>
      <c r="Z1783" s="55" t="n">
        <f aca="false">IF(ISNUMBER(W1783),A1783-W1783,"")</f>
        <v>55</v>
      </c>
      <c r="AA1783" s="55" t="n">
        <f aca="false">MATCH(A1783,DATAS,0)</f>
        <v>1</v>
      </c>
      <c r="AB1783" s="55" t="n">
        <f aca="false">IF(AND(E1783&gt;0,OR(AND(B1783&gt;=1,B1783&lt;=6),B1783=10)),1,0)</f>
        <v>1</v>
      </c>
      <c r="AC1783" s="55" t="n">
        <f aca="false">IF(AND(E1783&gt;0,B1783=10),1,0)</f>
        <v>0</v>
      </c>
      <c r="AD1783" s="0" t="str">
        <f aca="false">IF(AND(C1782=C1783,AA1782=AA1783-1),AB1782,"")</f>
        <v/>
      </c>
      <c r="AE1783" s="0" t="str">
        <f aca="false">IF(AND(C1782=C1783,AA1782=AA1783-1),AC1782,"")</f>
        <v/>
      </c>
      <c r="AF1783" s="0" t="str">
        <f aca="false">IF(AA1783=1,"",IF(AND(AB1783=1,AD1783&lt;&gt;1),1,0))</f>
        <v/>
      </c>
      <c r="AG1783" s="0" t="str">
        <f aca="false">IF(AA1783=1,"",IF(AND(AC1783=1,AE1783&lt;&gt;1),1,0))</f>
        <v/>
      </c>
      <c r="AH1783" s="60" t="str">
        <f aca="false">IF(AND(E1783&gt;0,AA1783&lt;2,NOT(AND(C1784=C1783,AA1784=AA1783+1))),INDEX(DATAS,AA1783+1),"")</f>
        <v/>
      </c>
      <c r="AI1783" s="60" t="str">
        <f aca="false">IF(AND(AC1783=1,AA1783&lt;2),IF(AND(C1784=C1783,AA1784=AA1783+1),IF(AC1784=1,"",INDEX(DATAS,AA1783+1)),INDEX(DATAS,AA1783+1)),"")</f>
        <v/>
      </c>
    </row>
    <row r="1784" customFormat="false" ht="15" hidden="false" customHeight="false" outlineLevel="0" collapsed="false">
      <c r="A1784" s="60" t="n">
        <v>46310</v>
      </c>
      <c r="B1784" s="0" t="n">
        <v>6</v>
      </c>
      <c r="C1784" s="0" t="n">
        <v>4860</v>
      </c>
      <c r="D1784" s="0" t="n">
        <v>174</v>
      </c>
      <c r="E1784" s="0" t="n">
        <v>2</v>
      </c>
      <c r="F1784" s="55" t="s">
        <v>712</v>
      </c>
      <c r="G1784" s="0" t="n">
        <v>35</v>
      </c>
      <c r="H1784" s="0" t="n">
        <v>29</v>
      </c>
      <c r="I1784" s="55" t="s">
        <v>157</v>
      </c>
      <c r="J1784" s="0" t="n">
        <v>117</v>
      </c>
      <c r="K1784" s="0" t="n">
        <v>61</v>
      </c>
      <c r="L1784" s="0" t="n">
        <v>57</v>
      </c>
      <c r="M1784" s="0" t="n">
        <v>555.41</v>
      </c>
      <c r="N1784" s="0" t="n">
        <v>65.43</v>
      </c>
      <c r="O1784" s="0" t="n">
        <v>35.41</v>
      </c>
      <c r="P1784" s="0" t="n">
        <v>5.1</v>
      </c>
      <c r="Q1784" s="0" t="n">
        <v>3.6</v>
      </c>
      <c r="T1784" s="0" t="n">
        <v>63.4</v>
      </c>
      <c r="U1784" s="0" t="n">
        <v>1188</v>
      </c>
      <c r="V1784" s="0" t="n">
        <v>3</v>
      </c>
      <c r="W1784" s="60" t="n">
        <v>46254</v>
      </c>
      <c r="X1784" s="55" t="n">
        <f aca="false">IF(I1784="Male",0,1)</f>
        <v>1</v>
      </c>
      <c r="Y1784" s="55" t="n">
        <f aca="false">IF(OR(I1784="DNB",I1784="Dry DNB"),1,0)</f>
        <v>0</v>
      </c>
      <c r="Z1784" s="55" t="n">
        <f aca="false">IF(ISNUMBER(W1784),A1784-W1784,"")</f>
        <v>56</v>
      </c>
      <c r="AA1784" s="55" t="n">
        <f aca="false">MATCH(A1784,DATAS,0)</f>
        <v>2</v>
      </c>
      <c r="AB1784" s="55" t="n">
        <f aca="false">IF(AND(E1784&gt;0,OR(AND(B1784&gt;=1,B1784&lt;=6),B1784=10)),1,0)</f>
        <v>1</v>
      </c>
      <c r="AC1784" s="55" t="n">
        <f aca="false">IF(AND(E1784&gt;0,B1784=10),1,0)</f>
        <v>0</v>
      </c>
      <c r="AD1784" s="55" t="n">
        <f aca="false">IF(AND(C1783=C1784,AA1783=AA1784-1),AB1783,"")</f>
        <v>1</v>
      </c>
      <c r="AE1784" s="55" t="n">
        <f aca="false">IF(AND(C1783=C1784,AA1783=AA1784-1),AC1783,"")</f>
        <v>0</v>
      </c>
      <c r="AF1784" s="55" t="n">
        <f aca="false">IF(AA1784=1,"",IF(AND(AB1784=1,AD1784&lt;&gt;1),1,0))</f>
        <v>0</v>
      </c>
      <c r="AG1784" s="55" t="n">
        <f aca="false">IF(AA1784=1,"",IF(AND(AC1784=1,AE1784&lt;&gt;1),1,0))</f>
        <v>0</v>
      </c>
      <c r="AH1784" s="60" t="str">
        <f aca="false">IF(AND(E1784&gt;0,AA1784&lt;2,NOT(AND(C1785=C1784,AA1785=AA1784+1))),INDEX(DATAS,AA1784+1),"")</f>
        <v/>
      </c>
      <c r="AI1784" s="60" t="str">
        <f aca="false">IF(AND(AC1784=1,AA1784&lt;2),IF(AND(C1785=C1784,AA1785=AA1784+1),IF(AC1785=1,"",INDEX(DATAS,AA1784+1)),INDEX(DATAS,AA1784+1)),"")</f>
        <v/>
      </c>
    </row>
    <row r="1785" customFormat="false" ht="15" hidden="false" customHeight="false" outlineLevel="0" collapsed="false">
      <c r="A1785" s="60" t="n">
        <v>46309</v>
      </c>
      <c r="B1785" s="0" t="n">
        <v>5</v>
      </c>
      <c r="C1785" s="0" t="n">
        <v>4861</v>
      </c>
      <c r="D1785" s="0" t="n">
        <v>200</v>
      </c>
      <c r="E1785" s="0" t="n">
        <v>2</v>
      </c>
      <c r="F1785" s="55" t="s">
        <v>713</v>
      </c>
      <c r="G1785" s="0" t="n">
        <v>32.9</v>
      </c>
      <c r="H1785" s="0" t="n">
        <v>30</v>
      </c>
      <c r="I1785" s="55" t="s">
        <v>157</v>
      </c>
      <c r="J1785" s="0" t="n">
        <v>67</v>
      </c>
      <c r="K1785" s="0" t="n">
        <v>67</v>
      </c>
      <c r="L1785" s="0" t="n">
        <v>133</v>
      </c>
      <c r="M1785" s="0" t="n">
        <v>1082.26</v>
      </c>
      <c r="N1785" s="0" t="n">
        <v>53.42</v>
      </c>
      <c r="O1785" s="0" t="n">
        <v>41.51</v>
      </c>
      <c r="P1785" s="0" t="n">
        <v>4.17</v>
      </c>
      <c r="Q1785" s="0" t="n">
        <v>3.78</v>
      </c>
      <c r="R1785" s="0" t="n">
        <v>3267</v>
      </c>
      <c r="S1785" s="0" t="n">
        <v>6839</v>
      </c>
      <c r="T1785" s="0" t="n">
        <v>36.25</v>
      </c>
      <c r="U1785" s="0" t="n">
        <v>1186</v>
      </c>
      <c r="V1785" s="0" t="n">
        <v>1</v>
      </c>
      <c r="W1785" s="60" t="n">
        <v>46178</v>
      </c>
      <c r="X1785" s="55" t="n">
        <f aca="false">IF(I1785="Male",0,1)</f>
        <v>1</v>
      </c>
      <c r="Y1785" s="55" t="n">
        <f aca="false">IF(OR(I1785="DNB",I1785="Dry DNB"),1,0)</f>
        <v>0</v>
      </c>
      <c r="Z1785" s="55" t="n">
        <f aca="false">IF(ISNUMBER(W1785),A1785-W1785,"")</f>
        <v>131</v>
      </c>
      <c r="AA1785" s="55" t="n">
        <f aca="false">MATCH(A1785,DATAS,0)</f>
        <v>1</v>
      </c>
      <c r="AB1785" s="55" t="n">
        <f aca="false">IF(AND(E1785&gt;0,OR(AND(B1785&gt;=1,B1785&lt;=6),B1785=10)),1,0)</f>
        <v>1</v>
      </c>
      <c r="AC1785" s="55" t="n">
        <f aca="false">IF(AND(E1785&gt;0,B1785=10),1,0)</f>
        <v>0</v>
      </c>
      <c r="AD1785" s="0" t="str">
        <f aca="false">IF(AND(C1784=C1785,AA1784=AA1785-1),AB1784,"")</f>
        <v/>
      </c>
      <c r="AE1785" s="0" t="str">
        <f aca="false">IF(AND(C1784=C1785,AA1784=AA1785-1),AC1784,"")</f>
        <v/>
      </c>
      <c r="AF1785" s="0" t="str">
        <f aca="false">IF(AA1785=1,"",IF(AND(AB1785=1,AD1785&lt;&gt;1),1,0))</f>
        <v/>
      </c>
      <c r="AG1785" s="0" t="str">
        <f aca="false">IF(AA1785=1,"",IF(AND(AC1785=1,AE1785&lt;&gt;1),1,0))</f>
        <v/>
      </c>
      <c r="AH1785" s="60" t="str">
        <f aca="false">IF(AND(E1785&gt;0,AA1785&lt;2,NOT(AND(C1786=C1785,AA1786=AA1785+1))),INDEX(DATAS,AA1785+1),"")</f>
        <v/>
      </c>
      <c r="AI1785" s="60" t="str">
        <f aca="false">IF(AND(AC1785=1,AA1785&lt;2),IF(AND(C1786=C1785,AA1786=AA1785+1),IF(AC1786=1,"",INDEX(DATAS,AA1785+1)),INDEX(DATAS,AA1785+1)),"")</f>
        <v/>
      </c>
    </row>
    <row r="1786" customFormat="false" ht="15" hidden="false" customHeight="false" outlineLevel="0" collapsed="false">
      <c r="A1786" s="60" t="n">
        <v>46310</v>
      </c>
      <c r="B1786" s="0" t="n">
        <v>5</v>
      </c>
      <c r="C1786" s="0" t="n">
        <v>4861</v>
      </c>
      <c r="D1786" s="0" t="n">
        <v>201</v>
      </c>
      <c r="E1786" s="0" t="n">
        <v>2</v>
      </c>
      <c r="F1786" s="55" t="s">
        <v>713</v>
      </c>
      <c r="G1786" s="0" t="n">
        <v>34.1</v>
      </c>
      <c r="H1786" s="0" t="n">
        <v>31</v>
      </c>
      <c r="I1786" s="55" t="s">
        <v>157</v>
      </c>
      <c r="J1786" s="0" t="n">
        <v>67</v>
      </c>
      <c r="K1786" s="0" t="n">
        <v>67</v>
      </c>
      <c r="L1786" s="0" t="n">
        <v>134</v>
      </c>
      <c r="M1786" s="0" t="n">
        <v>1082.26</v>
      </c>
      <c r="N1786" s="0" t="n">
        <v>53.42</v>
      </c>
      <c r="O1786" s="0" t="n">
        <v>41.51</v>
      </c>
      <c r="P1786" s="0" t="n">
        <v>4.17</v>
      </c>
      <c r="Q1786" s="0" t="n">
        <v>3.78</v>
      </c>
      <c r="T1786" s="0" t="n">
        <v>36.25</v>
      </c>
      <c r="U1786" s="0" t="n">
        <v>1187</v>
      </c>
      <c r="V1786" s="0" t="n">
        <v>1</v>
      </c>
      <c r="W1786" s="60" t="n">
        <v>46178</v>
      </c>
      <c r="X1786" s="55" t="n">
        <f aca="false">IF(I1786="Male",0,1)</f>
        <v>1</v>
      </c>
      <c r="Y1786" s="55" t="n">
        <f aca="false">IF(OR(I1786="DNB",I1786="Dry DNB"),1,0)</f>
        <v>0</v>
      </c>
      <c r="Z1786" s="55" t="n">
        <f aca="false">IF(ISNUMBER(W1786),A1786-W1786,"")</f>
        <v>132</v>
      </c>
      <c r="AA1786" s="55" t="n">
        <f aca="false">MATCH(A1786,DATAS,0)</f>
        <v>2</v>
      </c>
      <c r="AB1786" s="55" t="n">
        <f aca="false">IF(AND(E1786&gt;0,OR(AND(B1786&gt;=1,B1786&lt;=6),B1786=10)),1,0)</f>
        <v>1</v>
      </c>
      <c r="AC1786" s="55" t="n">
        <f aca="false">IF(AND(E1786&gt;0,B1786=10),1,0)</f>
        <v>0</v>
      </c>
      <c r="AD1786" s="55" t="n">
        <f aca="false">IF(AND(C1785=C1786,AA1785=AA1786-1),AB1785,"")</f>
        <v>1</v>
      </c>
      <c r="AE1786" s="55" t="n">
        <f aca="false">IF(AND(C1785=C1786,AA1785=AA1786-1),AC1785,"")</f>
        <v>0</v>
      </c>
      <c r="AF1786" s="55" t="n">
        <f aca="false">IF(AA1786=1,"",IF(AND(AB1786=1,AD1786&lt;&gt;1),1,0))</f>
        <v>0</v>
      </c>
      <c r="AG1786" s="55" t="n">
        <f aca="false">IF(AA1786=1,"",IF(AND(AC1786=1,AE1786&lt;&gt;1),1,0))</f>
        <v>0</v>
      </c>
      <c r="AH1786" s="60" t="str">
        <f aca="false">IF(AND(E1786&gt;0,AA1786&lt;2,NOT(AND(C1787=C1786,AA1787=AA1786+1))),INDEX(DATAS,AA1786+1),"")</f>
        <v/>
      </c>
      <c r="AI1786" s="60" t="str">
        <f aca="false">IF(AND(AC1786=1,AA1786&lt;2),IF(AND(C1787=C1786,AA1787=AA1786+1),IF(AC1787=1,"",INDEX(DATAS,AA1786+1)),INDEX(DATAS,AA1786+1)),"")</f>
        <v/>
      </c>
    </row>
    <row r="1787" customFormat="false" ht="15" hidden="false" customHeight="false" outlineLevel="0" collapsed="false">
      <c r="A1787" s="60" t="n">
        <v>46309</v>
      </c>
      <c r="B1787" s="0" t="n">
        <v>5</v>
      </c>
      <c r="C1787" s="0" t="n">
        <v>4862</v>
      </c>
      <c r="D1787" s="0" t="n">
        <v>200</v>
      </c>
      <c r="E1787" s="0" t="n">
        <v>2</v>
      </c>
      <c r="F1787" s="55" t="s">
        <v>713</v>
      </c>
      <c r="G1787" s="0" t="n">
        <v>21.2</v>
      </c>
      <c r="H1787" s="0" t="n">
        <v>31</v>
      </c>
      <c r="I1787" s="55" t="s">
        <v>177</v>
      </c>
      <c r="J1787" s="0" t="n">
        <v>200</v>
      </c>
      <c r="K1787" s="0" t="n">
        <v>67</v>
      </c>
      <c r="M1787" s="0" t="n">
        <v>448.8</v>
      </c>
      <c r="N1787" s="0" t="n">
        <v>51.51</v>
      </c>
      <c r="O1787" s="0" t="n">
        <v>35.12</v>
      </c>
      <c r="P1787" s="0" t="n">
        <v>5.78</v>
      </c>
      <c r="Q1787" s="0" t="n">
        <v>3.97</v>
      </c>
      <c r="R1787" s="0" t="n">
        <v>4561</v>
      </c>
      <c r="S1787" s="0" t="n">
        <v>8781</v>
      </c>
      <c r="T1787" s="0" t="n">
        <v>51.1</v>
      </c>
      <c r="U1787" s="0" t="n">
        <v>1186</v>
      </c>
      <c r="V1787" s="0" t="n">
        <v>3</v>
      </c>
      <c r="W1787" s="60" t="n">
        <v>46275</v>
      </c>
      <c r="X1787" s="55" t="n">
        <f aca="false">IF(I1787="Male",0,1)</f>
        <v>1</v>
      </c>
      <c r="Y1787" s="55" t="n">
        <f aca="false">IF(OR(I1787="DNB",I1787="Dry DNB"),1,0)</f>
        <v>0</v>
      </c>
      <c r="Z1787" s="55" t="n">
        <f aca="false">IF(ISNUMBER(W1787),A1787-W1787,"")</f>
        <v>34</v>
      </c>
      <c r="AA1787" s="55" t="n">
        <f aca="false">MATCH(A1787,DATAS,0)</f>
        <v>1</v>
      </c>
      <c r="AB1787" s="55" t="n">
        <f aca="false">IF(AND(E1787&gt;0,OR(AND(B1787&gt;=1,B1787&lt;=6),B1787=10)),1,0)</f>
        <v>1</v>
      </c>
      <c r="AC1787" s="55" t="n">
        <f aca="false">IF(AND(E1787&gt;0,B1787=10),1,0)</f>
        <v>0</v>
      </c>
      <c r="AD1787" s="0" t="str">
        <f aca="false">IF(AND(C1786=C1787,AA1786=AA1787-1),AB1786,"")</f>
        <v/>
      </c>
      <c r="AE1787" s="0" t="str">
        <f aca="false">IF(AND(C1786=C1787,AA1786=AA1787-1),AC1786,"")</f>
        <v/>
      </c>
      <c r="AF1787" s="0" t="str">
        <f aca="false">IF(AA1787=1,"",IF(AND(AB1787=1,AD1787&lt;&gt;1),1,0))</f>
        <v/>
      </c>
      <c r="AG1787" s="0" t="str">
        <f aca="false">IF(AA1787=1,"",IF(AND(AC1787=1,AE1787&lt;&gt;1),1,0))</f>
        <v/>
      </c>
      <c r="AH1787" s="60" t="str">
        <f aca="false">IF(AND(E1787&gt;0,AA1787&lt;2,NOT(AND(C1788=C1787,AA1788=AA1787+1))),INDEX(DATAS,AA1787+1),"")</f>
        <v/>
      </c>
      <c r="AI1787" s="60" t="str">
        <f aca="false">IF(AND(AC1787=1,AA1787&lt;2),IF(AND(C1788=C1787,AA1788=AA1787+1),IF(AC1788=1,"",INDEX(DATAS,AA1787+1)),INDEX(DATAS,AA1787+1)),"")</f>
        <v/>
      </c>
    </row>
    <row r="1788" customFormat="false" ht="15" hidden="false" customHeight="false" outlineLevel="0" collapsed="false">
      <c r="A1788" s="60" t="n">
        <v>46310</v>
      </c>
      <c r="B1788" s="0" t="n">
        <v>5</v>
      </c>
      <c r="C1788" s="0" t="n">
        <v>4862</v>
      </c>
      <c r="D1788" s="0" t="n">
        <v>201</v>
      </c>
      <c r="E1788" s="0" t="n">
        <v>2</v>
      </c>
      <c r="F1788" s="55" t="s">
        <v>713</v>
      </c>
      <c r="G1788" s="0" t="n">
        <v>28.9</v>
      </c>
      <c r="H1788" s="0" t="n">
        <v>30</v>
      </c>
      <c r="I1788" s="55" t="s">
        <v>177</v>
      </c>
      <c r="J1788" s="0" t="n">
        <v>201</v>
      </c>
      <c r="K1788" s="0" t="n">
        <v>67</v>
      </c>
      <c r="M1788" s="0" t="n">
        <v>448.8</v>
      </c>
      <c r="N1788" s="0" t="n">
        <v>51.51</v>
      </c>
      <c r="O1788" s="0" t="n">
        <v>35.12</v>
      </c>
      <c r="P1788" s="0" t="n">
        <v>5.78</v>
      </c>
      <c r="Q1788" s="0" t="n">
        <v>3.97</v>
      </c>
      <c r="T1788" s="0" t="n">
        <v>51.1</v>
      </c>
      <c r="U1788" s="0" t="n">
        <v>1187</v>
      </c>
      <c r="V1788" s="0" t="n">
        <v>3</v>
      </c>
      <c r="W1788" s="60" t="n">
        <v>46275</v>
      </c>
      <c r="X1788" s="55" t="n">
        <f aca="false">IF(I1788="Male",0,1)</f>
        <v>1</v>
      </c>
      <c r="Y1788" s="55" t="n">
        <f aca="false">IF(OR(I1788="DNB",I1788="Dry DNB"),1,0)</f>
        <v>0</v>
      </c>
      <c r="Z1788" s="55" t="n">
        <f aca="false">IF(ISNUMBER(W1788),A1788-W1788,"")</f>
        <v>35</v>
      </c>
      <c r="AA1788" s="55" t="n">
        <f aca="false">MATCH(A1788,DATAS,0)</f>
        <v>2</v>
      </c>
      <c r="AB1788" s="55" t="n">
        <f aca="false">IF(AND(E1788&gt;0,OR(AND(B1788&gt;=1,B1788&lt;=6),B1788=10)),1,0)</f>
        <v>1</v>
      </c>
      <c r="AC1788" s="55" t="n">
        <f aca="false">IF(AND(E1788&gt;0,B1788=10),1,0)</f>
        <v>0</v>
      </c>
      <c r="AD1788" s="55" t="n">
        <f aca="false">IF(AND(C1787=C1788,AA1787=AA1788-1),AB1787,"")</f>
        <v>1</v>
      </c>
      <c r="AE1788" s="55" t="n">
        <f aca="false">IF(AND(C1787=C1788,AA1787=AA1788-1),AC1787,"")</f>
        <v>0</v>
      </c>
      <c r="AF1788" s="55" t="n">
        <f aca="false">IF(AA1788=1,"",IF(AND(AB1788=1,AD1788&lt;&gt;1),1,0))</f>
        <v>0</v>
      </c>
      <c r="AG1788" s="55" t="n">
        <f aca="false">IF(AA1788=1,"",IF(AND(AC1788=1,AE1788&lt;&gt;1),1,0))</f>
        <v>0</v>
      </c>
      <c r="AH1788" s="60" t="str">
        <f aca="false">IF(AND(E1788&gt;0,AA1788&lt;2,NOT(AND(C1789=C1788,AA1789=AA1788+1))),INDEX(DATAS,AA1788+1),"")</f>
        <v/>
      </c>
      <c r="AI1788" s="60" t="str">
        <f aca="false">IF(AND(AC1788=1,AA1788&lt;2),IF(AND(C1789=C1788,AA1789=AA1788+1),IF(AC1789=1,"",INDEX(DATAS,AA1788+1)),INDEX(DATAS,AA1788+1)),"")</f>
        <v/>
      </c>
    </row>
    <row r="1789" customFormat="false" ht="15" hidden="false" customHeight="false" outlineLevel="0" collapsed="false">
      <c r="A1789" s="60" t="n">
        <v>46309</v>
      </c>
      <c r="B1789" s="0" t="n">
        <v>10</v>
      </c>
      <c r="C1789" s="0" t="n">
        <v>4863</v>
      </c>
      <c r="D1789" s="0" t="n">
        <v>178</v>
      </c>
      <c r="E1789" s="0" t="n">
        <v>2</v>
      </c>
      <c r="F1789" s="55" t="s">
        <v>714</v>
      </c>
      <c r="H1789" s="0" t="n">
        <v>25</v>
      </c>
      <c r="I1789" s="55" t="s">
        <v>177</v>
      </c>
      <c r="J1789" s="0" t="n">
        <v>178</v>
      </c>
      <c r="K1789" s="0" t="n">
        <v>66</v>
      </c>
      <c r="M1789" s="0" t="n">
        <v>869.23</v>
      </c>
      <c r="N1789" s="0" t="n">
        <v>64.06</v>
      </c>
      <c r="O1789" s="0" t="n">
        <v>35.49</v>
      </c>
      <c r="P1789" s="0" t="n">
        <v>2.92</v>
      </c>
      <c r="Q1789" s="0" t="n">
        <v>3.39</v>
      </c>
      <c r="R1789" s="0" t="n">
        <v>5269</v>
      </c>
      <c r="S1789" s="0" t="n">
        <v>10783</v>
      </c>
      <c r="T1789" s="0" t="n">
        <v>60.2</v>
      </c>
      <c r="U1789" s="0" t="n">
        <v>1185</v>
      </c>
      <c r="V1789" s="0" t="n">
        <v>4</v>
      </c>
      <c r="W1789" s="60" t="n">
        <v>46275</v>
      </c>
      <c r="X1789" s="55" t="n">
        <f aca="false">IF(I1789="Male",0,1)</f>
        <v>1</v>
      </c>
      <c r="Y1789" s="55" t="n">
        <f aca="false">IF(OR(I1789="DNB",I1789="Dry DNB"),1,0)</f>
        <v>0</v>
      </c>
      <c r="Z1789" s="55" t="n">
        <f aca="false">IF(ISNUMBER(W1789),A1789-W1789,"")</f>
        <v>34</v>
      </c>
      <c r="AA1789" s="55" t="n">
        <f aca="false">MATCH(A1789,DATAS,0)</f>
        <v>1</v>
      </c>
      <c r="AB1789" s="55" t="n">
        <f aca="false">IF(AND(E1789&gt;0,OR(AND(B1789&gt;=1,B1789&lt;=6),B1789=10)),1,0)</f>
        <v>1</v>
      </c>
      <c r="AC1789" s="55" t="n">
        <f aca="false">IF(AND(E1789&gt;0,B1789=10),1,0)</f>
        <v>1</v>
      </c>
      <c r="AD1789" s="0" t="str">
        <f aca="false">IF(AND(C1788=C1789,AA1788=AA1789-1),AB1788,"")</f>
        <v/>
      </c>
      <c r="AE1789" s="0" t="str">
        <f aca="false">IF(AND(C1788=C1789,AA1788=AA1789-1),AC1788,"")</f>
        <v/>
      </c>
      <c r="AF1789" s="0" t="str">
        <f aca="false">IF(AA1789=1,"",IF(AND(AB1789=1,AD1789&lt;&gt;1),1,0))</f>
        <v/>
      </c>
      <c r="AG1789" s="0" t="str">
        <f aca="false">IF(AA1789=1,"",IF(AND(AC1789=1,AE1789&lt;&gt;1),1,0))</f>
        <v/>
      </c>
      <c r="AH1789" s="60" t="str">
        <f aca="false">IF(AND(E1789&gt;0,AA1789&lt;2,NOT(AND(C1790=C1789,AA1790=AA1789+1))),INDEX(DATAS,AA1789+1),"")</f>
        <v/>
      </c>
      <c r="AI1789" s="60" t="str">
        <f aca="false">IF(AND(AC1789=1,AA1789&lt;2),IF(AND(C1790=C1789,AA1790=AA1789+1),IF(AC1790=1,"",INDEX(DATAS,AA1789+1)),INDEX(DATAS,AA1789+1)),"")</f>
        <v/>
      </c>
    </row>
    <row r="1790" customFormat="false" ht="15" hidden="false" customHeight="false" outlineLevel="0" collapsed="false">
      <c r="A1790" s="60" t="n">
        <v>46310</v>
      </c>
      <c r="B1790" s="0" t="n">
        <v>10</v>
      </c>
      <c r="C1790" s="0" t="n">
        <v>4863</v>
      </c>
      <c r="D1790" s="0" t="n">
        <v>179</v>
      </c>
      <c r="E1790" s="0" t="n">
        <v>2</v>
      </c>
      <c r="F1790" s="55" t="s">
        <v>714</v>
      </c>
      <c r="H1790" s="0" t="n">
        <v>26</v>
      </c>
      <c r="I1790" s="55" t="s">
        <v>177</v>
      </c>
      <c r="J1790" s="0" t="n">
        <v>179</v>
      </c>
      <c r="K1790" s="0" t="n">
        <v>66</v>
      </c>
      <c r="M1790" s="0" t="n">
        <v>869.23</v>
      </c>
      <c r="N1790" s="0" t="n">
        <v>64.06</v>
      </c>
      <c r="O1790" s="0" t="n">
        <v>35.49</v>
      </c>
      <c r="P1790" s="0" t="n">
        <v>2.92</v>
      </c>
      <c r="Q1790" s="0" t="n">
        <v>3.39</v>
      </c>
      <c r="T1790" s="0" t="n">
        <v>60.2</v>
      </c>
      <c r="U1790" s="0" t="n">
        <v>1186</v>
      </c>
      <c r="V1790" s="0" t="n">
        <v>4</v>
      </c>
      <c r="W1790" s="60" t="n">
        <v>46275</v>
      </c>
      <c r="X1790" s="55" t="n">
        <f aca="false">IF(I1790="Male",0,1)</f>
        <v>1</v>
      </c>
      <c r="Y1790" s="55" t="n">
        <f aca="false">IF(OR(I1790="DNB",I1790="Dry DNB"),1,0)</f>
        <v>0</v>
      </c>
      <c r="Z1790" s="55" t="n">
        <f aca="false">IF(ISNUMBER(W1790),A1790-W1790,"")</f>
        <v>35</v>
      </c>
      <c r="AA1790" s="55" t="n">
        <f aca="false">MATCH(A1790,DATAS,0)</f>
        <v>2</v>
      </c>
      <c r="AB1790" s="55" t="n">
        <f aca="false">IF(AND(E1790&gt;0,OR(AND(B1790&gt;=1,B1790&lt;=6),B1790=10)),1,0)</f>
        <v>1</v>
      </c>
      <c r="AC1790" s="55" t="n">
        <f aca="false">IF(AND(E1790&gt;0,B1790=10),1,0)</f>
        <v>1</v>
      </c>
      <c r="AD1790" s="55" t="n">
        <f aca="false">IF(AND(C1789=C1790,AA1789=AA1790-1),AB1789,"")</f>
        <v>1</v>
      </c>
      <c r="AE1790" s="55" t="n">
        <f aca="false">IF(AND(C1789=C1790,AA1789=AA1790-1),AC1789,"")</f>
        <v>1</v>
      </c>
      <c r="AF1790" s="55" t="n">
        <f aca="false">IF(AA1790=1,"",IF(AND(AB1790=1,AD1790&lt;&gt;1),1,0))</f>
        <v>0</v>
      </c>
      <c r="AG1790" s="55" t="n">
        <f aca="false">IF(AA1790=1,"",IF(AND(AC1790=1,AE1790&lt;&gt;1),1,0))</f>
        <v>0</v>
      </c>
      <c r="AH1790" s="60" t="str">
        <f aca="false">IF(AND(E1790&gt;0,AA1790&lt;2,NOT(AND(C1791=C1790,AA1791=AA1790+1))),INDEX(DATAS,AA1790+1),"")</f>
        <v/>
      </c>
      <c r="AI1790" s="60" t="str">
        <f aca="false">IF(AND(AC1790=1,AA1790&lt;2),IF(AND(C1791=C1790,AA1791=AA1790+1),IF(AC1791=1,"",INDEX(DATAS,AA1790+1)),INDEX(DATAS,AA1790+1)),"")</f>
        <v/>
      </c>
    </row>
    <row r="1791" customFormat="false" ht="15" hidden="false" customHeight="false" outlineLevel="0" collapsed="false">
      <c r="A1791" s="60" t="n">
        <v>46309</v>
      </c>
      <c r="B1791" s="0" t="n">
        <v>14</v>
      </c>
      <c r="C1791" s="0" t="n">
        <v>4865</v>
      </c>
      <c r="D1791" s="0" t="n">
        <v>509</v>
      </c>
      <c r="E1791" s="0" t="n">
        <v>1</v>
      </c>
      <c r="F1791" s="55" t="s">
        <v>714</v>
      </c>
      <c r="I1791" s="55" t="s">
        <v>162</v>
      </c>
      <c r="J1791" s="0" t="n">
        <v>286</v>
      </c>
      <c r="K1791" s="0" t="n">
        <v>62</v>
      </c>
      <c r="L1791" s="0" t="n">
        <v>259</v>
      </c>
      <c r="M1791" s="0" t="n">
        <v>1666.12</v>
      </c>
      <c r="N1791" s="0" t="n">
        <v>50.28</v>
      </c>
      <c r="O1791" s="0" t="n">
        <v>49.29</v>
      </c>
      <c r="P1791" s="0" t="n">
        <v>4.46</v>
      </c>
      <c r="Q1791" s="0" t="n">
        <v>3.64</v>
      </c>
      <c r="R1791" s="0" t="n">
        <v>5200</v>
      </c>
      <c r="S1791" s="0" t="n">
        <v>10878</v>
      </c>
      <c r="T1791" s="0" t="n">
        <v>55.95</v>
      </c>
      <c r="U1791" s="0" t="n">
        <v>1185</v>
      </c>
      <c r="V1791" s="0" t="n">
        <v>7</v>
      </c>
      <c r="W1791" s="60" t="n">
        <v>46051</v>
      </c>
      <c r="X1791" s="55" t="n">
        <f aca="false">IF(I1791="Male",0,1)</f>
        <v>1</v>
      </c>
      <c r="Y1791" s="55" t="n">
        <f aca="false">IF(OR(I1791="DNB",I1791="Dry DNB"),1,0)</f>
        <v>0</v>
      </c>
      <c r="Z1791" s="55" t="n">
        <f aca="false">IF(ISNUMBER(W1791),A1791-W1791,"")</f>
        <v>258</v>
      </c>
      <c r="AA1791" s="55" t="n">
        <f aca="false">MATCH(A1791,DATAS,0)</f>
        <v>1</v>
      </c>
      <c r="AB1791" s="55" t="n">
        <f aca="false">IF(AND(E1791&gt;0,OR(AND(B1791&gt;=1,B1791&lt;=6),B1791=10)),1,0)</f>
        <v>0</v>
      </c>
      <c r="AC1791" s="55" t="n">
        <f aca="false">IF(AND(E1791&gt;0,B1791=10),1,0)</f>
        <v>0</v>
      </c>
      <c r="AD1791" s="0" t="str">
        <f aca="false">IF(AND(C1790=C1791,AA1790=AA1791-1),AB1790,"")</f>
        <v/>
      </c>
      <c r="AE1791" s="0" t="str">
        <f aca="false">IF(AND(C1790=C1791,AA1790=AA1791-1),AC1790,"")</f>
        <v/>
      </c>
      <c r="AF1791" s="0" t="str">
        <f aca="false">IF(AA1791=1,"",IF(AND(AB1791=1,AD1791&lt;&gt;1),1,0))</f>
        <v/>
      </c>
      <c r="AG1791" s="0" t="str">
        <f aca="false">IF(AA1791=1,"",IF(AND(AC1791=1,AE1791&lt;&gt;1),1,0))</f>
        <v/>
      </c>
      <c r="AH1791" s="60" t="str">
        <f aca="false">IF(AND(E1791&gt;0,AA1791&lt;2,NOT(AND(C1792=C1791,AA1792=AA1791+1))),INDEX(DATAS,AA1791+1),"")</f>
        <v/>
      </c>
      <c r="AI1791" s="60" t="str">
        <f aca="false">IF(AND(AC1791=1,AA1791&lt;2),IF(AND(C1792=C1791,AA1792=AA1791+1),IF(AC1792=1,"",INDEX(DATAS,AA1791+1)),INDEX(DATAS,AA1791+1)),"")</f>
        <v/>
      </c>
    </row>
    <row r="1792" customFormat="false" ht="15" hidden="false" customHeight="false" outlineLevel="0" collapsed="false">
      <c r="A1792" s="60" t="n">
        <v>46310</v>
      </c>
      <c r="B1792" s="0" t="n">
        <v>14</v>
      </c>
      <c r="C1792" s="0" t="n">
        <v>4865</v>
      </c>
      <c r="D1792" s="0" t="n">
        <v>509</v>
      </c>
      <c r="E1792" s="0" t="n">
        <v>1</v>
      </c>
      <c r="F1792" s="55" t="s">
        <v>714</v>
      </c>
      <c r="I1792" s="55" t="s">
        <v>162</v>
      </c>
      <c r="J1792" s="0" t="n">
        <v>286</v>
      </c>
      <c r="K1792" s="0" t="n">
        <v>62</v>
      </c>
      <c r="L1792" s="0" t="n">
        <v>260</v>
      </c>
      <c r="M1792" s="0" t="n">
        <v>1666.12</v>
      </c>
      <c r="N1792" s="0" t="n">
        <v>50.28</v>
      </c>
      <c r="O1792" s="0" t="n">
        <v>49.29</v>
      </c>
      <c r="P1792" s="0" t="n">
        <v>4.46</v>
      </c>
      <c r="Q1792" s="0" t="n">
        <v>3.64</v>
      </c>
      <c r="T1792" s="0" t="n">
        <v>55.95</v>
      </c>
      <c r="U1792" s="0" t="n">
        <v>1186</v>
      </c>
      <c r="V1792" s="0" t="n">
        <v>7</v>
      </c>
      <c r="W1792" s="60" t="n">
        <v>46051</v>
      </c>
      <c r="X1792" s="55" t="n">
        <f aca="false">IF(I1792="Male",0,1)</f>
        <v>1</v>
      </c>
      <c r="Y1792" s="55" t="n">
        <f aca="false">IF(OR(I1792="DNB",I1792="Dry DNB"),1,0)</f>
        <v>0</v>
      </c>
      <c r="Z1792" s="55" t="n">
        <f aca="false">IF(ISNUMBER(W1792),A1792-W1792,"")</f>
        <v>259</v>
      </c>
      <c r="AA1792" s="55" t="n">
        <f aca="false">MATCH(A1792,DATAS,0)</f>
        <v>2</v>
      </c>
      <c r="AB1792" s="55" t="n">
        <f aca="false">IF(AND(E1792&gt;0,OR(AND(B1792&gt;=1,B1792&lt;=6),B1792=10)),1,0)</f>
        <v>0</v>
      </c>
      <c r="AC1792" s="55" t="n">
        <f aca="false">IF(AND(E1792&gt;0,B1792=10),1,0)</f>
        <v>0</v>
      </c>
      <c r="AD1792" s="55" t="n">
        <f aca="false">IF(AND(C1791=C1792,AA1791=AA1792-1),AB1791,"")</f>
        <v>0</v>
      </c>
      <c r="AE1792" s="55" t="n">
        <f aca="false">IF(AND(C1791=C1792,AA1791=AA1792-1),AC1791,"")</f>
        <v>0</v>
      </c>
      <c r="AF1792" s="55" t="n">
        <f aca="false">IF(AA1792=1,"",IF(AND(AB1792=1,AD1792&lt;&gt;1),1,0))</f>
        <v>0</v>
      </c>
      <c r="AG1792" s="55" t="n">
        <f aca="false">IF(AA1792=1,"",IF(AND(AC1792=1,AE1792&lt;&gt;1),1,0))</f>
        <v>0</v>
      </c>
      <c r="AH1792" s="60" t="str">
        <f aca="false">IF(AND(E1792&gt;0,AA1792&lt;2,NOT(AND(C1793=C1792,AA1793=AA1792+1))),INDEX(DATAS,AA1792+1),"")</f>
        <v/>
      </c>
      <c r="AI1792" s="60" t="str">
        <f aca="false">IF(AND(AC1792=1,AA1792&lt;2),IF(AND(C1793=C1792,AA1793=AA1792+1),IF(AC1793=1,"",INDEX(DATAS,AA1792+1)),INDEX(DATAS,AA1792+1)),"")</f>
        <v/>
      </c>
    </row>
    <row r="1793" customFormat="false" ht="15" hidden="false" customHeight="false" outlineLevel="0" collapsed="false">
      <c r="A1793" s="60" t="n">
        <v>46309</v>
      </c>
      <c r="B1793" s="0" t="n">
        <v>5</v>
      </c>
      <c r="C1793" s="0" t="n">
        <v>4867</v>
      </c>
      <c r="D1793" s="0" t="n">
        <v>505</v>
      </c>
      <c r="E1793" s="0" t="n">
        <v>1</v>
      </c>
      <c r="F1793" s="55" t="s">
        <v>715</v>
      </c>
      <c r="G1793" s="0" t="n">
        <v>30.9</v>
      </c>
      <c r="H1793" s="0" t="n">
        <v>32</v>
      </c>
      <c r="I1793" s="55" t="s">
        <v>187</v>
      </c>
      <c r="J1793" s="0" t="n">
        <v>505</v>
      </c>
      <c r="K1793" s="0" t="n">
        <v>64</v>
      </c>
      <c r="M1793" s="0" t="n">
        <v>820.7</v>
      </c>
      <c r="N1793" s="0" t="n">
        <v>64.66</v>
      </c>
      <c r="O1793" s="0" t="n">
        <v>30.44</v>
      </c>
      <c r="P1793" s="0" t="n">
        <v>6.21</v>
      </c>
      <c r="Q1793" s="0" t="n">
        <v>4.54</v>
      </c>
      <c r="R1793" s="0" t="n">
        <v>4507</v>
      </c>
      <c r="S1793" s="0" t="n">
        <v>9493</v>
      </c>
      <c r="T1793" s="0" t="n">
        <v>54.5</v>
      </c>
      <c r="U1793" s="0" t="n">
        <v>1183</v>
      </c>
      <c r="V1793" s="0" t="n">
        <v>13</v>
      </c>
      <c r="W1793" s="60" t="n">
        <v>46282</v>
      </c>
      <c r="X1793" s="55" t="n">
        <f aca="false">IF(I1793="Male",0,1)</f>
        <v>1</v>
      </c>
      <c r="Y1793" s="55" t="n">
        <f aca="false">IF(OR(I1793="DNB",I1793="Dry DNB"),1,0)</f>
        <v>0</v>
      </c>
      <c r="Z1793" s="55" t="n">
        <f aca="false">IF(ISNUMBER(W1793),A1793-W1793,"")</f>
        <v>27</v>
      </c>
      <c r="AA1793" s="55" t="n">
        <f aca="false">MATCH(A1793,DATAS,0)</f>
        <v>1</v>
      </c>
      <c r="AB1793" s="55" t="n">
        <f aca="false">IF(AND(E1793&gt;0,OR(AND(B1793&gt;=1,B1793&lt;=6),B1793=10)),1,0)</f>
        <v>1</v>
      </c>
      <c r="AC1793" s="55" t="n">
        <f aca="false">IF(AND(E1793&gt;0,B1793=10),1,0)</f>
        <v>0</v>
      </c>
      <c r="AD1793" s="0" t="str">
        <f aca="false">IF(AND(C1792=C1793,AA1792=AA1793-1),AB1792,"")</f>
        <v/>
      </c>
      <c r="AE1793" s="0" t="str">
        <f aca="false">IF(AND(C1792=C1793,AA1792=AA1793-1),AC1792,"")</f>
        <v/>
      </c>
      <c r="AF1793" s="0" t="str">
        <f aca="false">IF(AA1793=1,"",IF(AND(AB1793=1,AD1793&lt;&gt;1),1,0))</f>
        <v/>
      </c>
      <c r="AG1793" s="0" t="str">
        <f aca="false">IF(AA1793=1,"",IF(AND(AC1793=1,AE1793&lt;&gt;1),1,0))</f>
        <v/>
      </c>
      <c r="AH1793" s="60" t="str">
        <f aca="false">IF(AND(E1793&gt;0,AA1793&lt;2,NOT(AND(C1794=C1793,AA1794=AA1793+1))),INDEX(DATAS,AA1793+1),"")</f>
        <v/>
      </c>
      <c r="AI1793" s="60" t="str">
        <f aca="false">IF(AND(AC1793=1,AA1793&lt;2),IF(AND(C1794=C1793,AA1794=AA1793+1),IF(AC1794=1,"",INDEX(DATAS,AA1793+1)),INDEX(DATAS,AA1793+1)),"")</f>
        <v/>
      </c>
    </row>
    <row r="1794" customFormat="false" ht="15" hidden="false" customHeight="false" outlineLevel="0" collapsed="false">
      <c r="A1794" s="60" t="n">
        <v>46310</v>
      </c>
      <c r="B1794" s="0" t="n">
        <v>5</v>
      </c>
      <c r="C1794" s="0" t="n">
        <v>4867</v>
      </c>
      <c r="D1794" s="0" t="n">
        <v>506</v>
      </c>
      <c r="E1794" s="0" t="n">
        <v>1</v>
      </c>
      <c r="F1794" s="55" t="s">
        <v>715</v>
      </c>
      <c r="G1794" s="0" t="n">
        <v>36.9</v>
      </c>
      <c r="H1794" s="0" t="n">
        <v>32</v>
      </c>
      <c r="I1794" s="55" t="s">
        <v>187</v>
      </c>
      <c r="J1794" s="0" t="n">
        <v>506</v>
      </c>
      <c r="K1794" s="0" t="n">
        <v>64</v>
      </c>
      <c r="M1794" s="0" t="n">
        <v>820.7</v>
      </c>
      <c r="N1794" s="0" t="n">
        <v>64.66</v>
      </c>
      <c r="O1794" s="0" t="n">
        <v>30.44</v>
      </c>
      <c r="P1794" s="0" t="n">
        <v>6.21</v>
      </c>
      <c r="Q1794" s="0" t="n">
        <v>4.54</v>
      </c>
      <c r="T1794" s="0" t="n">
        <v>54.5</v>
      </c>
      <c r="U1794" s="0" t="n">
        <v>1184</v>
      </c>
      <c r="V1794" s="0" t="n">
        <v>13</v>
      </c>
      <c r="W1794" s="60" t="n">
        <v>46282</v>
      </c>
      <c r="X1794" s="55" t="n">
        <f aca="false">IF(I1794="Male",0,1)</f>
        <v>1</v>
      </c>
      <c r="Y1794" s="55" t="n">
        <f aca="false">IF(OR(I1794="DNB",I1794="Dry DNB"),1,0)</f>
        <v>0</v>
      </c>
      <c r="Z1794" s="55" t="n">
        <f aca="false">IF(ISNUMBER(W1794),A1794-W1794,"")</f>
        <v>28</v>
      </c>
      <c r="AA1794" s="55" t="n">
        <f aca="false">MATCH(A1794,DATAS,0)</f>
        <v>2</v>
      </c>
      <c r="AB1794" s="55" t="n">
        <f aca="false">IF(AND(E1794&gt;0,OR(AND(B1794&gt;=1,B1794&lt;=6),B1794=10)),1,0)</f>
        <v>1</v>
      </c>
      <c r="AC1794" s="55" t="n">
        <f aca="false">IF(AND(E1794&gt;0,B1794=10),1,0)</f>
        <v>0</v>
      </c>
      <c r="AD1794" s="55" t="n">
        <f aca="false">IF(AND(C1793=C1794,AA1793=AA1794-1),AB1793,"")</f>
        <v>1</v>
      </c>
      <c r="AE1794" s="55" t="n">
        <f aca="false">IF(AND(C1793=C1794,AA1793=AA1794-1),AC1793,"")</f>
        <v>0</v>
      </c>
      <c r="AF1794" s="55" t="n">
        <f aca="false">IF(AA1794=1,"",IF(AND(AB1794=1,AD1794&lt;&gt;1),1,0))</f>
        <v>0</v>
      </c>
      <c r="AG1794" s="55" t="n">
        <f aca="false">IF(AA1794=1,"",IF(AND(AC1794=1,AE1794&lt;&gt;1),1,0))</f>
        <v>0</v>
      </c>
      <c r="AH1794" s="60" t="str">
        <f aca="false">IF(AND(E1794&gt;0,AA1794&lt;2,NOT(AND(C1795=C1794,AA1795=AA1794+1))),INDEX(DATAS,AA1794+1),"")</f>
        <v/>
      </c>
      <c r="AI1794" s="60" t="str">
        <f aca="false">IF(AND(AC1794=1,AA1794&lt;2),IF(AND(C1795=C1794,AA1795=AA1794+1),IF(AC1795=1,"",INDEX(DATAS,AA1794+1)),INDEX(DATAS,AA1794+1)),"")</f>
        <v/>
      </c>
    </row>
    <row r="1795" customFormat="false" ht="15" hidden="false" customHeight="false" outlineLevel="0" collapsed="false">
      <c r="A1795" s="60" t="n">
        <v>46309</v>
      </c>
      <c r="B1795" s="0" t="n">
        <v>2</v>
      </c>
      <c r="C1795" s="0" t="n">
        <v>4868</v>
      </c>
      <c r="D1795" s="0" t="n">
        <v>12</v>
      </c>
      <c r="E1795" s="0" t="n">
        <v>2</v>
      </c>
      <c r="F1795" s="55" t="s">
        <v>715</v>
      </c>
      <c r="G1795" s="0" t="n">
        <v>41.8</v>
      </c>
      <c r="H1795" s="0" t="n">
        <v>33</v>
      </c>
      <c r="I1795" s="55" t="s">
        <v>166</v>
      </c>
      <c r="J1795" s="0" t="n">
        <v>12</v>
      </c>
      <c r="M1795" s="0" t="n">
        <v>582.77</v>
      </c>
      <c r="N1795" s="0" t="n">
        <v>35.07</v>
      </c>
      <c r="O1795" s="0" t="n">
        <v>19.05</v>
      </c>
      <c r="R1795" s="0" t="n">
        <v>2426</v>
      </c>
      <c r="S1795" s="0" t="n">
        <v>4877</v>
      </c>
      <c r="U1795" s="0" t="n">
        <v>1183</v>
      </c>
      <c r="V1795" s="0" t="n">
        <v>0</v>
      </c>
      <c r="X1795" s="55" t="n">
        <f aca="false">IF(I1795="Male",0,1)</f>
        <v>1</v>
      </c>
      <c r="Y1795" s="55" t="n">
        <f aca="false">IF(OR(I1795="DNB",I1795="Dry DNB"),1,0)</f>
        <v>0</v>
      </c>
      <c r="Z1795" s="0" t="str">
        <f aca="false">IF(ISNUMBER(W1795),A1795-W1795,"")</f>
        <v/>
      </c>
      <c r="AA1795" s="55" t="n">
        <f aca="false">MATCH(A1795,DATAS,0)</f>
        <v>1</v>
      </c>
      <c r="AB1795" s="55" t="n">
        <f aca="false">IF(AND(E1795&gt;0,OR(AND(B1795&gt;=1,B1795&lt;=6),B1795=10)),1,0)</f>
        <v>1</v>
      </c>
      <c r="AC1795" s="55" t="n">
        <f aca="false">IF(AND(E1795&gt;0,B1795=10),1,0)</f>
        <v>0</v>
      </c>
      <c r="AD1795" s="0" t="str">
        <f aca="false">IF(AND(C1794=C1795,AA1794=AA1795-1),AB1794,"")</f>
        <v/>
      </c>
      <c r="AE1795" s="0" t="str">
        <f aca="false">IF(AND(C1794=C1795,AA1794=AA1795-1),AC1794,"")</f>
        <v/>
      </c>
      <c r="AF1795" s="0" t="str">
        <f aca="false">IF(AA1795=1,"",IF(AND(AB1795=1,AD1795&lt;&gt;1),1,0))</f>
        <v/>
      </c>
      <c r="AG1795" s="0" t="str">
        <f aca="false">IF(AA1795=1,"",IF(AND(AC1795=1,AE1795&lt;&gt;1),1,0))</f>
        <v/>
      </c>
      <c r="AH1795" s="60" t="str">
        <f aca="false">IF(AND(E1795&gt;0,AA1795&lt;2,NOT(AND(C1796=C1795,AA1796=AA1795+1))),INDEX(DATAS,AA1795+1),"")</f>
        <v/>
      </c>
      <c r="AI1795" s="60" t="str">
        <f aca="false">IF(AND(AC1795=1,AA1795&lt;2),IF(AND(C1796=C1795,AA1796=AA1795+1),IF(AC1796=1,"",INDEX(DATAS,AA1795+1)),INDEX(DATAS,AA1795+1)),"")</f>
        <v/>
      </c>
    </row>
    <row r="1796" customFormat="false" ht="15" hidden="false" customHeight="false" outlineLevel="0" collapsed="false">
      <c r="A1796" s="60" t="n">
        <v>46310</v>
      </c>
      <c r="B1796" s="0" t="n">
        <v>2</v>
      </c>
      <c r="C1796" s="0" t="n">
        <v>4868</v>
      </c>
      <c r="D1796" s="0" t="n">
        <v>13</v>
      </c>
      <c r="E1796" s="0" t="n">
        <v>2</v>
      </c>
      <c r="F1796" s="55" t="s">
        <v>715</v>
      </c>
      <c r="G1796" s="0" t="n">
        <v>43.3</v>
      </c>
      <c r="H1796" s="0" t="n">
        <v>36</v>
      </c>
      <c r="I1796" s="55" t="s">
        <v>166</v>
      </c>
      <c r="J1796" s="0" t="n">
        <v>13</v>
      </c>
      <c r="M1796" s="0" t="n">
        <v>582.77</v>
      </c>
      <c r="N1796" s="0" t="n">
        <v>35.07</v>
      </c>
      <c r="O1796" s="0" t="n">
        <v>19.05</v>
      </c>
      <c r="U1796" s="0" t="n">
        <v>1184</v>
      </c>
      <c r="V1796" s="0" t="n">
        <v>0</v>
      </c>
      <c r="X1796" s="55" t="n">
        <f aca="false">IF(I1796="Male",0,1)</f>
        <v>1</v>
      </c>
      <c r="Y1796" s="55" t="n">
        <f aca="false">IF(OR(I1796="DNB",I1796="Dry DNB"),1,0)</f>
        <v>0</v>
      </c>
      <c r="Z1796" s="0" t="str">
        <f aca="false">IF(ISNUMBER(W1796),A1796-W1796,"")</f>
        <v/>
      </c>
      <c r="AA1796" s="55" t="n">
        <f aca="false">MATCH(A1796,DATAS,0)</f>
        <v>2</v>
      </c>
      <c r="AB1796" s="55" t="n">
        <f aca="false">IF(AND(E1796&gt;0,OR(AND(B1796&gt;=1,B1796&lt;=6),B1796=10)),1,0)</f>
        <v>1</v>
      </c>
      <c r="AC1796" s="55" t="n">
        <f aca="false">IF(AND(E1796&gt;0,B1796=10),1,0)</f>
        <v>0</v>
      </c>
      <c r="AD1796" s="55" t="n">
        <f aca="false">IF(AND(C1795=C1796,AA1795=AA1796-1),AB1795,"")</f>
        <v>1</v>
      </c>
      <c r="AE1796" s="55" t="n">
        <f aca="false">IF(AND(C1795=C1796,AA1795=AA1796-1),AC1795,"")</f>
        <v>0</v>
      </c>
      <c r="AF1796" s="55" t="n">
        <f aca="false">IF(AA1796=1,"",IF(AND(AB1796=1,AD1796&lt;&gt;1),1,0))</f>
        <v>0</v>
      </c>
      <c r="AG1796" s="55" t="n">
        <f aca="false">IF(AA1796=1,"",IF(AND(AC1796=1,AE1796&lt;&gt;1),1,0))</f>
        <v>0</v>
      </c>
      <c r="AH1796" s="60" t="str">
        <f aca="false">IF(AND(E1796&gt;0,AA1796&lt;2,NOT(AND(C1797=C1796,AA1797=AA1796+1))),INDEX(DATAS,AA1796+1),"")</f>
        <v/>
      </c>
      <c r="AI1796" s="60" t="str">
        <f aca="false">IF(AND(AC1796=1,AA1796&lt;2),IF(AND(C1797=C1796,AA1797=AA1796+1),IF(AC1797=1,"",INDEX(DATAS,AA1796+1)),INDEX(DATAS,AA1796+1)),"")</f>
        <v/>
      </c>
    </row>
    <row r="1797" customFormat="false" ht="15" hidden="false" customHeight="false" outlineLevel="0" collapsed="false">
      <c r="A1797" s="60" t="n">
        <v>46309</v>
      </c>
      <c r="B1797" s="0" t="n">
        <v>5</v>
      </c>
      <c r="C1797" s="0" t="n">
        <v>4869</v>
      </c>
      <c r="D1797" s="0" t="n">
        <v>187</v>
      </c>
      <c r="E1797" s="0" t="n">
        <v>2</v>
      </c>
      <c r="F1797" s="55" t="s">
        <v>716</v>
      </c>
      <c r="G1797" s="0" t="n">
        <v>30.6</v>
      </c>
      <c r="H1797" s="0" t="n">
        <v>31</v>
      </c>
      <c r="I1797" s="55" t="s">
        <v>157</v>
      </c>
      <c r="J1797" s="0" t="n">
        <v>69</v>
      </c>
      <c r="K1797" s="0" t="n">
        <v>76</v>
      </c>
      <c r="L1797" s="0" t="n">
        <v>118</v>
      </c>
      <c r="M1797" s="0" t="n">
        <v>835.17</v>
      </c>
      <c r="N1797" s="0" t="n">
        <v>49.71</v>
      </c>
      <c r="O1797" s="0" t="n">
        <v>44.32</v>
      </c>
      <c r="P1797" s="0" t="n">
        <v>4.97</v>
      </c>
      <c r="Q1797" s="0" t="n">
        <v>3.78</v>
      </c>
      <c r="R1797" s="0" t="n">
        <v>3564</v>
      </c>
      <c r="S1797" s="0" t="n">
        <v>6628</v>
      </c>
      <c r="T1797" s="0" t="n">
        <v>38</v>
      </c>
      <c r="U1797" s="0" t="n">
        <v>1182</v>
      </c>
      <c r="V1797" s="0" t="n">
        <v>1</v>
      </c>
      <c r="X1797" s="55" t="n">
        <f aca="false">IF(I1797="Male",0,1)</f>
        <v>1</v>
      </c>
      <c r="Y1797" s="55" t="n">
        <f aca="false">IF(OR(I1797="DNB",I1797="Dry DNB"),1,0)</f>
        <v>0</v>
      </c>
      <c r="Z1797" s="0" t="str">
        <f aca="false">IF(ISNUMBER(W1797),A1797-W1797,"")</f>
        <v/>
      </c>
      <c r="AA1797" s="55" t="n">
        <f aca="false">MATCH(A1797,DATAS,0)</f>
        <v>1</v>
      </c>
      <c r="AB1797" s="55" t="n">
        <f aca="false">IF(AND(E1797&gt;0,OR(AND(B1797&gt;=1,B1797&lt;=6),B1797=10)),1,0)</f>
        <v>1</v>
      </c>
      <c r="AC1797" s="55" t="n">
        <f aca="false">IF(AND(E1797&gt;0,B1797=10),1,0)</f>
        <v>0</v>
      </c>
      <c r="AD1797" s="0" t="str">
        <f aca="false">IF(AND(C1796=C1797,AA1796=AA1797-1),AB1796,"")</f>
        <v/>
      </c>
      <c r="AE1797" s="0" t="str">
        <f aca="false">IF(AND(C1796=C1797,AA1796=AA1797-1),AC1796,"")</f>
        <v/>
      </c>
      <c r="AF1797" s="0" t="str">
        <f aca="false">IF(AA1797=1,"",IF(AND(AB1797=1,AD1797&lt;&gt;1),1,0))</f>
        <v/>
      </c>
      <c r="AG1797" s="0" t="str">
        <f aca="false">IF(AA1797=1,"",IF(AND(AC1797=1,AE1797&lt;&gt;1),1,0))</f>
        <v/>
      </c>
      <c r="AH1797" s="60" t="str">
        <f aca="false">IF(AND(E1797&gt;0,AA1797&lt;2,NOT(AND(C1798=C1797,AA1798=AA1797+1))),INDEX(DATAS,AA1797+1),"")</f>
        <v/>
      </c>
      <c r="AI1797" s="60" t="str">
        <f aca="false">IF(AND(AC1797=1,AA1797&lt;2),IF(AND(C1798=C1797,AA1798=AA1797+1),IF(AC1798=1,"",INDEX(DATAS,AA1797+1)),INDEX(DATAS,AA1797+1)),"")</f>
        <v/>
      </c>
    </row>
    <row r="1798" customFormat="false" ht="15" hidden="false" customHeight="false" outlineLevel="0" collapsed="false">
      <c r="A1798" s="60" t="n">
        <v>46310</v>
      </c>
      <c r="B1798" s="0" t="n">
        <v>5</v>
      </c>
      <c r="C1798" s="0" t="n">
        <v>4869</v>
      </c>
      <c r="D1798" s="0" t="n">
        <v>188</v>
      </c>
      <c r="E1798" s="0" t="n">
        <v>2</v>
      </c>
      <c r="F1798" s="55" t="s">
        <v>716</v>
      </c>
      <c r="G1798" s="0" t="n">
        <v>34.6</v>
      </c>
      <c r="H1798" s="0" t="n">
        <v>31</v>
      </c>
      <c r="I1798" s="55" t="s">
        <v>157</v>
      </c>
      <c r="J1798" s="0" t="n">
        <v>69</v>
      </c>
      <c r="K1798" s="0" t="n">
        <v>76</v>
      </c>
      <c r="L1798" s="0" t="n">
        <v>119</v>
      </c>
      <c r="M1798" s="0" t="n">
        <v>835.17</v>
      </c>
      <c r="N1798" s="0" t="n">
        <v>49.71</v>
      </c>
      <c r="O1798" s="0" t="n">
        <v>44.32</v>
      </c>
      <c r="P1798" s="0" t="n">
        <v>4.97</v>
      </c>
      <c r="Q1798" s="0" t="n">
        <v>3.78</v>
      </c>
      <c r="T1798" s="0" t="n">
        <v>38</v>
      </c>
      <c r="U1798" s="0" t="n">
        <v>1183</v>
      </c>
      <c r="V1798" s="0" t="n">
        <v>1</v>
      </c>
      <c r="X1798" s="55" t="n">
        <f aca="false">IF(I1798="Male",0,1)</f>
        <v>1</v>
      </c>
      <c r="Y1798" s="55" t="n">
        <f aca="false">IF(OR(I1798="DNB",I1798="Dry DNB"),1,0)</f>
        <v>0</v>
      </c>
      <c r="Z1798" s="0" t="str">
        <f aca="false">IF(ISNUMBER(W1798),A1798-W1798,"")</f>
        <v/>
      </c>
      <c r="AA1798" s="55" t="n">
        <f aca="false">MATCH(A1798,DATAS,0)</f>
        <v>2</v>
      </c>
      <c r="AB1798" s="55" t="n">
        <f aca="false">IF(AND(E1798&gt;0,OR(AND(B1798&gt;=1,B1798&lt;=6),B1798=10)),1,0)</f>
        <v>1</v>
      </c>
      <c r="AC1798" s="55" t="n">
        <f aca="false">IF(AND(E1798&gt;0,B1798=10),1,0)</f>
        <v>0</v>
      </c>
      <c r="AD1798" s="55" t="n">
        <f aca="false">IF(AND(C1797=C1798,AA1797=AA1798-1),AB1797,"")</f>
        <v>1</v>
      </c>
      <c r="AE1798" s="55" t="n">
        <f aca="false">IF(AND(C1797=C1798,AA1797=AA1798-1),AC1797,"")</f>
        <v>0</v>
      </c>
      <c r="AF1798" s="55" t="n">
        <f aca="false">IF(AA1798=1,"",IF(AND(AB1798=1,AD1798&lt;&gt;1),1,0))</f>
        <v>0</v>
      </c>
      <c r="AG1798" s="55" t="n">
        <f aca="false">IF(AA1798=1,"",IF(AND(AC1798=1,AE1798&lt;&gt;1),1,0))</f>
        <v>0</v>
      </c>
      <c r="AH1798" s="60" t="str">
        <f aca="false">IF(AND(E1798&gt;0,AA1798&lt;2,NOT(AND(C1799=C1798,AA1799=AA1798+1))),INDEX(DATAS,AA1798+1),"")</f>
        <v/>
      </c>
      <c r="AI1798" s="60" t="str">
        <f aca="false">IF(AND(AC1798=1,AA1798&lt;2),IF(AND(C1799=C1798,AA1799=AA1798+1),IF(AC1799=1,"",INDEX(DATAS,AA1798+1)),INDEX(DATAS,AA1798+1)),"")</f>
        <v/>
      </c>
    </row>
    <row r="1799" customFormat="false" ht="15" hidden="false" customHeight="false" outlineLevel="0" collapsed="false">
      <c r="A1799" s="60" t="n">
        <v>46309</v>
      </c>
      <c r="B1799" s="0" t="n">
        <v>2</v>
      </c>
      <c r="C1799" s="0" t="n">
        <v>4870</v>
      </c>
      <c r="D1799" s="0" t="n">
        <v>36</v>
      </c>
      <c r="E1799" s="0" t="n">
        <v>2</v>
      </c>
      <c r="F1799" s="55" t="s">
        <v>716</v>
      </c>
      <c r="G1799" s="0" t="n">
        <v>66.9</v>
      </c>
      <c r="H1799" s="0" t="n">
        <v>64</v>
      </c>
      <c r="I1799" s="55" t="s">
        <v>166</v>
      </c>
      <c r="J1799" s="0" t="n">
        <v>36</v>
      </c>
      <c r="M1799" s="0" t="n">
        <v>1029.29</v>
      </c>
      <c r="N1799" s="0" t="n">
        <v>43.4</v>
      </c>
      <c r="O1799" s="0" t="n">
        <v>23.41</v>
      </c>
      <c r="P1799" s="0" t="n">
        <v>5.08</v>
      </c>
      <c r="Q1799" s="0" t="n">
        <v>3.43</v>
      </c>
      <c r="R1799" s="0" t="n">
        <v>5662</v>
      </c>
      <c r="S1799" s="0" t="n">
        <v>11382</v>
      </c>
      <c r="U1799" s="0" t="n">
        <v>1182</v>
      </c>
      <c r="V1799" s="0" t="n">
        <v>0</v>
      </c>
      <c r="X1799" s="55" t="n">
        <f aca="false">IF(I1799="Male",0,1)</f>
        <v>1</v>
      </c>
      <c r="Y1799" s="55" t="n">
        <f aca="false">IF(OR(I1799="DNB",I1799="Dry DNB"),1,0)</f>
        <v>0</v>
      </c>
      <c r="Z1799" s="0" t="str">
        <f aca="false">IF(ISNUMBER(W1799),A1799-W1799,"")</f>
        <v/>
      </c>
      <c r="AA1799" s="55" t="n">
        <f aca="false">MATCH(A1799,DATAS,0)</f>
        <v>1</v>
      </c>
      <c r="AB1799" s="55" t="n">
        <f aca="false">IF(AND(E1799&gt;0,OR(AND(B1799&gt;=1,B1799&lt;=6),B1799=10)),1,0)</f>
        <v>1</v>
      </c>
      <c r="AC1799" s="55" t="n">
        <f aca="false">IF(AND(E1799&gt;0,B1799=10),1,0)</f>
        <v>0</v>
      </c>
      <c r="AD1799" s="0" t="str">
        <f aca="false">IF(AND(C1798=C1799,AA1798=AA1799-1),AB1798,"")</f>
        <v/>
      </c>
      <c r="AE1799" s="0" t="str">
        <f aca="false">IF(AND(C1798=C1799,AA1798=AA1799-1),AC1798,"")</f>
        <v/>
      </c>
      <c r="AF1799" s="0" t="str">
        <f aca="false">IF(AA1799=1,"",IF(AND(AB1799=1,AD1799&lt;&gt;1),1,0))</f>
        <v/>
      </c>
      <c r="AG1799" s="0" t="str">
        <f aca="false">IF(AA1799=1,"",IF(AND(AC1799=1,AE1799&lt;&gt;1),1,0))</f>
        <v/>
      </c>
      <c r="AH1799" s="60" t="str">
        <f aca="false">IF(AND(E1799&gt;0,AA1799&lt;2,NOT(AND(C1800=C1799,AA1800=AA1799+1))),INDEX(DATAS,AA1799+1),"")</f>
        <v/>
      </c>
      <c r="AI1799" s="60" t="str">
        <f aca="false">IF(AND(AC1799=1,AA1799&lt;2),IF(AND(C1800=C1799,AA1800=AA1799+1),IF(AC1800=1,"",INDEX(DATAS,AA1799+1)),INDEX(DATAS,AA1799+1)),"")</f>
        <v/>
      </c>
    </row>
    <row r="1800" customFormat="false" ht="15" hidden="false" customHeight="false" outlineLevel="0" collapsed="false">
      <c r="A1800" s="60" t="n">
        <v>46310</v>
      </c>
      <c r="B1800" s="0" t="n">
        <v>2</v>
      </c>
      <c r="C1800" s="0" t="n">
        <v>4870</v>
      </c>
      <c r="D1800" s="0" t="n">
        <v>37</v>
      </c>
      <c r="E1800" s="0" t="n">
        <v>2</v>
      </c>
      <c r="F1800" s="55" t="s">
        <v>716</v>
      </c>
      <c r="G1800" s="0" t="n">
        <v>62.5</v>
      </c>
      <c r="H1800" s="0" t="n">
        <v>64</v>
      </c>
      <c r="I1800" s="55" t="s">
        <v>166</v>
      </c>
      <c r="J1800" s="0" t="n">
        <v>37</v>
      </c>
      <c r="M1800" s="0" t="n">
        <v>1029.29</v>
      </c>
      <c r="N1800" s="0" t="n">
        <v>43.4</v>
      </c>
      <c r="O1800" s="0" t="n">
        <v>23.41</v>
      </c>
      <c r="P1800" s="0" t="n">
        <v>5.08</v>
      </c>
      <c r="Q1800" s="0" t="n">
        <v>3.43</v>
      </c>
      <c r="U1800" s="0" t="n">
        <v>1183</v>
      </c>
      <c r="V1800" s="0" t="n">
        <v>0</v>
      </c>
      <c r="X1800" s="55" t="n">
        <f aca="false">IF(I1800="Male",0,1)</f>
        <v>1</v>
      </c>
      <c r="Y1800" s="55" t="n">
        <f aca="false">IF(OR(I1800="DNB",I1800="Dry DNB"),1,0)</f>
        <v>0</v>
      </c>
      <c r="Z1800" s="0" t="str">
        <f aca="false">IF(ISNUMBER(W1800),A1800-W1800,"")</f>
        <v/>
      </c>
      <c r="AA1800" s="55" t="n">
        <f aca="false">MATCH(A1800,DATAS,0)</f>
        <v>2</v>
      </c>
      <c r="AB1800" s="55" t="n">
        <f aca="false">IF(AND(E1800&gt;0,OR(AND(B1800&gt;=1,B1800&lt;=6),B1800=10)),1,0)</f>
        <v>1</v>
      </c>
      <c r="AC1800" s="55" t="n">
        <f aca="false">IF(AND(E1800&gt;0,B1800=10),1,0)</f>
        <v>0</v>
      </c>
      <c r="AD1800" s="55" t="n">
        <f aca="false">IF(AND(C1799=C1800,AA1799=AA1800-1),AB1799,"")</f>
        <v>1</v>
      </c>
      <c r="AE1800" s="55" t="n">
        <f aca="false">IF(AND(C1799=C1800,AA1799=AA1800-1),AC1799,"")</f>
        <v>0</v>
      </c>
      <c r="AF1800" s="55" t="n">
        <f aca="false">IF(AA1800=1,"",IF(AND(AB1800=1,AD1800&lt;&gt;1),1,0))</f>
        <v>0</v>
      </c>
      <c r="AG1800" s="55" t="n">
        <f aca="false">IF(AA1800=1,"",IF(AND(AC1800=1,AE1800&lt;&gt;1),1,0))</f>
        <v>0</v>
      </c>
      <c r="AH1800" s="60" t="str">
        <f aca="false">IF(AND(E1800&gt;0,AA1800&lt;2,NOT(AND(C1801=C1800,AA1801=AA1800+1))),INDEX(DATAS,AA1800+1),"")</f>
        <v/>
      </c>
      <c r="AI1800" s="60" t="str">
        <f aca="false">IF(AND(AC1800=1,AA1800&lt;2),IF(AND(C1801=C1800,AA1801=AA1800+1),IF(AC1801=1,"",INDEX(DATAS,AA1800+1)),INDEX(DATAS,AA1800+1)),"")</f>
        <v/>
      </c>
    </row>
    <row r="1801" customFormat="false" ht="15" hidden="false" customHeight="false" outlineLevel="0" collapsed="false">
      <c r="A1801" s="60" t="n">
        <v>46309</v>
      </c>
      <c r="B1801" s="0" t="n">
        <v>5</v>
      </c>
      <c r="C1801" s="0" t="n">
        <v>4871</v>
      </c>
      <c r="D1801" s="0" t="n">
        <v>205</v>
      </c>
      <c r="E1801" s="0" t="n">
        <v>2</v>
      </c>
      <c r="F1801" s="55" t="s">
        <v>716</v>
      </c>
      <c r="G1801" s="0" t="n">
        <v>31.9</v>
      </c>
      <c r="H1801" s="0" t="n">
        <v>29</v>
      </c>
      <c r="I1801" s="55" t="s">
        <v>157</v>
      </c>
      <c r="J1801" s="0" t="n">
        <v>65</v>
      </c>
      <c r="K1801" s="0" t="n">
        <v>65</v>
      </c>
      <c r="L1801" s="0" t="n">
        <v>140</v>
      </c>
      <c r="M1801" s="0" t="n">
        <v>904</v>
      </c>
      <c r="N1801" s="0" t="n">
        <v>62.93</v>
      </c>
      <c r="O1801" s="0" t="n">
        <v>42</v>
      </c>
      <c r="P1801" s="0" t="n">
        <v>5.02</v>
      </c>
      <c r="Q1801" s="0" t="n">
        <v>3.55</v>
      </c>
      <c r="R1801" s="0" t="n">
        <v>3685</v>
      </c>
      <c r="S1801" s="0" t="n">
        <v>6665</v>
      </c>
      <c r="T1801" s="0" t="n">
        <v>42.45</v>
      </c>
      <c r="U1801" s="0" t="n">
        <v>1182</v>
      </c>
      <c r="V1801" s="0" t="n">
        <v>1</v>
      </c>
      <c r="W1801" s="60" t="n">
        <v>46170</v>
      </c>
      <c r="X1801" s="55" t="n">
        <f aca="false">IF(I1801="Male",0,1)</f>
        <v>1</v>
      </c>
      <c r="Y1801" s="55" t="n">
        <f aca="false">IF(OR(I1801="DNB",I1801="Dry DNB"),1,0)</f>
        <v>0</v>
      </c>
      <c r="Z1801" s="55" t="n">
        <f aca="false">IF(ISNUMBER(W1801),A1801-W1801,"")</f>
        <v>139</v>
      </c>
      <c r="AA1801" s="55" t="n">
        <f aca="false">MATCH(A1801,DATAS,0)</f>
        <v>1</v>
      </c>
      <c r="AB1801" s="55" t="n">
        <f aca="false">IF(AND(E1801&gt;0,OR(AND(B1801&gt;=1,B1801&lt;=6),B1801=10)),1,0)</f>
        <v>1</v>
      </c>
      <c r="AC1801" s="55" t="n">
        <f aca="false">IF(AND(E1801&gt;0,B1801=10),1,0)</f>
        <v>0</v>
      </c>
      <c r="AD1801" s="0" t="str">
        <f aca="false">IF(AND(C1800=C1801,AA1800=AA1801-1),AB1800,"")</f>
        <v/>
      </c>
      <c r="AE1801" s="0" t="str">
        <f aca="false">IF(AND(C1800=C1801,AA1800=AA1801-1),AC1800,"")</f>
        <v/>
      </c>
      <c r="AF1801" s="0" t="str">
        <f aca="false">IF(AA1801=1,"",IF(AND(AB1801=1,AD1801&lt;&gt;1),1,0))</f>
        <v/>
      </c>
      <c r="AG1801" s="0" t="str">
        <f aca="false">IF(AA1801=1,"",IF(AND(AC1801=1,AE1801&lt;&gt;1),1,0))</f>
        <v/>
      </c>
      <c r="AH1801" s="60" t="str">
        <f aca="false">IF(AND(E1801&gt;0,AA1801&lt;2,NOT(AND(C1802=C1801,AA1802=AA1801+1))),INDEX(DATAS,AA1801+1),"")</f>
        <v/>
      </c>
      <c r="AI1801" s="60" t="str">
        <f aca="false">IF(AND(AC1801=1,AA1801&lt;2),IF(AND(C1802=C1801,AA1802=AA1801+1),IF(AC1802=1,"",INDEX(DATAS,AA1801+1)),INDEX(DATAS,AA1801+1)),"")</f>
        <v/>
      </c>
    </row>
    <row r="1802" customFormat="false" ht="15" hidden="false" customHeight="false" outlineLevel="0" collapsed="false">
      <c r="A1802" s="60" t="n">
        <v>46310</v>
      </c>
      <c r="B1802" s="0" t="n">
        <v>5</v>
      </c>
      <c r="C1802" s="0" t="n">
        <v>4871</v>
      </c>
      <c r="D1802" s="0" t="n">
        <v>206</v>
      </c>
      <c r="E1802" s="0" t="n">
        <v>2</v>
      </c>
      <c r="F1802" s="55" t="s">
        <v>716</v>
      </c>
      <c r="G1802" s="0" t="n">
        <v>32.5</v>
      </c>
      <c r="H1802" s="0" t="n">
        <v>29</v>
      </c>
      <c r="I1802" s="55" t="s">
        <v>157</v>
      </c>
      <c r="J1802" s="0" t="n">
        <v>65</v>
      </c>
      <c r="K1802" s="0" t="n">
        <v>65</v>
      </c>
      <c r="L1802" s="0" t="n">
        <v>141</v>
      </c>
      <c r="M1802" s="0" t="n">
        <v>904</v>
      </c>
      <c r="N1802" s="0" t="n">
        <v>62.93</v>
      </c>
      <c r="O1802" s="0" t="n">
        <v>42</v>
      </c>
      <c r="P1802" s="0" t="n">
        <v>5.02</v>
      </c>
      <c r="Q1802" s="0" t="n">
        <v>3.55</v>
      </c>
      <c r="T1802" s="0" t="n">
        <v>42.45</v>
      </c>
      <c r="U1802" s="0" t="n">
        <v>1183</v>
      </c>
      <c r="V1802" s="0" t="n">
        <v>1</v>
      </c>
      <c r="W1802" s="60" t="n">
        <v>46170</v>
      </c>
      <c r="X1802" s="55" t="n">
        <f aca="false">IF(I1802="Male",0,1)</f>
        <v>1</v>
      </c>
      <c r="Y1802" s="55" t="n">
        <f aca="false">IF(OR(I1802="DNB",I1802="Dry DNB"),1,0)</f>
        <v>0</v>
      </c>
      <c r="Z1802" s="55" t="n">
        <f aca="false">IF(ISNUMBER(W1802),A1802-W1802,"")</f>
        <v>140</v>
      </c>
      <c r="AA1802" s="55" t="n">
        <f aca="false">MATCH(A1802,DATAS,0)</f>
        <v>2</v>
      </c>
      <c r="AB1802" s="55" t="n">
        <f aca="false">IF(AND(E1802&gt;0,OR(AND(B1802&gt;=1,B1802&lt;=6),B1802=10)),1,0)</f>
        <v>1</v>
      </c>
      <c r="AC1802" s="55" t="n">
        <f aca="false">IF(AND(E1802&gt;0,B1802=10),1,0)</f>
        <v>0</v>
      </c>
      <c r="AD1802" s="55" t="n">
        <f aca="false">IF(AND(C1801=C1802,AA1801=AA1802-1),AB1801,"")</f>
        <v>1</v>
      </c>
      <c r="AE1802" s="55" t="n">
        <f aca="false">IF(AND(C1801=C1802,AA1801=AA1802-1),AC1801,"")</f>
        <v>0</v>
      </c>
      <c r="AF1802" s="55" t="n">
        <f aca="false">IF(AA1802=1,"",IF(AND(AB1802=1,AD1802&lt;&gt;1),1,0))</f>
        <v>0</v>
      </c>
      <c r="AG1802" s="55" t="n">
        <f aca="false">IF(AA1802=1,"",IF(AND(AC1802=1,AE1802&lt;&gt;1),1,0))</f>
        <v>0</v>
      </c>
      <c r="AH1802" s="60" t="str">
        <f aca="false">IF(AND(E1802&gt;0,AA1802&lt;2,NOT(AND(C1803=C1802,AA1803=AA1802+1))),INDEX(DATAS,AA1802+1),"")</f>
        <v/>
      </c>
      <c r="AI1802" s="60" t="str">
        <f aca="false">IF(AND(AC1802=1,AA1802&lt;2),IF(AND(C1803=C1802,AA1803=AA1802+1),IF(AC1803=1,"",INDEX(DATAS,AA1802+1)),INDEX(DATAS,AA1802+1)),"")</f>
        <v/>
      </c>
    </row>
    <row r="1803" customFormat="false" ht="15" hidden="false" customHeight="false" outlineLevel="0" collapsed="false">
      <c r="A1803" s="60" t="n">
        <v>46309</v>
      </c>
      <c r="B1803" s="0" t="n">
        <v>5</v>
      </c>
      <c r="C1803" s="0" t="n">
        <v>4872</v>
      </c>
      <c r="D1803" s="0" t="n">
        <v>165</v>
      </c>
      <c r="E1803" s="0" t="n">
        <v>2</v>
      </c>
      <c r="F1803" s="55" t="s">
        <v>716</v>
      </c>
      <c r="G1803" s="0" t="n">
        <v>41.2</v>
      </c>
      <c r="H1803" s="0" t="n">
        <v>43</v>
      </c>
      <c r="I1803" s="55" t="s">
        <v>157</v>
      </c>
      <c r="J1803" s="0" t="n">
        <v>110</v>
      </c>
      <c r="K1803" s="0" t="n">
        <v>67</v>
      </c>
      <c r="L1803" s="0" t="n">
        <v>55</v>
      </c>
      <c r="M1803" s="0" t="n">
        <v>895.62</v>
      </c>
      <c r="N1803" s="0" t="n">
        <v>88.35</v>
      </c>
      <c r="O1803" s="0" t="n">
        <v>42.83</v>
      </c>
      <c r="P1803" s="0" t="n">
        <v>5.19</v>
      </c>
      <c r="Q1803" s="0" t="n">
        <v>3.95</v>
      </c>
      <c r="R1803" s="0" t="n">
        <v>3880</v>
      </c>
      <c r="S1803" s="0" t="n">
        <v>8211</v>
      </c>
      <c r="T1803" s="0" t="n">
        <v>44.65</v>
      </c>
      <c r="U1803" s="0" t="n">
        <v>1182</v>
      </c>
      <c r="V1803" s="0" t="n">
        <v>2</v>
      </c>
      <c r="W1803" s="60" t="n">
        <v>46255</v>
      </c>
      <c r="X1803" s="55" t="n">
        <f aca="false">IF(I1803="Male",0,1)</f>
        <v>1</v>
      </c>
      <c r="Y1803" s="55" t="n">
        <f aca="false">IF(OR(I1803="DNB",I1803="Dry DNB"),1,0)</f>
        <v>0</v>
      </c>
      <c r="Z1803" s="55" t="n">
        <f aca="false">IF(ISNUMBER(W1803),A1803-W1803,"")</f>
        <v>54</v>
      </c>
      <c r="AA1803" s="55" t="n">
        <f aca="false">MATCH(A1803,DATAS,0)</f>
        <v>1</v>
      </c>
      <c r="AB1803" s="55" t="n">
        <f aca="false">IF(AND(E1803&gt;0,OR(AND(B1803&gt;=1,B1803&lt;=6),B1803=10)),1,0)</f>
        <v>1</v>
      </c>
      <c r="AC1803" s="55" t="n">
        <f aca="false">IF(AND(E1803&gt;0,B1803=10),1,0)</f>
        <v>0</v>
      </c>
      <c r="AD1803" s="0" t="str">
        <f aca="false">IF(AND(C1802=C1803,AA1802=AA1803-1),AB1802,"")</f>
        <v/>
      </c>
      <c r="AE1803" s="0" t="str">
        <f aca="false">IF(AND(C1802=C1803,AA1802=AA1803-1),AC1802,"")</f>
        <v/>
      </c>
      <c r="AF1803" s="0" t="str">
        <f aca="false">IF(AA1803=1,"",IF(AND(AB1803=1,AD1803&lt;&gt;1),1,0))</f>
        <v/>
      </c>
      <c r="AG1803" s="0" t="str">
        <f aca="false">IF(AA1803=1,"",IF(AND(AC1803=1,AE1803&lt;&gt;1),1,0))</f>
        <v/>
      </c>
      <c r="AH1803" s="60" t="str">
        <f aca="false">IF(AND(E1803&gt;0,AA1803&lt;2,NOT(AND(C1804=C1803,AA1804=AA1803+1))),INDEX(DATAS,AA1803+1),"")</f>
        <v/>
      </c>
      <c r="AI1803" s="60" t="str">
        <f aca="false">IF(AND(AC1803=1,AA1803&lt;2),IF(AND(C1804=C1803,AA1804=AA1803+1),IF(AC1804=1,"",INDEX(DATAS,AA1803+1)),INDEX(DATAS,AA1803+1)),"")</f>
        <v/>
      </c>
    </row>
    <row r="1804" customFormat="false" ht="15" hidden="false" customHeight="false" outlineLevel="0" collapsed="false">
      <c r="A1804" s="60" t="n">
        <v>46310</v>
      </c>
      <c r="B1804" s="0" t="n">
        <v>5</v>
      </c>
      <c r="C1804" s="0" t="n">
        <v>4872</v>
      </c>
      <c r="D1804" s="0" t="n">
        <v>166</v>
      </c>
      <c r="E1804" s="0" t="n">
        <v>2</v>
      </c>
      <c r="F1804" s="55" t="s">
        <v>716</v>
      </c>
      <c r="G1804" s="0" t="n">
        <v>48.4</v>
      </c>
      <c r="H1804" s="0" t="n">
        <v>43</v>
      </c>
      <c r="I1804" s="55" t="s">
        <v>157</v>
      </c>
      <c r="J1804" s="0" t="n">
        <v>110</v>
      </c>
      <c r="K1804" s="0" t="n">
        <v>67</v>
      </c>
      <c r="L1804" s="0" t="n">
        <v>56</v>
      </c>
      <c r="M1804" s="0" t="n">
        <v>895.62</v>
      </c>
      <c r="N1804" s="0" t="n">
        <v>88.35</v>
      </c>
      <c r="O1804" s="0" t="n">
        <v>42.83</v>
      </c>
      <c r="P1804" s="0" t="n">
        <v>5.19</v>
      </c>
      <c r="Q1804" s="0" t="n">
        <v>3.95</v>
      </c>
      <c r="T1804" s="0" t="n">
        <v>44.65</v>
      </c>
      <c r="U1804" s="0" t="n">
        <v>1183</v>
      </c>
      <c r="V1804" s="0" t="n">
        <v>2</v>
      </c>
      <c r="W1804" s="60" t="n">
        <v>46255</v>
      </c>
      <c r="X1804" s="55" t="n">
        <f aca="false">IF(I1804="Male",0,1)</f>
        <v>1</v>
      </c>
      <c r="Y1804" s="55" t="n">
        <f aca="false">IF(OR(I1804="DNB",I1804="Dry DNB"),1,0)</f>
        <v>0</v>
      </c>
      <c r="Z1804" s="55" t="n">
        <f aca="false">IF(ISNUMBER(W1804),A1804-W1804,"")</f>
        <v>55</v>
      </c>
      <c r="AA1804" s="55" t="n">
        <f aca="false">MATCH(A1804,DATAS,0)</f>
        <v>2</v>
      </c>
      <c r="AB1804" s="55" t="n">
        <f aca="false">IF(AND(E1804&gt;0,OR(AND(B1804&gt;=1,B1804&lt;=6),B1804=10)),1,0)</f>
        <v>1</v>
      </c>
      <c r="AC1804" s="55" t="n">
        <f aca="false">IF(AND(E1804&gt;0,B1804=10),1,0)</f>
        <v>0</v>
      </c>
      <c r="AD1804" s="55" t="n">
        <f aca="false">IF(AND(C1803=C1804,AA1803=AA1804-1),AB1803,"")</f>
        <v>1</v>
      </c>
      <c r="AE1804" s="55" t="n">
        <f aca="false">IF(AND(C1803=C1804,AA1803=AA1804-1),AC1803,"")</f>
        <v>0</v>
      </c>
      <c r="AF1804" s="55" t="n">
        <f aca="false">IF(AA1804=1,"",IF(AND(AB1804=1,AD1804&lt;&gt;1),1,0))</f>
        <v>0</v>
      </c>
      <c r="AG1804" s="55" t="n">
        <f aca="false">IF(AA1804=1,"",IF(AND(AC1804=1,AE1804&lt;&gt;1),1,0))</f>
        <v>0</v>
      </c>
      <c r="AH1804" s="60" t="str">
        <f aca="false">IF(AND(E1804&gt;0,AA1804&lt;2,NOT(AND(C1805=C1804,AA1805=AA1804+1))),INDEX(DATAS,AA1804+1),"")</f>
        <v/>
      </c>
      <c r="AI1804" s="60" t="str">
        <f aca="false">IF(AND(AC1804=1,AA1804&lt;2),IF(AND(C1805=C1804,AA1805=AA1804+1),IF(AC1805=1,"",INDEX(DATAS,AA1804+1)),INDEX(DATAS,AA1804+1)),"")</f>
        <v/>
      </c>
    </row>
    <row r="1805" customFormat="false" ht="15" hidden="false" customHeight="false" outlineLevel="0" collapsed="false">
      <c r="A1805" s="60" t="n">
        <v>46309</v>
      </c>
      <c r="B1805" s="0" t="n">
        <v>5</v>
      </c>
      <c r="C1805" s="0" t="n">
        <v>4873</v>
      </c>
      <c r="D1805" s="0" t="n">
        <v>448</v>
      </c>
      <c r="E1805" s="0" t="n">
        <v>1</v>
      </c>
      <c r="F1805" s="55" t="s">
        <v>716</v>
      </c>
      <c r="G1805" s="0" t="n">
        <v>40.3</v>
      </c>
      <c r="H1805" s="0" t="n">
        <v>38</v>
      </c>
      <c r="I1805" s="55" t="s">
        <v>157</v>
      </c>
      <c r="J1805" s="0" t="n">
        <v>385</v>
      </c>
      <c r="K1805" s="0" t="n">
        <v>63</v>
      </c>
      <c r="L1805" s="0" t="n">
        <v>63</v>
      </c>
      <c r="M1805" s="0" t="n">
        <v>329.75</v>
      </c>
      <c r="N1805" s="0" t="n">
        <v>39.49</v>
      </c>
      <c r="O1805" s="0" t="n">
        <v>21.84</v>
      </c>
      <c r="P1805" s="0" t="n">
        <v>0</v>
      </c>
      <c r="Q1805" s="0" t="n">
        <v>0</v>
      </c>
      <c r="R1805" s="0" t="n">
        <v>3976</v>
      </c>
      <c r="S1805" s="0" t="n">
        <v>8732</v>
      </c>
      <c r="T1805" s="0" t="n">
        <v>44.4</v>
      </c>
      <c r="U1805" s="0" t="n">
        <v>1182</v>
      </c>
      <c r="V1805" s="0" t="n">
        <v>9</v>
      </c>
      <c r="W1805" s="60" t="n">
        <v>46247</v>
      </c>
      <c r="X1805" s="55" t="n">
        <f aca="false">IF(I1805="Male",0,1)</f>
        <v>1</v>
      </c>
      <c r="Y1805" s="55" t="n">
        <f aca="false">IF(OR(I1805="DNB",I1805="Dry DNB"),1,0)</f>
        <v>0</v>
      </c>
      <c r="Z1805" s="55" t="n">
        <f aca="false">IF(ISNUMBER(W1805),A1805-W1805,"")</f>
        <v>62</v>
      </c>
      <c r="AA1805" s="55" t="n">
        <f aca="false">MATCH(A1805,DATAS,0)</f>
        <v>1</v>
      </c>
      <c r="AB1805" s="55" t="n">
        <f aca="false">IF(AND(E1805&gt;0,OR(AND(B1805&gt;=1,B1805&lt;=6),B1805=10)),1,0)</f>
        <v>1</v>
      </c>
      <c r="AC1805" s="55" t="n">
        <f aca="false">IF(AND(E1805&gt;0,B1805=10),1,0)</f>
        <v>0</v>
      </c>
      <c r="AD1805" s="0" t="str">
        <f aca="false">IF(AND(C1804=C1805,AA1804=AA1805-1),AB1804,"")</f>
        <v/>
      </c>
      <c r="AE1805" s="0" t="str">
        <f aca="false">IF(AND(C1804=C1805,AA1804=AA1805-1),AC1804,"")</f>
        <v/>
      </c>
      <c r="AF1805" s="0" t="str">
        <f aca="false">IF(AA1805=1,"",IF(AND(AB1805=1,AD1805&lt;&gt;1),1,0))</f>
        <v/>
      </c>
      <c r="AG1805" s="0" t="str">
        <f aca="false">IF(AA1805=1,"",IF(AND(AC1805=1,AE1805&lt;&gt;1),1,0))</f>
        <v/>
      </c>
      <c r="AH1805" s="60" t="str">
        <f aca="false">IF(AND(E1805&gt;0,AA1805&lt;2,NOT(AND(C1806=C1805,AA1806=AA1805+1))),INDEX(DATAS,AA1805+1),"")</f>
        <v/>
      </c>
      <c r="AI1805" s="60" t="str">
        <f aca="false">IF(AND(AC1805=1,AA1805&lt;2),IF(AND(C1806=C1805,AA1806=AA1805+1),IF(AC1806=1,"",INDEX(DATAS,AA1805+1)),INDEX(DATAS,AA1805+1)),"")</f>
        <v/>
      </c>
    </row>
    <row r="1806" customFormat="false" ht="15" hidden="false" customHeight="false" outlineLevel="0" collapsed="false">
      <c r="A1806" s="60" t="n">
        <v>46310</v>
      </c>
      <c r="B1806" s="0" t="n">
        <v>5</v>
      </c>
      <c r="C1806" s="0" t="n">
        <v>4873</v>
      </c>
      <c r="D1806" s="0" t="n">
        <v>449</v>
      </c>
      <c r="E1806" s="0" t="n">
        <v>1</v>
      </c>
      <c r="F1806" s="55" t="s">
        <v>716</v>
      </c>
      <c r="G1806" s="0" t="n">
        <v>41.9</v>
      </c>
      <c r="H1806" s="0" t="n">
        <v>38</v>
      </c>
      <c r="I1806" s="55" t="s">
        <v>157</v>
      </c>
      <c r="J1806" s="0" t="n">
        <v>385</v>
      </c>
      <c r="K1806" s="0" t="n">
        <v>63</v>
      </c>
      <c r="L1806" s="0" t="n">
        <v>64</v>
      </c>
      <c r="M1806" s="0" t="n">
        <v>329.75</v>
      </c>
      <c r="N1806" s="0" t="n">
        <v>39.49</v>
      </c>
      <c r="O1806" s="0" t="n">
        <v>21.84</v>
      </c>
      <c r="P1806" s="0" t="n">
        <v>0</v>
      </c>
      <c r="Q1806" s="0" t="n">
        <v>0</v>
      </c>
      <c r="T1806" s="0" t="n">
        <v>44.4</v>
      </c>
      <c r="U1806" s="0" t="n">
        <v>1183</v>
      </c>
      <c r="V1806" s="0" t="n">
        <v>9</v>
      </c>
      <c r="W1806" s="60" t="n">
        <v>46247</v>
      </c>
      <c r="X1806" s="55" t="n">
        <f aca="false">IF(I1806="Male",0,1)</f>
        <v>1</v>
      </c>
      <c r="Y1806" s="55" t="n">
        <f aca="false">IF(OR(I1806="DNB",I1806="Dry DNB"),1,0)</f>
        <v>0</v>
      </c>
      <c r="Z1806" s="55" t="n">
        <f aca="false">IF(ISNUMBER(W1806),A1806-W1806,"")</f>
        <v>63</v>
      </c>
      <c r="AA1806" s="55" t="n">
        <f aca="false">MATCH(A1806,DATAS,0)</f>
        <v>2</v>
      </c>
      <c r="AB1806" s="55" t="n">
        <f aca="false">IF(AND(E1806&gt;0,OR(AND(B1806&gt;=1,B1806&lt;=6),B1806=10)),1,0)</f>
        <v>1</v>
      </c>
      <c r="AC1806" s="55" t="n">
        <f aca="false">IF(AND(E1806&gt;0,B1806=10),1,0)</f>
        <v>0</v>
      </c>
      <c r="AD1806" s="55" t="n">
        <f aca="false">IF(AND(C1805=C1806,AA1805=AA1806-1),AB1805,"")</f>
        <v>1</v>
      </c>
      <c r="AE1806" s="55" t="n">
        <f aca="false">IF(AND(C1805=C1806,AA1805=AA1806-1),AC1805,"")</f>
        <v>0</v>
      </c>
      <c r="AF1806" s="55" t="n">
        <f aca="false">IF(AA1806=1,"",IF(AND(AB1806=1,AD1806&lt;&gt;1),1,0))</f>
        <v>0</v>
      </c>
      <c r="AG1806" s="55" t="n">
        <f aca="false">IF(AA1806=1,"",IF(AND(AC1806=1,AE1806&lt;&gt;1),1,0))</f>
        <v>0</v>
      </c>
      <c r="AH1806" s="60" t="str">
        <f aca="false">IF(AND(E1806&gt;0,AA1806&lt;2,NOT(AND(C1807=C1806,AA1807=AA1806+1))),INDEX(DATAS,AA1806+1),"")</f>
        <v/>
      </c>
      <c r="AI1806" s="60" t="str">
        <f aca="false">IF(AND(AC1806=1,AA1806&lt;2),IF(AND(C1807=C1806,AA1807=AA1806+1),IF(AC1807=1,"",INDEX(DATAS,AA1806+1)),INDEX(DATAS,AA1806+1)),"")</f>
        <v/>
      </c>
    </row>
    <row r="1807" customFormat="false" ht="15" hidden="false" customHeight="false" outlineLevel="0" collapsed="false">
      <c r="A1807" s="60" t="n">
        <v>46309</v>
      </c>
      <c r="B1807" s="0" t="n">
        <v>2</v>
      </c>
      <c r="C1807" s="0" t="n">
        <v>4874</v>
      </c>
      <c r="D1807" s="0" t="n">
        <v>195</v>
      </c>
      <c r="E1807" s="0" t="n">
        <v>2</v>
      </c>
      <c r="F1807" s="55" t="s">
        <v>716</v>
      </c>
      <c r="G1807" s="0" t="n">
        <v>48.4</v>
      </c>
      <c r="H1807" s="0" t="n">
        <v>51</v>
      </c>
      <c r="I1807" s="55" t="s">
        <v>157</v>
      </c>
      <c r="J1807" s="0" t="n">
        <v>62</v>
      </c>
      <c r="K1807" s="0" t="n">
        <v>62</v>
      </c>
      <c r="L1807" s="0" t="n">
        <v>133</v>
      </c>
      <c r="M1807" s="0" t="n">
        <v>1006.46</v>
      </c>
      <c r="N1807" s="0" t="n">
        <v>60.24</v>
      </c>
      <c r="O1807" s="0" t="n">
        <v>47.27</v>
      </c>
      <c r="P1807" s="0" t="n">
        <v>3.57</v>
      </c>
      <c r="Q1807" s="0" t="n">
        <v>3.88</v>
      </c>
      <c r="R1807" s="0" t="n">
        <v>6166</v>
      </c>
      <c r="S1807" s="0" t="n">
        <v>11991</v>
      </c>
      <c r="T1807" s="0" t="n">
        <v>60.1</v>
      </c>
      <c r="U1807" s="0" t="n">
        <v>1182</v>
      </c>
      <c r="V1807" s="0" t="n">
        <v>1</v>
      </c>
      <c r="W1807" s="60" t="n">
        <v>46177</v>
      </c>
      <c r="X1807" s="55" t="n">
        <f aca="false">IF(I1807="Male",0,1)</f>
        <v>1</v>
      </c>
      <c r="Y1807" s="55" t="n">
        <f aca="false">IF(OR(I1807="DNB",I1807="Dry DNB"),1,0)</f>
        <v>0</v>
      </c>
      <c r="Z1807" s="55" t="n">
        <f aca="false">IF(ISNUMBER(W1807),A1807-W1807,"")</f>
        <v>132</v>
      </c>
      <c r="AA1807" s="55" t="n">
        <f aca="false">MATCH(A1807,DATAS,0)</f>
        <v>1</v>
      </c>
      <c r="AB1807" s="55" t="n">
        <f aca="false">IF(AND(E1807&gt;0,OR(AND(B1807&gt;=1,B1807&lt;=6),B1807=10)),1,0)</f>
        <v>1</v>
      </c>
      <c r="AC1807" s="55" t="n">
        <f aca="false">IF(AND(E1807&gt;0,B1807=10),1,0)</f>
        <v>0</v>
      </c>
      <c r="AD1807" s="0" t="str">
        <f aca="false">IF(AND(C1806=C1807,AA1806=AA1807-1),AB1806,"")</f>
        <v/>
      </c>
      <c r="AE1807" s="0" t="str">
        <f aca="false">IF(AND(C1806=C1807,AA1806=AA1807-1),AC1806,"")</f>
        <v/>
      </c>
      <c r="AF1807" s="0" t="str">
        <f aca="false">IF(AA1807=1,"",IF(AND(AB1807=1,AD1807&lt;&gt;1),1,0))</f>
        <v/>
      </c>
      <c r="AG1807" s="0" t="str">
        <f aca="false">IF(AA1807=1,"",IF(AND(AC1807=1,AE1807&lt;&gt;1),1,0))</f>
        <v/>
      </c>
      <c r="AH1807" s="60" t="str">
        <f aca="false">IF(AND(E1807&gt;0,AA1807&lt;2,NOT(AND(C1808=C1807,AA1808=AA1807+1))),INDEX(DATAS,AA1807+1),"")</f>
        <v/>
      </c>
      <c r="AI1807" s="60" t="str">
        <f aca="false">IF(AND(AC1807=1,AA1807&lt;2),IF(AND(C1808=C1807,AA1808=AA1807+1),IF(AC1808=1,"",INDEX(DATAS,AA1807+1)),INDEX(DATAS,AA1807+1)),"")</f>
        <v/>
      </c>
    </row>
    <row r="1808" customFormat="false" ht="15" hidden="false" customHeight="false" outlineLevel="0" collapsed="false">
      <c r="A1808" s="60" t="n">
        <v>46310</v>
      </c>
      <c r="B1808" s="0" t="n">
        <v>2</v>
      </c>
      <c r="C1808" s="0" t="n">
        <v>4874</v>
      </c>
      <c r="D1808" s="0" t="n">
        <v>196</v>
      </c>
      <c r="E1808" s="0" t="n">
        <v>2</v>
      </c>
      <c r="F1808" s="55" t="s">
        <v>716</v>
      </c>
      <c r="G1808" s="0" t="n">
        <v>51</v>
      </c>
      <c r="H1808" s="0" t="n">
        <v>50</v>
      </c>
      <c r="I1808" s="55" t="s">
        <v>157</v>
      </c>
      <c r="J1808" s="0" t="n">
        <v>62</v>
      </c>
      <c r="K1808" s="0" t="n">
        <v>62</v>
      </c>
      <c r="L1808" s="0" t="n">
        <v>134</v>
      </c>
      <c r="M1808" s="0" t="n">
        <v>1006.46</v>
      </c>
      <c r="N1808" s="0" t="n">
        <v>60.24</v>
      </c>
      <c r="O1808" s="0" t="n">
        <v>47.27</v>
      </c>
      <c r="P1808" s="0" t="n">
        <v>3.57</v>
      </c>
      <c r="Q1808" s="0" t="n">
        <v>3.88</v>
      </c>
      <c r="T1808" s="0" t="n">
        <v>60.1</v>
      </c>
      <c r="U1808" s="0" t="n">
        <v>1183</v>
      </c>
      <c r="V1808" s="0" t="n">
        <v>1</v>
      </c>
      <c r="W1808" s="60" t="n">
        <v>46177</v>
      </c>
      <c r="X1808" s="55" t="n">
        <f aca="false">IF(I1808="Male",0,1)</f>
        <v>1</v>
      </c>
      <c r="Y1808" s="55" t="n">
        <f aca="false">IF(OR(I1808="DNB",I1808="Dry DNB"),1,0)</f>
        <v>0</v>
      </c>
      <c r="Z1808" s="55" t="n">
        <f aca="false">IF(ISNUMBER(W1808),A1808-W1808,"")</f>
        <v>133</v>
      </c>
      <c r="AA1808" s="55" t="n">
        <f aca="false">MATCH(A1808,DATAS,0)</f>
        <v>2</v>
      </c>
      <c r="AB1808" s="55" t="n">
        <f aca="false">IF(AND(E1808&gt;0,OR(AND(B1808&gt;=1,B1808&lt;=6),B1808=10)),1,0)</f>
        <v>1</v>
      </c>
      <c r="AC1808" s="55" t="n">
        <f aca="false">IF(AND(E1808&gt;0,B1808=10),1,0)</f>
        <v>0</v>
      </c>
      <c r="AD1808" s="55" t="n">
        <f aca="false">IF(AND(C1807=C1808,AA1807=AA1808-1),AB1807,"")</f>
        <v>1</v>
      </c>
      <c r="AE1808" s="55" t="n">
        <f aca="false">IF(AND(C1807=C1808,AA1807=AA1808-1),AC1807,"")</f>
        <v>0</v>
      </c>
      <c r="AF1808" s="55" t="n">
        <f aca="false">IF(AA1808=1,"",IF(AND(AB1808=1,AD1808&lt;&gt;1),1,0))</f>
        <v>0</v>
      </c>
      <c r="AG1808" s="55" t="n">
        <f aca="false">IF(AA1808=1,"",IF(AND(AC1808=1,AE1808&lt;&gt;1),1,0))</f>
        <v>0</v>
      </c>
      <c r="AH1808" s="60" t="str">
        <f aca="false">IF(AND(E1808&gt;0,AA1808&lt;2,NOT(AND(C1809=C1808,AA1809=AA1808+1))),INDEX(DATAS,AA1808+1),"")</f>
        <v/>
      </c>
      <c r="AI1808" s="60" t="str">
        <f aca="false">IF(AND(AC1808=1,AA1808&lt;2),IF(AND(C1809=C1808,AA1809=AA1808+1),IF(AC1809=1,"",INDEX(DATAS,AA1808+1)),INDEX(DATAS,AA1808+1)),"")</f>
        <v/>
      </c>
    </row>
    <row r="1809" customFormat="false" ht="15" hidden="false" customHeight="false" outlineLevel="0" collapsed="false">
      <c r="A1809" s="60" t="n">
        <v>46309</v>
      </c>
      <c r="B1809" s="0" t="n">
        <v>5</v>
      </c>
      <c r="C1809" s="0" t="n">
        <v>4875</v>
      </c>
      <c r="D1809" s="0" t="n">
        <v>541</v>
      </c>
      <c r="E1809" s="0" t="n">
        <v>1</v>
      </c>
      <c r="F1809" s="55" t="s">
        <v>716</v>
      </c>
      <c r="G1809" s="0" t="n">
        <v>32</v>
      </c>
      <c r="H1809" s="0" t="n">
        <v>36</v>
      </c>
      <c r="I1809" s="55" t="s">
        <v>157</v>
      </c>
      <c r="J1809" s="0" t="n">
        <v>415</v>
      </c>
      <c r="K1809" s="0" t="n">
        <v>65</v>
      </c>
      <c r="L1809" s="0" t="n">
        <v>126</v>
      </c>
      <c r="M1809" s="0" t="n">
        <v>889.27</v>
      </c>
      <c r="N1809" s="0" t="n">
        <v>67.06</v>
      </c>
      <c r="O1809" s="0" t="n">
        <v>40.84</v>
      </c>
      <c r="P1809" s="0" t="n">
        <v>4.86</v>
      </c>
      <c r="Q1809" s="0" t="n">
        <v>4.71</v>
      </c>
      <c r="R1809" s="0" t="n">
        <v>4739</v>
      </c>
      <c r="S1809" s="0" t="n">
        <v>10183</v>
      </c>
      <c r="T1809" s="0" t="n">
        <v>55.8</v>
      </c>
      <c r="U1809" s="0" t="n">
        <v>1182</v>
      </c>
      <c r="V1809" s="0" t="n">
        <v>11</v>
      </c>
      <c r="W1809" s="60" t="n">
        <v>46184</v>
      </c>
      <c r="X1809" s="55" t="n">
        <f aca="false">IF(I1809="Male",0,1)</f>
        <v>1</v>
      </c>
      <c r="Y1809" s="55" t="n">
        <f aca="false">IF(OR(I1809="DNB",I1809="Dry DNB"),1,0)</f>
        <v>0</v>
      </c>
      <c r="Z1809" s="55" t="n">
        <f aca="false">IF(ISNUMBER(W1809),A1809-W1809,"")</f>
        <v>125</v>
      </c>
      <c r="AA1809" s="55" t="n">
        <f aca="false">MATCH(A1809,DATAS,0)</f>
        <v>1</v>
      </c>
      <c r="AB1809" s="55" t="n">
        <f aca="false">IF(AND(E1809&gt;0,OR(AND(B1809&gt;=1,B1809&lt;=6),B1809=10)),1,0)</f>
        <v>1</v>
      </c>
      <c r="AC1809" s="55" t="n">
        <f aca="false">IF(AND(E1809&gt;0,B1809=10),1,0)</f>
        <v>0</v>
      </c>
      <c r="AD1809" s="0" t="str">
        <f aca="false">IF(AND(C1808=C1809,AA1808=AA1809-1),AB1808,"")</f>
        <v/>
      </c>
      <c r="AE1809" s="0" t="str">
        <f aca="false">IF(AND(C1808=C1809,AA1808=AA1809-1),AC1808,"")</f>
        <v/>
      </c>
      <c r="AF1809" s="0" t="str">
        <f aca="false">IF(AA1809=1,"",IF(AND(AB1809=1,AD1809&lt;&gt;1),1,0))</f>
        <v/>
      </c>
      <c r="AG1809" s="0" t="str">
        <f aca="false">IF(AA1809=1,"",IF(AND(AC1809=1,AE1809&lt;&gt;1),1,0))</f>
        <v/>
      </c>
      <c r="AH1809" s="60" t="str">
        <f aca="false">IF(AND(E1809&gt;0,AA1809&lt;2,NOT(AND(C1810=C1809,AA1810=AA1809+1))),INDEX(DATAS,AA1809+1),"")</f>
        <v/>
      </c>
      <c r="AI1809" s="60" t="str">
        <f aca="false">IF(AND(AC1809=1,AA1809&lt;2),IF(AND(C1810=C1809,AA1810=AA1809+1),IF(AC1810=1,"",INDEX(DATAS,AA1809+1)),INDEX(DATAS,AA1809+1)),"")</f>
        <v/>
      </c>
    </row>
    <row r="1810" customFormat="false" ht="15" hidden="false" customHeight="false" outlineLevel="0" collapsed="false">
      <c r="A1810" s="60" t="n">
        <v>46310</v>
      </c>
      <c r="B1810" s="0" t="n">
        <v>5</v>
      </c>
      <c r="C1810" s="0" t="n">
        <v>4875</v>
      </c>
      <c r="D1810" s="0" t="n">
        <v>542</v>
      </c>
      <c r="E1810" s="0" t="n">
        <v>1</v>
      </c>
      <c r="F1810" s="55" t="s">
        <v>716</v>
      </c>
      <c r="G1810" s="0" t="n">
        <v>34.3</v>
      </c>
      <c r="H1810" s="0" t="n">
        <v>34</v>
      </c>
      <c r="I1810" s="55" t="s">
        <v>157</v>
      </c>
      <c r="J1810" s="0" t="n">
        <v>415</v>
      </c>
      <c r="K1810" s="0" t="n">
        <v>65</v>
      </c>
      <c r="L1810" s="0" t="n">
        <v>127</v>
      </c>
      <c r="M1810" s="0" t="n">
        <v>889.27</v>
      </c>
      <c r="N1810" s="0" t="n">
        <v>67.06</v>
      </c>
      <c r="O1810" s="0" t="n">
        <v>40.84</v>
      </c>
      <c r="P1810" s="0" t="n">
        <v>4.86</v>
      </c>
      <c r="Q1810" s="0" t="n">
        <v>4.71</v>
      </c>
      <c r="T1810" s="0" t="n">
        <v>55.8</v>
      </c>
      <c r="U1810" s="0" t="n">
        <v>1183</v>
      </c>
      <c r="V1810" s="0" t="n">
        <v>11</v>
      </c>
      <c r="W1810" s="60" t="n">
        <v>46184</v>
      </c>
      <c r="X1810" s="55" t="n">
        <f aca="false">IF(I1810="Male",0,1)</f>
        <v>1</v>
      </c>
      <c r="Y1810" s="55" t="n">
        <f aca="false">IF(OR(I1810="DNB",I1810="Dry DNB"),1,0)</f>
        <v>0</v>
      </c>
      <c r="Z1810" s="55" t="n">
        <f aca="false">IF(ISNUMBER(W1810),A1810-W1810,"")</f>
        <v>126</v>
      </c>
      <c r="AA1810" s="55" t="n">
        <f aca="false">MATCH(A1810,DATAS,0)</f>
        <v>2</v>
      </c>
      <c r="AB1810" s="55" t="n">
        <f aca="false">IF(AND(E1810&gt;0,OR(AND(B1810&gt;=1,B1810&lt;=6),B1810=10)),1,0)</f>
        <v>1</v>
      </c>
      <c r="AC1810" s="55" t="n">
        <f aca="false">IF(AND(E1810&gt;0,B1810=10),1,0)</f>
        <v>0</v>
      </c>
      <c r="AD1810" s="55" t="n">
        <f aca="false">IF(AND(C1809=C1810,AA1809=AA1810-1),AB1809,"")</f>
        <v>1</v>
      </c>
      <c r="AE1810" s="55" t="n">
        <f aca="false">IF(AND(C1809=C1810,AA1809=AA1810-1),AC1809,"")</f>
        <v>0</v>
      </c>
      <c r="AF1810" s="55" t="n">
        <f aca="false">IF(AA1810=1,"",IF(AND(AB1810=1,AD1810&lt;&gt;1),1,0))</f>
        <v>0</v>
      </c>
      <c r="AG1810" s="55" t="n">
        <f aca="false">IF(AA1810=1,"",IF(AND(AC1810=1,AE1810&lt;&gt;1),1,0))</f>
        <v>0</v>
      </c>
      <c r="AH1810" s="60" t="str">
        <f aca="false">IF(AND(E1810&gt;0,AA1810&lt;2,NOT(AND(C1811=C1810,AA1811=AA1810+1))),INDEX(DATAS,AA1810+1),"")</f>
        <v/>
      </c>
      <c r="AI1810" s="60" t="str">
        <f aca="false">IF(AND(AC1810=1,AA1810&lt;2),IF(AND(C1811=C1810,AA1811=AA1810+1),IF(AC1811=1,"",INDEX(DATAS,AA1810+1)),INDEX(DATAS,AA1810+1)),"")</f>
        <v/>
      </c>
    </row>
    <row r="1811" customFormat="false" ht="15" hidden="false" customHeight="false" outlineLevel="0" collapsed="false">
      <c r="A1811" s="60" t="n">
        <v>46309</v>
      </c>
      <c r="B1811" s="0" t="n">
        <v>3</v>
      </c>
      <c r="C1811" s="0" t="n">
        <v>4876</v>
      </c>
      <c r="D1811" s="0" t="n">
        <v>74</v>
      </c>
      <c r="E1811" s="0" t="n">
        <v>2</v>
      </c>
      <c r="F1811" s="55" t="s">
        <v>717</v>
      </c>
      <c r="G1811" s="0" t="n">
        <v>53.4</v>
      </c>
      <c r="H1811" s="0" t="n">
        <v>53</v>
      </c>
      <c r="I1811" s="55" t="s">
        <v>187</v>
      </c>
      <c r="J1811" s="0" t="n">
        <v>74</v>
      </c>
      <c r="K1811" s="0" t="n">
        <v>67</v>
      </c>
      <c r="M1811" s="0" t="n">
        <v>676.91</v>
      </c>
      <c r="N1811" s="0" t="n">
        <v>37.74</v>
      </c>
      <c r="O1811" s="0" t="n">
        <v>25.61</v>
      </c>
      <c r="P1811" s="0" t="n">
        <v>3.49</v>
      </c>
      <c r="Q1811" s="0" t="n">
        <v>3.04</v>
      </c>
      <c r="R1811" s="0" t="n">
        <v>5361</v>
      </c>
      <c r="S1811" s="0" t="n">
        <v>10776</v>
      </c>
      <c r="U1811" s="0" t="n">
        <v>1180</v>
      </c>
      <c r="V1811" s="0" t="n">
        <v>1</v>
      </c>
      <c r="W1811" s="60" t="n">
        <v>46303</v>
      </c>
      <c r="X1811" s="55" t="n">
        <f aca="false">IF(I1811="Male",0,1)</f>
        <v>1</v>
      </c>
      <c r="Y1811" s="55" t="n">
        <f aca="false">IF(OR(I1811="DNB",I1811="Dry DNB"),1,0)</f>
        <v>0</v>
      </c>
      <c r="Z1811" s="55" t="n">
        <f aca="false">IF(ISNUMBER(W1811),A1811-W1811,"")</f>
        <v>6</v>
      </c>
      <c r="AA1811" s="55" t="n">
        <f aca="false">MATCH(A1811,DATAS,0)</f>
        <v>1</v>
      </c>
      <c r="AB1811" s="55" t="n">
        <f aca="false">IF(AND(E1811&gt;0,OR(AND(B1811&gt;=1,B1811&lt;=6),B1811=10)),1,0)</f>
        <v>1</v>
      </c>
      <c r="AC1811" s="55" t="n">
        <f aca="false">IF(AND(E1811&gt;0,B1811=10),1,0)</f>
        <v>0</v>
      </c>
      <c r="AD1811" s="0" t="str">
        <f aca="false">IF(AND(C1810=C1811,AA1810=AA1811-1),AB1810,"")</f>
        <v/>
      </c>
      <c r="AE1811" s="0" t="str">
        <f aca="false">IF(AND(C1810=C1811,AA1810=AA1811-1),AC1810,"")</f>
        <v/>
      </c>
      <c r="AF1811" s="0" t="str">
        <f aca="false">IF(AA1811=1,"",IF(AND(AB1811=1,AD1811&lt;&gt;1),1,0))</f>
        <v/>
      </c>
      <c r="AG1811" s="0" t="str">
        <f aca="false">IF(AA1811=1,"",IF(AND(AC1811=1,AE1811&lt;&gt;1),1,0))</f>
        <v/>
      </c>
      <c r="AH1811" s="60" t="str">
        <f aca="false">IF(AND(E1811&gt;0,AA1811&lt;2,NOT(AND(C1812=C1811,AA1812=AA1811+1))),INDEX(DATAS,AA1811+1),"")</f>
        <v/>
      </c>
      <c r="AI1811" s="60" t="str">
        <f aca="false">IF(AND(AC1811=1,AA1811&lt;2),IF(AND(C1812=C1811,AA1812=AA1811+1),IF(AC1812=1,"",INDEX(DATAS,AA1811+1)),INDEX(DATAS,AA1811+1)),"")</f>
        <v/>
      </c>
    </row>
    <row r="1812" customFormat="false" ht="15" hidden="false" customHeight="false" outlineLevel="0" collapsed="false">
      <c r="A1812" s="60" t="n">
        <v>46310</v>
      </c>
      <c r="B1812" s="0" t="n">
        <v>3</v>
      </c>
      <c r="C1812" s="0" t="n">
        <v>4876</v>
      </c>
      <c r="D1812" s="0" t="n">
        <v>75</v>
      </c>
      <c r="E1812" s="0" t="n">
        <v>2</v>
      </c>
      <c r="F1812" s="55" t="s">
        <v>717</v>
      </c>
      <c r="G1812" s="0" t="n">
        <v>57</v>
      </c>
      <c r="H1812" s="0" t="n">
        <v>53</v>
      </c>
      <c r="I1812" s="55" t="s">
        <v>187</v>
      </c>
      <c r="J1812" s="0" t="n">
        <v>75</v>
      </c>
      <c r="K1812" s="0" t="n">
        <v>67</v>
      </c>
      <c r="M1812" s="0" t="n">
        <v>676.91</v>
      </c>
      <c r="N1812" s="0" t="n">
        <v>37.74</v>
      </c>
      <c r="O1812" s="0" t="n">
        <v>25.61</v>
      </c>
      <c r="P1812" s="0" t="n">
        <v>3.49</v>
      </c>
      <c r="Q1812" s="0" t="n">
        <v>3.04</v>
      </c>
      <c r="U1812" s="0" t="n">
        <v>1181</v>
      </c>
      <c r="V1812" s="0" t="n">
        <v>1</v>
      </c>
      <c r="W1812" s="60" t="n">
        <v>46303</v>
      </c>
      <c r="X1812" s="55" t="n">
        <f aca="false">IF(I1812="Male",0,1)</f>
        <v>1</v>
      </c>
      <c r="Y1812" s="55" t="n">
        <f aca="false">IF(OR(I1812="DNB",I1812="Dry DNB"),1,0)</f>
        <v>0</v>
      </c>
      <c r="Z1812" s="55" t="n">
        <f aca="false">IF(ISNUMBER(W1812),A1812-W1812,"")</f>
        <v>7</v>
      </c>
      <c r="AA1812" s="55" t="n">
        <f aca="false">MATCH(A1812,DATAS,0)</f>
        <v>2</v>
      </c>
      <c r="AB1812" s="55" t="n">
        <f aca="false">IF(AND(E1812&gt;0,OR(AND(B1812&gt;=1,B1812&lt;=6),B1812=10)),1,0)</f>
        <v>1</v>
      </c>
      <c r="AC1812" s="55" t="n">
        <f aca="false">IF(AND(E1812&gt;0,B1812=10),1,0)</f>
        <v>0</v>
      </c>
      <c r="AD1812" s="55" t="n">
        <f aca="false">IF(AND(C1811=C1812,AA1811=AA1812-1),AB1811,"")</f>
        <v>1</v>
      </c>
      <c r="AE1812" s="55" t="n">
        <f aca="false">IF(AND(C1811=C1812,AA1811=AA1812-1),AC1811,"")</f>
        <v>0</v>
      </c>
      <c r="AF1812" s="55" t="n">
        <f aca="false">IF(AA1812=1,"",IF(AND(AB1812=1,AD1812&lt;&gt;1),1,0))</f>
        <v>0</v>
      </c>
      <c r="AG1812" s="55" t="n">
        <f aca="false">IF(AA1812=1,"",IF(AND(AC1812=1,AE1812&lt;&gt;1),1,0))</f>
        <v>0</v>
      </c>
      <c r="AH1812" s="60" t="str">
        <f aca="false">IF(AND(E1812&gt;0,AA1812&lt;2,NOT(AND(C1813=C1812,AA1813=AA1812+1))),INDEX(DATAS,AA1812+1),"")</f>
        <v/>
      </c>
      <c r="AI1812" s="60" t="str">
        <f aca="false">IF(AND(AC1812=1,AA1812&lt;2),IF(AND(C1813=C1812,AA1813=AA1812+1),IF(AC1813=1,"",INDEX(DATAS,AA1812+1)),INDEX(DATAS,AA1812+1)),"")</f>
        <v/>
      </c>
    </row>
    <row r="1813" customFormat="false" ht="15" hidden="false" customHeight="false" outlineLevel="0" collapsed="false">
      <c r="A1813" s="60" t="n">
        <v>46309</v>
      </c>
      <c r="B1813" s="0" t="n">
        <v>7</v>
      </c>
      <c r="C1813" s="0" t="n">
        <v>4877</v>
      </c>
      <c r="D1813" s="0" t="n">
        <v>429</v>
      </c>
      <c r="E1813" s="0" t="n">
        <v>1</v>
      </c>
      <c r="F1813" s="55" t="s">
        <v>718</v>
      </c>
      <c r="I1813" s="55" t="s">
        <v>162</v>
      </c>
      <c r="J1813" s="0" t="n">
        <v>299</v>
      </c>
      <c r="K1813" s="0" t="n">
        <v>59</v>
      </c>
      <c r="L1813" s="0" t="n">
        <v>222</v>
      </c>
      <c r="M1813" s="0" t="n">
        <v>807.56</v>
      </c>
      <c r="N1813" s="0" t="n">
        <v>26.16</v>
      </c>
      <c r="O1813" s="0" t="n">
        <v>19.74</v>
      </c>
      <c r="P1813" s="0" t="n">
        <v>4.41</v>
      </c>
      <c r="Q1813" s="0" t="n">
        <v>3.85</v>
      </c>
      <c r="R1813" s="0" t="n">
        <v>2724</v>
      </c>
      <c r="S1813" s="0" t="n">
        <v>5687</v>
      </c>
      <c r="T1813" s="0" t="n">
        <v>30.55</v>
      </c>
      <c r="U1813" s="0" t="n">
        <v>1178</v>
      </c>
      <c r="V1813" s="0" t="n">
        <v>6</v>
      </c>
      <c r="W1813" s="60" t="n">
        <v>46088</v>
      </c>
      <c r="X1813" s="55" t="n">
        <f aca="false">IF(I1813="Male",0,1)</f>
        <v>1</v>
      </c>
      <c r="Y1813" s="55" t="n">
        <f aca="false">IF(OR(I1813="DNB",I1813="Dry DNB"),1,0)</f>
        <v>0</v>
      </c>
      <c r="Z1813" s="55" t="n">
        <f aca="false">IF(ISNUMBER(W1813),A1813-W1813,"")</f>
        <v>221</v>
      </c>
      <c r="AA1813" s="55" t="n">
        <f aca="false">MATCH(A1813,DATAS,0)</f>
        <v>1</v>
      </c>
      <c r="AB1813" s="55" t="n">
        <f aca="false">IF(AND(E1813&gt;0,OR(AND(B1813&gt;=1,B1813&lt;=6),B1813=10)),1,0)</f>
        <v>0</v>
      </c>
      <c r="AC1813" s="55" t="n">
        <f aca="false">IF(AND(E1813&gt;0,B1813=10),1,0)</f>
        <v>0</v>
      </c>
      <c r="AD1813" s="0" t="str">
        <f aca="false">IF(AND(C1812=C1813,AA1812=AA1813-1),AB1812,"")</f>
        <v/>
      </c>
      <c r="AE1813" s="0" t="str">
        <f aca="false">IF(AND(C1812=C1813,AA1812=AA1813-1),AC1812,"")</f>
        <v/>
      </c>
      <c r="AF1813" s="0" t="str">
        <f aca="false">IF(AA1813=1,"",IF(AND(AB1813=1,AD1813&lt;&gt;1),1,0))</f>
        <v/>
      </c>
      <c r="AG1813" s="0" t="str">
        <f aca="false">IF(AA1813=1,"",IF(AND(AC1813=1,AE1813&lt;&gt;1),1,0))</f>
        <v/>
      </c>
      <c r="AH1813" s="60" t="str">
        <f aca="false">IF(AND(E1813&gt;0,AA1813&lt;2,NOT(AND(C1814=C1813,AA1814=AA1813+1))),INDEX(DATAS,AA1813+1),"")</f>
        <v/>
      </c>
      <c r="AI1813" s="60" t="str">
        <f aca="false">IF(AND(AC1813=1,AA1813&lt;2),IF(AND(C1814=C1813,AA1814=AA1813+1),IF(AC1814=1,"",INDEX(DATAS,AA1813+1)),INDEX(DATAS,AA1813+1)),"")</f>
        <v/>
      </c>
    </row>
    <row r="1814" customFormat="false" ht="15" hidden="false" customHeight="false" outlineLevel="0" collapsed="false">
      <c r="A1814" s="60" t="n">
        <v>46310</v>
      </c>
      <c r="B1814" s="0" t="n">
        <v>7</v>
      </c>
      <c r="C1814" s="0" t="n">
        <v>4877</v>
      </c>
      <c r="D1814" s="0" t="n">
        <v>429</v>
      </c>
      <c r="E1814" s="0" t="n">
        <v>1</v>
      </c>
      <c r="F1814" s="55" t="s">
        <v>718</v>
      </c>
      <c r="I1814" s="55" t="s">
        <v>162</v>
      </c>
      <c r="J1814" s="0" t="n">
        <v>299</v>
      </c>
      <c r="K1814" s="0" t="n">
        <v>59</v>
      </c>
      <c r="L1814" s="0" t="n">
        <v>223</v>
      </c>
      <c r="M1814" s="0" t="n">
        <v>807.56</v>
      </c>
      <c r="N1814" s="0" t="n">
        <v>26.16</v>
      </c>
      <c r="O1814" s="0" t="n">
        <v>19.74</v>
      </c>
      <c r="P1814" s="0" t="n">
        <v>4.41</v>
      </c>
      <c r="Q1814" s="0" t="n">
        <v>3.85</v>
      </c>
      <c r="T1814" s="0" t="n">
        <v>30.55</v>
      </c>
      <c r="U1814" s="0" t="n">
        <v>1179</v>
      </c>
      <c r="V1814" s="0" t="n">
        <v>6</v>
      </c>
      <c r="W1814" s="60" t="n">
        <v>46088</v>
      </c>
      <c r="X1814" s="55" t="n">
        <f aca="false">IF(I1814="Male",0,1)</f>
        <v>1</v>
      </c>
      <c r="Y1814" s="55" t="n">
        <f aca="false">IF(OR(I1814="DNB",I1814="Dry DNB"),1,0)</f>
        <v>0</v>
      </c>
      <c r="Z1814" s="55" t="n">
        <f aca="false">IF(ISNUMBER(W1814),A1814-W1814,"")</f>
        <v>222</v>
      </c>
      <c r="AA1814" s="55" t="n">
        <f aca="false">MATCH(A1814,DATAS,0)</f>
        <v>2</v>
      </c>
      <c r="AB1814" s="55" t="n">
        <f aca="false">IF(AND(E1814&gt;0,OR(AND(B1814&gt;=1,B1814&lt;=6),B1814=10)),1,0)</f>
        <v>0</v>
      </c>
      <c r="AC1814" s="55" t="n">
        <f aca="false">IF(AND(E1814&gt;0,B1814=10),1,0)</f>
        <v>0</v>
      </c>
      <c r="AD1814" s="55" t="n">
        <f aca="false">IF(AND(C1813=C1814,AA1813=AA1814-1),AB1813,"")</f>
        <v>0</v>
      </c>
      <c r="AE1814" s="55" t="n">
        <f aca="false">IF(AND(C1813=C1814,AA1813=AA1814-1),AC1813,"")</f>
        <v>0</v>
      </c>
      <c r="AF1814" s="55" t="n">
        <f aca="false">IF(AA1814=1,"",IF(AND(AB1814=1,AD1814&lt;&gt;1),1,0))</f>
        <v>0</v>
      </c>
      <c r="AG1814" s="55" t="n">
        <f aca="false">IF(AA1814=1,"",IF(AND(AC1814=1,AE1814&lt;&gt;1),1,0))</f>
        <v>0</v>
      </c>
      <c r="AH1814" s="60" t="str">
        <f aca="false">IF(AND(E1814&gt;0,AA1814&lt;2,NOT(AND(C1815=C1814,AA1815=AA1814+1))),INDEX(DATAS,AA1814+1),"")</f>
        <v/>
      </c>
      <c r="AI1814" s="60" t="str">
        <f aca="false">IF(AND(AC1814=1,AA1814&lt;2),IF(AND(C1815=C1814,AA1815=AA1814+1),IF(AC1815=1,"",INDEX(DATAS,AA1814+1)),INDEX(DATAS,AA1814+1)),"")</f>
        <v/>
      </c>
    </row>
    <row r="1815" customFormat="false" ht="15" hidden="false" customHeight="false" outlineLevel="0" collapsed="false">
      <c r="A1815" s="60" t="n">
        <v>46309</v>
      </c>
      <c r="B1815" s="0" t="n">
        <v>6</v>
      </c>
      <c r="C1815" s="0" t="n">
        <v>4878</v>
      </c>
      <c r="D1815" s="0" t="n">
        <v>38</v>
      </c>
      <c r="E1815" s="0" t="n">
        <v>2</v>
      </c>
      <c r="F1815" s="55" t="s">
        <v>719</v>
      </c>
      <c r="G1815" s="0" t="n">
        <v>16.9</v>
      </c>
      <c r="H1815" s="0" t="n">
        <v>20</v>
      </c>
      <c r="I1815" s="55" t="s">
        <v>166</v>
      </c>
      <c r="J1815" s="0" t="n">
        <v>38</v>
      </c>
      <c r="M1815" s="0" t="n">
        <v>2087.42</v>
      </c>
      <c r="N1815" s="0" t="n">
        <v>13.89</v>
      </c>
      <c r="O1815" s="0" t="n">
        <v>35.07</v>
      </c>
      <c r="P1815" s="0" t="n">
        <v>3.93</v>
      </c>
      <c r="Q1815" s="0" t="n">
        <v>3.89</v>
      </c>
      <c r="R1815" s="0" t="n">
        <v>1672</v>
      </c>
      <c r="S1815" s="0" t="n">
        <v>3362</v>
      </c>
      <c r="U1815" s="0" t="n">
        <v>1177</v>
      </c>
      <c r="V1815" s="0" t="n">
        <v>0</v>
      </c>
      <c r="X1815" s="55" t="n">
        <f aca="false">IF(I1815="Male",0,1)</f>
        <v>1</v>
      </c>
      <c r="Y1815" s="55" t="n">
        <f aca="false">IF(OR(I1815="DNB",I1815="Dry DNB"),1,0)</f>
        <v>0</v>
      </c>
      <c r="Z1815" s="0" t="str">
        <f aca="false">IF(ISNUMBER(W1815),A1815-W1815,"")</f>
        <v/>
      </c>
      <c r="AA1815" s="55" t="n">
        <f aca="false">MATCH(A1815,DATAS,0)</f>
        <v>1</v>
      </c>
      <c r="AB1815" s="55" t="n">
        <f aca="false">IF(AND(E1815&gt;0,OR(AND(B1815&gt;=1,B1815&lt;=6),B1815=10)),1,0)</f>
        <v>1</v>
      </c>
      <c r="AC1815" s="55" t="n">
        <f aca="false">IF(AND(E1815&gt;0,B1815=10),1,0)</f>
        <v>0</v>
      </c>
      <c r="AD1815" s="0" t="str">
        <f aca="false">IF(AND(C1814=C1815,AA1814=AA1815-1),AB1814,"")</f>
        <v/>
      </c>
      <c r="AE1815" s="0" t="str">
        <f aca="false">IF(AND(C1814=C1815,AA1814=AA1815-1),AC1814,"")</f>
        <v/>
      </c>
      <c r="AF1815" s="0" t="str">
        <f aca="false">IF(AA1815=1,"",IF(AND(AB1815=1,AD1815&lt;&gt;1),1,0))</f>
        <v/>
      </c>
      <c r="AG1815" s="0" t="str">
        <f aca="false">IF(AA1815=1,"",IF(AND(AC1815=1,AE1815&lt;&gt;1),1,0))</f>
        <v/>
      </c>
      <c r="AH1815" s="60" t="str">
        <f aca="false">IF(AND(E1815&gt;0,AA1815&lt;2,NOT(AND(C1816=C1815,AA1816=AA1815+1))),INDEX(DATAS,AA1815+1),"")</f>
        <v/>
      </c>
      <c r="AI1815" s="60" t="str">
        <f aca="false">IF(AND(AC1815=1,AA1815&lt;2),IF(AND(C1816=C1815,AA1816=AA1815+1),IF(AC1816=1,"",INDEX(DATAS,AA1815+1)),INDEX(DATAS,AA1815+1)),"")</f>
        <v/>
      </c>
    </row>
    <row r="1816" customFormat="false" ht="15" hidden="false" customHeight="false" outlineLevel="0" collapsed="false">
      <c r="A1816" s="60" t="n">
        <v>46310</v>
      </c>
      <c r="B1816" s="0" t="n">
        <v>6</v>
      </c>
      <c r="C1816" s="0" t="n">
        <v>4878</v>
      </c>
      <c r="D1816" s="0" t="n">
        <v>39</v>
      </c>
      <c r="E1816" s="0" t="n">
        <v>2</v>
      </c>
      <c r="F1816" s="55" t="s">
        <v>719</v>
      </c>
      <c r="H1816" s="0" t="n">
        <v>20</v>
      </c>
      <c r="I1816" s="55" t="s">
        <v>166</v>
      </c>
      <c r="J1816" s="0" t="n">
        <v>39</v>
      </c>
      <c r="M1816" s="0" t="n">
        <v>2087.42</v>
      </c>
      <c r="N1816" s="0" t="n">
        <v>13.89</v>
      </c>
      <c r="O1816" s="0" t="n">
        <v>35.07</v>
      </c>
      <c r="P1816" s="0" t="n">
        <v>3.93</v>
      </c>
      <c r="Q1816" s="0" t="n">
        <v>3.89</v>
      </c>
      <c r="U1816" s="0" t="n">
        <v>1178</v>
      </c>
      <c r="V1816" s="0" t="n">
        <v>0</v>
      </c>
      <c r="X1816" s="55" t="n">
        <f aca="false">IF(I1816="Male",0,1)</f>
        <v>1</v>
      </c>
      <c r="Y1816" s="55" t="n">
        <f aca="false">IF(OR(I1816="DNB",I1816="Dry DNB"),1,0)</f>
        <v>0</v>
      </c>
      <c r="Z1816" s="0" t="str">
        <f aca="false">IF(ISNUMBER(W1816),A1816-W1816,"")</f>
        <v/>
      </c>
      <c r="AA1816" s="55" t="n">
        <f aca="false">MATCH(A1816,DATAS,0)</f>
        <v>2</v>
      </c>
      <c r="AB1816" s="55" t="n">
        <f aca="false">IF(AND(E1816&gt;0,OR(AND(B1816&gt;=1,B1816&lt;=6),B1816=10)),1,0)</f>
        <v>1</v>
      </c>
      <c r="AC1816" s="55" t="n">
        <f aca="false">IF(AND(E1816&gt;0,B1816=10),1,0)</f>
        <v>0</v>
      </c>
      <c r="AD1816" s="55" t="n">
        <f aca="false">IF(AND(C1815=C1816,AA1815=AA1816-1),AB1815,"")</f>
        <v>1</v>
      </c>
      <c r="AE1816" s="55" t="n">
        <f aca="false">IF(AND(C1815=C1816,AA1815=AA1816-1),AC1815,"")</f>
        <v>0</v>
      </c>
      <c r="AF1816" s="55" t="n">
        <f aca="false">IF(AA1816=1,"",IF(AND(AB1816=1,AD1816&lt;&gt;1),1,0))</f>
        <v>0</v>
      </c>
      <c r="AG1816" s="55" t="n">
        <f aca="false">IF(AA1816=1,"",IF(AND(AC1816=1,AE1816&lt;&gt;1),1,0))</f>
        <v>0</v>
      </c>
      <c r="AH1816" s="60" t="str">
        <f aca="false">IF(AND(E1816&gt;0,AA1816&lt;2,NOT(AND(C1817=C1816,AA1817=AA1816+1))),INDEX(DATAS,AA1816+1),"")</f>
        <v/>
      </c>
      <c r="AI1816" s="60" t="str">
        <f aca="false">IF(AND(AC1816=1,AA1816&lt;2),IF(AND(C1817=C1816,AA1817=AA1816+1),IF(AC1817=1,"",INDEX(DATAS,AA1816+1)),INDEX(DATAS,AA1816+1)),"")</f>
        <v/>
      </c>
    </row>
    <row r="1817" customFormat="false" ht="15" hidden="false" customHeight="false" outlineLevel="0" collapsed="false">
      <c r="A1817" s="60" t="n">
        <v>46309</v>
      </c>
      <c r="B1817" s="0" t="n">
        <v>7</v>
      </c>
      <c r="C1817" s="0" t="n">
        <v>4879</v>
      </c>
      <c r="D1817" s="0" t="n">
        <v>168</v>
      </c>
      <c r="E1817" s="0" t="n">
        <v>2</v>
      </c>
      <c r="F1817" s="55" t="s">
        <v>719</v>
      </c>
      <c r="I1817" s="55" t="s">
        <v>162</v>
      </c>
      <c r="J1817" s="0" t="n">
        <v>78</v>
      </c>
      <c r="K1817" s="0" t="n">
        <v>78</v>
      </c>
      <c r="L1817" s="0" t="n">
        <v>133</v>
      </c>
      <c r="M1817" s="0" t="n">
        <v>688.43</v>
      </c>
      <c r="N1817" s="0" t="n">
        <v>36.7</v>
      </c>
      <c r="O1817" s="0" t="n">
        <v>34.8</v>
      </c>
      <c r="P1817" s="0" t="n">
        <v>4.21</v>
      </c>
      <c r="Q1817" s="0" t="n">
        <v>3.87</v>
      </c>
      <c r="R1817" s="0" t="n">
        <v>3436</v>
      </c>
      <c r="S1817" s="0" t="n">
        <v>5937</v>
      </c>
      <c r="T1817" s="0" t="n">
        <v>35.5</v>
      </c>
      <c r="U1817" s="0" t="n">
        <v>1177</v>
      </c>
      <c r="V1817" s="0" t="n">
        <v>1</v>
      </c>
      <c r="W1817" s="60" t="n">
        <v>46177</v>
      </c>
      <c r="X1817" s="55" t="n">
        <f aca="false">IF(I1817="Male",0,1)</f>
        <v>1</v>
      </c>
      <c r="Y1817" s="55" t="n">
        <f aca="false">IF(OR(I1817="DNB",I1817="Dry DNB"),1,0)</f>
        <v>0</v>
      </c>
      <c r="Z1817" s="55" t="n">
        <f aca="false">IF(ISNUMBER(W1817),A1817-W1817,"")</f>
        <v>132</v>
      </c>
      <c r="AA1817" s="55" t="n">
        <f aca="false">MATCH(A1817,DATAS,0)</f>
        <v>1</v>
      </c>
      <c r="AB1817" s="55" t="n">
        <f aca="false">IF(AND(E1817&gt;0,OR(AND(B1817&gt;=1,B1817&lt;=6),B1817=10)),1,0)</f>
        <v>0</v>
      </c>
      <c r="AC1817" s="55" t="n">
        <f aca="false">IF(AND(E1817&gt;0,B1817=10),1,0)</f>
        <v>0</v>
      </c>
      <c r="AD1817" s="0" t="str">
        <f aca="false">IF(AND(C1816=C1817,AA1816=AA1817-1),AB1816,"")</f>
        <v/>
      </c>
      <c r="AE1817" s="0" t="str">
        <f aca="false">IF(AND(C1816=C1817,AA1816=AA1817-1),AC1816,"")</f>
        <v/>
      </c>
      <c r="AF1817" s="0" t="str">
        <f aca="false">IF(AA1817=1,"",IF(AND(AB1817=1,AD1817&lt;&gt;1),1,0))</f>
        <v/>
      </c>
      <c r="AG1817" s="0" t="str">
        <f aca="false">IF(AA1817=1,"",IF(AND(AC1817=1,AE1817&lt;&gt;1),1,0))</f>
        <v/>
      </c>
      <c r="AH1817" s="60" t="str">
        <f aca="false">IF(AND(E1817&gt;0,AA1817&lt;2,NOT(AND(C1818=C1817,AA1818=AA1817+1))),INDEX(DATAS,AA1817+1),"")</f>
        <v/>
      </c>
      <c r="AI1817" s="60" t="str">
        <f aca="false">IF(AND(AC1817=1,AA1817&lt;2),IF(AND(C1818=C1817,AA1818=AA1817+1),IF(AC1818=1,"",INDEX(DATAS,AA1817+1)),INDEX(DATAS,AA1817+1)),"")</f>
        <v/>
      </c>
    </row>
    <row r="1818" customFormat="false" ht="15" hidden="false" customHeight="false" outlineLevel="0" collapsed="false">
      <c r="A1818" s="60" t="n">
        <v>46310</v>
      </c>
      <c r="B1818" s="0" t="n">
        <v>7</v>
      </c>
      <c r="C1818" s="0" t="n">
        <v>4879</v>
      </c>
      <c r="D1818" s="0" t="n">
        <v>168</v>
      </c>
      <c r="E1818" s="0" t="n">
        <v>2</v>
      </c>
      <c r="F1818" s="55" t="s">
        <v>719</v>
      </c>
      <c r="I1818" s="55" t="s">
        <v>162</v>
      </c>
      <c r="J1818" s="0" t="n">
        <v>78</v>
      </c>
      <c r="K1818" s="0" t="n">
        <v>78</v>
      </c>
      <c r="L1818" s="0" t="n">
        <v>134</v>
      </c>
      <c r="M1818" s="0" t="n">
        <v>688.43</v>
      </c>
      <c r="N1818" s="0" t="n">
        <v>36.7</v>
      </c>
      <c r="O1818" s="0" t="n">
        <v>34.8</v>
      </c>
      <c r="P1818" s="0" t="n">
        <v>4.21</v>
      </c>
      <c r="Q1818" s="0" t="n">
        <v>3.87</v>
      </c>
      <c r="T1818" s="0" t="n">
        <v>35.5</v>
      </c>
      <c r="U1818" s="0" t="n">
        <v>1178</v>
      </c>
      <c r="V1818" s="0" t="n">
        <v>1</v>
      </c>
      <c r="W1818" s="60" t="n">
        <v>46177</v>
      </c>
      <c r="X1818" s="55" t="n">
        <f aca="false">IF(I1818="Male",0,1)</f>
        <v>1</v>
      </c>
      <c r="Y1818" s="55" t="n">
        <f aca="false">IF(OR(I1818="DNB",I1818="Dry DNB"),1,0)</f>
        <v>0</v>
      </c>
      <c r="Z1818" s="55" t="n">
        <f aca="false">IF(ISNUMBER(W1818),A1818-W1818,"")</f>
        <v>133</v>
      </c>
      <c r="AA1818" s="55" t="n">
        <f aca="false">MATCH(A1818,DATAS,0)</f>
        <v>2</v>
      </c>
      <c r="AB1818" s="55" t="n">
        <f aca="false">IF(AND(E1818&gt;0,OR(AND(B1818&gt;=1,B1818&lt;=6),B1818=10)),1,0)</f>
        <v>0</v>
      </c>
      <c r="AC1818" s="55" t="n">
        <f aca="false">IF(AND(E1818&gt;0,B1818=10),1,0)</f>
        <v>0</v>
      </c>
      <c r="AD1818" s="55" t="n">
        <f aca="false">IF(AND(C1817=C1818,AA1817=AA1818-1),AB1817,"")</f>
        <v>0</v>
      </c>
      <c r="AE1818" s="55" t="n">
        <f aca="false">IF(AND(C1817=C1818,AA1817=AA1818-1),AC1817,"")</f>
        <v>0</v>
      </c>
      <c r="AF1818" s="55" t="n">
        <f aca="false">IF(AA1818=1,"",IF(AND(AB1818=1,AD1818&lt;&gt;1),1,0))</f>
        <v>0</v>
      </c>
      <c r="AG1818" s="55" t="n">
        <f aca="false">IF(AA1818=1,"",IF(AND(AC1818=1,AE1818&lt;&gt;1),1,0))</f>
        <v>0</v>
      </c>
      <c r="AH1818" s="60" t="str">
        <f aca="false">IF(AND(E1818&gt;0,AA1818&lt;2,NOT(AND(C1819=C1818,AA1819=AA1818+1))),INDEX(DATAS,AA1818+1),"")</f>
        <v/>
      </c>
      <c r="AI1818" s="60" t="str">
        <f aca="false">IF(AND(AC1818=1,AA1818&lt;2),IF(AND(C1819=C1818,AA1819=AA1818+1),IF(AC1819=1,"",INDEX(DATAS,AA1818+1)),INDEX(DATAS,AA1818+1)),"")</f>
        <v/>
      </c>
    </row>
    <row r="1819" customFormat="false" ht="15" hidden="false" customHeight="false" outlineLevel="0" collapsed="false">
      <c r="A1819" s="60" t="n">
        <v>46309</v>
      </c>
      <c r="B1819" s="0" t="n">
        <v>6</v>
      </c>
      <c r="C1819" s="0" t="n">
        <v>4881</v>
      </c>
      <c r="D1819" s="0" t="n">
        <v>204</v>
      </c>
      <c r="E1819" s="0" t="n">
        <v>2</v>
      </c>
      <c r="F1819" s="55" t="s">
        <v>719</v>
      </c>
      <c r="G1819" s="0" t="n">
        <v>17.2</v>
      </c>
      <c r="H1819" s="0" t="n">
        <v>22</v>
      </c>
      <c r="I1819" s="55" t="s">
        <v>157</v>
      </c>
      <c r="J1819" s="0" t="n">
        <v>152</v>
      </c>
      <c r="K1819" s="0" t="n">
        <v>71</v>
      </c>
      <c r="L1819" s="0" t="n">
        <v>52</v>
      </c>
      <c r="M1819" s="0" t="n">
        <v>888.58</v>
      </c>
      <c r="N1819" s="0" t="n">
        <v>66.09</v>
      </c>
      <c r="O1819" s="0" t="n">
        <v>37.26</v>
      </c>
      <c r="P1819" s="0" t="n">
        <v>4.35</v>
      </c>
      <c r="Q1819" s="0" t="n">
        <v>3.8</v>
      </c>
      <c r="R1819" s="0" t="n">
        <v>2416</v>
      </c>
      <c r="S1819" s="0" t="n">
        <v>4877</v>
      </c>
      <c r="T1819" s="0" t="n">
        <v>27.85</v>
      </c>
      <c r="U1819" s="0" t="n">
        <v>1177</v>
      </c>
      <c r="V1819" s="0" t="n">
        <v>4</v>
      </c>
      <c r="W1819" s="60" t="n">
        <v>46258</v>
      </c>
      <c r="X1819" s="55" t="n">
        <f aca="false">IF(I1819="Male",0,1)</f>
        <v>1</v>
      </c>
      <c r="Y1819" s="55" t="n">
        <f aca="false">IF(OR(I1819="DNB",I1819="Dry DNB"),1,0)</f>
        <v>0</v>
      </c>
      <c r="Z1819" s="55" t="n">
        <f aca="false">IF(ISNUMBER(W1819),A1819-W1819,"")</f>
        <v>51</v>
      </c>
      <c r="AA1819" s="55" t="n">
        <f aca="false">MATCH(A1819,DATAS,0)</f>
        <v>1</v>
      </c>
      <c r="AB1819" s="55" t="n">
        <f aca="false">IF(AND(E1819&gt;0,OR(AND(B1819&gt;=1,B1819&lt;=6),B1819=10)),1,0)</f>
        <v>1</v>
      </c>
      <c r="AC1819" s="55" t="n">
        <f aca="false">IF(AND(E1819&gt;0,B1819=10),1,0)</f>
        <v>0</v>
      </c>
      <c r="AD1819" s="0" t="str">
        <f aca="false">IF(AND(C1818=C1819,AA1818=AA1819-1),AB1818,"")</f>
        <v/>
      </c>
      <c r="AE1819" s="0" t="str">
        <f aca="false">IF(AND(C1818=C1819,AA1818=AA1819-1),AC1818,"")</f>
        <v/>
      </c>
      <c r="AF1819" s="0" t="str">
        <f aca="false">IF(AA1819=1,"",IF(AND(AB1819=1,AD1819&lt;&gt;1),1,0))</f>
        <v/>
      </c>
      <c r="AG1819" s="0" t="str">
        <f aca="false">IF(AA1819=1,"",IF(AND(AC1819=1,AE1819&lt;&gt;1),1,0))</f>
        <v/>
      </c>
      <c r="AH1819" s="60" t="str">
        <f aca="false">IF(AND(E1819&gt;0,AA1819&lt;2,NOT(AND(C1820=C1819,AA1820=AA1819+1))),INDEX(DATAS,AA1819+1),"")</f>
        <v/>
      </c>
      <c r="AI1819" s="60" t="str">
        <f aca="false">IF(AND(AC1819=1,AA1819&lt;2),IF(AND(C1820=C1819,AA1820=AA1819+1),IF(AC1820=1,"",INDEX(DATAS,AA1819+1)),INDEX(DATAS,AA1819+1)),"")</f>
        <v/>
      </c>
    </row>
    <row r="1820" customFormat="false" ht="15" hidden="false" customHeight="false" outlineLevel="0" collapsed="false">
      <c r="A1820" s="60" t="n">
        <v>46310</v>
      </c>
      <c r="B1820" s="0" t="n">
        <v>6</v>
      </c>
      <c r="C1820" s="0" t="n">
        <v>4881</v>
      </c>
      <c r="D1820" s="0" t="n">
        <v>205</v>
      </c>
      <c r="E1820" s="0" t="n">
        <v>2</v>
      </c>
      <c r="F1820" s="55" t="s">
        <v>719</v>
      </c>
      <c r="G1820" s="0" t="n">
        <v>19</v>
      </c>
      <c r="H1820" s="0" t="n">
        <v>21</v>
      </c>
      <c r="I1820" s="55" t="s">
        <v>157</v>
      </c>
      <c r="J1820" s="0" t="n">
        <v>152</v>
      </c>
      <c r="K1820" s="0" t="n">
        <v>71</v>
      </c>
      <c r="L1820" s="0" t="n">
        <v>53</v>
      </c>
      <c r="M1820" s="0" t="n">
        <v>888.58</v>
      </c>
      <c r="N1820" s="0" t="n">
        <v>66.09</v>
      </c>
      <c r="O1820" s="0" t="n">
        <v>37.26</v>
      </c>
      <c r="P1820" s="0" t="n">
        <v>4.35</v>
      </c>
      <c r="Q1820" s="0" t="n">
        <v>3.8</v>
      </c>
      <c r="T1820" s="0" t="n">
        <v>27.85</v>
      </c>
      <c r="U1820" s="0" t="n">
        <v>1178</v>
      </c>
      <c r="V1820" s="0" t="n">
        <v>4</v>
      </c>
      <c r="W1820" s="60" t="n">
        <v>46258</v>
      </c>
      <c r="X1820" s="55" t="n">
        <f aca="false">IF(I1820="Male",0,1)</f>
        <v>1</v>
      </c>
      <c r="Y1820" s="55" t="n">
        <f aca="false">IF(OR(I1820="DNB",I1820="Dry DNB"),1,0)</f>
        <v>0</v>
      </c>
      <c r="Z1820" s="55" t="n">
        <f aca="false">IF(ISNUMBER(W1820),A1820-W1820,"")</f>
        <v>52</v>
      </c>
      <c r="AA1820" s="55" t="n">
        <f aca="false">MATCH(A1820,DATAS,0)</f>
        <v>2</v>
      </c>
      <c r="AB1820" s="55" t="n">
        <f aca="false">IF(AND(E1820&gt;0,OR(AND(B1820&gt;=1,B1820&lt;=6),B1820=10)),1,0)</f>
        <v>1</v>
      </c>
      <c r="AC1820" s="55" t="n">
        <f aca="false">IF(AND(E1820&gt;0,B1820=10),1,0)</f>
        <v>0</v>
      </c>
      <c r="AD1820" s="55" t="n">
        <f aca="false">IF(AND(C1819=C1820,AA1819=AA1820-1),AB1819,"")</f>
        <v>1</v>
      </c>
      <c r="AE1820" s="55" t="n">
        <f aca="false">IF(AND(C1819=C1820,AA1819=AA1820-1),AC1819,"")</f>
        <v>0</v>
      </c>
      <c r="AF1820" s="55" t="n">
        <f aca="false">IF(AA1820=1,"",IF(AND(AB1820=1,AD1820&lt;&gt;1),1,0))</f>
        <v>0</v>
      </c>
      <c r="AG1820" s="55" t="n">
        <f aca="false">IF(AA1820=1,"",IF(AND(AC1820=1,AE1820&lt;&gt;1),1,0))</f>
        <v>0</v>
      </c>
      <c r="AH1820" s="60" t="str">
        <f aca="false">IF(AND(E1820&gt;0,AA1820&lt;2,NOT(AND(C1821=C1820,AA1821=AA1820+1))),INDEX(DATAS,AA1820+1),"")</f>
        <v/>
      </c>
      <c r="AI1820" s="60" t="str">
        <f aca="false">IF(AND(AC1820=1,AA1820&lt;2),IF(AND(C1821=C1820,AA1821=AA1820+1),IF(AC1821=1,"",INDEX(DATAS,AA1820+1)),INDEX(DATAS,AA1820+1)),"")</f>
        <v/>
      </c>
    </row>
    <row r="1821" customFormat="false" ht="15" hidden="false" customHeight="false" outlineLevel="0" collapsed="false">
      <c r="A1821" s="60" t="n">
        <v>46309</v>
      </c>
      <c r="B1821" s="0" t="n">
        <v>2</v>
      </c>
      <c r="C1821" s="0" t="n">
        <v>4882</v>
      </c>
      <c r="D1821" s="0" t="n">
        <v>88</v>
      </c>
      <c r="E1821" s="0" t="n">
        <v>2</v>
      </c>
      <c r="F1821" s="55" t="s">
        <v>720</v>
      </c>
      <c r="G1821" s="0" t="n">
        <v>70</v>
      </c>
      <c r="H1821" s="0" t="n">
        <v>72</v>
      </c>
      <c r="I1821" s="55" t="s">
        <v>187</v>
      </c>
      <c r="J1821" s="0" t="n">
        <v>88</v>
      </c>
      <c r="K1821" s="0" t="n">
        <v>67</v>
      </c>
      <c r="M1821" s="0" t="n">
        <v>445.32</v>
      </c>
      <c r="N1821" s="0" t="n">
        <v>75.31</v>
      </c>
      <c r="O1821" s="0" t="n">
        <v>36.23</v>
      </c>
      <c r="P1821" s="0" t="n">
        <v>4.11</v>
      </c>
      <c r="Q1821" s="0" t="n">
        <v>3.05</v>
      </c>
      <c r="R1821" s="0" t="n">
        <v>6388</v>
      </c>
      <c r="S1821" s="0" t="n">
        <v>12841</v>
      </c>
      <c r="U1821" s="0" t="n">
        <v>1176</v>
      </c>
      <c r="V1821" s="0" t="n">
        <v>1</v>
      </c>
      <c r="W1821" s="60" t="n">
        <v>46289</v>
      </c>
      <c r="X1821" s="55" t="n">
        <f aca="false">IF(I1821="Male",0,1)</f>
        <v>1</v>
      </c>
      <c r="Y1821" s="55" t="n">
        <f aca="false">IF(OR(I1821="DNB",I1821="Dry DNB"),1,0)</f>
        <v>0</v>
      </c>
      <c r="Z1821" s="55" t="n">
        <f aca="false">IF(ISNUMBER(W1821),A1821-W1821,"")</f>
        <v>20</v>
      </c>
      <c r="AA1821" s="55" t="n">
        <f aca="false">MATCH(A1821,DATAS,0)</f>
        <v>1</v>
      </c>
      <c r="AB1821" s="55" t="n">
        <f aca="false">IF(AND(E1821&gt;0,OR(AND(B1821&gt;=1,B1821&lt;=6),B1821=10)),1,0)</f>
        <v>1</v>
      </c>
      <c r="AC1821" s="55" t="n">
        <f aca="false">IF(AND(E1821&gt;0,B1821=10),1,0)</f>
        <v>0</v>
      </c>
      <c r="AD1821" s="0" t="str">
        <f aca="false">IF(AND(C1820=C1821,AA1820=AA1821-1),AB1820,"")</f>
        <v/>
      </c>
      <c r="AE1821" s="0" t="str">
        <f aca="false">IF(AND(C1820=C1821,AA1820=AA1821-1),AC1820,"")</f>
        <v/>
      </c>
      <c r="AF1821" s="0" t="str">
        <f aca="false">IF(AA1821=1,"",IF(AND(AB1821=1,AD1821&lt;&gt;1),1,0))</f>
        <v/>
      </c>
      <c r="AG1821" s="0" t="str">
        <f aca="false">IF(AA1821=1,"",IF(AND(AC1821=1,AE1821&lt;&gt;1),1,0))</f>
        <v/>
      </c>
      <c r="AH1821" s="60" t="str">
        <f aca="false">IF(AND(E1821&gt;0,AA1821&lt;2,NOT(AND(C1822=C1821,AA1822=AA1821+1))),INDEX(DATAS,AA1821+1),"")</f>
        <v/>
      </c>
      <c r="AI1821" s="60" t="str">
        <f aca="false">IF(AND(AC1821=1,AA1821&lt;2),IF(AND(C1822=C1821,AA1822=AA1821+1),IF(AC1822=1,"",INDEX(DATAS,AA1821+1)),INDEX(DATAS,AA1821+1)),"")</f>
        <v/>
      </c>
    </row>
    <row r="1822" customFormat="false" ht="15" hidden="false" customHeight="false" outlineLevel="0" collapsed="false">
      <c r="A1822" s="60" t="n">
        <v>46310</v>
      </c>
      <c r="B1822" s="0" t="n">
        <v>2</v>
      </c>
      <c r="C1822" s="0" t="n">
        <v>4882</v>
      </c>
      <c r="D1822" s="0" t="n">
        <v>89</v>
      </c>
      <c r="E1822" s="0" t="n">
        <v>2</v>
      </c>
      <c r="F1822" s="55" t="s">
        <v>720</v>
      </c>
      <c r="G1822" s="0" t="n">
        <v>75.2</v>
      </c>
      <c r="H1822" s="0" t="n">
        <v>72</v>
      </c>
      <c r="I1822" s="55" t="s">
        <v>187</v>
      </c>
      <c r="J1822" s="0" t="n">
        <v>89</v>
      </c>
      <c r="K1822" s="0" t="n">
        <v>67</v>
      </c>
      <c r="M1822" s="0" t="n">
        <v>445.32</v>
      </c>
      <c r="N1822" s="0" t="n">
        <v>75.31</v>
      </c>
      <c r="O1822" s="0" t="n">
        <v>36.23</v>
      </c>
      <c r="P1822" s="0" t="n">
        <v>4.11</v>
      </c>
      <c r="Q1822" s="0" t="n">
        <v>3.05</v>
      </c>
      <c r="U1822" s="0" t="n">
        <v>1177</v>
      </c>
      <c r="V1822" s="0" t="n">
        <v>1</v>
      </c>
      <c r="W1822" s="60" t="n">
        <v>46289</v>
      </c>
      <c r="X1822" s="55" t="n">
        <f aca="false">IF(I1822="Male",0,1)</f>
        <v>1</v>
      </c>
      <c r="Y1822" s="55" t="n">
        <f aca="false">IF(OR(I1822="DNB",I1822="Dry DNB"),1,0)</f>
        <v>0</v>
      </c>
      <c r="Z1822" s="55" t="n">
        <f aca="false">IF(ISNUMBER(W1822),A1822-W1822,"")</f>
        <v>21</v>
      </c>
      <c r="AA1822" s="55" t="n">
        <f aca="false">MATCH(A1822,DATAS,0)</f>
        <v>2</v>
      </c>
      <c r="AB1822" s="55" t="n">
        <f aca="false">IF(AND(E1822&gt;0,OR(AND(B1822&gt;=1,B1822&lt;=6),B1822=10)),1,0)</f>
        <v>1</v>
      </c>
      <c r="AC1822" s="55" t="n">
        <f aca="false">IF(AND(E1822&gt;0,B1822=10),1,0)</f>
        <v>0</v>
      </c>
      <c r="AD1822" s="55" t="n">
        <f aca="false">IF(AND(C1821=C1822,AA1821=AA1822-1),AB1821,"")</f>
        <v>1</v>
      </c>
      <c r="AE1822" s="55" t="n">
        <f aca="false">IF(AND(C1821=C1822,AA1821=AA1822-1),AC1821,"")</f>
        <v>0</v>
      </c>
      <c r="AF1822" s="55" t="n">
        <f aca="false">IF(AA1822=1,"",IF(AND(AB1822=1,AD1822&lt;&gt;1),1,0))</f>
        <v>0</v>
      </c>
      <c r="AG1822" s="55" t="n">
        <f aca="false">IF(AA1822=1,"",IF(AND(AC1822=1,AE1822&lt;&gt;1),1,0))</f>
        <v>0</v>
      </c>
      <c r="AH1822" s="60" t="str">
        <f aca="false">IF(AND(E1822&gt;0,AA1822&lt;2,NOT(AND(C1823=C1822,AA1823=AA1822+1))),INDEX(DATAS,AA1822+1),"")</f>
        <v/>
      </c>
      <c r="AI1822" s="60" t="str">
        <f aca="false">IF(AND(AC1822=1,AA1822&lt;2),IF(AND(C1823=C1822,AA1823=AA1822+1),IF(AC1823=1,"",INDEX(DATAS,AA1822+1)),INDEX(DATAS,AA1822+1)),"")</f>
        <v/>
      </c>
    </row>
    <row r="1823" customFormat="false" ht="15" hidden="false" customHeight="false" outlineLevel="0" collapsed="false">
      <c r="A1823" s="60" t="n">
        <v>46309</v>
      </c>
      <c r="B1823" s="0" t="n">
        <v>5</v>
      </c>
      <c r="C1823" s="0" t="n">
        <v>4883</v>
      </c>
      <c r="D1823" s="0" t="n">
        <v>138</v>
      </c>
      <c r="E1823" s="0" t="n">
        <v>2</v>
      </c>
      <c r="F1823" s="55" t="s">
        <v>720</v>
      </c>
      <c r="G1823" s="0" t="n">
        <v>36.9</v>
      </c>
      <c r="H1823" s="0" t="n">
        <v>36</v>
      </c>
      <c r="I1823" s="55" t="s">
        <v>187</v>
      </c>
      <c r="J1823" s="0" t="n">
        <v>138</v>
      </c>
      <c r="K1823" s="0" t="n">
        <v>68</v>
      </c>
      <c r="M1823" s="0" t="n">
        <v>46.61</v>
      </c>
      <c r="N1823" s="0" t="n">
        <v>61.2</v>
      </c>
      <c r="O1823" s="0" t="n">
        <v>25.21</v>
      </c>
      <c r="P1823" s="0" t="n">
        <v>6.38</v>
      </c>
      <c r="Q1823" s="0" t="n">
        <v>3.73</v>
      </c>
      <c r="R1823" s="0" t="n">
        <v>4444</v>
      </c>
      <c r="S1823" s="0" t="n">
        <v>8943</v>
      </c>
      <c r="T1823" s="0" t="n">
        <v>47.25</v>
      </c>
      <c r="U1823" s="0" t="n">
        <v>1176</v>
      </c>
      <c r="V1823" s="0" t="n">
        <v>2</v>
      </c>
      <c r="W1823" s="60" t="n">
        <v>46282</v>
      </c>
      <c r="X1823" s="55" t="n">
        <f aca="false">IF(I1823="Male",0,1)</f>
        <v>1</v>
      </c>
      <c r="Y1823" s="55" t="n">
        <f aca="false">IF(OR(I1823="DNB",I1823="Dry DNB"),1,0)</f>
        <v>0</v>
      </c>
      <c r="Z1823" s="55" t="n">
        <f aca="false">IF(ISNUMBER(W1823),A1823-W1823,"")</f>
        <v>27</v>
      </c>
      <c r="AA1823" s="55" t="n">
        <f aca="false">MATCH(A1823,DATAS,0)</f>
        <v>1</v>
      </c>
      <c r="AB1823" s="55" t="n">
        <f aca="false">IF(AND(E1823&gt;0,OR(AND(B1823&gt;=1,B1823&lt;=6),B1823=10)),1,0)</f>
        <v>1</v>
      </c>
      <c r="AC1823" s="55" t="n">
        <f aca="false">IF(AND(E1823&gt;0,B1823=10),1,0)</f>
        <v>0</v>
      </c>
      <c r="AD1823" s="0" t="str">
        <f aca="false">IF(AND(C1822=C1823,AA1822=AA1823-1),AB1822,"")</f>
        <v/>
      </c>
      <c r="AE1823" s="0" t="str">
        <f aca="false">IF(AND(C1822=C1823,AA1822=AA1823-1),AC1822,"")</f>
        <v/>
      </c>
      <c r="AF1823" s="0" t="str">
        <f aca="false">IF(AA1823=1,"",IF(AND(AB1823=1,AD1823&lt;&gt;1),1,0))</f>
        <v/>
      </c>
      <c r="AG1823" s="0" t="str">
        <f aca="false">IF(AA1823=1,"",IF(AND(AC1823=1,AE1823&lt;&gt;1),1,0))</f>
        <v/>
      </c>
      <c r="AH1823" s="60" t="str">
        <f aca="false">IF(AND(E1823&gt;0,AA1823&lt;2,NOT(AND(C1824=C1823,AA1824=AA1823+1))),INDEX(DATAS,AA1823+1),"")</f>
        <v/>
      </c>
      <c r="AI1823" s="60" t="str">
        <f aca="false">IF(AND(AC1823=1,AA1823&lt;2),IF(AND(C1824=C1823,AA1824=AA1823+1),IF(AC1824=1,"",INDEX(DATAS,AA1823+1)),INDEX(DATAS,AA1823+1)),"")</f>
        <v/>
      </c>
    </row>
    <row r="1824" customFormat="false" ht="15" hidden="false" customHeight="false" outlineLevel="0" collapsed="false">
      <c r="A1824" s="60" t="n">
        <v>46310</v>
      </c>
      <c r="B1824" s="0" t="n">
        <v>5</v>
      </c>
      <c r="C1824" s="0" t="n">
        <v>4883</v>
      </c>
      <c r="D1824" s="0" t="n">
        <v>139</v>
      </c>
      <c r="E1824" s="0" t="n">
        <v>2</v>
      </c>
      <c r="F1824" s="55" t="s">
        <v>720</v>
      </c>
      <c r="G1824" s="0" t="n">
        <v>36.6</v>
      </c>
      <c r="H1824" s="0" t="n">
        <v>35</v>
      </c>
      <c r="I1824" s="55" t="s">
        <v>187</v>
      </c>
      <c r="J1824" s="0" t="n">
        <v>139</v>
      </c>
      <c r="K1824" s="0" t="n">
        <v>68</v>
      </c>
      <c r="M1824" s="0" t="n">
        <v>46.61</v>
      </c>
      <c r="N1824" s="0" t="n">
        <v>61.2</v>
      </c>
      <c r="O1824" s="0" t="n">
        <v>25.21</v>
      </c>
      <c r="P1824" s="0" t="n">
        <v>6.38</v>
      </c>
      <c r="Q1824" s="0" t="n">
        <v>3.73</v>
      </c>
      <c r="T1824" s="0" t="n">
        <v>47.25</v>
      </c>
      <c r="U1824" s="0" t="n">
        <v>1177</v>
      </c>
      <c r="V1824" s="0" t="n">
        <v>2</v>
      </c>
      <c r="W1824" s="60" t="n">
        <v>46282</v>
      </c>
      <c r="X1824" s="55" t="n">
        <f aca="false">IF(I1824="Male",0,1)</f>
        <v>1</v>
      </c>
      <c r="Y1824" s="55" t="n">
        <f aca="false">IF(OR(I1824="DNB",I1824="Dry DNB"),1,0)</f>
        <v>0</v>
      </c>
      <c r="Z1824" s="55" t="n">
        <f aca="false">IF(ISNUMBER(W1824),A1824-W1824,"")</f>
        <v>28</v>
      </c>
      <c r="AA1824" s="55" t="n">
        <f aca="false">MATCH(A1824,DATAS,0)</f>
        <v>2</v>
      </c>
      <c r="AB1824" s="55" t="n">
        <f aca="false">IF(AND(E1824&gt;0,OR(AND(B1824&gt;=1,B1824&lt;=6),B1824=10)),1,0)</f>
        <v>1</v>
      </c>
      <c r="AC1824" s="55" t="n">
        <f aca="false">IF(AND(E1824&gt;0,B1824=10),1,0)</f>
        <v>0</v>
      </c>
      <c r="AD1824" s="55" t="n">
        <f aca="false">IF(AND(C1823=C1824,AA1823=AA1824-1),AB1823,"")</f>
        <v>1</v>
      </c>
      <c r="AE1824" s="55" t="n">
        <f aca="false">IF(AND(C1823=C1824,AA1823=AA1824-1),AC1823,"")</f>
        <v>0</v>
      </c>
      <c r="AF1824" s="55" t="n">
        <f aca="false">IF(AA1824=1,"",IF(AND(AB1824=1,AD1824&lt;&gt;1),1,0))</f>
        <v>0</v>
      </c>
      <c r="AG1824" s="55" t="n">
        <f aca="false">IF(AA1824=1,"",IF(AND(AC1824=1,AE1824&lt;&gt;1),1,0))</f>
        <v>0</v>
      </c>
      <c r="AH1824" s="60" t="str">
        <f aca="false">IF(AND(E1824&gt;0,AA1824&lt;2,NOT(AND(C1825=C1824,AA1825=AA1824+1))),INDEX(DATAS,AA1824+1),"")</f>
        <v/>
      </c>
      <c r="AI1824" s="60" t="str">
        <f aca="false">IF(AND(AC1824=1,AA1824&lt;2),IF(AND(C1825=C1824,AA1825=AA1824+1),IF(AC1825=1,"",INDEX(DATAS,AA1824+1)),INDEX(DATAS,AA1824+1)),"")</f>
        <v/>
      </c>
    </row>
    <row r="1825" customFormat="false" ht="15" hidden="false" customHeight="false" outlineLevel="0" collapsed="false">
      <c r="A1825" s="60" t="n">
        <v>46309</v>
      </c>
      <c r="B1825" s="0" t="n">
        <v>2</v>
      </c>
      <c r="C1825" s="0" t="n">
        <v>4884</v>
      </c>
      <c r="D1825" s="0" t="n">
        <v>212</v>
      </c>
      <c r="E1825" s="0" t="n">
        <v>2</v>
      </c>
      <c r="F1825" s="55" t="s">
        <v>720</v>
      </c>
      <c r="G1825" s="0" t="n">
        <v>47.8</v>
      </c>
      <c r="H1825" s="0" t="n">
        <v>47</v>
      </c>
      <c r="I1825" s="55" t="s">
        <v>157</v>
      </c>
      <c r="J1825" s="0" t="n">
        <v>65</v>
      </c>
      <c r="K1825" s="0" t="n">
        <v>65</v>
      </c>
      <c r="L1825" s="0" t="n">
        <v>147</v>
      </c>
      <c r="M1825" s="0" t="n">
        <v>378.9</v>
      </c>
      <c r="N1825" s="0" t="n">
        <v>28.45</v>
      </c>
      <c r="O1825" s="0" t="n">
        <v>20.25</v>
      </c>
      <c r="P1825" s="0" t="n">
        <v>3.06</v>
      </c>
      <c r="Q1825" s="0" t="n">
        <v>3.27</v>
      </c>
      <c r="R1825" s="0" t="n">
        <v>4680</v>
      </c>
      <c r="S1825" s="0" t="n">
        <v>10350</v>
      </c>
      <c r="T1825" s="0" t="n">
        <v>55.75</v>
      </c>
      <c r="U1825" s="0" t="n">
        <v>1176</v>
      </c>
      <c r="V1825" s="0" t="n">
        <v>1</v>
      </c>
      <c r="W1825" s="60" t="n">
        <v>46163</v>
      </c>
      <c r="X1825" s="55" t="n">
        <f aca="false">IF(I1825="Male",0,1)</f>
        <v>1</v>
      </c>
      <c r="Y1825" s="55" t="n">
        <f aca="false">IF(OR(I1825="DNB",I1825="Dry DNB"),1,0)</f>
        <v>0</v>
      </c>
      <c r="Z1825" s="55" t="n">
        <f aca="false">IF(ISNUMBER(W1825),A1825-W1825,"")</f>
        <v>146</v>
      </c>
      <c r="AA1825" s="55" t="n">
        <f aca="false">MATCH(A1825,DATAS,0)</f>
        <v>1</v>
      </c>
      <c r="AB1825" s="55" t="n">
        <f aca="false">IF(AND(E1825&gt;0,OR(AND(B1825&gt;=1,B1825&lt;=6),B1825=10)),1,0)</f>
        <v>1</v>
      </c>
      <c r="AC1825" s="55" t="n">
        <f aca="false">IF(AND(E1825&gt;0,B1825=10),1,0)</f>
        <v>0</v>
      </c>
      <c r="AD1825" s="0" t="str">
        <f aca="false">IF(AND(C1824=C1825,AA1824=AA1825-1),AB1824,"")</f>
        <v/>
      </c>
      <c r="AE1825" s="0" t="str">
        <f aca="false">IF(AND(C1824=C1825,AA1824=AA1825-1),AC1824,"")</f>
        <v/>
      </c>
      <c r="AF1825" s="0" t="str">
        <f aca="false">IF(AA1825=1,"",IF(AND(AB1825=1,AD1825&lt;&gt;1),1,0))</f>
        <v/>
      </c>
      <c r="AG1825" s="0" t="str">
        <f aca="false">IF(AA1825=1,"",IF(AND(AC1825=1,AE1825&lt;&gt;1),1,0))</f>
        <v/>
      </c>
      <c r="AH1825" s="60" t="str">
        <f aca="false">IF(AND(E1825&gt;0,AA1825&lt;2,NOT(AND(C1826=C1825,AA1826=AA1825+1))),INDEX(DATAS,AA1825+1),"")</f>
        <v/>
      </c>
      <c r="AI1825" s="60" t="str">
        <f aca="false">IF(AND(AC1825=1,AA1825&lt;2),IF(AND(C1826=C1825,AA1826=AA1825+1),IF(AC1826=1,"",INDEX(DATAS,AA1825+1)),INDEX(DATAS,AA1825+1)),"")</f>
        <v/>
      </c>
    </row>
    <row r="1826" customFormat="false" ht="15" hidden="false" customHeight="false" outlineLevel="0" collapsed="false">
      <c r="A1826" s="60" t="n">
        <v>46310</v>
      </c>
      <c r="B1826" s="0" t="n">
        <v>2</v>
      </c>
      <c r="C1826" s="0" t="n">
        <v>4884</v>
      </c>
      <c r="D1826" s="0" t="n">
        <v>213</v>
      </c>
      <c r="E1826" s="0" t="n">
        <v>2</v>
      </c>
      <c r="F1826" s="55" t="s">
        <v>720</v>
      </c>
      <c r="G1826" s="0" t="n">
        <v>44.4</v>
      </c>
      <c r="H1826" s="0" t="n">
        <v>47</v>
      </c>
      <c r="I1826" s="55" t="s">
        <v>157</v>
      </c>
      <c r="J1826" s="0" t="n">
        <v>65</v>
      </c>
      <c r="K1826" s="0" t="n">
        <v>65</v>
      </c>
      <c r="L1826" s="0" t="n">
        <v>148</v>
      </c>
      <c r="M1826" s="0" t="n">
        <v>378.9</v>
      </c>
      <c r="N1826" s="0" t="n">
        <v>28.45</v>
      </c>
      <c r="O1826" s="0" t="n">
        <v>20.25</v>
      </c>
      <c r="P1826" s="0" t="n">
        <v>3.06</v>
      </c>
      <c r="Q1826" s="0" t="n">
        <v>3.27</v>
      </c>
      <c r="T1826" s="0" t="n">
        <v>55.75</v>
      </c>
      <c r="U1826" s="0" t="n">
        <v>1177</v>
      </c>
      <c r="V1826" s="0" t="n">
        <v>1</v>
      </c>
      <c r="W1826" s="60" t="n">
        <v>46163</v>
      </c>
      <c r="X1826" s="55" t="n">
        <f aca="false">IF(I1826="Male",0,1)</f>
        <v>1</v>
      </c>
      <c r="Y1826" s="55" t="n">
        <f aca="false">IF(OR(I1826="DNB",I1826="Dry DNB"),1,0)</f>
        <v>0</v>
      </c>
      <c r="Z1826" s="55" t="n">
        <f aca="false">IF(ISNUMBER(W1826),A1826-W1826,"")</f>
        <v>147</v>
      </c>
      <c r="AA1826" s="55" t="n">
        <f aca="false">MATCH(A1826,DATAS,0)</f>
        <v>2</v>
      </c>
      <c r="AB1826" s="55" t="n">
        <f aca="false">IF(AND(E1826&gt;0,OR(AND(B1826&gt;=1,B1826&lt;=6),B1826=10)),1,0)</f>
        <v>1</v>
      </c>
      <c r="AC1826" s="55" t="n">
        <f aca="false">IF(AND(E1826&gt;0,B1826=10),1,0)</f>
        <v>0</v>
      </c>
      <c r="AD1826" s="55" t="n">
        <f aca="false">IF(AND(C1825=C1826,AA1825=AA1826-1),AB1825,"")</f>
        <v>1</v>
      </c>
      <c r="AE1826" s="55" t="n">
        <f aca="false">IF(AND(C1825=C1826,AA1825=AA1826-1),AC1825,"")</f>
        <v>0</v>
      </c>
      <c r="AF1826" s="55" t="n">
        <f aca="false">IF(AA1826=1,"",IF(AND(AB1826=1,AD1826&lt;&gt;1),1,0))</f>
        <v>0</v>
      </c>
      <c r="AG1826" s="55" t="n">
        <f aca="false">IF(AA1826=1,"",IF(AND(AC1826=1,AE1826&lt;&gt;1),1,0))</f>
        <v>0</v>
      </c>
      <c r="AH1826" s="60" t="str">
        <f aca="false">IF(AND(E1826&gt;0,AA1826&lt;2,NOT(AND(C1827=C1826,AA1827=AA1826+1))),INDEX(DATAS,AA1826+1),"")</f>
        <v/>
      </c>
      <c r="AI1826" s="60" t="str">
        <f aca="false">IF(AND(AC1826=1,AA1826&lt;2),IF(AND(C1827=C1826,AA1827=AA1826+1),IF(AC1827=1,"",INDEX(DATAS,AA1826+1)),INDEX(DATAS,AA1826+1)),"")</f>
        <v/>
      </c>
    </row>
    <row r="1827" customFormat="false" ht="15" hidden="false" customHeight="false" outlineLevel="0" collapsed="false">
      <c r="A1827" s="60" t="n">
        <v>46309</v>
      </c>
      <c r="B1827" s="0" t="n">
        <v>3</v>
      </c>
      <c r="C1827" s="0" t="n">
        <v>4886</v>
      </c>
      <c r="D1827" s="0" t="n">
        <v>60</v>
      </c>
      <c r="E1827" s="0" t="n">
        <v>2</v>
      </c>
      <c r="F1827" s="55" t="s">
        <v>721</v>
      </c>
      <c r="G1827" s="0" t="n">
        <v>60.7</v>
      </c>
      <c r="H1827" s="0" t="n">
        <v>60</v>
      </c>
      <c r="I1827" s="55" t="s">
        <v>166</v>
      </c>
      <c r="J1827" s="0" t="n">
        <v>60</v>
      </c>
      <c r="M1827" s="0" t="n">
        <v>1406.3</v>
      </c>
      <c r="N1827" s="0" t="n">
        <v>24.5</v>
      </c>
      <c r="O1827" s="0" t="n">
        <v>32.15</v>
      </c>
      <c r="P1827" s="0" t="n">
        <v>3.17</v>
      </c>
      <c r="Q1827" s="0" t="n">
        <v>2.96</v>
      </c>
      <c r="R1827" s="0" t="n">
        <v>5088</v>
      </c>
      <c r="S1827" s="0" t="n">
        <v>10229</v>
      </c>
      <c r="U1827" s="0" t="n">
        <v>1175</v>
      </c>
      <c r="V1827" s="0" t="n">
        <v>0</v>
      </c>
      <c r="X1827" s="55" t="n">
        <f aca="false">IF(I1827="Male",0,1)</f>
        <v>1</v>
      </c>
      <c r="Y1827" s="55" t="n">
        <f aca="false">IF(OR(I1827="DNB",I1827="Dry DNB"),1,0)</f>
        <v>0</v>
      </c>
      <c r="Z1827" s="0" t="str">
        <f aca="false">IF(ISNUMBER(W1827),A1827-W1827,"")</f>
        <v/>
      </c>
      <c r="AA1827" s="55" t="n">
        <f aca="false">MATCH(A1827,DATAS,0)</f>
        <v>1</v>
      </c>
      <c r="AB1827" s="55" t="n">
        <f aca="false">IF(AND(E1827&gt;0,OR(AND(B1827&gt;=1,B1827&lt;=6),B1827=10)),1,0)</f>
        <v>1</v>
      </c>
      <c r="AC1827" s="55" t="n">
        <f aca="false">IF(AND(E1827&gt;0,B1827=10),1,0)</f>
        <v>0</v>
      </c>
      <c r="AD1827" s="0" t="str">
        <f aca="false">IF(AND(C1826=C1827,AA1826=AA1827-1),AB1826,"")</f>
        <v/>
      </c>
      <c r="AE1827" s="0" t="str">
        <f aca="false">IF(AND(C1826=C1827,AA1826=AA1827-1),AC1826,"")</f>
        <v/>
      </c>
      <c r="AF1827" s="0" t="str">
        <f aca="false">IF(AA1827=1,"",IF(AND(AB1827=1,AD1827&lt;&gt;1),1,0))</f>
        <v/>
      </c>
      <c r="AG1827" s="0" t="str">
        <f aca="false">IF(AA1827=1,"",IF(AND(AC1827=1,AE1827&lt;&gt;1),1,0))</f>
        <v/>
      </c>
      <c r="AH1827" s="60" t="str">
        <f aca="false">IF(AND(E1827&gt;0,AA1827&lt;2,NOT(AND(C1828=C1827,AA1828=AA1827+1))),INDEX(DATAS,AA1827+1),"")</f>
        <v/>
      </c>
      <c r="AI1827" s="60" t="str">
        <f aca="false">IF(AND(AC1827=1,AA1827&lt;2),IF(AND(C1828=C1827,AA1828=AA1827+1),IF(AC1828=1,"",INDEX(DATAS,AA1827+1)),INDEX(DATAS,AA1827+1)),"")</f>
        <v/>
      </c>
    </row>
    <row r="1828" customFormat="false" ht="15" hidden="false" customHeight="false" outlineLevel="0" collapsed="false">
      <c r="A1828" s="60" t="n">
        <v>46310</v>
      </c>
      <c r="B1828" s="0" t="n">
        <v>3</v>
      </c>
      <c r="C1828" s="0" t="n">
        <v>4886</v>
      </c>
      <c r="D1828" s="0" t="n">
        <v>61</v>
      </c>
      <c r="E1828" s="0" t="n">
        <v>2</v>
      </c>
      <c r="F1828" s="55" t="s">
        <v>721</v>
      </c>
      <c r="G1828" s="0" t="n">
        <v>62.4</v>
      </c>
      <c r="H1828" s="0" t="n">
        <v>60</v>
      </c>
      <c r="I1828" s="55" t="s">
        <v>166</v>
      </c>
      <c r="J1828" s="0" t="n">
        <v>61</v>
      </c>
      <c r="M1828" s="0" t="n">
        <v>1406.3</v>
      </c>
      <c r="N1828" s="0" t="n">
        <v>24.5</v>
      </c>
      <c r="O1828" s="0" t="n">
        <v>32.15</v>
      </c>
      <c r="P1828" s="0" t="n">
        <v>3.17</v>
      </c>
      <c r="Q1828" s="0" t="n">
        <v>2.96</v>
      </c>
      <c r="U1828" s="0" t="n">
        <v>1176</v>
      </c>
      <c r="V1828" s="0" t="n">
        <v>0</v>
      </c>
      <c r="X1828" s="55" t="n">
        <f aca="false">IF(I1828="Male",0,1)</f>
        <v>1</v>
      </c>
      <c r="Y1828" s="55" t="n">
        <f aca="false">IF(OR(I1828="DNB",I1828="Dry DNB"),1,0)</f>
        <v>0</v>
      </c>
      <c r="Z1828" s="0" t="str">
        <f aca="false">IF(ISNUMBER(W1828),A1828-W1828,"")</f>
        <v/>
      </c>
      <c r="AA1828" s="55" t="n">
        <f aca="false">MATCH(A1828,DATAS,0)</f>
        <v>2</v>
      </c>
      <c r="AB1828" s="55" t="n">
        <f aca="false">IF(AND(E1828&gt;0,OR(AND(B1828&gt;=1,B1828&lt;=6),B1828=10)),1,0)</f>
        <v>1</v>
      </c>
      <c r="AC1828" s="55" t="n">
        <f aca="false">IF(AND(E1828&gt;0,B1828=10),1,0)</f>
        <v>0</v>
      </c>
      <c r="AD1828" s="55" t="n">
        <f aca="false">IF(AND(C1827=C1828,AA1827=AA1828-1),AB1827,"")</f>
        <v>1</v>
      </c>
      <c r="AE1828" s="55" t="n">
        <f aca="false">IF(AND(C1827=C1828,AA1827=AA1828-1),AC1827,"")</f>
        <v>0</v>
      </c>
      <c r="AF1828" s="55" t="n">
        <f aca="false">IF(AA1828=1,"",IF(AND(AB1828=1,AD1828&lt;&gt;1),1,0))</f>
        <v>0</v>
      </c>
      <c r="AG1828" s="55" t="n">
        <f aca="false">IF(AA1828=1,"",IF(AND(AC1828=1,AE1828&lt;&gt;1),1,0))</f>
        <v>0</v>
      </c>
      <c r="AH1828" s="60" t="str">
        <f aca="false">IF(AND(E1828&gt;0,AA1828&lt;2,NOT(AND(C1829=C1828,AA1829=AA1828+1))),INDEX(DATAS,AA1828+1),"")</f>
        <v/>
      </c>
      <c r="AI1828" s="60" t="str">
        <f aca="false">IF(AND(AC1828=1,AA1828&lt;2),IF(AND(C1829=C1828,AA1829=AA1828+1),IF(AC1829=1,"",INDEX(DATAS,AA1828+1)),INDEX(DATAS,AA1828+1)),"")</f>
        <v/>
      </c>
    </row>
    <row r="1829" customFormat="false" ht="15" hidden="false" customHeight="false" outlineLevel="0" collapsed="false">
      <c r="A1829" s="60" t="n">
        <v>46309</v>
      </c>
      <c r="B1829" s="0" t="n">
        <v>3</v>
      </c>
      <c r="C1829" s="0" t="n">
        <v>4888</v>
      </c>
      <c r="D1829" s="0" t="n">
        <v>207</v>
      </c>
      <c r="E1829" s="0" t="n">
        <v>2</v>
      </c>
      <c r="F1829" s="55" t="s">
        <v>722</v>
      </c>
      <c r="G1829" s="0" t="n">
        <v>50.8</v>
      </c>
      <c r="H1829" s="0" t="n">
        <v>53</v>
      </c>
      <c r="I1829" s="55" t="s">
        <v>177</v>
      </c>
      <c r="J1829" s="0" t="n">
        <v>207</v>
      </c>
      <c r="K1829" s="0" t="n">
        <v>67</v>
      </c>
      <c r="M1829" s="0" t="n">
        <v>1218.2</v>
      </c>
      <c r="N1829" s="0" t="n">
        <v>35.06</v>
      </c>
      <c r="O1829" s="0" t="n">
        <v>33.8</v>
      </c>
      <c r="P1829" s="0" t="n">
        <v>2.54</v>
      </c>
      <c r="Q1829" s="0" t="n">
        <v>3.55</v>
      </c>
      <c r="R1829" s="0" t="n">
        <v>4563</v>
      </c>
      <c r="S1829" s="0" t="n">
        <v>10490</v>
      </c>
      <c r="T1829" s="0" t="n">
        <v>56.1</v>
      </c>
      <c r="U1829" s="0" t="n">
        <v>1174</v>
      </c>
      <c r="V1829" s="0" t="n">
        <v>2</v>
      </c>
      <c r="W1829" s="60" t="n">
        <v>46233</v>
      </c>
      <c r="X1829" s="55" t="n">
        <f aca="false">IF(I1829="Male",0,1)</f>
        <v>1</v>
      </c>
      <c r="Y1829" s="55" t="n">
        <f aca="false">IF(OR(I1829="DNB",I1829="Dry DNB"),1,0)</f>
        <v>0</v>
      </c>
      <c r="Z1829" s="55" t="n">
        <f aca="false">IF(ISNUMBER(W1829),A1829-W1829,"")</f>
        <v>76</v>
      </c>
      <c r="AA1829" s="55" t="n">
        <f aca="false">MATCH(A1829,DATAS,0)</f>
        <v>1</v>
      </c>
      <c r="AB1829" s="55" t="n">
        <f aca="false">IF(AND(E1829&gt;0,OR(AND(B1829&gt;=1,B1829&lt;=6),B1829=10)),1,0)</f>
        <v>1</v>
      </c>
      <c r="AC1829" s="55" t="n">
        <f aca="false">IF(AND(E1829&gt;0,B1829=10),1,0)</f>
        <v>0</v>
      </c>
      <c r="AD1829" s="0" t="str">
        <f aca="false">IF(AND(C1828=C1829,AA1828=AA1829-1),AB1828,"")</f>
        <v/>
      </c>
      <c r="AE1829" s="0" t="str">
        <f aca="false">IF(AND(C1828=C1829,AA1828=AA1829-1),AC1828,"")</f>
        <v/>
      </c>
      <c r="AF1829" s="0" t="str">
        <f aca="false">IF(AA1829=1,"",IF(AND(AB1829=1,AD1829&lt;&gt;1),1,0))</f>
        <v/>
      </c>
      <c r="AG1829" s="0" t="str">
        <f aca="false">IF(AA1829=1,"",IF(AND(AC1829=1,AE1829&lt;&gt;1),1,0))</f>
        <v/>
      </c>
      <c r="AH1829" s="60" t="str">
        <f aca="false">IF(AND(E1829&gt;0,AA1829&lt;2,NOT(AND(C1830=C1829,AA1830=AA1829+1))),INDEX(DATAS,AA1829+1),"")</f>
        <v/>
      </c>
      <c r="AI1829" s="60" t="str">
        <f aca="false">IF(AND(AC1829=1,AA1829&lt;2),IF(AND(C1830=C1829,AA1830=AA1829+1),IF(AC1830=1,"",INDEX(DATAS,AA1829+1)),INDEX(DATAS,AA1829+1)),"")</f>
        <v/>
      </c>
    </row>
    <row r="1830" customFormat="false" ht="15" hidden="false" customHeight="false" outlineLevel="0" collapsed="false">
      <c r="A1830" s="60" t="n">
        <v>46310</v>
      </c>
      <c r="B1830" s="0" t="n">
        <v>3</v>
      </c>
      <c r="C1830" s="0" t="n">
        <v>4888</v>
      </c>
      <c r="D1830" s="0" t="n">
        <v>208</v>
      </c>
      <c r="E1830" s="0" t="n">
        <v>2</v>
      </c>
      <c r="F1830" s="55" t="s">
        <v>722</v>
      </c>
      <c r="G1830" s="0" t="n">
        <v>57.4</v>
      </c>
      <c r="H1830" s="0" t="n">
        <v>53</v>
      </c>
      <c r="I1830" s="55" t="s">
        <v>177</v>
      </c>
      <c r="J1830" s="0" t="n">
        <v>208</v>
      </c>
      <c r="K1830" s="0" t="n">
        <v>67</v>
      </c>
      <c r="M1830" s="0" t="n">
        <v>1218.2</v>
      </c>
      <c r="N1830" s="0" t="n">
        <v>35.06</v>
      </c>
      <c r="O1830" s="0" t="n">
        <v>33.8</v>
      </c>
      <c r="P1830" s="0" t="n">
        <v>2.54</v>
      </c>
      <c r="Q1830" s="0" t="n">
        <v>3.55</v>
      </c>
      <c r="T1830" s="0" t="n">
        <v>56.1</v>
      </c>
      <c r="U1830" s="0" t="n">
        <v>1175</v>
      </c>
      <c r="V1830" s="0" t="n">
        <v>2</v>
      </c>
      <c r="W1830" s="60" t="n">
        <v>46233</v>
      </c>
      <c r="X1830" s="55" t="n">
        <f aca="false">IF(I1830="Male",0,1)</f>
        <v>1</v>
      </c>
      <c r="Y1830" s="55" t="n">
        <f aca="false">IF(OR(I1830="DNB",I1830="Dry DNB"),1,0)</f>
        <v>0</v>
      </c>
      <c r="Z1830" s="55" t="n">
        <f aca="false">IF(ISNUMBER(W1830),A1830-W1830,"")</f>
        <v>77</v>
      </c>
      <c r="AA1830" s="55" t="n">
        <f aca="false">MATCH(A1830,DATAS,0)</f>
        <v>2</v>
      </c>
      <c r="AB1830" s="55" t="n">
        <f aca="false">IF(AND(E1830&gt;0,OR(AND(B1830&gt;=1,B1830&lt;=6),B1830=10)),1,0)</f>
        <v>1</v>
      </c>
      <c r="AC1830" s="55" t="n">
        <f aca="false">IF(AND(E1830&gt;0,B1830=10),1,0)</f>
        <v>0</v>
      </c>
      <c r="AD1830" s="55" t="n">
        <f aca="false">IF(AND(C1829=C1830,AA1829=AA1830-1),AB1829,"")</f>
        <v>1</v>
      </c>
      <c r="AE1830" s="55" t="n">
        <f aca="false">IF(AND(C1829=C1830,AA1829=AA1830-1),AC1829,"")</f>
        <v>0</v>
      </c>
      <c r="AF1830" s="55" t="n">
        <f aca="false">IF(AA1830=1,"",IF(AND(AB1830=1,AD1830&lt;&gt;1),1,0))</f>
        <v>0</v>
      </c>
      <c r="AG1830" s="55" t="n">
        <f aca="false">IF(AA1830=1,"",IF(AND(AC1830=1,AE1830&lt;&gt;1),1,0))</f>
        <v>0</v>
      </c>
      <c r="AH1830" s="60" t="str">
        <f aca="false">IF(AND(E1830&gt;0,AA1830&lt;2,NOT(AND(C1831=C1830,AA1831=AA1830+1))),INDEX(DATAS,AA1830+1),"")</f>
        <v/>
      </c>
      <c r="AI1830" s="60" t="str">
        <f aca="false">IF(AND(AC1830=1,AA1830&lt;2),IF(AND(C1831=C1830,AA1831=AA1830+1),IF(AC1831=1,"",INDEX(DATAS,AA1830+1)),INDEX(DATAS,AA1830+1)),"")</f>
        <v/>
      </c>
    </row>
    <row r="1831" customFormat="false" ht="15" hidden="false" customHeight="false" outlineLevel="0" collapsed="false">
      <c r="A1831" s="60" t="n">
        <v>46309</v>
      </c>
      <c r="B1831" s="0" t="n">
        <v>2</v>
      </c>
      <c r="C1831" s="0" t="n">
        <v>4889</v>
      </c>
      <c r="D1831" s="0" t="n">
        <v>87</v>
      </c>
      <c r="E1831" s="0" t="n">
        <v>2</v>
      </c>
      <c r="F1831" s="55" t="s">
        <v>722</v>
      </c>
      <c r="G1831" s="0" t="n">
        <v>56.4</v>
      </c>
      <c r="H1831" s="0" t="n">
        <v>57</v>
      </c>
      <c r="I1831" s="55" t="s">
        <v>187</v>
      </c>
      <c r="J1831" s="0" t="n">
        <v>87</v>
      </c>
      <c r="K1831" s="0" t="n">
        <v>66</v>
      </c>
      <c r="M1831" s="0" t="n">
        <v>1546.13</v>
      </c>
      <c r="N1831" s="0" t="n">
        <v>72.19</v>
      </c>
      <c r="O1831" s="0" t="n">
        <v>53.53</v>
      </c>
      <c r="P1831" s="0" t="n">
        <v>2.84</v>
      </c>
      <c r="Q1831" s="0" t="n">
        <v>3.15</v>
      </c>
      <c r="R1831" s="0" t="n">
        <v>6091</v>
      </c>
      <c r="S1831" s="0" t="n">
        <v>12244</v>
      </c>
      <c r="U1831" s="0" t="n">
        <v>1174</v>
      </c>
      <c r="V1831" s="0" t="n">
        <v>1</v>
      </c>
      <c r="W1831" s="60" t="n">
        <v>46289</v>
      </c>
      <c r="X1831" s="55" t="n">
        <f aca="false">IF(I1831="Male",0,1)</f>
        <v>1</v>
      </c>
      <c r="Y1831" s="55" t="n">
        <f aca="false">IF(OR(I1831="DNB",I1831="Dry DNB"),1,0)</f>
        <v>0</v>
      </c>
      <c r="Z1831" s="55" t="n">
        <f aca="false">IF(ISNUMBER(W1831),A1831-W1831,"")</f>
        <v>20</v>
      </c>
      <c r="AA1831" s="55" t="n">
        <f aca="false">MATCH(A1831,DATAS,0)</f>
        <v>1</v>
      </c>
      <c r="AB1831" s="55" t="n">
        <f aca="false">IF(AND(E1831&gt;0,OR(AND(B1831&gt;=1,B1831&lt;=6),B1831=10)),1,0)</f>
        <v>1</v>
      </c>
      <c r="AC1831" s="55" t="n">
        <f aca="false">IF(AND(E1831&gt;0,B1831=10),1,0)</f>
        <v>0</v>
      </c>
      <c r="AD1831" s="0" t="str">
        <f aca="false">IF(AND(C1830=C1831,AA1830=AA1831-1),AB1830,"")</f>
        <v/>
      </c>
      <c r="AE1831" s="0" t="str">
        <f aca="false">IF(AND(C1830=C1831,AA1830=AA1831-1),AC1830,"")</f>
        <v/>
      </c>
      <c r="AF1831" s="0" t="str">
        <f aca="false">IF(AA1831=1,"",IF(AND(AB1831=1,AD1831&lt;&gt;1),1,0))</f>
        <v/>
      </c>
      <c r="AG1831" s="0" t="str">
        <f aca="false">IF(AA1831=1,"",IF(AND(AC1831=1,AE1831&lt;&gt;1),1,0))</f>
        <v/>
      </c>
      <c r="AH1831" s="60" t="str">
        <f aca="false">IF(AND(E1831&gt;0,AA1831&lt;2,NOT(AND(C1832=C1831,AA1832=AA1831+1))),INDEX(DATAS,AA1831+1),"")</f>
        <v/>
      </c>
      <c r="AI1831" s="60" t="str">
        <f aca="false">IF(AND(AC1831=1,AA1831&lt;2),IF(AND(C1832=C1831,AA1832=AA1831+1),IF(AC1832=1,"",INDEX(DATAS,AA1831+1)),INDEX(DATAS,AA1831+1)),"")</f>
        <v/>
      </c>
    </row>
    <row r="1832" customFormat="false" ht="15" hidden="false" customHeight="false" outlineLevel="0" collapsed="false">
      <c r="A1832" s="60" t="n">
        <v>46310</v>
      </c>
      <c r="B1832" s="0" t="n">
        <v>2</v>
      </c>
      <c r="C1832" s="0" t="n">
        <v>4889</v>
      </c>
      <c r="D1832" s="0" t="n">
        <v>88</v>
      </c>
      <c r="E1832" s="0" t="n">
        <v>2</v>
      </c>
      <c r="F1832" s="55" t="s">
        <v>722</v>
      </c>
      <c r="G1832" s="0" t="n">
        <v>53.1</v>
      </c>
      <c r="H1832" s="0" t="n">
        <v>56</v>
      </c>
      <c r="I1832" s="55" t="s">
        <v>187</v>
      </c>
      <c r="J1832" s="0" t="n">
        <v>88</v>
      </c>
      <c r="K1832" s="0" t="n">
        <v>66</v>
      </c>
      <c r="M1832" s="0" t="n">
        <v>1546.13</v>
      </c>
      <c r="N1832" s="0" t="n">
        <v>72.19</v>
      </c>
      <c r="O1832" s="0" t="n">
        <v>53.53</v>
      </c>
      <c r="P1832" s="0" t="n">
        <v>2.84</v>
      </c>
      <c r="Q1832" s="0" t="n">
        <v>3.15</v>
      </c>
      <c r="U1832" s="0" t="n">
        <v>1175</v>
      </c>
      <c r="V1832" s="0" t="n">
        <v>1</v>
      </c>
      <c r="W1832" s="60" t="n">
        <v>46289</v>
      </c>
      <c r="X1832" s="55" t="n">
        <f aca="false">IF(I1832="Male",0,1)</f>
        <v>1</v>
      </c>
      <c r="Y1832" s="55" t="n">
        <f aca="false">IF(OR(I1832="DNB",I1832="Dry DNB"),1,0)</f>
        <v>0</v>
      </c>
      <c r="Z1832" s="55" t="n">
        <f aca="false">IF(ISNUMBER(W1832),A1832-W1832,"")</f>
        <v>21</v>
      </c>
      <c r="AA1832" s="55" t="n">
        <f aca="false">MATCH(A1832,DATAS,0)</f>
        <v>2</v>
      </c>
      <c r="AB1832" s="55" t="n">
        <f aca="false">IF(AND(E1832&gt;0,OR(AND(B1832&gt;=1,B1832&lt;=6),B1832=10)),1,0)</f>
        <v>1</v>
      </c>
      <c r="AC1832" s="55" t="n">
        <f aca="false">IF(AND(E1832&gt;0,B1832=10),1,0)</f>
        <v>0</v>
      </c>
      <c r="AD1832" s="55" t="n">
        <f aca="false">IF(AND(C1831=C1832,AA1831=AA1832-1),AB1831,"")</f>
        <v>1</v>
      </c>
      <c r="AE1832" s="55" t="n">
        <f aca="false">IF(AND(C1831=C1832,AA1831=AA1832-1),AC1831,"")</f>
        <v>0</v>
      </c>
      <c r="AF1832" s="55" t="n">
        <f aca="false">IF(AA1832=1,"",IF(AND(AB1832=1,AD1832&lt;&gt;1),1,0))</f>
        <v>0</v>
      </c>
      <c r="AG1832" s="55" t="n">
        <f aca="false">IF(AA1832=1,"",IF(AND(AC1832=1,AE1832&lt;&gt;1),1,0))</f>
        <v>0</v>
      </c>
      <c r="AH1832" s="60" t="str">
        <f aca="false">IF(AND(E1832&gt;0,AA1832&lt;2,NOT(AND(C1833=C1832,AA1833=AA1832+1))),INDEX(DATAS,AA1832+1),"")</f>
        <v/>
      </c>
      <c r="AI1832" s="60" t="str">
        <f aca="false">IF(AND(AC1832=1,AA1832&lt;2),IF(AND(C1833=C1832,AA1833=AA1832+1),IF(AC1833=1,"",INDEX(DATAS,AA1832+1)),INDEX(DATAS,AA1832+1)),"")</f>
        <v/>
      </c>
    </row>
    <row r="1833" customFormat="false" ht="15" hidden="false" customHeight="false" outlineLevel="0" collapsed="false">
      <c r="A1833" s="60" t="n">
        <v>46309</v>
      </c>
      <c r="B1833" s="0" t="n">
        <v>5</v>
      </c>
      <c r="C1833" s="0" t="n">
        <v>4890</v>
      </c>
      <c r="D1833" s="0" t="n">
        <v>495</v>
      </c>
      <c r="E1833" s="0" t="n">
        <v>1</v>
      </c>
      <c r="F1833" s="55" t="s">
        <v>723</v>
      </c>
      <c r="G1833" s="0" t="n">
        <v>37.4</v>
      </c>
      <c r="H1833" s="0" t="n">
        <v>35</v>
      </c>
      <c r="I1833" s="55" t="s">
        <v>157</v>
      </c>
      <c r="J1833" s="0" t="n">
        <v>273</v>
      </c>
      <c r="K1833" s="0" t="n">
        <v>61</v>
      </c>
      <c r="L1833" s="0" t="n">
        <v>222</v>
      </c>
      <c r="M1833" s="0" t="n">
        <v>589.79</v>
      </c>
      <c r="N1833" s="0" t="n">
        <v>46.33</v>
      </c>
      <c r="O1833" s="0" t="n">
        <v>24.45</v>
      </c>
      <c r="P1833" s="0" t="n">
        <v>4.76</v>
      </c>
      <c r="Q1833" s="0" t="n">
        <v>3.91</v>
      </c>
      <c r="R1833" s="0" t="n">
        <v>4921</v>
      </c>
      <c r="S1833" s="0" t="n">
        <v>10050</v>
      </c>
      <c r="T1833" s="0" t="n">
        <v>52.7</v>
      </c>
      <c r="U1833" s="0" t="n">
        <v>1173</v>
      </c>
      <c r="V1833" s="0" t="n">
        <v>5</v>
      </c>
      <c r="W1833" s="60" t="n">
        <v>46088</v>
      </c>
      <c r="X1833" s="55" t="n">
        <f aca="false">IF(I1833="Male",0,1)</f>
        <v>1</v>
      </c>
      <c r="Y1833" s="55" t="n">
        <f aca="false">IF(OR(I1833="DNB",I1833="Dry DNB"),1,0)</f>
        <v>0</v>
      </c>
      <c r="Z1833" s="55" t="n">
        <f aca="false">IF(ISNUMBER(W1833),A1833-W1833,"")</f>
        <v>221</v>
      </c>
      <c r="AA1833" s="55" t="n">
        <f aca="false">MATCH(A1833,DATAS,0)</f>
        <v>1</v>
      </c>
      <c r="AB1833" s="55" t="n">
        <f aca="false">IF(AND(E1833&gt;0,OR(AND(B1833&gt;=1,B1833&lt;=6),B1833=10)),1,0)</f>
        <v>1</v>
      </c>
      <c r="AC1833" s="55" t="n">
        <f aca="false">IF(AND(E1833&gt;0,B1833=10),1,0)</f>
        <v>0</v>
      </c>
      <c r="AD1833" s="0" t="str">
        <f aca="false">IF(AND(C1832=C1833,AA1832=AA1833-1),AB1832,"")</f>
        <v/>
      </c>
      <c r="AE1833" s="0" t="str">
        <f aca="false">IF(AND(C1832=C1833,AA1832=AA1833-1),AC1832,"")</f>
        <v/>
      </c>
      <c r="AF1833" s="0" t="str">
        <f aca="false">IF(AA1833=1,"",IF(AND(AB1833=1,AD1833&lt;&gt;1),1,0))</f>
        <v/>
      </c>
      <c r="AG1833" s="0" t="str">
        <f aca="false">IF(AA1833=1,"",IF(AND(AC1833=1,AE1833&lt;&gt;1),1,0))</f>
        <v/>
      </c>
      <c r="AH1833" s="60" t="str">
        <f aca="false">IF(AND(E1833&gt;0,AA1833&lt;2,NOT(AND(C1834=C1833,AA1834=AA1833+1))),INDEX(DATAS,AA1833+1),"")</f>
        <v/>
      </c>
      <c r="AI1833" s="60" t="str">
        <f aca="false">IF(AND(AC1833=1,AA1833&lt;2),IF(AND(C1834=C1833,AA1834=AA1833+1),IF(AC1834=1,"",INDEX(DATAS,AA1833+1)),INDEX(DATAS,AA1833+1)),"")</f>
        <v/>
      </c>
    </row>
    <row r="1834" customFormat="false" ht="15" hidden="false" customHeight="false" outlineLevel="0" collapsed="false">
      <c r="A1834" s="60" t="n">
        <v>46310</v>
      </c>
      <c r="B1834" s="0" t="n">
        <v>5</v>
      </c>
      <c r="C1834" s="0" t="n">
        <v>4890</v>
      </c>
      <c r="D1834" s="0" t="n">
        <v>496</v>
      </c>
      <c r="E1834" s="0" t="n">
        <v>1</v>
      </c>
      <c r="F1834" s="55" t="s">
        <v>723</v>
      </c>
      <c r="G1834" s="0" t="n">
        <v>38.2</v>
      </c>
      <c r="H1834" s="0" t="n">
        <v>36</v>
      </c>
      <c r="I1834" s="55" t="s">
        <v>157</v>
      </c>
      <c r="J1834" s="0" t="n">
        <v>273</v>
      </c>
      <c r="K1834" s="0" t="n">
        <v>61</v>
      </c>
      <c r="L1834" s="0" t="n">
        <v>223</v>
      </c>
      <c r="M1834" s="0" t="n">
        <v>589.79</v>
      </c>
      <c r="N1834" s="0" t="n">
        <v>46.33</v>
      </c>
      <c r="O1834" s="0" t="n">
        <v>24.45</v>
      </c>
      <c r="P1834" s="0" t="n">
        <v>4.76</v>
      </c>
      <c r="Q1834" s="0" t="n">
        <v>3.91</v>
      </c>
      <c r="T1834" s="0" t="n">
        <v>52.7</v>
      </c>
      <c r="U1834" s="0" t="n">
        <v>1174</v>
      </c>
      <c r="V1834" s="0" t="n">
        <v>5</v>
      </c>
      <c r="W1834" s="60" t="n">
        <v>46088</v>
      </c>
      <c r="X1834" s="55" t="n">
        <f aca="false">IF(I1834="Male",0,1)</f>
        <v>1</v>
      </c>
      <c r="Y1834" s="55" t="n">
        <f aca="false">IF(OR(I1834="DNB",I1834="Dry DNB"),1,0)</f>
        <v>0</v>
      </c>
      <c r="Z1834" s="55" t="n">
        <f aca="false">IF(ISNUMBER(W1834),A1834-W1834,"")</f>
        <v>222</v>
      </c>
      <c r="AA1834" s="55" t="n">
        <f aca="false">MATCH(A1834,DATAS,0)</f>
        <v>2</v>
      </c>
      <c r="AB1834" s="55" t="n">
        <f aca="false">IF(AND(E1834&gt;0,OR(AND(B1834&gt;=1,B1834&lt;=6),B1834=10)),1,0)</f>
        <v>1</v>
      </c>
      <c r="AC1834" s="55" t="n">
        <f aca="false">IF(AND(E1834&gt;0,B1834=10),1,0)</f>
        <v>0</v>
      </c>
      <c r="AD1834" s="55" t="n">
        <f aca="false">IF(AND(C1833=C1834,AA1833=AA1834-1),AB1833,"")</f>
        <v>1</v>
      </c>
      <c r="AE1834" s="55" t="n">
        <f aca="false">IF(AND(C1833=C1834,AA1833=AA1834-1),AC1833,"")</f>
        <v>0</v>
      </c>
      <c r="AF1834" s="55" t="n">
        <f aca="false">IF(AA1834=1,"",IF(AND(AB1834=1,AD1834&lt;&gt;1),1,0))</f>
        <v>0</v>
      </c>
      <c r="AG1834" s="55" t="n">
        <f aca="false">IF(AA1834=1,"",IF(AND(AC1834=1,AE1834&lt;&gt;1),1,0))</f>
        <v>0</v>
      </c>
      <c r="AH1834" s="60" t="str">
        <f aca="false">IF(AND(E1834&gt;0,AA1834&lt;2,NOT(AND(C1835=C1834,AA1835=AA1834+1))),INDEX(DATAS,AA1834+1),"")</f>
        <v/>
      </c>
      <c r="AI1834" s="60" t="str">
        <f aca="false">IF(AND(AC1834=1,AA1834&lt;2),IF(AND(C1835=C1834,AA1835=AA1834+1),IF(AC1835=1,"",INDEX(DATAS,AA1834+1)),INDEX(DATAS,AA1834+1)),"")</f>
        <v/>
      </c>
    </row>
    <row r="1835" customFormat="false" ht="15" hidden="false" customHeight="false" outlineLevel="0" collapsed="false">
      <c r="A1835" s="60" t="n">
        <v>46309</v>
      </c>
      <c r="B1835" s="0" t="n">
        <v>3</v>
      </c>
      <c r="C1835" s="0" t="n">
        <v>4891</v>
      </c>
      <c r="D1835" s="0" t="n">
        <v>175</v>
      </c>
      <c r="E1835" s="0" t="n">
        <v>2</v>
      </c>
      <c r="F1835" s="55" t="s">
        <v>724</v>
      </c>
      <c r="G1835" s="0" t="n">
        <v>67.2</v>
      </c>
      <c r="H1835" s="0" t="n">
        <v>69</v>
      </c>
      <c r="I1835" s="55" t="s">
        <v>187</v>
      </c>
      <c r="J1835" s="0" t="n">
        <v>175</v>
      </c>
      <c r="K1835" s="0" t="n">
        <v>71</v>
      </c>
      <c r="M1835" s="0" t="n">
        <v>902.78</v>
      </c>
      <c r="N1835" s="0" t="n">
        <v>60.5</v>
      </c>
      <c r="O1835" s="0" t="n">
        <v>38</v>
      </c>
      <c r="P1835" s="0" t="n">
        <v>4.27</v>
      </c>
      <c r="Q1835" s="0" t="n">
        <v>3.12</v>
      </c>
      <c r="R1835" s="0" t="n">
        <v>6816</v>
      </c>
      <c r="S1835" s="0" t="n">
        <v>13485</v>
      </c>
      <c r="T1835" s="0" t="n">
        <v>73.6</v>
      </c>
      <c r="U1835" s="0" t="n">
        <v>1172</v>
      </c>
      <c r="V1835" s="0" t="n">
        <v>4</v>
      </c>
      <c r="W1835" s="60" t="n">
        <v>46282</v>
      </c>
      <c r="X1835" s="55" t="n">
        <f aca="false">IF(I1835="Male",0,1)</f>
        <v>1</v>
      </c>
      <c r="Y1835" s="55" t="n">
        <f aca="false">IF(OR(I1835="DNB",I1835="Dry DNB"),1,0)</f>
        <v>0</v>
      </c>
      <c r="Z1835" s="55" t="n">
        <f aca="false">IF(ISNUMBER(W1835),A1835-W1835,"")</f>
        <v>27</v>
      </c>
      <c r="AA1835" s="55" t="n">
        <f aca="false">MATCH(A1835,DATAS,0)</f>
        <v>1</v>
      </c>
      <c r="AB1835" s="55" t="n">
        <f aca="false">IF(AND(E1835&gt;0,OR(AND(B1835&gt;=1,B1835&lt;=6),B1835=10)),1,0)</f>
        <v>1</v>
      </c>
      <c r="AC1835" s="55" t="n">
        <f aca="false">IF(AND(E1835&gt;0,B1835=10),1,0)</f>
        <v>0</v>
      </c>
      <c r="AD1835" s="0" t="str">
        <f aca="false">IF(AND(C1834=C1835,AA1834=AA1835-1),AB1834,"")</f>
        <v/>
      </c>
      <c r="AE1835" s="0" t="str">
        <f aca="false">IF(AND(C1834=C1835,AA1834=AA1835-1),AC1834,"")</f>
        <v/>
      </c>
      <c r="AF1835" s="0" t="str">
        <f aca="false">IF(AA1835=1,"",IF(AND(AB1835=1,AD1835&lt;&gt;1),1,0))</f>
        <v/>
      </c>
      <c r="AG1835" s="0" t="str">
        <f aca="false">IF(AA1835=1,"",IF(AND(AC1835=1,AE1835&lt;&gt;1),1,0))</f>
        <v/>
      </c>
      <c r="AH1835" s="60" t="str">
        <f aca="false">IF(AND(E1835&gt;0,AA1835&lt;2,NOT(AND(C1836=C1835,AA1836=AA1835+1))),INDEX(DATAS,AA1835+1),"")</f>
        <v/>
      </c>
      <c r="AI1835" s="60" t="str">
        <f aca="false">IF(AND(AC1835=1,AA1835&lt;2),IF(AND(C1836=C1835,AA1836=AA1835+1),IF(AC1836=1,"",INDEX(DATAS,AA1835+1)),INDEX(DATAS,AA1835+1)),"")</f>
        <v/>
      </c>
    </row>
    <row r="1836" customFormat="false" ht="15" hidden="false" customHeight="false" outlineLevel="0" collapsed="false">
      <c r="A1836" s="60" t="n">
        <v>46310</v>
      </c>
      <c r="B1836" s="0" t="n">
        <v>3</v>
      </c>
      <c r="C1836" s="0" t="n">
        <v>4891</v>
      </c>
      <c r="D1836" s="0" t="n">
        <v>176</v>
      </c>
      <c r="E1836" s="0" t="n">
        <v>2</v>
      </c>
      <c r="F1836" s="55" t="s">
        <v>724</v>
      </c>
      <c r="G1836" s="0" t="n">
        <v>71.8</v>
      </c>
      <c r="H1836" s="0" t="n">
        <v>69</v>
      </c>
      <c r="I1836" s="55" t="s">
        <v>187</v>
      </c>
      <c r="J1836" s="0" t="n">
        <v>176</v>
      </c>
      <c r="K1836" s="0" t="n">
        <v>71</v>
      </c>
      <c r="M1836" s="0" t="n">
        <v>902.78</v>
      </c>
      <c r="N1836" s="0" t="n">
        <v>60.5</v>
      </c>
      <c r="O1836" s="0" t="n">
        <v>38</v>
      </c>
      <c r="P1836" s="0" t="n">
        <v>4.27</v>
      </c>
      <c r="Q1836" s="0" t="n">
        <v>3.12</v>
      </c>
      <c r="T1836" s="0" t="n">
        <v>73.6</v>
      </c>
      <c r="U1836" s="0" t="n">
        <v>1173</v>
      </c>
      <c r="V1836" s="0" t="n">
        <v>4</v>
      </c>
      <c r="W1836" s="60" t="n">
        <v>46282</v>
      </c>
      <c r="X1836" s="55" t="n">
        <f aca="false">IF(I1836="Male",0,1)</f>
        <v>1</v>
      </c>
      <c r="Y1836" s="55" t="n">
        <f aca="false">IF(OR(I1836="DNB",I1836="Dry DNB"),1,0)</f>
        <v>0</v>
      </c>
      <c r="Z1836" s="55" t="n">
        <f aca="false">IF(ISNUMBER(W1836),A1836-W1836,"")</f>
        <v>28</v>
      </c>
      <c r="AA1836" s="55" t="n">
        <f aca="false">MATCH(A1836,DATAS,0)</f>
        <v>2</v>
      </c>
      <c r="AB1836" s="55" t="n">
        <f aca="false">IF(AND(E1836&gt;0,OR(AND(B1836&gt;=1,B1836&lt;=6),B1836=10)),1,0)</f>
        <v>1</v>
      </c>
      <c r="AC1836" s="55" t="n">
        <f aca="false">IF(AND(E1836&gt;0,B1836=10),1,0)</f>
        <v>0</v>
      </c>
      <c r="AD1836" s="55" t="n">
        <f aca="false">IF(AND(C1835=C1836,AA1835=AA1836-1),AB1835,"")</f>
        <v>1</v>
      </c>
      <c r="AE1836" s="55" t="n">
        <f aca="false">IF(AND(C1835=C1836,AA1835=AA1836-1),AC1835,"")</f>
        <v>0</v>
      </c>
      <c r="AF1836" s="55" t="n">
        <f aca="false">IF(AA1836=1,"",IF(AND(AB1836=1,AD1836&lt;&gt;1),1,0))</f>
        <v>0</v>
      </c>
      <c r="AG1836" s="55" t="n">
        <f aca="false">IF(AA1836=1,"",IF(AND(AC1836=1,AE1836&lt;&gt;1),1,0))</f>
        <v>0</v>
      </c>
      <c r="AH1836" s="60" t="str">
        <f aca="false">IF(AND(E1836&gt;0,AA1836&lt;2,NOT(AND(C1837=C1836,AA1837=AA1836+1))),INDEX(DATAS,AA1836+1),"")</f>
        <v/>
      </c>
      <c r="AI1836" s="60" t="str">
        <f aca="false">IF(AND(AC1836=1,AA1836&lt;2),IF(AND(C1837=C1836,AA1837=AA1836+1),IF(AC1837=1,"",INDEX(DATAS,AA1836+1)),INDEX(DATAS,AA1836+1)),"")</f>
        <v/>
      </c>
    </row>
    <row r="1837" customFormat="false" ht="15" hidden="false" customHeight="false" outlineLevel="0" collapsed="false">
      <c r="A1837" s="60" t="n">
        <v>46309</v>
      </c>
      <c r="B1837" s="0" t="n">
        <v>3</v>
      </c>
      <c r="C1837" s="0" t="n">
        <v>4892</v>
      </c>
      <c r="D1837" s="0" t="n">
        <v>135</v>
      </c>
      <c r="E1837" s="0" t="n">
        <v>2</v>
      </c>
      <c r="F1837" s="55" t="s">
        <v>724</v>
      </c>
      <c r="G1837" s="0" t="n">
        <v>59.4</v>
      </c>
      <c r="H1837" s="0" t="n">
        <v>58</v>
      </c>
      <c r="I1837" s="55" t="s">
        <v>187</v>
      </c>
      <c r="J1837" s="0" t="n">
        <v>135</v>
      </c>
      <c r="K1837" s="0" t="n">
        <v>65</v>
      </c>
      <c r="M1837" s="0" t="n">
        <v>471.23</v>
      </c>
      <c r="N1837" s="0" t="n">
        <v>40.1</v>
      </c>
      <c r="O1837" s="0" t="n">
        <v>35.77</v>
      </c>
      <c r="P1837" s="0" t="n">
        <v>0</v>
      </c>
      <c r="Q1837" s="0" t="n">
        <v>0</v>
      </c>
      <c r="R1837" s="0" t="n">
        <v>5796</v>
      </c>
      <c r="S1837" s="0" t="n">
        <v>11753</v>
      </c>
      <c r="T1837" s="0" t="n">
        <v>62.2</v>
      </c>
      <c r="U1837" s="0" t="n">
        <v>1172</v>
      </c>
      <c r="V1837" s="0" t="n">
        <v>3</v>
      </c>
      <c r="W1837" s="60" t="n">
        <v>46296</v>
      </c>
      <c r="X1837" s="55" t="n">
        <f aca="false">IF(I1837="Male",0,1)</f>
        <v>1</v>
      </c>
      <c r="Y1837" s="55" t="n">
        <f aca="false">IF(OR(I1837="DNB",I1837="Dry DNB"),1,0)</f>
        <v>0</v>
      </c>
      <c r="Z1837" s="55" t="n">
        <f aca="false">IF(ISNUMBER(W1837),A1837-W1837,"")</f>
        <v>13</v>
      </c>
      <c r="AA1837" s="55" t="n">
        <f aca="false">MATCH(A1837,DATAS,0)</f>
        <v>1</v>
      </c>
      <c r="AB1837" s="55" t="n">
        <f aca="false">IF(AND(E1837&gt;0,OR(AND(B1837&gt;=1,B1837&lt;=6),B1837=10)),1,0)</f>
        <v>1</v>
      </c>
      <c r="AC1837" s="55" t="n">
        <f aca="false">IF(AND(E1837&gt;0,B1837=10),1,0)</f>
        <v>0</v>
      </c>
      <c r="AD1837" s="0" t="str">
        <f aca="false">IF(AND(C1836=C1837,AA1836=AA1837-1),AB1836,"")</f>
        <v/>
      </c>
      <c r="AE1837" s="0" t="str">
        <f aca="false">IF(AND(C1836=C1837,AA1836=AA1837-1),AC1836,"")</f>
        <v/>
      </c>
      <c r="AF1837" s="0" t="str">
        <f aca="false">IF(AA1837=1,"",IF(AND(AB1837=1,AD1837&lt;&gt;1),1,0))</f>
        <v/>
      </c>
      <c r="AG1837" s="0" t="str">
        <f aca="false">IF(AA1837=1,"",IF(AND(AC1837=1,AE1837&lt;&gt;1),1,0))</f>
        <v/>
      </c>
      <c r="AH1837" s="60" t="str">
        <f aca="false">IF(AND(E1837&gt;0,AA1837&lt;2,NOT(AND(C1838=C1837,AA1838=AA1837+1))),INDEX(DATAS,AA1837+1),"")</f>
        <v/>
      </c>
      <c r="AI1837" s="60" t="str">
        <f aca="false">IF(AND(AC1837=1,AA1837&lt;2),IF(AND(C1838=C1837,AA1838=AA1837+1),IF(AC1838=1,"",INDEX(DATAS,AA1837+1)),INDEX(DATAS,AA1837+1)),"")</f>
        <v/>
      </c>
    </row>
    <row r="1838" customFormat="false" ht="15" hidden="false" customHeight="false" outlineLevel="0" collapsed="false">
      <c r="A1838" s="60" t="n">
        <v>46310</v>
      </c>
      <c r="B1838" s="0" t="n">
        <v>3</v>
      </c>
      <c r="C1838" s="0" t="n">
        <v>4892</v>
      </c>
      <c r="D1838" s="0" t="n">
        <v>136</v>
      </c>
      <c r="E1838" s="0" t="n">
        <v>2</v>
      </c>
      <c r="F1838" s="55" t="s">
        <v>724</v>
      </c>
      <c r="G1838" s="0" t="n">
        <v>60.4</v>
      </c>
      <c r="H1838" s="0" t="n">
        <v>59</v>
      </c>
      <c r="I1838" s="55" t="s">
        <v>187</v>
      </c>
      <c r="J1838" s="0" t="n">
        <v>136</v>
      </c>
      <c r="K1838" s="0" t="n">
        <v>65</v>
      </c>
      <c r="M1838" s="0" t="n">
        <v>471.23</v>
      </c>
      <c r="N1838" s="0" t="n">
        <v>40.1</v>
      </c>
      <c r="O1838" s="0" t="n">
        <v>35.77</v>
      </c>
      <c r="P1838" s="0" t="n">
        <v>0</v>
      </c>
      <c r="Q1838" s="0" t="n">
        <v>0</v>
      </c>
      <c r="T1838" s="0" t="n">
        <v>62.2</v>
      </c>
      <c r="U1838" s="0" t="n">
        <v>1173</v>
      </c>
      <c r="V1838" s="0" t="n">
        <v>3</v>
      </c>
      <c r="W1838" s="60" t="n">
        <v>46296</v>
      </c>
      <c r="X1838" s="55" t="n">
        <f aca="false">IF(I1838="Male",0,1)</f>
        <v>1</v>
      </c>
      <c r="Y1838" s="55" t="n">
        <f aca="false">IF(OR(I1838="DNB",I1838="Dry DNB"),1,0)</f>
        <v>0</v>
      </c>
      <c r="Z1838" s="55" t="n">
        <f aca="false">IF(ISNUMBER(W1838),A1838-W1838,"")</f>
        <v>14</v>
      </c>
      <c r="AA1838" s="55" t="n">
        <f aca="false">MATCH(A1838,DATAS,0)</f>
        <v>2</v>
      </c>
      <c r="AB1838" s="55" t="n">
        <f aca="false">IF(AND(E1838&gt;0,OR(AND(B1838&gt;=1,B1838&lt;=6),B1838=10)),1,0)</f>
        <v>1</v>
      </c>
      <c r="AC1838" s="55" t="n">
        <f aca="false">IF(AND(E1838&gt;0,B1838=10),1,0)</f>
        <v>0</v>
      </c>
      <c r="AD1838" s="55" t="n">
        <f aca="false">IF(AND(C1837=C1838,AA1837=AA1838-1),AB1837,"")</f>
        <v>1</v>
      </c>
      <c r="AE1838" s="55" t="n">
        <f aca="false">IF(AND(C1837=C1838,AA1837=AA1838-1),AC1837,"")</f>
        <v>0</v>
      </c>
      <c r="AF1838" s="55" t="n">
        <f aca="false">IF(AA1838=1,"",IF(AND(AB1838=1,AD1838&lt;&gt;1),1,0))</f>
        <v>0</v>
      </c>
      <c r="AG1838" s="55" t="n">
        <f aca="false">IF(AA1838=1,"",IF(AND(AC1838=1,AE1838&lt;&gt;1),1,0))</f>
        <v>0</v>
      </c>
      <c r="AH1838" s="60" t="str">
        <f aca="false">IF(AND(E1838&gt;0,AA1838&lt;2,NOT(AND(C1839=C1838,AA1839=AA1838+1))),INDEX(DATAS,AA1838+1),"")</f>
        <v/>
      </c>
      <c r="AI1838" s="60" t="str">
        <f aca="false">IF(AND(AC1838=1,AA1838&lt;2),IF(AND(C1839=C1838,AA1839=AA1838+1),IF(AC1839=1,"",INDEX(DATAS,AA1838+1)),INDEX(DATAS,AA1838+1)),"")</f>
        <v/>
      </c>
    </row>
    <row r="1839" customFormat="false" ht="15" hidden="false" customHeight="false" outlineLevel="0" collapsed="false">
      <c r="A1839" s="60" t="n">
        <v>46309</v>
      </c>
      <c r="B1839" s="0" t="n">
        <v>3</v>
      </c>
      <c r="C1839" s="0" t="n">
        <v>4894</v>
      </c>
      <c r="D1839" s="0" t="n">
        <v>159</v>
      </c>
      <c r="E1839" s="0" t="n">
        <v>2</v>
      </c>
      <c r="F1839" s="55" t="s">
        <v>725</v>
      </c>
      <c r="G1839" s="0" t="n">
        <v>56</v>
      </c>
      <c r="H1839" s="0" t="n">
        <v>52</v>
      </c>
      <c r="I1839" s="55" t="s">
        <v>157</v>
      </c>
      <c r="J1839" s="0" t="n">
        <v>68</v>
      </c>
      <c r="K1839" s="0" t="n">
        <v>68</v>
      </c>
      <c r="L1839" s="0" t="n">
        <v>91</v>
      </c>
      <c r="M1839" s="0" t="n">
        <v>731.97</v>
      </c>
      <c r="N1839" s="0" t="n">
        <v>46.34</v>
      </c>
      <c r="O1839" s="0" t="n">
        <v>17.68</v>
      </c>
      <c r="P1839" s="0" t="n">
        <v>3.48</v>
      </c>
      <c r="Q1839" s="0" t="n">
        <v>2.82</v>
      </c>
      <c r="R1839" s="0" t="n">
        <v>4552</v>
      </c>
      <c r="S1839" s="0" t="n">
        <v>9829</v>
      </c>
      <c r="T1839" s="0" t="n">
        <v>46.7</v>
      </c>
      <c r="U1839" s="0" t="n">
        <v>1170</v>
      </c>
      <c r="V1839" s="0" t="n">
        <v>1</v>
      </c>
      <c r="W1839" s="60" t="n">
        <v>46219</v>
      </c>
      <c r="X1839" s="55" t="n">
        <f aca="false">IF(I1839="Male",0,1)</f>
        <v>1</v>
      </c>
      <c r="Y1839" s="55" t="n">
        <f aca="false">IF(OR(I1839="DNB",I1839="Dry DNB"),1,0)</f>
        <v>0</v>
      </c>
      <c r="Z1839" s="55" t="n">
        <f aca="false">IF(ISNUMBER(W1839),A1839-W1839,"")</f>
        <v>90</v>
      </c>
      <c r="AA1839" s="55" t="n">
        <f aca="false">MATCH(A1839,DATAS,0)</f>
        <v>1</v>
      </c>
      <c r="AB1839" s="55" t="n">
        <f aca="false">IF(AND(E1839&gt;0,OR(AND(B1839&gt;=1,B1839&lt;=6),B1839=10)),1,0)</f>
        <v>1</v>
      </c>
      <c r="AC1839" s="55" t="n">
        <f aca="false">IF(AND(E1839&gt;0,B1839=10),1,0)</f>
        <v>0</v>
      </c>
      <c r="AD1839" s="0" t="str">
        <f aca="false">IF(AND(C1838=C1839,AA1838=AA1839-1),AB1838,"")</f>
        <v/>
      </c>
      <c r="AE1839" s="0" t="str">
        <f aca="false">IF(AND(C1838=C1839,AA1838=AA1839-1),AC1838,"")</f>
        <v/>
      </c>
      <c r="AF1839" s="0" t="str">
        <f aca="false">IF(AA1839=1,"",IF(AND(AB1839=1,AD1839&lt;&gt;1),1,0))</f>
        <v/>
      </c>
      <c r="AG1839" s="0" t="str">
        <f aca="false">IF(AA1839=1,"",IF(AND(AC1839=1,AE1839&lt;&gt;1),1,0))</f>
        <v/>
      </c>
      <c r="AH1839" s="60" t="str">
        <f aca="false">IF(AND(E1839&gt;0,AA1839&lt;2,NOT(AND(C1840=C1839,AA1840=AA1839+1))),INDEX(DATAS,AA1839+1),"")</f>
        <v/>
      </c>
      <c r="AI1839" s="60" t="str">
        <f aca="false">IF(AND(AC1839=1,AA1839&lt;2),IF(AND(C1840=C1839,AA1840=AA1839+1),IF(AC1840=1,"",INDEX(DATAS,AA1839+1)),INDEX(DATAS,AA1839+1)),"")</f>
        <v/>
      </c>
    </row>
    <row r="1840" customFormat="false" ht="15" hidden="false" customHeight="false" outlineLevel="0" collapsed="false">
      <c r="A1840" s="60" t="n">
        <v>46310</v>
      </c>
      <c r="B1840" s="0" t="n">
        <v>3</v>
      </c>
      <c r="C1840" s="0" t="n">
        <v>4894</v>
      </c>
      <c r="D1840" s="0" t="n">
        <v>160</v>
      </c>
      <c r="E1840" s="0" t="n">
        <v>2</v>
      </c>
      <c r="F1840" s="55" t="s">
        <v>725</v>
      </c>
      <c r="G1840" s="0" t="n">
        <v>59</v>
      </c>
      <c r="H1840" s="0" t="n">
        <v>52</v>
      </c>
      <c r="I1840" s="55" t="s">
        <v>157</v>
      </c>
      <c r="J1840" s="0" t="n">
        <v>68</v>
      </c>
      <c r="K1840" s="0" t="n">
        <v>68</v>
      </c>
      <c r="L1840" s="0" t="n">
        <v>92</v>
      </c>
      <c r="M1840" s="0" t="n">
        <v>731.97</v>
      </c>
      <c r="N1840" s="0" t="n">
        <v>46.34</v>
      </c>
      <c r="O1840" s="0" t="n">
        <v>17.68</v>
      </c>
      <c r="P1840" s="0" t="n">
        <v>3.48</v>
      </c>
      <c r="Q1840" s="0" t="n">
        <v>2.82</v>
      </c>
      <c r="T1840" s="0" t="n">
        <v>46.7</v>
      </c>
      <c r="U1840" s="0" t="n">
        <v>1171</v>
      </c>
      <c r="V1840" s="0" t="n">
        <v>1</v>
      </c>
      <c r="W1840" s="60" t="n">
        <v>46219</v>
      </c>
      <c r="X1840" s="55" t="n">
        <f aca="false">IF(I1840="Male",0,1)</f>
        <v>1</v>
      </c>
      <c r="Y1840" s="55" t="n">
        <f aca="false">IF(OR(I1840="DNB",I1840="Dry DNB"),1,0)</f>
        <v>0</v>
      </c>
      <c r="Z1840" s="55" t="n">
        <f aca="false">IF(ISNUMBER(W1840),A1840-W1840,"")</f>
        <v>91</v>
      </c>
      <c r="AA1840" s="55" t="n">
        <f aca="false">MATCH(A1840,DATAS,0)</f>
        <v>2</v>
      </c>
      <c r="AB1840" s="55" t="n">
        <f aca="false">IF(AND(E1840&gt;0,OR(AND(B1840&gt;=1,B1840&lt;=6),B1840=10)),1,0)</f>
        <v>1</v>
      </c>
      <c r="AC1840" s="55" t="n">
        <f aca="false">IF(AND(E1840&gt;0,B1840=10),1,0)</f>
        <v>0</v>
      </c>
      <c r="AD1840" s="55" t="n">
        <f aca="false">IF(AND(C1839=C1840,AA1839=AA1840-1),AB1839,"")</f>
        <v>1</v>
      </c>
      <c r="AE1840" s="55" t="n">
        <f aca="false">IF(AND(C1839=C1840,AA1839=AA1840-1),AC1839,"")</f>
        <v>0</v>
      </c>
      <c r="AF1840" s="55" t="n">
        <f aca="false">IF(AA1840=1,"",IF(AND(AB1840=1,AD1840&lt;&gt;1),1,0))</f>
        <v>0</v>
      </c>
      <c r="AG1840" s="55" t="n">
        <f aca="false">IF(AA1840=1,"",IF(AND(AC1840=1,AE1840&lt;&gt;1),1,0))</f>
        <v>0</v>
      </c>
      <c r="AH1840" s="60" t="str">
        <f aca="false">IF(AND(E1840&gt;0,AA1840&lt;2,NOT(AND(C1841=C1840,AA1841=AA1840+1))),INDEX(DATAS,AA1840+1),"")</f>
        <v/>
      </c>
      <c r="AI1840" s="60" t="str">
        <f aca="false">IF(AND(AC1840=1,AA1840&lt;2),IF(AND(C1841=C1840,AA1841=AA1840+1),IF(AC1841=1,"",INDEX(DATAS,AA1840+1)),INDEX(DATAS,AA1840+1)),"")</f>
        <v/>
      </c>
    </row>
    <row r="1841" customFormat="false" ht="15" hidden="false" customHeight="false" outlineLevel="0" collapsed="false">
      <c r="A1841" s="60" t="n">
        <v>46309</v>
      </c>
      <c r="B1841" s="0" t="n">
        <v>5</v>
      </c>
      <c r="C1841" s="0" t="n">
        <v>4895</v>
      </c>
      <c r="D1841" s="0" t="n">
        <v>216</v>
      </c>
      <c r="E1841" s="0" t="n">
        <v>2</v>
      </c>
      <c r="F1841" s="55" t="s">
        <v>726</v>
      </c>
      <c r="G1841" s="0" t="n">
        <v>39.7</v>
      </c>
      <c r="H1841" s="0" t="n">
        <v>35</v>
      </c>
      <c r="I1841" s="55" t="s">
        <v>187</v>
      </c>
      <c r="J1841" s="0" t="n">
        <v>216</v>
      </c>
      <c r="K1841" s="0" t="n">
        <v>69</v>
      </c>
      <c r="M1841" s="0" t="n">
        <v>797.71</v>
      </c>
      <c r="N1841" s="0" t="n">
        <v>64.45</v>
      </c>
      <c r="O1841" s="0" t="n">
        <v>37.69</v>
      </c>
      <c r="P1841" s="0" t="n">
        <v>5.73</v>
      </c>
      <c r="Q1841" s="0" t="n">
        <v>4.09</v>
      </c>
      <c r="R1841" s="0" t="n">
        <v>4409</v>
      </c>
      <c r="S1841" s="0" t="n">
        <v>8774</v>
      </c>
      <c r="T1841" s="0" t="n">
        <v>48.3</v>
      </c>
      <c r="U1841" s="0" t="n">
        <v>1169</v>
      </c>
      <c r="V1841" s="0" t="n">
        <v>5</v>
      </c>
      <c r="W1841" s="60" t="n">
        <v>46282</v>
      </c>
      <c r="X1841" s="55" t="n">
        <f aca="false">IF(I1841="Male",0,1)</f>
        <v>1</v>
      </c>
      <c r="Y1841" s="55" t="n">
        <f aca="false">IF(OR(I1841="DNB",I1841="Dry DNB"),1,0)</f>
        <v>0</v>
      </c>
      <c r="Z1841" s="55" t="n">
        <f aca="false">IF(ISNUMBER(W1841),A1841-W1841,"")</f>
        <v>27</v>
      </c>
      <c r="AA1841" s="55" t="n">
        <f aca="false">MATCH(A1841,DATAS,0)</f>
        <v>1</v>
      </c>
      <c r="AB1841" s="55" t="n">
        <f aca="false">IF(AND(E1841&gt;0,OR(AND(B1841&gt;=1,B1841&lt;=6),B1841=10)),1,0)</f>
        <v>1</v>
      </c>
      <c r="AC1841" s="55" t="n">
        <f aca="false">IF(AND(E1841&gt;0,B1841=10),1,0)</f>
        <v>0</v>
      </c>
      <c r="AD1841" s="0" t="str">
        <f aca="false">IF(AND(C1840=C1841,AA1840=AA1841-1),AB1840,"")</f>
        <v/>
      </c>
      <c r="AE1841" s="0" t="str">
        <f aca="false">IF(AND(C1840=C1841,AA1840=AA1841-1),AC1840,"")</f>
        <v/>
      </c>
      <c r="AF1841" s="0" t="str">
        <f aca="false">IF(AA1841=1,"",IF(AND(AB1841=1,AD1841&lt;&gt;1),1,0))</f>
        <v/>
      </c>
      <c r="AG1841" s="0" t="str">
        <f aca="false">IF(AA1841=1,"",IF(AND(AC1841=1,AE1841&lt;&gt;1),1,0))</f>
        <v/>
      </c>
      <c r="AH1841" s="60" t="str">
        <f aca="false">IF(AND(E1841&gt;0,AA1841&lt;2,NOT(AND(C1842=C1841,AA1842=AA1841+1))),INDEX(DATAS,AA1841+1),"")</f>
        <v/>
      </c>
      <c r="AI1841" s="60" t="str">
        <f aca="false">IF(AND(AC1841=1,AA1841&lt;2),IF(AND(C1842=C1841,AA1842=AA1841+1),IF(AC1842=1,"",INDEX(DATAS,AA1841+1)),INDEX(DATAS,AA1841+1)),"")</f>
        <v/>
      </c>
    </row>
    <row r="1842" customFormat="false" ht="15" hidden="false" customHeight="false" outlineLevel="0" collapsed="false">
      <c r="A1842" s="60" t="n">
        <v>46310</v>
      </c>
      <c r="B1842" s="0" t="n">
        <v>5</v>
      </c>
      <c r="C1842" s="0" t="n">
        <v>4895</v>
      </c>
      <c r="D1842" s="0" t="n">
        <v>217</v>
      </c>
      <c r="E1842" s="0" t="n">
        <v>2</v>
      </c>
      <c r="F1842" s="55" t="s">
        <v>726</v>
      </c>
      <c r="G1842" s="0" t="n">
        <v>40.6</v>
      </c>
      <c r="H1842" s="0" t="n">
        <v>36</v>
      </c>
      <c r="I1842" s="55" t="s">
        <v>187</v>
      </c>
      <c r="J1842" s="0" t="n">
        <v>217</v>
      </c>
      <c r="K1842" s="0" t="n">
        <v>69</v>
      </c>
      <c r="M1842" s="0" t="n">
        <v>797.71</v>
      </c>
      <c r="N1842" s="0" t="n">
        <v>64.45</v>
      </c>
      <c r="O1842" s="0" t="n">
        <v>37.69</v>
      </c>
      <c r="P1842" s="0" t="n">
        <v>5.73</v>
      </c>
      <c r="Q1842" s="0" t="n">
        <v>4.09</v>
      </c>
      <c r="T1842" s="0" t="n">
        <v>48.3</v>
      </c>
      <c r="U1842" s="0" t="n">
        <v>1170</v>
      </c>
      <c r="V1842" s="0" t="n">
        <v>5</v>
      </c>
      <c r="W1842" s="60" t="n">
        <v>46282</v>
      </c>
      <c r="X1842" s="55" t="n">
        <f aca="false">IF(I1842="Male",0,1)</f>
        <v>1</v>
      </c>
      <c r="Y1842" s="55" t="n">
        <f aca="false">IF(OR(I1842="DNB",I1842="Dry DNB"),1,0)</f>
        <v>0</v>
      </c>
      <c r="Z1842" s="55" t="n">
        <f aca="false">IF(ISNUMBER(W1842),A1842-W1842,"")</f>
        <v>28</v>
      </c>
      <c r="AA1842" s="55" t="n">
        <f aca="false">MATCH(A1842,DATAS,0)</f>
        <v>2</v>
      </c>
      <c r="AB1842" s="55" t="n">
        <f aca="false">IF(AND(E1842&gt;0,OR(AND(B1842&gt;=1,B1842&lt;=6),B1842=10)),1,0)</f>
        <v>1</v>
      </c>
      <c r="AC1842" s="55" t="n">
        <f aca="false">IF(AND(E1842&gt;0,B1842=10),1,0)</f>
        <v>0</v>
      </c>
      <c r="AD1842" s="55" t="n">
        <f aca="false">IF(AND(C1841=C1842,AA1841=AA1842-1),AB1841,"")</f>
        <v>1</v>
      </c>
      <c r="AE1842" s="55" t="n">
        <f aca="false">IF(AND(C1841=C1842,AA1841=AA1842-1),AC1841,"")</f>
        <v>0</v>
      </c>
      <c r="AF1842" s="55" t="n">
        <f aca="false">IF(AA1842=1,"",IF(AND(AB1842=1,AD1842&lt;&gt;1),1,0))</f>
        <v>0</v>
      </c>
      <c r="AG1842" s="55" t="n">
        <f aca="false">IF(AA1842=1,"",IF(AND(AC1842=1,AE1842&lt;&gt;1),1,0))</f>
        <v>0</v>
      </c>
      <c r="AH1842" s="60" t="str">
        <f aca="false">IF(AND(E1842&gt;0,AA1842&lt;2,NOT(AND(C1843=C1842,AA1843=AA1842+1))),INDEX(DATAS,AA1842+1),"")</f>
        <v/>
      </c>
      <c r="AI1842" s="60" t="str">
        <f aca="false">IF(AND(AC1842=1,AA1842&lt;2),IF(AND(C1843=C1842,AA1843=AA1842+1),IF(AC1843=1,"",INDEX(DATAS,AA1842+1)),INDEX(DATAS,AA1842+1)),"")</f>
        <v/>
      </c>
    </row>
    <row r="1843" customFormat="false" ht="15" hidden="false" customHeight="false" outlineLevel="0" collapsed="false">
      <c r="A1843" s="60" t="n">
        <v>46309</v>
      </c>
      <c r="B1843" s="0" t="n">
        <v>2</v>
      </c>
      <c r="C1843" s="0" t="n">
        <v>4896</v>
      </c>
      <c r="D1843" s="0" t="n">
        <v>154</v>
      </c>
      <c r="E1843" s="0" t="n">
        <v>2</v>
      </c>
      <c r="F1843" s="55" t="s">
        <v>726</v>
      </c>
      <c r="G1843" s="0" t="n">
        <v>57.1</v>
      </c>
      <c r="H1843" s="0" t="n">
        <v>58</v>
      </c>
      <c r="I1843" s="55" t="s">
        <v>157</v>
      </c>
      <c r="J1843" s="0" t="n">
        <v>98</v>
      </c>
      <c r="K1843" s="0" t="n">
        <v>63</v>
      </c>
      <c r="L1843" s="0" t="n">
        <v>56</v>
      </c>
      <c r="M1843" s="0" t="n">
        <v>904.49</v>
      </c>
      <c r="N1843" s="0" t="n">
        <v>58.01</v>
      </c>
      <c r="O1843" s="0" t="n">
        <v>38.36</v>
      </c>
      <c r="P1843" s="0" t="n">
        <v>3.28</v>
      </c>
      <c r="Q1843" s="0" t="n">
        <v>3.2</v>
      </c>
      <c r="R1843" s="0" t="n">
        <v>5205</v>
      </c>
      <c r="S1843" s="0" t="n">
        <v>10814</v>
      </c>
      <c r="T1843" s="0" t="n">
        <v>56.3</v>
      </c>
      <c r="U1843" s="0" t="n">
        <v>1169</v>
      </c>
      <c r="V1843" s="0" t="n">
        <v>2</v>
      </c>
      <c r="W1843" s="60" t="n">
        <v>46254</v>
      </c>
      <c r="X1843" s="55" t="n">
        <f aca="false">IF(I1843="Male",0,1)</f>
        <v>1</v>
      </c>
      <c r="Y1843" s="55" t="n">
        <f aca="false">IF(OR(I1843="DNB",I1843="Dry DNB"),1,0)</f>
        <v>0</v>
      </c>
      <c r="Z1843" s="55" t="n">
        <f aca="false">IF(ISNUMBER(W1843),A1843-W1843,"")</f>
        <v>55</v>
      </c>
      <c r="AA1843" s="55" t="n">
        <f aca="false">MATCH(A1843,DATAS,0)</f>
        <v>1</v>
      </c>
      <c r="AB1843" s="55" t="n">
        <f aca="false">IF(AND(E1843&gt;0,OR(AND(B1843&gt;=1,B1843&lt;=6),B1843=10)),1,0)</f>
        <v>1</v>
      </c>
      <c r="AC1843" s="55" t="n">
        <f aca="false">IF(AND(E1843&gt;0,B1843=10),1,0)</f>
        <v>0</v>
      </c>
      <c r="AD1843" s="0" t="str">
        <f aca="false">IF(AND(C1842=C1843,AA1842=AA1843-1),AB1842,"")</f>
        <v/>
      </c>
      <c r="AE1843" s="0" t="str">
        <f aca="false">IF(AND(C1842=C1843,AA1842=AA1843-1),AC1842,"")</f>
        <v/>
      </c>
      <c r="AF1843" s="0" t="str">
        <f aca="false">IF(AA1843=1,"",IF(AND(AB1843=1,AD1843&lt;&gt;1),1,0))</f>
        <v/>
      </c>
      <c r="AG1843" s="0" t="str">
        <f aca="false">IF(AA1843=1,"",IF(AND(AC1843=1,AE1843&lt;&gt;1),1,0))</f>
        <v/>
      </c>
      <c r="AH1843" s="60" t="str">
        <f aca="false">IF(AND(E1843&gt;0,AA1843&lt;2,NOT(AND(C1844=C1843,AA1844=AA1843+1))),INDEX(DATAS,AA1843+1),"")</f>
        <v/>
      </c>
      <c r="AI1843" s="60" t="str">
        <f aca="false">IF(AND(AC1843=1,AA1843&lt;2),IF(AND(C1844=C1843,AA1844=AA1843+1),IF(AC1844=1,"",INDEX(DATAS,AA1843+1)),INDEX(DATAS,AA1843+1)),"")</f>
        <v/>
      </c>
    </row>
    <row r="1844" customFormat="false" ht="15" hidden="false" customHeight="false" outlineLevel="0" collapsed="false">
      <c r="A1844" s="60" t="n">
        <v>46310</v>
      </c>
      <c r="B1844" s="0" t="n">
        <v>2</v>
      </c>
      <c r="C1844" s="0" t="n">
        <v>4896</v>
      </c>
      <c r="D1844" s="0" t="n">
        <v>155</v>
      </c>
      <c r="E1844" s="0" t="n">
        <v>2</v>
      </c>
      <c r="F1844" s="55" t="s">
        <v>726</v>
      </c>
      <c r="G1844" s="0" t="n">
        <v>62.1</v>
      </c>
      <c r="H1844" s="0" t="n">
        <v>59</v>
      </c>
      <c r="I1844" s="55" t="s">
        <v>157</v>
      </c>
      <c r="J1844" s="0" t="n">
        <v>98</v>
      </c>
      <c r="K1844" s="0" t="n">
        <v>63</v>
      </c>
      <c r="L1844" s="0" t="n">
        <v>57</v>
      </c>
      <c r="M1844" s="0" t="n">
        <v>904.49</v>
      </c>
      <c r="N1844" s="0" t="n">
        <v>58.01</v>
      </c>
      <c r="O1844" s="0" t="n">
        <v>38.36</v>
      </c>
      <c r="P1844" s="0" t="n">
        <v>3.28</v>
      </c>
      <c r="Q1844" s="0" t="n">
        <v>3.2</v>
      </c>
      <c r="T1844" s="0" t="n">
        <v>56.3</v>
      </c>
      <c r="U1844" s="0" t="n">
        <v>1170</v>
      </c>
      <c r="V1844" s="0" t="n">
        <v>2</v>
      </c>
      <c r="W1844" s="60" t="n">
        <v>46254</v>
      </c>
      <c r="X1844" s="55" t="n">
        <f aca="false">IF(I1844="Male",0,1)</f>
        <v>1</v>
      </c>
      <c r="Y1844" s="55" t="n">
        <f aca="false">IF(OR(I1844="DNB",I1844="Dry DNB"),1,0)</f>
        <v>0</v>
      </c>
      <c r="Z1844" s="55" t="n">
        <f aca="false">IF(ISNUMBER(W1844),A1844-W1844,"")</f>
        <v>56</v>
      </c>
      <c r="AA1844" s="55" t="n">
        <f aca="false">MATCH(A1844,DATAS,0)</f>
        <v>2</v>
      </c>
      <c r="AB1844" s="55" t="n">
        <f aca="false">IF(AND(E1844&gt;0,OR(AND(B1844&gt;=1,B1844&lt;=6),B1844=10)),1,0)</f>
        <v>1</v>
      </c>
      <c r="AC1844" s="55" t="n">
        <f aca="false">IF(AND(E1844&gt;0,B1844=10),1,0)</f>
        <v>0</v>
      </c>
      <c r="AD1844" s="55" t="n">
        <f aca="false">IF(AND(C1843=C1844,AA1843=AA1844-1),AB1843,"")</f>
        <v>1</v>
      </c>
      <c r="AE1844" s="55" t="n">
        <f aca="false">IF(AND(C1843=C1844,AA1843=AA1844-1),AC1843,"")</f>
        <v>0</v>
      </c>
      <c r="AF1844" s="55" t="n">
        <f aca="false">IF(AA1844=1,"",IF(AND(AB1844=1,AD1844&lt;&gt;1),1,0))</f>
        <v>0</v>
      </c>
      <c r="AG1844" s="55" t="n">
        <f aca="false">IF(AA1844=1,"",IF(AND(AC1844=1,AE1844&lt;&gt;1),1,0))</f>
        <v>0</v>
      </c>
      <c r="AH1844" s="60" t="str">
        <f aca="false">IF(AND(E1844&gt;0,AA1844&lt;2,NOT(AND(C1845=C1844,AA1845=AA1844+1))),INDEX(DATAS,AA1844+1),"")</f>
        <v/>
      </c>
      <c r="AI1844" s="60" t="str">
        <f aca="false">IF(AND(AC1844=1,AA1844&lt;2),IF(AND(C1845=C1844,AA1845=AA1844+1),IF(AC1845=1,"",INDEX(DATAS,AA1844+1)),INDEX(DATAS,AA1844+1)),"")</f>
        <v/>
      </c>
    </row>
    <row r="1845" customFormat="false" ht="15" hidden="false" customHeight="false" outlineLevel="0" collapsed="false">
      <c r="A1845" s="60" t="n">
        <v>46309</v>
      </c>
      <c r="B1845" s="0" t="n">
        <v>7</v>
      </c>
      <c r="C1845" s="0" t="n">
        <v>4897</v>
      </c>
      <c r="D1845" s="0" t="n">
        <v>290</v>
      </c>
      <c r="E1845" s="0" t="n">
        <v>2</v>
      </c>
      <c r="F1845" s="55" t="s">
        <v>727</v>
      </c>
      <c r="G1845" s="0" t="n">
        <v>13.9</v>
      </c>
      <c r="H1845" s="0" t="n">
        <v>36</v>
      </c>
      <c r="I1845" s="55" t="s">
        <v>162</v>
      </c>
      <c r="J1845" s="0" t="n">
        <v>67</v>
      </c>
      <c r="K1845" s="0" t="n">
        <v>67</v>
      </c>
      <c r="L1845" s="0" t="n">
        <v>224</v>
      </c>
      <c r="M1845" s="0" t="n">
        <v>631.55</v>
      </c>
      <c r="N1845" s="0" t="n">
        <v>37.65</v>
      </c>
      <c r="O1845" s="0" t="n">
        <v>32.76</v>
      </c>
      <c r="P1845" s="0" t="n">
        <v>4.3</v>
      </c>
      <c r="Q1845" s="0" t="n">
        <v>4.03</v>
      </c>
      <c r="R1845" s="0" t="n">
        <v>5975</v>
      </c>
      <c r="S1845" s="0" t="n">
        <v>12225</v>
      </c>
      <c r="T1845" s="0" t="n">
        <v>65.8</v>
      </c>
      <c r="U1845" s="0" t="n">
        <v>1168</v>
      </c>
      <c r="V1845" s="0" t="n">
        <v>1</v>
      </c>
      <c r="W1845" s="60" t="n">
        <v>46086</v>
      </c>
      <c r="X1845" s="55" t="n">
        <f aca="false">IF(I1845="Male",0,1)</f>
        <v>1</v>
      </c>
      <c r="Y1845" s="55" t="n">
        <f aca="false">IF(OR(I1845="DNB",I1845="Dry DNB"),1,0)</f>
        <v>0</v>
      </c>
      <c r="Z1845" s="55" t="n">
        <f aca="false">IF(ISNUMBER(W1845),A1845-W1845,"")</f>
        <v>223</v>
      </c>
      <c r="AA1845" s="55" t="n">
        <f aca="false">MATCH(A1845,DATAS,0)</f>
        <v>1</v>
      </c>
      <c r="AB1845" s="55" t="n">
        <f aca="false">IF(AND(E1845&gt;0,OR(AND(B1845&gt;=1,B1845&lt;=6),B1845=10)),1,0)</f>
        <v>0</v>
      </c>
      <c r="AC1845" s="55" t="n">
        <f aca="false">IF(AND(E1845&gt;0,B1845=10),1,0)</f>
        <v>0</v>
      </c>
      <c r="AD1845" s="0" t="str">
        <f aca="false">IF(AND(C1844=C1845,AA1844=AA1845-1),AB1844,"")</f>
        <v/>
      </c>
      <c r="AE1845" s="0" t="str">
        <f aca="false">IF(AND(C1844=C1845,AA1844=AA1845-1),AC1844,"")</f>
        <v/>
      </c>
      <c r="AF1845" s="0" t="str">
        <f aca="false">IF(AA1845=1,"",IF(AND(AB1845=1,AD1845&lt;&gt;1),1,0))</f>
        <v/>
      </c>
      <c r="AG1845" s="0" t="str">
        <f aca="false">IF(AA1845=1,"",IF(AND(AC1845=1,AE1845&lt;&gt;1),1,0))</f>
        <v/>
      </c>
      <c r="AH1845" s="60" t="str">
        <f aca="false">IF(AND(E1845&gt;0,AA1845&lt;2,NOT(AND(C1846=C1845,AA1846=AA1845+1))),INDEX(DATAS,AA1845+1),"")</f>
        <v/>
      </c>
      <c r="AI1845" s="60" t="str">
        <f aca="false">IF(AND(AC1845=1,AA1845&lt;2),IF(AND(C1846=C1845,AA1846=AA1845+1),IF(AC1846=1,"",INDEX(DATAS,AA1845+1)),INDEX(DATAS,AA1845+1)),"")</f>
        <v/>
      </c>
    </row>
    <row r="1846" customFormat="false" ht="15" hidden="false" customHeight="false" outlineLevel="0" collapsed="false">
      <c r="A1846" s="60" t="n">
        <v>46310</v>
      </c>
      <c r="B1846" s="0" t="n">
        <v>7</v>
      </c>
      <c r="C1846" s="0" t="n">
        <v>4897</v>
      </c>
      <c r="D1846" s="0" t="n">
        <v>290</v>
      </c>
      <c r="E1846" s="0" t="n">
        <v>2</v>
      </c>
      <c r="F1846" s="55" t="s">
        <v>727</v>
      </c>
      <c r="H1846" s="0" t="n">
        <v>35</v>
      </c>
      <c r="I1846" s="55" t="s">
        <v>162</v>
      </c>
      <c r="J1846" s="0" t="n">
        <v>67</v>
      </c>
      <c r="K1846" s="0" t="n">
        <v>67</v>
      </c>
      <c r="L1846" s="0" t="n">
        <v>225</v>
      </c>
      <c r="M1846" s="0" t="n">
        <v>631.55</v>
      </c>
      <c r="N1846" s="0" t="n">
        <v>37.65</v>
      </c>
      <c r="O1846" s="0" t="n">
        <v>32.76</v>
      </c>
      <c r="P1846" s="0" t="n">
        <v>4.3</v>
      </c>
      <c r="Q1846" s="0" t="n">
        <v>4.03</v>
      </c>
      <c r="T1846" s="0" t="n">
        <v>65.8</v>
      </c>
      <c r="U1846" s="0" t="n">
        <v>1169</v>
      </c>
      <c r="V1846" s="0" t="n">
        <v>1</v>
      </c>
      <c r="W1846" s="60" t="n">
        <v>46086</v>
      </c>
      <c r="X1846" s="55" t="n">
        <f aca="false">IF(I1846="Male",0,1)</f>
        <v>1</v>
      </c>
      <c r="Y1846" s="55" t="n">
        <f aca="false">IF(OR(I1846="DNB",I1846="Dry DNB"),1,0)</f>
        <v>0</v>
      </c>
      <c r="Z1846" s="55" t="n">
        <f aca="false">IF(ISNUMBER(W1846),A1846-W1846,"")</f>
        <v>224</v>
      </c>
      <c r="AA1846" s="55" t="n">
        <f aca="false">MATCH(A1846,DATAS,0)</f>
        <v>2</v>
      </c>
      <c r="AB1846" s="55" t="n">
        <f aca="false">IF(AND(E1846&gt;0,OR(AND(B1846&gt;=1,B1846&lt;=6),B1846=10)),1,0)</f>
        <v>0</v>
      </c>
      <c r="AC1846" s="55" t="n">
        <f aca="false">IF(AND(E1846&gt;0,B1846=10),1,0)</f>
        <v>0</v>
      </c>
      <c r="AD1846" s="55" t="n">
        <f aca="false">IF(AND(C1845=C1846,AA1845=AA1846-1),AB1845,"")</f>
        <v>0</v>
      </c>
      <c r="AE1846" s="55" t="n">
        <f aca="false">IF(AND(C1845=C1846,AA1845=AA1846-1),AC1845,"")</f>
        <v>0</v>
      </c>
      <c r="AF1846" s="55" t="n">
        <f aca="false">IF(AA1846=1,"",IF(AND(AB1846=1,AD1846&lt;&gt;1),1,0))</f>
        <v>0</v>
      </c>
      <c r="AG1846" s="55" t="n">
        <f aca="false">IF(AA1846=1,"",IF(AND(AC1846=1,AE1846&lt;&gt;1),1,0))</f>
        <v>0</v>
      </c>
      <c r="AH1846" s="60" t="str">
        <f aca="false">IF(AND(E1846&gt;0,AA1846&lt;2,NOT(AND(C1847=C1846,AA1847=AA1846+1))),INDEX(DATAS,AA1846+1),"")</f>
        <v/>
      </c>
      <c r="AI1846" s="60" t="str">
        <f aca="false">IF(AND(AC1846=1,AA1846&lt;2),IF(AND(C1847=C1846,AA1847=AA1846+1),IF(AC1847=1,"",INDEX(DATAS,AA1846+1)),INDEX(DATAS,AA1846+1)),"")</f>
        <v/>
      </c>
    </row>
    <row r="1847" customFormat="false" ht="15" hidden="false" customHeight="false" outlineLevel="0" collapsed="false">
      <c r="A1847" s="60" t="n">
        <v>46309</v>
      </c>
      <c r="B1847" s="0" t="n">
        <v>6</v>
      </c>
      <c r="C1847" s="0" t="n">
        <v>4898</v>
      </c>
      <c r="D1847" s="0" t="n">
        <v>451</v>
      </c>
      <c r="E1847" s="0" t="n">
        <v>1</v>
      </c>
      <c r="F1847" s="55" t="s">
        <v>728</v>
      </c>
      <c r="G1847" s="0" t="n">
        <v>30.5</v>
      </c>
      <c r="H1847" s="0" t="n">
        <v>31</v>
      </c>
      <c r="I1847" s="55" t="s">
        <v>143</v>
      </c>
      <c r="J1847" s="0" t="n">
        <v>451</v>
      </c>
      <c r="K1847" s="0" t="n">
        <v>59</v>
      </c>
      <c r="M1847" s="0" t="n">
        <v>560.51</v>
      </c>
      <c r="N1847" s="0" t="n">
        <v>67.52</v>
      </c>
      <c r="O1847" s="0" t="n">
        <v>36.3</v>
      </c>
      <c r="P1847" s="0" t="n">
        <v>5.76</v>
      </c>
      <c r="Q1847" s="0" t="n">
        <v>4.09</v>
      </c>
      <c r="R1847" s="0" t="n">
        <v>2965</v>
      </c>
      <c r="S1847" s="0" t="n">
        <v>6781</v>
      </c>
      <c r="T1847" s="0" t="n">
        <v>35.15</v>
      </c>
      <c r="U1847" s="0" t="n">
        <v>1167</v>
      </c>
      <c r="V1847" s="0" t="n">
        <v>10</v>
      </c>
      <c r="W1847" s="60" t="n">
        <v>46277</v>
      </c>
      <c r="X1847" s="55" t="n">
        <f aca="false">IF(I1847="Male",0,1)</f>
        <v>1</v>
      </c>
      <c r="Y1847" s="55" t="n">
        <f aca="false">IF(OR(I1847="DNB",I1847="Dry DNB"),1,0)</f>
        <v>1</v>
      </c>
      <c r="Z1847" s="55" t="n">
        <f aca="false">IF(ISNUMBER(W1847),A1847-W1847,"")</f>
        <v>32</v>
      </c>
      <c r="AA1847" s="55" t="n">
        <f aca="false">MATCH(A1847,DATAS,0)</f>
        <v>1</v>
      </c>
      <c r="AB1847" s="55" t="n">
        <f aca="false">IF(AND(E1847&gt;0,OR(AND(B1847&gt;=1,B1847&lt;=6),B1847=10)),1,0)</f>
        <v>1</v>
      </c>
      <c r="AC1847" s="55" t="n">
        <f aca="false">IF(AND(E1847&gt;0,B1847=10),1,0)</f>
        <v>0</v>
      </c>
      <c r="AD1847" s="0" t="str">
        <f aca="false">IF(AND(C1846=C1847,AA1846=AA1847-1),AB1846,"")</f>
        <v/>
      </c>
      <c r="AE1847" s="0" t="str">
        <f aca="false">IF(AND(C1846=C1847,AA1846=AA1847-1),AC1846,"")</f>
        <v/>
      </c>
      <c r="AF1847" s="0" t="str">
        <f aca="false">IF(AA1847=1,"",IF(AND(AB1847=1,AD1847&lt;&gt;1),1,0))</f>
        <v/>
      </c>
      <c r="AG1847" s="0" t="str">
        <f aca="false">IF(AA1847=1,"",IF(AND(AC1847=1,AE1847&lt;&gt;1),1,0))</f>
        <v/>
      </c>
      <c r="AH1847" s="60" t="str">
        <f aca="false">IF(AND(E1847&gt;0,AA1847&lt;2,NOT(AND(C1848=C1847,AA1848=AA1847+1))),INDEX(DATAS,AA1847+1),"")</f>
        <v/>
      </c>
      <c r="AI1847" s="60" t="str">
        <f aca="false">IF(AND(AC1847=1,AA1847&lt;2),IF(AND(C1848=C1847,AA1848=AA1847+1),IF(AC1848=1,"",INDEX(DATAS,AA1847+1)),INDEX(DATAS,AA1847+1)),"")</f>
        <v/>
      </c>
    </row>
    <row r="1848" customFormat="false" ht="15" hidden="false" customHeight="false" outlineLevel="0" collapsed="false">
      <c r="A1848" s="60" t="n">
        <v>46310</v>
      </c>
      <c r="B1848" s="0" t="n">
        <v>6</v>
      </c>
      <c r="C1848" s="0" t="n">
        <v>4898</v>
      </c>
      <c r="D1848" s="0" t="n">
        <v>452</v>
      </c>
      <c r="E1848" s="0" t="n">
        <v>1</v>
      </c>
      <c r="F1848" s="55" t="s">
        <v>728</v>
      </c>
      <c r="G1848" s="0" t="n">
        <v>31.4</v>
      </c>
      <c r="H1848" s="0" t="n">
        <v>31</v>
      </c>
      <c r="I1848" s="55" t="s">
        <v>143</v>
      </c>
      <c r="J1848" s="0" t="n">
        <v>452</v>
      </c>
      <c r="K1848" s="0" t="n">
        <v>59</v>
      </c>
      <c r="M1848" s="0" t="n">
        <v>560.51</v>
      </c>
      <c r="N1848" s="0" t="n">
        <v>67.52</v>
      </c>
      <c r="O1848" s="0" t="n">
        <v>36.3</v>
      </c>
      <c r="P1848" s="0" t="n">
        <v>5.76</v>
      </c>
      <c r="Q1848" s="0" t="n">
        <v>4.09</v>
      </c>
      <c r="T1848" s="0" t="n">
        <v>35.15</v>
      </c>
      <c r="U1848" s="0" t="n">
        <v>1168</v>
      </c>
      <c r="V1848" s="0" t="n">
        <v>10</v>
      </c>
      <c r="W1848" s="60" t="n">
        <v>46277</v>
      </c>
      <c r="X1848" s="55" t="n">
        <f aca="false">IF(I1848="Male",0,1)</f>
        <v>1</v>
      </c>
      <c r="Y1848" s="55" t="n">
        <f aca="false">IF(OR(I1848="DNB",I1848="Dry DNB"),1,0)</f>
        <v>1</v>
      </c>
      <c r="Z1848" s="55" t="n">
        <f aca="false">IF(ISNUMBER(W1848),A1848-W1848,"")</f>
        <v>33</v>
      </c>
      <c r="AA1848" s="55" t="n">
        <f aca="false">MATCH(A1848,DATAS,0)</f>
        <v>2</v>
      </c>
      <c r="AB1848" s="55" t="n">
        <f aca="false">IF(AND(E1848&gt;0,OR(AND(B1848&gt;=1,B1848&lt;=6),B1848=10)),1,0)</f>
        <v>1</v>
      </c>
      <c r="AC1848" s="55" t="n">
        <f aca="false">IF(AND(E1848&gt;0,B1848=10),1,0)</f>
        <v>0</v>
      </c>
      <c r="AD1848" s="55" t="n">
        <f aca="false">IF(AND(C1847=C1848,AA1847=AA1848-1),AB1847,"")</f>
        <v>1</v>
      </c>
      <c r="AE1848" s="55" t="n">
        <f aca="false">IF(AND(C1847=C1848,AA1847=AA1848-1),AC1847,"")</f>
        <v>0</v>
      </c>
      <c r="AF1848" s="55" t="n">
        <f aca="false">IF(AA1848=1,"",IF(AND(AB1848=1,AD1848&lt;&gt;1),1,0))</f>
        <v>0</v>
      </c>
      <c r="AG1848" s="55" t="n">
        <f aca="false">IF(AA1848=1,"",IF(AND(AC1848=1,AE1848&lt;&gt;1),1,0))</f>
        <v>0</v>
      </c>
      <c r="AH1848" s="60" t="str">
        <f aca="false">IF(AND(E1848&gt;0,AA1848&lt;2,NOT(AND(C1849=C1848,AA1849=AA1848+1))),INDEX(DATAS,AA1848+1),"")</f>
        <v/>
      </c>
      <c r="AI1848" s="60" t="str">
        <f aca="false">IF(AND(AC1848=1,AA1848&lt;2),IF(AND(C1849=C1848,AA1849=AA1848+1),IF(AC1849=1,"",INDEX(DATAS,AA1848+1)),INDEX(DATAS,AA1848+1)),"")</f>
        <v/>
      </c>
    </row>
    <row r="1849" customFormat="false" ht="15" hidden="false" customHeight="false" outlineLevel="0" collapsed="false">
      <c r="A1849" s="60" t="n">
        <v>46309</v>
      </c>
      <c r="B1849" s="0" t="n">
        <v>2</v>
      </c>
      <c r="C1849" s="0" t="n">
        <v>4899</v>
      </c>
      <c r="D1849" s="0" t="n">
        <v>106</v>
      </c>
      <c r="E1849" s="0" t="n">
        <v>2</v>
      </c>
      <c r="F1849" s="55" t="s">
        <v>728</v>
      </c>
      <c r="G1849" s="0" t="n">
        <v>56</v>
      </c>
      <c r="H1849" s="0" t="n">
        <v>56</v>
      </c>
      <c r="I1849" s="55" t="s">
        <v>187</v>
      </c>
      <c r="J1849" s="0" t="n">
        <v>106</v>
      </c>
      <c r="K1849" s="0" t="n">
        <v>64</v>
      </c>
      <c r="M1849" s="0" t="n">
        <v>145.29</v>
      </c>
      <c r="N1849" s="0" t="n">
        <v>43.03</v>
      </c>
      <c r="O1849" s="0" t="n">
        <v>24.76</v>
      </c>
      <c r="P1849" s="0" t="n">
        <v>4.16</v>
      </c>
      <c r="Q1849" s="0" t="n">
        <v>3.43</v>
      </c>
      <c r="R1849" s="0" t="n">
        <v>4492</v>
      </c>
      <c r="S1849" s="0" t="n">
        <v>9166</v>
      </c>
      <c r="T1849" s="0" t="n">
        <v>49.85</v>
      </c>
      <c r="U1849" s="0" t="n">
        <v>1167</v>
      </c>
      <c r="V1849" s="0" t="n">
        <v>2</v>
      </c>
      <c r="W1849" s="60" t="n">
        <v>46289</v>
      </c>
      <c r="X1849" s="55" t="n">
        <f aca="false">IF(I1849="Male",0,1)</f>
        <v>1</v>
      </c>
      <c r="Y1849" s="55" t="n">
        <f aca="false">IF(OR(I1849="DNB",I1849="Dry DNB"),1,0)</f>
        <v>0</v>
      </c>
      <c r="Z1849" s="55" t="n">
        <f aca="false">IF(ISNUMBER(W1849),A1849-W1849,"")</f>
        <v>20</v>
      </c>
      <c r="AA1849" s="55" t="n">
        <f aca="false">MATCH(A1849,DATAS,0)</f>
        <v>1</v>
      </c>
      <c r="AB1849" s="55" t="n">
        <f aca="false">IF(AND(E1849&gt;0,OR(AND(B1849&gt;=1,B1849&lt;=6),B1849=10)),1,0)</f>
        <v>1</v>
      </c>
      <c r="AC1849" s="55" t="n">
        <f aca="false">IF(AND(E1849&gt;0,B1849=10),1,0)</f>
        <v>0</v>
      </c>
      <c r="AD1849" s="0" t="str">
        <f aca="false">IF(AND(C1848=C1849,AA1848=AA1849-1),AB1848,"")</f>
        <v/>
      </c>
      <c r="AE1849" s="0" t="str">
        <f aca="false">IF(AND(C1848=C1849,AA1848=AA1849-1),AC1848,"")</f>
        <v/>
      </c>
      <c r="AF1849" s="0" t="str">
        <f aca="false">IF(AA1849=1,"",IF(AND(AB1849=1,AD1849&lt;&gt;1),1,0))</f>
        <v/>
      </c>
      <c r="AG1849" s="0" t="str">
        <f aca="false">IF(AA1849=1,"",IF(AND(AC1849=1,AE1849&lt;&gt;1),1,0))</f>
        <v/>
      </c>
      <c r="AH1849" s="60" t="str">
        <f aca="false">IF(AND(E1849&gt;0,AA1849&lt;2,NOT(AND(C1850=C1849,AA1850=AA1849+1))),INDEX(DATAS,AA1849+1),"")</f>
        <v/>
      </c>
      <c r="AI1849" s="60" t="str">
        <f aca="false">IF(AND(AC1849=1,AA1849&lt;2),IF(AND(C1850=C1849,AA1850=AA1849+1),IF(AC1850=1,"",INDEX(DATAS,AA1849+1)),INDEX(DATAS,AA1849+1)),"")</f>
        <v/>
      </c>
    </row>
    <row r="1850" customFormat="false" ht="15" hidden="false" customHeight="false" outlineLevel="0" collapsed="false">
      <c r="A1850" s="60" t="n">
        <v>46310</v>
      </c>
      <c r="B1850" s="0" t="n">
        <v>2</v>
      </c>
      <c r="C1850" s="0" t="n">
        <v>4899</v>
      </c>
      <c r="D1850" s="0" t="n">
        <v>107</v>
      </c>
      <c r="E1850" s="0" t="n">
        <v>2</v>
      </c>
      <c r="F1850" s="55" t="s">
        <v>728</v>
      </c>
      <c r="G1850" s="0" t="n">
        <v>56.1</v>
      </c>
      <c r="H1850" s="0" t="n">
        <v>56</v>
      </c>
      <c r="I1850" s="55" t="s">
        <v>187</v>
      </c>
      <c r="J1850" s="0" t="n">
        <v>107</v>
      </c>
      <c r="K1850" s="0" t="n">
        <v>64</v>
      </c>
      <c r="M1850" s="0" t="n">
        <v>145.29</v>
      </c>
      <c r="N1850" s="0" t="n">
        <v>43.03</v>
      </c>
      <c r="O1850" s="0" t="n">
        <v>24.76</v>
      </c>
      <c r="P1850" s="0" t="n">
        <v>4.16</v>
      </c>
      <c r="Q1850" s="0" t="n">
        <v>3.43</v>
      </c>
      <c r="T1850" s="0" t="n">
        <v>49.85</v>
      </c>
      <c r="U1850" s="0" t="n">
        <v>1168</v>
      </c>
      <c r="V1850" s="0" t="n">
        <v>2</v>
      </c>
      <c r="W1850" s="60" t="n">
        <v>46289</v>
      </c>
      <c r="X1850" s="55" t="n">
        <f aca="false">IF(I1850="Male",0,1)</f>
        <v>1</v>
      </c>
      <c r="Y1850" s="55" t="n">
        <f aca="false">IF(OR(I1850="DNB",I1850="Dry DNB"),1,0)</f>
        <v>0</v>
      </c>
      <c r="Z1850" s="55" t="n">
        <f aca="false">IF(ISNUMBER(W1850),A1850-W1850,"")</f>
        <v>21</v>
      </c>
      <c r="AA1850" s="55" t="n">
        <f aca="false">MATCH(A1850,DATAS,0)</f>
        <v>2</v>
      </c>
      <c r="AB1850" s="55" t="n">
        <f aca="false">IF(AND(E1850&gt;0,OR(AND(B1850&gt;=1,B1850&lt;=6),B1850=10)),1,0)</f>
        <v>1</v>
      </c>
      <c r="AC1850" s="55" t="n">
        <f aca="false">IF(AND(E1850&gt;0,B1850=10),1,0)</f>
        <v>0</v>
      </c>
      <c r="AD1850" s="55" t="n">
        <f aca="false">IF(AND(C1849=C1850,AA1849=AA1850-1),AB1849,"")</f>
        <v>1</v>
      </c>
      <c r="AE1850" s="55" t="n">
        <f aca="false">IF(AND(C1849=C1850,AA1849=AA1850-1),AC1849,"")</f>
        <v>0</v>
      </c>
      <c r="AF1850" s="55" t="n">
        <f aca="false">IF(AA1850=1,"",IF(AND(AB1850=1,AD1850&lt;&gt;1),1,0))</f>
        <v>0</v>
      </c>
      <c r="AG1850" s="55" t="n">
        <f aca="false">IF(AA1850=1,"",IF(AND(AC1850=1,AE1850&lt;&gt;1),1,0))</f>
        <v>0</v>
      </c>
      <c r="AH1850" s="60" t="str">
        <f aca="false">IF(AND(E1850&gt;0,AA1850&lt;2,NOT(AND(C1851=C1850,AA1851=AA1850+1))),INDEX(DATAS,AA1850+1),"")</f>
        <v/>
      </c>
      <c r="AI1850" s="60" t="str">
        <f aca="false">IF(AND(AC1850=1,AA1850&lt;2),IF(AND(C1851=C1850,AA1851=AA1850+1),IF(AC1851=1,"",INDEX(DATAS,AA1850+1)),INDEX(DATAS,AA1850+1)),"")</f>
        <v/>
      </c>
    </row>
    <row r="1851" customFormat="false" ht="15" hidden="false" customHeight="false" outlineLevel="0" collapsed="false">
      <c r="A1851" s="60" t="n">
        <v>46309</v>
      </c>
      <c r="B1851" s="0" t="n">
        <v>6</v>
      </c>
      <c r="C1851" s="0" t="n">
        <v>4900</v>
      </c>
      <c r="D1851" s="0" t="n">
        <v>211</v>
      </c>
      <c r="E1851" s="0" t="n">
        <v>2</v>
      </c>
      <c r="F1851" s="55" t="s">
        <v>728</v>
      </c>
      <c r="G1851" s="0" t="n">
        <v>30.9</v>
      </c>
      <c r="H1851" s="0" t="n">
        <v>27</v>
      </c>
      <c r="I1851" s="55" t="s">
        <v>187</v>
      </c>
      <c r="J1851" s="0" t="n">
        <v>211</v>
      </c>
      <c r="K1851" s="0" t="n">
        <v>64</v>
      </c>
      <c r="M1851" s="0" t="n">
        <v>708.22</v>
      </c>
      <c r="N1851" s="0" t="n">
        <v>46.18</v>
      </c>
      <c r="O1851" s="0" t="n">
        <v>28.6</v>
      </c>
      <c r="P1851" s="0" t="n">
        <v>5.3</v>
      </c>
      <c r="Q1851" s="0" t="n">
        <v>3.99</v>
      </c>
      <c r="R1851" s="0" t="n">
        <v>4564</v>
      </c>
      <c r="S1851" s="0" t="n">
        <v>7487</v>
      </c>
      <c r="T1851" s="0" t="n">
        <v>55.25</v>
      </c>
      <c r="U1851" s="0" t="n">
        <v>1167</v>
      </c>
      <c r="V1851" s="0" t="n">
        <v>2</v>
      </c>
      <c r="W1851" s="60" t="n">
        <v>46289</v>
      </c>
      <c r="X1851" s="55" t="n">
        <f aca="false">IF(I1851="Male",0,1)</f>
        <v>1</v>
      </c>
      <c r="Y1851" s="55" t="n">
        <f aca="false">IF(OR(I1851="DNB",I1851="Dry DNB"),1,0)</f>
        <v>0</v>
      </c>
      <c r="Z1851" s="55" t="n">
        <f aca="false">IF(ISNUMBER(W1851),A1851-W1851,"")</f>
        <v>20</v>
      </c>
      <c r="AA1851" s="55" t="n">
        <f aca="false">MATCH(A1851,DATAS,0)</f>
        <v>1</v>
      </c>
      <c r="AB1851" s="55" t="n">
        <f aca="false">IF(AND(E1851&gt;0,OR(AND(B1851&gt;=1,B1851&lt;=6),B1851=10)),1,0)</f>
        <v>1</v>
      </c>
      <c r="AC1851" s="55" t="n">
        <f aca="false">IF(AND(E1851&gt;0,B1851=10),1,0)</f>
        <v>0</v>
      </c>
      <c r="AD1851" s="0" t="str">
        <f aca="false">IF(AND(C1850=C1851,AA1850=AA1851-1),AB1850,"")</f>
        <v/>
      </c>
      <c r="AE1851" s="0" t="str">
        <f aca="false">IF(AND(C1850=C1851,AA1850=AA1851-1),AC1850,"")</f>
        <v/>
      </c>
      <c r="AF1851" s="0" t="str">
        <f aca="false">IF(AA1851=1,"",IF(AND(AB1851=1,AD1851&lt;&gt;1),1,0))</f>
        <v/>
      </c>
      <c r="AG1851" s="0" t="str">
        <f aca="false">IF(AA1851=1,"",IF(AND(AC1851=1,AE1851&lt;&gt;1),1,0))</f>
        <v/>
      </c>
      <c r="AH1851" s="60" t="str">
        <f aca="false">IF(AND(E1851&gt;0,AA1851&lt;2,NOT(AND(C1852=C1851,AA1852=AA1851+1))),INDEX(DATAS,AA1851+1),"")</f>
        <v/>
      </c>
      <c r="AI1851" s="60" t="str">
        <f aca="false">IF(AND(AC1851=1,AA1851&lt;2),IF(AND(C1852=C1851,AA1852=AA1851+1),IF(AC1852=1,"",INDEX(DATAS,AA1851+1)),INDEX(DATAS,AA1851+1)),"")</f>
        <v/>
      </c>
    </row>
    <row r="1852" customFormat="false" ht="15" hidden="false" customHeight="false" outlineLevel="0" collapsed="false">
      <c r="A1852" s="60" t="n">
        <v>46310</v>
      </c>
      <c r="B1852" s="0" t="n">
        <v>6</v>
      </c>
      <c r="C1852" s="0" t="n">
        <v>4900</v>
      </c>
      <c r="D1852" s="0" t="n">
        <v>212</v>
      </c>
      <c r="E1852" s="0" t="n">
        <v>2</v>
      </c>
      <c r="F1852" s="55" t="s">
        <v>728</v>
      </c>
      <c r="G1852" s="0" t="n">
        <v>28.7</v>
      </c>
      <c r="H1852" s="0" t="n">
        <v>28</v>
      </c>
      <c r="I1852" s="55" t="s">
        <v>187</v>
      </c>
      <c r="J1852" s="0" t="n">
        <v>212</v>
      </c>
      <c r="K1852" s="0" t="n">
        <v>64</v>
      </c>
      <c r="M1852" s="0" t="n">
        <v>708.22</v>
      </c>
      <c r="N1852" s="0" t="n">
        <v>46.18</v>
      </c>
      <c r="O1852" s="0" t="n">
        <v>28.6</v>
      </c>
      <c r="P1852" s="0" t="n">
        <v>5.3</v>
      </c>
      <c r="Q1852" s="0" t="n">
        <v>3.99</v>
      </c>
      <c r="T1852" s="0" t="n">
        <v>55.25</v>
      </c>
      <c r="U1852" s="0" t="n">
        <v>1168</v>
      </c>
      <c r="V1852" s="0" t="n">
        <v>2</v>
      </c>
      <c r="W1852" s="60" t="n">
        <v>46289</v>
      </c>
      <c r="X1852" s="55" t="n">
        <f aca="false">IF(I1852="Male",0,1)</f>
        <v>1</v>
      </c>
      <c r="Y1852" s="55" t="n">
        <f aca="false">IF(OR(I1852="DNB",I1852="Dry DNB"),1,0)</f>
        <v>0</v>
      </c>
      <c r="Z1852" s="55" t="n">
        <f aca="false">IF(ISNUMBER(W1852),A1852-W1852,"")</f>
        <v>21</v>
      </c>
      <c r="AA1852" s="55" t="n">
        <f aca="false">MATCH(A1852,DATAS,0)</f>
        <v>2</v>
      </c>
      <c r="AB1852" s="55" t="n">
        <f aca="false">IF(AND(E1852&gt;0,OR(AND(B1852&gt;=1,B1852&lt;=6),B1852=10)),1,0)</f>
        <v>1</v>
      </c>
      <c r="AC1852" s="55" t="n">
        <f aca="false">IF(AND(E1852&gt;0,B1852=10),1,0)</f>
        <v>0</v>
      </c>
      <c r="AD1852" s="55" t="n">
        <f aca="false">IF(AND(C1851=C1852,AA1851=AA1852-1),AB1851,"")</f>
        <v>1</v>
      </c>
      <c r="AE1852" s="55" t="n">
        <f aca="false">IF(AND(C1851=C1852,AA1851=AA1852-1),AC1851,"")</f>
        <v>0</v>
      </c>
      <c r="AF1852" s="55" t="n">
        <f aca="false">IF(AA1852=1,"",IF(AND(AB1852=1,AD1852&lt;&gt;1),1,0))</f>
        <v>0</v>
      </c>
      <c r="AG1852" s="55" t="n">
        <f aca="false">IF(AA1852=1,"",IF(AND(AC1852=1,AE1852&lt;&gt;1),1,0))</f>
        <v>0</v>
      </c>
      <c r="AH1852" s="60" t="str">
        <f aca="false">IF(AND(E1852&gt;0,AA1852&lt;2,NOT(AND(C1853=C1852,AA1853=AA1852+1))),INDEX(DATAS,AA1852+1),"")</f>
        <v/>
      </c>
      <c r="AI1852" s="60" t="str">
        <f aca="false">IF(AND(AC1852=1,AA1852&lt;2),IF(AND(C1853=C1852,AA1853=AA1852+1),IF(AC1853=1,"",INDEX(DATAS,AA1852+1)),INDEX(DATAS,AA1852+1)),"")</f>
        <v/>
      </c>
    </row>
    <row r="1853" customFormat="false" ht="15" hidden="false" customHeight="false" outlineLevel="0" collapsed="false">
      <c r="A1853" s="60" t="n">
        <v>46309</v>
      </c>
      <c r="B1853" s="0" t="n">
        <v>3</v>
      </c>
      <c r="C1853" s="0" t="n">
        <v>4901</v>
      </c>
      <c r="D1853" s="0" t="n">
        <v>94</v>
      </c>
      <c r="E1853" s="0" t="n">
        <v>2</v>
      </c>
      <c r="F1853" s="55" t="s">
        <v>729</v>
      </c>
      <c r="G1853" s="0" t="n">
        <v>52</v>
      </c>
      <c r="H1853" s="0" t="n">
        <v>51</v>
      </c>
      <c r="I1853" s="55" t="s">
        <v>187</v>
      </c>
      <c r="J1853" s="0" t="n">
        <v>94</v>
      </c>
      <c r="K1853" s="0" t="n">
        <v>66</v>
      </c>
      <c r="M1853" s="0" t="n">
        <v>478.17</v>
      </c>
      <c r="N1853" s="0" t="n">
        <v>51.6</v>
      </c>
      <c r="O1853" s="0" t="n">
        <v>36.29</v>
      </c>
      <c r="P1853" s="0" t="n">
        <v>2.41</v>
      </c>
      <c r="Q1853" s="0" t="n">
        <v>3.39</v>
      </c>
      <c r="R1853" s="0" t="n">
        <v>4850</v>
      </c>
      <c r="S1853" s="0" t="n">
        <v>9749</v>
      </c>
      <c r="T1853" s="0" t="n">
        <v>57.1</v>
      </c>
      <c r="U1853" s="0" t="n">
        <v>1166</v>
      </c>
      <c r="V1853" s="0" t="n">
        <v>2</v>
      </c>
      <c r="W1853" s="60" t="n">
        <v>46307</v>
      </c>
      <c r="X1853" s="55" t="n">
        <f aca="false">IF(I1853="Male",0,1)</f>
        <v>1</v>
      </c>
      <c r="Y1853" s="55" t="n">
        <f aca="false">IF(OR(I1853="DNB",I1853="Dry DNB"),1,0)</f>
        <v>0</v>
      </c>
      <c r="Z1853" s="55" t="n">
        <f aca="false">IF(ISNUMBER(W1853),A1853-W1853,"")</f>
        <v>2</v>
      </c>
      <c r="AA1853" s="55" t="n">
        <f aca="false">MATCH(A1853,DATAS,0)</f>
        <v>1</v>
      </c>
      <c r="AB1853" s="55" t="n">
        <f aca="false">IF(AND(E1853&gt;0,OR(AND(B1853&gt;=1,B1853&lt;=6),B1853=10)),1,0)</f>
        <v>1</v>
      </c>
      <c r="AC1853" s="55" t="n">
        <f aca="false">IF(AND(E1853&gt;0,B1853=10),1,0)</f>
        <v>0</v>
      </c>
      <c r="AD1853" s="0" t="str">
        <f aca="false">IF(AND(C1852=C1853,AA1852=AA1853-1),AB1852,"")</f>
        <v/>
      </c>
      <c r="AE1853" s="0" t="str">
        <f aca="false">IF(AND(C1852=C1853,AA1852=AA1853-1),AC1852,"")</f>
        <v/>
      </c>
      <c r="AF1853" s="0" t="str">
        <f aca="false">IF(AA1853=1,"",IF(AND(AB1853=1,AD1853&lt;&gt;1),1,0))</f>
        <v/>
      </c>
      <c r="AG1853" s="0" t="str">
        <f aca="false">IF(AA1853=1,"",IF(AND(AC1853=1,AE1853&lt;&gt;1),1,0))</f>
        <v/>
      </c>
      <c r="AH1853" s="60" t="str">
        <f aca="false">IF(AND(E1853&gt;0,AA1853&lt;2,NOT(AND(C1854=C1853,AA1854=AA1853+1))),INDEX(DATAS,AA1853+1),"")</f>
        <v/>
      </c>
      <c r="AI1853" s="60" t="str">
        <f aca="false">IF(AND(AC1853=1,AA1853&lt;2),IF(AND(C1854=C1853,AA1854=AA1853+1),IF(AC1854=1,"",INDEX(DATAS,AA1853+1)),INDEX(DATAS,AA1853+1)),"")</f>
        <v/>
      </c>
    </row>
    <row r="1854" customFormat="false" ht="15" hidden="false" customHeight="false" outlineLevel="0" collapsed="false">
      <c r="A1854" s="60" t="n">
        <v>46310</v>
      </c>
      <c r="B1854" s="0" t="n">
        <v>3</v>
      </c>
      <c r="C1854" s="0" t="n">
        <v>4901</v>
      </c>
      <c r="D1854" s="0" t="n">
        <v>95</v>
      </c>
      <c r="E1854" s="0" t="n">
        <v>2</v>
      </c>
      <c r="F1854" s="55" t="s">
        <v>729</v>
      </c>
      <c r="G1854" s="0" t="n">
        <v>55.1</v>
      </c>
      <c r="H1854" s="0" t="n">
        <v>51</v>
      </c>
      <c r="I1854" s="55" t="s">
        <v>187</v>
      </c>
      <c r="J1854" s="0" t="n">
        <v>95</v>
      </c>
      <c r="K1854" s="0" t="n">
        <v>66</v>
      </c>
      <c r="M1854" s="0" t="n">
        <v>478.17</v>
      </c>
      <c r="N1854" s="0" t="n">
        <v>51.6</v>
      </c>
      <c r="O1854" s="0" t="n">
        <v>36.29</v>
      </c>
      <c r="P1854" s="0" t="n">
        <v>2.41</v>
      </c>
      <c r="Q1854" s="0" t="n">
        <v>3.39</v>
      </c>
      <c r="T1854" s="0" t="n">
        <v>57.1</v>
      </c>
      <c r="U1854" s="0" t="n">
        <v>1167</v>
      </c>
      <c r="V1854" s="0" t="n">
        <v>2</v>
      </c>
      <c r="W1854" s="60" t="n">
        <v>46307</v>
      </c>
      <c r="X1854" s="55" t="n">
        <f aca="false">IF(I1854="Male",0,1)</f>
        <v>1</v>
      </c>
      <c r="Y1854" s="55" t="n">
        <f aca="false">IF(OR(I1854="DNB",I1854="Dry DNB"),1,0)</f>
        <v>0</v>
      </c>
      <c r="Z1854" s="55" t="n">
        <f aca="false">IF(ISNUMBER(W1854),A1854-W1854,"")</f>
        <v>3</v>
      </c>
      <c r="AA1854" s="55" t="n">
        <f aca="false">MATCH(A1854,DATAS,0)</f>
        <v>2</v>
      </c>
      <c r="AB1854" s="55" t="n">
        <f aca="false">IF(AND(E1854&gt;0,OR(AND(B1854&gt;=1,B1854&lt;=6),B1854=10)),1,0)</f>
        <v>1</v>
      </c>
      <c r="AC1854" s="55" t="n">
        <f aca="false">IF(AND(E1854&gt;0,B1854=10),1,0)</f>
        <v>0</v>
      </c>
      <c r="AD1854" s="55" t="n">
        <f aca="false">IF(AND(C1853=C1854,AA1853=AA1854-1),AB1853,"")</f>
        <v>1</v>
      </c>
      <c r="AE1854" s="55" t="n">
        <f aca="false">IF(AND(C1853=C1854,AA1853=AA1854-1),AC1853,"")</f>
        <v>0</v>
      </c>
      <c r="AF1854" s="55" t="n">
        <f aca="false">IF(AA1854=1,"",IF(AND(AB1854=1,AD1854&lt;&gt;1),1,0))</f>
        <v>0</v>
      </c>
      <c r="AG1854" s="55" t="n">
        <f aca="false">IF(AA1854=1,"",IF(AND(AC1854=1,AE1854&lt;&gt;1),1,0))</f>
        <v>0</v>
      </c>
      <c r="AH1854" s="60" t="str">
        <f aca="false">IF(AND(E1854&gt;0,AA1854&lt;2,NOT(AND(C1855=C1854,AA1855=AA1854+1))),INDEX(DATAS,AA1854+1),"")</f>
        <v/>
      </c>
      <c r="AI1854" s="60" t="str">
        <f aca="false">IF(AND(AC1854=1,AA1854&lt;2),IF(AND(C1855=C1854,AA1855=AA1854+1),IF(AC1855=1,"",INDEX(DATAS,AA1854+1)),INDEX(DATAS,AA1854+1)),"")</f>
        <v/>
      </c>
    </row>
    <row r="1855" customFormat="false" ht="15" hidden="false" customHeight="false" outlineLevel="0" collapsed="false">
      <c r="A1855" s="60" t="n">
        <v>46309</v>
      </c>
      <c r="B1855" s="0" t="n">
        <v>3</v>
      </c>
      <c r="C1855" s="0" t="n">
        <v>4903</v>
      </c>
      <c r="D1855" s="0" t="n">
        <v>100</v>
      </c>
      <c r="E1855" s="0" t="n">
        <v>2</v>
      </c>
      <c r="F1855" s="55" t="s">
        <v>730</v>
      </c>
      <c r="G1855" s="0" t="n">
        <v>53.9</v>
      </c>
      <c r="H1855" s="0" t="n">
        <v>55</v>
      </c>
      <c r="I1855" s="55" t="s">
        <v>157</v>
      </c>
      <c r="J1855" s="0" t="n">
        <v>65</v>
      </c>
      <c r="K1855" s="0" t="n">
        <v>65</v>
      </c>
      <c r="L1855" s="0" t="n">
        <v>35</v>
      </c>
      <c r="M1855" s="0" t="n">
        <v>1038.43</v>
      </c>
      <c r="N1855" s="0" t="n">
        <v>41.05</v>
      </c>
      <c r="O1855" s="0" t="n">
        <v>28.47</v>
      </c>
      <c r="P1855" s="0" t="n">
        <v>3.58</v>
      </c>
      <c r="Q1855" s="0" t="n">
        <v>3.2</v>
      </c>
      <c r="R1855" s="0" t="n">
        <v>4734</v>
      </c>
      <c r="S1855" s="0" t="n">
        <v>9517</v>
      </c>
      <c r="T1855" s="0" t="n">
        <v>51.55</v>
      </c>
      <c r="U1855" s="0" t="n">
        <v>1165</v>
      </c>
      <c r="V1855" s="0" t="n">
        <v>1</v>
      </c>
      <c r="W1855" s="60" t="n">
        <v>46275</v>
      </c>
      <c r="X1855" s="55" t="n">
        <f aca="false">IF(I1855="Male",0,1)</f>
        <v>1</v>
      </c>
      <c r="Y1855" s="55" t="n">
        <f aca="false">IF(OR(I1855="DNB",I1855="Dry DNB"),1,0)</f>
        <v>0</v>
      </c>
      <c r="Z1855" s="55" t="n">
        <f aca="false">IF(ISNUMBER(W1855),A1855-W1855,"")</f>
        <v>34</v>
      </c>
      <c r="AA1855" s="55" t="n">
        <f aca="false">MATCH(A1855,DATAS,0)</f>
        <v>1</v>
      </c>
      <c r="AB1855" s="55" t="n">
        <f aca="false">IF(AND(E1855&gt;0,OR(AND(B1855&gt;=1,B1855&lt;=6),B1855=10)),1,0)</f>
        <v>1</v>
      </c>
      <c r="AC1855" s="55" t="n">
        <f aca="false">IF(AND(E1855&gt;0,B1855=10),1,0)</f>
        <v>0</v>
      </c>
      <c r="AD1855" s="0" t="str">
        <f aca="false">IF(AND(C1854=C1855,AA1854=AA1855-1),AB1854,"")</f>
        <v/>
      </c>
      <c r="AE1855" s="0" t="str">
        <f aca="false">IF(AND(C1854=C1855,AA1854=AA1855-1),AC1854,"")</f>
        <v/>
      </c>
      <c r="AF1855" s="0" t="str">
        <f aca="false">IF(AA1855=1,"",IF(AND(AB1855=1,AD1855&lt;&gt;1),1,0))</f>
        <v/>
      </c>
      <c r="AG1855" s="0" t="str">
        <f aca="false">IF(AA1855=1,"",IF(AND(AC1855=1,AE1855&lt;&gt;1),1,0))</f>
        <v/>
      </c>
      <c r="AH1855" s="60" t="str">
        <f aca="false">IF(AND(E1855&gt;0,AA1855&lt;2,NOT(AND(C1856=C1855,AA1856=AA1855+1))),INDEX(DATAS,AA1855+1),"")</f>
        <v/>
      </c>
      <c r="AI1855" s="60" t="str">
        <f aca="false">IF(AND(AC1855=1,AA1855&lt;2),IF(AND(C1856=C1855,AA1856=AA1855+1),IF(AC1856=1,"",INDEX(DATAS,AA1855+1)),INDEX(DATAS,AA1855+1)),"")</f>
        <v/>
      </c>
    </row>
    <row r="1856" customFormat="false" ht="15" hidden="false" customHeight="false" outlineLevel="0" collapsed="false">
      <c r="A1856" s="60" t="n">
        <v>46310</v>
      </c>
      <c r="B1856" s="0" t="n">
        <v>3</v>
      </c>
      <c r="C1856" s="0" t="n">
        <v>4903</v>
      </c>
      <c r="D1856" s="0" t="n">
        <v>101</v>
      </c>
      <c r="E1856" s="0" t="n">
        <v>2</v>
      </c>
      <c r="F1856" s="55" t="s">
        <v>730</v>
      </c>
      <c r="G1856" s="0" t="n">
        <v>55</v>
      </c>
      <c r="H1856" s="0" t="n">
        <v>55</v>
      </c>
      <c r="I1856" s="55" t="s">
        <v>157</v>
      </c>
      <c r="J1856" s="0" t="n">
        <v>65</v>
      </c>
      <c r="K1856" s="0" t="n">
        <v>65</v>
      </c>
      <c r="L1856" s="0" t="n">
        <v>36</v>
      </c>
      <c r="M1856" s="0" t="n">
        <v>1038.43</v>
      </c>
      <c r="N1856" s="0" t="n">
        <v>41.05</v>
      </c>
      <c r="O1856" s="0" t="n">
        <v>28.47</v>
      </c>
      <c r="P1856" s="0" t="n">
        <v>3.58</v>
      </c>
      <c r="Q1856" s="0" t="n">
        <v>3.2</v>
      </c>
      <c r="T1856" s="0" t="n">
        <v>51.55</v>
      </c>
      <c r="U1856" s="0" t="n">
        <v>1166</v>
      </c>
      <c r="V1856" s="0" t="n">
        <v>1</v>
      </c>
      <c r="W1856" s="60" t="n">
        <v>46275</v>
      </c>
      <c r="X1856" s="55" t="n">
        <f aca="false">IF(I1856="Male",0,1)</f>
        <v>1</v>
      </c>
      <c r="Y1856" s="55" t="n">
        <f aca="false">IF(OR(I1856="DNB",I1856="Dry DNB"),1,0)</f>
        <v>0</v>
      </c>
      <c r="Z1856" s="55" t="n">
        <f aca="false">IF(ISNUMBER(W1856),A1856-W1856,"")</f>
        <v>35</v>
      </c>
      <c r="AA1856" s="55" t="n">
        <f aca="false">MATCH(A1856,DATAS,0)</f>
        <v>2</v>
      </c>
      <c r="AB1856" s="55" t="n">
        <f aca="false">IF(AND(E1856&gt;0,OR(AND(B1856&gt;=1,B1856&lt;=6),B1856=10)),1,0)</f>
        <v>1</v>
      </c>
      <c r="AC1856" s="55" t="n">
        <f aca="false">IF(AND(E1856&gt;0,B1856=10),1,0)</f>
        <v>0</v>
      </c>
      <c r="AD1856" s="55" t="n">
        <f aca="false">IF(AND(C1855=C1856,AA1855=AA1856-1),AB1855,"")</f>
        <v>1</v>
      </c>
      <c r="AE1856" s="55" t="n">
        <f aca="false">IF(AND(C1855=C1856,AA1855=AA1856-1),AC1855,"")</f>
        <v>0</v>
      </c>
      <c r="AF1856" s="55" t="n">
        <f aca="false">IF(AA1856=1,"",IF(AND(AB1856=1,AD1856&lt;&gt;1),1,0))</f>
        <v>0</v>
      </c>
      <c r="AG1856" s="55" t="n">
        <f aca="false">IF(AA1856=1,"",IF(AND(AC1856=1,AE1856&lt;&gt;1),1,0))</f>
        <v>0</v>
      </c>
      <c r="AH1856" s="60" t="str">
        <f aca="false">IF(AND(E1856&gt;0,AA1856&lt;2,NOT(AND(C1857=C1856,AA1857=AA1856+1))),INDEX(DATAS,AA1856+1),"")</f>
        <v/>
      </c>
      <c r="AI1856" s="60" t="str">
        <f aca="false">IF(AND(AC1856=1,AA1856&lt;2),IF(AND(C1857=C1856,AA1857=AA1856+1),IF(AC1857=1,"",INDEX(DATAS,AA1856+1)),INDEX(DATAS,AA1856+1)),"")</f>
        <v/>
      </c>
    </row>
    <row r="1857" customFormat="false" ht="15" hidden="false" customHeight="false" outlineLevel="0" collapsed="false">
      <c r="A1857" s="60" t="n">
        <v>46309</v>
      </c>
      <c r="B1857" s="0" t="n">
        <v>3</v>
      </c>
      <c r="C1857" s="0" t="n">
        <v>4906</v>
      </c>
      <c r="D1857" s="0" t="n">
        <v>57</v>
      </c>
      <c r="E1857" s="0" t="n">
        <v>2</v>
      </c>
      <c r="F1857" s="55" t="s">
        <v>731</v>
      </c>
      <c r="G1857" s="0" t="n">
        <v>48</v>
      </c>
      <c r="H1857" s="0" t="n">
        <v>48</v>
      </c>
      <c r="I1857" s="55" t="s">
        <v>166</v>
      </c>
      <c r="J1857" s="0" t="n">
        <v>57</v>
      </c>
      <c r="M1857" s="0" t="n">
        <v>383.12</v>
      </c>
      <c r="N1857" s="0" t="n">
        <v>58.65</v>
      </c>
      <c r="O1857" s="0" t="n">
        <v>32.95</v>
      </c>
      <c r="P1857" s="0" t="n">
        <v>3.51</v>
      </c>
      <c r="Q1857" s="0" t="n">
        <v>3.63</v>
      </c>
      <c r="R1857" s="0" t="n">
        <v>4150</v>
      </c>
      <c r="S1857" s="0" t="n">
        <v>8342</v>
      </c>
      <c r="U1857" s="0" t="n">
        <v>1163</v>
      </c>
      <c r="V1857" s="0" t="n">
        <v>0</v>
      </c>
      <c r="X1857" s="55" t="n">
        <f aca="false">IF(I1857="Male",0,1)</f>
        <v>1</v>
      </c>
      <c r="Y1857" s="55" t="n">
        <f aca="false">IF(OR(I1857="DNB",I1857="Dry DNB"),1,0)</f>
        <v>0</v>
      </c>
      <c r="Z1857" s="0" t="str">
        <f aca="false">IF(ISNUMBER(W1857),A1857-W1857,"")</f>
        <v/>
      </c>
      <c r="AA1857" s="55" t="n">
        <f aca="false">MATCH(A1857,DATAS,0)</f>
        <v>1</v>
      </c>
      <c r="AB1857" s="55" t="n">
        <f aca="false">IF(AND(E1857&gt;0,OR(AND(B1857&gt;=1,B1857&lt;=6),B1857=10)),1,0)</f>
        <v>1</v>
      </c>
      <c r="AC1857" s="55" t="n">
        <f aca="false">IF(AND(E1857&gt;0,B1857=10),1,0)</f>
        <v>0</v>
      </c>
      <c r="AD1857" s="0" t="str">
        <f aca="false">IF(AND(C1856=C1857,AA1856=AA1857-1),AB1856,"")</f>
        <v/>
      </c>
      <c r="AE1857" s="0" t="str">
        <f aca="false">IF(AND(C1856=C1857,AA1856=AA1857-1),AC1856,"")</f>
        <v/>
      </c>
      <c r="AF1857" s="0" t="str">
        <f aca="false">IF(AA1857=1,"",IF(AND(AB1857=1,AD1857&lt;&gt;1),1,0))</f>
        <v/>
      </c>
      <c r="AG1857" s="0" t="str">
        <f aca="false">IF(AA1857=1,"",IF(AND(AC1857=1,AE1857&lt;&gt;1),1,0))</f>
        <v/>
      </c>
      <c r="AH1857" s="60" t="str">
        <f aca="false">IF(AND(E1857&gt;0,AA1857&lt;2,NOT(AND(C1858=C1857,AA1858=AA1857+1))),INDEX(DATAS,AA1857+1),"")</f>
        <v/>
      </c>
      <c r="AI1857" s="60" t="str">
        <f aca="false">IF(AND(AC1857=1,AA1857&lt;2),IF(AND(C1858=C1857,AA1858=AA1857+1),IF(AC1858=1,"",INDEX(DATAS,AA1857+1)),INDEX(DATAS,AA1857+1)),"")</f>
        <v/>
      </c>
    </row>
    <row r="1858" customFormat="false" ht="15" hidden="false" customHeight="false" outlineLevel="0" collapsed="false">
      <c r="A1858" s="60" t="n">
        <v>46310</v>
      </c>
      <c r="B1858" s="0" t="n">
        <v>3</v>
      </c>
      <c r="C1858" s="0" t="n">
        <v>4906</v>
      </c>
      <c r="D1858" s="0" t="n">
        <v>58</v>
      </c>
      <c r="E1858" s="0" t="n">
        <v>2</v>
      </c>
      <c r="F1858" s="55" t="s">
        <v>731</v>
      </c>
      <c r="G1858" s="0" t="n">
        <v>49</v>
      </c>
      <c r="H1858" s="0" t="n">
        <v>49</v>
      </c>
      <c r="I1858" s="55" t="s">
        <v>166</v>
      </c>
      <c r="J1858" s="0" t="n">
        <v>58</v>
      </c>
      <c r="M1858" s="0" t="n">
        <v>383.12</v>
      </c>
      <c r="N1858" s="0" t="n">
        <v>58.65</v>
      </c>
      <c r="O1858" s="0" t="n">
        <v>32.95</v>
      </c>
      <c r="P1858" s="0" t="n">
        <v>3.51</v>
      </c>
      <c r="Q1858" s="0" t="n">
        <v>3.63</v>
      </c>
      <c r="U1858" s="0" t="n">
        <v>1164</v>
      </c>
      <c r="V1858" s="0" t="n">
        <v>0</v>
      </c>
      <c r="X1858" s="55" t="n">
        <f aca="false">IF(I1858="Male",0,1)</f>
        <v>1</v>
      </c>
      <c r="Y1858" s="55" t="n">
        <f aca="false">IF(OR(I1858="DNB",I1858="Dry DNB"),1,0)</f>
        <v>0</v>
      </c>
      <c r="Z1858" s="0" t="str">
        <f aca="false">IF(ISNUMBER(W1858),A1858-W1858,"")</f>
        <v/>
      </c>
      <c r="AA1858" s="55" t="n">
        <f aca="false">MATCH(A1858,DATAS,0)</f>
        <v>2</v>
      </c>
      <c r="AB1858" s="55" t="n">
        <f aca="false">IF(AND(E1858&gt;0,OR(AND(B1858&gt;=1,B1858&lt;=6),B1858=10)),1,0)</f>
        <v>1</v>
      </c>
      <c r="AC1858" s="55" t="n">
        <f aca="false">IF(AND(E1858&gt;0,B1858=10),1,0)</f>
        <v>0</v>
      </c>
      <c r="AD1858" s="55" t="n">
        <f aca="false">IF(AND(C1857=C1858,AA1857=AA1858-1),AB1857,"")</f>
        <v>1</v>
      </c>
      <c r="AE1858" s="55" t="n">
        <f aca="false">IF(AND(C1857=C1858,AA1857=AA1858-1),AC1857,"")</f>
        <v>0</v>
      </c>
      <c r="AF1858" s="55" t="n">
        <f aca="false">IF(AA1858=1,"",IF(AND(AB1858=1,AD1858&lt;&gt;1),1,0))</f>
        <v>0</v>
      </c>
      <c r="AG1858" s="55" t="n">
        <f aca="false">IF(AA1858=1,"",IF(AND(AC1858=1,AE1858&lt;&gt;1),1,0))</f>
        <v>0</v>
      </c>
      <c r="AH1858" s="60" t="str">
        <f aca="false">IF(AND(E1858&gt;0,AA1858&lt;2,NOT(AND(C1859=C1858,AA1859=AA1858+1))),INDEX(DATAS,AA1858+1),"")</f>
        <v/>
      </c>
      <c r="AI1858" s="60" t="str">
        <f aca="false">IF(AND(AC1858=1,AA1858&lt;2),IF(AND(C1859=C1858,AA1859=AA1858+1),IF(AC1859=1,"",INDEX(DATAS,AA1858+1)),INDEX(DATAS,AA1858+1)),"")</f>
        <v/>
      </c>
    </row>
    <row r="1859" customFormat="false" ht="15" hidden="false" customHeight="false" outlineLevel="0" collapsed="false">
      <c r="A1859" s="60" t="n">
        <v>46309</v>
      </c>
      <c r="B1859" s="0" t="n">
        <v>6</v>
      </c>
      <c r="C1859" s="0" t="n">
        <v>4908</v>
      </c>
      <c r="D1859" s="0" t="n">
        <v>516</v>
      </c>
      <c r="E1859" s="0" t="n">
        <v>1</v>
      </c>
      <c r="F1859" s="55" t="s">
        <v>731</v>
      </c>
      <c r="G1859" s="0" t="n">
        <v>23</v>
      </c>
      <c r="H1859" s="0" t="n">
        <v>23</v>
      </c>
      <c r="I1859" s="55" t="s">
        <v>157</v>
      </c>
      <c r="J1859" s="0" t="n">
        <v>436</v>
      </c>
      <c r="K1859" s="0" t="n">
        <v>61</v>
      </c>
      <c r="L1859" s="0" t="n">
        <v>80</v>
      </c>
      <c r="M1859" s="0" t="n">
        <v>548.74</v>
      </c>
      <c r="N1859" s="0" t="n">
        <v>60.23</v>
      </c>
      <c r="O1859" s="0" t="n">
        <v>37.99</v>
      </c>
      <c r="P1859" s="0" t="n">
        <v>6.02</v>
      </c>
      <c r="Q1859" s="0" t="n">
        <v>4.98</v>
      </c>
      <c r="R1859" s="0" t="n">
        <v>4886</v>
      </c>
      <c r="S1859" s="0" t="n">
        <v>9669</v>
      </c>
      <c r="T1859" s="0" t="n">
        <v>44.5</v>
      </c>
      <c r="U1859" s="0" t="n">
        <v>1163</v>
      </c>
      <c r="V1859" s="0" t="n">
        <v>12</v>
      </c>
      <c r="W1859" s="60" t="n">
        <v>46230</v>
      </c>
      <c r="X1859" s="55" t="n">
        <f aca="false">IF(I1859="Male",0,1)</f>
        <v>1</v>
      </c>
      <c r="Y1859" s="55" t="n">
        <f aca="false">IF(OR(I1859="DNB",I1859="Dry DNB"),1,0)</f>
        <v>0</v>
      </c>
      <c r="Z1859" s="55" t="n">
        <f aca="false">IF(ISNUMBER(W1859),A1859-W1859,"")</f>
        <v>79</v>
      </c>
      <c r="AA1859" s="55" t="n">
        <f aca="false">MATCH(A1859,DATAS,0)</f>
        <v>1</v>
      </c>
      <c r="AB1859" s="55" t="n">
        <f aca="false">IF(AND(E1859&gt;0,OR(AND(B1859&gt;=1,B1859&lt;=6),B1859=10)),1,0)</f>
        <v>1</v>
      </c>
      <c r="AC1859" s="55" t="n">
        <f aca="false">IF(AND(E1859&gt;0,B1859=10),1,0)</f>
        <v>0</v>
      </c>
      <c r="AD1859" s="0" t="str">
        <f aca="false">IF(AND(C1858=C1859,AA1858=AA1859-1),AB1858,"")</f>
        <v/>
      </c>
      <c r="AE1859" s="0" t="str">
        <f aca="false">IF(AND(C1858=C1859,AA1858=AA1859-1),AC1858,"")</f>
        <v/>
      </c>
      <c r="AF1859" s="0" t="str">
        <f aca="false">IF(AA1859=1,"",IF(AND(AB1859=1,AD1859&lt;&gt;1),1,0))</f>
        <v/>
      </c>
      <c r="AG1859" s="0" t="str">
        <f aca="false">IF(AA1859=1,"",IF(AND(AC1859=1,AE1859&lt;&gt;1),1,0))</f>
        <v/>
      </c>
      <c r="AH1859" s="60" t="str">
        <f aca="false">IF(AND(E1859&gt;0,AA1859&lt;2,NOT(AND(C1860=C1859,AA1860=AA1859+1))),INDEX(DATAS,AA1859+1),"")</f>
        <v/>
      </c>
      <c r="AI1859" s="60" t="str">
        <f aca="false">IF(AND(AC1859=1,AA1859&lt;2),IF(AND(C1860=C1859,AA1860=AA1859+1),IF(AC1860=1,"",INDEX(DATAS,AA1859+1)),INDEX(DATAS,AA1859+1)),"")</f>
        <v/>
      </c>
    </row>
    <row r="1860" customFormat="false" ht="15" hidden="false" customHeight="false" outlineLevel="0" collapsed="false">
      <c r="A1860" s="60" t="n">
        <v>46310</v>
      </c>
      <c r="B1860" s="0" t="n">
        <v>6</v>
      </c>
      <c r="C1860" s="0" t="n">
        <v>4908</v>
      </c>
      <c r="D1860" s="0" t="n">
        <v>517</v>
      </c>
      <c r="E1860" s="0" t="n">
        <v>1</v>
      </c>
      <c r="F1860" s="55" t="s">
        <v>731</v>
      </c>
      <c r="G1860" s="0" t="n">
        <v>24.5</v>
      </c>
      <c r="H1860" s="0" t="n">
        <v>23</v>
      </c>
      <c r="I1860" s="55" t="s">
        <v>157</v>
      </c>
      <c r="J1860" s="0" t="n">
        <v>436</v>
      </c>
      <c r="K1860" s="0" t="n">
        <v>61</v>
      </c>
      <c r="L1860" s="0" t="n">
        <v>81</v>
      </c>
      <c r="M1860" s="0" t="n">
        <v>548.74</v>
      </c>
      <c r="N1860" s="0" t="n">
        <v>60.23</v>
      </c>
      <c r="O1860" s="0" t="n">
        <v>37.99</v>
      </c>
      <c r="P1860" s="0" t="n">
        <v>6.02</v>
      </c>
      <c r="Q1860" s="0" t="n">
        <v>4.98</v>
      </c>
      <c r="T1860" s="0" t="n">
        <v>44.5</v>
      </c>
      <c r="U1860" s="0" t="n">
        <v>1164</v>
      </c>
      <c r="V1860" s="0" t="n">
        <v>12</v>
      </c>
      <c r="W1860" s="60" t="n">
        <v>46230</v>
      </c>
      <c r="X1860" s="55" t="n">
        <f aca="false">IF(I1860="Male",0,1)</f>
        <v>1</v>
      </c>
      <c r="Y1860" s="55" t="n">
        <f aca="false">IF(OR(I1860="DNB",I1860="Dry DNB"),1,0)</f>
        <v>0</v>
      </c>
      <c r="Z1860" s="55" t="n">
        <f aca="false">IF(ISNUMBER(W1860),A1860-W1860,"")</f>
        <v>80</v>
      </c>
      <c r="AA1860" s="55" t="n">
        <f aca="false">MATCH(A1860,DATAS,0)</f>
        <v>2</v>
      </c>
      <c r="AB1860" s="55" t="n">
        <f aca="false">IF(AND(E1860&gt;0,OR(AND(B1860&gt;=1,B1860&lt;=6),B1860=10)),1,0)</f>
        <v>1</v>
      </c>
      <c r="AC1860" s="55" t="n">
        <f aca="false">IF(AND(E1860&gt;0,B1860=10),1,0)</f>
        <v>0</v>
      </c>
      <c r="AD1860" s="55" t="n">
        <f aca="false">IF(AND(C1859=C1860,AA1859=AA1860-1),AB1859,"")</f>
        <v>1</v>
      </c>
      <c r="AE1860" s="55" t="n">
        <f aca="false">IF(AND(C1859=C1860,AA1859=AA1860-1),AC1859,"")</f>
        <v>0</v>
      </c>
      <c r="AF1860" s="55" t="n">
        <f aca="false">IF(AA1860=1,"",IF(AND(AB1860=1,AD1860&lt;&gt;1),1,0))</f>
        <v>0</v>
      </c>
      <c r="AG1860" s="55" t="n">
        <f aca="false">IF(AA1860=1,"",IF(AND(AC1860=1,AE1860&lt;&gt;1),1,0))</f>
        <v>0</v>
      </c>
      <c r="AH1860" s="60" t="str">
        <f aca="false">IF(AND(E1860&gt;0,AA1860&lt;2,NOT(AND(C1861=C1860,AA1861=AA1860+1))),INDEX(DATAS,AA1860+1),"")</f>
        <v/>
      </c>
      <c r="AI1860" s="60" t="str">
        <f aca="false">IF(AND(AC1860=1,AA1860&lt;2),IF(AND(C1861=C1860,AA1861=AA1860+1),IF(AC1861=1,"",INDEX(DATAS,AA1860+1)),INDEX(DATAS,AA1860+1)),"")</f>
        <v/>
      </c>
    </row>
    <row r="1861" customFormat="false" ht="15" hidden="false" customHeight="false" outlineLevel="0" collapsed="false">
      <c r="A1861" s="60" t="n">
        <v>46309</v>
      </c>
      <c r="B1861" s="0" t="n">
        <v>5</v>
      </c>
      <c r="C1861" s="0" t="n">
        <v>4909</v>
      </c>
      <c r="D1861" s="0" t="n">
        <v>418</v>
      </c>
      <c r="E1861" s="0" t="n">
        <v>1</v>
      </c>
      <c r="F1861" s="55" t="s">
        <v>732</v>
      </c>
      <c r="G1861" s="0" t="n">
        <v>38.2</v>
      </c>
      <c r="H1861" s="0" t="n">
        <v>37</v>
      </c>
      <c r="I1861" s="55" t="s">
        <v>177</v>
      </c>
      <c r="J1861" s="0" t="n">
        <v>418</v>
      </c>
      <c r="K1861" s="0" t="n">
        <v>68</v>
      </c>
      <c r="M1861" s="0" t="n">
        <v>905.65</v>
      </c>
      <c r="N1861" s="0" t="n">
        <v>38.81</v>
      </c>
      <c r="O1861" s="0" t="n">
        <v>33.98</v>
      </c>
      <c r="P1861" s="0" t="n">
        <v>5.82</v>
      </c>
      <c r="Q1861" s="0" t="n">
        <v>4.38</v>
      </c>
      <c r="R1861" s="0" t="n">
        <v>4252</v>
      </c>
      <c r="S1861" s="0" t="n">
        <v>9082</v>
      </c>
      <c r="T1861" s="0" t="n">
        <v>46.45</v>
      </c>
      <c r="U1861" s="0" t="n">
        <v>1162</v>
      </c>
      <c r="V1861" s="0" t="n">
        <v>7</v>
      </c>
      <c r="W1861" s="60" t="n">
        <v>46163</v>
      </c>
      <c r="X1861" s="55" t="n">
        <f aca="false">IF(I1861="Male",0,1)</f>
        <v>1</v>
      </c>
      <c r="Y1861" s="55" t="n">
        <f aca="false">IF(OR(I1861="DNB",I1861="Dry DNB"),1,0)</f>
        <v>0</v>
      </c>
      <c r="Z1861" s="55" t="n">
        <f aca="false">IF(ISNUMBER(W1861),A1861-W1861,"")</f>
        <v>146</v>
      </c>
      <c r="AA1861" s="55" t="n">
        <f aca="false">MATCH(A1861,DATAS,0)</f>
        <v>1</v>
      </c>
      <c r="AB1861" s="55" t="n">
        <f aca="false">IF(AND(E1861&gt;0,OR(AND(B1861&gt;=1,B1861&lt;=6),B1861=10)),1,0)</f>
        <v>1</v>
      </c>
      <c r="AC1861" s="55" t="n">
        <f aca="false">IF(AND(E1861&gt;0,B1861=10),1,0)</f>
        <v>0</v>
      </c>
      <c r="AD1861" s="0" t="str">
        <f aca="false">IF(AND(C1860=C1861,AA1860=AA1861-1),AB1860,"")</f>
        <v/>
      </c>
      <c r="AE1861" s="0" t="str">
        <f aca="false">IF(AND(C1860=C1861,AA1860=AA1861-1),AC1860,"")</f>
        <v/>
      </c>
      <c r="AF1861" s="0" t="str">
        <f aca="false">IF(AA1861=1,"",IF(AND(AB1861=1,AD1861&lt;&gt;1),1,0))</f>
        <v/>
      </c>
      <c r="AG1861" s="0" t="str">
        <f aca="false">IF(AA1861=1,"",IF(AND(AC1861=1,AE1861&lt;&gt;1),1,0))</f>
        <v/>
      </c>
      <c r="AH1861" s="60" t="str">
        <f aca="false">IF(AND(E1861&gt;0,AA1861&lt;2,NOT(AND(C1862=C1861,AA1862=AA1861+1))),INDEX(DATAS,AA1861+1),"")</f>
        <v/>
      </c>
      <c r="AI1861" s="60" t="str">
        <f aca="false">IF(AND(AC1861=1,AA1861&lt;2),IF(AND(C1862=C1861,AA1862=AA1861+1),IF(AC1862=1,"",INDEX(DATAS,AA1861+1)),INDEX(DATAS,AA1861+1)),"")</f>
        <v/>
      </c>
    </row>
    <row r="1862" customFormat="false" ht="15" hidden="false" customHeight="false" outlineLevel="0" collapsed="false">
      <c r="A1862" s="60" t="n">
        <v>46310</v>
      </c>
      <c r="B1862" s="0" t="n">
        <v>5</v>
      </c>
      <c r="C1862" s="0" t="n">
        <v>4909</v>
      </c>
      <c r="D1862" s="0" t="n">
        <v>419</v>
      </c>
      <c r="E1862" s="0" t="n">
        <v>1</v>
      </c>
      <c r="F1862" s="55" t="s">
        <v>732</v>
      </c>
      <c r="G1862" s="0" t="n">
        <v>45.1</v>
      </c>
      <c r="H1862" s="0" t="n">
        <v>39</v>
      </c>
      <c r="I1862" s="55" t="s">
        <v>177</v>
      </c>
      <c r="J1862" s="0" t="n">
        <v>419</v>
      </c>
      <c r="K1862" s="0" t="n">
        <v>68</v>
      </c>
      <c r="M1862" s="0" t="n">
        <v>905.65</v>
      </c>
      <c r="N1862" s="0" t="n">
        <v>38.81</v>
      </c>
      <c r="O1862" s="0" t="n">
        <v>33.98</v>
      </c>
      <c r="P1862" s="0" t="n">
        <v>5.82</v>
      </c>
      <c r="Q1862" s="0" t="n">
        <v>4.38</v>
      </c>
      <c r="T1862" s="0" t="n">
        <v>46.45</v>
      </c>
      <c r="U1862" s="0" t="n">
        <v>1163</v>
      </c>
      <c r="V1862" s="0" t="n">
        <v>7</v>
      </c>
      <c r="W1862" s="60" t="n">
        <v>46163</v>
      </c>
      <c r="X1862" s="55" t="n">
        <f aca="false">IF(I1862="Male",0,1)</f>
        <v>1</v>
      </c>
      <c r="Y1862" s="55" t="n">
        <f aca="false">IF(OR(I1862="DNB",I1862="Dry DNB"),1,0)</f>
        <v>0</v>
      </c>
      <c r="Z1862" s="55" t="n">
        <f aca="false">IF(ISNUMBER(W1862),A1862-W1862,"")</f>
        <v>147</v>
      </c>
      <c r="AA1862" s="55" t="n">
        <f aca="false">MATCH(A1862,DATAS,0)</f>
        <v>2</v>
      </c>
      <c r="AB1862" s="55" t="n">
        <f aca="false">IF(AND(E1862&gt;0,OR(AND(B1862&gt;=1,B1862&lt;=6),B1862=10)),1,0)</f>
        <v>1</v>
      </c>
      <c r="AC1862" s="55" t="n">
        <f aca="false">IF(AND(E1862&gt;0,B1862=10),1,0)</f>
        <v>0</v>
      </c>
      <c r="AD1862" s="55" t="n">
        <f aca="false">IF(AND(C1861=C1862,AA1861=AA1862-1),AB1861,"")</f>
        <v>1</v>
      </c>
      <c r="AE1862" s="55" t="n">
        <f aca="false">IF(AND(C1861=C1862,AA1861=AA1862-1),AC1861,"")</f>
        <v>0</v>
      </c>
      <c r="AF1862" s="55" t="n">
        <f aca="false">IF(AA1862=1,"",IF(AND(AB1862=1,AD1862&lt;&gt;1),1,0))</f>
        <v>0</v>
      </c>
      <c r="AG1862" s="55" t="n">
        <f aca="false">IF(AA1862=1,"",IF(AND(AC1862=1,AE1862&lt;&gt;1),1,0))</f>
        <v>0</v>
      </c>
      <c r="AH1862" s="60" t="str">
        <f aca="false">IF(AND(E1862&gt;0,AA1862&lt;2,NOT(AND(C1863=C1862,AA1863=AA1862+1))),INDEX(DATAS,AA1862+1),"")</f>
        <v/>
      </c>
      <c r="AI1862" s="60" t="str">
        <f aca="false">IF(AND(AC1862=1,AA1862&lt;2),IF(AND(C1863=C1862,AA1863=AA1862+1),IF(AC1863=1,"",INDEX(DATAS,AA1862+1)),INDEX(DATAS,AA1862+1)),"")</f>
        <v/>
      </c>
    </row>
    <row r="1863" customFormat="false" ht="15" hidden="false" customHeight="false" outlineLevel="0" collapsed="false">
      <c r="A1863" s="60" t="n">
        <v>46309</v>
      </c>
      <c r="B1863" s="0" t="n">
        <v>5</v>
      </c>
      <c r="C1863" s="0" t="n">
        <v>4910</v>
      </c>
      <c r="D1863" s="0" t="n">
        <v>161</v>
      </c>
      <c r="E1863" s="0" t="n">
        <v>2</v>
      </c>
      <c r="F1863" s="55" t="s">
        <v>732</v>
      </c>
      <c r="G1863" s="0" t="n">
        <v>48.6</v>
      </c>
      <c r="H1863" s="0" t="n">
        <v>44</v>
      </c>
      <c r="I1863" s="55" t="s">
        <v>187</v>
      </c>
      <c r="J1863" s="0" t="n">
        <v>161</v>
      </c>
      <c r="K1863" s="0" t="n">
        <v>63</v>
      </c>
      <c r="M1863" s="0" t="n">
        <v>773.04</v>
      </c>
      <c r="N1863" s="0" t="n">
        <v>37.03</v>
      </c>
      <c r="O1863" s="0" t="n">
        <v>49.97</v>
      </c>
      <c r="P1863" s="0" t="n">
        <v>3.08</v>
      </c>
      <c r="Q1863" s="0" t="n">
        <v>3.79</v>
      </c>
      <c r="R1863" s="0" t="n">
        <v>4951</v>
      </c>
      <c r="S1863" s="0" t="n">
        <v>9666</v>
      </c>
      <c r="T1863" s="0" t="n">
        <v>54.4</v>
      </c>
      <c r="U1863" s="0" t="n">
        <v>1162</v>
      </c>
      <c r="V1863" s="0" t="n">
        <v>5</v>
      </c>
      <c r="W1863" s="60" t="n">
        <v>46303</v>
      </c>
      <c r="X1863" s="55" t="n">
        <f aca="false">IF(I1863="Male",0,1)</f>
        <v>1</v>
      </c>
      <c r="Y1863" s="55" t="n">
        <f aca="false">IF(OR(I1863="DNB",I1863="Dry DNB"),1,0)</f>
        <v>0</v>
      </c>
      <c r="Z1863" s="55" t="n">
        <f aca="false">IF(ISNUMBER(W1863),A1863-W1863,"")</f>
        <v>6</v>
      </c>
      <c r="AA1863" s="55" t="n">
        <f aca="false">MATCH(A1863,DATAS,0)</f>
        <v>1</v>
      </c>
      <c r="AB1863" s="55" t="n">
        <f aca="false">IF(AND(E1863&gt;0,OR(AND(B1863&gt;=1,B1863&lt;=6),B1863=10)),1,0)</f>
        <v>1</v>
      </c>
      <c r="AC1863" s="55" t="n">
        <f aca="false">IF(AND(E1863&gt;0,B1863=10),1,0)</f>
        <v>0</v>
      </c>
      <c r="AD1863" s="0" t="str">
        <f aca="false">IF(AND(C1862=C1863,AA1862=AA1863-1),AB1862,"")</f>
        <v/>
      </c>
      <c r="AE1863" s="0" t="str">
        <f aca="false">IF(AND(C1862=C1863,AA1862=AA1863-1),AC1862,"")</f>
        <v/>
      </c>
      <c r="AF1863" s="0" t="str">
        <f aca="false">IF(AA1863=1,"",IF(AND(AB1863=1,AD1863&lt;&gt;1),1,0))</f>
        <v/>
      </c>
      <c r="AG1863" s="0" t="str">
        <f aca="false">IF(AA1863=1,"",IF(AND(AC1863=1,AE1863&lt;&gt;1),1,0))</f>
        <v/>
      </c>
      <c r="AH1863" s="60" t="str">
        <f aca="false">IF(AND(E1863&gt;0,AA1863&lt;2,NOT(AND(C1864=C1863,AA1864=AA1863+1))),INDEX(DATAS,AA1863+1),"")</f>
        <v/>
      </c>
      <c r="AI1863" s="60" t="str">
        <f aca="false">IF(AND(AC1863=1,AA1863&lt;2),IF(AND(C1864=C1863,AA1864=AA1863+1),IF(AC1864=1,"",INDEX(DATAS,AA1863+1)),INDEX(DATAS,AA1863+1)),"")</f>
        <v/>
      </c>
    </row>
    <row r="1864" customFormat="false" ht="15" hidden="false" customHeight="false" outlineLevel="0" collapsed="false">
      <c r="A1864" s="60" t="n">
        <v>46310</v>
      </c>
      <c r="B1864" s="0" t="n">
        <v>5</v>
      </c>
      <c r="C1864" s="0" t="n">
        <v>4910</v>
      </c>
      <c r="D1864" s="0" t="n">
        <v>162</v>
      </c>
      <c r="E1864" s="0" t="n">
        <v>2</v>
      </c>
      <c r="F1864" s="55" t="s">
        <v>732</v>
      </c>
      <c r="G1864" s="0" t="n">
        <v>52.8</v>
      </c>
      <c r="H1864" s="0" t="n">
        <v>45</v>
      </c>
      <c r="I1864" s="55" t="s">
        <v>187</v>
      </c>
      <c r="J1864" s="0" t="n">
        <v>162</v>
      </c>
      <c r="K1864" s="0" t="n">
        <v>63</v>
      </c>
      <c r="M1864" s="0" t="n">
        <v>773.04</v>
      </c>
      <c r="N1864" s="0" t="n">
        <v>37.03</v>
      </c>
      <c r="O1864" s="0" t="n">
        <v>49.97</v>
      </c>
      <c r="P1864" s="0" t="n">
        <v>3.08</v>
      </c>
      <c r="Q1864" s="0" t="n">
        <v>3.79</v>
      </c>
      <c r="T1864" s="0" t="n">
        <v>54.4</v>
      </c>
      <c r="U1864" s="0" t="n">
        <v>1163</v>
      </c>
      <c r="V1864" s="0" t="n">
        <v>5</v>
      </c>
      <c r="W1864" s="60" t="n">
        <v>46303</v>
      </c>
      <c r="X1864" s="55" t="n">
        <f aca="false">IF(I1864="Male",0,1)</f>
        <v>1</v>
      </c>
      <c r="Y1864" s="55" t="n">
        <f aca="false">IF(OR(I1864="DNB",I1864="Dry DNB"),1,0)</f>
        <v>0</v>
      </c>
      <c r="Z1864" s="55" t="n">
        <f aca="false">IF(ISNUMBER(W1864),A1864-W1864,"")</f>
        <v>7</v>
      </c>
      <c r="AA1864" s="55" t="n">
        <f aca="false">MATCH(A1864,DATAS,0)</f>
        <v>2</v>
      </c>
      <c r="AB1864" s="55" t="n">
        <f aca="false">IF(AND(E1864&gt;0,OR(AND(B1864&gt;=1,B1864&lt;=6),B1864=10)),1,0)</f>
        <v>1</v>
      </c>
      <c r="AC1864" s="55" t="n">
        <f aca="false">IF(AND(E1864&gt;0,B1864=10),1,0)</f>
        <v>0</v>
      </c>
      <c r="AD1864" s="55" t="n">
        <f aca="false">IF(AND(C1863=C1864,AA1863=AA1864-1),AB1863,"")</f>
        <v>1</v>
      </c>
      <c r="AE1864" s="55" t="n">
        <f aca="false">IF(AND(C1863=C1864,AA1863=AA1864-1),AC1863,"")</f>
        <v>0</v>
      </c>
      <c r="AF1864" s="55" t="n">
        <f aca="false">IF(AA1864=1,"",IF(AND(AB1864=1,AD1864&lt;&gt;1),1,0))</f>
        <v>0</v>
      </c>
      <c r="AG1864" s="55" t="n">
        <f aca="false">IF(AA1864=1,"",IF(AND(AC1864=1,AE1864&lt;&gt;1),1,0))</f>
        <v>0</v>
      </c>
      <c r="AH1864" s="60" t="str">
        <f aca="false">IF(AND(E1864&gt;0,AA1864&lt;2,NOT(AND(C1865=C1864,AA1865=AA1864+1))),INDEX(DATAS,AA1864+1),"")</f>
        <v/>
      </c>
      <c r="AI1864" s="60" t="str">
        <f aca="false">IF(AND(AC1864=1,AA1864&lt;2),IF(AND(C1865=C1864,AA1865=AA1864+1),IF(AC1865=1,"",INDEX(DATAS,AA1864+1)),INDEX(DATAS,AA1864+1)),"")</f>
        <v/>
      </c>
    </row>
    <row r="1865" customFormat="false" ht="15" hidden="false" customHeight="false" outlineLevel="0" collapsed="false">
      <c r="A1865" s="60" t="n">
        <v>46309</v>
      </c>
      <c r="B1865" s="0" t="n">
        <v>2</v>
      </c>
      <c r="C1865" s="0" t="n">
        <v>4912</v>
      </c>
      <c r="D1865" s="0" t="n">
        <v>131</v>
      </c>
      <c r="E1865" s="0" t="n">
        <v>2</v>
      </c>
      <c r="F1865" s="55" t="s">
        <v>732</v>
      </c>
      <c r="G1865" s="0" t="n">
        <v>47.6</v>
      </c>
      <c r="H1865" s="0" t="n">
        <v>47</v>
      </c>
      <c r="I1865" s="55" t="s">
        <v>177</v>
      </c>
      <c r="J1865" s="0" t="n">
        <v>131</v>
      </c>
      <c r="K1865" s="0" t="n">
        <v>68</v>
      </c>
      <c r="M1865" s="0" t="n">
        <v>398.14</v>
      </c>
      <c r="N1865" s="0" t="n">
        <v>72.67</v>
      </c>
      <c r="O1865" s="0" t="n">
        <v>31.66</v>
      </c>
      <c r="P1865" s="0" t="n">
        <v>4.04</v>
      </c>
      <c r="Q1865" s="0" t="n">
        <v>3.28</v>
      </c>
      <c r="R1865" s="0" t="n">
        <v>4456</v>
      </c>
      <c r="S1865" s="0" t="n">
        <v>8925</v>
      </c>
      <c r="T1865" s="0" t="n">
        <v>45.3</v>
      </c>
      <c r="U1865" s="0" t="n">
        <v>1162</v>
      </c>
      <c r="V1865" s="0" t="n">
        <v>1</v>
      </c>
      <c r="W1865" s="60" t="n">
        <v>46247</v>
      </c>
      <c r="X1865" s="55" t="n">
        <f aca="false">IF(I1865="Male",0,1)</f>
        <v>1</v>
      </c>
      <c r="Y1865" s="55" t="n">
        <f aca="false">IF(OR(I1865="DNB",I1865="Dry DNB"),1,0)</f>
        <v>0</v>
      </c>
      <c r="Z1865" s="55" t="n">
        <f aca="false">IF(ISNUMBER(W1865),A1865-W1865,"")</f>
        <v>62</v>
      </c>
      <c r="AA1865" s="55" t="n">
        <f aca="false">MATCH(A1865,DATAS,0)</f>
        <v>1</v>
      </c>
      <c r="AB1865" s="55" t="n">
        <f aca="false">IF(AND(E1865&gt;0,OR(AND(B1865&gt;=1,B1865&lt;=6),B1865=10)),1,0)</f>
        <v>1</v>
      </c>
      <c r="AC1865" s="55" t="n">
        <f aca="false">IF(AND(E1865&gt;0,B1865=10),1,0)</f>
        <v>0</v>
      </c>
      <c r="AD1865" s="0" t="str">
        <f aca="false">IF(AND(C1864=C1865,AA1864=AA1865-1),AB1864,"")</f>
        <v/>
      </c>
      <c r="AE1865" s="0" t="str">
        <f aca="false">IF(AND(C1864=C1865,AA1864=AA1865-1),AC1864,"")</f>
        <v/>
      </c>
      <c r="AF1865" s="0" t="str">
        <f aca="false">IF(AA1865=1,"",IF(AND(AB1865=1,AD1865&lt;&gt;1),1,0))</f>
        <v/>
      </c>
      <c r="AG1865" s="0" t="str">
        <f aca="false">IF(AA1865=1,"",IF(AND(AC1865=1,AE1865&lt;&gt;1),1,0))</f>
        <v/>
      </c>
      <c r="AH1865" s="60" t="str">
        <f aca="false">IF(AND(E1865&gt;0,AA1865&lt;2,NOT(AND(C1866=C1865,AA1866=AA1865+1))),INDEX(DATAS,AA1865+1),"")</f>
        <v/>
      </c>
      <c r="AI1865" s="60" t="str">
        <f aca="false">IF(AND(AC1865=1,AA1865&lt;2),IF(AND(C1866=C1865,AA1866=AA1865+1),IF(AC1866=1,"",INDEX(DATAS,AA1865+1)),INDEX(DATAS,AA1865+1)),"")</f>
        <v/>
      </c>
    </row>
    <row r="1866" customFormat="false" ht="15" hidden="false" customHeight="false" outlineLevel="0" collapsed="false">
      <c r="A1866" s="60" t="n">
        <v>46310</v>
      </c>
      <c r="B1866" s="0" t="n">
        <v>2</v>
      </c>
      <c r="C1866" s="0" t="n">
        <v>4912</v>
      </c>
      <c r="D1866" s="0" t="n">
        <v>132</v>
      </c>
      <c r="E1866" s="0" t="n">
        <v>2</v>
      </c>
      <c r="F1866" s="55" t="s">
        <v>732</v>
      </c>
      <c r="G1866" s="0" t="n">
        <v>47.2</v>
      </c>
      <c r="H1866" s="0" t="n">
        <v>47</v>
      </c>
      <c r="I1866" s="55" t="s">
        <v>177</v>
      </c>
      <c r="J1866" s="0" t="n">
        <v>132</v>
      </c>
      <c r="K1866" s="0" t="n">
        <v>68</v>
      </c>
      <c r="M1866" s="0" t="n">
        <v>398.14</v>
      </c>
      <c r="N1866" s="0" t="n">
        <v>72.67</v>
      </c>
      <c r="O1866" s="0" t="n">
        <v>31.66</v>
      </c>
      <c r="P1866" s="0" t="n">
        <v>4.04</v>
      </c>
      <c r="Q1866" s="0" t="n">
        <v>3.28</v>
      </c>
      <c r="T1866" s="0" t="n">
        <v>45.3</v>
      </c>
      <c r="U1866" s="0" t="n">
        <v>1163</v>
      </c>
      <c r="V1866" s="0" t="n">
        <v>1</v>
      </c>
      <c r="W1866" s="60" t="n">
        <v>46247</v>
      </c>
      <c r="X1866" s="55" t="n">
        <f aca="false">IF(I1866="Male",0,1)</f>
        <v>1</v>
      </c>
      <c r="Y1866" s="55" t="n">
        <f aca="false">IF(OR(I1866="DNB",I1866="Dry DNB"),1,0)</f>
        <v>0</v>
      </c>
      <c r="Z1866" s="55" t="n">
        <f aca="false">IF(ISNUMBER(W1866),A1866-W1866,"")</f>
        <v>63</v>
      </c>
      <c r="AA1866" s="55" t="n">
        <f aca="false">MATCH(A1866,DATAS,0)</f>
        <v>2</v>
      </c>
      <c r="AB1866" s="55" t="n">
        <f aca="false">IF(AND(E1866&gt;0,OR(AND(B1866&gt;=1,B1866&lt;=6),B1866=10)),1,0)</f>
        <v>1</v>
      </c>
      <c r="AC1866" s="55" t="n">
        <f aca="false">IF(AND(E1866&gt;0,B1866=10),1,0)</f>
        <v>0</v>
      </c>
      <c r="AD1866" s="55" t="n">
        <f aca="false">IF(AND(C1865=C1866,AA1865=AA1866-1),AB1865,"")</f>
        <v>1</v>
      </c>
      <c r="AE1866" s="55" t="n">
        <f aca="false">IF(AND(C1865=C1866,AA1865=AA1866-1),AC1865,"")</f>
        <v>0</v>
      </c>
      <c r="AF1866" s="55" t="n">
        <f aca="false">IF(AA1866=1,"",IF(AND(AB1866=1,AD1866&lt;&gt;1),1,0))</f>
        <v>0</v>
      </c>
      <c r="AG1866" s="55" t="n">
        <f aca="false">IF(AA1866=1,"",IF(AND(AC1866=1,AE1866&lt;&gt;1),1,0))</f>
        <v>0</v>
      </c>
      <c r="AH1866" s="60" t="str">
        <f aca="false">IF(AND(E1866&gt;0,AA1866&lt;2,NOT(AND(C1867=C1866,AA1867=AA1866+1))),INDEX(DATAS,AA1866+1),"")</f>
        <v/>
      </c>
      <c r="AI1866" s="60" t="str">
        <f aca="false">IF(AND(AC1866=1,AA1866&lt;2),IF(AND(C1867=C1866,AA1867=AA1866+1),IF(AC1867=1,"",INDEX(DATAS,AA1866+1)),INDEX(DATAS,AA1866+1)),"")</f>
        <v/>
      </c>
    </row>
    <row r="1867" customFormat="false" ht="15" hidden="false" customHeight="false" outlineLevel="0" collapsed="false">
      <c r="A1867" s="60" t="n">
        <v>46309</v>
      </c>
      <c r="B1867" s="0" t="n">
        <v>5</v>
      </c>
      <c r="C1867" s="0" t="n">
        <v>4913</v>
      </c>
      <c r="D1867" s="0" t="n">
        <v>248</v>
      </c>
      <c r="E1867" s="0" t="n">
        <v>2</v>
      </c>
      <c r="F1867" s="55" t="s">
        <v>732</v>
      </c>
      <c r="G1867" s="0" t="n">
        <v>44.5</v>
      </c>
      <c r="H1867" s="0" t="n">
        <v>45</v>
      </c>
      <c r="I1867" s="55" t="s">
        <v>157</v>
      </c>
      <c r="J1867" s="0" t="n">
        <v>66</v>
      </c>
      <c r="K1867" s="0" t="n">
        <v>66</v>
      </c>
      <c r="L1867" s="0" t="n">
        <v>182</v>
      </c>
      <c r="M1867" s="0" t="n">
        <v>1476.88</v>
      </c>
      <c r="N1867" s="0" t="n">
        <v>39.09</v>
      </c>
      <c r="O1867" s="0" t="n">
        <v>44.1</v>
      </c>
      <c r="P1867" s="0" t="n">
        <v>4.43</v>
      </c>
      <c r="Q1867" s="0" t="n">
        <v>3.89</v>
      </c>
      <c r="R1867" s="0" t="n">
        <v>4850</v>
      </c>
      <c r="S1867" s="0" t="n">
        <v>9939</v>
      </c>
      <c r="T1867" s="0" t="n">
        <v>51.35</v>
      </c>
      <c r="U1867" s="0" t="n">
        <v>1162</v>
      </c>
      <c r="V1867" s="0" t="n">
        <v>1</v>
      </c>
      <c r="W1867" s="60" t="n">
        <v>46128</v>
      </c>
      <c r="X1867" s="55" t="n">
        <f aca="false">IF(I1867="Male",0,1)</f>
        <v>1</v>
      </c>
      <c r="Y1867" s="55" t="n">
        <f aca="false">IF(OR(I1867="DNB",I1867="Dry DNB"),1,0)</f>
        <v>0</v>
      </c>
      <c r="Z1867" s="55" t="n">
        <f aca="false">IF(ISNUMBER(W1867),A1867-W1867,"")</f>
        <v>181</v>
      </c>
      <c r="AA1867" s="55" t="n">
        <f aca="false">MATCH(A1867,DATAS,0)</f>
        <v>1</v>
      </c>
      <c r="AB1867" s="55" t="n">
        <f aca="false">IF(AND(E1867&gt;0,OR(AND(B1867&gt;=1,B1867&lt;=6),B1867=10)),1,0)</f>
        <v>1</v>
      </c>
      <c r="AC1867" s="55" t="n">
        <f aca="false">IF(AND(E1867&gt;0,B1867=10),1,0)</f>
        <v>0</v>
      </c>
      <c r="AD1867" s="0" t="str">
        <f aca="false">IF(AND(C1866=C1867,AA1866=AA1867-1),AB1866,"")</f>
        <v/>
      </c>
      <c r="AE1867" s="0" t="str">
        <f aca="false">IF(AND(C1866=C1867,AA1866=AA1867-1),AC1866,"")</f>
        <v/>
      </c>
      <c r="AF1867" s="0" t="str">
        <f aca="false">IF(AA1867=1,"",IF(AND(AB1867=1,AD1867&lt;&gt;1),1,0))</f>
        <v/>
      </c>
      <c r="AG1867" s="0" t="str">
        <f aca="false">IF(AA1867=1,"",IF(AND(AC1867=1,AE1867&lt;&gt;1),1,0))</f>
        <v/>
      </c>
      <c r="AH1867" s="60" t="str">
        <f aca="false">IF(AND(E1867&gt;0,AA1867&lt;2,NOT(AND(C1868=C1867,AA1868=AA1867+1))),INDEX(DATAS,AA1867+1),"")</f>
        <v/>
      </c>
      <c r="AI1867" s="60" t="str">
        <f aca="false">IF(AND(AC1867=1,AA1867&lt;2),IF(AND(C1868=C1867,AA1868=AA1867+1),IF(AC1868=1,"",INDEX(DATAS,AA1867+1)),INDEX(DATAS,AA1867+1)),"")</f>
        <v/>
      </c>
    </row>
    <row r="1868" customFormat="false" ht="15" hidden="false" customHeight="false" outlineLevel="0" collapsed="false">
      <c r="A1868" s="60" t="n">
        <v>46310</v>
      </c>
      <c r="B1868" s="0" t="n">
        <v>5</v>
      </c>
      <c r="C1868" s="0" t="n">
        <v>4913</v>
      </c>
      <c r="D1868" s="0" t="n">
        <v>249</v>
      </c>
      <c r="E1868" s="0" t="n">
        <v>2</v>
      </c>
      <c r="F1868" s="55" t="s">
        <v>732</v>
      </c>
      <c r="G1868" s="0" t="n">
        <v>45.1</v>
      </c>
      <c r="H1868" s="0" t="n">
        <v>44</v>
      </c>
      <c r="I1868" s="55" t="s">
        <v>157</v>
      </c>
      <c r="J1868" s="0" t="n">
        <v>66</v>
      </c>
      <c r="K1868" s="0" t="n">
        <v>66</v>
      </c>
      <c r="L1868" s="0" t="n">
        <v>183</v>
      </c>
      <c r="M1868" s="0" t="n">
        <v>1476.88</v>
      </c>
      <c r="N1868" s="0" t="n">
        <v>39.09</v>
      </c>
      <c r="O1868" s="0" t="n">
        <v>44.1</v>
      </c>
      <c r="P1868" s="0" t="n">
        <v>4.43</v>
      </c>
      <c r="Q1868" s="0" t="n">
        <v>3.89</v>
      </c>
      <c r="T1868" s="0" t="n">
        <v>51.35</v>
      </c>
      <c r="U1868" s="0" t="n">
        <v>1163</v>
      </c>
      <c r="V1868" s="0" t="n">
        <v>1</v>
      </c>
      <c r="W1868" s="60" t="n">
        <v>46128</v>
      </c>
      <c r="X1868" s="55" t="n">
        <f aca="false">IF(I1868="Male",0,1)</f>
        <v>1</v>
      </c>
      <c r="Y1868" s="55" t="n">
        <f aca="false">IF(OR(I1868="DNB",I1868="Dry DNB"),1,0)</f>
        <v>0</v>
      </c>
      <c r="Z1868" s="55" t="n">
        <f aca="false">IF(ISNUMBER(W1868),A1868-W1868,"")</f>
        <v>182</v>
      </c>
      <c r="AA1868" s="55" t="n">
        <f aca="false">MATCH(A1868,DATAS,0)</f>
        <v>2</v>
      </c>
      <c r="AB1868" s="55" t="n">
        <f aca="false">IF(AND(E1868&gt;0,OR(AND(B1868&gt;=1,B1868&lt;=6),B1868=10)),1,0)</f>
        <v>1</v>
      </c>
      <c r="AC1868" s="55" t="n">
        <f aca="false">IF(AND(E1868&gt;0,B1868=10),1,0)</f>
        <v>0</v>
      </c>
      <c r="AD1868" s="55" t="n">
        <f aca="false">IF(AND(C1867=C1868,AA1867=AA1868-1),AB1867,"")</f>
        <v>1</v>
      </c>
      <c r="AE1868" s="55" t="n">
        <f aca="false">IF(AND(C1867=C1868,AA1867=AA1868-1),AC1867,"")</f>
        <v>0</v>
      </c>
      <c r="AF1868" s="55" t="n">
        <f aca="false">IF(AA1868=1,"",IF(AND(AB1868=1,AD1868&lt;&gt;1),1,0))</f>
        <v>0</v>
      </c>
      <c r="AG1868" s="55" t="n">
        <f aca="false">IF(AA1868=1,"",IF(AND(AC1868=1,AE1868&lt;&gt;1),1,0))</f>
        <v>0</v>
      </c>
      <c r="AH1868" s="60" t="str">
        <f aca="false">IF(AND(E1868&gt;0,AA1868&lt;2,NOT(AND(C1869=C1868,AA1869=AA1868+1))),INDEX(DATAS,AA1868+1),"")</f>
        <v/>
      </c>
      <c r="AI1868" s="60" t="str">
        <f aca="false">IF(AND(AC1868=1,AA1868&lt;2),IF(AND(C1869=C1868,AA1869=AA1868+1),IF(AC1869=1,"",INDEX(DATAS,AA1868+1)),INDEX(DATAS,AA1868+1)),"")</f>
        <v/>
      </c>
    </row>
    <row r="1869" customFormat="false" ht="15" hidden="false" customHeight="false" outlineLevel="0" collapsed="false">
      <c r="A1869" s="60" t="n">
        <v>46309</v>
      </c>
      <c r="B1869" s="0" t="n">
        <v>5</v>
      </c>
      <c r="C1869" s="0" t="n">
        <v>4914</v>
      </c>
      <c r="D1869" s="0" t="n">
        <v>145</v>
      </c>
      <c r="E1869" s="0" t="n">
        <v>2</v>
      </c>
      <c r="F1869" s="55" t="s">
        <v>733</v>
      </c>
      <c r="G1869" s="0" t="n">
        <v>30</v>
      </c>
      <c r="H1869" s="0" t="n">
        <v>34</v>
      </c>
      <c r="I1869" s="55" t="s">
        <v>157</v>
      </c>
      <c r="J1869" s="0" t="n">
        <v>68</v>
      </c>
      <c r="K1869" s="0" t="n">
        <v>68</v>
      </c>
      <c r="L1869" s="0" t="n">
        <v>77</v>
      </c>
      <c r="M1869" s="0" t="n">
        <v>964.62</v>
      </c>
      <c r="N1869" s="0" t="n">
        <v>62.07</v>
      </c>
      <c r="O1869" s="0" t="n">
        <v>38.84</v>
      </c>
      <c r="P1869" s="0" t="n">
        <v>4.88</v>
      </c>
      <c r="Q1869" s="0" t="n">
        <v>4.03</v>
      </c>
      <c r="R1869" s="0" t="n">
        <v>2912</v>
      </c>
      <c r="S1869" s="0" t="n">
        <v>6386</v>
      </c>
      <c r="T1869" s="0" t="n">
        <v>35.5</v>
      </c>
      <c r="U1869" s="0" t="n">
        <v>1160</v>
      </c>
      <c r="V1869" s="0" t="n">
        <v>1</v>
      </c>
      <c r="W1869" s="60" t="n">
        <v>46233</v>
      </c>
      <c r="X1869" s="55" t="n">
        <f aca="false">IF(I1869="Male",0,1)</f>
        <v>1</v>
      </c>
      <c r="Y1869" s="55" t="n">
        <f aca="false">IF(OR(I1869="DNB",I1869="Dry DNB"),1,0)</f>
        <v>0</v>
      </c>
      <c r="Z1869" s="55" t="n">
        <f aca="false">IF(ISNUMBER(W1869),A1869-W1869,"")</f>
        <v>76</v>
      </c>
      <c r="AA1869" s="55" t="n">
        <f aca="false">MATCH(A1869,DATAS,0)</f>
        <v>1</v>
      </c>
      <c r="AB1869" s="55" t="n">
        <f aca="false">IF(AND(E1869&gt;0,OR(AND(B1869&gt;=1,B1869&lt;=6),B1869=10)),1,0)</f>
        <v>1</v>
      </c>
      <c r="AC1869" s="55" t="n">
        <f aca="false">IF(AND(E1869&gt;0,B1869=10),1,0)</f>
        <v>0</v>
      </c>
      <c r="AD1869" s="0" t="str">
        <f aca="false">IF(AND(C1868=C1869,AA1868=AA1869-1),AB1868,"")</f>
        <v/>
      </c>
      <c r="AE1869" s="0" t="str">
        <f aca="false">IF(AND(C1868=C1869,AA1868=AA1869-1),AC1868,"")</f>
        <v/>
      </c>
      <c r="AF1869" s="0" t="str">
        <f aca="false">IF(AA1869=1,"",IF(AND(AB1869=1,AD1869&lt;&gt;1),1,0))</f>
        <v/>
      </c>
      <c r="AG1869" s="0" t="str">
        <f aca="false">IF(AA1869=1,"",IF(AND(AC1869=1,AE1869&lt;&gt;1),1,0))</f>
        <v/>
      </c>
      <c r="AH1869" s="60" t="str">
        <f aca="false">IF(AND(E1869&gt;0,AA1869&lt;2,NOT(AND(C1870=C1869,AA1870=AA1869+1))),INDEX(DATAS,AA1869+1),"")</f>
        <v/>
      </c>
      <c r="AI1869" s="60" t="str">
        <f aca="false">IF(AND(AC1869=1,AA1869&lt;2),IF(AND(C1870=C1869,AA1870=AA1869+1),IF(AC1870=1,"",INDEX(DATAS,AA1869+1)),INDEX(DATAS,AA1869+1)),"")</f>
        <v/>
      </c>
    </row>
    <row r="1870" customFormat="false" ht="15" hidden="false" customHeight="false" outlineLevel="0" collapsed="false">
      <c r="A1870" s="60" t="n">
        <v>46310</v>
      </c>
      <c r="B1870" s="0" t="n">
        <v>5</v>
      </c>
      <c r="C1870" s="0" t="n">
        <v>4914</v>
      </c>
      <c r="D1870" s="0" t="n">
        <v>146</v>
      </c>
      <c r="E1870" s="0" t="n">
        <v>2</v>
      </c>
      <c r="F1870" s="55" t="s">
        <v>733</v>
      </c>
      <c r="G1870" s="0" t="n">
        <v>36.3</v>
      </c>
      <c r="H1870" s="0" t="n">
        <v>34</v>
      </c>
      <c r="I1870" s="55" t="s">
        <v>157</v>
      </c>
      <c r="J1870" s="0" t="n">
        <v>68</v>
      </c>
      <c r="K1870" s="0" t="n">
        <v>68</v>
      </c>
      <c r="L1870" s="0" t="n">
        <v>78</v>
      </c>
      <c r="M1870" s="0" t="n">
        <v>964.62</v>
      </c>
      <c r="N1870" s="0" t="n">
        <v>62.07</v>
      </c>
      <c r="O1870" s="0" t="n">
        <v>38.84</v>
      </c>
      <c r="P1870" s="0" t="n">
        <v>4.88</v>
      </c>
      <c r="Q1870" s="0" t="n">
        <v>4.03</v>
      </c>
      <c r="T1870" s="0" t="n">
        <v>35.5</v>
      </c>
      <c r="U1870" s="0" t="n">
        <v>1161</v>
      </c>
      <c r="V1870" s="0" t="n">
        <v>1</v>
      </c>
      <c r="W1870" s="60" t="n">
        <v>46233</v>
      </c>
      <c r="X1870" s="55" t="n">
        <f aca="false">IF(I1870="Male",0,1)</f>
        <v>1</v>
      </c>
      <c r="Y1870" s="55" t="n">
        <f aca="false">IF(OR(I1870="DNB",I1870="Dry DNB"),1,0)</f>
        <v>0</v>
      </c>
      <c r="Z1870" s="55" t="n">
        <f aca="false">IF(ISNUMBER(W1870),A1870-W1870,"")</f>
        <v>77</v>
      </c>
      <c r="AA1870" s="55" t="n">
        <f aca="false">MATCH(A1870,DATAS,0)</f>
        <v>2</v>
      </c>
      <c r="AB1870" s="55" t="n">
        <f aca="false">IF(AND(E1870&gt;0,OR(AND(B1870&gt;=1,B1870&lt;=6),B1870=10)),1,0)</f>
        <v>1</v>
      </c>
      <c r="AC1870" s="55" t="n">
        <f aca="false">IF(AND(E1870&gt;0,B1870=10),1,0)</f>
        <v>0</v>
      </c>
      <c r="AD1870" s="55" t="n">
        <f aca="false">IF(AND(C1869=C1870,AA1869=AA1870-1),AB1869,"")</f>
        <v>1</v>
      </c>
      <c r="AE1870" s="55" t="n">
        <f aca="false">IF(AND(C1869=C1870,AA1869=AA1870-1),AC1869,"")</f>
        <v>0</v>
      </c>
      <c r="AF1870" s="55" t="n">
        <f aca="false">IF(AA1870=1,"",IF(AND(AB1870=1,AD1870&lt;&gt;1),1,0))</f>
        <v>0</v>
      </c>
      <c r="AG1870" s="55" t="n">
        <f aca="false">IF(AA1870=1,"",IF(AND(AC1870=1,AE1870&lt;&gt;1),1,0))</f>
        <v>0</v>
      </c>
      <c r="AH1870" s="60" t="str">
        <f aca="false">IF(AND(E1870&gt;0,AA1870&lt;2,NOT(AND(C1871=C1870,AA1871=AA1870+1))),INDEX(DATAS,AA1870+1),"")</f>
        <v/>
      </c>
      <c r="AI1870" s="60" t="str">
        <f aca="false">IF(AND(AC1870=1,AA1870&lt;2),IF(AND(C1871=C1870,AA1871=AA1870+1),IF(AC1871=1,"",INDEX(DATAS,AA1870+1)),INDEX(DATAS,AA1870+1)),"")</f>
        <v/>
      </c>
    </row>
    <row r="1871" customFormat="false" ht="15" hidden="false" customHeight="false" outlineLevel="0" collapsed="false">
      <c r="A1871" s="60" t="n">
        <v>46309</v>
      </c>
      <c r="B1871" s="0" t="n">
        <v>2</v>
      </c>
      <c r="C1871" s="0" t="n">
        <v>4916</v>
      </c>
      <c r="D1871" s="0" t="n">
        <v>55</v>
      </c>
      <c r="E1871" s="0" t="n">
        <v>2</v>
      </c>
      <c r="F1871" s="55" t="s">
        <v>734</v>
      </c>
      <c r="G1871" s="0" t="n">
        <v>34.9</v>
      </c>
      <c r="H1871" s="0" t="n">
        <v>49</v>
      </c>
      <c r="I1871" s="55" t="s">
        <v>166</v>
      </c>
      <c r="J1871" s="0" t="n">
        <v>55</v>
      </c>
      <c r="M1871" s="0" t="n">
        <v>517.56</v>
      </c>
      <c r="N1871" s="0" t="n">
        <v>52.8</v>
      </c>
      <c r="O1871" s="0" t="n">
        <v>33.4</v>
      </c>
      <c r="P1871" s="0" t="n">
        <v>3.62</v>
      </c>
      <c r="Q1871" s="0" t="n">
        <v>3.68</v>
      </c>
      <c r="R1871" s="0" t="n">
        <v>4539</v>
      </c>
      <c r="S1871" s="0" t="n">
        <v>9124</v>
      </c>
      <c r="U1871" s="0" t="n">
        <v>1159</v>
      </c>
      <c r="V1871" s="0" t="n">
        <v>0</v>
      </c>
      <c r="X1871" s="55" t="n">
        <f aca="false">IF(I1871="Male",0,1)</f>
        <v>1</v>
      </c>
      <c r="Y1871" s="55" t="n">
        <f aca="false">IF(OR(I1871="DNB",I1871="Dry DNB"),1,0)</f>
        <v>0</v>
      </c>
      <c r="Z1871" s="0" t="str">
        <f aca="false">IF(ISNUMBER(W1871),A1871-W1871,"")</f>
        <v/>
      </c>
      <c r="AA1871" s="55" t="n">
        <f aca="false">MATCH(A1871,DATAS,0)</f>
        <v>1</v>
      </c>
      <c r="AB1871" s="55" t="n">
        <f aca="false">IF(AND(E1871&gt;0,OR(AND(B1871&gt;=1,B1871&lt;=6),B1871=10)),1,0)</f>
        <v>1</v>
      </c>
      <c r="AC1871" s="55" t="n">
        <f aca="false">IF(AND(E1871&gt;0,B1871=10),1,0)</f>
        <v>0</v>
      </c>
      <c r="AD1871" s="0" t="str">
        <f aca="false">IF(AND(C1870=C1871,AA1870=AA1871-1),AB1870,"")</f>
        <v/>
      </c>
      <c r="AE1871" s="0" t="str">
        <f aca="false">IF(AND(C1870=C1871,AA1870=AA1871-1),AC1870,"")</f>
        <v/>
      </c>
      <c r="AF1871" s="0" t="str">
        <f aca="false">IF(AA1871=1,"",IF(AND(AB1871=1,AD1871&lt;&gt;1),1,0))</f>
        <v/>
      </c>
      <c r="AG1871" s="0" t="str">
        <f aca="false">IF(AA1871=1,"",IF(AND(AC1871=1,AE1871&lt;&gt;1),1,0))</f>
        <v/>
      </c>
      <c r="AH1871" s="60" t="str">
        <f aca="false">IF(AND(E1871&gt;0,AA1871&lt;2,NOT(AND(C1872=C1871,AA1872=AA1871+1))),INDEX(DATAS,AA1871+1),"")</f>
        <v/>
      </c>
      <c r="AI1871" s="60" t="str">
        <f aca="false">IF(AND(AC1871=1,AA1871&lt;2),IF(AND(C1872=C1871,AA1872=AA1871+1),IF(AC1872=1,"",INDEX(DATAS,AA1871+1)),INDEX(DATAS,AA1871+1)),"")</f>
        <v/>
      </c>
    </row>
    <row r="1872" customFormat="false" ht="15" hidden="false" customHeight="false" outlineLevel="0" collapsed="false">
      <c r="A1872" s="60" t="n">
        <v>46310</v>
      </c>
      <c r="B1872" s="0" t="n">
        <v>2</v>
      </c>
      <c r="C1872" s="0" t="n">
        <v>4916</v>
      </c>
      <c r="D1872" s="0" t="n">
        <v>56</v>
      </c>
      <c r="E1872" s="0" t="n">
        <v>2</v>
      </c>
      <c r="F1872" s="55" t="s">
        <v>734</v>
      </c>
      <c r="G1872" s="0" t="n">
        <v>38.5</v>
      </c>
      <c r="H1872" s="0" t="n">
        <v>47</v>
      </c>
      <c r="I1872" s="55" t="s">
        <v>166</v>
      </c>
      <c r="J1872" s="0" t="n">
        <v>56</v>
      </c>
      <c r="M1872" s="0" t="n">
        <v>517.56</v>
      </c>
      <c r="N1872" s="0" t="n">
        <v>52.8</v>
      </c>
      <c r="O1872" s="0" t="n">
        <v>33.4</v>
      </c>
      <c r="P1872" s="0" t="n">
        <v>3.62</v>
      </c>
      <c r="Q1872" s="0" t="n">
        <v>3.68</v>
      </c>
      <c r="U1872" s="0" t="n">
        <v>1160</v>
      </c>
      <c r="V1872" s="0" t="n">
        <v>0</v>
      </c>
      <c r="X1872" s="55" t="n">
        <f aca="false">IF(I1872="Male",0,1)</f>
        <v>1</v>
      </c>
      <c r="Y1872" s="55" t="n">
        <f aca="false">IF(OR(I1872="DNB",I1872="Dry DNB"),1,0)</f>
        <v>0</v>
      </c>
      <c r="Z1872" s="0" t="str">
        <f aca="false">IF(ISNUMBER(W1872),A1872-W1872,"")</f>
        <v/>
      </c>
      <c r="AA1872" s="55" t="n">
        <f aca="false">MATCH(A1872,DATAS,0)</f>
        <v>2</v>
      </c>
      <c r="AB1872" s="55" t="n">
        <f aca="false">IF(AND(E1872&gt;0,OR(AND(B1872&gt;=1,B1872&lt;=6),B1872=10)),1,0)</f>
        <v>1</v>
      </c>
      <c r="AC1872" s="55" t="n">
        <f aca="false">IF(AND(E1872&gt;0,B1872=10),1,0)</f>
        <v>0</v>
      </c>
      <c r="AD1872" s="55" t="n">
        <f aca="false">IF(AND(C1871=C1872,AA1871=AA1872-1),AB1871,"")</f>
        <v>1</v>
      </c>
      <c r="AE1872" s="55" t="n">
        <f aca="false">IF(AND(C1871=C1872,AA1871=AA1872-1),AC1871,"")</f>
        <v>0</v>
      </c>
      <c r="AF1872" s="55" t="n">
        <f aca="false">IF(AA1872=1,"",IF(AND(AB1872=1,AD1872&lt;&gt;1),1,0))</f>
        <v>0</v>
      </c>
      <c r="AG1872" s="55" t="n">
        <f aca="false">IF(AA1872=1,"",IF(AND(AC1872=1,AE1872&lt;&gt;1),1,0))</f>
        <v>0</v>
      </c>
      <c r="AH1872" s="60" t="str">
        <f aca="false">IF(AND(E1872&gt;0,AA1872&lt;2,NOT(AND(C1873=C1872,AA1873=AA1872+1))),INDEX(DATAS,AA1872+1),"")</f>
        <v/>
      </c>
      <c r="AI1872" s="60" t="str">
        <f aca="false">IF(AND(AC1872=1,AA1872&lt;2),IF(AND(C1873=C1872,AA1873=AA1872+1),IF(AC1873=1,"",INDEX(DATAS,AA1872+1)),INDEX(DATAS,AA1872+1)),"")</f>
        <v/>
      </c>
    </row>
    <row r="1873" customFormat="false" ht="15" hidden="false" customHeight="false" outlineLevel="0" collapsed="false">
      <c r="A1873" s="60" t="n">
        <v>46309</v>
      </c>
      <c r="B1873" s="0" t="n">
        <v>5</v>
      </c>
      <c r="C1873" s="0" t="n">
        <v>4917</v>
      </c>
      <c r="D1873" s="0" t="n">
        <v>98</v>
      </c>
      <c r="E1873" s="0" t="n">
        <v>2</v>
      </c>
      <c r="F1873" s="55" t="s">
        <v>734</v>
      </c>
      <c r="G1873" s="0" t="n">
        <v>67.9</v>
      </c>
      <c r="H1873" s="0" t="n">
        <v>63</v>
      </c>
      <c r="I1873" s="55" t="s">
        <v>187</v>
      </c>
      <c r="J1873" s="0" t="n">
        <v>98</v>
      </c>
      <c r="K1873" s="0" t="n">
        <v>77</v>
      </c>
      <c r="M1873" s="0" t="n">
        <v>1019.4</v>
      </c>
      <c r="N1873" s="0" t="n">
        <v>53.19</v>
      </c>
      <c r="O1873" s="0" t="n">
        <v>38.5</v>
      </c>
      <c r="P1873" s="0" t="n">
        <v>4.93</v>
      </c>
      <c r="Q1873" s="0" t="n">
        <v>2.92</v>
      </c>
      <c r="R1873" s="0" t="n">
        <v>6075</v>
      </c>
      <c r="S1873" s="0" t="n">
        <v>12213</v>
      </c>
      <c r="T1873" s="0" t="n">
        <v>68.8</v>
      </c>
      <c r="U1873" s="0" t="n">
        <v>1159</v>
      </c>
      <c r="V1873" s="0" t="n">
        <v>1</v>
      </c>
      <c r="W1873" s="60" t="n">
        <v>46289</v>
      </c>
      <c r="X1873" s="55" t="n">
        <f aca="false">IF(I1873="Male",0,1)</f>
        <v>1</v>
      </c>
      <c r="Y1873" s="55" t="n">
        <f aca="false">IF(OR(I1873="DNB",I1873="Dry DNB"),1,0)</f>
        <v>0</v>
      </c>
      <c r="Z1873" s="55" t="n">
        <f aca="false">IF(ISNUMBER(W1873),A1873-W1873,"")</f>
        <v>20</v>
      </c>
      <c r="AA1873" s="55" t="n">
        <f aca="false">MATCH(A1873,DATAS,0)</f>
        <v>1</v>
      </c>
      <c r="AB1873" s="55" t="n">
        <f aca="false">IF(AND(E1873&gt;0,OR(AND(B1873&gt;=1,B1873&lt;=6),B1873=10)),1,0)</f>
        <v>1</v>
      </c>
      <c r="AC1873" s="55" t="n">
        <f aca="false">IF(AND(E1873&gt;0,B1873=10),1,0)</f>
        <v>0</v>
      </c>
      <c r="AD1873" s="0" t="str">
        <f aca="false">IF(AND(C1872=C1873,AA1872=AA1873-1),AB1872,"")</f>
        <v/>
      </c>
      <c r="AE1873" s="0" t="str">
        <f aca="false">IF(AND(C1872=C1873,AA1872=AA1873-1),AC1872,"")</f>
        <v/>
      </c>
      <c r="AF1873" s="0" t="str">
        <f aca="false">IF(AA1873=1,"",IF(AND(AB1873=1,AD1873&lt;&gt;1),1,0))</f>
        <v/>
      </c>
      <c r="AG1873" s="0" t="str">
        <f aca="false">IF(AA1873=1,"",IF(AND(AC1873=1,AE1873&lt;&gt;1),1,0))</f>
        <v/>
      </c>
      <c r="AH1873" s="60" t="str">
        <f aca="false">IF(AND(E1873&gt;0,AA1873&lt;2,NOT(AND(C1874=C1873,AA1874=AA1873+1))),INDEX(DATAS,AA1873+1),"")</f>
        <v/>
      </c>
      <c r="AI1873" s="60" t="str">
        <f aca="false">IF(AND(AC1873=1,AA1873&lt;2),IF(AND(C1874=C1873,AA1874=AA1873+1),IF(AC1874=1,"",INDEX(DATAS,AA1873+1)),INDEX(DATAS,AA1873+1)),"")</f>
        <v/>
      </c>
    </row>
    <row r="1874" customFormat="false" ht="15" hidden="false" customHeight="false" outlineLevel="0" collapsed="false">
      <c r="A1874" s="60" t="n">
        <v>46310</v>
      </c>
      <c r="B1874" s="0" t="n">
        <v>5</v>
      </c>
      <c r="C1874" s="0" t="n">
        <v>4917</v>
      </c>
      <c r="D1874" s="0" t="n">
        <v>99</v>
      </c>
      <c r="E1874" s="0" t="n">
        <v>2</v>
      </c>
      <c r="F1874" s="55" t="s">
        <v>734</v>
      </c>
      <c r="G1874" s="0" t="n">
        <v>63.6</v>
      </c>
      <c r="H1874" s="0" t="n">
        <v>64</v>
      </c>
      <c r="I1874" s="55" t="s">
        <v>187</v>
      </c>
      <c r="J1874" s="0" t="n">
        <v>99</v>
      </c>
      <c r="K1874" s="0" t="n">
        <v>77</v>
      </c>
      <c r="M1874" s="0" t="n">
        <v>1019.4</v>
      </c>
      <c r="N1874" s="0" t="n">
        <v>53.19</v>
      </c>
      <c r="O1874" s="0" t="n">
        <v>38.5</v>
      </c>
      <c r="P1874" s="0" t="n">
        <v>4.93</v>
      </c>
      <c r="Q1874" s="0" t="n">
        <v>2.92</v>
      </c>
      <c r="T1874" s="0" t="n">
        <v>68.8</v>
      </c>
      <c r="U1874" s="0" t="n">
        <v>1160</v>
      </c>
      <c r="V1874" s="0" t="n">
        <v>1</v>
      </c>
      <c r="W1874" s="60" t="n">
        <v>46289</v>
      </c>
      <c r="X1874" s="55" t="n">
        <f aca="false">IF(I1874="Male",0,1)</f>
        <v>1</v>
      </c>
      <c r="Y1874" s="55" t="n">
        <f aca="false">IF(OR(I1874="DNB",I1874="Dry DNB"),1,0)</f>
        <v>0</v>
      </c>
      <c r="Z1874" s="55" t="n">
        <f aca="false">IF(ISNUMBER(W1874),A1874-W1874,"")</f>
        <v>21</v>
      </c>
      <c r="AA1874" s="55" t="n">
        <f aca="false">MATCH(A1874,DATAS,0)</f>
        <v>2</v>
      </c>
      <c r="AB1874" s="55" t="n">
        <f aca="false">IF(AND(E1874&gt;0,OR(AND(B1874&gt;=1,B1874&lt;=6),B1874=10)),1,0)</f>
        <v>1</v>
      </c>
      <c r="AC1874" s="55" t="n">
        <f aca="false">IF(AND(E1874&gt;0,B1874=10),1,0)</f>
        <v>0</v>
      </c>
      <c r="AD1874" s="55" t="n">
        <f aca="false">IF(AND(C1873=C1874,AA1873=AA1874-1),AB1873,"")</f>
        <v>1</v>
      </c>
      <c r="AE1874" s="55" t="n">
        <f aca="false">IF(AND(C1873=C1874,AA1873=AA1874-1),AC1873,"")</f>
        <v>0</v>
      </c>
      <c r="AF1874" s="55" t="n">
        <f aca="false">IF(AA1874=1,"",IF(AND(AB1874=1,AD1874&lt;&gt;1),1,0))</f>
        <v>0</v>
      </c>
      <c r="AG1874" s="55" t="n">
        <f aca="false">IF(AA1874=1,"",IF(AND(AC1874=1,AE1874&lt;&gt;1),1,0))</f>
        <v>0</v>
      </c>
      <c r="AH1874" s="60" t="str">
        <f aca="false">IF(AND(E1874&gt;0,AA1874&lt;2,NOT(AND(C1875=C1874,AA1875=AA1874+1))),INDEX(DATAS,AA1874+1),"")</f>
        <v/>
      </c>
      <c r="AI1874" s="60" t="str">
        <f aca="false">IF(AND(AC1874=1,AA1874&lt;2),IF(AND(C1875=C1874,AA1875=AA1874+1),IF(AC1875=1,"",INDEX(DATAS,AA1874+1)),INDEX(DATAS,AA1874+1)),"")</f>
        <v/>
      </c>
    </row>
    <row r="1875" customFormat="false" ht="15" hidden="false" customHeight="false" outlineLevel="0" collapsed="false">
      <c r="A1875" s="60" t="n">
        <v>46309</v>
      </c>
      <c r="B1875" s="0" t="n">
        <v>5</v>
      </c>
      <c r="C1875" s="0" t="n">
        <v>4918</v>
      </c>
      <c r="D1875" s="0" t="n">
        <v>147</v>
      </c>
      <c r="E1875" s="0" t="n">
        <v>2</v>
      </c>
      <c r="F1875" s="55" t="s">
        <v>734</v>
      </c>
      <c r="G1875" s="0" t="n">
        <v>21.1</v>
      </c>
      <c r="H1875" s="0" t="n">
        <v>21</v>
      </c>
      <c r="I1875" s="55" t="s">
        <v>157</v>
      </c>
      <c r="J1875" s="0" t="n">
        <v>70</v>
      </c>
      <c r="K1875" s="0" t="n">
        <v>70</v>
      </c>
      <c r="L1875" s="0" t="n">
        <v>77</v>
      </c>
      <c r="M1875" s="0" t="n">
        <v>648.74</v>
      </c>
      <c r="N1875" s="0" t="n">
        <v>75.28</v>
      </c>
      <c r="O1875" s="0" t="n">
        <v>39.19</v>
      </c>
      <c r="P1875" s="0" t="n">
        <v>5.31</v>
      </c>
      <c r="Q1875" s="0" t="n">
        <v>4.19</v>
      </c>
      <c r="R1875" s="0" t="n">
        <v>2912</v>
      </c>
      <c r="S1875" s="0" t="n">
        <v>5845</v>
      </c>
      <c r="T1875" s="0" t="n">
        <v>33.35</v>
      </c>
      <c r="U1875" s="0" t="n">
        <v>1159</v>
      </c>
      <c r="V1875" s="0" t="n">
        <v>1</v>
      </c>
      <c r="W1875" s="60" t="n">
        <v>46233</v>
      </c>
      <c r="X1875" s="55" t="n">
        <f aca="false">IF(I1875="Male",0,1)</f>
        <v>1</v>
      </c>
      <c r="Y1875" s="55" t="n">
        <f aca="false">IF(OR(I1875="DNB",I1875="Dry DNB"),1,0)</f>
        <v>0</v>
      </c>
      <c r="Z1875" s="55" t="n">
        <f aca="false">IF(ISNUMBER(W1875),A1875-W1875,"")</f>
        <v>76</v>
      </c>
      <c r="AA1875" s="55" t="n">
        <f aca="false">MATCH(A1875,DATAS,0)</f>
        <v>1</v>
      </c>
      <c r="AB1875" s="55" t="n">
        <f aca="false">IF(AND(E1875&gt;0,OR(AND(B1875&gt;=1,B1875&lt;=6),B1875=10)),1,0)</f>
        <v>1</v>
      </c>
      <c r="AC1875" s="55" t="n">
        <f aca="false">IF(AND(E1875&gt;0,B1875=10),1,0)</f>
        <v>0</v>
      </c>
      <c r="AD1875" s="0" t="str">
        <f aca="false">IF(AND(C1874=C1875,AA1874=AA1875-1),AB1874,"")</f>
        <v/>
      </c>
      <c r="AE1875" s="0" t="str">
        <f aca="false">IF(AND(C1874=C1875,AA1874=AA1875-1),AC1874,"")</f>
        <v/>
      </c>
      <c r="AF1875" s="0" t="str">
        <f aca="false">IF(AA1875=1,"",IF(AND(AB1875=1,AD1875&lt;&gt;1),1,0))</f>
        <v/>
      </c>
      <c r="AG1875" s="0" t="str">
        <f aca="false">IF(AA1875=1,"",IF(AND(AC1875=1,AE1875&lt;&gt;1),1,0))</f>
        <v/>
      </c>
      <c r="AH1875" s="60" t="str">
        <f aca="false">IF(AND(E1875&gt;0,AA1875&lt;2,NOT(AND(C1876=C1875,AA1876=AA1875+1))),INDEX(DATAS,AA1875+1),"")</f>
        <v/>
      </c>
      <c r="AI1875" s="60" t="str">
        <f aca="false">IF(AND(AC1875=1,AA1875&lt;2),IF(AND(C1876=C1875,AA1876=AA1875+1),IF(AC1876=1,"",INDEX(DATAS,AA1875+1)),INDEX(DATAS,AA1875+1)),"")</f>
        <v/>
      </c>
    </row>
    <row r="1876" customFormat="false" ht="15" hidden="false" customHeight="false" outlineLevel="0" collapsed="false">
      <c r="A1876" s="60" t="n">
        <v>46310</v>
      </c>
      <c r="B1876" s="0" t="n">
        <v>5</v>
      </c>
      <c r="C1876" s="0" t="n">
        <v>4918</v>
      </c>
      <c r="D1876" s="0" t="n">
        <v>148</v>
      </c>
      <c r="E1876" s="0" t="n">
        <v>2</v>
      </c>
      <c r="F1876" s="55" t="s">
        <v>734</v>
      </c>
      <c r="G1876" s="0" t="n">
        <v>22</v>
      </c>
      <c r="H1876" s="0" t="n">
        <v>20</v>
      </c>
      <c r="I1876" s="55" t="s">
        <v>157</v>
      </c>
      <c r="J1876" s="0" t="n">
        <v>70</v>
      </c>
      <c r="K1876" s="0" t="n">
        <v>70</v>
      </c>
      <c r="L1876" s="0" t="n">
        <v>78</v>
      </c>
      <c r="M1876" s="0" t="n">
        <v>648.74</v>
      </c>
      <c r="N1876" s="0" t="n">
        <v>75.28</v>
      </c>
      <c r="O1876" s="0" t="n">
        <v>39.19</v>
      </c>
      <c r="P1876" s="0" t="n">
        <v>5.31</v>
      </c>
      <c r="Q1876" s="0" t="n">
        <v>4.19</v>
      </c>
      <c r="T1876" s="0" t="n">
        <v>33.35</v>
      </c>
      <c r="U1876" s="0" t="n">
        <v>1160</v>
      </c>
      <c r="V1876" s="0" t="n">
        <v>1</v>
      </c>
      <c r="W1876" s="60" t="n">
        <v>46233</v>
      </c>
      <c r="X1876" s="55" t="n">
        <f aca="false">IF(I1876="Male",0,1)</f>
        <v>1</v>
      </c>
      <c r="Y1876" s="55" t="n">
        <f aca="false">IF(OR(I1876="DNB",I1876="Dry DNB"),1,0)</f>
        <v>0</v>
      </c>
      <c r="Z1876" s="55" t="n">
        <f aca="false">IF(ISNUMBER(W1876),A1876-W1876,"")</f>
        <v>77</v>
      </c>
      <c r="AA1876" s="55" t="n">
        <f aca="false">MATCH(A1876,DATAS,0)</f>
        <v>2</v>
      </c>
      <c r="AB1876" s="55" t="n">
        <f aca="false">IF(AND(E1876&gt;0,OR(AND(B1876&gt;=1,B1876&lt;=6),B1876=10)),1,0)</f>
        <v>1</v>
      </c>
      <c r="AC1876" s="55" t="n">
        <f aca="false">IF(AND(E1876&gt;0,B1876=10),1,0)</f>
        <v>0</v>
      </c>
      <c r="AD1876" s="55" t="n">
        <f aca="false">IF(AND(C1875=C1876,AA1875=AA1876-1),AB1875,"")</f>
        <v>1</v>
      </c>
      <c r="AE1876" s="55" t="n">
        <f aca="false">IF(AND(C1875=C1876,AA1875=AA1876-1),AC1875,"")</f>
        <v>0</v>
      </c>
      <c r="AF1876" s="55" t="n">
        <f aca="false">IF(AA1876=1,"",IF(AND(AB1876=1,AD1876&lt;&gt;1),1,0))</f>
        <v>0</v>
      </c>
      <c r="AG1876" s="55" t="n">
        <f aca="false">IF(AA1876=1,"",IF(AND(AC1876=1,AE1876&lt;&gt;1),1,0))</f>
        <v>0</v>
      </c>
      <c r="AH1876" s="60" t="str">
        <f aca="false">IF(AND(E1876&gt;0,AA1876&lt;2,NOT(AND(C1877=C1876,AA1877=AA1876+1))),INDEX(DATAS,AA1876+1),"")</f>
        <v/>
      </c>
      <c r="AI1876" s="60" t="str">
        <f aca="false">IF(AND(AC1876=1,AA1876&lt;2),IF(AND(C1877=C1876,AA1877=AA1876+1),IF(AC1877=1,"",INDEX(DATAS,AA1876+1)),INDEX(DATAS,AA1876+1)),"")</f>
        <v/>
      </c>
    </row>
    <row r="1877" customFormat="false" ht="15" hidden="false" customHeight="false" outlineLevel="0" collapsed="false">
      <c r="A1877" s="60" t="n">
        <v>46309</v>
      </c>
      <c r="B1877" s="0" t="n">
        <v>5</v>
      </c>
      <c r="C1877" s="0" t="n">
        <v>4919</v>
      </c>
      <c r="D1877" s="0" t="n">
        <v>179</v>
      </c>
      <c r="E1877" s="0" t="n">
        <v>2</v>
      </c>
      <c r="F1877" s="55" t="s">
        <v>734</v>
      </c>
      <c r="G1877" s="0" t="n">
        <v>41</v>
      </c>
      <c r="H1877" s="0" t="n">
        <v>39</v>
      </c>
      <c r="I1877" s="55" t="s">
        <v>177</v>
      </c>
      <c r="J1877" s="0" t="n">
        <v>179</v>
      </c>
      <c r="K1877" s="0" t="n">
        <v>83</v>
      </c>
      <c r="M1877" s="0" t="n">
        <v>-85.71</v>
      </c>
      <c r="N1877" s="0" t="n">
        <v>58.77</v>
      </c>
      <c r="O1877" s="0" t="n">
        <v>22.34</v>
      </c>
      <c r="P1877" s="0" t="n">
        <v>4.91</v>
      </c>
      <c r="Q1877" s="0" t="n">
        <v>3.81</v>
      </c>
      <c r="R1877" s="0" t="n">
        <v>4356</v>
      </c>
      <c r="S1877" s="0" t="n">
        <v>8623</v>
      </c>
      <c r="T1877" s="0" t="n">
        <v>51.25</v>
      </c>
      <c r="U1877" s="0" t="n">
        <v>1159</v>
      </c>
      <c r="V1877" s="0" t="n">
        <v>4</v>
      </c>
      <c r="W1877" s="60" t="n">
        <v>46277</v>
      </c>
      <c r="X1877" s="55" t="n">
        <f aca="false">IF(I1877="Male",0,1)</f>
        <v>1</v>
      </c>
      <c r="Y1877" s="55" t="n">
        <f aca="false">IF(OR(I1877="DNB",I1877="Dry DNB"),1,0)</f>
        <v>0</v>
      </c>
      <c r="Z1877" s="55" t="n">
        <f aca="false">IF(ISNUMBER(W1877),A1877-W1877,"")</f>
        <v>32</v>
      </c>
      <c r="AA1877" s="55" t="n">
        <f aca="false">MATCH(A1877,DATAS,0)</f>
        <v>1</v>
      </c>
      <c r="AB1877" s="55" t="n">
        <f aca="false">IF(AND(E1877&gt;0,OR(AND(B1877&gt;=1,B1877&lt;=6),B1877=10)),1,0)</f>
        <v>1</v>
      </c>
      <c r="AC1877" s="55" t="n">
        <f aca="false">IF(AND(E1877&gt;0,B1877=10),1,0)</f>
        <v>0</v>
      </c>
      <c r="AD1877" s="0" t="str">
        <f aca="false">IF(AND(C1876=C1877,AA1876=AA1877-1),AB1876,"")</f>
        <v/>
      </c>
      <c r="AE1877" s="0" t="str">
        <f aca="false">IF(AND(C1876=C1877,AA1876=AA1877-1),AC1876,"")</f>
        <v/>
      </c>
      <c r="AF1877" s="0" t="str">
        <f aca="false">IF(AA1877=1,"",IF(AND(AB1877=1,AD1877&lt;&gt;1),1,0))</f>
        <v/>
      </c>
      <c r="AG1877" s="0" t="str">
        <f aca="false">IF(AA1877=1,"",IF(AND(AC1877=1,AE1877&lt;&gt;1),1,0))</f>
        <v/>
      </c>
      <c r="AH1877" s="60" t="str">
        <f aca="false">IF(AND(E1877&gt;0,AA1877&lt;2,NOT(AND(C1878=C1877,AA1878=AA1877+1))),INDEX(DATAS,AA1877+1),"")</f>
        <v/>
      </c>
      <c r="AI1877" s="60" t="str">
        <f aca="false">IF(AND(AC1877=1,AA1877&lt;2),IF(AND(C1878=C1877,AA1878=AA1877+1),IF(AC1878=1,"",INDEX(DATAS,AA1877+1)),INDEX(DATAS,AA1877+1)),"")</f>
        <v/>
      </c>
    </row>
    <row r="1878" customFormat="false" ht="15" hidden="false" customHeight="false" outlineLevel="0" collapsed="false">
      <c r="A1878" s="60" t="n">
        <v>46310</v>
      </c>
      <c r="B1878" s="0" t="n">
        <v>5</v>
      </c>
      <c r="C1878" s="0" t="n">
        <v>4919</v>
      </c>
      <c r="D1878" s="0" t="n">
        <v>180</v>
      </c>
      <c r="E1878" s="0" t="n">
        <v>2</v>
      </c>
      <c r="F1878" s="55" t="s">
        <v>734</v>
      </c>
      <c r="G1878" s="0" t="n">
        <v>42.7</v>
      </c>
      <c r="H1878" s="0" t="n">
        <v>39</v>
      </c>
      <c r="I1878" s="55" t="s">
        <v>177</v>
      </c>
      <c r="J1878" s="0" t="n">
        <v>180</v>
      </c>
      <c r="K1878" s="0" t="n">
        <v>83</v>
      </c>
      <c r="M1878" s="0" t="n">
        <v>-85.71</v>
      </c>
      <c r="N1878" s="0" t="n">
        <v>58.77</v>
      </c>
      <c r="O1878" s="0" t="n">
        <v>22.34</v>
      </c>
      <c r="P1878" s="0" t="n">
        <v>4.91</v>
      </c>
      <c r="Q1878" s="0" t="n">
        <v>3.81</v>
      </c>
      <c r="T1878" s="0" t="n">
        <v>51.25</v>
      </c>
      <c r="U1878" s="0" t="n">
        <v>1160</v>
      </c>
      <c r="V1878" s="0" t="n">
        <v>4</v>
      </c>
      <c r="W1878" s="60" t="n">
        <v>46277</v>
      </c>
      <c r="X1878" s="55" t="n">
        <f aca="false">IF(I1878="Male",0,1)</f>
        <v>1</v>
      </c>
      <c r="Y1878" s="55" t="n">
        <f aca="false">IF(OR(I1878="DNB",I1878="Dry DNB"),1,0)</f>
        <v>0</v>
      </c>
      <c r="Z1878" s="55" t="n">
        <f aca="false">IF(ISNUMBER(W1878),A1878-W1878,"")</f>
        <v>33</v>
      </c>
      <c r="AA1878" s="55" t="n">
        <f aca="false">MATCH(A1878,DATAS,0)</f>
        <v>2</v>
      </c>
      <c r="AB1878" s="55" t="n">
        <f aca="false">IF(AND(E1878&gt;0,OR(AND(B1878&gt;=1,B1878&lt;=6),B1878=10)),1,0)</f>
        <v>1</v>
      </c>
      <c r="AC1878" s="55" t="n">
        <f aca="false">IF(AND(E1878&gt;0,B1878=10),1,0)</f>
        <v>0</v>
      </c>
      <c r="AD1878" s="55" t="n">
        <f aca="false">IF(AND(C1877=C1878,AA1877=AA1878-1),AB1877,"")</f>
        <v>1</v>
      </c>
      <c r="AE1878" s="55" t="n">
        <f aca="false">IF(AND(C1877=C1878,AA1877=AA1878-1),AC1877,"")</f>
        <v>0</v>
      </c>
      <c r="AF1878" s="55" t="n">
        <f aca="false">IF(AA1878=1,"",IF(AND(AB1878=1,AD1878&lt;&gt;1),1,0))</f>
        <v>0</v>
      </c>
      <c r="AG1878" s="55" t="n">
        <f aca="false">IF(AA1878=1,"",IF(AND(AC1878=1,AE1878&lt;&gt;1),1,0))</f>
        <v>0</v>
      </c>
      <c r="AH1878" s="60" t="str">
        <f aca="false">IF(AND(E1878&gt;0,AA1878&lt;2,NOT(AND(C1879=C1878,AA1879=AA1878+1))),INDEX(DATAS,AA1878+1),"")</f>
        <v/>
      </c>
      <c r="AI1878" s="60" t="str">
        <f aca="false">IF(AND(AC1878=1,AA1878&lt;2),IF(AND(C1879=C1878,AA1879=AA1878+1),IF(AC1879=1,"",INDEX(DATAS,AA1878+1)),INDEX(DATAS,AA1878+1)),"")</f>
        <v/>
      </c>
    </row>
    <row r="1879" customFormat="false" ht="15" hidden="false" customHeight="false" outlineLevel="0" collapsed="false">
      <c r="A1879" s="60" t="n">
        <v>46309</v>
      </c>
      <c r="B1879" s="0" t="n">
        <v>3</v>
      </c>
      <c r="C1879" s="0" t="n">
        <v>4920</v>
      </c>
      <c r="D1879" s="0" t="n">
        <v>5</v>
      </c>
      <c r="E1879" s="0" t="n">
        <v>2</v>
      </c>
      <c r="F1879" s="55" t="s">
        <v>735</v>
      </c>
      <c r="G1879" s="0" t="n">
        <v>41.5</v>
      </c>
      <c r="H1879" s="0" t="n">
        <v>31</v>
      </c>
      <c r="I1879" s="55" t="s">
        <v>166</v>
      </c>
      <c r="J1879" s="0" t="n">
        <v>5</v>
      </c>
      <c r="M1879" s="0" t="n">
        <v>1006.91</v>
      </c>
      <c r="N1879" s="0" t="n">
        <v>48.48</v>
      </c>
      <c r="O1879" s="0" t="n">
        <v>37.09</v>
      </c>
      <c r="R1879" s="0" t="n">
        <v>2640</v>
      </c>
      <c r="S1879" s="0" t="n">
        <v>5307</v>
      </c>
      <c r="U1879" s="0" t="n">
        <v>1158</v>
      </c>
      <c r="V1879" s="0" t="n">
        <v>0</v>
      </c>
      <c r="X1879" s="55" t="n">
        <f aca="false">IF(I1879="Male",0,1)</f>
        <v>1</v>
      </c>
      <c r="Y1879" s="55" t="n">
        <f aca="false">IF(OR(I1879="DNB",I1879="Dry DNB"),1,0)</f>
        <v>0</v>
      </c>
      <c r="Z1879" s="0" t="str">
        <f aca="false">IF(ISNUMBER(W1879),A1879-W1879,"")</f>
        <v/>
      </c>
      <c r="AA1879" s="55" t="n">
        <f aca="false">MATCH(A1879,DATAS,0)</f>
        <v>1</v>
      </c>
      <c r="AB1879" s="55" t="n">
        <f aca="false">IF(AND(E1879&gt;0,OR(AND(B1879&gt;=1,B1879&lt;=6),B1879=10)),1,0)</f>
        <v>1</v>
      </c>
      <c r="AC1879" s="55" t="n">
        <f aca="false">IF(AND(E1879&gt;0,B1879=10),1,0)</f>
        <v>0</v>
      </c>
      <c r="AD1879" s="0" t="str">
        <f aca="false">IF(AND(C1878=C1879,AA1878=AA1879-1),AB1878,"")</f>
        <v/>
      </c>
      <c r="AE1879" s="0" t="str">
        <f aca="false">IF(AND(C1878=C1879,AA1878=AA1879-1),AC1878,"")</f>
        <v/>
      </c>
      <c r="AF1879" s="0" t="str">
        <f aca="false">IF(AA1879=1,"",IF(AND(AB1879=1,AD1879&lt;&gt;1),1,0))</f>
        <v/>
      </c>
      <c r="AG1879" s="0" t="str">
        <f aca="false">IF(AA1879=1,"",IF(AND(AC1879=1,AE1879&lt;&gt;1),1,0))</f>
        <v/>
      </c>
      <c r="AH1879" s="60" t="str">
        <f aca="false">IF(AND(E1879&gt;0,AA1879&lt;2,NOT(AND(C1880=C1879,AA1880=AA1879+1))),INDEX(DATAS,AA1879+1),"")</f>
        <v/>
      </c>
      <c r="AI1879" s="60" t="str">
        <f aca="false">IF(AND(AC1879=1,AA1879&lt;2),IF(AND(C1880=C1879,AA1880=AA1879+1),IF(AC1880=1,"",INDEX(DATAS,AA1879+1)),INDEX(DATAS,AA1879+1)),"")</f>
        <v/>
      </c>
    </row>
    <row r="1880" customFormat="false" ht="15" hidden="false" customHeight="false" outlineLevel="0" collapsed="false">
      <c r="A1880" s="60" t="n">
        <v>46310</v>
      </c>
      <c r="B1880" s="0" t="n">
        <v>3</v>
      </c>
      <c r="C1880" s="0" t="n">
        <v>4920</v>
      </c>
      <c r="D1880" s="0" t="n">
        <v>6</v>
      </c>
      <c r="E1880" s="0" t="n">
        <v>2</v>
      </c>
      <c r="F1880" s="55" t="s">
        <v>735</v>
      </c>
      <c r="G1880" s="0" t="n">
        <v>47.8</v>
      </c>
      <c r="H1880" s="0" t="n">
        <v>34</v>
      </c>
      <c r="I1880" s="55" t="s">
        <v>166</v>
      </c>
      <c r="J1880" s="0" t="n">
        <v>6</v>
      </c>
      <c r="M1880" s="0" t="n">
        <v>1006.91</v>
      </c>
      <c r="N1880" s="0" t="n">
        <v>48.48</v>
      </c>
      <c r="O1880" s="0" t="n">
        <v>37.09</v>
      </c>
      <c r="U1880" s="0" t="n">
        <v>1159</v>
      </c>
      <c r="V1880" s="0" t="n">
        <v>0</v>
      </c>
      <c r="X1880" s="55" t="n">
        <f aca="false">IF(I1880="Male",0,1)</f>
        <v>1</v>
      </c>
      <c r="Y1880" s="55" t="n">
        <f aca="false">IF(OR(I1880="DNB",I1880="Dry DNB"),1,0)</f>
        <v>0</v>
      </c>
      <c r="Z1880" s="0" t="str">
        <f aca="false">IF(ISNUMBER(W1880),A1880-W1880,"")</f>
        <v/>
      </c>
      <c r="AA1880" s="55" t="n">
        <f aca="false">MATCH(A1880,DATAS,0)</f>
        <v>2</v>
      </c>
      <c r="AB1880" s="55" t="n">
        <f aca="false">IF(AND(E1880&gt;0,OR(AND(B1880&gt;=1,B1880&lt;=6),B1880=10)),1,0)</f>
        <v>1</v>
      </c>
      <c r="AC1880" s="55" t="n">
        <f aca="false">IF(AND(E1880&gt;0,B1880=10),1,0)</f>
        <v>0</v>
      </c>
      <c r="AD1880" s="55" t="n">
        <f aca="false">IF(AND(C1879=C1880,AA1879=AA1880-1),AB1879,"")</f>
        <v>1</v>
      </c>
      <c r="AE1880" s="55" t="n">
        <f aca="false">IF(AND(C1879=C1880,AA1879=AA1880-1),AC1879,"")</f>
        <v>0</v>
      </c>
      <c r="AF1880" s="55" t="n">
        <f aca="false">IF(AA1880=1,"",IF(AND(AB1880=1,AD1880&lt;&gt;1),1,0))</f>
        <v>0</v>
      </c>
      <c r="AG1880" s="55" t="n">
        <f aca="false">IF(AA1880=1,"",IF(AND(AC1880=1,AE1880&lt;&gt;1),1,0))</f>
        <v>0</v>
      </c>
      <c r="AH1880" s="60" t="str">
        <f aca="false">IF(AND(E1880&gt;0,AA1880&lt;2,NOT(AND(C1881=C1880,AA1881=AA1880+1))),INDEX(DATAS,AA1880+1),"")</f>
        <v/>
      </c>
      <c r="AI1880" s="60" t="str">
        <f aca="false">IF(AND(AC1880=1,AA1880&lt;2),IF(AND(C1881=C1880,AA1881=AA1880+1),IF(AC1881=1,"",INDEX(DATAS,AA1880+1)),INDEX(DATAS,AA1880+1)),"")</f>
        <v/>
      </c>
    </row>
    <row r="1881" customFormat="false" ht="15" hidden="false" customHeight="false" outlineLevel="0" collapsed="false">
      <c r="A1881" s="60" t="n">
        <v>46309</v>
      </c>
      <c r="B1881" s="0" t="n">
        <v>5</v>
      </c>
      <c r="C1881" s="0" t="n">
        <v>4921</v>
      </c>
      <c r="D1881" s="0" t="n">
        <v>178</v>
      </c>
      <c r="E1881" s="0" t="n">
        <v>2</v>
      </c>
      <c r="F1881" s="55" t="s">
        <v>735</v>
      </c>
      <c r="G1881" s="0" t="n">
        <v>41.3</v>
      </c>
      <c r="H1881" s="0" t="n">
        <v>38</v>
      </c>
      <c r="I1881" s="55" t="s">
        <v>157</v>
      </c>
      <c r="J1881" s="0" t="n">
        <v>101</v>
      </c>
      <c r="K1881" s="0" t="n">
        <v>66</v>
      </c>
      <c r="L1881" s="0" t="n">
        <v>77</v>
      </c>
      <c r="M1881" s="0" t="n">
        <v>1504.7</v>
      </c>
      <c r="N1881" s="0" t="n">
        <v>62.83</v>
      </c>
      <c r="O1881" s="0" t="n">
        <v>58.02</v>
      </c>
      <c r="P1881" s="0" t="n">
        <v>4.33</v>
      </c>
      <c r="Q1881" s="0" t="n">
        <v>3.73</v>
      </c>
      <c r="R1881" s="0" t="n">
        <v>5007</v>
      </c>
      <c r="S1881" s="0" t="n">
        <v>8788</v>
      </c>
      <c r="T1881" s="0" t="n">
        <v>57.75</v>
      </c>
      <c r="U1881" s="0" t="n">
        <v>1158</v>
      </c>
      <c r="V1881" s="0" t="n">
        <v>2</v>
      </c>
      <c r="W1881" s="60" t="n">
        <v>46233</v>
      </c>
      <c r="X1881" s="55" t="n">
        <f aca="false">IF(I1881="Male",0,1)</f>
        <v>1</v>
      </c>
      <c r="Y1881" s="55" t="n">
        <f aca="false">IF(OR(I1881="DNB",I1881="Dry DNB"),1,0)</f>
        <v>0</v>
      </c>
      <c r="Z1881" s="55" t="n">
        <f aca="false">IF(ISNUMBER(W1881),A1881-W1881,"")</f>
        <v>76</v>
      </c>
      <c r="AA1881" s="55" t="n">
        <f aca="false">MATCH(A1881,DATAS,0)</f>
        <v>1</v>
      </c>
      <c r="AB1881" s="55" t="n">
        <f aca="false">IF(AND(E1881&gt;0,OR(AND(B1881&gt;=1,B1881&lt;=6),B1881=10)),1,0)</f>
        <v>1</v>
      </c>
      <c r="AC1881" s="55" t="n">
        <f aca="false">IF(AND(E1881&gt;0,B1881=10),1,0)</f>
        <v>0</v>
      </c>
      <c r="AD1881" s="0" t="str">
        <f aca="false">IF(AND(C1880=C1881,AA1880=AA1881-1),AB1880,"")</f>
        <v/>
      </c>
      <c r="AE1881" s="0" t="str">
        <f aca="false">IF(AND(C1880=C1881,AA1880=AA1881-1),AC1880,"")</f>
        <v/>
      </c>
      <c r="AF1881" s="0" t="str">
        <f aca="false">IF(AA1881=1,"",IF(AND(AB1881=1,AD1881&lt;&gt;1),1,0))</f>
        <v/>
      </c>
      <c r="AG1881" s="0" t="str">
        <f aca="false">IF(AA1881=1,"",IF(AND(AC1881=1,AE1881&lt;&gt;1),1,0))</f>
        <v/>
      </c>
      <c r="AH1881" s="60" t="str">
        <f aca="false">IF(AND(E1881&gt;0,AA1881&lt;2,NOT(AND(C1882=C1881,AA1882=AA1881+1))),INDEX(DATAS,AA1881+1),"")</f>
        <v/>
      </c>
      <c r="AI1881" s="60" t="str">
        <f aca="false">IF(AND(AC1881=1,AA1881&lt;2),IF(AND(C1882=C1881,AA1882=AA1881+1),IF(AC1882=1,"",INDEX(DATAS,AA1881+1)),INDEX(DATAS,AA1881+1)),"")</f>
        <v/>
      </c>
    </row>
    <row r="1882" customFormat="false" ht="15" hidden="false" customHeight="false" outlineLevel="0" collapsed="false">
      <c r="A1882" s="60" t="n">
        <v>46310</v>
      </c>
      <c r="B1882" s="0" t="n">
        <v>5</v>
      </c>
      <c r="C1882" s="0" t="n">
        <v>4921</v>
      </c>
      <c r="D1882" s="0" t="n">
        <v>179</v>
      </c>
      <c r="E1882" s="0" t="n">
        <v>2</v>
      </c>
      <c r="F1882" s="55" t="s">
        <v>735</v>
      </c>
      <c r="G1882" s="0" t="n">
        <v>39.2</v>
      </c>
      <c r="H1882" s="0" t="n">
        <v>38</v>
      </c>
      <c r="I1882" s="55" t="s">
        <v>157</v>
      </c>
      <c r="J1882" s="0" t="n">
        <v>101</v>
      </c>
      <c r="K1882" s="0" t="n">
        <v>66</v>
      </c>
      <c r="L1882" s="0" t="n">
        <v>78</v>
      </c>
      <c r="M1882" s="0" t="n">
        <v>1504.7</v>
      </c>
      <c r="N1882" s="0" t="n">
        <v>62.83</v>
      </c>
      <c r="O1882" s="0" t="n">
        <v>58.02</v>
      </c>
      <c r="P1882" s="0" t="n">
        <v>4.33</v>
      </c>
      <c r="Q1882" s="0" t="n">
        <v>3.73</v>
      </c>
      <c r="T1882" s="0" t="n">
        <v>57.75</v>
      </c>
      <c r="U1882" s="0" t="n">
        <v>1159</v>
      </c>
      <c r="V1882" s="0" t="n">
        <v>2</v>
      </c>
      <c r="W1882" s="60" t="n">
        <v>46233</v>
      </c>
      <c r="X1882" s="55" t="n">
        <f aca="false">IF(I1882="Male",0,1)</f>
        <v>1</v>
      </c>
      <c r="Y1882" s="55" t="n">
        <f aca="false">IF(OR(I1882="DNB",I1882="Dry DNB"),1,0)</f>
        <v>0</v>
      </c>
      <c r="Z1882" s="55" t="n">
        <f aca="false">IF(ISNUMBER(W1882),A1882-W1882,"")</f>
        <v>77</v>
      </c>
      <c r="AA1882" s="55" t="n">
        <f aca="false">MATCH(A1882,DATAS,0)</f>
        <v>2</v>
      </c>
      <c r="AB1882" s="55" t="n">
        <f aca="false">IF(AND(E1882&gt;0,OR(AND(B1882&gt;=1,B1882&lt;=6),B1882=10)),1,0)</f>
        <v>1</v>
      </c>
      <c r="AC1882" s="55" t="n">
        <f aca="false">IF(AND(E1882&gt;0,B1882=10),1,0)</f>
        <v>0</v>
      </c>
      <c r="AD1882" s="55" t="n">
        <f aca="false">IF(AND(C1881=C1882,AA1881=AA1882-1),AB1881,"")</f>
        <v>1</v>
      </c>
      <c r="AE1882" s="55" t="n">
        <f aca="false">IF(AND(C1881=C1882,AA1881=AA1882-1),AC1881,"")</f>
        <v>0</v>
      </c>
      <c r="AF1882" s="55" t="n">
        <f aca="false">IF(AA1882=1,"",IF(AND(AB1882=1,AD1882&lt;&gt;1),1,0))</f>
        <v>0</v>
      </c>
      <c r="AG1882" s="55" t="n">
        <f aca="false">IF(AA1882=1,"",IF(AND(AC1882=1,AE1882&lt;&gt;1),1,0))</f>
        <v>0</v>
      </c>
      <c r="AH1882" s="60" t="str">
        <f aca="false">IF(AND(E1882&gt;0,AA1882&lt;2,NOT(AND(C1883=C1882,AA1883=AA1882+1))),INDEX(DATAS,AA1882+1),"")</f>
        <v/>
      </c>
      <c r="AI1882" s="60" t="str">
        <f aca="false">IF(AND(AC1882=1,AA1882&lt;2),IF(AND(C1883=C1882,AA1883=AA1882+1),IF(AC1883=1,"",INDEX(DATAS,AA1882+1)),INDEX(DATAS,AA1882+1)),"")</f>
        <v/>
      </c>
    </row>
    <row r="1883" customFormat="false" ht="15" hidden="false" customHeight="false" outlineLevel="0" collapsed="false">
      <c r="A1883" s="60" t="n">
        <v>46309</v>
      </c>
      <c r="B1883" s="0" t="n">
        <v>5</v>
      </c>
      <c r="C1883" s="0" t="n">
        <v>4922</v>
      </c>
      <c r="D1883" s="0" t="n">
        <v>97</v>
      </c>
      <c r="E1883" s="0" t="n">
        <v>2</v>
      </c>
      <c r="F1883" s="55" t="s">
        <v>735</v>
      </c>
      <c r="G1883" s="0" t="n">
        <v>44.1</v>
      </c>
      <c r="H1883" s="0" t="n">
        <v>45</v>
      </c>
      <c r="I1883" s="55" t="s">
        <v>177</v>
      </c>
      <c r="J1883" s="0" t="n">
        <v>97</v>
      </c>
      <c r="K1883" s="0" t="n">
        <v>62</v>
      </c>
      <c r="M1883" s="0" t="n">
        <v>-79.11</v>
      </c>
      <c r="N1883" s="0" t="n">
        <v>36.12</v>
      </c>
      <c r="O1883" s="0" t="n">
        <v>17.64</v>
      </c>
      <c r="P1883" s="0" t="n">
        <v>3.75</v>
      </c>
      <c r="Q1883" s="0" t="n">
        <v>3.82</v>
      </c>
      <c r="R1883" s="0" t="n">
        <v>3794</v>
      </c>
      <c r="S1883" s="0" t="n">
        <v>7627</v>
      </c>
      <c r="T1883" s="0" t="n">
        <v>41.15</v>
      </c>
      <c r="U1883" s="0" t="n">
        <v>1158</v>
      </c>
      <c r="V1883" s="0" t="n">
        <v>1</v>
      </c>
      <c r="W1883" s="60" t="n">
        <v>46275</v>
      </c>
      <c r="X1883" s="55" t="n">
        <f aca="false">IF(I1883="Male",0,1)</f>
        <v>1</v>
      </c>
      <c r="Y1883" s="55" t="n">
        <f aca="false">IF(OR(I1883="DNB",I1883="Dry DNB"),1,0)</f>
        <v>0</v>
      </c>
      <c r="Z1883" s="55" t="n">
        <f aca="false">IF(ISNUMBER(W1883),A1883-W1883,"")</f>
        <v>34</v>
      </c>
      <c r="AA1883" s="55" t="n">
        <f aca="false">MATCH(A1883,DATAS,0)</f>
        <v>1</v>
      </c>
      <c r="AB1883" s="55" t="n">
        <f aca="false">IF(AND(E1883&gt;0,OR(AND(B1883&gt;=1,B1883&lt;=6),B1883=10)),1,0)</f>
        <v>1</v>
      </c>
      <c r="AC1883" s="55" t="n">
        <f aca="false">IF(AND(E1883&gt;0,B1883=10),1,0)</f>
        <v>0</v>
      </c>
      <c r="AD1883" s="0" t="str">
        <f aca="false">IF(AND(C1882=C1883,AA1882=AA1883-1),AB1882,"")</f>
        <v/>
      </c>
      <c r="AE1883" s="0" t="str">
        <f aca="false">IF(AND(C1882=C1883,AA1882=AA1883-1),AC1882,"")</f>
        <v/>
      </c>
      <c r="AF1883" s="0" t="str">
        <f aca="false">IF(AA1883=1,"",IF(AND(AB1883=1,AD1883&lt;&gt;1),1,0))</f>
        <v/>
      </c>
      <c r="AG1883" s="0" t="str">
        <f aca="false">IF(AA1883=1,"",IF(AND(AC1883=1,AE1883&lt;&gt;1),1,0))</f>
        <v/>
      </c>
      <c r="AH1883" s="60" t="str">
        <f aca="false">IF(AND(E1883&gt;0,AA1883&lt;2,NOT(AND(C1884=C1883,AA1884=AA1883+1))),INDEX(DATAS,AA1883+1),"")</f>
        <v/>
      </c>
      <c r="AI1883" s="60" t="str">
        <f aca="false">IF(AND(AC1883=1,AA1883&lt;2),IF(AND(C1884=C1883,AA1884=AA1883+1),IF(AC1884=1,"",INDEX(DATAS,AA1883+1)),INDEX(DATAS,AA1883+1)),"")</f>
        <v/>
      </c>
    </row>
    <row r="1884" customFormat="false" ht="15" hidden="false" customHeight="false" outlineLevel="0" collapsed="false">
      <c r="A1884" s="60" t="n">
        <v>46310</v>
      </c>
      <c r="B1884" s="0" t="n">
        <v>5</v>
      </c>
      <c r="C1884" s="0" t="n">
        <v>4922</v>
      </c>
      <c r="D1884" s="0" t="n">
        <v>98</v>
      </c>
      <c r="E1884" s="0" t="n">
        <v>2</v>
      </c>
      <c r="F1884" s="55" t="s">
        <v>735</v>
      </c>
      <c r="G1884" s="0" t="n">
        <v>46.9</v>
      </c>
      <c r="H1884" s="0" t="n">
        <v>45</v>
      </c>
      <c r="I1884" s="55" t="s">
        <v>177</v>
      </c>
      <c r="J1884" s="0" t="n">
        <v>98</v>
      </c>
      <c r="K1884" s="0" t="n">
        <v>62</v>
      </c>
      <c r="M1884" s="0" t="n">
        <v>-79.11</v>
      </c>
      <c r="N1884" s="0" t="n">
        <v>36.12</v>
      </c>
      <c r="O1884" s="0" t="n">
        <v>17.64</v>
      </c>
      <c r="P1884" s="0" t="n">
        <v>3.75</v>
      </c>
      <c r="Q1884" s="0" t="n">
        <v>3.82</v>
      </c>
      <c r="T1884" s="0" t="n">
        <v>41.15</v>
      </c>
      <c r="U1884" s="0" t="n">
        <v>1159</v>
      </c>
      <c r="V1884" s="0" t="n">
        <v>1</v>
      </c>
      <c r="W1884" s="60" t="n">
        <v>46275</v>
      </c>
      <c r="X1884" s="55" t="n">
        <f aca="false">IF(I1884="Male",0,1)</f>
        <v>1</v>
      </c>
      <c r="Y1884" s="55" t="n">
        <f aca="false">IF(OR(I1884="DNB",I1884="Dry DNB"),1,0)</f>
        <v>0</v>
      </c>
      <c r="Z1884" s="55" t="n">
        <f aca="false">IF(ISNUMBER(W1884),A1884-W1884,"")</f>
        <v>35</v>
      </c>
      <c r="AA1884" s="55" t="n">
        <f aca="false">MATCH(A1884,DATAS,0)</f>
        <v>2</v>
      </c>
      <c r="AB1884" s="55" t="n">
        <f aca="false">IF(AND(E1884&gt;0,OR(AND(B1884&gt;=1,B1884&lt;=6),B1884=10)),1,0)</f>
        <v>1</v>
      </c>
      <c r="AC1884" s="55" t="n">
        <f aca="false">IF(AND(E1884&gt;0,B1884=10),1,0)</f>
        <v>0</v>
      </c>
      <c r="AD1884" s="55" t="n">
        <f aca="false">IF(AND(C1883=C1884,AA1883=AA1884-1),AB1883,"")</f>
        <v>1</v>
      </c>
      <c r="AE1884" s="55" t="n">
        <f aca="false">IF(AND(C1883=C1884,AA1883=AA1884-1),AC1883,"")</f>
        <v>0</v>
      </c>
      <c r="AF1884" s="55" t="n">
        <f aca="false">IF(AA1884=1,"",IF(AND(AB1884=1,AD1884&lt;&gt;1),1,0))</f>
        <v>0</v>
      </c>
      <c r="AG1884" s="55" t="n">
        <f aca="false">IF(AA1884=1,"",IF(AND(AC1884=1,AE1884&lt;&gt;1),1,0))</f>
        <v>0</v>
      </c>
      <c r="AH1884" s="60" t="str">
        <f aca="false">IF(AND(E1884&gt;0,AA1884&lt;2,NOT(AND(C1885=C1884,AA1885=AA1884+1))),INDEX(DATAS,AA1884+1),"")</f>
        <v/>
      </c>
      <c r="AI1884" s="60" t="str">
        <f aca="false">IF(AND(AC1884=1,AA1884&lt;2),IF(AND(C1885=C1884,AA1885=AA1884+1),IF(AC1885=1,"",INDEX(DATAS,AA1884+1)),INDEX(DATAS,AA1884+1)),"")</f>
        <v/>
      </c>
    </row>
    <row r="1885" customFormat="false" ht="15" hidden="false" customHeight="false" outlineLevel="0" collapsed="false">
      <c r="A1885" s="60" t="n">
        <v>46309</v>
      </c>
      <c r="B1885" s="0" t="n">
        <v>2</v>
      </c>
      <c r="C1885" s="0" t="n">
        <v>4923</v>
      </c>
      <c r="D1885" s="0" t="n">
        <v>41</v>
      </c>
      <c r="E1885" s="0" t="n">
        <v>2</v>
      </c>
      <c r="F1885" s="55" t="s">
        <v>735</v>
      </c>
      <c r="G1885" s="0" t="n">
        <v>59.5</v>
      </c>
      <c r="H1885" s="0" t="n">
        <v>59</v>
      </c>
      <c r="I1885" s="55" t="s">
        <v>166</v>
      </c>
      <c r="J1885" s="0" t="n">
        <v>41</v>
      </c>
      <c r="M1885" s="0" t="n">
        <v>700.32</v>
      </c>
      <c r="N1885" s="0" t="n">
        <v>30.44</v>
      </c>
      <c r="O1885" s="0" t="n">
        <v>27.73</v>
      </c>
      <c r="P1885" s="0" t="n">
        <v>3.67</v>
      </c>
      <c r="Q1885" s="0" t="n">
        <v>3.52</v>
      </c>
      <c r="R1885" s="0" t="n">
        <v>5108</v>
      </c>
      <c r="S1885" s="0" t="n">
        <v>10269</v>
      </c>
      <c r="U1885" s="0" t="n">
        <v>1158</v>
      </c>
      <c r="V1885" s="0" t="n">
        <v>0</v>
      </c>
      <c r="X1885" s="55" t="n">
        <f aca="false">IF(I1885="Male",0,1)</f>
        <v>1</v>
      </c>
      <c r="Y1885" s="55" t="n">
        <f aca="false">IF(OR(I1885="DNB",I1885="Dry DNB"),1,0)</f>
        <v>0</v>
      </c>
      <c r="Z1885" s="0" t="str">
        <f aca="false">IF(ISNUMBER(W1885),A1885-W1885,"")</f>
        <v/>
      </c>
      <c r="AA1885" s="55" t="n">
        <f aca="false">MATCH(A1885,DATAS,0)</f>
        <v>1</v>
      </c>
      <c r="AB1885" s="55" t="n">
        <f aca="false">IF(AND(E1885&gt;0,OR(AND(B1885&gt;=1,B1885&lt;=6),B1885=10)),1,0)</f>
        <v>1</v>
      </c>
      <c r="AC1885" s="55" t="n">
        <f aca="false">IF(AND(E1885&gt;0,B1885=10),1,0)</f>
        <v>0</v>
      </c>
      <c r="AD1885" s="0" t="str">
        <f aca="false">IF(AND(C1884=C1885,AA1884=AA1885-1),AB1884,"")</f>
        <v/>
      </c>
      <c r="AE1885" s="0" t="str">
        <f aca="false">IF(AND(C1884=C1885,AA1884=AA1885-1),AC1884,"")</f>
        <v/>
      </c>
      <c r="AF1885" s="0" t="str">
        <f aca="false">IF(AA1885=1,"",IF(AND(AB1885=1,AD1885&lt;&gt;1),1,0))</f>
        <v/>
      </c>
      <c r="AG1885" s="0" t="str">
        <f aca="false">IF(AA1885=1,"",IF(AND(AC1885=1,AE1885&lt;&gt;1),1,0))</f>
        <v/>
      </c>
      <c r="AH1885" s="60" t="str">
        <f aca="false">IF(AND(E1885&gt;0,AA1885&lt;2,NOT(AND(C1886=C1885,AA1886=AA1885+1))),INDEX(DATAS,AA1885+1),"")</f>
        <v/>
      </c>
      <c r="AI1885" s="60" t="str">
        <f aca="false">IF(AND(AC1885=1,AA1885&lt;2),IF(AND(C1886=C1885,AA1886=AA1885+1),IF(AC1886=1,"",INDEX(DATAS,AA1885+1)),INDEX(DATAS,AA1885+1)),"")</f>
        <v/>
      </c>
    </row>
    <row r="1886" customFormat="false" ht="15" hidden="false" customHeight="false" outlineLevel="0" collapsed="false">
      <c r="A1886" s="60" t="n">
        <v>46310</v>
      </c>
      <c r="B1886" s="0" t="n">
        <v>2</v>
      </c>
      <c r="C1886" s="0" t="n">
        <v>4923</v>
      </c>
      <c r="D1886" s="0" t="n">
        <v>42</v>
      </c>
      <c r="E1886" s="0" t="n">
        <v>2</v>
      </c>
      <c r="F1886" s="55" t="s">
        <v>735</v>
      </c>
      <c r="G1886" s="0" t="n">
        <v>62.2</v>
      </c>
      <c r="H1886" s="0" t="n">
        <v>60</v>
      </c>
      <c r="I1886" s="55" t="s">
        <v>166</v>
      </c>
      <c r="J1886" s="0" t="n">
        <v>42</v>
      </c>
      <c r="M1886" s="0" t="n">
        <v>700.32</v>
      </c>
      <c r="N1886" s="0" t="n">
        <v>30.44</v>
      </c>
      <c r="O1886" s="0" t="n">
        <v>27.73</v>
      </c>
      <c r="P1886" s="0" t="n">
        <v>3.67</v>
      </c>
      <c r="Q1886" s="0" t="n">
        <v>3.52</v>
      </c>
      <c r="U1886" s="0" t="n">
        <v>1159</v>
      </c>
      <c r="V1886" s="0" t="n">
        <v>0</v>
      </c>
      <c r="X1886" s="55" t="n">
        <f aca="false">IF(I1886="Male",0,1)</f>
        <v>1</v>
      </c>
      <c r="Y1886" s="55" t="n">
        <f aca="false">IF(OR(I1886="DNB",I1886="Dry DNB"),1,0)</f>
        <v>0</v>
      </c>
      <c r="Z1886" s="0" t="str">
        <f aca="false">IF(ISNUMBER(W1886),A1886-W1886,"")</f>
        <v/>
      </c>
      <c r="AA1886" s="55" t="n">
        <f aca="false">MATCH(A1886,DATAS,0)</f>
        <v>2</v>
      </c>
      <c r="AB1886" s="55" t="n">
        <f aca="false">IF(AND(E1886&gt;0,OR(AND(B1886&gt;=1,B1886&lt;=6),B1886=10)),1,0)</f>
        <v>1</v>
      </c>
      <c r="AC1886" s="55" t="n">
        <f aca="false">IF(AND(E1886&gt;0,B1886=10),1,0)</f>
        <v>0</v>
      </c>
      <c r="AD1886" s="55" t="n">
        <f aca="false">IF(AND(C1885=C1886,AA1885=AA1886-1),AB1885,"")</f>
        <v>1</v>
      </c>
      <c r="AE1886" s="55" t="n">
        <f aca="false">IF(AND(C1885=C1886,AA1885=AA1886-1),AC1885,"")</f>
        <v>0</v>
      </c>
      <c r="AF1886" s="55" t="n">
        <f aca="false">IF(AA1886=1,"",IF(AND(AB1886=1,AD1886&lt;&gt;1),1,0))</f>
        <v>0</v>
      </c>
      <c r="AG1886" s="55" t="n">
        <f aca="false">IF(AA1886=1,"",IF(AND(AC1886=1,AE1886&lt;&gt;1),1,0))</f>
        <v>0</v>
      </c>
      <c r="AH1886" s="60" t="str">
        <f aca="false">IF(AND(E1886&gt;0,AA1886&lt;2,NOT(AND(C1887=C1886,AA1887=AA1886+1))),INDEX(DATAS,AA1886+1),"")</f>
        <v/>
      </c>
      <c r="AI1886" s="60" t="str">
        <f aca="false">IF(AND(AC1886=1,AA1886&lt;2),IF(AND(C1887=C1886,AA1887=AA1886+1),IF(AC1887=1,"",INDEX(DATAS,AA1886+1)),INDEX(DATAS,AA1886+1)),"")</f>
        <v/>
      </c>
    </row>
    <row r="1887" customFormat="false" ht="15" hidden="false" customHeight="false" outlineLevel="0" collapsed="false">
      <c r="A1887" s="60" t="n">
        <v>46309</v>
      </c>
      <c r="B1887" s="0" t="n">
        <v>5</v>
      </c>
      <c r="C1887" s="0" t="n">
        <v>4924</v>
      </c>
      <c r="D1887" s="0" t="n">
        <v>120</v>
      </c>
      <c r="E1887" s="0" t="n">
        <v>2</v>
      </c>
      <c r="F1887" s="55" t="s">
        <v>736</v>
      </c>
      <c r="G1887" s="0" t="n">
        <v>51.1</v>
      </c>
      <c r="H1887" s="0" t="n">
        <v>48</v>
      </c>
      <c r="I1887" s="55" t="s">
        <v>187</v>
      </c>
      <c r="J1887" s="0" t="n">
        <v>120</v>
      </c>
      <c r="K1887" s="0" t="n">
        <v>64</v>
      </c>
      <c r="M1887" s="0" t="n">
        <v>782.82</v>
      </c>
      <c r="N1887" s="0" t="n">
        <v>52.92</v>
      </c>
      <c r="O1887" s="0" t="n">
        <v>25.7</v>
      </c>
      <c r="P1887" s="0" t="n">
        <v>3.84</v>
      </c>
      <c r="Q1887" s="0" t="n">
        <v>3.38</v>
      </c>
      <c r="R1887" s="0" t="n">
        <v>5155</v>
      </c>
      <c r="S1887" s="0" t="n">
        <v>10362</v>
      </c>
      <c r="T1887" s="0" t="n">
        <v>56.2</v>
      </c>
      <c r="U1887" s="0" t="n">
        <v>1157</v>
      </c>
      <c r="V1887" s="0" t="n">
        <v>2</v>
      </c>
      <c r="W1887" s="60" t="n">
        <v>46296</v>
      </c>
      <c r="X1887" s="55" t="n">
        <f aca="false">IF(I1887="Male",0,1)</f>
        <v>1</v>
      </c>
      <c r="Y1887" s="55" t="n">
        <f aca="false">IF(OR(I1887="DNB",I1887="Dry DNB"),1,0)</f>
        <v>0</v>
      </c>
      <c r="Z1887" s="55" t="n">
        <f aca="false">IF(ISNUMBER(W1887),A1887-W1887,"")</f>
        <v>13</v>
      </c>
      <c r="AA1887" s="55" t="n">
        <f aca="false">MATCH(A1887,DATAS,0)</f>
        <v>1</v>
      </c>
      <c r="AB1887" s="55" t="n">
        <f aca="false">IF(AND(E1887&gt;0,OR(AND(B1887&gt;=1,B1887&lt;=6),B1887=10)),1,0)</f>
        <v>1</v>
      </c>
      <c r="AC1887" s="55" t="n">
        <f aca="false">IF(AND(E1887&gt;0,B1887=10),1,0)</f>
        <v>0</v>
      </c>
      <c r="AD1887" s="0" t="str">
        <f aca="false">IF(AND(C1886=C1887,AA1886=AA1887-1),AB1886,"")</f>
        <v/>
      </c>
      <c r="AE1887" s="0" t="str">
        <f aca="false">IF(AND(C1886=C1887,AA1886=AA1887-1),AC1886,"")</f>
        <v/>
      </c>
      <c r="AF1887" s="0" t="str">
        <f aca="false">IF(AA1887=1,"",IF(AND(AB1887=1,AD1887&lt;&gt;1),1,0))</f>
        <v/>
      </c>
      <c r="AG1887" s="0" t="str">
        <f aca="false">IF(AA1887=1,"",IF(AND(AC1887=1,AE1887&lt;&gt;1),1,0))</f>
        <v/>
      </c>
      <c r="AH1887" s="60" t="str">
        <f aca="false">IF(AND(E1887&gt;0,AA1887&lt;2,NOT(AND(C1888=C1887,AA1888=AA1887+1))),INDEX(DATAS,AA1887+1),"")</f>
        <v/>
      </c>
      <c r="AI1887" s="60" t="str">
        <f aca="false">IF(AND(AC1887=1,AA1887&lt;2),IF(AND(C1888=C1887,AA1888=AA1887+1),IF(AC1888=1,"",INDEX(DATAS,AA1887+1)),INDEX(DATAS,AA1887+1)),"")</f>
        <v/>
      </c>
    </row>
    <row r="1888" customFormat="false" ht="15" hidden="false" customHeight="false" outlineLevel="0" collapsed="false">
      <c r="A1888" s="60" t="n">
        <v>46310</v>
      </c>
      <c r="B1888" s="0" t="n">
        <v>5</v>
      </c>
      <c r="C1888" s="0" t="n">
        <v>4924</v>
      </c>
      <c r="D1888" s="0" t="n">
        <v>121</v>
      </c>
      <c r="E1888" s="0" t="n">
        <v>2</v>
      </c>
      <c r="F1888" s="55" t="s">
        <v>736</v>
      </c>
      <c r="G1888" s="0" t="n">
        <v>56.7</v>
      </c>
      <c r="H1888" s="0" t="n">
        <v>50</v>
      </c>
      <c r="I1888" s="55" t="s">
        <v>187</v>
      </c>
      <c r="J1888" s="0" t="n">
        <v>121</v>
      </c>
      <c r="K1888" s="0" t="n">
        <v>64</v>
      </c>
      <c r="M1888" s="0" t="n">
        <v>782.82</v>
      </c>
      <c r="N1888" s="0" t="n">
        <v>52.92</v>
      </c>
      <c r="O1888" s="0" t="n">
        <v>25.7</v>
      </c>
      <c r="P1888" s="0" t="n">
        <v>3.84</v>
      </c>
      <c r="Q1888" s="0" t="n">
        <v>3.38</v>
      </c>
      <c r="T1888" s="0" t="n">
        <v>56.2</v>
      </c>
      <c r="U1888" s="0" t="n">
        <v>1158</v>
      </c>
      <c r="V1888" s="0" t="n">
        <v>2</v>
      </c>
      <c r="W1888" s="60" t="n">
        <v>46296</v>
      </c>
      <c r="X1888" s="55" t="n">
        <f aca="false">IF(I1888="Male",0,1)</f>
        <v>1</v>
      </c>
      <c r="Y1888" s="55" t="n">
        <f aca="false">IF(OR(I1888="DNB",I1888="Dry DNB"),1,0)</f>
        <v>0</v>
      </c>
      <c r="Z1888" s="55" t="n">
        <f aca="false">IF(ISNUMBER(W1888),A1888-W1888,"")</f>
        <v>14</v>
      </c>
      <c r="AA1888" s="55" t="n">
        <f aca="false">MATCH(A1888,DATAS,0)</f>
        <v>2</v>
      </c>
      <c r="AB1888" s="55" t="n">
        <f aca="false">IF(AND(E1888&gt;0,OR(AND(B1888&gt;=1,B1888&lt;=6),B1888=10)),1,0)</f>
        <v>1</v>
      </c>
      <c r="AC1888" s="55" t="n">
        <f aca="false">IF(AND(E1888&gt;0,B1888=10),1,0)</f>
        <v>0</v>
      </c>
      <c r="AD1888" s="55" t="n">
        <f aca="false">IF(AND(C1887=C1888,AA1887=AA1888-1),AB1887,"")</f>
        <v>1</v>
      </c>
      <c r="AE1888" s="55" t="n">
        <f aca="false">IF(AND(C1887=C1888,AA1887=AA1888-1),AC1887,"")</f>
        <v>0</v>
      </c>
      <c r="AF1888" s="55" t="n">
        <f aca="false">IF(AA1888=1,"",IF(AND(AB1888=1,AD1888&lt;&gt;1),1,0))</f>
        <v>0</v>
      </c>
      <c r="AG1888" s="55" t="n">
        <f aca="false">IF(AA1888=1,"",IF(AND(AC1888=1,AE1888&lt;&gt;1),1,0))</f>
        <v>0</v>
      </c>
      <c r="AH1888" s="60" t="str">
        <f aca="false">IF(AND(E1888&gt;0,AA1888&lt;2,NOT(AND(C1889=C1888,AA1889=AA1888+1))),INDEX(DATAS,AA1888+1),"")</f>
        <v/>
      </c>
      <c r="AI1888" s="60" t="str">
        <f aca="false">IF(AND(AC1888=1,AA1888&lt;2),IF(AND(C1889=C1888,AA1889=AA1888+1),IF(AC1889=1,"",INDEX(DATAS,AA1888+1)),INDEX(DATAS,AA1888+1)),"")</f>
        <v/>
      </c>
    </row>
    <row r="1889" customFormat="false" ht="15" hidden="false" customHeight="false" outlineLevel="0" collapsed="false">
      <c r="A1889" s="60" t="n">
        <v>46309</v>
      </c>
      <c r="B1889" s="0" t="n">
        <v>5</v>
      </c>
      <c r="C1889" s="0" t="n">
        <v>4925</v>
      </c>
      <c r="D1889" s="0" t="n">
        <v>187</v>
      </c>
      <c r="E1889" s="0" t="n">
        <v>2</v>
      </c>
      <c r="F1889" s="55" t="s">
        <v>736</v>
      </c>
      <c r="G1889" s="0" t="n">
        <v>40.6</v>
      </c>
      <c r="H1889" s="0" t="n">
        <v>41</v>
      </c>
      <c r="I1889" s="55" t="s">
        <v>157</v>
      </c>
      <c r="J1889" s="0" t="n">
        <v>76</v>
      </c>
      <c r="K1889" s="0" t="n">
        <v>83</v>
      </c>
      <c r="L1889" s="0" t="n">
        <v>111</v>
      </c>
      <c r="M1889" s="0" t="n">
        <v>502.07</v>
      </c>
      <c r="N1889" s="0" t="n">
        <v>46.16</v>
      </c>
      <c r="O1889" s="0" t="n">
        <v>20.17</v>
      </c>
      <c r="P1889" s="0" t="n">
        <v>5.45</v>
      </c>
      <c r="Q1889" s="0" t="n">
        <v>3.44</v>
      </c>
      <c r="R1889" s="0" t="n">
        <v>3367</v>
      </c>
      <c r="S1889" s="0" t="n">
        <v>7431</v>
      </c>
      <c r="T1889" s="0" t="n">
        <v>36.7</v>
      </c>
      <c r="U1889" s="0" t="n">
        <v>1157</v>
      </c>
      <c r="V1889" s="0" t="n">
        <v>1</v>
      </c>
      <c r="X1889" s="55" t="n">
        <f aca="false">IF(I1889="Male",0,1)</f>
        <v>1</v>
      </c>
      <c r="Y1889" s="55" t="n">
        <f aca="false">IF(OR(I1889="DNB",I1889="Dry DNB"),1,0)</f>
        <v>0</v>
      </c>
      <c r="Z1889" s="0" t="str">
        <f aca="false">IF(ISNUMBER(W1889),A1889-W1889,"")</f>
        <v/>
      </c>
      <c r="AA1889" s="55" t="n">
        <f aca="false">MATCH(A1889,DATAS,0)</f>
        <v>1</v>
      </c>
      <c r="AB1889" s="55" t="n">
        <f aca="false">IF(AND(E1889&gt;0,OR(AND(B1889&gt;=1,B1889&lt;=6),B1889=10)),1,0)</f>
        <v>1</v>
      </c>
      <c r="AC1889" s="55" t="n">
        <f aca="false">IF(AND(E1889&gt;0,B1889=10),1,0)</f>
        <v>0</v>
      </c>
      <c r="AD1889" s="0" t="str">
        <f aca="false">IF(AND(C1888=C1889,AA1888=AA1889-1),AB1888,"")</f>
        <v/>
      </c>
      <c r="AE1889" s="0" t="str">
        <f aca="false">IF(AND(C1888=C1889,AA1888=AA1889-1),AC1888,"")</f>
        <v/>
      </c>
      <c r="AF1889" s="0" t="str">
        <f aca="false">IF(AA1889=1,"",IF(AND(AB1889=1,AD1889&lt;&gt;1),1,0))</f>
        <v/>
      </c>
      <c r="AG1889" s="0" t="str">
        <f aca="false">IF(AA1889=1,"",IF(AND(AC1889=1,AE1889&lt;&gt;1),1,0))</f>
        <v/>
      </c>
      <c r="AH1889" s="60" t="str">
        <f aca="false">IF(AND(E1889&gt;0,AA1889&lt;2,NOT(AND(C1890=C1889,AA1890=AA1889+1))),INDEX(DATAS,AA1889+1),"")</f>
        <v/>
      </c>
      <c r="AI1889" s="60" t="str">
        <f aca="false">IF(AND(AC1889=1,AA1889&lt;2),IF(AND(C1890=C1889,AA1890=AA1889+1),IF(AC1890=1,"",INDEX(DATAS,AA1889+1)),INDEX(DATAS,AA1889+1)),"")</f>
        <v/>
      </c>
    </row>
    <row r="1890" customFormat="false" ht="15" hidden="false" customHeight="false" outlineLevel="0" collapsed="false">
      <c r="A1890" s="60" t="n">
        <v>46310</v>
      </c>
      <c r="B1890" s="0" t="n">
        <v>5</v>
      </c>
      <c r="C1890" s="0" t="n">
        <v>4925</v>
      </c>
      <c r="D1890" s="0" t="n">
        <v>188</v>
      </c>
      <c r="E1890" s="0" t="n">
        <v>2</v>
      </c>
      <c r="F1890" s="55" t="s">
        <v>736</v>
      </c>
      <c r="G1890" s="0" t="n">
        <v>41.4</v>
      </c>
      <c r="H1890" s="0" t="n">
        <v>41</v>
      </c>
      <c r="I1890" s="55" t="s">
        <v>157</v>
      </c>
      <c r="J1890" s="0" t="n">
        <v>76</v>
      </c>
      <c r="K1890" s="0" t="n">
        <v>83</v>
      </c>
      <c r="L1890" s="0" t="n">
        <v>112</v>
      </c>
      <c r="M1890" s="0" t="n">
        <v>502.07</v>
      </c>
      <c r="N1890" s="0" t="n">
        <v>46.16</v>
      </c>
      <c r="O1890" s="0" t="n">
        <v>20.17</v>
      </c>
      <c r="P1890" s="0" t="n">
        <v>5.45</v>
      </c>
      <c r="Q1890" s="0" t="n">
        <v>3.44</v>
      </c>
      <c r="T1890" s="0" t="n">
        <v>36.7</v>
      </c>
      <c r="U1890" s="0" t="n">
        <v>1158</v>
      </c>
      <c r="V1890" s="0" t="n">
        <v>1</v>
      </c>
      <c r="X1890" s="55" t="n">
        <f aca="false">IF(I1890="Male",0,1)</f>
        <v>1</v>
      </c>
      <c r="Y1890" s="55" t="n">
        <f aca="false">IF(OR(I1890="DNB",I1890="Dry DNB"),1,0)</f>
        <v>0</v>
      </c>
      <c r="Z1890" s="0" t="str">
        <f aca="false">IF(ISNUMBER(W1890),A1890-W1890,"")</f>
        <v/>
      </c>
      <c r="AA1890" s="55" t="n">
        <f aca="false">MATCH(A1890,DATAS,0)</f>
        <v>2</v>
      </c>
      <c r="AB1890" s="55" t="n">
        <f aca="false">IF(AND(E1890&gt;0,OR(AND(B1890&gt;=1,B1890&lt;=6),B1890=10)),1,0)</f>
        <v>1</v>
      </c>
      <c r="AC1890" s="55" t="n">
        <f aca="false">IF(AND(E1890&gt;0,B1890=10),1,0)</f>
        <v>0</v>
      </c>
      <c r="AD1890" s="55" t="n">
        <f aca="false">IF(AND(C1889=C1890,AA1889=AA1890-1),AB1889,"")</f>
        <v>1</v>
      </c>
      <c r="AE1890" s="55" t="n">
        <f aca="false">IF(AND(C1889=C1890,AA1889=AA1890-1),AC1889,"")</f>
        <v>0</v>
      </c>
      <c r="AF1890" s="55" t="n">
        <f aca="false">IF(AA1890=1,"",IF(AND(AB1890=1,AD1890&lt;&gt;1),1,0))</f>
        <v>0</v>
      </c>
      <c r="AG1890" s="55" t="n">
        <f aca="false">IF(AA1890=1,"",IF(AND(AC1890=1,AE1890&lt;&gt;1),1,0))</f>
        <v>0</v>
      </c>
      <c r="AH1890" s="60" t="str">
        <f aca="false">IF(AND(E1890&gt;0,AA1890&lt;2,NOT(AND(C1891=C1890,AA1891=AA1890+1))),INDEX(DATAS,AA1890+1),"")</f>
        <v/>
      </c>
      <c r="AI1890" s="60" t="str">
        <f aca="false">IF(AND(AC1890=1,AA1890&lt;2),IF(AND(C1891=C1890,AA1891=AA1890+1),IF(AC1891=1,"",INDEX(DATAS,AA1890+1)),INDEX(DATAS,AA1890+1)),"")</f>
        <v/>
      </c>
    </row>
    <row r="1891" customFormat="false" ht="15" hidden="false" customHeight="false" outlineLevel="0" collapsed="false">
      <c r="A1891" s="60" t="n">
        <v>46309</v>
      </c>
      <c r="B1891" s="0" t="n">
        <v>6</v>
      </c>
      <c r="C1891" s="0" t="n">
        <v>4927</v>
      </c>
      <c r="D1891" s="0" t="n">
        <v>23</v>
      </c>
      <c r="E1891" s="0" t="n">
        <v>2</v>
      </c>
      <c r="F1891" s="55" t="s">
        <v>737</v>
      </c>
      <c r="H1891" s="0" t="n">
        <v>17</v>
      </c>
      <c r="I1891" s="55" t="s">
        <v>166</v>
      </c>
      <c r="J1891" s="0" t="n">
        <v>23</v>
      </c>
      <c r="M1891" s="0" t="n">
        <v>744.94</v>
      </c>
      <c r="N1891" s="0" t="n">
        <v>38.94</v>
      </c>
      <c r="O1891" s="0" t="n">
        <v>37.72</v>
      </c>
      <c r="R1891" s="0" t="n">
        <v>3824</v>
      </c>
      <c r="S1891" s="0" t="n">
        <v>7687</v>
      </c>
      <c r="U1891" s="0" t="n">
        <v>1156</v>
      </c>
      <c r="V1891" s="0" t="n">
        <v>0</v>
      </c>
      <c r="X1891" s="55" t="n">
        <f aca="false">IF(I1891="Male",0,1)</f>
        <v>1</v>
      </c>
      <c r="Y1891" s="55" t="n">
        <f aca="false">IF(OR(I1891="DNB",I1891="Dry DNB"),1,0)</f>
        <v>0</v>
      </c>
      <c r="Z1891" s="0" t="str">
        <f aca="false">IF(ISNUMBER(W1891),A1891-W1891,"")</f>
        <v/>
      </c>
      <c r="AA1891" s="55" t="n">
        <f aca="false">MATCH(A1891,DATAS,0)</f>
        <v>1</v>
      </c>
      <c r="AB1891" s="55" t="n">
        <f aca="false">IF(AND(E1891&gt;0,OR(AND(B1891&gt;=1,B1891&lt;=6),B1891=10)),1,0)</f>
        <v>1</v>
      </c>
      <c r="AC1891" s="55" t="n">
        <f aca="false">IF(AND(E1891&gt;0,B1891=10),1,0)</f>
        <v>0</v>
      </c>
      <c r="AD1891" s="0" t="str">
        <f aca="false">IF(AND(C1890=C1891,AA1890=AA1891-1),AB1890,"")</f>
        <v/>
      </c>
      <c r="AE1891" s="0" t="str">
        <f aca="false">IF(AND(C1890=C1891,AA1890=AA1891-1),AC1890,"")</f>
        <v/>
      </c>
      <c r="AF1891" s="0" t="str">
        <f aca="false">IF(AA1891=1,"",IF(AND(AB1891=1,AD1891&lt;&gt;1),1,0))</f>
        <v/>
      </c>
      <c r="AG1891" s="0" t="str">
        <f aca="false">IF(AA1891=1,"",IF(AND(AC1891=1,AE1891&lt;&gt;1),1,0))</f>
        <v/>
      </c>
      <c r="AH1891" s="60" t="str">
        <f aca="false">IF(AND(E1891&gt;0,AA1891&lt;2,NOT(AND(C1892=C1891,AA1892=AA1891+1))),INDEX(DATAS,AA1891+1),"")</f>
        <v/>
      </c>
      <c r="AI1891" s="60" t="str">
        <f aca="false">IF(AND(AC1891=1,AA1891&lt;2),IF(AND(C1892=C1891,AA1892=AA1891+1),IF(AC1892=1,"",INDEX(DATAS,AA1891+1)),INDEX(DATAS,AA1891+1)),"")</f>
        <v/>
      </c>
    </row>
    <row r="1892" customFormat="false" ht="15" hidden="false" customHeight="false" outlineLevel="0" collapsed="false">
      <c r="A1892" s="60" t="n">
        <v>46310</v>
      </c>
      <c r="B1892" s="0" t="n">
        <v>6</v>
      </c>
      <c r="C1892" s="0" t="n">
        <v>4927</v>
      </c>
      <c r="D1892" s="0" t="n">
        <v>24</v>
      </c>
      <c r="E1892" s="0" t="n">
        <v>2</v>
      </c>
      <c r="F1892" s="55" t="s">
        <v>737</v>
      </c>
      <c r="H1892" s="0" t="n">
        <v>10</v>
      </c>
      <c r="I1892" s="55" t="s">
        <v>166</v>
      </c>
      <c r="J1892" s="0" t="n">
        <v>24</v>
      </c>
      <c r="M1892" s="0" t="n">
        <v>744.94</v>
      </c>
      <c r="N1892" s="0" t="n">
        <v>38.94</v>
      </c>
      <c r="O1892" s="0" t="n">
        <v>37.72</v>
      </c>
      <c r="U1892" s="0" t="n">
        <v>1157</v>
      </c>
      <c r="V1892" s="0" t="n">
        <v>0</v>
      </c>
      <c r="X1892" s="55" t="n">
        <f aca="false">IF(I1892="Male",0,1)</f>
        <v>1</v>
      </c>
      <c r="Y1892" s="55" t="n">
        <f aca="false">IF(OR(I1892="DNB",I1892="Dry DNB"),1,0)</f>
        <v>0</v>
      </c>
      <c r="Z1892" s="0" t="str">
        <f aca="false">IF(ISNUMBER(W1892),A1892-W1892,"")</f>
        <v/>
      </c>
      <c r="AA1892" s="55" t="n">
        <f aca="false">MATCH(A1892,DATAS,0)</f>
        <v>2</v>
      </c>
      <c r="AB1892" s="55" t="n">
        <f aca="false">IF(AND(E1892&gt;0,OR(AND(B1892&gt;=1,B1892&lt;=6),B1892=10)),1,0)</f>
        <v>1</v>
      </c>
      <c r="AC1892" s="55" t="n">
        <f aca="false">IF(AND(E1892&gt;0,B1892=10),1,0)</f>
        <v>0</v>
      </c>
      <c r="AD1892" s="55" t="n">
        <f aca="false">IF(AND(C1891=C1892,AA1891=AA1892-1),AB1891,"")</f>
        <v>1</v>
      </c>
      <c r="AE1892" s="55" t="n">
        <f aca="false">IF(AND(C1891=C1892,AA1891=AA1892-1),AC1891,"")</f>
        <v>0</v>
      </c>
      <c r="AF1892" s="55" t="n">
        <f aca="false">IF(AA1892=1,"",IF(AND(AB1892=1,AD1892&lt;&gt;1),1,0))</f>
        <v>0</v>
      </c>
      <c r="AG1892" s="55" t="n">
        <f aca="false">IF(AA1892=1,"",IF(AND(AC1892=1,AE1892&lt;&gt;1),1,0))</f>
        <v>0</v>
      </c>
      <c r="AH1892" s="60" t="str">
        <f aca="false">IF(AND(E1892&gt;0,AA1892&lt;2,NOT(AND(C1893=C1892,AA1893=AA1892+1))),INDEX(DATAS,AA1892+1),"")</f>
        <v/>
      </c>
      <c r="AI1892" s="60" t="str">
        <f aca="false">IF(AND(AC1892=1,AA1892&lt;2),IF(AND(C1893=C1892,AA1893=AA1892+1),IF(AC1893=1,"",INDEX(DATAS,AA1892+1)),INDEX(DATAS,AA1892+1)),"")</f>
        <v/>
      </c>
    </row>
    <row r="1893" customFormat="false" ht="15" hidden="false" customHeight="false" outlineLevel="0" collapsed="false">
      <c r="A1893" s="60" t="n">
        <v>46309</v>
      </c>
      <c r="B1893" s="0" t="n">
        <v>2</v>
      </c>
      <c r="C1893" s="0" t="n">
        <v>4928</v>
      </c>
      <c r="D1893" s="0" t="n">
        <v>143</v>
      </c>
      <c r="E1893" s="0" t="n">
        <v>2</v>
      </c>
      <c r="F1893" s="55" t="s">
        <v>738</v>
      </c>
      <c r="G1893" s="0" t="n">
        <v>59.7</v>
      </c>
      <c r="H1893" s="0" t="n">
        <v>55</v>
      </c>
      <c r="I1893" s="55" t="s">
        <v>187</v>
      </c>
      <c r="J1893" s="0" t="n">
        <v>143</v>
      </c>
      <c r="K1893" s="0" t="n">
        <v>66</v>
      </c>
      <c r="M1893" s="0" t="n">
        <v>253.79</v>
      </c>
      <c r="N1893" s="0" t="n">
        <v>83.52</v>
      </c>
      <c r="O1893" s="0" t="n">
        <v>29.13</v>
      </c>
      <c r="P1893" s="0" t="n">
        <v>3.64</v>
      </c>
      <c r="Q1893" s="0" t="n">
        <v>3.25</v>
      </c>
      <c r="R1893" s="0" t="n">
        <v>4982</v>
      </c>
      <c r="S1893" s="0" t="n">
        <v>10316</v>
      </c>
      <c r="T1893" s="0" t="n">
        <v>52.1</v>
      </c>
      <c r="U1893" s="0" t="n">
        <v>1155</v>
      </c>
      <c r="V1893" s="0" t="n">
        <v>2</v>
      </c>
      <c r="W1893" s="60" t="n">
        <v>46310</v>
      </c>
      <c r="X1893" s="55" t="n">
        <f aca="false">IF(I1893="Male",0,1)</f>
        <v>1</v>
      </c>
      <c r="Y1893" s="55" t="n">
        <f aca="false">IF(OR(I1893="DNB",I1893="Dry DNB"),1,0)</f>
        <v>0</v>
      </c>
      <c r="Z1893" s="55" t="n">
        <f aca="false">IF(ISNUMBER(W1893),A1893-W1893,"")</f>
        <v>-1</v>
      </c>
      <c r="AA1893" s="55" t="n">
        <f aca="false">MATCH(A1893,DATAS,0)</f>
        <v>1</v>
      </c>
      <c r="AB1893" s="55" t="n">
        <f aca="false">IF(AND(E1893&gt;0,OR(AND(B1893&gt;=1,B1893&lt;=6),B1893=10)),1,0)</f>
        <v>1</v>
      </c>
      <c r="AC1893" s="55" t="n">
        <f aca="false">IF(AND(E1893&gt;0,B1893=10),1,0)</f>
        <v>0</v>
      </c>
      <c r="AD1893" s="0" t="str">
        <f aca="false">IF(AND(C1892=C1893,AA1892=AA1893-1),AB1892,"")</f>
        <v/>
      </c>
      <c r="AE1893" s="0" t="str">
        <f aca="false">IF(AND(C1892=C1893,AA1892=AA1893-1),AC1892,"")</f>
        <v/>
      </c>
      <c r="AF1893" s="0" t="str">
        <f aca="false">IF(AA1893=1,"",IF(AND(AB1893=1,AD1893&lt;&gt;1),1,0))</f>
        <v/>
      </c>
      <c r="AG1893" s="0" t="str">
        <f aca="false">IF(AA1893=1,"",IF(AND(AC1893=1,AE1893&lt;&gt;1),1,0))</f>
        <v/>
      </c>
      <c r="AH1893" s="60" t="str">
        <f aca="false">IF(AND(E1893&gt;0,AA1893&lt;2,NOT(AND(C1894=C1893,AA1894=AA1893+1))),INDEX(DATAS,AA1893+1),"")</f>
        <v/>
      </c>
      <c r="AI1893" s="60" t="str">
        <f aca="false">IF(AND(AC1893=1,AA1893&lt;2),IF(AND(C1894=C1893,AA1894=AA1893+1),IF(AC1894=1,"",INDEX(DATAS,AA1893+1)),INDEX(DATAS,AA1893+1)),"")</f>
        <v/>
      </c>
    </row>
    <row r="1894" customFormat="false" ht="15" hidden="false" customHeight="false" outlineLevel="0" collapsed="false">
      <c r="A1894" s="60" t="n">
        <v>46310</v>
      </c>
      <c r="B1894" s="0" t="n">
        <v>2</v>
      </c>
      <c r="C1894" s="0" t="n">
        <v>4928</v>
      </c>
      <c r="D1894" s="0" t="n">
        <v>144</v>
      </c>
      <c r="E1894" s="0" t="n">
        <v>2</v>
      </c>
      <c r="F1894" s="55" t="s">
        <v>738</v>
      </c>
      <c r="G1894" s="0" t="n">
        <v>41.2</v>
      </c>
      <c r="H1894" s="0" t="n">
        <v>53</v>
      </c>
      <c r="I1894" s="55" t="s">
        <v>187</v>
      </c>
      <c r="J1894" s="0" t="n">
        <v>144</v>
      </c>
      <c r="K1894" s="0" t="n">
        <v>66</v>
      </c>
      <c r="M1894" s="0" t="n">
        <v>253.79</v>
      </c>
      <c r="N1894" s="0" t="n">
        <v>83.52</v>
      </c>
      <c r="O1894" s="0" t="n">
        <v>29.13</v>
      </c>
      <c r="P1894" s="0" t="n">
        <v>3.64</v>
      </c>
      <c r="Q1894" s="0" t="n">
        <v>3.25</v>
      </c>
      <c r="T1894" s="0" t="n">
        <v>52.1</v>
      </c>
      <c r="U1894" s="0" t="n">
        <v>1156</v>
      </c>
      <c r="V1894" s="0" t="n">
        <v>2</v>
      </c>
      <c r="W1894" s="60" t="n">
        <v>46310</v>
      </c>
      <c r="X1894" s="55" t="n">
        <f aca="false">IF(I1894="Male",0,1)</f>
        <v>1</v>
      </c>
      <c r="Y1894" s="55" t="n">
        <f aca="false">IF(OR(I1894="DNB",I1894="Dry DNB"),1,0)</f>
        <v>0</v>
      </c>
      <c r="Z1894" s="55" t="n">
        <f aca="false">IF(ISNUMBER(W1894),A1894-W1894,"")</f>
        <v>0</v>
      </c>
      <c r="AA1894" s="55" t="n">
        <f aca="false">MATCH(A1894,DATAS,0)</f>
        <v>2</v>
      </c>
      <c r="AB1894" s="55" t="n">
        <f aca="false">IF(AND(E1894&gt;0,OR(AND(B1894&gt;=1,B1894&lt;=6),B1894=10)),1,0)</f>
        <v>1</v>
      </c>
      <c r="AC1894" s="55" t="n">
        <f aca="false">IF(AND(E1894&gt;0,B1894=10),1,0)</f>
        <v>0</v>
      </c>
      <c r="AD1894" s="55" t="n">
        <f aca="false">IF(AND(C1893=C1894,AA1893=AA1894-1),AB1893,"")</f>
        <v>1</v>
      </c>
      <c r="AE1894" s="55" t="n">
        <f aca="false">IF(AND(C1893=C1894,AA1893=AA1894-1),AC1893,"")</f>
        <v>0</v>
      </c>
      <c r="AF1894" s="55" t="n">
        <f aca="false">IF(AA1894=1,"",IF(AND(AB1894=1,AD1894&lt;&gt;1),1,0))</f>
        <v>0</v>
      </c>
      <c r="AG1894" s="55" t="n">
        <f aca="false">IF(AA1894=1,"",IF(AND(AC1894=1,AE1894&lt;&gt;1),1,0))</f>
        <v>0</v>
      </c>
      <c r="AH1894" s="60" t="str">
        <f aca="false">IF(AND(E1894&gt;0,AA1894&lt;2,NOT(AND(C1895=C1894,AA1895=AA1894+1))),INDEX(DATAS,AA1894+1),"")</f>
        <v/>
      </c>
      <c r="AI1894" s="60" t="str">
        <f aca="false">IF(AND(AC1894=1,AA1894&lt;2),IF(AND(C1895=C1894,AA1895=AA1894+1),IF(AC1895=1,"",INDEX(DATAS,AA1894+1)),INDEX(DATAS,AA1894+1)),"")</f>
        <v/>
      </c>
    </row>
    <row r="1895" customFormat="false" ht="15" hidden="false" customHeight="false" outlineLevel="0" collapsed="false">
      <c r="A1895" s="60" t="n">
        <v>46309</v>
      </c>
      <c r="B1895" s="0" t="n">
        <v>5</v>
      </c>
      <c r="C1895" s="0" t="n">
        <v>4930</v>
      </c>
      <c r="D1895" s="0" t="n">
        <v>144</v>
      </c>
      <c r="E1895" s="0" t="n">
        <v>2</v>
      </c>
      <c r="F1895" s="55" t="s">
        <v>739</v>
      </c>
      <c r="G1895" s="0" t="n">
        <v>36</v>
      </c>
      <c r="H1895" s="0" t="n">
        <v>42</v>
      </c>
      <c r="I1895" s="55" t="s">
        <v>177</v>
      </c>
      <c r="J1895" s="0" t="n">
        <v>144</v>
      </c>
      <c r="K1895" s="0" t="n">
        <v>67</v>
      </c>
      <c r="M1895" s="0" t="n">
        <v>-94.98</v>
      </c>
      <c r="N1895" s="0" t="n">
        <v>46.7</v>
      </c>
      <c r="O1895" s="0" t="n">
        <v>8.71</v>
      </c>
      <c r="P1895" s="0" t="n">
        <v>3.85</v>
      </c>
      <c r="Q1895" s="0" t="n">
        <v>3.29</v>
      </c>
      <c r="R1895" s="0" t="n">
        <v>4616</v>
      </c>
      <c r="S1895" s="0" t="n">
        <v>9440</v>
      </c>
      <c r="T1895" s="0" t="n">
        <v>49.8</v>
      </c>
      <c r="U1895" s="0" t="n">
        <v>1153</v>
      </c>
      <c r="V1895" s="0" t="n">
        <v>2</v>
      </c>
      <c r="W1895" s="60" t="n">
        <v>46268</v>
      </c>
      <c r="X1895" s="55" t="n">
        <f aca="false">IF(I1895="Male",0,1)</f>
        <v>1</v>
      </c>
      <c r="Y1895" s="55" t="n">
        <f aca="false">IF(OR(I1895="DNB",I1895="Dry DNB"),1,0)</f>
        <v>0</v>
      </c>
      <c r="Z1895" s="55" t="n">
        <f aca="false">IF(ISNUMBER(W1895),A1895-W1895,"")</f>
        <v>41</v>
      </c>
      <c r="AA1895" s="55" t="n">
        <f aca="false">MATCH(A1895,DATAS,0)</f>
        <v>1</v>
      </c>
      <c r="AB1895" s="55" t="n">
        <f aca="false">IF(AND(E1895&gt;0,OR(AND(B1895&gt;=1,B1895&lt;=6),B1895=10)),1,0)</f>
        <v>1</v>
      </c>
      <c r="AC1895" s="55" t="n">
        <f aca="false">IF(AND(E1895&gt;0,B1895=10),1,0)</f>
        <v>0</v>
      </c>
      <c r="AD1895" s="0" t="str">
        <f aca="false">IF(AND(C1894=C1895,AA1894=AA1895-1),AB1894,"")</f>
        <v/>
      </c>
      <c r="AE1895" s="0" t="str">
        <f aca="false">IF(AND(C1894=C1895,AA1894=AA1895-1),AC1894,"")</f>
        <v/>
      </c>
      <c r="AF1895" s="0" t="str">
        <f aca="false">IF(AA1895=1,"",IF(AND(AB1895=1,AD1895&lt;&gt;1),1,0))</f>
        <v/>
      </c>
      <c r="AG1895" s="0" t="str">
        <f aca="false">IF(AA1895=1,"",IF(AND(AC1895=1,AE1895&lt;&gt;1),1,0))</f>
        <v/>
      </c>
      <c r="AH1895" s="60" t="str">
        <f aca="false">IF(AND(E1895&gt;0,AA1895&lt;2,NOT(AND(C1896=C1895,AA1896=AA1895+1))),INDEX(DATAS,AA1895+1),"")</f>
        <v/>
      </c>
      <c r="AI1895" s="60" t="str">
        <f aca="false">IF(AND(AC1895=1,AA1895&lt;2),IF(AND(C1896=C1895,AA1896=AA1895+1),IF(AC1896=1,"",INDEX(DATAS,AA1895+1)),INDEX(DATAS,AA1895+1)),"")</f>
        <v/>
      </c>
    </row>
    <row r="1896" customFormat="false" ht="15" hidden="false" customHeight="false" outlineLevel="0" collapsed="false">
      <c r="A1896" s="60" t="n">
        <v>46310</v>
      </c>
      <c r="B1896" s="0" t="n">
        <v>5</v>
      </c>
      <c r="C1896" s="0" t="n">
        <v>4930</v>
      </c>
      <c r="D1896" s="0" t="n">
        <v>145</v>
      </c>
      <c r="E1896" s="0" t="n">
        <v>2</v>
      </c>
      <c r="F1896" s="55" t="s">
        <v>739</v>
      </c>
      <c r="G1896" s="0" t="n">
        <v>47.6</v>
      </c>
      <c r="H1896" s="0" t="n">
        <v>43</v>
      </c>
      <c r="I1896" s="55" t="s">
        <v>187</v>
      </c>
      <c r="J1896" s="0" t="n">
        <v>145</v>
      </c>
      <c r="K1896" s="0" t="n">
        <v>67</v>
      </c>
      <c r="M1896" s="0" t="n">
        <v>-94.98</v>
      </c>
      <c r="N1896" s="0" t="n">
        <v>46.7</v>
      </c>
      <c r="O1896" s="0" t="n">
        <v>8.71</v>
      </c>
      <c r="P1896" s="0" t="n">
        <v>3.85</v>
      </c>
      <c r="Q1896" s="0" t="n">
        <v>3.29</v>
      </c>
      <c r="T1896" s="0" t="n">
        <v>49.8</v>
      </c>
      <c r="U1896" s="0" t="n">
        <v>1154</v>
      </c>
      <c r="V1896" s="0" t="n">
        <v>3</v>
      </c>
      <c r="W1896" s="60" t="n">
        <v>46310</v>
      </c>
      <c r="X1896" s="55" t="n">
        <f aca="false">IF(I1896="Male",0,1)</f>
        <v>1</v>
      </c>
      <c r="Y1896" s="55" t="n">
        <f aca="false">IF(OR(I1896="DNB",I1896="Dry DNB"),1,0)</f>
        <v>0</v>
      </c>
      <c r="Z1896" s="55" t="n">
        <f aca="false">IF(ISNUMBER(W1896),A1896-W1896,"")</f>
        <v>0</v>
      </c>
      <c r="AA1896" s="55" t="n">
        <f aca="false">MATCH(A1896,DATAS,0)</f>
        <v>2</v>
      </c>
      <c r="AB1896" s="55" t="n">
        <f aca="false">IF(AND(E1896&gt;0,OR(AND(B1896&gt;=1,B1896&lt;=6),B1896=10)),1,0)</f>
        <v>1</v>
      </c>
      <c r="AC1896" s="55" t="n">
        <f aca="false">IF(AND(E1896&gt;0,B1896=10),1,0)</f>
        <v>0</v>
      </c>
      <c r="AD1896" s="55" t="n">
        <f aca="false">IF(AND(C1895=C1896,AA1895=AA1896-1),AB1895,"")</f>
        <v>1</v>
      </c>
      <c r="AE1896" s="55" t="n">
        <f aca="false">IF(AND(C1895=C1896,AA1895=AA1896-1),AC1895,"")</f>
        <v>0</v>
      </c>
      <c r="AF1896" s="55" t="n">
        <f aca="false">IF(AA1896=1,"",IF(AND(AB1896=1,AD1896&lt;&gt;1),1,0))</f>
        <v>0</v>
      </c>
      <c r="AG1896" s="55" t="n">
        <f aca="false">IF(AA1896=1,"",IF(AND(AC1896=1,AE1896&lt;&gt;1),1,0))</f>
        <v>0</v>
      </c>
      <c r="AH1896" s="60" t="str">
        <f aca="false">IF(AND(E1896&gt;0,AA1896&lt;2,NOT(AND(C1897=C1896,AA1897=AA1896+1))),INDEX(DATAS,AA1896+1),"")</f>
        <v/>
      </c>
      <c r="AI1896" s="60" t="str">
        <f aca="false">IF(AND(AC1896=1,AA1896&lt;2),IF(AND(C1897=C1896,AA1897=AA1896+1),IF(AC1897=1,"",INDEX(DATAS,AA1896+1)),INDEX(DATAS,AA1896+1)),"")</f>
        <v/>
      </c>
    </row>
    <row r="1897" customFormat="false" ht="15" hidden="false" customHeight="false" outlineLevel="0" collapsed="false">
      <c r="A1897" s="60" t="n">
        <v>46309</v>
      </c>
      <c r="B1897" s="0" t="n">
        <v>6</v>
      </c>
      <c r="C1897" s="0" t="n">
        <v>4932</v>
      </c>
      <c r="D1897" s="0" t="n">
        <v>242</v>
      </c>
      <c r="E1897" s="0" t="n">
        <v>2</v>
      </c>
      <c r="F1897" s="55" t="s">
        <v>739</v>
      </c>
      <c r="G1897" s="0" t="n">
        <v>23.1</v>
      </c>
      <c r="H1897" s="0" t="n">
        <v>23</v>
      </c>
      <c r="I1897" s="55" t="s">
        <v>157</v>
      </c>
      <c r="J1897" s="0" t="n">
        <v>67</v>
      </c>
      <c r="K1897" s="0" t="n">
        <v>67</v>
      </c>
      <c r="L1897" s="0" t="n">
        <v>175</v>
      </c>
      <c r="M1897" s="0" t="n">
        <v>187.08</v>
      </c>
      <c r="N1897" s="0" t="n">
        <v>11.43</v>
      </c>
      <c r="O1897" s="0" t="n">
        <v>16.92</v>
      </c>
      <c r="P1897" s="0" t="n">
        <v>5.47</v>
      </c>
      <c r="Q1897" s="0" t="n">
        <v>4.24</v>
      </c>
      <c r="R1897" s="0" t="n">
        <v>3133</v>
      </c>
      <c r="S1897" s="0" t="n">
        <v>6741</v>
      </c>
      <c r="T1897" s="0" t="n">
        <v>41.1</v>
      </c>
      <c r="U1897" s="0" t="n">
        <v>1153</v>
      </c>
      <c r="V1897" s="0" t="n">
        <v>1</v>
      </c>
      <c r="W1897" s="60" t="n">
        <v>46135</v>
      </c>
      <c r="X1897" s="55" t="n">
        <f aca="false">IF(I1897="Male",0,1)</f>
        <v>1</v>
      </c>
      <c r="Y1897" s="55" t="n">
        <f aca="false">IF(OR(I1897="DNB",I1897="Dry DNB"),1,0)</f>
        <v>0</v>
      </c>
      <c r="Z1897" s="55" t="n">
        <f aca="false">IF(ISNUMBER(W1897),A1897-W1897,"")</f>
        <v>174</v>
      </c>
      <c r="AA1897" s="55" t="n">
        <f aca="false">MATCH(A1897,DATAS,0)</f>
        <v>1</v>
      </c>
      <c r="AB1897" s="55" t="n">
        <f aca="false">IF(AND(E1897&gt;0,OR(AND(B1897&gt;=1,B1897&lt;=6),B1897=10)),1,0)</f>
        <v>1</v>
      </c>
      <c r="AC1897" s="55" t="n">
        <f aca="false">IF(AND(E1897&gt;0,B1897=10),1,0)</f>
        <v>0</v>
      </c>
      <c r="AD1897" s="0" t="str">
        <f aca="false">IF(AND(C1896=C1897,AA1896=AA1897-1),AB1896,"")</f>
        <v/>
      </c>
      <c r="AE1897" s="0" t="str">
        <f aca="false">IF(AND(C1896=C1897,AA1896=AA1897-1),AC1896,"")</f>
        <v/>
      </c>
      <c r="AF1897" s="0" t="str">
        <f aca="false">IF(AA1897=1,"",IF(AND(AB1897=1,AD1897&lt;&gt;1),1,0))</f>
        <v/>
      </c>
      <c r="AG1897" s="0" t="str">
        <f aca="false">IF(AA1897=1,"",IF(AND(AC1897=1,AE1897&lt;&gt;1),1,0))</f>
        <v/>
      </c>
      <c r="AH1897" s="60" t="str">
        <f aca="false">IF(AND(E1897&gt;0,AA1897&lt;2,NOT(AND(C1898=C1897,AA1898=AA1897+1))),INDEX(DATAS,AA1897+1),"")</f>
        <v/>
      </c>
      <c r="AI1897" s="60" t="str">
        <f aca="false">IF(AND(AC1897=1,AA1897&lt;2),IF(AND(C1898=C1897,AA1898=AA1897+1),IF(AC1898=1,"",INDEX(DATAS,AA1897+1)),INDEX(DATAS,AA1897+1)),"")</f>
        <v/>
      </c>
    </row>
    <row r="1898" customFormat="false" ht="15" hidden="false" customHeight="false" outlineLevel="0" collapsed="false">
      <c r="A1898" s="60" t="n">
        <v>46310</v>
      </c>
      <c r="B1898" s="0" t="n">
        <v>6</v>
      </c>
      <c r="C1898" s="0" t="n">
        <v>4932</v>
      </c>
      <c r="D1898" s="0" t="n">
        <v>243</v>
      </c>
      <c r="E1898" s="0" t="n">
        <v>2</v>
      </c>
      <c r="F1898" s="55" t="s">
        <v>739</v>
      </c>
      <c r="G1898" s="0" t="n">
        <v>25.8</v>
      </c>
      <c r="H1898" s="0" t="n">
        <v>24</v>
      </c>
      <c r="I1898" s="55" t="s">
        <v>157</v>
      </c>
      <c r="J1898" s="0" t="n">
        <v>67</v>
      </c>
      <c r="K1898" s="0" t="n">
        <v>67</v>
      </c>
      <c r="L1898" s="0" t="n">
        <v>176</v>
      </c>
      <c r="M1898" s="0" t="n">
        <v>187.08</v>
      </c>
      <c r="N1898" s="0" t="n">
        <v>11.43</v>
      </c>
      <c r="O1898" s="0" t="n">
        <v>16.92</v>
      </c>
      <c r="P1898" s="0" t="n">
        <v>5.47</v>
      </c>
      <c r="Q1898" s="0" t="n">
        <v>4.24</v>
      </c>
      <c r="T1898" s="0" t="n">
        <v>41.1</v>
      </c>
      <c r="U1898" s="0" t="n">
        <v>1154</v>
      </c>
      <c r="V1898" s="0" t="n">
        <v>1</v>
      </c>
      <c r="W1898" s="60" t="n">
        <v>46135</v>
      </c>
      <c r="X1898" s="55" t="n">
        <f aca="false">IF(I1898="Male",0,1)</f>
        <v>1</v>
      </c>
      <c r="Y1898" s="55" t="n">
        <f aca="false">IF(OR(I1898="DNB",I1898="Dry DNB"),1,0)</f>
        <v>0</v>
      </c>
      <c r="Z1898" s="55" t="n">
        <f aca="false">IF(ISNUMBER(W1898),A1898-W1898,"")</f>
        <v>175</v>
      </c>
      <c r="AA1898" s="55" t="n">
        <f aca="false">MATCH(A1898,DATAS,0)</f>
        <v>2</v>
      </c>
      <c r="AB1898" s="55" t="n">
        <f aca="false">IF(AND(E1898&gt;0,OR(AND(B1898&gt;=1,B1898&lt;=6),B1898=10)),1,0)</f>
        <v>1</v>
      </c>
      <c r="AC1898" s="55" t="n">
        <f aca="false">IF(AND(E1898&gt;0,B1898=10),1,0)</f>
        <v>0</v>
      </c>
      <c r="AD1898" s="55" t="n">
        <f aca="false">IF(AND(C1897=C1898,AA1897=AA1898-1),AB1897,"")</f>
        <v>1</v>
      </c>
      <c r="AE1898" s="55" t="n">
        <f aca="false">IF(AND(C1897=C1898,AA1897=AA1898-1),AC1897,"")</f>
        <v>0</v>
      </c>
      <c r="AF1898" s="55" t="n">
        <f aca="false">IF(AA1898=1,"",IF(AND(AB1898=1,AD1898&lt;&gt;1),1,0))</f>
        <v>0</v>
      </c>
      <c r="AG1898" s="55" t="n">
        <f aca="false">IF(AA1898=1,"",IF(AND(AC1898=1,AE1898&lt;&gt;1),1,0))</f>
        <v>0</v>
      </c>
      <c r="AH1898" s="60" t="str">
        <f aca="false">IF(AND(E1898&gt;0,AA1898&lt;2,NOT(AND(C1899=C1898,AA1899=AA1898+1))),INDEX(DATAS,AA1898+1),"")</f>
        <v/>
      </c>
      <c r="AI1898" s="60" t="str">
        <f aca="false">IF(AND(AC1898=1,AA1898&lt;2),IF(AND(C1899=C1898,AA1899=AA1898+1),IF(AC1899=1,"",INDEX(DATAS,AA1898+1)),INDEX(DATAS,AA1898+1)),"")</f>
        <v/>
      </c>
    </row>
    <row r="1899" customFormat="false" ht="15" hidden="false" customHeight="false" outlineLevel="0" collapsed="false">
      <c r="A1899" s="60" t="n">
        <v>46309</v>
      </c>
      <c r="B1899" s="0" t="n">
        <v>14</v>
      </c>
      <c r="C1899" s="0" t="n">
        <v>4933</v>
      </c>
      <c r="D1899" s="0" t="n">
        <v>393</v>
      </c>
      <c r="E1899" s="0" t="n">
        <v>1</v>
      </c>
      <c r="F1899" s="55" t="s">
        <v>739</v>
      </c>
      <c r="I1899" s="55" t="s">
        <v>162</v>
      </c>
      <c r="J1899" s="0" t="n">
        <v>170</v>
      </c>
      <c r="K1899" s="0" t="n">
        <v>65</v>
      </c>
      <c r="L1899" s="0" t="n">
        <v>259</v>
      </c>
      <c r="M1899" s="0" t="n">
        <v>742.65</v>
      </c>
      <c r="N1899" s="0" t="n">
        <v>72.82</v>
      </c>
      <c r="O1899" s="0" t="n">
        <v>38.36</v>
      </c>
      <c r="P1899" s="0" t="n">
        <v>4.84</v>
      </c>
      <c r="Q1899" s="0" t="n">
        <v>3.81</v>
      </c>
      <c r="R1899" s="0" t="n">
        <v>5011</v>
      </c>
      <c r="S1899" s="0" t="n">
        <v>10576</v>
      </c>
      <c r="T1899" s="0" t="n">
        <v>54.75</v>
      </c>
      <c r="U1899" s="0" t="n">
        <v>1153</v>
      </c>
      <c r="V1899" s="0" t="n">
        <v>4</v>
      </c>
      <c r="W1899" s="60" t="n">
        <v>46051</v>
      </c>
      <c r="X1899" s="55" t="n">
        <f aca="false">IF(I1899="Male",0,1)</f>
        <v>1</v>
      </c>
      <c r="Y1899" s="55" t="n">
        <f aca="false">IF(OR(I1899="DNB",I1899="Dry DNB"),1,0)</f>
        <v>0</v>
      </c>
      <c r="Z1899" s="55" t="n">
        <f aca="false">IF(ISNUMBER(W1899),A1899-W1899,"")</f>
        <v>258</v>
      </c>
      <c r="AA1899" s="55" t="n">
        <f aca="false">MATCH(A1899,DATAS,0)</f>
        <v>1</v>
      </c>
      <c r="AB1899" s="55" t="n">
        <f aca="false">IF(AND(E1899&gt;0,OR(AND(B1899&gt;=1,B1899&lt;=6),B1899=10)),1,0)</f>
        <v>0</v>
      </c>
      <c r="AC1899" s="55" t="n">
        <f aca="false">IF(AND(E1899&gt;0,B1899=10),1,0)</f>
        <v>0</v>
      </c>
      <c r="AD1899" s="0" t="str">
        <f aca="false">IF(AND(C1898=C1899,AA1898=AA1899-1),AB1898,"")</f>
        <v/>
      </c>
      <c r="AE1899" s="0" t="str">
        <f aca="false">IF(AND(C1898=C1899,AA1898=AA1899-1),AC1898,"")</f>
        <v/>
      </c>
      <c r="AF1899" s="0" t="str">
        <f aca="false">IF(AA1899=1,"",IF(AND(AB1899=1,AD1899&lt;&gt;1),1,0))</f>
        <v/>
      </c>
      <c r="AG1899" s="0" t="str">
        <f aca="false">IF(AA1899=1,"",IF(AND(AC1899=1,AE1899&lt;&gt;1),1,0))</f>
        <v/>
      </c>
      <c r="AH1899" s="60" t="str">
        <f aca="false">IF(AND(E1899&gt;0,AA1899&lt;2,NOT(AND(C1900=C1899,AA1900=AA1899+1))),INDEX(DATAS,AA1899+1),"")</f>
        <v/>
      </c>
      <c r="AI1899" s="60" t="str">
        <f aca="false">IF(AND(AC1899=1,AA1899&lt;2),IF(AND(C1900=C1899,AA1900=AA1899+1),IF(AC1900=1,"",INDEX(DATAS,AA1899+1)),INDEX(DATAS,AA1899+1)),"")</f>
        <v/>
      </c>
    </row>
    <row r="1900" customFormat="false" ht="15" hidden="false" customHeight="false" outlineLevel="0" collapsed="false">
      <c r="A1900" s="60" t="n">
        <v>46310</v>
      </c>
      <c r="B1900" s="0" t="n">
        <v>14</v>
      </c>
      <c r="C1900" s="0" t="n">
        <v>4933</v>
      </c>
      <c r="D1900" s="0" t="n">
        <v>393</v>
      </c>
      <c r="E1900" s="0" t="n">
        <v>1</v>
      </c>
      <c r="F1900" s="55" t="s">
        <v>739</v>
      </c>
      <c r="I1900" s="55" t="s">
        <v>162</v>
      </c>
      <c r="J1900" s="0" t="n">
        <v>170</v>
      </c>
      <c r="K1900" s="0" t="n">
        <v>65</v>
      </c>
      <c r="L1900" s="0" t="n">
        <v>260</v>
      </c>
      <c r="M1900" s="0" t="n">
        <v>742.65</v>
      </c>
      <c r="N1900" s="0" t="n">
        <v>72.82</v>
      </c>
      <c r="O1900" s="0" t="n">
        <v>38.36</v>
      </c>
      <c r="P1900" s="0" t="n">
        <v>4.84</v>
      </c>
      <c r="Q1900" s="0" t="n">
        <v>3.81</v>
      </c>
      <c r="T1900" s="0" t="n">
        <v>54.75</v>
      </c>
      <c r="U1900" s="0" t="n">
        <v>1154</v>
      </c>
      <c r="V1900" s="0" t="n">
        <v>4</v>
      </c>
      <c r="W1900" s="60" t="n">
        <v>46051</v>
      </c>
      <c r="X1900" s="55" t="n">
        <f aca="false">IF(I1900="Male",0,1)</f>
        <v>1</v>
      </c>
      <c r="Y1900" s="55" t="n">
        <f aca="false">IF(OR(I1900="DNB",I1900="Dry DNB"),1,0)</f>
        <v>0</v>
      </c>
      <c r="Z1900" s="55" t="n">
        <f aca="false">IF(ISNUMBER(W1900),A1900-W1900,"")</f>
        <v>259</v>
      </c>
      <c r="AA1900" s="55" t="n">
        <f aca="false">MATCH(A1900,DATAS,0)</f>
        <v>2</v>
      </c>
      <c r="AB1900" s="55" t="n">
        <f aca="false">IF(AND(E1900&gt;0,OR(AND(B1900&gt;=1,B1900&lt;=6),B1900=10)),1,0)</f>
        <v>0</v>
      </c>
      <c r="AC1900" s="55" t="n">
        <f aca="false">IF(AND(E1900&gt;0,B1900=10),1,0)</f>
        <v>0</v>
      </c>
      <c r="AD1900" s="55" t="n">
        <f aca="false">IF(AND(C1899=C1900,AA1899=AA1900-1),AB1899,"")</f>
        <v>0</v>
      </c>
      <c r="AE1900" s="55" t="n">
        <f aca="false">IF(AND(C1899=C1900,AA1899=AA1900-1),AC1899,"")</f>
        <v>0</v>
      </c>
      <c r="AF1900" s="55" t="n">
        <f aca="false">IF(AA1900=1,"",IF(AND(AB1900=1,AD1900&lt;&gt;1),1,0))</f>
        <v>0</v>
      </c>
      <c r="AG1900" s="55" t="n">
        <f aca="false">IF(AA1900=1,"",IF(AND(AC1900=1,AE1900&lt;&gt;1),1,0))</f>
        <v>0</v>
      </c>
      <c r="AH1900" s="60" t="str">
        <f aca="false">IF(AND(E1900&gt;0,AA1900&lt;2,NOT(AND(C1901=C1900,AA1901=AA1900+1))),INDEX(DATAS,AA1900+1),"")</f>
        <v/>
      </c>
      <c r="AI1900" s="60" t="str">
        <f aca="false">IF(AND(AC1900=1,AA1900&lt;2),IF(AND(C1901=C1900,AA1901=AA1900+1),IF(AC1901=1,"",INDEX(DATAS,AA1900+1)),INDEX(DATAS,AA1900+1)),"")</f>
        <v/>
      </c>
    </row>
    <row r="1901" customFormat="false" ht="15" hidden="false" customHeight="false" outlineLevel="0" collapsed="false">
      <c r="A1901" s="60" t="n">
        <v>46309</v>
      </c>
      <c r="B1901" s="0" t="n">
        <v>2</v>
      </c>
      <c r="C1901" s="0" t="n">
        <v>4934</v>
      </c>
      <c r="D1901" s="0" t="n">
        <v>174</v>
      </c>
      <c r="E1901" s="0" t="n">
        <v>2</v>
      </c>
      <c r="F1901" s="55" t="s">
        <v>740</v>
      </c>
      <c r="G1901" s="0" t="n">
        <v>45.3</v>
      </c>
      <c r="H1901" s="0" t="n">
        <v>49</v>
      </c>
      <c r="I1901" s="55" t="s">
        <v>157</v>
      </c>
      <c r="J1901" s="0" t="n">
        <v>98</v>
      </c>
      <c r="K1901" s="0" t="n">
        <v>76</v>
      </c>
      <c r="L1901" s="0" t="n">
        <v>76</v>
      </c>
      <c r="M1901" s="0" t="n">
        <v>416.68</v>
      </c>
      <c r="N1901" s="0" t="n">
        <v>66.06</v>
      </c>
      <c r="O1901" s="0" t="n">
        <v>29.45</v>
      </c>
      <c r="P1901" s="0" t="n">
        <v>4.2</v>
      </c>
      <c r="Q1901" s="0" t="n">
        <v>3.55</v>
      </c>
      <c r="R1901" s="0" t="n">
        <v>4648</v>
      </c>
      <c r="S1901" s="0" t="n">
        <v>9730</v>
      </c>
      <c r="T1901" s="0" t="n">
        <v>52.35</v>
      </c>
      <c r="U1901" s="0" t="n">
        <v>1152</v>
      </c>
      <c r="V1901" s="0" t="n">
        <v>2</v>
      </c>
      <c r="W1901" s="60" t="n">
        <v>46234</v>
      </c>
      <c r="X1901" s="55" t="n">
        <f aca="false">IF(I1901="Male",0,1)</f>
        <v>1</v>
      </c>
      <c r="Y1901" s="55" t="n">
        <f aca="false">IF(OR(I1901="DNB",I1901="Dry DNB"),1,0)</f>
        <v>0</v>
      </c>
      <c r="Z1901" s="55" t="n">
        <f aca="false">IF(ISNUMBER(W1901),A1901-W1901,"")</f>
        <v>75</v>
      </c>
      <c r="AA1901" s="55" t="n">
        <f aca="false">MATCH(A1901,DATAS,0)</f>
        <v>1</v>
      </c>
      <c r="AB1901" s="55" t="n">
        <f aca="false">IF(AND(E1901&gt;0,OR(AND(B1901&gt;=1,B1901&lt;=6),B1901=10)),1,0)</f>
        <v>1</v>
      </c>
      <c r="AC1901" s="55" t="n">
        <f aca="false">IF(AND(E1901&gt;0,B1901=10),1,0)</f>
        <v>0</v>
      </c>
      <c r="AD1901" s="0" t="str">
        <f aca="false">IF(AND(C1900=C1901,AA1900=AA1901-1),AB1900,"")</f>
        <v/>
      </c>
      <c r="AE1901" s="0" t="str">
        <f aca="false">IF(AND(C1900=C1901,AA1900=AA1901-1),AC1900,"")</f>
        <v/>
      </c>
      <c r="AF1901" s="0" t="str">
        <f aca="false">IF(AA1901=1,"",IF(AND(AB1901=1,AD1901&lt;&gt;1),1,0))</f>
        <v/>
      </c>
      <c r="AG1901" s="0" t="str">
        <f aca="false">IF(AA1901=1,"",IF(AND(AC1901=1,AE1901&lt;&gt;1),1,0))</f>
        <v/>
      </c>
      <c r="AH1901" s="60" t="str">
        <f aca="false">IF(AND(E1901&gt;0,AA1901&lt;2,NOT(AND(C1902=C1901,AA1902=AA1901+1))),INDEX(DATAS,AA1901+1),"")</f>
        <v/>
      </c>
      <c r="AI1901" s="60" t="str">
        <f aca="false">IF(AND(AC1901=1,AA1901&lt;2),IF(AND(C1902=C1901,AA1902=AA1901+1),IF(AC1902=1,"",INDEX(DATAS,AA1901+1)),INDEX(DATAS,AA1901+1)),"")</f>
        <v/>
      </c>
    </row>
    <row r="1902" customFormat="false" ht="15" hidden="false" customHeight="false" outlineLevel="0" collapsed="false">
      <c r="A1902" s="60" t="n">
        <v>46310</v>
      </c>
      <c r="B1902" s="0" t="n">
        <v>2</v>
      </c>
      <c r="C1902" s="0" t="n">
        <v>4934</v>
      </c>
      <c r="D1902" s="0" t="n">
        <v>175</v>
      </c>
      <c r="E1902" s="0" t="n">
        <v>2</v>
      </c>
      <c r="F1902" s="55" t="s">
        <v>740</v>
      </c>
      <c r="G1902" s="0" t="n">
        <v>55</v>
      </c>
      <c r="H1902" s="0" t="n">
        <v>49</v>
      </c>
      <c r="I1902" s="55" t="s">
        <v>157</v>
      </c>
      <c r="J1902" s="0" t="n">
        <v>98</v>
      </c>
      <c r="K1902" s="0" t="n">
        <v>76</v>
      </c>
      <c r="L1902" s="0" t="n">
        <v>77</v>
      </c>
      <c r="M1902" s="0" t="n">
        <v>416.68</v>
      </c>
      <c r="N1902" s="0" t="n">
        <v>66.06</v>
      </c>
      <c r="O1902" s="0" t="n">
        <v>29.45</v>
      </c>
      <c r="P1902" s="0" t="n">
        <v>4.2</v>
      </c>
      <c r="Q1902" s="0" t="n">
        <v>3.55</v>
      </c>
      <c r="T1902" s="0" t="n">
        <v>52.35</v>
      </c>
      <c r="U1902" s="0" t="n">
        <v>1153</v>
      </c>
      <c r="V1902" s="0" t="n">
        <v>2</v>
      </c>
      <c r="W1902" s="60" t="n">
        <v>46234</v>
      </c>
      <c r="X1902" s="55" t="n">
        <f aca="false">IF(I1902="Male",0,1)</f>
        <v>1</v>
      </c>
      <c r="Y1902" s="55" t="n">
        <f aca="false">IF(OR(I1902="DNB",I1902="Dry DNB"),1,0)</f>
        <v>0</v>
      </c>
      <c r="Z1902" s="55" t="n">
        <f aca="false">IF(ISNUMBER(W1902),A1902-W1902,"")</f>
        <v>76</v>
      </c>
      <c r="AA1902" s="55" t="n">
        <f aca="false">MATCH(A1902,DATAS,0)</f>
        <v>2</v>
      </c>
      <c r="AB1902" s="55" t="n">
        <f aca="false">IF(AND(E1902&gt;0,OR(AND(B1902&gt;=1,B1902&lt;=6),B1902=10)),1,0)</f>
        <v>1</v>
      </c>
      <c r="AC1902" s="55" t="n">
        <f aca="false">IF(AND(E1902&gt;0,B1902=10),1,0)</f>
        <v>0</v>
      </c>
      <c r="AD1902" s="55" t="n">
        <f aca="false">IF(AND(C1901=C1902,AA1901=AA1902-1),AB1901,"")</f>
        <v>1</v>
      </c>
      <c r="AE1902" s="55" t="n">
        <f aca="false">IF(AND(C1901=C1902,AA1901=AA1902-1),AC1901,"")</f>
        <v>0</v>
      </c>
      <c r="AF1902" s="55" t="n">
        <f aca="false">IF(AA1902=1,"",IF(AND(AB1902=1,AD1902&lt;&gt;1),1,0))</f>
        <v>0</v>
      </c>
      <c r="AG1902" s="55" t="n">
        <f aca="false">IF(AA1902=1,"",IF(AND(AC1902=1,AE1902&lt;&gt;1),1,0))</f>
        <v>0</v>
      </c>
      <c r="AH1902" s="60" t="str">
        <f aca="false">IF(AND(E1902&gt;0,AA1902&lt;2,NOT(AND(C1903=C1902,AA1903=AA1902+1))),INDEX(DATAS,AA1902+1),"")</f>
        <v/>
      </c>
      <c r="AI1902" s="60" t="str">
        <f aca="false">IF(AND(AC1902=1,AA1902&lt;2),IF(AND(C1903=C1902,AA1903=AA1902+1),IF(AC1903=1,"",INDEX(DATAS,AA1902+1)),INDEX(DATAS,AA1902+1)),"")</f>
        <v/>
      </c>
    </row>
    <row r="1903" customFormat="false" ht="15" hidden="false" customHeight="false" outlineLevel="0" collapsed="false">
      <c r="A1903" s="60" t="n">
        <v>46309</v>
      </c>
      <c r="B1903" s="0" t="n">
        <v>2</v>
      </c>
      <c r="C1903" s="0" t="n">
        <v>4936</v>
      </c>
      <c r="D1903" s="0" t="n">
        <v>112</v>
      </c>
      <c r="E1903" s="0" t="n">
        <v>2</v>
      </c>
      <c r="F1903" s="55" t="s">
        <v>740</v>
      </c>
      <c r="G1903" s="0" t="n">
        <v>70.4</v>
      </c>
      <c r="H1903" s="0" t="n">
        <v>67</v>
      </c>
      <c r="I1903" s="55" t="s">
        <v>187</v>
      </c>
      <c r="J1903" s="0" t="n">
        <v>112</v>
      </c>
      <c r="K1903" s="0" t="n">
        <v>63</v>
      </c>
      <c r="M1903" s="0" t="n">
        <v>1168.59</v>
      </c>
      <c r="N1903" s="0" t="n">
        <v>69.13</v>
      </c>
      <c r="O1903" s="0" t="n">
        <v>50.29</v>
      </c>
      <c r="P1903" s="0" t="n">
        <v>3.06</v>
      </c>
      <c r="Q1903" s="0" t="n">
        <v>3.36</v>
      </c>
      <c r="R1903" s="0" t="n">
        <v>5941</v>
      </c>
      <c r="S1903" s="0" t="n">
        <v>12082</v>
      </c>
      <c r="T1903" s="0" t="n">
        <v>65.3</v>
      </c>
      <c r="U1903" s="0" t="n">
        <v>1152</v>
      </c>
      <c r="V1903" s="0" t="n">
        <v>2</v>
      </c>
      <c r="W1903" s="60" t="n">
        <v>46296</v>
      </c>
      <c r="X1903" s="55" t="n">
        <f aca="false">IF(I1903="Male",0,1)</f>
        <v>1</v>
      </c>
      <c r="Y1903" s="55" t="n">
        <f aca="false">IF(OR(I1903="DNB",I1903="Dry DNB"),1,0)</f>
        <v>0</v>
      </c>
      <c r="Z1903" s="55" t="n">
        <f aca="false">IF(ISNUMBER(W1903),A1903-W1903,"")</f>
        <v>13</v>
      </c>
      <c r="AA1903" s="55" t="n">
        <f aca="false">MATCH(A1903,DATAS,0)</f>
        <v>1</v>
      </c>
      <c r="AB1903" s="55" t="n">
        <f aca="false">IF(AND(E1903&gt;0,OR(AND(B1903&gt;=1,B1903&lt;=6),B1903=10)),1,0)</f>
        <v>1</v>
      </c>
      <c r="AC1903" s="55" t="n">
        <f aca="false">IF(AND(E1903&gt;0,B1903=10),1,0)</f>
        <v>0</v>
      </c>
      <c r="AD1903" s="0" t="str">
        <f aca="false">IF(AND(C1902=C1903,AA1902=AA1903-1),AB1902,"")</f>
        <v/>
      </c>
      <c r="AE1903" s="0" t="str">
        <f aca="false">IF(AND(C1902=C1903,AA1902=AA1903-1),AC1902,"")</f>
        <v/>
      </c>
      <c r="AF1903" s="0" t="str">
        <f aca="false">IF(AA1903=1,"",IF(AND(AB1903=1,AD1903&lt;&gt;1),1,0))</f>
        <v/>
      </c>
      <c r="AG1903" s="0" t="str">
        <f aca="false">IF(AA1903=1,"",IF(AND(AC1903=1,AE1903&lt;&gt;1),1,0))</f>
        <v/>
      </c>
      <c r="AH1903" s="60" t="str">
        <f aca="false">IF(AND(E1903&gt;0,AA1903&lt;2,NOT(AND(C1904=C1903,AA1904=AA1903+1))),INDEX(DATAS,AA1903+1),"")</f>
        <v/>
      </c>
      <c r="AI1903" s="60" t="str">
        <f aca="false">IF(AND(AC1903=1,AA1903&lt;2),IF(AND(C1904=C1903,AA1904=AA1903+1),IF(AC1904=1,"",INDEX(DATAS,AA1903+1)),INDEX(DATAS,AA1903+1)),"")</f>
        <v/>
      </c>
    </row>
    <row r="1904" customFormat="false" ht="15" hidden="false" customHeight="false" outlineLevel="0" collapsed="false">
      <c r="A1904" s="60" t="n">
        <v>46310</v>
      </c>
      <c r="B1904" s="0" t="n">
        <v>2</v>
      </c>
      <c r="C1904" s="0" t="n">
        <v>4936</v>
      </c>
      <c r="D1904" s="0" t="n">
        <v>113</v>
      </c>
      <c r="E1904" s="0" t="n">
        <v>2</v>
      </c>
      <c r="F1904" s="55" t="s">
        <v>740</v>
      </c>
      <c r="G1904" s="0" t="n">
        <v>70.6</v>
      </c>
      <c r="H1904" s="0" t="n">
        <v>67</v>
      </c>
      <c r="I1904" s="55" t="s">
        <v>187</v>
      </c>
      <c r="J1904" s="0" t="n">
        <v>113</v>
      </c>
      <c r="K1904" s="0" t="n">
        <v>63</v>
      </c>
      <c r="M1904" s="0" t="n">
        <v>1168.59</v>
      </c>
      <c r="N1904" s="0" t="n">
        <v>69.13</v>
      </c>
      <c r="O1904" s="0" t="n">
        <v>50.29</v>
      </c>
      <c r="P1904" s="0" t="n">
        <v>3.06</v>
      </c>
      <c r="Q1904" s="0" t="n">
        <v>3.36</v>
      </c>
      <c r="T1904" s="0" t="n">
        <v>65.3</v>
      </c>
      <c r="U1904" s="0" t="n">
        <v>1153</v>
      </c>
      <c r="V1904" s="0" t="n">
        <v>2</v>
      </c>
      <c r="W1904" s="60" t="n">
        <v>46296</v>
      </c>
      <c r="X1904" s="55" t="n">
        <f aca="false">IF(I1904="Male",0,1)</f>
        <v>1</v>
      </c>
      <c r="Y1904" s="55" t="n">
        <f aca="false">IF(OR(I1904="DNB",I1904="Dry DNB"),1,0)</f>
        <v>0</v>
      </c>
      <c r="Z1904" s="55" t="n">
        <f aca="false">IF(ISNUMBER(W1904),A1904-W1904,"")</f>
        <v>14</v>
      </c>
      <c r="AA1904" s="55" t="n">
        <f aca="false">MATCH(A1904,DATAS,0)</f>
        <v>2</v>
      </c>
      <c r="AB1904" s="55" t="n">
        <f aca="false">IF(AND(E1904&gt;0,OR(AND(B1904&gt;=1,B1904&lt;=6),B1904=10)),1,0)</f>
        <v>1</v>
      </c>
      <c r="AC1904" s="55" t="n">
        <f aca="false">IF(AND(E1904&gt;0,B1904=10),1,0)</f>
        <v>0</v>
      </c>
      <c r="AD1904" s="55" t="n">
        <f aca="false">IF(AND(C1903=C1904,AA1903=AA1904-1),AB1903,"")</f>
        <v>1</v>
      </c>
      <c r="AE1904" s="55" t="n">
        <f aca="false">IF(AND(C1903=C1904,AA1903=AA1904-1),AC1903,"")</f>
        <v>0</v>
      </c>
      <c r="AF1904" s="55" t="n">
        <f aca="false">IF(AA1904=1,"",IF(AND(AB1904=1,AD1904&lt;&gt;1),1,0))</f>
        <v>0</v>
      </c>
      <c r="AG1904" s="55" t="n">
        <f aca="false">IF(AA1904=1,"",IF(AND(AC1904=1,AE1904&lt;&gt;1),1,0))</f>
        <v>0</v>
      </c>
      <c r="AH1904" s="60" t="str">
        <f aca="false">IF(AND(E1904&gt;0,AA1904&lt;2,NOT(AND(C1905=C1904,AA1905=AA1904+1))),INDEX(DATAS,AA1904+1),"")</f>
        <v/>
      </c>
      <c r="AI1904" s="60" t="str">
        <f aca="false">IF(AND(AC1904=1,AA1904&lt;2),IF(AND(C1905=C1904,AA1905=AA1904+1),IF(AC1905=1,"",INDEX(DATAS,AA1904+1)),INDEX(DATAS,AA1904+1)),"")</f>
        <v/>
      </c>
    </row>
    <row r="1905" customFormat="false" ht="15" hidden="false" customHeight="false" outlineLevel="0" collapsed="false">
      <c r="A1905" s="60" t="n">
        <v>46309</v>
      </c>
      <c r="B1905" s="0" t="n">
        <v>2</v>
      </c>
      <c r="C1905" s="0" t="n">
        <v>4937</v>
      </c>
      <c r="D1905" s="0" t="n">
        <v>149</v>
      </c>
      <c r="E1905" s="0" t="n">
        <v>2</v>
      </c>
      <c r="F1905" s="55" t="s">
        <v>740</v>
      </c>
      <c r="G1905" s="0" t="n">
        <v>64.1</v>
      </c>
      <c r="H1905" s="0" t="n">
        <v>63</v>
      </c>
      <c r="I1905" s="55" t="s">
        <v>157</v>
      </c>
      <c r="J1905" s="0" t="n">
        <v>65</v>
      </c>
      <c r="K1905" s="0" t="n">
        <v>65</v>
      </c>
      <c r="L1905" s="0" t="n">
        <v>84</v>
      </c>
      <c r="M1905" s="0" t="n">
        <v>1388.39</v>
      </c>
      <c r="N1905" s="0" t="n">
        <v>16.63</v>
      </c>
      <c r="O1905" s="0" t="n">
        <v>40.94</v>
      </c>
      <c r="P1905" s="0" t="n">
        <v>2.63</v>
      </c>
      <c r="Q1905" s="0" t="n">
        <v>3.43</v>
      </c>
      <c r="R1905" s="0" t="n">
        <v>6658</v>
      </c>
      <c r="S1905" s="0" t="n">
        <v>13130</v>
      </c>
      <c r="T1905" s="0" t="n">
        <v>73.6</v>
      </c>
      <c r="U1905" s="0" t="n">
        <v>1152</v>
      </c>
      <c r="V1905" s="0" t="n">
        <v>1</v>
      </c>
      <c r="W1905" s="60" t="n">
        <v>46226</v>
      </c>
      <c r="X1905" s="55" t="n">
        <f aca="false">IF(I1905="Male",0,1)</f>
        <v>1</v>
      </c>
      <c r="Y1905" s="55" t="n">
        <f aca="false">IF(OR(I1905="DNB",I1905="Dry DNB"),1,0)</f>
        <v>0</v>
      </c>
      <c r="Z1905" s="55" t="n">
        <f aca="false">IF(ISNUMBER(W1905),A1905-W1905,"")</f>
        <v>83</v>
      </c>
      <c r="AA1905" s="55" t="n">
        <f aca="false">MATCH(A1905,DATAS,0)</f>
        <v>1</v>
      </c>
      <c r="AB1905" s="55" t="n">
        <f aca="false">IF(AND(E1905&gt;0,OR(AND(B1905&gt;=1,B1905&lt;=6),B1905=10)),1,0)</f>
        <v>1</v>
      </c>
      <c r="AC1905" s="55" t="n">
        <f aca="false">IF(AND(E1905&gt;0,B1905=10),1,0)</f>
        <v>0</v>
      </c>
      <c r="AD1905" s="0" t="str">
        <f aca="false">IF(AND(C1904=C1905,AA1904=AA1905-1),AB1904,"")</f>
        <v/>
      </c>
      <c r="AE1905" s="0" t="str">
        <f aca="false">IF(AND(C1904=C1905,AA1904=AA1905-1),AC1904,"")</f>
        <v/>
      </c>
      <c r="AF1905" s="0" t="str">
        <f aca="false">IF(AA1905=1,"",IF(AND(AB1905=1,AD1905&lt;&gt;1),1,0))</f>
        <v/>
      </c>
      <c r="AG1905" s="0" t="str">
        <f aca="false">IF(AA1905=1,"",IF(AND(AC1905=1,AE1905&lt;&gt;1),1,0))</f>
        <v/>
      </c>
      <c r="AH1905" s="60" t="str">
        <f aca="false">IF(AND(E1905&gt;0,AA1905&lt;2,NOT(AND(C1906=C1905,AA1906=AA1905+1))),INDEX(DATAS,AA1905+1),"")</f>
        <v/>
      </c>
      <c r="AI1905" s="60" t="str">
        <f aca="false">IF(AND(AC1905=1,AA1905&lt;2),IF(AND(C1906=C1905,AA1906=AA1905+1),IF(AC1906=1,"",INDEX(DATAS,AA1905+1)),INDEX(DATAS,AA1905+1)),"")</f>
        <v/>
      </c>
    </row>
    <row r="1906" customFormat="false" ht="15" hidden="false" customHeight="false" outlineLevel="0" collapsed="false">
      <c r="A1906" s="60" t="n">
        <v>46310</v>
      </c>
      <c r="B1906" s="0" t="n">
        <v>2</v>
      </c>
      <c r="C1906" s="0" t="n">
        <v>4937</v>
      </c>
      <c r="D1906" s="0" t="n">
        <v>150</v>
      </c>
      <c r="E1906" s="0" t="n">
        <v>2</v>
      </c>
      <c r="F1906" s="55" t="s">
        <v>740</v>
      </c>
      <c r="G1906" s="0" t="n">
        <v>62.1</v>
      </c>
      <c r="H1906" s="0" t="n">
        <v>63</v>
      </c>
      <c r="I1906" s="55" t="s">
        <v>157</v>
      </c>
      <c r="J1906" s="0" t="n">
        <v>65</v>
      </c>
      <c r="K1906" s="0" t="n">
        <v>65</v>
      </c>
      <c r="L1906" s="0" t="n">
        <v>85</v>
      </c>
      <c r="M1906" s="0" t="n">
        <v>1388.39</v>
      </c>
      <c r="N1906" s="0" t="n">
        <v>16.63</v>
      </c>
      <c r="O1906" s="0" t="n">
        <v>40.94</v>
      </c>
      <c r="P1906" s="0" t="n">
        <v>2.63</v>
      </c>
      <c r="Q1906" s="0" t="n">
        <v>3.43</v>
      </c>
      <c r="T1906" s="0" t="n">
        <v>73.6</v>
      </c>
      <c r="U1906" s="0" t="n">
        <v>1153</v>
      </c>
      <c r="V1906" s="0" t="n">
        <v>1</v>
      </c>
      <c r="W1906" s="60" t="n">
        <v>46226</v>
      </c>
      <c r="X1906" s="55" t="n">
        <f aca="false">IF(I1906="Male",0,1)</f>
        <v>1</v>
      </c>
      <c r="Y1906" s="55" t="n">
        <f aca="false">IF(OR(I1906="DNB",I1906="Dry DNB"),1,0)</f>
        <v>0</v>
      </c>
      <c r="Z1906" s="55" t="n">
        <f aca="false">IF(ISNUMBER(W1906),A1906-W1906,"")</f>
        <v>84</v>
      </c>
      <c r="AA1906" s="55" t="n">
        <f aca="false">MATCH(A1906,DATAS,0)</f>
        <v>2</v>
      </c>
      <c r="AB1906" s="55" t="n">
        <f aca="false">IF(AND(E1906&gt;0,OR(AND(B1906&gt;=1,B1906&lt;=6),B1906=10)),1,0)</f>
        <v>1</v>
      </c>
      <c r="AC1906" s="55" t="n">
        <f aca="false">IF(AND(E1906&gt;0,B1906=10),1,0)</f>
        <v>0</v>
      </c>
      <c r="AD1906" s="55" t="n">
        <f aca="false">IF(AND(C1905=C1906,AA1905=AA1906-1),AB1905,"")</f>
        <v>1</v>
      </c>
      <c r="AE1906" s="55" t="n">
        <f aca="false">IF(AND(C1905=C1906,AA1905=AA1906-1),AC1905,"")</f>
        <v>0</v>
      </c>
      <c r="AF1906" s="55" t="n">
        <f aca="false">IF(AA1906=1,"",IF(AND(AB1906=1,AD1906&lt;&gt;1),1,0))</f>
        <v>0</v>
      </c>
      <c r="AG1906" s="55" t="n">
        <f aca="false">IF(AA1906=1,"",IF(AND(AC1906=1,AE1906&lt;&gt;1),1,0))</f>
        <v>0</v>
      </c>
      <c r="AH1906" s="60" t="str">
        <f aca="false">IF(AND(E1906&gt;0,AA1906&lt;2,NOT(AND(C1907=C1906,AA1907=AA1906+1))),INDEX(DATAS,AA1906+1),"")</f>
        <v/>
      </c>
      <c r="AI1906" s="60" t="str">
        <f aca="false">IF(AND(AC1906=1,AA1906&lt;2),IF(AND(C1907=C1906,AA1907=AA1906+1),IF(AC1907=1,"",INDEX(DATAS,AA1906+1)),INDEX(DATAS,AA1906+1)),"")</f>
        <v/>
      </c>
    </row>
    <row r="1907" customFormat="false" ht="15" hidden="false" customHeight="false" outlineLevel="0" collapsed="false">
      <c r="A1907" s="60" t="n">
        <v>46309</v>
      </c>
      <c r="B1907" s="0" t="n">
        <v>2</v>
      </c>
      <c r="C1907" s="0" t="n">
        <v>4938</v>
      </c>
      <c r="D1907" s="0" t="n">
        <v>136</v>
      </c>
      <c r="E1907" s="0" t="n">
        <v>2</v>
      </c>
      <c r="F1907" s="55" t="s">
        <v>741</v>
      </c>
      <c r="G1907" s="0" t="n">
        <v>50.9</v>
      </c>
      <c r="H1907" s="0" t="n">
        <v>52</v>
      </c>
      <c r="I1907" s="55" t="s">
        <v>157</v>
      </c>
      <c r="J1907" s="0" t="n">
        <v>90</v>
      </c>
      <c r="K1907" s="0" t="n">
        <v>66</v>
      </c>
      <c r="L1907" s="0" t="n">
        <v>46</v>
      </c>
      <c r="M1907" s="0" t="n">
        <v>-0.82</v>
      </c>
      <c r="N1907" s="0" t="n">
        <v>50.9</v>
      </c>
      <c r="O1907" s="0" t="n">
        <v>17.5</v>
      </c>
      <c r="P1907" s="0" t="n">
        <v>4.11</v>
      </c>
      <c r="Q1907" s="0" t="n">
        <v>3.2</v>
      </c>
      <c r="R1907" s="0" t="n">
        <v>4927</v>
      </c>
      <c r="S1907" s="0" t="n">
        <v>10330</v>
      </c>
      <c r="T1907" s="0" t="n">
        <v>57.7</v>
      </c>
      <c r="U1907" s="0" t="n">
        <v>1151</v>
      </c>
      <c r="V1907" s="0" t="n">
        <v>2</v>
      </c>
      <c r="W1907" s="60" t="n">
        <v>46264</v>
      </c>
      <c r="X1907" s="55" t="n">
        <f aca="false">IF(I1907="Male",0,1)</f>
        <v>1</v>
      </c>
      <c r="Y1907" s="55" t="n">
        <f aca="false">IF(OR(I1907="DNB",I1907="Dry DNB"),1,0)</f>
        <v>0</v>
      </c>
      <c r="Z1907" s="55" t="n">
        <f aca="false">IF(ISNUMBER(W1907),A1907-W1907,"")</f>
        <v>45</v>
      </c>
      <c r="AA1907" s="55" t="n">
        <f aca="false">MATCH(A1907,DATAS,0)</f>
        <v>1</v>
      </c>
      <c r="AB1907" s="55" t="n">
        <f aca="false">IF(AND(E1907&gt;0,OR(AND(B1907&gt;=1,B1907&lt;=6),B1907=10)),1,0)</f>
        <v>1</v>
      </c>
      <c r="AC1907" s="55" t="n">
        <f aca="false">IF(AND(E1907&gt;0,B1907=10),1,0)</f>
        <v>0</v>
      </c>
      <c r="AD1907" s="0" t="str">
        <f aca="false">IF(AND(C1906=C1907,AA1906=AA1907-1),AB1906,"")</f>
        <v/>
      </c>
      <c r="AE1907" s="0" t="str">
        <f aca="false">IF(AND(C1906=C1907,AA1906=AA1907-1),AC1906,"")</f>
        <v/>
      </c>
      <c r="AF1907" s="0" t="str">
        <f aca="false">IF(AA1907=1,"",IF(AND(AB1907=1,AD1907&lt;&gt;1),1,0))</f>
        <v/>
      </c>
      <c r="AG1907" s="0" t="str">
        <f aca="false">IF(AA1907=1,"",IF(AND(AC1907=1,AE1907&lt;&gt;1),1,0))</f>
        <v/>
      </c>
      <c r="AH1907" s="60" t="str">
        <f aca="false">IF(AND(E1907&gt;0,AA1907&lt;2,NOT(AND(C1908=C1907,AA1908=AA1907+1))),INDEX(DATAS,AA1907+1),"")</f>
        <v/>
      </c>
      <c r="AI1907" s="60" t="str">
        <f aca="false">IF(AND(AC1907=1,AA1907&lt;2),IF(AND(C1908=C1907,AA1908=AA1907+1),IF(AC1908=1,"",INDEX(DATAS,AA1907+1)),INDEX(DATAS,AA1907+1)),"")</f>
        <v/>
      </c>
    </row>
    <row r="1908" customFormat="false" ht="15" hidden="false" customHeight="false" outlineLevel="0" collapsed="false">
      <c r="A1908" s="60" t="n">
        <v>46310</v>
      </c>
      <c r="B1908" s="0" t="n">
        <v>2</v>
      </c>
      <c r="C1908" s="0" t="n">
        <v>4938</v>
      </c>
      <c r="D1908" s="0" t="n">
        <v>137</v>
      </c>
      <c r="E1908" s="0" t="n">
        <v>2</v>
      </c>
      <c r="F1908" s="55" t="s">
        <v>741</v>
      </c>
      <c r="G1908" s="0" t="n">
        <v>52.2</v>
      </c>
      <c r="H1908" s="0" t="n">
        <v>51</v>
      </c>
      <c r="I1908" s="55" t="s">
        <v>157</v>
      </c>
      <c r="J1908" s="0" t="n">
        <v>90</v>
      </c>
      <c r="K1908" s="0" t="n">
        <v>66</v>
      </c>
      <c r="L1908" s="0" t="n">
        <v>47</v>
      </c>
      <c r="M1908" s="0" t="n">
        <v>-0.82</v>
      </c>
      <c r="N1908" s="0" t="n">
        <v>50.9</v>
      </c>
      <c r="O1908" s="0" t="n">
        <v>17.5</v>
      </c>
      <c r="P1908" s="0" t="n">
        <v>4.11</v>
      </c>
      <c r="Q1908" s="0" t="n">
        <v>3.2</v>
      </c>
      <c r="T1908" s="0" t="n">
        <v>57.7</v>
      </c>
      <c r="U1908" s="0" t="n">
        <v>1152</v>
      </c>
      <c r="V1908" s="0" t="n">
        <v>2</v>
      </c>
      <c r="W1908" s="60" t="n">
        <v>46264</v>
      </c>
      <c r="X1908" s="55" t="n">
        <f aca="false">IF(I1908="Male",0,1)</f>
        <v>1</v>
      </c>
      <c r="Y1908" s="55" t="n">
        <f aca="false">IF(OR(I1908="DNB",I1908="Dry DNB"),1,0)</f>
        <v>0</v>
      </c>
      <c r="Z1908" s="55" t="n">
        <f aca="false">IF(ISNUMBER(W1908),A1908-W1908,"")</f>
        <v>46</v>
      </c>
      <c r="AA1908" s="55" t="n">
        <f aca="false">MATCH(A1908,DATAS,0)</f>
        <v>2</v>
      </c>
      <c r="AB1908" s="55" t="n">
        <f aca="false">IF(AND(E1908&gt;0,OR(AND(B1908&gt;=1,B1908&lt;=6),B1908=10)),1,0)</f>
        <v>1</v>
      </c>
      <c r="AC1908" s="55" t="n">
        <f aca="false">IF(AND(E1908&gt;0,B1908=10),1,0)</f>
        <v>0</v>
      </c>
      <c r="AD1908" s="55" t="n">
        <f aca="false">IF(AND(C1907=C1908,AA1907=AA1908-1),AB1907,"")</f>
        <v>1</v>
      </c>
      <c r="AE1908" s="55" t="n">
        <f aca="false">IF(AND(C1907=C1908,AA1907=AA1908-1),AC1907,"")</f>
        <v>0</v>
      </c>
      <c r="AF1908" s="55" t="n">
        <f aca="false">IF(AA1908=1,"",IF(AND(AB1908=1,AD1908&lt;&gt;1),1,0))</f>
        <v>0</v>
      </c>
      <c r="AG1908" s="55" t="n">
        <f aca="false">IF(AA1908=1,"",IF(AND(AC1908=1,AE1908&lt;&gt;1),1,0))</f>
        <v>0</v>
      </c>
      <c r="AH1908" s="60" t="str">
        <f aca="false">IF(AND(E1908&gt;0,AA1908&lt;2,NOT(AND(C1909=C1908,AA1909=AA1908+1))),INDEX(DATAS,AA1908+1),"")</f>
        <v/>
      </c>
      <c r="AI1908" s="60" t="str">
        <f aca="false">IF(AND(AC1908=1,AA1908&lt;2),IF(AND(C1909=C1908,AA1909=AA1908+1),IF(AC1909=1,"",INDEX(DATAS,AA1908+1)),INDEX(DATAS,AA1908+1)),"")</f>
        <v/>
      </c>
    </row>
    <row r="1909" customFormat="false" ht="15" hidden="false" customHeight="false" outlineLevel="0" collapsed="false">
      <c r="A1909" s="60" t="n">
        <v>46309</v>
      </c>
      <c r="B1909" s="0" t="n">
        <v>2</v>
      </c>
      <c r="C1909" s="0" t="n">
        <v>4939</v>
      </c>
      <c r="D1909" s="0" t="n">
        <v>116</v>
      </c>
      <c r="E1909" s="0" t="n">
        <v>2</v>
      </c>
      <c r="F1909" s="55" t="s">
        <v>742</v>
      </c>
      <c r="G1909" s="0" t="n">
        <v>54.4</v>
      </c>
      <c r="H1909" s="0" t="n">
        <v>54</v>
      </c>
      <c r="I1909" s="55" t="s">
        <v>187</v>
      </c>
      <c r="J1909" s="0" t="n">
        <v>116</v>
      </c>
      <c r="K1909" s="0" t="n">
        <v>67</v>
      </c>
      <c r="M1909" s="0" t="n">
        <v>779.17</v>
      </c>
      <c r="N1909" s="0" t="n">
        <v>22.9</v>
      </c>
      <c r="O1909" s="0" t="n">
        <v>26.56</v>
      </c>
      <c r="P1909" s="0" t="n">
        <v>2.82</v>
      </c>
      <c r="Q1909" s="0" t="n">
        <v>3.2</v>
      </c>
      <c r="R1909" s="0" t="n">
        <v>4738</v>
      </c>
      <c r="S1909" s="0" t="n">
        <v>9712</v>
      </c>
      <c r="T1909" s="0" t="n">
        <v>55.7</v>
      </c>
      <c r="U1909" s="0" t="n">
        <v>1150</v>
      </c>
      <c r="V1909" s="0" t="n">
        <v>3</v>
      </c>
      <c r="W1909" s="60" t="n">
        <v>46300</v>
      </c>
      <c r="X1909" s="55" t="n">
        <f aca="false">IF(I1909="Male",0,1)</f>
        <v>1</v>
      </c>
      <c r="Y1909" s="55" t="n">
        <f aca="false">IF(OR(I1909="DNB",I1909="Dry DNB"),1,0)</f>
        <v>0</v>
      </c>
      <c r="Z1909" s="55" t="n">
        <f aca="false">IF(ISNUMBER(W1909),A1909-W1909,"")</f>
        <v>9</v>
      </c>
      <c r="AA1909" s="55" t="n">
        <f aca="false">MATCH(A1909,DATAS,0)</f>
        <v>1</v>
      </c>
      <c r="AB1909" s="55" t="n">
        <f aca="false">IF(AND(E1909&gt;0,OR(AND(B1909&gt;=1,B1909&lt;=6),B1909=10)),1,0)</f>
        <v>1</v>
      </c>
      <c r="AC1909" s="55" t="n">
        <f aca="false">IF(AND(E1909&gt;0,B1909=10),1,0)</f>
        <v>0</v>
      </c>
      <c r="AD1909" s="0" t="str">
        <f aca="false">IF(AND(C1908=C1909,AA1908=AA1909-1),AB1908,"")</f>
        <v/>
      </c>
      <c r="AE1909" s="0" t="str">
        <f aca="false">IF(AND(C1908=C1909,AA1908=AA1909-1),AC1908,"")</f>
        <v/>
      </c>
      <c r="AF1909" s="0" t="str">
        <f aca="false">IF(AA1909=1,"",IF(AND(AB1909=1,AD1909&lt;&gt;1),1,0))</f>
        <v/>
      </c>
      <c r="AG1909" s="0" t="str">
        <f aca="false">IF(AA1909=1,"",IF(AND(AC1909=1,AE1909&lt;&gt;1),1,0))</f>
        <v/>
      </c>
      <c r="AH1909" s="60" t="str">
        <f aca="false">IF(AND(E1909&gt;0,AA1909&lt;2,NOT(AND(C1910=C1909,AA1910=AA1909+1))),INDEX(DATAS,AA1909+1),"")</f>
        <v/>
      </c>
      <c r="AI1909" s="60" t="str">
        <f aca="false">IF(AND(AC1909=1,AA1909&lt;2),IF(AND(C1910=C1909,AA1910=AA1909+1),IF(AC1910=1,"",INDEX(DATAS,AA1909+1)),INDEX(DATAS,AA1909+1)),"")</f>
        <v/>
      </c>
    </row>
    <row r="1910" customFormat="false" ht="15" hidden="false" customHeight="false" outlineLevel="0" collapsed="false">
      <c r="A1910" s="60" t="n">
        <v>46310</v>
      </c>
      <c r="B1910" s="0" t="n">
        <v>2</v>
      </c>
      <c r="C1910" s="0" t="n">
        <v>4939</v>
      </c>
      <c r="D1910" s="0" t="n">
        <v>117</v>
      </c>
      <c r="E1910" s="0" t="n">
        <v>2</v>
      </c>
      <c r="F1910" s="55" t="s">
        <v>742</v>
      </c>
      <c r="G1910" s="0" t="n">
        <v>55.2</v>
      </c>
      <c r="H1910" s="0" t="n">
        <v>53</v>
      </c>
      <c r="I1910" s="55" t="s">
        <v>187</v>
      </c>
      <c r="J1910" s="0" t="n">
        <v>117</v>
      </c>
      <c r="K1910" s="0" t="n">
        <v>67</v>
      </c>
      <c r="M1910" s="0" t="n">
        <v>779.17</v>
      </c>
      <c r="N1910" s="0" t="n">
        <v>22.9</v>
      </c>
      <c r="O1910" s="0" t="n">
        <v>26.56</v>
      </c>
      <c r="P1910" s="0" t="n">
        <v>2.82</v>
      </c>
      <c r="Q1910" s="0" t="n">
        <v>3.2</v>
      </c>
      <c r="T1910" s="0" t="n">
        <v>55.7</v>
      </c>
      <c r="U1910" s="0" t="n">
        <v>1151</v>
      </c>
      <c r="V1910" s="0" t="n">
        <v>3</v>
      </c>
      <c r="W1910" s="60" t="n">
        <v>46300</v>
      </c>
      <c r="X1910" s="55" t="n">
        <f aca="false">IF(I1910="Male",0,1)</f>
        <v>1</v>
      </c>
      <c r="Y1910" s="55" t="n">
        <f aca="false">IF(OR(I1910="DNB",I1910="Dry DNB"),1,0)</f>
        <v>0</v>
      </c>
      <c r="Z1910" s="55" t="n">
        <f aca="false">IF(ISNUMBER(W1910),A1910-W1910,"")</f>
        <v>10</v>
      </c>
      <c r="AA1910" s="55" t="n">
        <f aca="false">MATCH(A1910,DATAS,0)</f>
        <v>2</v>
      </c>
      <c r="AB1910" s="55" t="n">
        <f aca="false">IF(AND(E1910&gt;0,OR(AND(B1910&gt;=1,B1910&lt;=6),B1910=10)),1,0)</f>
        <v>1</v>
      </c>
      <c r="AC1910" s="55" t="n">
        <f aca="false">IF(AND(E1910&gt;0,B1910=10),1,0)</f>
        <v>0</v>
      </c>
      <c r="AD1910" s="55" t="n">
        <f aca="false">IF(AND(C1909=C1910,AA1909=AA1910-1),AB1909,"")</f>
        <v>1</v>
      </c>
      <c r="AE1910" s="55" t="n">
        <f aca="false">IF(AND(C1909=C1910,AA1909=AA1910-1),AC1909,"")</f>
        <v>0</v>
      </c>
      <c r="AF1910" s="55" t="n">
        <f aca="false">IF(AA1910=1,"",IF(AND(AB1910=1,AD1910&lt;&gt;1),1,0))</f>
        <v>0</v>
      </c>
      <c r="AG1910" s="55" t="n">
        <f aca="false">IF(AA1910=1,"",IF(AND(AC1910=1,AE1910&lt;&gt;1),1,0))</f>
        <v>0</v>
      </c>
      <c r="AH1910" s="60" t="str">
        <f aca="false">IF(AND(E1910&gt;0,AA1910&lt;2,NOT(AND(C1911=C1910,AA1911=AA1910+1))),INDEX(DATAS,AA1910+1),"")</f>
        <v/>
      </c>
      <c r="AI1910" s="60" t="str">
        <f aca="false">IF(AND(AC1910=1,AA1910&lt;2),IF(AND(C1911=C1910,AA1911=AA1910+1),IF(AC1911=1,"",INDEX(DATAS,AA1910+1)),INDEX(DATAS,AA1910+1)),"")</f>
        <v/>
      </c>
    </row>
    <row r="1911" customFormat="false" ht="15" hidden="false" customHeight="false" outlineLevel="0" collapsed="false">
      <c r="A1911" s="60" t="n">
        <v>46309</v>
      </c>
      <c r="B1911" s="0" t="n">
        <v>5</v>
      </c>
      <c r="C1911" s="0" t="n">
        <v>4940</v>
      </c>
      <c r="D1911" s="0" t="n">
        <v>140</v>
      </c>
      <c r="E1911" s="0" t="n">
        <v>2</v>
      </c>
      <c r="F1911" s="55" t="s">
        <v>742</v>
      </c>
      <c r="G1911" s="0" t="n">
        <v>42.7</v>
      </c>
      <c r="H1911" s="0" t="n">
        <v>41</v>
      </c>
      <c r="I1911" s="55" t="s">
        <v>187</v>
      </c>
      <c r="J1911" s="0" t="n">
        <v>140</v>
      </c>
      <c r="K1911" s="0" t="n">
        <v>63</v>
      </c>
      <c r="M1911" s="0" t="n">
        <v>1187.35</v>
      </c>
      <c r="N1911" s="0" t="n">
        <v>50.47</v>
      </c>
      <c r="O1911" s="0" t="n">
        <v>31.53</v>
      </c>
      <c r="P1911" s="0" t="n">
        <v>4.52</v>
      </c>
      <c r="Q1911" s="0" t="n">
        <v>3.67</v>
      </c>
      <c r="R1911" s="0" t="n">
        <v>3667</v>
      </c>
      <c r="S1911" s="0" t="n">
        <v>7477</v>
      </c>
      <c r="T1911" s="0" t="n">
        <v>42.8</v>
      </c>
      <c r="U1911" s="0" t="n">
        <v>1150</v>
      </c>
      <c r="V1911" s="0" t="n">
        <v>2</v>
      </c>
      <c r="W1911" s="60" t="n">
        <v>46296</v>
      </c>
      <c r="X1911" s="55" t="n">
        <f aca="false">IF(I1911="Male",0,1)</f>
        <v>1</v>
      </c>
      <c r="Y1911" s="55" t="n">
        <f aca="false">IF(OR(I1911="DNB",I1911="Dry DNB"),1,0)</f>
        <v>0</v>
      </c>
      <c r="Z1911" s="55" t="n">
        <f aca="false">IF(ISNUMBER(W1911),A1911-W1911,"")</f>
        <v>13</v>
      </c>
      <c r="AA1911" s="55" t="n">
        <f aca="false">MATCH(A1911,DATAS,0)</f>
        <v>1</v>
      </c>
      <c r="AB1911" s="55" t="n">
        <f aca="false">IF(AND(E1911&gt;0,OR(AND(B1911&gt;=1,B1911&lt;=6),B1911=10)),1,0)</f>
        <v>1</v>
      </c>
      <c r="AC1911" s="55" t="n">
        <f aca="false">IF(AND(E1911&gt;0,B1911=10),1,0)</f>
        <v>0</v>
      </c>
      <c r="AD1911" s="0" t="str">
        <f aca="false">IF(AND(C1910=C1911,AA1910=AA1911-1),AB1910,"")</f>
        <v/>
      </c>
      <c r="AE1911" s="0" t="str">
        <f aca="false">IF(AND(C1910=C1911,AA1910=AA1911-1),AC1910,"")</f>
        <v/>
      </c>
      <c r="AF1911" s="0" t="str">
        <f aca="false">IF(AA1911=1,"",IF(AND(AB1911=1,AD1911&lt;&gt;1),1,0))</f>
        <v/>
      </c>
      <c r="AG1911" s="0" t="str">
        <f aca="false">IF(AA1911=1,"",IF(AND(AC1911=1,AE1911&lt;&gt;1),1,0))</f>
        <v/>
      </c>
      <c r="AH1911" s="60" t="str">
        <f aca="false">IF(AND(E1911&gt;0,AA1911&lt;2,NOT(AND(C1912=C1911,AA1912=AA1911+1))),INDEX(DATAS,AA1911+1),"")</f>
        <v/>
      </c>
      <c r="AI1911" s="60" t="str">
        <f aca="false">IF(AND(AC1911=1,AA1911&lt;2),IF(AND(C1912=C1911,AA1912=AA1911+1),IF(AC1912=1,"",INDEX(DATAS,AA1911+1)),INDEX(DATAS,AA1911+1)),"")</f>
        <v/>
      </c>
    </row>
    <row r="1912" customFormat="false" ht="15" hidden="false" customHeight="false" outlineLevel="0" collapsed="false">
      <c r="A1912" s="60" t="n">
        <v>46310</v>
      </c>
      <c r="B1912" s="0" t="n">
        <v>5</v>
      </c>
      <c r="C1912" s="0" t="n">
        <v>4940</v>
      </c>
      <c r="D1912" s="0" t="n">
        <v>141</v>
      </c>
      <c r="E1912" s="0" t="n">
        <v>2</v>
      </c>
      <c r="F1912" s="55" t="s">
        <v>742</v>
      </c>
      <c r="G1912" s="0" t="n">
        <v>46</v>
      </c>
      <c r="H1912" s="0" t="n">
        <v>41</v>
      </c>
      <c r="I1912" s="55" t="s">
        <v>187</v>
      </c>
      <c r="J1912" s="0" t="n">
        <v>141</v>
      </c>
      <c r="K1912" s="0" t="n">
        <v>63</v>
      </c>
      <c r="M1912" s="0" t="n">
        <v>1187.35</v>
      </c>
      <c r="N1912" s="0" t="n">
        <v>50.47</v>
      </c>
      <c r="O1912" s="0" t="n">
        <v>31.53</v>
      </c>
      <c r="P1912" s="0" t="n">
        <v>4.52</v>
      </c>
      <c r="Q1912" s="0" t="n">
        <v>3.67</v>
      </c>
      <c r="T1912" s="0" t="n">
        <v>42.8</v>
      </c>
      <c r="U1912" s="0" t="n">
        <v>1151</v>
      </c>
      <c r="V1912" s="0" t="n">
        <v>2</v>
      </c>
      <c r="W1912" s="60" t="n">
        <v>46296</v>
      </c>
      <c r="X1912" s="55" t="n">
        <f aca="false">IF(I1912="Male",0,1)</f>
        <v>1</v>
      </c>
      <c r="Y1912" s="55" t="n">
        <f aca="false">IF(OR(I1912="DNB",I1912="Dry DNB"),1,0)</f>
        <v>0</v>
      </c>
      <c r="Z1912" s="55" t="n">
        <f aca="false">IF(ISNUMBER(W1912),A1912-W1912,"")</f>
        <v>14</v>
      </c>
      <c r="AA1912" s="55" t="n">
        <f aca="false">MATCH(A1912,DATAS,0)</f>
        <v>2</v>
      </c>
      <c r="AB1912" s="55" t="n">
        <f aca="false">IF(AND(E1912&gt;0,OR(AND(B1912&gt;=1,B1912&lt;=6),B1912=10)),1,0)</f>
        <v>1</v>
      </c>
      <c r="AC1912" s="55" t="n">
        <f aca="false">IF(AND(E1912&gt;0,B1912=10),1,0)</f>
        <v>0</v>
      </c>
      <c r="AD1912" s="55" t="n">
        <f aca="false">IF(AND(C1911=C1912,AA1911=AA1912-1),AB1911,"")</f>
        <v>1</v>
      </c>
      <c r="AE1912" s="55" t="n">
        <f aca="false">IF(AND(C1911=C1912,AA1911=AA1912-1),AC1911,"")</f>
        <v>0</v>
      </c>
      <c r="AF1912" s="55" t="n">
        <f aca="false">IF(AA1912=1,"",IF(AND(AB1912=1,AD1912&lt;&gt;1),1,0))</f>
        <v>0</v>
      </c>
      <c r="AG1912" s="55" t="n">
        <f aca="false">IF(AA1912=1,"",IF(AND(AC1912=1,AE1912&lt;&gt;1),1,0))</f>
        <v>0</v>
      </c>
      <c r="AH1912" s="60" t="str">
        <f aca="false">IF(AND(E1912&gt;0,AA1912&lt;2,NOT(AND(C1913=C1912,AA1913=AA1912+1))),INDEX(DATAS,AA1912+1),"")</f>
        <v/>
      </c>
      <c r="AI1912" s="60" t="str">
        <f aca="false">IF(AND(AC1912=1,AA1912&lt;2),IF(AND(C1913=C1912,AA1913=AA1912+1),IF(AC1913=1,"",INDEX(DATAS,AA1912+1)),INDEX(DATAS,AA1912+1)),"")</f>
        <v/>
      </c>
    </row>
    <row r="1913" customFormat="false" ht="15" hidden="false" customHeight="false" outlineLevel="0" collapsed="false">
      <c r="A1913" s="60" t="n">
        <v>46309</v>
      </c>
      <c r="B1913" s="0" t="n">
        <v>6</v>
      </c>
      <c r="C1913" s="0" t="n">
        <v>4941</v>
      </c>
      <c r="D1913" s="0" t="n">
        <v>311</v>
      </c>
      <c r="E1913" s="0" t="n">
        <v>1</v>
      </c>
      <c r="F1913" s="55" t="s">
        <v>742</v>
      </c>
      <c r="G1913" s="0" t="n">
        <v>28.1</v>
      </c>
      <c r="H1913" s="0" t="n">
        <v>29</v>
      </c>
      <c r="I1913" s="55" t="s">
        <v>157</v>
      </c>
      <c r="J1913" s="0" t="n">
        <v>157</v>
      </c>
      <c r="K1913" s="0" t="n">
        <v>59</v>
      </c>
      <c r="L1913" s="0" t="n">
        <v>154</v>
      </c>
      <c r="M1913" s="0" t="n">
        <v>926.35</v>
      </c>
      <c r="N1913" s="0" t="n">
        <v>70.52</v>
      </c>
      <c r="O1913" s="0" t="n">
        <v>45.47</v>
      </c>
      <c r="P1913" s="0" t="n">
        <v>5.21</v>
      </c>
      <c r="Q1913" s="0" t="n">
        <v>4.35</v>
      </c>
      <c r="R1913" s="0" t="n">
        <v>3397</v>
      </c>
      <c r="S1913" s="0" t="n">
        <v>7206</v>
      </c>
      <c r="T1913" s="0" t="n">
        <v>35.7</v>
      </c>
      <c r="U1913" s="0" t="n">
        <v>1150</v>
      </c>
      <c r="V1913" s="0" t="n">
        <v>3</v>
      </c>
      <c r="W1913" s="60" t="n">
        <v>46156</v>
      </c>
      <c r="X1913" s="55" t="n">
        <f aca="false">IF(I1913="Male",0,1)</f>
        <v>1</v>
      </c>
      <c r="Y1913" s="55" t="n">
        <f aca="false">IF(OR(I1913="DNB",I1913="Dry DNB"),1,0)</f>
        <v>0</v>
      </c>
      <c r="Z1913" s="55" t="n">
        <f aca="false">IF(ISNUMBER(W1913),A1913-W1913,"")</f>
        <v>153</v>
      </c>
      <c r="AA1913" s="55" t="n">
        <f aca="false">MATCH(A1913,DATAS,0)</f>
        <v>1</v>
      </c>
      <c r="AB1913" s="55" t="n">
        <f aca="false">IF(AND(E1913&gt;0,OR(AND(B1913&gt;=1,B1913&lt;=6),B1913=10)),1,0)</f>
        <v>1</v>
      </c>
      <c r="AC1913" s="55" t="n">
        <f aca="false">IF(AND(E1913&gt;0,B1913=10),1,0)</f>
        <v>0</v>
      </c>
      <c r="AD1913" s="0" t="str">
        <f aca="false">IF(AND(C1912=C1913,AA1912=AA1913-1),AB1912,"")</f>
        <v/>
      </c>
      <c r="AE1913" s="0" t="str">
        <f aca="false">IF(AND(C1912=C1913,AA1912=AA1913-1),AC1912,"")</f>
        <v/>
      </c>
      <c r="AF1913" s="0" t="str">
        <f aca="false">IF(AA1913=1,"",IF(AND(AB1913=1,AD1913&lt;&gt;1),1,0))</f>
        <v/>
      </c>
      <c r="AG1913" s="0" t="str">
        <f aca="false">IF(AA1913=1,"",IF(AND(AC1913=1,AE1913&lt;&gt;1),1,0))</f>
        <v/>
      </c>
      <c r="AH1913" s="60" t="str">
        <f aca="false">IF(AND(E1913&gt;0,AA1913&lt;2,NOT(AND(C1914=C1913,AA1914=AA1913+1))),INDEX(DATAS,AA1913+1),"")</f>
        <v/>
      </c>
      <c r="AI1913" s="60" t="str">
        <f aca="false">IF(AND(AC1913=1,AA1913&lt;2),IF(AND(C1914=C1913,AA1914=AA1913+1),IF(AC1914=1,"",INDEX(DATAS,AA1913+1)),INDEX(DATAS,AA1913+1)),"")</f>
        <v/>
      </c>
    </row>
    <row r="1914" customFormat="false" ht="15" hidden="false" customHeight="false" outlineLevel="0" collapsed="false">
      <c r="A1914" s="60" t="n">
        <v>46310</v>
      </c>
      <c r="B1914" s="0" t="n">
        <v>6</v>
      </c>
      <c r="C1914" s="0" t="n">
        <v>4941</v>
      </c>
      <c r="D1914" s="0" t="n">
        <v>312</v>
      </c>
      <c r="E1914" s="0" t="n">
        <v>1</v>
      </c>
      <c r="F1914" s="55" t="s">
        <v>742</v>
      </c>
      <c r="G1914" s="0" t="n">
        <v>29.2</v>
      </c>
      <c r="H1914" s="0" t="n">
        <v>29</v>
      </c>
      <c r="I1914" s="55" t="s">
        <v>157</v>
      </c>
      <c r="J1914" s="0" t="n">
        <v>157</v>
      </c>
      <c r="K1914" s="0" t="n">
        <v>59</v>
      </c>
      <c r="L1914" s="0" t="n">
        <v>155</v>
      </c>
      <c r="M1914" s="0" t="n">
        <v>926.35</v>
      </c>
      <c r="N1914" s="0" t="n">
        <v>70.52</v>
      </c>
      <c r="O1914" s="0" t="n">
        <v>45.47</v>
      </c>
      <c r="P1914" s="0" t="n">
        <v>5.21</v>
      </c>
      <c r="Q1914" s="0" t="n">
        <v>4.35</v>
      </c>
      <c r="T1914" s="0" t="n">
        <v>35.7</v>
      </c>
      <c r="U1914" s="0" t="n">
        <v>1151</v>
      </c>
      <c r="V1914" s="0" t="n">
        <v>3</v>
      </c>
      <c r="W1914" s="60" t="n">
        <v>46156</v>
      </c>
      <c r="X1914" s="55" t="n">
        <f aca="false">IF(I1914="Male",0,1)</f>
        <v>1</v>
      </c>
      <c r="Y1914" s="55" t="n">
        <f aca="false">IF(OR(I1914="DNB",I1914="Dry DNB"),1,0)</f>
        <v>0</v>
      </c>
      <c r="Z1914" s="55" t="n">
        <f aca="false">IF(ISNUMBER(W1914),A1914-W1914,"")</f>
        <v>154</v>
      </c>
      <c r="AA1914" s="55" t="n">
        <f aca="false">MATCH(A1914,DATAS,0)</f>
        <v>2</v>
      </c>
      <c r="AB1914" s="55" t="n">
        <f aca="false">IF(AND(E1914&gt;0,OR(AND(B1914&gt;=1,B1914&lt;=6),B1914=10)),1,0)</f>
        <v>1</v>
      </c>
      <c r="AC1914" s="55" t="n">
        <f aca="false">IF(AND(E1914&gt;0,B1914=10),1,0)</f>
        <v>0</v>
      </c>
      <c r="AD1914" s="55" t="n">
        <f aca="false">IF(AND(C1913=C1914,AA1913=AA1914-1),AB1913,"")</f>
        <v>1</v>
      </c>
      <c r="AE1914" s="55" t="n">
        <f aca="false">IF(AND(C1913=C1914,AA1913=AA1914-1),AC1913,"")</f>
        <v>0</v>
      </c>
      <c r="AF1914" s="55" t="n">
        <f aca="false">IF(AA1914=1,"",IF(AND(AB1914=1,AD1914&lt;&gt;1),1,0))</f>
        <v>0</v>
      </c>
      <c r="AG1914" s="55" t="n">
        <f aca="false">IF(AA1914=1,"",IF(AND(AC1914=1,AE1914&lt;&gt;1),1,0))</f>
        <v>0</v>
      </c>
      <c r="AH1914" s="60" t="str">
        <f aca="false">IF(AND(E1914&gt;0,AA1914&lt;2,NOT(AND(C1915=C1914,AA1915=AA1914+1))),INDEX(DATAS,AA1914+1),"")</f>
        <v/>
      </c>
      <c r="AI1914" s="60" t="str">
        <f aca="false">IF(AND(AC1914=1,AA1914&lt;2),IF(AND(C1915=C1914,AA1915=AA1914+1),IF(AC1915=1,"",INDEX(DATAS,AA1914+1)),INDEX(DATAS,AA1914+1)),"")</f>
        <v/>
      </c>
    </row>
    <row r="1915" customFormat="false" ht="15" hidden="false" customHeight="false" outlineLevel="0" collapsed="false">
      <c r="A1915" s="60" t="n">
        <v>46309</v>
      </c>
      <c r="B1915" s="0" t="n">
        <v>3</v>
      </c>
      <c r="C1915" s="0" t="n">
        <v>4942</v>
      </c>
      <c r="D1915" s="0" t="n">
        <v>53</v>
      </c>
      <c r="E1915" s="0" t="n">
        <v>2</v>
      </c>
      <c r="F1915" s="55" t="s">
        <v>742</v>
      </c>
      <c r="G1915" s="0" t="n">
        <v>67.7</v>
      </c>
      <c r="H1915" s="0" t="n">
        <v>66</v>
      </c>
      <c r="I1915" s="55" t="s">
        <v>166</v>
      </c>
      <c r="J1915" s="0" t="n">
        <v>53</v>
      </c>
      <c r="M1915" s="0" t="n">
        <v>957.24</v>
      </c>
      <c r="N1915" s="0" t="n">
        <v>89.3</v>
      </c>
      <c r="O1915" s="0" t="n">
        <v>39.26</v>
      </c>
      <c r="P1915" s="0" t="n">
        <v>3.76</v>
      </c>
      <c r="Q1915" s="0" t="n">
        <v>3.27</v>
      </c>
      <c r="R1915" s="0" t="n">
        <v>5421</v>
      </c>
      <c r="S1915" s="0" t="n">
        <v>10897</v>
      </c>
      <c r="U1915" s="0" t="n">
        <v>1150</v>
      </c>
      <c r="V1915" s="0" t="n">
        <v>0</v>
      </c>
      <c r="X1915" s="55" t="n">
        <f aca="false">IF(I1915="Male",0,1)</f>
        <v>1</v>
      </c>
      <c r="Y1915" s="55" t="n">
        <f aca="false">IF(OR(I1915="DNB",I1915="Dry DNB"),1,0)</f>
        <v>0</v>
      </c>
      <c r="Z1915" s="0" t="str">
        <f aca="false">IF(ISNUMBER(W1915),A1915-W1915,"")</f>
        <v/>
      </c>
      <c r="AA1915" s="55" t="n">
        <f aca="false">MATCH(A1915,DATAS,0)</f>
        <v>1</v>
      </c>
      <c r="AB1915" s="55" t="n">
        <f aca="false">IF(AND(E1915&gt;0,OR(AND(B1915&gt;=1,B1915&lt;=6),B1915=10)),1,0)</f>
        <v>1</v>
      </c>
      <c r="AC1915" s="55" t="n">
        <f aca="false">IF(AND(E1915&gt;0,B1915=10),1,0)</f>
        <v>0</v>
      </c>
      <c r="AD1915" s="0" t="str">
        <f aca="false">IF(AND(C1914=C1915,AA1914=AA1915-1),AB1914,"")</f>
        <v/>
      </c>
      <c r="AE1915" s="0" t="str">
        <f aca="false">IF(AND(C1914=C1915,AA1914=AA1915-1),AC1914,"")</f>
        <v/>
      </c>
      <c r="AF1915" s="0" t="str">
        <f aca="false">IF(AA1915=1,"",IF(AND(AB1915=1,AD1915&lt;&gt;1),1,0))</f>
        <v/>
      </c>
      <c r="AG1915" s="0" t="str">
        <f aca="false">IF(AA1915=1,"",IF(AND(AC1915=1,AE1915&lt;&gt;1),1,0))</f>
        <v/>
      </c>
      <c r="AH1915" s="60" t="str">
        <f aca="false">IF(AND(E1915&gt;0,AA1915&lt;2,NOT(AND(C1916=C1915,AA1916=AA1915+1))),INDEX(DATAS,AA1915+1),"")</f>
        <v/>
      </c>
      <c r="AI1915" s="60" t="str">
        <f aca="false">IF(AND(AC1915=1,AA1915&lt;2),IF(AND(C1916=C1915,AA1916=AA1915+1),IF(AC1916=1,"",INDEX(DATAS,AA1915+1)),INDEX(DATAS,AA1915+1)),"")</f>
        <v/>
      </c>
    </row>
    <row r="1916" customFormat="false" ht="15" hidden="false" customHeight="false" outlineLevel="0" collapsed="false">
      <c r="A1916" s="60" t="n">
        <v>46310</v>
      </c>
      <c r="B1916" s="0" t="n">
        <v>3</v>
      </c>
      <c r="C1916" s="0" t="n">
        <v>4942</v>
      </c>
      <c r="D1916" s="0" t="n">
        <v>54</v>
      </c>
      <c r="E1916" s="0" t="n">
        <v>2</v>
      </c>
      <c r="F1916" s="55" t="s">
        <v>742</v>
      </c>
      <c r="G1916" s="0" t="n">
        <v>65.7</v>
      </c>
      <c r="H1916" s="0" t="n">
        <v>66</v>
      </c>
      <c r="I1916" s="55" t="s">
        <v>166</v>
      </c>
      <c r="J1916" s="0" t="n">
        <v>54</v>
      </c>
      <c r="M1916" s="0" t="n">
        <v>957.24</v>
      </c>
      <c r="N1916" s="0" t="n">
        <v>89.3</v>
      </c>
      <c r="O1916" s="0" t="n">
        <v>39.26</v>
      </c>
      <c r="P1916" s="0" t="n">
        <v>3.76</v>
      </c>
      <c r="Q1916" s="0" t="n">
        <v>3.27</v>
      </c>
      <c r="U1916" s="0" t="n">
        <v>1151</v>
      </c>
      <c r="V1916" s="0" t="n">
        <v>0</v>
      </c>
      <c r="X1916" s="55" t="n">
        <f aca="false">IF(I1916="Male",0,1)</f>
        <v>1</v>
      </c>
      <c r="Y1916" s="55" t="n">
        <f aca="false">IF(OR(I1916="DNB",I1916="Dry DNB"),1,0)</f>
        <v>0</v>
      </c>
      <c r="Z1916" s="0" t="str">
        <f aca="false">IF(ISNUMBER(W1916),A1916-W1916,"")</f>
        <v/>
      </c>
      <c r="AA1916" s="55" t="n">
        <f aca="false">MATCH(A1916,DATAS,0)</f>
        <v>2</v>
      </c>
      <c r="AB1916" s="55" t="n">
        <f aca="false">IF(AND(E1916&gt;0,OR(AND(B1916&gt;=1,B1916&lt;=6),B1916=10)),1,0)</f>
        <v>1</v>
      </c>
      <c r="AC1916" s="55" t="n">
        <f aca="false">IF(AND(E1916&gt;0,B1916=10),1,0)</f>
        <v>0</v>
      </c>
      <c r="AD1916" s="55" t="n">
        <f aca="false">IF(AND(C1915=C1916,AA1915=AA1916-1),AB1915,"")</f>
        <v>1</v>
      </c>
      <c r="AE1916" s="55" t="n">
        <f aca="false">IF(AND(C1915=C1916,AA1915=AA1916-1),AC1915,"")</f>
        <v>0</v>
      </c>
      <c r="AF1916" s="55" t="n">
        <f aca="false">IF(AA1916=1,"",IF(AND(AB1916=1,AD1916&lt;&gt;1),1,0))</f>
        <v>0</v>
      </c>
      <c r="AG1916" s="55" t="n">
        <f aca="false">IF(AA1916=1,"",IF(AND(AC1916=1,AE1916&lt;&gt;1),1,0))</f>
        <v>0</v>
      </c>
      <c r="AH1916" s="60" t="str">
        <f aca="false">IF(AND(E1916&gt;0,AA1916&lt;2,NOT(AND(C1917=C1916,AA1917=AA1916+1))),INDEX(DATAS,AA1916+1),"")</f>
        <v/>
      </c>
      <c r="AI1916" s="60" t="str">
        <f aca="false">IF(AND(AC1916=1,AA1916&lt;2),IF(AND(C1917=C1916,AA1917=AA1916+1),IF(AC1917=1,"",INDEX(DATAS,AA1916+1)),INDEX(DATAS,AA1916+1)),"")</f>
        <v/>
      </c>
    </row>
    <row r="1917" customFormat="false" ht="15" hidden="false" customHeight="false" outlineLevel="0" collapsed="false">
      <c r="A1917" s="60" t="n">
        <v>46309</v>
      </c>
      <c r="B1917" s="0" t="n">
        <v>5</v>
      </c>
      <c r="C1917" s="0" t="n">
        <v>4943</v>
      </c>
      <c r="D1917" s="0" t="n">
        <v>154</v>
      </c>
      <c r="E1917" s="0" t="n">
        <v>2</v>
      </c>
      <c r="F1917" s="55" t="s">
        <v>743</v>
      </c>
      <c r="G1917" s="0" t="n">
        <v>28.9</v>
      </c>
      <c r="H1917" s="0" t="n">
        <v>33</v>
      </c>
      <c r="I1917" s="55" t="s">
        <v>177</v>
      </c>
      <c r="J1917" s="0" t="n">
        <v>154</v>
      </c>
      <c r="K1917" s="0" t="n">
        <v>63</v>
      </c>
      <c r="M1917" s="0" t="n">
        <v>517.77</v>
      </c>
      <c r="N1917" s="0" t="n">
        <v>54.77</v>
      </c>
      <c r="O1917" s="0" t="n">
        <v>25.9</v>
      </c>
      <c r="P1917" s="0" t="n">
        <v>3.93</v>
      </c>
      <c r="Q1917" s="0" t="n">
        <v>3.31</v>
      </c>
      <c r="R1917" s="0" t="n">
        <v>4043</v>
      </c>
      <c r="S1917" s="0" t="n">
        <v>8160</v>
      </c>
      <c r="T1917" s="0" t="n">
        <v>44.6</v>
      </c>
      <c r="U1917" s="0" t="n">
        <v>1149</v>
      </c>
      <c r="V1917" s="0" t="n">
        <v>3</v>
      </c>
      <c r="W1917" s="60" t="n">
        <v>46272</v>
      </c>
      <c r="X1917" s="55" t="n">
        <f aca="false">IF(I1917="Male",0,1)</f>
        <v>1</v>
      </c>
      <c r="Y1917" s="55" t="n">
        <f aca="false">IF(OR(I1917="DNB",I1917="Dry DNB"),1,0)</f>
        <v>0</v>
      </c>
      <c r="Z1917" s="55" t="n">
        <f aca="false">IF(ISNUMBER(W1917),A1917-W1917,"")</f>
        <v>37</v>
      </c>
      <c r="AA1917" s="55" t="n">
        <f aca="false">MATCH(A1917,DATAS,0)</f>
        <v>1</v>
      </c>
      <c r="AB1917" s="55" t="n">
        <f aca="false">IF(AND(E1917&gt;0,OR(AND(B1917&gt;=1,B1917&lt;=6),B1917=10)),1,0)</f>
        <v>1</v>
      </c>
      <c r="AC1917" s="55" t="n">
        <f aca="false">IF(AND(E1917&gt;0,B1917=10),1,0)</f>
        <v>0</v>
      </c>
      <c r="AD1917" s="0" t="str">
        <f aca="false">IF(AND(C1916=C1917,AA1916=AA1917-1),AB1916,"")</f>
        <v/>
      </c>
      <c r="AE1917" s="0" t="str">
        <f aca="false">IF(AND(C1916=C1917,AA1916=AA1917-1),AC1916,"")</f>
        <v/>
      </c>
      <c r="AF1917" s="0" t="str">
        <f aca="false">IF(AA1917=1,"",IF(AND(AB1917=1,AD1917&lt;&gt;1),1,0))</f>
        <v/>
      </c>
      <c r="AG1917" s="0" t="str">
        <f aca="false">IF(AA1917=1,"",IF(AND(AC1917=1,AE1917&lt;&gt;1),1,0))</f>
        <v/>
      </c>
      <c r="AH1917" s="60" t="str">
        <f aca="false">IF(AND(E1917&gt;0,AA1917&lt;2,NOT(AND(C1918=C1917,AA1918=AA1917+1))),INDEX(DATAS,AA1917+1),"")</f>
        <v/>
      </c>
      <c r="AI1917" s="60" t="str">
        <f aca="false">IF(AND(AC1917=1,AA1917&lt;2),IF(AND(C1918=C1917,AA1918=AA1917+1),IF(AC1918=1,"",INDEX(DATAS,AA1917+1)),INDEX(DATAS,AA1917+1)),"")</f>
        <v/>
      </c>
    </row>
    <row r="1918" customFormat="false" ht="15" hidden="false" customHeight="false" outlineLevel="0" collapsed="false">
      <c r="A1918" s="60" t="n">
        <v>46310</v>
      </c>
      <c r="B1918" s="0" t="n">
        <v>5</v>
      </c>
      <c r="C1918" s="0" t="n">
        <v>4943</v>
      </c>
      <c r="D1918" s="0" t="n">
        <v>155</v>
      </c>
      <c r="E1918" s="0" t="n">
        <v>2</v>
      </c>
      <c r="F1918" s="55" t="s">
        <v>743</v>
      </c>
      <c r="G1918" s="0" t="n">
        <v>40.3</v>
      </c>
      <c r="H1918" s="0" t="n">
        <v>33</v>
      </c>
      <c r="I1918" s="55" t="s">
        <v>187</v>
      </c>
      <c r="J1918" s="0" t="n">
        <v>155</v>
      </c>
      <c r="K1918" s="0" t="n">
        <v>63</v>
      </c>
      <c r="M1918" s="0" t="n">
        <v>517.77</v>
      </c>
      <c r="N1918" s="0" t="n">
        <v>54.77</v>
      </c>
      <c r="O1918" s="0" t="n">
        <v>25.9</v>
      </c>
      <c r="P1918" s="0" t="n">
        <v>3.93</v>
      </c>
      <c r="Q1918" s="0" t="n">
        <v>3.31</v>
      </c>
      <c r="T1918" s="0" t="n">
        <v>44.6</v>
      </c>
      <c r="U1918" s="0" t="n">
        <v>1150</v>
      </c>
      <c r="V1918" s="0" t="n">
        <v>4</v>
      </c>
      <c r="W1918" s="60" t="n">
        <v>46310</v>
      </c>
      <c r="X1918" s="55" t="n">
        <f aca="false">IF(I1918="Male",0,1)</f>
        <v>1</v>
      </c>
      <c r="Y1918" s="55" t="n">
        <f aca="false">IF(OR(I1918="DNB",I1918="Dry DNB"),1,0)</f>
        <v>0</v>
      </c>
      <c r="Z1918" s="55" t="n">
        <f aca="false">IF(ISNUMBER(W1918),A1918-W1918,"")</f>
        <v>0</v>
      </c>
      <c r="AA1918" s="55" t="n">
        <f aca="false">MATCH(A1918,DATAS,0)</f>
        <v>2</v>
      </c>
      <c r="AB1918" s="55" t="n">
        <f aca="false">IF(AND(E1918&gt;0,OR(AND(B1918&gt;=1,B1918&lt;=6),B1918=10)),1,0)</f>
        <v>1</v>
      </c>
      <c r="AC1918" s="55" t="n">
        <f aca="false">IF(AND(E1918&gt;0,B1918=10),1,0)</f>
        <v>0</v>
      </c>
      <c r="AD1918" s="55" t="n">
        <f aca="false">IF(AND(C1917=C1918,AA1917=AA1918-1),AB1917,"")</f>
        <v>1</v>
      </c>
      <c r="AE1918" s="55" t="n">
        <f aca="false">IF(AND(C1917=C1918,AA1917=AA1918-1),AC1917,"")</f>
        <v>0</v>
      </c>
      <c r="AF1918" s="55" t="n">
        <f aca="false">IF(AA1918=1,"",IF(AND(AB1918=1,AD1918&lt;&gt;1),1,0))</f>
        <v>0</v>
      </c>
      <c r="AG1918" s="55" t="n">
        <f aca="false">IF(AA1918=1,"",IF(AND(AC1918=1,AE1918&lt;&gt;1),1,0))</f>
        <v>0</v>
      </c>
      <c r="AH1918" s="60" t="str">
        <f aca="false">IF(AND(E1918&gt;0,AA1918&lt;2,NOT(AND(C1919=C1918,AA1919=AA1918+1))),INDEX(DATAS,AA1918+1),"")</f>
        <v/>
      </c>
      <c r="AI1918" s="60" t="str">
        <f aca="false">IF(AND(AC1918=1,AA1918&lt;2),IF(AND(C1919=C1918,AA1919=AA1918+1),IF(AC1919=1,"",INDEX(DATAS,AA1918+1)),INDEX(DATAS,AA1918+1)),"")</f>
        <v/>
      </c>
    </row>
    <row r="1919" customFormat="false" ht="15" hidden="false" customHeight="false" outlineLevel="0" collapsed="false">
      <c r="A1919" s="60" t="n">
        <v>46309</v>
      </c>
      <c r="B1919" s="0" t="n">
        <v>5</v>
      </c>
      <c r="C1919" s="0" t="n">
        <v>4944</v>
      </c>
      <c r="D1919" s="0" t="n">
        <v>112</v>
      </c>
      <c r="E1919" s="0" t="n">
        <v>2</v>
      </c>
      <c r="F1919" s="55" t="s">
        <v>744</v>
      </c>
      <c r="G1919" s="0" t="n">
        <v>45.8</v>
      </c>
      <c r="H1919" s="0" t="n">
        <v>45</v>
      </c>
      <c r="I1919" s="55" t="s">
        <v>157</v>
      </c>
      <c r="J1919" s="0" t="n">
        <v>63</v>
      </c>
      <c r="K1919" s="0" t="n">
        <v>63</v>
      </c>
      <c r="L1919" s="0" t="n">
        <v>49</v>
      </c>
      <c r="M1919" s="0" t="n">
        <v>140.78</v>
      </c>
      <c r="N1919" s="0" t="n">
        <v>58.88</v>
      </c>
      <c r="O1919" s="0" t="n">
        <v>28.44</v>
      </c>
      <c r="P1919" s="0" t="n">
        <v>5.34</v>
      </c>
      <c r="Q1919" s="0" t="n">
        <v>3.66</v>
      </c>
      <c r="R1919" s="0" t="n">
        <v>4457</v>
      </c>
      <c r="S1919" s="0" t="n">
        <v>9021</v>
      </c>
      <c r="T1919" s="0" t="n">
        <v>51.25</v>
      </c>
      <c r="U1919" s="0" t="n">
        <v>1148</v>
      </c>
      <c r="V1919" s="0" t="n">
        <v>1</v>
      </c>
      <c r="W1919" s="60" t="n">
        <v>46261</v>
      </c>
      <c r="X1919" s="55" t="n">
        <f aca="false">IF(I1919="Male",0,1)</f>
        <v>1</v>
      </c>
      <c r="Y1919" s="55" t="n">
        <f aca="false">IF(OR(I1919="DNB",I1919="Dry DNB"),1,0)</f>
        <v>0</v>
      </c>
      <c r="Z1919" s="55" t="n">
        <f aca="false">IF(ISNUMBER(W1919),A1919-W1919,"")</f>
        <v>48</v>
      </c>
      <c r="AA1919" s="55" t="n">
        <f aca="false">MATCH(A1919,DATAS,0)</f>
        <v>1</v>
      </c>
      <c r="AB1919" s="55" t="n">
        <f aca="false">IF(AND(E1919&gt;0,OR(AND(B1919&gt;=1,B1919&lt;=6),B1919=10)),1,0)</f>
        <v>1</v>
      </c>
      <c r="AC1919" s="55" t="n">
        <f aca="false">IF(AND(E1919&gt;0,B1919=10),1,0)</f>
        <v>0</v>
      </c>
      <c r="AD1919" s="0" t="str">
        <f aca="false">IF(AND(C1918=C1919,AA1918=AA1919-1),AB1918,"")</f>
        <v/>
      </c>
      <c r="AE1919" s="0" t="str">
        <f aca="false">IF(AND(C1918=C1919,AA1918=AA1919-1),AC1918,"")</f>
        <v/>
      </c>
      <c r="AF1919" s="0" t="str">
        <f aca="false">IF(AA1919=1,"",IF(AND(AB1919=1,AD1919&lt;&gt;1),1,0))</f>
        <v/>
      </c>
      <c r="AG1919" s="0" t="str">
        <f aca="false">IF(AA1919=1,"",IF(AND(AC1919=1,AE1919&lt;&gt;1),1,0))</f>
        <v/>
      </c>
      <c r="AH1919" s="60" t="str">
        <f aca="false">IF(AND(E1919&gt;0,AA1919&lt;2,NOT(AND(C1920=C1919,AA1920=AA1919+1))),INDEX(DATAS,AA1919+1),"")</f>
        <v/>
      </c>
      <c r="AI1919" s="60" t="str">
        <f aca="false">IF(AND(AC1919=1,AA1919&lt;2),IF(AND(C1920=C1919,AA1920=AA1919+1),IF(AC1920=1,"",INDEX(DATAS,AA1919+1)),INDEX(DATAS,AA1919+1)),"")</f>
        <v/>
      </c>
    </row>
    <row r="1920" customFormat="false" ht="15" hidden="false" customHeight="false" outlineLevel="0" collapsed="false">
      <c r="A1920" s="60" t="n">
        <v>46310</v>
      </c>
      <c r="B1920" s="0" t="n">
        <v>5</v>
      </c>
      <c r="C1920" s="0" t="n">
        <v>4944</v>
      </c>
      <c r="D1920" s="0" t="n">
        <v>113</v>
      </c>
      <c r="E1920" s="0" t="n">
        <v>2</v>
      </c>
      <c r="F1920" s="55" t="s">
        <v>744</v>
      </c>
      <c r="G1920" s="0" t="n">
        <v>53.9</v>
      </c>
      <c r="H1920" s="0" t="n">
        <v>46</v>
      </c>
      <c r="I1920" s="55" t="s">
        <v>157</v>
      </c>
      <c r="J1920" s="0" t="n">
        <v>63</v>
      </c>
      <c r="K1920" s="0" t="n">
        <v>63</v>
      </c>
      <c r="L1920" s="0" t="n">
        <v>50</v>
      </c>
      <c r="M1920" s="0" t="n">
        <v>140.78</v>
      </c>
      <c r="N1920" s="0" t="n">
        <v>58.88</v>
      </c>
      <c r="O1920" s="0" t="n">
        <v>28.44</v>
      </c>
      <c r="P1920" s="0" t="n">
        <v>5.34</v>
      </c>
      <c r="Q1920" s="0" t="n">
        <v>3.66</v>
      </c>
      <c r="T1920" s="0" t="n">
        <v>51.25</v>
      </c>
      <c r="U1920" s="0" t="n">
        <v>1149</v>
      </c>
      <c r="V1920" s="0" t="n">
        <v>1</v>
      </c>
      <c r="W1920" s="60" t="n">
        <v>46261</v>
      </c>
      <c r="X1920" s="55" t="n">
        <f aca="false">IF(I1920="Male",0,1)</f>
        <v>1</v>
      </c>
      <c r="Y1920" s="55" t="n">
        <f aca="false">IF(OR(I1920="DNB",I1920="Dry DNB"),1,0)</f>
        <v>0</v>
      </c>
      <c r="Z1920" s="55" t="n">
        <f aca="false">IF(ISNUMBER(W1920),A1920-W1920,"")</f>
        <v>49</v>
      </c>
      <c r="AA1920" s="55" t="n">
        <f aca="false">MATCH(A1920,DATAS,0)</f>
        <v>2</v>
      </c>
      <c r="AB1920" s="55" t="n">
        <f aca="false">IF(AND(E1920&gt;0,OR(AND(B1920&gt;=1,B1920&lt;=6),B1920=10)),1,0)</f>
        <v>1</v>
      </c>
      <c r="AC1920" s="55" t="n">
        <f aca="false">IF(AND(E1920&gt;0,B1920=10),1,0)</f>
        <v>0</v>
      </c>
      <c r="AD1920" s="55" t="n">
        <f aca="false">IF(AND(C1919=C1920,AA1919=AA1920-1),AB1919,"")</f>
        <v>1</v>
      </c>
      <c r="AE1920" s="55" t="n">
        <f aca="false">IF(AND(C1919=C1920,AA1919=AA1920-1),AC1919,"")</f>
        <v>0</v>
      </c>
      <c r="AF1920" s="55" t="n">
        <f aca="false">IF(AA1920=1,"",IF(AND(AB1920=1,AD1920&lt;&gt;1),1,0))</f>
        <v>0</v>
      </c>
      <c r="AG1920" s="55" t="n">
        <f aca="false">IF(AA1920=1,"",IF(AND(AC1920=1,AE1920&lt;&gt;1),1,0))</f>
        <v>0</v>
      </c>
      <c r="AH1920" s="60" t="str">
        <f aca="false">IF(AND(E1920&gt;0,AA1920&lt;2,NOT(AND(C1921=C1920,AA1921=AA1920+1))),INDEX(DATAS,AA1920+1),"")</f>
        <v/>
      </c>
      <c r="AI1920" s="60" t="str">
        <f aca="false">IF(AND(AC1920=1,AA1920&lt;2),IF(AND(C1921=C1920,AA1921=AA1920+1),IF(AC1921=1,"",INDEX(DATAS,AA1920+1)),INDEX(DATAS,AA1920+1)),"")</f>
        <v/>
      </c>
    </row>
    <row r="1921" customFormat="false" ht="15" hidden="false" customHeight="false" outlineLevel="0" collapsed="false">
      <c r="A1921" s="60" t="n">
        <v>46309</v>
      </c>
      <c r="B1921" s="0" t="n">
        <v>5</v>
      </c>
      <c r="C1921" s="0" t="n">
        <v>4945</v>
      </c>
      <c r="D1921" s="0" t="n">
        <v>57</v>
      </c>
      <c r="E1921" s="0" t="n">
        <v>2</v>
      </c>
      <c r="F1921" s="55" t="s">
        <v>744</v>
      </c>
      <c r="G1921" s="0" t="n">
        <v>24.7</v>
      </c>
      <c r="H1921" s="0" t="n">
        <v>27</v>
      </c>
      <c r="I1921" s="55" t="s">
        <v>166</v>
      </c>
      <c r="J1921" s="0" t="n">
        <v>57</v>
      </c>
      <c r="M1921" s="0" t="n">
        <v>1086.47</v>
      </c>
      <c r="N1921" s="0" t="n">
        <v>81.44</v>
      </c>
      <c r="O1921" s="0" t="n">
        <v>55.81</v>
      </c>
      <c r="P1921" s="0" t="n">
        <v>4.14</v>
      </c>
      <c r="Q1921" s="0" t="n">
        <v>3.86</v>
      </c>
      <c r="R1921" s="0" t="n">
        <v>2840</v>
      </c>
      <c r="S1921" s="0" t="n">
        <v>5710</v>
      </c>
      <c r="U1921" s="0" t="n">
        <v>1148</v>
      </c>
      <c r="V1921" s="0" t="n">
        <v>0</v>
      </c>
      <c r="X1921" s="55" t="n">
        <f aca="false">IF(I1921="Male",0,1)</f>
        <v>1</v>
      </c>
      <c r="Y1921" s="55" t="n">
        <f aca="false">IF(OR(I1921="DNB",I1921="Dry DNB"),1,0)</f>
        <v>0</v>
      </c>
      <c r="Z1921" s="0" t="str">
        <f aca="false">IF(ISNUMBER(W1921),A1921-W1921,"")</f>
        <v/>
      </c>
      <c r="AA1921" s="55" t="n">
        <f aca="false">MATCH(A1921,DATAS,0)</f>
        <v>1</v>
      </c>
      <c r="AB1921" s="55" t="n">
        <f aca="false">IF(AND(E1921&gt;0,OR(AND(B1921&gt;=1,B1921&lt;=6),B1921=10)),1,0)</f>
        <v>1</v>
      </c>
      <c r="AC1921" s="55" t="n">
        <f aca="false">IF(AND(E1921&gt;0,B1921=10),1,0)</f>
        <v>0</v>
      </c>
      <c r="AD1921" s="0" t="str">
        <f aca="false">IF(AND(C1920=C1921,AA1920=AA1921-1),AB1920,"")</f>
        <v/>
      </c>
      <c r="AE1921" s="0" t="str">
        <f aca="false">IF(AND(C1920=C1921,AA1920=AA1921-1),AC1920,"")</f>
        <v/>
      </c>
      <c r="AF1921" s="0" t="str">
        <f aca="false">IF(AA1921=1,"",IF(AND(AB1921=1,AD1921&lt;&gt;1),1,0))</f>
        <v/>
      </c>
      <c r="AG1921" s="0" t="str">
        <f aca="false">IF(AA1921=1,"",IF(AND(AC1921=1,AE1921&lt;&gt;1),1,0))</f>
        <v/>
      </c>
      <c r="AH1921" s="60" t="str">
        <f aca="false">IF(AND(E1921&gt;0,AA1921&lt;2,NOT(AND(C1922=C1921,AA1922=AA1921+1))),INDEX(DATAS,AA1921+1),"")</f>
        <v/>
      </c>
      <c r="AI1921" s="60" t="str">
        <f aca="false">IF(AND(AC1921=1,AA1921&lt;2),IF(AND(C1922=C1921,AA1922=AA1921+1),IF(AC1922=1,"",INDEX(DATAS,AA1921+1)),INDEX(DATAS,AA1921+1)),"")</f>
        <v/>
      </c>
    </row>
    <row r="1922" customFormat="false" ht="15" hidden="false" customHeight="false" outlineLevel="0" collapsed="false">
      <c r="A1922" s="60" t="n">
        <v>46310</v>
      </c>
      <c r="B1922" s="0" t="n">
        <v>5</v>
      </c>
      <c r="C1922" s="0" t="n">
        <v>4945</v>
      </c>
      <c r="D1922" s="0" t="n">
        <v>58</v>
      </c>
      <c r="E1922" s="0" t="n">
        <v>2</v>
      </c>
      <c r="F1922" s="55" t="s">
        <v>744</v>
      </c>
      <c r="G1922" s="0" t="n">
        <v>26</v>
      </c>
      <c r="H1922" s="0" t="n">
        <v>27</v>
      </c>
      <c r="I1922" s="55" t="s">
        <v>166</v>
      </c>
      <c r="J1922" s="0" t="n">
        <v>58</v>
      </c>
      <c r="M1922" s="0" t="n">
        <v>1086.47</v>
      </c>
      <c r="N1922" s="0" t="n">
        <v>81.44</v>
      </c>
      <c r="O1922" s="0" t="n">
        <v>55.81</v>
      </c>
      <c r="P1922" s="0" t="n">
        <v>4.14</v>
      </c>
      <c r="Q1922" s="0" t="n">
        <v>3.86</v>
      </c>
      <c r="U1922" s="0" t="n">
        <v>1149</v>
      </c>
      <c r="V1922" s="0" t="n">
        <v>0</v>
      </c>
      <c r="X1922" s="55" t="n">
        <f aca="false">IF(I1922="Male",0,1)</f>
        <v>1</v>
      </c>
      <c r="Y1922" s="55" t="n">
        <f aca="false">IF(OR(I1922="DNB",I1922="Dry DNB"),1,0)</f>
        <v>0</v>
      </c>
      <c r="Z1922" s="0" t="str">
        <f aca="false">IF(ISNUMBER(W1922),A1922-W1922,"")</f>
        <v/>
      </c>
      <c r="AA1922" s="55" t="n">
        <f aca="false">MATCH(A1922,DATAS,0)</f>
        <v>2</v>
      </c>
      <c r="AB1922" s="55" t="n">
        <f aca="false">IF(AND(E1922&gt;0,OR(AND(B1922&gt;=1,B1922&lt;=6),B1922=10)),1,0)</f>
        <v>1</v>
      </c>
      <c r="AC1922" s="55" t="n">
        <f aca="false">IF(AND(E1922&gt;0,B1922=10),1,0)</f>
        <v>0</v>
      </c>
      <c r="AD1922" s="55" t="n">
        <f aca="false">IF(AND(C1921=C1922,AA1921=AA1922-1),AB1921,"")</f>
        <v>1</v>
      </c>
      <c r="AE1922" s="55" t="n">
        <f aca="false">IF(AND(C1921=C1922,AA1921=AA1922-1),AC1921,"")</f>
        <v>0</v>
      </c>
      <c r="AF1922" s="55" t="n">
        <f aca="false">IF(AA1922=1,"",IF(AND(AB1922=1,AD1922&lt;&gt;1),1,0))</f>
        <v>0</v>
      </c>
      <c r="AG1922" s="55" t="n">
        <f aca="false">IF(AA1922=1,"",IF(AND(AC1922=1,AE1922&lt;&gt;1),1,0))</f>
        <v>0</v>
      </c>
      <c r="AH1922" s="60" t="str">
        <f aca="false">IF(AND(E1922&gt;0,AA1922&lt;2,NOT(AND(C1923=C1922,AA1923=AA1922+1))),INDEX(DATAS,AA1922+1),"")</f>
        <v/>
      </c>
      <c r="AI1922" s="60" t="str">
        <f aca="false">IF(AND(AC1922=1,AA1922&lt;2),IF(AND(C1923=C1922,AA1923=AA1922+1),IF(AC1923=1,"",INDEX(DATAS,AA1922+1)),INDEX(DATAS,AA1922+1)),"")</f>
        <v/>
      </c>
    </row>
    <row r="1923" customFormat="false" ht="15" hidden="false" customHeight="false" outlineLevel="0" collapsed="false">
      <c r="A1923" s="60" t="n">
        <v>46309</v>
      </c>
      <c r="B1923" s="0" t="n">
        <v>7</v>
      </c>
      <c r="C1923" s="0" t="n">
        <v>4947</v>
      </c>
      <c r="D1923" s="0" t="n">
        <v>360</v>
      </c>
      <c r="E1923" s="0" t="n">
        <v>1</v>
      </c>
      <c r="F1923" s="55" t="s">
        <v>745</v>
      </c>
      <c r="G1923" s="0" t="n">
        <v>12.9</v>
      </c>
      <c r="H1923" s="0" t="n">
        <v>36</v>
      </c>
      <c r="I1923" s="55" t="s">
        <v>162</v>
      </c>
      <c r="J1923" s="0" t="n">
        <v>137</v>
      </c>
      <c r="K1923" s="0" t="n">
        <v>68</v>
      </c>
      <c r="L1923" s="0" t="n">
        <v>224</v>
      </c>
      <c r="M1923" s="0" t="n">
        <v>743.5</v>
      </c>
      <c r="N1923" s="0" t="n">
        <v>76.09</v>
      </c>
      <c r="O1923" s="0" t="n">
        <v>41.73</v>
      </c>
      <c r="P1923" s="0" t="n">
        <v>4.1</v>
      </c>
      <c r="Q1923" s="0" t="n">
        <v>3.8</v>
      </c>
      <c r="R1923" s="0" t="n">
        <v>4378</v>
      </c>
      <c r="S1923" s="0" t="n">
        <v>9666</v>
      </c>
      <c r="T1923" s="0" t="n">
        <v>51.4</v>
      </c>
      <c r="U1923" s="0" t="n">
        <v>1147</v>
      </c>
      <c r="V1923" s="0" t="n">
        <v>3</v>
      </c>
      <c r="W1923" s="60" t="n">
        <v>46051</v>
      </c>
      <c r="X1923" s="55" t="n">
        <f aca="false">IF(I1923="Male",0,1)</f>
        <v>1</v>
      </c>
      <c r="Y1923" s="55" t="n">
        <f aca="false">IF(OR(I1923="DNB",I1923="Dry DNB"),1,0)</f>
        <v>0</v>
      </c>
      <c r="Z1923" s="55" t="n">
        <f aca="false">IF(ISNUMBER(W1923),A1923-W1923,"")</f>
        <v>258</v>
      </c>
      <c r="AA1923" s="55" t="n">
        <f aca="false">MATCH(A1923,DATAS,0)</f>
        <v>1</v>
      </c>
      <c r="AB1923" s="55" t="n">
        <f aca="false">IF(AND(E1923&gt;0,OR(AND(B1923&gt;=1,B1923&lt;=6),B1923=10)),1,0)</f>
        <v>0</v>
      </c>
      <c r="AC1923" s="55" t="n">
        <f aca="false">IF(AND(E1923&gt;0,B1923=10),1,0)</f>
        <v>0</v>
      </c>
      <c r="AD1923" s="0" t="str">
        <f aca="false">IF(AND(C1922=C1923,AA1922=AA1923-1),AB1922,"")</f>
        <v/>
      </c>
      <c r="AE1923" s="0" t="str">
        <f aca="false">IF(AND(C1922=C1923,AA1922=AA1923-1),AC1922,"")</f>
        <v/>
      </c>
      <c r="AF1923" s="0" t="str">
        <f aca="false">IF(AA1923=1,"",IF(AND(AB1923=1,AD1923&lt;&gt;1),1,0))</f>
        <v/>
      </c>
      <c r="AG1923" s="0" t="str">
        <f aca="false">IF(AA1923=1,"",IF(AND(AC1923=1,AE1923&lt;&gt;1),1,0))</f>
        <v/>
      </c>
      <c r="AH1923" s="60" t="str">
        <f aca="false">IF(AND(E1923&gt;0,AA1923&lt;2,NOT(AND(C1924=C1923,AA1924=AA1923+1))),INDEX(DATAS,AA1923+1),"")</f>
        <v/>
      </c>
      <c r="AI1923" s="60" t="str">
        <f aca="false">IF(AND(AC1923=1,AA1923&lt;2),IF(AND(C1924=C1923,AA1924=AA1923+1),IF(AC1924=1,"",INDEX(DATAS,AA1923+1)),INDEX(DATAS,AA1923+1)),"")</f>
        <v/>
      </c>
    </row>
    <row r="1924" customFormat="false" ht="15" hidden="false" customHeight="false" outlineLevel="0" collapsed="false">
      <c r="A1924" s="60" t="n">
        <v>46310</v>
      </c>
      <c r="B1924" s="0" t="n">
        <v>7</v>
      </c>
      <c r="C1924" s="0" t="n">
        <v>4947</v>
      </c>
      <c r="D1924" s="0" t="n">
        <v>360</v>
      </c>
      <c r="E1924" s="0" t="n">
        <v>1</v>
      </c>
      <c r="F1924" s="55" t="s">
        <v>745</v>
      </c>
      <c r="H1924" s="0" t="n">
        <v>36</v>
      </c>
      <c r="I1924" s="55" t="s">
        <v>162</v>
      </c>
      <c r="J1924" s="0" t="n">
        <v>137</v>
      </c>
      <c r="K1924" s="0" t="n">
        <v>68</v>
      </c>
      <c r="L1924" s="0" t="n">
        <v>225</v>
      </c>
      <c r="M1924" s="0" t="n">
        <v>743.5</v>
      </c>
      <c r="N1924" s="0" t="n">
        <v>76.09</v>
      </c>
      <c r="O1924" s="0" t="n">
        <v>41.73</v>
      </c>
      <c r="P1924" s="0" t="n">
        <v>4.1</v>
      </c>
      <c r="Q1924" s="0" t="n">
        <v>3.8</v>
      </c>
      <c r="T1924" s="0" t="n">
        <v>51.4</v>
      </c>
      <c r="U1924" s="0" t="n">
        <v>1148</v>
      </c>
      <c r="V1924" s="0" t="n">
        <v>3</v>
      </c>
      <c r="W1924" s="60" t="n">
        <v>46051</v>
      </c>
      <c r="X1924" s="55" t="n">
        <f aca="false">IF(I1924="Male",0,1)</f>
        <v>1</v>
      </c>
      <c r="Y1924" s="55" t="n">
        <f aca="false">IF(OR(I1924="DNB",I1924="Dry DNB"),1,0)</f>
        <v>0</v>
      </c>
      <c r="Z1924" s="55" t="n">
        <f aca="false">IF(ISNUMBER(W1924),A1924-W1924,"")</f>
        <v>259</v>
      </c>
      <c r="AA1924" s="55" t="n">
        <f aca="false">MATCH(A1924,DATAS,0)</f>
        <v>2</v>
      </c>
      <c r="AB1924" s="55" t="n">
        <f aca="false">IF(AND(E1924&gt;0,OR(AND(B1924&gt;=1,B1924&lt;=6),B1924=10)),1,0)</f>
        <v>0</v>
      </c>
      <c r="AC1924" s="55" t="n">
        <f aca="false">IF(AND(E1924&gt;0,B1924=10),1,0)</f>
        <v>0</v>
      </c>
      <c r="AD1924" s="55" t="n">
        <f aca="false">IF(AND(C1923=C1924,AA1923=AA1924-1),AB1923,"")</f>
        <v>0</v>
      </c>
      <c r="AE1924" s="55" t="n">
        <f aca="false">IF(AND(C1923=C1924,AA1923=AA1924-1),AC1923,"")</f>
        <v>0</v>
      </c>
      <c r="AF1924" s="55" t="n">
        <f aca="false">IF(AA1924=1,"",IF(AND(AB1924=1,AD1924&lt;&gt;1),1,0))</f>
        <v>0</v>
      </c>
      <c r="AG1924" s="55" t="n">
        <f aca="false">IF(AA1924=1,"",IF(AND(AC1924=1,AE1924&lt;&gt;1),1,0))</f>
        <v>0</v>
      </c>
      <c r="AH1924" s="60" t="str">
        <f aca="false">IF(AND(E1924&gt;0,AA1924&lt;2,NOT(AND(C1925=C1924,AA1925=AA1924+1))),INDEX(DATAS,AA1924+1),"")</f>
        <v/>
      </c>
      <c r="AI1924" s="60" t="str">
        <f aca="false">IF(AND(AC1924=1,AA1924&lt;2),IF(AND(C1925=C1924,AA1925=AA1924+1),IF(AC1925=1,"",INDEX(DATAS,AA1924+1)),INDEX(DATAS,AA1924+1)),"")</f>
        <v/>
      </c>
    </row>
    <row r="1925" customFormat="false" ht="15" hidden="false" customHeight="false" outlineLevel="0" collapsed="false">
      <c r="A1925" s="60" t="n">
        <v>46309</v>
      </c>
      <c r="B1925" s="0" t="n">
        <v>2</v>
      </c>
      <c r="C1925" s="0" t="n">
        <v>4948</v>
      </c>
      <c r="D1925" s="0" t="n">
        <v>96</v>
      </c>
      <c r="E1925" s="0" t="n">
        <v>2</v>
      </c>
      <c r="F1925" s="55" t="s">
        <v>745</v>
      </c>
      <c r="G1925" s="0" t="n">
        <v>45.3</v>
      </c>
      <c r="H1925" s="0" t="n">
        <v>60</v>
      </c>
      <c r="I1925" s="55" t="s">
        <v>187</v>
      </c>
      <c r="J1925" s="0" t="n">
        <v>96</v>
      </c>
      <c r="K1925" s="0" t="n">
        <v>68</v>
      </c>
      <c r="M1925" s="0" t="n">
        <v>560</v>
      </c>
      <c r="N1925" s="0" t="n">
        <v>70.06</v>
      </c>
      <c r="O1925" s="0" t="n">
        <v>42.29</v>
      </c>
      <c r="P1925" s="0" t="n">
        <v>3.93</v>
      </c>
      <c r="Q1925" s="0" t="n">
        <v>3.26</v>
      </c>
      <c r="R1925" s="0" t="n">
        <v>5059</v>
      </c>
      <c r="S1925" s="0" t="n">
        <v>10169</v>
      </c>
      <c r="T1925" s="0" t="n">
        <v>57.5</v>
      </c>
      <c r="U1925" s="0" t="n">
        <v>1147</v>
      </c>
      <c r="V1925" s="0" t="n">
        <v>1</v>
      </c>
      <c r="W1925" s="60" t="n">
        <v>46282</v>
      </c>
      <c r="X1925" s="55" t="n">
        <f aca="false">IF(I1925="Male",0,1)</f>
        <v>1</v>
      </c>
      <c r="Y1925" s="55" t="n">
        <f aca="false">IF(OR(I1925="DNB",I1925="Dry DNB"),1,0)</f>
        <v>0</v>
      </c>
      <c r="Z1925" s="55" t="n">
        <f aca="false">IF(ISNUMBER(W1925),A1925-W1925,"")</f>
        <v>27</v>
      </c>
      <c r="AA1925" s="55" t="n">
        <f aca="false">MATCH(A1925,DATAS,0)</f>
        <v>1</v>
      </c>
      <c r="AB1925" s="55" t="n">
        <f aca="false">IF(AND(E1925&gt;0,OR(AND(B1925&gt;=1,B1925&lt;=6),B1925=10)),1,0)</f>
        <v>1</v>
      </c>
      <c r="AC1925" s="55" t="n">
        <f aca="false">IF(AND(E1925&gt;0,B1925=10),1,0)</f>
        <v>0</v>
      </c>
      <c r="AD1925" s="0" t="str">
        <f aca="false">IF(AND(C1924=C1925,AA1924=AA1925-1),AB1924,"")</f>
        <v/>
      </c>
      <c r="AE1925" s="0" t="str">
        <f aca="false">IF(AND(C1924=C1925,AA1924=AA1925-1),AC1924,"")</f>
        <v/>
      </c>
      <c r="AF1925" s="0" t="str">
        <f aca="false">IF(AA1925=1,"",IF(AND(AB1925=1,AD1925&lt;&gt;1),1,0))</f>
        <v/>
      </c>
      <c r="AG1925" s="0" t="str">
        <f aca="false">IF(AA1925=1,"",IF(AND(AC1925=1,AE1925&lt;&gt;1),1,0))</f>
        <v/>
      </c>
      <c r="AH1925" s="60" t="str">
        <f aca="false">IF(AND(E1925&gt;0,AA1925&lt;2,NOT(AND(C1926=C1925,AA1926=AA1925+1))),INDEX(DATAS,AA1925+1),"")</f>
        <v/>
      </c>
      <c r="AI1925" s="60" t="str">
        <f aca="false">IF(AND(AC1925=1,AA1925&lt;2),IF(AND(C1926=C1925,AA1926=AA1925+1),IF(AC1926=1,"",INDEX(DATAS,AA1925+1)),INDEX(DATAS,AA1925+1)),"")</f>
        <v/>
      </c>
    </row>
    <row r="1926" customFormat="false" ht="15" hidden="false" customHeight="false" outlineLevel="0" collapsed="false">
      <c r="A1926" s="60" t="n">
        <v>46310</v>
      </c>
      <c r="B1926" s="0" t="n">
        <v>2</v>
      </c>
      <c r="C1926" s="0" t="n">
        <v>4948</v>
      </c>
      <c r="D1926" s="0" t="n">
        <v>97</v>
      </c>
      <c r="E1926" s="0" t="n">
        <v>2</v>
      </c>
      <c r="F1926" s="55" t="s">
        <v>745</v>
      </c>
      <c r="G1926" s="0" t="n">
        <v>51.2</v>
      </c>
      <c r="H1926" s="0" t="n">
        <v>58</v>
      </c>
      <c r="I1926" s="55" t="s">
        <v>187</v>
      </c>
      <c r="J1926" s="0" t="n">
        <v>97</v>
      </c>
      <c r="K1926" s="0" t="n">
        <v>68</v>
      </c>
      <c r="M1926" s="0" t="n">
        <v>560</v>
      </c>
      <c r="N1926" s="0" t="n">
        <v>70.06</v>
      </c>
      <c r="O1926" s="0" t="n">
        <v>42.29</v>
      </c>
      <c r="P1926" s="0" t="n">
        <v>3.93</v>
      </c>
      <c r="Q1926" s="0" t="n">
        <v>3.26</v>
      </c>
      <c r="T1926" s="0" t="n">
        <v>57.5</v>
      </c>
      <c r="U1926" s="0" t="n">
        <v>1148</v>
      </c>
      <c r="V1926" s="0" t="n">
        <v>1</v>
      </c>
      <c r="W1926" s="60" t="n">
        <v>46282</v>
      </c>
      <c r="X1926" s="55" t="n">
        <f aca="false">IF(I1926="Male",0,1)</f>
        <v>1</v>
      </c>
      <c r="Y1926" s="55" t="n">
        <f aca="false">IF(OR(I1926="DNB",I1926="Dry DNB"),1,0)</f>
        <v>0</v>
      </c>
      <c r="Z1926" s="55" t="n">
        <f aca="false">IF(ISNUMBER(W1926),A1926-W1926,"")</f>
        <v>28</v>
      </c>
      <c r="AA1926" s="55" t="n">
        <f aca="false">MATCH(A1926,DATAS,0)</f>
        <v>2</v>
      </c>
      <c r="AB1926" s="55" t="n">
        <f aca="false">IF(AND(E1926&gt;0,OR(AND(B1926&gt;=1,B1926&lt;=6),B1926=10)),1,0)</f>
        <v>1</v>
      </c>
      <c r="AC1926" s="55" t="n">
        <f aca="false">IF(AND(E1926&gt;0,B1926=10),1,0)</f>
        <v>0</v>
      </c>
      <c r="AD1926" s="55" t="n">
        <f aca="false">IF(AND(C1925=C1926,AA1925=AA1926-1),AB1925,"")</f>
        <v>1</v>
      </c>
      <c r="AE1926" s="55" t="n">
        <f aca="false">IF(AND(C1925=C1926,AA1925=AA1926-1),AC1925,"")</f>
        <v>0</v>
      </c>
      <c r="AF1926" s="55" t="n">
        <f aca="false">IF(AA1926=1,"",IF(AND(AB1926=1,AD1926&lt;&gt;1),1,0))</f>
        <v>0</v>
      </c>
      <c r="AG1926" s="55" t="n">
        <f aca="false">IF(AA1926=1,"",IF(AND(AC1926=1,AE1926&lt;&gt;1),1,0))</f>
        <v>0</v>
      </c>
      <c r="AH1926" s="60" t="str">
        <f aca="false">IF(AND(E1926&gt;0,AA1926&lt;2,NOT(AND(C1927=C1926,AA1927=AA1926+1))),INDEX(DATAS,AA1926+1),"")</f>
        <v/>
      </c>
      <c r="AI1926" s="60" t="str">
        <f aca="false">IF(AND(AC1926=1,AA1926&lt;2),IF(AND(C1927=C1926,AA1927=AA1926+1),IF(AC1927=1,"",INDEX(DATAS,AA1926+1)),INDEX(DATAS,AA1926+1)),"")</f>
        <v/>
      </c>
    </row>
    <row r="1927" customFormat="false" ht="15" hidden="false" customHeight="false" outlineLevel="0" collapsed="false">
      <c r="A1927" s="60" t="n">
        <v>46309</v>
      </c>
      <c r="B1927" s="0" t="n">
        <v>5</v>
      </c>
      <c r="C1927" s="0" t="n">
        <v>4949</v>
      </c>
      <c r="D1927" s="0" t="n">
        <v>182</v>
      </c>
      <c r="E1927" s="0" t="n">
        <v>2</v>
      </c>
      <c r="F1927" s="55" t="s">
        <v>745</v>
      </c>
      <c r="G1927" s="0" t="n">
        <v>39.2</v>
      </c>
      <c r="H1927" s="0" t="n">
        <v>40</v>
      </c>
      <c r="I1927" s="55" t="s">
        <v>157</v>
      </c>
      <c r="J1927" s="0" t="n">
        <v>98</v>
      </c>
      <c r="K1927" s="0" t="n">
        <v>56</v>
      </c>
      <c r="L1927" s="0" t="n">
        <v>84</v>
      </c>
      <c r="M1927" s="0" t="n">
        <v>-228.95</v>
      </c>
      <c r="N1927" s="0" t="n">
        <v>69.21</v>
      </c>
      <c r="O1927" s="0" t="n">
        <v>11.47</v>
      </c>
      <c r="P1927" s="0" t="n">
        <v>5.71</v>
      </c>
      <c r="Q1927" s="0" t="n">
        <v>3.81</v>
      </c>
      <c r="R1927" s="0" t="n">
        <v>4206</v>
      </c>
      <c r="S1927" s="0" t="n">
        <v>8529</v>
      </c>
      <c r="T1927" s="0" t="n">
        <v>45.2</v>
      </c>
      <c r="U1927" s="0" t="n">
        <v>1147</v>
      </c>
      <c r="V1927" s="0" t="n">
        <v>2</v>
      </c>
      <c r="W1927" s="60" t="n">
        <v>46226</v>
      </c>
      <c r="X1927" s="55" t="n">
        <f aca="false">IF(I1927="Male",0,1)</f>
        <v>1</v>
      </c>
      <c r="Y1927" s="55" t="n">
        <f aca="false">IF(OR(I1927="DNB",I1927="Dry DNB"),1,0)</f>
        <v>0</v>
      </c>
      <c r="Z1927" s="55" t="n">
        <f aca="false">IF(ISNUMBER(W1927),A1927-W1927,"")</f>
        <v>83</v>
      </c>
      <c r="AA1927" s="55" t="n">
        <f aca="false">MATCH(A1927,DATAS,0)</f>
        <v>1</v>
      </c>
      <c r="AB1927" s="55" t="n">
        <f aca="false">IF(AND(E1927&gt;0,OR(AND(B1927&gt;=1,B1927&lt;=6),B1927=10)),1,0)</f>
        <v>1</v>
      </c>
      <c r="AC1927" s="55" t="n">
        <f aca="false">IF(AND(E1927&gt;0,B1927=10),1,0)</f>
        <v>0</v>
      </c>
      <c r="AD1927" s="0" t="str">
        <f aca="false">IF(AND(C1926=C1927,AA1926=AA1927-1),AB1926,"")</f>
        <v/>
      </c>
      <c r="AE1927" s="0" t="str">
        <f aca="false">IF(AND(C1926=C1927,AA1926=AA1927-1),AC1926,"")</f>
        <v/>
      </c>
      <c r="AF1927" s="0" t="str">
        <f aca="false">IF(AA1927=1,"",IF(AND(AB1927=1,AD1927&lt;&gt;1),1,0))</f>
        <v/>
      </c>
      <c r="AG1927" s="0" t="str">
        <f aca="false">IF(AA1927=1,"",IF(AND(AC1927=1,AE1927&lt;&gt;1),1,0))</f>
        <v/>
      </c>
      <c r="AH1927" s="60" t="str">
        <f aca="false">IF(AND(E1927&gt;0,AA1927&lt;2,NOT(AND(C1928=C1927,AA1928=AA1927+1))),INDEX(DATAS,AA1927+1),"")</f>
        <v/>
      </c>
      <c r="AI1927" s="60" t="str">
        <f aca="false">IF(AND(AC1927=1,AA1927&lt;2),IF(AND(C1928=C1927,AA1928=AA1927+1),IF(AC1928=1,"",INDEX(DATAS,AA1927+1)),INDEX(DATAS,AA1927+1)),"")</f>
        <v/>
      </c>
    </row>
    <row r="1928" customFormat="false" ht="15" hidden="false" customHeight="false" outlineLevel="0" collapsed="false">
      <c r="A1928" s="60" t="n">
        <v>46310</v>
      </c>
      <c r="B1928" s="0" t="n">
        <v>5</v>
      </c>
      <c r="C1928" s="0" t="n">
        <v>4949</v>
      </c>
      <c r="D1928" s="0" t="n">
        <v>183</v>
      </c>
      <c r="E1928" s="0" t="n">
        <v>2</v>
      </c>
      <c r="F1928" s="55" t="s">
        <v>745</v>
      </c>
      <c r="G1928" s="0" t="n">
        <v>43.3</v>
      </c>
      <c r="H1928" s="0" t="n">
        <v>40</v>
      </c>
      <c r="I1928" s="55" t="s">
        <v>157</v>
      </c>
      <c r="J1928" s="0" t="n">
        <v>98</v>
      </c>
      <c r="K1928" s="0" t="n">
        <v>56</v>
      </c>
      <c r="L1928" s="0" t="n">
        <v>85</v>
      </c>
      <c r="M1928" s="0" t="n">
        <v>-228.95</v>
      </c>
      <c r="N1928" s="0" t="n">
        <v>69.21</v>
      </c>
      <c r="O1928" s="0" t="n">
        <v>11.47</v>
      </c>
      <c r="P1928" s="0" t="n">
        <v>5.71</v>
      </c>
      <c r="Q1928" s="0" t="n">
        <v>3.81</v>
      </c>
      <c r="T1928" s="0" t="n">
        <v>45.2</v>
      </c>
      <c r="U1928" s="0" t="n">
        <v>1148</v>
      </c>
      <c r="V1928" s="0" t="n">
        <v>2</v>
      </c>
      <c r="W1928" s="60" t="n">
        <v>46226</v>
      </c>
      <c r="X1928" s="55" t="n">
        <f aca="false">IF(I1928="Male",0,1)</f>
        <v>1</v>
      </c>
      <c r="Y1928" s="55" t="n">
        <f aca="false">IF(OR(I1928="DNB",I1928="Dry DNB"),1,0)</f>
        <v>0</v>
      </c>
      <c r="Z1928" s="55" t="n">
        <f aca="false">IF(ISNUMBER(W1928),A1928-W1928,"")</f>
        <v>84</v>
      </c>
      <c r="AA1928" s="55" t="n">
        <f aca="false">MATCH(A1928,DATAS,0)</f>
        <v>2</v>
      </c>
      <c r="AB1928" s="55" t="n">
        <f aca="false">IF(AND(E1928&gt;0,OR(AND(B1928&gt;=1,B1928&lt;=6),B1928=10)),1,0)</f>
        <v>1</v>
      </c>
      <c r="AC1928" s="55" t="n">
        <f aca="false">IF(AND(E1928&gt;0,B1928=10),1,0)</f>
        <v>0</v>
      </c>
      <c r="AD1928" s="55" t="n">
        <f aca="false">IF(AND(C1927=C1928,AA1927=AA1928-1),AB1927,"")</f>
        <v>1</v>
      </c>
      <c r="AE1928" s="55" t="n">
        <f aca="false">IF(AND(C1927=C1928,AA1927=AA1928-1),AC1927,"")</f>
        <v>0</v>
      </c>
      <c r="AF1928" s="55" t="n">
        <f aca="false">IF(AA1928=1,"",IF(AND(AB1928=1,AD1928&lt;&gt;1),1,0))</f>
        <v>0</v>
      </c>
      <c r="AG1928" s="55" t="n">
        <f aca="false">IF(AA1928=1,"",IF(AND(AC1928=1,AE1928&lt;&gt;1),1,0))</f>
        <v>0</v>
      </c>
      <c r="AH1928" s="60" t="str">
        <f aca="false">IF(AND(E1928&gt;0,AA1928&lt;2,NOT(AND(C1929=C1928,AA1929=AA1928+1))),INDEX(DATAS,AA1928+1),"")</f>
        <v/>
      </c>
      <c r="AI1928" s="60" t="str">
        <f aca="false">IF(AND(AC1928=1,AA1928&lt;2),IF(AND(C1929=C1928,AA1929=AA1928+1),IF(AC1929=1,"",INDEX(DATAS,AA1928+1)),INDEX(DATAS,AA1928+1)),"")</f>
        <v/>
      </c>
    </row>
    <row r="1929" customFormat="false" ht="15" hidden="false" customHeight="false" outlineLevel="0" collapsed="false">
      <c r="A1929" s="60" t="n">
        <v>46309</v>
      </c>
      <c r="B1929" s="0" t="n">
        <v>5</v>
      </c>
      <c r="C1929" s="0" t="n">
        <v>4950</v>
      </c>
      <c r="D1929" s="0" t="n">
        <v>91</v>
      </c>
      <c r="E1929" s="0" t="n">
        <v>2</v>
      </c>
      <c r="F1929" s="55" t="s">
        <v>746</v>
      </c>
      <c r="G1929" s="0" t="n">
        <v>42.3</v>
      </c>
      <c r="H1929" s="0" t="n">
        <v>38</v>
      </c>
      <c r="I1929" s="55" t="s">
        <v>187</v>
      </c>
      <c r="J1929" s="0" t="n">
        <v>91</v>
      </c>
      <c r="K1929" s="0" t="n">
        <v>70</v>
      </c>
      <c r="M1929" s="0" t="n">
        <v>-243.89</v>
      </c>
      <c r="N1929" s="0" t="n">
        <v>49.38</v>
      </c>
      <c r="O1929" s="0" t="n">
        <v>15.57</v>
      </c>
      <c r="P1929" s="0" t="n">
        <v>3.83</v>
      </c>
      <c r="Q1929" s="0" t="n">
        <v>3.53</v>
      </c>
      <c r="R1929" s="0" t="n">
        <v>3576</v>
      </c>
      <c r="S1929" s="0" t="n">
        <v>7188</v>
      </c>
      <c r="T1929" s="0" t="n">
        <v>40.85</v>
      </c>
      <c r="U1929" s="0" t="n">
        <v>1146</v>
      </c>
      <c r="V1929" s="0" t="n">
        <v>1</v>
      </c>
      <c r="W1929" s="60" t="n">
        <v>46289</v>
      </c>
      <c r="X1929" s="55" t="n">
        <f aca="false">IF(I1929="Male",0,1)</f>
        <v>1</v>
      </c>
      <c r="Y1929" s="55" t="n">
        <f aca="false">IF(OR(I1929="DNB",I1929="Dry DNB"),1,0)</f>
        <v>0</v>
      </c>
      <c r="Z1929" s="55" t="n">
        <f aca="false">IF(ISNUMBER(W1929),A1929-W1929,"")</f>
        <v>20</v>
      </c>
      <c r="AA1929" s="55" t="n">
        <f aca="false">MATCH(A1929,DATAS,0)</f>
        <v>1</v>
      </c>
      <c r="AB1929" s="55" t="n">
        <f aca="false">IF(AND(E1929&gt;0,OR(AND(B1929&gt;=1,B1929&lt;=6),B1929=10)),1,0)</f>
        <v>1</v>
      </c>
      <c r="AC1929" s="55" t="n">
        <f aca="false">IF(AND(E1929&gt;0,B1929=10),1,0)</f>
        <v>0</v>
      </c>
      <c r="AD1929" s="0" t="str">
        <f aca="false">IF(AND(C1928=C1929,AA1928=AA1929-1),AB1928,"")</f>
        <v/>
      </c>
      <c r="AE1929" s="0" t="str">
        <f aca="false">IF(AND(C1928=C1929,AA1928=AA1929-1),AC1928,"")</f>
        <v/>
      </c>
      <c r="AF1929" s="0" t="str">
        <f aca="false">IF(AA1929=1,"",IF(AND(AB1929=1,AD1929&lt;&gt;1),1,0))</f>
        <v/>
      </c>
      <c r="AG1929" s="0" t="str">
        <f aca="false">IF(AA1929=1,"",IF(AND(AC1929=1,AE1929&lt;&gt;1),1,0))</f>
        <v/>
      </c>
      <c r="AH1929" s="60" t="str">
        <f aca="false">IF(AND(E1929&gt;0,AA1929&lt;2,NOT(AND(C1930=C1929,AA1930=AA1929+1))),INDEX(DATAS,AA1929+1),"")</f>
        <v/>
      </c>
      <c r="AI1929" s="60" t="str">
        <f aca="false">IF(AND(AC1929=1,AA1929&lt;2),IF(AND(C1930=C1929,AA1930=AA1929+1),IF(AC1930=1,"",INDEX(DATAS,AA1929+1)),INDEX(DATAS,AA1929+1)),"")</f>
        <v/>
      </c>
    </row>
    <row r="1930" customFormat="false" ht="15" hidden="false" customHeight="false" outlineLevel="0" collapsed="false">
      <c r="A1930" s="60" t="n">
        <v>46310</v>
      </c>
      <c r="B1930" s="0" t="n">
        <v>5</v>
      </c>
      <c r="C1930" s="0" t="n">
        <v>4950</v>
      </c>
      <c r="D1930" s="0" t="n">
        <v>92</v>
      </c>
      <c r="E1930" s="0" t="n">
        <v>2</v>
      </c>
      <c r="F1930" s="55" t="s">
        <v>746</v>
      </c>
      <c r="G1930" s="0" t="n">
        <v>42.2</v>
      </c>
      <c r="H1930" s="0" t="n">
        <v>39</v>
      </c>
      <c r="I1930" s="55" t="s">
        <v>187</v>
      </c>
      <c r="J1930" s="0" t="n">
        <v>92</v>
      </c>
      <c r="K1930" s="0" t="n">
        <v>70</v>
      </c>
      <c r="M1930" s="0" t="n">
        <v>-243.89</v>
      </c>
      <c r="N1930" s="0" t="n">
        <v>49.38</v>
      </c>
      <c r="O1930" s="0" t="n">
        <v>15.57</v>
      </c>
      <c r="P1930" s="0" t="n">
        <v>3.83</v>
      </c>
      <c r="Q1930" s="0" t="n">
        <v>3.53</v>
      </c>
      <c r="T1930" s="0" t="n">
        <v>40.85</v>
      </c>
      <c r="U1930" s="0" t="n">
        <v>1147</v>
      </c>
      <c r="V1930" s="0" t="n">
        <v>1</v>
      </c>
      <c r="W1930" s="60" t="n">
        <v>46289</v>
      </c>
      <c r="X1930" s="55" t="n">
        <f aca="false">IF(I1930="Male",0,1)</f>
        <v>1</v>
      </c>
      <c r="Y1930" s="55" t="n">
        <f aca="false">IF(OR(I1930="DNB",I1930="Dry DNB"),1,0)</f>
        <v>0</v>
      </c>
      <c r="Z1930" s="55" t="n">
        <f aca="false">IF(ISNUMBER(W1930),A1930-W1930,"")</f>
        <v>21</v>
      </c>
      <c r="AA1930" s="55" t="n">
        <f aca="false">MATCH(A1930,DATAS,0)</f>
        <v>2</v>
      </c>
      <c r="AB1930" s="55" t="n">
        <f aca="false">IF(AND(E1930&gt;0,OR(AND(B1930&gt;=1,B1930&lt;=6),B1930=10)),1,0)</f>
        <v>1</v>
      </c>
      <c r="AC1930" s="55" t="n">
        <f aca="false">IF(AND(E1930&gt;0,B1930=10),1,0)</f>
        <v>0</v>
      </c>
      <c r="AD1930" s="55" t="n">
        <f aca="false">IF(AND(C1929=C1930,AA1929=AA1930-1),AB1929,"")</f>
        <v>1</v>
      </c>
      <c r="AE1930" s="55" t="n">
        <f aca="false">IF(AND(C1929=C1930,AA1929=AA1930-1),AC1929,"")</f>
        <v>0</v>
      </c>
      <c r="AF1930" s="55" t="n">
        <f aca="false">IF(AA1930=1,"",IF(AND(AB1930=1,AD1930&lt;&gt;1),1,0))</f>
        <v>0</v>
      </c>
      <c r="AG1930" s="55" t="n">
        <f aca="false">IF(AA1930=1,"",IF(AND(AC1930=1,AE1930&lt;&gt;1),1,0))</f>
        <v>0</v>
      </c>
      <c r="AH1930" s="60" t="str">
        <f aca="false">IF(AND(E1930&gt;0,AA1930&lt;2,NOT(AND(C1931=C1930,AA1931=AA1930+1))),INDEX(DATAS,AA1930+1),"")</f>
        <v/>
      </c>
      <c r="AI1930" s="60" t="str">
        <f aca="false">IF(AND(AC1930=1,AA1930&lt;2),IF(AND(C1931=C1930,AA1931=AA1930+1),IF(AC1931=1,"",INDEX(DATAS,AA1930+1)),INDEX(DATAS,AA1930+1)),"")</f>
        <v/>
      </c>
    </row>
    <row r="1931" customFormat="false" ht="15" hidden="false" customHeight="false" outlineLevel="0" collapsed="false">
      <c r="A1931" s="60" t="n">
        <v>46309</v>
      </c>
      <c r="B1931" s="0" t="n">
        <v>6</v>
      </c>
      <c r="C1931" s="0" t="n">
        <v>4951</v>
      </c>
      <c r="D1931" s="0" t="n">
        <v>496</v>
      </c>
      <c r="E1931" s="0" t="n">
        <v>1</v>
      </c>
      <c r="F1931" s="55" t="s">
        <v>746</v>
      </c>
      <c r="G1931" s="0" t="n">
        <v>27.4</v>
      </c>
      <c r="H1931" s="0" t="n">
        <v>25</v>
      </c>
      <c r="I1931" s="55" t="s">
        <v>143</v>
      </c>
      <c r="J1931" s="0" t="n">
        <v>496</v>
      </c>
      <c r="K1931" s="0" t="n">
        <v>62</v>
      </c>
      <c r="M1931" s="0" t="n">
        <v>885.72</v>
      </c>
      <c r="N1931" s="0" t="n">
        <v>81.78</v>
      </c>
      <c r="O1931" s="0" t="n">
        <v>48.24</v>
      </c>
      <c r="P1931" s="0" t="n">
        <v>5.64</v>
      </c>
      <c r="Q1931" s="0" t="n">
        <v>4.54</v>
      </c>
      <c r="R1931" s="0" t="n">
        <v>4222</v>
      </c>
      <c r="S1931" s="0" t="n">
        <v>8965</v>
      </c>
      <c r="T1931" s="0" t="n">
        <v>51.2</v>
      </c>
      <c r="U1931" s="0" t="n">
        <v>1146</v>
      </c>
      <c r="V1931" s="0" t="n">
        <v>11</v>
      </c>
      <c r="W1931" s="60" t="n">
        <v>46180</v>
      </c>
      <c r="X1931" s="55" t="n">
        <f aca="false">IF(I1931="Male",0,1)</f>
        <v>1</v>
      </c>
      <c r="Y1931" s="55" t="n">
        <f aca="false">IF(OR(I1931="DNB",I1931="Dry DNB"),1,0)</f>
        <v>1</v>
      </c>
      <c r="Z1931" s="55" t="n">
        <f aca="false">IF(ISNUMBER(W1931),A1931-W1931,"")</f>
        <v>129</v>
      </c>
      <c r="AA1931" s="55" t="n">
        <f aca="false">MATCH(A1931,DATAS,0)</f>
        <v>1</v>
      </c>
      <c r="AB1931" s="55" t="n">
        <f aca="false">IF(AND(E1931&gt;0,OR(AND(B1931&gt;=1,B1931&lt;=6),B1931=10)),1,0)</f>
        <v>1</v>
      </c>
      <c r="AC1931" s="55" t="n">
        <f aca="false">IF(AND(E1931&gt;0,B1931=10),1,0)</f>
        <v>0</v>
      </c>
      <c r="AD1931" s="0" t="str">
        <f aca="false">IF(AND(C1930=C1931,AA1930=AA1931-1),AB1930,"")</f>
        <v/>
      </c>
      <c r="AE1931" s="0" t="str">
        <f aca="false">IF(AND(C1930=C1931,AA1930=AA1931-1),AC1930,"")</f>
        <v/>
      </c>
      <c r="AF1931" s="0" t="str">
        <f aca="false">IF(AA1931=1,"",IF(AND(AB1931=1,AD1931&lt;&gt;1),1,0))</f>
        <v/>
      </c>
      <c r="AG1931" s="0" t="str">
        <f aca="false">IF(AA1931=1,"",IF(AND(AC1931=1,AE1931&lt;&gt;1),1,0))</f>
        <v/>
      </c>
      <c r="AH1931" s="60" t="str">
        <f aca="false">IF(AND(E1931&gt;0,AA1931&lt;2,NOT(AND(C1932=C1931,AA1932=AA1931+1))),INDEX(DATAS,AA1931+1),"")</f>
        <v/>
      </c>
      <c r="AI1931" s="60" t="str">
        <f aca="false">IF(AND(AC1931=1,AA1931&lt;2),IF(AND(C1932=C1931,AA1932=AA1931+1),IF(AC1932=1,"",INDEX(DATAS,AA1931+1)),INDEX(DATAS,AA1931+1)),"")</f>
        <v/>
      </c>
    </row>
    <row r="1932" customFormat="false" ht="15" hidden="false" customHeight="false" outlineLevel="0" collapsed="false">
      <c r="A1932" s="60" t="n">
        <v>46310</v>
      </c>
      <c r="B1932" s="0" t="n">
        <v>6</v>
      </c>
      <c r="C1932" s="0" t="n">
        <v>4951</v>
      </c>
      <c r="D1932" s="0" t="n">
        <v>497</v>
      </c>
      <c r="E1932" s="0" t="n">
        <v>1</v>
      </c>
      <c r="F1932" s="55" t="s">
        <v>746</v>
      </c>
      <c r="G1932" s="0" t="n">
        <v>28</v>
      </c>
      <c r="H1932" s="0" t="n">
        <v>26</v>
      </c>
      <c r="I1932" s="55" t="s">
        <v>143</v>
      </c>
      <c r="J1932" s="0" t="n">
        <v>497</v>
      </c>
      <c r="K1932" s="0" t="n">
        <v>62</v>
      </c>
      <c r="M1932" s="0" t="n">
        <v>885.72</v>
      </c>
      <c r="N1932" s="0" t="n">
        <v>81.78</v>
      </c>
      <c r="O1932" s="0" t="n">
        <v>48.24</v>
      </c>
      <c r="P1932" s="0" t="n">
        <v>5.64</v>
      </c>
      <c r="Q1932" s="0" t="n">
        <v>4.54</v>
      </c>
      <c r="T1932" s="0" t="n">
        <v>51.2</v>
      </c>
      <c r="U1932" s="0" t="n">
        <v>1147</v>
      </c>
      <c r="V1932" s="0" t="n">
        <v>11</v>
      </c>
      <c r="W1932" s="60" t="n">
        <v>46180</v>
      </c>
      <c r="X1932" s="55" t="n">
        <f aca="false">IF(I1932="Male",0,1)</f>
        <v>1</v>
      </c>
      <c r="Y1932" s="55" t="n">
        <f aca="false">IF(OR(I1932="DNB",I1932="Dry DNB"),1,0)</f>
        <v>1</v>
      </c>
      <c r="Z1932" s="55" t="n">
        <f aca="false">IF(ISNUMBER(W1932),A1932-W1932,"")</f>
        <v>130</v>
      </c>
      <c r="AA1932" s="55" t="n">
        <f aca="false">MATCH(A1932,DATAS,0)</f>
        <v>2</v>
      </c>
      <c r="AB1932" s="55" t="n">
        <f aca="false">IF(AND(E1932&gt;0,OR(AND(B1932&gt;=1,B1932&lt;=6),B1932=10)),1,0)</f>
        <v>1</v>
      </c>
      <c r="AC1932" s="55" t="n">
        <f aca="false">IF(AND(E1932&gt;0,B1932=10),1,0)</f>
        <v>0</v>
      </c>
      <c r="AD1932" s="55" t="n">
        <f aca="false">IF(AND(C1931=C1932,AA1931=AA1932-1),AB1931,"")</f>
        <v>1</v>
      </c>
      <c r="AE1932" s="55" t="n">
        <f aca="false">IF(AND(C1931=C1932,AA1931=AA1932-1),AC1931,"")</f>
        <v>0</v>
      </c>
      <c r="AF1932" s="55" t="n">
        <f aca="false">IF(AA1932=1,"",IF(AND(AB1932=1,AD1932&lt;&gt;1),1,0))</f>
        <v>0</v>
      </c>
      <c r="AG1932" s="55" t="n">
        <f aca="false">IF(AA1932=1,"",IF(AND(AC1932=1,AE1932&lt;&gt;1),1,0))</f>
        <v>0</v>
      </c>
      <c r="AH1932" s="60" t="str">
        <f aca="false">IF(AND(E1932&gt;0,AA1932&lt;2,NOT(AND(C1933=C1932,AA1933=AA1932+1))),INDEX(DATAS,AA1932+1),"")</f>
        <v/>
      </c>
      <c r="AI1932" s="60" t="str">
        <f aca="false">IF(AND(AC1932=1,AA1932&lt;2),IF(AND(C1933=C1932,AA1933=AA1932+1),IF(AC1933=1,"",INDEX(DATAS,AA1932+1)),INDEX(DATAS,AA1932+1)),"")</f>
        <v/>
      </c>
    </row>
    <row r="1933" customFormat="false" ht="15" hidden="false" customHeight="false" outlineLevel="0" collapsed="false">
      <c r="A1933" s="60" t="n">
        <v>46309</v>
      </c>
      <c r="B1933" s="0" t="n">
        <v>2</v>
      </c>
      <c r="C1933" s="0" t="n">
        <v>4952</v>
      </c>
      <c r="D1933" s="0" t="n">
        <v>78</v>
      </c>
      <c r="E1933" s="0" t="n">
        <v>2</v>
      </c>
      <c r="F1933" s="55" t="s">
        <v>746</v>
      </c>
      <c r="G1933" s="0" t="n">
        <v>63.5</v>
      </c>
      <c r="H1933" s="0" t="n">
        <v>59</v>
      </c>
      <c r="I1933" s="55" t="s">
        <v>187</v>
      </c>
      <c r="J1933" s="0" t="n">
        <v>78</v>
      </c>
      <c r="K1933" s="0" t="n">
        <v>64</v>
      </c>
      <c r="M1933" s="0" t="n">
        <v>265.62</v>
      </c>
      <c r="N1933" s="0" t="n">
        <v>78.65</v>
      </c>
      <c r="O1933" s="0" t="n">
        <v>24.27</v>
      </c>
      <c r="P1933" s="0" t="n">
        <v>3.69</v>
      </c>
      <c r="Q1933" s="0" t="n">
        <v>3.4</v>
      </c>
      <c r="R1933" s="0" t="n">
        <v>5458</v>
      </c>
      <c r="S1933" s="0" t="n">
        <v>10972</v>
      </c>
      <c r="U1933" s="0" t="n">
        <v>1146</v>
      </c>
      <c r="V1933" s="0" t="n">
        <v>1</v>
      </c>
      <c r="W1933" s="60" t="n">
        <v>46296</v>
      </c>
      <c r="X1933" s="55" t="n">
        <f aca="false">IF(I1933="Male",0,1)</f>
        <v>1</v>
      </c>
      <c r="Y1933" s="55" t="n">
        <f aca="false">IF(OR(I1933="DNB",I1933="Dry DNB"),1,0)</f>
        <v>0</v>
      </c>
      <c r="Z1933" s="55" t="n">
        <f aca="false">IF(ISNUMBER(W1933),A1933-W1933,"")</f>
        <v>13</v>
      </c>
      <c r="AA1933" s="55" t="n">
        <f aca="false">MATCH(A1933,DATAS,0)</f>
        <v>1</v>
      </c>
      <c r="AB1933" s="55" t="n">
        <f aca="false">IF(AND(E1933&gt;0,OR(AND(B1933&gt;=1,B1933&lt;=6),B1933=10)),1,0)</f>
        <v>1</v>
      </c>
      <c r="AC1933" s="55" t="n">
        <f aca="false">IF(AND(E1933&gt;0,B1933=10),1,0)</f>
        <v>0</v>
      </c>
      <c r="AD1933" s="0" t="str">
        <f aca="false">IF(AND(C1932=C1933,AA1932=AA1933-1),AB1932,"")</f>
        <v/>
      </c>
      <c r="AE1933" s="0" t="str">
        <f aca="false">IF(AND(C1932=C1933,AA1932=AA1933-1),AC1932,"")</f>
        <v/>
      </c>
      <c r="AF1933" s="0" t="str">
        <f aca="false">IF(AA1933=1,"",IF(AND(AB1933=1,AD1933&lt;&gt;1),1,0))</f>
        <v/>
      </c>
      <c r="AG1933" s="0" t="str">
        <f aca="false">IF(AA1933=1,"",IF(AND(AC1933=1,AE1933&lt;&gt;1),1,0))</f>
        <v/>
      </c>
      <c r="AH1933" s="60" t="str">
        <f aca="false">IF(AND(E1933&gt;0,AA1933&lt;2,NOT(AND(C1934=C1933,AA1934=AA1933+1))),INDEX(DATAS,AA1933+1),"")</f>
        <v/>
      </c>
      <c r="AI1933" s="60" t="str">
        <f aca="false">IF(AND(AC1933=1,AA1933&lt;2),IF(AND(C1934=C1933,AA1934=AA1933+1),IF(AC1934=1,"",INDEX(DATAS,AA1933+1)),INDEX(DATAS,AA1933+1)),"")</f>
        <v/>
      </c>
    </row>
    <row r="1934" customFormat="false" ht="15" hidden="false" customHeight="false" outlineLevel="0" collapsed="false">
      <c r="A1934" s="60" t="n">
        <v>46310</v>
      </c>
      <c r="B1934" s="0" t="n">
        <v>2</v>
      </c>
      <c r="C1934" s="0" t="n">
        <v>4952</v>
      </c>
      <c r="D1934" s="0" t="n">
        <v>79</v>
      </c>
      <c r="E1934" s="0" t="n">
        <v>2</v>
      </c>
      <c r="F1934" s="55" t="s">
        <v>746</v>
      </c>
      <c r="G1934" s="0" t="n">
        <v>66</v>
      </c>
      <c r="H1934" s="0" t="n">
        <v>60</v>
      </c>
      <c r="I1934" s="55" t="s">
        <v>187</v>
      </c>
      <c r="J1934" s="0" t="n">
        <v>79</v>
      </c>
      <c r="K1934" s="0" t="n">
        <v>64</v>
      </c>
      <c r="M1934" s="0" t="n">
        <v>265.62</v>
      </c>
      <c r="N1934" s="0" t="n">
        <v>78.65</v>
      </c>
      <c r="O1934" s="0" t="n">
        <v>24.27</v>
      </c>
      <c r="P1934" s="0" t="n">
        <v>3.69</v>
      </c>
      <c r="Q1934" s="0" t="n">
        <v>3.4</v>
      </c>
      <c r="U1934" s="0" t="n">
        <v>1147</v>
      </c>
      <c r="V1934" s="0" t="n">
        <v>1</v>
      </c>
      <c r="W1934" s="60" t="n">
        <v>46296</v>
      </c>
      <c r="X1934" s="55" t="n">
        <f aca="false">IF(I1934="Male",0,1)</f>
        <v>1</v>
      </c>
      <c r="Y1934" s="55" t="n">
        <f aca="false">IF(OR(I1934="DNB",I1934="Dry DNB"),1,0)</f>
        <v>0</v>
      </c>
      <c r="Z1934" s="55" t="n">
        <f aca="false">IF(ISNUMBER(W1934),A1934-W1934,"")</f>
        <v>14</v>
      </c>
      <c r="AA1934" s="55" t="n">
        <f aca="false">MATCH(A1934,DATAS,0)</f>
        <v>2</v>
      </c>
      <c r="AB1934" s="55" t="n">
        <f aca="false">IF(AND(E1934&gt;0,OR(AND(B1934&gt;=1,B1934&lt;=6),B1934=10)),1,0)</f>
        <v>1</v>
      </c>
      <c r="AC1934" s="55" t="n">
        <f aca="false">IF(AND(E1934&gt;0,B1934=10),1,0)</f>
        <v>0</v>
      </c>
      <c r="AD1934" s="55" t="n">
        <f aca="false">IF(AND(C1933=C1934,AA1933=AA1934-1),AB1933,"")</f>
        <v>1</v>
      </c>
      <c r="AE1934" s="55" t="n">
        <f aca="false">IF(AND(C1933=C1934,AA1933=AA1934-1),AC1933,"")</f>
        <v>0</v>
      </c>
      <c r="AF1934" s="55" t="n">
        <f aca="false">IF(AA1934=1,"",IF(AND(AB1934=1,AD1934&lt;&gt;1),1,0))</f>
        <v>0</v>
      </c>
      <c r="AG1934" s="55" t="n">
        <f aca="false">IF(AA1934=1,"",IF(AND(AC1934=1,AE1934&lt;&gt;1),1,0))</f>
        <v>0</v>
      </c>
      <c r="AH1934" s="60" t="str">
        <f aca="false">IF(AND(E1934&gt;0,AA1934&lt;2,NOT(AND(C1935=C1934,AA1935=AA1934+1))),INDEX(DATAS,AA1934+1),"")</f>
        <v/>
      </c>
      <c r="AI1934" s="60" t="str">
        <f aca="false">IF(AND(AC1934=1,AA1934&lt;2),IF(AND(C1935=C1934,AA1935=AA1934+1),IF(AC1935=1,"",INDEX(DATAS,AA1934+1)),INDEX(DATAS,AA1934+1)),"")</f>
        <v/>
      </c>
    </row>
    <row r="1935" customFormat="false" ht="15" hidden="false" customHeight="false" outlineLevel="0" collapsed="false">
      <c r="A1935" s="60" t="n">
        <v>46309</v>
      </c>
      <c r="B1935" s="0" t="n">
        <v>10</v>
      </c>
      <c r="C1935" s="0" t="n">
        <v>4953</v>
      </c>
      <c r="D1935" s="0" t="n">
        <v>169</v>
      </c>
      <c r="E1935" s="0" t="n">
        <v>2</v>
      </c>
      <c r="F1935" s="55" t="s">
        <v>746</v>
      </c>
      <c r="G1935" s="0" t="n">
        <v>30.1</v>
      </c>
      <c r="H1935" s="0" t="n">
        <v>22</v>
      </c>
      <c r="I1935" s="55" t="s">
        <v>187</v>
      </c>
      <c r="J1935" s="0" t="n">
        <v>169</v>
      </c>
      <c r="K1935" s="0" t="n">
        <v>64</v>
      </c>
      <c r="M1935" s="0" t="n">
        <v>1514.29</v>
      </c>
      <c r="N1935" s="0" t="n">
        <v>63.85</v>
      </c>
      <c r="O1935" s="0" t="n">
        <v>46.95</v>
      </c>
      <c r="P1935" s="0" t="n">
        <v>3.71</v>
      </c>
      <c r="Q1935" s="0" t="n">
        <v>3.26</v>
      </c>
      <c r="R1935" s="0" t="n">
        <v>4943</v>
      </c>
      <c r="S1935" s="0" t="n">
        <v>10878</v>
      </c>
      <c r="T1935" s="0" t="n">
        <v>60.2</v>
      </c>
      <c r="U1935" s="0" t="n">
        <v>1146</v>
      </c>
      <c r="V1935" s="0" t="n">
        <v>2</v>
      </c>
      <c r="W1935" s="60" t="n">
        <v>46303</v>
      </c>
      <c r="X1935" s="55" t="n">
        <f aca="false">IF(I1935="Male",0,1)</f>
        <v>1</v>
      </c>
      <c r="Y1935" s="55" t="n">
        <f aca="false">IF(OR(I1935="DNB",I1935="Dry DNB"),1,0)</f>
        <v>0</v>
      </c>
      <c r="Z1935" s="55" t="n">
        <f aca="false">IF(ISNUMBER(W1935),A1935-W1935,"")</f>
        <v>6</v>
      </c>
      <c r="AA1935" s="55" t="n">
        <f aca="false">MATCH(A1935,DATAS,0)</f>
        <v>1</v>
      </c>
      <c r="AB1935" s="55" t="n">
        <f aca="false">IF(AND(E1935&gt;0,OR(AND(B1935&gt;=1,B1935&lt;=6),B1935=10)),1,0)</f>
        <v>1</v>
      </c>
      <c r="AC1935" s="55" t="n">
        <f aca="false">IF(AND(E1935&gt;0,B1935=10),1,0)</f>
        <v>1</v>
      </c>
      <c r="AD1935" s="0" t="str">
        <f aca="false">IF(AND(C1934=C1935,AA1934=AA1935-1),AB1934,"")</f>
        <v/>
      </c>
      <c r="AE1935" s="0" t="str">
        <f aca="false">IF(AND(C1934=C1935,AA1934=AA1935-1),AC1934,"")</f>
        <v/>
      </c>
      <c r="AF1935" s="0" t="str">
        <f aca="false">IF(AA1935=1,"",IF(AND(AB1935=1,AD1935&lt;&gt;1),1,0))</f>
        <v/>
      </c>
      <c r="AG1935" s="0" t="str">
        <f aca="false">IF(AA1935=1,"",IF(AND(AC1935=1,AE1935&lt;&gt;1),1,0))</f>
        <v/>
      </c>
      <c r="AH1935" s="60" t="str">
        <f aca="false">IF(AND(E1935&gt;0,AA1935&lt;2,NOT(AND(C1936=C1935,AA1936=AA1935+1))),INDEX(DATAS,AA1935+1),"")</f>
        <v/>
      </c>
      <c r="AI1935" s="60" t="str">
        <f aca="false">IF(AND(AC1935=1,AA1935&lt;2),IF(AND(C1936=C1935,AA1936=AA1935+1),IF(AC1936=1,"",INDEX(DATAS,AA1935+1)),INDEX(DATAS,AA1935+1)),"")</f>
        <v/>
      </c>
    </row>
    <row r="1936" customFormat="false" ht="15" hidden="false" customHeight="false" outlineLevel="0" collapsed="false">
      <c r="A1936" s="60" t="n">
        <v>46310</v>
      </c>
      <c r="B1936" s="0" t="n">
        <v>10</v>
      </c>
      <c r="C1936" s="0" t="n">
        <v>4953</v>
      </c>
      <c r="D1936" s="0" t="n">
        <v>170</v>
      </c>
      <c r="E1936" s="0" t="n">
        <v>2</v>
      </c>
      <c r="F1936" s="55" t="s">
        <v>746</v>
      </c>
      <c r="G1936" s="0" t="n">
        <v>27.7</v>
      </c>
      <c r="H1936" s="0" t="n">
        <v>20</v>
      </c>
      <c r="I1936" s="55" t="s">
        <v>187</v>
      </c>
      <c r="J1936" s="0" t="n">
        <v>170</v>
      </c>
      <c r="K1936" s="0" t="n">
        <v>64</v>
      </c>
      <c r="M1936" s="0" t="n">
        <v>1514.29</v>
      </c>
      <c r="N1936" s="0" t="n">
        <v>63.85</v>
      </c>
      <c r="O1936" s="0" t="n">
        <v>46.95</v>
      </c>
      <c r="P1936" s="0" t="n">
        <v>3.71</v>
      </c>
      <c r="Q1936" s="0" t="n">
        <v>3.26</v>
      </c>
      <c r="T1936" s="0" t="n">
        <v>60.2</v>
      </c>
      <c r="U1936" s="0" t="n">
        <v>1147</v>
      </c>
      <c r="V1936" s="0" t="n">
        <v>2</v>
      </c>
      <c r="W1936" s="60" t="n">
        <v>46303</v>
      </c>
      <c r="X1936" s="55" t="n">
        <f aca="false">IF(I1936="Male",0,1)</f>
        <v>1</v>
      </c>
      <c r="Y1936" s="55" t="n">
        <f aca="false">IF(OR(I1936="DNB",I1936="Dry DNB"),1,0)</f>
        <v>0</v>
      </c>
      <c r="Z1936" s="55" t="n">
        <f aca="false">IF(ISNUMBER(W1936),A1936-W1936,"")</f>
        <v>7</v>
      </c>
      <c r="AA1936" s="55" t="n">
        <f aca="false">MATCH(A1936,DATAS,0)</f>
        <v>2</v>
      </c>
      <c r="AB1936" s="55" t="n">
        <f aca="false">IF(AND(E1936&gt;0,OR(AND(B1936&gt;=1,B1936&lt;=6),B1936=10)),1,0)</f>
        <v>1</v>
      </c>
      <c r="AC1936" s="55" t="n">
        <f aca="false">IF(AND(E1936&gt;0,B1936=10),1,0)</f>
        <v>1</v>
      </c>
      <c r="AD1936" s="55" t="n">
        <f aca="false">IF(AND(C1935=C1936,AA1935=AA1936-1),AB1935,"")</f>
        <v>1</v>
      </c>
      <c r="AE1936" s="55" t="n">
        <f aca="false">IF(AND(C1935=C1936,AA1935=AA1936-1),AC1935,"")</f>
        <v>1</v>
      </c>
      <c r="AF1936" s="55" t="n">
        <f aca="false">IF(AA1936=1,"",IF(AND(AB1936=1,AD1936&lt;&gt;1),1,0))</f>
        <v>0</v>
      </c>
      <c r="AG1936" s="55" t="n">
        <f aca="false">IF(AA1936=1,"",IF(AND(AC1936=1,AE1936&lt;&gt;1),1,0))</f>
        <v>0</v>
      </c>
      <c r="AH1936" s="60" t="str">
        <f aca="false">IF(AND(E1936&gt;0,AA1936&lt;2,NOT(AND(C1937=C1936,AA1937=AA1936+1))),INDEX(DATAS,AA1936+1),"")</f>
        <v/>
      </c>
      <c r="AI1936" s="60" t="str">
        <f aca="false">IF(AND(AC1936=1,AA1936&lt;2),IF(AND(C1937=C1936,AA1937=AA1936+1),IF(AC1937=1,"",INDEX(DATAS,AA1936+1)),INDEX(DATAS,AA1936+1)),"")</f>
        <v/>
      </c>
    </row>
    <row r="1937" customFormat="false" ht="15" hidden="false" customHeight="false" outlineLevel="0" collapsed="false">
      <c r="A1937" s="60" t="n">
        <v>46309</v>
      </c>
      <c r="B1937" s="0" t="n">
        <v>5</v>
      </c>
      <c r="C1937" s="0" t="n">
        <v>4954</v>
      </c>
      <c r="D1937" s="0" t="n">
        <v>270</v>
      </c>
      <c r="E1937" s="0" t="n">
        <v>2</v>
      </c>
      <c r="F1937" s="55" t="s">
        <v>747</v>
      </c>
      <c r="G1937" s="0" t="n">
        <v>31.4</v>
      </c>
      <c r="H1937" s="0" t="n">
        <v>31</v>
      </c>
      <c r="I1937" s="55" t="s">
        <v>187</v>
      </c>
      <c r="J1937" s="0" t="n">
        <v>270</v>
      </c>
      <c r="K1937" s="0" t="n">
        <v>67</v>
      </c>
      <c r="M1937" s="0" t="n">
        <v>-27.31</v>
      </c>
      <c r="N1937" s="0" t="n">
        <v>82.53</v>
      </c>
      <c r="O1937" s="0" t="n">
        <v>17.9</v>
      </c>
      <c r="P1937" s="0" t="n">
        <v>8.03</v>
      </c>
      <c r="Q1937" s="0" t="n">
        <v>4.28</v>
      </c>
      <c r="R1937" s="0" t="n">
        <v>4178</v>
      </c>
      <c r="S1937" s="0" t="n">
        <v>7719</v>
      </c>
      <c r="T1937" s="0" t="n">
        <v>44.55</v>
      </c>
      <c r="U1937" s="0" t="n">
        <v>1145</v>
      </c>
      <c r="V1937" s="0" t="n">
        <v>5</v>
      </c>
      <c r="W1937" s="60" t="n">
        <v>46287</v>
      </c>
      <c r="X1937" s="55" t="n">
        <f aca="false">IF(I1937="Male",0,1)</f>
        <v>1</v>
      </c>
      <c r="Y1937" s="55" t="n">
        <f aca="false">IF(OR(I1937="DNB",I1937="Dry DNB"),1,0)</f>
        <v>0</v>
      </c>
      <c r="Z1937" s="55" t="n">
        <f aca="false">IF(ISNUMBER(W1937),A1937-W1937,"")</f>
        <v>22</v>
      </c>
      <c r="AA1937" s="55" t="n">
        <f aca="false">MATCH(A1937,DATAS,0)</f>
        <v>1</v>
      </c>
      <c r="AB1937" s="55" t="n">
        <f aca="false">IF(AND(E1937&gt;0,OR(AND(B1937&gt;=1,B1937&lt;=6),B1937=10)),1,0)</f>
        <v>1</v>
      </c>
      <c r="AC1937" s="55" t="n">
        <f aca="false">IF(AND(E1937&gt;0,B1937=10),1,0)</f>
        <v>0</v>
      </c>
      <c r="AD1937" s="0" t="str">
        <f aca="false">IF(AND(C1936=C1937,AA1936=AA1937-1),AB1936,"")</f>
        <v/>
      </c>
      <c r="AE1937" s="0" t="str">
        <f aca="false">IF(AND(C1936=C1937,AA1936=AA1937-1),AC1936,"")</f>
        <v/>
      </c>
      <c r="AF1937" s="0" t="str">
        <f aca="false">IF(AA1937=1,"",IF(AND(AB1937=1,AD1937&lt;&gt;1),1,0))</f>
        <v/>
      </c>
      <c r="AG1937" s="0" t="str">
        <f aca="false">IF(AA1937=1,"",IF(AND(AC1937=1,AE1937&lt;&gt;1),1,0))</f>
        <v/>
      </c>
      <c r="AH1937" s="60" t="str">
        <f aca="false">IF(AND(E1937&gt;0,AA1937&lt;2,NOT(AND(C1938=C1937,AA1938=AA1937+1))),INDEX(DATAS,AA1937+1),"")</f>
        <v/>
      </c>
      <c r="AI1937" s="60" t="str">
        <f aca="false">IF(AND(AC1937=1,AA1937&lt;2),IF(AND(C1938=C1937,AA1938=AA1937+1),IF(AC1938=1,"",INDEX(DATAS,AA1937+1)),INDEX(DATAS,AA1937+1)),"")</f>
        <v/>
      </c>
    </row>
    <row r="1938" customFormat="false" ht="15" hidden="false" customHeight="false" outlineLevel="0" collapsed="false">
      <c r="A1938" s="60" t="n">
        <v>46310</v>
      </c>
      <c r="B1938" s="0" t="n">
        <v>5</v>
      </c>
      <c r="C1938" s="0" t="n">
        <v>4954</v>
      </c>
      <c r="D1938" s="0" t="n">
        <v>271</v>
      </c>
      <c r="E1938" s="0" t="n">
        <v>2</v>
      </c>
      <c r="F1938" s="55" t="s">
        <v>747</v>
      </c>
      <c r="G1938" s="0" t="n">
        <v>35.9</v>
      </c>
      <c r="H1938" s="0" t="n">
        <v>32</v>
      </c>
      <c r="I1938" s="55" t="s">
        <v>187</v>
      </c>
      <c r="J1938" s="0" t="n">
        <v>271</v>
      </c>
      <c r="K1938" s="0" t="n">
        <v>67</v>
      </c>
      <c r="M1938" s="0" t="n">
        <v>-27.31</v>
      </c>
      <c r="N1938" s="0" t="n">
        <v>82.53</v>
      </c>
      <c r="O1938" s="0" t="n">
        <v>17.9</v>
      </c>
      <c r="P1938" s="0" t="n">
        <v>8.03</v>
      </c>
      <c r="Q1938" s="0" t="n">
        <v>4.28</v>
      </c>
      <c r="T1938" s="0" t="n">
        <v>44.55</v>
      </c>
      <c r="U1938" s="0" t="n">
        <v>1146</v>
      </c>
      <c r="V1938" s="0" t="n">
        <v>5</v>
      </c>
      <c r="W1938" s="60" t="n">
        <v>46287</v>
      </c>
      <c r="X1938" s="55" t="n">
        <f aca="false">IF(I1938="Male",0,1)</f>
        <v>1</v>
      </c>
      <c r="Y1938" s="55" t="n">
        <f aca="false">IF(OR(I1938="DNB",I1938="Dry DNB"),1,0)</f>
        <v>0</v>
      </c>
      <c r="Z1938" s="55" t="n">
        <f aca="false">IF(ISNUMBER(W1938),A1938-W1938,"")</f>
        <v>23</v>
      </c>
      <c r="AA1938" s="55" t="n">
        <f aca="false">MATCH(A1938,DATAS,0)</f>
        <v>2</v>
      </c>
      <c r="AB1938" s="55" t="n">
        <f aca="false">IF(AND(E1938&gt;0,OR(AND(B1938&gt;=1,B1938&lt;=6),B1938=10)),1,0)</f>
        <v>1</v>
      </c>
      <c r="AC1938" s="55" t="n">
        <f aca="false">IF(AND(E1938&gt;0,B1938=10),1,0)</f>
        <v>0</v>
      </c>
      <c r="AD1938" s="55" t="n">
        <f aca="false">IF(AND(C1937=C1938,AA1937=AA1938-1),AB1937,"")</f>
        <v>1</v>
      </c>
      <c r="AE1938" s="55" t="n">
        <f aca="false">IF(AND(C1937=C1938,AA1937=AA1938-1),AC1937,"")</f>
        <v>0</v>
      </c>
      <c r="AF1938" s="55" t="n">
        <f aca="false">IF(AA1938=1,"",IF(AND(AB1938=1,AD1938&lt;&gt;1),1,0))</f>
        <v>0</v>
      </c>
      <c r="AG1938" s="55" t="n">
        <f aca="false">IF(AA1938=1,"",IF(AND(AC1938=1,AE1938&lt;&gt;1),1,0))</f>
        <v>0</v>
      </c>
      <c r="AH1938" s="60" t="str">
        <f aca="false">IF(AND(E1938&gt;0,AA1938&lt;2,NOT(AND(C1939=C1938,AA1939=AA1938+1))),INDEX(DATAS,AA1938+1),"")</f>
        <v/>
      </c>
      <c r="AI1938" s="60" t="str">
        <f aca="false">IF(AND(AC1938=1,AA1938&lt;2),IF(AND(C1939=C1938,AA1939=AA1938+1),IF(AC1939=1,"",INDEX(DATAS,AA1938+1)),INDEX(DATAS,AA1938+1)),"")</f>
        <v/>
      </c>
    </row>
    <row r="1939" customFormat="false" ht="15" hidden="false" customHeight="false" outlineLevel="0" collapsed="false">
      <c r="A1939" s="60" t="n">
        <v>46309</v>
      </c>
      <c r="B1939" s="0" t="n">
        <v>2</v>
      </c>
      <c r="C1939" s="0" t="n">
        <v>4955</v>
      </c>
      <c r="D1939" s="0" t="n">
        <v>140</v>
      </c>
      <c r="E1939" s="0" t="n">
        <v>2</v>
      </c>
      <c r="F1939" s="55" t="s">
        <v>747</v>
      </c>
      <c r="G1939" s="0" t="n">
        <v>49</v>
      </c>
      <c r="H1939" s="0" t="n">
        <v>51</v>
      </c>
      <c r="I1939" s="55" t="s">
        <v>177</v>
      </c>
      <c r="J1939" s="0" t="n">
        <v>140</v>
      </c>
      <c r="K1939" s="0" t="n">
        <v>63</v>
      </c>
      <c r="M1939" s="0" t="n">
        <v>1603.71</v>
      </c>
      <c r="N1939" s="0" t="n">
        <v>28.88</v>
      </c>
      <c r="O1939" s="0" t="n">
        <v>37.7</v>
      </c>
      <c r="P1939" s="0" t="n">
        <v>3.25</v>
      </c>
      <c r="Q1939" s="0" t="n">
        <v>3.03</v>
      </c>
      <c r="R1939" s="0" t="n">
        <v>4939</v>
      </c>
      <c r="S1939" s="0" t="n">
        <v>10014</v>
      </c>
      <c r="T1939" s="0" t="n">
        <v>58.05</v>
      </c>
      <c r="U1939" s="0" t="n">
        <v>1145</v>
      </c>
      <c r="V1939" s="0" t="n">
        <v>2</v>
      </c>
      <c r="W1939" s="60" t="n">
        <v>46268</v>
      </c>
      <c r="X1939" s="55" t="n">
        <f aca="false">IF(I1939="Male",0,1)</f>
        <v>1</v>
      </c>
      <c r="Y1939" s="55" t="n">
        <f aca="false">IF(OR(I1939="DNB",I1939="Dry DNB"),1,0)</f>
        <v>0</v>
      </c>
      <c r="Z1939" s="55" t="n">
        <f aca="false">IF(ISNUMBER(W1939),A1939-W1939,"")</f>
        <v>41</v>
      </c>
      <c r="AA1939" s="55" t="n">
        <f aca="false">MATCH(A1939,DATAS,0)</f>
        <v>1</v>
      </c>
      <c r="AB1939" s="55" t="n">
        <f aca="false">IF(AND(E1939&gt;0,OR(AND(B1939&gt;=1,B1939&lt;=6),B1939=10)),1,0)</f>
        <v>1</v>
      </c>
      <c r="AC1939" s="55" t="n">
        <f aca="false">IF(AND(E1939&gt;0,B1939=10),1,0)</f>
        <v>0</v>
      </c>
      <c r="AD1939" s="0" t="str">
        <f aca="false">IF(AND(C1938=C1939,AA1938=AA1939-1),AB1938,"")</f>
        <v/>
      </c>
      <c r="AE1939" s="0" t="str">
        <f aca="false">IF(AND(C1938=C1939,AA1938=AA1939-1),AC1938,"")</f>
        <v/>
      </c>
      <c r="AF1939" s="0" t="str">
        <f aca="false">IF(AA1939=1,"",IF(AND(AB1939=1,AD1939&lt;&gt;1),1,0))</f>
        <v/>
      </c>
      <c r="AG1939" s="0" t="str">
        <f aca="false">IF(AA1939=1,"",IF(AND(AC1939=1,AE1939&lt;&gt;1),1,0))</f>
        <v/>
      </c>
      <c r="AH1939" s="60" t="str">
        <f aca="false">IF(AND(E1939&gt;0,AA1939&lt;2,NOT(AND(C1940=C1939,AA1940=AA1939+1))),INDEX(DATAS,AA1939+1),"")</f>
        <v/>
      </c>
      <c r="AI1939" s="60" t="str">
        <f aca="false">IF(AND(AC1939=1,AA1939&lt;2),IF(AND(C1940=C1939,AA1940=AA1939+1),IF(AC1940=1,"",INDEX(DATAS,AA1939+1)),INDEX(DATAS,AA1939+1)),"")</f>
        <v/>
      </c>
    </row>
    <row r="1940" customFormat="false" ht="15" hidden="false" customHeight="false" outlineLevel="0" collapsed="false">
      <c r="A1940" s="60" t="n">
        <v>46310</v>
      </c>
      <c r="B1940" s="0" t="n">
        <v>2</v>
      </c>
      <c r="C1940" s="0" t="n">
        <v>4955</v>
      </c>
      <c r="D1940" s="0" t="n">
        <v>141</v>
      </c>
      <c r="E1940" s="0" t="n">
        <v>2</v>
      </c>
      <c r="F1940" s="55" t="s">
        <v>747</v>
      </c>
      <c r="G1940" s="0" t="n">
        <v>39.5</v>
      </c>
      <c r="H1940" s="0" t="n">
        <v>49</v>
      </c>
      <c r="I1940" s="55" t="s">
        <v>187</v>
      </c>
      <c r="J1940" s="0" t="n">
        <v>141</v>
      </c>
      <c r="K1940" s="0" t="n">
        <v>63</v>
      </c>
      <c r="M1940" s="0" t="n">
        <v>1603.71</v>
      </c>
      <c r="N1940" s="0" t="n">
        <v>28.88</v>
      </c>
      <c r="O1940" s="0" t="n">
        <v>37.7</v>
      </c>
      <c r="P1940" s="0" t="n">
        <v>3.25</v>
      </c>
      <c r="Q1940" s="0" t="n">
        <v>3.03</v>
      </c>
      <c r="T1940" s="0" t="n">
        <v>58.05</v>
      </c>
      <c r="U1940" s="0" t="n">
        <v>1146</v>
      </c>
      <c r="V1940" s="0" t="n">
        <v>3</v>
      </c>
      <c r="W1940" s="60" t="n">
        <v>46310</v>
      </c>
      <c r="X1940" s="55" t="n">
        <f aca="false">IF(I1940="Male",0,1)</f>
        <v>1</v>
      </c>
      <c r="Y1940" s="55" t="n">
        <f aca="false">IF(OR(I1940="DNB",I1940="Dry DNB"),1,0)</f>
        <v>0</v>
      </c>
      <c r="Z1940" s="55" t="n">
        <f aca="false">IF(ISNUMBER(W1940),A1940-W1940,"")</f>
        <v>0</v>
      </c>
      <c r="AA1940" s="55" t="n">
        <f aca="false">MATCH(A1940,DATAS,0)</f>
        <v>2</v>
      </c>
      <c r="AB1940" s="55" t="n">
        <f aca="false">IF(AND(E1940&gt;0,OR(AND(B1940&gt;=1,B1940&lt;=6),B1940=10)),1,0)</f>
        <v>1</v>
      </c>
      <c r="AC1940" s="55" t="n">
        <f aca="false">IF(AND(E1940&gt;0,B1940=10),1,0)</f>
        <v>0</v>
      </c>
      <c r="AD1940" s="55" t="n">
        <f aca="false">IF(AND(C1939=C1940,AA1939=AA1940-1),AB1939,"")</f>
        <v>1</v>
      </c>
      <c r="AE1940" s="55" t="n">
        <f aca="false">IF(AND(C1939=C1940,AA1939=AA1940-1),AC1939,"")</f>
        <v>0</v>
      </c>
      <c r="AF1940" s="55" t="n">
        <f aca="false">IF(AA1940=1,"",IF(AND(AB1940=1,AD1940&lt;&gt;1),1,0))</f>
        <v>0</v>
      </c>
      <c r="AG1940" s="55" t="n">
        <f aca="false">IF(AA1940=1,"",IF(AND(AC1940=1,AE1940&lt;&gt;1),1,0))</f>
        <v>0</v>
      </c>
      <c r="AH1940" s="60" t="str">
        <f aca="false">IF(AND(E1940&gt;0,AA1940&lt;2,NOT(AND(C1941=C1940,AA1941=AA1940+1))),INDEX(DATAS,AA1940+1),"")</f>
        <v/>
      </c>
      <c r="AI1940" s="60" t="str">
        <f aca="false">IF(AND(AC1940=1,AA1940&lt;2),IF(AND(C1941=C1940,AA1941=AA1940+1),IF(AC1941=1,"",INDEX(DATAS,AA1940+1)),INDEX(DATAS,AA1940+1)),"")</f>
        <v/>
      </c>
    </row>
    <row r="1941" customFormat="false" ht="15" hidden="false" customHeight="false" outlineLevel="0" collapsed="false">
      <c r="A1941" s="60" t="n">
        <v>46309</v>
      </c>
      <c r="B1941" s="0" t="n">
        <v>3</v>
      </c>
      <c r="C1941" s="0" t="n">
        <v>4957</v>
      </c>
      <c r="D1941" s="0" t="n">
        <v>50</v>
      </c>
      <c r="E1941" s="0" t="n">
        <v>2</v>
      </c>
      <c r="F1941" s="55" t="s">
        <v>748</v>
      </c>
      <c r="G1941" s="0" t="n">
        <v>46.6</v>
      </c>
      <c r="H1941" s="0" t="n">
        <v>48</v>
      </c>
      <c r="I1941" s="55" t="s">
        <v>166</v>
      </c>
      <c r="J1941" s="0" t="n">
        <v>50</v>
      </c>
      <c r="M1941" s="0" t="n">
        <v>517.44</v>
      </c>
      <c r="N1941" s="0" t="n">
        <v>51.42</v>
      </c>
      <c r="O1941" s="0" t="n">
        <v>21.07</v>
      </c>
      <c r="P1941" s="0" t="n">
        <v>3.77</v>
      </c>
      <c r="Q1941" s="0" t="n">
        <v>3.28</v>
      </c>
      <c r="R1941" s="0" t="n">
        <v>4232</v>
      </c>
      <c r="S1941" s="0" t="n">
        <v>8507</v>
      </c>
      <c r="U1941" s="0" t="n">
        <v>1144</v>
      </c>
      <c r="V1941" s="0" t="n">
        <v>0</v>
      </c>
      <c r="X1941" s="55" t="n">
        <f aca="false">IF(I1941="Male",0,1)</f>
        <v>1</v>
      </c>
      <c r="Y1941" s="55" t="n">
        <f aca="false">IF(OR(I1941="DNB",I1941="Dry DNB"),1,0)</f>
        <v>0</v>
      </c>
      <c r="Z1941" s="0" t="str">
        <f aca="false">IF(ISNUMBER(W1941),A1941-W1941,"")</f>
        <v/>
      </c>
      <c r="AA1941" s="55" t="n">
        <f aca="false">MATCH(A1941,DATAS,0)</f>
        <v>1</v>
      </c>
      <c r="AB1941" s="55" t="n">
        <f aca="false">IF(AND(E1941&gt;0,OR(AND(B1941&gt;=1,B1941&lt;=6),B1941=10)),1,0)</f>
        <v>1</v>
      </c>
      <c r="AC1941" s="55" t="n">
        <f aca="false">IF(AND(E1941&gt;0,B1941=10),1,0)</f>
        <v>0</v>
      </c>
      <c r="AD1941" s="0" t="str">
        <f aca="false">IF(AND(C1940=C1941,AA1940=AA1941-1),AB1940,"")</f>
        <v/>
      </c>
      <c r="AE1941" s="0" t="str">
        <f aca="false">IF(AND(C1940=C1941,AA1940=AA1941-1),AC1940,"")</f>
        <v/>
      </c>
      <c r="AF1941" s="0" t="str">
        <f aca="false">IF(AA1941=1,"",IF(AND(AB1941=1,AD1941&lt;&gt;1),1,0))</f>
        <v/>
      </c>
      <c r="AG1941" s="0" t="str">
        <f aca="false">IF(AA1941=1,"",IF(AND(AC1941=1,AE1941&lt;&gt;1),1,0))</f>
        <v/>
      </c>
      <c r="AH1941" s="60" t="str">
        <f aca="false">IF(AND(E1941&gt;0,AA1941&lt;2,NOT(AND(C1942=C1941,AA1942=AA1941+1))),INDEX(DATAS,AA1941+1),"")</f>
        <v/>
      </c>
      <c r="AI1941" s="60" t="str">
        <f aca="false">IF(AND(AC1941=1,AA1941&lt;2),IF(AND(C1942=C1941,AA1942=AA1941+1),IF(AC1942=1,"",INDEX(DATAS,AA1941+1)),INDEX(DATAS,AA1941+1)),"")</f>
        <v/>
      </c>
    </row>
    <row r="1942" customFormat="false" ht="15" hidden="false" customHeight="false" outlineLevel="0" collapsed="false">
      <c r="A1942" s="60" t="n">
        <v>46310</v>
      </c>
      <c r="B1942" s="0" t="n">
        <v>3</v>
      </c>
      <c r="C1942" s="0" t="n">
        <v>4957</v>
      </c>
      <c r="D1942" s="0" t="n">
        <v>51</v>
      </c>
      <c r="E1942" s="0" t="n">
        <v>2</v>
      </c>
      <c r="F1942" s="55" t="s">
        <v>748</v>
      </c>
      <c r="G1942" s="0" t="n">
        <v>46</v>
      </c>
      <c r="H1942" s="0" t="n">
        <v>47</v>
      </c>
      <c r="I1942" s="55" t="s">
        <v>166</v>
      </c>
      <c r="J1942" s="0" t="n">
        <v>51</v>
      </c>
      <c r="M1942" s="0" t="n">
        <v>517.44</v>
      </c>
      <c r="N1942" s="0" t="n">
        <v>51.42</v>
      </c>
      <c r="O1942" s="0" t="n">
        <v>21.07</v>
      </c>
      <c r="P1942" s="0" t="n">
        <v>3.77</v>
      </c>
      <c r="Q1942" s="0" t="n">
        <v>3.28</v>
      </c>
      <c r="U1942" s="0" t="n">
        <v>1145</v>
      </c>
      <c r="V1942" s="0" t="n">
        <v>0</v>
      </c>
      <c r="X1942" s="55" t="n">
        <f aca="false">IF(I1942="Male",0,1)</f>
        <v>1</v>
      </c>
      <c r="Y1942" s="55" t="n">
        <f aca="false">IF(OR(I1942="DNB",I1942="Dry DNB"),1,0)</f>
        <v>0</v>
      </c>
      <c r="Z1942" s="0" t="str">
        <f aca="false">IF(ISNUMBER(W1942),A1942-W1942,"")</f>
        <v/>
      </c>
      <c r="AA1942" s="55" t="n">
        <f aca="false">MATCH(A1942,DATAS,0)</f>
        <v>2</v>
      </c>
      <c r="AB1942" s="55" t="n">
        <f aca="false">IF(AND(E1942&gt;0,OR(AND(B1942&gt;=1,B1942&lt;=6),B1942=10)),1,0)</f>
        <v>1</v>
      </c>
      <c r="AC1942" s="55" t="n">
        <f aca="false">IF(AND(E1942&gt;0,B1942=10),1,0)</f>
        <v>0</v>
      </c>
      <c r="AD1942" s="55" t="n">
        <f aca="false">IF(AND(C1941=C1942,AA1941=AA1942-1),AB1941,"")</f>
        <v>1</v>
      </c>
      <c r="AE1942" s="55" t="n">
        <f aca="false">IF(AND(C1941=C1942,AA1941=AA1942-1),AC1941,"")</f>
        <v>0</v>
      </c>
      <c r="AF1942" s="55" t="n">
        <f aca="false">IF(AA1942=1,"",IF(AND(AB1942=1,AD1942&lt;&gt;1),1,0))</f>
        <v>0</v>
      </c>
      <c r="AG1942" s="55" t="n">
        <f aca="false">IF(AA1942=1,"",IF(AND(AC1942=1,AE1942&lt;&gt;1),1,0))</f>
        <v>0</v>
      </c>
      <c r="AH1942" s="60" t="str">
        <f aca="false">IF(AND(E1942&gt;0,AA1942&lt;2,NOT(AND(C1943=C1942,AA1943=AA1942+1))),INDEX(DATAS,AA1942+1),"")</f>
        <v/>
      </c>
      <c r="AI1942" s="60" t="str">
        <f aca="false">IF(AND(AC1942=1,AA1942&lt;2),IF(AND(C1943=C1942,AA1943=AA1942+1),IF(AC1943=1,"",INDEX(DATAS,AA1942+1)),INDEX(DATAS,AA1942+1)),"")</f>
        <v/>
      </c>
    </row>
    <row r="1943" customFormat="false" ht="15" hidden="false" customHeight="false" outlineLevel="0" collapsed="false">
      <c r="A1943" s="60" t="n">
        <v>46309</v>
      </c>
      <c r="B1943" s="0" t="n">
        <v>2</v>
      </c>
      <c r="C1943" s="0" t="n">
        <v>4958</v>
      </c>
      <c r="D1943" s="0" t="n">
        <v>146</v>
      </c>
      <c r="E1943" s="0" t="n">
        <v>2</v>
      </c>
      <c r="F1943" s="55" t="s">
        <v>749</v>
      </c>
      <c r="G1943" s="0" t="n">
        <v>52.4</v>
      </c>
      <c r="H1943" s="0" t="n">
        <v>53</v>
      </c>
      <c r="I1943" s="55" t="s">
        <v>187</v>
      </c>
      <c r="J1943" s="0" t="n">
        <v>146</v>
      </c>
      <c r="K1943" s="0" t="n">
        <v>69</v>
      </c>
      <c r="M1943" s="0" t="n">
        <v>1152.54</v>
      </c>
      <c r="N1943" s="0" t="n">
        <v>43.93</v>
      </c>
      <c r="O1943" s="0" t="n">
        <v>33.91</v>
      </c>
      <c r="P1943" s="0" t="n">
        <v>2.26</v>
      </c>
      <c r="Q1943" s="0" t="n">
        <v>3.26</v>
      </c>
      <c r="R1943" s="0" t="n">
        <v>5461</v>
      </c>
      <c r="S1943" s="0" t="n">
        <v>10916</v>
      </c>
      <c r="T1943" s="0" t="n">
        <v>58.65</v>
      </c>
      <c r="U1943" s="0" t="n">
        <v>1142</v>
      </c>
      <c r="V1943" s="0" t="n">
        <v>3</v>
      </c>
      <c r="W1943" s="60" t="n">
        <v>46291</v>
      </c>
      <c r="X1943" s="55" t="n">
        <f aca="false">IF(I1943="Male",0,1)</f>
        <v>1</v>
      </c>
      <c r="Y1943" s="55" t="n">
        <f aca="false">IF(OR(I1943="DNB",I1943="Dry DNB"),1,0)</f>
        <v>0</v>
      </c>
      <c r="Z1943" s="55" t="n">
        <f aca="false">IF(ISNUMBER(W1943),A1943-W1943,"")</f>
        <v>18</v>
      </c>
      <c r="AA1943" s="55" t="n">
        <f aca="false">MATCH(A1943,DATAS,0)</f>
        <v>1</v>
      </c>
      <c r="AB1943" s="55" t="n">
        <f aca="false">IF(AND(E1943&gt;0,OR(AND(B1943&gt;=1,B1943&lt;=6),B1943=10)),1,0)</f>
        <v>1</v>
      </c>
      <c r="AC1943" s="55" t="n">
        <f aca="false">IF(AND(E1943&gt;0,B1943=10),1,0)</f>
        <v>0</v>
      </c>
      <c r="AD1943" s="0" t="str">
        <f aca="false">IF(AND(C1942=C1943,AA1942=AA1943-1),AB1942,"")</f>
        <v/>
      </c>
      <c r="AE1943" s="0" t="str">
        <f aca="false">IF(AND(C1942=C1943,AA1942=AA1943-1),AC1942,"")</f>
        <v/>
      </c>
      <c r="AF1943" s="0" t="str">
        <f aca="false">IF(AA1943=1,"",IF(AND(AB1943=1,AD1943&lt;&gt;1),1,0))</f>
        <v/>
      </c>
      <c r="AG1943" s="0" t="str">
        <f aca="false">IF(AA1943=1,"",IF(AND(AC1943=1,AE1943&lt;&gt;1),1,0))</f>
        <v/>
      </c>
      <c r="AH1943" s="60" t="str">
        <f aca="false">IF(AND(E1943&gt;0,AA1943&lt;2,NOT(AND(C1944=C1943,AA1944=AA1943+1))),INDEX(DATAS,AA1943+1),"")</f>
        <v/>
      </c>
      <c r="AI1943" s="60" t="str">
        <f aca="false">IF(AND(AC1943=1,AA1943&lt;2),IF(AND(C1944=C1943,AA1944=AA1943+1),IF(AC1944=1,"",INDEX(DATAS,AA1943+1)),INDEX(DATAS,AA1943+1)),"")</f>
        <v/>
      </c>
    </row>
    <row r="1944" customFormat="false" ht="15" hidden="false" customHeight="false" outlineLevel="0" collapsed="false">
      <c r="A1944" s="60" t="n">
        <v>46310</v>
      </c>
      <c r="B1944" s="0" t="n">
        <v>2</v>
      </c>
      <c r="C1944" s="0" t="n">
        <v>4958</v>
      </c>
      <c r="D1944" s="0" t="n">
        <v>147</v>
      </c>
      <c r="E1944" s="0" t="n">
        <v>2</v>
      </c>
      <c r="F1944" s="55" t="s">
        <v>749</v>
      </c>
      <c r="G1944" s="0" t="n">
        <v>52.2</v>
      </c>
      <c r="H1944" s="0" t="n">
        <v>53</v>
      </c>
      <c r="I1944" s="55" t="s">
        <v>187</v>
      </c>
      <c r="J1944" s="0" t="n">
        <v>147</v>
      </c>
      <c r="K1944" s="0" t="n">
        <v>69</v>
      </c>
      <c r="M1944" s="0" t="n">
        <v>1152.54</v>
      </c>
      <c r="N1944" s="0" t="n">
        <v>43.93</v>
      </c>
      <c r="O1944" s="0" t="n">
        <v>33.91</v>
      </c>
      <c r="P1944" s="0" t="n">
        <v>2.26</v>
      </c>
      <c r="Q1944" s="0" t="n">
        <v>3.26</v>
      </c>
      <c r="T1944" s="0" t="n">
        <v>58.65</v>
      </c>
      <c r="U1944" s="0" t="n">
        <v>1143</v>
      </c>
      <c r="V1944" s="0" t="n">
        <v>3</v>
      </c>
      <c r="W1944" s="60" t="n">
        <v>46291</v>
      </c>
      <c r="X1944" s="55" t="n">
        <f aca="false">IF(I1944="Male",0,1)</f>
        <v>1</v>
      </c>
      <c r="Y1944" s="55" t="n">
        <f aca="false">IF(OR(I1944="DNB",I1944="Dry DNB"),1,0)</f>
        <v>0</v>
      </c>
      <c r="Z1944" s="55" t="n">
        <f aca="false">IF(ISNUMBER(W1944),A1944-W1944,"")</f>
        <v>19</v>
      </c>
      <c r="AA1944" s="55" t="n">
        <f aca="false">MATCH(A1944,DATAS,0)</f>
        <v>2</v>
      </c>
      <c r="AB1944" s="55" t="n">
        <f aca="false">IF(AND(E1944&gt;0,OR(AND(B1944&gt;=1,B1944&lt;=6),B1944=10)),1,0)</f>
        <v>1</v>
      </c>
      <c r="AC1944" s="55" t="n">
        <f aca="false">IF(AND(E1944&gt;0,B1944=10),1,0)</f>
        <v>0</v>
      </c>
      <c r="AD1944" s="55" t="n">
        <f aca="false">IF(AND(C1943=C1944,AA1943=AA1944-1),AB1943,"")</f>
        <v>1</v>
      </c>
      <c r="AE1944" s="55" t="n">
        <f aca="false">IF(AND(C1943=C1944,AA1943=AA1944-1),AC1943,"")</f>
        <v>0</v>
      </c>
      <c r="AF1944" s="55" t="n">
        <f aca="false">IF(AA1944=1,"",IF(AND(AB1944=1,AD1944&lt;&gt;1),1,0))</f>
        <v>0</v>
      </c>
      <c r="AG1944" s="55" t="n">
        <f aca="false">IF(AA1944=1,"",IF(AND(AC1944=1,AE1944&lt;&gt;1),1,0))</f>
        <v>0</v>
      </c>
      <c r="AH1944" s="60" t="str">
        <f aca="false">IF(AND(E1944&gt;0,AA1944&lt;2,NOT(AND(C1945=C1944,AA1945=AA1944+1))),INDEX(DATAS,AA1944+1),"")</f>
        <v/>
      </c>
      <c r="AI1944" s="60" t="str">
        <f aca="false">IF(AND(AC1944=1,AA1944&lt;2),IF(AND(C1945=C1944,AA1945=AA1944+1),IF(AC1945=1,"",INDEX(DATAS,AA1944+1)),INDEX(DATAS,AA1944+1)),"")</f>
        <v/>
      </c>
    </row>
    <row r="1945" customFormat="false" ht="15" hidden="false" customHeight="false" outlineLevel="0" collapsed="false">
      <c r="A1945" s="60" t="n">
        <v>46309</v>
      </c>
      <c r="B1945" s="0" t="n">
        <v>2</v>
      </c>
      <c r="C1945" s="0" t="n">
        <v>4959</v>
      </c>
      <c r="D1945" s="0" t="n">
        <v>115</v>
      </c>
      <c r="E1945" s="0" t="n">
        <v>2</v>
      </c>
      <c r="F1945" s="55" t="s">
        <v>749</v>
      </c>
      <c r="G1945" s="0" t="n">
        <v>52.8</v>
      </c>
      <c r="H1945" s="0" t="n">
        <v>54</v>
      </c>
      <c r="I1945" s="55" t="s">
        <v>157</v>
      </c>
      <c r="J1945" s="0" t="n">
        <v>66</v>
      </c>
      <c r="K1945" s="0" t="n">
        <v>66</v>
      </c>
      <c r="L1945" s="0" t="n">
        <v>49</v>
      </c>
      <c r="M1945" s="0" t="n">
        <v>277.73</v>
      </c>
      <c r="N1945" s="0" t="n">
        <v>58.6</v>
      </c>
      <c r="O1945" s="0" t="n">
        <v>16.4</v>
      </c>
      <c r="P1945" s="0" t="n">
        <v>4.4</v>
      </c>
      <c r="Q1945" s="0" t="n">
        <v>3.15</v>
      </c>
      <c r="R1945" s="0" t="n">
        <v>5087</v>
      </c>
      <c r="S1945" s="0" t="n">
        <v>10393</v>
      </c>
      <c r="T1945" s="0" t="n">
        <v>55.25</v>
      </c>
      <c r="U1945" s="0" t="n">
        <v>1142</v>
      </c>
      <c r="V1945" s="0" t="n">
        <v>1</v>
      </c>
      <c r="W1945" s="60" t="n">
        <v>46261</v>
      </c>
      <c r="X1945" s="55" t="n">
        <f aca="false">IF(I1945="Male",0,1)</f>
        <v>1</v>
      </c>
      <c r="Y1945" s="55" t="n">
        <f aca="false">IF(OR(I1945="DNB",I1945="Dry DNB"),1,0)</f>
        <v>0</v>
      </c>
      <c r="Z1945" s="55" t="n">
        <f aca="false">IF(ISNUMBER(W1945),A1945-W1945,"")</f>
        <v>48</v>
      </c>
      <c r="AA1945" s="55" t="n">
        <f aca="false">MATCH(A1945,DATAS,0)</f>
        <v>1</v>
      </c>
      <c r="AB1945" s="55" t="n">
        <f aca="false">IF(AND(E1945&gt;0,OR(AND(B1945&gt;=1,B1945&lt;=6),B1945=10)),1,0)</f>
        <v>1</v>
      </c>
      <c r="AC1945" s="55" t="n">
        <f aca="false">IF(AND(E1945&gt;0,B1945=10),1,0)</f>
        <v>0</v>
      </c>
      <c r="AD1945" s="0" t="str">
        <f aca="false">IF(AND(C1944=C1945,AA1944=AA1945-1),AB1944,"")</f>
        <v/>
      </c>
      <c r="AE1945" s="0" t="str">
        <f aca="false">IF(AND(C1944=C1945,AA1944=AA1945-1),AC1944,"")</f>
        <v/>
      </c>
      <c r="AF1945" s="0" t="str">
        <f aca="false">IF(AA1945=1,"",IF(AND(AB1945=1,AD1945&lt;&gt;1),1,0))</f>
        <v/>
      </c>
      <c r="AG1945" s="0" t="str">
        <f aca="false">IF(AA1945=1,"",IF(AND(AC1945=1,AE1945&lt;&gt;1),1,0))</f>
        <v/>
      </c>
      <c r="AH1945" s="60" t="str">
        <f aca="false">IF(AND(E1945&gt;0,AA1945&lt;2,NOT(AND(C1946=C1945,AA1946=AA1945+1))),INDEX(DATAS,AA1945+1),"")</f>
        <v/>
      </c>
      <c r="AI1945" s="60" t="str">
        <f aca="false">IF(AND(AC1945=1,AA1945&lt;2),IF(AND(C1946=C1945,AA1946=AA1945+1),IF(AC1946=1,"",INDEX(DATAS,AA1945+1)),INDEX(DATAS,AA1945+1)),"")</f>
        <v/>
      </c>
    </row>
    <row r="1946" customFormat="false" ht="15" hidden="false" customHeight="false" outlineLevel="0" collapsed="false">
      <c r="A1946" s="60" t="n">
        <v>46310</v>
      </c>
      <c r="B1946" s="0" t="n">
        <v>2</v>
      </c>
      <c r="C1946" s="0" t="n">
        <v>4959</v>
      </c>
      <c r="D1946" s="0" t="n">
        <v>116</v>
      </c>
      <c r="E1946" s="0" t="n">
        <v>2</v>
      </c>
      <c r="F1946" s="55" t="s">
        <v>749</v>
      </c>
      <c r="G1946" s="0" t="n">
        <v>56</v>
      </c>
      <c r="H1946" s="0" t="n">
        <v>54</v>
      </c>
      <c r="I1946" s="55" t="s">
        <v>157</v>
      </c>
      <c r="J1946" s="0" t="n">
        <v>66</v>
      </c>
      <c r="K1946" s="0" t="n">
        <v>66</v>
      </c>
      <c r="L1946" s="0" t="n">
        <v>50</v>
      </c>
      <c r="M1946" s="0" t="n">
        <v>277.73</v>
      </c>
      <c r="N1946" s="0" t="n">
        <v>58.6</v>
      </c>
      <c r="O1946" s="0" t="n">
        <v>16.4</v>
      </c>
      <c r="P1946" s="0" t="n">
        <v>4.4</v>
      </c>
      <c r="Q1946" s="0" t="n">
        <v>3.15</v>
      </c>
      <c r="T1946" s="0" t="n">
        <v>55.25</v>
      </c>
      <c r="U1946" s="0" t="n">
        <v>1143</v>
      </c>
      <c r="V1946" s="0" t="n">
        <v>1</v>
      </c>
      <c r="W1946" s="60" t="n">
        <v>46261</v>
      </c>
      <c r="X1946" s="55" t="n">
        <f aca="false">IF(I1946="Male",0,1)</f>
        <v>1</v>
      </c>
      <c r="Y1946" s="55" t="n">
        <f aca="false">IF(OR(I1946="DNB",I1946="Dry DNB"),1,0)</f>
        <v>0</v>
      </c>
      <c r="Z1946" s="55" t="n">
        <f aca="false">IF(ISNUMBER(W1946),A1946-W1946,"")</f>
        <v>49</v>
      </c>
      <c r="AA1946" s="55" t="n">
        <f aca="false">MATCH(A1946,DATAS,0)</f>
        <v>2</v>
      </c>
      <c r="AB1946" s="55" t="n">
        <f aca="false">IF(AND(E1946&gt;0,OR(AND(B1946&gt;=1,B1946&lt;=6),B1946=10)),1,0)</f>
        <v>1</v>
      </c>
      <c r="AC1946" s="55" t="n">
        <f aca="false">IF(AND(E1946&gt;0,B1946=10),1,0)</f>
        <v>0</v>
      </c>
      <c r="AD1946" s="55" t="n">
        <f aca="false">IF(AND(C1945=C1946,AA1945=AA1946-1),AB1945,"")</f>
        <v>1</v>
      </c>
      <c r="AE1946" s="55" t="n">
        <f aca="false">IF(AND(C1945=C1946,AA1945=AA1946-1),AC1945,"")</f>
        <v>0</v>
      </c>
      <c r="AF1946" s="55" t="n">
        <f aca="false">IF(AA1946=1,"",IF(AND(AB1946=1,AD1946&lt;&gt;1),1,0))</f>
        <v>0</v>
      </c>
      <c r="AG1946" s="55" t="n">
        <f aca="false">IF(AA1946=1,"",IF(AND(AC1946=1,AE1946&lt;&gt;1),1,0))</f>
        <v>0</v>
      </c>
      <c r="AH1946" s="60" t="str">
        <f aca="false">IF(AND(E1946&gt;0,AA1946&lt;2,NOT(AND(C1947=C1946,AA1947=AA1946+1))),INDEX(DATAS,AA1946+1),"")</f>
        <v/>
      </c>
      <c r="AI1946" s="60" t="str">
        <f aca="false">IF(AND(AC1946=1,AA1946&lt;2),IF(AND(C1947=C1946,AA1947=AA1946+1),IF(AC1947=1,"",INDEX(DATAS,AA1946+1)),INDEX(DATAS,AA1946+1)),"")</f>
        <v/>
      </c>
    </row>
    <row r="1947" customFormat="false" ht="15" hidden="false" customHeight="false" outlineLevel="0" collapsed="false">
      <c r="A1947" s="60" t="n">
        <v>46309</v>
      </c>
      <c r="B1947" s="0" t="n">
        <v>3</v>
      </c>
      <c r="C1947" s="0" t="n">
        <v>4960</v>
      </c>
      <c r="D1947" s="0" t="n">
        <v>118</v>
      </c>
      <c r="E1947" s="0" t="n">
        <v>2</v>
      </c>
      <c r="F1947" s="55" t="s">
        <v>749</v>
      </c>
      <c r="G1947" s="0" t="n">
        <v>65.2</v>
      </c>
      <c r="H1947" s="0" t="n">
        <v>67</v>
      </c>
      <c r="I1947" s="55" t="s">
        <v>187</v>
      </c>
      <c r="J1947" s="0" t="n">
        <v>118</v>
      </c>
      <c r="K1947" s="0" t="n">
        <v>63</v>
      </c>
      <c r="M1947" s="0" t="n">
        <v>918.83</v>
      </c>
      <c r="N1947" s="0" t="n">
        <v>74.84</v>
      </c>
      <c r="O1947" s="0" t="n">
        <v>32.3</v>
      </c>
      <c r="P1947" s="0" t="n">
        <v>3.88</v>
      </c>
      <c r="Q1947" s="0" t="n">
        <v>3.13</v>
      </c>
      <c r="R1947" s="0" t="n">
        <v>6287</v>
      </c>
      <c r="S1947" s="0" t="n">
        <v>12770</v>
      </c>
      <c r="T1947" s="0" t="n">
        <v>66.05</v>
      </c>
      <c r="U1947" s="0" t="n">
        <v>1142</v>
      </c>
      <c r="V1947" s="0" t="n">
        <v>2</v>
      </c>
      <c r="W1947" s="60" t="n">
        <v>46296</v>
      </c>
      <c r="X1947" s="55" t="n">
        <f aca="false">IF(I1947="Male",0,1)</f>
        <v>1</v>
      </c>
      <c r="Y1947" s="55" t="n">
        <f aca="false">IF(OR(I1947="DNB",I1947="Dry DNB"),1,0)</f>
        <v>0</v>
      </c>
      <c r="Z1947" s="55" t="n">
        <f aca="false">IF(ISNUMBER(W1947),A1947-W1947,"")</f>
        <v>13</v>
      </c>
      <c r="AA1947" s="55" t="n">
        <f aca="false">MATCH(A1947,DATAS,0)</f>
        <v>1</v>
      </c>
      <c r="AB1947" s="55" t="n">
        <f aca="false">IF(AND(E1947&gt;0,OR(AND(B1947&gt;=1,B1947&lt;=6),B1947=10)),1,0)</f>
        <v>1</v>
      </c>
      <c r="AC1947" s="55" t="n">
        <f aca="false">IF(AND(E1947&gt;0,B1947=10),1,0)</f>
        <v>0</v>
      </c>
      <c r="AD1947" s="0" t="str">
        <f aca="false">IF(AND(C1946=C1947,AA1946=AA1947-1),AB1946,"")</f>
        <v/>
      </c>
      <c r="AE1947" s="0" t="str">
        <f aca="false">IF(AND(C1946=C1947,AA1946=AA1947-1),AC1946,"")</f>
        <v/>
      </c>
      <c r="AF1947" s="0" t="str">
        <f aca="false">IF(AA1947=1,"",IF(AND(AB1947=1,AD1947&lt;&gt;1),1,0))</f>
        <v/>
      </c>
      <c r="AG1947" s="0" t="str">
        <f aca="false">IF(AA1947=1,"",IF(AND(AC1947=1,AE1947&lt;&gt;1),1,0))</f>
        <v/>
      </c>
      <c r="AH1947" s="60" t="str">
        <f aca="false">IF(AND(E1947&gt;0,AA1947&lt;2,NOT(AND(C1948=C1947,AA1948=AA1947+1))),INDEX(DATAS,AA1947+1),"")</f>
        <v/>
      </c>
      <c r="AI1947" s="60" t="str">
        <f aca="false">IF(AND(AC1947=1,AA1947&lt;2),IF(AND(C1948=C1947,AA1948=AA1947+1),IF(AC1948=1,"",INDEX(DATAS,AA1947+1)),INDEX(DATAS,AA1947+1)),"")</f>
        <v/>
      </c>
    </row>
    <row r="1948" customFormat="false" ht="15" hidden="false" customHeight="false" outlineLevel="0" collapsed="false">
      <c r="A1948" s="60" t="n">
        <v>46310</v>
      </c>
      <c r="B1948" s="0" t="n">
        <v>3</v>
      </c>
      <c r="C1948" s="0" t="n">
        <v>4960</v>
      </c>
      <c r="D1948" s="0" t="n">
        <v>119</v>
      </c>
      <c r="E1948" s="0" t="n">
        <v>2</v>
      </c>
      <c r="F1948" s="55" t="s">
        <v>749</v>
      </c>
      <c r="G1948" s="0" t="n">
        <v>64.3</v>
      </c>
      <c r="H1948" s="0" t="n">
        <v>67</v>
      </c>
      <c r="I1948" s="55" t="s">
        <v>187</v>
      </c>
      <c r="J1948" s="0" t="n">
        <v>119</v>
      </c>
      <c r="K1948" s="0" t="n">
        <v>63</v>
      </c>
      <c r="M1948" s="0" t="n">
        <v>918.83</v>
      </c>
      <c r="N1948" s="0" t="n">
        <v>74.84</v>
      </c>
      <c r="O1948" s="0" t="n">
        <v>32.3</v>
      </c>
      <c r="P1948" s="0" t="n">
        <v>3.88</v>
      </c>
      <c r="Q1948" s="0" t="n">
        <v>3.13</v>
      </c>
      <c r="T1948" s="0" t="n">
        <v>66.05</v>
      </c>
      <c r="U1948" s="0" t="n">
        <v>1143</v>
      </c>
      <c r="V1948" s="0" t="n">
        <v>2</v>
      </c>
      <c r="W1948" s="60" t="n">
        <v>46296</v>
      </c>
      <c r="X1948" s="55" t="n">
        <f aca="false">IF(I1948="Male",0,1)</f>
        <v>1</v>
      </c>
      <c r="Y1948" s="55" t="n">
        <f aca="false">IF(OR(I1948="DNB",I1948="Dry DNB"),1,0)</f>
        <v>0</v>
      </c>
      <c r="Z1948" s="55" t="n">
        <f aca="false">IF(ISNUMBER(W1948),A1948-W1948,"")</f>
        <v>14</v>
      </c>
      <c r="AA1948" s="55" t="n">
        <f aca="false">MATCH(A1948,DATAS,0)</f>
        <v>2</v>
      </c>
      <c r="AB1948" s="55" t="n">
        <f aca="false">IF(AND(E1948&gt;0,OR(AND(B1948&gt;=1,B1948&lt;=6),B1948=10)),1,0)</f>
        <v>1</v>
      </c>
      <c r="AC1948" s="55" t="n">
        <f aca="false">IF(AND(E1948&gt;0,B1948=10),1,0)</f>
        <v>0</v>
      </c>
      <c r="AD1948" s="55" t="n">
        <f aca="false">IF(AND(C1947=C1948,AA1947=AA1948-1),AB1947,"")</f>
        <v>1</v>
      </c>
      <c r="AE1948" s="55" t="n">
        <f aca="false">IF(AND(C1947=C1948,AA1947=AA1948-1),AC1947,"")</f>
        <v>0</v>
      </c>
      <c r="AF1948" s="55" t="n">
        <f aca="false">IF(AA1948=1,"",IF(AND(AB1948=1,AD1948&lt;&gt;1),1,0))</f>
        <v>0</v>
      </c>
      <c r="AG1948" s="55" t="n">
        <f aca="false">IF(AA1948=1,"",IF(AND(AC1948=1,AE1948&lt;&gt;1),1,0))</f>
        <v>0</v>
      </c>
      <c r="AH1948" s="60" t="str">
        <f aca="false">IF(AND(E1948&gt;0,AA1948&lt;2,NOT(AND(C1949=C1948,AA1949=AA1948+1))),INDEX(DATAS,AA1948+1),"")</f>
        <v/>
      </c>
      <c r="AI1948" s="60" t="str">
        <f aca="false">IF(AND(AC1948=1,AA1948&lt;2),IF(AND(C1949=C1948,AA1949=AA1948+1),IF(AC1949=1,"",INDEX(DATAS,AA1948+1)),INDEX(DATAS,AA1948+1)),"")</f>
        <v/>
      </c>
    </row>
    <row r="1949" customFormat="false" ht="15" hidden="false" customHeight="false" outlineLevel="0" collapsed="false">
      <c r="A1949" s="60" t="n">
        <v>46309</v>
      </c>
      <c r="B1949" s="0" t="n">
        <v>4</v>
      </c>
      <c r="C1949" s="0" t="n">
        <v>4961</v>
      </c>
      <c r="D1949" s="0" t="n">
        <v>343</v>
      </c>
      <c r="E1949" s="0" t="n">
        <v>1</v>
      </c>
      <c r="F1949" s="55" t="s">
        <v>749</v>
      </c>
      <c r="G1949" s="0" t="n">
        <v>39.8</v>
      </c>
      <c r="H1949" s="0" t="n">
        <v>41</v>
      </c>
      <c r="I1949" s="55" t="s">
        <v>143</v>
      </c>
      <c r="J1949" s="0" t="n">
        <v>343</v>
      </c>
      <c r="K1949" s="0" t="n">
        <v>64</v>
      </c>
      <c r="M1949" s="0" t="n">
        <v>1267.45</v>
      </c>
      <c r="N1949" s="0" t="n">
        <v>48.87</v>
      </c>
      <c r="O1949" s="0" t="n">
        <v>38.3</v>
      </c>
      <c r="P1949" s="0" t="n">
        <v>3.61</v>
      </c>
      <c r="Q1949" s="0" t="n">
        <v>3.57</v>
      </c>
      <c r="R1949" s="0" t="n">
        <v>4046</v>
      </c>
      <c r="S1949" s="0" t="n">
        <v>8149</v>
      </c>
      <c r="T1949" s="0" t="n">
        <v>47.9</v>
      </c>
      <c r="U1949" s="0" t="n">
        <v>1142</v>
      </c>
      <c r="V1949" s="0" t="n">
        <v>2</v>
      </c>
      <c r="W1949" s="60" t="n">
        <v>46065</v>
      </c>
      <c r="X1949" s="55" t="n">
        <f aca="false">IF(I1949="Male",0,1)</f>
        <v>1</v>
      </c>
      <c r="Y1949" s="55" t="n">
        <f aca="false">IF(OR(I1949="DNB",I1949="Dry DNB"),1,0)</f>
        <v>1</v>
      </c>
      <c r="Z1949" s="55" t="n">
        <f aca="false">IF(ISNUMBER(W1949),A1949-W1949,"")</f>
        <v>244</v>
      </c>
      <c r="AA1949" s="55" t="n">
        <f aca="false">MATCH(A1949,DATAS,0)</f>
        <v>1</v>
      </c>
      <c r="AB1949" s="55" t="n">
        <f aca="false">IF(AND(E1949&gt;0,OR(AND(B1949&gt;=1,B1949&lt;=6),B1949=10)),1,0)</f>
        <v>1</v>
      </c>
      <c r="AC1949" s="55" t="n">
        <f aca="false">IF(AND(E1949&gt;0,B1949=10),1,0)</f>
        <v>0</v>
      </c>
      <c r="AD1949" s="0" t="str">
        <f aca="false">IF(AND(C1948=C1949,AA1948=AA1949-1),AB1948,"")</f>
        <v/>
      </c>
      <c r="AE1949" s="0" t="str">
        <f aca="false">IF(AND(C1948=C1949,AA1948=AA1949-1),AC1948,"")</f>
        <v/>
      </c>
      <c r="AF1949" s="0" t="str">
        <f aca="false">IF(AA1949=1,"",IF(AND(AB1949=1,AD1949&lt;&gt;1),1,0))</f>
        <v/>
      </c>
      <c r="AG1949" s="0" t="str">
        <f aca="false">IF(AA1949=1,"",IF(AND(AC1949=1,AE1949&lt;&gt;1),1,0))</f>
        <v/>
      </c>
      <c r="AH1949" s="60" t="str">
        <f aca="false">IF(AND(E1949&gt;0,AA1949&lt;2,NOT(AND(C1950=C1949,AA1950=AA1949+1))),INDEX(DATAS,AA1949+1),"")</f>
        <v/>
      </c>
      <c r="AI1949" s="60" t="str">
        <f aca="false">IF(AND(AC1949=1,AA1949&lt;2),IF(AND(C1950=C1949,AA1950=AA1949+1),IF(AC1950=1,"",INDEX(DATAS,AA1949+1)),INDEX(DATAS,AA1949+1)),"")</f>
        <v/>
      </c>
    </row>
    <row r="1950" customFormat="false" ht="15" hidden="false" customHeight="false" outlineLevel="0" collapsed="false">
      <c r="A1950" s="60" t="n">
        <v>46310</v>
      </c>
      <c r="B1950" s="0" t="n">
        <v>4</v>
      </c>
      <c r="C1950" s="0" t="n">
        <v>4961</v>
      </c>
      <c r="D1950" s="0" t="n">
        <v>344</v>
      </c>
      <c r="E1950" s="0" t="n">
        <v>1</v>
      </c>
      <c r="F1950" s="55" t="s">
        <v>749</v>
      </c>
      <c r="G1950" s="0" t="n">
        <v>42.9</v>
      </c>
      <c r="H1950" s="0" t="n">
        <v>41</v>
      </c>
      <c r="I1950" s="55" t="s">
        <v>143</v>
      </c>
      <c r="J1950" s="0" t="n">
        <v>344</v>
      </c>
      <c r="K1950" s="0" t="n">
        <v>64</v>
      </c>
      <c r="M1950" s="0" t="n">
        <v>1267.45</v>
      </c>
      <c r="N1950" s="0" t="n">
        <v>48.87</v>
      </c>
      <c r="O1950" s="0" t="n">
        <v>38.3</v>
      </c>
      <c r="P1950" s="0" t="n">
        <v>3.61</v>
      </c>
      <c r="Q1950" s="0" t="n">
        <v>3.57</v>
      </c>
      <c r="T1950" s="0" t="n">
        <v>47.9</v>
      </c>
      <c r="U1950" s="0" t="n">
        <v>1143</v>
      </c>
      <c r="V1950" s="0" t="n">
        <v>2</v>
      </c>
      <c r="W1950" s="60" t="n">
        <v>46065</v>
      </c>
      <c r="X1950" s="55" t="n">
        <f aca="false">IF(I1950="Male",0,1)</f>
        <v>1</v>
      </c>
      <c r="Y1950" s="55" t="n">
        <f aca="false">IF(OR(I1950="DNB",I1950="Dry DNB"),1,0)</f>
        <v>1</v>
      </c>
      <c r="Z1950" s="55" t="n">
        <f aca="false">IF(ISNUMBER(W1950),A1950-W1950,"")</f>
        <v>245</v>
      </c>
      <c r="AA1950" s="55" t="n">
        <f aca="false">MATCH(A1950,DATAS,0)</f>
        <v>2</v>
      </c>
      <c r="AB1950" s="55" t="n">
        <f aca="false">IF(AND(E1950&gt;0,OR(AND(B1950&gt;=1,B1950&lt;=6),B1950=10)),1,0)</f>
        <v>1</v>
      </c>
      <c r="AC1950" s="55" t="n">
        <f aca="false">IF(AND(E1950&gt;0,B1950=10),1,0)</f>
        <v>0</v>
      </c>
      <c r="AD1950" s="55" t="n">
        <f aca="false">IF(AND(C1949=C1950,AA1949=AA1950-1),AB1949,"")</f>
        <v>1</v>
      </c>
      <c r="AE1950" s="55" t="n">
        <f aca="false">IF(AND(C1949=C1950,AA1949=AA1950-1),AC1949,"")</f>
        <v>0</v>
      </c>
      <c r="AF1950" s="55" t="n">
        <f aca="false">IF(AA1950=1,"",IF(AND(AB1950=1,AD1950&lt;&gt;1),1,0))</f>
        <v>0</v>
      </c>
      <c r="AG1950" s="55" t="n">
        <f aca="false">IF(AA1950=1,"",IF(AND(AC1950=1,AE1950&lt;&gt;1),1,0))</f>
        <v>0</v>
      </c>
      <c r="AH1950" s="60" t="str">
        <f aca="false">IF(AND(E1950&gt;0,AA1950&lt;2,NOT(AND(C1951=C1950,AA1951=AA1950+1))),INDEX(DATAS,AA1950+1),"")</f>
        <v/>
      </c>
      <c r="AI1950" s="60" t="str">
        <f aca="false">IF(AND(AC1950=1,AA1950&lt;2),IF(AND(C1951=C1950,AA1951=AA1950+1),IF(AC1951=1,"",INDEX(DATAS,AA1950+1)),INDEX(DATAS,AA1950+1)),"")</f>
        <v/>
      </c>
    </row>
    <row r="1951" customFormat="false" ht="15" hidden="false" customHeight="false" outlineLevel="0" collapsed="false">
      <c r="A1951" s="60" t="n">
        <v>46309</v>
      </c>
      <c r="B1951" s="0" t="n">
        <v>3</v>
      </c>
      <c r="C1951" s="0" t="n">
        <v>4962</v>
      </c>
      <c r="D1951" s="0" t="n">
        <v>15</v>
      </c>
      <c r="E1951" s="0" t="n">
        <v>2</v>
      </c>
      <c r="F1951" s="55" t="s">
        <v>749</v>
      </c>
      <c r="G1951" s="0" t="n">
        <v>43.3</v>
      </c>
      <c r="H1951" s="0" t="n">
        <v>38</v>
      </c>
      <c r="I1951" s="55" t="s">
        <v>166</v>
      </c>
      <c r="J1951" s="0" t="n">
        <v>15</v>
      </c>
      <c r="M1951" s="0" t="n">
        <v>742.92</v>
      </c>
      <c r="N1951" s="0" t="n">
        <v>27.12</v>
      </c>
      <c r="O1951" s="0" t="n">
        <v>35.43</v>
      </c>
      <c r="R1951" s="0" t="n">
        <v>2756</v>
      </c>
      <c r="S1951" s="0" t="n">
        <v>5540</v>
      </c>
      <c r="U1951" s="0" t="n">
        <v>1142</v>
      </c>
      <c r="V1951" s="0" t="n">
        <v>0</v>
      </c>
      <c r="X1951" s="55" t="n">
        <f aca="false">IF(I1951="Male",0,1)</f>
        <v>1</v>
      </c>
      <c r="Y1951" s="55" t="n">
        <f aca="false">IF(OR(I1951="DNB",I1951="Dry DNB"),1,0)</f>
        <v>0</v>
      </c>
      <c r="Z1951" s="0" t="str">
        <f aca="false">IF(ISNUMBER(W1951),A1951-W1951,"")</f>
        <v/>
      </c>
      <c r="AA1951" s="55" t="n">
        <f aca="false">MATCH(A1951,DATAS,0)</f>
        <v>1</v>
      </c>
      <c r="AB1951" s="55" t="n">
        <f aca="false">IF(AND(E1951&gt;0,OR(AND(B1951&gt;=1,B1951&lt;=6),B1951=10)),1,0)</f>
        <v>1</v>
      </c>
      <c r="AC1951" s="55" t="n">
        <f aca="false">IF(AND(E1951&gt;0,B1951=10),1,0)</f>
        <v>0</v>
      </c>
      <c r="AD1951" s="0" t="str">
        <f aca="false">IF(AND(C1950=C1951,AA1950=AA1951-1),AB1950,"")</f>
        <v/>
      </c>
      <c r="AE1951" s="0" t="str">
        <f aca="false">IF(AND(C1950=C1951,AA1950=AA1951-1),AC1950,"")</f>
        <v/>
      </c>
      <c r="AF1951" s="0" t="str">
        <f aca="false">IF(AA1951=1,"",IF(AND(AB1951=1,AD1951&lt;&gt;1),1,0))</f>
        <v/>
      </c>
      <c r="AG1951" s="0" t="str">
        <f aca="false">IF(AA1951=1,"",IF(AND(AC1951=1,AE1951&lt;&gt;1),1,0))</f>
        <v/>
      </c>
      <c r="AH1951" s="60" t="str">
        <f aca="false">IF(AND(E1951&gt;0,AA1951&lt;2,NOT(AND(C1952=C1951,AA1952=AA1951+1))),INDEX(DATAS,AA1951+1),"")</f>
        <v/>
      </c>
      <c r="AI1951" s="60" t="str">
        <f aca="false">IF(AND(AC1951=1,AA1951&lt;2),IF(AND(C1952=C1951,AA1952=AA1951+1),IF(AC1952=1,"",INDEX(DATAS,AA1951+1)),INDEX(DATAS,AA1951+1)),"")</f>
        <v/>
      </c>
    </row>
    <row r="1952" customFormat="false" ht="15" hidden="false" customHeight="false" outlineLevel="0" collapsed="false">
      <c r="A1952" s="60" t="n">
        <v>46310</v>
      </c>
      <c r="B1952" s="0" t="n">
        <v>3</v>
      </c>
      <c r="C1952" s="0" t="n">
        <v>4962</v>
      </c>
      <c r="D1952" s="0" t="n">
        <v>16</v>
      </c>
      <c r="E1952" s="0" t="n">
        <v>2</v>
      </c>
      <c r="F1952" s="55" t="s">
        <v>749</v>
      </c>
      <c r="G1952" s="0" t="n">
        <v>44.5</v>
      </c>
      <c r="H1952" s="0" t="n">
        <v>40</v>
      </c>
      <c r="I1952" s="55" t="s">
        <v>166</v>
      </c>
      <c r="J1952" s="0" t="n">
        <v>16</v>
      </c>
      <c r="M1952" s="0" t="n">
        <v>742.92</v>
      </c>
      <c r="N1952" s="0" t="n">
        <v>27.12</v>
      </c>
      <c r="O1952" s="0" t="n">
        <v>35.43</v>
      </c>
      <c r="U1952" s="0" t="n">
        <v>1143</v>
      </c>
      <c r="V1952" s="0" t="n">
        <v>0</v>
      </c>
      <c r="X1952" s="55" t="n">
        <f aca="false">IF(I1952="Male",0,1)</f>
        <v>1</v>
      </c>
      <c r="Y1952" s="55" t="n">
        <f aca="false">IF(OR(I1952="DNB",I1952="Dry DNB"),1,0)</f>
        <v>0</v>
      </c>
      <c r="Z1952" s="0" t="str">
        <f aca="false">IF(ISNUMBER(W1952),A1952-W1952,"")</f>
        <v/>
      </c>
      <c r="AA1952" s="55" t="n">
        <f aca="false">MATCH(A1952,DATAS,0)</f>
        <v>2</v>
      </c>
      <c r="AB1952" s="55" t="n">
        <f aca="false">IF(AND(E1952&gt;0,OR(AND(B1952&gt;=1,B1952&lt;=6),B1952=10)),1,0)</f>
        <v>1</v>
      </c>
      <c r="AC1952" s="55" t="n">
        <f aca="false">IF(AND(E1952&gt;0,B1952=10),1,0)</f>
        <v>0</v>
      </c>
      <c r="AD1952" s="55" t="n">
        <f aca="false">IF(AND(C1951=C1952,AA1951=AA1952-1),AB1951,"")</f>
        <v>1</v>
      </c>
      <c r="AE1952" s="55" t="n">
        <f aca="false">IF(AND(C1951=C1952,AA1951=AA1952-1),AC1951,"")</f>
        <v>0</v>
      </c>
      <c r="AF1952" s="55" t="n">
        <f aca="false">IF(AA1952=1,"",IF(AND(AB1952=1,AD1952&lt;&gt;1),1,0))</f>
        <v>0</v>
      </c>
      <c r="AG1952" s="55" t="n">
        <f aca="false">IF(AA1952=1,"",IF(AND(AC1952=1,AE1952&lt;&gt;1),1,0))</f>
        <v>0</v>
      </c>
      <c r="AH1952" s="60" t="str">
        <f aca="false">IF(AND(E1952&gt;0,AA1952&lt;2,NOT(AND(C1953=C1952,AA1953=AA1952+1))),INDEX(DATAS,AA1952+1),"")</f>
        <v/>
      </c>
      <c r="AI1952" s="60" t="str">
        <f aca="false">IF(AND(AC1952=1,AA1952&lt;2),IF(AND(C1953=C1952,AA1953=AA1952+1),IF(AC1953=1,"",INDEX(DATAS,AA1952+1)),INDEX(DATAS,AA1952+1)),"")</f>
        <v/>
      </c>
    </row>
    <row r="1953" customFormat="false" ht="15" hidden="false" customHeight="false" outlineLevel="0" collapsed="false">
      <c r="A1953" s="60" t="n">
        <v>46309</v>
      </c>
      <c r="B1953" s="0" t="n">
        <v>5</v>
      </c>
      <c r="C1953" s="0" t="n">
        <v>4965</v>
      </c>
      <c r="D1953" s="0" t="n">
        <v>97</v>
      </c>
      <c r="E1953" s="0" t="n">
        <v>2</v>
      </c>
      <c r="F1953" s="55" t="s">
        <v>750</v>
      </c>
      <c r="G1953" s="0" t="n">
        <v>44.4</v>
      </c>
      <c r="H1953" s="0" t="n">
        <v>40</v>
      </c>
      <c r="I1953" s="55" t="s">
        <v>187</v>
      </c>
      <c r="J1953" s="0" t="n">
        <v>97</v>
      </c>
      <c r="K1953" s="0" t="n">
        <v>69</v>
      </c>
      <c r="M1953" s="0" t="n">
        <v>728.87</v>
      </c>
      <c r="N1953" s="0" t="n">
        <v>50.8</v>
      </c>
      <c r="O1953" s="0" t="n">
        <v>34.98</v>
      </c>
      <c r="P1953" s="0" t="n">
        <v>3.97</v>
      </c>
      <c r="Q1953" s="0" t="n">
        <v>3.44</v>
      </c>
      <c r="R1953" s="0" t="n">
        <v>3278</v>
      </c>
      <c r="S1953" s="0" t="n">
        <v>6589</v>
      </c>
      <c r="T1953" s="0" t="n">
        <v>33.55</v>
      </c>
      <c r="U1953" s="0" t="n">
        <v>1140</v>
      </c>
      <c r="V1953" s="0" t="n">
        <v>1</v>
      </c>
      <c r="W1953" s="60" t="n">
        <v>46282</v>
      </c>
      <c r="X1953" s="55" t="n">
        <f aca="false">IF(I1953="Male",0,1)</f>
        <v>1</v>
      </c>
      <c r="Y1953" s="55" t="n">
        <f aca="false">IF(OR(I1953="DNB",I1953="Dry DNB"),1,0)</f>
        <v>0</v>
      </c>
      <c r="Z1953" s="55" t="n">
        <f aca="false">IF(ISNUMBER(W1953),A1953-W1953,"")</f>
        <v>27</v>
      </c>
      <c r="AA1953" s="55" t="n">
        <f aca="false">MATCH(A1953,DATAS,0)</f>
        <v>1</v>
      </c>
      <c r="AB1953" s="55" t="n">
        <f aca="false">IF(AND(E1953&gt;0,OR(AND(B1953&gt;=1,B1953&lt;=6),B1953=10)),1,0)</f>
        <v>1</v>
      </c>
      <c r="AC1953" s="55" t="n">
        <f aca="false">IF(AND(E1953&gt;0,B1953=10),1,0)</f>
        <v>0</v>
      </c>
      <c r="AD1953" s="0" t="str">
        <f aca="false">IF(AND(C1952=C1953,AA1952=AA1953-1),AB1952,"")</f>
        <v/>
      </c>
      <c r="AE1953" s="0" t="str">
        <f aca="false">IF(AND(C1952=C1953,AA1952=AA1953-1),AC1952,"")</f>
        <v/>
      </c>
      <c r="AF1953" s="0" t="str">
        <f aca="false">IF(AA1953=1,"",IF(AND(AB1953=1,AD1953&lt;&gt;1),1,0))</f>
        <v/>
      </c>
      <c r="AG1953" s="0" t="str">
        <f aca="false">IF(AA1953=1,"",IF(AND(AC1953=1,AE1953&lt;&gt;1),1,0))</f>
        <v/>
      </c>
      <c r="AH1953" s="60" t="str">
        <f aca="false">IF(AND(E1953&gt;0,AA1953&lt;2,NOT(AND(C1954=C1953,AA1954=AA1953+1))),INDEX(DATAS,AA1953+1),"")</f>
        <v/>
      </c>
      <c r="AI1953" s="60" t="str">
        <f aca="false">IF(AND(AC1953=1,AA1953&lt;2),IF(AND(C1954=C1953,AA1954=AA1953+1),IF(AC1954=1,"",INDEX(DATAS,AA1953+1)),INDEX(DATAS,AA1953+1)),"")</f>
        <v/>
      </c>
    </row>
    <row r="1954" customFormat="false" ht="15" hidden="false" customHeight="false" outlineLevel="0" collapsed="false">
      <c r="A1954" s="60" t="n">
        <v>46310</v>
      </c>
      <c r="B1954" s="0" t="n">
        <v>5</v>
      </c>
      <c r="C1954" s="0" t="n">
        <v>4965</v>
      </c>
      <c r="D1954" s="0" t="n">
        <v>98</v>
      </c>
      <c r="E1954" s="0" t="n">
        <v>2</v>
      </c>
      <c r="F1954" s="55" t="s">
        <v>750</v>
      </c>
      <c r="G1954" s="0" t="n">
        <v>44.3</v>
      </c>
      <c r="H1954" s="0" t="n">
        <v>40</v>
      </c>
      <c r="I1954" s="55" t="s">
        <v>187</v>
      </c>
      <c r="J1954" s="0" t="n">
        <v>98</v>
      </c>
      <c r="K1954" s="0" t="n">
        <v>69</v>
      </c>
      <c r="M1954" s="0" t="n">
        <v>728.87</v>
      </c>
      <c r="N1954" s="0" t="n">
        <v>50.8</v>
      </c>
      <c r="O1954" s="0" t="n">
        <v>34.98</v>
      </c>
      <c r="P1954" s="0" t="n">
        <v>3.97</v>
      </c>
      <c r="Q1954" s="0" t="n">
        <v>3.44</v>
      </c>
      <c r="T1954" s="0" t="n">
        <v>33.55</v>
      </c>
      <c r="U1954" s="0" t="n">
        <v>1141</v>
      </c>
      <c r="V1954" s="0" t="n">
        <v>1</v>
      </c>
      <c r="W1954" s="60" t="n">
        <v>46282</v>
      </c>
      <c r="X1954" s="55" t="n">
        <f aca="false">IF(I1954="Male",0,1)</f>
        <v>1</v>
      </c>
      <c r="Y1954" s="55" t="n">
        <f aca="false">IF(OR(I1954="DNB",I1954="Dry DNB"),1,0)</f>
        <v>0</v>
      </c>
      <c r="Z1954" s="55" t="n">
        <f aca="false">IF(ISNUMBER(W1954),A1954-W1954,"")</f>
        <v>28</v>
      </c>
      <c r="AA1954" s="55" t="n">
        <f aca="false">MATCH(A1954,DATAS,0)</f>
        <v>2</v>
      </c>
      <c r="AB1954" s="55" t="n">
        <f aca="false">IF(AND(E1954&gt;0,OR(AND(B1954&gt;=1,B1954&lt;=6),B1954=10)),1,0)</f>
        <v>1</v>
      </c>
      <c r="AC1954" s="55" t="n">
        <f aca="false">IF(AND(E1954&gt;0,B1954=10),1,0)</f>
        <v>0</v>
      </c>
      <c r="AD1954" s="55" t="n">
        <f aca="false">IF(AND(C1953=C1954,AA1953=AA1954-1),AB1953,"")</f>
        <v>1</v>
      </c>
      <c r="AE1954" s="55" t="n">
        <f aca="false">IF(AND(C1953=C1954,AA1953=AA1954-1),AC1953,"")</f>
        <v>0</v>
      </c>
      <c r="AF1954" s="55" t="n">
        <f aca="false">IF(AA1954=1,"",IF(AND(AB1954=1,AD1954&lt;&gt;1),1,0))</f>
        <v>0</v>
      </c>
      <c r="AG1954" s="55" t="n">
        <f aca="false">IF(AA1954=1,"",IF(AND(AC1954=1,AE1954&lt;&gt;1),1,0))</f>
        <v>0</v>
      </c>
      <c r="AH1954" s="60" t="str">
        <f aca="false">IF(AND(E1954&gt;0,AA1954&lt;2,NOT(AND(C1955=C1954,AA1955=AA1954+1))),INDEX(DATAS,AA1954+1),"")</f>
        <v/>
      </c>
      <c r="AI1954" s="60" t="str">
        <f aca="false">IF(AND(AC1954=1,AA1954&lt;2),IF(AND(C1955=C1954,AA1955=AA1954+1),IF(AC1955=1,"",INDEX(DATAS,AA1954+1)),INDEX(DATAS,AA1954+1)),"")</f>
        <v/>
      </c>
    </row>
    <row r="1955" customFormat="false" ht="15" hidden="false" customHeight="false" outlineLevel="0" collapsed="false">
      <c r="A1955" s="60" t="n">
        <v>46309</v>
      </c>
      <c r="B1955" s="0" t="n">
        <v>2</v>
      </c>
      <c r="C1955" s="0" t="n">
        <v>4967</v>
      </c>
      <c r="D1955" s="0" t="n">
        <v>64</v>
      </c>
      <c r="E1955" s="0" t="n">
        <v>2</v>
      </c>
      <c r="F1955" s="55" t="s">
        <v>751</v>
      </c>
      <c r="G1955" s="0" t="n">
        <v>28.6</v>
      </c>
      <c r="H1955" s="0" t="n">
        <v>49</v>
      </c>
      <c r="I1955" s="55" t="s">
        <v>187</v>
      </c>
      <c r="J1955" s="0" t="n">
        <v>64</v>
      </c>
      <c r="K1955" s="0" t="n">
        <v>64</v>
      </c>
      <c r="M1955" s="0" t="n">
        <v>808.53</v>
      </c>
      <c r="N1955" s="0" t="n">
        <v>51.19</v>
      </c>
      <c r="O1955" s="0" t="n">
        <v>34.44</v>
      </c>
      <c r="P1955" s="0" t="n">
        <v>3.62</v>
      </c>
      <c r="Q1955" s="0" t="n">
        <v>2.96</v>
      </c>
      <c r="R1955" s="0" t="n">
        <v>5126</v>
      </c>
      <c r="S1955" s="0" t="n">
        <v>10303</v>
      </c>
      <c r="U1955" s="0" t="n">
        <v>1139</v>
      </c>
      <c r="V1955" s="0" t="n">
        <v>1</v>
      </c>
      <c r="W1955" s="60" t="n">
        <v>46310</v>
      </c>
      <c r="X1955" s="55" t="n">
        <f aca="false">IF(I1955="Male",0,1)</f>
        <v>1</v>
      </c>
      <c r="Y1955" s="55" t="n">
        <f aca="false">IF(OR(I1955="DNB",I1955="Dry DNB"),1,0)</f>
        <v>0</v>
      </c>
      <c r="Z1955" s="55" t="n">
        <f aca="false">IF(ISNUMBER(W1955),A1955-W1955,"")</f>
        <v>-1</v>
      </c>
      <c r="AA1955" s="55" t="n">
        <f aca="false">MATCH(A1955,DATAS,0)</f>
        <v>1</v>
      </c>
      <c r="AB1955" s="55" t="n">
        <f aca="false">IF(AND(E1955&gt;0,OR(AND(B1955&gt;=1,B1955&lt;=6),B1955=10)),1,0)</f>
        <v>1</v>
      </c>
      <c r="AC1955" s="55" t="n">
        <f aca="false">IF(AND(E1955&gt;0,B1955=10),1,0)</f>
        <v>0</v>
      </c>
      <c r="AD1955" s="0" t="str">
        <f aca="false">IF(AND(C1954=C1955,AA1954=AA1955-1),AB1954,"")</f>
        <v/>
      </c>
      <c r="AE1955" s="0" t="str">
        <f aca="false">IF(AND(C1954=C1955,AA1954=AA1955-1),AC1954,"")</f>
        <v/>
      </c>
      <c r="AF1955" s="0" t="str">
        <f aca="false">IF(AA1955=1,"",IF(AND(AB1955=1,AD1955&lt;&gt;1),1,0))</f>
        <v/>
      </c>
      <c r="AG1955" s="0" t="str">
        <f aca="false">IF(AA1955=1,"",IF(AND(AC1955=1,AE1955&lt;&gt;1),1,0))</f>
        <v/>
      </c>
      <c r="AH1955" s="60" t="str">
        <f aca="false">IF(AND(E1955&gt;0,AA1955&lt;2,NOT(AND(C1956=C1955,AA1956=AA1955+1))),INDEX(DATAS,AA1955+1),"")</f>
        <v/>
      </c>
      <c r="AI1955" s="60" t="str">
        <f aca="false">IF(AND(AC1955=1,AA1955&lt;2),IF(AND(C1956=C1955,AA1956=AA1955+1),IF(AC1956=1,"",INDEX(DATAS,AA1955+1)),INDEX(DATAS,AA1955+1)),"")</f>
        <v/>
      </c>
    </row>
    <row r="1956" customFormat="false" ht="15" hidden="false" customHeight="false" outlineLevel="0" collapsed="false">
      <c r="A1956" s="60" t="n">
        <v>46310</v>
      </c>
      <c r="B1956" s="0" t="n">
        <v>2</v>
      </c>
      <c r="C1956" s="0" t="n">
        <v>4967</v>
      </c>
      <c r="D1956" s="0" t="n">
        <v>65</v>
      </c>
      <c r="E1956" s="0" t="n">
        <v>2</v>
      </c>
      <c r="F1956" s="55" t="s">
        <v>751</v>
      </c>
      <c r="G1956" s="0" t="n">
        <v>51.4</v>
      </c>
      <c r="H1956" s="0" t="n">
        <v>49</v>
      </c>
      <c r="I1956" s="55" t="s">
        <v>187</v>
      </c>
      <c r="J1956" s="0" t="n">
        <v>65</v>
      </c>
      <c r="K1956" s="0" t="n">
        <v>64</v>
      </c>
      <c r="M1956" s="0" t="n">
        <v>808.53</v>
      </c>
      <c r="N1956" s="0" t="n">
        <v>51.19</v>
      </c>
      <c r="O1956" s="0" t="n">
        <v>34.44</v>
      </c>
      <c r="P1956" s="0" t="n">
        <v>3.62</v>
      </c>
      <c r="Q1956" s="0" t="n">
        <v>2.96</v>
      </c>
      <c r="U1956" s="0" t="n">
        <v>1140</v>
      </c>
      <c r="V1956" s="0" t="n">
        <v>1</v>
      </c>
      <c r="W1956" s="60" t="n">
        <v>46310</v>
      </c>
      <c r="X1956" s="55" t="n">
        <f aca="false">IF(I1956="Male",0,1)</f>
        <v>1</v>
      </c>
      <c r="Y1956" s="55" t="n">
        <f aca="false">IF(OR(I1956="DNB",I1956="Dry DNB"),1,0)</f>
        <v>0</v>
      </c>
      <c r="Z1956" s="55" t="n">
        <f aca="false">IF(ISNUMBER(W1956),A1956-W1956,"")</f>
        <v>0</v>
      </c>
      <c r="AA1956" s="55" t="n">
        <f aca="false">MATCH(A1956,DATAS,0)</f>
        <v>2</v>
      </c>
      <c r="AB1956" s="55" t="n">
        <f aca="false">IF(AND(E1956&gt;0,OR(AND(B1956&gt;=1,B1956&lt;=6),B1956=10)),1,0)</f>
        <v>1</v>
      </c>
      <c r="AC1956" s="55" t="n">
        <f aca="false">IF(AND(E1956&gt;0,B1956=10),1,0)</f>
        <v>0</v>
      </c>
      <c r="AD1956" s="55" t="n">
        <f aca="false">IF(AND(C1955=C1956,AA1955=AA1956-1),AB1955,"")</f>
        <v>1</v>
      </c>
      <c r="AE1956" s="55" t="n">
        <f aca="false">IF(AND(C1955=C1956,AA1955=AA1956-1),AC1955,"")</f>
        <v>0</v>
      </c>
      <c r="AF1956" s="55" t="n">
        <f aca="false">IF(AA1956=1,"",IF(AND(AB1956=1,AD1956&lt;&gt;1),1,0))</f>
        <v>0</v>
      </c>
      <c r="AG1956" s="55" t="n">
        <f aca="false">IF(AA1956=1,"",IF(AND(AC1956=1,AE1956&lt;&gt;1),1,0))</f>
        <v>0</v>
      </c>
      <c r="AH1956" s="60" t="str">
        <f aca="false">IF(AND(E1956&gt;0,AA1956&lt;2,NOT(AND(C1957=C1956,AA1957=AA1956+1))),INDEX(DATAS,AA1956+1),"")</f>
        <v/>
      </c>
      <c r="AI1956" s="60" t="str">
        <f aca="false">IF(AND(AC1956=1,AA1956&lt;2),IF(AND(C1957=C1956,AA1957=AA1956+1),IF(AC1957=1,"",INDEX(DATAS,AA1956+1)),INDEX(DATAS,AA1956+1)),"")</f>
        <v/>
      </c>
    </row>
    <row r="1957" customFormat="false" ht="15" hidden="false" customHeight="false" outlineLevel="0" collapsed="false">
      <c r="A1957" s="60" t="n">
        <v>46309</v>
      </c>
      <c r="B1957" s="0" t="n">
        <v>5</v>
      </c>
      <c r="C1957" s="0" t="n">
        <v>4968</v>
      </c>
      <c r="D1957" s="0" t="n">
        <v>172</v>
      </c>
      <c r="E1957" s="0" t="n">
        <v>2</v>
      </c>
      <c r="F1957" s="55" t="s">
        <v>752</v>
      </c>
      <c r="G1957" s="0" t="n">
        <v>23.5</v>
      </c>
      <c r="H1957" s="0" t="n">
        <v>25</v>
      </c>
      <c r="I1957" s="55" t="s">
        <v>157</v>
      </c>
      <c r="J1957" s="0" t="n">
        <v>109</v>
      </c>
      <c r="K1957" s="0" t="n">
        <v>67</v>
      </c>
      <c r="L1957" s="0" t="n">
        <v>63</v>
      </c>
      <c r="M1957" s="0" t="n">
        <v>890.36</v>
      </c>
      <c r="N1957" s="0" t="n">
        <v>67.39</v>
      </c>
      <c r="O1957" s="0" t="n">
        <v>38.16</v>
      </c>
      <c r="P1957" s="0" t="n">
        <v>4.93</v>
      </c>
      <c r="Q1957" s="0" t="n">
        <v>4.07</v>
      </c>
      <c r="R1957" s="0" t="n">
        <v>2487</v>
      </c>
      <c r="S1957" s="0" t="n">
        <v>5292</v>
      </c>
      <c r="T1957" s="0" t="n">
        <v>27.9</v>
      </c>
      <c r="U1957" s="0" t="n">
        <v>1138</v>
      </c>
      <c r="V1957" s="0" t="n">
        <v>2</v>
      </c>
      <c r="W1957" s="60" t="n">
        <v>46247</v>
      </c>
      <c r="X1957" s="55" t="n">
        <f aca="false">IF(I1957="Male",0,1)</f>
        <v>1</v>
      </c>
      <c r="Y1957" s="55" t="n">
        <f aca="false">IF(OR(I1957="DNB",I1957="Dry DNB"),1,0)</f>
        <v>0</v>
      </c>
      <c r="Z1957" s="55" t="n">
        <f aca="false">IF(ISNUMBER(W1957),A1957-W1957,"")</f>
        <v>62</v>
      </c>
      <c r="AA1957" s="55" t="n">
        <f aca="false">MATCH(A1957,DATAS,0)</f>
        <v>1</v>
      </c>
      <c r="AB1957" s="55" t="n">
        <f aca="false">IF(AND(E1957&gt;0,OR(AND(B1957&gt;=1,B1957&lt;=6),B1957=10)),1,0)</f>
        <v>1</v>
      </c>
      <c r="AC1957" s="55" t="n">
        <f aca="false">IF(AND(E1957&gt;0,B1957=10),1,0)</f>
        <v>0</v>
      </c>
      <c r="AD1957" s="0" t="str">
        <f aca="false">IF(AND(C1956=C1957,AA1956=AA1957-1),AB1956,"")</f>
        <v/>
      </c>
      <c r="AE1957" s="0" t="str">
        <f aca="false">IF(AND(C1956=C1957,AA1956=AA1957-1),AC1956,"")</f>
        <v/>
      </c>
      <c r="AF1957" s="0" t="str">
        <f aca="false">IF(AA1957=1,"",IF(AND(AB1957=1,AD1957&lt;&gt;1),1,0))</f>
        <v/>
      </c>
      <c r="AG1957" s="0" t="str">
        <f aca="false">IF(AA1957=1,"",IF(AND(AC1957=1,AE1957&lt;&gt;1),1,0))</f>
        <v/>
      </c>
      <c r="AH1957" s="60" t="str">
        <f aca="false">IF(AND(E1957&gt;0,AA1957&lt;2,NOT(AND(C1958=C1957,AA1958=AA1957+1))),INDEX(DATAS,AA1957+1),"")</f>
        <v/>
      </c>
      <c r="AI1957" s="60" t="str">
        <f aca="false">IF(AND(AC1957=1,AA1957&lt;2),IF(AND(C1958=C1957,AA1958=AA1957+1),IF(AC1958=1,"",INDEX(DATAS,AA1957+1)),INDEX(DATAS,AA1957+1)),"")</f>
        <v/>
      </c>
    </row>
    <row r="1958" customFormat="false" ht="15" hidden="false" customHeight="false" outlineLevel="0" collapsed="false">
      <c r="A1958" s="60" t="n">
        <v>46310</v>
      </c>
      <c r="B1958" s="0" t="n">
        <v>5</v>
      </c>
      <c r="C1958" s="0" t="n">
        <v>4968</v>
      </c>
      <c r="D1958" s="0" t="n">
        <v>173</v>
      </c>
      <c r="E1958" s="0" t="n">
        <v>2</v>
      </c>
      <c r="F1958" s="55" t="s">
        <v>752</v>
      </c>
      <c r="G1958" s="0" t="n">
        <v>24.4</v>
      </c>
      <c r="H1958" s="0" t="n">
        <v>24</v>
      </c>
      <c r="I1958" s="55" t="s">
        <v>157</v>
      </c>
      <c r="J1958" s="0" t="n">
        <v>109</v>
      </c>
      <c r="K1958" s="0" t="n">
        <v>67</v>
      </c>
      <c r="L1958" s="0" t="n">
        <v>64</v>
      </c>
      <c r="M1958" s="0" t="n">
        <v>890.36</v>
      </c>
      <c r="N1958" s="0" t="n">
        <v>67.39</v>
      </c>
      <c r="O1958" s="0" t="n">
        <v>38.16</v>
      </c>
      <c r="P1958" s="0" t="n">
        <v>4.93</v>
      </c>
      <c r="Q1958" s="0" t="n">
        <v>4.07</v>
      </c>
      <c r="T1958" s="0" t="n">
        <v>27.9</v>
      </c>
      <c r="U1958" s="0" t="n">
        <v>1139</v>
      </c>
      <c r="V1958" s="0" t="n">
        <v>2</v>
      </c>
      <c r="W1958" s="60" t="n">
        <v>46247</v>
      </c>
      <c r="X1958" s="55" t="n">
        <f aca="false">IF(I1958="Male",0,1)</f>
        <v>1</v>
      </c>
      <c r="Y1958" s="55" t="n">
        <f aca="false">IF(OR(I1958="DNB",I1958="Dry DNB"),1,0)</f>
        <v>0</v>
      </c>
      <c r="Z1958" s="55" t="n">
        <f aca="false">IF(ISNUMBER(W1958),A1958-W1958,"")</f>
        <v>63</v>
      </c>
      <c r="AA1958" s="55" t="n">
        <f aca="false">MATCH(A1958,DATAS,0)</f>
        <v>2</v>
      </c>
      <c r="AB1958" s="55" t="n">
        <f aca="false">IF(AND(E1958&gt;0,OR(AND(B1958&gt;=1,B1958&lt;=6),B1958=10)),1,0)</f>
        <v>1</v>
      </c>
      <c r="AC1958" s="55" t="n">
        <f aca="false">IF(AND(E1958&gt;0,B1958=10),1,0)</f>
        <v>0</v>
      </c>
      <c r="AD1958" s="55" t="n">
        <f aca="false">IF(AND(C1957=C1958,AA1957=AA1958-1),AB1957,"")</f>
        <v>1</v>
      </c>
      <c r="AE1958" s="55" t="n">
        <f aca="false">IF(AND(C1957=C1958,AA1957=AA1958-1),AC1957,"")</f>
        <v>0</v>
      </c>
      <c r="AF1958" s="55" t="n">
        <f aca="false">IF(AA1958=1,"",IF(AND(AB1958=1,AD1958&lt;&gt;1),1,0))</f>
        <v>0</v>
      </c>
      <c r="AG1958" s="55" t="n">
        <f aca="false">IF(AA1958=1,"",IF(AND(AC1958=1,AE1958&lt;&gt;1),1,0))</f>
        <v>0</v>
      </c>
      <c r="AH1958" s="60" t="str">
        <f aca="false">IF(AND(E1958&gt;0,AA1958&lt;2,NOT(AND(C1959=C1958,AA1959=AA1958+1))),INDEX(DATAS,AA1958+1),"")</f>
        <v/>
      </c>
      <c r="AI1958" s="60" t="str">
        <f aca="false">IF(AND(AC1958=1,AA1958&lt;2),IF(AND(C1959=C1958,AA1959=AA1958+1),IF(AC1959=1,"",INDEX(DATAS,AA1958+1)),INDEX(DATAS,AA1958+1)),"")</f>
        <v/>
      </c>
    </row>
    <row r="1959" customFormat="false" ht="15" hidden="false" customHeight="false" outlineLevel="0" collapsed="false">
      <c r="A1959" s="60" t="n">
        <v>46309</v>
      </c>
      <c r="B1959" s="0" t="n">
        <v>6</v>
      </c>
      <c r="C1959" s="0" t="n">
        <v>4969</v>
      </c>
      <c r="D1959" s="0" t="n">
        <v>31</v>
      </c>
      <c r="E1959" s="0" t="n">
        <v>2</v>
      </c>
      <c r="F1959" s="55" t="s">
        <v>753</v>
      </c>
      <c r="H1959" s="0" t="n">
        <v>19</v>
      </c>
      <c r="I1959" s="55" t="s">
        <v>166</v>
      </c>
      <c r="J1959" s="0" t="n">
        <v>31</v>
      </c>
      <c r="M1959" s="0" t="n">
        <v>1192.64</v>
      </c>
      <c r="N1959" s="0" t="n">
        <v>38.56</v>
      </c>
      <c r="O1959" s="0" t="n">
        <v>27.78</v>
      </c>
      <c r="P1959" s="0" t="n">
        <v>0</v>
      </c>
      <c r="Q1959" s="0" t="n">
        <v>0</v>
      </c>
      <c r="R1959" s="0" t="n">
        <v>2403</v>
      </c>
      <c r="S1959" s="0" t="n">
        <v>4831</v>
      </c>
      <c r="U1959" s="0" t="n">
        <v>1137</v>
      </c>
      <c r="V1959" s="0" t="n">
        <v>0</v>
      </c>
      <c r="X1959" s="55" t="n">
        <f aca="false">IF(I1959="Male",0,1)</f>
        <v>1</v>
      </c>
      <c r="Y1959" s="55" t="n">
        <f aca="false">IF(OR(I1959="DNB",I1959="Dry DNB"),1,0)</f>
        <v>0</v>
      </c>
      <c r="Z1959" s="0" t="str">
        <f aca="false">IF(ISNUMBER(W1959),A1959-W1959,"")</f>
        <v/>
      </c>
      <c r="AA1959" s="55" t="n">
        <f aca="false">MATCH(A1959,DATAS,0)</f>
        <v>1</v>
      </c>
      <c r="AB1959" s="55" t="n">
        <f aca="false">IF(AND(E1959&gt;0,OR(AND(B1959&gt;=1,B1959&lt;=6),B1959=10)),1,0)</f>
        <v>1</v>
      </c>
      <c r="AC1959" s="55" t="n">
        <f aca="false">IF(AND(E1959&gt;0,B1959=10),1,0)</f>
        <v>0</v>
      </c>
      <c r="AD1959" s="0" t="str">
        <f aca="false">IF(AND(C1958=C1959,AA1958=AA1959-1),AB1958,"")</f>
        <v/>
      </c>
      <c r="AE1959" s="0" t="str">
        <f aca="false">IF(AND(C1958=C1959,AA1958=AA1959-1),AC1958,"")</f>
        <v/>
      </c>
      <c r="AF1959" s="0" t="str">
        <f aca="false">IF(AA1959=1,"",IF(AND(AB1959=1,AD1959&lt;&gt;1),1,0))</f>
        <v/>
      </c>
      <c r="AG1959" s="0" t="str">
        <f aca="false">IF(AA1959=1,"",IF(AND(AC1959=1,AE1959&lt;&gt;1),1,0))</f>
        <v/>
      </c>
      <c r="AH1959" s="60" t="str">
        <f aca="false">IF(AND(E1959&gt;0,AA1959&lt;2,NOT(AND(C1960=C1959,AA1960=AA1959+1))),INDEX(DATAS,AA1959+1),"")</f>
        <v/>
      </c>
      <c r="AI1959" s="60" t="str">
        <f aca="false">IF(AND(AC1959=1,AA1959&lt;2),IF(AND(C1960=C1959,AA1960=AA1959+1),IF(AC1960=1,"",INDEX(DATAS,AA1959+1)),INDEX(DATAS,AA1959+1)),"")</f>
        <v/>
      </c>
    </row>
    <row r="1960" customFormat="false" ht="15" hidden="false" customHeight="false" outlineLevel="0" collapsed="false">
      <c r="A1960" s="60" t="n">
        <v>46310</v>
      </c>
      <c r="B1960" s="0" t="n">
        <v>6</v>
      </c>
      <c r="C1960" s="0" t="n">
        <v>4969</v>
      </c>
      <c r="D1960" s="0" t="n">
        <v>32</v>
      </c>
      <c r="E1960" s="0" t="n">
        <v>2</v>
      </c>
      <c r="F1960" s="55" t="s">
        <v>753</v>
      </c>
      <c r="H1960" s="0" t="n">
        <v>18</v>
      </c>
      <c r="I1960" s="55" t="s">
        <v>166</v>
      </c>
      <c r="J1960" s="0" t="n">
        <v>32</v>
      </c>
      <c r="M1960" s="0" t="n">
        <v>1192.64</v>
      </c>
      <c r="N1960" s="0" t="n">
        <v>38.56</v>
      </c>
      <c r="O1960" s="0" t="n">
        <v>27.78</v>
      </c>
      <c r="P1960" s="0" t="n">
        <v>0</v>
      </c>
      <c r="Q1960" s="0" t="n">
        <v>0</v>
      </c>
      <c r="U1960" s="0" t="n">
        <v>1138</v>
      </c>
      <c r="V1960" s="0" t="n">
        <v>0</v>
      </c>
      <c r="X1960" s="55" t="n">
        <f aca="false">IF(I1960="Male",0,1)</f>
        <v>1</v>
      </c>
      <c r="Y1960" s="55" t="n">
        <f aca="false">IF(OR(I1960="DNB",I1960="Dry DNB"),1,0)</f>
        <v>0</v>
      </c>
      <c r="Z1960" s="0" t="str">
        <f aca="false">IF(ISNUMBER(W1960),A1960-W1960,"")</f>
        <v/>
      </c>
      <c r="AA1960" s="55" t="n">
        <f aca="false">MATCH(A1960,DATAS,0)</f>
        <v>2</v>
      </c>
      <c r="AB1960" s="55" t="n">
        <f aca="false">IF(AND(E1960&gt;0,OR(AND(B1960&gt;=1,B1960&lt;=6),B1960=10)),1,0)</f>
        <v>1</v>
      </c>
      <c r="AC1960" s="55" t="n">
        <f aca="false">IF(AND(E1960&gt;0,B1960=10),1,0)</f>
        <v>0</v>
      </c>
      <c r="AD1960" s="55" t="n">
        <f aca="false">IF(AND(C1959=C1960,AA1959=AA1960-1),AB1959,"")</f>
        <v>1</v>
      </c>
      <c r="AE1960" s="55" t="n">
        <f aca="false">IF(AND(C1959=C1960,AA1959=AA1960-1),AC1959,"")</f>
        <v>0</v>
      </c>
      <c r="AF1960" s="55" t="n">
        <f aca="false">IF(AA1960=1,"",IF(AND(AB1960=1,AD1960&lt;&gt;1),1,0))</f>
        <v>0</v>
      </c>
      <c r="AG1960" s="55" t="n">
        <f aca="false">IF(AA1960=1,"",IF(AND(AC1960=1,AE1960&lt;&gt;1),1,0))</f>
        <v>0</v>
      </c>
      <c r="AH1960" s="60" t="str">
        <f aca="false">IF(AND(E1960&gt;0,AA1960&lt;2,NOT(AND(C1961=C1960,AA1961=AA1960+1))),INDEX(DATAS,AA1960+1),"")</f>
        <v/>
      </c>
      <c r="AI1960" s="60" t="str">
        <f aca="false">IF(AND(AC1960=1,AA1960&lt;2),IF(AND(C1961=C1960,AA1961=AA1960+1),IF(AC1961=1,"",INDEX(DATAS,AA1960+1)),INDEX(DATAS,AA1960+1)),"")</f>
        <v/>
      </c>
    </row>
    <row r="1961" customFormat="false" ht="15" hidden="false" customHeight="false" outlineLevel="0" collapsed="false">
      <c r="A1961" s="60" t="n">
        <v>46309</v>
      </c>
      <c r="B1961" s="0" t="n">
        <v>3</v>
      </c>
      <c r="C1961" s="0" t="n">
        <v>4970</v>
      </c>
      <c r="D1961" s="0" t="n">
        <v>90</v>
      </c>
      <c r="E1961" s="0" t="n">
        <v>2</v>
      </c>
      <c r="F1961" s="55" t="s">
        <v>753</v>
      </c>
      <c r="G1961" s="0" t="n">
        <v>54.1</v>
      </c>
      <c r="H1961" s="0" t="n">
        <v>54</v>
      </c>
      <c r="I1961" s="55" t="s">
        <v>187</v>
      </c>
      <c r="J1961" s="0" t="n">
        <v>90</v>
      </c>
      <c r="K1961" s="0" t="n">
        <v>62</v>
      </c>
      <c r="M1961" s="0" t="n">
        <v>982.38</v>
      </c>
      <c r="N1961" s="0" t="n">
        <v>42.16</v>
      </c>
      <c r="O1961" s="0" t="n">
        <v>37.38</v>
      </c>
      <c r="P1961" s="0" t="n">
        <v>4.11</v>
      </c>
      <c r="Q1961" s="0" t="n">
        <v>3.8</v>
      </c>
      <c r="R1961" s="0" t="n">
        <v>4491</v>
      </c>
      <c r="S1961" s="0" t="n">
        <v>9028</v>
      </c>
      <c r="U1961" s="0" t="n">
        <v>1137</v>
      </c>
      <c r="V1961" s="0" t="n">
        <v>1</v>
      </c>
      <c r="W1961" s="60" t="n">
        <v>46282</v>
      </c>
      <c r="X1961" s="55" t="n">
        <f aca="false">IF(I1961="Male",0,1)</f>
        <v>1</v>
      </c>
      <c r="Y1961" s="55" t="n">
        <f aca="false">IF(OR(I1961="DNB",I1961="Dry DNB"),1,0)</f>
        <v>0</v>
      </c>
      <c r="Z1961" s="55" t="n">
        <f aca="false">IF(ISNUMBER(W1961),A1961-W1961,"")</f>
        <v>27</v>
      </c>
      <c r="AA1961" s="55" t="n">
        <f aca="false">MATCH(A1961,DATAS,0)</f>
        <v>1</v>
      </c>
      <c r="AB1961" s="55" t="n">
        <f aca="false">IF(AND(E1961&gt;0,OR(AND(B1961&gt;=1,B1961&lt;=6),B1961=10)),1,0)</f>
        <v>1</v>
      </c>
      <c r="AC1961" s="55" t="n">
        <f aca="false">IF(AND(E1961&gt;0,B1961=10),1,0)</f>
        <v>0</v>
      </c>
      <c r="AD1961" s="0" t="str">
        <f aca="false">IF(AND(C1960=C1961,AA1960=AA1961-1),AB1960,"")</f>
        <v/>
      </c>
      <c r="AE1961" s="0" t="str">
        <f aca="false">IF(AND(C1960=C1961,AA1960=AA1961-1),AC1960,"")</f>
        <v/>
      </c>
      <c r="AF1961" s="0" t="str">
        <f aca="false">IF(AA1961=1,"",IF(AND(AB1961=1,AD1961&lt;&gt;1),1,0))</f>
        <v/>
      </c>
      <c r="AG1961" s="0" t="str">
        <f aca="false">IF(AA1961=1,"",IF(AND(AC1961=1,AE1961&lt;&gt;1),1,0))</f>
        <v/>
      </c>
      <c r="AH1961" s="60" t="str">
        <f aca="false">IF(AND(E1961&gt;0,AA1961&lt;2,NOT(AND(C1962=C1961,AA1962=AA1961+1))),INDEX(DATAS,AA1961+1),"")</f>
        <v/>
      </c>
      <c r="AI1961" s="60" t="str">
        <f aca="false">IF(AND(AC1961=1,AA1961&lt;2),IF(AND(C1962=C1961,AA1962=AA1961+1),IF(AC1962=1,"",INDEX(DATAS,AA1961+1)),INDEX(DATAS,AA1961+1)),"")</f>
        <v/>
      </c>
    </row>
    <row r="1962" customFormat="false" ht="15" hidden="false" customHeight="false" outlineLevel="0" collapsed="false">
      <c r="A1962" s="60" t="n">
        <v>46310</v>
      </c>
      <c r="B1962" s="0" t="n">
        <v>3</v>
      </c>
      <c r="C1962" s="0" t="n">
        <v>4970</v>
      </c>
      <c r="D1962" s="0" t="n">
        <v>91</v>
      </c>
      <c r="E1962" s="0" t="n">
        <v>2</v>
      </c>
      <c r="F1962" s="55" t="s">
        <v>753</v>
      </c>
      <c r="G1962" s="0" t="n">
        <v>55.4</v>
      </c>
      <c r="H1962" s="0" t="n">
        <v>54</v>
      </c>
      <c r="I1962" s="55" t="s">
        <v>187</v>
      </c>
      <c r="J1962" s="0" t="n">
        <v>91</v>
      </c>
      <c r="K1962" s="0" t="n">
        <v>62</v>
      </c>
      <c r="M1962" s="0" t="n">
        <v>982.38</v>
      </c>
      <c r="N1962" s="0" t="n">
        <v>42.16</v>
      </c>
      <c r="O1962" s="0" t="n">
        <v>37.38</v>
      </c>
      <c r="P1962" s="0" t="n">
        <v>4.11</v>
      </c>
      <c r="Q1962" s="0" t="n">
        <v>3.8</v>
      </c>
      <c r="U1962" s="0" t="n">
        <v>1138</v>
      </c>
      <c r="V1962" s="0" t="n">
        <v>1</v>
      </c>
      <c r="W1962" s="60" t="n">
        <v>46282</v>
      </c>
      <c r="X1962" s="55" t="n">
        <f aca="false">IF(I1962="Male",0,1)</f>
        <v>1</v>
      </c>
      <c r="Y1962" s="55" t="n">
        <f aca="false">IF(OR(I1962="DNB",I1962="Dry DNB"),1,0)</f>
        <v>0</v>
      </c>
      <c r="Z1962" s="55" t="n">
        <f aca="false">IF(ISNUMBER(W1962),A1962-W1962,"")</f>
        <v>28</v>
      </c>
      <c r="AA1962" s="55" t="n">
        <f aca="false">MATCH(A1962,DATAS,0)</f>
        <v>2</v>
      </c>
      <c r="AB1962" s="55" t="n">
        <f aca="false">IF(AND(E1962&gt;0,OR(AND(B1962&gt;=1,B1962&lt;=6),B1962=10)),1,0)</f>
        <v>1</v>
      </c>
      <c r="AC1962" s="55" t="n">
        <f aca="false">IF(AND(E1962&gt;0,B1962=10),1,0)</f>
        <v>0</v>
      </c>
      <c r="AD1962" s="55" t="n">
        <f aca="false">IF(AND(C1961=C1962,AA1961=AA1962-1),AB1961,"")</f>
        <v>1</v>
      </c>
      <c r="AE1962" s="55" t="n">
        <f aca="false">IF(AND(C1961=C1962,AA1961=AA1962-1),AC1961,"")</f>
        <v>0</v>
      </c>
      <c r="AF1962" s="55" t="n">
        <f aca="false">IF(AA1962=1,"",IF(AND(AB1962=1,AD1962&lt;&gt;1),1,0))</f>
        <v>0</v>
      </c>
      <c r="AG1962" s="55" t="n">
        <f aca="false">IF(AA1962=1,"",IF(AND(AC1962=1,AE1962&lt;&gt;1),1,0))</f>
        <v>0</v>
      </c>
      <c r="AH1962" s="60" t="str">
        <f aca="false">IF(AND(E1962&gt;0,AA1962&lt;2,NOT(AND(C1963=C1962,AA1963=AA1962+1))),INDEX(DATAS,AA1962+1),"")</f>
        <v/>
      </c>
      <c r="AI1962" s="60" t="str">
        <f aca="false">IF(AND(AC1962=1,AA1962&lt;2),IF(AND(C1963=C1962,AA1963=AA1962+1),IF(AC1963=1,"",INDEX(DATAS,AA1962+1)),INDEX(DATAS,AA1962+1)),"")</f>
        <v/>
      </c>
    </row>
    <row r="1963" customFormat="false" ht="15" hidden="false" customHeight="false" outlineLevel="0" collapsed="false">
      <c r="A1963" s="60" t="n">
        <v>46309</v>
      </c>
      <c r="B1963" s="0" t="n">
        <v>3</v>
      </c>
      <c r="C1963" s="0" t="n">
        <v>4971</v>
      </c>
      <c r="D1963" s="0" t="n">
        <v>104</v>
      </c>
      <c r="E1963" s="0" t="n">
        <v>2</v>
      </c>
      <c r="F1963" s="55" t="s">
        <v>753</v>
      </c>
      <c r="G1963" s="0" t="n">
        <v>51.2</v>
      </c>
      <c r="H1963" s="0" t="n">
        <v>50</v>
      </c>
      <c r="I1963" s="55" t="s">
        <v>157</v>
      </c>
      <c r="J1963" s="0" t="n">
        <v>69</v>
      </c>
      <c r="K1963" s="0" t="n">
        <v>69</v>
      </c>
      <c r="L1963" s="0" t="n">
        <v>35</v>
      </c>
      <c r="M1963" s="0" t="n">
        <v>1169.18</v>
      </c>
      <c r="N1963" s="0" t="n">
        <v>54.66</v>
      </c>
      <c r="O1963" s="0" t="n">
        <v>34.8</v>
      </c>
      <c r="P1963" s="0" t="n">
        <v>4.27</v>
      </c>
      <c r="Q1963" s="0" t="n">
        <v>3.26</v>
      </c>
      <c r="R1963" s="0" t="n">
        <v>4359</v>
      </c>
      <c r="S1963" s="0" t="n">
        <v>8819</v>
      </c>
      <c r="T1963" s="0" t="n">
        <v>50.55</v>
      </c>
      <c r="U1963" s="0" t="n">
        <v>1137</v>
      </c>
      <c r="V1963" s="0" t="n">
        <v>1</v>
      </c>
      <c r="W1963" s="60" t="n">
        <v>46275</v>
      </c>
      <c r="X1963" s="55" t="n">
        <f aca="false">IF(I1963="Male",0,1)</f>
        <v>1</v>
      </c>
      <c r="Y1963" s="55" t="n">
        <f aca="false">IF(OR(I1963="DNB",I1963="Dry DNB"),1,0)</f>
        <v>0</v>
      </c>
      <c r="Z1963" s="55" t="n">
        <f aca="false">IF(ISNUMBER(W1963),A1963-W1963,"")</f>
        <v>34</v>
      </c>
      <c r="AA1963" s="55" t="n">
        <f aca="false">MATCH(A1963,DATAS,0)</f>
        <v>1</v>
      </c>
      <c r="AB1963" s="55" t="n">
        <f aca="false">IF(AND(E1963&gt;0,OR(AND(B1963&gt;=1,B1963&lt;=6),B1963=10)),1,0)</f>
        <v>1</v>
      </c>
      <c r="AC1963" s="55" t="n">
        <f aca="false">IF(AND(E1963&gt;0,B1963=10),1,0)</f>
        <v>0</v>
      </c>
      <c r="AD1963" s="0" t="str">
        <f aca="false">IF(AND(C1962=C1963,AA1962=AA1963-1),AB1962,"")</f>
        <v/>
      </c>
      <c r="AE1963" s="0" t="str">
        <f aca="false">IF(AND(C1962=C1963,AA1962=AA1963-1),AC1962,"")</f>
        <v/>
      </c>
      <c r="AF1963" s="0" t="str">
        <f aca="false">IF(AA1963=1,"",IF(AND(AB1963=1,AD1963&lt;&gt;1),1,0))</f>
        <v/>
      </c>
      <c r="AG1963" s="0" t="str">
        <f aca="false">IF(AA1963=1,"",IF(AND(AC1963=1,AE1963&lt;&gt;1),1,0))</f>
        <v/>
      </c>
      <c r="AH1963" s="60" t="str">
        <f aca="false">IF(AND(E1963&gt;0,AA1963&lt;2,NOT(AND(C1964=C1963,AA1964=AA1963+1))),INDEX(DATAS,AA1963+1),"")</f>
        <v/>
      </c>
      <c r="AI1963" s="60" t="str">
        <f aca="false">IF(AND(AC1963=1,AA1963&lt;2),IF(AND(C1964=C1963,AA1964=AA1963+1),IF(AC1964=1,"",INDEX(DATAS,AA1963+1)),INDEX(DATAS,AA1963+1)),"")</f>
        <v/>
      </c>
    </row>
    <row r="1964" customFormat="false" ht="15" hidden="false" customHeight="false" outlineLevel="0" collapsed="false">
      <c r="A1964" s="60" t="n">
        <v>46310</v>
      </c>
      <c r="B1964" s="0" t="n">
        <v>3</v>
      </c>
      <c r="C1964" s="0" t="n">
        <v>4971</v>
      </c>
      <c r="D1964" s="0" t="n">
        <v>105</v>
      </c>
      <c r="E1964" s="0" t="n">
        <v>2</v>
      </c>
      <c r="F1964" s="55" t="s">
        <v>753</v>
      </c>
      <c r="G1964" s="0" t="n">
        <v>52.3</v>
      </c>
      <c r="H1964" s="0" t="n">
        <v>51</v>
      </c>
      <c r="I1964" s="55" t="s">
        <v>157</v>
      </c>
      <c r="J1964" s="0" t="n">
        <v>69</v>
      </c>
      <c r="K1964" s="0" t="n">
        <v>69</v>
      </c>
      <c r="L1964" s="0" t="n">
        <v>36</v>
      </c>
      <c r="M1964" s="0" t="n">
        <v>1169.18</v>
      </c>
      <c r="N1964" s="0" t="n">
        <v>54.66</v>
      </c>
      <c r="O1964" s="0" t="n">
        <v>34.8</v>
      </c>
      <c r="P1964" s="0" t="n">
        <v>4.27</v>
      </c>
      <c r="Q1964" s="0" t="n">
        <v>3.26</v>
      </c>
      <c r="T1964" s="0" t="n">
        <v>50.55</v>
      </c>
      <c r="U1964" s="0" t="n">
        <v>1138</v>
      </c>
      <c r="V1964" s="0" t="n">
        <v>1</v>
      </c>
      <c r="W1964" s="60" t="n">
        <v>46275</v>
      </c>
      <c r="X1964" s="55" t="n">
        <f aca="false">IF(I1964="Male",0,1)</f>
        <v>1</v>
      </c>
      <c r="Y1964" s="55" t="n">
        <f aca="false">IF(OR(I1964="DNB",I1964="Dry DNB"),1,0)</f>
        <v>0</v>
      </c>
      <c r="Z1964" s="55" t="n">
        <f aca="false">IF(ISNUMBER(W1964),A1964-W1964,"")</f>
        <v>35</v>
      </c>
      <c r="AA1964" s="55" t="n">
        <f aca="false">MATCH(A1964,DATAS,0)</f>
        <v>2</v>
      </c>
      <c r="AB1964" s="55" t="n">
        <f aca="false">IF(AND(E1964&gt;0,OR(AND(B1964&gt;=1,B1964&lt;=6),B1964=10)),1,0)</f>
        <v>1</v>
      </c>
      <c r="AC1964" s="55" t="n">
        <f aca="false">IF(AND(E1964&gt;0,B1964=10),1,0)</f>
        <v>0</v>
      </c>
      <c r="AD1964" s="55" t="n">
        <f aca="false">IF(AND(C1963=C1964,AA1963=AA1964-1),AB1963,"")</f>
        <v>1</v>
      </c>
      <c r="AE1964" s="55" t="n">
        <f aca="false">IF(AND(C1963=C1964,AA1963=AA1964-1),AC1963,"")</f>
        <v>0</v>
      </c>
      <c r="AF1964" s="55" t="n">
        <f aca="false">IF(AA1964=1,"",IF(AND(AB1964=1,AD1964&lt;&gt;1),1,0))</f>
        <v>0</v>
      </c>
      <c r="AG1964" s="55" t="n">
        <f aca="false">IF(AA1964=1,"",IF(AND(AC1964=1,AE1964&lt;&gt;1),1,0))</f>
        <v>0</v>
      </c>
      <c r="AH1964" s="60" t="str">
        <f aca="false">IF(AND(E1964&gt;0,AA1964&lt;2,NOT(AND(C1965=C1964,AA1965=AA1964+1))),INDEX(DATAS,AA1964+1),"")</f>
        <v/>
      </c>
      <c r="AI1964" s="60" t="str">
        <f aca="false">IF(AND(AC1964=1,AA1964&lt;2),IF(AND(C1965=C1964,AA1965=AA1964+1),IF(AC1965=1,"",INDEX(DATAS,AA1964+1)),INDEX(DATAS,AA1964+1)),"")</f>
        <v/>
      </c>
    </row>
    <row r="1965" customFormat="false" ht="15" hidden="false" customHeight="false" outlineLevel="0" collapsed="false">
      <c r="A1965" s="60" t="n">
        <v>46309</v>
      </c>
      <c r="B1965" s="0" t="n">
        <v>3</v>
      </c>
      <c r="C1965" s="0" t="n">
        <v>4972</v>
      </c>
      <c r="D1965" s="0" t="n">
        <v>110</v>
      </c>
      <c r="E1965" s="0" t="n">
        <v>2</v>
      </c>
      <c r="F1965" s="55" t="s">
        <v>754</v>
      </c>
      <c r="G1965" s="0" t="n">
        <v>65.3</v>
      </c>
      <c r="H1965" s="0" t="n">
        <v>63</v>
      </c>
      <c r="I1965" s="55" t="s">
        <v>157</v>
      </c>
      <c r="J1965" s="0" t="n">
        <v>68</v>
      </c>
      <c r="K1965" s="0" t="n">
        <v>68</v>
      </c>
      <c r="L1965" s="0" t="n">
        <v>42</v>
      </c>
      <c r="M1965" s="0" t="n">
        <v>1266</v>
      </c>
      <c r="N1965" s="0" t="n">
        <v>49.42</v>
      </c>
      <c r="O1965" s="0" t="n">
        <v>40.87</v>
      </c>
      <c r="P1965" s="0" t="n">
        <v>2.55</v>
      </c>
      <c r="Q1965" s="0" t="n">
        <v>3.25</v>
      </c>
      <c r="R1965" s="0" t="n">
        <v>5626</v>
      </c>
      <c r="S1965" s="0" t="n">
        <v>11418</v>
      </c>
      <c r="T1965" s="0" t="n">
        <v>59.55</v>
      </c>
      <c r="U1965" s="0" t="n">
        <v>1136</v>
      </c>
      <c r="V1965" s="0" t="n">
        <v>1</v>
      </c>
      <c r="W1965" s="60" t="n">
        <v>46268</v>
      </c>
      <c r="X1965" s="55" t="n">
        <f aca="false">IF(I1965="Male",0,1)</f>
        <v>1</v>
      </c>
      <c r="Y1965" s="55" t="n">
        <f aca="false">IF(OR(I1965="DNB",I1965="Dry DNB"),1,0)</f>
        <v>0</v>
      </c>
      <c r="Z1965" s="55" t="n">
        <f aca="false">IF(ISNUMBER(W1965),A1965-W1965,"")</f>
        <v>41</v>
      </c>
      <c r="AA1965" s="55" t="n">
        <f aca="false">MATCH(A1965,DATAS,0)</f>
        <v>1</v>
      </c>
      <c r="AB1965" s="55" t="n">
        <f aca="false">IF(AND(E1965&gt;0,OR(AND(B1965&gt;=1,B1965&lt;=6),B1965=10)),1,0)</f>
        <v>1</v>
      </c>
      <c r="AC1965" s="55" t="n">
        <f aca="false">IF(AND(E1965&gt;0,B1965=10),1,0)</f>
        <v>0</v>
      </c>
      <c r="AD1965" s="0" t="str">
        <f aca="false">IF(AND(C1964=C1965,AA1964=AA1965-1),AB1964,"")</f>
        <v/>
      </c>
      <c r="AE1965" s="0" t="str">
        <f aca="false">IF(AND(C1964=C1965,AA1964=AA1965-1),AC1964,"")</f>
        <v/>
      </c>
      <c r="AF1965" s="0" t="str">
        <f aca="false">IF(AA1965=1,"",IF(AND(AB1965=1,AD1965&lt;&gt;1),1,0))</f>
        <v/>
      </c>
      <c r="AG1965" s="0" t="str">
        <f aca="false">IF(AA1965=1,"",IF(AND(AC1965=1,AE1965&lt;&gt;1),1,0))</f>
        <v/>
      </c>
      <c r="AH1965" s="60" t="str">
        <f aca="false">IF(AND(E1965&gt;0,AA1965&lt;2,NOT(AND(C1966=C1965,AA1966=AA1965+1))),INDEX(DATAS,AA1965+1),"")</f>
        <v/>
      </c>
      <c r="AI1965" s="60" t="str">
        <f aca="false">IF(AND(AC1965=1,AA1965&lt;2),IF(AND(C1966=C1965,AA1966=AA1965+1),IF(AC1966=1,"",INDEX(DATAS,AA1965+1)),INDEX(DATAS,AA1965+1)),"")</f>
        <v/>
      </c>
    </row>
    <row r="1966" customFormat="false" ht="15" hidden="false" customHeight="false" outlineLevel="0" collapsed="false">
      <c r="A1966" s="60" t="n">
        <v>46310</v>
      </c>
      <c r="B1966" s="0" t="n">
        <v>3</v>
      </c>
      <c r="C1966" s="0" t="n">
        <v>4972</v>
      </c>
      <c r="D1966" s="0" t="n">
        <v>111</v>
      </c>
      <c r="E1966" s="0" t="n">
        <v>2</v>
      </c>
      <c r="F1966" s="55" t="s">
        <v>754</v>
      </c>
      <c r="G1966" s="0" t="n">
        <v>68.4</v>
      </c>
      <c r="H1966" s="0" t="n">
        <v>64</v>
      </c>
      <c r="I1966" s="55" t="s">
        <v>157</v>
      </c>
      <c r="J1966" s="0" t="n">
        <v>68</v>
      </c>
      <c r="K1966" s="0" t="n">
        <v>68</v>
      </c>
      <c r="L1966" s="0" t="n">
        <v>43</v>
      </c>
      <c r="M1966" s="0" t="n">
        <v>1266</v>
      </c>
      <c r="N1966" s="0" t="n">
        <v>49.42</v>
      </c>
      <c r="O1966" s="0" t="n">
        <v>40.87</v>
      </c>
      <c r="P1966" s="0" t="n">
        <v>2.55</v>
      </c>
      <c r="Q1966" s="0" t="n">
        <v>3.25</v>
      </c>
      <c r="T1966" s="0" t="n">
        <v>59.55</v>
      </c>
      <c r="U1966" s="0" t="n">
        <v>1137</v>
      </c>
      <c r="V1966" s="0" t="n">
        <v>1</v>
      </c>
      <c r="W1966" s="60" t="n">
        <v>46268</v>
      </c>
      <c r="X1966" s="55" t="n">
        <f aca="false">IF(I1966="Male",0,1)</f>
        <v>1</v>
      </c>
      <c r="Y1966" s="55" t="n">
        <f aca="false">IF(OR(I1966="DNB",I1966="Dry DNB"),1,0)</f>
        <v>0</v>
      </c>
      <c r="Z1966" s="55" t="n">
        <f aca="false">IF(ISNUMBER(W1966),A1966-W1966,"")</f>
        <v>42</v>
      </c>
      <c r="AA1966" s="55" t="n">
        <f aca="false">MATCH(A1966,DATAS,0)</f>
        <v>2</v>
      </c>
      <c r="AB1966" s="55" t="n">
        <f aca="false">IF(AND(E1966&gt;0,OR(AND(B1966&gt;=1,B1966&lt;=6),B1966=10)),1,0)</f>
        <v>1</v>
      </c>
      <c r="AC1966" s="55" t="n">
        <f aca="false">IF(AND(E1966&gt;0,B1966=10),1,0)</f>
        <v>0</v>
      </c>
      <c r="AD1966" s="55" t="n">
        <f aca="false">IF(AND(C1965=C1966,AA1965=AA1966-1),AB1965,"")</f>
        <v>1</v>
      </c>
      <c r="AE1966" s="55" t="n">
        <f aca="false">IF(AND(C1965=C1966,AA1965=AA1966-1),AC1965,"")</f>
        <v>0</v>
      </c>
      <c r="AF1966" s="55" t="n">
        <f aca="false">IF(AA1966=1,"",IF(AND(AB1966=1,AD1966&lt;&gt;1),1,0))</f>
        <v>0</v>
      </c>
      <c r="AG1966" s="55" t="n">
        <f aca="false">IF(AA1966=1,"",IF(AND(AC1966=1,AE1966&lt;&gt;1),1,0))</f>
        <v>0</v>
      </c>
      <c r="AH1966" s="60" t="str">
        <f aca="false">IF(AND(E1966&gt;0,AA1966&lt;2,NOT(AND(C1967=C1966,AA1967=AA1966+1))),INDEX(DATAS,AA1966+1),"")</f>
        <v/>
      </c>
      <c r="AI1966" s="60" t="str">
        <f aca="false">IF(AND(AC1966=1,AA1966&lt;2),IF(AND(C1967=C1966,AA1967=AA1966+1),IF(AC1967=1,"",INDEX(DATAS,AA1966+1)),INDEX(DATAS,AA1966+1)),"")</f>
        <v/>
      </c>
    </row>
    <row r="1967" customFormat="false" ht="15" hidden="false" customHeight="false" outlineLevel="0" collapsed="false">
      <c r="A1967" s="60" t="n">
        <v>46309</v>
      </c>
      <c r="B1967" s="0" t="n">
        <v>3</v>
      </c>
      <c r="C1967" s="0" t="n">
        <v>4973</v>
      </c>
      <c r="D1967" s="0" t="n">
        <v>78</v>
      </c>
      <c r="E1967" s="0" t="n">
        <v>2</v>
      </c>
      <c r="F1967" s="55" t="s">
        <v>754</v>
      </c>
      <c r="G1967" s="0" t="n">
        <v>53.6</v>
      </c>
      <c r="H1967" s="0" t="n">
        <v>51</v>
      </c>
      <c r="I1967" s="55" t="s">
        <v>187</v>
      </c>
      <c r="J1967" s="0" t="n">
        <v>78</v>
      </c>
      <c r="K1967" s="0" t="n">
        <v>64</v>
      </c>
      <c r="M1967" s="0" t="n">
        <v>801.76</v>
      </c>
      <c r="N1967" s="0" t="n">
        <v>54.32</v>
      </c>
      <c r="O1967" s="0" t="n">
        <v>26.96</v>
      </c>
      <c r="P1967" s="0" t="n">
        <v>3.47</v>
      </c>
      <c r="Q1967" s="0" t="n">
        <v>3.3</v>
      </c>
      <c r="R1967" s="0" t="n">
        <v>4184</v>
      </c>
      <c r="S1967" s="0" t="n">
        <v>8411</v>
      </c>
      <c r="U1967" s="0" t="n">
        <v>1136</v>
      </c>
      <c r="V1967" s="0" t="n">
        <v>1</v>
      </c>
      <c r="W1967" s="60" t="n">
        <v>46296</v>
      </c>
      <c r="X1967" s="55" t="n">
        <f aca="false">IF(I1967="Male",0,1)</f>
        <v>1</v>
      </c>
      <c r="Y1967" s="55" t="n">
        <f aca="false">IF(OR(I1967="DNB",I1967="Dry DNB"),1,0)</f>
        <v>0</v>
      </c>
      <c r="Z1967" s="55" t="n">
        <f aca="false">IF(ISNUMBER(W1967),A1967-W1967,"")</f>
        <v>13</v>
      </c>
      <c r="AA1967" s="55" t="n">
        <f aca="false">MATCH(A1967,DATAS,0)</f>
        <v>1</v>
      </c>
      <c r="AB1967" s="55" t="n">
        <f aca="false">IF(AND(E1967&gt;0,OR(AND(B1967&gt;=1,B1967&lt;=6),B1967=10)),1,0)</f>
        <v>1</v>
      </c>
      <c r="AC1967" s="55" t="n">
        <f aca="false">IF(AND(E1967&gt;0,B1967=10),1,0)</f>
        <v>0</v>
      </c>
      <c r="AD1967" s="0" t="str">
        <f aca="false">IF(AND(C1966=C1967,AA1966=AA1967-1),AB1966,"")</f>
        <v/>
      </c>
      <c r="AE1967" s="0" t="str">
        <f aca="false">IF(AND(C1966=C1967,AA1966=AA1967-1),AC1966,"")</f>
        <v/>
      </c>
      <c r="AF1967" s="0" t="str">
        <f aca="false">IF(AA1967=1,"",IF(AND(AB1967=1,AD1967&lt;&gt;1),1,0))</f>
        <v/>
      </c>
      <c r="AG1967" s="0" t="str">
        <f aca="false">IF(AA1967=1,"",IF(AND(AC1967=1,AE1967&lt;&gt;1),1,0))</f>
        <v/>
      </c>
      <c r="AH1967" s="60" t="str">
        <f aca="false">IF(AND(E1967&gt;0,AA1967&lt;2,NOT(AND(C1968=C1967,AA1968=AA1967+1))),INDEX(DATAS,AA1967+1),"")</f>
        <v/>
      </c>
      <c r="AI1967" s="60" t="str">
        <f aca="false">IF(AND(AC1967=1,AA1967&lt;2),IF(AND(C1968=C1967,AA1968=AA1967+1),IF(AC1968=1,"",INDEX(DATAS,AA1967+1)),INDEX(DATAS,AA1967+1)),"")</f>
        <v/>
      </c>
    </row>
    <row r="1968" customFormat="false" ht="15" hidden="false" customHeight="false" outlineLevel="0" collapsed="false">
      <c r="A1968" s="60" t="n">
        <v>46310</v>
      </c>
      <c r="B1968" s="0" t="n">
        <v>3</v>
      </c>
      <c r="C1968" s="0" t="n">
        <v>4973</v>
      </c>
      <c r="D1968" s="0" t="n">
        <v>79</v>
      </c>
      <c r="E1968" s="0" t="n">
        <v>2</v>
      </c>
      <c r="F1968" s="55" t="s">
        <v>754</v>
      </c>
      <c r="G1968" s="0" t="n">
        <v>51.8</v>
      </c>
      <c r="H1968" s="0" t="n">
        <v>51</v>
      </c>
      <c r="I1968" s="55" t="s">
        <v>187</v>
      </c>
      <c r="J1968" s="0" t="n">
        <v>79</v>
      </c>
      <c r="K1968" s="0" t="n">
        <v>64</v>
      </c>
      <c r="M1968" s="0" t="n">
        <v>801.76</v>
      </c>
      <c r="N1968" s="0" t="n">
        <v>54.32</v>
      </c>
      <c r="O1968" s="0" t="n">
        <v>26.96</v>
      </c>
      <c r="P1968" s="0" t="n">
        <v>3.47</v>
      </c>
      <c r="Q1968" s="0" t="n">
        <v>3.3</v>
      </c>
      <c r="U1968" s="0" t="n">
        <v>1137</v>
      </c>
      <c r="V1968" s="0" t="n">
        <v>1</v>
      </c>
      <c r="W1968" s="60" t="n">
        <v>46296</v>
      </c>
      <c r="X1968" s="55" t="n">
        <f aca="false">IF(I1968="Male",0,1)</f>
        <v>1</v>
      </c>
      <c r="Y1968" s="55" t="n">
        <f aca="false">IF(OR(I1968="DNB",I1968="Dry DNB"),1,0)</f>
        <v>0</v>
      </c>
      <c r="Z1968" s="55" t="n">
        <f aca="false">IF(ISNUMBER(W1968),A1968-W1968,"")</f>
        <v>14</v>
      </c>
      <c r="AA1968" s="55" t="n">
        <f aca="false">MATCH(A1968,DATAS,0)</f>
        <v>2</v>
      </c>
      <c r="AB1968" s="55" t="n">
        <f aca="false">IF(AND(E1968&gt;0,OR(AND(B1968&gt;=1,B1968&lt;=6),B1968=10)),1,0)</f>
        <v>1</v>
      </c>
      <c r="AC1968" s="55" t="n">
        <f aca="false">IF(AND(E1968&gt;0,B1968=10),1,0)</f>
        <v>0</v>
      </c>
      <c r="AD1968" s="55" t="n">
        <f aca="false">IF(AND(C1967=C1968,AA1967=AA1968-1),AB1967,"")</f>
        <v>1</v>
      </c>
      <c r="AE1968" s="55" t="n">
        <f aca="false">IF(AND(C1967=C1968,AA1967=AA1968-1),AC1967,"")</f>
        <v>0</v>
      </c>
      <c r="AF1968" s="55" t="n">
        <f aca="false">IF(AA1968=1,"",IF(AND(AB1968=1,AD1968&lt;&gt;1),1,0))</f>
        <v>0</v>
      </c>
      <c r="AG1968" s="55" t="n">
        <f aca="false">IF(AA1968=1,"",IF(AND(AC1968=1,AE1968&lt;&gt;1),1,0))</f>
        <v>0</v>
      </c>
      <c r="AH1968" s="60" t="str">
        <f aca="false">IF(AND(E1968&gt;0,AA1968&lt;2,NOT(AND(C1969=C1968,AA1969=AA1968+1))),INDEX(DATAS,AA1968+1),"")</f>
        <v/>
      </c>
      <c r="AI1968" s="60" t="str">
        <f aca="false">IF(AND(AC1968=1,AA1968&lt;2),IF(AND(C1969=C1968,AA1969=AA1968+1),IF(AC1969=1,"",INDEX(DATAS,AA1968+1)),INDEX(DATAS,AA1968+1)),"")</f>
        <v/>
      </c>
    </row>
    <row r="1969" customFormat="false" ht="15" hidden="false" customHeight="false" outlineLevel="0" collapsed="false">
      <c r="A1969" s="60" t="n">
        <v>46309</v>
      </c>
      <c r="B1969" s="0" t="n">
        <v>3</v>
      </c>
      <c r="C1969" s="0" t="n">
        <v>4975</v>
      </c>
      <c r="D1969" s="0" t="n">
        <v>113</v>
      </c>
      <c r="E1969" s="0" t="n">
        <v>2</v>
      </c>
      <c r="F1969" s="55" t="s">
        <v>755</v>
      </c>
      <c r="G1969" s="0" t="n">
        <v>53.9</v>
      </c>
      <c r="H1969" s="0" t="n">
        <v>53</v>
      </c>
      <c r="I1969" s="55" t="s">
        <v>157</v>
      </c>
      <c r="J1969" s="0" t="n">
        <v>64</v>
      </c>
      <c r="K1969" s="0" t="n">
        <v>71</v>
      </c>
      <c r="L1969" s="0" t="n">
        <v>49</v>
      </c>
      <c r="M1969" s="0" t="n">
        <v>862.1</v>
      </c>
      <c r="N1969" s="0" t="n">
        <v>15.91</v>
      </c>
      <c r="O1969" s="0" t="n">
        <v>27.38</v>
      </c>
      <c r="P1969" s="0" t="n">
        <v>3.58</v>
      </c>
      <c r="Q1969" s="0" t="n">
        <v>3.57</v>
      </c>
      <c r="R1969" s="0" t="n">
        <v>5786</v>
      </c>
      <c r="S1969" s="0" t="n">
        <v>11609</v>
      </c>
      <c r="T1969" s="0" t="n">
        <v>64.25</v>
      </c>
      <c r="U1969" s="0" t="n">
        <v>1132</v>
      </c>
      <c r="V1969" s="0" t="n">
        <v>1</v>
      </c>
      <c r="X1969" s="55" t="n">
        <f aca="false">IF(I1969="Male",0,1)</f>
        <v>1</v>
      </c>
      <c r="Y1969" s="55" t="n">
        <f aca="false">IF(OR(I1969="DNB",I1969="Dry DNB"),1,0)</f>
        <v>0</v>
      </c>
      <c r="Z1969" s="0" t="str">
        <f aca="false">IF(ISNUMBER(W1969),A1969-W1969,"")</f>
        <v/>
      </c>
      <c r="AA1969" s="55" t="n">
        <f aca="false">MATCH(A1969,DATAS,0)</f>
        <v>1</v>
      </c>
      <c r="AB1969" s="55" t="n">
        <f aca="false">IF(AND(E1969&gt;0,OR(AND(B1969&gt;=1,B1969&lt;=6),B1969=10)),1,0)</f>
        <v>1</v>
      </c>
      <c r="AC1969" s="55" t="n">
        <f aca="false">IF(AND(E1969&gt;0,B1969=10),1,0)</f>
        <v>0</v>
      </c>
      <c r="AD1969" s="0" t="str">
        <f aca="false">IF(AND(C1968=C1969,AA1968=AA1969-1),AB1968,"")</f>
        <v/>
      </c>
      <c r="AE1969" s="0" t="str">
        <f aca="false">IF(AND(C1968=C1969,AA1968=AA1969-1),AC1968,"")</f>
        <v/>
      </c>
      <c r="AF1969" s="0" t="str">
        <f aca="false">IF(AA1969=1,"",IF(AND(AB1969=1,AD1969&lt;&gt;1),1,0))</f>
        <v/>
      </c>
      <c r="AG1969" s="0" t="str">
        <f aca="false">IF(AA1969=1,"",IF(AND(AC1969=1,AE1969&lt;&gt;1),1,0))</f>
        <v/>
      </c>
      <c r="AH1969" s="60" t="str">
        <f aca="false">IF(AND(E1969&gt;0,AA1969&lt;2,NOT(AND(C1970=C1969,AA1970=AA1969+1))),INDEX(DATAS,AA1969+1),"")</f>
        <v/>
      </c>
      <c r="AI1969" s="60" t="str">
        <f aca="false">IF(AND(AC1969=1,AA1969&lt;2),IF(AND(C1970=C1969,AA1970=AA1969+1),IF(AC1970=1,"",INDEX(DATAS,AA1969+1)),INDEX(DATAS,AA1969+1)),"")</f>
        <v/>
      </c>
    </row>
    <row r="1970" customFormat="false" ht="15" hidden="false" customHeight="false" outlineLevel="0" collapsed="false">
      <c r="A1970" s="60" t="n">
        <v>46310</v>
      </c>
      <c r="B1970" s="0" t="n">
        <v>3</v>
      </c>
      <c r="C1970" s="0" t="n">
        <v>4975</v>
      </c>
      <c r="D1970" s="0" t="n">
        <v>114</v>
      </c>
      <c r="E1970" s="0" t="n">
        <v>2</v>
      </c>
      <c r="F1970" s="55" t="s">
        <v>755</v>
      </c>
      <c r="G1970" s="0" t="n">
        <v>54.3</v>
      </c>
      <c r="H1970" s="0" t="n">
        <v>53</v>
      </c>
      <c r="I1970" s="55" t="s">
        <v>157</v>
      </c>
      <c r="J1970" s="0" t="n">
        <v>64</v>
      </c>
      <c r="K1970" s="0" t="n">
        <v>71</v>
      </c>
      <c r="L1970" s="0" t="n">
        <v>50</v>
      </c>
      <c r="M1970" s="0" t="n">
        <v>862.1</v>
      </c>
      <c r="N1970" s="0" t="n">
        <v>15.91</v>
      </c>
      <c r="O1970" s="0" t="n">
        <v>27.38</v>
      </c>
      <c r="P1970" s="0" t="n">
        <v>3.58</v>
      </c>
      <c r="Q1970" s="0" t="n">
        <v>3.57</v>
      </c>
      <c r="T1970" s="0" t="n">
        <v>64.25</v>
      </c>
      <c r="U1970" s="0" t="n">
        <v>1133</v>
      </c>
      <c r="V1970" s="0" t="n">
        <v>1</v>
      </c>
      <c r="X1970" s="55" t="n">
        <f aca="false">IF(I1970="Male",0,1)</f>
        <v>1</v>
      </c>
      <c r="Y1970" s="55" t="n">
        <f aca="false">IF(OR(I1970="DNB",I1970="Dry DNB"),1,0)</f>
        <v>0</v>
      </c>
      <c r="Z1970" s="0" t="str">
        <f aca="false">IF(ISNUMBER(W1970),A1970-W1970,"")</f>
        <v/>
      </c>
      <c r="AA1970" s="55" t="n">
        <f aca="false">MATCH(A1970,DATAS,0)</f>
        <v>2</v>
      </c>
      <c r="AB1970" s="55" t="n">
        <f aca="false">IF(AND(E1970&gt;0,OR(AND(B1970&gt;=1,B1970&lt;=6),B1970=10)),1,0)</f>
        <v>1</v>
      </c>
      <c r="AC1970" s="55" t="n">
        <f aca="false">IF(AND(E1970&gt;0,B1970=10),1,0)</f>
        <v>0</v>
      </c>
      <c r="AD1970" s="55" t="n">
        <f aca="false">IF(AND(C1969=C1970,AA1969=AA1970-1),AB1969,"")</f>
        <v>1</v>
      </c>
      <c r="AE1970" s="55" t="n">
        <f aca="false">IF(AND(C1969=C1970,AA1969=AA1970-1),AC1969,"")</f>
        <v>0</v>
      </c>
      <c r="AF1970" s="55" t="n">
        <f aca="false">IF(AA1970=1,"",IF(AND(AB1970=1,AD1970&lt;&gt;1),1,0))</f>
        <v>0</v>
      </c>
      <c r="AG1970" s="55" t="n">
        <f aca="false">IF(AA1970=1,"",IF(AND(AC1970=1,AE1970&lt;&gt;1),1,0))</f>
        <v>0</v>
      </c>
      <c r="AH1970" s="60" t="str">
        <f aca="false">IF(AND(E1970&gt;0,AA1970&lt;2,NOT(AND(C1971=C1970,AA1971=AA1970+1))),INDEX(DATAS,AA1970+1),"")</f>
        <v/>
      </c>
      <c r="AI1970" s="60" t="str">
        <f aca="false">IF(AND(AC1970=1,AA1970&lt;2),IF(AND(C1971=C1970,AA1971=AA1970+1),IF(AC1971=1,"",INDEX(DATAS,AA1970+1)),INDEX(DATAS,AA1970+1)),"")</f>
        <v/>
      </c>
    </row>
    <row r="1971" customFormat="false" ht="15" hidden="false" customHeight="false" outlineLevel="0" collapsed="false">
      <c r="A1971" s="60" t="n">
        <v>46309</v>
      </c>
      <c r="B1971" s="0" t="n">
        <v>5</v>
      </c>
      <c r="C1971" s="0" t="n">
        <v>4976</v>
      </c>
      <c r="D1971" s="0" t="n">
        <v>33</v>
      </c>
      <c r="E1971" s="0" t="n">
        <v>2</v>
      </c>
      <c r="F1971" s="55" t="s">
        <v>755</v>
      </c>
      <c r="H1971" s="0" t="n">
        <v>22</v>
      </c>
      <c r="I1971" s="55" t="s">
        <v>166</v>
      </c>
      <c r="J1971" s="0" t="n">
        <v>33</v>
      </c>
      <c r="M1971" s="0" t="n">
        <v>925.96</v>
      </c>
      <c r="N1971" s="0" t="n">
        <v>28.96</v>
      </c>
      <c r="O1971" s="0" t="n">
        <v>25.34</v>
      </c>
      <c r="P1971" s="0" t="n">
        <v>4.71</v>
      </c>
      <c r="Q1971" s="0" t="n">
        <v>4.06</v>
      </c>
      <c r="R1971" s="0" t="n">
        <v>2124</v>
      </c>
      <c r="S1971" s="0" t="n">
        <v>4270</v>
      </c>
      <c r="U1971" s="0" t="n">
        <v>1132</v>
      </c>
      <c r="V1971" s="0" t="n">
        <v>0</v>
      </c>
      <c r="X1971" s="55" t="n">
        <f aca="false">IF(I1971="Male",0,1)</f>
        <v>1</v>
      </c>
      <c r="Y1971" s="55" t="n">
        <f aca="false">IF(OR(I1971="DNB",I1971="Dry DNB"),1,0)</f>
        <v>0</v>
      </c>
      <c r="Z1971" s="0" t="str">
        <f aca="false">IF(ISNUMBER(W1971),A1971-W1971,"")</f>
        <v/>
      </c>
      <c r="AA1971" s="55" t="n">
        <f aca="false">MATCH(A1971,DATAS,0)</f>
        <v>1</v>
      </c>
      <c r="AB1971" s="55" t="n">
        <f aca="false">IF(AND(E1971&gt;0,OR(AND(B1971&gt;=1,B1971&lt;=6),B1971=10)),1,0)</f>
        <v>1</v>
      </c>
      <c r="AC1971" s="55" t="n">
        <f aca="false">IF(AND(E1971&gt;0,B1971=10),1,0)</f>
        <v>0</v>
      </c>
      <c r="AD1971" s="0" t="str">
        <f aca="false">IF(AND(C1970=C1971,AA1970=AA1971-1),AB1970,"")</f>
        <v/>
      </c>
      <c r="AE1971" s="0" t="str">
        <f aca="false">IF(AND(C1970=C1971,AA1970=AA1971-1),AC1970,"")</f>
        <v/>
      </c>
      <c r="AF1971" s="0" t="str">
        <f aca="false">IF(AA1971=1,"",IF(AND(AB1971=1,AD1971&lt;&gt;1),1,0))</f>
        <v/>
      </c>
      <c r="AG1971" s="0" t="str">
        <f aca="false">IF(AA1971=1,"",IF(AND(AC1971=1,AE1971&lt;&gt;1),1,0))</f>
        <v/>
      </c>
      <c r="AH1971" s="60" t="str">
        <f aca="false">IF(AND(E1971&gt;0,AA1971&lt;2,NOT(AND(C1972=C1971,AA1972=AA1971+1))),INDEX(DATAS,AA1971+1),"")</f>
        <v/>
      </c>
      <c r="AI1971" s="60" t="str">
        <f aca="false">IF(AND(AC1971=1,AA1971&lt;2),IF(AND(C1972=C1971,AA1972=AA1971+1),IF(AC1972=1,"",INDEX(DATAS,AA1971+1)),INDEX(DATAS,AA1971+1)),"")</f>
        <v/>
      </c>
    </row>
    <row r="1972" customFormat="false" ht="15" hidden="false" customHeight="false" outlineLevel="0" collapsed="false">
      <c r="A1972" s="60" t="n">
        <v>46310</v>
      </c>
      <c r="B1972" s="0" t="n">
        <v>5</v>
      </c>
      <c r="C1972" s="0" t="n">
        <v>4976</v>
      </c>
      <c r="D1972" s="0" t="n">
        <v>34</v>
      </c>
      <c r="E1972" s="0" t="n">
        <v>2</v>
      </c>
      <c r="F1972" s="55" t="s">
        <v>755</v>
      </c>
      <c r="G1972" s="0" t="n">
        <v>24.1</v>
      </c>
      <c r="H1972" s="0" t="n">
        <v>20</v>
      </c>
      <c r="I1972" s="55" t="s">
        <v>166</v>
      </c>
      <c r="J1972" s="0" t="n">
        <v>34</v>
      </c>
      <c r="M1972" s="0" t="n">
        <v>925.96</v>
      </c>
      <c r="N1972" s="0" t="n">
        <v>28.96</v>
      </c>
      <c r="O1972" s="0" t="n">
        <v>25.34</v>
      </c>
      <c r="P1972" s="0" t="n">
        <v>4.71</v>
      </c>
      <c r="Q1972" s="0" t="n">
        <v>4.06</v>
      </c>
      <c r="U1972" s="0" t="n">
        <v>1133</v>
      </c>
      <c r="V1972" s="0" t="n">
        <v>0</v>
      </c>
      <c r="X1972" s="55" t="n">
        <f aca="false">IF(I1972="Male",0,1)</f>
        <v>1</v>
      </c>
      <c r="Y1972" s="55" t="n">
        <f aca="false">IF(OR(I1972="DNB",I1972="Dry DNB"),1,0)</f>
        <v>0</v>
      </c>
      <c r="Z1972" s="0" t="str">
        <f aca="false">IF(ISNUMBER(W1972),A1972-W1972,"")</f>
        <v/>
      </c>
      <c r="AA1972" s="55" t="n">
        <f aca="false">MATCH(A1972,DATAS,0)</f>
        <v>2</v>
      </c>
      <c r="AB1972" s="55" t="n">
        <f aca="false">IF(AND(E1972&gt;0,OR(AND(B1972&gt;=1,B1972&lt;=6),B1972=10)),1,0)</f>
        <v>1</v>
      </c>
      <c r="AC1972" s="55" t="n">
        <f aca="false">IF(AND(E1972&gt;0,B1972=10),1,0)</f>
        <v>0</v>
      </c>
      <c r="AD1972" s="55" t="n">
        <f aca="false">IF(AND(C1971=C1972,AA1971=AA1972-1),AB1971,"")</f>
        <v>1</v>
      </c>
      <c r="AE1972" s="55" t="n">
        <f aca="false">IF(AND(C1971=C1972,AA1971=AA1972-1),AC1971,"")</f>
        <v>0</v>
      </c>
      <c r="AF1972" s="55" t="n">
        <f aca="false">IF(AA1972=1,"",IF(AND(AB1972=1,AD1972&lt;&gt;1),1,0))</f>
        <v>0</v>
      </c>
      <c r="AG1972" s="55" t="n">
        <f aca="false">IF(AA1972=1,"",IF(AND(AC1972=1,AE1972&lt;&gt;1),1,0))</f>
        <v>0</v>
      </c>
      <c r="AH1972" s="60" t="str">
        <f aca="false">IF(AND(E1972&gt;0,AA1972&lt;2,NOT(AND(C1973=C1972,AA1973=AA1972+1))),INDEX(DATAS,AA1972+1),"")</f>
        <v/>
      </c>
      <c r="AI1972" s="60" t="str">
        <f aca="false">IF(AND(AC1972=1,AA1972&lt;2),IF(AND(C1973=C1972,AA1973=AA1972+1),IF(AC1973=1,"",INDEX(DATAS,AA1972+1)),INDEX(DATAS,AA1972+1)),"")</f>
        <v/>
      </c>
    </row>
    <row r="1973" customFormat="false" ht="15" hidden="false" customHeight="false" outlineLevel="0" collapsed="false">
      <c r="A1973" s="60" t="n">
        <v>46309</v>
      </c>
      <c r="B1973" s="0" t="n">
        <v>5</v>
      </c>
      <c r="C1973" s="0" t="n">
        <v>4977</v>
      </c>
      <c r="D1973" s="0" t="n">
        <v>74</v>
      </c>
      <c r="E1973" s="0" t="n">
        <v>2</v>
      </c>
      <c r="F1973" s="55" t="s">
        <v>756</v>
      </c>
      <c r="G1973" s="0" t="n">
        <v>38.4</v>
      </c>
      <c r="H1973" s="0" t="n">
        <v>41</v>
      </c>
      <c r="I1973" s="55" t="s">
        <v>187</v>
      </c>
      <c r="J1973" s="0" t="n">
        <v>74</v>
      </c>
      <c r="K1973" s="0" t="n">
        <v>67</v>
      </c>
      <c r="M1973" s="0" t="n">
        <v>37.62</v>
      </c>
      <c r="N1973" s="0" t="n">
        <v>47.82</v>
      </c>
      <c r="O1973" s="0" t="n">
        <v>22.81</v>
      </c>
      <c r="P1973" s="0" t="n">
        <v>3.1</v>
      </c>
      <c r="Q1973" s="0" t="n">
        <v>3.59</v>
      </c>
      <c r="R1973" s="0" t="n">
        <v>3717</v>
      </c>
      <c r="S1973" s="0" t="n">
        <v>7472</v>
      </c>
      <c r="U1973" s="0" t="n">
        <v>1131</v>
      </c>
      <c r="V1973" s="0" t="n">
        <v>1</v>
      </c>
      <c r="W1973" s="60" t="n">
        <v>46303</v>
      </c>
      <c r="X1973" s="55" t="n">
        <f aca="false">IF(I1973="Male",0,1)</f>
        <v>1</v>
      </c>
      <c r="Y1973" s="55" t="n">
        <f aca="false">IF(OR(I1973="DNB",I1973="Dry DNB"),1,0)</f>
        <v>0</v>
      </c>
      <c r="Z1973" s="55" t="n">
        <f aca="false">IF(ISNUMBER(W1973),A1973-W1973,"")</f>
        <v>6</v>
      </c>
      <c r="AA1973" s="55" t="n">
        <f aca="false">MATCH(A1973,DATAS,0)</f>
        <v>1</v>
      </c>
      <c r="AB1973" s="55" t="n">
        <f aca="false">IF(AND(E1973&gt;0,OR(AND(B1973&gt;=1,B1973&lt;=6),B1973=10)),1,0)</f>
        <v>1</v>
      </c>
      <c r="AC1973" s="55" t="n">
        <f aca="false">IF(AND(E1973&gt;0,B1973=10),1,0)</f>
        <v>0</v>
      </c>
      <c r="AD1973" s="0" t="str">
        <f aca="false">IF(AND(C1972=C1973,AA1972=AA1973-1),AB1972,"")</f>
        <v/>
      </c>
      <c r="AE1973" s="0" t="str">
        <f aca="false">IF(AND(C1972=C1973,AA1972=AA1973-1),AC1972,"")</f>
        <v/>
      </c>
      <c r="AF1973" s="0" t="str">
        <f aca="false">IF(AA1973=1,"",IF(AND(AB1973=1,AD1973&lt;&gt;1),1,0))</f>
        <v/>
      </c>
      <c r="AG1973" s="0" t="str">
        <f aca="false">IF(AA1973=1,"",IF(AND(AC1973=1,AE1973&lt;&gt;1),1,0))</f>
        <v/>
      </c>
      <c r="AH1973" s="60" t="str">
        <f aca="false">IF(AND(E1973&gt;0,AA1973&lt;2,NOT(AND(C1974=C1973,AA1974=AA1973+1))),INDEX(DATAS,AA1973+1),"")</f>
        <v/>
      </c>
      <c r="AI1973" s="60" t="str">
        <f aca="false">IF(AND(AC1973=1,AA1973&lt;2),IF(AND(C1974=C1973,AA1974=AA1973+1),IF(AC1974=1,"",INDEX(DATAS,AA1973+1)),INDEX(DATAS,AA1973+1)),"")</f>
        <v/>
      </c>
    </row>
    <row r="1974" customFormat="false" ht="15" hidden="false" customHeight="false" outlineLevel="0" collapsed="false">
      <c r="A1974" s="60" t="n">
        <v>46310</v>
      </c>
      <c r="B1974" s="0" t="n">
        <v>5</v>
      </c>
      <c r="C1974" s="0" t="n">
        <v>4977</v>
      </c>
      <c r="D1974" s="0" t="n">
        <v>75</v>
      </c>
      <c r="E1974" s="0" t="n">
        <v>2</v>
      </c>
      <c r="F1974" s="55" t="s">
        <v>756</v>
      </c>
      <c r="G1974" s="0" t="n">
        <v>49.1</v>
      </c>
      <c r="H1974" s="0" t="n">
        <v>42</v>
      </c>
      <c r="I1974" s="55" t="s">
        <v>187</v>
      </c>
      <c r="J1974" s="0" t="n">
        <v>75</v>
      </c>
      <c r="K1974" s="0" t="n">
        <v>67</v>
      </c>
      <c r="M1974" s="0" t="n">
        <v>37.62</v>
      </c>
      <c r="N1974" s="0" t="n">
        <v>47.82</v>
      </c>
      <c r="O1974" s="0" t="n">
        <v>22.81</v>
      </c>
      <c r="P1974" s="0" t="n">
        <v>3.1</v>
      </c>
      <c r="Q1974" s="0" t="n">
        <v>3.59</v>
      </c>
      <c r="U1974" s="0" t="n">
        <v>1132</v>
      </c>
      <c r="V1974" s="0" t="n">
        <v>1</v>
      </c>
      <c r="W1974" s="60" t="n">
        <v>46303</v>
      </c>
      <c r="X1974" s="55" t="n">
        <f aca="false">IF(I1974="Male",0,1)</f>
        <v>1</v>
      </c>
      <c r="Y1974" s="55" t="n">
        <f aca="false">IF(OR(I1974="DNB",I1974="Dry DNB"),1,0)</f>
        <v>0</v>
      </c>
      <c r="Z1974" s="55" t="n">
        <f aca="false">IF(ISNUMBER(W1974),A1974-W1974,"")</f>
        <v>7</v>
      </c>
      <c r="AA1974" s="55" t="n">
        <f aca="false">MATCH(A1974,DATAS,0)</f>
        <v>2</v>
      </c>
      <c r="AB1974" s="55" t="n">
        <f aca="false">IF(AND(E1974&gt;0,OR(AND(B1974&gt;=1,B1974&lt;=6),B1974=10)),1,0)</f>
        <v>1</v>
      </c>
      <c r="AC1974" s="55" t="n">
        <f aca="false">IF(AND(E1974&gt;0,B1974=10),1,0)</f>
        <v>0</v>
      </c>
      <c r="AD1974" s="55" t="n">
        <f aca="false">IF(AND(C1973=C1974,AA1973=AA1974-1),AB1973,"")</f>
        <v>1</v>
      </c>
      <c r="AE1974" s="55" t="n">
        <f aca="false">IF(AND(C1973=C1974,AA1973=AA1974-1),AC1973,"")</f>
        <v>0</v>
      </c>
      <c r="AF1974" s="55" t="n">
        <f aca="false">IF(AA1974=1,"",IF(AND(AB1974=1,AD1974&lt;&gt;1),1,0))</f>
        <v>0</v>
      </c>
      <c r="AG1974" s="55" t="n">
        <f aca="false">IF(AA1974=1,"",IF(AND(AC1974=1,AE1974&lt;&gt;1),1,0))</f>
        <v>0</v>
      </c>
      <c r="AH1974" s="60" t="str">
        <f aca="false">IF(AND(E1974&gt;0,AA1974&lt;2,NOT(AND(C1975=C1974,AA1975=AA1974+1))),INDEX(DATAS,AA1974+1),"")</f>
        <v/>
      </c>
      <c r="AI1974" s="60" t="str">
        <f aca="false">IF(AND(AC1974=1,AA1974&lt;2),IF(AND(C1975=C1974,AA1975=AA1974+1),IF(AC1975=1,"",INDEX(DATAS,AA1974+1)),INDEX(DATAS,AA1974+1)),"")</f>
        <v/>
      </c>
    </row>
    <row r="1975" customFormat="false" ht="15" hidden="false" customHeight="false" outlineLevel="0" collapsed="false">
      <c r="A1975" s="60" t="n">
        <v>46309</v>
      </c>
      <c r="B1975" s="0" t="n">
        <v>7</v>
      </c>
      <c r="C1975" s="0" t="n">
        <v>4978</v>
      </c>
      <c r="D1975" s="0" t="n">
        <v>352</v>
      </c>
      <c r="E1975" s="0" t="n">
        <v>1</v>
      </c>
      <c r="F1975" s="55" t="s">
        <v>756</v>
      </c>
      <c r="I1975" s="55" t="s">
        <v>162</v>
      </c>
      <c r="J1975" s="0" t="n">
        <v>192</v>
      </c>
      <c r="K1975" s="0" t="n">
        <v>66</v>
      </c>
      <c r="L1975" s="0" t="n">
        <v>224</v>
      </c>
      <c r="M1975" s="0" t="n">
        <v>151.48</v>
      </c>
      <c r="N1975" s="0" t="n">
        <v>35.39</v>
      </c>
      <c r="O1975" s="0" t="n">
        <v>19.42</v>
      </c>
      <c r="P1975" s="0" t="n">
        <v>3.55</v>
      </c>
      <c r="Q1975" s="0" t="n">
        <v>3.71</v>
      </c>
      <c r="R1975" s="0" t="n">
        <v>4145</v>
      </c>
      <c r="S1975" s="0" t="n">
        <v>7893</v>
      </c>
      <c r="T1975" s="0" t="n">
        <v>43.1</v>
      </c>
      <c r="U1975" s="0" t="n">
        <v>1131</v>
      </c>
      <c r="V1975" s="0" t="n">
        <v>4</v>
      </c>
      <c r="W1975" s="60" t="n">
        <v>46086</v>
      </c>
      <c r="X1975" s="55" t="n">
        <f aca="false">IF(I1975="Male",0,1)</f>
        <v>1</v>
      </c>
      <c r="Y1975" s="55" t="n">
        <f aca="false">IF(OR(I1975="DNB",I1975="Dry DNB"),1,0)</f>
        <v>0</v>
      </c>
      <c r="Z1975" s="55" t="n">
        <f aca="false">IF(ISNUMBER(W1975),A1975-W1975,"")</f>
        <v>223</v>
      </c>
      <c r="AA1975" s="55" t="n">
        <f aca="false">MATCH(A1975,DATAS,0)</f>
        <v>1</v>
      </c>
      <c r="AB1975" s="55" t="n">
        <f aca="false">IF(AND(E1975&gt;0,OR(AND(B1975&gt;=1,B1975&lt;=6),B1975=10)),1,0)</f>
        <v>0</v>
      </c>
      <c r="AC1975" s="55" t="n">
        <f aca="false">IF(AND(E1975&gt;0,B1975=10),1,0)</f>
        <v>0</v>
      </c>
      <c r="AD1975" s="0" t="str">
        <f aca="false">IF(AND(C1974=C1975,AA1974=AA1975-1),AB1974,"")</f>
        <v/>
      </c>
      <c r="AE1975" s="0" t="str">
        <f aca="false">IF(AND(C1974=C1975,AA1974=AA1975-1),AC1974,"")</f>
        <v/>
      </c>
      <c r="AF1975" s="0" t="str">
        <f aca="false">IF(AA1975=1,"",IF(AND(AB1975=1,AD1975&lt;&gt;1),1,0))</f>
        <v/>
      </c>
      <c r="AG1975" s="0" t="str">
        <f aca="false">IF(AA1975=1,"",IF(AND(AC1975=1,AE1975&lt;&gt;1),1,0))</f>
        <v/>
      </c>
      <c r="AH1975" s="60" t="str">
        <f aca="false">IF(AND(E1975&gt;0,AA1975&lt;2,NOT(AND(C1976=C1975,AA1976=AA1975+1))),INDEX(DATAS,AA1975+1),"")</f>
        <v/>
      </c>
      <c r="AI1975" s="60" t="str">
        <f aca="false">IF(AND(AC1975=1,AA1975&lt;2),IF(AND(C1976=C1975,AA1976=AA1975+1),IF(AC1976=1,"",INDEX(DATAS,AA1975+1)),INDEX(DATAS,AA1975+1)),"")</f>
        <v/>
      </c>
    </row>
    <row r="1976" customFormat="false" ht="15" hidden="false" customHeight="false" outlineLevel="0" collapsed="false">
      <c r="A1976" s="60" t="n">
        <v>46310</v>
      </c>
      <c r="B1976" s="0" t="n">
        <v>7</v>
      </c>
      <c r="C1976" s="0" t="n">
        <v>4978</v>
      </c>
      <c r="D1976" s="0" t="n">
        <v>352</v>
      </c>
      <c r="E1976" s="0" t="n">
        <v>1</v>
      </c>
      <c r="F1976" s="55" t="s">
        <v>756</v>
      </c>
      <c r="I1976" s="55" t="s">
        <v>162</v>
      </c>
      <c r="J1976" s="0" t="n">
        <v>192</v>
      </c>
      <c r="K1976" s="0" t="n">
        <v>66</v>
      </c>
      <c r="L1976" s="0" t="n">
        <v>225</v>
      </c>
      <c r="M1976" s="0" t="n">
        <v>151.48</v>
      </c>
      <c r="N1976" s="0" t="n">
        <v>35.39</v>
      </c>
      <c r="O1976" s="0" t="n">
        <v>19.42</v>
      </c>
      <c r="P1976" s="0" t="n">
        <v>3.55</v>
      </c>
      <c r="Q1976" s="0" t="n">
        <v>3.71</v>
      </c>
      <c r="T1976" s="0" t="n">
        <v>43.1</v>
      </c>
      <c r="U1976" s="0" t="n">
        <v>1132</v>
      </c>
      <c r="V1976" s="0" t="n">
        <v>4</v>
      </c>
      <c r="W1976" s="60" t="n">
        <v>46086</v>
      </c>
      <c r="X1976" s="55" t="n">
        <f aca="false">IF(I1976="Male",0,1)</f>
        <v>1</v>
      </c>
      <c r="Y1976" s="55" t="n">
        <f aca="false">IF(OR(I1976="DNB",I1976="Dry DNB"),1,0)</f>
        <v>0</v>
      </c>
      <c r="Z1976" s="55" t="n">
        <f aca="false">IF(ISNUMBER(W1976),A1976-W1976,"")</f>
        <v>224</v>
      </c>
      <c r="AA1976" s="55" t="n">
        <f aca="false">MATCH(A1976,DATAS,0)</f>
        <v>2</v>
      </c>
      <c r="AB1976" s="55" t="n">
        <f aca="false">IF(AND(E1976&gt;0,OR(AND(B1976&gt;=1,B1976&lt;=6),B1976=10)),1,0)</f>
        <v>0</v>
      </c>
      <c r="AC1976" s="55" t="n">
        <f aca="false">IF(AND(E1976&gt;0,B1976=10),1,0)</f>
        <v>0</v>
      </c>
      <c r="AD1976" s="55" t="n">
        <f aca="false">IF(AND(C1975=C1976,AA1975=AA1976-1),AB1975,"")</f>
        <v>0</v>
      </c>
      <c r="AE1976" s="55" t="n">
        <f aca="false">IF(AND(C1975=C1976,AA1975=AA1976-1),AC1975,"")</f>
        <v>0</v>
      </c>
      <c r="AF1976" s="55" t="n">
        <f aca="false">IF(AA1976=1,"",IF(AND(AB1976=1,AD1976&lt;&gt;1),1,0))</f>
        <v>0</v>
      </c>
      <c r="AG1976" s="55" t="n">
        <f aca="false">IF(AA1976=1,"",IF(AND(AC1976=1,AE1976&lt;&gt;1),1,0))</f>
        <v>0</v>
      </c>
      <c r="AH1976" s="60" t="str">
        <f aca="false">IF(AND(E1976&gt;0,AA1976&lt;2,NOT(AND(C1977=C1976,AA1977=AA1976+1))),INDEX(DATAS,AA1976+1),"")</f>
        <v/>
      </c>
      <c r="AI1976" s="60" t="str">
        <f aca="false">IF(AND(AC1976=1,AA1976&lt;2),IF(AND(C1977=C1976,AA1977=AA1976+1),IF(AC1977=1,"",INDEX(DATAS,AA1976+1)),INDEX(DATAS,AA1976+1)),"")</f>
        <v/>
      </c>
    </row>
    <row r="1977" customFormat="false" ht="15" hidden="false" customHeight="false" outlineLevel="0" collapsed="false">
      <c r="A1977" s="60" t="n">
        <v>46309</v>
      </c>
      <c r="B1977" s="0" t="n">
        <v>5</v>
      </c>
      <c r="C1977" s="0" t="n">
        <v>4979</v>
      </c>
      <c r="D1977" s="0" t="n">
        <v>128</v>
      </c>
      <c r="E1977" s="0" t="n">
        <v>2</v>
      </c>
      <c r="F1977" s="55" t="s">
        <v>757</v>
      </c>
      <c r="G1977" s="0" t="n">
        <v>46.8</v>
      </c>
      <c r="H1977" s="0" t="n">
        <v>43</v>
      </c>
      <c r="I1977" s="55" t="s">
        <v>187</v>
      </c>
      <c r="J1977" s="0" t="n">
        <v>128</v>
      </c>
      <c r="K1977" s="0" t="n">
        <v>65</v>
      </c>
      <c r="M1977" s="0" t="n">
        <v>-139.39</v>
      </c>
      <c r="N1977" s="0" t="n">
        <v>50.31</v>
      </c>
      <c r="O1977" s="0" t="n">
        <v>21.79</v>
      </c>
      <c r="P1977" s="0" t="n">
        <v>5.08</v>
      </c>
      <c r="Q1977" s="0" t="n">
        <v>3.98</v>
      </c>
      <c r="R1977" s="0" t="n">
        <v>3997</v>
      </c>
      <c r="S1977" s="0" t="n">
        <v>8150</v>
      </c>
      <c r="T1977" s="0" t="n">
        <v>41.4</v>
      </c>
      <c r="U1977" s="0" t="n">
        <v>1130</v>
      </c>
      <c r="V1977" s="0" t="n">
        <v>3</v>
      </c>
      <c r="W1977" s="60" t="n">
        <v>46293</v>
      </c>
      <c r="X1977" s="55" t="n">
        <f aca="false">IF(I1977="Male",0,1)</f>
        <v>1</v>
      </c>
      <c r="Y1977" s="55" t="n">
        <f aca="false">IF(OR(I1977="DNB",I1977="Dry DNB"),1,0)</f>
        <v>0</v>
      </c>
      <c r="Z1977" s="55" t="n">
        <f aca="false">IF(ISNUMBER(W1977),A1977-W1977,"")</f>
        <v>16</v>
      </c>
      <c r="AA1977" s="55" t="n">
        <f aca="false">MATCH(A1977,DATAS,0)</f>
        <v>1</v>
      </c>
      <c r="AB1977" s="55" t="n">
        <f aca="false">IF(AND(E1977&gt;0,OR(AND(B1977&gt;=1,B1977&lt;=6),B1977=10)),1,0)</f>
        <v>1</v>
      </c>
      <c r="AC1977" s="55" t="n">
        <f aca="false">IF(AND(E1977&gt;0,B1977=10),1,0)</f>
        <v>0</v>
      </c>
      <c r="AD1977" s="0" t="str">
        <f aca="false">IF(AND(C1976=C1977,AA1976=AA1977-1),AB1976,"")</f>
        <v/>
      </c>
      <c r="AE1977" s="0" t="str">
        <f aca="false">IF(AND(C1976=C1977,AA1976=AA1977-1),AC1976,"")</f>
        <v/>
      </c>
      <c r="AF1977" s="0" t="str">
        <f aca="false">IF(AA1977=1,"",IF(AND(AB1977=1,AD1977&lt;&gt;1),1,0))</f>
        <v/>
      </c>
      <c r="AG1977" s="0" t="str">
        <f aca="false">IF(AA1977=1,"",IF(AND(AC1977=1,AE1977&lt;&gt;1),1,0))</f>
        <v/>
      </c>
      <c r="AH1977" s="60" t="str">
        <f aca="false">IF(AND(E1977&gt;0,AA1977&lt;2,NOT(AND(C1978=C1977,AA1978=AA1977+1))),INDEX(DATAS,AA1977+1),"")</f>
        <v/>
      </c>
      <c r="AI1977" s="60" t="str">
        <f aca="false">IF(AND(AC1977=1,AA1977&lt;2),IF(AND(C1978=C1977,AA1978=AA1977+1),IF(AC1978=1,"",INDEX(DATAS,AA1977+1)),INDEX(DATAS,AA1977+1)),"")</f>
        <v/>
      </c>
    </row>
    <row r="1978" customFormat="false" ht="15" hidden="false" customHeight="false" outlineLevel="0" collapsed="false">
      <c r="A1978" s="60" t="n">
        <v>46310</v>
      </c>
      <c r="B1978" s="0" t="n">
        <v>5</v>
      </c>
      <c r="C1978" s="0" t="n">
        <v>4979</v>
      </c>
      <c r="D1978" s="0" t="n">
        <v>129</v>
      </c>
      <c r="E1978" s="0" t="n">
        <v>2</v>
      </c>
      <c r="F1978" s="55" t="s">
        <v>757</v>
      </c>
      <c r="G1978" s="0" t="n">
        <v>47.6</v>
      </c>
      <c r="H1978" s="0" t="n">
        <v>44</v>
      </c>
      <c r="I1978" s="55" t="s">
        <v>187</v>
      </c>
      <c r="J1978" s="0" t="n">
        <v>129</v>
      </c>
      <c r="K1978" s="0" t="n">
        <v>65</v>
      </c>
      <c r="M1978" s="0" t="n">
        <v>-139.39</v>
      </c>
      <c r="N1978" s="0" t="n">
        <v>50.31</v>
      </c>
      <c r="O1978" s="0" t="n">
        <v>21.79</v>
      </c>
      <c r="P1978" s="0" t="n">
        <v>5.08</v>
      </c>
      <c r="Q1978" s="0" t="n">
        <v>3.98</v>
      </c>
      <c r="T1978" s="0" t="n">
        <v>41.4</v>
      </c>
      <c r="U1978" s="0" t="n">
        <v>1131</v>
      </c>
      <c r="V1978" s="0" t="n">
        <v>3</v>
      </c>
      <c r="W1978" s="60" t="n">
        <v>46293</v>
      </c>
      <c r="X1978" s="55" t="n">
        <f aca="false">IF(I1978="Male",0,1)</f>
        <v>1</v>
      </c>
      <c r="Y1978" s="55" t="n">
        <f aca="false">IF(OR(I1978="DNB",I1978="Dry DNB"),1,0)</f>
        <v>0</v>
      </c>
      <c r="Z1978" s="55" t="n">
        <f aca="false">IF(ISNUMBER(W1978),A1978-W1978,"")</f>
        <v>17</v>
      </c>
      <c r="AA1978" s="55" t="n">
        <f aca="false">MATCH(A1978,DATAS,0)</f>
        <v>2</v>
      </c>
      <c r="AB1978" s="55" t="n">
        <f aca="false">IF(AND(E1978&gt;0,OR(AND(B1978&gt;=1,B1978&lt;=6),B1978=10)),1,0)</f>
        <v>1</v>
      </c>
      <c r="AC1978" s="55" t="n">
        <f aca="false">IF(AND(E1978&gt;0,B1978=10),1,0)</f>
        <v>0</v>
      </c>
      <c r="AD1978" s="55" t="n">
        <f aca="false">IF(AND(C1977=C1978,AA1977=AA1978-1),AB1977,"")</f>
        <v>1</v>
      </c>
      <c r="AE1978" s="55" t="n">
        <f aca="false">IF(AND(C1977=C1978,AA1977=AA1978-1),AC1977,"")</f>
        <v>0</v>
      </c>
      <c r="AF1978" s="55" t="n">
        <f aca="false">IF(AA1978=1,"",IF(AND(AB1978=1,AD1978&lt;&gt;1),1,0))</f>
        <v>0</v>
      </c>
      <c r="AG1978" s="55" t="n">
        <f aca="false">IF(AA1978=1,"",IF(AND(AC1978=1,AE1978&lt;&gt;1),1,0))</f>
        <v>0</v>
      </c>
      <c r="AH1978" s="60" t="str">
        <f aca="false">IF(AND(E1978&gt;0,AA1978&lt;2,NOT(AND(C1979=C1978,AA1979=AA1978+1))),INDEX(DATAS,AA1978+1),"")</f>
        <v/>
      </c>
      <c r="AI1978" s="60" t="str">
        <f aca="false">IF(AND(AC1978=1,AA1978&lt;2),IF(AND(C1979=C1978,AA1979=AA1978+1),IF(AC1979=1,"",INDEX(DATAS,AA1978+1)),INDEX(DATAS,AA1978+1)),"")</f>
        <v/>
      </c>
    </row>
    <row r="1979" customFormat="false" ht="15" hidden="false" customHeight="false" outlineLevel="0" collapsed="false">
      <c r="A1979" s="60" t="n">
        <v>46309</v>
      </c>
      <c r="B1979" s="0" t="n">
        <v>5</v>
      </c>
      <c r="C1979" s="0" t="n">
        <v>4980</v>
      </c>
      <c r="D1979" s="0" t="n">
        <v>171</v>
      </c>
      <c r="E1979" s="0" t="n">
        <v>2</v>
      </c>
      <c r="F1979" s="55" t="s">
        <v>758</v>
      </c>
      <c r="G1979" s="0" t="n">
        <v>44.2</v>
      </c>
      <c r="H1979" s="0" t="n">
        <v>43</v>
      </c>
      <c r="I1979" s="55" t="s">
        <v>187</v>
      </c>
      <c r="J1979" s="0" t="n">
        <v>171</v>
      </c>
      <c r="K1979" s="0" t="n">
        <v>66</v>
      </c>
      <c r="M1979" s="0" t="n">
        <v>943.15</v>
      </c>
      <c r="N1979" s="0" t="n">
        <v>41.14</v>
      </c>
      <c r="O1979" s="0" t="n">
        <v>42.99</v>
      </c>
      <c r="P1979" s="0" t="n">
        <v>3.19</v>
      </c>
      <c r="Q1979" s="0" t="n">
        <v>3.94</v>
      </c>
      <c r="R1979" s="0" t="n">
        <v>4144</v>
      </c>
      <c r="S1979" s="0" t="n">
        <v>8932</v>
      </c>
      <c r="T1979" s="0" t="n">
        <v>48.7</v>
      </c>
      <c r="U1979" s="0" t="n">
        <v>1129</v>
      </c>
      <c r="V1979" s="0" t="n">
        <v>3</v>
      </c>
      <c r="W1979" s="60" t="n">
        <v>46303</v>
      </c>
      <c r="X1979" s="55" t="n">
        <f aca="false">IF(I1979="Male",0,1)</f>
        <v>1</v>
      </c>
      <c r="Y1979" s="55" t="n">
        <f aca="false">IF(OR(I1979="DNB",I1979="Dry DNB"),1,0)</f>
        <v>0</v>
      </c>
      <c r="Z1979" s="55" t="n">
        <f aca="false">IF(ISNUMBER(W1979),A1979-W1979,"")</f>
        <v>6</v>
      </c>
      <c r="AA1979" s="55" t="n">
        <f aca="false">MATCH(A1979,DATAS,0)</f>
        <v>1</v>
      </c>
      <c r="AB1979" s="55" t="n">
        <f aca="false">IF(AND(E1979&gt;0,OR(AND(B1979&gt;=1,B1979&lt;=6),B1979=10)),1,0)</f>
        <v>1</v>
      </c>
      <c r="AC1979" s="55" t="n">
        <f aca="false">IF(AND(E1979&gt;0,B1979=10),1,0)</f>
        <v>0</v>
      </c>
      <c r="AD1979" s="0" t="str">
        <f aca="false">IF(AND(C1978=C1979,AA1978=AA1979-1),AB1978,"")</f>
        <v/>
      </c>
      <c r="AE1979" s="0" t="str">
        <f aca="false">IF(AND(C1978=C1979,AA1978=AA1979-1),AC1978,"")</f>
        <v/>
      </c>
      <c r="AF1979" s="0" t="str">
        <f aca="false">IF(AA1979=1,"",IF(AND(AB1979=1,AD1979&lt;&gt;1),1,0))</f>
        <v/>
      </c>
      <c r="AG1979" s="0" t="str">
        <f aca="false">IF(AA1979=1,"",IF(AND(AC1979=1,AE1979&lt;&gt;1),1,0))</f>
        <v/>
      </c>
      <c r="AH1979" s="60" t="str">
        <f aca="false">IF(AND(E1979&gt;0,AA1979&lt;2,NOT(AND(C1980=C1979,AA1980=AA1979+1))),INDEX(DATAS,AA1979+1),"")</f>
        <v/>
      </c>
      <c r="AI1979" s="60" t="str">
        <f aca="false">IF(AND(AC1979=1,AA1979&lt;2),IF(AND(C1980=C1979,AA1980=AA1979+1),IF(AC1980=1,"",INDEX(DATAS,AA1979+1)),INDEX(DATAS,AA1979+1)),"")</f>
        <v/>
      </c>
    </row>
    <row r="1980" customFormat="false" ht="15" hidden="false" customHeight="false" outlineLevel="0" collapsed="false">
      <c r="A1980" s="60" t="n">
        <v>46310</v>
      </c>
      <c r="B1980" s="0" t="n">
        <v>5</v>
      </c>
      <c r="C1980" s="0" t="n">
        <v>4980</v>
      </c>
      <c r="D1980" s="0" t="n">
        <v>172</v>
      </c>
      <c r="E1980" s="0" t="n">
        <v>2</v>
      </c>
      <c r="F1980" s="55" t="s">
        <v>758</v>
      </c>
      <c r="G1980" s="0" t="n">
        <v>44.1</v>
      </c>
      <c r="H1980" s="0" t="n">
        <v>44</v>
      </c>
      <c r="I1980" s="55" t="s">
        <v>187</v>
      </c>
      <c r="J1980" s="0" t="n">
        <v>172</v>
      </c>
      <c r="K1980" s="0" t="n">
        <v>66</v>
      </c>
      <c r="M1980" s="0" t="n">
        <v>943.15</v>
      </c>
      <c r="N1980" s="0" t="n">
        <v>41.14</v>
      </c>
      <c r="O1980" s="0" t="n">
        <v>42.99</v>
      </c>
      <c r="P1980" s="0" t="n">
        <v>3.19</v>
      </c>
      <c r="Q1980" s="0" t="n">
        <v>3.94</v>
      </c>
      <c r="T1980" s="0" t="n">
        <v>48.7</v>
      </c>
      <c r="U1980" s="0" t="n">
        <v>1130</v>
      </c>
      <c r="V1980" s="0" t="n">
        <v>3</v>
      </c>
      <c r="W1980" s="60" t="n">
        <v>46303</v>
      </c>
      <c r="X1980" s="55" t="n">
        <f aca="false">IF(I1980="Male",0,1)</f>
        <v>1</v>
      </c>
      <c r="Y1980" s="55" t="n">
        <f aca="false">IF(OR(I1980="DNB",I1980="Dry DNB"),1,0)</f>
        <v>0</v>
      </c>
      <c r="Z1980" s="55" t="n">
        <f aca="false">IF(ISNUMBER(W1980),A1980-W1980,"")</f>
        <v>7</v>
      </c>
      <c r="AA1980" s="55" t="n">
        <f aca="false">MATCH(A1980,DATAS,0)</f>
        <v>2</v>
      </c>
      <c r="AB1980" s="55" t="n">
        <f aca="false">IF(AND(E1980&gt;0,OR(AND(B1980&gt;=1,B1980&lt;=6),B1980=10)),1,0)</f>
        <v>1</v>
      </c>
      <c r="AC1980" s="55" t="n">
        <f aca="false">IF(AND(E1980&gt;0,B1980=10),1,0)</f>
        <v>0</v>
      </c>
      <c r="AD1980" s="55" t="n">
        <f aca="false">IF(AND(C1979=C1980,AA1979=AA1980-1),AB1979,"")</f>
        <v>1</v>
      </c>
      <c r="AE1980" s="55" t="n">
        <f aca="false">IF(AND(C1979=C1980,AA1979=AA1980-1),AC1979,"")</f>
        <v>0</v>
      </c>
      <c r="AF1980" s="55" t="n">
        <f aca="false">IF(AA1980=1,"",IF(AND(AB1980=1,AD1980&lt;&gt;1),1,0))</f>
        <v>0</v>
      </c>
      <c r="AG1980" s="55" t="n">
        <f aca="false">IF(AA1980=1,"",IF(AND(AC1980=1,AE1980&lt;&gt;1),1,0))</f>
        <v>0</v>
      </c>
      <c r="AH1980" s="60" t="str">
        <f aca="false">IF(AND(E1980&gt;0,AA1980&lt;2,NOT(AND(C1981=C1980,AA1981=AA1980+1))),INDEX(DATAS,AA1980+1),"")</f>
        <v/>
      </c>
      <c r="AI1980" s="60" t="str">
        <f aca="false">IF(AND(AC1980=1,AA1980&lt;2),IF(AND(C1981=C1980,AA1981=AA1980+1),IF(AC1981=1,"",INDEX(DATAS,AA1980+1)),INDEX(DATAS,AA1980+1)),"")</f>
        <v/>
      </c>
    </row>
    <row r="1981" customFormat="false" ht="15" hidden="false" customHeight="false" outlineLevel="0" collapsed="false">
      <c r="A1981" s="60" t="n">
        <v>46309</v>
      </c>
      <c r="B1981" s="0" t="n">
        <v>5</v>
      </c>
      <c r="C1981" s="0" t="n">
        <v>4981</v>
      </c>
      <c r="D1981" s="0" t="n">
        <v>89</v>
      </c>
      <c r="E1981" s="0" t="n">
        <v>2</v>
      </c>
      <c r="F1981" s="55" t="s">
        <v>758</v>
      </c>
      <c r="G1981" s="0" t="n">
        <v>40.3</v>
      </c>
      <c r="H1981" s="0" t="n">
        <v>41</v>
      </c>
      <c r="I1981" s="55" t="s">
        <v>187</v>
      </c>
      <c r="J1981" s="0" t="n">
        <v>89</v>
      </c>
      <c r="K1981" s="0" t="n">
        <v>68</v>
      </c>
      <c r="M1981" s="0" t="n">
        <v>1037.47</v>
      </c>
      <c r="N1981" s="0" t="n">
        <v>57.61</v>
      </c>
      <c r="O1981" s="0" t="n">
        <v>44.24</v>
      </c>
      <c r="P1981" s="0" t="n">
        <v>3.16</v>
      </c>
      <c r="Q1981" s="0" t="n">
        <v>3.31</v>
      </c>
      <c r="R1981" s="0" t="n">
        <v>4189</v>
      </c>
      <c r="S1981" s="0" t="n">
        <v>8422</v>
      </c>
      <c r="U1981" s="0" t="n">
        <v>1129</v>
      </c>
      <c r="V1981" s="0" t="n">
        <v>1</v>
      </c>
      <c r="W1981" s="60" t="n">
        <v>46289</v>
      </c>
      <c r="X1981" s="55" t="n">
        <f aca="false">IF(I1981="Male",0,1)</f>
        <v>1</v>
      </c>
      <c r="Y1981" s="55" t="n">
        <f aca="false">IF(OR(I1981="DNB",I1981="Dry DNB"),1,0)</f>
        <v>0</v>
      </c>
      <c r="Z1981" s="55" t="n">
        <f aca="false">IF(ISNUMBER(W1981),A1981-W1981,"")</f>
        <v>20</v>
      </c>
      <c r="AA1981" s="55" t="n">
        <f aca="false">MATCH(A1981,DATAS,0)</f>
        <v>1</v>
      </c>
      <c r="AB1981" s="55" t="n">
        <f aca="false">IF(AND(E1981&gt;0,OR(AND(B1981&gt;=1,B1981&lt;=6),B1981=10)),1,0)</f>
        <v>1</v>
      </c>
      <c r="AC1981" s="55" t="n">
        <f aca="false">IF(AND(E1981&gt;0,B1981=10),1,0)</f>
        <v>0</v>
      </c>
      <c r="AD1981" s="0" t="str">
        <f aca="false">IF(AND(C1980=C1981,AA1980=AA1981-1),AB1980,"")</f>
        <v/>
      </c>
      <c r="AE1981" s="0" t="str">
        <f aca="false">IF(AND(C1980=C1981,AA1980=AA1981-1),AC1980,"")</f>
        <v/>
      </c>
      <c r="AF1981" s="0" t="str">
        <f aca="false">IF(AA1981=1,"",IF(AND(AB1981=1,AD1981&lt;&gt;1),1,0))</f>
        <v/>
      </c>
      <c r="AG1981" s="0" t="str">
        <f aca="false">IF(AA1981=1,"",IF(AND(AC1981=1,AE1981&lt;&gt;1),1,0))</f>
        <v/>
      </c>
      <c r="AH1981" s="60" t="str">
        <f aca="false">IF(AND(E1981&gt;0,AA1981&lt;2,NOT(AND(C1982=C1981,AA1982=AA1981+1))),INDEX(DATAS,AA1981+1),"")</f>
        <v/>
      </c>
      <c r="AI1981" s="60" t="str">
        <f aca="false">IF(AND(AC1981=1,AA1981&lt;2),IF(AND(C1982=C1981,AA1982=AA1981+1),IF(AC1982=1,"",INDEX(DATAS,AA1981+1)),INDEX(DATAS,AA1981+1)),"")</f>
        <v/>
      </c>
    </row>
    <row r="1982" customFormat="false" ht="15" hidden="false" customHeight="false" outlineLevel="0" collapsed="false">
      <c r="A1982" s="60" t="n">
        <v>46310</v>
      </c>
      <c r="B1982" s="0" t="n">
        <v>5</v>
      </c>
      <c r="C1982" s="0" t="n">
        <v>4981</v>
      </c>
      <c r="D1982" s="0" t="n">
        <v>90</v>
      </c>
      <c r="E1982" s="0" t="n">
        <v>2</v>
      </c>
      <c r="F1982" s="55" t="s">
        <v>758</v>
      </c>
      <c r="G1982" s="0" t="n">
        <v>46.4</v>
      </c>
      <c r="H1982" s="0" t="n">
        <v>42</v>
      </c>
      <c r="I1982" s="55" t="s">
        <v>187</v>
      </c>
      <c r="J1982" s="0" t="n">
        <v>90</v>
      </c>
      <c r="K1982" s="0" t="n">
        <v>68</v>
      </c>
      <c r="M1982" s="0" t="n">
        <v>1037.47</v>
      </c>
      <c r="N1982" s="0" t="n">
        <v>57.61</v>
      </c>
      <c r="O1982" s="0" t="n">
        <v>44.24</v>
      </c>
      <c r="P1982" s="0" t="n">
        <v>3.16</v>
      </c>
      <c r="Q1982" s="0" t="n">
        <v>3.31</v>
      </c>
      <c r="U1982" s="0" t="n">
        <v>1130</v>
      </c>
      <c r="V1982" s="0" t="n">
        <v>1</v>
      </c>
      <c r="W1982" s="60" t="n">
        <v>46289</v>
      </c>
      <c r="X1982" s="55" t="n">
        <f aca="false">IF(I1982="Male",0,1)</f>
        <v>1</v>
      </c>
      <c r="Y1982" s="55" t="n">
        <f aca="false">IF(OR(I1982="DNB",I1982="Dry DNB"),1,0)</f>
        <v>0</v>
      </c>
      <c r="Z1982" s="55" t="n">
        <f aca="false">IF(ISNUMBER(W1982),A1982-W1982,"")</f>
        <v>21</v>
      </c>
      <c r="AA1982" s="55" t="n">
        <f aca="false">MATCH(A1982,DATAS,0)</f>
        <v>2</v>
      </c>
      <c r="AB1982" s="55" t="n">
        <f aca="false">IF(AND(E1982&gt;0,OR(AND(B1982&gt;=1,B1982&lt;=6),B1982=10)),1,0)</f>
        <v>1</v>
      </c>
      <c r="AC1982" s="55" t="n">
        <f aca="false">IF(AND(E1982&gt;0,B1982=10),1,0)</f>
        <v>0</v>
      </c>
      <c r="AD1982" s="55" t="n">
        <f aca="false">IF(AND(C1981=C1982,AA1981=AA1982-1),AB1981,"")</f>
        <v>1</v>
      </c>
      <c r="AE1982" s="55" t="n">
        <f aca="false">IF(AND(C1981=C1982,AA1981=AA1982-1),AC1981,"")</f>
        <v>0</v>
      </c>
      <c r="AF1982" s="55" t="n">
        <f aca="false">IF(AA1982=1,"",IF(AND(AB1982=1,AD1982&lt;&gt;1),1,0))</f>
        <v>0</v>
      </c>
      <c r="AG1982" s="55" t="n">
        <f aca="false">IF(AA1982=1,"",IF(AND(AC1982=1,AE1982&lt;&gt;1),1,0))</f>
        <v>0</v>
      </c>
      <c r="AH1982" s="60" t="str">
        <f aca="false">IF(AND(E1982&gt;0,AA1982&lt;2,NOT(AND(C1983=C1982,AA1983=AA1982+1))),INDEX(DATAS,AA1982+1),"")</f>
        <v/>
      </c>
      <c r="AI1982" s="60" t="str">
        <f aca="false">IF(AND(AC1982=1,AA1982&lt;2),IF(AND(C1983=C1982,AA1983=AA1982+1),IF(AC1983=1,"",INDEX(DATAS,AA1982+1)),INDEX(DATAS,AA1982+1)),"")</f>
        <v/>
      </c>
    </row>
    <row r="1983" customFormat="false" ht="15" hidden="false" customHeight="false" outlineLevel="0" collapsed="false">
      <c r="A1983" s="60" t="n">
        <v>46309</v>
      </c>
      <c r="B1983" s="0" t="n">
        <v>5</v>
      </c>
      <c r="C1983" s="0" t="n">
        <v>4983</v>
      </c>
      <c r="D1983" s="0" t="n">
        <v>111</v>
      </c>
      <c r="E1983" s="0" t="n">
        <v>2</v>
      </c>
      <c r="F1983" s="55" t="s">
        <v>759</v>
      </c>
      <c r="G1983" s="0" t="n">
        <v>44.8</v>
      </c>
      <c r="H1983" s="0" t="n">
        <v>43</v>
      </c>
      <c r="I1983" s="55" t="s">
        <v>177</v>
      </c>
      <c r="J1983" s="0" t="n">
        <v>111</v>
      </c>
      <c r="K1983" s="0" t="n">
        <v>69</v>
      </c>
      <c r="M1983" s="0" t="n">
        <v>959.55</v>
      </c>
      <c r="N1983" s="0" t="n">
        <v>89.25</v>
      </c>
      <c r="O1983" s="0" t="n">
        <v>44.89</v>
      </c>
      <c r="P1983" s="0" t="n">
        <v>4.73</v>
      </c>
      <c r="Q1983" s="0" t="n">
        <v>3.28</v>
      </c>
      <c r="R1983" s="0" t="n">
        <v>4082</v>
      </c>
      <c r="S1983" s="0" t="n">
        <v>8249</v>
      </c>
      <c r="T1983" s="0" t="n">
        <v>42</v>
      </c>
      <c r="U1983" s="0" t="n">
        <v>1128</v>
      </c>
      <c r="V1983" s="0" t="n">
        <v>1</v>
      </c>
      <c r="W1983" s="60" t="n">
        <v>46268</v>
      </c>
      <c r="X1983" s="55" t="n">
        <f aca="false">IF(I1983="Male",0,1)</f>
        <v>1</v>
      </c>
      <c r="Y1983" s="55" t="n">
        <f aca="false">IF(OR(I1983="DNB",I1983="Dry DNB"),1,0)</f>
        <v>0</v>
      </c>
      <c r="Z1983" s="55" t="n">
        <f aca="false">IF(ISNUMBER(W1983),A1983-W1983,"")</f>
        <v>41</v>
      </c>
      <c r="AA1983" s="55" t="n">
        <f aca="false">MATCH(A1983,DATAS,0)</f>
        <v>1</v>
      </c>
      <c r="AB1983" s="55" t="n">
        <f aca="false">IF(AND(E1983&gt;0,OR(AND(B1983&gt;=1,B1983&lt;=6),B1983=10)),1,0)</f>
        <v>1</v>
      </c>
      <c r="AC1983" s="55" t="n">
        <f aca="false">IF(AND(E1983&gt;0,B1983=10),1,0)</f>
        <v>0</v>
      </c>
      <c r="AD1983" s="0" t="str">
        <f aca="false">IF(AND(C1982=C1983,AA1982=AA1983-1),AB1982,"")</f>
        <v/>
      </c>
      <c r="AE1983" s="0" t="str">
        <f aca="false">IF(AND(C1982=C1983,AA1982=AA1983-1),AC1982,"")</f>
        <v/>
      </c>
      <c r="AF1983" s="0" t="str">
        <f aca="false">IF(AA1983=1,"",IF(AND(AB1983=1,AD1983&lt;&gt;1),1,0))</f>
        <v/>
      </c>
      <c r="AG1983" s="0" t="str">
        <f aca="false">IF(AA1983=1,"",IF(AND(AC1983=1,AE1983&lt;&gt;1),1,0))</f>
        <v/>
      </c>
      <c r="AH1983" s="60" t="str">
        <f aca="false">IF(AND(E1983&gt;0,AA1983&lt;2,NOT(AND(C1984=C1983,AA1984=AA1983+1))),INDEX(DATAS,AA1983+1),"")</f>
        <v/>
      </c>
      <c r="AI1983" s="60" t="str">
        <f aca="false">IF(AND(AC1983=1,AA1983&lt;2),IF(AND(C1984=C1983,AA1984=AA1983+1),IF(AC1984=1,"",INDEX(DATAS,AA1983+1)),INDEX(DATAS,AA1983+1)),"")</f>
        <v/>
      </c>
    </row>
    <row r="1984" customFormat="false" ht="15" hidden="false" customHeight="false" outlineLevel="0" collapsed="false">
      <c r="A1984" s="60" t="n">
        <v>46310</v>
      </c>
      <c r="B1984" s="0" t="n">
        <v>5</v>
      </c>
      <c r="C1984" s="0" t="n">
        <v>4983</v>
      </c>
      <c r="D1984" s="0" t="n">
        <v>112</v>
      </c>
      <c r="E1984" s="0" t="n">
        <v>2</v>
      </c>
      <c r="F1984" s="55" t="s">
        <v>759</v>
      </c>
      <c r="G1984" s="0" t="n">
        <v>46.1</v>
      </c>
      <c r="H1984" s="0" t="n">
        <v>43</v>
      </c>
      <c r="I1984" s="55" t="s">
        <v>187</v>
      </c>
      <c r="J1984" s="0" t="n">
        <v>112</v>
      </c>
      <c r="K1984" s="0" t="n">
        <v>69</v>
      </c>
      <c r="M1984" s="0" t="n">
        <v>959.55</v>
      </c>
      <c r="N1984" s="0" t="n">
        <v>89.25</v>
      </c>
      <c r="O1984" s="0" t="n">
        <v>44.89</v>
      </c>
      <c r="P1984" s="0" t="n">
        <v>4.73</v>
      </c>
      <c r="Q1984" s="0" t="n">
        <v>3.28</v>
      </c>
      <c r="T1984" s="0" t="n">
        <v>42</v>
      </c>
      <c r="U1984" s="0" t="n">
        <v>1129</v>
      </c>
      <c r="V1984" s="0" t="n">
        <v>2</v>
      </c>
      <c r="W1984" s="60" t="n">
        <v>46310</v>
      </c>
      <c r="X1984" s="55" t="n">
        <f aca="false">IF(I1984="Male",0,1)</f>
        <v>1</v>
      </c>
      <c r="Y1984" s="55" t="n">
        <f aca="false">IF(OR(I1984="DNB",I1984="Dry DNB"),1,0)</f>
        <v>0</v>
      </c>
      <c r="Z1984" s="55" t="n">
        <f aca="false">IF(ISNUMBER(W1984),A1984-W1984,"")</f>
        <v>0</v>
      </c>
      <c r="AA1984" s="55" t="n">
        <f aca="false">MATCH(A1984,DATAS,0)</f>
        <v>2</v>
      </c>
      <c r="AB1984" s="55" t="n">
        <f aca="false">IF(AND(E1984&gt;0,OR(AND(B1984&gt;=1,B1984&lt;=6),B1984=10)),1,0)</f>
        <v>1</v>
      </c>
      <c r="AC1984" s="55" t="n">
        <f aca="false">IF(AND(E1984&gt;0,B1984=10),1,0)</f>
        <v>0</v>
      </c>
      <c r="AD1984" s="55" t="n">
        <f aca="false">IF(AND(C1983=C1984,AA1983=AA1984-1),AB1983,"")</f>
        <v>1</v>
      </c>
      <c r="AE1984" s="55" t="n">
        <f aca="false">IF(AND(C1983=C1984,AA1983=AA1984-1),AC1983,"")</f>
        <v>0</v>
      </c>
      <c r="AF1984" s="55" t="n">
        <f aca="false">IF(AA1984=1,"",IF(AND(AB1984=1,AD1984&lt;&gt;1),1,0))</f>
        <v>0</v>
      </c>
      <c r="AG1984" s="55" t="n">
        <f aca="false">IF(AA1984=1,"",IF(AND(AC1984=1,AE1984&lt;&gt;1),1,0))</f>
        <v>0</v>
      </c>
      <c r="AH1984" s="60" t="str">
        <f aca="false">IF(AND(E1984&gt;0,AA1984&lt;2,NOT(AND(C1985=C1984,AA1985=AA1984+1))),INDEX(DATAS,AA1984+1),"")</f>
        <v/>
      </c>
      <c r="AI1984" s="60" t="str">
        <f aca="false">IF(AND(AC1984=1,AA1984&lt;2),IF(AND(C1985=C1984,AA1985=AA1984+1),IF(AC1985=1,"",INDEX(DATAS,AA1984+1)),INDEX(DATAS,AA1984+1)),"")</f>
        <v/>
      </c>
    </row>
    <row r="1985" customFormat="false" ht="15" hidden="false" customHeight="false" outlineLevel="0" collapsed="false">
      <c r="A1985" s="60" t="n">
        <v>46309</v>
      </c>
      <c r="B1985" s="0" t="n">
        <v>5</v>
      </c>
      <c r="C1985" s="0" t="n">
        <v>4984</v>
      </c>
      <c r="D1985" s="0" t="n">
        <v>270</v>
      </c>
      <c r="E1985" s="0" t="n">
        <v>2</v>
      </c>
      <c r="F1985" s="55" t="s">
        <v>760</v>
      </c>
      <c r="G1985" s="0" t="n">
        <v>44.5</v>
      </c>
      <c r="H1985" s="0" t="n">
        <v>40</v>
      </c>
      <c r="I1985" s="55" t="s">
        <v>157</v>
      </c>
      <c r="J1985" s="0" t="n">
        <v>67</v>
      </c>
      <c r="K1985" s="0" t="n">
        <v>67</v>
      </c>
      <c r="L1985" s="0" t="n">
        <v>203</v>
      </c>
      <c r="M1985" s="0" t="n">
        <v>581.32</v>
      </c>
      <c r="N1985" s="0" t="n">
        <v>50.68</v>
      </c>
      <c r="O1985" s="0" t="n">
        <v>26.71</v>
      </c>
      <c r="P1985" s="0" t="n">
        <v>4.34</v>
      </c>
      <c r="Q1985" s="0" t="n">
        <v>3.76</v>
      </c>
      <c r="R1985" s="0" t="n">
        <v>4966</v>
      </c>
      <c r="S1985" s="0" t="n">
        <v>10465</v>
      </c>
      <c r="T1985" s="0" t="n">
        <v>49.7</v>
      </c>
      <c r="U1985" s="0" t="n">
        <v>1127</v>
      </c>
      <c r="V1985" s="0" t="n">
        <v>1</v>
      </c>
      <c r="W1985" s="60" t="n">
        <v>46107</v>
      </c>
      <c r="X1985" s="55" t="n">
        <f aca="false">IF(I1985="Male",0,1)</f>
        <v>1</v>
      </c>
      <c r="Y1985" s="55" t="n">
        <f aca="false">IF(OR(I1985="DNB",I1985="Dry DNB"),1,0)</f>
        <v>0</v>
      </c>
      <c r="Z1985" s="55" t="n">
        <f aca="false">IF(ISNUMBER(W1985),A1985-W1985,"")</f>
        <v>202</v>
      </c>
      <c r="AA1985" s="55" t="n">
        <f aca="false">MATCH(A1985,DATAS,0)</f>
        <v>1</v>
      </c>
      <c r="AB1985" s="55" t="n">
        <f aca="false">IF(AND(E1985&gt;0,OR(AND(B1985&gt;=1,B1985&lt;=6),B1985=10)),1,0)</f>
        <v>1</v>
      </c>
      <c r="AC1985" s="55" t="n">
        <f aca="false">IF(AND(E1985&gt;0,B1985=10),1,0)</f>
        <v>0</v>
      </c>
      <c r="AD1985" s="0" t="str">
        <f aca="false">IF(AND(C1984=C1985,AA1984=AA1985-1),AB1984,"")</f>
        <v/>
      </c>
      <c r="AE1985" s="0" t="str">
        <f aca="false">IF(AND(C1984=C1985,AA1984=AA1985-1),AC1984,"")</f>
        <v/>
      </c>
      <c r="AF1985" s="0" t="str">
        <f aca="false">IF(AA1985=1,"",IF(AND(AB1985=1,AD1985&lt;&gt;1),1,0))</f>
        <v/>
      </c>
      <c r="AG1985" s="0" t="str">
        <f aca="false">IF(AA1985=1,"",IF(AND(AC1985=1,AE1985&lt;&gt;1),1,0))</f>
        <v/>
      </c>
      <c r="AH1985" s="60" t="str">
        <f aca="false">IF(AND(E1985&gt;0,AA1985&lt;2,NOT(AND(C1986=C1985,AA1986=AA1985+1))),INDEX(DATAS,AA1985+1),"")</f>
        <v/>
      </c>
      <c r="AI1985" s="60" t="str">
        <f aca="false">IF(AND(AC1985=1,AA1985&lt;2),IF(AND(C1986=C1985,AA1986=AA1985+1),IF(AC1986=1,"",INDEX(DATAS,AA1985+1)),INDEX(DATAS,AA1985+1)),"")</f>
        <v/>
      </c>
    </row>
    <row r="1986" customFormat="false" ht="15" hidden="false" customHeight="false" outlineLevel="0" collapsed="false">
      <c r="A1986" s="60" t="n">
        <v>46310</v>
      </c>
      <c r="B1986" s="0" t="n">
        <v>5</v>
      </c>
      <c r="C1986" s="0" t="n">
        <v>4984</v>
      </c>
      <c r="D1986" s="0" t="n">
        <v>271</v>
      </c>
      <c r="E1986" s="0" t="n">
        <v>2</v>
      </c>
      <c r="F1986" s="55" t="s">
        <v>760</v>
      </c>
      <c r="G1986" s="0" t="n">
        <v>44.3</v>
      </c>
      <c r="H1986" s="0" t="n">
        <v>40</v>
      </c>
      <c r="I1986" s="55" t="s">
        <v>157</v>
      </c>
      <c r="J1986" s="0" t="n">
        <v>67</v>
      </c>
      <c r="K1986" s="0" t="n">
        <v>67</v>
      </c>
      <c r="L1986" s="0" t="n">
        <v>204</v>
      </c>
      <c r="M1986" s="0" t="n">
        <v>581.32</v>
      </c>
      <c r="N1986" s="0" t="n">
        <v>50.68</v>
      </c>
      <c r="O1986" s="0" t="n">
        <v>26.71</v>
      </c>
      <c r="P1986" s="0" t="n">
        <v>4.34</v>
      </c>
      <c r="Q1986" s="0" t="n">
        <v>3.76</v>
      </c>
      <c r="T1986" s="0" t="n">
        <v>49.7</v>
      </c>
      <c r="U1986" s="0" t="n">
        <v>1128</v>
      </c>
      <c r="V1986" s="0" t="n">
        <v>1</v>
      </c>
      <c r="W1986" s="60" t="n">
        <v>46107</v>
      </c>
      <c r="X1986" s="55" t="n">
        <f aca="false">IF(I1986="Male",0,1)</f>
        <v>1</v>
      </c>
      <c r="Y1986" s="55" t="n">
        <f aca="false">IF(OR(I1986="DNB",I1986="Dry DNB"),1,0)</f>
        <v>0</v>
      </c>
      <c r="Z1986" s="55" t="n">
        <f aca="false">IF(ISNUMBER(W1986),A1986-W1986,"")</f>
        <v>203</v>
      </c>
      <c r="AA1986" s="55" t="n">
        <f aca="false">MATCH(A1986,DATAS,0)</f>
        <v>2</v>
      </c>
      <c r="AB1986" s="55" t="n">
        <f aca="false">IF(AND(E1986&gt;0,OR(AND(B1986&gt;=1,B1986&lt;=6),B1986=10)),1,0)</f>
        <v>1</v>
      </c>
      <c r="AC1986" s="55" t="n">
        <f aca="false">IF(AND(E1986&gt;0,B1986=10),1,0)</f>
        <v>0</v>
      </c>
      <c r="AD1986" s="55" t="n">
        <f aca="false">IF(AND(C1985=C1986,AA1985=AA1986-1),AB1985,"")</f>
        <v>1</v>
      </c>
      <c r="AE1986" s="55" t="n">
        <f aca="false">IF(AND(C1985=C1986,AA1985=AA1986-1),AC1985,"")</f>
        <v>0</v>
      </c>
      <c r="AF1986" s="55" t="n">
        <f aca="false">IF(AA1986=1,"",IF(AND(AB1986=1,AD1986&lt;&gt;1),1,0))</f>
        <v>0</v>
      </c>
      <c r="AG1986" s="55" t="n">
        <f aca="false">IF(AA1986=1,"",IF(AND(AC1986=1,AE1986&lt;&gt;1),1,0))</f>
        <v>0</v>
      </c>
      <c r="AH1986" s="60" t="str">
        <f aca="false">IF(AND(E1986&gt;0,AA1986&lt;2,NOT(AND(C1987=C1986,AA1987=AA1986+1))),INDEX(DATAS,AA1986+1),"")</f>
        <v/>
      </c>
      <c r="AI1986" s="60" t="str">
        <f aca="false">IF(AND(AC1986=1,AA1986&lt;2),IF(AND(C1987=C1986,AA1987=AA1986+1),IF(AC1987=1,"",INDEX(DATAS,AA1986+1)),INDEX(DATAS,AA1986+1)),"")</f>
        <v/>
      </c>
    </row>
    <row r="1987" customFormat="false" ht="15" hidden="false" customHeight="false" outlineLevel="0" collapsed="false">
      <c r="A1987" s="60" t="n">
        <v>46309</v>
      </c>
      <c r="B1987" s="0" t="n">
        <v>6</v>
      </c>
      <c r="C1987" s="0" t="n">
        <v>4985</v>
      </c>
      <c r="D1987" s="0" t="n">
        <v>111</v>
      </c>
      <c r="E1987" s="0" t="n">
        <v>2</v>
      </c>
      <c r="F1987" s="55" t="s">
        <v>761</v>
      </c>
      <c r="G1987" s="0" t="n">
        <v>30.3</v>
      </c>
      <c r="H1987" s="0" t="n">
        <v>29</v>
      </c>
      <c r="I1987" s="55" t="s">
        <v>187</v>
      </c>
      <c r="J1987" s="0" t="n">
        <v>111</v>
      </c>
      <c r="K1987" s="0" t="n">
        <v>62</v>
      </c>
      <c r="M1987" s="0" t="n">
        <v>853.01</v>
      </c>
      <c r="N1987" s="0" t="n">
        <v>79.43</v>
      </c>
      <c r="O1987" s="0" t="n">
        <v>47.62</v>
      </c>
      <c r="P1987" s="0" t="n">
        <v>4.1</v>
      </c>
      <c r="Q1987" s="0" t="n">
        <v>4.24</v>
      </c>
      <c r="R1987" s="0" t="n">
        <v>3372</v>
      </c>
      <c r="S1987" s="0" t="n">
        <v>6653</v>
      </c>
      <c r="T1987" s="0" t="n">
        <v>33.8</v>
      </c>
      <c r="U1987" s="0" t="n">
        <v>1126</v>
      </c>
      <c r="V1987" s="0" t="n">
        <v>2</v>
      </c>
      <c r="W1987" s="60" t="n">
        <v>46285</v>
      </c>
      <c r="X1987" s="55" t="n">
        <f aca="false">IF(I1987="Male",0,1)</f>
        <v>1</v>
      </c>
      <c r="Y1987" s="55" t="n">
        <f aca="false">IF(OR(I1987="DNB",I1987="Dry DNB"),1,0)</f>
        <v>0</v>
      </c>
      <c r="Z1987" s="55" t="n">
        <f aca="false">IF(ISNUMBER(W1987),A1987-W1987,"")</f>
        <v>24</v>
      </c>
      <c r="AA1987" s="55" t="n">
        <f aca="false">MATCH(A1987,DATAS,0)</f>
        <v>1</v>
      </c>
      <c r="AB1987" s="55" t="n">
        <f aca="false">IF(AND(E1987&gt;0,OR(AND(B1987&gt;=1,B1987&lt;=6),B1987=10)),1,0)</f>
        <v>1</v>
      </c>
      <c r="AC1987" s="55" t="n">
        <f aca="false">IF(AND(E1987&gt;0,B1987=10),1,0)</f>
        <v>0</v>
      </c>
      <c r="AD1987" s="0" t="str">
        <f aca="false">IF(AND(C1986=C1987,AA1986=AA1987-1),AB1986,"")</f>
        <v/>
      </c>
      <c r="AE1987" s="0" t="str">
        <f aca="false">IF(AND(C1986=C1987,AA1986=AA1987-1),AC1986,"")</f>
        <v/>
      </c>
      <c r="AF1987" s="0" t="str">
        <f aca="false">IF(AA1987=1,"",IF(AND(AB1987=1,AD1987&lt;&gt;1),1,0))</f>
        <v/>
      </c>
      <c r="AG1987" s="0" t="str">
        <f aca="false">IF(AA1987=1,"",IF(AND(AC1987=1,AE1987&lt;&gt;1),1,0))</f>
        <v/>
      </c>
      <c r="AH1987" s="60" t="str">
        <f aca="false">IF(AND(E1987&gt;0,AA1987&lt;2,NOT(AND(C1988=C1987,AA1988=AA1987+1))),INDEX(DATAS,AA1987+1),"")</f>
        <v/>
      </c>
      <c r="AI1987" s="60" t="str">
        <f aca="false">IF(AND(AC1987=1,AA1987&lt;2),IF(AND(C1988=C1987,AA1988=AA1987+1),IF(AC1988=1,"",INDEX(DATAS,AA1987+1)),INDEX(DATAS,AA1987+1)),"")</f>
        <v/>
      </c>
    </row>
    <row r="1988" customFormat="false" ht="15" hidden="false" customHeight="false" outlineLevel="0" collapsed="false">
      <c r="A1988" s="60" t="n">
        <v>46310</v>
      </c>
      <c r="B1988" s="0" t="n">
        <v>6</v>
      </c>
      <c r="C1988" s="0" t="n">
        <v>4985</v>
      </c>
      <c r="D1988" s="0" t="n">
        <v>112</v>
      </c>
      <c r="E1988" s="0" t="n">
        <v>2</v>
      </c>
      <c r="F1988" s="55" t="s">
        <v>761</v>
      </c>
      <c r="G1988" s="0" t="n">
        <v>33.5</v>
      </c>
      <c r="H1988" s="0" t="n">
        <v>30</v>
      </c>
      <c r="I1988" s="55" t="s">
        <v>187</v>
      </c>
      <c r="J1988" s="0" t="n">
        <v>112</v>
      </c>
      <c r="K1988" s="0" t="n">
        <v>62</v>
      </c>
      <c r="M1988" s="0" t="n">
        <v>853.01</v>
      </c>
      <c r="N1988" s="0" t="n">
        <v>79.43</v>
      </c>
      <c r="O1988" s="0" t="n">
        <v>47.62</v>
      </c>
      <c r="P1988" s="0" t="n">
        <v>4.1</v>
      </c>
      <c r="Q1988" s="0" t="n">
        <v>4.24</v>
      </c>
      <c r="T1988" s="0" t="n">
        <v>33.8</v>
      </c>
      <c r="U1988" s="0" t="n">
        <v>1127</v>
      </c>
      <c r="V1988" s="0" t="n">
        <v>2</v>
      </c>
      <c r="W1988" s="60" t="n">
        <v>46285</v>
      </c>
      <c r="X1988" s="55" t="n">
        <f aca="false">IF(I1988="Male",0,1)</f>
        <v>1</v>
      </c>
      <c r="Y1988" s="55" t="n">
        <f aca="false">IF(OR(I1988="DNB",I1988="Dry DNB"),1,0)</f>
        <v>0</v>
      </c>
      <c r="Z1988" s="55" t="n">
        <f aca="false">IF(ISNUMBER(W1988),A1988-W1988,"")</f>
        <v>25</v>
      </c>
      <c r="AA1988" s="55" t="n">
        <f aca="false">MATCH(A1988,DATAS,0)</f>
        <v>2</v>
      </c>
      <c r="AB1988" s="55" t="n">
        <f aca="false">IF(AND(E1988&gt;0,OR(AND(B1988&gt;=1,B1988&lt;=6),B1988=10)),1,0)</f>
        <v>1</v>
      </c>
      <c r="AC1988" s="55" t="n">
        <f aca="false">IF(AND(E1988&gt;0,B1988=10),1,0)</f>
        <v>0</v>
      </c>
      <c r="AD1988" s="55" t="n">
        <f aca="false">IF(AND(C1987=C1988,AA1987=AA1988-1),AB1987,"")</f>
        <v>1</v>
      </c>
      <c r="AE1988" s="55" t="n">
        <f aca="false">IF(AND(C1987=C1988,AA1987=AA1988-1),AC1987,"")</f>
        <v>0</v>
      </c>
      <c r="AF1988" s="55" t="n">
        <f aca="false">IF(AA1988=1,"",IF(AND(AB1988=1,AD1988&lt;&gt;1),1,0))</f>
        <v>0</v>
      </c>
      <c r="AG1988" s="55" t="n">
        <f aca="false">IF(AA1988=1,"",IF(AND(AC1988=1,AE1988&lt;&gt;1),1,0))</f>
        <v>0</v>
      </c>
      <c r="AH1988" s="60" t="str">
        <f aca="false">IF(AND(E1988&gt;0,AA1988&lt;2,NOT(AND(C1989=C1988,AA1989=AA1988+1))),INDEX(DATAS,AA1988+1),"")</f>
        <v/>
      </c>
      <c r="AI1988" s="60" t="str">
        <f aca="false">IF(AND(AC1988=1,AA1988&lt;2),IF(AND(C1989=C1988,AA1989=AA1988+1),IF(AC1989=1,"",INDEX(DATAS,AA1988+1)),INDEX(DATAS,AA1988+1)),"")</f>
        <v/>
      </c>
    </row>
    <row r="1989" customFormat="false" ht="15" hidden="false" customHeight="false" outlineLevel="0" collapsed="false">
      <c r="A1989" s="60" t="n">
        <v>46309</v>
      </c>
      <c r="B1989" s="0" t="n">
        <v>3</v>
      </c>
      <c r="C1989" s="0" t="n">
        <v>4986</v>
      </c>
      <c r="D1989" s="0" t="n">
        <v>66</v>
      </c>
      <c r="E1989" s="0" t="n">
        <v>2</v>
      </c>
      <c r="F1989" s="55" t="s">
        <v>762</v>
      </c>
      <c r="G1989" s="0" t="n">
        <v>56.4</v>
      </c>
      <c r="H1989" s="0" t="n">
        <v>55</v>
      </c>
      <c r="I1989" s="55" t="s">
        <v>177</v>
      </c>
      <c r="J1989" s="0" t="n">
        <v>66</v>
      </c>
      <c r="M1989" s="0" t="n">
        <v>1589.87</v>
      </c>
      <c r="N1989" s="0" t="n">
        <v>48.66</v>
      </c>
      <c r="O1989" s="0" t="n">
        <v>46.41</v>
      </c>
      <c r="P1989" s="0" t="n">
        <v>3.02</v>
      </c>
      <c r="Q1989" s="0" t="n">
        <v>3.65</v>
      </c>
      <c r="R1989" s="0" t="n">
        <v>4765</v>
      </c>
      <c r="S1989" s="0" t="n">
        <v>9580</v>
      </c>
      <c r="U1989" s="0" t="n">
        <v>1125</v>
      </c>
      <c r="V1989" s="0" t="n">
        <v>0</v>
      </c>
      <c r="X1989" s="55" t="n">
        <f aca="false">IF(I1989="Male",0,1)</f>
        <v>1</v>
      </c>
      <c r="Y1989" s="55" t="n">
        <f aca="false">IF(OR(I1989="DNB",I1989="Dry DNB"),1,0)</f>
        <v>0</v>
      </c>
      <c r="Z1989" s="0" t="str">
        <f aca="false">IF(ISNUMBER(W1989),A1989-W1989,"")</f>
        <v/>
      </c>
      <c r="AA1989" s="55" t="n">
        <f aca="false">MATCH(A1989,DATAS,0)</f>
        <v>1</v>
      </c>
      <c r="AB1989" s="55" t="n">
        <f aca="false">IF(AND(E1989&gt;0,OR(AND(B1989&gt;=1,B1989&lt;=6),B1989=10)),1,0)</f>
        <v>1</v>
      </c>
      <c r="AC1989" s="55" t="n">
        <f aca="false">IF(AND(E1989&gt;0,B1989=10),1,0)</f>
        <v>0</v>
      </c>
      <c r="AD1989" s="0" t="str">
        <f aca="false">IF(AND(C1988=C1989,AA1988=AA1989-1),AB1988,"")</f>
        <v/>
      </c>
      <c r="AE1989" s="0" t="str">
        <f aca="false">IF(AND(C1988=C1989,AA1988=AA1989-1),AC1988,"")</f>
        <v/>
      </c>
      <c r="AF1989" s="0" t="str">
        <f aca="false">IF(AA1989=1,"",IF(AND(AB1989=1,AD1989&lt;&gt;1),1,0))</f>
        <v/>
      </c>
      <c r="AG1989" s="0" t="str">
        <f aca="false">IF(AA1989=1,"",IF(AND(AC1989=1,AE1989&lt;&gt;1),1,0))</f>
        <v/>
      </c>
      <c r="AH1989" s="60" t="str">
        <f aca="false">IF(AND(E1989&gt;0,AA1989&lt;2,NOT(AND(C1990=C1989,AA1990=AA1989+1))),INDEX(DATAS,AA1989+1),"")</f>
        <v/>
      </c>
      <c r="AI1989" s="60" t="str">
        <f aca="false">IF(AND(AC1989=1,AA1989&lt;2),IF(AND(C1990=C1989,AA1990=AA1989+1),IF(AC1990=1,"",INDEX(DATAS,AA1989+1)),INDEX(DATAS,AA1989+1)),"")</f>
        <v/>
      </c>
    </row>
    <row r="1990" customFormat="false" ht="15" hidden="false" customHeight="false" outlineLevel="0" collapsed="false">
      <c r="A1990" s="60" t="n">
        <v>46310</v>
      </c>
      <c r="B1990" s="0" t="n">
        <v>3</v>
      </c>
      <c r="C1990" s="0" t="n">
        <v>4986</v>
      </c>
      <c r="D1990" s="0" t="n">
        <v>67</v>
      </c>
      <c r="E1990" s="0" t="n">
        <v>2</v>
      </c>
      <c r="F1990" s="55" t="s">
        <v>762</v>
      </c>
      <c r="G1990" s="0" t="n">
        <v>54</v>
      </c>
      <c r="H1990" s="0" t="n">
        <v>55</v>
      </c>
      <c r="I1990" s="55" t="s">
        <v>177</v>
      </c>
      <c r="J1990" s="0" t="n">
        <v>67</v>
      </c>
      <c r="M1990" s="0" t="n">
        <v>1589.87</v>
      </c>
      <c r="N1990" s="0" t="n">
        <v>48.66</v>
      </c>
      <c r="O1990" s="0" t="n">
        <v>46.41</v>
      </c>
      <c r="P1990" s="0" t="n">
        <v>3.02</v>
      </c>
      <c r="Q1990" s="0" t="n">
        <v>3.65</v>
      </c>
      <c r="U1990" s="0" t="n">
        <v>1126</v>
      </c>
      <c r="V1990" s="0" t="n">
        <v>0</v>
      </c>
      <c r="X1990" s="55" t="n">
        <f aca="false">IF(I1990="Male",0,1)</f>
        <v>1</v>
      </c>
      <c r="Y1990" s="55" t="n">
        <f aca="false">IF(OR(I1990="DNB",I1990="Dry DNB"),1,0)</f>
        <v>0</v>
      </c>
      <c r="Z1990" s="0" t="str">
        <f aca="false">IF(ISNUMBER(W1990),A1990-W1990,"")</f>
        <v/>
      </c>
      <c r="AA1990" s="55" t="n">
        <f aca="false">MATCH(A1990,DATAS,0)</f>
        <v>2</v>
      </c>
      <c r="AB1990" s="55" t="n">
        <f aca="false">IF(AND(E1990&gt;0,OR(AND(B1990&gt;=1,B1990&lt;=6),B1990=10)),1,0)</f>
        <v>1</v>
      </c>
      <c r="AC1990" s="55" t="n">
        <f aca="false">IF(AND(E1990&gt;0,B1990=10),1,0)</f>
        <v>0</v>
      </c>
      <c r="AD1990" s="55" t="n">
        <f aca="false">IF(AND(C1989=C1990,AA1989=AA1990-1),AB1989,"")</f>
        <v>1</v>
      </c>
      <c r="AE1990" s="55" t="n">
        <f aca="false">IF(AND(C1989=C1990,AA1989=AA1990-1),AC1989,"")</f>
        <v>0</v>
      </c>
      <c r="AF1990" s="55" t="n">
        <f aca="false">IF(AA1990=1,"",IF(AND(AB1990=1,AD1990&lt;&gt;1),1,0))</f>
        <v>0</v>
      </c>
      <c r="AG1990" s="55" t="n">
        <f aca="false">IF(AA1990=1,"",IF(AND(AC1990=1,AE1990&lt;&gt;1),1,0))</f>
        <v>0</v>
      </c>
      <c r="AH1990" s="60" t="str">
        <f aca="false">IF(AND(E1990&gt;0,AA1990&lt;2,NOT(AND(C1991=C1990,AA1991=AA1990+1))),INDEX(DATAS,AA1990+1),"")</f>
        <v/>
      </c>
      <c r="AI1990" s="60" t="str">
        <f aca="false">IF(AND(AC1990=1,AA1990&lt;2),IF(AND(C1991=C1990,AA1991=AA1990+1),IF(AC1991=1,"",INDEX(DATAS,AA1990+1)),INDEX(DATAS,AA1990+1)),"")</f>
        <v/>
      </c>
    </row>
    <row r="1991" customFormat="false" ht="15" hidden="false" customHeight="false" outlineLevel="0" collapsed="false">
      <c r="A1991" s="60" t="n">
        <v>46309</v>
      </c>
      <c r="B1991" s="0" t="n">
        <v>6</v>
      </c>
      <c r="C1991" s="0" t="n">
        <v>4988</v>
      </c>
      <c r="D1991" s="0" t="n">
        <v>196</v>
      </c>
      <c r="E1991" s="0" t="n">
        <v>2</v>
      </c>
      <c r="F1991" s="55" t="s">
        <v>762</v>
      </c>
      <c r="G1991" s="0" t="n">
        <v>23.5</v>
      </c>
      <c r="H1991" s="0" t="n">
        <v>17</v>
      </c>
      <c r="I1991" s="55" t="s">
        <v>157</v>
      </c>
      <c r="J1991" s="0" t="n">
        <v>63</v>
      </c>
      <c r="K1991" s="0" t="n">
        <v>63</v>
      </c>
      <c r="L1991" s="0" t="n">
        <v>133</v>
      </c>
      <c r="M1991" s="0" t="n">
        <v>634.62</v>
      </c>
      <c r="N1991" s="0" t="n">
        <v>63.46</v>
      </c>
      <c r="O1991" s="0" t="n">
        <v>33.79</v>
      </c>
      <c r="P1991" s="0" t="n">
        <v>4.56</v>
      </c>
      <c r="Q1991" s="0" t="n">
        <v>3.57</v>
      </c>
      <c r="R1991" s="0" t="n">
        <v>3839</v>
      </c>
      <c r="S1991" s="0" t="n">
        <v>7941</v>
      </c>
      <c r="T1991" s="0" t="n">
        <v>44.05</v>
      </c>
      <c r="U1991" s="0" t="n">
        <v>1125</v>
      </c>
      <c r="V1991" s="0" t="n">
        <v>1</v>
      </c>
      <c r="W1991" s="60" t="n">
        <v>46177</v>
      </c>
      <c r="X1991" s="55" t="n">
        <f aca="false">IF(I1991="Male",0,1)</f>
        <v>1</v>
      </c>
      <c r="Y1991" s="55" t="n">
        <f aca="false">IF(OR(I1991="DNB",I1991="Dry DNB"),1,0)</f>
        <v>0</v>
      </c>
      <c r="Z1991" s="55" t="n">
        <f aca="false">IF(ISNUMBER(W1991),A1991-W1991,"")</f>
        <v>132</v>
      </c>
      <c r="AA1991" s="55" t="n">
        <f aca="false">MATCH(A1991,DATAS,0)</f>
        <v>1</v>
      </c>
      <c r="AB1991" s="55" t="n">
        <f aca="false">IF(AND(E1991&gt;0,OR(AND(B1991&gt;=1,B1991&lt;=6),B1991=10)),1,0)</f>
        <v>1</v>
      </c>
      <c r="AC1991" s="55" t="n">
        <f aca="false">IF(AND(E1991&gt;0,B1991=10),1,0)</f>
        <v>0</v>
      </c>
      <c r="AD1991" s="0" t="str">
        <f aca="false">IF(AND(C1990=C1991,AA1990=AA1991-1),AB1990,"")</f>
        <v/>
      </c>
      <c r="AE1991" s="0" t="str">
        <f aca="false">IF(AND(C1990=C1991,AA1990=AA1991-1),AC1990,"")</f>
        <v/>
      </c>
      <c r="AF1991" s="0" t="str">
        <f aca="false">IF(AA1991=1,"",IF(AND(AB1991=1,AD1991&lt;&gt;1),1,0))</f>
        <v/>
      </c>
      <c r="AG1991" s="0" t="str">
        <f aca="false">IF(AA1991=1,"",IF(AND(AC1991=1,AE1991&lt;&gt;1),1,0))</f>
        <v/>
      </c>
      <c r="AH1991" s="60" t="str">
        <f aca="false">IF(AND(E1991&gt;0,AA1991&lt;2,NOT(AND(C1992=C1991,AA1992=AA1991+1))),INDEX(DATAS,AA1991+1),"")</f>
        <v/>
      </c>
      <c r="AI1991" s="60" t="str">
        <f aca="false">IF(AND(AC1991=1,AA1991&lt;2),IF(AND(C1992=C1991,AA1992=AA1991+1),IF(AC1992=1,"",INDEX(DATAS,AA1991+1)),INDEX(DATAS,AA1991+1)),"")</f>
        <v/>
      </c>
    </row>
    <row r="1992" customFormat="false" ht="15" hidden="false" customHeight="false" outlineLevel="0" collapsed="false">
      <c r="A1992" s="60" t="n">
        <v>46310</v>
      </c>
      <c r="B1992" s="0" t="n">
        <v>6</v>
      </c>
      <c r="C1992" s="0" t="n">
        <v>4988</v>
      </c>
      <c r="D1992" s="0" t="n">
        <v>197</v>
      </c>
      <c r="E1992" s="0" t="n">
        <v>2</v>
      </c>
      <c r="F1992" s="55" t="s">
        <v>762</v>
      </c>
      <c r="G1992" s="0" t="n">
        <v>26.8</v>
      </c>
      <c r="H1992" s="0" t="n">
        <v>18</v>
      </c>
      <c r="I1992" s="55" t="s">
        <v>157</v>
      </c>
      <c r="J1992" s="0" t="n">
        <v>63</v>
      </c>
      <c r="K1992" s="0" t="n">
        <v>63</v>
      </c>
      <c r="L1992" s="0" t="n">
        <v>134</v>
      </c>
      <c r="M1992" s="0" t="n">
        <v>634.62</v>
      </c>
      <c r="N1992" s="0" t="n">
        <v>63.46</v>
      </c>
      <c r="O1992" s="0" t="n">
        <v>33.79</v>
      </c>
      <c r="P1992" s="0" t="n">
        <v>4.56</v>
      </c>
      <c r="Q1992" s="0" t="n">
        <v>3.57</v>
      </c>
      <c r="T1992" s="0" t="n">
        <v>44.05</v>
      </c>
      <c r="U1992" s="0" t="n">
        <v>1126</v>
      </c>
      <c r="V1992" s="0" t="n">
        <v>1</v>
      </c>
      <c r="W1992" s="60" t="n">
        <v>46177</v>
      </c>
      <c r="X1992" s="55" t="n">
        <f aca="false">IF(I1992="Male",0,1)</f>
        <v>1</v>
      </c>
      <c r="Y1992" s="55" t="n">
        <f aca="false">IF(OR(I1992="DNB",I1992="Dry DNB"),1,0)</f>
        <v>0</v>
      </c>
      <c r="Z1992" s="55" t="n">
        <f aca="false">IF(ISNUMBER(W1992),A1992-W1992,"")</f>
        <v>133</v>
      </c>
      <c r="AA1992" s="55" t="n">
        <f aca="false">MATCH(A1992,DATAS,0)</f>
        <v>2</v>
      </c>
      <c r="AB1992" s="55" t="n">
        <f aca="false">IF(AND(E1992&gt;0,OR(AND(B1992&gt;=1,B1992&lt;=6),B1992=10)),1,0)</f>
        <v>1</v>
      </c>
      <c r="AC1992" s="55" t="n">
        <f aca="false">IF(AND(E1992&gt;0,B1992=10),1,0)</f>
        <v>0</v>
      </c>
      <c r="AD1992" s="55" t="n">
        <f aca="false">IF(AND(C1991=C1992,AA1991=AA1992-1),AB1991,"")</f>
        <v>1</v>
      </c>
      <c r="AE1992" s="55" t="n">
        <f aca="false">IF(AND(C1991=C1992,AA1991=AA1992-1),AC1991,"")</f>
        <v>0</v>
      </c>
      <c r="AF1992" s="55" t="n">
        <f aca="false">IF(AA1992=1,"",IF(AND(AB1992=1,AD1992&lt;&gt;1),1,0))</f>
        <v>0</v>
      </c>
      <c r="AG1992" s="55" t="n">
        <f aca="false">IF(AA1992=1,"",IF(AND(AC1992=1,AE1992&lt;&gt;1),1,0))</f>
        <v>0</v>
      </c>
      <c r="AH1992" s="60" t="str">
        <f aca="false">IF(AND(E1992&gt;0,AA1992&lt;2,NOT(AND(C1993=C1992,AA1993=AA1992+1))),INDEX(DATAS,AA1992+1),"")</f>
        <v/>
      </c>
      <c r="AI1992" s="60" t="str">
        <f aca="false">IF(AND(AC1992=1,AA1992&lt;2),IF(AND(C1993=C1992,AA1993=AA1992+1),IF(AC1993=1,"",INDEX(DATAS,AA1992+1)),INDEX(DATAS,AA1992+1)),"")</f>
        <v/>
      </c>
    </row>
    <row r="1993" customFormat="false" ht="15" hidden="false" customHeight="false" outlineLevel="0" collapsed="false">
      <c r="A1993" s="60" t="n">
        <v>46309</v>
      </c>
      <c r="B1993" s="0" t="n">
        <v>5</v>
      </c>
      <c r="C1993" s="0" t="n">
        <v>4989</v>
      </c>
      <c r="D1993" s="0" t="n">
        <v>111</v>
      </c>
      <c r="E1993" s="0" t="n">
        <v>2</v>
      </c>
      <c r="F1993" s="55" t="s">
        <v>763</v>
      </c>
      <c r="G1993" s="0" t="n">
        <v>46.2</v>
      </c>
      <c r="H1993" s="0" t="n">
        <v>44</v>
      </c>
      <c r="I1993" s="55" t="s">
        <v>157</v>
      </c>
      <c r="J1993" s="0" t="n">
        <v>69</v>
      </c>
      <c r="K1993" s="0" t="n">
        <v>69</v>
      </c>
      <c r="L1993" s="0" t="n">
        <v>42</v>
      </c>
      <c r="M1993" s="0" t="n">
        <v>1179.58</v>
      </c>
      <c r="N1993" s="0" t="n">
        <v>79.63</v>
      </c>
      <c r="O1993" s="0" t="n">
        <v>55.56</v>
      </c>
      <c r="P1993" s="0" t="n">
        <v>4.74</v>
      </c>
      <c r="Q1993" s="0" t="n">
        <v>3.74</v>
      </c>
      <c r="R1993" s="0" t="n">
        <v>3429</v>
      </c>
      <c r="S1993" s="0" t="n">
        <v>7106</v>
      </c>
      <c r="T1993" s="0" t="n">
        <v>43.3</v>
      </c>
      <c r="U1993" s="0" t="n">
        <v>1124</v>
      </c>
      <c r="V1993" s="0" t="n">
        <v>1</v>
      </c>
      <c r="W1993" s="60" t="n">
        <v>46268</v>
      </c>
      <c r="X1993" s="55" t="n">
        <f aca="false">IF(I1993="Male",0,1)</f>
        <v>1</v>
      </c>
      <c r="Y1993" s="55" t="n">
        <f aca="false">IF(OR(I1993="DNB",I1993="Dry DNB"),1,0)</f>
        <v>0</v>
      </c>
      <c r="Z1993" s="55" t="n">
        <f aca="false">IF(ISNUMBER(W1993),A1993-W1993,"")</f>
        <v>41</v>
      </c>
      <c r="AA1993" s="55" t="n">
        <f aca="false">MATCH(A1993,DATAS,0)</f>
        <v>1</v>
      </c>
      <c r="AB1993" s="55" t="n">
        <f aca="false">IF(AND(E1993&gt;0,OR(AND(B1993&gt;=1,B1993&lt;=6),B1993=10)),1,0)</f>
        <v>1</v>
      </c>
      <c r="AC1993" s="55" t="n">
        <f aca="false">IF(AND(E1993&gt;0,B1993=10),1,0)</f>
        <v>0</v>
      </c>
      <c r="AD1993" s="0" t="str">
        <f aca="false">IF(AND(C1992=C1993,AA1992=AA1993-1),AB1992,"")</f>
        <v/>
      </c>
      <c r="AE1993" s="0" t="str">
        <f aca="false">IF(AND(C1992=C1993,AA1992=AA1993-1),AC1992,"")</f>
        <v/>
      </c>
      <c r="AF1993" s="0" t="str">
        <f aca="false">IF(AA1993=1,"",IF(AND(AB1993=1,AD1993&lt;&gt;1),1,0))</f>
        <v/>
      </c>
      <c r="AG1993" s="0" t="str">
        <f aca="false">IF(AA1993=1,"",IF(AND(AC1993=1,AE1993&lt;&gt;1),1,0))</f>
        <v/>
      </c>
      <c r="AH1993" s="60" t="str">
        <f aca="false">IF(AND(E1993&gt;0,AA1993&lt;2,NOT(AND(C1994=C1993,AA1994=AA1993+1))),INDEX(DATAS,AA1993+1),"")</f>
        <v/>
      </c>
      <c r="AI1993" s="60" t="str">
        <f aca="false">IF(AND(AC1993=1,AA1993&lt;2),IF(AND(C1994=C1993,AA1994=AA1993+1),IF(AC1994=1,"",INDEX(DATAS,AA1993+1)),INDEX(DATAS,AA1993+1)),"")</f>
        <v/>
      </c>
    </row>
    <row r="1994" customFormat="false" ht="15" hidden="false" customHeight="false" outlineLevel="0" collapsed="false">
      <c r="A1994" s="60" t="n">
        <v>46310</v>
      </c>
      <c r="B1994" s="0" t="n">
        <v>5</v>
      </c>
      <c r="C1994" s="0" t="n">
        <v>4989</v>
      </c>
      <c r="D1994" s="0" t="n">
        <v>112</v>
      </c>
      <c r="E1994" s="0" t="n">
        <v>2</v>
      </c>
      <c r="F1994" s="55" t="s">
        <v>763</v>
      </c>
      <c r="G1994" s="0" t="n">
        <v>49.5</v>
      </c>
      <c r="H1994" s="0" t="n">
        <v>44</v>
      </c>
      <c r="I1994" s="55" t="s">
        <v>157</v>
      </c>
      <c r="J1994" s="0" t="n">
        <v>69</v>
      </c>
      <c r="K1994" s="0" t="n">
        <v>69</v>
      </c>
      <c r="L1994" s="0" t="n">
        <v>43</v>
      </c>
      <c r="M1994" s="0" t="n">
        <v>1179.58</v>
      </c>
      <c r="N1994" s="0" t="n">
        <v>79.63</v>
      </c>
      <c r="O1994" s="0" t="n">
        <v>55.56</v>
      </c>
      <c r="P1994" s="0" t="n">
        <v>4.74</v>
      </c>
      <c r="Q1994" s="0" t="n">
        <v>3.74</v>
      </c>
      <c r="T1994" s="0" t="n">
        <v>43.3</v>
      </c>
      <c r="U1994" s="0" t="n">
        <v>1125</v>
      </c>
      <c r="V1994" s="0" t="n">
        <v>1</v>
      </c>
      <c r="W1994" s="60" t="n">
        <v>46268</v>
      </c>
      <c r="X1994" s="55" t="n">
        <f aca="false">IF(I1994="Male",0,1)</f>
        <v>1</v>
      </c>
      <c r="Y1994" s="55" t="n">
        <f aca="false">IF(OR(I1994="DNB",I1994="Dry DNB"),1,0)</f>
        <v>0</v>
      </c>
      <c r="Z1994" s="55" t="n">
        <f aca="false">IF(ISNUMBER(W1994),A1994-W1994,"")</f>
        <v>42</v>
      </c>
      <c r="AA1994" s="55" t="n">
        <f aca="false">MATCH(A1994,DATAS,0)</f>
        <v>2</v>
      </c>
      <c r="AB1994" s="55" t="n">
        <f aca="false">IF(AND(E1994&gt;0,OR(AND(B1994&gt;=1,B1994&lt;=6),B1994=10)),1,0)</f>
        <v>1</v>
      </c>
      <c r="AC1994" s="55" t="n">
        <f aca="false">IF(AND(E1994&gt;0,B1994=10),1,0)</f>
        <v>0</v>
      </c>
      <c r="AD1994" s="55" t="n">
        <f aca="false">IF(AND(C1993=C1994,AA1993=AA1994-1),AB1993,"")</f>
        <v>1</v>
      </c>
      <c r="AE1994" s="55" t="n">
        <f aca="false">IF(AND(C1993=C1994,AA1993=AA1994-1),AC1993,"")</f>
        <v>0</v>
      </c>
      <c r="AF1994" s="55" t="n">
        <f aca="false">IF(AA1994=1,"",IF(AND(AB1994=1,AD1994&lt;&gt;1),1,0))</f>
        <v>0</v>
      </c>
      <c r="AG1994" s="55" t="n">
        <f aca="false">IF(AA1994=1,"",IF(AND(AC1994=1,AE1994&lt;&gt;1),1,0))</f>
        <v>0</v>
      </c>
      <c r="AH1994" s="60" t="str">
        <f aca="false">IF(AND(E1994&gt;0,AA1994&lt;2,NOT(AND(C1995=C1994,AA1995=AA1994+1))),INDEX(DATAS,AA1994+1),"")</f>
        <v/>
      </c>
      <c r="AI1994" s="60" t="str">
        <f aca="false">IF(AND(AC1994=1,AA1994&lt;2),IF(AND(C1995=C1994,AA1995=AA1994+1),IF(AC1995=1,"",INDEX(DATAS,AA1994+1)),INDEX(DATAS,AA1994+1)),"")</f>
        <v/>
      </c>
    </row>
    <row r="1995" customFormat="false" ht="15" hidden="false" customHeight="false" outlineLevel="0" collapsed="false">
      <c r="A1995" s="60" t="n">
        <v>46309</v>
      </c>
      <c r="B1995" s="0" t="n">
        <v>5</v>
      </c>
      <c r="C1995" s="0" t="n">
        <v>4990</v>
      </c>
      <c r="D1995" s="0" t="n">
        <v>88</v>
      </c>
      <c r="E1995" s="0" t="n">
        <v>2</v>
      </c>
      <c r="F1995" s="55" t="s">
        <v>763</v>
      </c>
      <c r="G1995" s="0" t="n">
        <v>40.8</v>
      </c>
      <c r="H1995" s="0" t="n">
        <v>39</v>
      </c>
      <c r="I1995" s="55" t="s">
        <v>187</v>
      </c>
      <c r="J1995" s="0" t="n">
        <v>88</v>
      </c>
      <c r="K1995" s="0" t="n">
        <v>67</v>
      </c>
      <c r="M1995" s="0" t="n">
        <v>703.67</v>
      </c>
      <c r="N1995" s="0" t="n">
        <v>78.95</v>
      </c>
      <c r="O1995" s="0" t="n">
        <v>35.12</v>
      </c>
      <c r="P1995" s="0" t="n">
        <v>4.53</v>
      </c>
      <c r="Q1995" s="0" t="n">
        <v>3.45</v>
      </c>
      <c r="R1995" s="0" t="n">
        <v>3624</v>
      </c>
      <c r="S1995" s="0" t="n">
        <v>7286</v>
      </c>
      <c r="U1995" s="0" t="n">
        <v>1124</v>
      </c>
      <c r="V1995" s="0" t="n">
        <v>1</v>
      </c>
      <c r="W1995" s="60" t="n">
        <v>46289</v>
      </c>
      <c r="X1995" s="55" t="n">
        <f aca="false">IF(I1995="Male",0,1)</f>
        <v>1</v>
      </c>
      <c r="Y1995" s="55" t="n">
        <f aca="false">IF(OR(I1995="DNB",I1995="Dry DNB"),1,0)</f>
        <v>0</v>
      </c>
      <c r="Z1995" s="55" t="n">
        <f aca="false">IF(ISNUMBER(W1995),A1995-W1995,"")</f>
        <v>20</v>
      </c>
      <c r="AA1995" s="55" t="n">
        <f aca="false">MATCH(A1995,DATAS,0)</f>
        <v>1</v>
      </c>
      <c r="AB1995" s="55" t="n">
        <f aca="false">IF(AND(E1995&gt;0,OR(AND(B1995&gt;=1,B1995&lt;=6),B1995=10)),1,0)</f>
        <v>1</v>
      </c>
      <c r="AC1995" s="55" t="n">
        <f aca="false">IF(AND(E1995&gt;0,B1995=10),1,0)</f>
        <v>0</v>
      </c>
      <c r="AD1995" s="0" t="str">
        <f aca="false">IF(AND(C1994=C1995,AA1994=AA1995-1),AB1994,"")</f>
        <v/>
      </c>
      <c r="AE1995" s="0" t="str">
        <f aca="false">IF(AND(C1994=C1995,AA1994=AA1995-1),AC1994,"")</f>
        <v/>
      </c>
      <c r="AF1995" s="0" t="str">
        <f aca="false">IF(AA1995=1,"",IF(AND(AB1995=1,AD1995&lt;&gt;1),1,0))</f>
        <v/>
      </c>
      <c r="AG1995" s="0" t="str">
        <f aca="false">IF(AA1995=1,"",IF(AND(AC1995=1,AE1995&lt;&gt;1),1,0))</f>
        <v/>
      </c>
      <c r="AH1995" s="60" t="str">
        <f aca="false">IF(AND(E1995&gt;0,AA1995&lt;2,NOT(AND(C1996=C1995,AA1996=AA1995+1))),INDEX(DATAS,AA1995+1),"")</f>
        <v/>
      </c>
      <c r="AI1995" s="60" t="str">
        <f aca="false">IF(AND(AC1995=1,AA1995&lt;2),IF(AND(C1996=C1995,AA1996=AA1995+1),IF(AC1996=1,"",INDEX(DATAS,AA1995+1)),INDEX(DATAS,AA1995+1)),"")</f>
        <v/>
      </c>
    </row>
    <row r="1996" customFormat="false" ht="15" hidden="false" customHeight="false" outlineLevel="0" collapsed="false">
      <c r="A1996" s="60" t="n">
        <v>46310</v>
      </c>
      <c r="B1996" s="0" t="n">
        <v>5</v>
      </c>
      <c r="C1996" s="0" t="n">
        <v>4990</v>
      </c>
      <c r="D1996" s="0" t="n">
        <v>89</v>
      </c>
      <c r="E1996" s="0" t="n">
        <v>2</v>
      </c>
      <c r="F1996" s="55" t="s">
        <v>763</v>
      </c>
      <c r="G1996" s="0" t="n">
        <v>42.7</v>
      </c>
      <c r="H1996" s="0" t="n">
        <v>40</v>
      </c>
      <c r="I1996" s="55" t="s">
        <v>187</v>
      </c>
      <c r="J1996" s="0" t="n">
        <v>89</v>
      </c>
      <c r="K1996" s="0" t="n">
        <v>67</v>
      </c>
      <c r="M1996" s="0" t="n">
        <v>703.67</v>
      </c>
      <c r="N1996" s="0" t="n">
        <v>78.95</v>
      </c>
      <c r="O1996" s="0" t="n">
        <v>35.12</v>
      </c>
      <c r="P1996" s="0" t="n">
        <v>4.53</v>
      </c>
      <c r="Q1996" s="0" t="n">
        <v>3.45</v>
      </c>
      <c r="U1996" s="0" t="n">
        <v>1125</v>
      </c>
      <c r="V1996" s="0" t="n">
        <v>1</v>
      </c>
      <c r="W1996" s="60" t="n">
        <v>46289</v>
      </c>
      <c r="X1996" s="55" t="n">
        <f aca="false">IF(I1996="Male",0,1)</f>
        <v>1</v>
      </c>
      <c r="Y1996" s="55" t="n">
        <f aca="false">IF(OR(I1996="DNB",I1996="Dry DNB"),1,0)</f>
        <v>0</v>
      </c>
      <c r="Z1996" s="55" t="n">
        <f aca="false">IF(ISNUMBER(W1996),A1996-W1996,"")</f>
        <v>21</v>
      </c>
      <c r="AA1996" s="55" t="n">
        <f aca="false">MATCH(A1996,DATAS,0)</f>
        <v>2</v>
      </c>
      <c r="AB1996" s="55" t="n">
        <f aca="false">IF(AND(E1996&gt;0,OR(AND(B1996&gt;=1,B1996&lt;=6),B1996=10)),1,0)</f>
        <v>1</v>
      </c>
      <c r="AC1996" s="55" t="n">
        <f aca="false">IF(AND(E1996&gt;0,B1996=10),1,0)</f>
        <v>0</v>
      </c>
      <c r="AD1996" s="55" t="n">
        <f aca="false">IF(AND(C1995=C1996,AA1995=AA1996-1),AB1995,"")</f>
        <v>1</v>
      </c>
      <c r="AE1996" s="55" t="n">
        <f aca="false">IF(AND(C1995=C1996,AA1995=AA1996-1),AC1995,"")</f>
        <v>0</v>
      </c>
      <c r="AF1996" s="55" t="n">
        <f aca="false">IF(AA1996=1,"",IF(AND(AB1996=1,AD1996&lt;&gt;1),1,0))</f>
        <v>0</v>
      </c>
      <c r="AG1996" s="55" t="n">
        <f aca="false">IF(AA1996=1,"",IF(AND(AC1996=1,AE1996&lt;&gt;1),1,0))</f>
        <v>0</v>
      </c>
      <c r="AH1996" s="60" t="str">
        <f aca="false">IF(AND(E1996&gt;0,AA1996&lt;2,NOT(AND(C1997=C1996,AA1997=AA1996+1))),INDEX(DATAS,AA1996+1),"")</f>
        <v/>
      </c>
      <c r="AI1996" s="60" t="str">
        <f aca="false">IF(AND(AC1996=1,AA1996&lt;2),IF(AND(C1997=C1996,AA1997=AA1996+1),IF(AC1997=1,"",INDEX(DATAS,AA1996+1)),INDEX(DATAS,AA1996+1)),"")</f>
        <v/>
      </c>
    </row>
    <row r="1997" customFormat="false" ht="15" hidden="false" customHeight="false" outlineLevel="0" collapsed="false">
      <c r="A1997" s="60" t="n">
        <v>46309</v>
      </c>
      <c r="B1997" s="0" t="n">
        <v>2</v>
      </c>
      <c r="C1997" s="0" t="n">
        <v>4991</v>
      </c>
      <c r="D1997" s="0" t="n">
        <v>125</v>
      </c>
      <c r="E1997" s="0" t="n">
        <v>2</v>
      </c>
      <c r="F1997" s="55" t="s">
        <v>764</v>
      </c>
      <c r="G1997" s="0" t="n">
        <v>47</v>
      </c>
      <c r="H1997" s="0" t="n">
        <v>46</v>
      </c>
      <c r="I1997" s="55" t="s">
        <v>187</v>
      </c>
      <c r="J1997" s="0" t="n">
        <v>125</v>
      </c>
      <c r="K1997" s="0" t="n">
        <v>76</v>
      </c>
      <c r="M1997" s="0" t="n">
        <v>870.89</v>
      </c>
      <c r="N1997" s="0" t="n">
        <v>46.5</v>
      </c>
      <c r="O1997" s="0" t="n">
        <v>35</v>
      </c>
      <c r="P1997" s="0" t="n">
        <v>3.77</v>
      </c>
      <c r="Q1997" s="0" t="n">
        <v>3.16</v>
      </c>
      <c r="R1997" s="0" t="n">
        <v>4492</v>
      </c>
      <c r="S1997" s="0" t="n">
        <v>9131</v>
      </c>
      <c r="T1997" s="0" t="n">
        <v>51.75</v>
      </c>
      <c r="U1997" s="0" t="n">
        <v>1123</v>
      </c>
      <c r="V1997" s="0" t="n">
        <v>3</v>
      </c>
      <c r="W1997" s="60" t="n">
        <v>46306</v>
      </c>
      <c r="X1997" s="55" t="n">
        <f aca="false">IF(I1997="Male",0,1)</f>
        <v>1</v>
      </c>
      <c r="Y1997" s="55" t="n">
        <f aca="false">IF(OR(I1997="DNB",I1997="Dry DNB"),1,0)</f>
        <v>0</v>
      </c>
      <c r="Z1997" s="55" t="n">
        <f aca="false">IF(ISNUMBER(W1997),A1997-W1997,"")</f>
        <v>3</v>
      </c>
      <c r="AA1997" s="55" t="n">
        <f aca="false">MATCH(A1997,DATAS,0)</f>
        <v>1</v>
      </c>
      <c r="AB1997" s="55" t="n">
        <f aca="false">IF(AND(E1997&gt;0,OR(AND(B1997&gt;=1,B1997&lt;=6),B1997=10)),1,0)</f>
        <v>1</v>
      </c>
      <c r="AC1997" s="55" t="n">
        <f aca="false">IF(AND(E1997&gt;0,B1997=10),1,0)</f>
        <v>0</v>
      </c>
      <c r="AD1997" s="0" t="str">
        <f aca="false">IF(AND(C1996=C1997,AA1996=AA1997-1),AB1996,"")</f>
        <v/>
      </c>
      <c r="AE1997" s="0" t="str">
        <f aca="false">IF(AND(C1996=C1997,AA1996=AA1997-1),AC1996,"")</f>
        <v/>
      </c>
      <c r="AF1997" s="0" t="str">
        <f aca="false">IF(AA1997=1,"",IF(AND(AB1997=1,AD1997&lt;&gt;1),1,0))</f>
        <v/>
      </c>
      <c r="AG1997" s="0" t="str">
        <f aca="false">IF(AA1997=1,"",IF(AND(AC1997=1,AE1997&lt;&gt;1),1,0))</f>
        <v/>
      </c>
      <c r="AH1997" s="60" t="str">
        <f aca="false">IF(AND(E1997&gt;0,AA1997&lt;2,NOT(AND(C1998=C1997,AA1998=AA1997+1))),INDEX(DATAS,AA1997+1),"")</f>
        <v/>
      </c>
      <c r="AI1997" s="60" t="str">
        <f aca="false">IF(AND(AC1997=1,AA1997&lt;2),IF(AND(C1998=C1997,AA1998=AA1997+1),IF(AC1998=1,"",INDEX(DATAS,AA1997+1)),INDEX(DATAS,AA1997+1)),"")</f>
        <v/>
      </c>
    </row>
    <row r="1998" customFormat="false" ht="15" hidden="false" customHeight="false" outlineLevel="0" collapsed="false">
      <c r="A1998" s="60" t="n">
        <v>46310</v>
      </c>
      <c r="B1998" s="0" t="n">
        <v>2</v>
      </c>
      <c r="C1998" s="0" t="n">
        <v>4991</v>
      </c>
      <c r="D1998" s="0" t="n">
        <v>126</v>
      </c>
      <c r="E1998" s="0" t="n">
        <v>2</v>
      </c>
      <c r="F1998" s="55" t="s">
        <v>764</v>
      </c>
      <c r="G1998" s="0" t="n">
        <v>47.9</v>
      </c>
      <c r="H1998" s="0" t="n">
        <v>46</v>
      </c>
      <c r="I1998" s="55" t="s">
        <v>187</v>
      </c>
      <c r="J1998" s="0" t="n">
        <v>126</v>
      </c>
      <c r="K1998" s="0" t="n">
        <v>76</v>
      </c>
      <c r="M1998" s="0" t="n">
        <v>870.89</v>
      </c>
      <c r="N1998" s="0" t="n">
        <v>46.5</v>
      </c>
      <c r="O1998" s="0" t="n">
        <v>35</v>
      </c>
      <c r="P1998" s="0" t="n">
        <v>3.77</v>
      </c>
      <c r="Q1998" s="0" t="n">
        <v>3.16</v>
      </c>
      <c r="T1998" s="0" t="n">
        <v>51.75</v>
      </c>
      <c r="U1998" s="0" t="n">
        <v>1124</v>
      </c>
      <c r="V1998" s="0" t="n">
        <v>3</v>
      </c>
      <c r="W1998" s="60" t="n">
        <v>46306</v>
      </c>
      <c r="X1998" s="55" t="n">
        <f aca="false">IF(I1998="Male",0,1)</f>
        <v>1</v>
      </c>
      <c r="Y1998" s="55" t="n">
        <f aca="false">IF(OR(I1998="DNB",I1998="Dry DNB"),1,0)</f>
        <v>0</v>
      </c>
      <c r="Z1998" s="55" t="n">
        <f aca="false">IF(ISNUMBER(W1998),A1998-W1998,"")</f>
        <v>4</v>
      </c>
      <c r="AA1998" s="55" t="n">
        <f aca="false">MATCH(A1998,DATAS,0)</f>
        <v>2</v>
      </c>
      <c r="AB1998" s="55" t="n">
        <f aca="false">IF(AND(E1998&gt;0,OR(AND(B1998&gt;=1,B1998&lt;=6),B1998=10)),1,0)</f>
        <v>1</v>
      </c>
      <c r="AC1998" s="55" t="n">
        <f aca="false">IF(AND(E1998&gt;0,B1998=10),1,0)</f>
        <v>0</v>
      </c>
      <c r="AD1998" s="55" t="n">
        <f aca="false">IF(AND(C1997=C1998,AA1997=AA1998-1),AB1997,"")</f>
        <v>1</v>
      </c>
      <c r="AE1998" s="55" t="n">
        <f aca="false">IF(AND(C1997=C1998,AA1997=AA1998-1),AC1997,"")</f>
        <v>0</v>
      </c>
      <c r="AF1998" s="55" t="n">
        <f aca="false">IF(AA1998=1,"",IF(AND(AB1998=1,AD1998&lt;&gt;1),1,0))</f>
        <v>0</v>
      </c>
      <c r="AG1998" s="55" t="n">
        <f aca="false">IF(AA1998=1,"",IF(AND(AC1998=1,AE1998&lt;&gt;1),1,0))</f>
        <v>0</v>
      </c>
      <c r="AH1998" s="60" t="str">
        <f aca="false">IF(AND(E1998&gt;0,AA1998&lt;2,NOT(AND(C1999=C1998,AA1999=AA1998+1))),INDEX(DATAS,AA1998+1),"")</f>
        <v/>
      </c>
      <c r="AI1998" s="60" t="str">
        <f aca="false">IF(AND(AC1998=1,AA1998&lt;2),IF(AND(C1999=C1998,AA1999=AA1998+1),IF(AC1999=1,"",INDEX(DATAS,AA1998+1)),INDEX(DATAS,AA1998+1)),"")</f>
        <v/>
      </c>
    </row>
    <row r="1999" customFormat="false" ht="15" hidden="false" customHeight="false" outlineLevel="0" collapsed="false">
      <c r="A1999" s="60" t="n">
        <v>46309</v>
      </c>
      <c r="B1999" s="0" t="n">
        <v>10</v>
      </c>
      <c r="C1999" s="0" t="n">
        <v>4992</v>
      </c>
      <c r="D1999" s="0" t="n">
        <v>84</v>
      </c>
      <c r="E1999" s="0" t="n">
        <v>2</v>
      </c>
      <c r="F1999" s="55" t="s">
        <v>764</v>
      </c>
      <c r="G1999" s="0" t="n">
        <v>4.5</v>
      </c>
      <c r="H1999" s="0" t="n">
        <v>13</v>
      </c>
      <c r="I1999" s="55" t="s">
        <v>177</v>
      </c>
      <c r="J1999" s="0" t="n">
        <v>84</v>
      </c>
      <c r="M1999" s="0" t="n">
        <v>910.29</v>
      </c>
      <c r="N1999" s="0" t="n">
        <v>63.01</v>
      </c>
      <c r="O1999" s="0" t="n">
        <v>30.94</v>
      </c>
      <c r="P1999" s="0" t="n">
        <v>4.51</v>
      </c>
      <c r="Q1999" s="0" t="n">
        <v>3.19</v>
      </c>
      <c r="R1999" s="0" t="n">
        <v>3111</v>
      </c>
      <c r="S1999" s="0" t="n">
        <v>6253</v>
      </c>
      <c r="U1999" s="0" t="n">
        <v>1123</v>
      </c>
      <c r="V1999" s="0" t="n">
        <v>0</v>
      </c>
      <c r="X1999" s="55" t="n">
        <f aca="false">IF(I1999="Male",0,1)</f>
        <v>1</v>
      </c>
      <c r="Y1999" s="55" t="n">
        <f aca="false">IF(OR(I1999="DNB",I1999="Dry DNB"),1,0)</f>
        <v>0</v>
      </c>
      <c r="Z1999" s="0" t="str">
        <f aca="false">IF(ISNUMBER(W1999),A1999-W1999,"")</f>
        <v/>
      </c>
      <c r="AA1999" s="55" t="n">
        <f aca="false">MATCH(A1999,DATAS,0)</f>
        <v>1</v>
      </c>
      <c r="AB1999" s="55" t="n">
        <f aca="false">IF(AND(E1999&gt;0,OR(AND(B1999&gt;=1,B1999&lt;=6),B1999=10)),1,0)</f>
        <v>1</v>
      </c>
      <c r="AC1999" s="55" t="n">
        <f aca="false">IF(AND(E1999&gt;0,B1999=10),1,0)</f>
        <v>1</v>
      </c>
      <c r="AD1999" s="0" t="str">
        <f aca="false">IF(AND(C1998=C1999,AA1998=AA1999-1),AB1998,"")</f>
        <v/>
      </c>
      <c r="AE1999" s="0" t="str">
        <f aca="false">IF(AND(C1998=C1999,AA1998=AA1999-1),AC1998,"")</f>
        <v/>
      </c>
      <c r="AF1999" s="0" t="str">
        <f aca="false">IF(AA1999=1,"",IF(AND(AB1999=1,AD1999&lt;&gt;1),1,0))</f>
        <v/>
      </c>
      <c r="AG1999" s="0" t="str">
        <f aca="false">IF(AA1999=1,"",IF(AND(AC1999=1,AE1999&lt;&gt;1),1,0))</f>
        <v/>
      </c>
      <c r="AH1999" s="60" t="str">
        <f aca="false">IF(AND(E1999&gt;0,AA1999&lt;2,NOT(AND(C2000=C1999,AA2000=AA1999+1))),INDEX(DATAS,AA1999+1),"")</f>
        <v/>
      </c>
      <c r="AI1999" s="60" t="str">
        <f aca="false">IF(AND(AC1999=1,AA1999&lt;2),IF(AND(C2000=C1999,AA2000=AA1999+1),IF(AC2000=1,"",INDEX(DATAS,AA1999+1)),INDEX(DATAS,AA1999+1)),"")</f>
        <v/>
      </c>
    </row>
    <row r="2000" customFormat="false" ht="15" hidden="false" customHeight="false" outlineLevel="0" collapsed="false">
      <c r="A2000" s="60" t="n">
        <v>46310</v>
      </c>
      <c r="B2000" s="0" t="n">
        <v>10</v>
      </c>
      <c r="C2000" s="0" t="n">
        <v>4992</v>
      </c>
      <c r="D2000" s="0" t="n">
        <v>85</v>
      </c>
      <c r="E2000" s="0" t="n">
        <v>2</v>
      </c>
      <c r="F2000" s="55" t="s">
        <v>764</v>
      </c>
      <c r="H2000" s="0" t="n">
        <v>12</v>
      </c>
      <c r="I2000" s="55" t="s">
        <v>177</v>
      </c>
      <c r="J2000" s="0" t="n">
        <v>85</v>
      </c>
      <c r="M2000" s="0" t="n">
        <v>910.29</v>
      </c>
      <c r="N2000" s="0" t="n">
        <v>63.01</v>
      </c>
      <c r="O2000" s="0" t="n">
        <v>30.94</v>
      </c>
      <c r="P2000" s="0" t="n">
        <v>4.51</v>
      </c>
      <c r="Q2000" s="0" t="n">
        <v>3.19</v>
      </c>
      <c r="U2000" s="0" t="n">
        <v>1124</v>
      </c>
      <c r="V2000" s="0" t="n">
        <v>0</v>
      </c>
      <c r="X2000" s="55" t="n">
        <f aca="false">IF(I2000="Male",0,1)</f>
        <v>1</v>
      </c>
      <c r="Y2000" s="55" t="n">
        <f aca="false">IF(OR(I2000="DNB",I2000="Dry DNB"),1,0)</f>
        <v>0</v>
      </c>
      <c r="Z2000" s="0" t="str">
        <f aca="false">IF(ISNUMBER(W2000),A2000-W2000,"")</f>
        <v/>
      </c>
      <c r="AA2000" s="55" t="n">
        <f aca="false">MATCH(A2000,DATAS,0)</f>
        <v>2</v>
      </c>
      <c r="AB2000" s="55" t="n">
        <f aca="false">IF(AND(E2000&gt;0,OR(AND(B2000&gt;=1,B2000&lt;=6),B2000=10)),1,0)</f>
        <v>1</v>
      </c>
      <c r="AC2000" s="55" t="n">
        <f aca="false">IF(AND(E2000&gt;0,B2000=10),1,0)</f>
        <v>1</v>
      </c>
      <c r="AD2000" s="55" t="n">
        <f aca="false">IF(AND(C1999=C2000,AA1999=AA2000-1),AB1999,"")</f>
        <v>1</v>
      </c>
      <c r="AE2000" s="55" t="n">
        <f aca="false">IF(AND(C1999=C2000,AA1999=AA2000-1),AC1999,"")</f>
        <v>1</v>
      </c>
      <c r="AF2000" s="55" t="n">
        <f aca="false">IF(AA2000=1,"",IF(AND(AB2000=1,AD2000&lt;&gt;1),1,0))</f>
        <v>0</v>
      </c>
      <c r="AG2000" s="55" t="n">
        <f aca="false">IF(AA2000=1,"",IF(AND(AC2000=1,AE2000&lt;&gt;1),1,0))</f>
        <v>0</v>
      </c>
      <c r="AH2000" s="60" t="str">
        <f aca="false">IF(AND(E2000&gt;0,AA2000&lt;2,NOT(AND(C2001=C2000,AA2001=AA2000+1))),INDEX(DATAS,AA2000+1),"")</f>
        <v/>
      </c>
      <c r="AI2000" s="60" t="str">
        <f aca="false">IF(AND(AC2000=1,AA2000&lt;2),IF(AND(C2001=C2000,AA2001=AA2000+1),IF(AC2001=1,"",INDEX(DATAS,AA2000+1)),INDEX(DATAS,AA2000+1)),"")</f>
        <v/>
      </c>
    </row>
    <row r="2001" customFormat="false" ht="15" hidden="false" customHeight="false" outlineLevel="0" collapsed="false">
      <c r="A2001" s="60" t="n">
        <v>46309</v>
      </c>
      <c r="B2001" s="0" t="n">
        <v>2</v>
      </c>
      <c r="C2001" s="0" t="n">
        <v>4995</v>
      </c>
      <c r="D2001" s="0" t="n">
        <v>169</v>
      </c>
      <c r="E2001" s="0" t="n">
        <v>2</v>
      </c>
      <c r="F2001" s="55" t="s">
        <v>765</v>
      </c>
      <c r="G2001" s="0" t="n">
        <v>59.1</v>
      </c>
      <c r="H2001" s="0" t="n">
        <v>55</v>
      </c>
      <c r="I2001" s="55" t="s">
        <v>187</v>
      </c>
      <c r="J2001" s="0" t="n">
        <v>169</v>
      </c>
      <c r="K2001" s="0" t="n">
        <v>78</v>
      </c>
      <c r="M2001" s="0" t="n">
        <v>1395.87</v>
      </c>
      <c r="N2001" s="0" t="n">
        <v>64.23</v>
      </c>
      <c r="O2001" s="0" t="n">
        <v>36.03</v>
      </c>
      <c r="P2001" s="0" t="n">
        <v>3.36</v>
      </c>
      <c r="Q2001" s="0" t="n">
        <v>3.17</v>
      </c>
      <c r="R2001" s="0" t="n">
        <v>4631</v>
      </c>
      <c r="S2001" s="0" t="n">
        <v>9949</v>
      </c>
      <c r="T2001" s="0" t="n">
        <v>54.9</v>
      </c>
      <c r="U2001" s="0" t="n">
        <v>1120</v>
      </c>
      <c r="V2001" s="0" t="n">
        <v>3</v>
      </c>
      <c r="W2001" s="60" t="n">
        <v>46294</v>
      </c>
      <c r="X2001" s="55" t="n">
        <f aca="false">IF(I2001="Male",0,1)</f>
        <v>1</v>
      </c>
      <c r="Y2001" s="55" t="n">
        <f aca="false">IF(OR(I2001="DNB",I2001="Dry DNB"),1,0)</f>
        <v>0</v>
      </c>
      <c r="Z2001" s="55" t="n">
        <f aca="false">IF(ISNUMBER(W2001),A2001-W2001,"")</f>
        <v>15</v>
      </c>
      <c r="AA2001" s="55" t="n">
        <f aca="false">MATCH(A2001,DATAS,0)</f>
        <v>1</v>
      </c>
      <c r="AB2001" s="55" t="n">
        <f aca="false">IF(AND(E2001&gt;0,OR(AND(B2001&gt;=1,B2001&lt;=6),B2001=10)),1,0)</f>
        <v>1</v>
      </c>
      <c r="AC2001" s="55" t="n">
        <f aca="false">IF(AND(E2001&gt;0,B2001=10),1,0)</f>
        <v>0</v>
      </c>
      <c r="AD2001" s="0" t="str">
        <f aca="false">IF(AND(C2000=C2001,AA2000=AA2001-1),AB2000,"")</f>
        <v/>
      </c>
      <c r="AE2001" s="0" t="str">
        <f aca="false">IF(AND(C2000=C2001,AA2000=AA2001-1),AC2000,"")</f>
        <v/>
      </c>
      <c r="AF2001" s="0" t="str">
        <f aca="false">IF(AA2001=1,"",IF(AND(AB2001=1,AD2001&lt;&gt;1),1,0))</f>
        <v/>
      </c>
      <c r="AG2001" s="0" t="str">
        <f aca="false">IF(AA2001=1,"",IF(AND(AC2001=1,AE2001&lt;&gt;1),1,0))</f>
        <v/>
      </c>
      <c r="AH2001" s="60" t="str">
        <f aca="false">IF(AND(E2001&gt;0,AA2001&lt;2,NOT(AND(C2002=C2001,AA2002=AA2001+1))),INDEX(DATAS,AA2001+1),"")</f>
        <v/>
      </c>
      <c r="AI2001" s="60" t="str">
        <f aca="false">IF(AND(AC2001=1,AA2001&lt;2),IF(AND(C2002=C2001,AA2002=AA2001+1),IF(AC2002=1,"",INDEX(DATAS,AA2001+1)),INDEX(DATAS,AA2001+1)),"")</f>
        <v/>
      </c>
    </row>
    <row r="2002" customFormat="false" ht="15" hidden="false" customHeight="false" outlineLevel="0" collapsed="false">
      <c r="A2002" s="60" t="n">
        <v>46310</v>
      </c>
      <c r="B2002" s="0" t="n">
        <v>2</v>
      </c>
      <c r="C2002" s="0" t="n">
        <v>4995</v>
      </c>
      <c r="D2002" s="0" t="n">
        <v>170</v>
      </c>
      <c r="E2002" s="0" t="n">
        <v>2</v>
      </c>
      <c r="F2002" s="55" t="s">
        <v>765</v>
      </c>
      <c r="G2002" s="0" t="n">
        <v>54.8</v>
      </c>
      <c r="H2002" s="0" t="n">
        <v>55</v>
      </c>
      <c r="I2002" s="55" t="s">
        <v>187</v>
      </c>
      <c r="J2002" s="0" t="n">
        <v>170</v>
      </c>
      <c r="K2002" s="0" t="n">
        <v>78</v>
      </c>
      <c r="M2002" s="0" t="n">
        <v>1395.87</v>
      </c>
      <c r="N2002" s="0" t="n">
        <v>64.23</v>
      </c>
      <c r="O2002" s="0" t="n">
        <v>36.03</v>
      </c>
      <c r="P2002" s="0" t="n">
        <v>3.36</v>
      </c>
      <c r="Q2002" s="0" t="n">
        <v>3.17</v>
      </c>
      <c r="T2002" s="0" t="n">
        <v>54.9</v>
      </c>
      <c r="U2002" s="0" t="n">
        <v>1121</v>
      </c>
      <c r="V2002" s="0" t="n">
        <v>3</v>
      </c>
      <c r="W2002" s="60" t="n">
        <v>46294</v>
      </c>
      <c r="X2002" s="55" t="n">
        <f aca="false">IF(I2002="Male",0,1)</f>
        <v>1</v>
      </c>
      <c r="Y2002" s="55" t="n">
        <f aca="false">IF(OR(I2002="DNB",I2002="Dry DNB"),1,0)</f>
        <v>0</v>
      </c>
      <c r="Z2002" s="55" t="n">
        <f aca="false">IF(ISNUMBER(W2002),A2002-W2002,"")</f>
        <v>16</v>
      </c>
      <c r="AA2002" s="55" t="n">
        <f aca="false">MATCH(A2002,DATAS,0)</f>
        <v>2</v>
      </c>
      <c r="AB2002" s="55" t="n">
        <f aca="false">IF(AND(E2002&gt;0,OR(AND(B2002&gt;=1,B2002&lt;=6),B2002=10)),1,0)</f>
        <v>1</v>
      </c>
      <c r="AC2002" s="55" t="n">
        <f aca="false">IF(AND(E2002&gt;0,B2002=10),1,0)</f>
        <v>0</v>
      </c>
      <c r="AD2002" s="55" t="n">
        <f aca="false">IF(AND(C2001=C2002,AA2001=AA2002-1),AB2001,"")</f>
        <v>1</v>
      </c>
      <c r="AE2002" s="55" t="n">
        <f aca="false">IF(AND(C2001=C2002,AA2001=AA2002-1),AC2001,"")</f>
        <v>0</v>
      </c>
      <c r="AF2002" s="55" t="n">
        <f aca="false">IF(AA2002=1,"",IF(AND(AB2002=1,AD2002&lt;&gt;1),1,0))</f>
        <v>0</v>
      </c>
      <c r="AG2002" s="55" t="n">
        <f aca="false">IF(AA2002=1,"",IF(AND(AC2002=1,AE2002&lt;&gt;1),1,0))</f>
        <v>0</v>
      </c>
      <c r="AH2002" s="60" t="str">
        <f aca="false">IF(AND(E2002&gt;0,AA2002&lt;2,NOT(AND(C2003=C2002,AA2003=AA2002+1))),INDEX(DATAS,AA2002+1),"")</f>
        <v/>
      </c>
      <c r="AI2002" s="60" t="str">
        <f aca="false">IF(AND(AC2002=1,AA2002&lt;2),IF(AND(C2003=C2002,AA2003=AA2002+1),IF(AC2003=1,"",INDEX(DATAS,AA2002+1)),INDEX(DATAS,AA2002+1)),"")</f>
        <v/>
      </c>
    </row>
    <row r="2003" customFormat="false" ht="15" hidden="false" customHeight="false" outlineLevel="0" collapsed="false">
      <c r="A2003" s="60" t="n">
        <v>46309</v>
      </c>
      <c r="B2003" s="0" t="n">
        <v>2</v>
      </c>
      <c r="C2003" s="0" t="n">
        <v>4996</v>
      </c>
      <c r="D2003" s="0" t="n">
        <v>153</v>
      </c>
      <c r="E2003" s="0" t="n">
        <v>2</v>
      </c>
      <c r="F2003" s="55" t="s">
        <v>765</v>
      </c>
      <c r="G2003" s="0" t="n">
        <v>54.7</v>
      </c>
      <c r="H2003" s="0" t="n">
        <v>54</v>
      </c>
      <c r="I2003" s="55" t="s">
        <v>177</v>
      </c>
      <c r="J2003" s="0" t="n">
        <v>153</v>
      </c>
      <c r="K2003" s="0" t="n">
        <v>83</v>
      </c>
      <c r="M2003" s="0" t="n">
        <v>1189.59</v>
      </c>
      <c r="N2003" s="0" t="n">
        <v>42.75</v>
      </c>
      <c r="O2003" s="0" t="n">
        <v>29.81</v>
      </c>
      <c r="P2003" s="0" t="n">
        <v>2.74</v>
      </c>
      <c r="Q2003" s="0" t="n">
        <v>2.95</v>
      </c>
      <c r="R2003" s="0" t="n">
        <v>5463</v>
      </c>
      <c r="S2003" s="0" t="n">
        <v>11358</v>
      </c>
      <c r="T2003" s="0" t="n">
        <v>59</v>
      </c>
      <c r="U2003" s="0" t="n">
        <v>1120</v>
      </c>
      <c r="V2003" s="0" t="n">
        <v>3</v>
      </c>
      <c r="W2003" s="60" t="n">
        <v>46275</v>
      </c>
      <c r="X2003" s="55" t="n">
        <f aca="false">IF(I2003="Male",0,1)</f>
        <v>1</v>
      </c>
      <c r="Y2003" s="55" t="n">
        <f aca="false">IF(OR(I2003="DNB",I2003="Dry DNB"),1,0)</f>
        <v>0</v>
      </c>
      <c r="Z2003" s="55" t="n">
        <f aca="false">IF(ISNUMBER(W2003),A2003-W2003,"")</f>
        <v>34</v>
      </c>
      <c r="AA2003" s="55" t="n">
        <f aca="false">MATCH(A2003,DATAS,0)</f>
        <v>1</v>
      </c>
      <c r="AB2003" s="55" t="n">
        <f aca="false">IF(AND(E2003&gt;0,OR(AND(B2003&gt;=1,B2003&lt;=6),B2003=10)),1,0)</f>
        <v>1</v>
      </c>
      <c r="AC2003" s="55" t="n">
        <f aca="false">IF(AND(E2003&gt;0,B2003=10),1,0)</f>
        <v>0</v>
      </c>
      <c r="AD2003" s="0" t="str">
        <f aca="false">IF(AND(C2002=C2003,AA2002=AA2003-1),AB2002,"")</f>
        <v/>
      </c>
      <c r="AE2003" s="0" t="str">
        <f aca="false">IF(AND(C2002=C2003,AA2002=AA2003-1),AC2002,"")</f>
        <v/>
      </c>
      <c r="AF2003" s="0" t="str">
        <f aca="false">IF(AA2003=1,"",IF(AND(AB2003=1,AD2003&lt;&gt;1),1,0))</f>
        <v/>
      </c>
      <c r="AG2003" s="0" t="str">
        <f aca="false">IF(AA2003=1,"",IF(AND(AC2003=1,AE2003&lt;&gt;1),1,0))</f>
        <v/>
      </c>
      <c r="AH2003" s="60" t="str">
        <f aca="false">IF(AND(E2003&gt;0,AA2003&lt;2,NOT(AND(C2004=C2003,AA2004=AA2003+1))),INDEX(DATAS,AA2003+1),"")</f>
        <v/>
      </c>
      <c r="AI2003" s="60" t="str">
        <f aca="false">IF(AND(AC2003=1,AA2003&lt;2),IF(AND(C2004=C2003,AA2004=AA2003+1),IF(AC2004=1,"",INDEX(DATAS,AA2003+1)),INDEX(DATAS,AA2003+1)),"")</f>
        <v/>
      </c>
    </row>
    <row r="2004" customFormat="false" ht="15" hidden="false" customHeight="false" outlineLevel="0" collapsed="false">
      <c r="A2004" s="60" t="n">
        <v>46310</v>
      </c>
      <c r="B2004" s="0" t="n">
        <v>2</v>
      </c>
      <c r="C2004" s="0" t="n">
        <v>4996</v>
      </c>
      <c r="D2004" s="0" t="n">
        <v>154</v>
      </c>
      <c r="E2004" s="0" t="n">
        <v>2</v>
      </c>
      <c r="F2004" s="55" t="s">
        <v>765</v>
      </c>
      <c r="G2004" s="0" t="n">
        <v>53.9</v>
      </c>
      <c r="H2004" s="0" t="n">
        <v>53</v>
      </c>
      <c r="I2004" s="55" t="s">
        <v>177</v>
      </c>
      <c r="J2004" s="0" t="n">
        <v>154</v>
      </c>
      <c r="K2004" s="0" t="n">
        <v>83</v>
      </c>
      <c r="M2004" s="0" t="n">
        <v>1189.59</v>
      </c>
      <c r="N2004" s="0" t="n">
        <v>42.75</v>
      </c>
      <c r="O2004" s="0" t="n">
        <v>29.81</v>
      </c>
      <c r="P2004" s="0" t="n">
        <v>2.74</v>
      </c>
      <c r="Q2004" s="0" t="n">
        <v>2.95</v>
      </c>
      <c r="T2004" s="0" t="n">
        <v>59</v>
      </c>
      <c r="U2004" s="0" t="n">
        <v>1121</v>
      </c>
      <c r="V2004" s="0" t="n">
        <v>3</v>
      </c>
      <c r="W2004" s="60" t="n">
        <v>46275</v>
      </c>
      <c r="X2004" s="55" t="n">
        <f aca="false">IF(I2004="Male",0,1)</f>
        <v>1</v>
      </c>
      <c r="Y2004" s="55" t="n">
        <f aca="false">IF(OR(I2004="DNB",I2004="Dry DNB"),1,0)</f>
        <v>0</v>
      </c>
      <c r="Z2004" s="55" t="n">
        <f aca="false">IF(ISNUMBER(W2004),A2004-W2004,"")</f>
        <v>35</v>
      </c>
      <c r="AA2004" s="55" t="n">
        <f aca="false">MATCH(A2004,DATAS,0)</f>
        <v>2</v>
      </c>
      <c r="AB2004" s="55" t="n">
        <f aca="false">IF(AND(E2004&gt;0,OR(AND(B2004&gt;=1,B2004&lt;=6),B2004=10)),1,0)</f>
        <v>1</v>
      </c>
      <c r="AC2004" s="55" t="n">
        <f aca="false">IF(AND(E2004&gt;0,B2004=10),1,0)</f>
        <v>0</v>
      </c>
      <c r="AD2004" s="55" t="n">
        <f aca="false">IF(AND(C2003=C2004,AA2003=AA2004-1),AB2003,"")</f>
        <v>1</v>
      </c>
      <c r="AE2004" s="55" t="n">
        <f aca="false">IF(AND(C2003=C2004,AA2003=AA2004-1),AC2003,"")</f>
        <v>0</v>
      </c>
      <c r="AF2004" s="55" t="n">
        <f aca="false">IF(AA2004=1,"",IF(AND(AB2004=1,AD2004&lt;&gt;1),1,0))</f>
        <v>0</v>
      </c>
      <c r="AG2004" s="55" t="n">
        <f aca="false">IF(AA2004=1,"",IF(AND(AC2004=1,AE2004&lt;&gt;1),1,0))</f>
        <v>0</v>
      </c>
      <c r="AH2004" s="60" t="str">
        <f aca="false">IF(AND(E2004&gt;0,AA2004&lt;2,NOT(AND(C2005=C2004,AA2005=AA2004+1))),INDEX(DATAS,AA2004+1),"")</f>
        <v/>
      </c>
      <c r="AI2004" s="60" t="str">
        <f aca="false">IF(AND(AC2004=1,AA2004&lt;2),IF(AND(C2005=C2004,AA2005=AA2004+1),IF(AC2005=1,"",INDEX(DATAS,AA2004+1)),INDEX(DATAS,AA2004+1)),"")</f>
        <v/>
      </c>
    </row>
    <row r="2005" customFormat="false" ht="15" hidden="false" customHeight="false" outlineLevel="0" collapsed="false">
      <c r="A2005" s="60" t="n">
        <v>46309</v>
      </c>
      <c r="B2005" s="0" t="n">
        <v>3</v>
      </c>
      <c r="C2005" s="0" t="n">
        <v>4997</v>
      </c>
      <c r="D2005" s="0" t="n">
        <v>127</v>
      </c>
      <c r="E2005" s="0" t="n">
        <v>2</v>
      </c>
      <c r="F2005" s="55" t="s">
        <v>765</v>
      </c>
      <c r="G2005" s="0" t="n">
        <v>53.2</v>
      </c>
      <c r="H2005" s="0" t="n">
        <v>56</v>
      </c>
      <c r="I2005" s="55" t="s">
        <v>177</v>
      </c>
      <c r="J2005" s="0" t="n">
        <v>127</v>
      </c>
      <c r="K2005" s="0" t="n">
        <v>64</v>
      </c>
      <c r="M2005" s="0" t="n">
        <v>430.86</v>
      </c>
      <c r="N2005" s="0" t="n">
        <v>69.71</v>
      </c>
      <c r="O2005" s="0" t="n">
        <v>24.25</v>
      </c>
      <c r="P2005" s="0" t="n">
        <v>3.5</v>
      </c>
      <c r="Q2005" s="0" t="n">
        <v>3.25</v>
      </c>
      <c r="R2005" s="0" t="n">
        <v>4993</v>
      </c>
      <c r="S2005" s="0" t="n">
        <v>10427</v>
      </c>
      <c r="T2005" s="0" t="n">
        <v>51.8</v>
      </c>
      <c r="U2005" s="0" t="n">
        <v>1120</v>
      </c>
      <c r="V2005" s="0" t="n">
        <v>2</v>
      </c>
      <c r="W2005" s="60" t="n">
        <v>46269</v>
      </c>
      <c r="X2005" s="55" t="n">
        <f aca="false">IF(I2005="Male",0,1)</f>
        <v>1</v>
      </c>
      <c r="Y2005" s="55" t="n">
        <f aca="false">IF(OR(I2005="DNB",I2005="Dry DNB"),1,0)</f>
        <v>0</v>
      </c>
      <c r="Z2005" s="55" t="n">
        <f aca="false">IF(ISNUMBER(W2005),A2005-W2005,"")</f>
        <v>40</v>
      </c>
      <c r="AA2005" s="55" t="n">
        <f aca="false">MATCH(A2005,DATAS,0)</f>
        <v>1</v>
      </c>
      <c r="AB2005" s="55" t="n">
        <f aca="false">IF(AND(E2005&gt;0,OR(AND(B2005&gt;=1,B2005&lt;=6),B2005=10)),1,0)</f>
        <v>1</v>
      </c>
      <c r="AC2005" s="55" t="n">
        <f aca="false">IF(AND(E2005&gt;0,B2005=10),1,0)</f>
        <v>0</v>
      </c>
      <c r="AD2005" s="0" t="str">
        <f aca="false">IF(AND(C2004=C2005,AA2004=AA2005-1),AB2004,"")</f>
        <v/>
      </c>
      <c r="AE2005" s="0" t="str">
        <f aca="false">IF(AND(C2004=C2005,AA2004=AA2005-1),AC2004,"")</f>
        <v/>
      </c>
      <c r="AF2005" s="0" t="str">
        <f aca="false">IF(AA2005=1,"",IF(AND(AB2005=1,AD2005&lt;&gt;1),1,0))</f>
        <v/>
      </c>
      <c r="AG2005" s="0" t="str">
        <f aca="false">IF(AA2005=1,"",IF(AND(AC2005=1,AE2005&lt;&gt;1),1,0))</f>
        <v/>
      </c>
      <c r="AH2005" s="60" t="str">
        <f aca="false">IF(AND(E2005&gt;0,AA2005&lt;2,NOT(AND(C2006=C2005,AA2006=AA2005+1))),INDEX(DATAS,AA2005+1),"")</f>
        <v/>
      </c>
      <c r="AI2005" s="60" t="str">
        <f aca="false">IF(AND(AC2005=1,AA2005&lt;2),IF(AND(C2006=C2005,AA2006=AA2005+1),IF(AC2006=1,"",INDEX(DATAS,AA2005+1)),INDEX(DATAS,AA2005+1)),"")</f>
        <v/>
      </c>
    </row>
    <row r="2006" customFormat="false" ht="15" hidden="false" customHeight="false" outlineLevel="0" collapsed="false">
      <c r="A2006" s="60" t="n">
        <v>46310</v>
      </c>
      <c r="B2006" s="0" t="n">
        <v>3</v>
      </c>
      <c r="C2006" s="0" t="n">
        <v>4997</v>
      </c>
      <c r="D2006" s="0" t="n">
        <v>128</v>
      </c>
      <c r="E2006" s="0" t="n">
        <v>2</v>
      </c>
      <c r="F2006" s="55" t="s">
        <v>765</v>
      </c>
      <c r="G2006" s="0" t="n">
        <v>52.2</v>
      </c>
      <c r="H2006" s="0" t="n">
        <v>55</v>
      </c>
      <c r="I2006" s="55" t="s">
        <v>177</v>
      </c>
      <c r="J2006" s="0" t="n">
        <v>128</v>
      </c>
      <c r="K2006" s="0" t="n">
        <v>64</v>
      </c>
      <c r="M2006" s="0" t="n">
        <v>430.86</v>
      </c>
      <c r="N2006" s="0" t="n">
        <v>69.71</v>
      </c>
      <c r="O2006" s="0" t="n">
        <v>24.25</v>
      </c>
      <c r="P2006" s="0" t="n">
        <v>3.5</v>
      </c>
      <c r="Q2006" s="0" t="n">
        <v>3.25</v>
      </c>
      <c r="T2006" s="0" t="n">
        <v>51.8</v>
      </c>
      <c r="U2006" s="0" t="n">
        <v>1121</v>
      </c>
      <c r="V2006" s="0" t="n">
        <v>2</v>
      </c>
      <c r="W2006" s="60" t="n">
        <v>46269</v>
      </c>
      <c r="X2006" s="55" t="n">
        <f aca="false">IF(I2006="Male",0,1)</f>
        <v>1</v>
      </c>
      <c r="Y2006" s="55" t="n">
        <f aca="false">IF(OR(I2006="DNB",I2006="Dry DNB"),1,0)</f>
        <v>0</v>
      </c>
      <c r="Z2006" s="55" t="n">
        <f aca="false">IF(ISNUMBER(W2006),A2006-W2006,"")</f>
        <v>41</v>
      </c>
      <c r="AA2006" s="55" t="n">
        <f aca="false">MATCH(A2006,DATAS,0)</f>
        <v>2</v>
      </c>
      <c r="AB2006" s="55" t="n">
        <f aca="false">IF(AND(E2006&gt;0,OR(AND(B2006&gt;=1,B2006&lt;=6),B2006=10)),1,0)</f>
        <v>1</v>
      </c>
      <c r="AC2006" s="55" t="n">
        <f aca="false">IF(AND(E2006&gt;0,B2006=10),1,0)</f>
        <v>0</v>
      </c>
      <c r="AD2006" s="55" t="n">
        <f aca="false">IF(AND(C2005=C2006,AA2005=AA2006-1),AB2005,"")</f>
        <v>1</v>
      </c>
      <c r="AE2006" s="55" t="n">
        <f aca="false">IF(AND(C2005=C2006,AA2005=AA2006-1),AC2005,"")</f>
        <v>0</v>
      </c>
      <c r="AF2006" s="55" t="n">
        <f aca="false">IF(AA2006=1,"",IF(AND(AB2006=1,AD2006&lt;&gt;1),1,0))</f>
        <v>0</v>
      </c>
      <c r="AG2006" s="55" t="n">
        <f aca="false">IF(AA2006=1,"",IF(AND(AC2006=1,AE2006&lt;&gt;1),1,0))</f>
        <v>0</v>
      </c>
      <c r="AH2006" s="60" t="str">
        <f aca="false">IF(AND(E2006&gt;0,AA2006&lt;2,NOT(AND(C2007=C2006,AA2007=AA2006+1))),INDEX(DATAS,AA2006+1),"")</f>
        <v/>
      </c>
      <c r="AI2006" s="60" t="str">
        <f aca="false">IF(AND(AC2006=1,AA2006&lt;2),IF(AND(C2007=C2006,AA2007=AA2006+1),IF(AC2007=1,"",INDEX(DATAS,AA2006+1)),INDEX(DATAS,AA2006+1)),"")</f>
        <v/>
      </c>
    </row>
    <row r="2007" customFormat="false" ht="15" hidden="false" customHeight="false" outlineLevel="0" collapsed="false">
      <c r="A2007" s="60" t="n">
        <v>46309</v>
      </c>
      <c r="B2007" s="0" t="n">
        <v>7</v>
      </c>
      <c r="C2007" s="0" t="n">
        <v>4998</v>
      </c>
      <c r="D2007" s="0" t="n">
        <v>458</v>
      </c>
      <c r="E2007" s="0" t="n">
        <v>1</v>
      </c>
      <c r="F2007" s="55" t="s">
        <v>766</v>
      </c>
      <c r="I2007" s="55" t="s">
        <v>162</v>
      </c>
      <c r="J2007" s="0" t="n">
        <v>368</v>
      </c>
      <c r="K2007" s="0" t="n">
        <v>60</v>
      </c>
      <c r="L2007" s="0" t="n">
        <v>126</v>
      </c>
      <c r="M2007" s="0" t="n">
        <v>925.09</v>
      </c>
      <c r="N2007" s="0" t="n">
        <v>51.8</v>
      </c>
      <c r="O2007" s="0" t="n">
        <v>31.75</v>
      </c>
      <c r="P2007" s="0" t="n">
        <v>4.72</v>
      </c>
      <c r="Q2007" s="0" t="n">
        <v>3.33</v>
      </c>
      <c r="R2007" s="0" t="n">
        <v>4717</v>
      </c>
      <c r="S2007" s="0" t="n">
        <v>10049</v>
      </c>
      <c r="T2007" s="0" t="n">
        <v>53.65</v>
      </c>
      <c r="U2007" s="0" t="n">
        <v>1119</v>
      </c>
      <c r="V2007" s="0" t="n">
        <v>10</v>
      </c>
      <c r="W2007" s="60" t="n">
        <v>46184</v>
      </c>
      <c r="X2007" s="55" t="n">
        <f aca="false">IF(I2007="Male",0,1)</f>
        <v>1</v>
      </c>
      <c r="Y2007" s="55" t="n">
        <f aca="false">IF(OR(I2007="DNB",I2007="Dry DNB"),1,0)</f>
        <v>0</v>
      </c>
      <c r="Z2007" s="55" t="n">
        <f aca="false">IF(ISNUMBER(W2007),A2007-W2007,"")</f>
        <v>125</v>
      </c>
      <c r="AA2007" s="55" t="n">
        <f aca="false">MATCH(A2007,DATAS,0)</f>
        <v>1</v>
      </c>
      <c r="AB2007" s="55" t="n">
        <f aca="false">IF(AND(E2007&gt;0,OR(AND(B2007&gt;=1,B2007&lt;=6),B2007=10)),1,0)</f>
        <v>0</v>
      </c>
      <c r="AC2007" s="55" t="n">
        <f aca="false">IF(AND(E2007&gt;0,B2007=10),1,0)</f>
        <v>0</v>
      </c>
      <c r="AD2007" s="0" t="str">
        <f aca="false">IF(AND(C2006=C2007,AA2006=AA2007-1),AB2006,"")</f>
        <v/>
      </c>
      <c r="AE2007" s="0" t="str">
        <f aca="false">IF(AND(C2006=C2007,AA2006=AA2007-1),AC2006,"")</f>
        <v/>
      </c>
      <c r="AF2007" s="0" t="str">
        <f aca="false">IF(AA2007=1,"",IF(AND(AB2007=1,AD2007&lt;&gt;1),1,0))</f>
        <v/>
      </c>
      <c r="AG2007" s="0" t="str">
        <f aca="false">IF(AA2007=1,"",IF(AND(AC2007=1,AE2007&lt;&gt;1),1,0))</f>
        <v/>
      </c>
      <c r="AH2007" s="60" t="str">
        <f aca="false">IF(AND(E2007&gt;0,AA2007&lt;2,NOT(AND(C2008=C2007,AA2008=AA2007+1))),INDEX(DATAS,AA2007+1),"")</f>
        <v/>
      </c>
      <c r="AI2007" s="60" t="str">
        <f aca="false">IF(AND(AC2007=1,AA2007&lt;2),IF(AND(C2008=C2007,AA2008=AA2007+1),IF(AC2008=1,"",INDEX(DATAS,AA2007+1)),INDEX(DATAS,AA2007+1)),"")</f>
        <v/>
      </c>
    </row>
    <row r="2008" customFormat="false" ht="15" hidden="false" customHeight="false" outlineLevel="0" collapsed="false">
      <c r="A2008" s="60" t="n">
        <v>46310</v>
      </c>
      <c r="B2008" s="0" t="n">
        <v>7</v>
      </c>
      <c r="C2008" s="0" t="n">
        <v>4998</v>
      </c>
      <c r="D2008" s="0" t="n">
        <v>458</v>
      </c>
      <c r="E2008" s="0" t="n">
        <v>1</v>
      </c>
      <c r="F2008" s="55" t="s">
        <v>766</v>
      </c>
      <c r="I2008" s="55" t="s">
        <v>162</v>
      </c>
      <c r="J2008" s="0" t="n">
        <v>368</v>
      </c>
      <c r="K2008" s="0" t="n">
        <v>60</v>
      </c>
      <c r="L2008" s="0" t="n">
        <v>127</v>
      </c>
      <c r="M2008" s="0" t="n">
        <v>925.09</v>
      </c>
      <c r="N2008" s="0" t="n">
        <v>51.8</v>
      </c>
      <c r="O2008" s="0" t="n">
        <v>31.75</v>
      </c>
      <c r="P2008" s="0" t="n">
        <v>4.72</v>
      </c>
      <c r="Q2008" s="0" t="n">
        <v>3.33</v>
      </c>
      <c r="T2008" s="0" t="n">
        <v>53.65</v>
      </c>
      <c r="U2008" s="0" t="n">
        <v>1120</v>
      </c>
      <c r="V2008" s="0" t="n">
        <v>10</v>
      </c>
      <c r="W2008" s="60" t="n">
        <v>46184</v>
      </c>
      <c r="X2008" s="55" t="n">
        <f aca="false">IF(I2008="Male",0,1)</f>
        <v>1</v>
      </c>
      <c r="Y2008" s="55" t="n">
        <f aca="false">IF(OR(I2008="DNB",I2008="Dry DNB"),1,0)</f>
        <v>0</v>
      </c>
      <c r="Z2008" s="55" t="n">
        <f aca="false">IF(ISNUMBER(W2008),A2008-W2008,"")</f>
        <v>126</v>
      </c>
      <c r="AA2008" s="55" t="n">
        <f aca="false">MATCH(A2008,DATAS,0)</f>
        <v>2</v>
      </c>
      <c r="AB2008" s="55" t="n">
        <f aca="false">IF(AND(E2008&gt;0,OR(AND(B2008&gt;=1,B2008&lt;=6),B2008=10)),1,0)</f>
        <v>0</v>
      </c>
      <c r="AC2008" s="55" t="n">
        <f aca="false">IF(AND(E2008&gt;0,B2008=10),1,0)</f>
        <v>0</v>
      </c>
      <c r="AD2008" s="55" t="n">
        <f aca="false">IF(AND(C2007=C2008,AA2007=AA2008-1),AB2007,"")</f>
        <v>0</v>
      </c>
      <c r="AE2008" s="55" t="n">
        <f aca="false">IF(AND(C2007=C2008,AA2007=AA2008-1),AC2007,"")</f>
        <v>0</v>
      </c>
      <c r="AF2008" s="55" t="n">
        <f aca="false">IF(AA2008=1,"",IF(AND(AB2008=1,AD2008&lt;&gt;1),1,0))</f>
        <v>0</v>
      </c>
      <c r="AG2008" s="55" t="n">
        <f aca="false">IF(AA2008=1,"",IF(AND(AC2008=1,AE2008&lt;&gt;1),1,0))</f>
        <v>0</v>
      </c>
      <c r="AH2008" s="60" t="str">
        <f aca="false">IF(AND(E2008&gt;0,AA2008&lt;2,NOT(AND(C2009=C2008,AA2009=AA2008+1))),INDEX(DATAS,AA2008+1),"")</f>
        <v/>
      </c>
      <c r="AI2008" s="60" t="str">
        <f aca="false">IF(AND(AC2008=1,AA2008&lt;2),IF(AND(C2009=C2008,AA2009=AA2008+1),IF(AC2009=1,"",INDEX(DATAS,AA2008+1)),INDEX(DATAS,AA2008+1)),"")</f>
        <v/>
      </c>
    </row>
    <row r="2009" customFormat="false" ht="15" hidden="false" customHeight="false" outlineLevel="0" collapsed="false">
      <c r="A2009" s="60" t="n">
        <v>46309</v>
      </c>
      <c r="B2009" s="0" t="n">
        <v>3</v>
      </c>
      <c r="C2009" s="0" t="n">
        <v>4999</v>
      </c>
      <c r="D2009" s="0" t="n">
        <v>30</v>
      </c>
      <c r="E2009" s="0" t="n">
        <v>2</v>
      </c>
      <c r="F2009" s="55" t="s">
        <v>766</v>
      </c>
      <c r="G2009" s="0" t="n">
        <v>61.9</v>
      </c>
      <c r="H2009" s="0" t="n">
        <v>57</v>
      </c>
      <c r="I2009" s="55" t="s">
        <v>166</v>
      </c>
      <c r="J2009" s="0" t="n">
        <v>30</v>
      </c>
      <c r="M2009" s="0" t="n">
        <v>1544.15</v>
      </c>
      <c r="N2009" s="0" t="n">
        <v>37.68</v>
      </c>
      <c r="O2009" s="0" t="n">
        <v>38.8</v>
      </c>
      <c r="P2009" s="0" t="n">
        <v>4.57</v>
      </c>
      <c r="Q2009" s="0" t="n">
        <v>4.29</v>
      </c>
      <c r="R2009" s="0" t="n">
        <v>4488</v>
      </c>
      <c r="S2009" s="0" t="n">
        <v>9021</v>
      </c>
      <c r="U2009" s="0" t="n">
        <v>1119</v>
      </c>
      <c r="V2009" s="0" t="n">
        <v>0</v>
      </c>
      <c r="X2009" s="55" t="n">
        <f aca="false">IF(I2009="Male",0,1)</f>
        <v>1</v>
      </c>
      <c r="Y2009" s="55" t="n">
        <f aca="false">IF(OR(I2009="DNB",I2009="Dry DNB"),1,0)</f>
        <v>0</v>
      </c>
      <c r="Z2009" s="0" t="str">
        <f aca="false">IF(ISNUMBER(W2009),A2009-W2009,"")</f>
        <v/>
      </c>
      <c r="AA2009" s="55" t="n">
        <f aca="false">MATCH(A2009,DATAS,0)</f>
        <v>1</v>
      </c>
      <c r="AB2009" s="55" t="n">
        <f aca="false">IF(AND(E2009&gt;0,OR(AND(B2009&gt;=1,B2009&lt;=6),B2009=10)),1,0)</f>
        <v>1</v>
      </c>
      <c r="AC2009" s="55" t="n">
        <f aca="false">IF(AND(E2009&gt;0,B2009=10),1,0)</f>
        <v>0</v>
      </c>
      <c r="AD2009" s="0" t="str">
        <f aca="false">IF(AND(C2008=C2009,AA2008=AA2009-1),AB2008,"")</f>
        <v/>
      </c>
      <c r="AE2009" s="0" t="str">
        <f aca="false">IF(AND(C2008=C2009,AA2008=AA2009-1),AC2008,"")</f>
        <v/>
      </c>
      <c r="AF2009" s="0" t="str">
        <f aca="false">IF(AA2009=1,"",IF(AND(AB2009=1,AD2009&lt;&gt;1),1,0))</f>
        <v/>
      </c>
      <c r="AG2009" s="0" t="str">
        <f aca="false">IF(AA2009=1,"",IF(AND(AC2009=1,AE2009&lt;&gt;1),1,0))</f>
        <v/>
      </c>
      <c r="AH2009" s="60" t="str">
        <f aca="false">IF(AND(E2009&gt;0,AA2009&lt;2,NOT(AND(C2010=C2009,AA2010=AA2009+1))),INDEX(DATAS,AA2009+1),"")</f>
        <v/>
      </c>
      <c r="AI2009" s="60" t="str">
        <f aca="false">IF(AND(AC2009=1,AA2009&lt;2),IF(AND(C2010=C2009,AA2010=AA2009+1),IF(AC2010=1,"",INDEX(DATAS,AA2009+1)),INDEX(DATAS,AA2009+1)),"")</f>
        <v/>
      </c>
    </row>
    <row r="2010" customFormat="false" ht="15" hidden="false" customHeight="false" outlineLevel="0" collapsed="false">
      <c r="A2010" s="60" t="n">
        <v>46310</v>
      </c>
      <c r="B2010" s="0" t="n">
        <v>3</v>
      </c>
      <c r="C2010" s="0" t="n">
        <v>4999</v>
      </c>
      <c r="D2010" s="0" t="n">
        <v>31</v>
      </c>
      <c r="E2010" s="0" t="n">
        <v>2</v>
      </c>
      <c r="F2010" s="55" t="s">
        <v>766</v>
      </c>
      <c r="G2010" s="0" t="n">
        <v>62.6</v>
      </c>
      <c r="H2010" s="0" t="n">
        <v>58</v>
      </c>
      <c r="I2010" s="55" t="s">
        <v>166</v>
      </c>
      <c r="J2010" s="0" t="n">
        <v>31</v>
      </c>
      <c r="M2010" s="0" t="n">
        <v>1544.15</v>
      </c>
      <c r="N2010" s="0" t="n">
        <v>37.68</v>
      </c>
      <c r="O2010" s="0" t="n">
        <v>38.8</v>
      </c>
      <c r="P2010" s="0" t="n">
        <v>4.57</v>
      </c>
      <c r="Q2010" s="0" t="n">
        <v>4.29</v>
      </c>
      <c r="U2010" s="0" t="n">
        <v>1120</v>
      </c>
      <c r="V2010" s="0" t="n">
        <v>0</v>
      </c>
      <c r="X2010" s="55" t="n">
        <f aca="false">IF(I2010="Male",0,1)</f>
        <v>1</v>
      </c>
      <c r="Y2010" s="55" t="n">
        <f aca="false">IF(OR(I2010="DNB",I2010="Dry DNB"),1,0)</f>
        <v>0</v>
      </c>
      <c r="Z2010" s="0" t="str">
        <f aca="false">IF(ISNUMBER(W2010),A2010-W2010,"")</f>
        <v/>
      </c>
      <c r="AA2010" s="55" t="n">
        <f aca="false">MATCH(A2010,DATAS,0)</f>
        <v>2</v>
      </c>
      <c r="AB2010" s="55" t="n">
        <f aca="false">IF(AND(E2010&gt;0,OR(AND(B2010&gt;=1,B2010&lt;=6),B2010=10)),1,0)</f>
        <v>1</v>
      </c>
      <c r="AC2010" s="55" t="n">
        <f aca="false">IF(AND(E2010&gt;0,B2010=10),1,0)</f>
        <v>0</v>
      </c>
      <c r="AD2010" s="55" t="n">
        <f aca="false">IF(AND(C2009=C2010,AA2009=AA2010-1),AB2009,"")</f>
        <v>1</v>
      </c>
      <c r="AE2010" s="55" t="n">
        <f aca="false">IF(AND(C2009=C2010,AA2009=AA2010-1),AC2009,"")</f>
        <v>0</v>
      </c>
      <c r="AF2010" s="55" t="n">
        <f aca="false">IF(AA2010=1,"",IF(AND(AB2010=1,AD2010&lt;&gt;1),1,0))</f>
        <v>0</v>
      </c>
      <c r="AG2010" s="55" t="n">
        <f aca="false">IF(AA2010=1,"",IF(AND(AC2010=1,AE2010&lt;&gt;1),1,0))</f>
        <v>0</v>
      </c>
      <c r="AH2010" s="60" t="str">
        <f aca="false">IF(AND(E2010&gt;0,AA2010&lt;2,NOT(AND(C2011=C2010,AA2011=AA2010+1))),INDEX(DATAS,AA2010+1),"")</f>
        <v/>
      </c>
      <c r="AI2010" s="60" t="str">
        <f aca="false">IF(AND(AC2010=1,AA2010&lt;2),IF(AND(C2011=C2010,AA2011=AA2010+1),IF(AC2011=1,"",INDEX(DATAS,AA2010+1)),INDEX(DATAS,AA2010+1)),"")</f>
        <v/>
      </c>
    </row>
    <row r="2011" customFormat="false" ht="15" hidden="false" customHeight="false" outlineLevel="0" collapsed="false">
      <c r="A2011" s="60" t="n">
        <v>46309</v>
      </c>
      <c r="B2011" s="0" t="n">
        <v>10</v>
      </c>
      <c r="C2011" s="0" t="n">
        <v>5001</v>
      </c>
      <c r="D2011" s="0" t="n">
        <v>15</v>
      </c>
      <c r="E2011" s="0" t="n">
        <v>2</v>
      </c>
      <c r="F2011" s="55" t="s">
        <v>766</v>
      </c>
      <c r="H2011" s="0" t="n">
        <v>19</v>
      </c>
      <c r="I2011" s="55" t="s">
        <v>166</v>
      </c>
      <c r="J2011" s="0" t="n">
        <v>15</v>
      </c>
      <c r="M2011" s="0" t="n">
        <v>584.46</v>
      </c>
      <c r="N2011" s="0" t="n">
        <v>39.9</v>
      </c>
      <c r="O2011" s="0" t="n">
        <v>29.45</v>
      </c>
      <c r="R2011" s="0" t="n">
        <v>1900</v>
      </c>
      <c r="S2011" s="0" t="n">
        <v>3820</v>
      </c>
      <c r="U2011" s="0" t="n">
        <v>1119</v>
      </c>
      <c r="V2011" s="0" t="n">
        <v>0</v>
      </c>
      <c r="X2011" s="55" t="n">
        <f aca="false">IF(I2011="Male",0,1)</f>
        <v>1</v>
      </c>
      <c r="Y2011" s="55" t="n">
        <f aca="false">IF(OR(I2011="DNB",I2011="Dry DNB"),1,0)</f>
        <v>0</v>
      </c>
      <c r="Z2011" s="0" t="str">
        <f aca="false">IF(ISNUMBER(W2011),A2011-W2011,"")</f>
        <v/>
      </c>
      <c r="AA2011" s="55" t="n">
        <f aca="false">MATCH(A2011,DATAS,0)</f>
        <v>1</v>
      </c>
      <c r="AB2011" s="55" t="n">
        <f aca="false">IF(AND(E2011&gt;0,OR(AND(B2011&gt;=1,B2011&lt;=6),B2011=10)),1,0)</f>
        <v>1</v>
      </c>
      <c r="AC2011" s="55" t="n">
        <f aca="false">IF(AND(E2011&gt;0,B2011=10),1,0)</f>
        <v>1</v>
      </c>
      <c r="AD2011" s="0" t="str">
        <f aca="false">IF(AND(C2010=C2011,AA2010=AA2011-1),AB2010,"")</f>
        <v/>
      </c>
      <c r="AE2011" s="0" t="str">
        <f aca="false">IF(AND(C2010=C2011,AA2010=AA2011-1),AC2010,"")</f>
        <v/>
      </c>
      <c r="AF2011" s="0" t="str">
        <f aca="false">IF(AA2011=1,"",IF(AND(AB2011=1,AD2011&lt;&gt;1),1,0))</f>
        <v/>
      </c>
      <c r="AG2011" s="0" t="str">
        <f aca="false">IF(AA2011=1,"",IF(AND(AC2011=1,AE2011&lt;&gt;1),1,0))</f>
        <v/>
      </c>
      <c r="AH2011" s="60" t="str">
        <f aca="false">IF(AND(E2011&gt;0,AA2011&lt;2,NOT(AND(C2012=C2011,AA2012=AA2011+1))),INDEX(DATAS,AA2011+1),"")</f>
        <v/>
      </c>
      <c r="AI2011" s="60" t="str">
        <f aca="false">IF(AND(AC2011=1,AA2011&lt;2),IF(AND(C2012=C2011,AA2012=AA2011+1),IF(AC2012=1,"",INDEX(DATAS,AA2011+1)),INDEX(DATAS,AA2011+1)),"")</f>
        <v/>
      </c>
    </row>
    <row r="2012" customFormat="false" ht="15" hidden="false" customHeight="false" outlineLevel="0" collapsed="false">
      <c r="A2012" s="60" t="n">
        <v>46310</v>
      </c>
      <c r="B2012" s="0" t="n">
        <v>10</v>
      </c>
      <c r="C2012" s="0" t="n">
        <v>5001</v>
      </c>
      <c r="D2012" s="0" t="n">
        <v>16</v>
      </c>
      <c r="E2012" s="0" t="n">
        <v>2</v>
      </c>
      <c r="F2012" s="55" t="s">
        <v>766</v>
      </c>
      <c r="G2012" s="0" t="n">
        <v>21.5</v>
      </c>
      <c r="H2012" s="0" t="n">
        <v>19</v>
      </c>
      <c r="I2012" s="55" t="s">
        <v>166</v>
      </c>
      <c r="J2012" s="0" t="n">
        <v>16</v>
      </c>
      <c r="M2012" s="0" t="n">
        <v>584.46</v>
      </c>
      <c r="N2012" s="0" t="n">
        <v>39.9</v>
      </c>
      <c r="O2012" s="0" t="n">
        <v>29.45</v>
      </c>
      <c r="U2012" s="0" t="n">
        <v>1120</v>
      </c>
      <c r="V2012" s="0" t="n">
        <v>0</v>
      </c>
      <c r="X2012" s="55" t="n">
        <f aca="false">IF(I2012="Male",0,1)</f>
        <v>1</v>
      </c>
      <c r="Y2012" s="55" t="n">
        <f aca="false">IF(OR(I2012="DNB",I2012="Dry DNB"),1,0)</f>
        <v>0</v>
      </c>
      <c r="Z2012" s="0" t="str">
        <f aca="false">IF(ISNUMBER(W2012),A2012-W2012,"")</f>
        <v/>
      </c>
      <c r="AA2012" s="55" t="n">
        <f aca="false">MATCH(A2012,DATAS,0)</f>
        <v>2</v>
      </c>
      <c r="AB2012" s="55" t="n">
        <f aca="false">IF(AND(E2012&gt;0,OR(AND(B2012&gt;=1,B2012&lt;=6),B2012=10)),1,0)</f>
        <v>1</v>
      </c>
      <c r="AC2012" s="55" t="n">
        <f aca="false">IF(AND(E2012&gt;0,B2012=10),1,0)</f>
        <v>1</v>
      </c>
      <c r="AD2012" s="55" t="n">
        <f aca="false">IF(AND(C2011=C2012,AA2011=AA2012-1),AB2011,"")</f>
        <v>1</v>
      </c>
      <c r="AE2012" s="55" t="n">
        <f aca="false">IF(AND(C2011=C2012,AA2011=AA2012-1),AC2011,"")</f>
        <v>1</v>
      </c>
      <c r="AF2012" s="55" t="n">
        <f aca="false">IF(AA2012=1,"",IF(AND(AB2012=1,AD2012&lt;&gt;1),1,0))</f>
        <v>0</v>
      </c>
      <c r="AG2012" s="55" t="n">
        <f aca="false">IF(AA2012=1,"",IF(AND(AC2012=1,AE2012&lt;&gt;1),1,0))</f>
        <v>0</v>
      </c>
      <c r="AH2012" s="60" t="str">
        <f aca="false">IF(AND(E2012&gt;0,AA2012&lt;2,NOT(AND(C2013=C2012,AA2013=AA2012+1))),INDEX(DATAS,AA2012+1),"")</f>
        <v/>
      </c>
      <c r="AI2012" s="60" t="str">
        <f aca="false">IF(AND(AC2012=1,AA2012&lt;2),IF(AND(C2013=C2012,AA2013=AA2012+1),IF(AC2013=1,"",INDEX(DATAS,AA2012+1)),INDEX(DATAS,AA2012+1)),"")</f>
        <v/>
      </c>
    </row>
    <row r="2013" customFormat="false" ht="15" hidden="false" customHeight="false" outlineLevel="0" collapsed="false">
      <c r="A2013" s="60" t="n">
        <v>46309</v>
      </c>
      <c r="B2013" s="0" t="n">
        <v>5</v>
      </c>
      <c r="C2013" s="0" t="n">
        <v>5003</v>
      </c>
      <c r="D2013" s="0" t="n">
        <v>66</v>
      </c>
      <c r="E2013" s="0" t="n">
        <v>2</v>
      </c>
      <c r="F2013" s="55" t="s">
        <v>767</v>
      </c>
      <c r="G2013" s="0" t="n">
        <v>35</v>
      </c>
      <c r="H2013" s="0" t="n">
        <v>35</v>
      </c>
      <c r="I2013" s="55" t="s">
        <v>177</v>
      </c>
      <c r="J2013" s="0" t="n">
        <v>66</v>
      </c>
      <c r="M2013" s="0" t="n">
        <v>346.12</v>
      </c>
      <c r="N2013" s="0" t="n">
        <v>52.43</v>
      </c>
      <c r="O2013" s="0" t="n">
        <v>25.62</v>
      </c>
      <c r="P2013" s="0" t="n">
        <v>5.37</v>
      </c>
      <c r="Q2013" s="0" t="n">
        <v>4.2</v>
      </c>
      <c r="R2013" s="0" t="n">
        <v>2995</v>
      </c>
      <c r="S2013" s="0" t="n">
        <v>6020</v>
      </c>
      <c r="U2013" s="0" t="n">
        <v>1118</v>
      </c>
      <c r="V2013" s="0" t="n">
        <v>0</v>
      </c>
      <c r="X2013" s="55" t="n">
        <f aca="false">IF(I2013="Male",0,1)</f>
        <v>1</v>
      </c>
      <c r="Y2013" s="55" t="n">
        <f aca="false">IF(OR(I2013="DNB",I2013="Dry DNB"),1,0)</f>
        <v>0</v>
      </c>
      <c r="Z2013" s="0" t="str">
        <f aca="false">IF(ISNUMBER(W2013),A2013-W2013,"")</f>
        <v/>
      </c>
      <c r="AA2013" s="55" t="n">
        <f aca="false">MATCH(A2013,DATAS,0)</f>
        <v>1</v>
      </c>
      <c r="AB2013" s="55" t="n">
        <f aca="false">IF(AND(E2013&gt;0,OR(AND(B2013&gt;=1,B2013&lt;=6),B2013=10)),1,0)</f>
        <v>1</v>
      </c>
      <c r="AC2013" s="55" t="n">
        <f aca="false">IF(AND(E2013&gt;0,B2013=10),1,0)</f>
        <v>0</v>
      </c>
      <c r="AD2013" s="0" t="str">
        <f aca="false">IF(AND(C2012=C2013,AA2012=AA2013-1),AB2012,"")</f>
        <v/>
      </c>
      <c r="AE2013" s="0" t="str">
        <f aca="false">IF(AND(C2012=C2013,AA2012=AA2013-1),AC2012,"")</f>
        <v/>
      </c>
      <c r="AF2013" s="0" t="str">
        <f aca="false">IF(AA2013=1,"",IF(AND(AB2013=1,AD2013&lt;&gt;1),1,0))</f>
        <v/>
      </c>
      <c r="AG2013" s="0" t="str">
        <f aca="false">IF(AA2013=1,"",IF(AND(AC2013=1,AE2013&lt;&gt;1),1,0))</f>
        <v/>
      </c>
      <c r="AH2013" s="60" t="str">
        <f aca="false">IF(AND(E2013&gt;0,AA2013&lt;2,NOT(AND(C2014=C2013,AA2014=AA2013+1))),INDEX(DATAS,AA2013+1),"")</f>
        <v/>
      </c>
      <c r="AI2013" s="60" t="str">
        <f aca="false">IF(AND(AC2013=1,AA2013&lt;2),IF(AND(C2014=C2013,AA2014=AA2013+1),IF(AC2014=1,"",INDEX(DATAS,AA2013+1)),INDEX(DATAS,AA2013+1)),"")</f>
        <v/>
      </c>
    </row>
    <row r="2014" customFormat="false" ht="15" hidden="false" customHeight="false" outlineLevel="0" collapsed="false">
      <c r="A2014" s="60" t="n">
        <v>46310</v>
      </c>
      <c r="B2014" s="0" t="n">
        <v>5</v>
      </c>
      <c r="C2014" s="0" t="n">
        <v>5003</v>
      </c>
      <c r="D2014" s="0" t="n">
        <v>67</v>
      </c>
      <c r="E2014" s="0" t="n">
        <v>2</v>
      </c>
      <c r="F2014" s="55" t="s">
        <v>767</v>
      </c>
      <c r="G2014" s="0" t="n">
        <v>33.1</v>
      </c>
      <c r="H2014" s="0" t="n">
        <v>34</v>
      </c>
      <c r="I2014" s="55" t="s">
        <v>187</v>
      </c>
      <c r="J2014" s="0" t="n">
        <v>67</v>
      </c>
      <c r="K2014" s="0" t="n">
        <v>66</v>
      </c>
      <c r="M2014" s="0" t="n">
        <v>346.12</v>
      </c>
      <c r="N2014" s="0" t="n">
        <v>52.43</v>
      </c>
      <c r="O2014" s="0" t="n">
        <v>25.62</v>
      </c>
      <c r="P2014" s="0" t="n">
        <v>5.37</v>
      </c>
      <c r="Q2014" s="0" t="n">
        <v>4.2</v>
      </c>
      <c r="U2014" s="0" t="n">
        <v>1119</v>
      </c>
      <c r="V2014" s="0" t="n">
        <v>1</v>
      </c>
      <c r="W2014" s="60" t="n">
        <v>46310</v>
      </c>
      <c r="X2014" s="55" t="n">
        <f aca="false">IF(I2014="Male",0,1)</f>
        <v>1</v>
      </c>
      <c r="Y2014" s="55" t="n">
        <f aca="false">IF(OR(I2014="DNB",I2014="Dry DNB"),1,0)</f>
        <v>0</v>
      </c>
      <c r="Z2014" s="55" t="n">
        <f aca="false">IF(ISNUMBER(W2014),A2014-W2014,"")</f>
        <v>0</v>
      </c>
      <c r="AA2014" s="55" t="n">
        <f aca="false">MATCH(A2014,DATAS,0)</f>
        <v>2</v>
      </c>
      <c r="AB2014" s="55" t="n">
        <f aca="false">IF(AND(E2014&gt;0,OR(AND(B2014&gt;=1,B2014&lt;=6),B2014=10)),1,0)</f>
        <v>1</v>
      </c>
      <c r="AC2014" s="55" t="n">
        <f aca="false">IF(AND(E2014&gt;0,B2014=10),1,0)</f>
        <v>0</v>
      </c>
      <c r="AD2014" s="55" t="n">
        <f aca="false">IF(AND(C2013=C2014,AA2013=AA2014-1),AB2013,"")</f>
        <v>1</v>
      </c>
      <c r="AE2014" s="55" t="n">
        <f aca="false">IF(AND(C2013=C2014,AA2013=AA2014-1),AC2013,"")</f>
        <v>0</v>
      </c>
      <c r="AF2014" s="55" t="n">
        <f aca="false">IF(AA2014=1,"",IF(AND(AB2014=1,AD2014&lt;&gt;1),1,0))</f>
        <v>0</v>
      </c>
      <c r="AG2014" s="55" t="n">
        <f aca="false">IF(AA2014=1,"",IF(AND(AC2014=1,AE2014&lt;&gt;1),1,0))</f>
        <v>0</v>
      </c>
      <c r="AH2014" s="60" t="str">
        <f aca="false">IF(AND(E2014&gt;0,AA2014&lt;2,NOT(AND(C2015=C2014,AA2015=AA2014+1))),INDEX(DATAS,AA2014+1),"")</f>
        <v/>
      </c>
      <c r="AI2014" s="60" t="str">
        <f aca="false">IF(AND(AC2014=1,AA2014&lt;2),IF(AND(C2015=C2014,AA2015=AA2014+1),IF(AC2015=1,"",INDEX(DATAS,AA2014+1)),INDEX(DATAS,AA2014+1)),"")</f>
        <v/>
      </c>
    </row>
    <row r="2015" customFormat="false" ht="15" hidden="false" customHeight="false" outlineLevel="0" collapsed="false">
      <c r="A2015" s="60" t="n">
        <v>46309</v>
      </c>
      <c r="B2015" s="0" t="n">
        <v>2</v>
      </c>
      <c r="C2015" s="0" t="n">
        <v>5004</v>
      </c>
      <c r="D2015" s="0" t="n">
        <v>114</v>
      </c>
      <c r="E2015" s="0" t="n">
        <v>2</v>
      </c>
      <c r="F2015" s="55" t="s">
        <v>768</v>
      </c>
      <c r="G2015" s="0" t="n">
        <v>62.2</v>
      </c>
      <c r="H2015" s="0" t="n">
        <v>62</v>
      </c>
      <c r="I2015" s="55" t="s">
        <v>157</v>
      </c>
      <c r="J2015" s="0" t="n">
        <v>66</v>
      </c>
      <c r="K2015" s="0" t="n">
        <v>66</v>
      </c>
      <c r="L2015" s="0" t="n">
        <v>48</v>
      </c>
      <c r="M2015" s="0" t="n">
        <v>1392.34</v>
      </c>
      <c r="N2015" s="0" t="n">
        <v>31.79</v>
      </c>
      <c r="O2015" s="0" t="n">
        <v>42.08</v>
      </c>
      <c r="P2015" s="0" t="n">
        <v>3.1</v>
      </c>
      <c r="Q2015" s="0" t="n">
        <v>3.14</v>
      </c>
      <c r="R2015" s="0" t="n">
        <v>6155</v>
      </c>
      <c r="S2015" s="0" t="n">
        <v>12442</v>
      </c>
      <c r="T2015" s="0" t="n">
        <v>67.25</v>
      </c>
      <c r="U2015" s="0" t="n">
        <v>1117</v>
      </c>
      <c r="V2015" s="0" t="n">
        <v>1</v>
      </c>
      <c r="W2015" s="60" t="n">
        <v>46262</v>
      </c>
      <c r="X2015" s="55" t="n">
        <f aca="false">IF(I2015="Male",0,1)</f>
        <v>1</v>
      </c>
      <c r="Y2015" s="55" t="n">
        <f aca="false">IF(OR(I2015="DNB",I2015="Dry DNB"),1,0)</f>
        <v>0</v>
      </c>
      <c r="Z2015" s="55" t="n">
        <f aca="false">IF(ISNUMBER(W2015),A2015-W2015,"")</f>
        <v>47</v>
      </c>
      <c r="AA2015" s="55" t="n">
        <f aca="false">MATCH(A2015,DATAS,0)</f>
        <v>1</v>
      </c>
      <c r="AB2015" s="55" t="n">
        <f aca="false">IF(AND(E2015&gt;0,OR(AND(B2015&gt;=1,B2015&lt;=6),B2015=10)),1,0)</f>
        <v>1</v>
      </c>
      <c r="AC2015" s="55" t="n">
        <f aca="false">IF(AND(E2015&gt;0,B2015=10),1,0)</f>
        <v>0</v>
      </c>
      <c r="AD2015" s="0" t="str">
        <f aca="false">IF(AND(C2014=C2015,AA2014=AA2015-1),AB2014,"")</f>
        <v/>
      </c>
      <c r="AE2015" s="0" t="str">
        <f aca="false">IF(AND(C2014=C2015,AA2014=AA2015-1),AC2014,"")</f>
        <v/>
      </c>
      <c r="AF2015" s="0" t="str">
        <f aca="false">IF(AA2015=1,"",IF(AND(AB2015=1,AD2015&lt;&gt;1),1,0))</f>
        <v/>
      </c>
      <c r="AG2015" s="0" t="str">
        <f aca="false">IF(AA2015=1,"",IF(AND(AC2015=1,AE2015&lt;&gt;1),1,0))</f>
        <v/>
      </c>
      <c r="AH2015" s="60" t="str">
        <f aca="false">IF(AND(E2015&gt;0,AA2015&lt;2,NOT(AND(C2016=C2015,AA2016=AA2015+1))),INDEX(DATAS,AA2015+1),"")</f>
        <v/>
      </c>
      <c r="AI2015" s="60" t="str">
        <f aca="false">IF(AND(AC2015=1,AA2015&lt;2),IF(AND(C2016=C2015,AA2016=AA2015+1),IF(AC2016=1,"",INDEX(DATAS,AA2015+1)),INDEX(DATAS,AA2015+1)),"")</f>
        <v/>
      </c>
    </row>
    <row r="2016" customFormat="false" ht="15" hidden="false" customHeight="false" outlineLevel="0" collapsed="false">
      <c r="A2016" s="60" t="n">
        <v>46310</v>
      </c>
      <c r="B2016" s="0" t="n">
        <v>2</v>
      </c>
      <c r="C2016" s="0" t="n">
        <v>5004</v>
      </c>
      <c r="D2016" s="0" t="n">
        <v>115</v>
      </c>
      <c r="E2016" s="0" t="n">
        <v>2</v>
      </c>
      <c r="F2016" s="55" t="s">
        <v>768</v>
      </c>
      <c r="G2016" s="0" t="n">
        <v>63.6</v>
      </c>
      <c r="H2016" s="0" t="n">
        <v>62</v>
      </c>
      <c r="I2016" s="55" t="s">
        <v>157</v>
      </c>
      <c r="J2016" s="0" t="n">
        <v>66</v>
      </c>
      <c r="K2016" s="0" t="n">
        <v>66</v>
      </c>
      <c r="L2016" s="0" t="n">
        <v>49</v>
      </c>
      <c r="M2016" s="0" t="n">
        <v>1392.34</v>
      </c>
      <c r="N2016" s="0" t="n">
        <v>31.79</v>
      </c>
      <c r="O2016" s="0" t="n">
        <v>42.08</v>
      </c>
      <c r="P2016" s="0" t="n">
        <v>3.1</v>
      </c>
      <c r="Q2016" s="0" t="n">
        <v>3.14</v>
      </c>
      <c r="T2016" s="0" t="n">
        <v>67.25</v>
      </c>
      <c r="U2016" s="0" t="n">
        <v>1118</v>
      </c>
      <c r="V2016" s="0" t="n">
        <v>1</v>
      </c>
      <c r="W2016" s="60" t="n">
        <v>46262</v>
      </c>
      <c r="X2016" s="55" t="n">
        <f aca="false">IF(I2016="Male",0,1)</f>
        <v>1</v>
      </c>
      <c r="Y2016" s="55" t="n">
        <f aca="false">IF(OR(I2016="DNB",I2016="Dry DNB"),1,0)</f>
        <v>0</v>
      </c>
      <c r="Z2016" s="55" t="n">
        <f aca="false">IF(ISNUMBER(W2016),A2016-W2016,"")</f>
        <v>48</v>
      </c>
      <c r="AA2016" s="55" t="n">
        <f aca="false">MATCH(A2016,DATAS,0)</f>
        <v>2</v>
      </c>
      <c r="AB2016" s="55" t="n">
        <f aca="false">IF(AND(E2016&gt;0,OR(AND(B2016&gt;=1,B2016&lt;=6),B2016=10)),1,0)</f>
        <v>1</v>
      </c>
      <c r="AC2016" s="55" t="n">
        <f aca="false">IF(AND(E2016&gt;0,B2016=10),1,0)</f>
        <v>0</v>
      </c>
      <c r="AD2016" s="55" t="n">
        <f aca="false">IF(AND(C2015=C2016,AA2015=AA2016-1),AB2015,"")</f>
        <v>1</v>
      </c>
      <c r="AE2016" s="55" t="n">
        <f aca="false">IF(AND(C2015=C2016,AA2015=AA2016-1),AC2015,"")</f>
        <v>0</v>
      </c>
      <c r="AF2016" s="55" t="n">
        <f aca="false">IF(AA2016=1,"",IF(AND(AB2016=1,AD2016&lt;&gt;1),1,0))</f>
        <v>0</v>
      </c>
      <c r="AG2016" s="55" t="n">
        <f aca="false">IF(AA2016=1,"",IF(AND(AC2016=1,AE2016&lt;&gt;1),1,0))</f>
        <v>0</v>
      </c>
      <c r="AH2016" s="60" t="str">
        <f aca="false">IF(AND(E2016&gt;0,AA2016&lt;2,NOT(AND(C2017=C2016,AA2017=AA2016+1))),INDEX(DATAS,AA2016+1),"")</f>
        <v/>
      </c>
      <c r="AI2016" s="60" t="str">
        <f aca="false">IF(AND(AC2016=1,AA2016&lt;2),IF(AND(C2017=C2016,AA2017=AA2016+1),IF(AC2017=1,"",INDEX(DATAS,AA2016+1)),INDEX(DATAS,AA2016+1)),"")</f>
        <v/>
      </c>
    </row>
    <row r="2017" customFormat="false" ht="15" hidden="false" customHeight="false" outlineLevel="0" collapsed="false">
      <c r="A2017" s="60" t="n">
        <v>46309</v>
      </c>
      <c r="B2017" s="0" t="n">
        <v>3</v>
      </c>
      <c r="C2017" s="0" t="n">
        <v>5005</v>
      </c>
      <c r="D2017" s="0" t="n">
        <v>32</v>
      </c>
      <c r="E2017" s="0" t="n">
        <v>2</v>
      </c>
      <c r="F2017" s="55" t="s">
        <v>768</v>
      </c>
      <c r="G2017" s="0" t="n">
        <v>59.3</v>
      </c>
      <c r="H2017" s="0" t="n">
        <v>55</v>
      </c>
      <c r="I2017" s="55" t="s">
        <v>166</v>
      </c>
      <c r="J2017" s="0" t="n">
        <v>32</v>
      </c>
      <c r="M2017" s="0" t="n">
        <v>341.82</v>
      </c>
      <c r="N2017" s="0" t="n">
        <v>96.86</v>
      </c>
      <c r="O2017" s="0" t="n">
        <v>36.51</v>
      </c>
      <c r="P2017" s="0" t="n">
        <v>5.33</v>
      </c>
      <c r="Q2017" s="0" t="n">
        <v>4.11</v>
      </c>
      <c r="R2017" s="0" t="n">
        <v>5094</v>
      </c>
      <c r="S2017" s="0" t="n">
        <v>10239</v>
      </c>
      <c r="U2017" s="0" t="n">
        <v>1117</v>
      </c>
      <c r="V2017" s="0" t="n">
        <v>0</v>
      </c>
      <c r="X2017" s="55" t="n">
        <f aca="false">IF(I2017="Male",0,1)</f>
        <v>1</v>
      </c>
      <c r="Y2017" s="55" t="n">
        <f aca="false">IF(OR(I2017="DNB",I2017="Dry DNB"),1,0)</f>
        <v>0</v>
      </c>
      <c r="Z2017" s="0" t="str">
        <f aca="false">IF(ISNUMBER(W2017),A2017-W2017,"")</f>
        <v/>
      </c>
      <c r="AA2017" s="55" t="n">
        <f aca="false">MATCH(A2017,DATAS,0)</f>
        <v>1</v>
      </c>
      <c r="AB2017" s="55" t="n">
        <f aca="false">IF(AND(E2017&gt;0,OR(AND(B2017&gt;=1,B2017&lt;=6),B2017=10)),1,0)</f>
        <v>1</v>
      </c>
      <c r="AC2017" s="55" t="n">
        <f aca="false">IF(AND(E2017&gt;0,B2017=10),1,0)</f>
        <v>0</v>
      </c>
      <c r="AD2017" s="0" t="str">
        <f aca="false">IF(AND(C2016=C2017,AA2016=AA2017-1),AB2016,"")</f>
        <v/>
      </c>
      <c r="AE2017" s="0" t="str">
        <f aca="false">IF(AND(C2016=C2017,AA2016=AA2017-1),AC2016,"")</f>
        <v/>
      </c>
      <c r="AF2017" s="0" t="str">
        <f aca="false">IF(AA2017=1,"",IF(AND(AB2017=1,AD2017&lt;&gt;1),1,0))</f>
        <v/>
      </c>
      <c r="AG2017" s="0" t="str">
        <f aca="false">IF(AA2017=1,"",IF(AND(AC2017=1,AE2017&lt;&gt;1),1,0))</f>
        <v/>
      </c>
      <c r="AH2017" s="60" t="str">
        <f aca="false">IF(AND(E2017&gt;0,AA2017&lt;2,NOT(AND(C2018=C2017,AA2018=AA2017+1))),INDEX(DATAS,AA2017+1),"")</f>
        <v/>
      </c>
      <c r="AI2017" s="60" t="str">
        <f aca="false">IF(AND(AC2017=1,AA2017&lt;2),IF(AND(C2018=C2017,AA2018=AA2017+1),IF(AC2018=1,"",INDEX(DATAS,AA2017+1)),INDEX(DATAS,AA2017+1)),"")</f>
        <v/>
      </c>
    </row>
    <row r="2018" customFormat="false" ht="15" hidden="false" customHeight="false" outlineLevel="0" collapsed="false">
      <c r="A2018" s="60" t="n">
        <v>46310</v>
      </c>
      <c r="B2018" s="0" t="n">
        <v>3</v>
      </c>
      <c r="C2018" s="0" t="n">
        <v>5005</v>
      </c>
      <c r="D2018" s="0" t="n">
        <v>33</v>
      </c>
      <c r="E2018" s="0" t="n">
        <v>2</v>
      </c>
      <c r="F2018" s="55" t="s">
        <v>768</v>
      </c>
      <c r="G2018" s="0" t="n">
        <v>59.7</v>
      </c>
      <c r="H2018" s="0" t="n">
        <v>55</v>
      </c>
      <c r="I2018" s="55" t="s">
        <v>166</v>
      </c>
      <c r="J2018" s="0" t="n">
        <v>33</v>
      </c>
      <c r="M2018" s="0" t="n">
        <v>341.82</v>
      </c>
      <c r="N2018" s="0" t="n">
        <v>96.86</v>
      </c>
      <c r="O2018" s="0" t="n">
        <v>36.51</v>
      </c>
      <c r="P2018" s="0" t="n">
        <v>5.33</v>
      </c>
      <c r="Q2018" s="0" t="n">
        <v>4.11</v>
      </c>
      <c r="U2018" s="0" t="n">
        <v>1118</v>
      </c>
      <c r="V2018" s="0" t="n">
        <v>0</v>
      </c>
      <c r="X2018" s="55" t="n">
        <f aca="false">IF(I2018="Male",0,1)</f>
        <v>1</v>
      </c>
      <c r="Y2018" s="55" t="n">
        <f aca="false">IF(OR(I2018="DNB",I2018="Dry DNB"),1,0)</f>
        <v>0</v>
      </c>
      <c r="Z2018" s="0" t="str">
        <f aca="false">IF(ISNUMBER(W2018),A2018-W2018,"")</f>
        <v/>
      </c>
      <c r="AA2018" s="55" t="n">
        <f aca="false">MATCH(A2018,DATAS,0)</f>
        <v>2</v>
      </c>
      <c r="AB2018" s="55" t="n">
        <f aca="false">IF(AND(E2018&gt;0,OR(AND(B2018&gt;=1,B2018&lt;=6),B2018=10)),1,0)</f>
        <v>1</v>
      </c>
      <c r="AC2018" s="55" t="n">
        <f aca="false">IF(AND(E2018&gt;0,B2018=10),1,0)</f>
        <v>0</v>
      </c>
      <c r="AD2018" s="55" t="n">
        <f aca="false">IF(AND(C2017=C2018,AA2017=AA2018-1),AB2017,"")</f>
        <v>1</v>
      </c>
      <c r="AE2018" s="55" t="n">
        <f aca="false">IF(AND(C2017=C2018,AA2017=AA2018-1),AC2017,"")</f>
        <v>0</v>
      </c>
      <c r="AF2018" s="55" t="n">
        <f aca="false">IF(AA2018=1,"",IF(AND(AB2018=1,AD2018&lt;&gt;1),1,0))</f>
        <v>0</v>
      </c>
      <c r="AG2018" s="55" t="n">
        <f aca="false">IF(AA2018=1,"",IF(AND(AC2018=1,AE2018&lt;&gt;1),1,0))</f>
        <v>0</v>
      </c>
      <c r="AH2018" s="60" t="str">
        <f aca="false">IF(AND(E2018&gt;0,AA2018&lt;2,NOT(AND(C2019=C2018,AA2019=AA2018+1))),INDEX(DATAS,AA2018+1),"")</f>
        <v/>
      </c>
      <c r="AI2018" s="60" t="str">
        <f aca="false">IF(AND(AC2018=1,AA2018&lt;2),IF(AND(C2019=C2018,AA2019=AA2018+1),IF(AC2019=1,"",INDEX(DATAS,AA2018+1)),INDEX(DATAS,AA2018+1)),"")</f>
        <v/>
      </c>
    </row>
    <row r="2019" customFormat="false" ht="15" hidden="false" customHeight="false" outlineLevel="0" collapsed="false">
      <c r="A2019" s="60" t="n">
        <v>46309</v>
      </c>
      <c r="B2019" s="0" t="n">
        <v>7</v>
      </c>
      <c r="C2019" s="0" t="n">
        <v>5006</v>
      </c>
      <c r="D2019" s="0" t="n">
        <v>324</v>
      </c>
      <c r="E2019" s="0" t="n">
        <v>1</v>
      </c>
      <c r="F2019" s="55" t="s">
        <v>769</v>
      </c>
      <c r="I2019" s="55" t="s">
        <v>162</v>
      </c>
      <c r="J2019" s="0" t="n">
        <v>101</v>
      </c>
      <c r="K2019" s="0" t="n">
        <v>66</v>
      </c>
      <c r="L2019" s="0" t="n">
        <v>238</v>
      </c>
      <c r="M2019" s="0" t="n">
        <v>702.76</v>
      </c>
      <c r="N2019" s="0" t="n">
        <v>50.8</v>
      </c>
      <c r="O2019" s="0" t="n">
        <v>39.15</v>
      </c>
      <c r="P2019" s="0" t="n">
        <v>4.08</v>
      </c>
      <c r="Q2019" s="0" t="n">
        <v>3.6</v>
      </c>
      <c r="R2019" s="0" t="n">
        <v>4303</v>
      </c>
      <c r="S2019" s="0" t="n">
        <v>9663</v>
      </c>
      <c r="T2019" s="0" t="n">
        <v>50.1</v>
      </c>
      <c r="U2019" s="0" t="n">
        <v>1116</v>
      </c>
      <c r="V2019" s="0" t="n">
        <v>2</v>
      </c>
      <c r="W2019" s="60" t="n">
        <v>46072</v>
      </c>
      <c r="X2019" s="55" t="n">
        <f aca="false">IF(I2019="Male",0,1)</f>
        <v>1</v>
      </c>
      <c r="Y2019" s="55" t="n">
        <f aca="false">IF(OR(I2019="DNB",I2019="Dry DNB"),1,0)</f>
        <v>0</v>
      </c>
      <c r="Z2019" s="55" t="n">
        <f aca="false">IF(ISNUMBER(W2019),A2019-W2019,"")</f>
        <v>237</v>
      </c>
      <c r="AA2019" s="55" t="n">
        <f aca="false">MATCH(A2019,DATAS,0)</f>
        <v>1</v>
      </c>
      <c r="AB2019" s="55" t="n">
        <f aca="false">IF(AND(E2019&gt;0,OR(AND(B2019&gt;=1,B2019&lt;=6),B2019=10)),1,0)</f>
        <v>0</v>
      </c>
      <c r="AC2019" s="55" t="n">
        <f aca="false">IF(AND(E2019&gt;0,B2019=10),1,0)</f>
        <v>0</v>
      </c>
      <c r="AD2019" s="0" t="str">
        <f aca="false">IF(AND(C2018=C2019,AA2018=AA2019-1),AB2018,"")</f>
        <v/>
      </c>
      <c r="AE2019" s="0" t="str">
        <f aca="false">IF(AND(C2018=C2019,AA2018=AA2019-1),AC2018,"")</f>
        <v/>
      </c>
      <c r="AF2019" s="0" t="str">
        <f aca="false">IF(AA2019=1,"",IF(AND(AB2019=1,AD2019&lt;&gt;1),1,0))</f>
        <v/>
      </c>
      <c r="AG2019" s="0" t="str">
        <f aca="false">IF(AA2019=1,"",IF(AND(AC2019=1,AE2019&lt;&gt;1),1,0))</f>
        <v/>
      </c>
      <c r="AH2019" s="60" t="str">
        <f aca="false">IF(AND(E2019&gt;0,AA2019&lt;2,NOT(AND(C2020=C2019,AA2020=AA2019+1))),INDEX(DATAS,AA2019+1),"")</f>
        <v/>
      </c>
      <c r="AI2019" s="60" t="str">
        <f aca="false">IF(AND(AC2019=1,AA2019&lt;2),IF(AND(C2020=C2019,AA2020=AA2019+1),IF(AC2020=1,"",INDEX(DATAS,AA2019+1)),INDEX(DATAS,AA2019+1)),"")</f>
        <v/>
      </c>
    </row>
    <row r="2020" customFormat="false" ht="15" hidden="false" customHeight="false" outlineLevel="0" collapsed="false">
      <c r="A2020" s="60" t="n">
        <v>46310</v>
      </c>
      <c r="B2020" s="0" t="n">
        <v>7</v>
      </c>
      <c r="C2020" s="0" t="n">
        <v>5006</v>
      </c>
      <c r="D2020" s="0" t="n">
        <v>324</v>
      </c>
      <c r="E2020" s="0" t="n">
        <v>1</v>
      </c>
      <c r="F2020" s="55" t="s">
        <v>769</v>
      </c>
      <c r="I2020" s="55" t="s">
        <v>162</v>
      </c>
      <c r="J2020" s="0" t="n">
        <v>101</v>
      </c>
      <c r="K2020" s="0" t="n">
        <v>66</v>
      </c>
      <c r="L2020" s="0" t="n">
        <v>239</v>
      </c>
      <c r="M2020" s="0" t="n">
        <v>702.76</v>
      </c>
      <c r="N2020" s="0" t="n">
        <v>50.8</v>
      </c>
      <c r="O2020" s="0" t="n">
        <v>39.15</v>
      </c>
      <c r="P2020" s="0" t="n">
        <v>4.08</v>
      </c>
      <c r="Q2020" s="0" t="n">
        <v>3.6</v>
      </c>
      <c r="T2020" s="0" t="n">
        <v>50.1</v>
      </c>
      <c r="U2020" s="0" t="n">
        <v>1117</v>
      </c>
      <c r="V2020" s="0" t="n">
        <v>2</v>
      </c>
      <c r="W2020" s="60" t="n">
        <v>46072</v>
      </c>
      <c r="X2020" s="55" t="n">
        <f aca="false">IF(I2020="Male",0,1)</f>
        <v>1</v>
      </c>
      <c r="Y2020" s="55" t="n">
        <f aca="false">IF(OR(I2020="DNB",I2020="Dry DNB"),1,0)</f>
        <v>0</v>
      </c>
      <c r="Z2020" s="55" t="n">
        <f aca="false">IF(ISNUMBER(W2020),A2020-W2020,"")</f>
        <v>238</v>
      </c>
      <c r="AA2020" s="55" t="n">
        <f aca="false">MATCH(A2020,DATAS,0)</f>
        <v>2</v>
      </c>
      <c r="AB2020" s="55" t="n">
        <f aca="false">IF(AND(E2020&gt;0,OR(AND(B2020&gt;=1,B2020&lt;=6),B2020=10)),1,0)</f>
        <v>0</v>
      </c>
      <c r="AC2020" s="55" t="n">
        <f aca="false">IF(AND(E2020&gt;0,B2020=10),1,0)</f>
        <v>0</v>
      </c>
      <c r="AD2020" s="55" t="n">
        <f aca="false">IF(AND(C2019=C2020,AA2019=AA2020-1),AB2019,"")</f>
        <v>0</v>
      </c>
      <c r="AE2020" s="55" t="n">
        <f aca="false">IF(AND(C2019=C2020,AA2019=AA2020-1),AC2019,"")</f>
        <v>0</v>
      </c>
      <c r="AF2020" s="55" t="n">
        <f aca="false">IF(AA2020=1,"",IF(AND(AB2020=1,AD2020&lt;&gt;1),1,0))</f>
        <v>0</v>
      </c>
      <c r="AG2020" s="55" t="n">
        <f aca="false">IF(AA2020=1,"",IF(AND(AC2020=1,AE2020&lt;&gt;1),1,0))</f>
        <v>0</v>
      </c>
      <c r="AH2020" s="60" t="str">
        <f aca="false">IF(AND(E2020&gt;0,AA2020&lt;2,NOT(AND(C2021=C2020,AA2021=AA2020+1))),INDEX(DATAS,AA2020+1),"")</f>
        <v/>
      </c>
      <c r="AI2020" s="60" t="str">
        <f aca="false">IF(AND(AC2020=1,AA2020&lt;2),IF(AND(C2021=C2020,AA2021=AA2020+1),IF(AC2021=1,"",INDEX(DATAS,AA2020+1)),INDEX(DATAS,AA2020+1)),"")</f>
        <v/>
      </c>
    </row>
    <row r="2021" customFormat="false" ht="15" hidden="false" customHeight="false" outlineLevel="0" collapsed="false">
      <c r="A2021" s="60" t="n">
        <v>46309</v>
      </c>
      <c r="B2021" s="0" t="n">
        <v>3</v>
      </c>
      <c r="C2021" s="0" t="n">
        <v>5007</v>
      </c>
      <c r="D2021" s="0" t="n">
        <v>106</v>
      </c>
      <c r="E2021" s="0" t="n">
        <v>2</v>
      </c>
      <c r="F2021" s="55" t="s">
        <v>770</v>
      </c>
      <c r="G2021" s="0" t="n">
        <v>60.6</v>
      </c>
      <c r="H2021" s="0" t="n">
        <v>56</v>
      </c>
      <c r="I2021" s="55" t="s">
        <v>177</v>
      </c>
      <c r="J2021" s="0" t="n">
        <v>106</v>
      </c>
      <c r="K2021" s="0" t="n">
        <v>64</v>
      </c>
      <c r="M2021" s="0" t="n">
        <v>1337.39</v>
      </c>
      <c r="N2021" s="0" t="n">
        <v>35.5</v>
      </c>
      <c r="O2021" s="0" t="n">
        <v>38.3</v>
      </c>
      <c r="P2021" s="0" t="n">
        <v>3.11</v>
      </c>
      <c r="Q2021" s="0" t="n">
        <v>3.29</v>
      </c>
      <c r="R2021" s="0" t="n">
        <v>4971</v>
      </c>
      <c r="S2021" s="0" t="n">
        <v>10076</v>
      </c>
      <c r="T2021" s="0" t="n">
        <v>55.65</v>
      </c>
      <c r="U2021" s="0" t="n">
        <v>1115</v>
      </c>
      <c r="V2021" s="0" t="n">
        <v>1</v>
      </c>
      <c r="W2021" s="60" t="n">
        <v>46268</v>
      </c>
      <c r="X2021" s="55" t="n">
        <f aca="false">IF(I2021="Male",0,1)</f>
        <v>1</v>
      </c>
      <c r="Y2021" s="55" t="n">
        <f aca="false">IF(OR(I2021="DNB",I2021="Dry DNB"),1,0)</f>
        <v>0</v>
      </c>
      <c r="Z2021" s="55" t="n">
        <f aca="false">IF(ISNUMBER(W2021),A2021-W2021,"")</f>
        <v>41</v>
      </c>
      <c r="AA2021" s="55" t="n">
        <f aca="false">MATCH(A2021,DATAS,0)</f>
        <v>1</v>
      </c>
      <c r="AB2021" s="55" t="n">
        <f aca="false">IF(AND(E2021&gt;0,OR(AND(B2021&gt;=1,B2021&lt;=6),B2021=10)),1,0)</f>
        <v>1</v>
      </c>
      <c r="AC2021" s="55" t="n">
        <f aca="false">IF(AND(E2021&gt;0,B2021=10),1,0)</f>
        <v>0</v>
      </c>
      <c r="AD2021" s="0" t="str">
        <f aca="false">IF(AND(C2020=C2021,AA2020=AA2021-1),AB2020,"")</f>
        <v/>
      </c>
      <c r="AE2021" s="0" t="str">
        <f aca="false">IF(AND(C2020=C2021,AA2020=AA2021-1),AC2020,"")</f>
        <v/>
      </c>
      <c r="AF2021" s="0" t="str">
        <f aca="false">IF(AA2021=1,"",IF(AND(AB2021=1,AD2021&lt;&gt;1),1,0))</f>
        <v/>
      </c>
      <c r="AG2021" s="0" t="str">
        <f aca="false">IF(AA2021=1,"",IF(AND(AC2021=1,AE2021&lt;&gt;1),1,0))</f>
        <v/>
      </c>
      <c r="AH2021" s="60" t="str">
        <f aca="false">IF(AND(E2021&gt;0,AA2021&lt;2,NOT(AND(C2022=C2021,AA2022=AA2021+1))),INDEX(DATAS,AA2021+1),"")</f>
        <v/>
      </c>
      <c r="AI2021" s="60" t="str">
        <f aca="false">IF(AND(AC2021=1,AA2021&lt;2),IF(AND(C2022=C2021,AA2022=AA2021+1),IF(AC2022=1,"",INDEX(DATAS,AA2021+1)),INDEX(DATAS,AA2021+1)),"")</f>
        <v/>
      </c>
    </row>
    <row r="2022" customFormat="false" ht="15" hidden="false" customHeight="false" outlineLevel="0" collapsed="false">
      <c r="A2022" s="60" t="n">
        <v>46310</v>
      </c>
      <c r="B2022" s="0" t="n">
        <v>3</v>
      </c>
      <c r="C2022" s="0" t="n">
        <v>5007</v>
      </c>
      <c r="D2022" s="0" t="n">
        <v>107</v>
      </c>
      <c r="E2022" s="0" t="n">
        <v>2</v>
      </c>
      <c r="F2022" s="55" t="s">
        <v>770</v>
      </c>
      <c r="G2022" s="0" t="n">
        <v>61.5</v>
      </c>
      <c r="H2022" s="0" t="n">
        <v>57</v>
      </c>
      <c r="I2022" s="55" t="s">
        <v>177</v>
      </c>
      <c r="J2022" s="0" t="n">
        <v>107</v>
      </c>
      <c r="K2022" s="0" t="n">
        <v>64</v>
      </c>
      <c r="M2022" s="0" t="n">
        <v>1337.39</v>
      </c>
      <c r="N2022" s="0" t="n">
        <v>35.5</v>
      </c>
      <c r="O2022" s="0" t="n">
        <v>38.3</v>
      </c>
      <c r="P2022" s="0" t="n">
        <v>3.11</v>
      </c>
      <c r="Q2022" s="0" t="n">
        <v>3.29</v>
      </c>
      <c r="T2022" s="0" t="n">
        <v>55.65</v>
      </c>
      <c r="U2022" s="0" t="n">
        <v>1116</v>
      </c>
      <c r="V2022" s="0" t="n">
        <v>1</v>
      </c>
      <c r="W2022" s="60" t="n">
        <v>46268</v>
      </c>
      <c r="X2022" s="55" t="n">
        <f aca="false">IF(I2022="Male",0,1)</f>
        <v>1</v>
      </c>
      <c r="Y2022" s="55" t="n">
        <f aca="false">IF(OR(I2022="DNB",I2022="Dry DNB"),1,0)</f>
        <v>0</v>
      </c>
      <c r="Z2022" s="55" t="n">
        <f aca="false">IF(ISNUMBER(W2022),A2022-W2022,"")</f>
        <v>42</v>
      </c>
      <c r="AA2022" s="55" t="n">
        <f aca="false">MATCH(A2022,DATAS,0)</f>
        <v>2</v>
      </c>
      <c r="AB2022" s="55" t="n">
        <f aca="false">IF(AND(E2022&gt;0,OR(AND(B2022&gt;=1,B2022&lt;=6),B2022=10)),1,0)</f>
        <v>1</v>
      </c>
      <c r="AC2022" s="55" t="n">
        <f aca="false">IF(AND(E2022&gt;0,B2022=10),1,0)</f>
        <v>0</v>
      </c>
      <c r="AD2022" s="55" t="n">
        <f aca="false">IF(AND(C2021=C2022,AA2021=AA2022-1),AB2021,"")</f>
        <v>1</v>
      </c>
      <c r="AE2022" s="55" t="n">
        <f aca="false">IF(AND(C2021=C2022,AA2021=AA2022-1),AC2021,"")</f>
        <v>0</v>
      </c>
      <c r="AF2022" s="55" t="n">
        <f aca="false">IF(AA2022=1,"",IF(AND(AB2022=1,AD2022&lt;&gt;1),1,0))</f>
        <v>0</v>
      </c>
      <c r="AG2022" s="55" t="n">
        <f aca="false">IF(AA2022=1,"",IF(AND(AC2022=1,AE2022&lt;&gt;1),1,0))</f>
        <v>0</v>
      </c>
      <c r="AH2022" s="60" t="str">
        <f aca="false">IF(AND(E2022&gt;0,AA2022&lt;2,NOT(AND(C2023=C2022,AA2023=AA2022+1))),INDEX(DATAS,AA2022+1),"")</f>
        <v/>
      </c>
      <c r="AI2022" s="60" t="str">
        <f aca="false">IF(AND(AC2022=1,AA2022&lt;2),IF(AND(C2023=C2022,AA2023=AA2022+1),IF(AC2023=1,"",INDEX(DATAS,AA2022+1)),INDEX(DATAS,AA2022+1)),"")</f>
        <v/>
      </c>
    </row>
    <row r="2023" customFormat="false" ht="15" hidden="false" customHeight="false" outlineLevel="0" collapsed="false">
      <c r="A2023" s="60" t="n">
        <v>46309</v>
      </c>
      <c r="B2023" s="0" t="n">
        <v>5</v>
      </c>
      <c r="C2023" s="0" t="n">
        <v>5009</v>
      </c>
      <c r="D2023" s="0" t="n">
        <v>93</v>
      </c>
      <c r="E2023" s="0" t="n">
        <v>2</v>
      </c>
      <c r="F2023" s="55" t="s">
        <v>771</v>
      </c>
      <c r="G2023" s="0" t="n">
        <v>48.3</v>
      </c>
      <c r="H2023" s="0" t="n">
        <v>43</v>
      </c>
      <c r="I2023" s="55" t="s">
        <v>143</v>
      </c>
      <c r="J2023" s="0" t="n">
        <v>93</v>
      </c>
      <c r="M2023" s="0" t="n">
        <v>1195</v>
      </c>
      <c r="N2023" s="0" t="n">
        <v>44.88</v>
      </c>
      <c r="O2023" s="0" t="n">
        <v>41.64</v>
      </c>
      <c r="P2023" s="0" t="n">
        <v>4.04</v>
      </c>
      <c r="Q2023" s="0" t="n">
        <v>3.52</v>
      </c>
      <c r="R2023" s="0" t="n">
        <v>3424</v>
      </c>
      <c r="S2023" s="0" t="n">
        <v>6883</v>
      </c>
      <c r="T2023" s="0" t="n">
        <v>35.55</v>
      </c>
      <c r="U2023" s="0" t="n">
        <v>1114</v>
      </c>
      <c r="V2023" s="0" t="n">
        <v>0</v>
      </c>
      <c r="X2023" s="55" t="n">
        <f aca="false">IF(I2023="Male",0,1)</f>
        <v>1</v>
      </c>
      <c r="Y2023" s="55" t="n">
        <f aca="false">IF(OR(I2023="DNB",I2023="Dry DNB"),1,0)</f>
        <v>1</v>
      </c>
      <c r="Z2023" s="0" t="str">
        <f aca="false">IF(ISNUMBER(W2023),A2023-W2023,"")</f>
        <v/>
      </c>
      <c r="AA2023" s="55" t="n">
        <f aca="false">MATCH(A2023,DATAS,0)</f>
        <v>1</v>
      </c>
      <c r="AB2023" s="55" t="n">
        <f aca="false">IF(AND(E2023&gt;0,OR(AND(B2023&gt;=1,B2023&lt;=6),B2023=10)),1,0)</f>
        <v>1</v>
      </c>
      <c r="AC2023" s="55" t="n">
        <f aca="false">IF(AND(E2023&gt;0,B2023=10),1,0)</f>
        <v>0</v>
      </c>
      <c r="AD2023" s="0" t="str">
        <f aca="false">IF(AND(C2022=C2023,AA2022=AA2023-1),AB2022,"")</f>
        <v/>
      </c>
      <c r="AE2023" s="0" t="str">
        <f aca="false">IF(AND(C2022=C2023,AA2022=AA2023-1),AC2022,"")</f>
        <v/>
      </c>
      <c r="AF2023" s="0" t="str">
        <f aca="false">IF(AA2023=1,"",IF(AND(AB2023=1,AD2023&lt;&gt;1),1,0))</f>
        <v/>
      </c>
      <c r="AG2023" s="0" t="str">
        <f aca="false">IF(AA2023=1,"",IF(AND(AC2023=1,AE2023&lt;&gt;1),1,0))</f>
        <v/>
      </c>
      <c r="AH2023" s="60" t="str">
        <f aca="false">IF(AND(E2023&gt;0,AA2023&lt;2,NOT(AND(C2024=C2023,AA2024=AA2023+1))),INDEX(DATAS,AA2023+1),"")</f>
        <v/>
      </c>
      <c r="AI2023" s="60" t="str">
        <f aca="false">IF(AND(AC2023=1,AA2023&lt;2),IF(AND(C2024=C2023,AA2024=AA2023+1),IF(AC2024=1,"",INDEX(DATAS,AA2023+1)),INDEX(DATAS,AA2023+1)),"")</f>
        <v/>
      </c>
    </row>
    <row r="2024" customFormat="false" ht="15" hidden="false" customHeight="false" outlineLevel="0" collapsed="false">
      <c r="A2024" s="60" t="n">
        <v>46310</v>
      </c>
      <c r="B2024" s="0" t="n">
        <v>5</v>
      </c>
      <c r="C2024" s="0" t="n">
        <v>5009</v>
      </c>
      <c r="D2024" s="0" t="n">
        <v>94</v>
      </c>
      <c r="E2024" s="0" t="n">
        <v>2</v>
      </c>
      <c r="F2024" s="55" t="s">
        <v>771</v>
      </c>
      <c r="G2024" s="0" t="n">
        <v>49.8</v>
      </c>
      <c r="H2024" s="0" t="n">
        <v>44</v>
      </c>
      <c r="I2024" s="55" t="s">
        <v>143</v>
      </c>
      <c r="J2024" s="0" t="n">
        <v>94</v>
      </c>
      <c r="M2024" s="0" t="n">
        <v>1195</v>
      </c>
      <c r="N2024" s="0" t="n">
        <v>44.88</v>
      </c>
      <c r="O2024" s="0" t="n">
        <v>41.64</v>
      </c>
      <c r="P2024" s="0" t="n">
        <v>4.04</v>
      </c>
      <c r="Q2024" s="0" t="n">
        <v>3.52</v>
      </c>
      <c r="T2024" s="0" t="n">
        <v>35.55</v>
      </c>
      <c r="U2024" s="0" t="n">
        <v>1115</v>
      </c>
      <c r="V2024" s="0" t="n">
        <v>0</v>
      </c>
      <c r="X2024" s="55" t="n">
        <f aca="false">IF(I2024="Male",0,1)</f>
        <v>1</v>
      </c>
      <c r="Y2024" s="55" t="n">
        <f aca="false">IF(OR(I2024="DNB",I2024="Dry DNB"),1,0)</f>
        <v>1</v>
      </c>
      <c r="Z2024" s="0" t="str">
        <f aca="false">IF(ISNUMBER(W2024),A2024-W2024,"")</f>
        <v/>
      </c>
      <c r="AA2024" s="55" t="n">
        <f aca="false">MATCH(A2024,DATAS,0)</f>
        <v>2</v>
      </c>
      <c r="AB2024" s="55" t="n">
        <f aca="false">IF(AND(E2024&gt;0,OR(AND(B2024&gt;=1,B2024&lt;=6),B2024=10)),1,0)</f>
        <v>1</v>
      </c>
      <c r="AC2024" s="55" t="n">
        <f aca="false">IF(AND(E2024&gt;0,B2024=10),1,0)</f>
        <v>0</v>
      </c>
      <c r="AD2024" s="55" t="n">
        <f aca="false">IF(AND(C2023=C2024,AA2023=AA2024-1),AB2023,"")</f>
        <v>1</v>
      </c>
      <c r="AE2024" s="55" t="n">
        <f aca="false">IF(AND(C2023=C2024,AA2023=AA2024-1),AC2023,"")</f>
        <v>0</v>
      </c>
      <c r="AF2024" s="55" t="n">
        <f aca="false">IF(AA2024=1,"",IF(AND(AB2024=1,AD2024&lt;&gt;1),1,0))</f>
        <v>0</v>
      </c>
      <c r="AG2024" s="55" t="n">
        <f aca="false">IF(AA2024=1,"",IF(AND(AC2024=1,AE2024&lt;&gt;1),1,0))</f>
        <v>0</v>
      </c>
      <c r="AH2024" s="60" t="str">
        <f aca="false">IF(AND(E2024&gt;0,AA2024&lt;2,NOT(AND(C2025=C2024,AA2025=AA2024+1))),INDEX(DATAS,AA2024+1),"")</f>
        <v/>
      </c>
      <c r="AI2024" s="60" t="str">
        <f aca="false">IF(AND(AC2024=1,AA2024&lt;2),IF(AND(C2025=C2024,AA2025=AA2024+1),IF(AC2025=1,"",INDEX(DATAS,AA2024+1)),INDEX(DATAS,AA2024+1)),"")</f>
        <v/>
      </c>
    </row>
    <row r="2025" customFormat="false" ht="15" hidden="false" customHeight="false" outlineLevel="0" collapsed="false">
      <c r="A2025" s="60" t="n">
        <v>46309</v>
      </c>
      <c r="B2025" s="0" t="n">
        <v>3</v>
      </c>
      <c r="C2025" s="0" t="n">
        <v>5013</v>
      </c>
      <c r="D2025" s="0" t="n">
        <v>144</v>
      </c>
      <c r="E2025" s="0" t="n">
        <v>2</v>
      </c>
      <c r="F2025" s="55" t="s">
        <v>772</v>
      </c>
      <c r="G2025" s="0" t="n">
        <v>54.3</v>
      </c>
      <c r="H2025" s="0" t="n">
        <v>56</v>
      </c>
      <c r="I2025" s="55" t="s">
        <v>157</v>
      </c>
      <c r="J2025" s="0" t="n">
        <v>67</v>
      </c>
      <c r="K2025" s="0" t="n">
        <v>67</v>
      </c>
      <c r="L2025" s="0" t="n">
        <v>77</v>
      </c>
      <c r="M2025" s="0" t="n">
        <v>693.43</v>
      </c>
      <c r="N2025" s="0" t="n">
        <v>60.61</v>
      </c>
      <c r="O2025" s="0" t="n">
        <v>23.19</v>
      </c>
      <c r="P2025" s="0" t="n">
        <v>3.47</v>
      </c>
      <c r="Q2025" s="0" t="n">
        <v>3.02</v>
      </c>
      <c r="R2025" s="0" t="n">
        <v>4858</v>
      </c>
      <c r="S2025" s="0" t="n">
        <v>10371</v>
      </c>
      <c r="T2025" s="0" t="n">
        <v>55.8</v>
      </c>
      <c r="U2025" s="0" t="n">
        <v>1113</v>
      </c>
      <c r="V2025" s="0" t="n">
        <v>1</v>
      </c>
      <c r="W2025" s="60" t="n">
        <v>46233</v>
      </c>
      <c r="X2025" s="55" t="n">
        <f aca="false">IF(I2025="Male",0,1)</f>
        <v>1</v>
      </c>
      <c r="Y2025" s="55" t="n">
        <f aca="false">IF(OR(I2025="DNB",I2025="Dry DNB"),1,0)</f>
        <v>0</v>
      </c>
      <c r="Z2025" s="55" t="n">
        <f aca="false">IF(ISNUMBER(W2025),A2025-W2025,"")</f>
        <v>76</v>
      </c>
      <c r="AA2025" s="55" t="n">
        <f aca="false">MATCH(A2025,DATAS,0)</f>
        <v>1</v>
      </c>
      <c r="AB2025" s="55" t="n">
        <f aca="false">IF(AND(E2025&gt;0,OR(AND(B2025&gt;=1,B2025&lt;=6),B2025=10)),1,0)</f>
        <v>1</v>
      </c>
      <c r="AC2025" s="55" t="n">
        <f aca="false">IF(AND(E2025&gt;0,B2025=10),1,0)</f>
        <v>0</v>
      </c>
      <c r="AD2025" s="0" t="str">
        <f aca="false">IF(AND(C2024=C2025,AA2024=AA2025-1),AB2024,"")</f>
        <v/>
      </c>
      <c r="AE2025" s="0" t="str">
        <f aca="false">IF(AND(C2024=C2025,AA2024=AA2025-1),AC2024,"")</f>
        <v/>
      </c>
      <c r="AF2025" s="0" t="str">
        <f aca="false">IF(AA2025=1,"",IF(AND(AB2025=1,AD2025&lt;&gt;1),1,0))</f>
        <v/>
      </c>
      <c r="AG2025" s="0" t="str">
        <f aca="false">IF(AA2025=1,"",IF(AND(AC2025=1,AE2025&lt;&gt;1),1,0))</f>
        <v/>
      </c>
      <c r="AH2025" s="60" t="str">
        <f aca="false">IF(AND(E2025&gt;0,AA2025&lt;2,NOT(AND(C2026=C2025,AA2026=AA2025+1))),INDEX(DATAS,AA2025+1),"")</f>
        <v/>
      </c>
      <c r="AI2025" s="60" t="str">
        <f aca="false">IF(AND(AC2025=1,AA2025&lt;2),IF(AND(C2026=C2025,AA2026=AA2025+1),IF(AC2026=1,"",INDEX(DATAS,AA2025+1)),INDEX(DATAS,AA2025+1)),"")</f>
        <v/>
      </c>
    </row>
    <row r="2026" customFormat="false" ht="15" hidden="false" customHeight="false" outlineLevel="0" collapsed="false">
      <c r="A2026" s="60" t="n">
        <v>46310</v>
      </c>
      <c r="B2026" s="0" t="n">
        <v>3</v>
      </c>
      <c r="C2026" s="0" t="n">
        <v>5013</v>
      </c>
      <c r="D2026" s="0" t="n">
        <v>145</v>
      </c>
      <c r="E2026" s="0" t="n">
        <v>2</v>
      </c>
      <c r="F2026" s="55" t="s">
        <v>772</v>
      </c>
      <c r="G2026" s="0" t="n">
        <v>58.5</v>
      </c>
      <c r="H2026" s="0" t="n">
        <v>57</v>
      </c>
      <c r="I2026" s="55" t="s">
        <v>157</v>
      </c>
      <c r="J2026" s="0" t="n">
        <v>67</v>
      </c>
      <c r="K2026" s="0" t="n">
        <v>67</v>
      </c>
      <c r="L2026" s="0" t="n">
        <v>78</v>
      </c>
      <c r="M2026" s="0" t="n">
        <v>693.43</v>
      </c>
      <c r="N2026" s="0" t="n">
        <v>60.61</v>
      </c>
      <c r="O2026" s="0" t="n">
        <v>23.19</v>
      </c>
      <c r="P2026" s="0" t="n">
        <v>3.47</v>
      </c>
      <c r="Q2026" s="0" t="n">
        <v>3.02</v>
      </c>
      <c r="T2026" s="0" t="n">
        <v>55.8</v>
      </c>
      <c r="U2026" s="0" t="n">
        <v>1114</v>
      </c>
      <c r="V2026" s="0" t="n">
        <v>1</v>
      </c>
      <c r="W2026" s="60" t="n">
        <v>46233</v>
      </c>
      <c r="X2026" s="55" t="n">
        <f aca="false">IF(I2026="Male",0,1)</f>
        <v>1</v>
      </c>
      <c r="Y2026" s="55" t="n">
        <f aca="false">IF(OR(I2026="DNB",I2026="Dry DNB"),1,0)</f>
        <v>0</v>
      </c>
      <c r="Z2026" s="55" t="n">
        <f aca="false">IF(ISNUMBER(W2026),A2026-W2026,"")</f>
        <v>77</v>
      </c>
      <c r="AA2026" s="55" t="n">
        <f aca="false">MATCH(A2026,DATAS,0)</f>
        <v>2</v>
      </c>
      <c r="AB2026" s="55" t="n">
        <f aca="false">IF(AND(E2026&gt;0,OR(AND(B2026&gt;=1,B2026&lt;=6),B2026=10)),1,0)</f>
        <v>1</v>
      </c>
      <c r="AC2026" s="55" t="n">
        <f aca="false">IF(AND(E2026&gt;0,B2026=10),1,0)</f>
        <v>0</v>
      </c>
      <c r="AD2026" s="55" t="n">
        <f aca="false">IF(AND(C2025=C2026,AA2025=AA2026-1),AB2025,"")</f>
        <v>1</v>
      </c>
      <c r="AE2026" s="55" t="n">
        <f aca="false">IF(AND(C2025=C2026,AA2025=AA2026-1),AC2025,"")</f>
        <v>0</v>
      </c>
      <c r="AF2026" s="55" t="n">
        <f aca="false">IF(AA2026=1,"",IF(AND(AB2026=1,AD2026&lt;&gt;1),1,0))</f>
        <v>0</v>
      </c>
      <c r="AG2026" s="55" t="n">
        <f aca="false">IF(AA2026=1,"",IF(AND(AC2026=1,AE2026&lt;&gt;1),1,0))</f>
        <v>0</v>
      </c>
      <c r="AH2026" s="60" t="str">
        <f aca="false">IF(AND(E2026&gt;0,AA2026&lt;2,NOT(AND(C2027=C2026,AA2027=AA2026+1))),INDEX(DATAS,AA2026+1),"")</f>
        <v/>
      </c>
      <c r="AI2026" s="60" t="str">
        <f aca="false">IF(AND(AC2026=1,AA2026&lt;2),IF(AND(C2027=C2026,AA2027=AA2026+1),IF(AC2027=1,"",INDEX(DATAS,AA2026+1)),INDEX(DATAS,AA2026+1)),"")</f>
        <v/>
      </c>
    </row>
    <row r="2027" customFormat="false" ht="15" hidden="false" customHeight="false" outlineLevel="0" collapsed="false">
      <c r="A2027" s="60" t="n">
        <v>46309</v>
      </c>
      <c r="B2027" s="0" t="n">
        <v>2</v>
      </c>
      <c r="C2027" s="0" t="n">
        <v>5014</v>
      </c>
      <c r="D2027" s="0" t="n">
        <v>103</v>
      </c>
      <c r="E2027" s="0" t="n">
        <v>2</v>
      </c>
      <c r="F2027" s="55" t="s">
        <v>772</v>
      </c>
      <c r="G2027" s="0" t="n">
        <v>47.9</v>
      </c>
      <c r="H2027" s="0" t="n">
        <v>50</v>
      </c>
      <c r="I2027" s="55" t="s">
        <v>177</v>
      </c>
      <c r="J2027" s="0" t="n">
        <v>103</v>
      </c>
      <c r="K2027" s="0" t="n">
        <v>68</v>
      </c>
      <c r="M2027" s="0" t="n">
        <v>249.52</v>
      </c>
      <c r="N2027" s="0" t="n">
        <v>64.91</v>
      </c>
      <c r="O2027" s="0" t="n">
        <v>32.41</v>
      </c>
      <c r="P2027" s="0" t="n">
        <v>3.91</v>
      </c>
      <c r="Q2027" s="0" t="n">
        <v>3.4</v>
      </c>
      <c r="R2027" s="0" t="n">
        <v>4862</v>
      </c>
      <c r="S2027" s="0" t="n">
        <v>9785</v>
      </c>
      <c r="U2027" s="0" t="n">
        <v>1113</v>
      </c>
      <c r="V2027" s="0" t="n">
        <v>1</v>
      </c>
      <c r="W2027" s="60" t="n">
        <v>46276</v>
      </c>
      <c r="X2027" s="55" t="n">
        <f aca="false">IF(I2027="Male",0,1)</f>
        <v>1</v>
      </c>
      <c r="Y2027" s="55" t="n">
        <f aca="false">IF(OR(I2027="DNB",I2027="Dry DNB"),1,0)</f>
        <v>0</v>
      </c>
      <c r="Z2027" s="55" t="n">
        <f aca="false">IF(ISNUMBER(W2027),A2027-W2027,"")</f>
        <v>33</v>
      </c>
      <c r="AA2027" s="55" t="n">
        <f aca="false">MATCH(A2027,DATAS,0)</f>
        <v>1</v>
      </c>
      <c r="AB2027" s="55" t="n">
        <f aca="false">IF(AND(E2027&gt;0,OR(AND(B2027&gt;=1,B2027&lt;=6),B2027=10)),1,0)</f>
        <v>1</v>
      </c>
      <c r="AC2027" s="55" t="n">
        <f aca="false">IF(AND(E2027&gt;0,B2027=10),1,0)</f>
        <v>0</v>
      </c>
      <c r="AD2027" s="0" t="str">
        <f aca="false">IF(AND(C2026=C2027,AA2026=AA2027-1),AB2026,"")</f>
        <v/>
      </c>
      <c r="AE2027" s="0" t="str">
        <f aca="false">IF(AND(C2026=C2027,AA2026=AA2027-1),AC2026,"")</f>
        <v/>
      </c>
      <c r="AF2027" s="0" t="str">
        <f aca="false">IF(AA2027=1,"",IF(AND(AB2027=1,AD2027&lt;&gt;1),1,0))</f>
        <v/>
      </c>
      <c r="AG2027" s="0" t="str">
        <f aca="false">IF(AA2027=1,"",IF(AND(AC2027=1,AE2027&lt;&gt;1),1,0))</f>
        <v/>
      </c>
      <c r="AH2027" s="60" t="str">
        <f aca="false">IF(AND(E2027&gt;0,AA2027&lt;2,NOT(AND(C2028=C2027,AA2028=AA2027+1))),INDEX(DATAS,AA2027+1),"")</f>
        <v/>
      </c>
      <c r="AI2027" s="60" t="str">
        <f aca="false">IF(AND(AC2027=1,AA2027&lt;2),IF(AND(C2028=C2027,AA2028=AA2027+1),IF(AC2028=1,"",INDEX(DATAS,AA2027+1)),INDEX(DATAS,AA2027+1)),"")</f>
        <v/>
      </c>
    </row>
    <row r="2028" customFormat="false" ht="15" hidden="false" customHeight="false" outlineLevel="0" collapsed="false">
      <c r="A2028" s="60" t="n">
        <v>46310</v>
      </c>
      <c r="B2028" s="0" t="n">
        <v>2</v>
      </c>
      <c r="C2028" s="0" t="n">
        <v>5014</v>
      </c>
      <c r="D2028" s="0" t="n">
        <v>104</v>
      </c>
      <c r="E2028" s="0" t="n">
        <v>2</v>
      </c>
      <c r="F2028" s="55" t="s">
        <v>772</v>
      </c>
      <c r="G2028" s="0" t="n">
        <v>50.7</v>
      </c>
      <c r="H2028" s="0" t="n">
        <v>49</v>
      </c>
      <c r="I2028" s="55" t="s">
        <v>177</v>
      </c>
      <c r="J2028" s="0" t="n">
        <v>104</v>
      </c>
      <c r="K2028" s="0" t="n">
        <v>68</v>
      </c>
      <c r="M2028" s="0" t="n">
        <v>249.52</v>
      </c>
      <c r="N2028" s="0" t="n">
        <v>64.91</v>
      </c>
      <c r="O2028" s="0" t="n">
        <v>32.41</v>
      </c>
      <c r="P2028" s="0" t="n">
        <v>3.91</v>
      </c>
      <c r="Q2028" s="0" t="n">
        <v>3.4</v>
      </c>
      <c r="U2028" s="0" t="n">
        <v>1114</v>
      </c>
      <c r="V2028" s="0" t="n">
        <v>1</v>
      </c>
      <c r="W2028" s="60" t="n">
        <v>46276</v>
      </c>
      <c r="X2028" s="55" t="n">
        <f aca="false">IF(I2028="Male",0,1)</f>
        <v>1</v>
      </c>
      <c r="Y2028" s="55" t="n">
        <f aca="false">IF(OR(I2028="DNB",I2028="Dry DNB"),1,0)</f>
        <v>0</v>
      </c>
      <c r="Z2028" s="55" t="n">
        <f aca="false">IF(ISNUMBER(W2028),A2028-W2028,"")</f>
        <v>34</v>
      </c>
      <c r="AA2028" s="55" t="n">
        <f aca="false">MATCH(A2028,DATAS,0)</f>
        <v>2</v>
      </c>
      <c r="AB2028" s="55" t="n">
        <f aca="false">IF(AND(E2028&gt;0,OR(AND(B2028&gt;=1,B2028&lt;=6),B2028=10)),1,0)</f>
        <v>1</v>
      </c>
      <c r="AC2028" s="55" t="n">
        <f aca="false">IF(AND(E2028&gt;0,B2028=10),1,0)</f>
        <v>0</v>
      </c>
      <c r="AD2028" s="55" t="n">
        <f aca="false">IF(AND(C2027=C2028,AA2027=AA2028-1),AB2027,"")</f>
        <v>1</v>
      </c>
      <c r="AE2028" s="55" t="n">
        <f aca="false">IF(AND(C2027=C2028,AA2027=AA2028-1),AC2027,"")</f>
        <v>0</v>
      </c>
      <c r="AF2028" s="55" t="n">
        <f aca="false">IF(AA2028=1,"",IF(AND(AB2028=1,AD2028&lt;&gt;1),1,0))</f>
        <v>0</v>
      </c>
      <c r="AG2028" s="55" t="n">
        <f aca="false">IF(AA2028=1,"",IF(AND(AC2028=1,AE2028&lt;&gt;1),1,0))</f>
        <v>0</v>
      </c>
      <c r="AH2028" s="60" t="str">
        <f aca="false">IF(AND(E2028&gt;0,AA2028&lt;2,NOT(AND(C2029=C2028,AA2029=AA2028+1))),INDEX(DATAS,AA2028+1),"")</f>
        <v/>
      </c>
      <c r="AI2028" s="60" t="str">
        <f aca="false">IF(AND(AC2028=1,AA2028&lt;2),IF(AND(C2029=C2028,AA2029=AA2028+1),IF(AC2029=1,"",INDEX(DATAS,AA2028+1)),INDEX(DATAS,AA2028+1)),"")</f>
        <v/>
      </c>
    </row>
    <row r="2029" customFormat="false" ht="15" hidden="false" customHeight="false" outlineLevel="0" collapsed="false">
      <c r="A2029" s="60" t="n">
        <v>46309</v>
      </c>
      <c r="B2029" s="0" t="n">
        <v>3</v>
      </c>
      <c r="C2029" s="0" t="n">
        <v>5015</v>
      </c>
      <c r="D2029" s="0" t="n">
        <v>59</v>
      </c>
      <c r="E2029" s="0" t="n">
        <v>2</v>
      </c>
      <c r="F2029" s="55" t="s">
        <v>773</v>
      </c>
      <c r="G2029" s="0" t="n">
        <v>63.2</v>
      </c>
      <c r="H2029" s="0" t="n">
        <v>63</v>
      </c>
      <c r="I2029" s="55" t="s">
        <v>187</v>
      </c>
      <c r="J2029" s="0" t="n">
        <v>59</v>
      </c>
      <c r="K2029" s="0" t="n">
        <v>56</v>
      </c>
      <c r="M2029" s="0" t="n">
        <v>1346.21</v>
      </c>
      <c r="N2029" s="0" t="n">
        <v>43.07</v>
      </c>
      <c r="O2029" s="0" t="n">
        <v>37.02</v>
      </c>
      <c r="P2029" s="0" t="n">
        <v>3.38</v>
      </c>
      <c r="Q2029" s="0" t="n">
        <v>2.87</v>
      </c>
      <c r="R2029" s="0" t="n">
        <v>5694</v>
      </c>
      <c r="S2029" s="0" t="n">
        <v>11446</v>
      </c>
      <c r="U2029" s="0" t="n">
        <v>1112</v>
      </c>
      <c r="V2029" s="0" t="n">
        <v>1</v>
      </c>
      <c r="W2029" s="60" t="n">
        <v>46307</v>
      </c>
      <c r="X2029" s="55" t="n">
        <f aca="false">IF(I2029="Male",0,1)</f>
        <v>1</v>
      </c>
      <c r="Y2029" s="55" t="n">
        <f aca="false">IF(OR(I2029="DNB",I2029="Dry DNB"),1,0)</f>
        <v>0</v>
      </c>
      <c r="Z2029" s="55" t="n">
        <f aca="false">IF(ISNUMBER(W2029),A2029-W2029,"")</f>
        <v>2</v>
      </c>
      <c r="AA2029" s="55" t="n">
        <f aca="false">MATCH(A2029,DATAS,0)</f>
        <v>1</v>
      </c>
      <c r="AB2029" s="55" t="n">
        <f aca="false">IF(AND(E2029&gt;0,OR(AND(B2029&gt;=1,B2029&lt;=6),B2029=10)),1,0)</f>
        <v>1</v>
      </c>
      <c r="AC2029" s="55" t="n">
        <f aca="false">IF(AND(E2029&gt;0,B2029=10),1,0)</f>
        <v>0</v>
      </c>
      <c r="AD2029" s="0" t="str">
        <f aca="false">IF(AND(C2028=C2029,AA2028=AA2029-1),AB2028,"")</f>
        <v/>
      </c>
      <c r="AE2029" s="0" t="str">
        <f aca="false">IF(AND(C2028=C2029,AA2028=AA2029-1),AC2028,"")</f>
        <v/>
      </c>
      <c r="AF2029" s="0" t="str">
        <f aca="false">IF(AA2029=1,"",IF(AND(AB2029=1,AD2029&lt;&gt;1),1,0))</f>
        <v/>
      </c>
      <c r="AG2029" s="0" t="str">
        <f aca="false">IF(AA2029=1,"",IF(AND(AC2029=1,AE2029&lt;&gt;1),1,0))</f>
        <v/>
      </c>
      <c r="AH2029" s="60" t="str">
        <f aca="false">IF(AND(E2029&gt;0,AA2029&lt;2,NOT(AND(C2030=C2029,AA2030=AA2029+1))),INDEX(DATAS,AA2029+1),"")</f>
        <v/>
      </c>
      <c r="AI2029" s="60" t="str">
        <f aca="false">IF(AND(AC2029=1,AA2029&lt;2),IF(AND(C2030=C2029,AA2030=AA2029+1),IF(AC2030=1,"",INDEX(DATAS,AA2029+1)),INDEX(DATAS,AA2029+1)),"")</f>
        <v/>
      </c>
    </row>
    <row r="2030" customFormat="false" ht="15" hidden="false" customHeight="false" outlineLevel="0" collapsed="false">
      <c r="A2030" s="60" t="n">
        <v>46310</v>
      </c>
      <c r="B2030" s="0" t="n">
        <v>3</v>
      </c>
      <c r="C2030" s="0" t="n">
        <v>5015</v>
      </c>
      <c r="D2030" s="0" t="n">
        <v>60</v>
      </c>
      <c r="E2030" s="0" t="n">
        <v>2</v>
      </c>
      <c r="F2030" s="55" t="s">
        <v>773</v>
      </c>
      <c r="G2030" s="0" t="n">
        <v>67.4</v>
      </c>
      <c r="H2030" s="0" t="n">
        <v>63</v>
      </c>
      <c r="I2030" s="55" t="s">
        <v>187</v>
      </c>
      <c r="J2030" s="0" t="n">
        <v>60</v>
      </c>
      <c r="K2030" s="0" t="n">
        <v>56</v>
      </c>
      <c r="M2030" s="0" t="n">
        <v>1346.21</v>
      </c>
      <c r="N2030" s="0" t="n">
        <v>43.07</v>
      </c>
      <c r="O2030" s="0" t="n">
        <v>37.02</v>
      </c>
      <c r="P2030" s="0" t="n">
        <v>3.38</v>
      </c>
      <c r="Q2030" s="0" t="n">
        <v>2.87</v>
      </c>
      <c r="U2030" s="0" t="n">
        <v>1113</v>
      </c>
      <c r="V2030" s="0" t="n">
        <v>1</v>
      </c>
      <c r="W2030" s="60" t="n">
        <v>46307</v>
      </c>
      <c r="X2030" s="55" t="n">
        <f aca="false">IF(I2030="Male",0,1)</f>
        <v>1</v>
      </c>
      <c r="Y2030" s="55" t="n">
        <f aca="false">IF(OR(I2030="DNB",I2030="Dry DNB"),1,0)</f>
        <v>0</v>
      </c>
      <c r="Z2030" s="55" t="n">
        <f aca="false">IF(ISNUMBER(W2030),A2030-W2030,"")</f>
        <v>3</v>
      </c>
      <c r="AA2030" s="55" t="n">
        <f aca="false">MATCH(A2030,DATAS,0)</f>
        <v>2</v>
      </c>
      <c r="AB2030" s="55" t="n">
        <f aca="false">IF(AND(E2030&gt;0,OR(AND(B2030&gt;=1,B2030&lt;=6),B2030=10)),1,0)</f>
        <v>1</v>
      </c>
      <c r="AC2030" s="55" t="n">
        <f aca="false">IF(AND(E2030&gt;0,B2030=10),1,0)</f>
        <v>0</v>
      </c>
      <c r="AD2030" s="55" t="n">
        <f aca="false">IF(AND(C2029=C2030,AA2029=AA2030-1),AB2029,"")</f>
        <v>1</v>
      </c>
      <c r="AE2030" s="55" t="n">
        <f aca="false">IF(AND(C2029=C2030,AA2029=AA2030-1),AC2029,"")</f>
        <v>0</v>
      </c>
      <c r="AF2030" s="55" t="n">
        <f aca="false">IF(AA2030=1,"",IF(AND(AB2030=1,AD2030&lt;&gt;1),1,0))</f>
        <v>0</v>
      </c>
      <c r="AG2030" s="55" t="n">
        <f aca="false">IF(AA2030=1,"",IF(AND(AC2030=1,AE2030&lt;&gt;1),1,0))</f>
        <v>0</v>
      </c>
      <c r="AH2030" s="60" t="str">
        <f aca="false">IF(AND(E2030&gt;0,AA2030&lt;2,NOT(AND(C2031=C2030,AA2031=AA2030+1))),INDEX(DATAS,AA2030+1),"")</f>
        <v/>
      </c>
      <c r="AI2030" s="60" t="str">
        <f aca="false">IF(AND(AC2030=1,AA2030&lt;2),IF(AND(C2031=C2030,AA2031=AA2030+1),IF(AC2031=1,"",INDEX(DATAS,AA2030+1)),INDEX(DATAS,AA2030+1)),"")</f>
        <v/>
      </c>
    </row>
    <row r="2031" customFormat="false" ht="15" hidden="false" customHeight="false" outlineLevel="0" collapsed="false">
      <c r="A2031" s="60" t="n">
        <v>46309</v>
      </c>
      <c r="B2031" s="0" t="n">
        <v>10</v>
      </c>
      <c r="C2031" s="0" t="n">
        <v>5016</v>
      </c>
      <c r="D2031" s="0" t="n">
        <v>114</v>
      </c>
      <c r="E2031" s="0" t="n">
        <v>2</v>
      </c>
      <c r="F2031" s="55" t="s">
        <v>773</v>
      </c>
      <c r="G2031" s="0" t="n">
        <v>15.9</v>
      </c>
      <c r="H2031" s="0" t="n">
        <v>22</v>
      </c>
      <c r="I2031" s="55" t="s">
        <v>187</v>
      </c>
      <c r="J2031" s="0" t="n">
        <v>114</v>
      </c>
      <c r="K2031" s="0" t="n">
        <v>93</v>
      </c>
      <c r="M2031" s="0" t="n">
        <v>231.84</v>
      </c>
      <c r="N2031" s="0" t="n">
        <v>33.46</v>
      </c>
      <c r="O2031" s="0" t="n">
        <v>25.06</v>
      </c>
      <c r="P2031" s="0" t="n">
        <v>4.95</v>
      </c>
      <c r="Q2031" s="0" t="n">
        <v>3.58</v>
      </c>
      <c r="R2031" s="0" t="n">
        <v>3346</v>
      </c>
      <c r="S2031" s="0" t="n">
        <v>6642</v>
      </c>
      <c r="T2031" s="0" t="n">
        <v>42.65</v>
      </c>
      <c r="U2031" s="0" t="n">
        <v>1112</v>
      </c>
      <c r="V2031" s="0" t="n">
        <v>1</v>
      </c>
      <c r="W2031" s="60" t="n">
        <v>46289</v>
      </c>
      <c r="X2031" s="55" t="n">
        <f aca="false">IF(I2031="Male",0,1)</f>
        <v>1</v>
      </c>
      <c r="Y2031" s="55" t="n">
        <f aca="false">IF(OR(I2031="DNB",I2031="Dry DNB"),1,0)</f>
        <v>0</v>
      </c>
      <c r="Z2031" s="55" t="n">
        <f aca="false">IF(ISNUMBER(W2031),A2031-W2031,"")</f>
        <v>20</v>
      </c>
      <c r="AA2031" s="55" t="n">
        <f aca="false">MATCH(A2031,DATAS,0)</f>
        <v>1</v>
      </c>
      <c r="AB2031" s="55" t="n">
        <f aca="false">IF(AND(E2031&gt;0,OR(AND(B2031&gt;=1,B2031&lt;=6),B2031=10)),1,0)</f>
        <v>1</v>
      </c>
      <c r="AC2031" s="55" t="n">
        <f aca="false">IF(AND(E2031&gt;0,B2031=10),1,0)</f>
        <v>1</v>
      </c>
      <c r="AD2031" s="0" t="str">
        <f aca="false">IF(AND(C2030=C2031,AA2030=AA2031-1),AB2030,"")</f>
        <v/>
      </c>
      <c r="AE2031" s="0" t="str">
        <f aca="false">IF(AND(C2030=C2031,AA2030=AA2031-1),AC2030,"")</f>
        <v/>
      </c>
      <c r="AF2031" s="0" t="str">
        <f aca="false">IF(AA2031=1,"",IF(AND(AB2031=1,AD2031&lt;&gt;1),1,0))</f>
        <v/>
      </c>
      <c r="AG2031" s="0" t="str">
        <f aca="false">IF(AA2031=1,"",IF(AND(AC2031=1,AE2031&lt;&gt;1),1,0))</f>
        <v/>
      </c>
      <c r="AH2031" s="60" t="str">
        <f aca="false">IF(AND(E2031&gt;0,AA2031&lt;2,NOT(AND(C2032=C2031,AA2032=AA2031+1))),INDEX(DATAS,AA2031+1),"")</f>
        <v/>
      </c>
      <c r="AI2031" s="60" t="str">
        <f aca="false">IF(AND(AC2031=1,AA2031&lt;2),IF(AND(C2032=C2031,AA2032=AA2031+1),IF(AC2032=1,"",INDEX(DATAS,AA2031+1)),INDEX(DATAS,AA2031+1)),"")</f>
        <v/>
      </c>
    </row>
    <row r="2032" customFormat="false" ht="15" hidden="false" customHeight="false" outlineLevel="0" collapsed="false">
      <c r="A2032" s="60" t="n">
        <v>46310</v>
      </c>
      <c r="B2032" s="0" t="n">
        <v>10</v>
      </c>
      <c r="C2032" s="0" t="n">
        <v>5016</v>
      </c>
      <c r="D2032" s="0" t="n">
        <v>115</v>
      </c>
      <c r="E2032" s="0" t="n">
        <v>2</v>
      </c>
      <c r="F2032" s="55" t="s">
        <v>773</v>
      </c>
      <c r="H2032" s="0" t="n">
        <v>21</v>
      </c>
      <c r="I2032" s="55" t="s">
        <v>187</v>
      </c>
      <c r="J2032" s="0" t="n">
        <v>115</v>
      </c>
      <c r="K2032" s="0" t="n">
        <v>93</v>
      </c>
      <c r="M2032" s="0" t="n">
        <v>231.84</v>
      </c>
      <c r="N2032" s="0" t="n">
        <v>33.46</v>
      </c>
      <c r="O2032" s="0" t="n">
        <v>25.06</v>
      </c>
      <c r="P2032" s="0" t="n">
        <v>4.95</v>
      </c>
      <c r="Q2032" s="0" t="n">
        <v>3.58</v>
      </c>
      <c r="T2032" s="0" t="n">
        <v>42.65</v>
      </c>
      <c r="U2032" s="0" t="n">
        <v>1113</v>
      </c>
      <c r="V2032" s="0" t="n">
        <v>1</v>
      </c>
      <c r="W2032" s="60" t="n">
        <v>46289</v>
      </c>
      <c r="X2032" s="55" t="n">
        <f aca="false">IF(I2032="Male",0,1)</f>
        <v>1</v>
      </c>
      <c r="Y2032" s="55" t="n">
        <f aca="false">IF(OR(I2032="DNB",I2032="Dry DNB"),1,0)</f>
        <v>0</v>
      </c>
      <c r="Z2032" s="55" t="n">
        <f aca="false">IF(ISNUMBER(W2032),A2032-W2032,"")</f>
        <v>21</v>
      </c>
      <c r="AA2032" s="55" t="n">
        <f aca="false">MATCH(A2032,DATAS,0)</f>
        <v>2</v>
      </c>
      <c r="AB2032" s="55" t="n">
        <f aca="false">IF(AND(E2032&gt;0,OR(AND(B2032&gt;=1,B2032&lt;=6),B2032=10)),1,0)</f>
        <v>1</v>
      </c>
      <c r="AC2032" s="55" t="n">
        <f aca="false">IF(AND(E2032&gt;0,B2032=10),1,0)</f>
        <v>1</v>
      </c>
      <c r="AD2032" s="55" t="n">
        <f aca="false">IF(AND(C2031=C2032,AA2031=AA2032-1),AB2031,"")</f>
        <v>1</v>
      </c>
      <c r="AE2032" s="55" t="n">
        <f aca="false">IF(AND(C2031=C2032,AA2031=AA2032-1),AC2031,"")</f>
        <v>1</v>
      </c>
      <c r="AF2032" s="55" t="n">
        <f aca="false">IF(AA2032=1,"",IF(AND(AB2032=1,AD2032&lt;&gt;1),1,0))</f>
        <v>0</v>
      </c>
      <c r="AG2032" s="55" t="n">
        <f aca="false">IF(AA2032=1,"",IF(AND(AC2032=1,AE2032&lt;&gt;1),1,0))</f>
        <v>0</v>
      </c>
      <c r="AH2032" s="60" t="str">
        <f aca="false">IF(AND(E2032&gt;0,AA2032&lt;2,NOT(AND(C2033=C2032,AA2033=AA2032+1))),INDEX(DATAS,AA2032+1),"")</f>
        <v/>
      </c>
      <c r="AI2032" s="60" t="str">
        <f aca="false">IF(AND(AC2032=1,AA2032&lt;2),IF(AND(C2033=C2032,AA2033=AA2032+1),IF(AC2033=1,"",INDEX(DATAS,AA2032+1)),INDEX(DATAS,AA2032+1)),"")</f>
        <v/>
      </c>
    </row>
    <row r="2033" customFormat="false" ht="15" hidden="false" customHeight="false" outlineLevel="0" collapsed="false">
      <c r="A2033" s="60" t="n">
        <v>46309</v>
      </c>
      <c r="B2033" s="0" t="n">
        <v>5</v>
      </c>
      <c r="C2033" s="0" t="n">
        <v>5017</v>
      </c>
      <c r="D2033" s="0" t="n">
        <v>144</v>
      </c>
      <c r="E2033" s="0" t="n">
        <v>2</v>
      </c>
      <c r="F2033" s="55" t="s">
        <v>773</v>
      </c>
      <c r="G2033" s="0" t="n">
        <v>43.1</v>
      </c>
      <c r="H2033" s="0" t="n">
        <v>38</v>
      </c>
      <c r="I2033" s="55" t="s">
        <v>187</v>
      </c>
      <c r="J2033" s="0" t="n">
        <v>144</v>
      </c>
      <c r="K2033" s="0" t="n">
        <v>67</v>
      </c>
      <c r="M2033" s="0" t="n">
        <v>137.2</v>
      </c>
      <c r="N2033" s="0" t="n">
        <v>68.56</v>
      </c>
      <c r="O2033" s="0" t="n">
        <v>19.94</v>
      </c>
      <c r="P2033" s="0" t="n">
        <v>5.15</v>
      </c>
      <c r="Q2033" s="0" t="n">
        <v>3.81</v>
      </c>
      <c r="R2033" s="0" t="n">
        <v>2854</v>
      </c>
      <c r="S2033" s="0" t="n">
        <v>6249</v>
      </c>
      <c r="T2033" s="0" t="n">
        <v>40.9</v>
      </c>
      <c r="U2033" s="0" t="n">
        <v>1112</v>
      </c>
      <c r="V2033" s="0" t="n">
        <v>4</v>
      </c>
      <c r="W2033" s="60" t="n">
        <v>46278</v>
      </c>
      <c r="X2033" s="55" t="n">
        <f aca="false">IF(I2033="Male",0,1)</f>
        <v>1</v>
      </c>
      <c r="Y2033" s="55" t="n">
        <f aca="false">IF(OR(I2033="DNB",I2033="Dry DNB"),1,0)</f>
        <v>0</v>
      </c>
      <c r="Z2033" s="55" t="n">
        <f aca="false">IF(ISNUMBER(W2033),A2033-W2033,"")</f>
        <v>31</v>
      </c>
      <c r="AA2033" s="55" t="n">
        <f aca="false">MATCH(A2033,DATAS,0)</f>
        <v>1</v>
      </c>
      <c r="AB2033" s="55" t="n">
        <f aca="false">IF(AND(E2033&gt;0,OR(AND(B2033&gt;=1,B2033&lt;=6),B2033=10)),1,0)</f>
        <v>1</v>
      </c>
      <c r="AC2033" s="55" t="n">
        <f aca="false">IF(AND(E2033&gt;0,B2033=10),1,0)</f>
        <v>0</v>
      </c>
      <c r="AD2033" s="0" t="str">
        <f aca="false">IF(AND(C2032=C2033,AA2032=AA2033-1),AB2032,"")</f>
        <v/>
      </c>
      <c r="AE2033" s="0" t="str">
        <f aca="false">IF(AND(C2032=C2033,AA2032=AA2033-1),AC2032,"")</f>
        <v/>
      </c>
      <c r="AF2033" s="0" t="str">
        <f aca="false">IF(AA2033=1,"",IF(AND(AB2033=1,AD2033&lt;&gt;1),1,0))</f>
        <v/>
      </c>
      <c r="AG2033" s="0" t="str">
        <f aca="false">IF(AA2033=1,"",IF(AND(AC2033=1,AE2033&lt;&gt;1),1,0))</f>
        <v/>
      </c>
      <c r="AH2033" s="60" t="str">
        <f aca="false">IF(AND(E2033&gt;0,AA2033&lt;2,NOT(AND(C2034=C2033,AA2034=AA2033+1))),INDEX(DATAS,AA2033+1),"")</f>
        <v/>
      </c>
      <c r="AI2033" s="60" t="str">
        <f aca="false">IF(AND(AC2033=1,AA2033&lt;2),IF(AND(C2034=C2033,AA2034=AA2033+1),IF(AC2034=1,"",INDEX(DATAS,AA2033+1)),INDEX(DATAS,AA2033+1)),"")</f>
        <v/>
      </c>
    </row>
    <row r="2034" customFormat="false" ht="15" hidden="false" customHeight="false" outlineLevel="0" collapsed="false">
      <c r="A2034" s="60" t="n">
        <v>46310</v>
      </c>
      <c r="B2034" s="0" t="n">
        <v>5</v>
      </c>
      <c r="C2034" s="0" t="n">
        <v>5017</v>
      </c>
      <c r="D2034" s="0" t="n">
        <v>145</v>
      </c>
      <c r="E2034" s="0" t="n">
        <v>2</v>
      </c>
      <c r="F2034" s="55" t="s">
        <v>773</v>
      </c>
      <c r="G2034" s="0" t="n">
        <v>42.5</v>
      </c>
      <c r="H2034" s="0" t="n">
        <v>39</v>
      </c>
      <c r="I2034" s="55" t="s">
        <v>187</v>
      </c>
      <c r="J2034" s="0" t="n">
        <v>145</v>
      </c>
      <c r="K2034" s="0" t="n">
        <v>67</v>
      </c>
      <c r="M2034" s="0" t="n">
        <v>137.2</v>
      </c>
      <c r="N2034" s="0" t="n">
        <v>68.56</v>
      </c>
      <c r="O2034" s="0" t="n">
        <v>19.94</v>
      </c>
      <c r="P2034" s="0" t="n">
        <v>5.15</v>
      </c>
      <c r="Q2034" s="0" t="n">
        <v>3.81</v>
      </c>
      <c r="T2034" s="0" t="n">
        <v>40.9</v>
      </c>
      <c r="U2034" s="0" t="n">
        <v>1113</v>
      </c>
      <c r="V2034" s="0" t="n">
        <v>4</v>
      </c>
      <c r="W2034" s="60" t="n">
        <v>46278</v>
      </c>
      <c r="X2034" s="55" t="n">
        <f aca="false">IF(I2034="Male",0,1)</f>
        <v>1</v>
      </c>
      <c r="Y2034" s="55" t="n">
        <f aca="false">IF(OR(I2034="DNB",I2034="Dry DNB"),1,0)</f>
        <v>0</v>
      </c>
      <c r="Z2034" s="55" t="n">
        <f aca="false">IF(ISNUMBER(W2034),A2034-W2034,"")</f>
        <v>32</v>
      </c>
      <c r="AA2034" s="55" t="n">
        <f aca="false">MATCH(A2034,DATAS,0)</f>
        <v>2</v>
      </c>
      <c r="AB2034" s="55" t="n">
        <f aca="false">IF(AND(E2034&gt;0,OR(AND(B2034&gt;=1,B2034&lt;=6),B2034=10)),1,0)</f>
        <v>1</v>
      </c>
      <c r="AC2034" s="55" t="n">
        <f aca="false">IF(AND(E2034&gt;0,B2034=10),1,0)</f>
        <v>0</v>
      </c>
      <c r="AD2034" s="55" t="n">
        <f aca="false">IF(AND(C2033=C2034,AA2033=AA2034-1),AB2033,"")</f>
        <v>1</v>
      </c>
      <c r="AE2034" s="55" t="n">
        <f aca="false">IF(AND(C2033=C2034,AA2033=AA2034-1),AC2033,"")</f>
        <v>0</v>
      </c>
      <c r="AF2034" s="55" t="n">
        <f aca="false">IF(AA2034=1,"",IF(AND(AB2034=1,AD2034&lt;&gt;1),1,0))</f>
        <v>0</v>
      </c>
      <c r="AG2034" s="55" t="n">
        <f aca="false">IF(AA2034=1,"",IF(AND(AC2034=1,AE2034&lt;&gt;1),1,0))</f>
        <v>0</v>
      </c>
      <c r="AH2034" s="60" t="str">
        <f aca="false">IF(AND(E2034&gt;0,AA2034&lt;2,NOT(AND(C2035=C2034,AA2035=AA2034+1))),INDEX(DATAS,AA2034+1),"")</f>
        <v/>
      </c>
      <c r="AI2034" s="60" t="str">
        <f aca="false">IF(AND(AC2034=1,AA2034&lt;2),IF(AND(C2035=C2034,AA2035=AA2034+1),IF(AC2035=1,"",INDEX(DATAS,AA2034+1)),INDEX(DATAS,AA2034+1)),"")</f>
        <v/>
      </c>
    </row>
    <row r="2035" customFormat="false" ht="15" hidden="false" customHeight="false" outlineLevel="0" collapsed="false">
      <c r="A2035" s="60" t="n">
        <v>46309</v>
      </c>
      <c r="B2035" s="0" t="n">
        <v>2</v>
      </c>
      <c r="C2035" s="0" t="n">
        <v>5018</v>
      </c>
      <c r="D2035" s="0" t="n">
        <v>42</v>
      </c>
      <c r="E2035" s="0" t="n">
        <v>2</v>
      </c>
      <c r="F2035" s="55" t="s">
        <v>774</v>
      </c>
      <c r="G2035" s="0" t="n">
        <v>51.4</v>
      </c>
      <c r="H2035" s="0" t="n">
        <v>57</v>
      </c>
      <c r="I2035" s="55" t="s">
        <v>166</v>
      </c>
      <c r="J2035" s="0" t="n">
        <v>42</v>
      </c>
      <c r="M2035" s="0" t="n">
        <v>994.77</v>
      </c>
      <c r="N2035" s="0" t="n">
        <v>24.37</v>
      </c>
      <c r="O2035" s="0" t="n">
        <v>33.12</v>
      </c>
      <c r="P2035" s="0" t="n">
        <v>3.85</v>
      </c>
      <c r="Q2035" s="0" t="n">
        <v>3.42</v>
      </c>
      <c r="R2035" s="0" t="n">
        <v>4929</v>
      </c>
      <c r="S2035" s="0" t="n">
        <v>9908</v>
      </c>
      <c r="U2035" s="0" t="n">
        <v>1110</v>
      </c>
      <c r="V2035" s="0" t="n">
        <v>0</v>
      </c>
      <c r="X2035" s="55" t="n">
        <f aca="false">IF(I2035="Male",0,1)</f>
        <v>1</v>
      </c>
      <c r="Y2035" s="55" t="n">
        <f aca="false">IF(OR(I2035="DNB",I2035="Dry DNB"),1,0)</f>
        <v>0</v>
      </c>
      <c r="Z2035" s="0" t="str">
        <f aca="false">IF(ISNUMBER(W2035),A2035-W2035,"")</f>
        <v/>
      </c>
      <c r="AA2035" s="55" t="n">
        <f aca="false">MATCH(A2035,DATAS,0)</f>
        <v>1</v>
      </c>
      <c r="AB2035" s="55" t="n">
        <f aca="false">IF(AND(E2035&gt;0,OR(AND(B2035&gt;=1,B2035&lt;=6),B2035=10)),1,0)</f>
        <v>1</v>
      </c>
      <c r="AC2035" s="55" t="n">
        <f aca="false">IF(AND(E2035&gt;0,B2035=10),1,0)</f>
        <v>0</v>
      </c>
      <c r="AD2035" s="0" t="str">
        <f aca="false">IF(AND(C2034=C2035,AA2034=AA2035-1),AB2034,"")</f>
        <v/>
      </c>
      <c r="AE2035" s="0" t="str">
        <f aca="false">IF(AND(C2034=C2035,AA2034=AA2035-1),AC2034,"")</f>
        <v/>
      </c>
      <c r="AF2035" s="0" t="str">
        <f aca="false">IF(AA2035=1,"",IF(AND(AB2035=1,AD2035&lt;&gt;1),1,0))</f>
        <v/>
      </c>
      <c r="AG2035" s="0" t="str">
        <f aca="false">IF(AA2035=1,"",IF(AND(AC2035=1,AE2035&lt;&gt;1),1,0))</f>
        <v/>
      </c>
      <c r="AH2035" s="60" t="str">
        <f aca="false">IF(AND(E2035&gt;0,AA2035&lt;2,NOT(AND(C2036=C2035,AA2036=AA2035+1))),INDEX(DATAS,AA2035+1),"")</f>
        <v/>
      </c>
      <c r="AI2035" s="60" t="str">
        <f aca="false">IF(AND(AC2035=1,AA2035&lt;2),IF(AND(C2036=C2035,AA2036=AA2035+1),IF(AC2036=1,"",INDEX(DATAS,AA2035+1)),INDEX(DATAS,AA2035+1)),"")</f>
        <v/>
      </c>
    </row>
    <row r="2036" customFormat="false" ht="15" hidden="false" customHeight="false" outlineLevel="0" collapsed="false">
      <c r="A2036" s="60" t="n">
        <v>46310</v>
      </c>
      <c r="B2036" s="0" t="n">
        <v>2</v>
      </c>
      <c r="C2036" s="0" t="n">
        <v>5018</v>
      </c>
      <c r="D2036" s="0" t="n">
        <v>43</v>
      </c>
      <c r="E2036" s="0" t="n">
        <v>2</v>
      </c>
      <c r="F2036" s="55" t="s">
        <v>774</v>
      </c>
      <c r="G2036" s="0" t="n">
        <v>40.1</v>
      </c>
      <c r="H2036" s="0" t="n">
        <v>54</v>
      </c>
      <c r="I2036" s="55" t="s">
        <v>166</v>
      </c>
      <c r="J2036" s="0" t="n">
        <v>43</v>
      </c>
      <c r="M2036" s="0" t="n">
        <v>994.77</v>
      </c>
      <c r="N2036" s="0" t="n">
        <v>24.37</v>
      </c>
      <c r="O2036" s="0" t="n">
        <v>33.12</v>
      </c>
      <c r="P2036" s="0" t="n">
        <v>3.85</v>
      </c>
      <c r="Q2036" s="0" t="n">
        <v>3.42</v>
      </c>
      <c r="U2036" s="0" t="n">
        <v>1111</v>
      </c>
      <c r="V2036" s="0" t="n">
        <v>0</v>
      </c>
      <c r="X2036" s="55" t="n">
        <f aca="false">IF(I2036="Male",0,1)</f>
        <v>1</v>
      </c>
      <c r="Y2036" s="55" t="n">
        <f aca="false">IF(OR(I2036="DNB",I2036="Dry DNB"),1,0)</f>
        <v>0</v>
      </c>
      <c r="Z2036" s="0" t="str">
        <f aca="false">IF(ISNUMBER(W2036),A2036-W2036,"")</f>
        <v/>
      </c>
      <c r="AA2036" s="55" t="n">
        <f aca="false">MATCH(A2036,DATAS,0)</f>
        <v>2</v>
      </c>
      <c r="AB2036" s="55" t="n">
        <f aca="false">IF(AND(E2036&gt;0,OR(AND(B2036&gt;=1,B2036&lt;=6),B2036=10)),1,0)</f>
        <v>1</v>
      </c>
      <c r="AC2036" s="55" t="n">
        <f aca="false">IF(AND(E2036&gt;0,B2036=10),1,0)</f>
        <v>0</v>
      </c>
      <c r="AD2036" s="55" t="n">
        <f aca="false">IF(AND(C2035=C2036,AA2035=AA2036-1),AB2035,"")</f>
        <v>1</v>
      </c>
      <c r="AE2036" s="55" t="n">
        <f aca="false">IF(AND(C2035=C2036,AA2035=AA2036-1),AC2035,"")</f>
        <v>0</v>
      </c>
      <c r="AF2036" s="55" t="n">
        <f aca="false">IF(AA2036=1,"",IF(AND(AB2036=1,AD2036&lt;&gt;1),1,0))</f>
        <v>0</v>
      </c>
      <c r="AG2036" s="55" t="n">
        <f aca="false">IF(AA2036=1,"",IF(AND(AC2036=1,AE2036&lt;&gt;1),1,0))</f>
        <v>0</v>
      </c>
      <c r="AH2036" s="60" t="str">
        <f aca="false">IF(AND(E2036&gt;0,AA2036&lt;2,NOT(AND(C2037=C2036,AA2037=AA2036+1))),INDEX(DATAS,AA2036+1),"")</f>
        <v/>
      </c>
      <c r="AI2036" s="60" t="str">
        <f aca="false">IF(AND(AC2036=1,AA2036&lt;2),IF(AND(C2037=C2036,AA2037=AA2036+1),IF(AC2037=1,"",INDEX(DATAS,AA2036+1)),INDEX(DATAS,AA2036+1)),"")</f>
        <v/>
      </c>
    </row>
    <row r="2037" customFormat="false" ht="15" hidden="false" customHeight="false" outlineLevel="0" collapsed="false">
      <c r="A2037" s="60" t="n">
        <v>46309</v>
      </c>
      <c r="B2037" s="0" t="n">
        <v>5</v>
      </c>
      <c r="C2037" s="0" t="n">
        <v>5019</v>
      </c>
      <c r="D2037" s="0" t="n">
        <v>179</v>
      </c>
      <c r="E2037" s="0" t="n">
        <v>2</v>
      </c>
      <c r="F2037" s="55" t="s">
        <v>774</v>
      </c>
      <c r="G2037" s="0" t="n">
        <v>40.4</v>
      </c>
      <c r="H2037" s="0" t="n">
        <v>38</v>
      </c>
      <c r="I2037" s="55" t="s">
        <v>157</v>
      </c>
      <c r="J2037" s="0" t="n">
        <v>67</v>
      </c>
      <c r="K2037" s="0" t="n">
        <v>67</v>
      </c>
      <c r="L2037" s="0" t="n">
        <v>112</v>
      </c>
      <c r="M2037" s="0" t="n">
        <v>881.85</v>
      </c>
      <c r="N2037" s="0" t="n">
        <v>64.44</v>
      </c>
      <c r="O2037" s="0" t="n">
        <v>42.68</v>
      </c>
      <c r="P2037" s="0" t="n">
        <v>5.35</v>
      </c>
      <c r="Q2037" s="0" t="n">
        <v>4.28</v>
      </c>
      <c r="R2037" s="0" t="n">
        <v>3553</v>
      </c>
      <c r="S2037" s="0" t="n">
        <v>7497</v>
      </c>
      <c r="T2037" s="0" t="n">
        <v>43.4</v>
      </c>
      <c r="U2037" s="0" t="n">
        <v>1110</v>
      </c>
      <c r="V2037" s="0" t="n">
        <v>1</v>
      </c>
      <c r="W2037" s="60" t="n">
        <v>46198</v>
      </c>
      <c r="X2037" s="55" t="n">
        <f aca="false">IF(I2037="Male",0,1)</f>
        <v>1</v>
      </c>
      <c r="Y2037" s="55" t="n">
        <f aca="false">IF(OR(I2037="DNB",I2037="Dry DNB"),1,0)</f>
        <v>0</v>
      </c>
      <c r="Z2037" s="55" t="n">
        <f aca="false">IF(ISNUMBER(W2037),A2037-W2037,"")</f>
        <v>111</v>
      </c>
      <c r="AA2037" s="55" t="n">
        <f aca="false">MATCH(A2037,DATAS,0)</f>
        <v>1</v>
      </c>
      <c r="AB2037" s="55" t="n">
        <f aca="false">IF(AND(E2037&gt;0,OR(AND(B2037&gt;=1,B2037&lt;=6),B2037=10)),1,0)</f>
        <v>1</v>
      </c>
      <c r="AC2037" s="55" t="n">
        <f aca="false">IF(AND(E2037&gt;0,B2037=10),1,0)</f>
        <v>0</v>
      </c>
      <c r="AD2037" s="0" t="str">
        <f aca="false">IF(AND(C2036=C2037,AA2036=AA2037-1),AB2036,"")</f>
        <v/>
      </c>
      <c r="AE2037" s="0" t="str">
        <f aca="false">IF(AND(C2036=C2037,AA2036=AA2037-1),AC2036,"")</f>
        <v/>
      </c>
      <c r="AF2037" s="0" t="str">
        <f aca="false">IF(AA2037=1,"",IF(AND(AB2037=1,AD2037&lt;&gt;1),1,0))</f>
        <v/>
      </c>
      <c r="AG2037" s="0" t="str">
        <f aca="false">IF(AA2037=1,"",IF(AND(AC2037=1,AE2037&lt;&gt;1),1,0))</f>
        <v/>
      </c>
      <c r="AH2037" s="60" t="str">
        <f aca="false">IF(AND(E2037&gt;0,AA2037&lt;2,NOT(AND(C2038=C2037,AA2038=AA2037+1))),INDEX(DATAS,AA2037+1),"")</f>
        <v/>
      </c>
      <c r="AI2037" s="60" t="str">
        <f aca="false">IF(AND(AC2037=1,AA2037&lt;2),IF(AND(C2038=C2037,AA2038=AA2037+1),IF(AC2038=1,"",INDEX(DATAS,AA2037+1)),INDEX(DATAS,AA2037+1)),"")</f>
        <v/>
      </c>
    </row>
    <row r="2038" customFormat="false" ht="15" hidden="false" customHeight="false" outlineLevel="0" collapsed="false">
      <c r="A2038" s="60" t="n">
        <v>46310</v>
      </c>
      <c r="B2038" s="0" t="n">
        <v>5</v>
      </c>
      <c r="C2038" s="0" t="n">
        <v>5019</v>
      </c>
      <c r="D2038" s="0" t="n">
        <v>180</v>
      </c>
      <c r="E2038" s="0" t="n">
        <v>2</v>
      </c>
      <c r="F2038" s="55" t="s">
        <v>774</v>
      </c>
      <c r="G2038" s="0" t="n">
        <v>43.3</v>
      </c>
      <c r="H2038" s="0" t="n">
        <v>38</v>
      </c>
      <c r="I2038" s="55" t="s">
        <v>157</v>
      </c>
      <c r="J2038" s="0" t="n">
        <v>67</v>
      </c>
      <c r="K2038" s="0" t="n">
        <v>67</v>
      </c>
      <c r="L2038" s="0" t="n">
        <v>113</v>
      </c>
      <c r="M2038" s="0" t="n">
        <v>881.85</v>
      </c>
      <c r="N2038" s="0" t="n">
        <v>64.44</v>
      </c>
      <c r="O2038" s="0" t="n">
        <v>42.68</v>
      </c>
      <c r="P2038" s="0" t="n">
        <v>5.35</v>
      </c>
      <c r="Q2038" s="0" t="n">
        <v>4.28</v>
      </c>
      <c r="T2038" s="0" t="n">
        <v>43.4</v>
      </c>
      <c r="U2038" s="0" t="n">
        <v>1111</v>
      </c>
      <c r="V2038" s="0" t="n">
        <v>1</v>
      </c>
      <c r="W2038" s="60" t="n">
        <v>46198</v>
      </c>
      <c r="X2038" s="55" t="n">
        <f aca="false">IF(I2038="Male",0,1)</f>
        <v>1</v>
      </c>
      <c r="Y2038" s="55" t="n">
        <f aca="false">IF(OR(I2038="DNB",I2038="Dry DNB"),1,0)</f>
        <v>0</v>
      </c>
      <c r="Z2038" s="55" t="n">
        <f aca="false">IF(ISNUMBER(W2038),A2038-W2038,"")</f>
        <v>112</v>
      </c>
      <c r="AA2038" s="55" t="n">
        <f aca="false">MATCH(A2038,DATAS,0)</f>
        <v>2</v>
      </c>
      <c r="AB2038" s="55" t="n">
        <f aca="false">IF(AND(E2038&gt;0,OR(AND(B2038&gt;=1,B2038&lt;=6),B2038=10)),1,0)</f>
        <v>1</v>
      </c>
      <c r="AC2038" s="55" t="n">
        <f aca="false">IF(AND(E2038&gt;0,B2038=10),1,0)</f>
        <v>0</v>
      </c>
      <c r="AD2038" s="55" t="n">
        <f aca="false">IF(AND(C2037=C2038,AA2037=AA2038-1),AB2037,"")</f>
        <v>1</v>
      </c>
      <c r="AE2038" s="55" t="n">
        <f aca="false">IF(AND(C2037=C2038,AA2037=AA2038-1),AC2037,"")</f>
        <v>0</v>
      </c>
      <c r="AF2038" s="55" t="n">
        <f aca="false">IF(AA2038=1,"",IF(AND(AB2038=1,AD2038&lt;&gt;1),1,0))</f>
        <v>0</v>
      </c>
      <c r="AG2038" s="55" t="n">
        <f aca="false">IF(AA2038=1,"",IF(AND(AC2038=1,AE2038&lt;&gt;1),1,0))</f>
        <v>0</v>
      </c>
      <c r="AH2038" s="60" t="str">
        <f aca="false">IF(AND(E2038&gt;0,AA2038&lt;2,NOT(AND(C2039=C2038,AA2039=AA2038+1))),INDEX(DATAS,AA2038+1),"")</f>
        <v/>
      </c>
      <c r="AI2038" s="60" t="str">
        <f aca="false">IF(AND(AC2038=1,AA2038&lt;2),IF(AND(C2039=C2038,AA2039=AA2038+1),IF(AC2039=1,"",INDEX(DATAS,AA2038+1)),INDEX(DATAS,AA2038+1)),"")</f>
        <v/>
      </c>
    </row>
    <row r="2039" customFormat="false" ht="15" hidden="false" customHeight="false" outlineLevel="0" collapsed="false">
      <c r="A2039" s="60" t="n">
        <v>46309</v>
      </c>
      <c r="B2039" s="0" t="n">
        <v>7</v>
      </c>
      <c r="C2039" s="0" t="n">
        <v>5020</v>
      </c>
      <c r="D2039" s="0" t="n">
        <v>361</v>
      </c>
      <c r="E2039" s="0" t="n">
        <v>1</v>
      </c>
      <c r="F2039" s="55" t="s">
        <v>774</v>
      </c>
      <c r="I2039" s="55" t="s">
        <v>162</v>
      </c>
      <c r="J2039" s="0" t="n">
        <v>201</v>
      </c>
      <c r="K2039" s="0" t="n">
        <v>61</v>
      </c>
      <c r="L2039" s="0" t="n">
        <v>245</v>
      </c>
      <c r="M2039" s="0" t="n">
        <v>-357.93</v>
      </c>
      <c r="N2039" s="0" t="n">
        <v>70.81</v>
      </c>
      <c r="O2039" s="0" t="n">
        <v>14.63</v>
      </c>
      <c r="P2039" s="0" t="n">
        <v>5.36</v>
      </c>
      <c r="Q2039" s="0" t="n">
        <v>4.29</v>
      </c>
      <c r="R2039" s="0" t="n">
        <v>1797</v>
      </c>
      <c r="S2039" s="0" t="n">
        <v>4377</v>
      </c>
      <c r="T2039" s="0" t="n">
        <v>20.65</v>
      </c>
      <c r="U2039" s="0" t="n">
        <v>1110</v>
      </c>
      <c r="V2039" s="0" t="n">
        <v>4</v>
      </c>
      <c r="W2039" s="60" t="n">
        <v>46065</v>
      </c>
      <c r="X2039" s="55" t="n">
        <f aca="false">IF(I2039="Male",0,1)</f>
        <v>1</v>
      </c>
      <c r="Y2039" s="55" t="n">
        <f aca="false">IF(OR(I2039="DNB",I2039="Dry DNB"),1,0)</f>
        <v>0</v>
      </c>
      <c r="Z2039" s="55" t="n">
        <f aca="false">IF(ISNUMBER(W2039),A2039-W2039,"")</f>
        <v>244</v>
      </c>
      <c r="AA2039" s="55" t="n">
        <f aca="false">MATCH(A2039,DATAS,0)</f>
        <v>1</v>
      </c>
      <c r="AB2039" s="55" t="n">
        <f aca="false">IF(AND(E2039&gt;0,OR(AND(B2039&gt;=1,B2039&lt;=6),B2039=10)),1,0)</f>
        <v>0</v>
      </c>
      <c r="AC2039" s="55" t="n">
        <f aca="false">IF(AND(E2039&gt;0,B2039=10),1,0)</f>
        <v>0</v>
      </c>
      <c r="AD2039" s="0" t="str">
        <f aca="false">IF(AND(C2038=C2039,AA2038=AA2039-1),AB2038,"")</f>
        <v/>
      </c>
      <c r="AE2039" s="0" t="str">
        <f aca="false">IF(AND(C2038=C2039,AA2038=AA2039-1),AC2038,"")</f>
        <v/>
      </c>
      <c r="AF2039" s="0" t="str">
        <f aca="false">IF(AA2039=1,"",IF(AND(AB2039=1,AD2039&lt;&gt;1),1,0))</f>
        <v/>
      </c>
      <c r="AG2039" s="0" t="str">
        <f aca="false">IF(AA2039=1,"",IF(AND(AC2039=1,AE2039&lt;&gt;1),1,0))</f>
        <v/>
      </c>
      <c r="AH2039" s="60" t="str">
        <f aca="false">IF(AND(E2039&gt;0,AA2039&lt;2,NOT(AND(C2040=C2039,AA2040=AA2039+1))),INDEX(DATAS,AA2039+1),"")</f>
        <v/>
      </c>
      <c r="AI2039" s="60" t="str">
        <f aca="false">IF(AND(AC2039=1,AA2039&lt;2),IF(AND(C2040=C2039,AA2040=AA2039+1),IF(AC2040=1,"",INDEX(DATAS,AA2039+1)),INDEX(DATAS,AA2039+1)),"")</f>
        <v/>
      </c>
    </row>
    <row r="2040" customFormat="false" ht="15" hidden="false" customHeight="false" outlineLevel="0" collapsed="false">
      <c r="A2040" s="60" t="n">
        <v>46310</v>
      </c>
      <c r="B2040" s="0" t="n">
        <v>14</v>
      </c>
      <c r="C2040" s="0" t="n">
        <v>5020</v>
      </c>
      <c r="D2040" s="0" t="n">
        <v>361</v>
      </c>
      <c r="E2040" s="0" t="n">
        <v>1</v>
      </c>
      <c r="F2040" s="55" t="s">
        <v>774</v>
      </c>
      <c r="I2040" s="55" t="s">
        <v>162</v>
      </c>
      <c r="J2040" s="0" t="n">
        <v>201</v>
      </c>
      <c r="K2040" s="0" t="n">
        <v>61</v>
      </c>
      <c r="L2040" s="0" t="n">
        <v>246</v>
      </c>
      <c r="M2040" s="0" t="n">
        <v>-357.93</v>
      </c>
      <c r="N2040" s="0" t="n">
        <v>70.81</v>
      </c>
      <c r="O2040" s="0" t="n">
        <v>14.63</v>
      </c>
      <c r="P2040" s="0" t="n">
        <v>5.36</v>
      </c>
      <c r="Q2040" s="0" t="n">
        <v>4.29</v>
      </c>
      <c r="T2040" s="0" t="n">
        <v>20.65</v>
      </c>
      <c r="U2040" s="0" t="n">
        <v>1111</v>
      </c>
      <c r="V2040" s="0" t="n">
        <v>4</v>
      </c>
      <c r="W2040" s="60" t="n">
        <v>46065</v>
      </c>
      <c r="X2040" s="55" t="n">
        <f aca="false">IF(I2040="Male",0,1)</f>
        <v>1</v>
      </c>
      <c r="Y2040" s="55" t="n">
        <f aca="false">IF(OR(I2040="DNB",I2040="Dry DNB"),1,0)</f>
        <v>0</v>
      </c>
      <c r="Z2040" s="55" t="n">
        <f aca="false">IF(ISNUMBER(W2040),A2040-W2040,"")</f>
        <v>245</v>
      </c>
      <c r="AA2040" s="55" t="n">
        <f aca="false">MATCH(A2040,DATAS,0)</f>
        <v>2</v>
      </c>
      <c r="AB2040" s="55" t="n">
        <f aca="false">IF(AND(E2040&gt;0,OR(AND(B2040&gt;=1,B2040&lt;=6),B2040=10)),1,0)</f>
        <v>0</v>
      </c>
      <c r="AC2040" s="55" t="n">
        <f aca="false">IF(AND(E2040&gt;0,B2040=10),1,0)</f>
        <v>0</v>
      </c>
      <c r="AD2040" s="55" t="n">
        <f aca="false">IF(AND(C2039=C2040,AA2039=AA2040-1),AB2039,"")</f>
        <v>0</v>
      </c>
      <c r="AE2040" s="55" t="n">
        <f aca="false">IF(AND(C2039=C2040,AA2039=AA2040-1),AC2039,"")</f>
        <v>0</v>
      </c>
      <c r="AF2040" s="55" t="n">
        <f aca="false">IF(AA2040=1,"",IF(AND(AB2040=1,AD2040&lt;&gt;1),1,0))</f>
        <v>0</v>
      </c>
      <c r="AG2040" s="55" t="n">
        <f aca="false">IF(AA2040=1,"",IF(AND(AC2040=1,AE2040&lt;&gt;1),1,0))</f>
        <v>0</v>
      </c>
      <c r="AH2040" s="60" t="str">
        <f aca="false">IF(AND(E2040&gt;0,AA2040&lt;2,NOT(AND(C2041=C2040,AA2041=AA2040+1))),INDEX(DATAS,AA2040+1),"")</f>
        <v/>
      </c>
      <c r="AI2040" s="60" t="str">
        <f aca="false">IF(AND(AC2040=1,AA2040&lt;2),IF(AND(C2041=C2040,AA2041=AA2040+1),IF(AC2041=1,"",INDEX(DATAS,AA2040+1)),INDEX(DATAS,AA2040+1)),"")</f>
        <v/>
      </c>
    </row>
    <row r="2041" customFormat="false" ht="15" hidden="false" customHeight="false" outlineLevel="0" collapsed="false">
      <c r="A2041" s="60" t="n">
        <v>46309</v>
      </c>
      <c r="B2041" s="0" t="n">
        <v>2</v>
      </c>
      <c r="C2041" s="0" t="n">
        <v>5021</v>
      </c>
      <c r="D2041" s="0" t="n">
        <v>100</v>
      </c>
      <c r="E2041" s="0" t="n">
        <v>2</v>
      </c>
      <c r="F2041" s="55" t="s">
        <v>774</v>
      </c>
      <c r="G2041" s="0" t="n">
        <v>65.6</v>
      </c>
      <c r="H2041" s="0" t="n">
        <v>60</v>
      </c>
      <c r="I2041" s="55" t="s">
        <v>177</v>
      </c>
      <c r="J2041" s="0" t="n">
        <v>100</v>
      </c>
      <c r="K2041" s="0" t="n">
        <v>65</v>
      </c>
      <c r="M2041" s="0" t="n">
        <v>1936.88</v>
      </c>
      <c r="N2041" s="0" t="n">
        <v>63.54</v>
      </c>
      <c r="O2041" s="0" t="n">
        <v>56.93</v>
      </c>
      <c r="P2041" s="0" t="n">
        <v>3.27</v>
      </c>
      <c r="Q2041" s="0" t="n">
        <v>3.28</v>
      </c>
      <c r="R2041" s="0" t="n">
        <v>6187</v>
      </c>
      <c r="S2041" s="0" t="n">
        <v>12438</v>
      </c>
      <c r="T2041" s="0" t="n">
        <v>67.35</v>
      </c>
      <c r="U2041" s="0" t="n">
        <v>1110</v>
      </c>
      <c r="V2041" s="0" t="n">
        <v>1</v>
      </c>
      <c r="W2041" s="60" t="n">
        <v>46275</v>
      </c>
      <c r="X2041" s="55" t="n">
        <f aca="false">IF(I2041="Male",0,1)</f>
        <v>1</v>
      </c>
      <c r="Y2041" s="55" t="n">
        <f aca="false">IF(OR(I2041="DNB",I2041="Dry DNB"),1,0)</f>
        <v>0</v>
      </c>
      <c r="Z2041" s="55" t="n">
        <f aca="false">IF(ISNUMBER(W2041),A2041-W2041,"")</f>
        <v>34</v>
      </c>
      <c r="AA2041" s="55" t="n">
        <f aca="false">MATCH(A2041,DATAS,0)</f>
        <v>1</v>
      </c>
      <c r="AB2041" s="55" t="n">
        <f aca="false">IF(AND(E2041&gt;0,OR(AND(B2041&gt;=1,B2041&lt;=6),B2041=10)),1,0)</f>
        <v>1</v>
      </c>
      <c r="AC2041" s="55" t="n">
        <f aca="false">IF(AND(E2041&gt;0,B2041=10),1,0)</f>
        <v>0</v>
      </c>
      <c r="AD2041" s="0" t="str">
        <f aca="false">IF(AND(C2040=C2041,AA2040=AA2041-1),AB2040,"")</f>
        <v/>
      </c>
      <c r="AE2041" s="0" t="str">
        <f aca="false">IF(AND(C2040=C2041,AA2040=AA2041-1),AC2040,"")</f>
        <v/>
      </c>
      <c r="AF2041" s="0" t="str">
        <f aca="false">IF(AA2041=1,"",IF(AND(AB2041=1,AD2041&lt;&gt;1),1,0))</f>
        <v/>
      </c>
      <c r="AG2041" s="0" t="str">
        <f aca="false">IF(AA2041=1,"",IF(AND(AC2041=1,AE2041&lt;&gt;1),1,0))</f>
        <v/>
      </c>
      <c r="AH2041" s="60" t="str">
        <f aca="false">IF(AND(E2041&gt;0,AA2041&lt;2,NOT(AND(C2042=C2041,AA2042=AA2041+1))),INDEX(DATAS,AA2041+1),"")</f>
        <v/>
      </c>
      <c r="AI2041" s="60" t="str">
        <f aca="false">IF(AND(AC2041=1,AA2041&lt;2),IF(AND(C2042=C2041,AA2042=AA2041+1),IF(AC2042=1,"",INDEX(DATAS,AA2041+1)),INDEX(DATAS,AA2041+1)),"")</f>
        <v/>
      </c>
    </row>
    <row r="2042" customFormat="false" ht="15" hidden="false" customHeight="false" outlineLevel="0" collapsed="false">
      <c r="A2042" s="60" t="n">
        <v>46310</v>
      </c>
      <c r="B2042" s="0" t="n">
        <v>2</v>
      </c>
      <c r="C2042" s="0" t="n">
        <v>5021</v>
      </c>
      <c r="D2042" s="0" t="n">
        <v>101</v>
      </c>
      <c r="E2042" s="0" t="n">
        <v>2</v>
      </c>
      <c r="F2042" s="55" t="s">
        <v>774</v>
      </c>
      <c r="G2042" s="0" t="n">
        <v>67.6</v>
      </c>
      <c r="H2042" s="0" t="n">
        <v>63</v>
      </c>
      <c r="I2042" s="55" t="s">
        <v>177</v>
      </c>
      <c r="J2042" s="0" t="n">
        <v>101</v>
      </c>
      <c r="K2042" s="0" t="n">
        <v>65</v>
      </c>
      <c r="M2042" s="0" t="n">
        <v>1936.88</v>
      </c>
      <c r="N2042" s="0" t="n">
        <v>63.54</v>
      </c>
      <c r="O2042" s="0" t="n">
        <v>56.93</v>
      </c>
      <c r="P2042" s="0" t="n">
        <v>3.27</v>
      </c>
      <c r="Q2042" s="0" t="n">
        <v>3.28</v>
      </c>
      <c r="T2042" s="0" t="n">
        <v>67.35</v>
      </c>
      <c r="U2042" s="0" t="n">
        <v>1111</v>
      </c>
      <c r="V2042" s="0" t="n">
        <v>1</v>
      </c>
      <c r="W2042" s="60" t="n">
        <v>46275</v>
      </c>
      <c r="X2042" s="55" t="n">
        <f aca="false">IF(I2042="Male",0,1)</f>
        <v>1</v>
      </c>
      <c r="Y2042" s="55" t="n">
        <f aca="false">IF(OR(I2042="DNB",I2042="Dry DNB"),1,0)</f>
        <v>0</v>
      </c>
      <c r="Z2042" s="55" t="n">
        <f aca="false">IF(ISNUMBER(W2042),A2042-W2042,"")</f>
        <v>35</v>
      </c>
      <c r="AA2042" s="55" t="n">
        <f aca="false">MATCH(A2042,DATAS,0)</f>
        <v>2</v>
      </c>
      <c r="AB2042" s="55" t="n">
        <f aca="false">IF(AND(E2042&gt;0,OR(AND(B2042&gt;=1,B2042&lt;=6),B2042=10)),1,0)</f>
        <v>1</v>
      </c>
      <c r="AC2042" s="55" t="n">
        <f aca="false">IF(AND(E2042&gt;0,B2042=10),1,0)</f>
        <v>0</v>
      </c>
      <c r="AD2042" s="55" t="n">
        <f aca="false">IF(AND(C2041=C2042,AA2041=AA2042-1),AB2041,"")</f>
        <v>1</v>
      </c>
      <c r="AE2042" s="55" t="n">
        <f aca="false">IF(AND(C2041=C2042,AA2041=AA2042-1),AC2041,"")</f>
        <v>0</v>
      </c>
      <c r="AF2042" s="55" t="n">
        <f aca="false">IF(AA2042=1,"",IF(AND(AB2042=1,AD2042&lt;&gt;1),1,0))</f>
        <v>0</v>
      </c>
      <c r="AG2042" s="55" t="n">
        <f aca="false">IF(AA2042=1,"",IF(AND(AC2042=1,AE2042&lt;&gt;1),1,0))</f>
        <v>0</v>
      </c>
      <c r="AH2042" s="60" t="str">
        <f aca="false">IF(AND(E2042&gt;0,AA2042&lt;2,NOT(AND(C2043=C2042,AA2043=AA2042+1))),INDEX(DATAS,AA2042+1),"")</f>
        <v/>
      </c>
      <c r="AI2042" s="60" t="str">
        <f aca="false">IF(AND(AC2042=1,AA2042&lt;2),IF(AND(C2043=C2042,AA2043=AA2042+1),IF(AC2043=1,"",INDEX(DATAS,AA2042+1)),INDEX(DATAS,AA2042+1)),"")</f>
        <v/>
      </c>
    </row>
    <row r="2043" customFormat="false" ht="15" hidden="false" customHeight="false" outlineLevel="0" collapsed="false">
      <c r="A2043" s="60" t="n">
        <v>46309</v>
      </c>
      <c r="B2043" s="0" t="n">
        <v>3</v>
      </c>
      <c r="C2043" s="0" t="n">
        <v>5023</v>
      </c>
      <c r="D2043" s="0" t="n">
        <v>45</v>
      </c>
      <c r="E2043" s="0" t="n">
        <v>2</v>
      </c>
      <c r="F2043" s="55" t="s">
        <v>774</v>
      </c>
      <c r="G2043" s="0" t="n">
        <v>60.6</v>
      </c>
      <c r="H2043" s="0" t="n">
        <v>59</v>
      </c>
      <c r="I2043" s="55" t="s">
        <v>166</v>
      </c>
      <c r="J2043" s="0" t="n">
        <v>45</v>
      </c>
      <c r="M2043" s="0" t="n">
        <v>151.18</v>
      </c>
      <c r="N2043" s="0" t="n">
        <v>61.46</v>
      </c>
      <c r="O2043" s="0" t="n">
        <v>23.28</v>
      </c>
      <c r="P2043" s="0" t="n">
        <v>5.36</v>
      </c>
      <c r="Q2043" s="0" t="n">
        <v>3.43</v>
      </c>
      <c r="R2043" s="0" t="n">
        <v>4593</v>
      </c>
      <c r="S2043" s="0" t="n">
        <v>9233</v>
      </c>
      <c r="U2043" s="0" t="n">
        <v>1110</v>
      </c>
      <c r="V2043" s="0" t="n">
        <v>0</v>
      </c>
      <c r="X2043" s="55" t="n">
        <f aca="false">IF(I2043="Male",0,1)</f>
        <v>1</v>
      </c>
      <c r="Y2043" s="55" t="n">
        <f aca="false">IF(OR(I2043="DNB",I2043="Dry DNB"),1,0)</f>
        <v>0</v>
      </c>
      <c r="Z2043" s="0" t="str">
        <f aca="false">IF(ISNUMBER(W2043),A2043-W2043,"")</f>
        <v/>
      </c>
      <c r="AA2043" s="55" t="n">
        <f aca="false">MATCH(A2043,DATAS,0)</f>
        <v>1</v>
      </c>
      <c r="AB2043" s="55" t="n">
        <f aca="false">IF(AND(E2043&gt;0,OR(AND(B2043&gt;=1,B2043&lt;=6),B2043=10)),1,0)</f>
        <v>1</v>
      </c>
      <c r="AC2043" s="55" t="n">
        <f aca="false">IF(AND(E2043&gt;0,B2043=10),1,0)</f>
        <v>0</v>
      </c>
      <c r="AD2043" s="0" t="str">
        <f aca="false">IF(AND(C2042=C2043,AA2042=AA2043-1),AB2042,"")</f>
        <v/>
      </c>
      <c r="AE2043" s="0" t="str">
        <f aca="false">IF(AND(C2042=C2043,AA2042=AA2043-1),AC2042,"")</f>
        <v/>
      </c>
      <c r="AF2043" s="0" t="str">
        <f aca="false">IF(AA2043=1,"",IF(AND(AB2043=1,AD2043&lt;&gt;1),1,0))</f>
        <v/>
      </c>
      <c r="AG2043" s="0" t="str">
        <f aca="false">IF(AA2043=1,"",IF(AND(AC2043=1,AE2043&lt;&gt;1),1,0))</f>
        <v/>
      </c>
      <c r="AH2043" s="60" t="str">
        <f aca="false">IF(AND(E2043&gt;0,AA2043&lt;2,NOT(AND(C2044=C2043,AA2044=AA2043+1))),INDEX(DATAS,AA2043+1),"")</f>
        <v/>
      </c>
      <c r="AI2043" s="60" t="str">
        <f aca="false">IF(AND(AC2043=1,AA2043&lt;2),IF(AND(C2044=C2043,AA2044=AA2043+1),IF(AC2044=1,"",INDEX(DATAS,AA2043+1)),INDEX(DATAS,AA2043+1)),"")</f>
        <v/>
      </c>
    </row>
    <row r="2044" customFormat="false" ht="15" hidden="false" customHeight="false" outlineLevel="0" collapsed="false">
      <c r="A2044" s="60" t="n">
        <v>46310</v>
      </c>
      <c r="B2044" s="0" t="n">
        <v>3</v>
      </c>
      <c r="C2044" s="0" t="n">
        <v>5023</v>
      </c>
      <c r="D2044" s="0" t="n">
        <v>46</v>
      </c>
      <c r="E2044" s="0" t="n">
        <v>2</v>
      </c>
      <c r="F2044" s="55" t="s">
        <v>774</v>
      </c>
      <c r="G2044" s="0" t="n">
        <v>56.6</v>
      </c>
      <c r="H2044" s="0" t="n">
        <v>58</v>
      </c>
      <c r="I2044" s="55" t="s">
        <v>166</v>
      </c>
      <c r="J2044" s="0" t="n">
        <v>46</v>
      </c>
      <c r="M2044" s="0" t="n">
        <v>151.18</v>
      </c>
      <c r="N2044" s="0" t="n">
        <v>61.46</v>
      </c>
      <c r="O2044" s="0" t="n">
        <v>23.28</v>
      </c>
      <c r="P2044" s="0" t="n">
        <v>5.36</v>
      </c>
      <c r="Q2044" s="0" t="n">
        <v>3.43</v>
      </c>
      <c r="U2044" s="0" t="n">
        <v>1111</v>
      </c>
      <c r="V2044" s="0" t="n">
        <v>0</v>
      </c>
      <c r="X2044" s="55" t="n">
        <f aca="false">IF(I2044="Male",0,1)</f>
        <v>1</v>
      </c>
      <c r="Y2044" s="55" t="n">
        <f aca="false">IF(OR(I2044="DNB",I2044="Dry DNB"),1,0)</f>
        <v>0</v>
      </c>
      <c r="Z2044" s="0" t="str">
        <f aca="false">IF(ISNUMBER(W2044),A2044-W2044,"")</f>
        <v/>
      </c>
      <c r="AA2044" s="55" t="n">
        <f aca="false">MATCH(A2044,DATAS,0)</f>
        <v>2</v>
      </c>
      <c r="AB2044" s="55" t="n">
        <f aca="false">IF(AND(E2044&gt;0,OR(AND(B2044&gt;=1,B2044&lt;=6),B2044=10)),1,0)</f>
        <v>1</v>
      </c>
      <c r="AC2044" s="55" t="n">
        <f aca="false">IF(AND(E2044&gt;0,B2044=10),1,0)</f>
        <v>0</v>
      </c>
      <c r="AD2044" s="55" t="n">
        <f aca="false">IF(AND(C2043=C2044,AA2043=AA2044-1),AB2043,"")</f>
        <v>1</v>
      </c>
      <c r="AE2044" s="55" t="n">
        <f aca="false">IF(AND(C2043=C2044,AA2043=AA2044-1),AC2043,"")</f>
        <v>0</v>
      </c>
      <c r="AF2044" s="55" t="n">
        <f aca="false">IF(AA2044=1,"",IF(AND(AB2044=1,AD2044&lt;&gt;1),1,0))</f>
        <v>0</v>
      </c>
      <c r="AG2044" s="55" t="n">
        <f aca="false">IF(AA2044=1,"",IF(AND(AC2044=1,AE2044&lt;&gt;1),1,0))</f>
        <v>0</v>
      </c>
      <c r="AH2044" s="60" t="str">
        <f aca="false">IF(AND(E2044&gt;0,AA2044&lt;2,NOT(AND(C2045=C2044,AA2045=AA2044+1))),INDEX(DATAS,AA2044+1),"")</f>
        <v/>
      </c>
      <c r="AI2044" s="60" t="str">
        <f aca="false">IF(AND(AC2044=1,AA2044&lt;2),IF(AND(C2045=C2044,AA2045=AA2044+1),IF(AC2045=1,"",INDEX(DATAS,AA2044+1)),INDEX(DATAS,AA2044+1)),"")</f>
        <v/>
      </c>
    </row>
    <row r="2045" customFormat="false" ht="15" hidden="false" customHeight="false" outlineLevel="0" collapsed="false">
      <c r="A2045" s="60" t="n">
        <v>46309</v>
      </c>
      <c r="B2045" s="0" t="n">
        <v>3</v>
      </c>
      <c r="C2045" s="0" t="n">
        <v>5026</v>
      </c>
      <c r="D2045" s="0" t="n">
        <v>92</v>
      </c>
      <c r="E2045" s="0" t="n">
        <v>2</v>
      </c>
      <c r="F2045" s="55" t="s">
        <v>775</v>
      </c>
      <c r="G2045" s="0" t="n">
        <v>55.2</v>
      </c>
      <c r="H2045" s="0" t="n">
        <v>55</v>
      </c>
      <c r="I2045" s="55" t="s">
        <v>187</v>
      </c>
      <c r="J2045" s="0" t="n">
        <v>92</v>
      </c>
      <c r="K2045" s="0" t="n">
        <v>64</v>
      </c>
      <c r="M2045" s="0" t="n">
        <v>748.66</v>
      </c>
      <c r="N2045" s="0" t="n">
        <v>59.37</v>
      </c>
      <c r="O2045" s="0" t="n">
        <v>34.48</v>
      </c>
      <c r="P2045" s="0" t="n">
        <v>2.93</v>
      </c>
      <c r="Q2045" s="0" t="n">
        <v>3.47</v>
      </c>
      <c r="R2045" s="0" t="n">
        <v>4803</v>
      </c>
      <c r="S2045" s="0" t="n">
        <v>9654</v>
      </c>
      <c r="T2045" s="0" t="n">
        <v>55.45</v>
      </c>
      <c r="U2045" s="0" t="n">
        <v>1106</v>
      </c>
      <c r="V2045" s="0" t="n">
        <v>1</v>
      </c>
      <c r="W2045" s="60" t="n">
        <v>46282</v>
      </c>
      <c r="X2045" s="55" t="n">
        <f aca="false">IF(I2045="Male",0,1)</f>
        <v>1</v>
      </c>
      <c r="Y2045" s="55" t="n">
        <f aca="false">IF(OR(I2045="DNB",I2045="Dry DNB"),1,0)</f>
        <v>0</v>
      </c>
      <c r="Z2045" s="55" t="n">
        <f aca="false">IF(ISNUMBER(W2045),A2045-W2045,"")</f>
        <v>27</v>
      </c>
      <c r="AA2045" s="55" t="n">
        <f aca="false">MATCH(A2045,DATAS,0)</f>
        <v>1</v>
      </c>
      <c r="AB2045" s="55" t="n">
        <f aca="false">IF(AND(E2045&gt;0,OR(AND(B2045&gt;=1,B2045&lt;=6),B2045=10)),1,0)</f>
        <v>1</v>
      </c>
      <c r="AC2045" s="55" t="n">
        <f aca="false">IF(AND(E2045&gt;0,B2045=10),1,0)</f>
        <v>0</v>
      </c>
      <c r="AD2045" s="0" t="str">
        <f aca="false">IF(AND(C2044=C2045,AA2044=AA2045-1),AB2044,"")</f>
        <v/>
      </c>
      <c r="AE2045" s="0" t="str">
        <f aca="false">IF(AND(C2044=C2045,AA2044=AA2045-1),AC2044,"")</f>
        <v/>
      </c>
      <c r="AF2045" s="0" t="str">
        <f aca="false">IF(AA2045=1,"",IF(AND(AB2045=1,AD2045&lt;&gt;1),1,0))</f>
        <v/>
      </c>
      <c r="AG2045" s="0" t="str">
        <f aca="false">IF(AA2045=1,"",IF(AND(AC2045=1,AE2045&lt;&gt;1),1,0))</f>
        <v/>
      </c>
      <c r="AH2045" s="60" t="str">
        <f aca="false">IF(AND(E2045&gt;0,AA2045&lt;2,NOT(AND(C2046=C2045,AA2046=AA2045+1))),INDEX(DATAS,AA2045+1),"")</f>
        <v/>
      </c>
      <c r="AI2045" s="60" t="str">
        <f aca="false">IF(AND(AC2045=1,AA2045&lt;2),IF(AND(C2046=C2045,AA2046=AA2045+1),IF(AC2046=1,"",INDEX(DATAS,AA2045+1)),INDEX(DATAS,AA2045+1)),"")</f>
        <v/>
      </c>
    </row>
    <row r="2046" customFormat="false" ht="15" hidden="false" customHeight="false" outlineLevel="0" collapsed="false">
      <c r="A2046" s="60" t="n">
        <v>46310</v>
      </c>
      <c r="B2046" s="0" t="n">
        <v>3</v>
      </c>
      <c r="C2046" s="0" t="n">
        <v>5026</v>
      </c>
      <c r="D2046" s="0" t="n">
        <v>93</v>
      </c>
      <c r="E2046" s="0" t="n">
        <v>2</v>
      </c>
      <c r="F2046" s="55" t="s">
        <v>775</v>
      </c>
      <c r="G2046" s="0" t="n">
        <v>56.8</v>
      </c>
      <c r="H2046" s="0" t="n">
        <v>56</v>
      </c>
      <c r="I2046" s="55" t="s">
        <v>187</v>
      </c>
      <c r="J2046" s="0" t="n">
        <v>93</v>
      </c>
      <c r="K2046" s="0" t="n">
        <v>64</v>
      </c>
      <c r="M2046" s="0" t="n">
        <v>748.66</v>
      </c>
      <c r="N2046" s="0" t="n">
        <v>59.37</v>
      </c>
      <c r="O2046" s="0" t="n">
        <v>34.48</v>
      </c>
      <c r="P2046" s="0" t="n">
        <v>2.93</v>
      </c>
      <c r="Q2046" s="0" t="n">
        <v>3.47</v>
      </c>
      <c r="T2046" s="0" t="n">
        <v>55.45</v>
      </c>
      <c r="U2046" s="0" t="n">
        <v>1107</v>
      </c>
      <c r="V2046" s="0" t="n">
        <v>1</v>
      </c>
      <c r="W2046" s="60" t="n">
        <v>46282</v>
      </c>
      <c r="X2046" s="55" t="n">
        <f aca="false">IF(I2046="Male",0,1)</f>
        <v>1</v>
      </c>
      <c r="Y2046" s="55" t="n">
        <f aca="false">IF(OR(I2046="DNB",I2046="Dry DNB"),1,0)</f>
        <v>0</v>
      </c>
      <c r="Z2046" s="55" t="n">
        <f aca="false">IF(ISNUMBER(W2046),A2046-W2046,"")</f>
        <v>28</v>
      </c>
      <c r="AA2046" s="55" t="n">
        <f aca="false">MATCH(A2046,DATAS,0)</f>
        <v>2</v>
      </c>
      <c r="AB2046" s="55" t="n">
        <f aca="false">IF(AND(E2046&gt;0,OR(AND(B2046&gt;=1,B2046&lt;=6),B2046=10)),1,0)</f>
        <v>1</v>
      </c>
      <c r="AC2046" s="55" t="n">
        <f aca="false">IF(AND(E2046&gt;0,B2046=10),1,0)</f>
        <v>0</v>
      </c>
      <c r="AD2046" s="55" t="n">
        <f aca="false">IF(AND(C2045=C2046,AA2045=AA2046-1),AB2045,"")</f>
        <v>1</v>
      </c>
      <c r="AE2046" s="55" t="n">
        <f aca="false">IF(AND(C2045=C2046,AA2045=AA2046-1),AC2045,"")</f>
        <v>0</v>
      </c>
      <c r="AF2046" s="55" t="n">
        <f aca="false">IF(AA2046=1,"",IF(AND(AB2046=1,AD2046&lt;&gt;1),1,0))</f>
        <v>0</v>
      </c>
      <c r="AG2046" s="55" t="n">
        <f aca="false">IF(AA2046=1,"",IF(AND(AC2046=1,AE2046&lt;&gt;1),1,0))</f>
        <v>0</v>
      </c>
      <c r="AH2046" s="60" t="str">
        <f aca="false">IF(AND(E2046&gt;0,AA2046&lt;2,NOT(AND(C2047=C2046,AA2047=AA2046+1))),INDEX(DATAS,AA2046+1),"")</f>
        <v/>
      </c>
      <c r="AI2046" s="60" t="str">
        <f aca="false">IF(AND(AC2046=1,AA2046&lt;2),IF(AND(C2047=C2046,AA2047=AA2046+1),IF(AC2047=1,"",INDEX(DATAS,AA2046+1)),INDEX(DATAS,AA2046+1)),"")</f>
        <v/>
      </c>
    </row>
    <row r="2047" customFormat="false" ht="15" hidden="false" customHeight="false" outlineLevel="0" collapsed="false">
      <c r="A2047" s="60" t="n">
        <v>46309</v>
      </c>
      <c r="B2047" s="0" t="n">
        <v>3</v>
      </c>
      <c r="C2047" s="0" t="n">
        <v>5027</v>
      </c>
      <c r="D2047" s="0" t="n">
        <v>125</v>
      </c>
      <c r="E2047" s="0" t="n">
        <v>2</v>
      </c>
      <c r="F2047" s="55" t="s">
        <v>775</v>
      </c>
      <c r="G2047" s="0" t="n">
        <v>51.7</v>
      </c>
      <c r="H2047" s="0" t="n">
        <v>45</v>
      </c>
      <c r="I2047" s="55" t="s">
        <v>157</v>
      </c>
      <c r="J2047" s="0" t="n">
        <v>69</v>
      </c>
      <c r="K2047" s="0" t="n">
        <v>69</v>
      </c>
      <c r="L2047" s="0" t="n">
        <v>56</v>
      </c>
      <c r="M2047" s="0" t="n">
        <v>818.01</v>
      </c>
      <c r="N2047" s="0" t="n">
        <v>39.72</v>
      </c>
      <c r="O2047" s="0" t="n">
        <v>23.31</v>
      </c>
      <c r="P2047" s="0" t="n">
        <v>3.5</v>
      </c>
      <c r="Q2047" s="0" t="n">
        <v>3.13</v>
      </c>
      <c r="R2047" s="0" t="n">
        <v>4186</v>
      </c>
      <c r="S2047" s="0" t="n">
        <v>8581</v>
      </c>
      <c r="T2047" s="0" t="n">
        <v>45.25</v>
      </c>
      <c r="U2047" s="0" t="n">
        <v>1106</v>
      </c>
      <c r="V2047" s="0" t="n">
        <v>1</v>
      </c>
      <c r="W2047" s="60" t="n">
        <v>46254</v>
      </c>
      <c r="X2047" s="55" t="n">
        <f aca="false">IF(I2047="Male",0,1)</f>
        <v>1</v>
      </c>
      <c r="Y2047" s="55" t="n">
        <f aca="false">IF(OR(I2047="DNB",I2047="Dry DNB"),1,0)</f>
        <v>0</v>
      </c>
      <c r="Z2047" s="55" t="n">
        <f aca="false">IF(ISNUMBER(W2047),A2047-W2047,"")</f>
        <v>55</v>
      </c>
      <c r="AA2047" s="55" t="n">
        <f aca="false">MATCH(A2047,DATAS,0)</f>
        <v>1</v>
      </c>
      <c r="AB2047" s="55" t="n">
        <f aca="false">IF(AND(E2047&gt;0,OR(AND(B2047&gt;=1,B2047&lt;=6),B2047=10)),1,0)</f>
        <v>1</v>
      </c>
      <c r="AC2047" s="55" t="n">
        <f aca="false">IF(AND(E2047&gt;0,B2047=10),1,0)</f>
        <v>0</v>
      </c>
      <c r="AD2047" s="0" t="str">
        <f aca="false">IF(AND(C2046=C2047,AA2046=AA2047-1),AB2046,"")</f>
        <v/>
      </c>
      <c r="AE2047" s="0" t="str">
        <f aca="false">IF(AND(C2046=C2047,AA2046=AA2047-1),AC2046,"")</f>
        <v/>
      </c>
      <c r="AF2047" s="0" t="str">
        <f aca="false">IF(AA2047=1,"",IF(AND(AB2047=1,AD2047&lt;&gt;1),1,0))</f>
        <v/>
      </c>
      <c r="AG2047" s="0" t="str">
        <f aca="false">IF(AA2047=1,"",IF(AND(AC2047=1,AE2047&lt;&gt;1),1,0))</f>
        <v/>
      </c>
      <c r="AH2047" s="60" t="str">
        <f aca="false">IF(AND(E2047&gt;0,AA2047&lt;2,NOT(AND(C2048=C2047,AA2048=AA2047+1))),INDEX(DATAS,AA2047+1),"")</f>
        <v/>
      </c>
      <c r="AI2047" s="60" t="str">
        <f aca="false">IF(AND(AC2047=1,AA2047&lt;2),IF(AND(C2048=C2047,AA2048=AA2047+1),IF(AC2048=1,"",INDEX(DATAS,AA2047+1)),INDEX(DATAS,AA2047+1)),"")</f>
        <v/>
      </c>
    </row>
    <row r="2048" customFormat="false" ht="15" hidden="false" customHeight="false" outlineLevel="0" collapsed="false">
      <c r="A2048" s="60" t="n">
        <v>46310</v>
      </c>
      <c r="B2048" s="0" t="n">
        <v>3</v>
      </c>
      <c r="C2048" s="0" t="n">
        <v>5027</v>
      </c>
      <c r="D2048" s="0" t="n">
        <v>126</v>
      </c>
      <c r="E2048" s="0" t="n">
        <v>2</v>
      </c>
      <c r="F2048" s="55" t="s">
        <v>775</v>
      </c>
      <c r="G2048" s="0" t="n">
        <v>50.6</v>
      </c>
      <c r="H2048" s="0" t="n">
        <v>45</v>
      </c>
      <c r="I2048" s="55" t="s">
        <v>157</v>
      </c>
      <c r="J2048" s="0" t="n">
        <v>69</v>
      </c>
      <c r="K2048" s="0" t="n">
        <v>69</v>
      </c>
      <c r="L2048" s="0" t="n">
        <v>57</v>
      </c>
      <c r="M2048" s="0" t="n">
        <v>818.01</v>
      </c>
      <c r="N2048" s="0" t="n">
        <v>39.72</v>
      </c>
      <c r="O2048" s="0" t="n">
        <v>23.31</v>
      </c>
      <c r="P2048" s="0" t="n">
        <v>3.5</v>
      </c>
      <c r="Q2048" s="0" t="n">
        <v>3.13</v>
      </c>
      <c r="T2048" s="0" t="n">
        <v>45.25</v>
      </c>
      <c r="U2048" s="0" t="n">
        <v>1107</v>
      </c>
      <c r="V2048" s="0" t="n">
        <v>1</v>
      </c>
      <c r="W2048" s="60" t="n">
        <v>46254</v>
      </c>
      <c r="X2048" s="55" t="n">
        <f aca="false">IF(I2048="Male",0,1)</f>
        <v>1</v>
      </c>
      <c r="Y2048" s="55" t="n">
        <f aca="false">IF(OR(I2048="DNB",I2048="Dry DNB"),1,0)</f>
        <v>0</v>
      </c>
      <c r="Z2048" s="55" t="n">
        <f aca="false">IF(ISNUMBER(W2048),A2048-W2048,"")</f>
        <v>56</v>
      </c>
      <c r="AA2048" s="55" t="n">
        <f aca="false">MATCH(A2048,DATAS,0)</f>
        <v>2</v>
      </c>
      <c r="AB2048" s="55" t="n">
        <f aca="false">IF(AND(E2048&gt;0,OR(AND(B2048&gt;=1,B2048&lt;=6),B2048=10)),1,0)</f>
        <v>1</v>
      </c>
      <c r="AC2048" s="55" t="n">
        <f aca="false">IF(AND(E2048&gt;0,B2048=10),1,0)</f>
        <v>0</v>
      </c>
      <c r="AD2048" s="55" t="n">
        <f aca="false">IF(AND(C2047=C2048,AA2047=AA2048-1),AB2047,"")</f>
        <v>1</v>
      </c>
      <c r="AE2048" s="55" t="n">
        <f aca="false">IF(AND(C2047=C2048,AA2047=AA2048-1),AC2047,"")</f>
        <v>0</v>
      </c>
      <c r="AF2048" s="55" t="n">
        <f aca="false">IF(AA2048=1,"",IF(AND(AB2048=1,AD2048&lt;&gt;1),1,0))</f>
        <v>0</v>
      </c>
      <c r="AG2048" s="55" t="n">
        <f aca="false">IF(AA2048=1,"",IF(AND(AC2048=1,AE2048&lt;&gt;1),1,0))</f>
        <v>0</v>
      </c>
      <c r="AH2048" s="60" t="str">
        <f aca="false">IF(AND(E2048&gt;0,AA2048&lt;2,NOT(AND(C2049=C2048,AA2049=AA2048+1))),INDEX(DATAS,AA2048+1),"")</f>
        <v/>
      </c>
      <c r="AI2048" s="60" t="str">
        <f aca="false">IF(AND(AC2048=1,AA2048&lt;2),IF(AND(C2049=C2048,AA2049=AA2048+1),IF(AC2049=1,"",INDEX(DATAS,AA2048+1)),INDEX(DATAS,AA2048+1)),"")</f>
        <v/>
      </c>
    </row>
    <row r="2049" customFormat="false" ht="15" hidden="false" customHeight="false" outlineLevel="0" collapsed="false">
      <c r="A2049" s="60" t="n">
        <v>46309</v>
      </c>
      <c r="B2049" s="0" t="n">
        <v>6</v>
      </c>
      <c r="C2049" s="0" t="n">
        <v>5031</v>
      </c>
      <c r="D2049" s="0" t="n">
        <v>468</v>
      </c>
      <c r="E2049" s="0" t="n">
        <v>1</v>
      </c>
      <c r="F2049" s="55" t="s">
        <v>776</v>
      </c>
      <c r="G2049" s="0" t="n">
        <v>20.1</v>
      </c>
      <c r="H2049" s="0" t="n">
        <v>16</v>
      </c>
      <c r="I2049" s="55" t="s">
        <v>187</v>
      </c>
      <c r="J2049" s="0" t="n">
        <v>468</v>
      </c>
      <c r="K2049" s="0" t="n">
        <v>62</v>
      </c>
      <c r="M2049" s="0" t="n">
        <v>1210.38</v>
      </c>
      <c r="N2049" s="0" t="n">
        <v>37.34</v>
      </c>
      <c r="O2049" s="0" t="n">
        <v>26.7</v>
      </c>
      <c r="P2049" s="0" t="n">
        <v>4.16</v>
      </c>
      <c r="Q2049" s="0" t="n">
        <v>3.77</v>
      </c>
      <c r="R2049" s="0" t="n">
        <v>3683</v>
      </c>
      <c r="S2049" s="0" t="n">
        <v>8224</v>
      </c>
      <c r="T2049" s="0" t="n">
        <v>36.45</v>
      </c>
      <c r="U2049" s="0" t="n">
        <v>1100</v>
      </c>
      <c r="V2049" s="0" t="n">
        <v>8</v>
      </c>
      <c r="W2049" s="60" t="n">
        <v>46296</v>
      </c>
      <c r="X2049" s="55" t="n">
        <f aca="false">IF(I2049="Male",0,1)</f>
        <v>1</v>
      </c>
      <c r="Y2049" s="55" t="n">
        <f aca="false">IF(OR(I2049="DNB",I2049="Dry DNB"),1,0)</f>
        <v>0</v>
      </c>
      <c r="Z2049" s="55" t="n">
        <f aca="false">IF(ISNUMBER(W2049),A2049-W2049,"")</f>
        <v>13</v>
      </c>
      <c r="AA2049" s="55" t="n">
        <f aca="false">MATCH(A2049,DATAS,0)</f>
        <v>1</v>
      </c>
      <c r="AB2049" s="55" t="n">
        <f aca="false">IF(AND(E2049&gt;0,OR(AND(B2049&gt;=1,B2049&lt;=6),B2049=10)),1,0)</f>
        <v>1</v>
      </c>
      <c r="AC2049" s="55" t="n">
        <f aca="false">IF(AND(E2049&gt;0,B2049=10),1,0)</f>
        <v>0</v>
      </c>
      <c r="AD2049" s="0" t="str">
        <f aca="false">IF(AND(C2048=C2049,AA2048=AA2049-1),AB2048,"")</f>
        <v/>
      </c>
      <c r="AE2049" s="0" t="str">
        <f aca="false">IF(AND(C2048=C2049,AA2048=AA2049-1),AC2048,"")</f>
        <v/>
      </c>
      <c r="AF2049" s="0" t="str">
        <f aca="false">IF(AA2049=1,"",IF(AND(AB2049=1,AD2049&lt;&gt;1),1,0))</f>
        <v/>
      </c>
      <c r="AG2049" s="0" t="str">
        <f aca="false">IF(AA2049=1,"",IF(AND(AC2049=1,AE2049&lt;&gt;1),1,0))</f>
        <v/>
      </c>
      <c r="AH2049" s="60" t="str">
        <f aca="false">IF(AND(E2049&gt;0,AA2049&lt;2,NOT(AND(C2050=C2049,AA2050=AA2049+1))),INDEX(DATAS,AA2049+1),"")</f>
        <v/>
      </c>
      <c r="AI2049" s="60" t="str">
        <f aca="false">IF(AND(AC2049=1,AA2049&lt;2),IF(AND(C2050=C2049,AA2050=AA2049+1),IF(AC2050=1,"",INDEX(DATAS,AA2049+1)),INDEX(DATAS,AA2049+1)),"")</f>
        <v/>
      </c>
    </row>
    <row r="2050" customFormat="false" ht="15" hidden="false" customHeight="false" outlineLevel="0" collapsed="false">
      <c r="A2050" s="60" t="n">
        <v>46310</v>
      </c>
      <c r="B2050" s="0" t="n">
        <v>6</v>
      </c>
      <c r="C2050" s="0" t="n">
        <v>5031</v>
      </c>
      <c r="D2050" s="0" t="n">
        <v>469</v>
      </c>
      <c r="E2050" s="0" t="n">
        <v>1</v>
      </c>
      <c r="F2050" s="55" t="s">
        <v>776</v>
      </c>
      <c r="G2050" s="0" t="n">
        <v>19.1</v>
      </c>
      <c r="H2050" s="0" t="n">
        <v>17</v>
      </c>
      <c r="I2050" s="55" t="s">
        <v>187</v>
      </c>
      <c r="J2050" s="0" t="n">
        <v>469</v>
      </c>
      <c r="K2050" s="0" t="n">
        <v>62</v>
      </c>
      <c r="M2050" s="0" t="n">
        <v>1210.38</v>
      </c>
      <c r="N2050" s="0" t="n">
        <v>37.34</v>
      </c>
      <c r="O2050" s="0" t="n">
        <v>26.7</v>
      </c>
      <c r="P2050" s="0" t="n">
        <v>4.16</v>
      </c>
      <c r="Q2050" s="0" t="n">
        <v>3.77</v>
      </c>
      <c r="T2050" s="0" t="n">
        <v>36.45</v>
      </c>
      <c r="U2050" s="0" t="n">
        <v>1101</v>
      </c>
      <c r="V2050" s="0" t="n">
        <v>8</v>
      </c>
      <c r="W2050" s="60" t="n">
        <v>46296</v>
      </c>
      <c r="X2050" s="55" t="n">
        <f aca="false">IF(I2050="Male",0,1)</f>
        <v>1</v>
      </c>
      <c r="Y2050" s="55" t="n">
        <f aca="false">IF(OR(I2050="DNB",I2050="Dry DNB"),1,0)</f>
        <v>0</v>
      </c>
      <c r="Z2050" s="55" t="n">
        <f aca="false">IF(ISNUMBER(W2050),A2050-W2050,"")</f>
        <v>14</v>
      </c>
      <c r="AA2050" s="55" t="n">
        <f aca="false">MATCH(A2050,DATAS,0)</f>
        <v>2</v>
      </c>
      <c r="AB2050" s="55" t="n">
        <f aca="false">IF(AND(E2050&gt;0,OR(AND(B2050&gt;=1,B2050&lt;=6),B2050=10)),1,0)</f>
        <v>1</v>
      </c>
      <c r="AC2050" s="55" t="n">
        <f aca="false">IF(AND(E2050&gt;0,B2050=10),1,0)</f>
        <v>0</v>
      </c>
      <c r="AD2050" s="55" t="n">
        <f aca="false">IF(AND(C2049=C2050,AA2049=AA2050-1),AB2049,"")</f>
        <v>1</v>
      </c>
      <c r="AE2050" s="55" t="n">
        <f aca="false">IF(AND(C2049=C2050,AA2049=AA2050-1),AC2049,"")</f>
        <v>0</v>
      </c>
      <c r="AF2050" s="55" t="n">
        <f aca="false">IF(AA2050=1,"",IF(AND(AB2050=1,AD2050&lt;&gt;1),1,0))</f>
        <v>0</v>
      </c>
      <c r="AG2050" s="55" t="n">
        <f aca="false">IF(AA2050=1,"",IF(AND(AC2050=1,AE2050&lt;&gt;1),1,0))</f>
        <v>0</v>
      </c>
      <c r="AH2050" s="60" t="str">
        <f aca="false">IF(AND(E2050&gt;0,AA2050&lt;2,NOT(AND(C2051=C2050,AA2051=AA2050+1))),INDEX(DATAS,AA2050+1),"")</f>
        <v/>
      </c>
      <c r="AI2050" s="60" t="str">
        <f aca="false">IF(AND(AC2050=1,AA2050&lt;2),IF(AND(C2051=C2050,AA2051=AA2050+1),IF(AC2051=1,"",INDEX(DATAS,AA2050+1)),INDEX(DATAS,AA2050+1)),"")</f>
        <v/>
      </c>
    </row>
    <row r="2051" customFormat="false" ht="15" hidden="false" customHeight="false" outlineLevel="0" collapsed="false">
      <c r="A2051" s="60" t="n">
        <v>46309</v>
      </c>
      <c r="B2051" s="0" t="n">
        <v>6</v>
      </c>
      <c r="C2051" s="0" t="n">
        <v>5032</v>
      </c>
      <c r="D2051" s="0" t="n">
        <v>104</v>
      </c>
      <c r="E2051" s="0" t="n">
        <v>2</v>
      </c>
      <c r="F2051" s="55" t="s">
        <v>777</v>
      </c>
      <c r="G2051" s="0" t="n">
        <v>10.6</v>
      </c>
      <c r="H2051" s="0" t="n">
        <v>23</v>
      </c>
      <c r="I2051" s="55" t="s">
        <v>177</v>
      </c>
      <c r="J2051" s="0" t="n">
        <v>104</v>
      </c>
      <c r="K2051" s="0" t="n">
        <v>69</v>
      </c>
      <c r="M2051" s="0" t="n">
        <v>1365.73</v>
      </c>
      <c r="N2051" s="0" t="n">
        <v>61.06</v>
      </c>
      <c r="O2051" s="0" t="n">
        <v>45.41</v>
      </c>
      <c r="P2051" s="0" t="n">
        <v>3.79</v>
      </c>
      <c r="Q2051" s="0" t="n">
        <v>3.76</v>
      </c>
      <c r="R2051" s="0" t="n">
        <v>3953</v>
      </c>
      <c r="S2051" s="0" t="n">
        <v>7840</v>
      </c>
      <c r="T2051" s="0" t="n">
        <v>47.05</v>
      </c>
      <c r="U2051" s="0" t="n">
        <v>1099</v>
      </c>
      <c r="V2051" s="0" t="n">
        <v>1</v>
      </c>
      <c r="W2051" s="60" t="n">
        <v>46275</v>
      </c>
      <c r="X2051" s="55" t="n">
        <f aca="false">IF(I2051="Male",0,1)</f>
        <v>1</v>
      </c>
      <c r="Y2051" s="55" t="n">
        <f aca="false">IF(OR(I2051="DNB",I2051="Dry DNB"),1,0)</f>
        <v>0</v>
      </c>
      <c r="Z2051" s="55" t="n">
        <f aca="false">IF(ISNUMBER(W2051),A2051-W2051,"")</f>
        <v>34</v>
      </c>
      <c r="AA2051" s="55" t="n">
        <f aca="false">MATCH(A2051,DATAS,0)</f>
        <v>1</v>
      </c>
      <c r="AB2051" s="55" t="n">
        <f aca="false">IF(AND(E2051&gt;0,OR(AND(B2051&gt;=1,B2051&lt;=6),B2051=10)),1,0)</f>
        <v>1</v>
      </c>
      <c r="AC2051" s="55" t="n">
        <f aca="false">IF(AND(E2051&gt;0,B2051=10),1,0)</f>
        <v>0</v>
      </c>
      <c r="AD2051" s="0" t="str">
        <f aca="false">IF(AND(C2050=C2051,AA2050=AA2051-1),AB2050,"")</f>
        <v/>
      </c>
      <c r="AE2051" s="0" t="str">
        <f aca="false">IF(AND(C2050=C2051,AA2050=AA2051-1),AC2050,"")</f>
        <v/>
      </c>
      <c r="AF2051" s="0" t="str">
        <f aca="false">IF(AA2051=1,"",IF(AND(AB2051=1,AD2051&lt;&gt;1),1,0))</f>
        <v/>
      </c>
      <c r="AG2051" s="0" t="str">
        <f aca="false">IF(AA2051=1,"",IF(AND(AC2051=1,AE2051&lt;&gt;1),1,0))</f>
        <v/>
      </c>
      <c r="AH2051" s="60" t="str">
        <f aca="false">IF(AND(E2051&gt;0,AA2051&lt;2,NOT(AND(C2052=C2051,AA2052=AA2051+1))),INDEX(DATAS,AA2051+1),"")</f>
        <v/>
      </c>
      <c r="AI2051" s="60" t="str">
        <f aca="false">IF(AND(AC2051=1,AA2051&lt;2),IF(AND(C2052=C2051,AA2052=AA2051+1),IF(AC2052=1,"",INDEX(DATAS,AA2051+1)),INDEX(DATAS,AA2051+1)),"")</f>
        <v/>
      </c>
    </row>
    <row r="2052" customFormat="false" ht="15" hidden="false" customHeight="false" outlineLevel="0" collapsed="false">
      <c r="A2052" s="60" t="n">
        <v>46310</v>
      </c>
      <c r="B2052" s="0" t="n">
        <v>6</v>
      </c>
      <c r="C2052" s="0" t="n">
        <v>5032</v>
      </c>
      <c r="D2052" s="0" t="n">
        <v>105</v>
      </c>
      <c r="E2052" s="0" t="n">
        <v>2</v>
      </c>
      <c r="F2052" s="55" t="s">
        <v>777</v>
      </c>
      <c r="G2052" s="0" t="n">
        <v>16.2</v>
      </c>
      <c r="H2052" s="0" t="n">
        <v>19</v>
      </c>
      <c r="I2052" s="55" t="s">
        <v>177</v>
      </c>
      <c r="J2052" s="0" t="n">
        <v>105</v>
      </c>
      <c r="K2052" s="0" t="n">
        <v>69</v>
      </c>
      <c r="M2052" s="0" t="n">
        <v>1365.73</v>
      </c>
      <c r="N2052" s="0" t="n">
        <v>61.06</v>
      </c>
      <c r="O2052" s="0" t="n">
        <v>45.41</v>
      </c>
      <c r="P2052" s="0" t="n">
        <v>3.79</v>
      </c>
      <c r="Q2052" s="0" t="n">
        <v>3.76</v>
      </c>
      <c r="T2052" s="0" t="n">
        <v>47.05</v>
      </c>
      <c r="U2052" s="0" t="n">
        <v>1100</v>
      </c>
      <c r="V2052" s="0" t="n">
        <v>1</v>
      </c>
      <c r="W2052" s="60" t="n">
        <v>46275</v>
      </c>
      <c r="X2052" s="55" t="n">
        <f aca="false">IF(I2052="Male",0,1)</f>
        <v>1</v>
      </c>
      <c r="Y2052" s="55" t="n">
        <f aca="false">IF(OR(I2052="DNB",I2052="Dry DNB"),1,0)</f>
        <v>0</v>
      </c>
      <c r="Z2052" s="55" t="n">
        <f aca="false">IF(ISNUMBER(W2052),A2052-W2052,"")</f>
        <v>35</v>
      </c>
      <c r="AA2052" s="55" t="n">
        <f aca="false">MATCH(A2052,DATAS,0)</f>
        <v>2</v>
      </c>
      <c r="AB2052" s="55" t="n">
        <f aca="false">IF(AND(E2052&gt;0,OR(AND(B2052&gt;=1,B2052&lt;=6),B2052=10)),1,0)</f>
        <v>1</v>
      </c>
      <c r="AC2052" s="55" t="n">
        <f aca="false">IF(AND(E2052&gt;0,B2052=10),1,0)</f>
        <v>0</v>
      </c>
      <c r="AD2052" s="55" t="n">
        <f aca="false">IF(AND(C2051=C2052,AA2051=AA2052-1),AB2051,"")</f>
        <v>1</v>
      </c>
      <c r="AE2052" s="55" t="n">
        <f aca="false">IF(AND(C2051=C2052,AA2051=AA2052-1),AC2051,"")</f>
        <v>0</v>
      </c>
      <c r="AF2052" s="55" t="n">
        <f aca="false">IF(AA2052=1,"",IF(AND(AB2052=1,AD2052&lt;&gt;1),1,0))</f>
        <v>0</v>
      </c>
      <c r="AG2052" s="55" t="n">
        <f aca="false">IF(AA2052=1,"",IF(AND(AC2052=1,AE2052&lt;&gt;1),1,0))</f>
        <v>0</v>
      </c>
      <c r="AH2052" s="60" t="str">
        <f aca="false">IF(AND(E2052&gt;0,AA2052&lt;2,NOT(AND(C2053=C2052,AA2053=AA2052+1))),INDEX(DATAS,AA2052+1),"")</f>
        <v/>
      </c>
      <c r="AI2052" s="60" t="str">
        <f aca="false">IF(AND(AC2052=1,AA2052&lt;2),IF(AND(C2053=C2052,AA2053=AA2052+1),IF(AC2053=1,"",INDEX(DATAS,AA2052+1)),INDEX(DATAS,AA2052+1)),"")</f>
        <v/>
      </c>
    </row>
    <row r="2053" customFormat="false" ht="15" hidden="false" customHeight="false" outlineLevel="0" collapsed="false">
      <c r="A2053" s="60" t="n">
        <v>46309</v>
      </c>
      <c r="B2053" s="0" t="n">
        <v>3</v>
      </c>
      <c r="C2053" s="0" t="n">
        <v>5033</v>
      </c>
      <c r="D2053" s="0" t="n">
        <v>34</v>
      </c>
      <c r="E2053" s="0" t="n">
        <v>2</v>
      </c>
      <c r="F2053" s="55" t="s">
        <v>777</v>
      </c>
      <c r="G2053" s="0" t="n">
        <v>56.1</v>
      </c>
      <c r="H2053" s="0" t="n">
        <v>55</v>
      </c>
      <c r="I2053" s="55" t="s">
        <v>166</v>
      </c>
      <c r="J2053" s="0" t="n">
        <v>34</v>
      </c>
      <c r="M2053" s="0" t="n">
        <v>786.16</v>
      </c>
      <c r="N2053" s="0" t="n">
        <v>33.47</v>
      </c>
      <c r="O2053" s="0" t="n">
        <v>26.94</v>
      </c>
      <c r="P2053" s="0" t="n">
        <v>4.99</v>
      </c>
      <c r="Q2053" s="0" t="n">
        <v>4.18</v>
      </c>
      <c r="R2053" s="0" t="n">
        <v>4257</v>
      </c>
      <c r="S2053" s="0" t="n">
        <v>8558</v>
      </c>
      <c r="U2053" s="0" t="n">
        <v>1099</v>
      </c>
      <c r="V2053" s="0" t="n">
        <v>0</v>
      </c>
      <c r="X2053" s="55" t="n">
        <f aca="false">IF(I2053="Male",0,1)</f>
        <v>1</v>
      </c>
      <c r="Y2053" s="55" t="n">
        <f aca="false">IF(OR(I2053="DNB",I2053="Dry DNB"),1,0)</f>
        <v>0</v>
      </c>
      <c r="Z2053" s="0" t="str">
        <f aca="false">IF(ISNUMBER(W2053),A2053-W2053,"")</f>
        <v/>
      </c>
      <c r="AA2053" s="55" t="n">
        <f aca="false">MATCH(A2053,DATAS,0)</f>
        <v>1</v>
      </c>
      <c r="AB2053" s="55" t="n">
        <f aca="false">IF(AND(E2053&gt;0,OR(AND(B2053&gt;=1,B2053&lt;=6),B2053=10)),1,0)</f>
        <v>1</v>
      </c>
      <c r="AC2053" s="55" t="n">
        <f aca="false">IF(AND(E2053&gt;0,B2053=10),1,0)</f>
        <v>0</v>
      </c>
      <c r="AD2053" s="0" t="str">
        <f aca="false">IF(AND(C2052=C2053,AA2052=AA2053-1),AB2052,"")</f>
        <v/>
      </c>
      <c r="AE2053" s="0" t="str">
        <f aca="false">IF(AND(C2052=C2053,AA2052=AA2053-1),AC2052,"")</f>
        <v/>
      </c>
      <c r="AF2053" s="0" t="str">
        <f aca="false">IF(AA2053=1,"",IF(AND(AB2053=1,AD2053&lt;&gt;1),1,0))</f>
        <v/>
      </c>
      <c r="AG2053" s="0" t="str">
        <f aca="false">IF(AA2053=1,"",IF(AND(AC2053=1,AE2053&lt;&gt;1),1,0))</f>
        <v/>
      </c>
      <c r="AH2053" s="60" t="str">
        <f aca="false">IF(AND(E2053&gt;0,AA2053&lt;2,NOT(AND(C2054=C2053,AA2054=AA2053+1))),INDEX(DATAS,AA2053+1),"")</f>
        <v/>
      </c>
      <c r="AI2053" s="60" t="str">
        <f aca="false">IF(AND(AC2053=1,AA2053&lt;2),IF(AND(C2054=C2053,AA2054=AA2053+1),IF(AC2054=1,"",INDEX(DATAS,AA2053+1)),INDEX(DATAS,AA2053+1)),"")</f>
        <v/>
      </c>
    </row>
    <row r="2054" customFormat="false" ht="15" hidden="false" customHeight="false" outlineLevel="0" collapsed="false">
      <c r="A2054" s="60" t="n">
        <v>46310</v>
      </c>
      <c r="B2054" s="0" t="n">
        <v>3</v>
      </c>
      <c r="C2054" s="0" t="n">
        <v>5033</v>
      </c>
      <c r="D2054" s="0" t="n">
        <v>35</v>
      </c>
      <c r="E2054" s="0" t="n">
        <v>2</v>
      </c>
      <c r="F2054" s="55" t="s">
        <v>777</v>
      </c>
      <c r="G2054" s="0" t="n">
        <v>58</v>
      </c>
      <c r="H2054" s="0" t="n">
        <v>56</v>
      </c>
      <c r="I2054" s="55" t="s">
        <v>166</v>
      </c>
      <c r="J2054" s="0" t="n">
        <v>35</v>
      </c>
      <c r="M2054" s="0" t="n">
        <v>786.16</v>
      </c>
      <c r="N2054" s="0" t="n">
        <v>33.47</v>
      </c>
      <c r="O2054" s="0" t="n">
        <v>26.94</v>
      </c>
      <c r="P2054" s="0" t="n">
        <v>4.99</v>
      </c>
      <c r="Q2054" s="0" t="n">
        <v>4.18</v>
      </c>
      <c r="U2054" s="0" t="n">
        <v>1100</v>
      </c>
      <c r="V2054" s="0" t="n">
        <v>0</v>
      </c>
      <c r="X2054" s="55" t="n">
        <f aca="false">IF(I2054="Male",0,1)</f>
        <v>1</v>
      </c>
      <c r="Y2054" s="55" t="n">
        <f aca="false">IF(OR(I2054="DNB",I2054="Dry DNB"),1,0)</f>
        <v>0</v>
      </c>
      <c r="Z2054" s="0" t="str">
        <f aca="false">IF(ISNUMBER(W2054),A2054-W2054,"")</f>
        <v/>
      </c>
      <c r="AA2054" s="55" t="n">
        <f aca="false">MATCH(A2054,DATAS,0)</f>
        <v>2</v>
      </c>
      <c r="AB2054" s="55" t="n">
        <f aca="false">IF(AND(E2054&gt;0,OR(AND(B2054&gt;=1,B2054&lt;=6),B2054=10)),1,0)</f>
        <v>1</v>
      </c>
      <c r="AC2054" s="55" t="n">
        <f aca="false">IF(AND(E2054&gt;0,B2054=10),1,0)</f>
        <v>0</v>
      </c>
      <c r="AD2054" s="55" t="n">
        <f aca="false">IF(AND(C2053=C2054,AA2053=AA2054-1),AB2053,"")</f>
        <v>1</v>
      </c>
      <c r="AE2054" s="55" t="n">
        <f aca="false">IF(AND(C2053=C2054,AA2053=AA2054-1),AC2053,"")</f>
        <v>0</v>
      </c>
      <c r="AF2054" s="55" t="n">
        <f aca="false">IF(AA2054=1,"",IF(AND(AB2054=1,AD2054&lt;&gt;1),1,0))</f>
        <v>0</v>
      </c>
      <c r="AG2054" s="55" t="n">
        <f aca="false">IF(AA2054=1,"",IF(AND(AC2054=1,AE2054&lt;&gt;1),1,0))</f>
        <v>0</v>
      </c>
      <c r="AH2054" s="60" t="str">
        <f aca="false">IF(AND(E2054&gt;0,AA2054&lt;2,NOT(AND(C2055=C2054,AA2055=AA2054+1))),INDEX(DATAS,AA2054+1),"")</f>
        <v/>
      </c>
      <c r="AI2054" s="60" t="str">
        <f aca="false">IF(AND(AC2054=1,AA2054&lt;2),IF(AND(C2055=C2054,AA2055=AA2054+1),IF(AC2055=1,"",INDEX(DATAS,AA2054+1)),INDEX(DATAS,AA2054+1)),"")</f>
        <v/>
      </c>
    </row>
    <row r="2055" customFormat="false" ht="15" hidden="false" customHeight="false" outlineLevel="0" collapsed="false">
      <c r="A2055" s="60" t="n">
        <v>46309</v>
      </c>
      <c r="B2055" s="0" t="n">
        <v>6</v>
      </c>
      <c r="C2055" s="0" t="n">
        <v>5034</v>
      </c>
      <c r="D2055" s="0" t="n">
        <v>463</v>
      </c>
      <c r="E2055" s="0" t="n">
        <v>1</v>
      </c>
      <c r="F2055" s="55" t="s">
        <v>777</v>
      </c>
      <c r="G2055" s="0" t="n">
        <v>39.9</v>
      </c>
      <c r="H2055" s="0" t="n">
        <v>34</v>
      </c>
      <c r="I2055" s="55" t="s">
        <v>143</v>
      </c>
      <c r="J2055" s="0" t="n">
        <v>463</v>
      </c>
      <c r="K2055" s="0" t="n">
        <v>64</v>
      </c>
      <c r="M2055" s="0" t="n">
        <v>300.03</v>
      </c>
      <c r="N2055" s="0" t="n">
        <v>0.75</v>
      </c>
      <c r="O2055" s="0" t="n">
        <v>5.02</v>
      </c>
      <c r="P2055" s="0" t="n">
        <v>4.06</v>
      </c>
      <c r="Q2055" s="0" t="n">
        <v>3.53</v>
      </c>
      <c r="R2055" s="0" t="n">
        <v>3875</v>
      </c>
      <c r="S2055" s="0" t="n">
        <v>8866</v>
      </c>
      <c r="T2055" s="0" t="n">
        <v>47.35</v>
      </c>
      <c r="U2055" s="0" t="n">
        <v>1099</v>
      </c>
      <c r="V2055" s="0" t="n">
        <v>2</v>
      </c>
      <c r="W2055" s="60" t="n">
        <v>45911</v>
      </c>
      <c r="X2055" s="55" t="n">
        <f aca="false">IF(I2055="Male",0,1)</f>
        <v>1</v>
      </c>
      <c r="Y2055" s="55" t="n">
        <f aca="false">IF(OR(I2055="DNB",I2055="Dry DNB"),1,0)</f>
        <v>1</v>
      </c>
      <c r="Z2055" s="55" t="n">
        <f aca="false">IF(ISNUMBER(W2055),A2055-W2055,"")</f>
        <v>398</v>
      </c>
      <c r="AA2055" s="55" t="n">
        <f aca="false">MATCH(A2055,DATAS,0)</f>
        <v>1</v>
      </c>
      <c r="AB2055" s="55" t="n">
        <f aca="false">IF(AND(E2055&gt;0,OR(AND(B2055&gt;=1,B2055&lt;=6),B2055=10)),1,0)</f>
        <v>1</v>
      </c>
      <c r="AC2055" s="55" t="n">
        <f aca="false">IF(AND(E2055&gt;0,B2055=10),1,0)</f>
        <v>0</v>
      </c>
      <c r="AD2055" s="0" t="str">
        <f aca="false">IF(AND(C2054=C2055,AA2054=AA2055-1),AB2054,"")</f>
        <v/>
      </c>
      <c r="AE2055" s="0" t="str">
        <f aca="false">IF(AND(C2054=C2055,AA2054=AA2055-1),AC2054,"")</f>
        <v/>
      </c>
      <c r="AF2055" s="0" t="str">
        <f aca="false">IF(AA2055=1,"",IF(AND(AB2055=1,AD2055&lt;&gt;1),1,0))</f>
        <v/>
      </c>
      <c r="AG2055" s="0" t="str">
        <f aca="false">IF(AA2055=1,"",IF(AND(AC2055=1,AE2055&lt;&gt;1),1,0))</f>
        <v/>
      </c>
      <c r="AH2055" s="60" t="str">
        <f aca="false">IF(AND(E2055&gt;0,AA2055&lt;2,NOT(AND(C2056=C2055,AA2056=AA2055+1))),INDEX(DATAS,AA2055+1),"")</f>
        <v/>
      </c>
      <c r="AI2055" s="60" t="str">
        <f aca="false">IF(AND(AC2055=1,AA2055&lt;2),IF(AND(C2056=C2055,AA2056=AA2055+1),IF(AC2056=1,"",INDEX(DATAS,AA2055+1)),INDEX(DATAS,AA2055+1)),"")</f>
        <v/>
      </c>
    </row>
    <row r="2056" customFormat="false" ht="15" hidden="false" customHeight="false" outlineLevel="0" collapsed="false">
      <c r="A2056" s="60" t="n">
        <v>46310</v>
      </c>
      <c r="B2056" s="0" t="n">
        <v>6</v>
      </c>
      <c r="C2056" s="0" t="n">
        <v>5034</v>
      </c>
      <c r="D2056" s="0" t="n">
        <v>464</v>
      </c>
      <c r="E2056" s="0" t="n">
        <v>1</v>
      </c>
      <c r="F2056" s="55" t="s">
        <v>777</v>
      </c>
      <c r="G2056" s="0" t="n">
        <v>41.9</v>
      </c>
      <c r="H2056" s="0" t="n">
        <v>35</v>
      </c>
      <c r="I2056" s="55" t="s">
        <v>143</v>
      </c>
      <c r="J2056" s="0" t="n">
        <v>464</v>
      </c>
      <c r="K2056" s="0" t="n">
        <v>64</v>
      </c>
      <c r="M2056" s="0" t="n">
        <v>300.03</v>
      </c>
      <c r="N2056" s="0" t="n">
        <v>0.75</v>
      </c>
      <c r="O2056" s="0" t="n">
        <v>5.02</v>
      </c>
      <c r="P2056" s="0" t="n">
        <v>4.06</v>
      </c>
      <c r="Q2056" s="0" t="n">
        <v>3.53</v>
      </c>
      <c r="T2056" s="0" t="n">
        <v>47.35</v>
      </c>
      <c r="U2056" s="0" t="n">
        <v>1100</v>
      </c>
      <c r="V2056" s="0" t="n">
        <v>2</v>
      </c>
      <c r="W2056" s="60" t="n">
        <v>45911</v>
      </c>
      <c r="X2056" s="55" t="n">
        <f aca="false">IF(I2056="Male",0,1)</f>
        <v>1</v>
      </c>
      <c r="Y2056" s="55" t="n">
        <f aca="false">IF(OR(I2056="DNB",I2056="Dry DNB"),1,0)</f>
        <v>1</v>
      </c>
      <c r="Z2056" s="55" t="n">
        <f aca="false">IF(ISNUMBER(W2056),A2056-W2056,"")</f>
        <v>399</v>
      </c>
      <c r="AA2056" s="55" t="n">
        <f aca="false">MATCH(A2056,DATAS,0)</f>
        <v>2</v>
      </c>
      <c r="AB2056" s="55" t="n">
        <f aca="false">IF(AND(E2056&gt;0,OR(AND(B2056&gt;=1,B2056&lt;=6),B2056=10)),1,0)</f>
        <v>1</v>
      </c>
      <c r="AC2056" s="55" t="n">
        <f aca="false">IF(AND(E2056&gt;0,B2056=10),1,0)</f>
        <v>0</v>
      </c>
      <c r="AD2056" s="55" t="n">
        <f aca="false">IF(AND(C2055=C2056,AA2055=AA2056-1),AB2055,"")</f>
        <v>1</v>
      </c>
      <c r="AE2056" s="55" t="n">
        <f aca="false">IF(AND(C2055=C2056,AA2055=AA2056-1),AC2055,"")</f>
        <v>0</v>
      </c>
      <c r="AF2056" s="55" t="n">
        <f aca="false">IF(AA2056=1,"",IF(AND(AB2056=1,AD2056&lt;&gt;1),1,0))</f>
        <v>0</v>
      </c>
      <c r="AG2056" s="55" t="n">
        <f aca="false">IF(AA2056=1,"",IF(AND(AC2056=1,AE2056&lt;&gt;1),1,0))</f>
        <v>0</v>
      </c>
      <c r="AH2056" s="60" t="str">
        <f aca="false">IF(AND(E2056&gt;0,AA2056&lt;2,NOT(AND(C2057=C2056,AA2057=AA2056+1))),INDEX(DATAS,AA2056+1),"")</f>
        <v/>
      </c>
      <c r="AI2056" s="60" t="str">
        <f aca="false">IF(AND(AC2056=1,AA2056&lt;2),IF(AND(C2057=C2056,AA2057=AA2056+1),IF(AC2057=1,"",INDEX(DATAS,AA2056+1)),INDEX(DATAS,AA2056+1)),"")</f>
        <v/>
      </c>
    </row>
    <row r="2057" customFormat="false" ht="15" hidden="false" customHeight="false" outlineLevel="0" collapsed="false">
      <c r="A2057" s="60" t="n">
        <v>46309</v>
      </c>
      <c r="B2057" s="0" t="n">
        <v>5</v>
      </c>
      <c r="C2057" s="0" t="n">
        <v>5036</v>
      </c>
      <c r="D2057" s="0" t="n">
        <v>114</v>
      </c>
      <c r="E2057" s="0" t="n">
        <v>2</v>
      </c>
      <c r="F2057" s="55" t="s">
        <v>778</v>
      </c>
      <c r="G2057" s="0" t="n">
        <v>32.9</v>
      </c>
      <c r="H2057" s="0" t="n">
        <v>32</v>
      </c>
      <c r="I2057" s="55" t="s">
        <v>187</v>
      </c>
      <c r="J2057" s="0" t="n">
        <v>114</v>
      </c>
      <c r="K2057" s="0" t="n">
        <v>72</v>
      </c>
      <c r="M2057" s="0" t="n">
        <v>1269.7</v>
      </c>
      <c r="N2057" s="0" t="n">
        <v>70.79</v>
      </c>
      <c r="O2057" s="0" t="n">
        <v>39.48</v>
      </c>
      <c r="P2057" s="0" t="n">
        <v>5.26</v>
      </c>
      <c r="Q2057" s="0" t="n">
        <v>4.22</v>
      </c>
      <c r="R2057" s="0" t="n">
        <v>2697</v>
      </c>
      <c r="S2057" s="0" t="n">
        <v>5564</v>
      </c>
      <c r="T2057" s="0" t="n">
        <v>30.05</v>
      </c>
      <c r="U2057" s="0" t="n">
        <v>1096</v>
      </c>
      <c r="V2057" s="0" t="n">
        <v>2</v>
      </c>
      <c r="W2057" s="60" t="n">
        <v>46303</v>
      </c>
      <c r="X2057" s="55" t="n">
        <f aca="false">IF(I2057="Male",0,1)</f>
        <v>1</v>
      </c>
      <c r="Y2057" s="55" t="n">
        <f aca="false">IF(OR(I2057="DNB",I2057="Dry DNB"),1,0)</f>
        <v>0</v>
      </c>
      <c r="Z2057" s="55" t="n">
        <f aca="false">IF(ISNUMBER(W2057),A2057-W2057,"")</f>
        <v>6</v>
      </c>
      <c r="AA2057" s="55" t="n">
        <f aca="false">MATCH(A2057,DATAS,0)</f>
        <v>1</v>
      </c>
      <c r="AB2057" s="55" t="n">
        <f aca="false">IF(AND(E2057&gt;0,OR(AND(B2057&gt;=1,B2057&lt;=6),B2057=10)),1,0)</f>
        <v>1</v>
      </c>
      <c r="AC2057" s="55" t="n">
        <f aca="false">IF(AND(E2057&gt;0,B2057=10),1,0)</f>
        <v>0</v>
      </c>
      <c r="AD2057" s="0" t="str">
        <f aca="false">IF(AND(C2056=C2057,AA2056=AA2057-1),AB2056,"")</f>
        <v/>
      </c>
      <c r="AE2057" s="0" t="str">
        <f aca="false">IF(AND(C2056=C2057,AA2056=AA2057-1),AC2056,"")</f>
        <v/>
      </c>
      <c r="AF2057" s="0" t="str">
        <f aca="false">IF(AA2057=1,"",IF(AND(AB2057=1,AD2057&lt;&gt;1),1,0))</f>
        <v/>
      </c>
      <c r="AG2057" s="0" t="str">
        <f aca="false">IF(AA2057=1,"",IF(AND(AC2057=1,AE2057&lt;&gt;1),1,0))</f>
        <v/>
      </c>
      <c r="AH2057" s="60" t="str">
        <f aca="false">IF(AND(E2057&gt;0,AA2057&lt;2,NOT(AND(C2058=C2057,AA2058=AA2057+1))),INDEX(DATAS,AA2057+1),"")</f>
        <v/>
      </c>
      <c r="AI2057" s="60" t="str">
        <f aca="false">IF(AND(AC2057=1,AA2057&lt;2),IF(AND(C2058=C2057,AA2058=AA2057+1),IF(AC2058=1,"",INDEX(DATAS,AA2057+1)),INDEX(DATAS,AA2057+1)),"")</f>
        <v/>
      </c>
    </row>
    <row r="2058" customFormat="false" ht="15" hidden="false" customHeight="false" outlineLevel="0" collapsed="false">
      <c r="A2058" s="60" t="n">
        <v>46310</v>
      </c>
      <c r="B2058" s="0" t="n">
        <v>5</v>
      </c>
      <c r="C2058" s="0" t="n">
        <v>5036</v>
      </c>
      <c r="D2058" s="0" t="n">
        <v>115</v>
      </c>
      <c r="E2058" s="0" t="n">
        <v>2</v>
      </c>
      <c r="F2058" s="55" t="s">
        <v>778</v>
      </c>
      <c r="G2058" s="0" t="n">
        <v>34.5</v>
      </c>
      <c r="H2058" s="0" t="n">
        <v>33</v>
      </c>
      <c r="I2058" s="55" t="s">
        <v>187</v>
      </c>
      <c r="J2058" s="0" t="n">
        <v>115</v>
      </c>
      <c r="K2058" s="0" t="n">
        <v>72</v>
      </c>
      <c r="M2058" s="0" t="n">
        <v>1269.7</v>
      </c>
      <c r="N2058" s="0" t="n">
        <v>70.79</v>
      </c>
      <c r="O2058" s="0" t="n">
        <v>39.48</v>
      </c>
      <c r="P2058" s="0" t="n">
        <v>5.26</v>
      </c>
      <c r="Q2058" s="0" t="n">
        <v>4.22</v>
      </c>
      <c r="T2058" s="0" t="n">
        <v>30.05</v>
      </c>
      <c r="U2058" s="0" t="n">
        <v>1097</v>
      </c>
      <c r="V2058" s="0" t="n">
        <v>2</v>
      </c>
      <c r="W2058" s="60" t="n">
        <v>46303</v>
      </c>
      <c r="X2058" s="55" t="n">
        <f aca="false">IF(I2058="Male",0,1)</f>
        <v>1</v>
      </c>
      <c r="Y2058" s="55" t="n">
        <f aca="false">IF(OR(I2058="DNB",I2058="Dry DNB"),1,0)</f>
        <v>0</v>
      </c>
      <c r="Z2058" s="55" t="n">
        <f aca="false">IF(ISNUMBER(W2058),A2058-W2058,"")</f>
        <v>7</v>
      </c>
      <c r="AA2058" s="55" t="n">
        <f aca="false">MATCH(A2058,DATAS,0)</f>
        <v>2</v>
      </c>
      <c r="AB2058" s="55" t="n">
        <f aca="false">IF(AND(E2058&gt;0,OR(AND(B2058&gt;=1,B2058&lt;=6),B2058=10)),1,0)</f>
        <v>1</v>
      </c>
      <c r="AC2058" s="55" t="n">
        <f aca="false">IF(AND(E2058&gt;0,B2058=10),1,0)</f>
        <v>0</v>
      </c>
      <c r="AD2058" s="55" t="n">
        <f aca="false">IF(AND(C2057=C2058,AA2057=AA2058-1),AB2057,"")</f>
        <v>1</v>
      </c>
      <c r="AE2058" s="55" t="n">
        <f aca="false">IF(AND(C2057=C2058,AA2057=AA2058-1),AC2057,"")</f>
        <v>0</v>
      </c>
      <c r="AF2058" s="55" t="n">
        <f aca="false">IF(AA2058=1,"",IF(AND(AB2058=1,AD2058&lt;&gt;1),1,0))</f>
        <v>0</v>
      </c>
      <c r="AG2058" s="55" t="n">
        <f aca="false">IF(AA2058=1,"",IF(AND(AC2058=1,AE2058&lt;&gt;1),1,0))</f>
        <v>0</v>
      </c>
      <c r="AH2058" s="60" t="str">
        <f aca="false">IF(AND(E2058&gt;0,AA2058&lt;2,NOT(AND(C2059=C2058,AA2059=AA2058+1))),INDEX(DATAS,AA2058+1),"")</f>
        <v/>
      </c>
      <c r="AI2058" s="60" t="str">
        <f aca="false">IF(AND(AC2058=1,AA2058&lt;2),IF(AND(C2059=C2058,AA2059=AA2058+1),IF(AC2059=1,"",INDEX(DATAS,AA2058+1)),INDEX(DATAS,AA2058+1)),"")</f>
        <v/>
      </c>
    </row>
    <row r="2059" customFormat="false" ht="15" hidden="false" customHeight="false" outlineLevel="0" collapsed="false">
      <c r="A2059" s="60" t="n">
        <v>46309</v>
      </c>
      <c r="B2059" s="0" t="n">
        <v>2</v>
      </c>
      <c r="C2059" s="0" t="n">
        <v>5037</v>
      </c>
      <c r="D2059" s="0" t="n">
        <v>24</v>
      </c>
      <c r="E2059" s="0" t="n">
        <v>2</v>
      </c>
      <c r="F2059" s="55" t="s">
        <v>778</v>
      </c>
      <c r="G2059" s="0" t="n">
        <v>41.3</v>
      </c>
      <c r="H2059" s="0" t="n">
        <v>41</v>
      </c>
      <c r="I2059" s="55" t="s">
        <v>166</v>
      </c>
      <c r="J2059" s="0" t="n">
        <v>24</v>
      </c>
      <c r="M2059" s="0" t="n">
        <v>297.71</v>
      </c>
      <c r="N2059" s="0" t="n">
        <v>32.26</v>
      </c>
      <c r="O2059" s="0" t="n">
        <v>22.21</v>
      </c>
      <c r="R2059" s="0" t="n">
        <v>3207</v>
      </c>
      <c r="S2059" s="0" t="n">
        <v>6446</v>
      </c>
      <c r="U2059" s="0" t="n">
        <v>1096</v>
      </c>
      <c r="V2059" s="0" t="n">
        <v>0</v>
      </c>
      <c r="X2059" s="55" t="n">
        <f aca="false">IF(I2059="Male",0,1)</f>
        <v>1</v>
      </c>
      <c r="Y2059" s="55" t="n">
        <f aca="false">IF(OR(I2059="DNB",I2059="Dry DNB"),1,0)</f>
        <v>0</v>
      </c>
      <c r="Z2059" s="0" t="str">
        <f aca="false">IF(ISNUMBER(W2059),A2059-W2059,"")</f>
        <v/>
      </c>
      <c r="AA2059" s="55" t="n">
        <f aca="false">MATCH(A2059,DATAS,0)</f>
        <v>1</v>
      </c>
      <c r="AB2059" s="55" t="n">
        <f aca="false">IF(AND(E2059&gt;0,OR(AND(B2059&gt;=1,B2059&lt;=6),B2059=10)),1,0)</f>
        <v>1</v>
      </c>
      <c r="AC2059" s="55" t="n">
        <f aca="false">IF(AND(E2059&gt;0,B2059=10),1,0)</f>
        <v>0</v>
      </c>
      <c r="AD2059" s="0" t="str">
        <f aca="false">IF(AND(C2058=C2059,AA2058=AA2059-1),AB2058,"")</f>
        <v/>
      </c>
      <c r="AE2059" s="0" t="str">
        <f aca="false">IF(AND(C2058=C2059,AA2058=AA2059-1),AC2058,"")</f>
        <v/>
      </c>
      <c r="AF2059" s="0" t="str">
        <f aca="false">IF(AA2059=1,"",IF(AND(AB2059=1,AD2059&lt;&gt;1),1,0))</f>
        <v/>
      </c>
      <c r="AG2059" s="0" t="str">
        <f aca="false">IF(AA2059=1,"",IF(AND(AC2059=1,AE2059&lt;&gt;1),1,0))</f>
        <v/>
      </c>
      <c r="AH2059" s="60" t="str">
        <f aca="false">IF(AND(E2059&gt;0,AA2059&lt;2,NOT(AND(C2060=C2059,AA2060=AA2059+1))),INDEX(DATAS,AA2059+1),"")</f>
        <v/>
      </c>
      <c r="AI2059" s="60" t="str">
        <f aca="false">IF(AND(AC2059=1,AA2059&lt;2),IF(AND(C2060=C2059,AA2060=AA2059+1),IF(AC2060=1,"",INDEX(DATAS,AA2059+1)),INDEX(DATAS,AA2059+1)),"")</f>
        <v/>
      </c>
    </row>
    <row r="2060" customFormat="false" ht="15" hidden="false" customHeight="false" outlineLevel="0" collapsed="false">
      <c r="A2060" s="60" t="n">
        <v>46310</v>
      </c>
      <c r="B2060" s="0" t="n">
        <v>2</v>
      </c>
      <c r="C2060" s="0" t="n">
        <v>5037</v>
      </c>
      <c r="D2060" s="0" t="n">
        <v>25</v>
      </c>
      <c r="E2060" s="0" t="n">
        <v>2</v>
      </c>
      <c r="F2060" s="55" t="s">
        <v>778</v>
      </c>
      <c r="G2060" s="0" t="n">
        <v>41.9</v>
      </c>
      <c r="H2060" s="0" t="n">
        <v>41</v>
      </c>
      <c r="I2060" s="55" t="s">
        <v>166</v>
      </c>
      <c r="J2060" s="0" t="n">
        <v>25</v>
      </c>
      <c r="M2060" s="0" t="n">
        <v>297.71</v>
      </c>
      <c r="N2060" s="0" t="n">
        <v>32.26</v>
      </c>
      <c r="O2060" s="0" t="n">
        <v>22.21</v>
      </c>
      <c r="U2060" s="0" t="n">
        <v>1097</v>
      </c>
      <c r="V2060" s="0" t="n">
        <v>0</v>
      </c>
      <c r="X2060" s="55" t="n">
        <f aca="false">IF(I2060="Male",0,1)</f>
        <v>1</v>
      </c>
      <c r="Y2060" s="55" t="n">
        <f aca="false">IF(OR(I2060="DNB",I2060="Dry DNB"),1,0)</f>
        <v>0</v>
      </c>
      <c r="Z2060" s="0" t="str">
        <f aca="false">IF(ISNUMBER(W2060),A2060-W2060,"")</f>
        <v/>
      </c>
      <c r="AA2060" s="55" t="n">
        <f aca="false">MATCH(A2060,DATAS,0)</f>
        <v>2</v>
      </c>
      <c r="AB2060" s="55" t="n">
        <f aca="false">IF(AND(E2060&gt;0,OR(AND(B2060&gt;=1,B2060&lt;=6),B2060=10)),1,0)</f>
        <v>1</v>
      </c>
      <c r="AC2060" s="55" t="n">
        <f aca="false">IF(AND(E2060&gt;0,B2060=10),1,0)</f>
        <v>0</v>
      </c>
      <c r="AD2060" s="55" t="n">
        <f aca="false">IF(AND(C2059=C2060,AA2059=AA2060-1),AB2059,"")</f>
        <v>1</v>
      </c>
      <c r="AE2060" s="55" t="n">
        <f aca="false">IF(AND(C2059=C2060,AA2059=AA2060-1),AC2059,"")</f>
        <v>0</v>
      </c>
      <c r="AF2060" s="55" t="n">
        <f aca="false">IF(AA2060=1,"",IF(AND(AB2060=1,AD2060&lt;&gt;1),1,0))</f>
        <v>0</v>
      </c>
      <c r="AG2060" s="55" t="n">
        <f aca="false">IF(AA2060=1,"",IF(AND(AC2060=1,AE2060&lt;&gt;1),1,0))</f>
        <v>0</v>
      </c>
      <c r="AH2060" s="60" t="str">
        <f aca="false">IF(AND(E2060&gt;0,AA2060&lt;2,NOT(AND(C2061=C2060,AA2061=AA2060+1))),INDEX(DATAS,AA2060+1),"")</f>
        <v/>
      </c>
      <c r="AI2060" s="60" t="str">
        <f aca="false">IF(AND(AC2060=1,AA2060&lt;2),IF(AND(C2061=C2060,AA2061=AA2060+1),IF(AC2061=1,"",INDEX(DATAS,AA2060+1)),INDEX(DATAS,AA2060+1)),"")</f>
        <v/>
      </c>
    </row>
    <row r="2061" customFormat="false" ht="15" hidden="false" customHeight="false" outlineLevel="0" collapsed="false">
      <c r="A2061" s="60" t="n">
        <v>46309</v>
      </c>
      <c r="B2061" s="0" t="n">
        <v>5</v>
      </c>
      <c r="C2061" s="0" t="n">
        <v>5038</v>
      </c>
      <c r="D2061" s="0" t="n">
        <v>475</v>
      </c>
      <c r="E2061" s="0" t="n">
        <v>1</v>
      </c>
      <c r="F2061" s="55" t="s">
        <v>779</v>
      </c>
      <c r="G2061" s="0" t="n">
        <v>39.7</v>
      </c>
      <c r="H2061" s="0" t="n">
        <v>39</v>
      </c>
      <c r="I2061" s="55" t="s">
        <v>157</v>
      </c>
      <c r="J2061" s="0" t="n">
        <v>300</v>
      </c>
      <c r="K2061" s="0" t="n">
        <v>62</v>
      </c>
      <c r="L2061" s="0" t="n">
        <v>175</v>
      </c>
      <c r="M2061" s="0" t="n">
        <v>1013.17</v>
      </c>
      <c r="N2061" s="0" t="n">
        <v>33.77</v>
      </c>
      <c r="O2061" s="0" t="n">
        <v>34.02</v>
      </c>
      <c r="P2061" s="0" t="n">
        <v>3.9</v>
      </c>
      <c r="Q2061" s="0" t="n">
        <v>3.53</v>
      </c>
      <c r="R2061" s="0" t="n">
        <v>4194</v>
      </c>
      <c r="S2061" s="0" t="n">
        <v>8862</v>
      </c>
      <c r="T2061" s="0" t="n">
        <v>48</v>
      </c>
      <c r="U2061" s="0" t="n">
        <v>1094</v>
      </c>
      <c r="V2061" s="0" t="n">
        <v>7</v>
      </c>
      <c r="W2061" s="60" t="n">
        <v>46136</v>
      </c>
      <c r="X2061" s="55" t="n">
        <f aca="false">IF(I2061="Male",0,1)</f>
        <v>1</v>
      </c>
      <c r="Y2061" s="55" t="n">
        <f aca="false">IF(OR(I2061="DNB",I2061="Dry DNB"),1,0)</f>
        <v>0</v>
      </c>
      <c r="Z2061" s="55" t="n">
        <f aca="false">IF(ISNUMBER(W2061),A2061-W2061,"")</f>
        <v>173</v>
      </c>
      <c r="AA2061" s="55" t="n">
        <f aca="false">MATCH(A2061,DATAS,0)</f>
        <v>1</v>
      </c>
      <c r="AB2061" s="55" t="n">
        <f aca="false">IF(AND(E2061&gt;0,OR(AND(B2061&gt;=1,B2061&lt;=6),B2061=10)),1,0)</f>
        <v>1</v>
      </c>
      <c r="AC2061" s="55" t="n">
        <f aca="false">IF(AND(E2061&gt;0,B2061=10),1,0)</f>
        <v>0</v>
      </c>
      <c r="AD2061" s="0" t="str">
        <f aca="false">IF(AND(C2060=C2061,AA2060=AA2061-1),AB2060,"")</f>
        <v/>
      </c>
      <c r="AE2061" s="0" t="str">
        <f aca="false">IF(AND(C2060=C2061,AA2060=AA2061-1),AC2060,"")</f>
        <v/>
      </c>
      <c r="AF2061" s="0" t="str">
        <f aca="false">IF(AA2061=1,"",IF(AND(AB2061=1,AD2061&lt;&gt;1),1,0))</f>
        <v/>
      </c>
      <c r="AG2061" s="0" t="str">
        <f aca="false">IF(AA2061=1,"",IF(AND(AC2061=1,AE2061&lt;&gt;1),1,0))</f>
        <v/>
      </c>
      <c r="AH2061" s="60" t="str">
        <f aca="false">IF(AND(E2061&gt;0,AA2061&lt;2,NOT(AND(C2062=C2061,AA2062=AA2061+1))),INDEX(DATAS,AA2061+1),"")</f>
        <v/>
      </c>
      <c r="AI2061" s="60" t="str">
        <f aca="false">IF(AND(AC2061=1,AA2061&lt;2),IF(AND(C2062=C2061,AA2062=AA2061+1),IF(AC2062=1,"",INDEX(DATAS,AA2061+1)),INDEX(DATAS,AA2061+1)),"")</f>
        <v/>
      </c>
    </row>
    <row r="2062" customFormat="false" ht="15" hidden="false" customHeight="false" outlineLevel="0" collapsed="false">
      <c r="A2062" s="60" t="n">
        <v>46310</v>
      </c>
      <c r="B2062" s="0" t="n">
        <v>5</v>
      </c>
      <c r="C2062" s="0" t="n">
        <v>5038</v>
      </c>
      <c r="D2062" s="0" t="n">
        <v>476</v>
      </c>
      <c r="E2062" s="0" t="n">
        <v>1</v>
      </c>
      <c r="F2062" s="55" t="s">
        <v>779</v>
      </c>
      <c r="G2062" s="0" t="n">
        <v>41.5</v>
      </c>
      <c r="H2062" s="0" t="n">
        <v>39</v>
      </c>
      <c r="I2062" s="55" t="s">
        <v>157</v>
      </c>
      <c r="J2062" s="0" t="n">
        <v>300</v>
      </c>
      <c r="K2062" s="0" t="n">
        <v>62</v>
      </c>
      <c r="L2062" s="0" t="n">
        <v>176</v>
      </c>
      <c r="M2062" s="0" t="n">
        <v>1013.17</v>
      </c>
      <c r="N2062" s="0" t="n">
        <v>33.77</v>
      </c>
      <c r="O2062" s="0" t="n">
        <v>34.02</v>
      </c>
      <c r="P2062" s="0" t="n">
        <v>3.9</v>
      </c>
      <c r="Q2062" s="0" t="n">
        <v>3.53</v>
      </c>
      <c r="T2062" s="0" t="n">
        <v>48</v>
      </c>
      <c r="U2062" s="0" t="n">
        <v>1095</v>
      </c>
      <c r="V2062" s="0" t="n">
        <v>7</v>
      </c>
      <c r="W2062" s="60" t="n">
        <v>46136</v>
      </c>
      <c r="X2062" s="55" t="n">
        <f aca="false">IF(I2062="Male",0,1)</f>
        <v>1</v>
      </c>
      <c r="Y2062" s="55" t="n">
        <f aca="false">IF(OR(I2062="DNB",I2062="Dry DNB"),1,0)</f>
        <v>0</v>
      </c>
      <c r="Z2062" s="55" t="n">
        <f aca="false">IF(ISNUMBER(W2062),A2062-W2062,"")</f>
        <v>174</v>
      </c>
      <c r="AA2062" s="55" t="n">
        <f aca="false">MATCH(A2062,DATAS,0)</f>
        <v>2</v>
      </c>
      <c r="AB2062" s="55" t="n">
        <f aca="false">IF(AND(E2062&gt;0,OR(AND(B2062&gt;=1,B2062&lt;=6),B2062=10)),1,0)</f>
        <v>1</v>
      </c>
      <c r="AC2062" s="55" t="n">
        <f aca="false">IF(AND(E2062&gt;0,B2062=10),1,0)</f>
        <v>0</v>
      </c>
      <c r="AD2062" s="55" t="n">
        <f aca="false">IF(AND(C2061=C2062,AA2061=AA2062-1),AB2061,"")</f>
        <v>1</v>
      </c>
      <c r="AE2062" s="55" t="n">
        <f aca="false">IF(AND(C2061=C2062,AA2061=AA2062-1),AC2061,"")</f>
        <v>0</v>
      </c>
      <c r="AF2062" s="55" t="n">
        <f aca="false">IF(AA2062=1,"",IF(AND(AB2062=1,AD2062&lt;&gt;1),1,0))</f>
        <v>0</v>
      </c>
      <c r="AG2062" s="55" t="n">
        <f aca="false">IF(AA2062=1,"",IF(AND(AC2062=1,AE2062&lt;&gt;1),1,0))</f>
        <v>0</v>
      </c>
      <c r="AH2062" s="60" t="str">
        <f aca="false">IF(AND(E2062&gt;0,AA2062&lt;2,NOT(AND(C2063=C2062,AA2063=AA2062+1))),INDEX(DATAS,AA2062+1),"")</f>
        <v/>
      </c>
      <c r="AI2062" s="60" t="str">
        <f aca="false">IF(AND(AC2062=1,AA2062&lt;2),IF(AND(C2063=C2062,AA2063=AA2062+1),IF(AC2063=1,"",INDEX(DATAS,AA2062+1)),INDEX(DATAS,AA2062+1)),"")</f>
        <v/>
      </c>
    </row>
    <row r="2063" customFormat="false" ht="15" hidden="false" customHeight="false" outlineLevel="0" collapsed="false">
      <c r="A2063" s="60" t="n">
        <v>46309</v>
      </c>
      <c r="B2063" s="0" t="n">
        <v>3</v>
      </c>
      <c r="C2063" s="0" t="n">
        <v>5039</v>
      </c>
      <c r="D2063" s="0" t="n">
        <v>109</v>
      </c>
      <c r="E2063" s="0" t="n">
        <v>2</v>
      </c>
      <c r="F2063" s="55" t="s">
        <v>780</v>
      </c>
      <c r="G2063" s="0" t="n">
        <v>50.9</v>
      </c>
      <c r="H2063" s="0" t="n">
        <v>51</v>
      </c>
      <c r="I2063" s="55" t="s">
        <v>157</v>
      </c>
      <c r="J2063" s="0" t="n">
        <v>67</v>
      </c>
      <c r="K2063" s="0" t="n">
        <v>67</v>
      </c>
      <c r="L2063" s="0" t="n">
        <v>42</v>
      </c>
      <c r="M2063" s="0" t="n">
        <v>319.9</v>
      </c>
      <c r="N2063" s="0" t="n">
        <v>39.2</v>
      </c>
      <c r="O2063" s="0" t="n">
        <v>18.83</v>
      </c>
      <c r="P2063" s="0" t="n">
        <v>4.22</v>
      </c>
      <c r="Q2063" s="0" t="n">
        <v>3.22</v>
      </c>
      <c r="R2063" s="0" t="n">
        <v>4668</v>
      </c>
      <c r="S2063" s="0" t="n">
        <v>9460</v>
      </c>
      <c r="T2063" s="0" t="n">
        <v>53.25</v>
      </c>
      <c r="U2063" s="0" t="n">
        <v>1093</v>
      </c>
      <c r="V2063" s="0" t="n">
        <v>1</v>
      </c>
      <c r="W2063" s="60" t="n">
        <v>46268</v>
      </c>
      <c r="X2063" s="55" t="n">
        <f aca="false">IF(I2063="Male",0,1)</f>
        <v>1</v>
      </c>
      <c r="Y2063" s="55" t="n">
        <f aca="false">IF(OR(I2063="DNB",I2063="Dry DNB"),1,0)</f>
        <v>0</v>
      </c>
      <c r="Z2063" s="55" t="n">
        <f aca="false">IF(ISNUMBER(W2063),A2063-W2063,"")</f>
        <v>41</v>
      </c>
      <c r="AA2063" s="55" t="n">
        <f aca="false">MATCH(A2063,DATAS,0)</f>
        <v>1</v>
      </c>
      <c r="AB2063" s="55" t="n">
        <f aca="false">IF(AND(E2063&gt;0,OR(AND(B2063&gt;=1,B2063&lt;=6),B2063=10)),1,0)</f>
        <v>1</v>
      </c>
      <c r="AC2063" s="55" t="n">
        <f aca="false">IF(AND(E2063&gt;0,B2063=10),1,0)</f>
        <v>0</v>
      </c>
      <c r="AD2063" s="0" t="str">
        <f aca="false">IF(AND(C2062=C2063,AA2062=AA2063-1),AB2062,"")</f>
        <v/>
      </c>
      <c r="AE2063" s="0" t="str">
        <f aca="false">IF(AND(C2062=C2063,AA2062=AA2063-1),AC2062,"")</f>
        <v/>
      </c>
      <c r="AF2063" s="0" t="str">
        <f aca="false">IF(AA2063=1,"",IF(AND(AB2063=1,AD2063&lt;&gt;1),1,0))</f>
        <v/>
      </c>
      <c r="AG2063" s="0" t="str">
        <f aca="false">IF(AA2063=1,"",IF(AND(AC2063=1,AE2063&lt;&gt;1),1,0))</f>
        <v/>
      </c>
      <c r="AH2063" s="60" t="str">
        <f aca="false">IF(AND(E2063&gt;0,AA2063&lt;2,NOT(AND(C2064=C2063,AA2064=AA2063+1))),INDEX(DATAS,AA2063+1),"")</f>
        <v/>
      </c>
      <c r="AI2063" s="60" t="str">
        <f aca="false">IF(AND(AC2063=1,AA2063&lt;2),IF(AND(C2064=C2063,AA2064=AA2063+1),IF(AC2064=1,"",INDEX(DATAS,AA2063+1)),INDEX(DATAS,AA2063+1)),"")</f>
        <v/>
      </c>
    </row>
    <row r="2064" customFormat="false" ht="15" hidden="false" customHeight="false" outlineLevel="0" collapsed="false">
      <c r="A2064" s="60" t="n">
        <v>46310</v>
      </c>
      <c r="B2064" s="0" t="n">
        <v>3</v>
      </c>
      <c r="C2064" s="0" t="n">
        <v>5039</v>
      </c>
      <c r="D2064" s="0" t="n">
        <v>110</v>
      </c>
      <c r="E2064" s="0" t="n">
        <v>2</v>
      </c>
      <c r="F2064" s="55" t="s">
        <v>780</v>
      </c>
      <c r="G2064" s="0" t="n">
        <v>51.4</v>
      </c>
      <c r="H2064" s="0" t="n">
        <v>50</v>
      </c>
      <c r="I2064" s="55" t="s">
        <v>157</v>
      </c>
      <c r="J2064" s="0" t="n">
        <v>67</v>
      </c>
      <c r="K2064" s="0" t="n">
        <v>67</v>
      </c>
      <c r="L2064" s="0" t="n">
        <v>43</v>
      </c>
      <c r="M2064" s="0" t="n">
        <v>319.9</v>
      </c>
      <c r="N2064" s="0" t="n">
        <v>39.2</v>
      </c>
      <c r="O2064" s="0" t="n">
        <v>18.83</v>
      </c>
      <c r="P2064" s="0" t="n">
        <v>4.22</v>
      </c>
      <c r="Q2064" s="0" t="n">
        <v>3.22</v>
      </c>
      <c r="T2064" s="0" t="n">
        <v>53.25</v>
      </c>
      <c r="U2064" s="0" t="n">
        <v>1094</v>
      </c>
      <c r="V2064" s="0" t="n">
        <v>1</v>
      </c>
      <c r="W2064" s="60" t="n">
        <v>46268</v>
      </c>
      <c r="X2064" s="55" t="n">
        <f aca="false">IF(I2064="Male",0,1)</f>
        <v>1</v>
      </c>
      <c r="Y2064" s="55" t="n">
        <f aca="false">IF(OR(I2064="DNB",I2064="Dry DNB"),1,0)</f>
        <v>0</v>
      </c>
      <c r="Z2064" s="55" t="n">
        <f aca="false">IF(ISNUMBER(W2064),A2064-W2064,"")</f>
        <v>42</v>
      </c>
      <c r="AA2064" s="55" t="n">
        <f aca="false">MATCH(A2064,DATAS,0)</f>
        <v>2</v>
      </c>
      <c r="AB2064" s="55" t="n">
        <f aca="false">IF(AND(E2064&gt;0,OR(AND(B2064&gt;=1,B2064&lt;=6),B2064=10)),1,0)</f>
        <v>1</v>
      </c>
      <c r="AC2064" s="55" t="n">
        <f aca="false">IF(AND(E2064&gt;0,B2064=10),1,0)</f>
        <v>0</v>
      </c>
      <c r="AD2064" s="55" t="n">
        <f aca="false">IF(AND(C2063=C2064,AA2063=AA2064-1),AB2063,"")</f>
        <v>1</v>
      </c>
      <c r="AE2064" s="55" t="n">
        <f aca="false">IF(AND(C2063=C2064,AA2063=AA2064-1),AC2063,"")</f>
        <v>0</v>
      </c>
      <c r="AF2064" s="55" t="n">
        <f aca="false">IF(AA2064=1,"",IF(AND(AB2064=1,AD2064&lt;&gt;1),1,0))</f>
        <v>0</v>
      </c>
      <c r="AG2064" s="55" t="n">
        <f aca="false">IF(AA2064=1,"",IF(AND(AC2064=1,AE2064&lt;&gt;1),1,0))</f>
        <v>0</v>
      </c>
      <c r="AH2064" s="60" t="str">
        <f aca="false">IF(AND(E2064&gt;0,AA2064&lt;2,NOT(AND(C2065=C2064,AA2065=AA2064+1))),INDEX(DATAS,AA2064+1),"")</f>
        <v/>
      </c>
      <c r="AI2064" s="60" t="str">
        <f aca="false">IF(AND(AC2064=1,AA2064&lt;2),IF(AND(C2065=C2064,AA2065=AA2064+1),IF(AC2065=1,"",INDEX(DATAS,AA2064+1)),INDEX(DATAS,AA2064+1)),"")</f>
        <v/>
      </c>
    </row>
    <row r="2065" customFormat="false" ht="15" hidden="false" customHeight="false" outlineLevel="0" collapsed="false">
      <c r="A2065" s="60" t="n">
        <v>46309</v>
      </c>
      <c r="B2065" s="0" t="n">
        <v>3</v>
      </c>
      <c r="C2065" s="0" t="n">
        <v>5040</v>
      </c>
      <c r="D2065" s="0" t="n">
        <v>115</v>
      </c>
      <c r="E2065" s="0" t="n">
        <v>2</v>
      </c>
      <c r="F2065" s="55" t="s">
        <v>781</v>
      </c>
      <c r="G2065" s="0" t="n">
        <v>53.6</v>
      </c>
      <c r="H2065" s="0" t="n">
        <v>51</v>
      </c>
      <c r="I2065" s="55" t="s">
        <v>187</v>
      </c>
      <c r="J2065" s="0" t="n">
        <v>115</v>
      </c>
      <c r="K2065" s="0" t="n">
        <v>66</v>
      </c>
      <c r="M2065" s="0" t="n">
        <v>792.9</v>
      </c>
      <c r="N2065" s="0" t="n">
        <v>44.78</v>
      </c>
      <c r="O2065" s="0" t="n">
        <v>22.49</v>
      </c>
      <c r="P2065" s="0" t="n">
        <v>5.1</v>
      </c>
      <c r="Q2065" s="0" t="n">
        <v>3.06</v>
      </c>
      <c r="R2065" s="0" t="n">
        <v>5115</v>
      </c>
      <c r="S2065" s="0" t="n">
        <v>10296</v>
      </c>
      <c r="T2065" s="0" t="n">
        <v>56.55</v>
      </c>
      <c r="U2065" s="0" t="n">
        <v>1092</v>
      </c>
      <c r="V2065" s="0" t="n">
        <v>3</v>
      </c>
      <c r="W2065" s="60" t="n">
        <v>46308</v>
      </c>
      <c r="X2065" s="55" t="n">
        <f aca="false">IF(I2065="Male",0,1)</f>
        <v>1</v>
      </c>
      <c r="Y2065" s="55" t="n">
        <f aca="false">IF(OR(I2065="DNB",I2065="Dry DNB"),1,0)</f>
        <v>0</v>
      </c>
      <c r="Z2065" s="55" t="n">
        <f aca="false">IF(ISNUMBER(W2065),A2065-W2065,"")</f>
        <v>1</v>
      </c>
      <c r="AA2065" s="55" t="n">
        <f aca="false">MATCH(A2065,DATAS,0)</f>
        <v>1</v>
      </c>
      <c r="AB2065" s="55" t="n">
        <f aca="false">IF(AND(E2065&gt;0,OR(AND(B2065&gt;=1,B2065&lt;=6),B2065=10)),1,0)</f>
        <v>1</v>
      </c>
      <c r="AC2065" s="55" t="n">
        <f aca="false">IF(AND(E2065&gt;0,B2065=10),1,0)</f>
        <v>0</v>
      </c>
      <c r="AD2065" s="0" t="str">
        <f aca="false">IF(AND(C2064=C2065,AA2064=AA2065-1),AB2064,"")</f>
        <v/>
      </c>
      <c r="AE2065" s="0" t="str">
        <f aca="false">IF(AND(C2064=C2065,AA2064=AA2065-1),AC2064,"")</f>
        <v/>
      </c>
      <c r="AF2065" s="0" t="str">
        <f aca="false">IF(AA2065=1,"",IF(AND(AB2065=1,AD2065&lt;&gt;1),1,0))</f>
        <v/>
      </c>
      <c r="AG2065" s="0" t="str">
        <f aca="false">IF(AA2065=1,"",IF(AND(AC2065=1,AE2065&lt;&gt;1),1,0))</f>
        <v/>
      </c>
      <c r="AH2065" s="60" t="str">
        <f aca="false">IF(AND(E2065&gt;0,AA2065&lt;2,NOT(AND(C2066=C2065,AA2066=AA2065+1))),INDEX(DATAS,AA2065+1),"")</f>
        <v/>
      </c>
      <c r="AI2065" s="60" t="str">
        <f aca="false">IF(AND(AC2065=1,AA2065&lt;2),IF(AND(C2066=C2065,AA2066=AA2065+1),IF(AC2066=1,"",INDEX(DATAS,AA2065+1)),INDEX(DATAS,AA2065+1)),"")</f>
        <v/>
      </c>
    </row>
    <row r="2066" customFormat="false" ht="15" hidden="false" customHeight="false" outlineLevel="0" collapsed="false">
      <c r="A2066" s="60" t="n">
        <v>46310</v>
      </c>
      <c r="B2066" s="0" t="n">
        <v>3</v>
      </c>
      <c r="C2066" s="0" t="n">
        <v>5040</v>
      </c>
      <c r="D2066" s="0" t="n">
        <v>116</v>
      </c>
      <c r="E2066" s="0" t="n">
        <v>2</v>
      </c>
      <c r="F2066" s="55" t="s">
        <v>781</v>
      </c>
      <c r="G2066" s="0" t="n">
        <v>56.4</v>
      </c>
      <c r="H2066" s="0" t="n">
        <v>52</v>
      </c>
      <c r="I2066" s="55" t="s">
        <v>187</v>
      </c>
      <c r="J2066" s="0" t="n">
        <v>116</v>
      </c>
      <c r="K2066" s="0" t="n">
        <v>66</v>
      </c>
      <c r="M2066" s="0" t="n">
        <v>792.9</v>
      </c>
      <c r="N2066" s="0" t="n">
        <v>44.78</v>
      </c>
      <c r="O2066" s="0" t="n">
        <v>22.49</v>
      </c>
      <c r="P2066" s="0" t="n">
        <v>5.1</v>
      </c>
      <c r="Q2066" s="0" t="n">
        <v>3.06</v>
      </c>
      <c r="T2066" s="0" t="n">
        <v>56.55</v>
      </c>
      <c r="U2066" s="0" t="n">
        <v>1093</v>
      </c>
      <c r="V2066" s="0" t="n">
        <v>3</v>
      </c>
      <c r="W2066" s="60" t="n">
        <v>46308</v>
      </c>
      <c r="X2066" s="55" t="n">
        <f aca="false">IF(I2066="Male",0,1)</f>
        <v>1</v>
      </c>
      <c r="Y2066" s="55" t="n">
        <f aca="false">IF(OR(I2066="DNB",I2066="Dry DNB"),1,0)</f>
        <v>0</v>
      </c>
      <c r="Z2066" s="55" t="n">
        <f aca="false">IF(ISNUMBER(W2066),A2066-W2066,"")</f>
        <v>2</v>
      </c>
      <c r="AA2066" s="55" t="n">
        <f aca="false">MATCH(A2066,DATAS,0)</f>
        <v>2</v>
      </c>
      <c r="AB2066" s="55" t="n">
        <f aca="false">IF(AND(E2066&gt;0,OR(AND(B2066&gt;=1,B2066&lt;=6),B2066=10)),1,0)</f>
        <v>1</v>
      </c>
      <c r="AC2066" s="55" t="n">
        <f aca="false">IF(AND(E2066&gt;0,B2066=10),1,0)</f>
        <v>0</v>
      </c>
      <c r="AD2066" s="55" t="n">
        <f aca="false">IF(AND(C2065=C2066,AA2065=AA2066-1),AB2065,"")</f>
        <v>1</v>
      </c>
      <c r="AE2066" s="55" t="n">
        <f aca="false">IF(AND(C2065=C2066,AA2065=AA2066-1),AC2065,"")</f>
        <v>0</v>
      </c>
      <c r="AF2066" s="55" t="n">
        <f aca="false">IF(AA2066=1,"",IF(AND(AB2066=1,AD2066&lt;&gt;1),1,0))</f>
        <v>0</v>
      </c>
      <c r="AG2066" s="55" t="n">
        <f aca="false">IF(AA2066=1,"",IF(AND(AC2066=1,AE2066&lt;&gt;1),1,0))</f>
        <v>0</v>
      </c>
      <c r="AH2066" s="60" t="str">
        <f aca="false">IF(AND(E2066&gt;0,AA2066&lt;2,NOT(AND(C2067=C2066,AA2067=AA2066+1))),INDEX(DATAS,AA2066+1),"")</f>
        <v/>
      </c>
      <c r="AI2066" s="60" t="str">
        <f aca="false">IF(AND(AC2066=1,AA2066&lt;2),IF(AND(C2067=C2066,AA2067=AA2066+1),IF(AC2067=1,"",INDEX(DATAS,AA2066+1)),INDEX(DATAS,AA2066+1)),"")</f>
        <v/>
      </c>
    </row>
    <row r="2067" customFormat="false" ht="15" hidden="false" customHeight="false" outlineLevel="0" collapsed="false">
      <c r="A2067" s="60" t="n">
        <v>46309</v>
      </c>
      <c r="B2067" s="0" t="n">
        <v>4</v>
      </c>
      <c r="C2067" s="0" t="n">
        <v>5041</v>
      </c>
      <c r="D2067" s="0" t="n">
        <v>171</v>
      </c>
      <c r="E2067" s="0" t="n">
        <v>1</v>
      </c>
      <c r="F2067" s="55" t="s">
        <v>781</v>
      </c>
      <c r="G2067" s="0" t="n">
        <v>51.7</v>
      </c>
      <c r="H2067" s="0" t="n">
        <v>48</v>
      </c>
      <c r="I2067" s="55" t="s">
        <v>143</v>
      </c>
      <c r="J2067" s="0" t="n">
        <v>171</v>
      </c>
      <c r="K2067" s="0" t="n">
        <v>66</v>
      </c>
      <c r="M2067" s="0" t="n">
        <v>1035.99</v>
      </c>
      <c r="N2067" s="0" t="n">
        <v>74.52</v>
      </c>
      <c r="O2067" s="0" t="n">
        <v>46.72</v>
      </c>
      <c r="P2067" s="0" t="n">
        <v>3.98</v>
      </c>
      <c r="Q2067" s="0" t="n">
        <v>3.33</v>
      </c>
      <c r="R2067" s="0" t="n">
        <v>3721</v>
      </c>
      <c r="S2067" s="0" t="n">
        <v>8735</v>
      </c>
      <c r="T2067" s="0" t="n">
        <v>42.4</v>
      </c>
      <c r="U2067" s="0" t="n">
        <v>1092</v>
      </c>
      <c r="V2067" s="0" t="n">
        <v>1</v>
      </c>
      <c r="W2067" s="60" t="n">
        <v>46205</v>
      </c>
      <c r="X2067" s="55" t="n">
        <f aca="false">IF(I2067="Male",0,1)</f>
        <v>1</v>
      </c>
      <c r="Y2067" s="55" t="n">
        <f aca="false">IF(OR(I2067="DNB",I2067="Dry DNB"),1,0)</f>
        <v>1</v>
      </c>
      <c r="Z2067" s="55" t="n">
        <f aca="false">IF(ISNUMBER(W2067),A2067-W2067,"")</f>
        <v>104</v>
      </c>
      <c r="AA2067" s="55" t="n">
        <f aca="false">MATCH(A2067,DATAS,0)</f>
        <v>1</v>
      </c>
      <c r="AB2067" s="55" t="n">
        <f aca="false">IF(AND(E2067&gt;0,OR(AND(B2067&gt;=1,B2067&lt;=6),B2067=10)),1,0)</f>
        <v>1</v>
      </c>
      <c r="AC2067" s="55" t="n">
        <f aca="false">IF(AND(E2067&gt;0,B2067=10),1,0)</f>
        <v>0</v>
      </c>
      <c r="AD2067" s="0" t="str">
        <f aca="false">IF(AND(C2066=C2067,AA2066=AA2067-1),AB2066,"")</f>
        <v/>
      </c>
      <c r="AE2067" s="0" t="str">
        <f aca="false">IF(AND(C2066=C2067,AA2066=AA2067-1),AC2066,"")</f>
        <v/>
      </c>
      <c r="AF2067" s="0" t="str">
        <f aca="false">IF(AA2067=1,"",IF(AND(AB2067=1,AD2067&lt;&gt;1),1,0))</f>
        <v/>
      </c>
      <c r="AG2067" s="0" t="str">
        <f aca="false">IF(AA2067=1,"",IF(AND(AC2067=1,AE2067&lt;&gt;1),1,0))</f>
        <v/>
      </c>
      <c r="AH2067" s="60" t="str">
        <f aca="false">IF(AND(E2067&gt;0,AA2067&lt;2,NOT(AND(C2068=C2067,AA2068=AA2067+1))),INDEX(DATAS,AA2067+1),"")</f>
        <v/>
      </c>
      <c r="AI2067" s="60" t="str">
        <f aca="false">IF(AND(AC2067=1,AA2067&lt;2),IF(AND(C2068=C2067,AA2068=AA2067+1),IF(AC2068=1,"",INDEX(DATAS,AA2067+1)),INDEX(DATAS,AA2067+1)),"")</f>
        <v/>
      </c>
    </row>
    <row r="2068" customFormat="false" ht="15" hidden="false" customHeight="false" outlineLevel="0" collapsed="false">
      <c r="A2068" s="60" t="n">
        <v>46310</v>
      </c>
      <c r="B2068" s="0" t="n">
        <v>4</v>
      </c>
      <c r="C2068" s="0" t="n">
        <v>5041</v>
      </c>
      <c r="D2068" s="0" t="n">
        <v>172</v>
      </c>
      <c r="E2068" s="0" t="n">
        <v>1</v>
      </c>
      <c r="F2068" s="55" t="s">
        <v>781</v>
      </c>
      <c r="G2068" s="0" t="n">
        <v>49.6</v>
      </c>
      <c r="H2068" s="0" t="n">
        <v>48</v>
      </c>
      <c r="I2068" s="55" t="s">
        <v>143</v>
      </c>
      <c r="J2068" s="0" t="n">
        <v>172</v>
      </c>
      <c r="K2068" s="0" t="n">
        <v>66</v>
      </c>
      <c r="M2068" s="0" t="n">
        <v>1035.99</v>
      </c>
      <c r="N2068" s="0" t="n">
        <v>74.52</v>
      </c>
      <c r="O2068" s="0" t="n">
        <v>46.72</v>
      </c>
      <c r="P2068" s="0" t="n">
        <v>3.98</v>
      </c>
      <c r="Q2068" s="0" t="n">
        <v>3.33</v>
      </c>
      <c r="T2068" s="0" t="n">
        <v>42.4</v>
      </c>
      <c r="U2068" s="0" t="n">
        <v>1093</v>
      </c>
      <c r="V2068" s="0" t="n">
        <v>1</v>
      </c>
      <c r="W2068" s="60" t="n">
        <v>46205</v>
      </c>
      <c r="X2068" s="55" t="n">
        <f aca="false">IF(I2068="Male",0,1)</f>
        <v>1</v>
      </c>
      <c r="Y2068" s="55" t="n">
        <f aca="false">IF(OR(I2068="DNB",I2068="Dry DNB"),1,0)</f>
        <v>1</v>
      </c>
      <c r="Z2068" s="55" t="n">
        <f aca="false">IF(ISNUMBER(W2068),A2068-W2068,"")</f>
        <v>105</v>
      </c>
      <c r="AA2068" s="55" t="n">
        <f aca="false">MATCH(A2068,DATAS,0)</f>
        <v>2</v>
      </c>
      <c r="AB2068" s="55" t="n">
        <f aca="false">IF(AND(E2068&gt;0,OR(AND(B2068&gt;=1,B2068&lt;=6),B2068=10)),1,0)</f>
        <v>1</v>
      </c>
      <c r="AC2068" s="55" t="n">
        <f aca="false">IF(AND(E2068&gt;0,B2068=10),1,0)</f>
        <v>0</v>
      </c>
      <c r="AD2068" s="55" t="n">
        <f aca="false">IF(AND(C2067=C2068,AA2067=AA2068-1),AB2067,"")</f>
        <v>1</v>
      </c>
      <c r="AE2068" s="55" t="n">
        <f aca="false">IF(AND(C2067=C2068,AA2067=AA2068-1),AC2067,"")</f>
        <v>0</v>
      </c>
      <c r="AF2068" s="55" t="n">
        <f aca="false">IF(AA2068=1,"",IF(AND(AB2068=1,AD2068&lt;&gt;1),1,0))</f>
        <v>0</v>
      </c>
      <c r="AG2068" s="55" t="n">
        <f aca="false">IF(AA2068=1,"",IF(AND(AC2068=1,AE2068&lt;&gt;1),1,0))</f>
        <v>0</v>
      </c>
      <c r="AH2068" s="60" t="str">
        <f aca="false">IF(AND(E2068&gt;0,AA2068&lt;2,NOT(AND(C2069=C2068,AA2069=AA2068+1))),INDEX(DATAS,AA2068+1),"")</f>
        <v/>
      </c>
      <c r="AI2068" s="60" t="str">
        <f aca="false">IF(AND(AC2068=1,AA2068&lt;2),IF(AND(C2069=C2068,AA2069=AA2068+1),IF(AC2069=1,"",INDEX(DATAS,AA2068+1)),INDEX(DATAS,AA2068+1)),"")</f>
        <v/>
      </c>
    </row>
    <row r="2069" customFormat="false" ht="15" hidden="false" customHeight="false" outlineLevel="0" collapsed="false">
      <c r="A2069" s="60" t="n">
        <v>46309</v>
      </c>
      <c r="B2069" s="0" t="n">
        <v>6</v>
      </c>
      <c r="C2069" s="0" t="n">
        <v>5042</v>
      </c>
      <c r="D2069" s="0" t="n">
        <v>429</v>
      </c>
      <c r="E2069" s="0" t="n">
        <v>1</v>
      </c>
      <c r="F2069" s="55" t="s">
        <v>782</v>
      </c>
      <c r="G2069" s="0" t="n">
        <v>20.4</v>
      </c>
      <c r="H2069" s="0" t="n">
        <v>19</v>
      </c>
      <c r="I2069" s="55" t="s">
        <v>187</v>
      </c>
      <c r="J2069" s="0" t="n">
        <v>429</v>
      </c>
      <c r="K2069" s="0" t="n">
        <v>65</v>
      </c>
      <c r="M2069" s="0" t="n">
        <v>1683.34</v>
      </c>
      <c r="N2069" s="0" t="n">
        <v>73.81</v>
      </c>
      <c r="O2069" s="0" t="n">
        <v>66.68</v>
      </c>
      <c r="P2069" s="0" t="n">
        <v>4.94</v>
      </c>
      <c r="Q2069" s="0" t="n">
        <v>4.34</v>
      </c>
      <c r="R2069" s="0" t="n">
        <v>5709</v>
      </c>
      <c r="S2069" s="0" t="n">
        <v>10748</v>
      </c>
      <c r="T2069" s="0" t="n">
        <v>62.8</v>
      </c>
      <c r="U2069" s="0" t="n">
        <v>1091</v>
      </c>
      <c r="V2069" s="0" t="n">
        <v>12</v>
      </c>
      <c r="W2069" s="60" t="n">
        <v>46309</v>
      </c>
      <c r="X2069" s="55" t="n">
        <f aca="false">IF(I2069="Male",0,1)</f>
        <v>1</v>
      </c>
      <c r="Y2069" s="55" t="n">
        <f aca="false">IF(OR(I2069="DNB",I2069="Dry DNB"),1,0)</f>
        <v>0</v>
      </c>
      <c r="Z2069" s="55" t="n">
        <f aca="false">IF(ISNUMBER(W2069),A2069-W2069,"")</f>
        <v>0</v>
      </c>
      <c r="AA2069" s="55" t="n">
        <f aca="false">MATCH(A2069,DATAS,0)</f>
        <v>1</v>
      </c>
      <c r="AB2069" s="55" t="n">
        <f aca="false">IF(AND(E2069&gt;0,OR(AND(B2069&gt;=1,B2069&lt;=6),B2069=10)),1,0)</f>
        <v>1</v>
      </c>
      <c r="AC2069" s="55" t="n">
        <f aca="false">IF(AND(E2069&gt;0,B2069=10),1,0)</f>
        <v>0</v>
      </c>
      <c r="AD2069" s="0" t="str">
        <f aca="false">IF(AND(C2068=C2069,AA2068=AA2069-1),AB2068,"")</f>
        <v/>
      </c>
      <c r="AE2069" s="0" t="str">
        <f aca="false">IF(AND(C2068=C2069,AA2068=AA2069-1),AC2068,"")</f>
        <v/>
      </c>
      <c r="AF2069" s="0" t="str">
        <f aca="false">IF(AA2069=1,"",IF(AND(AB2069=1,AD2069&lt;&gt;1),1,0))</f>
        <v/>
      </c>
      <c r="AG2069" s="0" t="str">
        <f aca="false">IF(AA2069=1,"",IF(AND(AC2069=1,AE2069&lt;&gt;1),1,0))</f>
        <v/>
      </c>
      <c r="AH2069" s="60" t="str">
        <f aca="false">IF(AND(E2069&gt;0,AA2069&lt;2,NOT(AND(C2070=C2069,AA2070=AA2069+1))),INDEX(DATAS,AA2069+1),"")</f>
        <v/>
      </c>
      <c r="AI2069" s="60" t="str">
        <f aca="false">IF(AND(AC2069=1,AA2069&lt;2),IF(AND(C2070=C2069,AA2070=AA2069+1),IF(AC2070=1,"",INDEX(DATAS,AA2069+1)),INDEX(DATAS,AA2069+1)),"")</f>
        <v/>
      </c>
    </row>
    <row r="2070" customFormat="false" ht="15" hidden="false" customHeight="false" outlineLevel="0" collapsed="false">
      <c r="A2070" s="60" t="n">
        <v>46310</v>
      </c>
      <c r="B2070" s="0" t="n">
        <v>6</v>
      </c>
      <c r="C2070" s="0" t="n">
        <v>5042</v>
      </c>
      <c r="D2070" s="0" t="n">
        <v>430</v>
      </c>
      <c r="E2070" s="0" t="n">
        <v>1</v>
      </c>
      <c r="F2070" s="55" t="s">
        <v>782</v>
      </c>
      <c r="G2070" s="0" t="n">
        <v>23.8</v>
      </c>
      <c r="H2070" s="0" t="n">
        <v>20</v>
      </c>
      <c r="I2070" s="55" t="s">
        <v>187</v>
      </c>
      <c r="J2070" s="0" t="n">
        <v>430</v>
      </c>
      <c r="K2070" s="0" t="n">
        <v>65</v>
      </c>
      <c r="M2070" s="0" t="n">
        <v>1683.34</v>
      </c>
      <c r="N2070" s="0" t="n">
        <v>73.81</v>
      </c>
      <c r="O2070" s="0" t="n">
        <v>66.68</v>
      </c>
      <c r="P2070" s="0" t="n">
        <v>4.94</v>
      </c>
      <c r="Q2070" s="0" t="n">
        <v>4.34</v>
      </c>
      <c r="T2070" s="0" t="n">
        <v>62.8</v>
      </c>
      <c r="U2070" s="0" t="n">
        <v>1092</v>
      </c>
      <c r="V2070" s="0" t="n">
        <v>12</v>
      </c>
      <c r="W2070" s="60" t="n">
        <v>46309</v>
      </c>
      <c r="X2070" s="55" t="n">
        <f aca="false">IF(I2070="Male",0,1)</f>
        <v>1</v>
      </c>
      <c r="Y2070" s="55" t="n">
        <f aca="false">IF(OR(I2070="DNB",I2070="Dry DNB"),1,0)</f>
        <v>0</v>
      </c>
      <c r="Z2070" s="55" t="n">
        <f aca="false">IF(ISNUMBER(W2070),A2070-W2070,"")</f>
        <v>1</v>
      </c>
      <c r="AA2070" s="55" t="n">
        <f aca="false">MATCH(A2070,DATAS,0)</f>
        <v>2</v>
      </c>
      <c r="AB2070" s="55" t="n">
        <f aca="false">IF(AND(E2070&gt;0,OR(AND(B2070&gt;=1,B2070&lt;=6),B2070=10)),1,0)</f>
        <v>1</v>
      </c>
      <c r="AC2070" s="55" t="n">
        <f aca="false">IF(AND(E2070&gt;0,B2070=10),1,0)</f>
        <v>0</v>
      </c>
      <c r="AD2070" s="55" t="n">
        <f aca="false">IF(AND(C2069=C2070,AA2069=AA2070-1),AB2069,"")</f>
        <v>1</v>
      </c>
      <c r="AE2070" s="55" t="n">
        <f aca="false">IF(AND(C2069=C2070,AA2069=AA2070-1),AC2069,"")</f>
        <v>0</v>
      </c>
      <c r="AF2070" s="55" t="n">
        <f aca="false">IF(AA2070=1,"",IF(AND(AB2070=1,AD2070&lt;&gt;1),1,0))</f>
        <v>0</v>
      </c>
      <c r="AG2070" s="55" t="n">
        <f aca="false">IF(AA2070=1,"",IF(AND(AC2070=1,AE2070&lt;&gt;1),1,0))</f>
        <v>0</v>
      </c>
      <c r="AH2070" s="60" t="str">
        <f aca="false">IF(AND(E2070&gt;0,AA2070&lt;2,NOT(AND(C2071=C2070,AA2071=AA2070+1))),INDEX(DATAS,AA2070+1),"")</f>
        <v/>
      </c>
      <c r="AI2070" s="60" t="str">
        <f aca="false">IF(AND(AC2070=1,AA2070&lt;2),IF(AND(C2071=C2070,AA2071=AA2070+1),IF(AC2071=1,"",INDEX(DATAS,AA2070+1)),INDEX(DATAS,AA2070+1)),"")</f>
        <v/>
      </c>
    </row>
    <row r="2071" customFormat="false" ht="15" hidden="false" customHeight="false" outlineLevel="0" collapsed="false">
      <c r="A2071" s="60" t="n">
        <v>46309</v>
      </c>
      <c r="B2071" s="0" t="n">
        <v>3</v>
      </c>
      <c r="C2071" s="0" t="n">
        <v>5043</v>
      </c>
      <c r="D2071" s="0" t="n">
        <v>60</v>
      </c>
      <c r="E2071" s="0" t="n">
        <v>2</v>
      </c>
      <c r="F2071" s="55" t="s">
        <v>782</v>
      </c>
      <c r="G2071" s="0" t="n">
        <v>71.9</v>
      </c>
      <c r="H2071" s="0" t="n">
        <v>67</v>
      </c>
      <c r="I2071" s="55" t="s">
        <v>166</v>
      </c>
      <c r="J2071" s="0" t="n">
        <v>60</v>
      </c>
      <c r="M2071" s="0" t="n">
        <v>466.36</v>
      </c>
      <c r="N2071" s="0" t="n">
        <v>32.08</v>
      </c>
      <c r="O2071" s="0" t="n">
        <v>19.43</v>
      </c>
      <c r="P2071" s="0" t="n">
        <v>2.96</v>
      </c>
      <c r="Q2071" s="0" t="n">
        <v>3.05</v>
      </c>
      <c r="R2071" s="0" t="n">
        <v>5707</v>
      </c>
      <c r="S2071" s="0" t="n">
        <v>11472</v>
      </c>
      <c r="U2071" s="0" t="n">
        <v>1091</v>
      </c>
      <c r="V2071" s="0" t="n">
        <v>0</v>
      </c>
      <c r="X2071" s="55" t="n">
        <f aca="false">IF(I2071="Male",0,1)</f>
        <v>1</v>
      </c>
      <c r="Y2071" s="55" t="n">
        <f aca="false">IF(OR(I2071="DNB",I2071="Dry DNB"),1,0)</f>
        <v>0</v>
      </c>
      <c r="Z2071" s="0" t="str">
        <f aca="false">IF(ISNUMBER(W2071),A2071-W2071,"")</f>
        <v/>
      </c>
      <c r="AA2071" s="55" t="n">
        <f aca="false">MATCH(A2071,DATAS,0)</f>
        <v>1</v>
      </c>
      <c r="AB2071" s="55" t="n">
        <f aca="false">IF(AND(E2071&gt;0,OR(AND(B2071&gt;=1,B2071&lt;=6),B2071=10)),1,0)</f>
        <v>1</v>
      </c>
      <c r="AC2071" s="55" t="n">
        <f aca="false">IF(AND(E2071&gt;0,B2071=10),1,0)</f>
        <v>0</v>
      </c>
      <c r="AD2071" s="0" t="str">
        <f aca="false">IF(AND(C2070=C2071,AA2070=AA2071-1),AB2070,"")</f>
        <v/>
      </c>
      <c r="AE2071" s="0" t="str">
        <f aca="false">IF(AND(C2070=C2071,AA2070=AA2071-1),AC2070,"")</f>
        <v/>
      </c>
      <c r="AF2071" s="0" t="str">
        <f aca="false">IF(AA2071=1,"",IF(AND(AB2071=1,AD2071&lt;&gt;1),1,0))</f>
        <v/>
      </c>
      <c r="AG2071" s="0" t="str">
        <f aca="false">IF(AA2071=1,"",IF(AND(AC2071=1,AE2071&lt;&gt;1),1,0))</f>
        <v/>
      </c>
      <c r="AH2071" s="60" t="str">
        <f aca="false">IF(AND(E2071&gt;0,AA2071&lt;2,NOT(AND(C2072=C2071,AA2072=AA2071+1))),INDEX(DATAS,AA2071+1),"")</f>
        <v/>
      </c>
      <c r="AI2071" s="60" t="str">
        <f aca="false">IF(AND(AC2071=1,AA2071&lt;2),IF(AND(C2072=C2071,AA2072=AA2071+1),IF(AC2072=1,"",INDEX(DATAS,AA2071+1)),INDEX(DATAS,AA2071+1)),"")</f>
        <v/>
      </c>
    </row>
    <row r="2072" customFormat="false" ht="15" hidden="false" customHeight="false" outlineLevel="0" collapsed="false">
      <c r="A2072" s="60" t="n">
        <v>46310</v>
      </c>
      <c r="B2072" s="0" t="n">
        <v>3</v>
      </c>
      <c r="C2072" s="0" t="n">
        <v>5043</v>
      </c>
      <c r="D2072" s="0" t="n">
        <v>61</v>
      </c>
      <c r="E2072" s="0" t="n">
        <v>2</v>
      </c>
      <c r="F2072" s="55" t="s">
        <v>782</v>
      </c>
      <c r="G2072" s="0" t="n">
        <v>69.7</v>
      </c>
      <c r="H2072" s="0" t="n">
        <v>68</v>
      </c>
      <c r="I2072" s="55" t="s">
        <v>166</v>
      </c>
      <c r="J2072" s="0" t="n">
        <v>61</v>
      </c>
      <c r="M2072" s="0" t="n">
        <v>466.36</v>
      </c>
      <c r="N2072" s="0" t="n">
        <v>32.08</v>
      </c>
      <c r="O2072" s="0" t="n">
        <v>19.43</v>
      </c>
      <c r="P2072" s="0" t="n">
        <v>2.96</v>
      </c>
      <c r="Q2072" s="0" t="n">
        <v>3.05</v>
      </c>
      <c r="U2072" s="0" t="n">
        <v>1092</v>
      </c>
      <c r="V2072" s="0" t="n">
        <v>0</v>
      </c>
      <c r="X2072" s="55" t="n">
        <f aca="false">IF(I2072="Male",0,1)</f>
        <v>1</v>
      </c>
      <c r="Y2072" s="55" t="n">
        <f aca="false">IF(OR(I2072="DNB",I2072="Dry DNB"),1,0)</f>
        <v>0</v>
      </c>
      <c r="Z2072" s="0" t="str">
        <f aca="false">IF(ISNUMBER(W2072),A2072-W2072,"")</f>
        <v/>
      </c>
      <c r="AA2072" s="55" t="n">
        <f aca="false">MATCH(A2072,DATAS,0)</f>
        <v>2</v>
      </c>
      <c r="AB2072" s="55" t="n">
        <f aca="false">IF(AND(E2072&gt;0,OR(AND(B2072&gt;=1,B2072&lt;=6),B2072=10)),1,0)</f>
        <v>1</v>
      </c>
      <c r="AC2072" s="55" t="n">
        <f aca="false">IF(AND(E2072&gt;0,B2072=10),1,0)</f>
        <v>0</v>
      </c>
      <c r="AD2072" s="55" t="n">
        <f aca="false">IF(AND(C2071=C2072,AA2071=AA2072-1),AB2071,"")</f>
        <v>1</v>
      </c>
      <c r="AE2072" s="55" t="n">
        <f aca="false">IF(AND(C2071=C2072,AA2071=AA2072-1),AC2071,"")</f>
        <v>0</v>
      </c>
      <c r="AF2072" s="55" t="n">
        <f aca="false">IF(AA2072=1,"",IF(AND(AB2072=1,AD2072&lt;&gt;1),1,0))</f>
        <v>0</v>
      </c>
      <c r="AG2072" s="55" t="n">
        <f aca="false">IF(AA2072=1,"",IF(AND(AC2072=1,AE2072&lt;&gt;1),1,0))</f>
        <v>0</v>
      </c>
      <c r="AH2072" s="60" t="str">
        <f aca="false">IF(AND(E2072&gt;0,AA2072&lt;2,NOT(AND(C2073=C2072,AA2073=AA2072+1))),INDEX(DATAS,AA2072+1),"")</f>
        <v/>
      </c>
      <c r="AI2072" s="60" t="str">
        <f aca="false">IF(AND(AC2072=1,AA2072&lt;2),IF(AND(C2073=C2072,AA2073=AA2072+1),IF(AC2073=1,"",INDEX(DATAS,AA2072+1)),INDEX(DATAS,AA2072+1)),"")</f>
        <v/>
      </c>
    </row>
    <row r="2073" customFormat="false" ht="15" hidden="false" customHeight="false" outlineLevel="0" collapsed="false">
      <c r="A2073" s="60" t="n">
        <v>46309</v>
      </c>
      <c r="B2073" s="0" t="n">
        <v>3</v>
      </c>
      <c r="C2073" s="0" t="n">
        <v>5044</v>
      </c>
      <c r="D2073" s="0" t="n">
        <v>111</v>
      </c>
      <c r="E2073" s="0" t="n">
        <v>2</v>
      </c>
      <c r="F2073" s="55" t="s">
        <v>783</v>
      </c>
      <c r="G2073" s="0" t="n">
        <v>65.7</v>
      </c>
      <c r="H2073" s="0" t="n">
        <v>63</v>
      </c>
      <c r="I2073" s="55" t="s">
        <v>157</v>
      </c>
      <c r="J2073" s="0" t="n">
        <v>62</v>
      </c>
      <c r="K2073" s="0" t="n">
        <v>69</v>
      </c>
      <c r="L2073" s="0" t="n">
        <v>49</v>
      </c>
      <c r="M2073" s="0" t="n">
        <v>1672.69</v>
      </c>
      <c r="N2073" s="0" t="n">
        <v>43.31</v>
      </c>
      <c r="O2073" s="0" t="n">
        <v>42.9</v>
      </c>
      <c r="P2073" s="0" t="n">
        <v>3.8</v>
      </c>
      <c r="Q2073" s="0" t="n">
        <v>2.94</v>
      </c>
      <c r="R2073" s="0" t="n">
        <v>5089</v>
      </c>
      <c r="S2073" s="0" t="n">
        <v>10407</v>
      </c>
      <c r="T2073" s="0" t="n">
        <v>59.7</v>
      </c>
      <c r="U2073" s="0" t="n">
        <v>1090</v>
      </c>
      <c r="V2073" s="0" t="n">
        <v>1</v>
      </c>
      <c r="X2073" s="55" t="n">
        <f aca="false">IF(I2073="Male",0,1)</f>
        <v>1</v>
      </c>
      <c r="Y2073" s="55" t="n">
        <f aca="false">IF(OR(I2073="DNB",I2073="Dry DNB"),1,0)</f>
        <v>0</v>
      </c>
      <c r="Z2073" s="0" t="str">
        <f aca="false">IF(ISNUMBER(W2073),A2073-W2073,"")</f>
        <v/>
      </c>
      <c r="AA2073" s="55" t="n">
        <f aca="false">MATCH(A2073,DATAS,0)</f>
        <v>1</v>
      </c>
      <c r="AB2073" s="55" t="n">
        <f aca="false">IF(AND(E2073&gt;0,OR(AND(B2073&gt;=1,B2073&lt;=6),B2073=10)),1,0)</f>
        <v>1</v>
      </c>
      <c r="AC2073" s="55" t="n">
        <f aca="false">IF(AND(E2073&gt;0,B2073=10),1,0)</f>
        <v>0</v>
      </c>
      <c r="AD2073" s="0" t="str">
        <f aca="false">IF(AND(C2072=C2073,AA2072=AA2073-1),AB2072,"")</f>
        <v/>
      </c>
      <c r="AE2073" s="0" t="str">
        <f aca="false">IF(AND(C2072=C2073,AA2072=AA2073-1),AC2072,"")</f>
        <v/>
      </c>
      <c r="AF2073" s="0" t="str">
        <f aca="false">IF(AA2073=1,"",IF(AND(AB2073=1,AD2073&lt;&gt;1),1,0))</f>
        <v/>
      </c>
      <c r="AG2073" s="0" t="str">
        <f aca="false">IF(AA2073=1,"",IF(AND(AC2073=1,AE2073&lt;&gt;1),1,0))</f>
        <v/>
      </c>
      <c r="AH2073" s="60" t="str">
        <f aca="false">IF(AND(E2073&gt;0,AA2073&lt;2,NOT(AND(C2074=C2073,AA2074=AA2073+1))),INDEX(DATAS,AA2073+1),"")</f>
        <v/>
      </c>
      <c r="AI2073" s="60" t="str">
        <f aca="false">IF(AND(AC2073=1,AA2073&lt;2),IF(AND(C2074=C2073,AA2074=AA2073+1),IF(AC2074=1,"",INDEX(DATAS,AA2073+1)),INDEX(DATAS,AA2073+1)),"")</f>
        <v/>
      </c>
    </row>
    <row r="2074" customFormat="false" ht="15" hidden="false" customHeight="false" outlineLevel="0" collapsed="false">
      <c r="A2074" s="60" t="n">
        <v>46310</v>
      </c>
      <c r="B2074" s="0" t="n">
        <v>3</v>
      </c>
      <c r="C2074" s="0" t="n">
        <v>5044</v>
      </c>
      <c r="D2074" s="0" t="n">
        <v>112</v>
      </c>
      <c r="E2074" s="0" t="n">
        <v>2</v>
      </c>
      <c r="F2074" s="55" t="s">
        <v>783</v>
      </c>
      <c r="G2074" s="0" t="n">
        <v>61.3</v>
      </c>
      <c r="H2074" s="0" t="n">
        <v>63</v>
      </c>
      <c r="I2074" s="55" t="s">
        <v>157</v>
      </c>
      <c r="J2074" s="0" t="n">
        <v>62</v>
      </c>
      <c r="K2074" s="0" t="n">
        <v>69</v>
      </c>
      <c r="L2074" s="0" t="n">
        <v>50</v>
      </c>
      <c r="M2074" s="0" t="n">
        <v>1672.69</v>
      </c>
      <c r="N2074" s="0" t="n">
        <v>43.31</v>
      </c>
      <c r="O2074" s="0" t="n">
        <v>42.9</v>
      </c>
      <c r="P2074" s="0" t="n">
        <v>3.8</v>
      </c>
      <c r="Q2074" s="0" t="n">
        <v>2.94</v>
      </c>
      <c r="T2074" s="0" t="n">
        <v>59.7</v>
      </c>
      <c r="U2074" s="0" t="n">
        <v>1091</v>
      </c>
      <c r="V2074" s="0" t="n">
        <v>1</v>
      </c>
      <c r="X2074" s="55" t="n">
        <f aca="false">IF(I2074="Male",0,1)</f>
        <v>1</v>
      </c>
      <c r="Y2074" s="55" t="n">
        <f aca="false">IF(OR(I2074="DNB",I2074="Dry DNB"),1,0)</f>
        <v>0</v>
      </c>
      <c r="Z2074" s="0" t="str">
        <f aca="false">IF(ISNUMBER(W2074),A2074-W2074,"")</f>
        <v/>
      </c>
      <c r="AA2074" s="55" t="n">
        <f aca="false">MATCH(A2074,DATAS,0)</f>
        <v>2</v>
      </c>
      <c r="AB2074" s="55" t="n">
        <f aca="false">IF(AND(E2074&gt;0,OR(AND(B2074&gt;=1,B2074&lt;=6),B2074=10)),1,0)</f>
        <v>1</v>
      </c>
      <c r="AC2074" s="55" t="n">
        <f aca="false">IF(AND(E2074&gt;0,B2074=10),1,0)</f>
        <v>0</v>
      </c>
      <c r="AD2074" s="55" t="n">
        <f aca="false">IF(AND(C2073=C2074,AA2073=AA2074-1),AB2073,"")</f>
        <v>1</v>
      </c>
      <c r="AE2074" s="55" t="n">
        <f aca="false">IF(AND(C2073=C2074,AA2073=AA2074-1),AC2073,"")</f>
        <v>0</v>
      </c>
      <c r="AF2074" s="55" t="n">
        <f aca="false">IF(AA2074=1,"",IF(AND(AB2074=1,AD2074&lt;&gt;1),1,0))</f>
        <v>0</v>
      </c>
      <c r="AG2074" s="55" t="n">
        <f aca="false">IF(AA2074=1,"",IF(AND(AC2074=1,AE2074&lt;&gt;1),1,0))</f>
        <v>0</v>
      </c>
      <c r="AH2074" s="60" t="str">
        <f aca="false">IF(AND(E2074&gt;0,AA2074&lt;2,NOT(AND(C2075=C2074,AA2075=AA2074+1))),INDEX(DATAS,AA2074+1),"")</f>
        <v/>
      </c>
      <c r="AI2074" s="60" t="str">
        <f aca="false">IF(AND(AC2074=1,AA2074&lt;2),IF(AND(C2075=C2074,AA2075=AA2074+1),IF(AC2075=1,"",INDEX(DATAS,AA2074+1)),INDEX(DATAS,AA2074+1)),"")</f>
        <v/>
      </c>
    </row>
    <row r="2075" customFormat="false" ht="15" hidden="false" customHeight="false" outlineLevel="0" collapsed="false">
      <c r="A2075" s="60" t="n">
        <v>46309</v>
      </c>
      <c r="B2075" s="0" t="n">
        <v>5</v>
      </c>
      <c r="C2075" s="0" t="n">
        <v>5045</v>
      </c>
      <c r="D2075" s="0" t="n">
        <v>470</v>
      </c>
      <c r="E2075" s="0" t="n">
        <v>1</v>
      </c>
      <c r="F2075" s="55" t="s">
        <v>784</v>
      </c>
      <c r="G2075" s="0" t="n">
        <v>26.7</v>
      </c>
      <c r="H2075" s="0" t="n">
        <v>30</v>
      </c>
      <c r="I2075" s="55" t="s">
        <v>143</v>
      </c>
      <c r="J2075" s="0" t="n">
        <v>470</v>
      </c>
      <c r="K2075" s="0" t="n">
        <v>189</v>
      </c>
      <c r="M2075" s="0" t="n">
        <v>1024.96</v>
      </c>
      <c r="N2075" s="0" t="n">
        <v>55.79</v>
      </c>
      <c r="O2075" s="0" t="n">
        <v>31.82</v>
      </c>
      <c r="P2075" s="0" t="n">
        <v>5.1</v>
      </c>
      <c r="Q2075" s="0" t="n">
        <v>3.99</v>
      </c>
      <c r="R2075" s="0" t="n">
        <v>3351</v>
      </c>
      <c r="S2075" s="0" t="n">
        <v>6788</v>
      </c>
      <c r="T2075" s="0" t="n">
        <v>35.75</v>
      </c>
      <c r="U2075" s="0" t="n">
        <v>1089</v>
      </c>
      <c r="V2075" s="0" t="n">
        <v>9</v>
      </c>
      <c r="W2075" s="60" t="n">
        <v>46198</v>
      </c>
      <c r="X2075" s="55" t="n">
        <f aca="false">IF(I2075="Male",0,1)</f>
        <v>1</v>
      </c>
      <c r="Y2075" s="55" t="n">
        <f aca="false">IF(OR(I2075="DNB",I2075="Dry DNB"),1,0)</f>
        <v>1</v>
      </c>
      <c r="Z2075" s="55" t="n">
        <f aca="false">IF(ISNUMBER(W2075),A2075-W2075,"")</f>
        <v>111</v>
      </c>
      <c r="AA2075" s="55" t="n">
        <f aca="false">MATCH(A2075,DATAS,0)</f>
        <v>1</v>
      </c>
      <c r="AB2075" s="55" t="n">
        <f aca="false">IF(AND(E2075&gt;0,OR(AND(B2075&gt;=1,B2075&lt;=6),B2075=10)),1,0)</f>
        <v>1</v>
      </c>
      <c r="AC2075" s="55" t="n">
        <f aca="false">IF(AND(E2075&gt;0,B2075=10),1,0)</f>
        <v>0</v>
      </c>
      <c r="AD2075" s="0" t="str">
        <f aca="false">IF(AND(C2074=C2075,AA2074=AA2075-1),AB2074,"")</f>
        <v/>
      </c>
      <c r="AE2075" s="0" t="str">
        <f aca="false">IF(AND(C2074=C2075,AA2074=AA2075-1),AC2074,"")</f>
        <v/>
      </c>
      <c r="AF2075" s="0" t="str">
        <f aca="false">IF(AA2075=1,"",IF(AND(AB2075=1,AD2075&lt;&gt;1),1,0))</f>
        <v/>
      </c>
      <c r="AG2075" s="0" t="str">
        <f aca="false">IF(AA2075=1,"",IF(AND(AC2075=1,AE2075&lt;&gt;1),1,0))</f>
        <v/>
      </c>
      <c r="AH2075" s="60" t="str">
        <f aca="false">IF(AND(E2075&gt;0,AA2075&lt;2,NOT(AND(C2076=C2075,AA2076=AA2075+1))),INDEX(DATAS,AA2075+1),"")</f>
        <v/>
      </c>
      <c r="AI2075" s="60" t="str">
        <f aca="false">IF(AND(AC2075=1,AA2075&lt;2),IF(AND(C2076=C2075,AA2076=AA2075+1),IF(AC2076=1,"",INDEX(DATAS,AA2075+1)),INDEX(DATAS,AA2075+1)),"")</f>
        <v/>
      </c>
    </row>
    <row r="2076" customFormat="false" ht="15" hidden="false" customHeight="false" outlineLevel="0" collapsed="false">
      <c r="A2076" s="60" t="n">
        <v>46310</v>
      </c>
      <c r="B2076" s="0" t="n">
        <v>5</v>
      </c>
      <c r="C2076" s="0" t="n">
        <v>5045</v>
      </c>
      <c r="D2076" s="0" t="n">
        <v>471</v>
      </c>
      <c r="E2076" s="0" t="n">
        <v>1</v>
      </c>
      <c r="F2076" s="55" t="s">
        <v>784</v>
      </c>
      <c r="G2076" s="0" t="n">
        <v>38.2</v>
      </c>
      <c r="H2076" s="0" t="n">
        <v>30</v>
      </c>
      <c r="I2076" s="55" t="s">
        <v>143</v>
      </c>
      <c r="J2076" s="0" t="n">
        <v>471</v>
      </c>
      <c r="K2076" s="0" t="n">
        <v>189</v>
      </c>
      <c r="M2076" s="0" t="n">
        <v>1024.96</v>
      </c>
      <c r="N2076" s="0" t="n">
        <v>55.79</v>
      </c>
      <c r="O2076" s="0" t="n">
        <v>31.82</v>
      </c>
      <c r="P2076" s="0" t="n">
        <v>5.1</v>
      </c>
      <c r="Q2076" s="0" t="n">
        <v>3.99</v>
      </c>
      <c r="T2076" s="0" t="n">
        <v>35.75</v>
      </c>
      <c r="U2076" s="0" t="n">
        <v>1090</v>
      </c>
      <c r="V2076" s="0" t="n">
        <v>9</v>
      </c>
      <c r="W2076" s="60" t="n">
        <v>46198</v>
      </c>
      <c r="X2076" s="55" t="n">
        <f aca="false">IF(I2076="Male",0,1)</f>
        <v>1</v>
      </c>
      <c r="Y2076" s="55" t="n">
        <f aca="false">IF(OR(I2076="DNB",I2076="Dry DNB"),1,0)</f>
        <v>1</v>
      </c>
      <c r="Z2076" s="55" t="n">
        <f aca="false">IF(ISNUMBER(W2076),A2076-W2076,"")</f>
        <v>112</v>
      </c>
      <c r="AA2076" s="55" t="n">
        <f aca="false">MATCH(A2076,DATAS,0)</f>
        <v>2</v>
      </c>
      <c r="AB2076" s="55" t="n">
        <f aca="false">IF(AND(E2076&gt;0,OR(AND(B2076&gt;=1,B2076&lt;=6),B2076=10)),1,0)</f>
        <v>1</v>
      </c>
      <c r="AC2076" s="55" t="n">
        <f aca="false">IF(AND(E2076&gt;0,B2076=10),1,0)</f>
        <v>0</v>
      </c>
      <c r="AD2076" s="55" t="n">
        <f aca="false">IF(AND(C2075=C2076,AA2075=AA2076-1),AB2075,"")</f>
        <v>1</v>
      </c>
      <c r="AE2076" s="55" t="n">
        <f aca="false">IF(AND(C2075=C2076,AA2075=AA2076-1),AC2075,"")</f>
        <v>0</v>
      </c>
      <c r="AF2076" s="55" t="n">
        <f aca="false">IF(AA2076=1,"",IF(AND(AB2076=1,AD2076&lt;&gt;1),1,0))</f>
        <v>0</v>
      </c>
      <c r="AG2076" s="55" t="n">
        <f aca="false">IF(AA2076=1,"",IF(AND(AC2076=1,AE2076&lt;&gt;1),1,0))</f>
        <v>0</v>
      </c>
      <c r="AH2076" s="60" t="str">
        <f aca="false">IF(AND(E2076&gt;0,AA2076&lt;2,NOT(AND(C2077=C2076,AA2077=AA2076+1))),INDEX(DATAS,AA2076+1),"")</f>
        <v/>
      </c>
      <c r="AI2076" s="60" t="str">
        <f aca="false">IF(AND(AC2076=1,AA2076&lt;2),IF(AND(C2077=C2076,AA2077=AA2076+1),IF(AC2077=1,"",INDEX(DATAS,AA2076+1)),INDEX(DATAS,AA2076+1)),"")</f>
        <v/>
      </c>
    </row>
    <row r="2077" customFormat="false" ht="15" hidden="false" customHeight="false" outlineLevel="0" collapsed="false">
      <c r="A2077" s="60" t="n">
        <v>46309</v>
      </c>
      <c r="B2077" s="0" t="n">
        <v>14</v>
      </c>
      <c r="C2077" s="0" t="n">
        <v>5046</v>
      </c>
      <c r="D2077" s="0" t="n">
        <v>323</v>
      </c>
      <c r="E2077" s="0" t="n">
        <v>1</v>
      </c>
      <c r="F2077" s="55" t="s">
        <v>784</v>
      </c>
      <c r="I2077" s="55" t="s">
        <v>162</v>
      </c>
      <c r="J2077" s="0" t="n">
        <v>100</v>
      </c>
      <c r="K2077" s="0" t="n">
        <v>65</v>
      </c>
      <c r="L2077" s="0" t="n">
        <v>273</v>
      </c>
      <c r="M2077" s="0" t="n">
        <v>514.1</v>
      </c>
      <c r="N2077" s="0" t="n">
        <v>60.05</v>
      </c>
      <c r="O2077" s="0" t="n">
        <v>34.89</v>
      </c>
      <c r="P2077" s="0" t="n">
        <v>4.28</v>
      </c>
      <c r="Q2077" s="0" t="n">
        <v>3.72</v>
      </c>
      <c r="R2077" s="0" t="n">
        <v>4414</v>
      </c>
      <c r="S2077" s="0" t="n">
        <v>9637</v>
      </c>
      <c r="T2077" s="0" t="n">
        <v>43.75</v>
      </c>
      <c r="U2077" s="0" t="n">
        <v>1089</v>
      </c>
      <c r="V2077" s="0" t="n">
        <v>2</v>
      </c>
      <c r="W2077" s="60" t="n">
        <v>46037</v>
      </c>
      <c r="X2077" s="55" t="n">
        <f aca="false">IF(I2077="Male",0,1)</f>
        <v>1</v>
      </c>
      <c r="Y2077" s="55" t="n">
        <f aca="false">IF(OR(I2077="DNB",I2077="Dry DNB"),1,0)</f>
        <v>0</v>
      </c>
      <c r="Z2077" s="55" t="n">
        <f aca="false">IF(ISNUMBER(W2077),A2077-W2077,"")</f>
        <v>272</v>
      </c>
      <c r="AA2077" s="55" t="n">
        <f aca="false">MATCH(A2077,DATAS,0)</f>
        <v>1</v>
      </c>
      <c r="AB2077" s="55" t="n">
        <f aca="false">IF(AND(E2077&gt;0,OR(AND(B2077&gt;=1,B2077&lt;=6),B2077=10)),1,0)</f>
        <v>0</v>
      </c>
      <c r="AC2077" s="55" t="n">
        <f aca="false">IF(AND(E2077&gt;0,B2077=10),1,0)</f>
        <v>0</v>
      </c>
      <c r="AD2077" s="0" t="str">
        <f aca="false">IF(AND(C2076=C2077,AA2076=AA2077-1),AB2076,"")</f>
        <v/>
      </c>
      <c r="AE2077" s="0" t="str">
        <f aca="false">IF(AND(C2076=C2077,AA2076=AA2077-1),AC2076,"")</f>
        <v/>
      </c>
      <c r="AF2077" s="0" t="str">
        <f aca="false">IF(AA2077=1,"",IF(AND(AB2077=1,AD2077&lt;&gt;1),1,0))</f>
        <v/>
      </c>
      <c r="AG2077" s="0" t="str">
        <f aca="false">IF(AA2077=1,"",IF(AND(AC2077=1,AE2077&lt;&gt;1),1,0))</f>
        <v/>
      </c>
      <c r="AH2077" s="60" t="str">
        <f aca="false">IF(AND(E2077&gt;0,AA2077&lt;2,NOT(AND(C2078=C2077,AA2078=AA2077+1))),INDEX(DATAS,AA2077+1),"")</f>
        <v/>
      </c>
      <c r="AI2077" s="60" t="str">
        <f aca="false">IF(AND(AC2077=1,AA2077&lt;2),IF(AND(C2078=C2077,AA2078=AA2077+1),IF(AC2078=1,"",INDEX(DATAS,AA2077+1)),INDEX(DATAS,AA2077+1)),"")</f>
        <v/>
      </c>
    </row>
    <row r="2078" customFormat="false" ht="15" hidden="false" customHeight="false" outlineLevel="0" collapsed="false">
      <c r="A2078" s="60" t="n">
        <v>46310</v>
      </c>
      <c r="B2078" s="0" t="n">
        <v>14</v>
      </c>
      <c r="C2078" s="0" t="n">
        <v>5046</v>
      </c>
      <c r="D2078" s="0" t="n">
        <v>323</v>
      </c>
      <c r="E2078" s="0" t="n">
        <v>1</v>
      </c>
      <c r="F2078" s="55" t="s">
        <v>784</v>
      </c>
      <c r="I2078" s="55" t="s">
        <v>162</v>
      </c>
      <c r="J2078" s="0" t="n">
        <v>100</v>
      </c>
      <c r="K2078" s="0" t="n">
        <v>65</v>
      </c>
      <c r="L2078" s="0" t="n">
        <v>274</v>
      </c>
      <c r="M2078" s="0" t="n">
        <v>514.1</v>
      </c>
      <c r="N2078" s="0" t="n">
        <v>60.05</v>
      </c>
      <c r="O2078" s="0" t="n">
        <v>34.89</v>
      </c>
      <c r="P2078" s="0" t="n">
        <v>4.28</v>
      </c>
      <c r="Q2078" s="0" t="n">
        <v>3.72</v>
      </c>
      <c r="T2078" s="0" t="n">
        <v>43.75</v>
      </c>
      <c r="U2078" s="0" t="n">
        <v>1090</v>
      </c>
      <c r="V2078" s="0" t="n">
        <v>2</v>
      </c>
      <c r="W2078" s="60" t="n">
        <v>46037</v>
      </c>
      <c r="X2078" s="55" t="n">
        <f aca="false">IF(I2078="Male",0,1)</f>
        <v>1</v>
      </c>
      <c r="Y2078" s="55" t="n">
        <f aca="false">IF(OR(I2078="DNB",I2078="Dry DNB"),1,0)</f>
        <v>0</v>
      </c>
      <c r="Z2078" s="55" t="n">
        <f aca="false">IF(ISNUMBER(W2078),A2078-W2078,"")</f>
        <v>273</v>
      </c>
      <c r="AA2078" s="55" t="n">
        <f aca="false">MATCH(A2078,DATAS,0)</f>
        <v>2</v>
      </c>
      <c r="AB2078" s="55" t="n">
        <f aca="false">IF(AND(E2078&gt;0,OR(AND(B2078&gt;=1,B2078&lt;=6),B2078=10)),1,0)</f>
        <v>0</v>
      </c>
      <c r="AC2078" s="55" t="n">
        <f aca="false">IF(AND(E2078&gt;0,B2078=10),1,0)</f>
        <v>0</v>
      </c>
      <c r="AD2078" s="55" t="n">
        <f aca="false">IF(AND(C2077=C2078,AA2077=AA2078-1),AB2077,"")</f>
        <v>0</v>
      </c>
      <c r="AE2078" s="55" t="n">
        <f aca="false">IF(AND(C2077=C2078,AA2077=AA2078-1),AC2077,"")</f>
        <v>0</v>
      </c>
      <c r="AF2078" s="55" t="n">
        <f aca="false">IF(AA2078=1,"",IF(AND(AB2078=1,AD2078&lt;&gt;1),1,0))</f>
        <v>0</v>
      </c>
      <c r="AG2078" s="55" t="n">
        <f aca="false">IF(AA2078=1,"",IF(AND(AC2078=1,AE2078&lt;&gt;1),1,0))</f>
        <v>0</v>
      </c>
      <c r="AH2078" s="60" t="str">
        <f aca="false">IF(AND(E2078&gt;0,AA2078&lt;2,NOT(AND(C2079=C2078,AA2079=AA2078+1))),INDEX(DATAS,AA2078+1),"")</f>
        <v/>
      </c>
      <c r="AI2078" s="60" t="str">
        <f aca="false">IF(AND(AC2078=1,AA2078&lt;2),IF(AND(C2079=C2078,AA2079=AA2078+1),IF(AC2079=1,"",INDEX(DATAS,AA2078+1)),INDEX(DATAS,AA2078+1)),"")</f>
        <v/>
      </c>
    </row>
    <row r="2079" customFormat="false" ht="15" hidden="false" customHeight="false" outlineLevel="0" collapsed="false">
      <c r="A2079" s="60" t="n">
        <v>46309</v>
      </c>
      <c r="B2079" s="0" t="n">
        <v>7</v>
      </c>
      <c r="C2079" s="0" t="n">
        <v>5050</v>
      </c>
      <c r="D2079" s="0" t="n">
        <v>323</v>
      </c>
      <c r="E2079" s="0" t="n">
        <v>1</v>
      </c>
      <c r="F2079" s="55" t="s">
        <v>785</v>
      </c>
      <c r="I2079" s="55" t="s">
        <v>162</v>
      </c>
      <c r="J2079" s="0" t="n">
        <v>100</v>
      </c>
      <c r="K2079" s="0" t="n">
        <v>65</v>
      </c>
      <c r="L2079" s="0" t="n">
        <v>231</v>
      </c>
      <c r="M2079" s="0" t="n">
        <v>649.62</v>
      </c>
      <c r="N2079" s="0" t="n">
        <v>68.81</v>
      </c>
      <c r="O2079" s="0" t="n">
        <v>35.82</v>
      </c>
      <c r="P2079" s="0" t="n">
        <v>3.83</v>
      </c>
      <c r="Q2079" s="0" t="n">
        <v>3.79</v>
      </c>
      <c r="R2079" s="0" t="n">
        <v>4358</v>
      </c>
      <c r="S2079" s="0" t="n">
        <v>8769</v>
      </c>
      <c r="T2079" s="0" t="n">
        <v>46.9</v>
      </c>
      <c r="U2079" s="0" t="n">
        <v>1088</v>
      </c>
      <c r="V2079" s="0" t="n">
        <v>2</v>
      </c>
      <c r="W2079" s="60" t="n">
        <v>46079</v>
      </c>
      <c r="X2079" s="55" t="n">
        <f aca="false">IF(I2079="Male",0,1)</f>
        <v>1</v>
      </c>
      <c r="Y2079" s="55" t="n">
        <f aca="false">IF(OR(I2079="DNB",I2079="Dry DNB"),1,0)</f>
        <v>0</v>
      </c>
      <c r="Z2079" s="55" t="n">
        <f aca="false">IF(ISNUMBER(W2079),A2079-W2079,"")</f>
        <v>230</v>
      </c>
      <c r="AA2079" s="55" t="n">
        <f aca="false">MATCH(A2079,DATAS,0)</f>
        <v>1</v>
      </c>
      <c r="AB2079" s="55" t="n">
        <f aca="false">IF(AND(E2079&gt;0,OR(AND(B2079&gt;=1,B2079&lt;=6),B2079=10)),1,0)</f>
        <v>0</v>
      </c>
      <c r="AC2079" s="55" t="n">
        <f aca="false">IF(AND(E2079&gt;0,B2079=10),1,0)</f>
        <v>0</v>
      </c>
      <c r="AD2079" s="0" t="str">
        <f aca="false">IF(AND(C2078=C2079,AA2078=AA2079-1),AB2078,"")</f>
        <v/>
      </c>
      <c r="AE2079" s="0" t="str">
        <f aca="false">IF(AND(C2078=C2079,AA2078=AA2079-1),AC2078,"")</f>
        <v/>
      </c>
      <c r="AF2079" s="0" t="str">
        <f aca="false">IF(AA2079=1,"",IF(AND(AB2079=1,AD2079&lt;&gt;1),1,0))</f>
        <v/>
      </c>
      <c r="AG2079" s="0" t="str">
        <f aca="false">IF(AA2079=1,"",IF(AND(AC2079=1,AE2079&lt;&gt;1),1,0))</f>
        <v/>
      </c>
      <c r="AH2079" s="60" t="str">
        <f aca="false">IF(AND(E2079&gt;0,AA2079&lt;2,NOT(AND(C2080=C2079,AA2080=AA2079+1))),INDEX(DATAS,AA2079+1),"")</f>
        <v/>
      </c>
      <c r="AI2079" s="60" t="str">
        <f aca="false">IF(AND(AC2079=1,AA2079&lt;2),IF(AND(C2080=C2079,AA2080=AA2079+1),IF(AC2080=1,"",INDEX(DATAS,AA2079+1)),INDEX(DATAS,AA2079+1)),"")</f>
        <v/>
      </c>
    </row>
    <row r="2080" customFormat="false" ht="15" hidden="false" customHeight="false" outlineLevel="0" collapsed="false">
      <c r="A2080" s="60" t="n">
        <v>46310</v>
      </c>
      <c r="B2080" s="0" t="n">
        <v>7</v>
      </c>
      <c r="C2080" s="0" t="n">
        <v>5050</v>
      </c>
      <c r="D2080" s="0" t="n">
        <v>323</v>
      </c>
      <c r="E2080" s="0" t="n">
        <v>1</v>
      </c>
      <c r="F2080" s="55" t="s">
        <v>785</v>
      </c>
      <c r="I2080" s="55" t="s">
        <v>162</v>
      </c>
      <c r="J2080" s="0" t="n">
        <v>100</v>
      </c>
      <c r="K2080" s="0" t="n">
        <v>65</v>
      </c>
      <c r="L2080" s="0" t="n">
        <v>232</v>
      </c>
      <c r="M2080" s="0" t="n">
        <v>649.62</v>
      </c>
      <c r="N2080" s="0" t="n">
        <v>68.81</v>
      </c>
      <c r="O2080" s="0" t="n">
        <v>35.82</v>
      </c>
      <c r="P2080" s="0" t="n">
        <v>3.83</v>
      </c>
      <c r="Q2080" s="0" t="n">
        <v>3.79</v>
      </c>
      <c r="T2080" s="0" t="n">
        <v>46.9</v>
      </c>
      <c r="U2080" s="0" t="n">
        <v>1089</v>
      </c>
      <c r="V2080" s="0" t="n">
        <v>2</v>
      </c>
      <c r="W2080" s="60" t="n">
        <v>46079</v>
      </c>
      <c r="X2080" s="55" t="n">
        <f aca="false">IF(I2080="Male",0,1)</f>
        <v>1</v>
      </c>
      <c r="Y2080" s="55" t="n">
        <f aca="false">IF(OR(I2080="DNB",I2080="Dry DNB"),1,0)</f>
        <v>0</v>
      </c>
      <c r="Z2080" s="55" t="n">
        <f aca="false">IF(ISNUMBER(W2080),A2080-W2080,"")</f>
        <v>231</v>
      </c>
      <c r="AA2080" s="55" t="n">
        <f aca="false">MATCH(A2080,DATAS,0)</f>
        <v>2</v>
      </c>
      <c r="AB2080" s="55" t="n">
        <f aca="false">IF(AND(E2080&gt;0,OR(AND(B2080&gt;=1,B2080&lt;=6),B2080=10)),1,0)</f>
        <v>0</v>
      </c>
      <c r="AC2080" s="55" t="n">
        <f aca="false">IF(AND(E2080&gt;0,B2080=10),1,0)</f>
        <v>0</v>
      </c>
      <c r="AD2080" s="55" t="n">
        <f aca="false">IF(AND(C2079=C2080,AA2079=AA2080-1),AB2079,"")</f>
        <v>0</v>
      </c>
      <c r="AE2080" s="55" t="n">
        <f aca="false">IF(AND(C2079=C2080,AA2079=AA2080-1),AC2079,"")</f>
        <v>0</v>
      </c>
      <c r="AF2080" s="55" t="n">
        <f aca="false">IF(AA2080=1,"",IF(AND(AB2080=1,AD2080&lt;&gt;1),1,0))</f>
        <v>0</v>
      </c>
      <c r="AG2080" s="55" t="n">
        <f aca="false">IF(AA2080=1,"",IF(AND(AC2080=1,AE2080&lt;&gt;1),1,0))</f>
        <v>0</v>
      </c>
      <c r="AH2080" s="60" t="str">
        <f aca="false">IF(AND(E2080&gt;0,AA2080&lt;2,NOT(AND(C2081=C2080,AA2081=AA2080+1))),INDEX(DATAS,AA2080+1),"")</f>
        <v/>
      </c>
      <c r="AI2080" s="60" t="str">
        <f aca="false">IF(AND(AC2080=1,AA2080&lt;2),IF(AND(C2081=C2080,AA2081=AA2080+1),IF(AC2081=1,"",INDEX(DATAS,AA2080+1)),INDEX(DATAS,AA2080+1)),"")</f>
        <v/>
      </c>
    </row>
    <row r="2081" customFormat="false" ht="15" hidden="false" customHeight="false" outlineLevel="0" collapsed="false">
      <c r="A2081" s="60" t="n">
        <v>46309</v>
      </c>
      <c r="B2081" s="0" t="n">
        <v>5</v>
      </c>
      <c r="C2081" s="0" t="n">
        <v>5051</v>
      </c>
      <c r="D2081" s="0" t="n">
        <v>389</v>
      </c>
      <c r="E2081" s="0" t="n">
        <v>1</v>
      </c>
      <c r="F2081" s="55" t="s">
        <v>786</v>
      </c>
      <c r="G2081" s="0" t="n">
        <v>39.9</v>
      </c>
      <c r="H2081" s="0" t="n">
        <v>36</v>
      </c>
      <c r="I2081" s="55" t="s">
        <v>187</v>
      </c>
      <c r="J2081" s="0" t="n">
        <v>389</v>
      </c>
      <c r="K2081" s="0" t="n">
        <v>67</v>
      </c>
      <c r="M2081" s="0" t="n">
        <v>852.72</v>
      </c>
      <c r="N2081" s="0" t="n">
        <v>70.65</v>
      </c>
      <c r="O2081" s="0" t="n">
        <v>34.92</v>
      </c>
      <c r="P2081" s="0" t="n">
        <v>4.38</v>
      </c>
      <c r="Q2081" s="0" t="n">
        <v>4.47</v>
      </c>
      <c r="R2081" s="0" t="n">
        <v>4935</v>
      </c>
      <c r="S2081" s="0" t="n">
        <v>10551</v>
      </c>
      <c r="T2081" s="0" t="n">
        <v>55.55</v>
      </c>
      <c r="U2081" s="0" t="n">
        <v>1087</v>
      </c>
      <c r="V2081" s="0" t="n">
        <v>10</v>
      </c>
      <c r="W2081" s="60" t="n">
        <v>46277</v>
      </c>
      <c r="X2081" s="55" t="n">
        <f aca="false">IF(I2081="Male",0,1)</f>
        <v>1</v>
      </c>
      <c r="Y2081" s="55" t="n">
        <f aca="false">IF(OR(I2081="DNB",I2081="Dry DNB"),1,0)</f>
        <v>0</v>
      </c>
      <c r="Z2081" s="55" t="n">
        <f aca="false">IF(ISNUMBER(W2081),A2081-W2081,"")</f>
        <v>32</v>
      </c>
      <c r="AA2081" s="55" t="n">
        <f aca="false">MATCH(A2081,DATAS,0)</f>
        <v>1</v>
      </c>
      <c r="AB2081" s="55" t="n">
        <f aca="false">IF(AND(E2081&gt;0,OR(AND(B2081&gt;=1,B2081&lt;=6),B2081=10)),1,0)</f>
        <v>1</v>
      </c>
      <c r="AC2081" s="55" t="n">
        <f aca="false">IF(AND(E2081&gt;0,B2081=10),1,0)</f>
        <v>0</v>
      </c>
      <c r="AD2081" s="0" t="str">
        <f aca="false">IF(AND(C2080=C2081,AA2080=AA2081-1),AB2080,"")</f>
        <v/>
      </c>
      <c r="AE2081" s="0" t="str">
        <f aca="false">IF(AND(C2080=C2081,AA2080=AA2081-1),AC2080,"")</f>
        <v/>
      </c>
      <c r="AF2081" s="0" t="str">
        <f aca="false">IF(AA2081=1,"",IF(AND(AB2081=1,AD2081&lt;&gt;1),1,0))</f>
        <v/>
      </c>
      <c r="AG2081" s="0" t="str">
        <f aca="false">IF(AA2081=1,"",IF(AND(AC2081=1,AE2081&lt;&gt;1),1,0))</f>
        <v/>
      </c>
      <c r="AH2081" s="60" t="str">
        <f aca="false">IF(AND(E2081&gt;0,AA2081&lt;2,NOT(AND(C2082=C2081,AA2082=AA2081+1))),INDEX(DATAS,AA2081+1),"")</f>
        <v/>
      </c>
      <c r="AI2081" s="60" t="str">
        <f aca="false">IF(AND(AC2081=1,AA2081&lt;2),IF(AND(C2082=C2081,AA2082=AA2081+1),IF(AC2082=1,"",INDEX(DATAS,AA2081+1)),INDEX(DATAS,AA2081+1)),"")</f>
        <v/>
      </c>
    </row>
    <row r="2082" customFormat="false" ht="15" hidden="false" customHeight="false" outlineLevel="0" collapsed="false">
      <c r="A2082" s="60" t="n">
        <v>46310</v>
      </c>
      <c r="B2082" s="0" t="n">
        <v>5</v>
      </c>
      <c r="C2082" s="0" t="n">
        <v>5051</v>
      </c>
      <c r="D2082" s="0" t="n">
        <v>390</v>
      </c>
      <c r="E2082" s="0" t="n">
        <v>1</v>
      </c>
      <c r="F2082" s="55" t="s">
        <v>786</v>
      </c>
      <c r="G2082" s="0" t="n">
        <v>42.2</v>
      </c>
      <c r="H2082" s="0" t="n">
        <v>37</v>
      </c>
      <c r="I2082" s="55" t="s">
        <v>187</v>
      </c>
      <c r="J2082" s="0" t="n">
        <v>390</v>
      </c>
      <c r="K2082" s="0" t="n">
        <v>67</v>
      </c>
      <c r="M2082" s="0" t="n">
        <v>852.72</v>
      </c>
      <c r="N2082" s="0" t="n">
        <v>70.65</v>
      </c>
      <c r="O2082" s="0" t="n">
        <v>34.92</v>
      </c>
      <c r="P2082" s="0" t="n">
        <v>4.38</v>
      </c>
      <c r="Q2082" s="0" t="n">
        <v>4.47</v>
      </c>
      <c r="T2082" s="0" t="n">
        <v>55.55</v>
      </c>
      <c r="U2082" s="0" t="n">
        <v>1088</v>
      </c>
      <c r="V2082" s="0" t="n">
        <v>10</v>
      </c>
      <c r="W2082" s="60" t="n">
        <v>46277</v>
      </c>
      <c r="X2082" s="55" t="n">
        <f aca="false">IF(I2082="Male",0,1)</f>
        <v>1</v>
      </c>
      <c r="Y2082" s="55" t="n">
        <f aca="false">IF(OR(I2082="DNB",I2082="Dry DNB"),1,0)</f>
        <v>0</v>
      </c>
      <c r="Z2082" s="55" t="n">
        <f aca="false">IF(ISNUMBER(W2082),A2082-W2082,"")</f>
        <v>33</v>
      </c>
      <c r="AA2082" s="55" t="n">
        <f aca="false">MATCH(A2082,DATAS,0)</f>
        <v>2</v>
      </c>
      <c r="AB2082" s="55" t="n">
        <f aca="false">IF(AND(E2082&gt;0,OR(AND(B2082&gt;=1,B2082&lt;=6),B2082=10)),1,0)</f>
        <v>1</v>
      </c>
      <c r="AC2082" s="55" t="n">
        <f aca="false">IF(AND(E2082&gt;0,B2082=10),1,0)</f>
        <v>0</v>
      </c>
      <c r="AD2082" s="55" t="n">
        <f aca="false">IF(AND(C2081=C2082,AA2081=AA2082-1),AB2081,"")</f>
        <v>1</v>
      </c>
      <c r="AE2082" s="55" t="n">
        <f aca="false">IF(AND(C2081=C2082,AA2081=AA2082-1),AC2081,"")</f>
        <v>0</v>
      </c>
      <c r="AF2082" s="55" t="n">
        <f aca="false">IF(AA2082=1,"",IF(AND(AB2082=1,AD2082&lt;&gt;1),1,0))</f>
        <v>0</v>
      </c>
      <c r="AG2082" s="55" t="n">
        <f aca="false">IF(AA2082=1,"",IF(AND(AC2082=1,AE2082&lt;&gt;1),1,0))</f>
        <v>0</v>
      </c>
      <c r="AH2082" s="60" t="str">
        <f aca="false">IF(AND(E2082&gt;0,AA2082&lt;2,NOT(AND(C2083=C2082,AA2083=AA2082+1))),INDEX(DATAS,AA2082+1),"")</f>
        <v/>
      </c>
      <c r="AI2082" s="60" t="str">
        <f aca="false">IF(AND(AC2082=1,AA2082&lt;2),IF(AND(C2083=C2082,AA2083=AA2082+1),IF(AC2083=1,"",INDEX(DATAS,AA2082+1)),INDEX(DATAS,AA2082+1)),"")</f>
        <v/>
      </c>
    </row>
    <row r="2083" customFormat="false" ht="15" hidden="false" customHeight="false" outlineLevel="0" collapsed="false">
      <c r="A2083" s="60" t="n">
        <v>46309</v>
      </c>
      <c r="B2083" s="0" t="n">
        <v>14</v>
      </c>
      <c r="C2083" s="0" t="n">
        <v>5055</v>
      </c>
      <c r="D2083" s="0" t="n">
        <v>407</v>
      </c>
      <c r="E2083" s="0" t="n">
        <v>1</v>
      </c>
      <c r="F2083" s="55" t="s">
        <v>156</v>
      </c>
      <c r="I2083" s="55" t="s">
        <v>162</v>
      </c>
      <c r="J2083" s="0" t="n">
        <v>184</v>
      </c>
      <c r="K2083" s="0" t="n">
        <v>58</v>
      </c>
      <c r="L2083" s="0" t="n">
        <v>273</v>
      </c>
      <c r="M2083" s="0" t="n">
        <v>1254.4</v>
      </c>
      <c r="N2083" s="0" t="n">
        <v>30.64</v>
      </c>
      <c r="O2083" s="0" t="n">
        <v>33.7</v>
      </c>
      <c r="P2083" s="0" t="n">
        <v>2.88</v>
      </c>
      <c r="Q2083" s="0" t="n">
        <v>3.61</v>
      </c>
      <c r="R2083" s="0" t="n">
        <v>4835</v>
      </c>
      <c r="S2083" s="0" t="n">
        <v>10410</v>
      </c>
      <c r="T2083" s="0" t="n">
        <v>53.15</v>
      </c>
      <c r="U2083" s="0" t="n">
        <v>1082</v>
      </c>
      <c r="V2083" s="0" t="n">
        <v>5</v>
      </c>
      <c r="W2083" s="60" t="n">
        <v>46037</v>
      </c>
      <c r="X2083" s="55" t="n">
        <f aca="false">IF(I2083="Male",0,1)</f>
        <v>1</v>
      </c>
      <c r="Y2083" s="55" t="n">
        <f aca="false">IF(OR(I2083="DNB",I2083="Dry DNB"),1,0)</f>
        <v>0</v>
      </c>
      <c r="Z2083" s="55" t="n">
        <f aca="false">IF(ISNUMBER(W2083),A2083-W2083,"")</f>
        <v>272</v>
      </c>
      <c r="AA2083" s="55" t="n">
        <f aca="false">MATCH(A2083,DATAS,0)</f>
        <v>1</v>
      </c>
      <c r="AB2083" s="55" t="n">
        <f aca="false">IF(AND(E2083&gt;0,OR(AND(B2083&gt;=1,B2083&lt;=6),B2083=10)),1,0)</f>
        <v>0</v>
      </c>
      <c r="AC2083" s="55" t="n">
        <f aca="false">IF(AND(E2083&gt;0,B2083=10),1,0)</f>
        <v>0</v>
      </c>
      <c r="AD2083" s="0" t="str">
        <f aca="false">IF(AND(C2082=C2083,AA2082=AA2083-1),AB2082,"")</f>
        <v/>
      </c>
      <c r="AE2083" s="0" t="str">
        <f aca="false">IF(AND(C2082=C2083,AA2082=AA2083-1),AC2082,"")</f>
        <v/>
      </c>
      <c r="AF2083" s="0" t="str">
        <f aca="false">IF(AA2083=1,"",IF(AND(AB2083=1,AD2083&lt;&gt;1),1,0))</f>
        <v/>
      </c>
      <c r="AG2083" s="0" t="str">
        <f aca="false">IF(AA2083=1,"",IF(AND(AC2083=1,AE2083&lt;&gt;1),1,0))</f>
        <v/>
      </c>
      <c r="AH2083" s="60" t="str">
        <f aca="false">IF(AND(E2083&gt;0,AA2083&lt;2,NOT(AND(C2084=C2083,AA2084=AA2083+1))),INDEX(DATAS,AA2083+1),"")</f>
        <v/>
      </c>
      <c r="AI2083" s="60" t="str">
        <f aca="false">IF(AND(AC2083=1,AA2083&lt;2),IF(AND(C2084=C2083,AA2084=AA2083+1),IF(AC2084=1,"",INDEX(DATAS,AA2083+1)),INDEX(DATAS,AA2083+1)),"")</f>
        <v/>
      </c>
    </row>
    <row r="2084" customFormat="false" ht="15" hidden="false" customHeight="false" outlineLevel="0" collapsed="false">
      <c r="A2084" s="60" t="n">
        <v>46310</v>
      </c>
      <c r="B2084" s="0" t="n">
        <v>14</v>
      </c>
      <c r="C2084" s="0" t="n">
        <v>5055</v>
      </c>
      <c r="D2084" s="0" t="n">
        <v>407</v>
      </c>
      <c r="E2084" s="0" t="n">
        <v>1</v>
      </c>
      <c r="F2084" s="55" t="s">
        <v>156</v>
      </c>
      <c r="I2084" s="55" t="s">
        <v>162</v>
      </c>
      <c r="J2084" s="0" t="n">
        <v>184</v>
      </c>
      <c r="K2084" s="0" t="n">
        <v>58</v>
      </c>
      <c r="L2084" s="0" t="n">
        <v>274</v>
      </c>
      <c r="M2084" s="0" t="n">
        <v>1254.4</v>
      </c>
      <c r="N2084" s="0" t="n">
        <v>30.64</v>
      </c>
      <c r="O2084" s="0" t="n">
        <v>33.7</v>
      </c>
      <c r="P2084" s="0" t="n">
        <v>2.88</v>
      </c>
      <c r="Q2084" s="0" t="n">
        <v>3.61</v>
      </c>
      <c r="T2084" s="0" t="n">
        <v>53.15</v>
      </c>
      <c r="U2084" s="0" t="n">
        <v>1083</v>
      </c>
      <c r="V2084" s="0" t="n">
        <v>5</v>
      </c>
      <c r="W2084" s="60" t="n">
        <v>46037</v>
      </c>
      <c r="X2084" s="55" t="n">
        <f aca="false">IF(I2084="Male",0,1)</f>
        <v>1</v>
      </c>
      <c r="Y2084" s="55" t="n">
        <f aca="false">IF(OR(I2084="DNB",I2084="Dry DNB"),1,0)</f>
        <v>0</v>
      </c>
      <c r="Z2084" s="55" t="n">
        <f aca="false">IF(ISNUMBER(W2084),A2084-W2084,"")</f>
        <v>273</v>
      </c>
      <c r="AA2084" s="55" t="n">
        <f aca="false">MATCH(A2084,DATAS,0)</f>
        <v>2</v>
      </c>
      <c r="AB2084" s="55" t="n">
        <f aca="false">IF(AND(E2084&gt;0,OR(AND(B2084&gt;=1,B2084&lt;=6),B2084=10)),1,0)</f>
        <v>0</v>
      </c>
      <c r="AC2084" s="55" t="n">
        <f aca="false">IF(AND(E2084&gt;0,B2084=10),1,0)</f>
        <v>0</v>
      </c>
      <c r="AD2084" s="55" t="n">
        <f aca="false">IF(AND(C2083=C2084,AA2083=AA2084-1),AB2083,"")</f>
        <v>0</v>
      </c>
      <c r="AE2084" s="55" t="n">
        <f aca="false">IF(AND(C2083=C2084,AA2083=AA2084-1),AC2083,"")</f>
        <v>0</v>
      </c>
      <c r="AF2084" s="55" t="n">
        <f aca="false">IF(AA2084=1,"",IF(AND(AB2084=1,AD2084&lt;&gt;1),1,0))</f>
        <v>0</v>
      </c>
      <c r="AG2084" s="55" t="n">
        <f aca="false">IF(AA2084=1,"",IF(AND(AC2084=1,AE2084&lt;&gt;1),1,0))</f>
        <v>0</v>
      </c>
      <c r="AH2084" s="60" t="str">
        <f aca="false">IF(AND(E2084&gt;0,AA2084&lt;2,NOT(AND(C2085=C2084,AA2085=AA2084+1))),INDEX(DATAS,AA2084+1),"")</f>
        <v/>
      </c>
      <c r="AI2084" s="60" t="str">
        <f aca="false">IF(AND(AC2084=1,AA2084&lt;2),IF(AND(C2085=C2084,AA2085=AA2084+1),IF(AC2085=1,"",INDEX(DATAS,AA2084+1)),INDEX(DATAS,AA2084+1)),"")</f>
        <v/>
      </c>
    </row>
    <row r="2085" customFormat="false" ht="15" hidden="false" customHeight="false" outlineLevel="0" collapsed="false">
      <c r="A2085" s="60" t="n">
        <v>46309</v>
      </c>
      <c r="B2085" s="0" t="n">
        <v>6</v>
      </c>
      <c r="C2085" s="0" t="n">
        <v>5056</v>
      </c>
      <c r="D2085" s="0" t="n">
        <v>390</v>
      </c>
      <c r="E2085" s="0" t="n">
        <v>1</v>
      </c>
      <c r="F2085" s="55" t="s">
        <v>156</v>
      </c>
      <c r="G2085" s="0" t="n">
        <v>23.7</v>
      </c>
      <c r="H2085" s="0" t="n">
        <v>23</v>
      </c>
      <c r="I2085" s="55" t="s">
        <v>143</v>
      </c>
      <c r="J2085" s="0" t="n">
        <v>390</v>
      </c>
      <c r="K2085" s="0" t="n">
        <v>68</v>
      </c>
      <c r="M2085" s="0" t="n">
        <v>1319.06</v>
      </c>
      <c r="N2085" s="0" t="n">
        <v>41.35</v>
      </c>
      <c r="O2085" s="0" t="n">
        <v>49.3</v>
      </c>
      <c r="P2085" s="0" t="n">
        <v>4.07</v>
      </c>
      <c r="Q2085" s="0" t="n">
        <v>3.55</v>
      </c>
      <c r="R2085" s="0" t="n">
        <v>4526</v>
      </c>
      <c r="S2085" s="0" t="n">
        <v>10434</v>
      </c>
      <c r="T2085" s="0" t="n">
        <v>53.8</v>
      </c>
      <c r="U2085" s="0" t="n">
        <v>1082</v>
      </c>
      <c r="V2085" s="0" t="n">
        <v>3</v>
      </c>
      <c r="W2085" s="60" t="n">
        <v>46205</v>
      </c>
      <c r="X2085" s="55" t="n">
        <f aca="false">IF(I2085="Male",0,1)</f>
        <v>1</v>
      </c>
      <c r="Y2085" s="55" t="n">
        <f aca="false">IF(OR(I2085="DNB",I2085="Dry DNB"),1,0)</f>
        <v>1</v>
      </c>
      <c r="Z2085" s="55" t="n">
        <f aca="false">IF(ISNUMBER(W2085),A2085-W2085,"")</f>
        <v>104</v>
      </c>
      <c r="AA2085" s="55" t="n">
        <f aca="false">MATCH(A2085,DATAS,0)</f>
        <v>1</v>
      </c>
      <c r="AB2085" s="55" t="n">
        <f aca="false">IF(AND(E2085&gt;0,OR(AND(B2085&gt;=1,B2085&lt;=6),B2085=10)),1,0)</f>
        <v>1</v>
      </c>
      <c r="AC2085" s="55" t="n">
        <f aca="false">IF(AND(E2085&gt;0,B2085=10),1,0)</f>
        <v>0</v>
      </c>
      <c r="AD2085" s="0" t="str">
        <f aca="false">IF(AND(C2084=C2085,AA2084=AA2085-1),AB2084,"")</f>
        <v/>
      </c>
      <c r="AE2085" s="0" t="str">
        <f aca="false">IF(AND(C2084=C2085,AA2084=AA2085-1),AC2084,"")</f>
        <v/>
      </c>
      <c r="AF2085" s="0" t="str">
        <f aca="false">IF(AA2085=1,"",IF(AND(AB2085=1,AD2085&lt;&gt;1),1,0))</f>
        <v/>
      </c>
      <c r="AG2085" s="0" t="str">
        <f aca="false">IF(AA2085=1,"",IF(AND(AC2085=1,AE2085&lt;&gt;1),1,0))</f>
        <v/>
      </c>
      <c r="AH2085" s="60" t="str">
        <f aca="false">IF(AND(E2085&gt;0,AA2085&lt;2,NOT(AND(C2086=C2085,AA2086=AA2085+1))),INDEX(DATAS,AA2085+1),"")</f>
        <v/>
      </c>
      <c r="AI2085" s="60" t="str">
        <f aca="false">IF(AND(AC2085=1,AA2085&lt;2),IF(AND(C2086=C2085,AA2086=AA2085+1),IF(AC2086=1,"",INDEX(DATAS,AA2085+1)),INDEX(DATAS,AA2085+1)),"")</f>
        <v/>
      </c>
    </row>
    <row r="2086" customFormat="false" ht="15" hidden="false" customHeight="false" outlineLevel="0" collapsed="false">
      <c r="A2086" s="60" t="n">
        <v>46310</v>
      </c>
      <c r="B2086" s="0" t="n">
        <v>6</v>
      </c>
      <c r="C2086" s="0" t="n">
        <v>5056</v>
      </c>
      <c r="D2086" s="0" t="n">
        <v>391</v>
      </c>
      <c r="E2086" s="0" t="n">
        <v>1</v>
      </c>
      <c r="F2086" s="55" t="s">
        <v>156</v>
      </c>
      <c r="G2086" s="0" t="n">
        <v>28</v>
      </c>
      <c r="H2086" s="0" t="n">
        <v>23</v>
      </c>
      <c r="I2086" s="55" t="s">
        <v>143</v>
      </c>
      <c r="J2086" s="0" t="n">
        <v>391</v>
      </c>
      <c r="K2086" s="0" t="n">
        <v>68</v>
      </c>
      <c r="M2086" s="0" t="n">
        <v>1319.06</v>
      </c>
      <c r="N2086" s="0" t="n">
        <v>41.35</v>
      </c>
      <c r="O2086" s="0" t="n">
        <v>49.3</v>
      </c>
      <c r="P2086" s="0" t="n">
        <v>4.07</v>
      </c>
      <c r="Q2086" s="0" t="n">
        <v>3.55</v>
      </c>
      <c r="T2086" s="0" t="n">
        <v>53.8</v>
      </c>
      <c r="U2086" s="0" t="n">
        <v>1083</v>
      </c>
      <c r="V2086" s="0" t="n">
        <v>3</v>
      </c>
      <c r="W2086" s="60" t="n">
        <v>46205</v>
      </c>
      <c r="X2086" s="55" t="n">
        <f aca="false">IF(I2086="Male",0,1)</f>
        <v>1</v>
      </c>
      <c r="Y2086" s="55" t="n">
        <f aca="false">IF(OR(I2086="DNB",I2086="Dry DNB"),1,0)</f>
        <v>1</v>
      </c>
      <c r="Z2086" s="55" t="n">
        <f aca="false">IF(ISNUMBER(W2086),A2086-W2086,"")</f>
        <v>105</v>
      </c>
      <c r="AA2086" s="55" t="n">
        <f aca="false">MATCH(A2086,DATAS,0)</f>
        <v>2</v>
      </c>
      <c r="AB2086" s="55" t="n">
        <f aca="false">IF(AND(E2086&gt;0,OR(AND(B2086&gt;=1,B2086&lt;=6),B2086=10)),1,0)</f>
        <v>1</v>
      </c>
      <c r="AC2086" s="55" t="n">
        <f aca="false">IF(AND(E2086&gt;0,B2086=10),1,0)</f>
        <v>0</v>
      </c>
      <c r="AD2086" s="55" t="n">
        <f aca="false">IF(AND(C2085=C2086,AA2085=AA2086-1),AB2085,"")</f>
        <v>1</v>
      </c>
      <c r="AE2086" s="55" t="n">
        <f aca="false">IF(AND(C2085=C2086,AA2085=AA2086-1),AC2085,"")</f>
        <v>0</v>
      </c>
      <c r="AF2086" s="55" t="n">
        <f aca="false">IF(AA2086=1,"",IF(AND(AB2086=1,AD2086&lt;&gt;1),1,0))</f>
        <v>0</v>
      </c>
      <c r="AG2086" s="55" t="n">
        <f aca="false">IF(AA2086=1,"",IF(AND(AC2086=1,AE2086&lt;&gt;1),1,0))</f>
        <v>0</v>
      </c>
      <c r="AH2086" s="60" t="str">
        <f aca="false">IF(AND(E2086&gt;0,AA2086&lt;2,NOT(AND(C2087=C2086,AA2087=AA2086+1))),INDEX(DATAS,AA2086+1),"")</f>
        <v/>
      </c>
      <c r="AI2086" s="60" t="str">
        <f aca="false">IF(AND(AC2086=1,AA2086&lt;2),IF(AND(C2087=C2086,AA2087=AA2086+1),IF(AC2087=1,"",INDEX(DATAS,AA2086+1)),INDEX(DATAS,AA2086+1)),"")</f>
        <v/>
      </c>
    </row>
    <row r="2087" customFormat="false" ht="15" hidden="false" customHeight="false" outlineLevel="0" collapsed="false">
      <c r="A2087" s="60" t="n">
        <v>46309</v>
      </c>
      <c r="B2087" s="0" t="n">
        <v>5</v>
      </c>
      <c r="C2087" s="0" t="n">
        <v>5058</v>
      </c>
      <c r="D2087" s="0" t="n">
        <v>421</v>
      </c>
      <c r="E2087" s="0" t="n">
        <v>1</v>
      </c>
      <c r="F2087" s="55" t="s">
        <v>156</v>
      </c>
      <c r="G2087" s="0" t="n">
        <v>30.5</v>
      </c>
      <c r="H2087" s="0" t="n">
        <v>32</v>
      </c>
      <c r="I2087" s="55" t="s">
        <v>157</v>
      </c>
      <c r="J2087" s="0" t="n">
        <v>344</v>
      </c>
      <c r="K2087" s="0" t="n">
        <v>64</v>
      </c>
      <c r="L2087" s="0" t="n">
        <v>77</v>
      </c>
      <c r="M2087" s="0" t="n">
        <v>323.66</v>
      </c>
      <c r="N2087" s="0" t="n">
        <v>45.79</v>
      </c>
      <c r="O2087" s="0" t="n">
        <v>26.22</v>
      </c>
      <c r="P2087" s="0" t="n">
        <v>5.08</v>
      </c>
      <c r="Q2087" s="0" t="n">
        <v>4.37</v>
      </c>
      <c r="R2087" s="0" t="n">
        <v>4211</v>
      </c>
      <c r="S2087" s="0" t="n">
        <v>8818</v>
      </c>
      <c r="T2087" s="0" t="n">
        <v>47.35</v>
      </c>
      <c r="U2087" s="0" t="n">
        <v>1082</v>
      </c>
      <c r="V2087" s="0" t="n">
        <v>7</v>
      </c>
      <c r="W2087" s="60" t="n">
        <v>46233</v>
      </c>
      <c r="X2087" s="55" t="n">
        <f aca="false">IF(I2087="Male",0,1)</f>
        <v>1</v>
      </c>
      <c r="Y2087" s="55" t="n">
        <f aca="false">IF(OR(I2087="DNB",I2087="Dry DNB"),1,0)</f>
        <v>0</v>
      </c>
      <c r="Z2087" s="55" t="n">
        <f aca="false">IF(ISNUMBER(W2087),A2087-W2087,"")</f>
        <v>76</v>
      </c>
      <c r="AA2087" s="55" t="n">
        <f aca="false">MATCH(A2087,DATAS,0)</f>
        <v>1</v>
      </c>
      <c r="AB2087" s="55" t="n">
        <f aca="false">IF(AND(E2087&gt;0,OR(AND(B2087&gt;=1,B2087&lt;=6),B2087=10)),1,0)</f>
        <v>1</v>
      </c>
      <c r="AC2087" s="55" t="n">
        <f aca="false">IF(AND(E2087&gt;0,B2087=10),1,0)</f>
        <v>0</v>
      </c>
      <c r="AD2087" s="0" t="str">
        <f aca="false">IF(AND(C2086=C2087,AA2086=AA2087-1),AB2086,"")</f>
        <v/>
      </c>
      <c r="AE2087" s="0" t="str">
        <f aca="false">IF(AND(C2086=C2087,AA2086=AA2087-1),AC2086,"")</f>
        <v/>
      </c>
      <c r="AF2087" s="0" t="str">
        <f aca="false">IF(AA2087=1,"",IF(AND(AB2087=1,AD2087&lt;&gt;1),1,0))</f>
        <v/>
      </c>
      <c r="AG2087" s="0" t="str">
        <f aca="false">IF(AA2087=1,"",IF(AND(AC2087=1,AE2087&lt;&gt;1),1,0))</f>
        <v/>
      </c>
      <c r="AH2087" s="60" t="str">
        <f aca="false">IF(AND(E2087&gt;0,AA2087&lt;2,NOT(AND(C2088=C2087,AA2088=AA2087+1))),INDEX(DATAS,AA2087+1),"")</f>
        <v/>
      </c>
      <c r="AI2087" s="60" t="str">
        <f aca="false">IF(AND(AC2087=1,AA2087&lt;2),IF(AND(C2088=C2087,AA2088=AA2087+1),IF(AC2088=1,"",INDEX(DATAS,AA2087+1)),INDEX(DATAS,AA2087+1)),"")</f>
        <v/>
      </c>
    </row>
    <row r="2088" customFormat="false" ht="15" hidden="false" customHeight="false" outlineLevel="0" collapsed="false">
      <c r="A2088" s="60" t="n">
        <v>46310</v>
      </c>
      <c r="B2088" s="0" t="n">
        <v>5</v>
      </c>
      <c r="C2088" s="0" t="n">
        <v>5058</v>
      </c>
      <c r="D2088" s="0" t="n">
        <v>422</v>
      </c>
      <c r="E2088" s="0" t="n">
        <v>1</v>
      </c>
      <c r="F2088" s="55" t="s">
        <v>156</v>
      </c>
      <c r="G2088" s="0" t="n">
        <v>32.5</v>
      </c>
      <c r="H2088" s="0" t="n">
        <v>31</v>
      </c>
      <c r="I2088" s="55" t="s">
        <v>157</v>
      </c>
      <c r="J2088" s="0" t="n">
        <v>344</v>
      </c>
      <c r="K2088" s="0" t="n">
        <v>64</v>
      </c>
      <c r="L2088" s="0" t="n">
        <v>78</v>
      </c>
      <c r="M2088" s="0" t="n">
        <v>323.66</v>
      </c>
      <c r="N2088" s="0" t="n">
        <v>45.79</v>
      </c>
      <c r="O2088" s="0" t="n">
        <v>26.22</v>
      </c>
      <c r="P2088" s="0" t="n">
        <v>5.08</v>
      </c>
      <c r="Q2088" s="0" t="n">
        <v>4.37</v>
      </c>
      <c r="T2088" s="0" t="n">
        <v>47.35</v>
      </c>
      <c r="U2088" s="0" t="n">
        <v>1083</v>
      </c>
      <c r="V2088" s="0" t="n">
        <v>7</v>
      </c>
      <c r="W2088" s="60" t="n">
        <v>46233</v>
      </c>
      <c r="X2088" s="55" t="n">
        <f aca="false">IF(I2088="Male",0,1)</f>
        <v>1</v>
      </c>
      <c r="Y2088" s="55" t="n">
        <f aca="false">IF(OR(I2088="DNB",I2088="Dry DNB"),1,0)</f>
        <v>0</v>
      </c>
      <c r="Z2088" s="55" t="n">
        <f aca="false">IF(ISNUMBER(W2088),A2088-W2088,"")</f>
        <v>77</v>
      </c>
      <c r="AA2088" s="55" t="n">
        <f aca="false">MATCH(A2088,DATAS,0)</f>
        <v>2</v>
      </c>
      <c r="AB2088" s="55" t="n">
        <f aca="false">IF(AND(E2088&gt;0,OR(AND(B2088&gt;=1,B2088&lt;=6),B2088=10)),1,0)</f>
        <v>1</v>
      </c>
      <c r="AC2088" s="55" t="n">
        <f aca="false">IF(AND(E2088&gt;0,B2088=10),1,0)</f>
        <v>0</v>
      </c>
      <c r="AD2088" s="55" t="n">
        <f aca="false">IF(AND(C2087=C2088,AA2087=AA2088-1),AB2087,"")</f>
        <v>1</v>
      </c>
      <c r="AE2088" s="55" t="n">
        <f aca="false">IF(AND(C2087=C2088,AA2087=AA2088-1),AC2087,"")</f>
        <v>0</v>
      </c>
      <c r="AF2088" s="55" t="n">
        <f aca="false">IF(AA2088=1,"",IF(AND(AB2088=1,AD2088&lt;&gt;1),1,0))</f>
        <v>0</v>
      </c>
      <c r="AG2088" s="55" t="n">
        <f aca="false">IF(AA2088=1,"",IF(AND(AC2088=1,AE2088&lt;&gt;1),1,0))</f>
        <v>0</v>
      </c>
      <c r="AH2088" s="60" t="str">
        <f aca="false">IF(AND(E2088&gt;0,AA2088&lt;2,NOT(AND(C2089=C2088,AA2089=AA2088+1))),INDEX(DATAS,AA2088+1),"")</f>
        <v/>
      </c>
      <c r="AI2088" s="60" t="str">
        <f aca="false">IF(AND(AC2088=1,AA2088&lt;2),IF(AND(C2089=C2088,AA2089=AA2088+1),IF(AC2089=1,"",INDEX(DATAS,AA2088+1)),INDEX(DATAS,AA2088+1)),"")</f>
        <v/>
      </c>
    </row>
    <row r="2089" customFormat="false" ht="15" hidden="false" customHeight="false" outlineLevel="0" collapsed="false">
      <c r="A2089" s="60" t="n">
        <v>46309</v>
      </c>
      <c r="B2089" s="0" t="n">
        <v>5</v>
      </c>
      <c r="C2089" s="0" t="n">
        <v>5059</v>
      </c>
      <c r="D2089" s="0" t="n">
        <v>84</v>
      </c>
      <c r="E2089" s="0" t="n">
        <v>2</v>
      </c>
      <c r="F2089" s="55" t="s">
        <v>787</v>
      </c>
      <c r="G2089" s="0" t="n">
        <v>47.4</v>
      </c>
      <c r="H2089" s="0" t="n">
        <v>46</v>
      </c>
      <c r="I2089" s="55" t="s">
        <v>187</v>
      </c>
      <c r="J2089" s="0" t="n">
        <v>84</v>
      </c>
      <c r="K2089" s="0" t="n">
        <v>63</v>
      </c>
      <c r="M2089" s="0" t="n">
        <v>1070.45</v>
      </c>
      <c r="N2089" s="0" t="n">
        <v>64.89</v>
      </c>
      <c r="O2089" s="0" t="n">
        <v>36.37</v>
      </c>
      <c r="P2089" s="0" t="n">
        <v>5</v>
      </c>
      <c r="Q2089" s="0" t="n">
        <v>3.77</v>
      </c>
      <c r="R2089" s="0" t="n">
        <v>3175</v>
      </c>
      <c r="S2089" s="0" t="n">
        <v>6382</v>
      </c>
      <c r="U2089" s="0" t="n">
        <v>1080</v>
      </c>
      <c r="V2089" s="0" t="n">
        <v>1</v>
      </c>
      <c r="W2089" s="60" t="n">
        <v>46289</v>
      </c>
      <c r="X2089" s="55" t="n">
        <f aca="false">IF(I2089="Male",0,1)</f>
        <v>1</v>
      </c>
      <c r="Y2089" s="55" t="n">
        <f aca="false">IF(OR(I2089="DNB",I2089="Dry DNB"),1,0)</f>
        <v>0</v>
      </c>
      <c r="Z2089" s="55" t="n">
        <f aca="false">IF(ISNUMBER(W2089),A2089-W2089,"")</f>
        <v>20</v>
      </c>
      <c r="AA2089" s="55" t="n">
        <f aca="false">MATCH(A2089,DATAS,0)</f>
        <v>1</v>
      </c>
      <c r="AB2089" s="55" t="n">
        <f aca="false">IF(AND(E2089&gt;0,OR(AND(B2089&gt;=1,B2089&lt;=6),B2089=10)),1,0)</f>
        <v>1</v>
      </c>
      <c r="AC2089" s="55" t="n">
        <f aca="false">IF(AND(E2089&gt;0,B2089=10),1,0)</f>
        <v>0</v>
      </c>
      <c r="AD2089" s="0" t="str">
        <f aca="false">IF(AND(C2088=C2089,AA2088=AA2089-1),AB2088,"")</f>
        <v/>
      </c>
      <c r="AE2089" s="0" t="str">
        <f aca="false">IF(AND(C2088=C2089,AA2088=AA2089-1),AC2088,"")</f>
        <v/>
      </c>
      <c r="AF2089" s="0" t="str">
        <f aca="false">IF(AA2089=1,"",IF(AND(AB2089=1,AD2089&lt;&gt;1),1,0))</f>
        <v/>
      </c>
      <c r="AG2089" s="0" t="str">
        <f aca="false">IF(AA2089=1,"",IF(AND(AC2089=1,AE2089&lt;&gt;1),1,0))</f>
        <v/>
      </c>
      <c r="AH2089" s="60" t="str">
        <f aca="false">IF(AND(E2089&gt;0,AA2089&lt;2,NOT(AND(C2090=C2089,AA2090=AA2089+1))),INDEX(DATAS,AA2089+1),"")</f>
        <v/>
      </c>
      <c r="AI2089" s="60" t="str">
        <f aca="false">IF(AND(AC2089=1,AA2089&lt;2),IF(AND(C2090=C2089,AA2090=AA2089+1),IF(AC2090=1,"",INDEX(DATAS,AA2089+1)),INDEX(DATAS,AA2089+1)),"")</f>
        <v/>
      </c>
    </row>
    <row r="2090" customFormat="false" ht="15" hidden="false" customHeight="false" outlineLevel="0" collapsed="false">
      <c r="A2090" s="60" t="n">
        <v>46310</v>
      </c>
      <c r="B2090" s="0" t="n">
        <v>5</v>
      </c>
      <c r="C2090" s="0" t="n">
        <v>5059</v>
      </c>
      <c r="D2090" s="0" t="n">
        <v>85</v>
      </c>
      <c r="E2090" s="0" t="n">
        <v>2</v>
      </c>
      <c r="F2090" s="55" t="s">
        <v>787</v>
      </c>
      <c r="G2090" s="0" t="n">
        <v>46.8</v>
      </c>
      <c r="H2090" s="0" t="n">
        <v>46</v>
      </c>
      <c r="I2090" s="55" t="s">
        <v>187</v>
      </c>
      <c r="J2090" s="0" t="n">
        <v>85</v>
      </c>
      <c r="K2090" s="0" t="n">
        <v>63</v>
      </c>
      <c r="M2090" s="0" t="n">
        <v>1070.45</v>
      </c>
      <c r="N2090" s="0" t="n">
        <v>64.89</v>
      </c>
      <c r="O2090" s="0" t="n">
        <v>36.37</v>
      </c>
      <c r="P2090" s="0" t="n">
        <v>5</v>
      </c>
      <c r="Q2090" s="0" t="n">
        <v>3.77</v>
      </c>
      <c r="U2090" s="0" t="n">
        <v>1081</v>
      </c>
      <c r="V2090" s="0" t="n">
        <v>1</v>
      </c>
      <c r="W2090" s="60" t="n">
        <v>46289</v>
      </c>
      <c r="X2090" s="55" t="n">
        <f aca="false">IF(I2090="Male",0,1)</f>
        <v>1</v>
      </c>
      <c r="Y2090" s="55" t="n">
        <f aca="false">IF(OR(I2090="DNB",I2090="Dry DNB"),1,0)</f>
        <v>0</v>
      </c>
      <c r="Z2090" s="55" t="n">
        <f aca="false">IF(ISNUMBER(W2090),A2090-W2090,"")</f>
        <v>21</v>
      </c>
      <c r="AA2090" s="55" t="n">
        <f aca="false">MATCH(A2090,DATAS,0)</f>
        <v>2</v>
      </c>
      <c r="AB2090" s="55" t="n">
        <f aca="false">IF(AND(E2090&gt;0,OR(AND(B2090&gt;=1,B2090&lt;=6),B2090=10)),1,0)</f>
        <v>1</v>
      </c>
      <c r="AC2090" s="55" t="n">
        <f aca="false">IF(AND(E2090&gt;0,B2090=10),1,0)</f>
        <v>0</v>
      </c>
      <c r="AD2090" s="55" t="n">
        <f aca="false">IF(AND(C2089=C2090,AA2089=AA2090-1),AB2089,"")</f>
        <v>1</v>
      </c>
      <c r="AE2090" s="55" t="n">
        <f aca="false">IF(AND(C2089=C2090,AA2089=AA2090-1),AC2089,"")</f>
        <v>0</v>
      </c>
      <c r="AF2090" s="55" t="n">
        <f aca="false">IF(AA2090=1,"",IF(AND(AB2090=1,AD2090&lt;&gt;1),1,0))</f>
        <v>0</v>
      </c>
      <c r="AG2090" s="55" t="n">
        <f aca="false">IF(AA2090=1,"",IF(AND(AC2090=1,AE2090&lt;&gt;1),1,0))</f>
        <v>0</v>
      </c>
      <c r="AH2090" s="60" t="str">
        <f aca="false">IF(AND(E2090&gt;0,AA2090&lt;2,NOT(AND(C2091=C2090,AA2091=AA2090+1))),INDEX(DATAS,AA2090+1),"")</f>
        <v/>
      </c>
      <c r="AI2090" s="60" t="str">
        <f aca="false">IF(AND(AC2090=1,AA2090&lt;2),IF(AND(C2091=C2090,AA2091=AA2090+1),IF(AC2091=1,"",INDEX(DATAS,AA2090+1)),INDEX(DATAS,AA2090+1)),"")</f>
        <v/>
      </c>
    </row>
    <row r="2091" customFormat="false" ht="15" hidden="false" customHeight="false" outlineLevel="0" collapsed="false">
      <c r="A2091" s="60" t="n">
        <v>46309</v>
      </c>
      <c r="B2091" s="0" t="n">
        <v>5</v>
      </c>
      <c r="C2091" s="0" t="n">
        <v>5060</v>
      </c>
      <c r="D2091" s="0" t="n">
        <v>134</v>
      </c>
      <c r="E2091" s="0" t="n">
        <v>2</v>
      </c>
      <c r="F2091" s="55" t="s">
        <v>788</v>
      </c>
      <c r="G2091" s="0" t="n">
        <v>45.1</v>
      </c>
      <c r="H2091" s="0" t="n">
        <v>38</v>
      </c>
      <c r="I2091" s="55" t="s">
        <v>177</v>
      </c>
      <c r="J2091" s="0" t="n">
        <v>134</v>
      </c>
      <c r="K2091" s="0" t="n">
        <v>71</v>
      </c>
      <c r="M2091" s="0" t="n">
        <v>470.89</v>
      </c>
      <c r="N2091" s="0" t="n">
        <v>15.8</v>
      </c>
      <c r="O2091" s="0" t="n">
        <v>20.19</v>
      </c>
      <c r="P2091" s="0" t="n">
        <v>3.59</v>
      </c>
      <c r="Q2091" s="0" t="n">
        <v>3.22</v>
      </c>
      <c r="R2091" s="0" t="n">
        <v>3236</v>
      </c>
      <c r="S2091" s="0" t="n">
        <v>6753</v>
      </c>
      <c r="T2091" s="0" t="n">
        <v>38</v>
      </c>
      <c r="U2091" s="0" t="n">
        <v>1079</v>
      </c>
      <c r="V2091" s="0" t="n">
        <v>3</v>
      </c>
      <c r="W2091" s="60" t="n">
        <v>46268</v>
      </c>
      <c r="X2091" s="55" t="n">
        <f aca="false">IF(I2091="Male",0,1)</f>
        <v>1</v>
      </c>
      <c r="Y2091" s="55" t="n">
        <f aca="false">IF(OR(I2091="DNB",I2091="Dry DNB"),1,0)</f>
        <v>0</v>
      </c>
      <c r="Z2091" s="55" t="n">
        <f aca="false">IF(ISNUMBER(W2091),A2091-W2091,"")</f>
        <v>41</v>
      </c>
      <c r="AA2091" s="55" t="n">
        <f aca="false">MATCH(A2091,DATAS,0)</f>
        <v>1</v>
      </c>
      <c r="AB2091" s="55" t="n">
        <f aca="false">IF(AND(E2091&gt;0,OR(AND(B2091&gt;=1,B2091&lt;=6),B2091=10)),1,0)</f>
        <v>1</v>
      </c>
      <c r="AC2091" s="55" t="n">
        <f aca="false">IF(AND(E2091&gt;0,B2091=10),1,0)</f>
        <v>0</v>
      </c>
      <c r="AD2091" s="0" t="str">
        <f aca="false">IF(AND(C2090=C2091,AA2090=AA2091-1),AB2090,"")</f>
        <v/>
      </c>
      <c r="AE2091" s="0" t="str">
        <f aca="false">IF(AND(C2090=C2091,AA2090=AA2091-1),AC2090,"")</f>
        <v/>
      </c>
      <c r="AF2091" s="0" t="str">
        <f aca="false">IF(AA2091=1,"",IF(AND(AB2091=1,AD2091&lt;&gt;1),1,0))</f>
        <v/>
      </c>
      <c r="AG2091" s="0" t="str">
        <f aca="false">IF(AA2091=1,"",IF(AND(AC2091=1,AE2091&lt;&gt;1),1,0))</f>
        <v/>
      </c>
      <c r="AH2091" s="60" t="str">
        <f aca="false">IF(AND(E2091&gt;0,AA2091&lt;2,NOT(AND(C2092=C2091,AA2092=AA2091+1))),INDEX(DATAS,AA2091+1),"")</f>
        <v/>
      </c>
      <c r="AI2091" s="60" t="str">
        <f aca="false">IF(AND(AC2091=1,AA2091&lt;2),IF(AND(C2092=C2091,AA2092=AA2091+1),IF(AC2092=1,"",INDEX(DATAS,AA2091+1)),INDEX(DATAS,AA2091+1)),"")</f>
        <v/>
      </c>
    </row>
    <row r="2092" customFormat="false" ht="15" hidden="false" customHeight="false" outlineLevel="0" collapsed="false">
      <c r="A2092" s="60" t="n">
        <v>46310</v>
      </c>
      <c r="B2092" s="0" t="n">
        <v>5</v>
      </c>
      <c r="C2092" s="0" t="n">
        <v>5060</v>
      </c>
      <c r="D2092" s="0" t="n">
        <v>135</v>
      </c>
      <c r="E2092" s="0" t="n">
        <v>2</v>
      </c>
      <c r="F2092" s="55" t="s">
        <v>788</v>
      </c>
      <c r="G2092" s="0" t="n">
        <v>42.6</v>
      </c>
      <c r="H2092" s="0" t="n">
        <v>39</v>
      </c>
      <c r="I2092" s="55" t="s">
        <v>187</v>
      </c>
      <c r="J2092" s="0" t="n">
        <v>135</v>
      </c>
      <c r="K2092" s="0" t="n">
        <v>71</v>
      </c>
      <c r="M2092" s="0" t="n">
        <v>470.89</v>
      </c>
      <c r="N2092" s="0" t="n">
        <v>15.8</v>
      </c>
      <c r="O2092" s="0" t="n">
        <v>20.19</v>
      </c>
      <c r="P2092" s="0" t="n">
        <v>3.59</v>
      </c>
      <c r="Q2092" s="0" t="n">
        <v>3.22</v>
      </c>
      <c r="T2092" s="0" t="n">
        <v>38</v>
      </c>
      <c r="U2092" s="0" t="n">
        <v>1080</v>
      </c>
      <c r="V2092" s="0" t="n">
        <v>4</v>
      </c>
      <c r="W2092" s="60" t="n">
        <v>46310</v>
      </c>
      <c r="X2092" s="55" t="n">
        <f aca="false">IF(I2092="Male",0,1)</f>
        <v>1</v>
      </c>
      <c r="Y2092" s="55" t="n">
        <f aca="false">IF(OR(I2092="DNB",I2092="Dry DNB"),1,0)</f>
        <v>0</v>
      </c>
      <c r="Z2092" s="55" t="n">
        <f aca="false">IF(ISNUMBER(W2092),A2092-W2092,"")</f>
        <v>0</v>
      </c>
      <c r="AA2092" s="55" t="n">
        <f aca="false">MATCH(A2092,DATAS,0)</f>
        <v>2</v>
      </c>
      <c r="AB2092" s="55" t="n">
        <f aca="false">IF(AND(E2092&gt;0,OR(AND(B2092&gt;=1,B2092&lt;=6),B2092=10)),1,0)</f>
        <v>1</v>
      </c>
      <c r="AC2092" s="55" t="n">
        <f aca="false">IF(AND(E2092&gt;0,B2092=10),1,0)</f>
        <v>0</v>
      </c>
      <c r="AD2092" s="55" t="n">
        <f aca="false">IF(AND(C2091=C2092,AA2091=AA2092-1),AB2091,"")</f>
        <v>1</v>
      </c>
      <c r="AE2092" s="55" t="n">
        <f aca="false">IF(AND(C2091=C2092,AA2091=AA2092-1),AC2091,"")</f>
        <v>0</v>
      </c>
      <c r="AF2092" s="55" t="n">
        <f aca="false">IF(AA2092=1,"",IF(AND(AB2092=1,AD2092&lt;&gt;1),1,0))</f>
        <v>0</v>
      </c>
      <c r="AG2092" s="55" t="n">
        <f aca="false">IF(AA2092=1,"",IF(AND(AC2092=1,AE2092&lt;&gt;1),1,0))</f>
        <v>0</v>
      </c>
      <c r="AH2092" s="60" t="str">
        <f aca="false">IF(AND(E2092&gt;0,AA2092&lt;2,NOT(AND(C2093=C2092,AA2093=AA2092+1))),INDEX(DATAS,AA2092+1),"")</f>
        <v/>
      </c>
      <c r="AI2092" s="60" t="str">
        <f aca="false">IF(AND(AC2092=1,AA2092&lt;2),IF(AND(C2093=C2092,AA2093=AA2092+1),IF(AC2093=1,"",INDEX(DATAS,AA2092+1)),INDEX(DATAS,AA2092+1)),"")</f>
        <v/>
      </c>
    </row>
    <row r="2093" customFormat="false" ht="15" hidden="false" customHeight="false" outlineLevel="0" collapsed="false">
      <c r="A2093" s="60" t="n">
        <v>46309</v>
      </c>
      <c r="B2093" s="0" t="n">
        <v>2</v>
      </c>
      <c r="C2093" s="0" t="n">
        <v>5061</v>
      </c>
      <c r="D2093" s="0" t="n">
        <v>118</v>
      </c>
      <c r="E2093" s="0" t="n">
        <v>2</v>
      </c>
      <c r="F2093" s="55" t="s">
        <v>788</v>
      </c>
      <c r="G2093" s="0" t="n">
        <v>56.9</v>
      </c>
      <c r="H2093" s="0" t="n">
        <v>58</v>
      </c>
      <c r="I2093" s="55" t="s">
        <v>187</v>
      </c>
      <c r="J2093" s="0" t="n">
        <v>118</v>
      </c>
      <c r="K2093" s="0" t="n">
        <v>70</v>
      </c>
      <c r="M2093" s="0" t="n">
        <v>661.79</v>
      </c>
      <c r="N2093" s="0" t="n">
        <v>59.01</v>
      </c>
      <c r="O2093" s="0" t="n">
        <v>39.73</v>
      </c>
      <c r="P2093" s="0" t="n">
        <v>3.73</v>
      </c>
      <c r="Q2093" s="0" t="n">
        <v>3.42</v>
      </c>
      <c r="R2093" s="0" t="n">
        <v>5377</v>
      </c>
      <c r="S2093" s="0" t="n">
        <v>10932</v>
      </c>
      <c r="T2093" s="0" t="n">
        <v>59.6</v>
      </c>
      <c r="U2093" s="0" t="n">
        <v>1079</v>
      </c>
      <c r="V2093" s="0" t="n">
        <v>2</v>
      </c>
      <c r="W2093" s="60" t="n">
        <v>46285</v>
      </c>
      <c r="X2093" s="55" t="n">
        <f aca="false">IF(I2093="Male",0,1)</f>
        <v>1</v>
      </c>
      <c r="Y2093" s="55" t="n">
        <f aca="false">IF(OR(I2093="DNB",I2093="Dry DNB"),1,0)</f>
        <v>0</v>
      </c>
      <c r="Z2093" s="55" t="n">
        <f aca="false">IF(ISNUMBER(W2093),A2093-W2093,"")</f>
        <v>24</v>
      </c>
      <c r="AA2093" s="55" t="n">
        <f aca="false">MATCH(A2093,DATAS,0)</f>
        <v>1</v>
      </c>
      <c r="AB2093" s="55" t="n">
        <f aca="false">IF(AND(E2093&gt;0,OR(AND(B2093&gt;=1,B2093&lt;=6),B2093=10)),1,0)</f>
        <v>1</v>
      </c>
      <c r="AC2093" s="55" t="n">
        <f aca="false">IF(AND(E2093&gt;0,B2093=10),1,0)</f>
        <v>0</v>
      </c>
      <c r="AD2093" s="0" t="str">
        <f aca="false">IF(AND(C2092=C2093,AA2092=AA2093-1),AB2092,"")</f>
        <v/>
      </c>
      <c r="AE2093" s="0" t="str">
        <f aca="false">IF(AND(C2092=C2093,AA2092=AA2093-1),AC2092,"")</f>
        <v/>
      </c>
      <c r="AF2093" s="0" t="str">
        <f aca="false">IF(AA2093=1,"",IF(AND(AB2093=1,AD2093&lt;&gt;1),1,0))</f>
        <v/>
      </c>
      <c r="AG2093" s="0" t="str">
        <f aca="false">IF(AA2093=1,"",IF(AND(AC2093=1,AE2093&lt;&gt;1),1,0))</f>
        <v/>
      </c>
      <c r="AH2093" s="60" t="str">
        <f aca="false">IF(AND(E2093&gt;0,AA2093&lt;2,NOT(AND(C2094=C2093,AA2094=AA2093+1))),INDEX(DATAS,AA2093+1),"")</f>
        <v/>
      </c>
      <c r="AI2093" s="60" t="str">
        <f aca="false">IF(AND(AC2093=1,AA2093&lt;2),IF(AND(C2094=C2093,AA2094=AA2093+1),IF(AC2094=1,"",INDEX(DATAS,AA2093+1)),INDEX(DATAS,AA2093+1)),"")</f>
        <v/>
      </c>
    </row>
    <row r="2094" customFormat="false" ht="15" hidden="false" customHeight="false" outlineLevel="0" collapsed="false">
      <c r="A2094" s="60" t="n">
        <v>46310</v>
      </c>
      <c r="B2094" s="0" t="n">
        <v>2</v>
      </c>
      <c r="C2094" s="0" t="n">
        <v>5061</v>
      </c>
      <c r="D2094" s="0" t="n">
        <v>119</v>
      </c>
      <c r="E2094" s="0" t="n">
        <v>2</v>
      </c>
      <c r="F2094" s="55" t="s">
        <v>788</v>
      </c>
      <c r="G2094" s="0" t="n">
        <v>56</v>
      </c>
      <c r="H2094" s="0" t="n">
        <v>58</v>
      </c>
      <c r="I2094" s="55" t="s">
        <v>187</v>
      </c>
      <c r="J2094" s="0" t="n">
        <v>119</v>
      </c>
      <c r="K2094" s="0" t="n">
        <v>70</v>
      </c>
      <c r="M2094" s="0" t="n">
        <v>661.79</v>
      </c>
      <c r="N2094" s="0" t="n">
        <v>59.01</v>
      </c>
      <c r="O2094" s="0" t="n">
        <v>39.73</v>
      </c>
      <c r="P2094" s="0" t="n">
        <v>3.73</v>
      </c>
      <c r="Q2094" s="0" t="n">
        <v>3.42</v>
      </c>
      <c r="T2094" s="0" t="n">
        <v>59.6</v>
      </c>
      <c r="U2094" s="0" t="n">
        <v>1080</v>
      </c>
      <c r="V2094" s="0" t="n">
        <v>2</v>
      </c>
      <c r="W2094" s="60" t="n">
        <v>46285</v>
      </c>
      <c r="X2094" s="55" t="n">
        <f aca="false">IF(I2094="Male",0,1)</f>
        <v>1</v>
      </c>
      <c r="Y2094" s="55" t="n">
        <f aca="false">IF(OR(I2094="DNB",I2094="Dry DNB"),1,0)</f>
        <v>0</v>
      </c>
      <c r="Z2094" s="55" t="n">
        <f aca="false">IF(ISNUMBER(W2094),A2094-W2094,"")</f>
        <v>25</v>
      </c>
      <c r="AA2094" s="55" t="n">
        <f aca="false">MATCH(A2094,DATAS,0)</f>
        <v>2</v>
      </c>
      <c r="AB2094" s="55" t="n">
        <f aca="false">IF(AND(E2094&gt;0,OR(AND(B2094&gt;=1,B2094&lt;=6),B2094=10)),1,0)</f>
        <v>1</v>
      </c>
      <c r="AC2094" s="55" t="n">
        <f aca="false">IF(AND(E2094&gt;0,B2094=10),1,0)</f>
        <v>0</v>
      </c>
      <c r="AD2094" s="55" t="n">
        <f aca="false">IF(AND(C2093=C2094,AA2093=AA2094-1),AB2093,"")</f>
        <v>1</v>
      </c>
      <c r="AE2094" s="55" t="n">
        <f aca="false">IF(AND(C2093=C2094,AA2093=AA2094-1),AC2093,"")</f>
        <v>0</v>
      </c>
      <c r="AF2094" s="55" t="n">
        <f aca="false">IF(AA2094=1,"",IF(AND(AB2094=1,AD2094&lt;&gt;1),1,0))</f>
        <v>0</v>
      </c>
      <c r="AG2094" s="55" t="n">
        <f aca="false">IF(AA2094=1,"",IF(AND(AC2094=1,AE2094&lt;&gt;1),1,0))</f>
        <v>0</v>
      </c>
      <c r="AH2094" s="60" t="str">
        <f aca="false">IF(AND(E2094&gt;0,AA2094&lt;2,NOT(AND(C2095=C2094,AA2095=AA2094+1))),INDEX(DATAS,AA2094+1),"")</f>
        <v/>
      </c>
      <c r="AI2094" s="60" t="str">
        <f aca="false">IF(AND(AC2094=1,AA2094&lt;2),IF(AND(C2095=C2094,AA2095=AA2094+1),IF(AC2095=1,"",INDEX(DATAS,AA2094+1)),INDEX(DATAS,AA2094+1)),"")</f>
        <v/>
      </c>
    </row>
    <row r="2095" customFormat="false" ht="15" hidden="false" customHeight="false" outlineLevel="0" collapsed="false">
      <c r="A2095" s="60" t="n">
        <v>46309</v>
      </c>
      <c r="B2095" s="0" t="n">
        <v>5</v>
      </c>
      <c r="C2095" s="0" t="n">
        <v>5063</v>
      </c>
      <c r="D2095" s="0" t="n">
        <v>421</v>
      </c>
      <c r="E2095" s="0" t="n">
        <v>1</v>
      </c>
      <c r="F2095" s="55" t="s">
        <v>789</v>
      </c>
      <c r="G2095" s="0" t="n">
        <v>35.8</v>
      </c>
      <c r="H2095" s="0" t="n">
        <v>34</v>
      </c>
      <c r="I2095" s="55" t="s">
        <v>157</v>
      </c>
      <c r="J2095" s="0" t="n">
        <v>323</v>
      </c>
      <c r="K2095" s="0" t="n">
        <v>57</v>
      </c>
      <c r="L2095" s="0" t="n">
        <v>98</v>
      </c>
      <c r="M2095" s="0" t="n">
        <v>941.42</v>
      </c>
      <c r="N2095" s="0" t="n">
        <v>47.87</v>
      </c>
      <c r="O2095" s="0" t="n">
        <v>34.1</v>
      </c>
      <c r="P2095" s="0" t="n">
        <v>4.57</v>
      </c>
      <c r="Q2095" s="0" t="n">
        <v>3.88</v>
      </c>
      <c r="R2095" s="0" t="n">
        <v>4235</v>
      </c>
      <c r="S2095" s="0" t="n">
        <v>9132</v>
      </c>
      <c r="T2095" s="0" t="n">
        <v>45.85</v>
      </c>
      <c r="U2095" s="0" t="n">
        <v>1078</v>
      </c>
      <c r="V2095" s="0" t="n">
        <v>4</v>
      </c>
      <c r="W2095" s="60" t="n">
        <v>46212</v>
      </c>
      <c r="X2095" s="55" t="n">
        <f aca="false">IF(I2095="Male",0,1)</f>
        <v>1</v>
      </c>
      <c r="Y2095" s="55" t="n">
        <f aca="false">IF(OR(I2095="DNB",I2095="Dry DNB"),1,0)</f>
        <v>0</v>
      </c>
      <c r="Z2095" s="55" t="n">
        <f aca="false">IF(ISNUMBER(W2095),A2095-W2095,"")</f>
        <v>97</v>
      </c>
      <c r="AA2095" s="55" t="n">
        <f aca="false">MATCH(A2095,DATAS,0)</f>
        <v>1</v>
      </c>
      <c r="AB2095" s="55" t="n">
        <f aca="false">IF(AND(E2095&gt;0,OR(AND(B2095&gt;=1,B2095&lt;=6),B2095=10)),1,0)</f>
        <v>1</v>
      </c>
      <c r="AC2095" s="55" t="n">
        <f aca="false">IF(AND(E2095&gt;0,B2095=10),1,0)</f>
        <v>0</v>
      </c>
      <c r="AD2095" s="0" t="str">
        <f aca="false">IF(AND(C2094=C2095,AA2094=AA2095-1),AB2094,"")</f>
        <v/>
      </c>
      <c r="AE2095" s="0" t="str">
        <f aca="false">IF(AND(C2094=C2095,AA2094=AA2095-1),AC2094,"")</f>
        <v/>
      </c>
      <c r="AF2095" s="0" t="str">
        <f aca="false">IF(AA2095=1,"",IF(AND(AB2095=1,AD2095&lt;&gt;1),1,0))</f>
        <v/>
      </c>
      <c r="AG2095" s="0" t="str">
        <f aca="false">IF(AA2095=1,"",IF(AND(AC2095=1,AE2095&lt;&gt;1),1,0))</f>
        <v/>
      </c>
      <c r="AH2095" s="60" t="str">
        <f aca="false">IF(AND(E2095&gt;0,AA2095&lt;2,NOT(AND(C2096=C2095,AA2096=AA2095+1))),INDEX(DATAS,AA2095+1),"")</f>
        <v/>
      </c>
      <c r="AI2095" s="60" t="str">
        <f aca="false">IF(AND(AC2095=1,AA2095&lt;2),IF(AND(C2096=C2095,AA2096=AA2095+1),IF(AC2096=1,"",INDEX(DATAS,AA2095+1)),INDEX(DATAS,AA2095+1)),"")</f>
        <v/>
      </c>
    </row>
    <row r="2096" customFormat="false" ht="15" hidden="false" customHeight="false" outlineLevel="0" collapsed="false">
      <c r="A2096" s="60" t="n">
        <v>46310</v>
      </c>
      <c r="B2096" s="0" t="n">
        <v>5</v>
      </c>
      <c r="C2096" s="0" t="n">
        <v>5063</v>
      </c>
      <c r="D2096" s="0" t="n">
        <v>422</v>
      </c>
      <c r="E2096" s="0" t="n">
        <v>1</v>
      </c>
      <c r="F2096" s="55" t="s">
        <v>789</v>
      </c>
      <c r="G2096" s="0" t="n">
        <v>36.9</v>
      </c>
      <c r="H2096" s="0" t="n">
        <v>34</v>
      </c>
      <c r="I2096" s="55" t="s">
        <v>157</v>
      </c>
      <c r="J2096" s="0" t="n">
        <v>323</v>
      </c>
      <c r="K2096" s="0" t="n">
        <v>57</v>
      </c>
      <c r="L2096" s="0" t="n">
        <v>99</v>
      </c>
      <c r="M2096" s="0" t="n">
        <v>941.42</v>
      </c>
      <c r="N2096" s="0" t="n">
        <v>47.87</v>
      </c>
      <c r="O2096" s="0" t="n">
        <v>34.1</v>
      </c>
      <c r="P2096" s="0" t="n">
        <v>4.57</v>
      </c>
      <c r="Q2096" s="0" t="n">
        <v>3.88</v>
      </c>
      <c r="T2096" s="0" t="n">
        <v>45.85</v>
      </c>
      <c r="U2096" s="0" t="n">
        <v>1079</v>
      </c>
      <c r="V2096" s="0" t="n">
        <v>4</v>
      </c>
      <c r="W2096" s="60" t="n">
        <v>46212</v>
      </c>
      <c r="X2096" s="55" t="n">
        <f aca="false">IF(I2096="Male",0,1)</f>
        <v>1</v>
      </c>
      <c r="Y2096" s="55" t="n">
        <f aca="false">IF(OR(I2096="DNB",I2096="Dry DNB"),1,0)</f>
        <v>0</v>
      </c>
      <c r="Z2096" s="55" t="n">
        <f aca="false">IF(ISNUMBER(W2096),A2096-W2096,"")</f>
        <v>98</v>
      </c>
      <c r="AA2096" s="55" t="n">
        <f aca="false">MATCH(A2096,DATAS,0)</f>
        <v>2</v>
      </c>
      <c r="AB2096" s="55" t="n">
        <f aca="false">IF(AND(E2096&gt;0,OR(AND(B2096&gt;=1,B2096&lt;=6),B2096=10)),1,0)</f>
        <v>1</v>
      </c>
      <c r="AC2096" s="55" t="n">
        <f aca="false">IF(AND(E2096&gt;0,B2096=10),1,0)</f>
        <v>0</v>
      </c>
      <c r="AD2096" s="55" t="n">
        <f aca="false">IF(AND(C2095=C2096,AA2095=AA2096-1),AB2095,"")</f>
        <v>1</v>
      </c>
      <c r="AE2096" s="55" t="n">
        <f aca="false">IF(AND(C2095=C2096,AA2095=AA2096-1),AC2095,"")</f>
        <v>0</v>
      </c>
      <c r="AF2096" s="55" t="n">
        <f aca="false">IF(AA2096=1,"",IF(AND(AB2096=1,AD2096&lt;&gt;1),1,0))</f>
        <v>0</v>
      </c>
      <c r="AG2096" s="55" t="n">
        <f aca="false">IF(AA2096=1,"",IF(AND(AC2096=1,AE2096&lt;&gt;1),1,0))</f>
        <v>0</v>
      </c>
      <c r="AH2096" s="60" t="str">
        <f aca="false">IF(AND(E2096&gt;0,AA2096&lt;2,NOT(AND(C2097=C2096,AA2097=AA2096+1))),INDEX(DATAS,AA2096+1),"")</f>
        <v/>
      </c>
      <c r="AI2096" s="60" t="str">
        <f aca="false">IF(AND(AC2096=1,AA2096&lt;2),IF(AND(C2097=C2096,AA2097=AA2096+1),IF(AC2097=1,"",INDEX(DATAS,AA2096+1)),INDEX(DATAS,AA2096+1)),"")</f>
        <v/>
      </c>
    </row>
    <row r="2097" customFormat="false" ht="15" hidden="false" customHeight="false" outlineLevel="0" collapsed="false">
      <c r="A2097" s="60" t="n">
        <v>46309</v>
      </c>
      <c r="B2097" s="0" t="n">
        <v>5</v>
      </c>
      <c r="C2097" s="0" t="n">
        <v>5064</v>
      </c>
      <c r="D2097" s="0" t="n">
        <v>87</v>
      </c>
      <c r="E2097" s="0" t="n">
        <v>2</v>
      </c>
      <c r="F2097" s="55" t="s">
        <v>789</v>
      </c>
      <c r="G2097" s="0" t="n">
        <v>38</v>
      </c>
      <c r="H2097" s="0" t="n">
        <v>43</v>
      </c>
      <c r="I2097" s="55" t="s">
        <v>187</v>
      </c>
      <c r="J2097" s="0" t="n">
        <v>87</v>
      </c>
      <c r="K2097" s="0" t="n">
        <v>66</v>
      </c>
      <c r="M2097" s="0" t="n">
        <v>505.47</v>
      </c>
      <c r="N2097" s="0" t="n">
        <v>84.16</v>
      </c>
      <c r="O2097" s="0" t="n">
        <v>27.01</v>
      </c>
      <c r="P2097" s="0" t="n">
        <v>4.17</v>
      </c>
      <c r="Q2097" s="0" t="n">
        <v>3.55</v>
      </c>
      <c r="R2097" s="0" t="n">
        <v>3795</v>
      </c>
      <c r="S2097" s="0" t="n">
        <v>7628</v>
      </c>
      <c r="U2097" s="0" t="n">
        <v>1078</v>
      </c>
      <c r="V2097" s="0" t="n">
        <v>2</v>
      </c>
      <c r="W2097" s="60" t="n">
        <v>46296</v>
      </c>
      <c r="X2097" s="55" t="n">
        <f aca="false">IF(I2097="Male",0,1)</f>
        <v>1</v>
      </c>
      <c r="Y2097" s="55" t="n">
        <f aca="false">IF(OR(I2097="DNB",I2097="Dry DNB"),1,0)</f>
        <v>0</v>
      </c>
      <c r="Z2097" s="55" t="n">
        <f aca="false">IF(ISNUMBER(W2097),A2097-W2097,"")</f>
        <v>13</v>
      </c>
      <c r="AA2097" s="55" t="n">
        <f aca="false">MATCH(A2097,DATAS,0)</f>
        <v>1</v>
      </c>
      <c r="AB2097" s="55" t="n">
        <f aca="false">IF(AND(E2097&gt;0,OR(AND(B2097&gt;=1,B2097&lt;=6),B2097=10)),1,0)</f>
        <v>1</v>
      </c>
      <c r="AC2097" s="55" t="n">
        <f aca="false">IF(AND(E2097&gt;0,B2097=10),1,0)</f>
        <v>0</v>
      </c>
      <c r="AD2097" s="0" t="str">
        <f aca="false">IF(AND(C2096=C2097,AA2096=AA2097-1),AB2096,"")</f>
        <v/>
      </c>
      <c r="AE2097" s="0" t="str">
        <f aca="false">IF(AND(C2096=C2097,AA2096=AA2097-1),AC2096,"")</f>
        <v/>
      </c>
      <c r="AF2097" s="0" t="str">
        <f aca="false">IF(AA2097=1,"",IF(AND(AB2097=1,AD2097&lt;&gt;1),1,0))</f>
        <v/>
      </c>
      <c r="AG2097" s="0" t="str">
        <f aca="false">IF(AA2097=1,"",IF(AND(AC2097=1,AE2097&lt;&gt;1),1,0))</f>
        <v/>
      </c>
      <c r="AH2097" s="60" t="str">
        <f aca="false">IF(AND(E2097&gt;0,AA2097&lt;2,NOT(AND(C2098=C2097,AA2098=AA2097+1))),INDEX(DATAS,AA2097+1),"")</f>
        <v/>
      </c>
      <c r="AI2097" s="60" t="str">
        <f aca="false">IF(AND(AC2097=1,AA2097&lt;2),IF(AND(C2098=C2097,AA2098=AA2097+1),IF(AC2098=1,"",INDEX(DATAS,AA2097+1)),INDEX(DATAS,AA2097+1)),"")</f>
        <v/>
      </c>
    </row>
    <row r="2098" customFormat="false" ht="15" hidden="false" customHeight="false" outlineLevel="0" collapsed="false">
      <c r="A2098" s="60" t="n">
        <v>46310</v>
      </c>
      <c r="B2098" s="0" t="n">
        <v>5</v>
      </c>
      <c r="C2098" s="0" t="n">
        <v>5064</v>
      </c>
      <c r="D2098" s="0" t="n">
        <v>88</v>
      </c>
      <c r="E2098" s="0" t="n">
        <v>2</v>
      </c>
      <c r="F2098" s="55" t="s">
        <v>789</v>
      </c>
      <c r="G2098" s="0" t="n">
        <v>48.7</v>
      </c>
      <c r="H2098" s="0" t="n">
        <v>43</v>
      </c>
      <c r="I2098" s="55" t="s">
        <v>187</v>
      </c>
      <c r="J2098" s="0" t="n">
        <v>88</v>
      </c>
      <c r="K2098" s="0" t="n">
        <v>66</v>
      </c>
      <c r="M2098" s="0" t="n">
        <v>505.47</v>
      </c>
      <c r="N2098" s="0" t="n">
        <v>84.16</v>
      </c>
      <c r="O2098" s="0" t="n">
        <v>27.01</v>
      </c>
      <c r="P2098" s="0" t="n">
        <v>4.17</v>
      </c>
      <c r="Q2098" s="0" t="n">
        <v>3.55</v>
      </c>
      <c r="U2098" s="0" t="n">
        <v>1079</v>
      </c>
      <c r="V2098" s="0" t="n">
        <v>2</v>
      </c>
      <c r="W2098" s="60" t="n">
        <v>46296</v>
      </c>
      <c r="X2098" s="55" t="n">
        <f aca="false">IF(I2098="Male",0,1)</f>
        <v>1</v>
      </c>
      <c r="Y2098" s="55" t="n">
        <f aca="false">IF(OR(I2098="DNB",I2098="Dry DNB"),1,0)</f>
        <v>0</v>
      </c>
      <c r="Z2098" s="55" t="n">
        <f aca="false">IF(ISNUMBER(W2098),A2098-W2098,"")</f>
        <v>14</v>
      </c>
      <c r="AA2098" s="55" t="n">
        <f aca="false">MATCH(A2098,DATAS,0)</f>
        <v>2</v>
      </c>
      <c r="AB2098" s="55" t="n">
        <f aca="false">IF(AND(E2098&gt;0,OR(AND(B2098&gt;=1,B2098&lt;=6),B2098=10)),1,0)</f>
        <v>1</v>
      </c>
      <c r="AC2098" s="55" t="n">
        <f aca="false">IF(AND(E2098&gt;0,B2098=10),1,0)</f>
        <v>0</v>
      </c>
      <c r="AD2098" s="55" t="n">
        <f aca="false">IF(AND(C2097=C2098,AA2097=AA2098-1),AB2097,"")</f>
        <v>1</v>
      </c>
      <c r="AE2098" s="55" t="n">
        <f aca="false">IF(AND(C2097=C2098,AA2097=AA2098-1),AC2097,"")</f>
        <v>0</v>
      </c>
      <c r="AF2098" s="55" t="n">
        <f aca="false">IF(AA2098=1,"",IF(AND(AB2098=1,AD2098&lt;&gt;1),1,0))</f>
        <v>0</v>
      </c>
      <c r="AG2098" s="55" t="n">
        <f aca="false">IF(AA2098=1,"",IF(AND(AC2098=1,AE2098&lt;&gt;1),1,0))</f>
        <v>0</v>
      </c>
      <c r="AH2098" s="60" t="str">
        <f aca="false">IF(AND(E2098&gt;0,AA2098&lt;2,NOT(AND(C2099=C2098,AA2099=AA2098+1))),INDEX(DATAS,AA2098+1),"")</f>
        <v/>
      </c>
      <c r="AI2098" s="60" t="str">
        <f aca="false">IF(AND(AC2098=1,AA2098&lt;2),IF(AND(C2099=C2098,AA2099=AA2098+1),IF(AC2099=1,"",INDEX(DATAS,AA2098+1)),INDEX(DATAS,AA2098+1)),"")</f>
        <v/>
      </c>
    </row>
    <row r="2099" customFormat="false" ht="15" hidden="false" customHeight="false" outlineLevel="0" collapsed="false">
      <c r="A2099" s="60" t="n">
        <v>46309</v>
      </c>
      <c r="B2099" s="0" t="n">
        <v>3</v>
      </c>
      <c r="C2099" s="0" t="n">
        <v>5065</v>
      </c>
      <c r="D2099" s="0" t="n">
        <v>47</v>
      </c>
      <c r="E2099" s="0" t="n">
        <v>2</v>
      </c>
      <c r="F2099" s="55" t="s">
        <v>789</v>
      </c>
      <c r="G2099" s="0" t="n">
        <v>54.4</v>
      </c>
      <c r="H2099" s="0" t="n">
        <v>54</v>
      </c>
      <c r="I2099" s="55" t="s">
        <v>166</v>
      </c>
      <c r="J2099" s="0" t="n">
        <v>47</v>
      </c>
      <c r="M2099" s="0" t="n">
        <v>-163.64</v>
      </c>
      <c r="N2099" s="0" t="n">
        <v>56.29</v>
      </c>
      <c r="O2099" s="0" t="n">
        <v>18.82</v>
      </c>
      <c r="P2099" s="0" t="n">
        <v>3.9</v>
      </c>
      <c r="Q2099" s="0" t="n">
        <v>3.73</v>
      </c>
      <c r="R2099" s="0" t="n">
        <v>4399</v>
      </c>
      <c r="S2099" s="0" t="n">
        <v>8843</v>
      </c>
      <c r="U2099" s="0" t="n">
        <v>1078</v>
      </c>
      <c r="V2099" s="0" t="n">
        <v>0</v>
      </c>
      <c r="X2099" s="55" t="n">
        <f aca="false">IF(I2099="Male",0,1)</f>
        <v>1</v>
      </c>
      <c r="Y2099" s="55" t="n">
        <f aca="false">IF(OR(I2099="DNB",I2099="Dry DNB"),1,0)</f>
        <v>0</v>
      </c>
      <c r="Z2099" s="0" t="str">
        <f aca="false">IF(ISNUMBER(W2099),A2099-W2099,"")</f>
        <v/>
      </c>
      <c r="AA2099" s="55" t="n">
        <f aca="false">MATCH(A2099,DATAS,0)</f>
        <v>1</v>
      </c>
      <c r="AB2099" s="55" t="n">
        <f aca="false">IF(AND(E2099&gt;0,OR(AND(B2099&gt;=1,B2099&lt;=6),B2099=10)),1,0)</f>
        <v>1</v>
      </c>
      <c r="AC2099" s="55" t="n">
        <f aca="false">IF(AND(E2099&gt;0,B2099=10),1,0)</f>
        <v>0</v>
      </c>
      <c r="AD2099" s="0" t="str">
        <f aca="false">IF(AND(C2098=C2099,AA2098=AA2099-1),AB2098,"")</f>
        <v/>
      </c>
      <c r="AE2099" s="0" t="str">
        <f aca="false">IF(AND(C2098=C2099,AA2098=AA2099-1),AC2098,"")</f>
        <v/>
      </c>
      <c r="AF2099" s="0" t="str">
        <f aca="false">IF(AA2099=1,"",IF(AND(AB2099=1,AD2099&lt;&gt;1),1,0))</f>
        <v/>
      </c>
      <c r="AG2099" s="0" t="str">
        <f aca="false">IF(AA2099=1,"",IF(AND(AC2099=1,AE2099&lt;&gt;1),1,0))</f>
        <v/>
      </c>
      <c r="AH2099" s="60" t="str">
        <f aca="false">IF(AND(E2099&gt;0,AA2099&lt;2,NOT(AND(C2100=C2099,AA2100=AA2099+1))),INDEX(DATAS,AA2099+1),"")</f>
        <v/>
      </c>
      <c r="AI2099" s="60" t="str">
        <f aca="false">IF(AND(AC2099=1,AA2099&lt;2),IF(AND(C2100=C2099,AA2100=AA2099+1),IF(AC2100=1,"",INDEX(DATAS,AA2099+1)),INDEX(DATAS,AA2099+1)),"")</f>
        <v/>
      </c>
    </row>
    <row r="2100" customFormat="false" ht="15" hidden="false" customHeight="false" outlineLevel="0" collapsed="false">
      <c r="A2100" s="60" t="n">
        <v>46310</v>
      </c>
      <c r="B2100" s="0" t="n">
        <v>3</v>
      </c>
      <c r="C2100" s="0" t="n">
        <v>5065</v>
      </c>
      <c r="D2100" s="0" t="n">
        <v>48</v>
      </c>
      <c r="E2100" s="0" t="n">
        <v>2</v>
      </c>
      <c r="F2100" s="55" t="s">
        <v>789</v>
      </c>
      <c r="G2100" s="0" t="n">
        <v>56.8</v>
      </c>
      <c r="H2100" s="0" t="n">
        <v>55</v>
      </c>
      <c r="I2100" s="55" t="s">
        <v>166</v>
      </c>
      <c r="J2100" s="0" t="n">
        <v>48</v>
      </c>
      <c r="M2100" s="0" t="n">
        <v>-163.64</v>
      </c>
      <c r="N2100" s="0" t="n">
        <v>56.29</v>
      </c>
      <c r="O2100" s="0" t="n">
        <v>18.82</v>
      </c>
      <c r="P2100" s="0" t="n">
        <v>3.9</v>
      </c>
      <c r="Q2100" s="0" t="n">
        <v>3.73</v>
      </c>
      <c r="U2100" s="0" t="n">
        <v>1079</v>
      </c>
      <c r="V2100" s="0" t="n">
        <v>0</v>
      </c>
      <c r="X2100" s="55" t="n">
        <f aca="false">IF(I2100="Male",0,1)</f>
        <v>1</v>
      </c>
      <c r="Y2100" s="55" t="n">
        <f aca="false">IF(OR(I2100="DNB",I2100="Dry DNB"),1,0)</f>
        <v>0</v>
      </c>
      <c r="Z2100" s="0" t="str">
        <f aca="false">IF(ISNUMBER(W2100),A2100-W2100,"")</f>
        <v/>
      </c>
      <c r="AA2100" s="55" t="n">
        <f aca="false">MATCH(A2100,DATAS,0)</f>
        <v>2</v>
      </c>
      <c r="AB2100" s="55" t="n">
        <f aca="false">IF(AND(E2100&gt;0,OR(AND(B2100&gt;=1,B2100&lt;=6),B2100=10)),1,0)</f>
        <v>1</v>
      </c>
      <c r="AC2100" s="55" t="n">
        <f aca="false">IF(AND(E2100&gt;0,B2100=10),1,0)</f>
        <v>0</v>
      </c>
      <c r="AD2100" s="55" t="n">
        <f aca="false">IF(AND(C2099=C2100,AA2099=AA2100-1),AB2099,"")</f>
        <v>1</v>
      </c>
      <c r="AE2100" s="55" t="n">
        <f aca="false">IF(AND(C2099=C2100,AA2099=AA2100-1),AC2099,"")</f>
        <v>0</v>
      </c>
      <c r="AF2100" s="55" t="n">
        <f aca="false">IF(AA2100=1,"",IF(AND(AB2100=1,AD2100&lt;&gt;1),1,0))</f>
        <v>0</v>
      </c>
      <c r="AG2100" s="55" t="n">
        <f aca="false">IF(AA2100=1,"",IF(AND(AC2100=1,AE2100&lt;&gt;1),1,0))</f>
        <v>0</v>
      </c>
      <c r="AH2100" s="60" t="str">
        <f aca="false">IF(AND(E2100&gt;0,AA2100&lt;2,NOT(AND(C2101=C2100,AA2101=AA2100+1))),INDEX(DATAS,AA2100+1),"")</f>
        <v/>
      </c>
      <c r="AI2100" s="60" t="str">
        <f aca="false">IF(AND(AC2100=1,AA2100&lt;2),IF(AND(C2101=C2100,AA2101=AA2100+1),IF(AC2101=1,"",INDEX(DATAS,AA2100+1)),INDEX(DATAS,AA2100+1)),"")</f>
        <v/>
      </c>
    </row>
    <row r="2101" customFormat="false" ht="15" hidden="false" customHeight="false" outlineLevel="0" collapsed="false">
      <c r="A2101" s="60" t="n">
        <v>46309</v>
      </c>
      <c r="B2101" s="0" t="n">
        <v>10</v>
      </c>
      <c r="C2101" s="0" t="n">
        <v>5067</v>
      </c>
      <c r="D2101" s="0" t="n">
        <v>62</v>
      </c>
      <c r="E2101" s="0" t="n">
        <v>2</v>
      </c>
      <c r="F2101" s="55" t="s">
        <v>790</v>
      </c>
      <c r="G2101" s="0" t="n">
        <v>49.6</v>
      </c>
      <c r="H2101" s="0" t="n">
        <v>49</v>
      </c>
      <c r="I2101" s="55" t="s">
        <v>166</v>
      </c>
      <c r="J2101" s="0" t="n">
        <v>62</v>
      </c>
      <c r="M2101" s="0" t="n">
        <v>539.56</v>
      </c>
      <c r="N2101" s="0" t="n">
        <v>47.98</v>
      </c>
      <c r="O2101" s="0" t="n">
        <v>40.46</v>
      </c>
      <c r="P2101" s="0" t="n">
        <v>3.17</v>
      </c>
      <c r="Q2101" s="0" t="n">
        <v>3.49</v>
      </c>
      <c r="R2101" s="0" t="n">
        <v>3980</v>
      </c>
      <c r="S2101" s="0" t="n">
        <v>8001</v>
      </c>
      <c r="U2101" s="0" t="n">
        <v>1076</v>
      </c>
      <c r="V2101" s="0" t="n">
        <v>0</v>
      </c>
      <c r="X2101" s="55" t="n">
        <f aca="false">IF(I2101="Male",0,1)</f>
        <v>1</v>
      </c>
      <c r="Y2101" s="55" t="n">
        <f aca="false">IF(OR(I2101="DNB",I2101="Dry DNB"),1,0)</f>
        <v>0</v>
      </c>
      <c r="Z2101" s="0" t="str">
        <f aca="false">IF(ISNUMBER(W2101),A2101-W2101,"")</f>
        <v/>
      </c>
      <c r="AA2101" s="55" t="n">
        <f aca="false">MATCH(A2101,DATAS,0)</f>
        <v>1</v>
      </c>
      <c r="AB2101" s="55" t="n">
        <f aca="false">IF(AND(E2101&gt;0,OR(AND(B2101&gt;=1,B2101&lt;=6),B2101=10)),1,0)</f>
        <v>1</v>
      </c>
      <c r="AC2101" s="55" t="n">
        <f aca="false">IF(AND(E2101&gt;0,B2101=10),1,0)</f>
        <v>1</v>
      </c>
      <c r="AD2101" s="0" t="str">
        <f aca="false">IF(AND(C2100=C2101,AA2100=AA2101-1),AB2100,"")</f>
        <v/>
      </c>
      <c r="AE2101" s="0" t="str">
        <f aca="false">IF(AND(C2100=C2101,AA2100=AA2101-1),AC2100,"")</f>
        <v/>
      </c>
      <c r="AF2101" s="0" t="str">
        <f aca="false">IF(AA2101=1,"",IF(AND(AB2101=1,AD2101&lt;&gt;1),1,0))</f>
        <v/>
      </c>
      <c r="AG2101" s="0" t="str">
        <f aca="false">IF(AA2101=1,"",IF(AND(AC2101=1,AE2101&lt;&gt;1),1,0))</f>
        <v/>
      </c>
      <c r="AH2101" s="60" t="str">
        <f aca="false">IF(AND(E2101&gt;0,AA2101&lt;2,NOT(AND(C2102=C2101,AA2102=AA2101+1))),INDEX(DATAS,AA2101+1),"")</f>
        <v/>
      </c>
      <c r="AI2101" s="60" t="str">
        <f aca="false">IF(AND(AC2101=1,AA2101&lt;2),IF(AND(C2102=C2101,AA2102=AA2101+1),IF(AC2102=1,"",INDEX(DATAS,AA2101+1)),INDEX(DATAS,AA2101+1)),"")</f>
        <v/>
      </c>
    </row>
    <row r="2102" customFormat="false" ht="15" hidden="false" customHeight="false" outlineLevel="0" collapsed="false">
      <c r="A2102" s="60" t="n">
        <v>46310</v>
      </c>
      <c r="B2102" s="0" t="n">
        <v>10</v>
      </c>
      <c r="C2102" s="0" t="n">
        <v>5067</v>
      </c>
      <c r="D2102" s="0" t="n">
        <v>63</v>
      </c>
      <c r="E2102" s="0" t="n">
        <v>2</v>
      </c>
      <c r="F2102" s="55" t="s">
        <v>790</v>
      </c>
      <c r="G2102" s="0" t="n">
        <v>39.5</v>
      </c>
      <c r="H2102" s="0" t="n">
        <v>48</v>
      </c>
      <c r="I2102" s="55" t="s">
        <v>166</v>
      </c>
      <c r="J2102" s="0" t="n">
        <v>63</v>
      </c>
      <c r="M2102" s="0" t="n">
        <v>539.56</v>
      </c>
      <c r="N2102" s="0" t="n">
        <v>47.98</v>
      </c>
      <c r="O2102" s="0" t="n">
        <v>40.46</v>
      </c>
      <c r="P2102" s="0" t="n">
        <v>3.17</v>
      </c>
      <c r="Q2102" s="0" t="n">
        <v>3.49</v>
      </c>
      <c r="U2102" s="0" t="n">
        <v>1077</v>
      </c>
      <c r="V2102" s="0" t="n">
        <v>0</v>
      </c>
      <c r="X2102" s="55" t="n">
        <f aca="false">IF(I2102="Male",0,1)</f>
        <v>1</v>
      </c>
      <c r="Y2102" s="55" t="n">
        <f aca="false">IF(OR(I2102="DNB",I2102="Dry DNB"),1,0)</f>
        <v>0</v>
      </c>
      <c r="Z2102" s="0" t="str">
        <f aca="false">IF(ISNUMBER(W2102),A2102-W2102,"")</f>
        <v/>
      </c>
      <c r="AA2102" s="55" t="n">
        <f aca="false">MATCH(A2102,DATAS,0)</f>
        <v>2</v>
      </c>
      <c r="AB2102" s="55" t="n">
        <f aca="false">IF(AND(E2102&gt;0,OR(AND(B2102&gt;=1,B2102&lt;=6),B2102=10)),1,0)</f>
        <v>1</v>
      </c>
      <c r="AC2102" s="55" t="n">
        <f aca="false">IF(AND(E2102&gt;0,B2102=10),1,0)</f>
        <v>1</v>
      </c>
      <c r="AD2102" s="55" t="n">
        <f aca="false">IF(AND(C2101=C2102,AA2101=AA2102-1),AB2101,"")</f>
        <v>1</v>
      </c>
      <c r="AE2102" s="55" t="n">
        <f aca="false">IF(AND(C2101=C2102,AA2101=AA2102-1),AC2101,"")</f>
        <v>1</v>
      </c>
      <c r="AF2102" s="55" t="n">
        <f aca="false">IF(AA2102=1,"",IF(AND(AB2102=1,AD2102&lt;&gt;1),1,0))</f>
        <v>0</v>
      </c>
      <c r="AG2102" s="55" t="n">
        <f aca="false">IF(AA2102=1,"",IF(AND(AC2102=1,AE2102&lt;&gt;1),1,0))</f>
        <v>0</v>
      </c>
      <c r="AH2102" s="60" t="str">
        <f aca="false">IF(AND(E2102&gt;0,AA2102&lt;2,NOT(AND(C2103=C2102,AA2103=AA2102+1))),INDEX(DATAS,AA2102+1),"")</f>
        <v/>
      </c>
      <c r="AI2102" s="60" t="str">
        <f aca="false">IF(AND(AC2102=1,AA2102&lt;2),IF(AND(C2103=C2102,AA2103=AA2102+1),IF(AC2103=1,"",INDEX(DATAS,AA2102+1)),INDEX(DATAS,AA2102+1)),"")</f>
        <v/>
      </c>
    </row>
    <row r="2103" customFormat="false" ht="15" hidden="false" customHeight="false" outlineLevel="0" collapsed="false">
      <c r="A2103" s="60" t="n">
        <v>46309</v>
      </c>
      <c r="B2103" s="0" t="n">
        <v>6</v>
      </c>
      <c r="C2103" s="0" t="n">
        <v>5068</v>
      </c>
      <c r="D2103" s="0" t="n">
        <v>351</v>
      </c>
      <c r="E2103" s="0" t="n">
        <v>1</v>
      </c>
      <c r="F2103" s="55" t="s">
        <v>790</v>
      </c>
      <c r="G2103" s="0" t="n">
        <v>32.5</v>
      </c>
      <c r="H2103" s="0" t="n">
        <v>29</v>
      </c>
      <c r="I2103" s="55" t="s">
        <v>187</v>
      </c>
      <c r="J2103" s="0" t="n">
        <v>351</v>
      </c>
      <c r="K2103" s="0" t="n">
        <v>65</v>
      </c>
      <c r="M2103" s="0" t="n">
        <v>1564.59</v>
      </c>
      <c r="N2103" s="0" t="n">
        <v>55.22</v>
      </c>
      <c r="O2103" s="0" t="n">
        <v>44.59</v>
      </c>
      <c r="P2103" s="0" t="n">
        <v>4.41</v>
      </c>
      <c r="Q2103" s="0" t="n">
        <v>3.66</v>
      </c>
      <c r="R2103" s="0" t="n">
        <v>4164</v>
      </c>
      <c r="S2103" s="0" t="n">
        <v>8984</v>
      </c>
      <c r="T2103" s="0" t="n">
        <v>47.4</v>
      </c>
      <c r="U2103" s="0" t="n">
        <v>1076</v>
      </c>
      <c r="V2103" s="0" t="n">
        <v>9</v>
      </c>
      <c r="W2103" s="60" t="n">
        <v>46289</v>
      </c>
      <c r="X2103" s="55" t="n">
        <f aca="false">IF(I2103="Male",0,1)</f>
        <v>1</v>
      </c>
      <c r="Y2103" s="55" t="n">
        <f aca="false">IF(OR(I2103="DNB",I2103="Dry DNB"),1,0)</f>
        <v>0</v>
      </c>
      <c r="Z2103" s="55" t="n">
        <f aca="false">IF(ISNUMBER(W2103),A2103-W2103,"")</f>
        <v>20</v>
      </c>
      <c r="AA2103" s="55" t="n">
        <f aca="false">MATCH(A2103,DATAS,0)</f>
        <v>1</v>
      </c>
      <c r="AB2103" s="55" t="n">
        <f aca="false">IF(AND(E2103&gt;0,OR(AND(B2103&gt;=1,B2103&lt;=6),B2103=10)),1,0)</f>
        <v>1</v>
      </c>
      <c r="AC2103" s="55" t="n">
        <f aca="false">IF(AND(E2103&gt;0,B2103=10),1,0)</f>
        <v>0</v>
      </c>
      <c r="AD2103" s="0" t="str">
        <f aca="false">IF(AND(C2102=C2103,AA2102=AA2103-1),AB2102,"")</f>
        <v/>
      </c>
      <c r="AE2103" s="0" t="str">
        <f aca="false">IF(AND(C2102=C2103,AA2102=AA2103-1),AC2102,"")</f>
        <v/>
      </c>
      <c r="AF2103" s="0" t="str">
        <f aca="false">IF(AA2103=1,"",IF(AND(AB2103=1,AD2103&lt;&gt;1),1,0))</f>
        <v/>
      </c>
      <c r="AG2103" s="0" t="str">
        <f aca="false">IF(AA2103=1,"",IF(AND(AC2103=1,AE2103&lt;&gt;1),1,0))</f>
        <v/>
      </c>
      <c r="AH2103" s="60" t="str">
        <f aca="false">IF(AND(E2103&gt;0,AA2103&lt;2,NOT(AND(C2104=C2103,AA2104=AA2103+1))),INDEX(DATAS,AA2103+1),"")</f>
        <v/>
      </c>
      <c r="AI2103" s="60" t="str">
        <f aca="false">IF(AND(AC2103=1,AA2103&lt;2),IF(AND(C2104=C2103,AA2104=AA2103+1),IF(AC2104=1,"",INDEX(DATAS,AA2103+1)),INDEX(DATAS,AA2103+1)),"")</f>
        <v/>
      </c>
    </row>
    <row r="2104" customFormat="false" ht="15" hidden="false" customHeight="false" outlineLevel="0" collapsed="false">
      <c r="A2104" s="60" t="n">
        <v>46310</v>
      </c>
      <c r="B2104" s="0" t="n">
        <v>6</v>
      </c>
      <c r="C2104" s="0" t="n">
        <v>5068</v>
      </c>
      <c r="D2104" s="0" t="n">
        <v>352</v>
      </c>
      <c r="E2104" s="0" t="n">
        <v>1</v>
      </c>
      <c r="F2104" s="55" t="s">
        <v>790</v>
      </c>
      <c r="G2104" s="0" t="n">
        <v>33</v>
      </c>
      <c r="H2104" s="0" t="n">
        <v>30</v>
      </c>
      <c r="I2104" s="55" t="s">
        <v>187</v>
      </c>
      <c r="J2104" s="0" t="n">
        <v>352</v>
      </c>
      <c r="K2104" s="0" t="n">
        <v>65</v>
      </c>
      <c r="M2104" s="0" t="n">
        <v>1564.59</v>
      </c>
      <c r="N2104" s="0" t="n">
        <v>55.22</v>
      </c>
      <c r="O2104" s="0" t="n">
        <v>44.59</v>
      </c>
      <c r="P2104" s="0" t="n">
        <v>4.41</v>
      </c>
      <c r="Q2104" s="0" t="n">
        <v>3.66</v>
      </c>
      <c r="T2104" s="0" t="n">
        <v>47.4</v>
      </c>
      <c r="U2104" s="0" t="n">
        <v>1077</v>
      </c>
      <c r="V2104" s="0" t="n">
        <v>9</v>
      </c>
      <c r="W2104" s="60" t="n">
        <v>46289</v>
      </c>
      <c r="X2104" s="55" t="n">
        <f aca="false">IF(I2104="Male",0,1)</f>
        <v>1</v>
      </c>
      <c r="Y2104" s="55" t="n">
        <f aca="false">IF(OR(I2104="DNB",I2104="Dry DNB"),1,0)</f>
        <v>0</v>
      </c>
      <c r="Z2104" s="55" t="n">
        <f aca="false">IF(ISNUMBER(W2104),A2104-W2104,"")</f>
        <v>21</v>
      </c>
      <c r="AA2104" s="55" t="n">
        <f aca="false">MATCH(A2104,DATAS,0)</f>
        <v>2</v>
      </c>
      <c r="AB2104" s="55" t="n">
        <f aca="false">IF(AND(E2104&gt;0,OR(AND(B2104&gt;=1,B2104&lt;=6),B2104=10)),1,0)</f>
        <v>1</v>
      </c>
      <c r="AC2104" s="55" t="n">
        <f aca="false">IF(AND(E2104&gt;0,B2104=10),1,0)</f>
        <v>0</v>
      </c>
      <c r="AD2104" s="55" t="n">
        <f aca="false">IF(AND(C2103=C2104,AA2103=AA2104-1),AB2103,"")</f>
        <v>1</v>
      </c>
      <c r="AE2104" s="55" t="n">
        <f aca="false">IF(AND(C2103=C2104,AA2103=AA2104-1),AC2103,"")</f>
        <v>0</v>
      </c>
      <c r="AF2104" s="55" t="n">
        <f aca="false">IF(AA2104=1,"",IF(AND(AB2104=1,AD2104&lt;&gt;1),1,0))</f>
        <v>0</v>
      </c>
      <c r="AG2104" s="55" t="n">
        <f aca="false">IF(AA2104=1,"",IF(AND(AC2104=1,AE2104&lt;&gt;1),1,0))</f>
        <v>0</v>
      </c>
      <c r="AH2104" s="60" t="str">
        <f aca="false">IF(AND(E2104&gt;0,AA2104&lt;2,NOT(AND(C2105=C2104,AA2105=AA2104+1))),INDEX(DATAS,AA2104+1),"")</f>
        <v/>
      </c>
      <c r="AI2104" s="60" t="str">
        <f aca="false">IF(AND(AC2104=1,AA2104&lt;2),IF(AND(C2105=C2104,AA2105=AA2104+1),IF(AC2105=1,"",INDEX(DATAS,AA2104+1)),INDEX(DATAS,AA2104+1)),"")</f>
        <v/>
      </c>
    </row>
    <row r="2105" customFormat="false" ht="15" hidden="false" customHeight="false" outlineLevel="0" collapsed="false">
      <c r="A2105" s="60" t="n">
        <v>46309</v>
      </c>
      <c r="B2105" s="0" t="n">
        <v>7</v>
      </c>
      <c r="C2105" s="0" t="n">
        <v>5069</v>
      </c>
      <c r="D2105" s="0" t="n">
        <v>23</v>
      </c>
      <c r="E2105" s="0" t="n">
        <v>2</v>
      </c>
      <c r="F2105" s="55" t="s">
        <v>791</v>
      </c>
      <c r="I2105" s="55" t="s">
        <v>495</v>
      </c>
      <c r="J2105" s="0" t="n">
        <v>23</v>
      </c>
      <c r="K2105" s="0" t="n">
        <v>113</v>
      </c>
      <c r="M2105" s="0" t="n">
        <v>1272.65</v>
      </c>
      <c r="N2105" s="0" t="n">
        <v>21.63</v>
      </c>
      <c r="O2105" s="0" t="n">
        <v>39.03</v>
      </c>
      <c r="P2105" s="0" t="n">
        <v>0</v>
      </c>
      <c r="Q2105" s="0" t="n">
        <v>0</v>
      </c>
      <c r="R2105" s="0" t="n">
        <v>1305</v>
      </c>
      <c r="S2105" s="0" t="n">
        <v>2624</v>
      </c>
      <c r="U2105" s="0" t="n">
        <v>1075</v>
      </c>
      <c r="V2105" s="0" t="n">
        <v>1</v>
      </c>
      <c r="W2105" s="60" t="n">
        <v>46301</v>
      </c>
      <c r="X2105" s="55" t="n">
        <f aca="false">IF(I2105="Male",0,1)</f>
        <v>1</v>
      </c>
      <c r="Y2105" s="55" t="n">
        <f aca="false">IF(OR(I2105="DNB",I2105="Dry DNB"),1,0)</f>
        <v>0</v>
      </c>
      <c r="Z2105" s="55" t="n">
        <f aca="false">IF(ISNUMBER(W2105),A2105-W2105,"")</f>
        <v>8</v>
      </c>
      <c r="AA2105" s="55" t="n">
        <f aca="false">MATCH(A2105,DATAS,0)</f>
        <v>1</v>
      </c>
      <c r="AB2105" s="55" t="n">
        <f aca="false">IF(AND(E2105&gt;0,OR(AND(B2105&gt;=1,B2105&lt;=6),B2105=10)),1,0)</f>
        <v>0</v>
      </c>
      <c r="AC2105" s="55" t="n">
        <f aca="false">IF(AND(E2105&gt;0,B2105=10),1,0)</f>
        <v>0</v>
      </c>
      <c r="AD2105" s="0" t="str">
        <f aca="false">IF(AND(C2104=C2105,AA2104=AA2105-1),AB2104,"")</f>
        <v/>
      </c>
      <c r="AE2105" s="0" t="str">
        <f aca="false">IF(AND(C2104=C2105,AA2104=AA2105-1),AC2104,"")</f>
        <v/>
      </c>
      <c r="AF2105" s="0" t="str">
        <f aca="false">IF(AA2105=1,"",IF(AND(AB2105=1,AD2105&lt;&gt;1),1,0))</f>
        <v/>
      </c>
      <c r="AG2105" s="0" t="str">
        <f aca="false">IF(AA2105=1,"",IF(AND(AC2105=1,AE2105&lt;&gt;1),1,0))</f>
        <v/>
      </c>
      <c r="AH2105" s="60" t="str">
        <f aca="false">IF(AND(E2105&gt;0,AA2105&lt;2,NOT(AND(C2106=C2105,AA2106=AA2105+1))),INDEX(DATAS,AA2105+1),"")</f>
        <v/>
      </c>
      <c r="AI2105" s="60" t="str">
        <f aca="false">IF(AND(AC2105=1,AA2105&lt;2),IF(AND(C2106=C2105,AA2106=AA2105+1),IF(AC2106=1,"",INDEX(DATAS,AA2105+1)),INDEX(DATAS,AA2105+1)),"")</f>
        <v/>
      </c>
    </row>
    <row r="2106" customFormat="false" ht="15" hidden="false" customHeight="false" outlineLevel="0" collapsed="false">
      <c r="A2106" s="60" t="n">
        <v>46310</v>
      </c>
      <c r="B2106" s="0" t="n">
        <v>7</v>
      </c>
      <c r="C2106" s="0" t="n">
        <v>5069</v>
      </c>
      <c r="D2106" s="0" t="n">
        <v>23</v>
      </c>
      <c r="E2106" s="0" t="n">
        <v>2</v>
      </c>
      <c r="F2106" s="55" t="s">
        <v>791</v>
      </c>
      <c r="I2106" s="55" t="s">
        <v>495</v>
      </c>
      <c r="J2106" s="0" t="n">
        <v>23</v>
      </c>
      <c r="K2106" s="0" t="n">
        <v>113</v>
      </c>
      <c r="M2106" s="0" t="n">
        <v>1272.65</v>
      </c>
      <c r="N2106" s="0" t="n">
        <v>21.63</v>
      </c>
      <c r="O2106" s="0" t="n">
        <v>39.03</v>
      </c>
      <c r="P2106" s="0" t="n">
        <v>0</v>
      </c>
      <c r="Q2106" s="0" t="n">
        <v>0</v>
      </c>
      <c r="U2106" s="0" t="n">
        <v>1076</v>
      </c>
      <c r="V2106" s="0" t="n">
        <v>1</v>
      </c>
      <c r="W2106" s="60" t="n">
        <v>46301</v>
      </c>
      <c r="X2106" s="55" t="n">
        <f aca="false">IF(I2106="Male",0,1)</f>
        <v>1</v>
      </c>
      <c r="Y2106" s="55" t="n">
        <f aca="false">IF(OR(I2106="DNB",I2106="Dry DNB"),1,0)</f>
        <v>0</v>
      </c>
      <c r="Z2106" s="55" t="n">
        <f aca="false">IF(ISNUMBER(W2106),A2106-W2106,"")</f>
        <v>9</v>
      </c>
      <c r="AA2106" s="55" t="n">
        <f aca="false">MATCH(A2106,DATAS,0)</f>
        <v>2</v>
      </c>
      <c r="AB2106" s="55" t="n">
        <f aca="false">IF(AND(E2106&gt;0,OR(AND(B2106&gt;=1,B2106&lt;=6),B2106=10)),1,0)</f>
        <v>0</v>
      </c>
      <c r="AC2106" s="55" t="n">
        <f aca="false">IF(AND(E2106&gt;0,B2106=10),1,0)</f>
        <v>0</v>
      </c>
      <c r="AD2106" s="55" t="n">
        <f aca="false">IF(AND(C2105=C2106,AA2105=AA2106-1),AB2105,"")</f>
        <v>0</v>
      </c>
      <c r="AE2106" s="55" t="n">
        <f aca="false">IF(AND(C2105=C2106,AA2105=AA2106-1),AC2105,"")</f>
        <v>0</v>
      </c>
      <c r="AF2106" s="55" t="n">
        <f aca="false">IF(AA2106=1,"",IF(AND(AB2106=1,AD2106&lt;&gt;1),1,0))</f>
        <v>0</v>
      </c>
      <c r="AG2106" s="55" t="n">
        <f aca="false">IF(AA2106=1,"",IF(AND(AC2106=1,AE2106&lt;&gt;1),1,0))</f>
        <v>0</v>
      </c>
      <c r="AH2106" s="60" t="str">
        <f aca="false">IF(AND(E2106&gt;0,AA2106&lt;2,NOT(AND(C2107=C2106,AA2107=AA2106+1))),INDEX(DATAS,AA2106+1),"")</f>
        <v/>
      </c>
      <c r="AI2106" s="60" t="str">
        <f aca="false">IF(AND(AC2106=1,AA2106&lt;2),IF(AND(C2107=C2106,AA2107=AA2106+1),IF(AC2107=1,"",INDEX(DATAS,AA2106+1)),INDEX(DATAS,AA2106+1)),"")</f>
        <v/>
      </c>
    </row>
    <row r="2107" customFormat="false" ht="15" hidden="false" customHeight="false" outlineLevel="0" collapsed="false">
      <c r="A2107" s="60" t="n">
        <v>46309</v>
      </c>
      <c r="B2107" s="0" t="n">
        <v>2</v>
      </c>
      <c r="C2107" s="0" t="n">
        <v>5070</v>
      </c>
      <c r="D2107" s="0" t="n">
        <v>87</v>
      </c>
      <c r="E2107" s="0" t="n">
        <v>2</v>
      </c>
      <c r="F2107" s="55" t="s">
        <v>791</v>
      </c>
      <c r="G2107" s="0" t="n">
        <v>45.3</v>
      </c>
      <c r="H2107" s="0" t="n">
        <v>48</v>
      </c>
      <c r="I2107" s="55" t="s">
        <v>187</v>
      </c>
      <c r="J2107" s="0" t="n">
        <v>87</v>
      </c>
      <c r="K2107" s="0" t="n">
        <v>66</v>
      </c>
      <c r="M2107" s="0" t="n">
        <v>428.64</v>
      </c>
      <c r="N2107" s="0" t="n">
        <v>45.06</v>
      </c>
      <c r="O2107" s="0" t="n">
        <v>37.36</v>
      </c>
      <c r="P2107" s="0" t="n">
        <v>3.79</v>
      </c>
      <c r="Q2107" s="0" t="n">
        <v>3.2</v>
      </c>
      <c r="R2107" s="0" t="n">
        <v>5072</v>
      </c>
      <c r="S2107" s="0" t="n">
        <v>10195</v>
      </c>
      <c r="U2107" s="0" t="n">
        <v>1075</v>
      </c>
      <c r="V2107" s="0" t="n">
        <v>1</v>
      </c>
      <c r="W2107" s="60" t="n">
        <v>46289</v>
      </c>
      <c r="X2107" s="55" t="n">
        <f aca="false">IF(I2107="Male",0,1)</f>
        <v>1</v>
      </c>
      <c r="Y2107" s="55" t="n">
        <f aca="false">IF(OR(I2107="DNB",I2107="Dry DNB"),1,0)</f>
        <v>0</v>
      </c>
      <c r="Z2107" s="55" t="n">
        <f aca="false">IF(ISNUMBER(W2107),A2107-W2107,"")</f>
        <v>20</v>
      </c>
      <c r="AA2107" s="55" t="n">
        <f aca="false">MATCH(A2107,DATAS,0)</f>
        <v>1</v>
      </c>
      <c r="AB2107" s="55" t="n">
        <f aca="false">IF(AND(E2107&gt;0,OR(AND(B2107&gt;=1,B2107&lt;=6),B2107=10)),1,0)</f>
        <v>1</v>
      </c>
      <c r="AC2107" s="55" t="n">
        <f aca="false">IF(AND(E2107&gt;0,B2107=10),1,0)</f>
        <v>0</v>
      </c>
      <c r="AD2107" s="0" t="str">
        <f aca="false">IF(AND(C2106=C2107,AA2106=AA2107-1),AB2106,"")</f>
        <v/>
      </c>
      <c r="AE2107" s="0" t="str">
        <f aca="false">IF(AND(C2106=C2107,AA2106=AA2107-1),AC2106,"")</f>
        <v/>
      </c>
      <c r="AF2107" s="0" t="str">
        <f aca="false">IF(AA2107=1,"",IF(AND(AB2107=1,AD2107&lt;&gt;1),1,0))</f>
        <v/>
      </c>
      <c r="AG2107" s="0" t="str">
        <f aca="false">IF(AA2107=1,"",IF(AND(AC2107=1,AE2107&lt;&gt;1),1,0))</f>
        <v/>
      </c>
      <c r="AH2107" s="60" t="str">
        <f aca="false">IF(AND(E2107&gt;0,AA2107&lt;2,NOT(AND(C2108=C2107,AA2108=AA2107+1))),INDEX(DATAS,AA2107+1),"")</f>
        <v/>
      </c>
      <c r="AI2107" s="60" t="str">
        <f aca="false">IF(AND(AC2107=1,AA2107&lt;2),IF(AND(C2108=C2107,AA2108=AA2107+1),IF(AC2108=1,"",INDEX(DATAS,AA2107+1)),INDEX(DATAS,AA2107+1)),"")</f>
        <v/>
      </c>
    </row>
    <row r="2108" customFormat="false" ht="15" hidden="false" customHeight="false" outlineLevel="0" collapsed="false">
      <c r="A2108" s="60" t="n">
        <v>46310</v>
      </c>
      <c r="B2108" s="0" t="n">
        <v>2</v>
      </c>
      <c r="C2108" s="0" t="n">
        <v>5070</v>
      </c>
      <c r="D2108" s="0" t="n">
        <v>88</v>
      </c>
      <c r="E2108" s="0" t="n">
        <v>2</v>
      </c>
      <c r="F2108" s="55" t="s">
        <v>791</v>
      </c>
      <c r="G2108" s="0" t="n">
        <v>49</v>
      </c>
      <c r="H2108" s="0" t="n">
        <v>46</v>
      </c>
      <c r="I2108" s="55" t="s">
        <v>187</v>
      </c>
      <c r="J2108" s="0" t="n">
        <v>88</v>
      </c>
      <c r="K2108" s="0" t="n">
        <v>66</v>
      </c>
      <c r="M2108" s="0" t="n">
        <v>428.64</v>
      </c>
      <c r="N2108" s="0" t="n">
        <v>45.06</v>
      </c>
      <c r="O2108" s="0" t="n">
        <v>37.36</v>
      </c>
      <c r="P2108" s="0" t="n">
        <v>3.79</v>
      </c>
      <c r="Q2108" s="0" t="n">
        <v>3.2</v>
      </c>
      <c r="U2108" s="0" t="n">
        <v>1076</v>
      </c>
      <c r="V2108" s="0" t="n">
        <v>1</v>
      </c>
      <c r="W2108" s="60" t="n">
        <v>46289</v>
      </c>
      <c r="X2108" s="55" t="n">
        <f aca="false">IF(I2108="Male",0,1)</f>
        <v>1</v>
      </c>
      <c r="Y2108" s="55" t="n">
        <f aca="false">IF(OR(I2108="DNB",I2108="Dry DNB"),1,0)</f>
        <v>0</v>
      </c>
      <c r="Z2108" s="55" t="n">
        <f aca="false">IF(ISNUMBER(W2108),A2108-W2108,"")</f>
        <v>21</v>
      </c>
      <c r="AA2108" s="55" t="n">
        <f aca="false">MATCH(A2108,DATAS,0)</f>
        <v>2</v>
      </c>
      <c r="AB2108" s="55" t="n">
        <f aca="false">IF(AND(E2108&gt;0,OR(AND(B2108&gt;=1,B2108&lt;=6),B2108=10)),1,0)</f>
        <v>1</v>
      </c>
      <c r="AC2108" s="55" t="n">
        <f aca="false">IF(AND(E2108&gt;0,B2108=10),1,0)</f>
        <v>0</v>
      </c>
      <c r="AD2108" s="55" t="n">
        <f aca="false">IF(AND(C2107=C2108,AA2107=AA2108-1),AB2107,"")</f>
        <v>1</v>
      </c>
      <c r="AE2108" s="55" t="n">
        <f aca="false">IF(AND(C2107=C2108,AA2107=AA2108-1),AC2107,"")</f>
        <v>0</v>
      </c>
      <c r="AF2108" s="55" t="n">
        <f aca="false">IF(AA2108=1,"",IF(AND(AB2108=1,AD2108&lt;&gt;1),1,0))</f>
        <v>0</v>
      </c>
      <c r="AG2108" s="55" t="n">
        <f aca="false">IF(AA2108=1,"",IF(AND(AC2108=1,AE2108&lt;&gt;1),1,0))</f>
        <v>0</v>
      </c>
      <c r="AH2108" s="60" t="str">
        <f aca="false">IF(AND(E2108&gt;0,AA2108&lt;2,NOT(AND(C2109=C2108,AA2109=AA2108+1))),INDEX(DATAS,AA2108+1),"")</f>
        <v/>
      </c>
      <c r="AI2108" s="60" t="str">
        <f aca="false">IF(AND(AC2108=1,AA2108&lt;2),IF(AND(C2109=C2108,AA2109=AA2108+1),IF(AC2109=1,"",INDEX(DATAS,AA2108+1)),INDEX(DATAS,AA2108+1)),"")</f>
        <v/>
      </c>
    </row>
    <row r="2109" customFormat="false" ht="15" hidden="false" customHeight="false" outlineLevel="0" collapsed="false">
      <c r="A2109" s="60" t="n">
        <v>46309</v>
      </c>
      <c r="B2109" s="0" t="n">
        <v>4</v>
      </c>
      <c r="C2109" s="0" t="n">
        <v>5071</v>
      </c>
      <c r="D2109" s="0" t="n">
        <v>295</v>
      </c>
      <c r="E2109" s="0" t="n">
        <v>1</v>
      </c>
      <c r="F2109" s="55" t="s">
        <v>791</v>
      </c>
      <c r="G2109" s="0" t="n">
        <v>45.5</v>
      </c>
      <c r="H2109" s="0" t="n">
        <v>45</v>
      </c>
      <c r="I2109" s="55" t="s">
        <v>157</v>
      </c>
      <c r="J2109" s="0" t="n">
        <v>194</v>
      </c>
      <c r="K2109" s="0" t="n">
        <v>64</v>
      </c>
      <c r="L2109" s="0" t="n">
        <v>101</v>
      </c>
      <c r="M2109" s="0" t="n">
        <v>608.74</v>
      </c>
      <c r="N2109" s="0" t="n">
        <v>81.51</v>
      </c>
      <c r="O2109" s="0" t="n">
        <v>31.67</v>
      </c>
      <c r="P2109" s="0" t="n">
        <v>3.48</v>
      </c>
      <c r="Q2109" s="0" t="n">
        <v>3.85</v>
      </c>
      <c r="R2109" s="0" t="n">
        <v>4274</v>
      </c>
      <c r="S2109" s="0" t="n">
        <v>9519</v>
      </c>
      <c r="T2109" s="0" t="n">
        <v>46.65</v>
      </c>
      <c r="U2109" s="0" t="n">
        <v>1075</v>
      </c>
      <c r="V2109" s="0" t="n">
        <v>5</v>
      </c>
      <c r="W2109" s="60" t="n">
        <v>46209</v>
      </c>
      <c r="X2109" s="55" t="n">
        <f aca="false">IF(I2109="Male",0,1)</f>
        <v>1</v>
      </c>
      <c r="Y2109" s="55" t="n">
        <f aca="false">IF(OR(I2109="DNB",I2109="Dry DNB"),1,0)</f>
        <v>0</v>
      </c>
      <c r="Z2109" s="55" t="n">
        <f aca="false">IF(ISNUMBER(W2109),A2109-W2109,"")</f>
        <v>100</v>
      </c>
      <c r="AA2109" s="55" t="n">
        <f aca="false">MATCH(A2109,DATAS,0)</f>
        <v>1</v>
      </c>
      <c r="AB2109" s="55" t="n">
        <f aca="false">IF(AND(E2109&gt;0,OR(AND(B2109&gt;=1,B2109&lt;=6),B2109=10)),1,0)</f>
        <v>1</v>
      </c>
      <c r="AC2109" s="55" t="n">
        <f aca="false">IF(AND(E2109&gt;0,B2109=10),1,0)</f>
        <v>0</v>
      </c>
      <c r="AD2109" s="0" t="str">
        <f aca="false">IF(AND(C2108=C2109,AA2108=AA2109-1),AB2108,"")</f>
        <v/>
      </c>
      <c r="AE2109" s="0" t="str">
        <f aca="false">IF(AND(C2108=C2109,AA2108=AA2109-1),AC2108,"")</f>
        <v/>
      </c>
      <c r="AF2109" s="0" t="str">
        <f aca="false">IF(AA2109=1,"",IF(AND(AB2109=1,AD2109&lt;&gt;1),1,0))</f>
        <v/>
      </c>
      <c r="AG2109" s="0" t="str">
        <f aca="false">IF(AA2109=1,"",IF(AND(AC2109=1,AE2109&lt;&gt;1),1,0))</f>
        <v/>
      </c>
      <c r="AH2109" s="60" t="str">
        <f aca="false">IF(AND(E2109&gt;0,AA2109&lt;2,NOT(AND(C2110=C2109,AA2110=AA2109+1))),INDEX(DATAS,AA2109+1),"")</f>
        <v/>
      </c>
      <c r="AI2109" s="60" t="str">
        <f aca="false">IF(AND(AC2109=1,AA2109&lt;2),IF(AND(C2110=C2109,AA2110=AA2109+1),IF(AC2110=1,"",INDEX(DATAS,AA2109+1)),INDEX(DATAS,AA2109+1)),"")</f>
        <v/>
      </c>
    </row>
    <row r="2110" customFormat="false" ht="15" hidden="false" customHeight="false" outlineLevel="0" collapsed="false">
      <c r="A2110" s="60" t="n">
        <v>46310</v>
      </c>
      <c r="B2110" s="0" t="n">
        <v>4</v>
      </c>
      <c r="C2110" s="0" t="n">
        <v>5071</v>
      </c>
      <c r="D2110" s="0" t="n">
        <v>296</v>
      </c>
      <c r="E2110" s="0" t="n">
        <v>1</v>
      </c>
      <c r="F2110" s="55" t="s">
        <v>791</v>
      </c>
      <c r="G2110" s="0" t="n">
        <v>46.4</v>
      </c>
      <c r="H2110" s="0" t="n">
        <v>45</v>
      </c>
      <c r="I2110" s="55" t="s">
        <v>157</v>
      </c>
      <c r="J2110" s="0" t="n">
        <v>194</v>
      </c>
      <c r="K2110" s="0" t="n">
        <v>64</v>
      </c>
      <c r="L2110" s="0" t="n">
        <v>102</v>
      </c>
      <c r="M2110" s="0" t="n">
        <v>608.74</v>
      </c>
      <c r="N2110" s="0" t="n">
        <v>81.51</v>
      </c>
      <c r="O2110" s="0" t="n">
        <v>31.67</v>
      </c>
      <c r="P2110" s="0" t="n">
        <v>3.48</v>
      </c>
      <c r="Q2110" s="0" t="n">
        <v>3.85</v>
      </c>
      <c r="T2110" s="0" t="n">
        <v>46.65</v>
      </c>
      <c r="U2110" s="0" t="n">
        <v>1076</v>
      </c>
      <c r="V2110" s="0" t="n">
        <v>5</v>
      </c>
      <c r="W2110" s="60" t="n">
        <v>46209</v>
      </c>
      <c r="X2110" s="55" t="n">
        <f aca="false">IF(I2110="Male",0,1)</f>
        <v>1</v>
      </c>
      <c r="Y2110" s="55" t="n">
        <f aca="false">IF(OR(I2110="DNB",I2110="Dry DNB"),1,0)</f>
        <v>0</v>
      </c>
      <c r="Z2110" s="55" t="n">
        <f aca="false">IF(ISNUMBER(W2110),A2110-W2110,"")</f>
        <v>101</v>
      </c>
      <c r="AA2110" s="55" t="n">
        <f aca="false">MATCH(A2110,DATAS,0)</f>
        <v>2</v>
      </c>
      <c r="AB2110" s="55" t="n">
        <f aca="false">IF(AND(E2110&gt;0,OR(AND(B2110&gt;=1,B2110&lt;=6),B2110=10)),1,0)</f>
        <v>1</v>
      </c>
      <c r="AC2110" s="55" t="n">
        <f aca="false">IF(AND(E2110&gt;0,B2110=10),1,0)</f>
        <v>0</v>
      </c>
      <c r="AD2110" s="55" t="n">
        <f aca="false">IF(AND(C2109=C2110,AA2109=AA2110-1),AB2109,"")</f>
        <v>1</v>
      </c>
      <c r="AE2110" s="55" t="n">
        <f aca="false">IF(AND(C2109=C2110,AA2109=AA2110-1),AC2109,"")</f>
        <v>0</v>
      </c>
      <c r="AF2110" s="55" t="n">
        <f aca="false">IF(AA2110=1,"",IF(AND(AB2110=1,AD2110&lt;&gt;1),1,0))</f>
        <v>0</v>
      </c>
      <c r="AG2110" s="55" t="n">
        <f aca="false">IF(AA2110=1,"",IF(AND(AC2110=1,AE2110&lt;&gt;1),1,0))</f>
        <v>0</v>
      </c>
      <c r="AH2110" s="60" t="str">
        <f aca="false">IF(AND(E2110&gt;0,AA2110&lt;2,NOT(AND(C2111=C2110,AA2111=AA2110+1))),INDEX(DATAS,AA2110+1),"")</f>
        <v/>
      </c>
      <c r="AI2110" s="60" t="str">
        <f aca="false">IF(AND(AC2110=1,AA2110&lt;2),IF(AND(C2111=C2110,AA2111=AA2110+1),IF(AC2111=1,"",INDEX(DATAS,AA2110+1)),INDEX(DATAS,AA2110+1)),"")</f>
        <v/>
      </c>
    </row>
    <row r="2111" customFormat="false" ht="15" hidden="false" customHeight="false" outlineLevel="0" collapsed="false">
      <c r="A2111" s="60" t="n">
        <v>46309</v>
      </c>
      <c r="B2111" s="0" t="n">
        <v>7</v>
      </c>
      <c r="C2111" s="0" t="n">
        <v>5072</v>
      </c>
      <c r="D2111" s="0" t="n">
        <v>369</v>
      </c>
      <c r="E2111" s="0" t="n">
        <v>1</v>
      </c>
      <c r="F2111" s="55" t="s">
        <v>791</v>
      </c>
      <c r="I2111" s="55" t="s">
        <v>162</v>
      </c>
      <c r="J2111" s="0" t="n">
        <v>148</v>
      </c>
      <c r="K2111" s="0" t="n">
        <v>69</v>
      </c>
      <c r="L2111" s="0" t="n">
        <v>243</v>
      </c>
      <c r="M2111" s="0" t="n">
        <v>256.5</v>
      </c>
      <c r="N2111" s="0" t="n">
        <v>54.64</v>
      </c>
      <c r="O2111" s="0" t="n">
        <v>39.26</v>
      </c>
      <c r="P2111" s="0" t="n">
        <v>5.15</v>
      </c>
      <c r="Q2111" s="0" t="n">
        <v>4.69</v>
      </c>
      <c r="R2111" s="0" t="n">
        <v>4079</v>
      </c>
      <c r="S2111" s="0" t="n">
        <v>8710</v>
      </c>
      <c r="T2111" s="0" t="n">
        <v>46.45</v>
      </c>
      <c r="U2111" s="0" t="n">
        <v>1075</v>
      </c>
      <c r="V2111" s="0" t="n">
        <v>4</v>
      </c>
      <c r="W2111" s="60" t="n">
        <v>46067</v>
      </c>
      <c r="X2111" s="55" t="n">
        <f aca="false">IF(I2111="Male",0,1)</f>
        <v>1</v>
      </c>
      <c r="Y2111" s="55" t="n">
        <f aca="false">IF(OR(I2111="DNB",I2111="Dry DNB"),1,0)</f>
        <v>0</v>
      </c>
      <c r="Z2111" s="55" t="n">
        <f aca="false">IF(ISNUMBER(W2111),A2111-W2111,"")</f>
        <v>242</v>
      </c>
      <c r="AA2111" s="55" t="n">
        <f aca="false">MATCH(A2111,DATAS,0)</f>
        <v>1</v>
      </c>
      <c r="AB2111" s="55" t="n">
        <f aca="false">IF(AND(E2111&gt;0,OR(AND(B2111&gt;=1,B2111&lt;=6),B2111=10)),1,0)</f>
        <v>0</v>
      </c>
      <c r="AC2111" s="55" t="n">
        <f aca="false">IF(AND(E2111&gt;0,B2111=10),1,0)</f>
        <v>0</v>
      </c>
      <c r="AD2111" s="0" t="str">
        <f aca="false">IF(AND(C2110=C2111,AA2110=AA2111-1),AB2110,"")</f>
        <v/>
      </c>
      <c r="AE2111" s="0" t="str">
        <f aca="false">IF(AND(C2110=C2111,AA2110=AA2111-1),AC2110,"")</f>
        <v/>
      </c>
      <c r="AF2111" s="0" t="str">
        <f aca="false">IF(AA2111=1,"",IF(AND(AB2111=1,AD2111&lt;&gt;1),1,0))</f>
        <v/>
      </c>
      <c r="AG2111" s="0" t="str">
        <f aca="false">IF(AA2111=1,"",IF(AND(AC2111=1,AE2111&lt;&gt;1),1,0))</f>
        <v/>
      </c>
      <c r="AH2111" s="60" t="str">
        <f aca="false">IF(AND(E2111&gt;0,AA2111&lt;2,NOT(AND(C2112=C2111,AA2112=AA2111+1))),INDEX(DATAS,AA2111+1),"")</f>
        <v/>
      </c>
      <c r="AI2111" s="60" t="str">
        <f aca="false">IF(AND(AC2111=1,AA2111&lt;2),IF(AND(C2112=C2111,AA2112=AA2111+1),IF(AC2112=1,"",INDEX(DATAS,AA2111+1)),INDEX(DATAS,AA2111+1)),"")</f>
        <v/>
      </c>
    </row>
    <row r="2112" customFormat="false" ht="15" hidden="false" customHeight="false" outlineLevel="0" collapsed="false">
      <c r="A2112" s="60" t="n">
        <v>46310</v>
      </c>
      <c r="B2112" s="0" t="n">
        <v>7</v>
      </c>
      <c r="C2112" s="0" t="n">
        <v>5072</v>
      </c>
      <c r="D2112" s="0" t="n">
        <v>369</v>
      </c>
      <c r="E2112" s="0" t="n">
        <v>1</v>
      </c>
      <c r="F2112" s="55" t="s">
        <v>791</v>
      </c>
      <c r="I2112" s="55" t="s">
        <v>162</v>
      </c>
      <c r="J2112" s="0" t="n">
        <v>148</v>
      </c>
      <c r="K2112" s="0" t="n">
        <v>69</v>
      </c>
      <c r="L2112" s="0" t="n">
        <v>244</v>
      </c>
      <c r="M2112" s="0" t="n">
        <v>256.5</v>
      </c>
      <c r="N2112" s="0" t="n">
        <v>54.64</v>
      </c>
      <c r="O2112" s="0" t="n">
        <v>39.26</v>
      </c>
      <c r="P2112" s="0" t="n">
        <v>5.15</v>
      </c>
      <c r="Q2112" s="0" t="n">
        <v>4.69</v>
      </c>
      <c r="T2112" s="0" t="n">
        <v>46.45</v>
      </c>
      <c r="U2112" s="0" t="n">
        <v>1076</v>
      </c>
      <c r="V2112" s="0" t="n">
        <v>4</v>
      </c>
      <c r="W2112" s="60" t="n">
        <v>46067</v>
      </c>
      <c r="X2112" s="55" t="n">
        <f aca="false">IF(I2112="Male",0,1)</f>
        <v>1</v>
      </c>
      <c r="Y2112" s="55" t="n">
        <f aca="false">IF(OR(I2112="DNB",I2112="Dry DNB"),1,0)</f>
        <v>0</v>
      </c>
      <c r="Z2112" s="55" t="n">
        <f aca="false">IF(ISNUMBER(W2112),A2112-W2112,"")</f>
        <v>243</v>
      </c>
      <c r="AA2112" s="55" t="n">
        <f aca="false">MATCH(A2112,DATAS,0)</f>
        <v>2</v>
      </c>
      <c r="AB2112" s="55" t="n">
        <f aca="false">IF(AND(E2112&gt;0,OR(AND(B2112&gt;=1,B2112&lt;=6),B2112=10)),1,0)</f>
        <v>0</v>
      </c>
      <c r="AC2112" s="55" t="n">
        <f aca="false">IF(AND(E2112&gt;0,B2112=10),1,0)</f>
        <v>0</v>
      </c>
      <c r="AD2112" s="55" t="n">
        <f aca="false">IF(AND(C2111=C2112,AA2111=AA2112-1),AB2111,"")</f>
        <v>0</v>
      </c>
      <c r="AE2112" s="55" t="n">
        <f aca="false">IF(AND(C2111=C2112,AA2111=AA2112-1),AC2111,"")</f>
        <v>0</v>
      </c>
      <c r="AF2112" s="55" t="n">
        <f aca="false">IF(AA2112=1,"",IF(AND(AB2112=1,AD2112&lt;&gt;1),1,0))</f>
        <v>0</v>
      </c>
      <c r="AG2112" s="55" t="n">
        <f aca="false">IF(AA2112=1,"",IF(AND(AC2112=1,AE2112&lt;&gt;1),1,0))</f>
        <v>0</v>
      </c>
      <c r="AH2112" s="60" t="str">
        <f aca="false">IF(AND(E2112&gt;0,AA2112&lt;2,NOT(AND(C2113=C2112,AA2113=AA2112+1))),INDEX(DATAS,AA2112+1),"")</f>
        <v/>
      </c>
      <c r="AI2112" s="60" t="str">
        <f aca="false">IF(AND(AC2112=1,AA2112&lt;2),IF(AND(C2113=C2112,AA2113=AA2112+1),IF(AC2113=1,"",INDEX(DATAS,AA2112+1)),INDEX(DATAS,AA2112+1)),"")</f>
        <v/>
      </c>
    </row>
    <row r="2113" customFormat="false" ht="15" hidden="false" customHeight="false" outlineLevel="0" collapsed="false">
      <c r="A2113" s="60" t="n">
        <v>46309</v>
      </c>
      <c r="B2113" s="0" t="n">
        <v>4</v>
      </c>
      <c r="C2113" s="0" t="n">
        <v>5074</v>
      </c>
      <c r="D2113" s="0" t="n">
        <v>245</v>
      </c>
      <c r="E2113" s="0" t="n">
        <v>1</v>
      </c>
      <c r="F2113" s="55" t="s">
        <v>792</v>
      </c>
      <c r="G2113" s="0" t="n">
        <v>45.6</v>
      </c>
      <c r="H2113" s="0" t="n">
        <v>46</v>
      </c>
      <c r="I2113" s="55" t="s">
        <v>143</v>
      </c>
      <c r="J2113" s="0" t="n">
        <v>245</v>
      </c>
      <c r="M2113" s="0" t="n">
        <v>224.68</v>
      </c>
      <c r="N2113" s="0" t="n">
        <v>41.18</v>
      </c>
      <c r="O2113" s="0" t="n">
        <v>26.06</v>
      </c>
      <c r="P2113" s="0" t="n">
        <v>3.4</v>
      </c>
      <c r="Q2113" s="0" t="n">
        <v>3.73</v>
      </c>
      <c r="R2113" s="0" t="n">
        <v>3436</v>
      </c>
      <c r="S2113" s="0" t="n">
        <v>7902</v>
      </c>
      <c r="T2113" s="0" t="n">
        <v>41.15</v>
      </c>
      <c r="U2113" s="0" t="n">
        <v>1073</v>
      </c>
      <c r="V2113" s="0" t="n">
        <v>0</v>
      </c>
      <c r="X2113" s="55" t="n">
        <f aca="false">IF(I2113="Male",0,1)</f>
        <v>1</v>
      </c>
      <c r="Y2113" s="55" t="n">
        <f aca="false">IF(OR(I2113="DNB",I2113="Dry DNB"),1,0)</f>
        <v>1</v>
      </c>
      <c r="Z2113" s="0" t="str">
        <f aca="false">IF(ISNUMBER(W2113),A2113-W2113,"")</f>
        <v/>
      </c>
      <c r="AA2113" s="55" t="n">
        <f aca="false">MATCH(A2113,DATAS,0)</f>
        <v>1</v>
      </c>
      <c r="AB2113" s="55" t="n">
        <f aca="false">IF(AND(E2113&gt;0,OR(AND(B2113&gt;=1,B2113&lt;=6),B2113=10)),1,0)</f>
        <v>1</v>
      </c>
      <c r="AC2113" s="55" t="n">
        <f aca="false">IF(AND(E2113&gt;0,B2113=10),1,0)</f>
        <v>0</v>
      </c>
      <c r="AD2113" s="0" t="str">
        <f aca="false">IF(AND(C2112=C2113,AA2112=AA2113-1),AB2112,"")</f>
        <v/>
      </c>
      <c r="AE2113" s="0" t="str">
        <f aca="false">IF(AND(C2112=C2113,AA2112=AA2113-1),AC2112,"")</f>
        <v/>
      </c>
      <c r="AF2113" s="0" t="str">
        <f aca="false">IF(AA2113=1,"",IF(AND(AB2113=1,AD2113&lt;&gt;1),1,0))</f>
        <v/>
      </c>
      <c r="AG2113" s="0" t="str">
        <f aca="false">IF(AA2113=1,"",IF(AND(AC2113=1,AE2113&lt;&gt;1),1,0))</f>
        <v/>
      </c>
      <c r="AH2113" s="60" t="str">
        <f aca="false">IF(AND(E2113&gt;0,AA2113&lt;2,NOT(AND(C2114=C2113,AA2114=AA2113+1))),INDEX(DATAS,AA2113+1),"")</f>
        <v/>
      </c>
      <c r="AI2113" s="60" t="str">
        <f aca="false">IF(AND(AC2113=1,AA2113&lt;2),IF(AND(C2114=C2113,AA2114=AA2113+1),IF(AC2114=1,"",INDEX(DATAS,AA2113+1)),INDEX(DATAS,AA2113+1)),"")</f>
        <v/>
      </c>
    </row>
    <row r="2114" customFormat="false" ht="15" hidden="false" customHeight="false" outlineLevel="0" collapsed="false">
      <c r="A2114" s="60" t="n">
        <v>46310</v>
      </c>
      <c r="B2114" s="0" t="n">
        <v>4</v>
      </c>
      <c r="C2114" s="0" t="n">
        <v>5074</v>
      </c>
      <c r="D2114" s="0" t="n">
        <v>246</v>
      </c>
      <c r="E2114" s="0" t="n">
        <v>1</v>
      </c>
      <c r="F2114" s="55" t="s">
        <v>792</v>
      </c>
      <c r="G2114" s="0" t="n">
        <v>39.8</v>
      </c>
      <c r="H2114" s="0" t="n">
        <v>44</v>
      </c>
      <c r="I2114" s="55" t="s">
        <v>143</v>
      </c>
      <c r="J2114" s="0" t="n">
        <v>246</v>
      </c>
      <c r="M2114" s="0" t="n">
        <v>224.68</v>
      </c>
      <c r="N2114" s="0" t="n">
        <v>41.18</v>
      </c>
      <c r="O2114" s="0" t="n">
        <v>26.06</v>
      </c>
      <c r="P2114" s="0" t="n">
        <v>3.4</v>
      </c>
      <c r="Q2114" s="0" t="n">
        <v>3.73</v>
      </c>
      <c r="T2114" s="0" t="n">
        <v>41.15</v>
      </c>
      <c r="U2114" s="0" t="n">
        <v>1074</v>
      </c>
      <c r="V2114" s="0" t="n">
        <v>0</v>
      </c>
      <c r="X2114" s="55" t="n">
        <f aca="false">IF(I2114="Male",0,1)</f>
        <v>1</v>
      </c>
      <c r="Y2114" s="55" t="n">
        <f aca="false">IF(OR(I2114="DNB",I2114="Dry DNB"),1,0)</f>
        <v>1</v>
      </c>
      <c r="Z2114" s="0" t="str">
        <f aca="false">IF(ISNUMBER(W2114),A2114-W2114,"")</f>
        <v/>
      </c>
      <c r="AA2114" s="55" t="n">
        <f aca="false">MATCH(A2114,DATAS,0)</f>
        <v>2</v>
      </c>
      <c r="AB2114" s="55" t="n">
        <f aca="false">IF(AND(E2114&gt;0,OR(AND(B2114&gt;=1,B2114&lt;=6),B2114=10)),1,0)</f>
        <v>1</v>
      </c>
      <c r="AC2114" s="55" t="n">
        <f aca="false">IF(AND(E2114&gt;0,B2114=10),1,0)</f>
        <v>0</v>
      </c>
      <c r="AD2114" s="55" t="n">
        <f aca="false">IF(AND(C2113=C2114,AA2113=AA2114-1),AB2113,"")</f>
        <v>1</v>
      </c>
      <c r="AE2114" s="55" t="n">
        <f aca="false">IF(AND(C2113=C2114,AA2113=AA2114-1),AC2113,"")</f>
        <v>0</v>
      </c>
      <c r="AF2114" s="55" t="n">
        <f aca="false">IF(AA2114=1,"",IF(AND(AB2114=1,AD2114&lt;&gt;1),1,0))</f>
        <v>0</v>
      </c>
      <c r="AG2114" s="55" t="n">
        <f aca="false">IF(AA2114=1,"",IF(AND(AC2114=1,AE2114&lt;&gt;1),1,0))</f>
        <v>0</v>
      </c>
      <c r="AH2114" s="60" t="str">
        <f aca="false">IF(AND(E2114&gt;0,AA2114&lt;2,NOT(AND(C2115=C2114,AA2115=AA2114+1))),INDEX(DATAS,AA2114+1),"")</f>
        <v/>
      </c>
      <c r="AI2114" s="60" t="str">
        <f aca="false">IF(AND(AC2114=1,AA2114&lt;2),IF(AND(C2115=C2114,AA2115=AA2114+1),IF(AC2115=1,"",INDEX(DATAS,AA2114+1)),INDEX(DATAS,AA2114+1)),"")</f>
        <v/>
      </c>
    </row>
    <row r="2115" customFormat="false" ht="15" hidden="false" customHeight="false" outlineLevel="0" collapsed="false">
      <c r="A2115" s="60" t="n">
        <v>46309</v>
      </c>
      <c r="B2115" s="0" t="n">
        <v>5</v>
      </c>
      <c r="C2115" s="0" t="n">
        <v>5075</v>
      </c>
      <c r="D2115" s="0" t="n">
        <v>436</v>
      </c>
      <c r="E2115" s="0" t="n">
        <v>1</v>
      </c>
      <c r="F2115" s="55" t="s">
        <v>792</v>
      </c>
      <c r="G2115" s="0" t="n">
        <v>43.4</v>
      </c>
      <c r="H2115" s="0" t="n">
        <v>43</v>
      </c>
      <c r="I2115" s="55" t="s">
        <v>157</v>
      </c>
      <c r="J2115" s="0" t="n">
        <v>282</v>
      </c>
      <c r="K2115" s="0" t="n">
        <v>65</v>
      </c>
      <c r="L2115" s="0" t="n">
        <v>154</v>
      </c>
      <c r="M2115" s="0" t="n">
        <v>755.42</v>
      </c>
      <c r="N2115" s="0" t="n">
        <v>66.02</v>
      </c>
      <c r="O2115" s="0" t="n">
        <v>46.97</v>
      </c>
      <c r="P2115" s="0" t="n">
        <v>4.21</v>
      </c>
      <c r="Q2115" s="0" t="n">
        <v>4.13</v>
      </c>
      <c r="R2115" s="0" t="n">
        <v>4218</v>
      </c>
      <c r="S2115" s="0" t="n">
        <v>9154</v>
      </c>
      <c r="T2115" s="0" t="n">
        <v>45.6</v>
      </c>
      <c r="U2115" s="0" t="n">
        <v>1073</v>
      </c>
      <c r="V2115" s="0" t="n">
        <v>7</v>
      </c>
      <c r="W2115" s="60" t="n">
        <v>46156</v>
      </c>
      <c r="X2115" s="55" t="n">
        <f aca="false">IF(I2115="Male",0,1)</f>
        <v>1</v>
      </c>
      <c r="Y2115" s="55" t="n">
        <f aca="false">IF(OR(I2115="DNB",I2115="Dry DNB"),1,0)</f>
        <v>0</v>
      </c>
      <c r="Z2115" s="55" t="n">
        <f aca="false">IF(ISNUMBER(W2115),A2115-W2115,"")</f>
        <v>153</v>
      </c>
      <c r="AA2115" s="55" t="n">
        <f aca="false">MATCH(A2115,DATAS,0)</f>
        <v>1</v>
      </c>
      <c r="AB2115" s="55" t="n">
        <f aca="false">IF(AND(E2115&gt;0,OR(AND(B2115&gt;=1,B2115&lt;=6),B2115=10)),1,0)</f>
        <v>1</v>
      </c>
      <c r="AC2115" s="55" t="n">
        <f aca="false">IF(AND(E2115&gt;0,B2115=10),1,0)</f>
        <v>0</v>
      </c>
      <c r="AD2115" s="0" t="str">
        <f aca="false">IF(AND(C2114=C2115,AA2114=AA2115-1),AB2114,"")</f>
        <v/>
      </c>
      <c r="AE2115" s="0" t="str">
        <f aca="false">IF(AND(C2114=C2115,AA2114=AA2115-1),AC2114,"")</f>
        <v/>
      </c>
      <c r="AF2115" s="0" t="str">
        <f aca="false">IF(AA2115=1,"",IF(AND(AB2115=1,AD2115&lt;&gt;1),1,0))</f>
        <v/>
      </c>
      <c r="AG2115" s="0" t="str">
        <f aca="false">IF(AA2115=1,"",IF(AND(AC2115=1,AE2115&lt;&gt;1),1,0))</f>
        <v/>
      </c>
      <c r="AH2115" s="60" t="str">
        <f aca="false">IF(AND(E2115&gt;0,AA2115&lt;2,NOT(AND(C2116=C2115,AA2116=AA2115+1))),INDEX(DATAS,AA2115+1),"")</f>
        <v/>
      </c>
      <c r="AI2115" s="60" t="str">
        <f aca="false">IF(AND(AC2115=1,AA2115&lt;2),IF(AND(C2116=C2115,AA2116=AA2115+1),IF(AC2116=1,"",INDEX(DATAS,AA2115+1)),INDEX(DATAS,AA2115+1)),"")</f>
        <v/>
      </c>
    </row>
    <row r="2116" customFormat="false" ht="15" hidden="false" customHeight="false" outlineLevel="0" collapsed="false">
      <c r="A2116" s="60" t="n">
        <v>46310</v>
      </c>
      <c r="B2116" s="0" t="n">
        <v>5</v>
      </c>
      <c r="C2116" s="0" t="n">
        <v>5075</v>
      </c>
      <c r="D2116" s="0" t="n">
        <v>437</v>
      </c>
      <c r="E2116" s="0" t="n">
        <v>1</v>
      </c>
      <c r="F2116" s="55" t="s">
        <v>792</v>
      </c>
      <c r="G2116" s="0" t="n">
        <v>49.2</v>
      </c>
      <c r="H2116" s="0" t="n">
        <v>43</v>
      </c>
      <c r="I2116" s="55" t="s">
        <v>157</v>
      </c>
      <c r="J2116" s="0" t="n">
        <v>282</v>
      </c>
      <c r="K2116" s="0" t="n">
        <v>65</v>
      </c>
      <c r="L2116" s="0" t="n">
        <v>155</v>
      </c>
      <c r="M2116" s="0" t="n">
        <v>755.42</v>
      </c>
      <c r="N2116" s="0" t="n">
        <v>66.02</v>
      </c>
      <c r="O2116" s="0" t="n">
        <v>46.97</v>
      </c>
      <c r="P2116" s="0" t="n">
        <v>4.21</v>
      </c>
      <c r="Q2116" s="0" t="n">
        <v>4.13</v>
      </c>
      <c r="T2116" s="0" t="n">
        <v>45.6</v>
      </c>
      <c r="U2116" s="0" t="n">
        <v>1074</v>
      </c>
      <c r="V2116" s="0" t="n">
        <v>7</v>
      </c>
      <c r="W2116" s="60" t="n">
        <v>46156</v>
      </c>
      <c r="X2116" s="55" t="n">
        <f aca="false">IF(I2116="Male",0,1)</f>
        <v>1</v>
      </c>
      <c r="Y2116" s="55" t="n">
        <f aca="false">IF(OR(I2116="DNB",I2116="Dry DNB"),1,0)</f>
        <v>0</v>
      </c>
      <c r="Z2116" s="55" t="n">
        <f aca="false">IF(ISNUMBER(W2116),A2116-W2116,"")</f>
        <v>154</v>
      </c>
      <c r="AA2116" s="55" t="n">
        <f aca="false">MATCH(A2116,DATAS,0)</f>
        <v>2</v>
      </c>
      <c r="AB2116" s="55" t="n">
        <f aca="false">IF(AND(E2116&gt;0,OR(AND(B2116&gt;=1,B2116&lt;=6),B2116=10)),1,0)</f>
        <v>1</v>
      </c>
      <c r="AC2116" s="55" t="n">
        <f aca="false">IF(AND(E2116&gt;0,B2116=10),1,0)</f>
        <v>0</v>
      </c>
      <c r="AD2116" s="55" t="n">
        <f aca="false">IF(AND(C2115=C2116,AA2115=AA2116-1),AB2115,"")</f>
        <v>1</v>
      </c>
      <c r="AE2116" s="55" t="n">
        <f aca="false">IF(AND(C2115=C2116,AA2115=AA2116-1),AC2115,"")</f>
        <v>0</v>
      </c>
      <c r="AF2116" s="55" t="n">
        <f aca="false">IF(AA2116=1,"",IF(AND(AB2116=1,AD2116&lt;&gt;1),1,0))</f>
        <v>0</v>
      </c>
      <c r="AG2116" s="55" t="n">
        <f aca="false">IF(AA2116=1,"",IF(AND(AC2116=1,AE2116&lt;&gt;1),1,0))</f>
        <v>0</v>
      </c>
      <c r="AH2116" s="60" t="str">
        <f aca="false">IF(AND(E2116&gt;0,AA2116&lt;2,NOT(AND(C2117=C2116,AA2117=AA2116+1))),INDEX(DATAS,AA2116+1),"")</f>
        <v/>
      </c>
      <c r="AI2116" s="60" t="str">
        <f aca="false">IF(AND(AC2116=1,AA2116&lt;2),IF(AND(C2117=C2116,AA2117=AA2116+1),IF(AC2117=1,"",INDEX(DATAS,AA2116+1)),INDEX(DATAS,AA2116+1)),"")</f>
        <v/>
      </c>
    </row>
    <row r="2117" customFormat="false" ht="15" hidden="false" customHeight="false" outlineLevel="0" collapsed="false">
      <c r="A2117" s="60" t="n">
        <v>46309</v>
      </c>
      <c r="B2117" s="0" t="n">
        <v>10</v>
      </c>
      <c r="C2117" s="0" t="n">
        <v>5076</v>
      </c>
      <c r="D2117" s="0" t="n">
        <v>311</v>
      </c>
      <c r="E2117" s="0" t="n">
        <v>1</v>
      </c>
      <c r="F2117" s="55" t="s">
        <v>793</v>
      </c>
      <c r="G2117" s="0" t="n">
        <v>25</v>
      </c>
      <c r="H2117" s="0" t="n">
        <v>26</v>
      </c>
      <c r="I2117" s="55" t="s">
        <v>143</v>
      </c>
      <c r="J2117" s="0" t="n">
        <v>311</v>
      </c>
      <c r="K2117" s="0" t="n">
        <v>66</v>
      </c>
      <c r="M2117" s="0" t="n">
        <v>1168.54</v>
      </c>
      <c r="N2117" s="0" t="n">
        <v>33.72</v>
      </c>
      <c r="O2117" s="0" t="n">
        <v>45.34</v>
      </c>
      <c r="P2117" s="0" t="n">
        <v>4.68</v>
      </c>
      <c r="Q2117" s="0" t="n">
        <v>3.66</v>
      </c>
      <c r="R2117" s="0" t="n">
        <v>2393</v>
      </c>
      <c r="S2117" s="0" t="n">
        <v>5186</v>
      </c>
      <c r="T2117" s="0" t="n">
        <v>24.15</v>
      </c>
      <c r="U2117" s="0" t="n">
        <v>1072</v>
      </c>
      <c r="V2117" s="0" t="n">
        <v>3</v>
      </c>
      <c r="W2117" s="60" t="n">
        <v>46247</v>
      </c>
      <c r="X2117" s="55" t="n">
        <f aca="false">IF(I2117="Male",0,1)</f>
        <v>1</v>
      </c>
      <c r="Y2117" s="55" t="n">
        <f aca="false">IF(OR(I2117="DNB",I2117="Dry DNB"),1,0)</f>
        <v>1</v>
      </c>
      <c r="Z2117" s="55" t="n">
        <f aca="false">IF(ISNUMBER(W2117),A2117-W2117,"")</f>
        <v>62</v>
      </c>
      <c r="AA2117" s="55" t="n">
        <f aca="false">MATCH(A2117,DATAS,0)</f>
        <v>1</v>
      </c>
      <c r="AB2117" s="55" t="n">
        <f aca="false">IF(AND(E2117&gt;0,OR(AND(B2117&gt;=1,B2117&lt;=6),B2117=10)),1,0)</f>
        <v>1</v>
      </c>
      <c r="AC2117" s="55" t="n">
        <f aca="false">IF(AND(E2117&gt;0,B2117=10),1,0)</f>
        <v>1</v>
      </c>
      <c r="AD2117" s="0" t="str">
        <f aca="false">IF(AND(C2116=C2117,AA2116=AA2117-1),AB2116,"")</f>
        <v/>
      </c>
      <c r="AE2117" s="0" t="str">
        <f aca="false">IF(AND(C2116=C2117,AA2116=AA2117-1),AC2116,"")</f>
        <v/>
      </c>
      <c r="AF2117" s="0" t="str">
        <f aca="false">IF(AA2117=1,"",IF(AND(AB2117=1,AD2117&lt;&gt;1),1,0))</f>
        <v/>
      </c>
      <c r="AG2117" s="0" t="str">
        <f aca="false">IF(AA2117=1,"",IF(AND(AC2117=1,AE2117&lt;&gt;1),1,0))</f>
        <v/>
      </c>
      <c r="AH2117" s="60" t="str">
        <f aca="false">IF(AND(E2117&gt;0,AA2117&lt;2,NOT(AND(C2118=C2117,AA2118=AA2117+1))),INDEX(DATAS,AA2117+1),"")</f>
        <v/>
      </c>
      <c r="AI2117" s="60" t="str">
        <f aca="false">IF(AND(AC2117=1,AA2117&lt;2),IF(AND(C2118=C2117,AA2118=AA2117+1),IF(AC2118=1,"",INDEX(DATAS,AA2117+1)),INDEX(DATAS,AA2117+1)),"")</f>
        <v/>
      </c>
    </row>
    <row r="2118" customFormat="false" ht="15" hidden="false" customHeight="false" outlineLevel="0" collapsed="false">
      <c r="A2118" s="60" t="n">
        <v>46310</v>
      </c>
      <c r="B2118" s="0" t="n">
        <v>10</v>
      </c>
      <c r="C2118" s="0" t="n">
        <v>5076</v>
      </c>
      <c r="D2118" s="0" t="n">
        <v>312</v>
      </c>
      <c r="E2118" s="0" t="n">
        <v>1</v>
      </c>
      <c r="F2118" s="55" t="s">
        <v>793</v>
      </c>
      <c r="G2118" s="0" t="n">
        <v>21.8</v>
      </c>
      <c r="H2118" s="0" t="n">
        <v>25</v>
      </c>
      <c r="I2118" s="55" t="s">
        <v>143</v>
      </c>
      <c r="J2118" s="0" t="n">
        <v>312</v>
      </c>
      <c r="K2118" s="0" t="n">
        <v>66</v>
      </c>
      <c r="M2118" s="0" t="n">
        <v>1168.54</v>
      </c>
      <c r="N2118" s="0" t="n">
        <v>33.72</v>
      </c>
      <c r="O2118" s="0" t="n">
        <v>45.34</v>
      </c>
      <c r="P2118" s="0" t="n">
        <v>4.68</v>
      </c>
      <c r="Q2118" s="0" t="n">
        <v>3.66</v>
      </c>
      <c r="T2118" s="0" t="n">
        <v>24.15</v>
      </c>
      <c r="U2118" s="0" t="n">
        <v>1073</v>
      </c>
      <c r="V2118" s="0" t="n">
        <v>3</v>
      </c>
      <c r="W2118" s="60" t="n">
        <v>46247</v>
      </c>
      <c r="X2118" s="55" t="n">
        <f aca="false">IF(I2118="Male",0,1)</f>
        <v>1</v>
      </c>
      <c r="Y2118" s="55" t="n">
        <f aca="false">IF(OR(I2118="DNB",I2118="Dry DNB"),1,0)</f>
        <v>1</v>
      </c>
      <c r="Z2118" s="55" t="n">
        <f aca="false">IF(ISNUMBER(W2118),A2118-W2118,"")</f>
        <v>63</v>
      </c>
      <c r="AA2118" s="55" t="n">
        <f aca="false">MATCH(A2118,DATAS,0)</f>
        <v>2</v>
      </c>
      <c r="AB2118" s="55" t="n">
        <f aca="false">IF(AND(E2118&gt;0,OR(AND(B2118&gt;=1,B2118&lt;=6),B2118=10)),1,0)</f>
        <v>1</v>
      </c>
      <c r="AC2118" s="55" t="n">
        <f aca="false">IF(AND(E2118&gt;0,B2118=10),1,0)</f>
        <v>1</v>
      </c>
      <c r="AD2118" s="55" t="n">
        <f aca="false">IF(AND(C2117=C2118,AA2117=AA2118-1),AB2117,"")</f>
        <v>1</v>
      </c>
      <c r="AE2118" s="55" t="n">
        <f aca="false">IF(AND(C2117=C2118,AA2117=AA2118-1),AC2117,"")</f>
        <v>1</v>
      </c>
      <c r="AF2118" s="55" t="n">
        <f aca="false">IF(AA2118=1,"",IF(AND(AB2118=1,AD2118&lt;&gt;1),1,0))</f>
        <v>0</v>
      </c>
      <c r="AG2118" s="55" t="n">
        <f aca="false">IF(AA2118=1,"",IF(AND(AC2118=1,AE2118&lt;&gt;1),1,0))</f>
        <v>0</v>
      </c>
      <c r="AH2118" s="60" t="str">
        <f aca="false">IF(AND(E2118&gt;0,AA2118&lt;2,NOT(AND(C2119=C2118,AA2119=AA2118+1))),INDEX(DATAS,AA2118+1),"")</f>
        <v/>
      </c>
      <c r="AI2118" s="60" t="str">
        <f aca="false">IF(AND(AC2118=1,AA2118&lt;2),IF(AND(C2119=C2118,AA2119=AA2118+1),IF(AC2119=1,"",INDEX(DATAS,AA2118+1)),INDEX(DATAS,AA2118+1)),"")</f>
        <v/>
      </c>
    </row>
    <row r="2119" customFormat="false" ht="15" hidden="false" customHeight="false" outlineLevel="0" collapsed="false">
      <c r="A2119" s="60" t="n">
        <v>46309</v>
      </c>
      <c r="B2119" s="0" t="n">
        <v>6</v>
      </c>
      <c r="C2119" s="0" t="n">
        <v>5077</v>
      </c>
      <c r="D2119" s="0" t="n">
        <v>413</v>
      </c>
      <c r="E2119" s="0" t="n">
        <v>1</v>
      </c>
      <c r="F2119" s="55" t="s">
        <v>793</v>
      </c>
      <c r="G2119" s="0" t="n">
        <v>24.7</v>
      </c>
      <c r="H2119" s="0" t="n">
        <v>24</v>
      </c>
      <c r="I2119" s="55" t="s">
        <v>157</v>
      </c>
      <c r="J2119" s="0" t="n">
        <v>343</v>
      </c>
      <c r="K2119" s="0" t="n">
        <v>63</v>
      </c>
      <c r="L2119" s="0" t="n">
        <v>70</v>
      </c>
      <c r="M2119" s="0" t="n">
        <v>1138.86</v>
      </c>
      <c r="N2119" s="0" t="n">
        <v>53.9</v>
      </c>
      <c r="O2119" s="0" t="n">
        <v>30.73</v>
      </c>
      <c r="P2119" s="0" t="n">
        <v>5.42</v>
      </c>
      <c r="Q2119" s="0" t="n">
        <v>4.2</v>
      </c>
      <c r="R2119" s="0" t="n">
        <v>3772</v>
      </c>
      <c r="S2119" s="0" t="n">
        <v>7622</v>
      </c>
      <c r="T2119" s="0" t="n">
        <v>44.45</v>
      </c>
      <c r="U2119" s="0" t="n">
        <v>1072</v>
      </c>
      <c r="V2119" s="0" t="n">
        <v>7</v>
      </c>
      <c r="W2119" s="60" t="n">
        <v>46240</v>
      </c>
      <c r="X2119" s="55" t="n">
        <f aca="false">IF(I2119="Male",0,1)</f>
        <v>1</v>
      </c>
      <c r="Y2119" s="55" t="n">
        <f aca="false">IF(OR(I2119="DNB",I2119="Dry DNB"),1,0)</f>
        <v>0</v>
      </c>
      <c r="Z2119" s="55" t="n">
        <f aca="false">IF(ISNUMBER(W2119),A2119-W2119,"")</f>
        <v>69</v>
      </c>
      <c r="AA2119" s="55" t="n">
        <f aca="false">MATCH(A2119,DATAS,0)</f>
        <v>1</v>
      </c>
      <c r="AB2119" s="55" t="n">
        <f aca="false">IF(AND(E2119&gt;0,OR(AND(B2119&gt;=1,B2119&lt;=6),B2119=10)),1,0)</f>
        <v>1</v>
      </c>
      <c r="AC2119" s="55" t="n">
        <f aca="false">IF(AND(E2119&gt;0,B2119=10),1,0)</f>
        <v>0</v>
      </c>
      <c r="AD2119" s="0" t="str">
        <f aca="false">IF(AND(C2118=C2119,AA2118=AA2119-1),AB2118,"")</f>
        <v/>
      </c>
      <c r="AE2119" s="0" t="str">
        <f aca="false">IF(AND(C2118=C2119,AA2118=AA2119-1),AC2118,"")</f>
        <v/>
      </c>
      <c r="AF2119" s="0" t="str">
        <f aca="false">IF(AA2119=1,"",IF(AND(AB2119=1,AD2119&lt;&gt;1),1,0))</f>
        <v/>
      </c>
      <c r="AG2119" s="0" t="str">
        <f aca="false">IF(AA2119=1,"",IF(AND(AC2119=1,AE2119&lt;&gt;1),1,0))</f>
        <v/>
      </c>
      <c r="AH2119" s="60" t="str">
        <f aca="false">IF(AND(E2119&gt;0,AA2119&lt;2,NOT(AND(C2120=C2119,AA2120=AA2119+1))),INDEX(DATAS,AA2119+1),"")</f>
        <v/>
      </c>
      <c r="AI2119" s="60" t="str">
        <f aca="false">IF(AND(AC2119=1,AA2119&lt;2),IF(AND(C2120=C2119,AA2120=AA2119+1),IF(AC2120=1,"",INDEX(DATAS,AA2119+1)),INDEX(DATAS,AA2119+1)),"")</f>
        <v/>
      </c>
    </row>
    <row r="2120" customFormat="false" ht="15" hidden="false" customHeight="false" outlineLevel="0" collapsed="false">
      <c r="A2120" s="60" t="n">
        <v>46310</v>
      </c>
      <c r="B2120" s="0" t="n">
        <v>6</v>
      </c>
      <c r="C2120" s="0" t="n">
        <v>5077</v>
      </c>
      <c r="D2120" s="0" t="n">
        <v>414</v>
      </c>
      <c r="E2120" s="0" t="n">
        <v>1</v>
      </c>
      <c r="F2120" s="55" t="s">
        <v>793</v>
      </c>
      <c r="G2120" s="0" t="n">
        <v>27.9</v>
      </c>
      <c r="H2120" s="0" t="n">
        <v>25</v>
      </c>
      <c r="I2120" s="55" t="s">
        <v>157</v>
      </c>
      <c r="J2120" s="0" t="n">
        <v>343</v>
      </c>
      <c r="K2120" s="0" t="n">
        <v>63</v>
      </c>
      <c r="L2120" s="0" t="n">
        <v>71</v>
      </c>
      <c r="M2120" s="0" t="n">
        <v>1138.86</v>
      </c>
      <c r="N2120" s="0" t="n">
        <v>53.9</v>
      </c>
      <c r="O2120" s="0" t="n">
        <v>30.73</v>
      </c>
      <c r="P2120" s="0" t="n">
        <v>5.42</v>
      </c>
      <c r="Q2120" s="0" t="n">
        <v>4.2</v>
      </c>
      <c r="T2120" s="0" t="n">
        <v>44.45</v>
      </c>
      <c r="U2120" s="0" t="n">
        <v>1073</v>
      </c>
      <c r="V2120" s="0" t="n">
        <v>7</v>
      </c>
      <c r="W2120" s="60" t="n">
        <v>46240</v>
      </c>
      <c r="X2120" s="55" t="n">
        <f aca="false">IF(I2120="Male",0,1)</f>
        <v>1</v>
      </c>
      <c r="Y2120" s="55" t="n">
        <f aca="false">IF(OR(I2120="DNB",I2120="Dry DNB"),1,0)</f>
        <v>0</v>
      </c>
      <c r="Z2120" s="55" t="n">
        <f aca="false">IF(ISNUMBER(W2120),A2120-W2120,"")</f>
        <v>70</v>
      </c>
      <c r="AA2120" s="55" t="n">
        <f aca="false">MATCH(A2120,DATAS,0)</f>
        <v>2</v>
      </c>
      <c r="AB2120" s="55" t="n">
        <f aca="false">IF(AND(E2120&gt;0,OR(AND(B2120&gt;=1,B2120&lt;=6),B2120=10)),1,0)</f>
        <v>1</v>
      </c>
      <c r="AC2120" s="55" t="n">
        <f aca="false">IF(AND(E2120&gt;0,B2120=10),1,0)</f>
        <v>0</v>
      </c>
      <c r="AD2120" s="55" t="n">
        <f aca="false">IF(AND(C2119=C2120,AA2119=AA2120-1),AB2119,"")</f>
        <v>1</v>
      </c>
      <c r="AE2120" s="55" t="n">
        <f aca="false">IF(AND(C2119=C2120,AA2119=AA2120-1),AC2119,"")</f>
        <v>0</v>
      </c>
      <c r="AF2120" s="55" t="n">
        <f aca="false">IF(AA2120=1,"",IF(AND(AB2120=1,AD2120&lt;&gt;1),1,0))</f>
        <v>0</v>
      </c>
      <c r="AG2120" s="55" t="n">
        <f aca="false">IF(AA2120=1,"",IF(AND(AC2120=1,AE2120&lt;&gt;1),1,0))</f>
        <v>0</v>
      </c>
      <c r="AH2120" s="60" t="str">
        <f aca="false">IF(AND(E2120&gt;0,AA2120&lt;2,NOT(AND(C2121=C2120,AA2121=AA2120+1))),INDEX(DATAS,AA2120+1),"")</f>
        <v/>
      </c>
      <c r="AI2120" s="60" t="str">
        <f aca="false">IF(AND(AC2120=1,AA2120&lt;2),IF(AND(C2121=C2120,AA2121=AA2120+1),IF(AC2121=1,"",INDEX(DATAS,AA2120+1)),INDEX(DATAS,AA2120+1)),"")</f>
        <v/>
      </c>
    </row>
    <row r="2121" customFormat="false" ht="15" hidden="false" customHeight="false" outlineLevel="0" collapsed="false">
      <c r="A2121" s="60" t="n">
        <v>46309</v>
      </c>
      <c r="B2121" s="0" t="n">
        <v>5</v>
      </c>
      <c r="C2121" s="0" t="n">
        <v>5078</v>
      </c>
      <c r="D2121" s="0" t="n">
        <v>98</v>
      </c>
      <c r="E2121" s="0" t="n">
        <v>2</v>
      </c>
      <c r="F2121" s="55" t="s">
        <v>793</v>
      </c>
      <c r="G2121" s="0" t="n">
        <v>50.2</v>
      </c>
      <c r="H2121" s="0" t="n">
        <v>45</v>
      </c>
      <c r="I2121" s="55" t="s">
        <v>157</v>
      </c>
      <c r="J2121" s="0" t="n">
        <v>63</v>
      </c>
      <c r="K2121" s="0" t="n">
        <v>63</v>
      </c>
      <c r="L2121" s="0" t="n">
        <v>35</v>
      </c>
      <c r="M2121" s="0" t="n">
        <v>186.31</v>
      </c>
      <c r="N2121" s="0" t="n">
        <v>75.15</v>
      </c>
      <c r="O2121" s="0" t="n">
        <v>21.91</v>
      </c>
      <c r="P2121" s="0" t="n">
        <v>5.9</v>
      </c>
      <c r="Q2121" s="0" t="n">
        <v>3.48</v>
      </c>
      <c r="R2121" s="0" t="n">
        <v>4438</v>
      </c>
      <c r="S2121" s="0" t="n">
        <v>8922</v>
      </c>
      <c r="T2121" s="0" t="n">
        <v>46.25</v>
      </c>
      <c r="U2121" s="0" t="n">
        <v>1072</v>
      </c>
      <c r="V2121" s="0" t="n">
        <v>1</v>
      </c>
      <c r="W2121" s="60" t="n">
        <v>46275</v>
      </c>
      <c r="X2121" s="55" t="n">
        <f aca="false">IF(I2121="Male",0,1)</f>
        <v>1</v>
      </c>
      <c r="Y2121" s="55" t="n">
        <f aca="false">IF(OR(I2121="DNB",I2121="Dry DNB"),1,0)</f>
        <v>0</v>
      </c>
      <c r="Z2121" s="55" t="n">
        <f aca="false">IF(ISNUMBER(W2121),A2121-W2121,"")</f>
        <v>34</v>
      </c>
      <c r="AA2121" s="55" t="n">
        <f aca="false">MATCH(A2121,DATAS,0)</f>
        <v>1</v>
      </c>
      <c r="AB2121" s="55" t="n">
        <f aca="false">IF(AND(E2121&gt;0,OR(AND(B2121&gt;=1,B2121&lt;=6),B2121=10)),1,0)</f>
        <v>1</v>
      </c>
      <c r="AC2121" s="55" t="n">
        <f aca="false">IF(AND(E2121&gt;0,B2121=10),1,0)</f>
        <v>0</v>
      </c>
      <c r="AD2121" s="0" t="str">
        <f aca="false">IF(AND(C2120=C2121,AA2120=AA2121-1),AB2120,"")</f>
        <v/>
      </c>
      <c r="AE2121" s="0" t="str">
        <f aca="false">IF(AND(C2120=C2121,AA2120=AA2121-1),AC2120,"")</f>
        <v/>
      </c>
      <c r="AF2121" s="0" t="str">
        <f aca="false">IF(AA2121=1,"",IF(AND(AB2121=1,AD2121&lt;&gt;1),1,0))</f>
        <v/>
      </c>
      <c r="AG2121" s="0" t="str">
        <f aca="false">IF(AA2121=1,"",IF(AND(AC2121=1,AE2121&lt;&gt;1),1,0))</f>
        <v/>
      </c>
      <c r="AH2121" s="60" t="str">
        <f aca="false">IF(AND(E2121&gt;0,AA2121&lt;2,NOT(AND(C2122=C2121,AA2122=AA2121+1))),INDEX(DATAS,AA2121+1),"")</f>
        <v/>
      </c>
      <c r="AI2121" s="60" t="str">
        <f aca="false">IF(AND(AC2121=1,AA2121&lt;2),IF(AND(C2122=C2121,AA2122=AA2121+1),IF(AC2122=1,"",INDEX(DATAS,AA2121+1)),INDEX(DATAS,AA2121+1)),"")</f>
        <v/>
      </c>
    </row>
    <row r="2122" customFormat="false" ht="15" hidden="false" customHeight="false" outlineLevel="0" collapsed="false">
      <c r="A2122" s="60" t="n">
        <v>46310</v>
      </c>
      <c r="B2122" s="0" t="n">
        <v>5</v>
      </c>
      <c r="C2122" s="0" t="n">
        <v>5078</v>
      </c>
      <c r="D2122" s="0" t="n">
        <v>99</v>
      </c>
      <c r="E2122" s="0" t="n">
        <v>2</v>
      </c>
      <c r="F2122" s="55" t="s">
        <v>793</v>
      </c>
      <c r="G2122" s="0" t="n">
        <v>52.9</v>
      </c>
      <c r="H2122" s="0" t="n">
        <v>46</v>
      </c>
      <c r="I2122" s="55" t="s">
        <v>157</v>
      </c>
      <c r="J2122" s="0" t="n">
        <v>63</v>
      </c>
      <c r="K2122" s="0" t="n">
        <v>63</v>
      </c>
      <c r="L2122" s="0" t="n">
        <v>36</v>
      </c>
      <c r="M2122" s="0" t="n">
        <v>186.31</v>
      </c>
      <c r="N2122" s="0" t="n">
        <v>75.15</v>
      </c>
      <c r="O2122" s="0" t="n">
        <v>21.91</v>
      </c>
      <c r="P2122" s="0" t="n">
        <v>5.9</v>
      </c>
      <c r="Q2122" s="0" t="n">
        <v>3.48</v>
      </c>
      <c r="T2122" s="0" t="n">
        <v>46.25</v>
      </c>
      <c r="U2122" s="0" t="n">
        <v>1073</v>
      </c>
      <c r="V2122" s="0" t="n">
        <v>1</v>
      </c>
      <c r="W2122" s="60" t="n">
        <v>46275</v>
      </c>
      <c r="X2122" s="55" t="n">
        <f aca="false">IF(I2122="Male",0,1)</f>
        <v>1</v>
      </c>
      <c r="Y2122" s="55" t="n">
        <f aca="false">IF(OR(I2122="DNB",I2122="Dry DNB"),1,0)</f>
        <v>0</v>
      </c>
      <c r="Z2122" s="55" t="n">
        <f aca="false">IF(ISNUMBER(W2122),A2122-W2122,"")</f>
        <v>35</v>
      </c>
      <c r="AA2122" s="55" t="n">
        <f aca="false">MATCH(A2122,DATAS,0)</f>
        <v>2</v>
      </c>
      <c r="AB2122" s="55" t="n">
        <f aca="false">IF(AND(E2122&gt;0,OR(AND(B2122&gt;=1,B2122&lt;=6),B2122=10)),1,0)</f>
        <v>1</v>
      </c>
      <c r="AC2122" s="55" t="n">
        <f aca="false">IF(AND(E2122&gt;0,B2122=10),1,0)</f>
        <v>0</v>
      </c>
      <c r="AD2122" s="55" t="n">
        <f aca="false">IF(AND(C2121=C2122,AA2121=AA2122-1),AB2121,"")</f>
        <v>1</v>
      </c>
      <c r="AE2122" s="55" t="n">
        <f aca="false">IF(AND(C2121=C2122,AA2121=AA2122-1),AC2121,"")</f>
        <v>0</v>
      </c>
      <c r="AF2122" s="55" t="n">
        <f aca="false">IF(AA2122=1,"",IF(AND(AB2122=1,AD2122&lt;&gt;1),1,0))</f>
        <v>0</v>
      </c>
      <c r="AG2122" s="55" t="n">
        <f aca="false">IF(AA2122=1,"",IF(AND(AC2122=1,AE2122&lt;&gt;1),1,0))</f>
        <v>0</v>
      </c>
      <c r="AH2122" s="60" t="str">
        <f aca="false">IF(AND(E2122&gt;0,AA2122&lt;2,NOT(AND(C2123=C2122,AA2123=AA2122+1))),INDEX(DATAS,AA2122+1),"")</f>
        <v/>
      </c>
      <c r="AI2122" s="60" t="str">
        <f aca="false">IF(AND(AC2122=1,AA2122&lt;2),IF(AND(C2123=C2122,AA2123=AA2122+1),IF(AC2123=1,"",INDEX(DATAS,AA2122+1)),INDEX(DATAS,AA2122+1)),"")</f>
        <v/>
      </c>
    </row>
    <row r="2123" customFormat="false" ht="15" hidden="false" customHeight="false" outlineLevel="0" collapsed="false">
      <c r="A2123" s="60" t="n">
        <v>46309</v>
      </c>
      <c r="B2123" s="0" t="n">
        <v>5</v>
      </c>
      <c r="C2123" s="0" t="n">
        <v>5079</v>
      </c>
      <c r="D2123" s="0" t="n">
        <v>64</v>
      </c>
      <c r="E2123" s="0" t="n">
        <v>2</v>
      </c>
      <c r="F2123" s="55" t="s">
        <v>794</v>
      </c>
      <c r="G2123" s="0" t="n">
        <v>45</v>
      </c>
      <c r="H2123" s="0" t="n">
        <v>40</v>
      </c>
      <c r="I2123" s="55" t="s">
        <v>166</v>
      </c>
      <c r="J2123" s="0" t="n">
        <v>64</v>
      </c>
      <c r="M2123" s="0" t="n">
        <v>-36.02</v>
      </c>
      <c r="N2123" s="0" t="n">
        <v>12.31</v>
      </c>
      <c r="O2123" s="0" t="n">
        <v>19.9</v>
      </c>
      <c r="P2123" s="0" t="n">
        <v>2.77</v>
      </c>
      <c r="Q2123" s="0" t="n">
        <v>3.28</v>
      </c>
      <c r="R2123" s="0" t="n">
        <v>4270</v>
      </c>
      <c r="S2123" s="0" t="n">
        <v>8584</v>
      </c>
      <c r="U2123" s="0" t="n">
        <v>1070</v>
      </c>
      <c r="V2123" s="0" t="n">
        <v>0</v>
      </c>
      <c r="X2123" s="55" t="n">
        <f aca="false">IF(I2123="Male",0,1)</f>
        <v>1</v>
      </c>
      <c r="Y2123" s="55" t="n">
        <f aca="false">IF(OR(I2123="DNB",I2123="Dry DNB"),1,0)</f>
        <v>0</v>
      </c>
      <c r="Z2123" s="0" t="str">
        <f aca="false">IF(ISNUMBER(W2123),A2123-W2123,"")</f>
        <v/>
      </c>
      <c r="AA2123" s="55" t="n">
        <f aca="false">MATCH(A2123,DATAS,0)</f>
        <v>1</v>
      </c>
      <c r="AB2123" s="55" t="n">
        <f aca="false">IF(AND(E2123&gt;0,OR(AND(B2123&gt;=1,B2123&lt;=6),B2123=10)),1,0)</f>
        <v>1</v>
      </c>
      <c r="AC2123" s="55" t="n">
        <f aca="false">IF(AND(E2123&gt;0,B2123=10),1,0)</f>
        <v>0</v>
      </c>
      <c r="AD2123" s="0" t="str">
        <f aca="false">IF(AND(C2122=C2123,AA2122=AA2123-1),AB2122,"")</f>
        <v/>
      </c>
      <c r="AE2123" s="0" t="str">
        <f aca="false">IF(AND(C2122=C2123,AA2122=AA2123-1),AC2122,"")</f>
        <v/>
      </c>
      <c r="AF2123" s="0" t="str">
        <f aca="false">IF(AA2123=1,"",IF(AND(AB2123=1,AD2123&lt;&gt;1),1,0))</f>
        <v/>
      </c>
      <c r="AG2123" s="0" t="str">
        <f aca="false">IF(AA2123=1,"",IF(AND(AC2123=1,AE2123&lt;&gt;1),1,0))</f>
        <v/>
      </c>
      <c r="AH2123" s="60" t="str">
        <f aca="false">IF(AND(E2123&gt;0,AA2123&lt;2,NOT(AND(C2124=C2123,AA2124=AA2123+1))),INDEX(DATAS,AA2123+1),"")</f>
        <v/>
      </c>
      <c r="AI2123" s="60" t="str">
        <f aca="false">IF(AND(AC2123=1,AA2123&lt;2),IF(AND(C2124=C2123,AA2124=AA2123+1),IF(AC2124=1,"",INDEX(DATAS,AA2123+1)),INDEX(DATAS,AA2123+1)),"")</f>
        <v/>
      </c>
    </row>
    <row r="2124" customFormat="false" ht="15" hidden="false" customHeight="false" outlineLevel="0" collapsed="false">
      <c r="A2124" s="60" t="n">
        <v>46310</v>
      </c>
      <c r="B2124" s="0" t="n">
        <v>5</v>
      </c>
      <c r="C2124" s="0" t="n">
        <v>5079</v>
      </c>
      <c r="D2124" s="0" t="n">
        <v>65</v>
      </c>
      <c r="E2124" s="0" t="n">
        <v>2</v>
      </c>
      <c r="F2124" s="55" t="s">
        <v>794</v>
      </c>
      <c r="G2124" s="0" t="n">
        <v>39.7</v>
      </c>
      <c r="H2124" s="0" t="n">
        <v>40</v>
      </c>
      <c r="I2124" s="55" t="s">
        <v>187</v>
      </c>
      <c r="J2124" s="0" t="n">
        <v>65</v>
      </c>
      <c r="K2124" s="0" t="n">
        <v>64</v>
      </c>
      <c r="M2124" s="0" t="n">
        <v>-36.02</v>
      </c>
      <c r="N2124" s="0" t="n">
        <v>12.31</v>
      </c>
      <c r="O2124" s="0" t="n">
        <v>19.9</v>
      </c>
      <c r="P2124" s="0" t="n">
        <v>2.77</v>
      </c>
      <c r="Q2124" s="0" t="n">
        <v>3.28</v>
      </c>
      <c r="U2124" s="0" t="n">
        <v>1071</v>
      </c>
      <c r="V2124" s="0" t="n">
        <v>1</v>
      </c>
      <c r="W2124" s="60" t="n">
        <v>46310</v>
      </c>
      <c r="X2124" s="55" t="n">
        <f aca="false">IF(I2124="Male",0,1)</f>
        <v>1</v>
      </c>
      <c r="Y2124" s="55" t="n">
        <f aca="false">IF(OR(I2124="DNB",I2124="Dry DNB"),1,0)</f>
        <v>0</v>
      </c>
      <c r="Z2124" s="55" t="n">
        <f aca="false">IF(ISNUMBER(W2124),A2124-W2124,"")</f>
        <v>0</v>
      </c>
      <c r="AA2124" s="55" t="n">
        <f aca="false">MATCH(A2124,DATAS,0)</f>
        <v>2</v>
      </c>
      <c r="AB2124" s="55" t="n">
        <f aca="false">IF(AND(E2124&gt;0,OR(AND(B2124&gt;=1,B2124&lt;=6),B2124=10)),1,0)</f>
        <v>1</v>
      </c>
      <c r="AC2124" s="55" t="n">
        <f aca="false">IF(AND(E2124&gt;0,B2124=10),1,0)</f>
        <v>0</v>
      </c>
      <c r="AD2124" s="55" t="n">
        <f aca="false">IF(AND(C2123=C2124,AA2123=AA2124-1),AB2123,"")</f>
        <v>1</v>
      </c>
      <c r="AE2124" s="55" t="n">
        <f aca="false">IF(AND(C2123=C2124,AA2123=AA2124-1),AC2123,"")</f>
        <v>0</v>
      </c>
      <c r="AF2124" s="55" t="n">
        <f aca="false">IF(AA2124=1,"",IF(AND(AB2124=1,AD2124&lt;&gt;1),1,0))</f>
        <v>0</v>
      </c>
      <c r="AG2124" s="55" t="n">
        <f aca="false">IF(AA2124=1,"",IF(AND(AC2124=1,AE2124&lt;&gt;1),1,0))</f>
        <v>0</v>
      </c>
      <c r="AH2124" s="60" t="str">
        <f aca="false">IF(AND(E2124&gt;0,AA2124&lt;2,NOT(AND(C2125=C2124,AA2125=AA2124+1))),INDEX(DATAS,AA2124+1),"")</f>
        <v/>
      </c>
      <c r="AI2124" s="60" t="str">
        <f aca="false">IF(AND(AC2124=1,AA2124&lt;2),IF(AND(C2125=C2124,AA2125=AA2124+1),IF(AC2125=1,"",INDEX(DATAS,AA2124+1)),INDEX(DATAS,AA2124+1)),"")</f>
        <v/>
      </c>
    </row>
    <row r="2125" customFormat="false" ht="15" hidden="false" customHeight="false" outlineLevel="0" collapsed="false">
      <c r="A2125" s="60" t="n">
        <v>46309</v>
      </c>
      <c r="B2125" s="0" t="n">
        <v>14</v>
      </c>
      <c r="C2125" s="0" t="n">
        <v>5081</v>
      </c>
      <c r="D2125" s="0" t="n">
        <v>361</v>
      </c>
      <c r="E2125" s="0" t="n">
        <v>1</v>
      </c>
      <c r="F2125" s="55" t="s">
        <v>794</v>
      </c>
      <c r="I2125" s="55" t="s">
        <v>162</v>
      </c>
      <c r="J2125" s="0" t="n">
        <v>138</v>
      </c>
      <c r="K2125" s="0" t="n">
        <v>68</v>
      </c>
      <c r="L2125" s="0" t="n">
        <v>273</v>
      </c>
      <c r="M2125" s="0" t="n">
        <v>2.71</v>
      </c>
      <c r="N2125" s="0" t="n">
        <v>68.72</v>
      </c>
      <c r="O2125" s="0" t="n">
        <v>23.64</v>
      </c>
      <c r="P2125" s="0" t="n">
        <v>6.66</v>
      </c>
      <c r="Q2125" s="0" t="n">
        <v>3.94</v>
      </c>
      <c r="R2125" s="0" t="n">
        <v>3473</v>
      </c>
      <c r="S2125" s="0" t="n">
        <v>7577</v>
      </c>
      <c r="T2125" s="0" t="n">
        <v>35.85</v>
      </c>
      <c r="U2125" s="0" t="n">
        <v>1070</v>
      </c>
      <c r="V2125" s="0" t="n">
        <v>3</v>
      </c>
      <c r="W2125" s="60" t="n">
        <v>46037</v>
      </c>
      <c r="X2125" s="55" t="n">
        <f aca="false">IF(I2125="Male",0,1)</f>
        <v>1</v>
      </c>
      <c r="Y2125" s="55" t="n">
        <f aca="false">IF(OR(I2125="DNB",I2125="Dry DNB"),1,0)</f>
        <v>0</v>
      </c>
      <c r="Z2125" s="55" t="n">
        <f aca="false">IF(ISNUMBER(W2125),A2125-W2125,"")</f>
        <v>272</v>
      </c>
      <c r="AA2125" s="55" t="n">
        <f aca="false">MATCH(A2125,DATAS,0)</f>
        <v>1</v>
      </c>
      <c r="AB2125" s="55" t="n">
        <f aca="false">IF(AND(E2125&gt;0,OR(AND(B2125&gt;=1,B2125&lt;=6),B2125=10)),1,0)</f>
        <v>0</v>
      </c>
      <c r="AC2125" s="55" t="n">
        <f aca="false">IF(AND(E2125&gt;0,B2125=10),1,0)</f>
        <v>0</v>
      </c>
      <c r="AD2125" s="0" t="str">
        <f aca="false">IF(AND(C2124=C2125,AA2124=AA2125-1),AB2124,"")</f>
        <v/>
      </c>
      <c r="AE2125" s="0" t="str">
        <f aca="false">IF(AND(C2124=C2125,AA2124=AA2125-1),AC2124,"")</f>
        <v/>
      </c>
      <c r="AF2125" s="0" t="str">
        <f aca="false">IF(AA2125=1,"",IF(AND(AB2125=1,AD2125&lt;&gt;1),1,0))</f>
        <v/>
      </c>
      <c r="AG2125" s="0" t="str">
        <f aca="false">IF(AA2125=1,"",IF(AND(AC2125=1,AE2125&lt;&gt;1),1,0))</f>
        <v/>
      </c>
      <c r="AH2125" s="60" t="str">
        <f aca="false">IF(AND(E2125&gt;0,AA2125&lt;2,NOT(AND(C2126=C2125,AA2126=AA2125+1))),INDEX(DATAS,AA2125+1),"")</f>
        <v/>
      </c>
      <c r="AI2125" s="60" t="str">
        <f aca="false">IF(AND(AC2125=1,AA2125&lt;2),IF(AND(C2126=C2125,AA2126=AA2125+1),IF(AC2126=1,"",INDEX(DATAS,AA2125+1)),INDEX(DATAS,AA2125+1)),"")</f>
        <v/>
      </c>
    </row>
    <row r="2126" customFormat="false" ht="15" hidden="false" customHeight="false" outlineLevel="0" collapsed="false">
      <c r="A2126" s="60" t="n">
        <v>46310</v>
      </c>
      <c r="B2126" s="0" t="n">
        <v>14</v>
      </c>
      <c r="C2126" s="0" t="n">
        <v>5081</v>
      </c>
      <c r="D2126" s="0" t="n">
        <v>361</v>
      </c>
      <c r="E2126" s="0" t="n">
        <v>1</v>
      </c>
      <c r="F2126" s="55" t="s">
        <v>794</v>
      </c>
      <c r="I2126" s="55" t="s">
        <v>162</v>
      </c>
      <c r="J2126" s="0" t="n">
        <v>138</v>
      </c>
      <c r="K2126" s="0" t="n">
        <v>68</v>
      </c>
      <c r="L2126" s="0" t="n">
        <v>274</v>
      </c>
      <c r="M2126" s="0" t="n">
        <v>2.71</v>
      </c>
      <c r="N2126" s="0" t="n">
        <v>68.72</v>
      </c>
      <c r="O2126" s="0" t="n">
        <v>23.64</v>
      </c>
      <c r="P2126" s="0" t="n">
        <v>6.66</v>
      </c>
      <c r="Q2126" s="0" t="n">
        <v>3.94</v>
      </c>
      <c r="T2126" s="0" t="n">
        <v>35.85</v>
      </c>
      <c r="U2126" s="0" t="n">
        <v>1071</v>
      </c>
      <c r="V2126" s="0" t="n">
        <v>3</v>
      </c>
      <c r="W2126" s="60" t="n">
        <v>46037</v>
      </c>
      <c r="X2126" s="55" t="n">
        <f aca="false">IF(I2126="Male",0,1)</f>
        <v>1</v>
      </c>
      <c r="Y2126" s="55" t="n">
        <f aca="false">IF(OR(I2126="DNB",I2126="Dry DNB"),1,0)</f>
        <v>0</v>
      </c>
      <c r="Z2126" s="55" t="n">
        <f aca="false">IF(ISNUMBER(W2126),A2126-W2126,"")</f>
        <v>273</v>
      </c>
      <c r="AA2126" s="55" t="n">
        <f aca="false">MATCH(A2126,DATAS,0)</f>
        <v>2</v>
      </c>
      <c r="AB2126" s="55" t="n">
        <f aca="false">IF(AND(E2126&gt;0,OR(AND(B2126&gt;=1,B2126&lt;=6),B2126=10)),1,0)</f>
        <v>0</v>
      </c>
      <c r="AC2126" s="55" t="n">
        <f aca="false">IF(AND(E2126&gt;0,B2126=10),1,0)</f>
        <v>0</v>
      </c>
      <c r="AD2126" s="55" t="n">
        <f aca="false">IF(AND(C2125=C2126,AA2125=AA2126-1),AB2125,"")</f>
        <v>0</v>
      </c>
      <c r="AE2126" s="55" t="n">
        <f aca="false">IF(AND(C2125=C2126,AA2125=AA2126-1),AC2125,"")</f>
        <v>0</v>
      </c>
      <c r="AF2126" s="55" t="n">
        <f aca="false">IF(AA2126=1,"",IF(AND(AB2126=1,AD2126&lt;&gt;1),1,0))</f>
        <v>0</v>
      </c>
      <c r="AG2126" s="55" t="n">
        <f aca="false">IF(AA2126=1,"",IF(AND(AC2126=1,AE2126&lt;&gt;1),1,0))</f>
        <v>0</v>
      </c>
      <c r="AH2126" s="60" t="str">
        <f aca="false">IF(AND(E2126&gt;0,AA2126&lt;2,NOT(AND(C2127=C2126,AA2127=AA2126+1))),INDEX(DATAS,AA2126+1),"")</f>
        <v/>
      </c>
      <c r="AI2126" s="60" t="str">
        <f aca="false">IF(AND(AC2126=1,AA2126&lt;2),IF(AND(C2127=C2126,AA2127=AA2126+1),IF(AC2127=1,"",INDEX(DATAS,AA2126+1)),INDEX(DATAS,AA2126+1)),"")</f>
        <v/>
      </c>
    </row>
    <row r="2127" customFormat="false" ht="15" hidden="false" customHeight="false" outlineLevel="0" collapsed="false">
      <c r="A2127" s="60" t="n">
        <v>46309</v>
      </c>
      <c r="B2127" s="0" t="n">
        <v>5</v>
      </c>
      <c r="C2127" s="0" t="n">
        <v>5082</v>
      </c>
      <c r="D2127" s="0" t="n">
        <v>97</v>
      </c>
      <c r="E2127" s="0" t="n">
        <v>2</v>
      </c>
      <c r="F2127" s="55" t="s">
        <v>795</v>
      </c>
      <c r="G2127" s="0" t="n">
        <v>44</v>
      </c>
      <c r="H2127" s="0" t="n">
        <v>41</v>
      </c>
      <c r="I2127" s="55" t="s">
        <v>157</v>
      </c>
      <c r="J2127" s="0" t="n">
        <v>62</v>
      </c>
      <c r="K2127" s="0" t="n">
        <v>62</v>
      </c>
      <c r="L2127" s="0" t="n">
        <v>35</v>
      </c>
      <c r="M2127" s="0" t="n">
        <v>-471.42</v>
      </c>
      <c r="N2127" s="0" t="n">
        <v>83.17</v>
      </c>
      <c r="O2127" s="0" t="n">
        <v>22.6</v>
      </c>
      <c r="P2127" s="0" t="n">
        <v>4.59</v>
      </c>
      <c r="Q2127" s="0" t="n">
        <v>3.92</v>
      </c>
      <c r="R2127" s="0" t="n">
        <v>3680</v>
      </c>
      <c r="S2127" s="0" t="n">
        <v>7397</v>
      </c>
      <c r="T2127" s="0" t="n">
        <v>39.25</v>
      </c>
      <c r="U2127" s="0" t="n">
        <v>1069</v>
      </c>
      <c r="V2127" s="0" t="n">
        <v>1</v>
      </c>
      <c r="W2127" s="60" t="n">
        <v>46276</v>
      </c>
      <c r="X2127" s="55" t="n">
        <f aca="false">IF(I2127="Male",0,1)</f>
        <v>1</v>
      </c>
      <c r="Y2127" s="55" t="n">
        <f aca="false">IF(OR(I2127="DNB",I2127="Dry DNB"),1,0)</f>
        <v>0</v>
      </c>
      <c r="Z2127" s="55" t="n">
        <f aca="false">IF(ISNUMBER(W2127),A2127-W2127,"")</f>
        <v>33</v>
      </c>
      <c r="AA2127" s="55" t="n">
        <f aca="false">MATCH(A2127,DATAS,0)</f>
        <v>1</v>
      </c>
      <c r="AB2127" s="55" t="n">
        <f aca="false">IF(AND(E2127&gt;0,OR(AND(B2127&gt;=1,B2127&lt;=6),B2127=10)),1,0)</f>
        <v>1</v>
      </c>
      <c r="AC2127" s="55" t="n">
        <f aca="false">IF(AND(E2127&gt;0,B2127=10),1,0)</f>
        <v>0</v>
      </c>
      <c r="AD2127" s="0" t="str">
        <f aca="false">IF(AND(C2126=C2127,AA2126=AA2127-1),AB2126,"")</f>
        <v/>
      </c>
      <c r="AE2127" s="0" t="str">
        <f aca="false">IF(AND(C2126=C2127,AA2126=AA2127-1),AC2126,"")</f>
        <v/>
      </c>
      <c r="AF2127" s="0" t="str">
        <f aca="false">IF(AA2127=1,"",IF(AND(AB2127=1,AD2127&lt;&gt;1),1,0))</f>
        <v/>
      </c>
      <c r="AG2127" s="0" t="str">
        <f aca="false">IF(AA2127=1,"",IF(AND(AC2127=1,AE2127&lt;&gt;1),1,0))</f>
        <v/>
      </c>
      <c r="AH2127" s="60" t="str">
        <f aca="false">IF(AND(E2127&gt;0,AA2127&lt;2,NOT(AND(C2128=C2127,AA2128=AA2127+1))),INDEX(DATAS,AA2127+1),"")</f>
        <v/>
      </c>
      <c r="AI2127" s="60" t="str">
        <f aca="false">IF(AND(AC2127=1,AA2127&lt;2),IF(AND(C2128=C2127,AA2128=AA2127+1),IF(AC2128=1,"",INDEX(DATAS,AA2127+1)),INDEX(DATAS,AA2127+1)),"")</f>
        <v/>
      </c>
    </row>
    <row r="2128" customFormat="false" ht="15" hidden="false" customHeight="false" outlineLevel="0" collapsed="false">
      <c r="A2128" s="60" t="n">
        <v>46310</v>
      </c>
      <c r="B2128" s="0" t="n">
        <v>5</v>
      </c>
      <c r="C2128" s="0" t="n">
        <v>5082</v>
      </c>
      <c r="D2128" s="0" t="n">
        <v>98</v>
      </c>
      <c r="E2128" s="0" t="n">
        <v>2</v>
      </c>
      <c r="F2128" s="55" t="s">
        <v>795</v>
      </c>
      <c r="G2128" s="0" t="n">
        <v>44.2</v>
      </c>
      <c r="H2128" s="0" t="n">
        <v>41</v>
      </c>
      <c r="I2128" s="55" t="s">
        <v>157</v>
      </c>
      <c r="J2128" s="0" t="n">
        <v>62</v>
      </c>
      <c r="K2128" s="0" t="n">
        <v>62</v>
      </c>
      <c r="L2128" s="0" t="n">
        <v>36</v>
      </c>
      <c r="M2128" s="0" t="n">
        <v>-471.42</v>
      </c>
      <c r="N2128" s="0" t="n">
        <v>83.17</v>
      </c>
      <c r="O2128" s="0" t="n">
        <v>22.6</v>
      </c>
      <c r="P2128" s="0" t="n">
        <v>4.59</v>
      </c>
      <c r="Q2128" s="0" t="n">
        <v>3.92</v>
      </c>
      <c r="T2128" s="0" t="n">
        <v>39.25</v>
      </c>
      <c r="U2128" s="0" t="n">
        <v>1070</v>
      </c>
      <c r="V2128" s="0" t="n">
        <v>1</v>
      </c>
      <c r="W2128" s="60" t="n">
        <v>46276</v>
      </c>
      <c r="X2128" s="55" t="n">
        <f aca="false">IF(I2128="Male",0,1)</f>
        <v>1</v>
      </c>
      <c r="Y2128" s="55" t="n">
        <f aca="false">IF(OR(I2128="DNB",I2128="Dry DNB"),1,0)</f>
        <v>0</v>
      </c>
      <c r="Z2128" s="55" t="n">
        <f aca="false">IF(ISNUMBER(W2128),A2128-W2128,"")</f>
        <v>34</v>
      </c>
      <c r="AA2128" s="55" t="n">
        <f aca="false">MATCH(A2128,DATAS,0)</f>
        <v>2</v>
      </c>
      <c r="AB2128" s="55" t="n">
        <f aca="false">IF(AND(E2128&gt;0,OR(AND(B2128&gt;=1,B2128&lt;=6),B2128=10)),1,0)</f>
        <v>1</v>
      </c>
      <c r="AC2128" s="55" t="n">
        <f aca="false">IF(AND(E2128&gt;0,B2128=10),1,0)</f>
        <v>0</v>
      </c>
      <c r="AD2128" s="55" t="n">
        <f aca="false">IF(AND(C2127=C2128,AA2127=AA2128-1),AB2127,"")</f>
        <v>1</v>
      </c>
      <c r="AE2128" s="55" t="n">
        <f aca="false">IF(AND(C2127=C2128,AA2127=AA2128-1),AC2127,"")</f>
        <v>0</v>
      </c>
      <c r="AF2128" s="55" t="n">
        <f aca="false">IF(AA2128=1,"",IF(AND(AB2128=1,AD2128&lt;&gt;1),1,0))</f>
        <v>0</v>
      </c>
      <c r="AG2128" s="55" t="n">
        <f aca="false">IF(AA2128=1,"",IF(AND(AC2128=1,AE2128&lt;&gt;1),1,0))</f>
        <v>0</v>
      </c>
      <c r="AH2128" s="60" t="str">
        <f aca="false">IF(AND(E2128&gt;0,AA2128&lt;2,NOT(AND(C2129=C2128,AA2129=AA2128+1))),INDEX(DATAS,AA2128+1),"")</f>
        <v/>
      </c>
      <c r="AI2128" s="60" t="str">
        <f aca="false">IF(AND(AC2128=1,AA2128&lt;2),IF(AND(C2129=C2128,AA2129=AA2128+1),IF(AC2129=1,"",INDEX(DATAS,AA2128+1)),INDEX(DATAS,AA2128+1)),"")</f>
        <v/>
      </c>
    </row>
    <row r="2129" customFormat="false" ht="15" hidden="false" customHeight="false" outlineLevel="0" collapsed="false">
      <c r="A2129" s="60" t="n">
        <v>46309</v>
      </c>
      <c r="B2129" s="0" t="n">
        <v>3</v>
      </c>
      <c r="C2129" s="0" t="n">
        <v>5083</v>
      </c>
      <c r="D2129" s="0" t="n">
        <v>109</v>
      </c>
      <c r="E2129" s="0" t="n">
        <v>2</v>
      </c>
      <c r="F2129" s="55" t="s">
        <v>795</v>
      </c>
      <c r="G2129" s="0" t="n">
        <v>56.6</v>
      </c>
      <c r="H2129" s="0" t="n">
        <v>65</v>
      </c>
      <c r="I2129" s="55" t="s">
        <v>177</v>
      </c>
      <c r="J2129" s="0" t="n">
        <v>109</v>
      </c>
      <c r="K2129" s="0" t="n">
        <v>67</v>
      </c>
      <c r="M2129" s="0" t="n">
        <v>917.25</v>
      </c>
      <c r="N2129" s="0" t="n">
        <v>40.95</v>
      </c>
      <c r="O2129" s="0" t="n">
        <v>36.17</v>
      </c>
      <c r="P2129" s="0" t="n">
        <v>3.59</v>
      </c>
      <c r="Q2129" s="0" t="n">
        <v>3.09</v>
      </c>
      <c r="R2129" s="0" t="n">
        <v>6448</v>
      </c>
      <c r="S2129" s="0" t="n">
        <v>13038</v>
      </c>
      <c r="T2129" s="0" t="n">
        <v>72.95</v>
      </c>
      <c r="U2129" s="0" t="n">
        <v>1069</v>
      </c>
      <c r="V2129" s="0" t="n">
        <v>1</v>
      </c>
      <c r="W2129" s="60" t="n">
        <v>46268</v>
      </c>
      <c r="X2129" s="55" t="n">
        <f aca="false">IF(I2129="Male",0,1)</f>
        <v>1</v>
      </c>
      <c r="Y2129" s="55" t="n">
        <f aca="false">IF(OR(I2129="DNB",I2129="Dry DNB"),1,0)</f>
        <v>0</v>
      </c>
      <c r="Z2129" s="55" t="n">
        <f aca="false">IF(ISNUMBER(W2129),A2129-W2129,"")</f>
        <v>41</v>
      </c>
      <c r="AA2129" s="55" t="n">
        <f aca="false">MATCH(A2129,DATAS,0)</f>
        <v>1</v>
      </c>
      <c r="AB2129" s="55" t="n">
        <f aca="false">IF(AND(E2129&gt;0,OR(AND(B2129&gt;=1,B2129&lt;=6),B2129=10)),1,0)</f>
        <v>1</v>
      </c>
      <c r="AC2129" s="55" t="n">
        <f aca="false">IF(AND(E2129&gt;0,B2129=10),1,0)</f>
        <v>0</v>
      </c>
      <c r="AD2129" s="0" t="str">
        <f aca="false">IF(AND(C2128=C2129,AA2128=AA2129-1),AB2128,"")</f>
        <v/>
      </c>
      <c r="AE2129" s="0" t="str">
        <f aca="false">IF(AND(C2128=C2129,AA2128=AA2129-1),AC2128,"")</f>
        <v/>
      </c>
      <c r="AF2129" s="0" t="str">
        <f aca="false">IF(AA2129=1,"",IF(AND(AB2129=1,AD2129&lt;&gt;1),1,0))</f>
        <v/>
      </c>
      <c r="AG2129" s="0" t="str">
        <f aca="false">IF(AA2129=1,"",IF(AND(AC2129=1,AE2129&lt;&gt;1),1,0))</f>
        <v/>
      </c>
      <c r="AH2129" s="60" t="str">
        <f aca="false">IF(AND(E2129&gt;0,AA2129&lt;2,NOT(AND(C2130=C2129,AA2130=AA2129+1))),INDEX(DATAS,AA2129+1),"")</f>
        <v/>
      </c>
      <c r="AI2129" s="60" t="str">
        <f aca="false">IF(AND(AC2129=1,AA2129&lt;2),IF(AND(C2130=C2129,AA2130=AA2129+1),IF(AC2130=1,"",INDEX(DATAS,AA2129+1)),INDEX(DATAS,AA2129+1)),"")</f>
        <v/>
      </c>
    </row>
    <row r="2130" customFormat="false" ht="15" hidden="false" customHeight="false" outlineLevel="0" collapsed="false">
      <c r="A2130" s="60" t="n">
        <v>46310</v>
      </c>
      <c r="B2130" s="0" t="n">
        <v>3</v>
      </c>
      <c r="C2130" s="0" t="n">
        <v>5083</v>
      </c>
      <c r="D2130" s="0" t="n">
        <v>110</v>
      </c>
      <c r="E2130" s="0" t="n">
        <v>2</v>
      </c>
      <c r="F2130" s="55" t="s">
        <v>795</v>
      </c>
      <c r="G2130" s="0" t="n">
        <v>60.4</v>
      </c>
      <c r="H2130" s="0" t="n">
        <v>64</v>
      </c>
      <c r="I2130" s="55" t="s">
        <v>187</v>
      </c>
      <c r="J2130" s="0" t="n">
        <v>110</v>
      </c>
      <c r="K2130" s="0" t="n">
        <v>67</v>
      </c>
      <c r="M2130" s="0" t="n">
        <v>917.25</v>
      </c>
      <c r="N2130" s="0" t="n">
        <v>40.95</v>
      </c>
      <c r="O2130" s="0" t="n">
        <v>36.17</v>
      </c>
      <c r="P2130" s="0" t="n">
        <v>3.59</v>
      </c>
      <c r="Q2130" s="0" t="n">
        <v>3.09</v>
      </c>
      <c r="T2130" s="0" t="n">
        <v>72.95</v>
      </c>
      <c r="U2130" s="0" t="n">
        <v>1070</v>
      </c>
      <c r="V2130" s="0" t="n">
        <v>2</v>
      </c>
      <c r="W2130" s="60" t="n">
        <v>46310</v>
      </c>
      <c r="X2130" s="55" t="n">
        <f aca="false">IF(I2130="Male",0,1)</f>
        <v>1</v>
      </c>
      <c r="Y2130" s="55" t="n">
        <f aca="false">IF(OR(I2130="DNB",I2130="Dry DNB"),1,0)</f>
        <v>0</v>
      </c>
      <c r="Z2130" s="55" t="n">
        <f aca="false">IF(ISNUMBER(W2130),A2130-W2130,"")</f>
        <v>0</v>
      </c>
      <c r="AA2130" s="55" t="n">
        <f aca="false">MATCH(A2130,DATAS,0)</f>
        <v>2</v>
      </c>
      <c r="AB2130" s="55" t="n">
        <f aca="false">IF(AND(E2130&gt;0,OR(AND(B2130&gt;=1,B2130&lt;=6),B2130=10)),1,0)</f>
        <v>1</v>
      </c>
      <c r="AC2130" s="55" t="n">
        <f aca="false">IF(AND(E2130&gt;0,B2130=10),1,0)</f>
        <v>0</v>
      </c>
      <c r="AD2130" s="55" t="n">
        <f aca="false">IF(AND(C2129=C2130,AA2129=AA2130-1),AB2129,"")</f>
        <v>1</v>
      </c>
      <c r="AE2130" s="55" t="n">
        <f aca="false">IF(AND(C2129=C2130,AA2129=AA2130-1),AC2129,"")</f>
        <v>0</v>
      </c>
      <c r="AF2130" s="55" t="n">
        <f aca="false">IF(AA2130=1,"",IF(AND(AB2130=1,AD2130&lt;&gt;1),1,0))</f>
        <v>0</v>
      </c>
      <c r="AG2130" s="55" t="n">
        <f aca="false">IF(AA2130=1,"",IF(AND(AC2130=1,AE2130&lt;&gt;1),1,0))</f>
        <v>0</v>
      </c>
      <c r="AH2130" s="60" t="str">
        <f aca="false">IF(AND(E2130&gt;0,AA2130&lt;2,NOT(AND(C2131=C2130,AA2131=AA2130+1))),INDEX(DATAS,AA2130+1),"")</f>
        <v/>
      </c>
      <c r="AI2130" s="60" t="str">
        <f aca="false">IF(AND(AC2130=1,AA2130&lt;2),IF(AND(C2131=C2130,AA2131=AA2130+1),IF(AC2131=1,"",INDEX(DATAS,AA2130+1)),INDEX(DATAS,AA2130+1)),"")</f>
        <v/>
      </c>
    </row>
    <row r="2131" customFormat="false" ht="15" hidden="false" customHeight="false" outlineLevel="0" collapsed="false">
      <c r="A2131" s="60" t="n">
        <v>46309</v>
      </c>
      <c r="B2131" s="0" t="n">
        <v>5</v>
      </c>
      <c r="C2131" s="0" t="n">
        <v>5085</v>
      </c>
      <c r="D2131" s="0" t="n">
        <v>145</v>
      </c>
      <c r="E2131" s="0" t="n">
        <v>2</v>
      </c>
      <c r="F2131" s="55" t="s">
        <v>795</v>
      </c>
      <c r="G2131" s="0" t="n">
        <v>51.9</v>
      </c>
      <c r="H2131" s="0" t="n">
        <v>48</v>
      </c>
      <c r="I2131" s="55" t="s">
        <v>157</v>
      </c>
      <c r="J2131" s="0" t="n">
        <v>68</v>
      </c>
      <c r="K2131" s="0" t="n">
        <v>68</v>
      </c>
      <c r="L2131" s="0" t="n">
        <v>77</v>
      </c>
      <c r="M2131" s="0" t="n">
        <v>618.99</v>
      </c>
      <c r="N2131" s="0" t="n">
        <v>65.2</v>
      </c>
      <c r="O2131" s="0" t="n">
        <v>24.79</v>
      </c>
      <c r="P2131" s="0" t="n">
        <v>4.83</v>
      </c>
      <c r="Q2131" s="0" t="n">
        <v>3.41</v>
      </c>
      <c r="R2131" s="0" t="n">
        <v>4471</v>
      </c>
      <c r="S2131" s="0" t="n">
        <v>9244</v>
      </c>
      <c r="T2131" s="0" t="n">
        <v>49.7</v>
      </c>
      <c r="U2131" s="0" t="n">
        <v>1069</v>
      </c>
      <c r="V2131" s="0" t="n">
        <v>1</v>
      </c>
      <c r="W2131" s="60" t="n">
        <v>46233</v>
      </c>
      <c r="X2131" s="55" t="n">
        <f aca="false">IF(I2131="Male",0,1)</f>
        <v>1</v>
      </c>
      <c r="Y2131" s="55" t="n">
        <f aca="false">IF(OR(I2131="DNB",I2131="Dry DNB"),1,0)</f>
        <v>0</v>
      </c>
      <c r="Z2131" s="55" t="n">
        <f aca="false">IF(ISNUMBER(W2131),A2131-W2131,"")</f>
        <v>76</v>
      </c>
      <c r="AA2131" s="55" t="n">
        <f aca="false">MATCH(A2131,DATAS,0)</f>
        <v>1</v>
      </c>
      <c r="AB2131" s="55" t="n">
        <f aca="false">IF(AND(E2131&gt;0,OR(AND(B2131&gt;=1,B2131&lt;=6),B2131=10)),1,0)</f>
        <v>1</v>
      </c>
      <c r="AC2131" s="55" t="n">
        <f aca="false">IF(AND(E2131&gt;0,B2131=10),1,0)</f>
        <v>0</v>
      </c>
      <c r="AD2131" s="0" t="str">
        <f aca="false">IF(AND(C2130=C2131,AA2130=AA2131-1),AB2130,"")</f>
        <v/>
      </c>
      <c r="AE2131" s="0" t="str">
        <f aca="false">IF(AND(C2130=C2131,AA2130=AA2131-1),AC2130,"")</f>
        <v/>
      </c>
      <c r="AF2131" s="0" t="str">
        <f aca="false">IF(AA2131=1,"",IF(AND(AB2131=1,AD2131&lt;&gt;1),1,0))</f>
        <v/>
      </c>
      <c r="AG2131" s="0" t="str">
        <f aca="false">IF(AA2131=1,"",IF(AND(AC2131=1,AE2131&lt;&gt;1),1,0))</f>
        <v/>
      </c>
      <c r="AH2131" s="60" t="str">
        <f aca="false">IF(AND(E2131&gt;0,AA2131&lt;2,NOT(AND(C2132=C2131,AA2132=AA2131+1))),INDEX(DATAS,AA2131+1),"")</f>
        <v/>
      </c>
      <c r="AI2131" s="60" t="str">
        <f aca="false">IF(AND(AC2131=1,AA2131&lt;2),IF(AND(C2132=C2131,AA2132=AA2131+1),IF(AC2132=1,"",INDEX(DATAS,AA2131+1)),INDEX(DATAS,AA2131+1)),"")</f>
        <v/>
      </c>
    </row>
    <row r="2132" customFormat="false" ht="15" hidden="false" customHeight="false" outlineLevel="0" collapsed="false">
      <c r="A2132" s="60" t="n">
        <v>46310</v>
      </c>
      <c r="B2132" s="0" t="n">
        <v>5</v>
      </c>
      <c r="C2132" s="0" t="n">
        <v>5085</v>
      </c>
      <c r="D2132" s="0" t="n">
        <v>146</v>
      </c>
      <c r="E2132" s="0" t="n">
        <v>2</v>
      </c>
      <c r="F2132" s="55" t="s">
        <v>795</v>
      </c>
      <c r="G2132" s="0" t="n">
        <v>55.1</v>
      </c>
      <c r="H2132" s="0" t="n">
        <v>49</v>
      </c>
      <c r="I2132" s="55" t="s">
        <v>157</v>
      </c>
      <c r="J2132" s="0" t="n">
        <v>68</v>
      </c>
      <c r="K2132" s="0" t="n">
        <v>68</v>
      </c>
      <c r="L2132" s="0" t="n">
        <v>78</v>
      </c>
      <c r="M2132" s="0" t="n">
        <v>618.99</v>
      </c>
      <c r="N2132" s="0" t="n">
        <v>65.2</v>
      </c>
      <c r="O2132" s="0" t="n">
        <v>24.79</v>
      </c>
      <c r="P2132" s="0" t="n">
        <v>4.83</v>
      </c>
      <c r="Q2132" s="0" t="n">
        <v>3.41</v>
      </c>
      <c r="T2132" s="0" t="n">
        <v>49.7</v>
      </c>
      <c r="U2132" s="0" t="n">
        <v>1070</v>
      </c>
      <c r="V2132" s="0" t="n">
        <v>1</v>
      </c>
      <c r="W2132" s="60" t="n">
        <v>46233</v>
      </c>
      <c r="X2132" s="55" t="n">
        <f aca="false">IF(I2132="Male",0,1)</f>
        <v>1</v>
      </c>
      <c r="Y2132" s="55" t="n">
        <f aca="false">IF(OR(I2132="DNB",I2132="Dry DNB"),1,0)</f>
        <v>0</v>
      </c>
      <c r="Z2132" s="55" t="n">
        <f aca="false">IF(ISNUMBER(W2132),A2132-W2132,"")</f>
        <v>77</v>
      </c>
      <c r="AA2132" s="55" t="n">
        <f aca="false">MATCH(A2132,DATAS,0)</f>
        <v>2</v>
      </c>
      <c r="AB2132" s="55" t="n">
        <f aca="false">IF(AND(E2132&gt;0,OR(AND(B2132&gt;=1,B2132&lt;=6),B2132=10)),1,0)</f>
        <v>1</v>
      </c>
      <c r="AC2132" s="55" t="n">
        <f aca="false">IF(AND(E2132&gt;0,B2132=10),1,0)</f>
        <v>0</v>
      </c>
      <c r="AD2132" s="55" t="n">
        <f aca="false">IF(AND(C2131=C2132,AA2131=AA2132-1),AB2131,"")</f>
        <v>1</v>
      </c>
      <c r="AE2132" s="55" t="n">
        <f aca="false">IF(AND(C2131=C2132,AA2131=AA2132-1),AC2131,"")</f>
        <v>0</v>
      </c>
      <c r="AF2132" s="55" t="n">
        <f aca="false">IF(AA2132=1,"",IF(AND(AB2132=1,AD2132&lt;&gt;1),1,0))</f>
        <v>0</v>
      </c>
      <c r="AG2132" s="55" t="n">
        <f aca="false">IF(AA2132=1,"",IF(AND(AC2132=1,AE2132&lt;&gt;1),1,0))</f>
        <v>0</v>
      </c>
      <c r="AH2132" s="60" t="str">
        <f aca="false">IF(AND(E2132&gt;0,AA2132&lt;2,NOT(AND(C2133=C2132,AA2133=AA2132+1))),INDEX(DATAS,AA2132+1),"")</f>
        <v/>
      </c>
      <c r="AI2132" s="60" t="str">
        <f aca="false">IF(AND(AC2132=1,AA2132&lt;2),IF(AND(C2133=C2132,AA2133=AA2132+1),IF(AC2133=1,"",INDEX(DATAS,AA2132+1)),INDEX(DATAS,AA2132+1)),"")</f>
        <v/>
      </c>
    </row>
    <row r="2133" customFormat="false" ht="15" hidden="false" customHeight="false" outlineLevel="0" collapsed="false">
      <c r="A2133" s="60" t="n">
        <v>46309</v>
      </c>
      <c r="B2133" s="0" t="n">
        <v>2</v>
      </c>
      <c r="C2133" s="0" t="n">
        <v>5088</v>
      </c>
      <c r="D2133" s="0" t="n">
        <v>55</v>
      </c>
      <c r="E2133" s="0" t="n">
        <v>2</v>
      </c>
      <c r="F2133" s="55" t="s">
        <v>796</v>
      </c>
      <c r="G2133" s="0" t="n">
        <v>46.8</v>
      </c>
      <c r="H2133" s="0" t="n">
        <v>50</v>
      </c>
      <c r="I2133" s="55" t="s">
        <v>166</v>
      </c>
      <c r="J2133" s="0" t="n">
        <v>55</v>
      </c>
      <c r="M2133" s="0" t="n">
        <v>573.22</v>
      </c>
      <c r="N2133" s="0" t="n">
        <v>64.79</v>
      </c>
      <c r="O2133" s="0" t="n">
        <v>26.35</v>
      </c>
      <c r="P2133" s="0" t="n">
        <v>3.96</v>
      </c>
      <c r="Q2133" s="0" t="n">
        <v>2.78</v>
      </c>
      <c r="R2133" s="0" t="n">
        <v>4132</v>
      </c>
      <c r="S2133" s="0" t="n">
        <v>8306</v>
      </c>
      <c r="U2133" s="0" t="n">
        <v>1068</v>
      </c>
      <c r="V2133" s="0" t="n">
        <v>0</v>
      </c>
      <c r="X2133" s="55" t="n">
        <f aca="false">IF(I2133="Male",0,1)</f>
        <v>1</v>
      </c>
      <c r="Y2133" s="55" t="n">
        <f aca="false">IF(OR(I2133="DNB",I2133="Dry DNB"),1,0)</f>
        <v>0</v>
      </c>
      <c r="Z2133" s="0" t="str">
        <f aca="false">IF(ISNUMBER(W2133),A2133-W2133,"")</f>
        <v/>
      </c>
      <c r="AA2133" s="55" t="n">
        <f aca="false">MATCH(A2133,DATAS,0)</f>
        <v>1</v>
      </c>
      <c r="AB2133" s="55" t="n">
        <f aca="false">IF(AND(E2133&gt;0,OR(AND(B2133&gt;=1,B2133&lt;=6),B2133=10)),1,0)</f>
        <v>1</v>
      </c>
      <c r="AC2133" s="55" t="n">
        <f aca="false">IF(AND(E2133&gt;0,B2133=10),1,0)</f>
        <v>0</v>
      </c>
      <c r="AD2133" s="0" t="str">
        <f aca="false">IF(AND(C2132=C2133,AA2132=AA2133-1),AB2132,"")</f>
        <v/>
      </c>
      <c r="AE2133" s="0" t="str">
        <f aca="false">IF(AND(C2132=C2133,AA2132=AA2133-1),AC2132,"")</f>
        <v/>
      </c>
      <c r="AF2133" s="0" t="str">
        <f aca="false">IF(AA2133=1,"",IF(AND(AB2133=1,AD2133&lt;&gt;1),1,0))</f>
        <v/>
      </c>
      <c r="AG2133" s="0" t="str">
        <f aca="false">IF(AA2133=1,"",IF(AND(AC2133=1,AE2133&lt;&gt;1),1,0))</f>
        <v/>
      </c>
      <c r="AH2133" s="60" t="str">
        <f aca="false">IF(AND(E2133&gt;0,AA2133&lt;2,NOT(AND(C2134=C2133,AA2134=AA2133+1))),INDEX(DATAS,AA2133+1),"")</f>
        <v/>
      </c>
      <c r="AI2133" s="60" t="str">
        <f aca="false">IF(AND(AC2133=1,AA2133&lt;2),IF(AND(C2134=C2133,AA2134=AA2133+1),IF(AC2134=1,"",INDEX(DATAS,AA2133+1)),INDEX(DATAS,AA2133+1)),"")</f>
        <v/>
      </c>
    </row>
    <row r="2134" customFormat="false" ht="15" hidden="false" customHeight="false" outlineLevel="0" collapsed="false">
      <c r="A2134" s="60" t="n">
        <v>46310</v>
      </c>
      <c r="B2134" s="0" t="n">
        <v>2</v>
      </c>
      <c r="C2134" s="0" t="n">
        <v>5088</v>
      </c>
      <c r="D2134" s="0" t="n">
        <v>56</v>
      </c>
      <c r="E2134" s="0" t="n">
        <v>2</v>
      </c>
      <c r="F2134" s="55" t="s">
        <v>796</v>
      </c>
      <c r="G2134" s="0" t="n">
        <v>51.4</v>
      </c>
      <c r="H2134" s="0" t="n">
        <v>50</v>
      </c>
      <c r="I2134" s="55" t="s">
        <v>166</v>
      </c>
      <c r="J2134" s="0" t="n">
        <v>56</v>
      </c>
      <c r="M2134" s="0" t="n">
        <v>573.22</v>
      </c>
      <c r="N2134" s="0" t="n">
        <v>64.79</v>
      </c>
      <c r="O2134" s="0" t="n">
        <v>26.35</v>
      </c>
      <c r="P2134" s="0" t="n">
        <v>3.96</v>
      </c>
      <c r="Q2134" s="0" t="n">
        <v>2.78</v>
      </c>
      <c r="U2134" s="0" t="n">
        <v>1069</v>
      </c>
      <c r="V2134" s="0" t="n">
        <v>0</v>
      </c>
      <c r="X2134" s="55" t="n">
        <f aca="false">IF(I2134="Male",0,1)</f>
        <v>1</v>
      </c>
      <c r="Y2134" s="55" t="n">
        <f aca="false">IF(OR(I2134="DNB",I2134="Dry DNB"),1,0)</f>
        <v>0</v>
      </c>
      <c r="Z2134" s="0" t="str">
        <f aca="false">IF(ISNUMBER(W2134),A2134-W2134,"")</f>
        <v/>
      </c>
      <c r="AA2134" s="55" t="n">
        <f aca="false">MATCH(A2134,DATAS,0)</f>
        <v>2</v>
      </c>
      <c r="AB2134" s="55" t="n">
        <f aca="false">IF(AND(E2134&gt;0,OR(AND(B2134&gt;=1,B2134&lt;=6),B2134=10)),1,0)</f>
        <v>1</v>
      </c>
      <c r="AC2134" s="55" t="n">
        <f aca="false">IF(AND(E2134&gt;0,B2134=10),1,0)</f>
        <v>0</v>
      </c>
      <c r="AD2134" s="55" t="n">
        <f aca="false">IF(AND(C2133=C2134,AA2133=AA2134-1),AB2133,"")</f>
        <v>1</v>
      </c>
      <c r="AE2134" s="55" t="n">
        <f aca="false">IF(AND(C2133=C2134,AA2133=AA2134-1),AC2133,"")</f>
        <v>0</v>
      </c>
      <c r="AF2134" s="55" t="n">
        <f aca="false">IF(AA2134=1,"",IF(AND(AB2134=1,AD2134&lt;&gt;1),1,0))</f>
        <v>0</v>
      </c>
      <c r="AG2134" s="55" t="n">
        <f aca="false">IF(AA2134=1,"",IF(AND(AC2134=1,AE2134&lt;&gt;1),1,0))</f>
        <v>0</v>
      </c>
      <c r="AH2134" s="60" t="str">
        <f aca="false">IF(AND(E2134&gt;0,AA2134&lt;2,NOT(AND(C2135=C2134,AA2135=AA2134+1))),INDEX(DATAS,AA2134+1),"")</f>
        <v/>
      </c>
      <c r="AI2134" s="60" t="str">
        <f aca="false">IF(AND(AC2134=1,AA2134&lt;2),IF(AND(C2135=C2134,AA2135=AA2134+1),IF(AC2135=1,"",INDEX(DATAS,AA2134+1)),INDEX(DATAS,AA2134+1)),"")</f>
        <v/>
      </c>
    </row>
    <row r="2135" customFormat="false" ht="15" hidden="false" customHeight="false" outlineLevel="0" collapsed="false">
      <c r="A2135" s="60" t="n">
        <v>46309</v>
      </c>
      <c r="B2135" s="0" t="n">
        <v>5</v>
      </c>
      <c r="C2135" s="0" t="n">
        <v>5089</v>
      </c>
      <c r="D2135" s="0" t="n">
        <v>64</v>
      </c>
      <c r="E2135" s="0" t="n">
        <v>2</v>
      </c>
      <c r="F2135" s="55" t="s">
        <v>796</v>
      </c>
      <c r="G2135" s="0" t="n">
        <v>41.8</v>
      </c>
      <c r="H2135" s="0" t="n">
        <v>38</v>
      </c>
      <c r="I2135" s="55" t="s">
        <v>166</v>
      </c>
      <c r="J2135" s="0" t="n">
        <v>64</v>
      </c>
      <c r="M2135" s="0" t="n">
        <v>394.83</v>
      </c>
      <c r="N2135" s="0" t="n">
        <v>58.46</v>
      </c>
      <c r="O2135" s="0" t="n">
        <v>31.93</v>
      </c>
      <c r="P2135" s="0" t="n">
        <v>3.78</v>
      </c>
      <c r="Q2135" s="0" t="n">
        <v>3.32</v>
      </c>
      <c r="R2135" s="0" t="n">
        <v>2917</v>
      </c>
      <c r="S2135" s="0" t="n">
        <v>5863</v>
      </c>
      <c r="U2135" s="0" t="n">
        <v>1068</v>
      </c>
      <c r="V2135" s="0" t="n">
        <v>0</v>
      </c>
      <c r="X2135" s="55" t="n">
        <f aca="false">IF(I2135="Male",0,1)</f>
        <v>1</v>
      </c>
      <c r="Y2135" s="55" t="n">
        <f aca="false">IF(OR(I2135="DNB",I2135="Dry DNB"),1,0)</f>
        <v>0</v>
      </c>
      <c r="Z2135" s="0" t="str">
        <f aca="false">IF(ISNUMBER(W2135),A2135-W2135,"")</f>
        <v/>
      </c>
      <c r="AA2135" s="55" t="n">
        <f aca="false">MATCH(A2135,DATAS,0)</f>
        <v>1</v>
      </c>
      <c r="AB2135" s="55" t="n">
        <f aca="false">IF(AND(E2135&gt;0,OR(AND(B2135&gt;=1,B2135&lt;=6),B2135=10)),1,0)</f>
        <v>1</v>
      </c>
      <c r="AC2135" s="55" t="n">
        <f aca="false">IF(AND(E2135&gt;0,B2135=10),1,0)</f>
        <v>0</v>
      </c>
      <c r="AD2135" s="0" t="str">
        <f aca="false">IF(AND(C2134=C2135,AA2134=AA2135-1),AB2134,"")</f>
        <v/>
      </c>
      <c r="AE2135" s="0" t="str">
        <f aca="false">IF(AND(C2134=C2135,AA2134=AA2135-1),AC2134,"")</f>
        <v/>
      </c>
      <c r="AF2135" s="0" t="str">
        <f aca="false">IF(AA2135=1,"",IF(AND(AB2135=1,AD2135&lt;&gt;1),1,0))</f>
        <v/>
      </c>
      <c r="AG2135" s="0" t="str">
        <f aca="false">IF(AA2135=1,"",IF(AND(AC2135=1,AE2135&lt;&gt;1),1,0))</f>
        <v/>
      </c>
      <c r="AH2135" s="60" t="str">
        <f aca="false">IF(AND(E2135&gt;0,AA2135&lt;2,NOT(AND(C2136=C2135,AA2136=AA2135+1))),INDEX(DATAS,AA2135+1),"")</f>
        <v/>
      </c>
      <c r="AI2135" s="60" t="str">
        <f aca="false">IF(AND(AC2135=1,AA2135&lt;2),IF(AND(C2136=C2135,AA2136=AA2135+1),IF(AC2136=1,"",INDEX(DATAS,AA2135+1)),INDEX(DATAS,AA2135+1)),"")</f>
        <v/>
      </c>
    </row>
    <row r="2136" customFormat="false" ht="15" hidden="false" customHeight="false" outlineLevel="0" collapsed="false">
      <c r="A2136" s="60" t="n">
        <v>46310</v>
      </c>
      <c r="B2136" s="0" t="n">
        <v>5</v>
      </c>
      <c r="C2136" s="0" t="n">
        <v>5089</v>
      </c>
      <c r="D2136" s="0" t="n">
        <v>65</v>
      </c>
      <c r="E2136" s="0" t="n">
        <v>2</v>
      </c>
      <c r="F2136" s="55" t="s">
        <v>796</v>
      </c>
      <c r="G2136" s="0" t="n">
        <v>40.4</v>
      </c>
      <c r="H2136" s="0" t="n">
        <v>39</v>
      </c>
      <c r="I2136" s="55" t="s">
        <v>177</v>
      </c>
      <c r="J2136" s="0" t="n">
        <v>65</v>
      </c>
      <c r="M2136" s="0" t="n">
        <v>394.83</v>
      </c>
      <c r="N2136" s="0" t="n">
        <v>58.46</v>
      </c>
      <c r="O2136" s="0" t="n">
        <v>31.93</v>
      </c>
      <c r="P2136" s="0" t="n">
        <v>3.78</v>
      </c>
      <c r="Q2136" s="0" t="n">
        <v>3.32</v>
      </c>
      <c r="U2136" s="0" t="n">
        <v>1069</v>
      </c>
      <c r="V2136" s="0" t="n">
        <v>0</v>
      </c>
      <c r="X2136" s="55" t="n">
        <f aca="false">IF(I2136="Male",0,1)</f>
        <v>1</v>
      </c>
      <c r="Y2136" s="55" t="n">
        <f aca="false">IF(OR(I2136="DNB",I2136="Dry DNB"),1,0)</f>
        <v>0</v>
      </c>
      <c r="Z2136" s="0" t="str">
        <f aca="false">IF(ISNUMBER(W2136),A2136-W2136,"")</f>
        <v/>
      </c>
      <c r="AA2136" s="55" t="n">
        <f aca="false">MATCH(A2136,DATAS,0)</f>
        <v>2</v>
      </c>
      <c r="AB2136" s="55" t="n">
        <f aca="false">IF(AND(E2136&gt;0,OR(AND(B2136&gt;=1,B2136&lt;=6),B2136=10)),1,0)</f>
        <v>1</v>
      </c>
      <c r="AC2136" s="55" t="n">
        <f aca="false">IF(AND(E2136&gt;0,B2136=10),1,0)</f>
        <v>0</v>
      </c>
      <c r="AD2136" s="55" t="n">
        <f aca="false">IF(AND(C2135=C2136,AA2135=AA2136-1),AB2135,"")</f>
        <v>1</v>
      </c>
      <c r="AE2136" s="55" t="n">
        <f aca="false">IF(AND(C2135=C2136,AA2135=AA2136-1),AC2135,"")</f>
        <v>0</v>
      </c>
      <c r="AF2136" s="55" t="n">
        <f aca="false">IF(AA2136=1,"",IF(AND(AB2136=1,AD2136&lt;&gt;1),1,0))</f>
        <v>0</v>
      </c>
      <c r="AG2136" s="55" t="n">
        <f aca="false">IF(AA2136=1,"",IF(AND(AC2136=1,AE2136&lt;&gt;1),1,0))</f>
        <v>0</v>
      </c>
      <c r="AH2136" s="60" t="str">
        <f aca="false">IF(AND(E2136&gt;0,AA2136&lt;2,NOT(AND(C2137=C2136,AA2137=AA2136+1))),INDEX(DATAS,AA2136+1),"")</f>
        <v/>
      </c>
      <c r="AI2136" s="60" t="str">
        <f aca="false">IF(AND(AC2136=1,AA2136&lt;2),IF(AND(C2137=C2136,AA2137=AA2136+1),IF(AC2137=1,"",INDEX(DATAS,AA2136+1)),INDEX(DATAS,AA2136+1)),"")</f>
        <v/>
      </c>
    </row>
    <row r="2137" customFormat="false" ht="15" hidden="false" customHeight="false" outlineLevel="0" collapsed="false">
      <c r="A2137" s="60" t="n">
        <v>46309</v>
      </c>
      <c r="B2137" s="0" t="n">
        <v>6</v>
      </c>
      <c r="C2137" s="0" t="n">
        <v>5090</v>
      </c>
      <c r="D2137" s="0" t="n">
        <v>13</v>
      </c>
      <c r="E2137" s="0" t="n">
        <v>2</v>
      </c>
      <c r="F2137" s="55" t="s">
        <v>796</v>
      </c>
      <c r="G2137" s="0" t="n">
        <v>25.5</v>
      </c>
      <c r="H2137" s="0" t="n">
        <v>28</v>
      </c>
      <c r="I2137" s="55" t="s">
        <v>166</v>
      </c>
      <c r="J2137" s="0" t="n">
        <v>13</v>
      </c>
      <c r="M2137" s="0" t="n">
        <v>978.96</v>
      </c>
      <c r="N2137" s="0" t="n">
        <v>55.83</v>
      </c>
      <c r="O2137" s="0" t="n">
        <v>32.31</v>
      </c>
      <c r="R2137" s="0" t="n">
        <v>2415</v>
      </c>
      <c r="S2137" s="0" t="n">
        <v>4855</v>
      </c>
      <c r="U2137" s="0" t="n">
        <v>1068</v>
      </c>
      <c r="V2137" s="0" t="n">
        <v>0</v>
      </c>
      <c r="X2137" s="55" t="n">
        <f aca="false">IF(I2137="Male",0,1)</f>
        <v>1</v>
      </c>
      <c r="Y2137" s="55" t="n">
        <f aca="false">IF(OR(I2137="DNB",I2137="Dry DNB"),1,0)</f>
        <v>0</v>
      </c>
      <c r="Z2137" s="0" t="str">
        <f aca="false">IF(ISNUMBER(W2137),A2137-W2137,"")</f>
        <v/>
      </c>
      <c r="AA2137" s="55" t="n">
        <f aca="false">MATCH(A2137,DATAS,0)</f>
        <v>1</v>
      </c>
      <c r="AB2137" s="55" t="n">
        <f aca="false">IF(AND(E2137&gt;0,OR(AND(B2137&gt;=1,B2137&lt;=6),B2137=10)),1,0)</f>
        <v>1</v>
      </c>
      <c r="AC2137" s="55" t="n">
        <f aca="false">IF(AND(E2137&gt;0,B2137=10),1,0)</f>
        <v>0</v>
      </c>
      <c r="AD2137" s="0" t="str">
        <f aca="false">IF(AND(C2136=C2137,AA2136=AA2137-1),AB2136,"")</f>
        <v/>
      </c>
      <c r="AE2137" s="0" t="str">
        <f aca="false">IF(AND(C2136=C2137,AA2136=AA2137-1),AC2136,"")</f>
        <v/>
      </c>
      <c r="AF2137" s="0" t="str">
        <f aca="false">IF(AA2137=1,"",IF(AND(AB2137=1,AD2137&lt;&gt;1),1,0))</f>
        <v/>
      </c>
      <c r="AG2137" s="0" t="str">
        <f aca="false">IF(AA2137=1,"",IF(AND(AC2137=1,AE2137&lt;&gt;1),1,0))</f>
        <v/>
      </c>
      <c r="AH2137" s="60" t="str">
        <f aca="false">IF(AND(E2137&gt;0,AA2137&lt;2,NOT(AND(C2138=C2137,AA2138=AA2137+1))),INDEX(DATAS,AA2137+1),"")</f>
        <v/>
      </c>
      <c r="AI2137" s="60" t="str">
        <f aca="false">IF(AND(AC2137=1,AA2137&lt;2),IF(AND(C2138=C2137,AA2138=AA2137+1),IF(AC2138=1,"",INDEX(DATAS,AA2137+1)),INDEX(DATAS,AA2137+1)),"")</f>
        <v/>
      </c>
    </row>
    <row r="2138" customFormat="false" ht="15" hidden="false" customHeight="false" outlineLevel="0" collapsed="false">
      <c r="A2138" s="60" t="n">
        <v>46310</v>
      </c>
      <c r="B2138" s="0" t="n">
        <v>6</v>
      </c>
      <c r="C2138" s="0" t="n">
        <v>5090</v>
      </c>
      <c r="D2138" s="0" t="n">
        <v>14</v>
      </c>
      <c r="E2138" s="0" t="n">
        <v>2</v>
      </c>
      <c r="F2138" s="55" t="s">
        <v>796</v>
      </c>
      <c r="G2138" s="0" t="n">
        <v>39.2</v>
      </c>
      <c r="H2138" s="0" t="n">
        <v>29</v>
      </c>
      <c r="I2138" s="55" t="s">
        <v>166</v>
      </c>
      <c r="J2138" s="0" t="n">
        <v>14</v>
      </c>
      <c r="M2138" s="0" t="n">
        <v>978.96</v>
      </c>
      <c r="N2138" s="0" t="n">
        <v>55.83</v>
      </c>
      <c r="O2138" s="0" t="n">
        <v>32.31</v>
      </c>
      <c r="U2138" s="0" t="n">
        <v>1069</v>
      </c>
      <c r="V2138" s="0" t="n">
        <v>0</v>
      </c>
      <c r="X2138" s="55" t="n">
        <f aca="false">IF(I2138="Male",0,1)</f>
        <v>1</v>
      </c>
      <c r="Y2138" s="55" t="n">
        <f aca="false">IF(OR(I2138="DNB",I2138="Dry DNB"),1,0)</f>
        <v>0</v>
      </c>
      <c r="Z2138" s="0" t="str">
        <f aca="false">IF(ISNUMBER(W2138),A2138-W2138,"")</f>
        <v/>
      </c>
      <c r="AA2138" s="55" t="n">
        <f aca="false">MATCH(A2138,DATAS,0)</f>
        <v>2</v>
      </c>
      <c r="AB2138" s="55" t="n">
        <f aca="false">IF(AND(E2138&gt;0,OR(AND(B2138&gt;=1,B2138&lt;=6),B2138=10)),1,0)</f>
        <v>1</v>
      </c>
      <c r="AC2138" s="55" t="n">
        <f aca="false">IF(AND(E2138&gt;0,B2138=10),1,0)</f>
        <v>0</v>
      </c>
      <c r="AD2138" s="55" t="n">
        <f aca="false">IF(AND(C2137=C2138,AA2137=AA2138-1),AB2137,"")</f>
        <v>1</v>
      </c>
      <c r="AE2138" s="55" t="n">
        <f aca="false">IF(AND(C2137=C2138,AA2137=AA2138-1),AC2137,"")</f>
        <v>0</v>
      </c>
      <c r="AF2138" s="55" t="n">
        <f aca="false">IF(AA2138=1,"",IF(AND(AB2138=1,AD2138&lt;&gt;1),1,0))</f>
        <v>0</v>
      </c>
      <c r="AG2138" s="55" t="n">
        <f aca="false">IF(AA2138=1,"",IF(AND(AC2138=1,AE2138&lt;&gt;1),1,0))</f>
        <v>0</v>
      </c>
      <c r="AH2138" s="60" t="str">
        <f aca="false">IF(AND(E2138&gt;0,AA2138&lt;2,NOT(AND(C2139=C2138,AA2139=AA2138+1))),INDEX(DATAS,AA2138+1),"")</f>
        <v/>
      </c>
      <c r="AI2138" s="60" t="str">
        <f aca="false">IF(AND(AC2138=1,AA2138&lt;2),IF(AND(C2139=C2138,AA2139=AA2138+1),IF(AC2139=1,"",INDEX(DATAS,AA2138+1)),INDEX(DATAS,AA2138+1)),"")</f>
        <v/>
      </c>
    </row>
    <row r="2139" customFormat="false" ht="15" hidden="false" customHeight="false" outlineLevel="0" collapsed="false">
      <c r="A2139" s="60" t="n">
        <v>46309</v>
      </c>
      <c r="B2139" s="0" t="n">
        <v>2</v>
      </c>
      <c r="C2139" s="0" t="n">
        <v>5092</v>
      </c>
      <c r="D2139" s="0" t="n">
        <v>15</v>
      </c>
      <c r="E2139" s="0" t="n">
        <v>2</v>
      </c>
      <c r="F2139" s="55" t="s">
        <v>797</v>
      </c>
      <c r="G2139" s="0" t="n">
        <v>51</v>
      </c>
      <c r="H2139" s="0" t="n">
        <v>43</v>
      </c>
      <c r="I2139" s="55" t="s">
        <v>166</v>
      </c>
      <c r="J2139" s="0" t="n">
        <v>15</v>
      </c>
      <c r="M2139" s="0" t="n">
        <v>721.12</v>
      </c>
      <c r="N2139" s="0" t="n">
        <v>42.06</v>
      </c>
      <c r="O2139" s="0" t="n">
        <v>35.03</v>
      </c>
      <c r="R2139" s="0" t="n">
        <v>3101</v>
      </c>
      <c r="S2139" s="0" t="n">
        <v>6233</v>
      </c>
      <c r="U2139" s="0" t="n">
        <v>1067</v>
      </c>
      <c r="V2139" s="0" t="n">
        <v>0</v>
      </c>
      <c r="X2139" s="55" t="n">
        <f aca="false">IF(I2139="Male",0,1)</f>
        <v>1</v>
      </c>
      <c r="Y2139" s="55" t="n">
        <f aca="false">IF(OR(I2139="DNB",I2139="Dry DNB"),1,0)</f>
        <v>0</v>
      </c>
      <c r="Z2139" s="0" t="str">
        <f aca="false">IF(ISNUMBER(W2139),A2139-W2139,"")</f>
        <v/>
      </c>
      <c r="AA2139" s="55" t="n">
        <f aca="false">MATCH(A2139,DATAS,0)</f>
        <v>1</v>
      </c>
      <c r="AB2139" s="55" t="n">
        <f aca="false">IF(AND(E2139&gt;0,OR(AND(B2139&gt;=1,B2139&lt;=6),B2139=10)),1,0)</f>
        <v>1</v>
      </c>
      <c r="AC2139" s="55" t="n">
        <f aca="false">IF(AND(E2139&gt;0,B2139=10),1,0)</f>
        <v>0</v>
      </c>
      <c r="AD2139" s="0" t="str">
        <f aca="false">IF(AND(C2138=C2139,AA2138=AA2139-1),AB2138,"")</f>
        <v/>
      </c>
      <c r="AE2139" s="0" t="str">
        <f aca="false">IF(AND(C2138=C2139,AA2138=AA2139-1),AC2138,"")</f>
        <v/>
      </c>
      <c r="AF2139" s="0" t="str">
        <f aca="false">IF(AA2139=1,"",IF(AND(AB2139=1,AD2139&lt;&gt;1),1,0))</f>
        <v/>
      </c>
      <c r="AG2139" s="0" t="str">
        <f aca="false">IF(AA2139=1,"",IF(AND(AC2139=1,AE2139&lt;&gt;1),1,0))</f>
        <v/>
      </c>
      <c r="AH2139" s="60" t="str">
        <f aca="false">IF(AND(E2139&gt;0,AA2139&lt;2,NOT(AND(C2140=C2139,AA2140=AA2139+1))),INDEX(DATAS,AA2139+1),"")</f>
        <v/>
      </c>
      <c r="AI2139" s="60" t="str">
        <f aca="false">IF(AND(AC2139=1,AA2139&lt;2),IF(AND(C2140=C2139,AA2140=AA2139+1),IF(AC2140=1,"",INDEX(DATAS,AA2139+1)),INDEX(DATAS,AA2139+1)),"")</f>
        <v/>
      </c>
    </row>
    <row r="2140" customFormat="false" ht="15" hidden="false" customHeight="false" outlineLevel="0" collapsed="false">
      <c r="A2140" s="60" t="n">
        <v>46310</v>
      </c>
      <c r="B2140" s="0" t="n">
        <v>2</v>
      </c>
      <c r="C2140" s="0" t="n">
        <v>5092</v>
      </c>
      <c r="D2140" s="0" t="n">
        <v>16</v>
      </c>
      <c r="E2140" s="0" t="n">
        <v>2</v>
      </c>
      <c r="F2140" s="55" t="s">
        <v>797</v>
      </c>
      <c r="G2140" s="0" t="n">
        <v>49.9</v>
      </c>
      <c r="H2140" s="0" t="n">
        <v>45</v>
      </c>
      <c r="I2140" s="55" t="s">
        <v>166</v>
      </c>
      <c r="J2140" s="0" t="n">
        <v>16</v>
      </c>
      <c r="M2140" s="0" t="n">
        <v>721.12</v>
      </c>
      <c r="N2140" s="0" t="n">
        <v>42.06</v>
      </c>
      <c r="O2140" s="0" t="n">
        <v>35.03</v>
      </c>
      <c r="U2140" s="0" t="n">
        <v>1068</v>
      </c>
      <c r="V2140" s="0" t="n">
        <v>0</v>
      </c>
      <c r="X2140" s="55" t="n">
        <f aca="false">IF(I2140="Male",0,1)</f>
        <v>1</v>
      </c>
      <c r="Y2140" s="55" t="n">
        <f aca="false">IF(OR(I2140="DNB",I2140="Dry DNB"),1,0)</f>
        <v>0</v>
      </c>
      <c r="Z2140" s="0" t="str">
        <f aca="false">IF(ISNUMBER(W2140),A2140-W2140,"")</f>
        <v/>
      </c>
      <c r="AA2140" s="55" t="n">
        <f aca="false">MATCH(A2140,DATAS,0)</f>
        <v>2</v>
      </c>
      <c r="AB2140" s="55" t="n">
        <f aca="false">IF(AND(E2140&gt;0,OR(AND(B2140&gt;=1,B2140&lt;=6),B2140=10)),1,0)</f>
        <v>1</v>
      </c>
      <c r="AC2140" s="55" t="n">
        <f aca="false">IF(AND(E2140&gt;0,B2140=10),1,0)</f>
        <v>0</v>
      </c>
      <c r="AD2140" s="55" t="n">
        <f aca="false">IF(AND(C2139=C2140,AA2139=AA2140-1),AB2139,"")</f>
        <v>1</v>
      </c>
      <c r="AE2140" s="55" t="n">
        <f aca="false">IF(AND(C2139=C2140,AA2139=AA2140-1),AC2139,"")</f>
        <v>0</v>
      </c>
      <c r="AF2140" s="55" t="n">
        <f aca="false">IF(AA2140=1,"",IF(AND(AB2140=1,AD2140&lt;&gt;1),1,0))</f>
        <v>0</v>
      </c>
      <c r="AG2140" s="55" t="n">
        <f aca="false">IF(AA2140=1,"",IF(AND(AC2140=1,AE2140&lt;&gt;1),1,0))</f>
        <v>0</v>
      </c>
      <c r="AH2140" s="60" t="str">
        <f aca="false">IF(AND(E2140&gt;0,AA2140&lt;2,NOT(AND(C2141=C2140,AA2141=AA2140+1))),INDEX(DATAS,AA2140+1),"")</f>
        <v/>
      </c>
      <c r="AI2140" s="60" t="str">
        <f aca="false">IF(AND(AC2140=1,AA2140&lt;2),IF(AND(C2141=C2140,AA2141=AA2140+1),IF(AC2141=1,"",INDEX(DATAS,AA2140+1)),INDEX(DATAS,AA2140+1)),"")</f>
        <v/>
      </c>
    </row>
    <row r="2141" customFormat="false" ht="15" hidden="false" customHeight="false" outlineLevel="0" collapsed="false">
      <c r="A2141" s="60" t="n">
        <v>46309</v>
      </c>
      <c r="B2141" s="0" t="n">
        <v>3</v>
      </c>
      <c r="C2141" s="0" t="n">
        <v>5093</v>
      </c>
      <c r="D2141" s="0" t="n">
        <v>26</v>
      </c>
      <c r="E2141" s="0" t="n">
        <v>2</v>
      </c>
      <c r="F2141" s="55" t="s">
        <v>797</v>
      </c>
      <c r="G2141" s="0" t="n">
        <v>36.7</v>
      </c>
      <c r="H2141" s="0" t="n">
        <v>34</v>
      </c>
      <c r="I2141" s="55" t="s">
        <v>166</v>
      </c>
      <c r="J2141" s="0" t="n">
        <v>26</v>
      </c>
      <c r="M2141" s="0" t="n">
        <v>968.85</v>
      </c>
      <c r="N2141" s="0" t="n">
        <v>41.43</v>
      </c>
      <c r="O2141" s="0" t="n">
        <v>35.34</v>
      </c>
      <c r="R2141" s="0" t="n">
        <v>2165</v>
      </c>
      <c r="S2141" s="0" t="n">
        <v>4352</v>
      </c>
      <c r="U2141" s="0" t="n">
        <v>1067</v>
      </c>
      <c r="V2141" s="0" t="n">
        <v>0</v>
      </c>
      <c r="X2141" s="55" t="n">
        <f aca="false">IF(I2141="Male",0,1)</f>
        <v>1</v>
      </c>
      <c r="Y2141" s="55" t="n">
        <f aca="false">IF(OR(I2141="DNB",I2141="Dry DNB"),1,0)</f>
        <v>0</v>
      </c>
      <c r="Z2141" s="0" t="str">
        <f aca="false">IF(ISNUMBER(W2141),A2141-W2141,"")</f>
        <v/>
      </c>
      <c r="AA2141" s="55" t="n">
        <f aca="false">MATCH(A2141,DATAS,0)</f>
        <v>1</v>
      </c>
      <c r="AB2141" s="55" t="n">
        <f aca="false">IF(AND(E2141&gt;0,OR(AND(B2141&gt;=1,B2141&lt;=6),B2141=10)),1,0)</f>
        <v>1</v>
      </c>
      <c r="AC2141" s="55" t="n">
        <f aca="false">IF(AND(E2141&gt;0,B2141=10),1,0)</f>
        <v>0</v>
      </c>
      <c r="AD2141" s="0" t="str">
        <f aca="false">IF(AND(C2140=C2141,AA2140=AA2141-1),AB2140,"")</f>
        <v/>
      </c>
      <c r="AE2141" s="0" t="str">
        <f aca="false">IF(AND(C2140=C2141,AA2140=AA2141-1),AC2140,"")</f>
        <v/>
      </c>
      <c r="AF2141" s="0" t="str">
        <f aca="false">IF(AA2141=1,"",IF(AND(AB2141=1,AD2141&lt;&gt;1),1,0))</f>
        <v/>
      </c>
      <c r="AG2141" s="0" t="str">
        <f aca="false">IF(AA2141=1,"",IF(AND(AC2141=1,AE2141&lt;&gt;1),1,0))</f>
        <v/>
      </c>
      <c r="AH2141" s="60" t="str">
        <f aca="false">IF(AND(E2141&gt;0,AA2141&lt;2,NOT(AND(C2142=C2141,AA2142=AA2141+1))),INDEX(DATAS,AA2141+1),"")</f>
        <v/>
      </c>
      <c r="AI2141" s="60" t="str">
        <f aca="false">IF(AND(AC2141=1,AA2141&lt;2),IF(AND(C2142=C2141,AA2142=AA2141+1),IF(AC2142=1,"",INDEX(DATAS,AA2141+1)),INDEX(DATAS,AA2141+1)),"")</f>
        <v/>
      </c>
    </row>
    <row r="2142" customFormat="false" ht="15" hidden="false" customHeight="false" outlineLevel="0" collapsed="false">
      <c r="A2142" s="60" t="n">
        <v>46310</v>
      </c>
      <c r="B2142" s="0" t="n">
        <v>3</v>
      </c>
      <c r="C2142" s="0" t="n">
        <v>5093</v>
      </c>
      <c r="D2142" s="0" t="n">
        <v>27</v>
      </c>
      <c r="E2142" s="0" t="n">
        <v>2</v>
      </c>
      <c r="F2142" s="55" t="s">
        <v>797</v>
      </c>
      <c r="G2142" s="0" t="n">
        <v>35</v>
      </c>
      <c r="H2142" s="0" t="n">
        <v>34</v>
      </c>
      <c r="I2142" s="55" t="s">
        <v>166</v>
      </c>
      <c r="J2142" s="0" t="n">
        <v>27</v>
      </c>
      <c r="M2142" s="0" t="n">
        <v>968.85</v>
      </c>
      <c r="N2142" s="0" t="n">
        <v>41.43</v>
      </c>
      <c r="O2142" s="0" t="n">
        <v>35.34</v>
      </c>
      <c r="U2142" s="0" t="n">
        <v>1068</v>
      </c>
      <c r="V2142" s="0" t="n">
        <v>0</v>
      </c>
      <c r="X2142" s="55" t="n">
        <f aca="false">IF(I2142="Male",0,1)</f>
        <v>1</v>
      </c>
      <c r="Y2142" s="55" t="n">
        <f aca="false">IF(OR(I2142="DNB",I2142="Dry DNB"),1,0)</f>
        <v>0</v>
      </c>
      <c r="Z2142" s="0" t="str">
        <f aca="false">IF(ISNUMBER(W2142),A2142-W2142,"")</f>
        <v/>
      </c>
      <c r="AA2142" s="55" t="n">
        <f aca="false">MATCH(A2142,DATAS,0)</f>
        <v>2</v>
      </c>
      <c r="AB2142" s="55" t="n">
        <f aca="false">IF(AND(E2142&gt;0,OR(AND(B2142&gt;=1,B2142&lt;=6),B2142=10)),1,0)</f>
        <v>1</v>
      </c>
      <c r="AC2142" s="55" t="n">
        <f aca="false">IF(AND(E2142&gt;0,B2142=10),1,0)</f>
        <v>0</v>
      </c>
      <c r="AD2142" s="55" t="n">
        <f aca="false">IF(AND(C2141=C2142,AA2141=AA2142-1),AB2141,"")</f>
        <v>1</v>
      </c>
      <c r="AE2142" s="55" t="n">
        <f aca="false">IF(AND(C2141=C2142,AA2141=AA2142-1),AC2141,"")</f>
        <v>0</v>
      </c>
      <c r="AF2142" s="55" t="n">
        <f aca="false">IF(AA2142=1,"",IF(AND(AB2142=1,AD2142&lt;&gt;1),1,0))</f>
        <v>0</v>
      </c>
      <c r="AG2142" s="55" t="n">
        <f aca="false">IF(AA2142=1,"",IF(AND(AC2142=1,AE2142&lt;&gt;1),1,0))</f>
        <v>0</v>
      </c>
      <c r="AH2142" s="60" t="str">
        <f aca="false">IF(AND(E2142&gt;0,AA2142&lt;2,NOT(AND(C2143=C2142,AA2143=AA2142+1))),INDEX(DATAS,AA2142+1),"")</f>
        <v/>
      </c>
      <c r="AI2142" s="60" t="str">
        <f aca="false">IF(AND(AC2142=1,AA2142&lt;2),IF(AND(C2143=C2142,AA2143=AA2142+1),IF(AC2143=1,"",INDEX(DATAS,AA2142+1)),INDEX(DATAS,AA2142+1)),"")</f>
        <v/>
      </c>
    </row>
    <row r="2143" customFormat="false" ht="15" hidden="false" customHeight="false" outlineLevel="0" collapsed="false">
      <c r="A2143" s="60" t="n">
        <v>46309</v>
      </c>
      <c r="B2143" s="0" t="n">
        <v>5</v>
      </c>
      <c r="C2143" s="0" t="n">
        <v>5094</v>
      </c>
      <c r="D2143" s="0" t="n">
        <v>113</v>
      </c>
      <c r="E2143" s="0" t="n">
        <v>2</v>
      </c>
      <c r="F2143" s="55" t="s">
        <v>797</v>
      </c>
      <c r="G2143" s="0" t="n">
        <v>39.8</v>
      </c>
      <c r="H2143" s="0" t="n">
        <v>39</v>
      </c>
      <c r="I2143" s="55" t="s">
        <v>187</v>
      </c>
      <c r="J2143" s="0" t="n">
        <v>113</v>
      </c>
      <c r="K2143" s="0" t="n">
        <v>64</v>
      </c>
      <c r="M2143" s="0" t="n">
        <v>554.65</v>
      </c>
      <c r="N2143" s="0" t="n">
        <v>62.66</v>
      </c>
      <c r="O2143" s="0" t="n">
        <v>34.44</v>
      </c>
      <c r="P2143" s="0" t="n">
        <v>3.8</v>
      </c>
      <c r="Q2143" s="0" t="n">
        <v>3.53</v>
      </c>
      <c r="R2143" s="0" t="n">
        <v>3921</v>
      </c>
      <c r="S2143" s="0" t="n">
        <v>7924</v>
      </c>
      <c r="T2143" s="0" t="n">
        <v>44.65</v>
      </c>
      <c r="U2143" s="0" t="n">
        <v>1067</v>
      </c>
      <c r="V2143" s="0" t="n">
        <v>2</v>
      </c>
      <c r="W2143" s="60" t="n">
        <v>46282</v>
      </c>
      <c r="X2143" s="55" t="n">
        <f aca="false">IF(I2143="Male",0,1)</f>
        <v>1</v>
      </c>
      <c r="Y2143" s="55" t="n">
        <f aca="false">IF(OR(I2143="DNB",I2143="Dry DNB"),1,0)</f>
        <v>0</v>
      </c>
      <c r="Z2143" s="55" t="n">
        <f aca="false">IF(ISNUMBER(W2143),A2143-W2143,"")</f>
        <v>27</v>
      </c>
      <c r="AA2143" s="55" t="n">
        <f aca="false">MATCH(A2143,DATAS,0)</f>
        <v>1</v>
      </c>
      <c r="AB2143" s="55" t="n">
        <f aca="false">IF(AND(E2143&gt;0,OR(AND(B2143&gt;=1,B2143&lt;=6),B2143=10)),1,0)</f>
        <v>1</v>
      </c>
      <c r="AC2143" s="55" t="n">
        <f aca="false">IF(AND(E2143&gt;0,B2143=10),1,0)</f>
        <v>0</v>
      </c>
      <c r="AD2143" s="0" t="str">
        <f aca="false">IF(AND(C2142=C2143,AA2142=AA2143-1),AB2142,"")</f>
        <v/>
      </c>
      <c r="AE2143" s="0" t="str">
        <f aca="false">IF(AND(C2142=C2143,AA2142=AA2143-1),AC2142,"")</f>
        <v/>
      </c>
      <c r="AF2143" s="0" t="str">
        <f aca="false">IF(AA2143=1,"",IF(AND(AB2143=1,AD2143&lt;&gt;1),1,0))</f>
        <v/>
      </c>
      <c r="AG2143" s="0" t="str">
        <f aca="false">IF(AA2143=1,"",IF(AND(AC2143=1,AE2143&lt;&gt;1),1,0))</f>
        <v/>
      </c>
      <c r="AH2143" s="60" t="str">
        <f aca="false">IF(AND(E2143&gt;0,AA2143&lt;2,NOT(AND(C2144=C2143,AA2144=AA2143+1))),INDEX(DATAS,AA2143+1),"")</f>
        <v/>
      </c>
      <c r="AI2143" s="60" t="str">
        <f aca="false">IF(AND(AC2143=1,AA2143&lt;2),IF(AND(C2144=C2143,AA2144=AA2143+1),IF(AC2144=1,"",INDEX(DATAS,AA2143+1)),INDEX(DATAS,AA2143+1)),"")</f>
        <v/>
      </c>
    </row>
    <row r="2144" customFormat="false" ht="15" hidden="false" customHeight="false" outlineLevel="0" collapsed="false">
      <c r="A2144" s="60" t="n">
        <v>46310</v>
      </c>
      <c r="B2144" s="0" t="n">
        <v>5</v>
      </c>
      <c r="C2144" s="0" t="n">
        <v>5094</v>
      </c>
      <c r="D2144" s="0" t="n">
        <v>114</v>
      </c>
      <c r="E2144" s="0" t="n">
        <v>2</v>
      </c>
      <c r="F2144" s="55" t="s">
        <v>797</v>
      </c>
      <c r="G2144" s="0" t="n">
        <v>41.5</v>
      </c>
      <c r="H2144" s="0" t="n">
        <v>39</v>
      </c>
      <c r="I2144" s="55" t="s">
        <v>187</v>
      </c>
      <c r="J2144" s="0" t="n">
        <v>114</v>
      </c>
      <c r="K2144" s="0" t="n">
        <v>64</v>
      </c>
      <c r="M2144" s="0" t="n">
        <v>554.65</v>
      </c>
      <c r="N2144" s="0" t="n">
        <v>62.66</v>
      </c>
      <c r="O2144" s="0" t="n">
        <v>34.44</v>
      </c>
      <c r="P2144" s="0" t="n">
        <v>3.8</v>
      </c>
      <c r="Q2144" s="0" t="n">
        <v>3.53</v>
      </c>
      <c r="T2144" s="0" t="n">
        <v>44.65</v>
      </c>
      <c r="U2144" s="0" t="n">
        <v>1068</v>
      </c>
      <c r="V2144" s="0" t="n">
        <v>2</v>
      </c>
      <c r="W2144" s="60" t="n">
        <v>46282</v>
      </c>
      <c r="X2144" s="55" t="n">
        <f aca="false">IF(I2144="Male",0,1)</f>
        <v>1</v>
      </c>
      <c r="Y2144" s="55" t="n">
        <f aca="false">IF(OR(I2144="DNB",I2144="Dry DNB"),1,0)</f>
        <v>0</v>
      </c>
      <c r="Z2144" s="55" t="n">
        <f aca="false">IF(ISNUMBER(W2144),A2144-W2144,"")</f>
        <v>28</v>
      </c>
      <c r="AA2144" s="55" t="n">
        <f aca="false">MATCH(A2144,DATAS,0)</f>
        <v>2</v>
      </c>
      <c r="AB2144" s="55" t="n">
        <f aca="false">IF(AND(E2144&gt;0,OR(AND(B2144&gt;=1,B2144&lt;=6),B2144=10)),1,0)</f>
        <v>1</v>
      </c>
      <c r="AC2144" s="55" t="n">
        <f aca="false">IF(AND(E2144&gt;0,B2144=10),1,0)</f>
        <v>0</v>
      </c>
      <c r="AD2144" s="55" t="n">
        <f aca="false">IF(AND(C2143=C2144,AA2143=AA2144-1),AB2143,"")</f>
        <v>1</v>
      </c>
      <c r="AE2144" s="55" t="n">
        <f aca="false">IF(AND(C2143=C2144,AA2143=AA2144-1),AC2143,"")</f>
        <v>0</v>
      </c>
      <c r="AF2144" s="55" t="n">
        <f aca="false">IF(AA2144=1,"",IF(AND(AB2144=1,AD2144&lt;&gt;1),1,0))</f>
        <v>0</v>
      </c>
      <c r="AG2144" s="55" t="n">
        <f aca="false">IF(AA2144=1,"",IF(AND(AC2144=1,AE2144&lt;&gt;1),1,0))</f>
        <v>0</v>
      </c>
      <c r="AH2144" s="60" t="str">
        <f aca="false">IF(AND(E2144&gt;0,AA2144&lt;2,NOT(AND(C2145=C2144,AA2145=AA2144+1))),INDEX(DATAS,AA2144+1),"")</f>
        <v/>
      </c>
      <c r="AI2144" s="60" t="str">
        <f aca="false">IF(AND(AC2144=1,AA2144&lt;2),IF(AND(C2145=C2144,AA2145=AA2144+1),IF(AC2145=1,"",INDEX(DATAS,AA2144+1)),INDEX(DATAS,AA2144+1)),"")</f>
        <v/>
      </c>
    </row>
    <row r="2145" customFormat="false" ht="15" hidden="false" customHeight="false" outlineLevel="0" collapsed="false">
      <c r="A2145" s="60" t="n">
        <v>46309</v>
      </c>
      <c r="B2145" s="0" t="n">
        <v>14</v>
      </c>
      <c r="C2145" s="0" t="n">
        <v>5095</v>
      </c>
      <c r="D2145" s="0" t="n">
        <v>361</v>
      </c>
      <c r="E2145" s="0" t="n">
        <v>1</v>
      </c>
      <c r="F2145" s="55" t="s">
        <v>797</v>
      </c>
      <c r="I2145" s="55" t="s">
        <v>162</v>
      </c>
      <c r="J2145" s="0" t="n">
        <v>138</v>
      </c>
      <c r="K2145" s="0" t="n">
        <v>68</v>
      </c>
      <c r="L2145" s="0" t="n">
        <v>273</v>
      </c>
      <c r="M2145" s="0" t="n">
        <v>429.8</v>
      </c>
      <c r="N2145" s="0" t="n">
        <v>64.64</v>
      </c>
      <c r="O2145" s="0" t="n">
        <v>20.39</v>
      </c>
      <c r="P2145" s="0" t="n">
        <v>5.12</v>
      </c>
      <c r="Q2145" s="0" t="n">
        <v>3.64</v>
      </c>
      <c r="R2145" s="0" t="n">
        <v>3842</v>
      </c>
      <c r="S2145" s="0" t="n">
        <v>8853</v>
      </c>
      <c r="T2145" s="0" t="n">
        <v>40.7</v>
      </c>
      <c r="U2145" s="0" t="n">
        <v>1067</v>
      </c>
      <c r="V2145" s="0" t="n">
        <v>3</v>
      </c>
      <c r="W2145" s="60" t="n">
        <v>46037</v>
      </c>
      <c r="X2145" s="55" t="n">
        <f aca="false">IF(I2145="Male",0,1)</f>
        <v>1</v>
      </c>
      <c r="Y2145" s="55" t="n">
        <f aca="false">IF(OR(I2145="DNB",I2145="Dry DNB"),1,0)</f>
        <v>0</v>
      </c>
      <c r="Z2145" s="55" t="n">
        <f aca="false">IF(ISNUMBER(W2145),A2145-W2145,"")</f>
        <v>272</v>
      </c>
      <c r="AA2145" s="55" t="n">
        <f aca="false">MATCH(A2145,DATAS,0)</f>
        <v>1</v>
      </c>
      <c r="AB2145" s="55" t="n">
        <f aca="false">IF(AND(E2145&gt;0,OR(AND(B2145&gt;=1,B2145&lt;=6),B2145=10)),1,0)</f>
        <v>0</v>
      </c>
      <c r="AC2145" s="55" t="n">
        <f aca="false">IF(AND(E2145&gt;0,B2145=10),1,0)</f>
        <v>0</v>
      </c>
      <c r="AD2145" s="0" t="str">
        <f aca="false">IF(AND(C2144=C2145,AA2144=AA2145-1),AB2144,"")</f>
        <v/>
      </c>
      <c r="AE2145" s="0" t="str">
        <f aca="false">IF(AND(C2144=C2145,AA2144=AA2145-1),AC2144,"")</f>
        <v/>
      </c>
      <c r="AF2145" s="0" t="str">
        <f aca="false">IF(AA2145=1,"",IF(AND(AB2145=1,AD2145&lt;&gt;1),1,0))</f>
        <v/>
      </c>
      <c r="AG2145" s="0" t="str">
        <f aca="false">IF(AA2145=1,"",IF(AND(AC2145=1,AE2145&lt;&gt;1),1,0))</f>
        <v/>
      </c>
      <c r="AH2145" s="60" t="str">
        <f aca="false">IF(AND(E2145&gt;0,AA2145&lt;2,NOT(AND(C2146=C2145,AA2146=AA2145+1))),INDEX(DATAS,AA2145+1),"")</f>
        <v/>
      </c>
      <c r="AI2145" s="60" t="str">
        <f aca="false">IF(AND(AC2145=1,AA2145&lt;2),IF(AND(C2146=C2145,AA2146=AA2145+1),IF(AC2146=1,"",INDEX(DATAS,AA2145+1)),INDEX(DATAS,AA2145+1)),"")</f>
        <v/>
      </c>
    </row>
    <row r="2146" customFormat="false" ht="15" hidden="false" customHeight="false" outlineLevel="0" collapsed="false">
      <c r="A2146" s="60" t="n">
        <v>46310</v>
      </c>
      <c r="B2146" s="0" t="n">
        <v>14</v>
      </c>
      <c r="C2146" s="0" t="n">
        <v>5095</v>
      </c>
      <c r="D2146" s="0" t="n">
        <v>361</v>
      </c>
      <c r="E2146" s="0" t="n">
        <v>1</v>
      </c>
      <c r="F2146" s="55" t="s">
        <v>797</v>
      </c>
      <c r="I2146" s="55" t="s">
        <v>162</v>
      </c>
      <c r="J2146" s="0" t="n">
        <v>138</v>
      </c>
      <c r="K2146" s="0" t="n">
        <v>68</v>
      </c>
      <c r="L2146" s="0" t="n">
        <v>274</v>
      </c>
      <c r="M2146" s="0" t="n">
        <v>429.8</v>
      </c>
      <c r="N2146" s="0" t="n">
        <v>64.64</v>
      </c>
      <c r="O2146" s="0" t="n">
        <v>20.39</v>
      </c>
      <c r="P2146" s="0" t="n">
        <v>5.12</v>
      </c>
      <c r="Q2146" s="0" t="n">
        <v>3.64</v>
      </c>
      <c r="T2146" s="0" t="n">
        <v>40.7</v>
      </c>
      <c r="U2146" s="0" t="n">
        <v>1068</v>
      </c>
      <c r="V2146" s="0" t="n">
        <v>3</v>
      </c>
      <c r="W2146" s="60" t="n">
        <v>46037</v>
      </c>
      <c r="X2146" s="55" t="n">
        <f aca="false">IF(I2146="Male",0,1)</f>
        <v>1</v>
      </c>
      <c r="Y2146" s="55" t="n">
        <f aca="false">IF(OR(I2146="DNB",I2146="Dry DNB"),1,0)</f>
        <v>0</v>
      </c>
      <c r="Z2146" s="55" t="n">
        <f aca="false">IF(ISNUMBER(W2146),A2146-W2146,"")</f>
        <v>273</v>
      </c>
      <c r="AA2146" s="55" t="n">
        <f aca="false">MATCH(A2146,DATAS,0)</f>
        <v>2</v>
      </c>
      <c r="AB2146" s="55" t="n">
        <f aca="false">IF(AND(E2146&gt;0,OR(AND(B2146&gt;=1,B2146&lt;=6),B2146=10)),1,0)</f>
        <v>0</v>
      </c>
      <c r="AC2146" s="55" t="n">
        <f aca="false">IF(AND(E2146&gt;0,B2146=10),1,0)</f>
        <v>0</v>
      </c>
      <c r="AD2146" s="55" t="n">
        <f aca="false">IF(AND(C2145=C2146,AA2145=AA2146-1),AB2145,"")</f>
        <v>0</v>
      </c>
      <c r="AE2146" s="55" t="n">
        <f aca="false">IF(AND(C2145=C2146,AA2145=AA2146-1),AC2145,"")</f>
        <v>0</v>
      </c>
      <c r="AF2146" s="55" t="n">
        <f aca="false">IF(AA2146=1,"",IF(AND(AB2146=1,AD2146&lt;&gt;1),1,0))</f>
        <v>0</v>
      </c>
      <c r="AG2146" s="55" t="n">
        <f aca="false">IF(AA2146=1,"",IF(AND(AC2146=1,AE2146&lt;&gt;1),1,0))</f>
        <v>0</v>
      </c>
      <c r="AH2146" s="60" t="str">
        <f aca="false">IF(AND(E2146&gt;0,AA2146&lt;2,NOT(AND(C2147=C2146,AA2147=AA2146+1))),INDEX(DATAS,AA2146+1),"")</f>
        <v/>
      </c>
      <c r="AI2146" s="60" t="str">
        <f aca="false">IF(AND(AC2146=1,AA2146&lt;2),IF(AND(C2147=C2146,AA2147=AA2146+1),IF(AC2147=1,"",INDEX(DATAS,AA2146+1)),INDEX(DATAS,AA2146+1)),"")</f>
        <v/>
      </c>
    </row>
    <row r="2147" customFormat="false" ht="15" hidden="false" customHeight="false" outlineLevel="0" collapsed="false">
      <c r="A2147" s="60" t="n">
        <v>46309</v>
      </c>
      <c r="B2147" s="0" t="n">
        <v>5</v>
      </c>
      <c r="C2147" s="0" t="n">
        <v>5096</v>
      </c>
      <c r="D2147" s="0" t="n">
        <v>391</v>
      </c>
      <c r="E2147" s="0" t="n">
        <v>1</v>
      </c>
      <c r="F2147" s="55" t="s">
        <v>797</v>
      </c>
      <c r="G2147" s="0" t="n">
        <v>40.2</v>
      </c>
      <c r="H2147" s="0" t="n">
        <v>40</v>
      </c>
      <c r="I2147" s="55" t="s">
        <v>157</v>
      </c>
      <c r="J2147" s="0" t="n">
        <v>206</v>
      </c>
      <c r="K2147" s="0" t="n">
        <v>76</v>
      </c>
      <c r="L2147" s="0" t="n">
        <v>185</v>
      </c>
      <c r="M2147" s="0" t="n">
        <v>1106.73</v>
      </c>
      <c r="N2147" s="0" t="n">
        <v>63.03</v>
      </c>
      <c r="O2147" s="0" t="n">
        <v>36.48</v>
      </c>
      <c r="P2147" s="0" t="n">
        <v>3.34</v>
      </c>
      <c r="Q2147" s="0" t="n">
        <v>3.81</v>
      </c>
      <c r="R2147" s="0" t="n">
        <v>4662</v>
      </c>
      <c r="S2147" s="0" t="n">
        <v>10030</v>
      </c>
      <c r="T2147" s="0" t="n">
        <v>51.2</v>
      </c>
      <c r="U2147" s="0" t="n">
        <v>1067</v>
      </c>
      <c r="V2147" s="0" t="n">
        <v>5</v>
      </c>
      <c r="W2147" s="60" t="n">
        <v>46125</v>
      </c>
      <c r="X2147" s="55" t="n">
        <f aca="false">IF(I2147="Male",0,1)</f>
        <v>1</v>
      </c>
      <c r="Y2147" s="55" t="n">
        <f aca="false">IF(OR(I2147="DNB",I2147="Dry DNB"),1,0)</f>
        <v>0</v>
      </c>
      <c r="Z2147" s="55" t="n">
        <f aca="false">IF(ISNUMBER(W2147),A2147-W2147,"")</f>
        <v>184</v>
      </c>
      <c r="AA2147" s="55" t="n">
        <f aca="false">MATCH(A2147,DATAS,0)</f>
        <v>1</v>
      </c>
      <c r="AB2147" s="55" t="n">
        <f aca="false">IF(AND(E2147&gt;0,OR(AND(B2147&gt;=1,B2147&lt;=6),B2147=10)),1,0)</f>
        <v>1</v>
      </c>
      <c r="AC2147" s="55" t="n">
        <f aca="false">IF(AND(E2147&gt;0,B2147=10),1,0)</f>
        <v>0</v>
      </c>
      <c r="AD2147" s="0" t="str">
        <f aca="false">IF(AND(C2146=C2147,AA2146=AA2147-1),AB2146,"")</f>
        <v/>
      </c>
      <c r="AE2147" s="0" t="str">
        <f aca="false">IF(AND(C2146=C2147,AA2146=AA2147-1),AC2146,"")</f>
        <v/>
      </c>
      <c r="AF2147" s="0" t="str">
        <f aca="false">IF(AA2147=1,"",IF(AND(AB2147=1,AD2147&lt;&gt;1),1,0))</f>
        <v/>
      </c>
      <c r="AG2147" s="0" t="str">
        <f aca="false">IF(AA2147=1,"",IF(AND(AC2147=1,AE2147&lt;&gt;1),1,0))</f>
        <v/>
      </c>
      <c r="AH2147" s="60" t="str">
        <f aca="false">IF(AND(E2147&gt;0,AA2147&lt;2,NOT(AND(C2148=C2147,AA2148=AA2147+1))),INDEX(DATAS,AA2147+1),"")</f>
        <v/>
      </c>
      <c r="AI2147" s="60" t="str">
        <f aca="false">IF(AND(AC2147=1,AA2147&lt;2),IF(AND(C2148=C2147,AA2148=AA2147+1),IF(AC2148=1,"",INDEX(DATAS,AA2147+1)),INDEX(DATAS,AA2147+1)),"")</f>
        <v/>
      </c>
    </row>
    <row r="2148" customFormat="false" ht="15" hidden="false" customHeight="false" outlineLevel="0" collapsed="false">
      <c r="A2148" s="60" t="n">
        <v>46310</v>
      </c>
      <c r="B2148" s="0" t="n">
        <v>5</v>
      </c>
      <c r="C2148" s="0" t="n">
        <v>5096</v>
      </c>
      <c r="D2148" s="0" t="n">
        <v>392</v>
      </c>
      <c r="E2148" s="0" t="n">
        <v>1</v>
      </c>
      <c r="F2148" s="55" t="s">
        <v>797</v>
      </c>
      <c r="G2148" s="0" t="n">
        <v>38</v>
      </c>
      <c r="H2148" s="0" t="n">
        <v>40</v>
      </c>
      <c r="I2148" s="55" t="s">
        <v>157</v>
      </c>
      <c r="J2148" s="0" t="n">
        <v>206</v>
      </c>
      <c r="K2148" s="0" t="n">
        <v>76</v>
      </c>
      <c r="L2148" s="0" t="n">
        <v>186</v>
      </c>
      <c r="M2148" s="0" t="n">
        <v>1106.73</v>
      </c>
      <c r="N2148" s="0" t="n">
        <v>63.03</v>
      </c>
      <c r="O2148" s="0" t="n">
        <v>36.48</v>
      </c>
      <c r="P2148" s="0" t="n">
        <v>3.34</v>
      </c>
      <c r="Q2148" s="0" t="n">
        <v>3.81</v>
      </c>
      <c r="T2148" s="0" t="n">
        <v>51.2</v>
      </c>
      <c r="U2148" s="0" t="n">
        <v>1068</v>
      </c>
      <c r="V2148" s="0" t="n">
        <v>5</v>
      </c>
      <c r="W2148" s="60" t="n">
        <v>46125</v>
      </c>
      <c r="X2148" s="55" t="n">
        <f aca="false">IF(I2148="Male",0,1)</f>
        <v>1</v>
      </c>
      <c r="Y2148" s="55" t="n">
        <f aca="false">IF(OR(I2148="DNB",I2148="Dry DNB"),1,0)</f>
        <v>0</v>
      </c>
      <c r="Z2148" s="55" t="n">
        <f aca="false">IF(ISNUMBER(W2148),A2148-W2148,"")</f>
        <v>185</v>
      </c>
      <c r="AA2148" s="55" t="n">
        <f aca="false">MATCH(A2148,DATAS,0)</f>
        <v>2</v>
      </c>
      <c r="AB2148" s="55" t="n">
        <f aca="false">IF(AND(E2148&gt;0,OR(AND(B2148&gt;=1,B2148&lt;=6),B2148=10)),1,0)</f>
        <v>1</v>
      </c>
      <c r="AC2148" s="55" t="n">
        <f aca="false">IF(AND(E2148&gt;0,B2148=10),1,0)</f>
        <v>0</v>
      </c>
      <c r="AD2148" s="55" t="n">
        <f aca="false">IF(AND(C2147=C2148,AA2147=AA2148-1),AB2147,"")</f>
        <v>1</v>
      </c>
      <c r="AE2148" s="55" t="n">
        <f aca="false">IF(AND(C2147=C2148,AA2147=AA2148-1),AC2147,"")</f>
        <v>0</v>
      </c>
      <c r="AF2148" s="55" t="n">
        <f aca="false">IF(AA2148=1,"",IF(AND(AB2148=1,AD2148&lt;&gt;1),1,0))</f>
        <v>0</v>
      </c>
      <c r="AG2148" s="55" t="n">
        <f aca="false">IF(AA2148=1,"",IF(AND(AC2148=1,AE2148&lt;&gt;1),1,0))</f>
        <v>0</v>
      </c>
      <c r="AH2148" s="60" t="str">
        <f aca="false">IF(AND(E2148&gt;0,AA2148&lt;2,NOT(AND(C2149=C2148,AA2149=AA2148+1))),INDEX(DATAS,AA2148+1),"")</f>
        <v/>
      </c>
      <c r="AI2148" s="60" t="str">
        <f aca="false">IF(AND(AC2148=1,AA2148&lt;2),IF(AND(C2149=C2148,AA2149=AA2148+1),IF(AC2149=1,"",INDEX(DATAS,AA2148+1)),INDEX(DATAS,AA2148+1)),"")</f>
        <v/>
      </c>
    </row>
    <row r="2149" customFormat="false" ht="15" hidden="false" customHeight="false" outlineLevel="0" collapsed="false">
      <c r="A2149" s="60" t="n">
        <v>46309</v>
      </c>
      <c r="B2149" s="0" t="n">
        <v>4</v>
      </c>
      <c r="C2149" s="0" t="n">
        <v>5098</v>
      </c>
      <c r="D2149" s="0" t="n">
        <v>350</v>
      </c>
      <c r="E2149" s="0" t="n">
        <v>1</v>
      </c>
      <c r="F2149" s="55" t="s">
        <v>798</v>
      </c>
      <c r="G2149" s="0" t="n">
        <v>34.1</v>
      </c>
      <c r="H2149" s="0" t="n">
        <v>37</v>
      </c>
      <c r="I2149" s="55" t="s">
        <v>177</v>
      </c>
      <c r="J2149" s="0" t="n">
        <v>350</v>
      </c>
      <c r="K2149" s="0" t="n">
        <v>64</v>
      </c>
      <c r="M2149" s="0" t="n">
        <v>36.78</v>
      </c>
      <c r="N2149" s="0" t="n">
        <v>70.56</v>
      </c>
      <c r="O2149" s="0" t="n">
        <v>28.87</v>
      </c>
      <c r="P2149" s="0" t="n">
        <v>5.85</v>
      </c>
      <c r="Q2149" s="0" t="n">
        <v>3.99</v>
      </c>
      <c r="R2149" s="0" t="n">
        <v>4132</v>
      </c>
      <c r="S2149" s="0" t="n">
        <v>8430</v>
      </c>
      <c r="T2149" s="0" t="n">
        <v>43.45</v>
      </c>
      <c r="U2149" s="0" t="n">
        <v>1066</v>
      </c>
      <c r="V2149" s="0" t="n">
        <v>5</v>
      </c>
      <c r="W2149" s="60" t="n">
        <v>46128</v>
      </c>
      <c r="X2149" s="55" t="n">
        <f aca="false">IF(I2149="Male",0,1)</f>
        <v>1</v>
      </c>
      <c r="Y2149" s="55" t="n">
        <f aca="false">IF(OR(I2149="DNB",I2149="Dry DNB"),1,0)</f>
        <v>0</v>
      </c>
      <c r="Z2149" s="55" t="n">
        <f aca="false">IF(ISNUMBER(W2149),A2149-W2149,"")</f>
        <v>181</v>
      </c>
      <c r="AA2149" s="55" t="n">
        <f aca="false">MATCH(A2149,DATAS,0)</f>
        <v>1</v>
      </c>
      <c r="AB2149" s="55" t="n">
        <f aca="false">IF(AND(E2149&gt;0,OR(AND(B2149&gt;=1,B2149&lt;=6),B2149=10)),1,0)</f>
        <v>1</v>
      </c>
      <c r="AC2149" s="55" t="n">
        <f aca="false">IF(AND(E2149&gt;0,B2149=10),1,0)</f>
        <v>0</v>
      </c>
      <c r="AD2149" s="0" t="str">
        <f aca="false">IF(AND(C2148=C2149,AA2148=AA2149-1),AB2148,"")</f>
        <v/>
      </c>
      <c r="AE2149" s="0" t="str">
        <f aca="false">IF(AND(C2148=C2149,AA2148=AA2149-1),AC2148,"")</f>
        <v/>
      </c>
      <c r="AF2149" s="0" t="str">
        <f aca="false">IF(AA2149=1,"",IF(AND(AB2149=1,AD2149&lt;&gt;1),1,0))</f>
        <v/>
      </c>
      <c r="AG2149" s="0" t="str">
        <f aca="false">IF(AA2149=1,"",IF(AND(AC2149=1,AE2149&lt;&gt;1),1,0))</f>
        <v/>
      </c>
      <c r="AH2149" s="60" t="str">
        <f aca="false">IF(AND(E2149&gt;0,AA2149&lt;2,NOT(AND(C2150=C2149,AA2150=AA2149+1))),INDEX(DATAS,AA2149+1),"")</f>
        <v/>
      </c>
      <c r="AI2149" s="60" t="str">
        <f aca="false">IF(AND(AC2149=1,AA2149&lt;2),IF(AND(C2150=C2149,AA2150=AA2149+1),IF(AC2150=1,"",INDEX(DATAS,AA2149+1)),INDEX(DATAS,AA2149+1)),"")</f>
        <v/>
      </c>
    </row>
    <row r="2150" customFormat="false" ht="15" hidden="false" customHeight="false" outlineLevel="0" collapsed="false">
      <c r="A2150" s="60" t="n">
        <v>46310</v>
      </c>
      <c r="B2150" s="0" t="n">
        <v>4</v>
      </c>
      <c r="C2150" s="0" t="n">
        <v>5098</v>
      </c>
      <c r="D2150" s="0" t="n">
        <v>351</v>
      </c>
      <c r="E2150" s="0" t="n">
        <v>1</v>
      </c>
      <c r="F2150" s="55" t="s">
        <v>798</v>
      </c>
      <c r="G2150" s="0" t="n">
        <v>37.7</v>
      </c>
      <c r="H2150" s="0" t="n">
        <v>37</v>
      </c>
      <c r="I2150" s="55" t="s">
        <v>177</v>
      </c>
      <c r="J2150" s="0" t="n">
        <v>351</v>
      </c>
      <c r="K2150" s="0" t="n">
        <v>64</v>
      </c>
      <c r="M2150" s="0" t="n">
        <v>36.78</v>
      </c>
      <c r="N2150" s="0" t="n">
        <v>70.56</v>
      </c>
      <c r="O2150" s="0" t="n">
        <v>28.87</v>
      </c>
      <c r="P2150" s="0" t="n">
        <v>5.85</v>
      </c>
      <c r="Q2150" s="0" t="n">
        <v>3.99</v>
      </c>
      <c r="T2150" s="0" t="n">
        <v>43.45</v>
      </c>
      <c r="U2150" s="0" t="n">
        <v>1067</v>
      </c>
      <c r="V2150" s="0" t="n">
        <v>5</v>
      </c>
      <c r="W2150" s="60" t="n">
        <v>46128</v>
      </c>
      <c r="X2150" s="55" t="n">
        <f aca="false">IF(I2150="Male",0,1)</f>
        <v>1</v>
      </c>
      <c r="Y2150" s="55" t="n">
        <f aca="false">IF(OR(I2150="DNB",I2150="Dry DNB"),1,0)</f>
        <v>0</v>
      </c>
      <c r="Z2150" s="55" t="n">
        <f aca="false">IF(ISNUMBER(W2150),A2150-W2150,"")</f>
        <v>182</v>
      </c>
      <c r="AA2150" s="55" t="n">
        <f aca="false">MATCH(A2150,DATAS,0)</f>
        <v>2</v>
      </c>
      <c r="AB2150" s="55" t="n">
        <f aca="false">IF(AND(E2150&gt;0,OR(AND(B2150&gt;=1,B2150&lt;=6),B2150=10)),1,0)</f>
        <v>1</v>
      </c>
      <c r="AC2150" s="55" t="n">
        <f aca="false">IF(AND(E2150&gt;0,B2150=10),1,0)</f>
        <v>0</v>
      </c>
      <c r="AD2150" s="55" t="n">
        <f aca="false">IF(AND(C2149=C2150,AA2149=AA2150-1),AB2149,"")</f>
        <v>1</v>
      </c>
      <c r="AE2150" s="55" t="n">
        <f aca="false">IF(AND(C2149=C2150,AA2149=AA2150-1),AC2149,"")</f>
        <v>0</v>
      </c>
      <c r="AF2150" s="55" t="n">
        <f aca="false">IF(AA2150=1,"",IF(AND(AB2150=1,AD2150&lt;&gt;1),1,0))</f>
        <v>0</v>
      </c>
      <c r="AG2150" s="55" t="n">
        <f aca="false">IF(AA2150=1,"",IF(AND(AC2150=1,AE2150&lt;&gt;1),1,0))</f>
        <v>0</v>
      </c>
      <c r="AH2150" s="60" t="str">
        <f aca="false">IF(AND(E2150&gt;0,AA2150&lt;2,NOT(AND(C2151=C2150,AA2151=AA2150+1))),INDEX(DATAS,AA2150+1),"")</f>
        <v/>
      </c>
      <c r="AI2150" s="60" t="str">
        <f aca="false">IF(AND(AC2150=1,AA2150&lt;2),IF(AND(C2151=C2150,AA2151=AA2150+1),IF(AC2151=1,"",INDEX(DATAS,AA2150+1)),INDEX(DATAS,AA2150+1)),"")</f>
        <v/>
      </c>
    </row>
    <row r="2151" customFormat="false" ht="15" hidden="false" customHeight="false" outlineLevel="0" collapsed="false">
      <c r="A2151" s="60" t="n">
        <v>46309</v>
      </c>
      <c r="B2151" s="0" t="n">
        <v>4</v>
      </c>
      <c r="C2151" s="0" t="n">
        <v>5099</v>
      </c>
      <c r="D2151" s="0" t="n">
        <v>311</v>
      </c>
      <c r="E2151" s="0" t="n">
        <v>1</v>
      </c>
      <c r="F2151" s="55" t="s">
        <v>799</v>
      </c>
      <c r="G2151" s="0" t="n">
        <v>39.1</v>
      </c>
      <c r="H2151" s="0" t="n">
        <v>43</v>
      </c>
      <c r="I2151" s="55" t="s">
        <v>157</v>
      </c>
      <c r="J2151" s="0" t="n">
        <v>115</v>
      </c>
      <c r="K2151" s="0" t="n">
        <v>66</v>
      </c>
      <c r="L2151" s="0" t="n">
        <v>196</v>
      </c>
      <c r="M2151" s="0" t="n">
        <v>687.66</v>
      </c>
      <c r="N2151" s="0" t="n">
        <v>78.74</v>
      </c>
      <c r="O2151" s="0" t="n">
        <v>32.95</v>
      </c>
      <c r="P2151" s="0" t="n">
        <v>4.98</v>
      </c>
      <c r="Q2151" s="0" t="n">
        <v>3.49</v>
      </c>
      <c r="R2151" s="0" t="n">
        <v>3828</v>
      </c>
      <c r="S2151" s="0" t="n">
        <v>7960</v>
      </c>
      <c r="T2151" s="0" t="n">
        <v>39.85</v>
      </c>
      <c r="U2151" s="0" t="n">
        <v>1065</v>
      </c>
      <c r="V2151" s="0" t="n">
        <v>2</v>
      </c>
      <c r="W2151" s="60" t="n">
        <v>46114</v>
      </c>
      <c r="X2151" s="55" t="n">
        <f aca="false">IF(I2151="Male",0,1)</f>
        <v>1</v>
      </c>
      <c r="Y2151" s="55" t="n">
        <f aca="false">IF(OR(I2151="DNB",I2151="Dry DNB"),1,0)</f>
        <v>0</v>
      </c>
      <c r="Z2151" s="55" t="n">
        <f aca="false">IF(ISNUMBER(W2151),A2151-W2151,"")</f>
        <v>195</v>
      </c>
      <c r="AA2151" s="55" t="n">
        <f aca="false">MATCH(A2151,DATAS,0)</f>
        <v>1</v>
      </c>
      <c r="AB2151" s="55" t="n">
        <f aca="false">IF(AND(E2151&gt;0,OR(AND(B2151&gt;=1,B2151&lt;=6),B2151=10)),1,0)</f>
        <v>1</v>
      </c>
      <c r="AC2151" s="55" t="n">
        <f aca="false">IF(AND(E2151&gt;0,B2151=10),1,0)</f>
        <v>0</v>
      </c>
      <c r="AD2151" s="0" t="str">
        <f aca="false">IF(AND(C2150=C2151,AA2150=AA2151-1),AB2150,"")</f>
        <v/>
      </c>
      <c r="AE2151" s="0" t="str">
        <f aca="false">IF(AND(C2150=C2151,AA2150=AA2151-1),AC2150,"")</f>
        <v/>
      </c>
      <c r="AF2151" s="0" t="str">
        <f aca="false">IF(AA2151=1,"",IF(AND(AB2151=1,AD2151&lt;&gt;1),1,0))</f>
        <v/>
      </c>
      <c r="AG2151" s="0" t="str">
        <f aca="false">IF(AA2151=1,"",IF(AND(AC2151=1,AE2151&lt;&gt;1),1,0))</f>
        <v/>
      </c>
      <c r="AH2151" s="60" t="str">
        <f aca="false">IF(AND(E2151&gt;0,AA2151&lt;2,NOT(AND(C2152=C2151,AA2152=AA2151+1))),INDEX(DATAS,AA2151+1),"")</f>
        <v/>
      </c>
      <c r="AI2151" s="60" t="str">
        <f aca="false">IF(AND(AC2151=1,AA2151&lt;2),IF(AND(C2152=C2151,AA2152=AA2151+1),IF(AC2152=1,"",INDEX(DATAS,AA2151+1)),INDEX(DATAS,AA2151+1)),"")</f>
        <v/>
      </c>
    </row>
    <row r="2152" customFormat="false" ht="15" hidden="false" customHeight="false" outlineLevel="0" collapsed="false">
      <c r="A2152" s="60" t="n">
        <v>46310</v>
      </c>
      <c r="B2152" s="0" t="n">
        <v>4</v>
      </c>
      <c r="C2152" s="0" t="n">
        <v>5099</v>
      </c>
      <c r="D2152" s="0" t="n">
        <v>312</v>
      </c>
      <c r="E2152" s="0" t="n">
        <v>1</v>
      </c>
      <c r="F2152" s="55" t="s">
        <v>799</v>
      </c>
      <c r="G2152" s="0" t="n">
        <v>40</v>
      </c>
      <c r="H2152" s="0" t="n">
        <v>41</v>
      </c>
      <c r="I2152" s="55" t="s">
        <v>157</v>
      </c>
      <c r="J2152" s="0" t="n">
        <v>115</v>
      </c>
      <c r="K2152" s="0" t="n">
        <v>66</v>
      </c>
      <c r="L2152" s="0" t="n">
        <v>197</v>
      </c>
      <c r="M2152" s="0" t="n">
        <v>687.66</v>
      </c>
      <c r="N2152" s="0" t="n">
        <v>78.74</v>
      </c>
      <c r="O2152" s="0" t="n">
        <v>32.95</v>
      </c>
      <c r="P2152" s="0" t="n">
        <v>4.98</v>
      </c>
      <c r="Q2152" s="0" t="n">
        <v>3.49</v>
      </c>
      <c r="T2152" s="0" t="n">
        <v>39.85</v>
      </c>
      <c r="U2152" s="0" t="n">
        <v>1066</v>
      </c>
      <c r="V2152" s="0" t="n">
        <v>2</v>
      </c>
      <c r="W2152" s="60" t="n">
        <v>46114</v>
      </c>
      <c r="X2152" s="55" t="n">
        <f aca="false">IF(I2152="Male",0,1)</f>
        <v>1</v>
      </c>
      <c r="Y2152" s="55" t="n">
        <f aca="false">IF(OR(I2152="DNB",I2152="Dry DNB"),1,0)</f>
        <v>0</v>
      </c>
      <c r="Z2152" s="55" t="n">
        <f aca="false">IF(ISNUMBER(W2152),A2152-W2152,"")</f>
        <v>196</v>
      </c>
      <c r="AA2152" s="55" t="n">
        <f aca="false">MATCH(A2152,DATAS,0)</f>
        <v>2</v>
      </c>
      <c r="AB2152" s="55" t="n">
        <f aca="false">IF(AND(E2152&gt;0,OR(AND(B2152&gt;=1,B2152&lt;=6),B2152=10)),1,0)</f>
        <v>1</v>
      </c>
      <c r="AC2152" s="55" t="n">
        <f aca="false">IF(AND(E2152&gt;0,B2152=10),1,0)</f>
        <v>0</v>
      </c>
      <c r="AD2152" s="55" t="n">
        <f aca="false">IF(AND(C2151=C2152,AA2151=AA2152-1),AB2151,"")</f>
        <v>1</v>
      </c>
      <c r="AE2152" s="55" t="n">
        <f aca="false">IF(AND(C2151=C2152,AA2151=AA2152-1),AC2151,"")</f>
        <v>0</v>
      </c>
      <c r="AF2152" s="55" t="n">
        <f aca="false">IF(AA2152=1,"",IF(AND(AB2152=1,AD2152&lt;&gt;1),1,0))</f>
        <v>0</v>
      </c>
      <c r="AG2152" s="55" t="n">
        <f aca="false">IF(AA2152=1,"",IF(AND(AC2152=1,AE2152&lt;&gt;1),1,0))</f>
        <v>0</v>
      </c>
      <c r="AH2152" s="60" t="str">
        <f aca="false">IF(AND(E2152&gt;0,AA2152&lt;2,NOT(AND(C2153=C2152,AA2153=AA2152+1))),INDEX(DATAS,AA2152+1),"")</f>
        <v/>
      </c>
      <c r="AI2152" s="60" t="str">
        <f aca="false">IF(AND(AC2152=1,AA2152&lt;2),IF(AND(C2153=C2152,AA2153=AA2152+1),IF(AC2153=1,"",INDEX(DATAS,AA2152+1)),INDEX(DATAS,AA2152+1)),"")</f>
        <v/>
      </c>
    </row>
    <row r="2153" customFormat="false" ht="15" hidden="false" customHeight="false" outlineLevel="0" collapsed="false">
      <c r="A2153" s="60" t="n">
        <v>46309</v>
      </c>
      <c r="B2153" s="0" t="n">
        <v>5</v>
      </c>
      <c r="C2153" s="0" t="n">
        <v>5102</v>
      </c>
      <c r="D2153" s="0" t="n">
        <v>443</v>
      </c>
      <c r="E2153" s="0" t="n">
        <v>1</v>
      </c>
      <c r="F2153" s="55" t="s">
        <v>799</v>
      </c>
      <c r="G2153" s="0" t="n">
        <v>31.5</v>
      </c>
      <c r="H2153" s="0" t="n">
        <v>23</v>
      </c>
      <c r="I2153" s="55" t="s">
        <v>157</v>
      </c>
      <c r="J2153" s="0" t="n">
        <v>290</v>
      </c>
      <c r="K2153" s="0" t="n">
        <v>65</v>
      </c>
      <c r="L2153" s="0" t="n">
        <v>153</v>
      </c>
      <c r="M2153" s="0" t="n">
        <v>809.34</v>
      </c>
      <c r="N2153" s="0" t="n">
        <v>66.23</v>
      </c>
      <c r="O2153" s="0" t="n">
        <v>32.33</v>
      </c>
      <c r="P2153" s="0" t="n">
        <v>4.76</v>
      </c>
      <c r="Q2153" s="0" t="n">
        <v>4.12</v>
      </c>
      <c r="R2153" s="0" t="n">
        <v>3489</v>
      </c>
      <c r="S2153" s="0" t="n">
        <v>6596</v>
      </c>
      <c r="T2153" s="0" t="n">
        <v>38.5</v>
      </c>
      <c r="U2153" s="0" t="n">
        <v>1065</v>
      </c>
      <c r="V2153" s="0" t="n">
        <v>3</v>
      </c>
      <c r="W2153" s="60" t="n">
        <v>46157</v>
      </c>
      <c r="X2153" s="55" t="n">
        <f aca="false">IF(I2153="Male",0,1)</f>
        <v>1</v>
      </c>
      <c r="Y2153" s="55" t="n">
        <f aca="false">IF(OR(I2153="DNB",I2153="Dry DNB"),1,0)</f>
        <v>0</v>
      </c>
      <c r="Z2153" s="55" t="n">
        <f aca="false">IF(ISNUMBER(W2153),A2153-W2153,"")</f>
        <v>152</v>
      </c>
      <c r="AA2153" s="55" t="n">
        <f aca="false">MATCH(A2153,DATAS,0)</f>
        <v>1</v>
      </c>
      <c r="AB2153" s="55" t="n">
        <f aca="false">IF(AND(E2153&gt;0,OR(AND(B2153&gt;=1,B2153&lt;=6),B2153=10)),1,0)</f>
        <v>1</v>
      </c>
      <c r="AC2153" s="55" t="n">
        <f aca="false">IF(AND(E2153&gt;0,B2153=10),1,0)</f>
        <v>0</v>
      </c>
      <c r="AD2153" s="0" t="str">
        <f aca="false">IF(AND(C2152=C2153,AA2152=AA2153-1),AB2152,"")</f>
        <v/>
      </c>
      <c r="AE2153" s="0" t="str">
        <f aca="false">IF(AND(C2152=C2153,AA2152=AA2153-1),AC2152,"")</f>
        <v/>
      </c>
      <c r="AF2153" s="0" t="str">
        <f aca="false">IF(AA2153=1,"",IF(AND(AB2153=1,AD2153&lt;&gt;1),1,0))</f>
        <v/>
      </c>
      <c r="AG2153" s="0" t="str">
        <f aca="false">IF(AA2153=1,"",IF(AND(AC2153=1,AE2153&lt;&gt;1),1,0))</f>
        <v/>
      </c>
      <c r="AH2153" s="60" t="str">
        <f aca="false">IF(AND(E2153&gt;0,AA2153&lt;2,NOT(AND(C2154=C2153,AA2154=AA2153+1))),INDEX(DATAS,AA2153+1),"")</f>
        <v/>
      </c>
      <c r="AI2153" s="60" t="str">
        <f aca="false">IF(AND(AC2153=1,AA2153&lt;2),IF(AND(C2154=C2153,AA2154=AA2153+1),IF(AC2154=1,"",INDEX(DATAS,AA2153+1)),INDEX(DATAS,AA2153+1)),"")</f>
        <v/>
      </c>
    </row>
    <row r="2154" customFormat="false" ht="15" hidden="false" customHeight="false" outlineLevel="0" collapsed="false">
      <c r="A2154" s="60" t="n">
        <v>46310</v>
      </c>
      <c r="B2154" s="0" t="n">
        <v>5</v>
      </c>
      <c r="C2154" s="0" t="n">
        <v>5102</v>
      </c>
      <c r="D2154" s="0" t="n">
        <v>444</v>
      </c>
      <c r="E2154" s="0" t="n">
        <v>1</v>
      </c>
      <c r="F2154" s="55" t="s">
        <v>799</v>
      </c>
      <c r="G2154" s="0" t="n">
        <v>33.3</v>
      </c>
      <c r="H2154" s="0" t="n">
        <v>26</v>
      </c>
      <c r="I2154" s="55" t="s">
        <v>157</v>
      </c>
      <c r="J2154" s="0" t="n">
        <v>290</v>
      </c>
      <c r="K2154" s="0" t="n">
        <v>65</v>
      </c>
      <c r="L2154" s="0" t="n">
        <v>154</v>
      </c>
      <c r="M2154" s="0" t="n">
        <v>809.34</v>
      </c>
      <c r="N2154" s="0" t="n">
        <v>66.23</v>
      </c>
      <c r="O2154" s="0" t="n">
        <v>32.33</v>
      </c>
      <c r="P2154" s="0" t="n">
        <v>4.76</v>
      </c>
      <c r="Q2154" s="0" t="n">
        <v>4.12</v>
      </c>
      <c r="T2154" s="0" t="n">
        <v>38.5</v>
      </c>
      <c r="U2154" s="0" t="n">
        <v>1066</v>
      </c>
      <c r="V2154" s="0" t="n">
        <v>3</v>
      </c>
      <c r="W2154" s="60" t="n">
        <v>46157</v>
      </c>
      <c r="X2154" s="55" t="n">
        <f aca="false">IF(I2154="Male",0,1)</f>
        <v>1</v>
      </c>
      <c r="Y2154" s="55" t="n">
        <f aca="false">IF(OR(I2154="DNB",I2154="Dry DNB"),1,0)</f>
        <v>0</v>
      </c>
      <c r="Z2154" s="55" t="n">
        <f aca="false">IF(ISNUMBER(W2154),A2154-W2154,"")</f>
        <v>153</v>
      </c>
      <c r="AA2154" s="55" t="n">
        <f aca="false">MATCH(A2154,DATAS,0)</f>
        <v>2</v>
      </c>
      <c r="AB2154" s="55" t="n">
        <f aca="false">IF(AND(E2154&gt;0,OR(AND(B2154&gt;=1,B2154&lt;=6),B2154=10)),1,0)</f>
        <v>1</v>
      </c>
      <c r="AC2154" s="55" t="n">
        <f aca="false">IF(AND(E2154&gt;0,B2154=10),1,0)</f>
        <v>0</v>
      </c>
      <c r="AD2154" s="55" t="n">
        <f aca="false">IF(AND(C2153=C2154,AA2153=AA2154-1),AB2153,"")</f>
        <v>1</v>
      </c>
      <c r="AE2154" s="55" t="n">
        <f aca="false">IF(AND(C2153=C2154,AA2153=AA2154-1),AC2153,"")</f>
        <v>0</v>
      </c>
      <c r="AF2154" s="55" t="n">
        <f aca="false">IF(AA2154=1,"",IF(AND(AB2154=1,AD2154&lt;&gt;1),1,0))</f>
        <v>0</v>
      </c>
      <c r="AG2154" s="55" t="n">
        <f aca="false">IF(AA2154=1,"",IF(AND(AC2154=1,AE2154&lt;&gt;1),1,0))</f>
        <v>0</v>
      </c>
      <c r="AH2154" s="60" t="str">
        <f aca="false">IF(AND(E2154&gt;0,AA2154&lt;2,NOT(AND(C2155=C2154,AA2155=AA2154+1))),INDEX(DATAS,AA2154+1),"")</f>
        <v/>
      </c>
      <c r="AI2154" s="60" t="str">
        <f aca="false">IF(AND(AC2154=1,AA2154&lt;2),IF(AND(C2155=C2154,AA2155=AA2154+1),IF(AC2155=1,"",INDEX(DATAS,AA2154+1)),INDEX(DATAS,AA2154+1)),"")</f>
        <v/>
      </c>
    </row>
    <row r="2155" customFormat="false" ht="15" hidden="false" customHeight="false" outlineLevel="0" collapsed="false">
      <c r="A2155" s="60" t="n">
        <v>46309</v>
      </c>
      <c r="B2155" s="0" t="n">
        <v>4</v>
      </c>
      <c r="C2155" s="0" t="n">
        <v>5103</v>
      </c>
      <c r="D2155" s="0" t="n">
        <v>350</v>
      </c>
      <c r="E2155" s="0" t="n">
        <v>1</v>
      </c>
      <c r="F2155" s="55" t="s">
        <v>800</v>
      </c>
      <c r="G2155" s="0" t="n">
        <v>53.9</v>
      </c>
      <c r="H2155" s="0" t="n">
        <v>49</v>
      </c>
      <c r="I2155" s="55" t="s">
        <v>157</v>
      </c>
      <c r="J2155" s="0" t="n">
        <v>147</v>
      </c>
      <c r="K2155" s="0" t="n">
        <v>64</v>
      </c>
      <c r="L2155" s="0" t="n">
        <v>203</v>
      </c>
      <c r="M2155" s="0" t="n">
        <v>1203.35</v>
      </c>
      <c r="N2155" s="0" t="n">
        <v>70.52</v>
      </c>
      <c r="O2155" s="0" t="n">
        <v>46.94</v>
      </c>
      <c r="P2155" s="0" t="n">
        <v>3.26</v>
      </c>
      <c r="Q2155" s="0" t="n">
        <v>3.75</v>
      </c>
      <c r="R2155" s="0" t="n">
        <v>4737</v>
      </c>
      <c r="S2155" s="0" t="n">
        <v>10257</v>
      </c>
      <c r="T2155" s="0" t="n">
        <v>50.6</v>
      </c>
      <c r="U2155" s="0" t="n">
        <v>1064</v>
      </c>
      <c r="V2155" s="0" t="n">
        <v>3</v>
      </c>
      <c r="W2155" s="60" t="n">
        <v>46107</v>
      </c>
      <c r="X2155" s="55" t="n">
        <f aca="false">IF(I2155="Male",0,1)</f>
        <v>1</v>
      </c>
      <c r="Y2155" s="55" t="n">
        <f aca="false">IF(OR(I2155="DNB",I2155="Dry DNB"),1,0)</f>
        <v>0</v>
      </c>
      <c r="Z2155" s="55" t="n">
        <f aca="false">IF(ISNUMBER(W2155),A2155-W2155,"")</f>
        <v>202</v>
      </c>
      <c r="AA2155" s="55" t="n">
        <f aca="false">MATCH(A2155,DATAS,0)</f>
        <v>1</v>
      </c>
      <c r="AB2155" s="55" t="n">
        <f aca="false">IF(AND(E2155&gt;0,OR(AND(B2155&gt;=1,B2155&lt;=6),B2155=10)),1,0)</f>
        <v>1</v>
      </c>
      <c r="AC2155" s="55" t="n">
        <f aca="false">IF(AND(E2155&gt;0,B2155=10),1,0)</f>
        <v>0</v>
      </c>
      <c r="AD2155" s="0" t="str">
        <f aca="false">IF(AND(C2154=C2155,AA2154=AA2155-1),AB2154,"")</f>
        <v/>
      </c>
      <c r="AE2155" s="0" t="str">
        <f aca="false">IF(AND(C2154=C2155,AA2154=AA2155-1),AC2154,"")</f>
        <v/>
      </c>
      <c r="AF2155" s="0" t="str">
        <f aca="false">IF(AA2155=1,"",IF(AND(AB2155=1,AD2155&lt;&gt;1),1,0))</f>
        <v/>
      </c>
      <c r="AG2155" s="0" t="str">
        <f aca="false">IF(AA2155=1,"",IF(AND(AC2155=1,AE2155&lt;&gt;1),1,0))</f>
        <v/>
      </c>
      <c r="AH2155" s="60" t="str">
        <f aca="false">IF(AND(E2155&gt;0,AA2155&lt;2,NOT(AND(C2156=C2155,AA2156=AA2155+1))),INDEX(DATAS,AA2155+1),"")</f>
        <v/>
      </c>
      <c r="AI2155" s="60" t="str">
        <f aca="false">IF(AND(AC2155=1,AA2155&lt;2),IF(AND(C2156=C2155,AA2156=AA2155+1),IF(AC2156=1,"",INDEX(DATAS,AA2155+1)),INDEX(DATAS,AA2155+1)),"")</f>
        <v/>
      </c>
    </row>
    <row r="2156" customFormat="false" ht="15" hidden="false" customHeight="false" outlineLevel="0" collapsed="false">
      <c r="A2156" s="60" t="n">
        <v>46310</v>
      </c>
      <c r="B2156" s="0" t="n">
        <v>4</v>
      </c>
      <c r="C2156" s="0" t="n">
        <v>5103</v>
      </c>
      <c r="D2156" s="0" t="n">
        <v>351</v>
      </c>
      <c r="E2156" s="0" t="n">
        <v>1</v>
      </c>
      <c r="F2156" s="55" t="s">
        <v>800</v>
      </c>
      <c r="G2156" s="0" t="n">
        <v>54.8</v>
      </c>
      <c r="H2156" s="0" t="n">
        <v>50</v>
      </c>
      <c r="I2156" s="55" t="s">
        <v>157</v>
      </c>
      <c r="J2156" s="0" t="n">
        <v>147</v>
      </c>
      <c r="K2156" s="0" t="n">
        <v>64</v>
      </c>
      <c r="L2156" s="0" t="n">
        <v>204</v>
      </c>
      <c r="M2156" s="0" t="n">
        <v>1203.35</v>
      </c>
      <c r="N2156" s="0" t="n">
        <v>70.52</v>
      </c>
      <c r="O2156" s="0" t="n">
        <v>46.94</v>
      </c>
      <c r="P2156" s="0" t="n">
        <v>3.26</v>
      </c>
      <c r="Q2156" s="0" t="n">
        <v>3.75</v>
      </c>
      <c r="T2156" s="0" t="n">
        <v>50.6</v>
      </c>
      <c r="U2156" s="0" t="n">
        <v>1065</v>
      </c>
      <c r="V2156" s="0" t="n">
        <v>3</v>
      </c>
      <c r="W2156" s="60" t="n">
        <v>46107</v>
      </c>
      <c r="X2156" s="55" t="n">
        <f aca="false">IF(I2156="Male",0,1)</f>
        <v>1</v>
      </c>
      <c r="Y2156" s="55" t="n">
        <f aca="false">IF(OR(I2156="DNB",I2156="Dry DNB"),1,0)</f>
        <v>0</v>
      </c>
      <c r="Z2156" s="55" t="n">
        <f aca="false">IF(ISNUMBER(W2156),A2156-W2156,"")</f>
        <v>203</v>
      </c>
      <c r="AA2156" s="55" t="n">
        <f aca="false">MATCH(A2156,DATAS,0)</f>
        <v>2</v>
      </c>
      <c r="AB2156" s="55" t="n">
        <f aca="false">IF(AND(E2156&gt;0,OR(AND(B2156&gt;=1,B2156&lt;=6),B2156=10)),1,0)</f>
        <v>1</v>
      </c>
      <c r="AC2156" s="55" t="n">
        <f aca="false">IF(AND(E2156&gt;0,B2156=10),1,0)</f>
        <v>0</v>
      </c>
      <c r="AD2156" s="55" t="n">
        <f aca="false">IF(AND(C2155=C2156,AA2155=AA2156-1),AB2155,"")</f>
        <v>1</v>
      </c>
      <c r="AE2156" s="55" t="n">
        <f aca="false">IF(AND(C2155=C2156,AA2155=AA2156-1),AC2155,"")</f>
        <v>0</v>
      </c>
      <c r="AF2156" s="55" t="n">
        <f aca="false">IF(AA2156=1,"",IF(AND(AB2156=1,AD2156&lt;&gt;1),1,0))</f>
        <v>0</v>
      </c>
      <c r="AG2156" s="55" t="n">
        <f aca="false">IF(AA2156=1,"",IF(AND(AC2156=1,AE2156&lt;&gt;1),1,0))</f>
        <v>0</v>
      </c>
      <c r="AH2156" s="60" t="str">
        <f aca="false">IF(AND(E2156&gt;0,AA2156&lt;2,NOT(AND(C2157=C2156,AA2157=AA2156+1))),INDEX(DATAS,AA2156+1),"")</f>
        <v/>
      </c>
      <c r="AI2156" s="60" t="str">
        <f aca="false">IF(AND(AC2156=1,AA2156&lt;2),IF(AND(C2157=C2156,AA2157=AA2156+1),IF(AC2157=1,"",INDEX(DATAS,AA2156+1)),INDEX(DATAS,AA2156+1)),"")</f>
        <v/>
      </c>
    </row>
    <row r="2157" customFormat="false" ht="15" hidden="false" customHeight="false" outlineLevel="0" collapsed="false">
      <c r="A2157" s="60" t="n">
        <v>46309</v>
      </c>
      <c r="B2157" s="0" t="n">
        <v>1</v>
      </c>
      <c r="C2157" s="0" t="n">
        <v>5104</v>
      </c>
      <c r="D2157" s="0" t="n">
        <v>19</v>
      </c>
      <c r="E2157" s="0" t="n">
        <v>1</v>
      </c>
      <c r="F2157" s="55" t="s">
        <v>800</v>
      </c>
      <c r="G2157" s="0" t="n">
        <v>49.2</v>
      </c>
      <c r="H2157" s="0" t="n">
        <v>46</v>
      </c>
      <c r="I2157" s="55" t="s">
        <v>166</v>
      </c>
      <c r="J2157" s="0" t="n">
        <v>19</v>
      </c>
      <c r="M2157" s="0" t="n">
        <v>745.76</v>
      </c>
      <c r="N2157" s="0" t="n">
        <v>43.51</v>
      </c>
      <c r="O2157" s="0" t="n">
        <v>39.87</v>
      </c>
      <c r="R2157" s="0" t="n">
        <v>3733</v>
      </c>
      <c r="S2157" s="0" t="n">
        <v>7505</v>
      </c>
      <c r="U2157" s="0" t="n">
        <v>1064</v>
      </c>
      <c r="V2157" s="0" t="n">
        <v>0</v>
      </c>
      <c r="X2157" s="55" t="n">
        <f aca="false">IF(I2157="Male",0,1)</f>
        <v>1</v>
      </c>
      <c r="Y2157" s="55" t="n">
        <f aca="false">IF(OR(I2157="DNB",I2157="Dry DNB"),1,0)</f>
        <v>0</v>
      </c>
      <c r="Z2157" s="0" t="str">
        <f aca="false">IF(ISNUMBER(W2157),A2157-W2157,"")</f>
        <v/>
      </c>
      <c r="AA2157" s="55" t="n">
        <f aca="false">MATCH(A2157,DATAS,0)</f>
        <v>1</v>
      </c>
      <c r="AB2157" s="55" t="n">
        <f aca="false">IF(AND(E2157&gt;0,OR(AND(B2157&gt;=1,B2157&lt;=6),B2157=10)),1,0)</f>
        <v>1</v>
      </c>
      <c r="AC2157" s="55" t="n">
        <f aca="false">IF(AND(E2157&gt;0,B2157=10),1,0)</f>
        <v>0</v>
      </c>
      <c r="AD2157" s="0" t="str">
        <f aca="false">IF(AND(C2156=C2157,AA2156=AA2157-1),AB2156,"")</f>
        <v/>
      </c>
      <c r="AE2157" s="0" t="str">
        <f aca="false">IF(AND(C2156=C2157,AA2156=AA2157-1),AC2156,"")</f>
        <v/>
      </c>
      <c r="AF2157" s="0" t="str">
        <f aca="false">IF(AA2157=1,"",IF(AND(AB2157=1,AD2157&lt;&gt;1),1,0))</f>
        <v/>
      </c>
      <c r="AG2157" s="0" t="str">
        <f aca="false">IF(AA2157=1,"",IF(AND(AC2157=1,AE2157&lt;&gt;1),1,0))</f>
        <v/>
      </c>
      <c r="AH2157" s="60" t="str">
        <f aca="false">IF(AND(E2157&gt;0,AA2157&lt;2,NOT(AND(C2158=C2157,AA2158=AA2157+1))),INDEX(DATAS,AA2157+1),"")</f>
        <v/>
      </c>
      <c r="AI2157" s="60" t="str">
        <f aca="false">IF(AND(AC2157=1,AA2157&lt;2),IF(AND(C2158=C2157,AA2158=AA2157+1),IF(AC2158=1,"",INDEX(DATAS,AA2157+1)),INDEX(DATAS,AA2157+1)),"")</f>
        <v/>
      </c>
    </row>
    <row r="2158" customFormat="false" ht="15" hidden="false" customHeight="false" outlineLevel="0" collapsed="false">
      <c r="A2158" s="60" t="n">
        <v>46310</v>
      </c>
      <c r="B2158" s="0" t="n">
        <v>1</v>
      </c>
      <c r="C2158" s="0" t="n">
        <v>5104</v>
      </c>
      <c r="D2158" s="0" t="n">
        <v>20</v>
      </c>
      <c r="E2158" s="0" t="n">
        <v>1</v>
      </c>
      <c r="F2158" s="55" t="s">
        <v>800</v>
      </c>
      <c r="G2158" s="0" t="n">
        <v>51.7</v>
      </c>
      <c r="H2158" s="0" t="n">
        <v>47</v>
      </c>
      <c r="I2158" s="55" t="s">
        <v>166</v>
      </c>
      <c r="J2158" s="0" t="n">
        <v>20</v>
      </c>
      <c r="M2158" s="0" t="n">
        <v>745.76</v>
      </c>
      <c r="N2158" s="0" t="n">
        <v>43.51</v>
      </c>
      <c r="O2158" s="0" t="n">
        <v>39.87</v>
      </c>
      <c r="U2158" s="0" t="n">
        <v>1065</v>
      </c>
      <c r="V2158" s="0" t="n">
        <v>0</v>
      </c>
      <c r="X2158" s="55" t="n">
        <f aca="false">IF(I2158="Male",0,1)</f>
        <v>1</v>
      </c>
      <c r="Y2158" s="55" t="n">
        <f aca="false">IF(OR(I2158="DNB",I2158="Dry DNB"),1,0)</f>
        <v>0</v>
      </c>
      <c r="Z2158" s="0" t="str">
        <f aca="false">IF(ISNUMBER(W2158),A2158-W2158,"")</f>
        <v/>
      </c>
      <c r="AA2158" s="55" t="n">
        <f aca="false">MATCH(A2158,DATAS,0)</f>
        <v>2</v>
      </c>
      <c r="AB2158" s="55" t="n">
        <f aca="false">IF(AND(E2158&gt;0,OR(AND(B2158&gt;=1,B2158&lt;=6),B2158=10)),1,0)</f>
        <v>1</v>
      </c>
      <c r="AC2158" s="55" t="n">
        <f aca="false">IF(AND(E2158&gt;0,B2158=10),1,0)</f>
        <v>0</v>
      </c>
      <c r="AD2158" s="55" t="n">
        <f aca="false">IF(AND(C2157=C2158,AA2157=AA2158-1),AB2157,"")</f>
        <v>1</v>
      </c>
      <c r="AE2158" s="55" t="n">
        <f aca="false">IF(AND(C2157=C2158,AA2157=AA2158-1),AC2157,"")</f>
        <v>0</v>
      </c>
      <c r="AF2158" s="55" t="n">
        <f aca="false">IF(AA2158=1,"",IF(AND(AB2158=1,AD2158&lt;&gt;1),1,0))</f>
        <v>0</v>
      </c>
      <c r="AG2158" s="55" t="n">
        <f aca="false">IF(AA2158=1,"",IF(AND(AC2158=1,AE2158&lt;&gt;1),1,0))</f>
        <v>0</v>
      </c>
      <c r="AH2158" s="60" t="str">
        <f aca="false">IF(AND(E2158&gt;0,AA2158&lt;2,NOT(AND(C2159=C2158,AA2159=AA2158+1))),INDEX(DATAS,AA2158+1),"")</f>
        <v/>
      </c>
      <c r="AI2158" s="60" t="str">
        <f aca="false">IF(AND(AC2158=1,AA2158&lt;2),IF(AND(C2159=C2158,AA2159=AA2158+1),IF(AC2159=1,"",INDEX(DATAS,AA2158+1)),INDEX(DATAS,AA2158+1)),"")</f>
        <v/>
      </c>
    </row>
    <row r="2159" customFormat="false" ht="15" hidden="false" customHeight="false" outlineLevel="0" collapsed="false">
      <c r="A2159" s="60" t="n">
        <v>46309</v>
      </c>
      <c r="B2159" s="0" t="n">
        <v>5</v>
      </c>
      <c r="C2159" s="0" t="n">
        <v>5106</v>
      </c>
      <c r="D2159" s="0" t="n">
        <v>66</v>
      </c>
      <c r="E2159" s="0" t="n">
        <v>2</v>
      </c>
      <c r="F2159" s="55" t="s">
        <v>801</v>
      </c>
      <c r="G2159" s="0" t="n">
        <v>40</v>
      </c>
      <c r="H2159" s="0" t="n">
        <v>41</v>
      </c>
      <c r="I2159" s="55" t="s">
        <v>177</v>
      </c>
      <c r="J2159" s="0" t="n">
        <v>66</v>
      </c>
      <c r="M2159" s="0" t="n">
        <v>-116.63</v>
      </c>
      <c r="N2159" s="0" t="n">
        <v>60.01</v>
      </c>
      <c r="O2159" s="0" t="n">
        <v>20.72</v>
      </c>
      <c r="P2159" s="0" t="n">
        <v>4.46</v>
      </c>
      <c r="Q2159" s="0" t="n">
        <v>3.86</v>
      </c>
      <c r="R2159" s="0" t="n">
        <v>3214</v>
      </c>
      <c r="S2159" s="0" t="n">
        <v>6462</v>
      </c>
      <c r="U2159" s="0" t="n">
        <v>1063</v>
      </c>
      <c r="V2159" s="0" t="n">
        <v>0</v>
      </c>
      <c r="X2159" s="55" t="n">
        <f aca="false">IF(I2159="Male",0,1)</f>
        <v>1</v>
      </c>
      <c r="Y2159" s="55" t="n">
        <f aca="false">IF(OR(I2159="DNB",I2159="Dry DNB"),1,0)</f>
        <v>0</v>
      </c>
      <c r="Z2159" s="0" t="str">
        <f aca="false">IF(ISNUMBER(W2159),A2159-W2159,"")</f>
        <v/>
      </c>
      <c r="AA2159" s="55" t="n">
        <f aca="false">MATCH(A2159,DATAS,0)</f>
        <v>1</v>
      </c>
      <c r="AB2159" s="55" t="n">
        <f aca="false">IF(AND(E2159&gt;0,OR(AND(B2159&gt;=1,B2159&lt;=6),B2159=10)),1,0)</f>
        <v>1</v>
      </c>
      <c r="AC2159" s="55" t="n">
        <f aca="false">IF(AND(E2159&gt;0,B2159=10),1,0)</f>
        <v>0</v>
      </c>
      <c r="AD2159" s="0" t="str">
        <f aca="false">IF(AND(C2158=C2159,AA2158=AA2159-1),AB2158,"")</f>
        <v/>
      </c>
      <c r="AE2159" s="0" t="str">
        <f aca="false">IF(AND(C2158=C2159,AA2158=AA2159-1),AC2158,"")</f>
        <v/>
      </c>
      <c r="AF2159" s="0" t="str">
        <f aca="false">IF(AA2159=1,"",IF(AND(AB2159=1,AD2159&lt;&gt;1),1,0))</f>
        <v/>
      </c>
      <c r="AG2159" s="0" t="str">
        <f aca="false">IF(AA2159=1,"",IF(AND(AC2159=1,AE2159&lt;&gt;1),1,0))</f>
        <v/>
      </c>
      <c r="AH2159" s="60" t="str">
        <f aca="false">IF(AND(E2159&gt;0,AA2159&lt;2,NOT(AND(C2160=C2159,AA2160=AA2159+1))),INDEX(DATAS,AA2159+1),"")</f>
        <v/>
      </c>
      <c r="AI2159" s="60" t="str">
        <f aca="false">IF(AND(AC2159=1,AA2159&lt;2),IF(AND(C2160=C2159,AA2160=AA2159+1),IF(AC2160=1,"",INDEX(DATAS,AA2159+1)),INDEX(DATAS,AA2159+1)),"")</f>
        <v/>
      </c>
    </row>
    <row r="2160" customFormat="false" ht="15" hidden="false" customHeight="false" outlineLevel="0" collapsed="false">
      <c r="A2160" s="60" t="n">
        <v>46310</v>
      </c>
      <c r="B2160" s="0" t="n">
        <v>5</v>
      </c>
      <c r="C2160" s="0" t="n">
        <v>5106</v>
      </c>
      <c r="D2160" s="0" t="n">
        <v>67</v>
      </c>
      <c r="E2160" s="0" t="n">
        <v>2</v>
      </c>
      <c r="F2160" s="55" t="s">
        <v>801</v>
      </c>
      <c r="G2160" s="0" t="n">
        <v>40.4</v>
      </c>
      <c r="H2160" s="0" t="n">
        <v>40</v>
      </c>
      <c r="I2160" s="55" t="s">
        <v>177</v>
      </c>
      <c r="J2160" s="0" t="n">
        <v>67</v>
      </c>
      <c r="M2160" s="0" t="n">
        <v>-116.63</v>
      </c>
      <c r="N2160" s="0" t="n">
        <v>60.01</v>
      </c>
      <c r="O2160" s="0" t="n">
        <v>20.72</v>
      </c>
      <c r="P2160" s="0" t="n">
        <v>4.46</v>
      </c>
      <c r="Q2160" s="0" t="n">
        <v>3.86</v>
      </c>
      <c r="U2160" s="0" t="n">
        <v>1064</v>
      </c>
      <c r="V2160" s="0" t="n">
        <v>0</v>
      </c>
      <c r="X2160" s="55" t="n">
        <f aca="false">IF(I2160="Male",0,1)</f>
        <v>1</v>
      </c>
      <c r="Y2160" s="55" t="n">
        <f aca="false">IF(OR(I2160="DNB",I2160="Dry DNB"),1,0)</f>
        <v>0</v>
      </c>
      <c r="Z2160" s="0" t="str">
        <f aca="false">IF(ISNUMBER(W2160),A2160-W2160,"")</f>
        <v/>
      </c>
      <c r="AA2160" s="55" t="n">
        <f aca="false">MATCH(A2160,DATAS,0)</f>
        <v>2</v>
      </c>
      <c r="AB2160" s="55" t="n">
        <f aca="false">IF(AND(E2160&gt;0,OR(AND(B2160&gt;=1,B2160&lt;=6),B2160=10)),1,0)</f>
        <v>1</v>
      </c>
      <c r="AC2160" s="55" t="n">
        <f aca="false">IF(AND(E2160&gt;0,B2160=10),1,0)</f>
        <v>0</v>
      </c>
      <c r="AD2160" s="55" t="n">
        <f aca="false">IF(AND(C2159=C2160,AA2159=AA2160-1),AB2159,"")</f>
        <v>1</v>
      </c>
      <c r="AE2160" s="55" t="n">
        <f aca="false">IF(AND(C2159=C2160,AA2159=AA2160-1),AC2159,"")</f>
        <v>0</v>
      </c>
      <c r="AF2160" s="55" t="n">
        <f aca="false">IF(AA2160=1,"",IF(AND(AB2160=1,AD2160&lt;&gt;1),1,0))</f>
        <v>0</v>
      </c>
      <c r="AG2160" s="55" t="n">
        <f aca="false">IF(AA2160=1,"",IF(AND(AC2160=1,AE2160&lt;&gt;1),1,0))</f>
        <v>0</v>
      </c>
      <c r="AH2160" s="60" t="str">
        <f aca="false">IF(AND(E2160&gt;0,AA2160&lt;2,NOT(AND(C2161=C2160,AA2161=AA2160+1))),INDEX(DATAS,AA2160+1),"")</f>
        <v/>
      </c>
      <c r="AI2160" s="60" t="str">
        <f aca="false">IF(AND(AC2160=1,AA2160&lt;2),IF(AND(C2161=C2160,AA2161=AA2160+1),IF(AC2161=1,"",INDEX(DATAS,AA2160+1)),INDEX(DATAS,AA2160+1)),"")</f>
        <v/>
      </c>
    </row>
    <row r="2161" customFormat="false" ht="15" hidden="false" customHeight="false" outlineLevel="0" collapsed="false">
      <c r="A2161" s="60" t="n">
        <v>46309</v>
      </c>
      <c r="B2161" s="0" t="n">
        <v>5</v>
      </c>
      <c r="C2161" s="0" t="n">
        <v>5108</v>
      </c>
      <c r="D2161" s="0" t="n">
        <v>392</v>
      </c>
      <c r="E2161" s="0" t="n">
        <v>1</v>
      </c>
      <c r="F2161" s="55" t="s">
        <v>802</v>
      </c>
      <c r="G2161" s="0" t="n">
        <v>42.5</v>
      </c>
      <c r="H2161" s="0" t="n">
        <v>38</v>
      </c>
      <c r="I2161" s="55" t="s">
        <v>157</v>
      </c>
      <c r="J2161" s="0" t="n">
        <v>238</v>
      </c>
      <c r="K2161" s="0" t="n">
        <v>63</v>
      </c>
      <c r="L2161" s="0" t="n">
        <v>154</v>
      </c>
      <c r="M2161" s="0" t="n">
        <v>956.65</v>
      </c>
      <c r="N2161" s="0" t="n">
        <v>78.76</v>
      </c>
      <c r="O2161" s="0" t="n">
        <v>48.78</v>
      </c>
      <c r="P2161" s="0" t="n">
        <v>5.42</v>
      </c>
      <c r="Q2161" s="0" t="n">
        <v>4.01</v>
      </c>
      <c r="R2161" s="0" t="n">
        <v>3969</v>
      </c>
      <c r="S2161" s="0" t="n">
        <v>8026</v>
      </c>
      <c r="T2161" s="0" t="n">
        <v>42.05</v>
      </c>
      <c r="U2161" s="0" t="n">
        <v>1062</v>
      </c>
      <c r="V2161" s="0" t="n">
        <v>6</v>
      </c>
      <c r="W2161" s="60" t="n">
        <v>46156</v>
      </c>
      <c r="X2161" s="55" t="n">
        <f aca="false">IF(I2161="Male",0,1)</f>
        <v>1</v>
      </c>
      <c r="Y2161" s="55" t="n">
        <f aca="false">IF(OR(I2161="DNB",I2161="Dry DNB"),1,0)</f>
        <v>0</v>
      </c>
      <c r="Z2161" s="55" t="n">
        <f aca="false">IF(ISNUMBER(W2161),A2161-W2161,"")</f>
        <v>153</v>
      </c>
      <c r="AA2161" s="55" t="n">
        <f aca="false">MATCH(A2161,DATAS,0)</f>
        <v>1</v>
      </c>
      <c r="AB2161" s="55" t="n">
        <f aca="false">IF(AND(E2161&gt;0,OR(AND(B2161&gt;=1,B2161&lt;=6),B2161=10)),1,0)</f>
        <v>1</v>
      </c>
      <c r="AC2161" s="55" t="n">
        <f aca="false">IF(AND(E2161&gt;0,B2161=10),1,0)</f>
        <v>0</v>
      </c>
      <c r="AD2161" s="0" t="str">
        <f aca="false">IF(AND(C2160=C2161,AA2160=AA2161-1),AB2160,"")</f>
        <v/>
      </c>
      <c r="AE2161" s="0" t="str">
        <f aca="false">IF(AND(C2160=C2161,AA2160=AA2161-1),AC2160,"")</f>
        <v/>
      </c>
      <c r="AF2161" s="0" t="str">
        <f aca="false">IF(AA2161=1,"",IF(AND(AB2161=1,AD2161&lt;&gt;1),1,0))</f>
        <v/>
      </c>
      <c r="AG2161" s="0" t="str">
        <f aca="false">IF(AA2161=1,"",IF(AND(AC2161=1,AE2161&lt;&gt;1),1,0))</f>
        <v/>
      </c>
      <c r="AH2161" s="60" t="str">
        <f aca="false">IF(AND(E2161&gt;0,AA2161&lt;2,NOT(AND(C2162=C2161,AA2162=AA2161+1))),INDEX(DATAS,AA2161+1),"")</f>
        <v/>
      </c>
      <c r="AI2161" s="60" t="str">
        <f aca="false">IF(AND(AC2161=1,AA2161&lt;2),IF(AND(C2162=C2161,AA2162=AA2161+1),IF(AC2162=1,"",INDEX(DATAS,AA2161+1)),INDEX(DATAS,AA2161+1)),"")</f>
        <v/>
      </c>
    </row>
    <row r="2162" customFormat="false" ht="15" hidden="false" customHeight="false" outlineLevel="0" collapsed="false">
      <c r="A2162" s="60" t="n">
        <v>46310</v>
      </c>
      <c r="B2162" s="0" t="n">
        <v>5</v>
      </c>
      <c r="C2162" s="0" t="n">
        <v>5108</v>
      </c>
      <c r="D2162" s="0" t="n">
        <v>393</v>
      </c>
      <c r="E2162" s="0" t="n">
        <v>1</v>
      </c>
      <c r="F2162" s="55" t="s">
        <v>802</v>
      </c>
      <c r="G2162" s="0" t="n">
        <v>46.7</v>
      </c>
      <c r="H2162" s="0" t="n">
        <v>39</v>
      </c>
      <c r="I2162" s="55" t="s">
        <v>157</v>
      </c>
      <c r="J2162" s="0" t="n">
        <v>238</v>
      </c>
      <c r="K2162" s="0" t="n">
        <v>63</v>
      </c>
      <c r="L2162" s="0" t="n">
        <v>155</v>
      </c>
      <c r="M2162" s="0" t="n">
        <v>956.65</v>
      </c>
      <c r="N2162" s="0" t="n">
        <v>78.76</v>
      </c>
      <c r="O2162" s="0" t="n">
        <v>48.78</v>
      </c>
      <c r="P2162" s="0" t="n">
        <v>5.42</v>
      </c>
      <c r="Q2162" s="0" t="n">
        <v>4.01</v>
      </c>
      <c r="T2162" s="0" t="n">
        <v>42.05</v>
      </c>
      <c r="U2162" s="0" t="n">
        <v>1063</v>
      </c>
      <c r="V2162" s="0" t="n">
        <v>6</v>
      </c>
      <c r="W2162" s="60" t="n">
        <v>46156</v>
      </c>
      <c r="X2162" s="55" t="n">
        <f aca="false">IF(I2162="Male",0,1)</f>
        <v>1</v>
      </c>
      <c r="Y2162" s="55" t="n">
        <f aca="false">IF(OR(I2162="DNB",I2162="Dry DNB"),1,0)</f>
        <v>0</v>
      </c>
      <c r="Z2162" s="55" t="n">
        <f aca="false">IF(ISNUMBER(W2162),A2162-W2162,"")</f>
        <v>154</v>
      </c>
      <c r="AA2162" s="55" t="n">
        <f aca="false">MATCH(A2162,DATAS,0)</f>
        <v>2</v>
      </c>
      <c r="AB2162" s="55" t="n">
        <f aca="false">IF(AND(E2162&gt;0,OR(AND(B2162&gt;=1,B2162&lt;=6),B2162=10)),1,0)</f>
        <v>1</v>
      </c>
      <c r="AC2162" s="55" t="n">
        <f aca="false">IF(AND(E2162&gt;0,B2162=10),1,0)</f>
        <v>0</v>
      </c>
      <c r="AD2162" s="55" t="n">
        <f aca="false">IF(AND(C2161=C2162,AA2161=AA2162-1),AB2161,"")</f>
        <v>1</v>
      </c>
      <c r="AE2162" s="55" t="n">
        <f aca="false">IF(AND(C2161=C2162,AA2161=AA2162-1),AC2161,"")</f>
        <v>0</v>
      </c>
      <c r="AF2162" s="55" t="n">
        <f aca="false">IF(AA2162=1,"",IF(AND(AB2162=1,AD2162&lt;&gt;1),1,0))</f>
        <v>0</v>
      </c>
      <c r="AG2162" s="55" t="n">
        <f aca="false">IF(AA2162=1,"",IF(AND(AC2162=1,AE2162&lt;&gt;1),1,0))</f>
        <v>0</v>
      </c>
      <c r="AH2162" s="60" t="str">
        <f aca="false">IF(AND(E2162&gt;0,AA2162&lt;2,NOT(AND(C2163=C2162,AA2163=AA2162+1))),INDEX(DATAS,AA2162+1),"")</f>
        <v/>
      </c>
      <c r="AI2162" s="60" t="str">
        <f aca="false">IF(AND(AC2162=1,AA2162&lt;2),IF(AND(C2163=C2162,AA2163=AA2162+1),IF(AC2163=1,"",INDEX(DATAS,AA2162+1)),INDEX(DATAS,AA2162+1)),"")</f>
        <v/>
      </c>
    </row>
    <row r="2163" customFormat="false" ht="15" hidden="false" customHeight="false" outlineLevel="0" collapsed="false">
      <c r="A2163" s="60" t="n">
        <v>46309</v>
      </c>
      <c r="B2163" s="0" t="n">
        <v>6</v>
      </c>
      <c r="C2163" s="0" t="n">
        <v>5109</v>
      </c>
      <c r="D2163" s="0" t="n">
        <v>376</v>
      </c>
      <c r="E2163" s="0" t="n">
        <v>1</v>
      </c>
      <c r="F2163" s="55" t="s">
        <v>803</v>
      </c>
      <c r="G2163" s="0" t="n">
        <v>29</v>
      </c>
      <c r="H2163" s="0" t="n">
        <v>28</v>
      </c>
      <c r="I2163" s="55" t="s">
        <v>157</v>
      </c>
      <c r="J2163" s="0" t="n">
        <v>292</v>
      </c>
      <c r="K2163" s="0" t="n">
        <v>68</v>
      </c>
      <c r="L2163" s="0" t="n">
        <v>84</v>
      </c>
      <c r="M2163" s="0" t="n">
        <v>769.4</v>
      </c>
      <c r="N2163" s="0" t="n">
        <v>55.55</v>
      </c>
      <c r="O2163" s="0" t="n">
        <v>34.89</v>
      </c>
      <c r="P2163" s="0" t="n">
        <v>8.74</v>
      </c>
      <c r="Q2163" s="0" t="n">
        <v>5.67</v>
      </c>
      <c r="R2163" s="0" t="n">
        <v>4340</v>
      </c>
      <c r="S2163" s="0" t="n">
        <v>8220</v>
      </c>
      <c r="T2163" s="0" t="n">
        <v>47.05</v>
      </c>
      <c r="U2163" s="0" t="n">
        <v>1061</v>
      </c>
      <c r="V2163" s="0" t="n">
        <v>6</v>
      </c>
      <c r="W2163" s="60" t="n">
        <v>46226</v>
      </c>
      <c r="X2163" s="55" t="n">
        <f aca="false">IF(I2163="Male",0,1)</f>
        <v>1</v>
      </c>
      <c r="Y2163" s="55" t="n">
        <f aca="false">IF(OR(I2163="DNB",I2163="Dry DNB"),1,0)</f>
        <v>0</v>
      </c>
      <c r="Z2163" s="55" t="n">
        <f aca="false">IF(ISNUMBER(W2163),A2163-W2163,"")</f>
        <v>83</v>
      </c>
      <c r="AA2163" s="55" t="n">
        <f aca="false">MATCH(A2163,DATAS,0)</f>
        <v>1</v>
      </c>
      <c r="AB2163" s="55" t="n">
        <f aca="false">IF(AND(E2163&gt;0,OR(AND(B2163&gt;=1,B2163&lt;=6),B2163=10)),1,0)</f>
        <v>1</v>
      </c>
      <c r="AC2163" s="55" t="n">
        <f aca="false">IF(AND(E2163&gt;0,B2163=10),1,0)</f>
        <v>0</v>
      </c>
      <c r="AD2163" s="0" t="str">
        <f aca="false">IF(AND(C2162=C2163,AA2162=AA2163-1),AB2162,"")</f>
        <v/>
      </c>
      <c r="AE2163" s="0" t="str">
        <f aca="false">IF(AND(C2162=C2163,AA2162=AA2163-1),AC2162,"")</f>
        <v/>
      </c>
      <c r="AF2163" s="0" t="str">
        <f aca="false">IF(AA2163=1,"",IF(AND(AB2163=1,AD2163&lt;&gt;1),1,0))</f>
        <v/>
      </c>
      <c r="AG2163" s="0" t="str">
        <f aca="false">IF(AA2163=1,"",IF(AND(AC2163=1,AE2163&lt;&gt;1),1,0))</f>
        <v/>
      </c>
      <c r="AH2163" s="60" t="str">
        <f aca="false">IF(AND(E2163&gt;0,AA2163&lt;2,NOT(AND(C2164=C2163,AA2164=AA2163+1))),INDEX(DATAS,AA2163+1),"")</f>
        <v/>
      </c>
      <c r="AI2163" s="60" t="str">
        <f aca="false">IF(AND(AC2163=1,AA2163&lt;2),IF(AND(C2164=C2163,AA2164=AA2163+1),IF(AC2164=1,"",INDEX(DATAS,AA2163+1)),INDEX(DATAS,AA2163+1)),"")</f>
        <v/>
      </c>
    </row>
    <row r="2164" customFormat="false" ht="15" hidden="false" customHeight="false" outlineLevel="0" collapsed="false">
      <c r="A2164" s="60" t="n">
        <v>46310</v>
      </c>
      <c r="B2164" s="0" t="n">
        <v>6</v>
      </c>
      <c r="C2164" s="0" t="n">
        <v>5109</v>
      </c>
      <c r="D2164" s="0" t="n">
        <v>377</v>
      </c>
      <c r="E2164" s="0" t="n">
        <v>1</v>
      </c>
      <c r="F2164" s="55" t="s">
        <v>803</v>
      </c>
      <c r="G2164" s="0" t="n">
        <v>29.9</v>
      </c>
      <c r="H2164" s="0" t="n">
        <v>28</v>
      </c>
      <c r="I2164" s="55" t="s">
        <v>157</v>
      </c>
      <c r="J2164" s="0" t="n">
        <v>292</v>
      </c>
      <c r="K2164" s="0" t="n">
        <v>68</v>
      </c>
      <c r="L2164" s="0" t="n">
        <v>85</v>
      </c>
      <c r="M2164" s="0" t="n">
        <v>769.4</v>
      </c>
      <c r="N2164" s="0" t="n">
        <v>55.55</v>
      </c>
      <c r="O2164" s="0" t="n">
        <v>34.89</v>
      </c>
      <c r="P2164" s="0" t="n">
        <v>8.74</v>
      </c>
      <c r="Q2164" s="0" t="n">
        <v>5.67</v>
      </c>
      <c r="T2164" s="0" t="n">
        <v>47.05</v>
      </c>
      <c r="U2164" s="0" t="n">
        <v>1062</v>
      </c>
      <c r="V2164" s="0" t="n">
        <v>6</v>
      </c>
      <c r="W2164" s="60" t="n">
        <v>46226</v>
      </c>
      <c r="X2164" s="55" t="n">
        <f aca="false">IF(I2164="Male",0,1)</f>
        <v>1</v>
      </c>
      <c r="Y2164" s="55" t="n">
        <f aca="false">IF(OR(I2164="DNB",I2164="Dry DNB"),1,0)</f>
        <v>0</v>
      </c>
      <c r="Z2164" s="55" t="n">
        <f aca="false">IF(ISNUMBER(W2164),A2164-W2164,"")</f>
        <v>84</v>
      </c>
      <c r="AA2164" s="55" t="n">
        <f aca="false">MATCH(A2164,DATAS,0)</f>
        <v>2</v>
      </c>
      <c r="AB2164" s="55" t="n">
        <f aca="false">IF(AND(E2164&gt;0,OR(AND(B2164&gt;=1,B2164&lt;=6),B2164=10)),1,0)</f>
        <v>1</v>
      </c>
      <c r="AC2164" s="55" t="n">
        <f aca="false">IF(AND(E2164&gt;0,B2164=10),1,0)</f>
        <v>0</v>
      </c>
      <c r="AD2164" s="55" t="n">
        <f aca="false">IF(AND(C2163=C2164,AA2163=AA2164-1),AB2163,"")</f>
        <v>1</v>
      </c>
      <c r="AE2164" s="55" t="n">
        <f aca="false">IF(AND(C2163=C2164,AA2163=AA2164-1),AC2163,"")</f>
        <v>0</v>
      </c>
      <c r="AF2164" s="55" t="n">
        <f aca="false">IF(AA2164=1,"",IF(AND(AB2164=1,AD2164&lt;&gt;1),1,0))</f>
        <v>0</v>
      </c>
      <c r="AG2164" s="55" t="n">
        <f aca="false">IF(AA2164=1,"",IF(AND(AC2164=1,AE2164&lt;&gt;1),1,0))</f>
        <v>0</v>
      </c>
      <c r="AH2164" s="60" t="str">
        <f aca="false">IF(AND(E2164&gt;0,AA2164&lt;2,NOT(AND(C2165=C2164,AA2165=AA2164+1))),INDEX(DATAS,AA2164+1),"")</f>
        <v/>
      </c>
      <c r="AI2164" s="60" t="str">
        <f aca="false">IF(AND(AC2164=1,AA2164&lt;2),IF(AND(C2165=C2164,AA2165=AA2164+1),IF(AC2165=1,"",INDEX(DATAS,AA2164+1)),INDEX(DATAS,AA2164+1)),"")</f>
        <v/>
      </c>
    </row>
    <row r="2165" customFormat="false" ht="15" hidden="false" customHeight="false" outlineLevel="0" collapsed="false">
      <c r="A2165" s="60" t="n">
        <v>46309</v>
      </c>
      <c r="B2165" s="0" t="n">
        <v>5</v>
      </c>
      <c r="C2165" s="0" t="n">
        <v>5111</v>
      </c>
      <c r="D2165" s="0" t="n">
        <v>438</v>
      </c>
      <c r="E2165" s="0" t="n">
        <v>1</v>
      </c>
      <c r="F2165" s="55" t="s">
        <v>803</v>
      </c>
      <c r="G2165" s="0" t="n">
        <v>26.8</v>
      </c>
      <c r="H2165" s="0" t="n">
        <v>33</v>
      </c>
      <c r="I2165" s="55" t="s">
        <v>157</v>
      </c>
      <c r="J2165" s="0" t="n">
        <v>354</v>
      </c>
      <c r="K2165" s="0" t="n">
        <v>60</v>
      </c>
      <c r="L2165" s="0" t="n">
        <v>84</v>
      </c>
      <c r="M2165" s="0" t="n">
        <v>837.56</v>
      </c>
      <c r="N2165" s="0" t="n">
        <v>79.41</v>
      </c>
      <c r="O2165" s="0" t="n">
        <v>41.79</v>
      </c>
      <c r="P2165" s="0" t="n">
        <v>5.8</v>
      </c>
      <c r="Q2165" s="0" t="n">
        <v>5.05</v>
      </c>
      <c r="R2165" s="0" t="n">
        <v>4336</v>
      </c>
      <c r="S2165" s="0" t="n">
        <v>7797</v>
      </c>
      <c r="T2165" s="0" t="n">
        <v>46.8</v>
      </c>
      <c r="U2165" s="0" t="n">
        <v>1061</v>
      </c>
      <c r="V2165" s="0" t="n">
        <v>8</v>
      </c>
      <c r="W2165" s="60" t="n">
        <v>46226</v>
      </c>
      <c r="X2165" s="55" t="n">
        <f aca="false">IF(I2165="Male",0,1)</f>
        <v>1</v>
      </c>
      <c r="Y2165" s="55" t="n">
        <f aca="false">IF(OR(I2165="DNB",I2165="Dry DNB"),1,0)</f>
        <v>0</v>
      </c>
      <c r="Z2165" s="55" t="n">
        <f aca="false">IF(ISNUMBER(W2165),A2165-W2165,"")</f>
        <v>83</v>
      </c>
      <c r="AA2165" s="55" t="n">
        <f aca="false">MATCH(A2165,DATAS,0)</f>
        <v>1</v>
      </c>
      <c r="AB2165" s="55" t="n">
        <f aca="false">IF(AND(E2165&gt;0,OR(AND(B2165&gt;=1,B2165&lt;=6),B2165=10)),1,0)</f>
        <v>1</v>
      </c>
      <c r="AC2165" s="55" t="n">
        <f aca="false">IF(AND(E2165&gt;0,B2165=10),1,0)</f>
        <v>0</v>
      </c>
      <c r="AD2165" s="0" t="str">
        <f aca="false">IF(AND(C2164=C2165,AA2164=AA2165-1),AB2164,"")</f>
        <v/>
      </c>
      <c r="AE2165" s="0" t="str">
        <f aca="false">IF(AND(C2164=C2165,AA2164=AA2165-1),AC2164,"")</f>
        <v/>
      </c>
      <c r="AF2165" s="0" t="str">
        <f aca="false">IF(AA2165=1,"",IF(AND(AB2165=1,AD2165&lt;&gt;1),1,0))</f>
        <v/>
      </c>
      <c r="AG2165" s="0" t="str">
        <f aca="false">IF(AA2165=1,"",IF(AND(AC2165=1,AE2165&lt;&gt;1),1,0))</f>
        <v/>
      </c>
      <c r="AH2165" s="60" t="str">
        <f aca="false">IF(AND(E2165&gt;0,AA2165&lt;2,NOT(AND(C2166=C2165,AA2166=AA2165+1))),INDEX(DATAS,AA2165+1),"")</f>
        <v/>
      </c>
      <c r="AI2165" s="60" t="str">
        <f aca="false">IF(AND(AC2165=1,AA2165&lt;2),IF(AND(C2166=C2165,AA2166=AA2165+1),IF(AC2166=1,"",INDEX(DATAS,AA2165+1)),INDEX(DATAS,AA2165+1)),"")</f>
        <v/>
      </c>
    </row>
    <row r="2166" customFormat="false" ht="15" hidden="false" customHeight="false" outlineLevel="0" collapsed="false">
      <c r="A2166" s="60" t="n">
        <v>46310</v>
      </c>
      <c r="B2166" s="0" t="n">
        <v>5</v>
      </c>
      <c r="C2166" s="0" t="n">
        <v>5111</v>
      </c>
      <c r="D2166" s="0" t="n">
        <v>439</v>
      </c>
      <c r="E2166" s="0" t="n">
        <v>1</v>
      </c>
      <c r="F2166" s="55" t="s">
        <v>803</v>
      </c>
      <c r="G2166" s="0" t="n">
        <v>32.7</v>
      </c>
      <c r="H2166" s="0" t="n">
        <v>32</v>
      </c>
      <c r="I2166" s="55" t="s">
        <v>157</v>
      </c>
      <c r="J2166" s="0" t="n">
        <v>354</v>
      </c>
      <c r="K2166" s="0" t="n">
        <v>60</v>
      </c>
      <c r="L2166" s="0" t="n">
        <v>85</v>
      </c>
      <c r="M2166" s="0" t="n">
        <v>837.56</v>
      </c>
      <c r="N2166" s="0" t="n">
        <v>79.41</v>
      </c>
      <c r="O2166" s="0" t="n">
        <v>41.79</v>
      </c>
      <c r="P2166" s="0" t="n">
        <v>5.8</v>
      </c>
      <c r="Q2166" s="0" t="n">
        <v>5.05</v>
      </c>
      <c r="T2166" s="0" t="n">
        <v>46.8</v>
      </c>
      <c r="U2166" s="0" t="n">
        <v>1062</v>
      </c>
      <c r="V2166" s="0" t="n">
        <v>8</v>
      </c>
      <c r="W2166" s="60" t="n">
        <v>46226</v>
      </c>
      <c r="X2166" s="55" t="n">
        <f aca="false">IF(I2166="Male",0,1)</f>
        <v>1</v>
      </c>
      <c r="Y2166" s="55" t="n">
        <f aca="false">IF(OR(I2166="DNB",I2166="Dry DNB"),1,0)</f>
        <v>0</v>
      </c>
      <c r="Z2166" s="55" t="n">
        <f aca="false">IF(ISNUMBER(W2166),A2166-W2166,"")</f>
        <v>84</v>
      </c>
      <c r="AA2166" s="55" t="n">
        <f aca="false">MATCH(A2166,DATAS,0)</f>
        <v>2</v>
      </c>
      <c r="AB2166" s="55" t="n">
        <f aca="false">IF(AND(E2166&gt;0,OR(AND(B2166&gt;=1,B2166&lt;=6),B2166=10)),1,0)</f>
        <v>1</v>
      </c>
      <c r="AC2166" s="55" t="n">
        <f aca="false">IF(AND(E2166&gt;0,B2166=10),1,0)</f>
        <v>0</v>
      </c>
      <c r="AD2166" s="55" t="n">
        <f aca="false">IF(AND(C2165=C2166,AA2165=AA2166-1),AB2165,"")</f>
        <v>1</v>
      </c>
      <c r="AE2166" s="55" t="n">
        <f aca="false">IF(AND(C2165=C2166,AA2165=AA2166-1),AC2165,"")</f>
        <v>0</v>
      </c>
      <c r="AF2166" s="55" t="n">
        <f aca="false">IF(AA2166=1,"",IF(AND(AB2166=1,AD2166&lt;&gt;1),1,0))</f>
        <v>0</v>
      </c>
      <c r="AG2166" s="55" t="n">
        <f aca="false">IF(AA2166=1,"",IF(AND(AC2166=1,AE2166&lt;&gt;1),1,0))</f>
        <v>0</v>
      </c>
      <c r="AH2166" s="60" t="str">
        <f aca="false">IF(AND(E2166&gt;0,AA2166&lt;2,NOT(AND(C2167=C2166,AA2167=AA2166+1))),INDEX(DATAS,AA2166+1),"")</f>
        <v/>
      </c>
      <c r="AI2166" s="60" t="str">
        <f aca="false">IF(AND(AC2166=1,AA2166&lt;2),IF(AND(C2167=C2166,AA2167=AA2166+1),IF(AC2167=1,"",INDEX(DATAS,AA2166+1)),INDEX(DATAS,AA2166+1)),"")</f>
        <v/>
      </c>
    </row>
    <row r="2167" customFormat="false" ht="15" hidden="false" customHeight="false" outlineLevel="0" collapsed="false">
      <c r="A2167" s="60" t="n">
        <v>46309</v>
      </c>
      <c r="B2167" s="0" t="n">
        <v>7</v>
      </c>
      <c r="C2167" s="0" t="n">
        <v>5112</v>
      </c>
      <c r="D2167" s="0" t="n">
        <v>398</v>
      </c>
      <c r="E2167" s="0" t="n">
        <v>1</v>
      </c>
      <c r="F2167" s="55" t="s">
        <v>804</v>
      </c>
      <c r="G2167" s="0" t="n">
        <v>7.1</v>
      </c>
      <c r="H2167" s="0" t="n">
        <v>12</v>
      </c>
      <c r="I2167" s="55" t="s">
        <v>162</v>
      </c>
      <c r="J2167" s="0" t="n">
        <v>203</v>
      </c>
      <c r="K2167" s="0" t="n">
        <v>63</v>
      </c>
      <c r="L2167" s="0" t="n">
        <v>196</v>
      </c>
      <c r="M2167" s="0" t="n">
        <v>-532.85</v>
      </c>
      <c r="N2167" s="0" t="n">
        <v>48.26</v>
      </c>
      <c r="O2167" s="0" t="n">
        <v>6.52</v>
      </c>
      <c r="P2167" s="0" t="n">
        <v>6.39</v>
      </c>
      <c r="Q2167" s="0" t="n">
        <v>5.08</v>
      </c>
      <c r="R2167" s="0" t="n">
        <v>3604</v>
      </c>
      <c r="S2167" s="0" t="n">
        <v>7157</v>
      </c>
      <c r="T2167" s="0" t="n">
        <v>35.6</v>
      </c>
      <c r="U2167" s="0" t="n">
        <v>1060</v>
      </c>
      <c r="V2167" s="0" t="n">
        <v>4</v>
      </c>
      <c r="W2167" s="60" t="n">
        <v>46114</v>
      </c>
      <c r="X2167" s="55" t="n">
        <f aca="false">IF(I2167="Male",0,1)</f>
        <v>1</v>
      </c>
      <c r="Y2167" s="55" t="n">
        <f aca="false">IF(OR(I2167="DNB",I2167="Dry DNB"),1,0)</f>
        <v>0</v>
      </c>
      <c r="Z2167" s="55" t="n">
        <f aca="false">IF(ISNUMBER(W2167),A2167-W2167,"")</f>
        <v>195</v>
      </c>
      <c r="AA2167" s="55" t="n">
        <f aca="false">MATCH(A2167,DATAS,0)</f>
        <v>1</v>
      </c>
      <c r="AB2167" s="55" t="n">
        <f aca="false">IF(AND(E2167&gt;0,OR(AND(B2167&gt;=1,B2167&lt;=6),B2167=10)),1,0)</f>
        <v>0</v>
      </c>
      <c r="AC2167" s="55" t="n">
        <f aca="false">IF(AND(E2167&gt;0,B2167=10),1,0)</f>
        <v>0</v>
      </c>
      <c r="AD2167" s="0" t="str">
        <f aca="false">IF(AND(C2166=C2167,AA2166=AA2167-1),AB2166,"")</f>
        <v/>
      </c>
      <c r="AE2167" s="0" t="str">
        <f aca="false">IF(AND(C2166=C2167,AA2166=AA2167-1),AC2166,"")</f>
        <v/>
      </c>
      <c r="AF2167" s="0" t="str">
        <f aca="false">IF(AA2167=1,"",IF(AND(AB2167=1,AD2167&lt;&gt;1),1,0))</f>
        <v/>
      </c>
      <c r="AG2167" s="0" t="str">
        <f aca="false">IF(AA2167=1,"",IF(AND(AC2167=1,AE2167&lt;&gt;1),1,0))</f>
        <v/>
      </c>
      <c r="AH2167" s="60" t="str">
        <f aca="false">IF(AND(E2167&gt;0,AA2167&lt;2,NOT(AND(C2168=C2167,AA2168=AA2167+1))),INDEX(DATAS,AA2167+1),"")</f>
        <v/>
      </c>
      <c r="AI2167" s="60" t="str">
        <f aca="false">IF(AND(AC2167=1,AA2167&lt;2),IF(AND(C2168=C2167,AA2168=AA2167+1),IF(AC2168=1,"",INDEX(DATAS,AA2167+1)),INDEX(DATAS,AA2167+1)),"")</f>
        <v/>
      </c>
    </row>
    <row r="2168" customFormat="false" ht="15" hidden="false" customHeight="false" outlineLevel="0" collapsed="false">
      <c r="A2168" s="60" t="n">
        <v>46310</v>
      </c>
      <c r="B2168" s="0" t="n">
        <v>7</v>
      </c>
      <c r="C2168" s="0" t="n">
        <v>5112</v>
      </c>
      <c r="D2168" s="0" t="n">
        <v>398</v>
      </c>
      <c r="E2168" s="0" t="n">
        <v>1</v>
      </c>
      <c r="F2168" s="55" t="s">
        <v>804</v>
      </c>
      <c r="H2168" s="0" t="n">
        <v>13</v>
      </c>
      <c r="I2168" s="55" t="s">
        <v>162</v>
      </c>
      <c r="J2168" s="0" t="n">
        <v>203</v>
      </c>
      <c r="K2168" s="0" t="n">
        <v>63</v>
      </c>
      <c r="L2168" s="0" t="n">
        <v>197</v>
      </c>
      <c r="M2168" s="0" t="n">
        <v>-532.85</v>
      </c>
      <c r="N2168" s="0" t="n">
        <v>48.26</v>
      </c>
      <c r="O2168" s="0" t="n">
        <v>6.52</v>
      </c>
      <c r="P2168" s="0" t="n">
        <v>6.39</v>
      </c>
      <c r="Q2168" s="0" t="n">
        <v>5.08</v>
      </c>
      <c r="T2168" s="0" t="n">
        <v>35.6</v>
      </c>
      <c r="U2168" s="0" t="n">
        <v>1061</v>
      </c>
      <c r="V2168" s="0" t="n">
        <v>4</v>
      </c>
      <c r="W2168" s="60" t="n">
        <v>46114</v>
      </c>
      <c r="X2168" s="55" t="n">
        <f aca="false">IF(I2168="Male",0,1)</f>
        <v>1</v>
      </c>
      <c r="Y2168" s="55" t="n">
        <f aca="false">IF(OR(I2168="DNB",I2168="Dry DNB"),1,0)</f>
        <v>0</v>
      </c>
      <c r="Z2168" s="55" t="n">
        <f aca="false">IF(ISNUMBER(W2168),A2168-W2168,"")</f>
        <v>196</v>
      </c>
      <c r="AA2168" s="55" t="n">
        <f aca="false">MATCH(A2168,DATAS,0)</f>
        <v>2</v>
      </c>
      <c r="AB2168" s="55" t="n">
        <f aca="false">IF(AND(E2168&gt;0,OR(AND(B2168&gt;=1,B2168&lt;=6),B2168=10)),1,0)</f>
        <v>0</v>
      </c>
      <c r="AC2168" s="55" t="n">
        <f aca="false">IF(AND(E2168&gt;0,B2168=10),1,0)</f>
        <v>0</v>
      </c>
      <c r="AD2168" s="55" t="n">
        <f aca="false">IF(AND(C2167=C2168,AA2167=AA2168-1),AB2167,"")</f>
        <v>0</v>
      </c>
      <c r="AE2168" s="55" t="n">
        <f aca="false">IF(AND(C2167=C2168,AA2167=AA2168-1),AC2167,"")</f>
        <v>0</v>
      </c>
      <c r="AF2168" s="55" t="n">
        <f aca="false">IF(AA2168=1,"",IF(AND(AB2168=1,AD2168&lt;&gt;1),1,0))</f>
        <v>0</v>
      </c>
      <c r="AG2168" s="55" t="n">
        <f aca="false">IF(AA2168=1,"",IF(AND(AC2168=1,AE2168&lt;&gt;1),1,0))</f>
        <v>0</v>
      </c>
      <c r="AH2168" s="60" t="str">
        <f aca="false">IF(AND(E2168&gt;0,AA2168&lt;2,NOT(AND(C2169=C2168,AA2169=AA2168+1))),INDEX(DATAS,AA2168+1),"")</f>
        <v/>
      </c>
      <c r="AI2168" s="60" t="str">
        <f aca="false">IF(AND(AC2168=1,AA2168&lt;2),IF(AND(C2169=C2168,AA2169=AA2168+1),IF(AC2169=1,"",INDEX(DATAS,AA2168+1)),INDEX(DATAS,AA2168+1)),"")</f>
        <v/>
      </c>
    </row>
    <row r="2169" customFormat="false" ht="15" hidden="false" customHeight="false" outlineLevel="0" collapsed="false">
      <c r="A2169" s="60" t="n">
        <v>46309</v>
      </c>
      <c r="B2169" s="0" t="n">
        <v>6</v>
      </c>
      <c r="C2169" s="0" t="n">
        <v>5114</v>
      </c>
      <c r="D2169" s="0" t="n">
        <v>431</v>
      </c>
      <c r="E2169" s="0" t="n">
        <v>1</v>
      </c>
      <c r="F2169" s="55" t="s">
        <v>805</v>
      </c>
      <c r="G2169" s="0" t="n">
        <v>23.9</v>
      </c>
      <c r="H2169" s="0" t="n">
        <v>20</v>
      </c>
      <c r="I2169" s="55" t="s">
        <v>157</v>
      </c>
      <c r="J2169" s="0" t="n">
        <v>375</v>
      </c>
      <c r="K2169" s="0" t="n">
        <v>60</v>
      </c>
      <c r="L2169" s="0" t="n">
        <v>56</v>
      </c>
      <c r="M2169" s="0" t="n">
        <v>781.29</v>
      </c>
      <c r="N2169" s="0" t="n">
        <v>58.53</v>
      </c>
      <c r="O2169" s="0" t="n">
        <v>35.4</v>
      </c>
      <c r="P2169" s="0" t="n">
        <v>5.69</v>
      </c>
      <c r="Q2169" s="0" t="n">
        <v>4.04</v>
      </c>
      <c r="R2169" s="0" t="n">
        <v>3829</v>
      </c>
      <c r="S2169" s="0" t="n">
        <v>6868</v>
      </c>
      <c r="T2169" s="0" t="n">
        <v>41.4</v>
      </c>
      <c r="U2169" s="0" t="n">
        <v>1059</v>
      </c>
      <c r="V2169" s="0" t="n">
        <v>10</v>
      </c>
      <c r="W2169" s="60" t="n">
        <v>46254</v>
      </c>
      <c r="X2169" s="55" t="n">
        <f aca="false">IF(I2169="Male",0,1)</f>
        <v>1</v>
      </c>
      <c r="Y2169" s="55" t="n">
        <f aca="false">IF(OR(I2169="DNB",I2169="Dry DNB"),1,0)</f>
        <v>0</v>
      </c>
      <c r="Z2169" s="55" t="n">
        <f aca="false">IF(ISNUMBER(W2169),A2169-W2169,"")</f>
        <v>55</v>
      </c>
      <c r="AA2169" s="55" t="n">
        <f aca="false">MATCH(A2169,DATAS,0)</f>
        <v>1</v>
      </c>
      <c r="AB2169" s="55" t="n">
        <f aca="false">IF(AND(E2169&gt;0,OR(AND(B2169&gt;=1,B2169&lt;=6),B2169=10)),1,0)</f>
        <v>1</v>
      </c>
      <c r="AC2169" s="55" t="n">
        <f aca="false">IF(AND(E2169&gt;0,B2169=10),1,0)</f>
        <v>0</v>
      </c>
      <c r="AD2169" s="0" t="str">
        <f aca="false">IF(AND(C2168=C2169,AA2168=AA2169-1),AB2168,"")</f>
        <v/>
      </c>
      <c r="AE2169" s="0" t="str">
        <f aca="false">IF(AND(C2168=C2169,AA2168=AA2169-1),AC2168,"")</f>
        <v/>
      </c>
      <c r="AF2169" s="0" t="str">
        <f aca="false">IF(AA2169=1,"",IF(AND(AB2169=1,AD2169&lt;&gt;1),1,0))</f>
        <v/>
      </c>
      <c r="AG2169" s="0" t="str">
        <f aca="false">IF(AA2169=1,"",IF(AND(AC2169=1,AE2169&lt;&gt;1),1,0))</f>
        <v/>
      </c>
      <c r="AH2169" s="60" t="str">
        <f aca="false">IF(AND(E2169&gt;0,AA2169&lt;2,NOT(AND(C2170=C2169,AA2170=AA2169+1))),INDEX(DATAS,AA2169+1),"")</f>
        <v/>
      </c>
      <c r="AI2169" s="60" t="str">
        <f aca="false">IF(AND(AC2169=1,AA2169&lt;2),IF(AND(C2170=C2169,AA2170=AA2169+1),IF(AC2170=1,"",INDEX(DATAS,AA2169+1)),INDEX(DATAS,AA2169+1)),"")</f>
        <v/>
      </c>
    </row>
    <row r="2170" customFormat="false" ht="15" hidden="false" customHeight="false" outlineLevel="0" collapsed="false">
      <c r="A2170" s="60" t="n">
        <v>46310</v>
      </c>
      <c r="B2170" s="0" t="n">
        <v>6</v>
      </c>
      <c r="C2170" s="0" t="n">
        <v>5114</v>
      </c>
      <c r="D2170" s="0" t="n">
        <v>432</v>
      </c>
      <c r="E2170" s="0" t="n">
        <v>1</v>
      </c>
      <c r="F2170" s="55" t="s">
        <v>805</v>
      </c>
      <c r="G2170" s="0" t="n">
        <v>23.8</v>
      </c>
      <c r="H2170" s="0" t="n">
        <v>21</v>
      </c>
      <c r="I2170" s="55" t="s">
        <v>157</v>
      </c>
      <c r="J2170" s="0" t="n">
        <v>375</v>
      </c>
      <c r="K2170" s="0" t="n">
        <v>60</v>
      </c>
      <c r="L2170" s="0" t="n">
        <v>57</v>
      </c>
      <c r="M2170" s="0" t="n">
        <v>781.29</v>
      </c>
      <c r="N2170" s="0" t="n">
        <v>58.53</v>
      </c>
      <c r="O2170" s="0" t="n">
        <v>35.4</v>
      </c>
      <c r="P2170" s="0" t="n">
        <v>5.69</v>
      </c>
      <c r="Q2170" s="0" t="n">
        <v>4.04</v>
      </c>
      <c r="T2170" s="0" t="n">
        <v>41.4</v>
      </c>
      <c r="U2170" s="0" t="n">
        <v>1060</v>
      </c>
      <c r="V2170" s="0" t="n">
        <v>10</v>
      </c>
      <c r="W2170" s="60" t="n">
        <v>46254</v>
      </c>
      <c r="X2170" s="55" t="n">
        <f aca="false">IF(I2170="Male",0,1)</f>
        <v>1</v>
      </c>
      <c r="Y2170" s="55" t="n">
        <f aca="false">IF(OR(I2170="DNB",I2170="Dry DNB"),1,0)</f>
        <v>0</v>
      </c>
      <c r="Z2170" s="55" t="n">
        <f aca="false">IF(ISNUMBER(W2170),A2170-W2170,"")</f>
        <v>56</v>
      </c>
      <c r="AA2170" s="55" t="n">
        <f aca="false">MATCH(A2170,DATAS,0)</f>
        <v>2</v>
      </c>
      <c r="AB2170" s="55" t="n">
        <f aca="false">IF(AND(E2170&gt;0,OR(AND(B2170&gt;=1,B2170&lt;=6),B2170=10)),1,0)</f>
        <v>1</v>
      </c>
      <c r="AC2170" s="55" t="n">
        <f aca="false">IF(AND(E2170&gt;0,B2170=10),1,0)</f>
        <v>0</v>
      </c>
      <c r="AD2170" s="55" t="n">
        <f aca="false">IF(AND(C2169=C2170,AA2169=AA2170-1),AB2169,"")</f>
        <v>1</v>
      </c>
      <c r="AE2170" s="55" t="n">
        <f aca="false">IF(AND(C2169=C2170,AA2169=AA2170-1),AC2169,"")</f>
        <v>0</v>
      </c>
      <c r="AF2170" s="55" t="n">
        <f aca="false">IF(AA2170=1,"",IF(AND(AB2170=1,AD2170&lt;&gt;1),1,0))</f>
        <v>0</v>
      </c>
      <c r="AG2170" s="55" t="n">
        <f aca="false">IF(AA2170=1,"",IF(AND(AC2170=1,AE2170&lt;&gt;1),1,0))</f>
        <v>0</v>
      </c>
      <c r="AH2170" s="60" t="str">
        <f aca="false">IF(AND(E2170&gt;0,AA2170&lt;2,NOT(AND(C2171=C2170,AA2171=AA2170+1))),INDEX(DATAS,AA2170+1),"")</f>
        <v/>
      </c>
      <c r="AI2170" s="60" t="str">
        <f aca="false">IF(AND(AC2170=1,AA2170&lt;2),IF(AND(C2171=C2170,AA2171=AA2170+1),IF(AC2171=1,"",INDEX(DATAS,AA2170+1)),INDEX(DATAS,AA2170+1)),"")</f>
        <v/>
      </c>
    </row>
    <row r="2171" customFormat="false" ht="15" hidden="false" customHeight="false" outlineLevel="0" collapsed="false">
      <c r="A2171" s="60" t="n">
        <v>46309</v>
      </c>
      <c r="B2171" s="0" t="n">
        <v>5</v>
      </c>
      <c r="C2171" s="0" t="n">
        <v>5115</v>
      </c>
      <c r="D2171" s="0" t="n">
        <v>154</v>
      </c>
      <c r="E2171" s="0" t="n">
        <v>2</v>
      </c>
      <c r="F2171" s="55" t="s">
        <v>806</v>
      </c>
      <c r="G2171" s="0" t="n">
        <v>44.9</v>
      </c>
      <c r="H2171" s="0" t="n">
        <v>42</v>
      </c>
      <c r="I2171" s="55" t="s">
        <v>157</v>
      </c>
      <c r="J2171" s="0" t="n">
        <v>84</v>
      </c>
      <c r="K2171" s="0" t="n">
        <v>84</v>
      </c>
      <c r="L2171" s="0" t="n">
        <v>70</v>
      </c>
      <c r="M2171" s="0" t="n">
        <v>949.67</v>
      </c>
      <c r="N2171" s="0" t="n">
        <v>31.69</v>
      </c>
      <c r="O2171" s="0" t="n">
        <v>32.84</v>
      </c>
      <c r="P2171" s="0" t="n">
        <v>3.1</v>
      </c>
      <c r="Q2171" s="0" t="n">
        <v>4.05</v>
      </c>
      <c r="R2171" s="0" t="n">
        <v>3848</v>
      </c>
      <c r="S2171" s="0" t="n">
        <v>8004</v>
      </c>
      <c r="T2171" s="0" t="n">
        <v>39.65</v>
      </c>
      <c r="U2171" s="0" t="n">
        <v>1058</v>
      </c>
      <c r="V2171" s="0" t="n">
        <v>1</v>
      </c>
      <c r="W2171" s="60" t="n">
        <v>46240</v>
      </c>
      <c r="X2171" s="55" t="n">
        <f aca="false">IF(I2171="Male",0,1)</f>
        <v>1</v>
      </c>
      <c r="Y2171" s="55" t="n">
        <f aca="false">IF(OR(I2171="DNB",I2171="Dry DNB"),1,0)</f>
        <v>0</v>
      </c>
      <c r="Z2171" s="55" t="n">
        <f aca="false">IF(ISNUMBER(W2171),A2171-W2171,"")</f>
        <v>69</v>
      </c>
      <c r="AA2171" s="55" t="n">
        <f aca="false">MATCH(A2171,DATAS,0)</f>
        <v>1</v>
      </c>
      <c r="AB2171" s="55" t="n">
        <f aca="false">IF(AND(E2171&gt;0,OR(AND(B2171&gt;=1,B2171&lt;=6),B2171=10)),1,0)</f>
        <v>1</v>
      </c>
      <c r="AC2171" s="55" t="n">
        <f aca="false">IF(AND(E2171&gt;0,B2171=10),1,0)</f>
        <v>0</v>
      </c>
      <c r="AD2171" s="0" t="str">
        <f aca="false">IF(AND(C2170=C2171,AA2170=AA2171-1),AB2170,"")</f>
        <v/>
      </c>
      <c r="AE2171" s="0" t="str">
        <f aca="false">IF(AND(C2170=C2171,AA2170=AA2171-1),AC2170,"")</f>
        <v/>
      </c>
      <c r="AF2171" s="0" t="str">
        <f aca="false">IF(AA2171=1,"",IF(AND(AB2171=1,AD2171&lt;&gt;1),1,0))</f>
        <v/>
      </c>
      <c r="AG2171" s="0" t="str">
        <f aca="false">IF(AA2171=1,"",IF(AND(AC2171=1,AE2171&lt;&gt;1),1,0))</f>
        <v/>
      </c>
      <c r="AH2171" s="60" t="str">
        <f aca="false">IF(AND(E2171&gt;0,AA2171&lt;2,NOT(AND(C2172=C2171,AA2172=AA2171+1))),INDEX(DATAS,AA2171+1),"")</f>
        <v/>
      </c>
      <c r="AI2171" s="60" t="str">
        <f aca="false">IF(AND(AC2171=1,AA2171&lt;2),IF(AND(C2172=C2171,AA2172=AA2171+1),IF(AC2172=1,"",INDEX(DATAS,AA2171+1)),INDEX(DATAS,AA2171+1)),"")</f>
        <v/>
      </c>
    </row>
    <row r="2172" customFormat="false" ht="15" hidden="false" customHeight="false" outlineLevel="0" collapsed="false">
      <c r="A2172" s="60" t="n">
        <v>46310</v>
      </c>
      <c r="B2172" s="0" t="n">
        <v>5</v>
      </c>
      <c r="C2172" s="0" t="n">
        <v>5115</v>
      </c>
      <c r="D2172" s="0" t="n">
        <v>155</v>
      </c>
      <c r="E2172" s="0" t="n">
        <v>2</v>
      </c>
      <c r="F2172" s="55" t="s">
        <v>806</v>
      </c>
      <c r="G2172" s="0" t="n">
        <v>44.9</v>
      </c>
      <c r="H2172" s="0" t="n">
        <v>42</v>
      </c>
      <c r="I2172" s="55" t="s">
        <v>157</v>
      </c>
      <c r="J2172" s="0" t="n">
        <v>84</v>
      </c>
      <c r="K2172" s="0" t="n">
        <v>84</v>
      </c>
      <c r="L2172" s="0" t="n">
        <v>71</v>
      </c>
      <c r="M2172" s="0" t="n">
        <v>949.67</v>
      </c>
      <c r="N2172" s="0" t="n">
        <v>31.69</v>
      </c>
      <c r="O2172" s="0" t="n">
        <v>32.84</v>
      </c>
      <c r="P2172" s="0" t="n">
        <v>3.1</v>
      </c>
      <c r="Q2172" s="0" t="n">
        <v>4.05</v>
      </c>
      <c r="T2172" s="0" t="n">
        <v>39.65</v>
      </c>
      <c r="U2172" s="0" t="n">
        <v>1059</v>
      </c>
      <c r="V2172" s="0" t="n">
        <v>1</v>
      </c>
      <c r="W2172" s="60" t="n">
        <v>46240</v>
      </c>
      <c r="X2172" s="55" t="n">
        <f aca="false">IF(I2172="Male",0,1)</f>
        <v>1</v>
      </c>
      <c r="Y2172" s="55" t="n">
        <f aca="false">IF(OR(I2172="DNB",I2172="Dry DNB"),1,0)</f>
        <v>0</v>
      </c>
      <c r="Z2172" s="55" t="n">
        <f aca="false">IF(ISNUMBER(W2172),A2172-W2172,"")</f>
        <v>70</v>
      </c>
      <c r="AA2172" s="55" t="n">
        <f aca="false">MATCH(A2172,DATAS,0)</f>
        <v>2</v>
      </c>
      <c r="AB2172" s="55" t="n">
        <f aca="false">IF(AND(E2172&gt;0,OR(AND(B2172&gt;=1,B2172&lt;=6),B2172=10)),1,0)</f>
        <v>1</v>
      </c>
      <c r="AC2172" s="55" t="n">
        <f aca="false">IF(AND(E2172&gt;0,B2172=10),1,0)</f>
        <v>0</v>
      </c>
      <c r="AD2172" s="55" t="n">
        <f aca="false">IF(AND(C2171=C2172,AA2171=AA2172-1),AB2171,"")</f>
        <v>1</v>
      </c>
      <c r="AE2172" s="55" t="n">
        <f aca="false">IF(AND(C2171=C2172,AA2171=AA2172-1),AC2171,"")</f>
        <v>0</v>
      </c>
      <c r="AF2172" s="55" t="n">
        <f aca="false">IF(AA2172=1,"",IF(AND(AB2172=1,AD2172&lt;&gt;1),1,0))</f>
        <v>0</v>
      </c>
      <c r="AG2172" s="55" t="n">
        <f aca="false">IF(AA2172=1,"",IF(AND(AC2172=1,AE2172&lt;&gt;1),1,0))</f>
        <v>0</v>
      </c>
      <c r="AH2172" s="60" t="str">
        <f aca="false">IF(AND(E2172&gt;0,AA2172&lt;2,NOT(AND(C2173=C2172,AA2173=AA2172+1))),INDEX(DATAS,AA2172+1),"")</f>
        <v/>
      </c>
      <c r="AI2172" s="60" t="str">
        <f aca="false">IF(AND(AC2172=1,AA2172&lt;2),IF(AND(C2173=C2172,AA2173=AA2172+1),IF(AC2173=1,"",INDEX(DATAS,AA2172+1)),INDEX(DATAS,AA2172+1)),"")</f>
        <v/>
      </c>
    </row>
    <row r="2173" customFormat="false" ht="15" hidden="false" customHeight="false" outlineLevel="0" collapsed="false">
      <c r="A2173" s="60" t="n">
        <v>46309</v>
      </c>
      <c r="B2173" s="0" t="n">
        <v>3</v>
      </c>
      <c r="C2173" s="0" t="n">
        <v>5116</v>
      </c>
      <c r="D2173" s="0" t="n">
        <v>54</v>
      </c>
      <c r="E2173" s="0" t="n">
        <v>2</v>
      </c>
      <c r="F2173" s="55" t="s">
        <v>806</v>
      </c>
      <c r="G2173" s="0" t="n">
        <v>61.8</v>
      </c>
      <c r="H2173" s="0" t="n">
        <v>55</v>
      </c>
      <c r="I2173" s="55" t="s">
        <v>166</v>
      </c>
      <c r="J2173" s="0" t="n">
        <v>54</v>
      </c>
      <c r="M2173" s="0" t="n">
        <v>677.55</v>
      </c>
      <c r="N2173" s="0" t="n">
        <v>32.14</v>
      </c>
      <c r="O2173" s="0" t="n">
        <v>27.51</v>
      </c>
      <c r="P2173" s="0" t="n">
        <v>3.49</v>
      </c>
      <c r="Q2173" s="0" t="n">
        <v>3.22</v>
      </c>
      <c r="R2173" s="0" t="n">
        <v>5511</v>
      </c>
      <c r="S2173" s="0" t="n">
        <v>11079</v>
      </c>
      <c r="U2173" s="0" t="n">
        <v>1058</v>
      </c>
      <c r="V2173" s="0" t="n">
        <v>0</v>
      </c>
      <c r="X2173" s="55" t="n">
        <f aca="false">IF(I2173="Male",0,1)</f>
        <v>1</v>
      </c>
      <c r="Y2173" s="55" t="n">
        <f aca="false">IF(OR(I2173="DNB",I2173="Dry DNB"),1,0)</f>
        <v>0</v>
      </c>
      <c r="Z2173" s="0" t="str">
        <f aca="false">IF(ISNUMBER(W2173),A2173-W2173,"")</f>
        <v/>
      </c>
      <c r="AA2173" s="55" t="n">
        <f aca="false">MATCH(A2173,DATAS,0)</f>
        <v>1</v>
      </c>
      <c r="AB2173" s="55" t="n">
        <f aca="false">IF(AND(E2173&gt;0,OR(AND(B2173&gt;=1,B2173&lt;=6),B2173=10)),1,0)</f>
        <v>1</v>
      </c>
      <c r="AC2173" s="55" t="n">
        <f aca="false">IF(AND(E2173&gt;0,B2173=10),1,0)</f>
        <v>0</v>
      </c>
      <c r="AD2173" s="0" t="str">
        <f aca="false">IF(AND(C2172=C2173,AA2172=AA2173-1),AB2172,"")</f>
        <v/>
      </c>
      <c r="AE2173" s="0" t="str">
        <f aca="false">IF(AND(C2172=C2173,AA2172=AA2173-1),AC2172,"")</f>
        <v/>
      </c>
      <c r="AF2173" s="0" t="str">
        <f aca="false">IF(AA2173=1,"",IF(AND(AB2173=1,AD2173&lt;&gt;1),1,0))</f>
        <v/>
      </c>
      <c r="AG2173" s="0" t="str">
        <f aca="false">IF(AA2173=1,"",IF(AND(AC2173=1,AE2173&lt;&gt;1),1,0))</f>
        <v/>
      </c>
      <c r="AH2173" s="60" t="str">
        <f aca="false">IF(AND(E2173&gt;0,AA2173&lt;2,NOT(AND(C2174=C2173,AA2174=AA2173+1))),INDEX(DATAS,AA2173+1),"")</f>
        <v/>
      </c>
      <c r="AI2173" s="60" t="str">
        <f aca="false">IF(AND(AC2173=1,AA2173&lt;2),IF(AND(C2174=C2173,AA2174=AA2173+1),IF(AC2174=1,"",INDEX(DATAS,AA2173+1)),INDEX(DATAS,AA2173+1)),"")</f>
        <v/>
      </c>
    </row>
    <row r="2174" customFormat="false" ht="15" hidden="false" customHeight="false" outlineLevel="0" collapsed="false">
      <c r="A2174" s="60" t="n">
        <v>46310</v>
      </c>
      <c r="B2174" s="0" t="n">
        <v>3</v>
      </c>
      <c r="C2174" s="0" t="n">
        <v>5116</v>
      </c>
      <c r="D2174" s="0" t="n">
        <v>55</v>
      </c>
      <c r="E2174" s="0" t="n">
        <v>2</v>
      </c>
      <c r="F2174" s="55" t="s">
        <v>806</v>
      </c>
      <c r="G2174" s="0" t="n">
        <v>64.9</v>
      </c>
      <c r="H2174" s="0" t="n">
        <v>55</v>
      </c>
      <c r="I2174" s="55" t="s">
        <v>166</v>
      </c>
      <c r="J2174" s="0" t="n">
        <v>55</v>
      </c>
      <c r="M2174" s="0" t="n">
        <v>677.55</v>
      </c>
      <c r="N2174" s="0" t="n">
        <v>32.14</v>
      </c>
      <c r="O2174" s="0" t="n">
        <v>27.51</v>
      </c>
      <c r="P2174" s="0" t="n">
        <v>3.49</v>
      </c>
      <c r="Q2174" s="0" t="n">
        <v>3.22</v>
      </c>
      <c r="U2174" s="0" t="n">
        <v>1059</v>
      </c>
      <c r="V2174" s="0" t="n">
        <v>0</v>
      </c>
      <c r="X2174" s="55" t="n">
        <f aca="false">IF(I2174="Male",0,1)</f>
        <v>1</v>
      </c>
      <c r="Y2174" s="55" t="n">
        <f aca="false">IF(OR(I2174="DNB",I2174="Dry DNB"),1,0)</f>
        <v>0</v>
      </c>
      <c r="Z2174" s="0" t="str">
        <f aca="false">IF(ISNUMBER(W2174),A2174-W2174,"")</f>
        <v/>
      </c>
      <c r="AA2174" s="55" t="n">
        <f aca="false">MATCH(A2174,DATAS,0)</f>
        <v>2</v>
      </c>
      <c r="AB2174" s="55" t="n">
        <f aca="false">IF(AND(E2174&gt;0,OR(AND(B2174&gt;=1,B2174&lt;=6),B2174=10)),1,0)</f>
        <v>1</v>
      </c>
      <c r="AC2174" s="55" t="n">
        <f aca="false">IF(AND(E2174&gt;0,B2174=10),1,0)</f>
        <v>0</v>
      </c>
      <c r="AD2174" s="55" t="n">
        <f aca="false">IF(AND(C2173=C2174,AA2173=AA2174-1),AB2173,"")</f>
        <v>1</v>
      </c>
      <c r="AE2174" s="55" t="n">
        <f aca="false">IF(AND(C2173=C2174,AA2173=AA2174-1),AC2173,"")</f>
        <v>0</v>
      </c>
      <c r="AF2174" s="55" t="n">
        <f aca="false">IF(AA2174=1,"",IF(AND(AB2174=1,AD2174&lt;&gt;1),1,0))</f>
        <v>0</v>
      </c>
      <c r="AG2174" s="55" t="n">
        <f aca="false">IF(AA2174=1,"",IF(AND(AC2174=1,AE2174&lt;&gt;1),1,0))</f>
        <v>0</v>
      </c>
      <c r="AH2174" s="60" t="str">
        <f aca="false">IF(AND(E2174&gt;0,AA2174&lt;2,NOT(AND(C2175=C2174,AA2175=AA2174+1))),INDEX(DATAS,AA2174+1),"")</f>
        <v/>
      </c>
      <c r="AI2174" s="60" t="str">
        <f aca="false">IF(AND(AC2174=1,AA2174&lt;2),IF(AND(C2175=C2174,AA2175=AA2174+1),IF(AC2175=1,"",INDEX(DATAS,AA2174+1)),INDEX(DATAS,AA2174+1)),"")</f>
        <v/>
      </c>
    </row>
    <row r="2175" customFormat="false" ht="15" hidden="false" customHeight="false" outlineLevel="0" collapsed="false">
      <c r="A2175" s="60" t="n">
        <v>46309</v>
      </c>
      <c r="B2175" s="0" t="n">
        <v>7</v>
      </c>
      <c r="C2175" s="0" t="n">
        <v>5118</v>
      </c>
      <c r="D2175" s="0" t="n">
        <v>292</v>
      </c>
      <c r="E2175" s="0" t="n">
        <v>1</v>
      </c>
      <c r="F2175" s="55" t="s">
        <v>806</v>
      </c>
      <c r="I2175" s="55" t="s">
        <v>162</v>
      </c>
      <c r="J2175" s="0" t="n">
        <v>69</v>
      </c>
      <c r="K2175" s="0" t="n">
        <v>69</v>
      </c>
      <c r="L2175" s="0" t="n">
        <v>231</v>
      </c>
      <c r="M2175" s="0" t="n">
        <v>637.43</v>
      </c>
      <c r="N2175" s="0" t="n">
        <v>40.05</v>
      </c>
      <c r="O2175" s="0" t="n">
        <v>27.96</v>
      </c>
      <c r="P2175" s="0" t="n">
        <v>4.31</v>
      </c>
      <c r="Q2175" s="0" t="n">
        <v>3.78</v>
      </c>
      <c r="R2175" s="0" t="n">
        <v>4332</v>
      </c>
      <c r="S2175" s="0" t="n">
        <v>8925</v>
      </c>
      <c r="T2175" s="0" t="n">
        <v>45.25</v>
      </c>
      <c r="U2175" s="0" t="n">
        <v>1058</v>
      </c>
      <c r="V2175" s="0" t="n">
        <v>1</v>
      </c>
      <c r="W2175" s="60" t="n">
        <v>46079</v>
      </c>
      <c r="X2175" s="55" t="n">
        <f aca="false">IF(I2175="Male",0,1)</f>
        <v>1</v>
      </c>
      <c r="Y2175" s="55" t="n">
        <f aca="false">IF(OR(I2175="DNB",I2175="Dry DNB"),1,0)</f>
        <v>0</v>
      </c>
      <c r="Z2175" s="55" t="n">
        <f aca="false">IF(ISNUMBER(W2175),A2175-W2175,"")</f>
        <v>230</v>
      </c>
      <c r="AA2175" s="55" t="n">
        <f aca="false">MATCH(A2175,DATAS,0)</f>
        <v>1</v>
      </c>
      <c r="AB2175" s="55" t="n">
        <f aca="false">IF(AND(E2175&gt;0,OR(AND(B2175&gt;=1,B2175&lt;=6),B2175=10)),1,0)</f>
        <v>0</v>
      </c>
      <c r="AC2175" s="55" t="n">
        <f aca="false">IF(AND(E2175&gt;0,B2175=10),1,0)</f>
        <v>0</v>
      </c>
      <c r="AD2175" s="0" t="str">
        <f aca="false">IF(AND(C2174=C2175,AA2174=AA2175-1),AB2174,"")</f>
        <v/>
      </c>
      <c r="AE2175" s="0" t="str">
        <f aca="false">IF(AND(C2174=C2175,AA2174=AA2175-1),AC2174,"")</f>
        <v/>
      </c>
      <c r="AF2175" s="0" t="str">
        <f aca="false">IF(AA2175=1,"",IF(AND(AB2175=1,AD2175&lt;&gt;1),1,0))</f>
        <v/>
      </c>
      <c r="AG2175" s="0" t="str">
        <f aca="false">IF(AA2175=1,"",IF(AND(AC2175=1,AE2175&lt;&gt;1),1,0))</f>
        <v/>
      </c>
      <c r="AH2175" s="60" t="str">
        <f aca="false">IF(AND(E2175&gt;0,AA2175&lt;2,NOT(AND(C2176=C2175,AA2176=AA2175+1))),INDEX(DATAS,AA2175+1),"")</f>
        <v/>
      </c>
      <c r="AI2175" s="60" t="str">
        <f aca="false">IF(AND(AC2175=1,AA2175&lt;2),IF(AND(C2176=C2175,AA2176=AA2175+1),IF(AC2176=1,"",INDEX(DATAS,AA2175+1)),INDEX(DATAS,AA2175+1)),"")</f>
        <v/>
      </c>
    </row>
    <row r="2176" customFormat="false" ht="15" hidden="false" customHeight="false" outlineLevel="0" collapsed="false">
      <c r="A2176" s="60" t="n">
        <v>46310</v>
      </c>
      <c r="B2176" s="0" t="n">
        <v>7</v>
      </c>
      <c r="C2176" s="0" t="n">
        <v>5118</v>
      </c>
      <c r="D2176" s="0" t="n">
        <v>292</v>
      </c>
      <c r="E2176" s="0" t="n">
        <v>1</v>
      </c>
      <c r="F2176" s="55" t="s">
        <v>806</v>
      </c>
      <c r="I2176" s="55" t="s">
        <v>162</v>
      </c>
      <c r="J2176" s="0" t="n">
        <v>69</v>
      </c>
      <c r="K2176" s="0" t="n">
        <v>69</v>
      </c>
      <c r="L2176" s="0" t="n">
        <v>232</v>
      </c>
      <c r="M2176" s="0" t="n">
        <v>637.43</v>
      </c>
      <c r="N2176" s="0" t="n">
        <v>40.05</v>
      </c>
      <c r="O2176" s="0" t="n">
        <v>27.96</v>
      </c>
      <c r="P2176" s="0" t="n">
        <v>4.31</v>
      </c>
      <c r="Q2176" s="0" t="n">
        <v>3.78</v>
      </c>
      <c r="T2176" s="0" t="n">
        <v>45.25</v>
      </c>
      <c r="U2176" s="0" t="n">
        <v>1059</v>
      </c>
      <c r="V2176" s="0" t="n">
        <v>1</v>
      </c>
      <c r="W2176" s="60" t="n">
        <v>46079</v>
      </c>
      <c r="X2176" s="55" t="n">
        <f aca="false">IF(I2176="Male",0,1)</f>
        <v>1</v>
      </c>
      <c r="Y2176" s="55" t="n">
        <f aca="false">IF(OR(I2176="DNB",I2176="Dry DNB"),1,0)</f>
        <v>0</v>
      </c>
      <c r="Z2176" s="55" t="n">
        <f aca="false">IF(ISNUMBER(W2176),A2176-W2176,"")</f>
        <v>231</v>
      </c>
      <c r="AA2176" s="55" t="n">
        <f aca="false">MATCH(A2176,DATAS,0)</f>
        <v>2</v>
      </c>
      <c r="AB2176" s="55" t="n">
        <f aca="false">IF(AND(E2176&gt;0,OR(AND(B2176&gt;=1,B2176&lt;=6),B2176=10)),1,0)</f>
        <v>0</v>
      </c>
      <c r="AC2176" s="55" t="n">
        <f aca="false">IF(AND(E2176&gt;0,B2176=10),1,0)</f>
        <v>0</v>
      </c>
      <c r="AD2176" s="55" t="n">
        <f aca="false">IF(AND(C2175=C2176,AA2175=AA2176-1),AB2175,"")</f>
        <v>0</v>
      </c>
      <c r="AE2176" s="55" t="n">
        <f aca="false">IF(AND(C2175=C2176,AA2175=AA2176-1),AC2175,"")</f>
        <v>0</v>
      </c>
      <c r="AF2176" s="55" t="n">
        <f aca="false">IF(AA2176=1,"",IF(AND(AB2176=1,AD2176&lt;&gt;1),1,0))</f>
        <v>0</v>
      </c>
      <c r="AG2176" s="55" t="n">
        <f aca="false">IF(AA2176=1,"",IF(AND(AC2176=1,AE2176&lt;&gt;1),1,0))</f>
        <v>0</v>
      </c>
      <c r="AH2176" s="60" t="str">
        <f aca="false">IF(AND(E2176&gt;0,AA2176&lt;2,NOT(AND(C2177=C2176,AA2177=AA2176+1))),INDEX(DATAS,AA2176+1),"")</f>
        <v/>
      </c>
      <c r="AI2176" s="60" t="str">
        <f aca="false">IF(AND(AC2176=1,AA2176&lt;2),IF(AND(C2177=C2176,AA2177=AA2176+1),IF(AC2177=1,"",INDEX(DATAS,AA2176+1)),INDEX(DATAS,AA2176+1)),"")</f>
        <v/>
      </c>
    </row>
    <row r="2177" customFormat="false" ht="15" hidden="false" customHeight="false" outlineLevel="0" collapsed="false">
      <c r="A2177" s="60" t="n">
        <v>46309</v>
      </c>
      <c r="B2177" s="0" t="n">
        <v>7</v>
      </c>
      <c r="C2177" s="0" t="n">
        <v>5119</v>
      </c>
      <c r="D2177" s="0" t="n">
        <v>333</v>
      </c>
      <c r="E2177" s="0" t="n">
        <v>1</v>
      </c>
      <c r="F2177" s="55" t="s">
        <v>806</v>
      </c>
      <c r="I2177" s="55" t="s">
        <v>162</v>
      </c>
      <c r="J2177" s="0" t="n">
        <v>110</v>
      </c>
      <c r="K2177" s="0" t="n">
        <v>69</v>
      </c>
      <c r="L2177" s="0" t="n">
        <v>252</v>
      </c>
      <c r="M2177" s="0" t="n">
        <v>928.48</v>
      </c>
      <c r="N2177" s="0" t="n">
        <v>53.86</v>
      </c>
      <c r="O2177" s="0" t="n">
        <v>39.29</v>
      </c>
      <c r="P2177" s="0" t="n">
        <v>3.65</v>
      </c>
      <c r="Q2177" s="0" t="n">
        <v>3.58</v>
      </c>
      <c r="R2177" s="0" t="n">
        <v>4093</v>
      </c>
      <c r="S2177" s="0" t="n">
        <v>8409</v>
      </c>
      <c r="T2177" s="0" t="n">
        <v>38.1</v>
      </c>
      <c r="U2177" s="0" t="n">
        <v>1058</v>
      </c>
      <c r="V2177" s="0" t="n">
        <v>2</v>
      </c>
      <c r="W2177" s="60" t="n">
        <v>46058</v>
      </c>
      <c r="X2177" s="55" t="n">
        <f aca="false">IF(I2177="Male",0,1)</f>
        <v>1</v>
      </c>
      <c r="Y2177" s="55" t="n">
        <f aca="false">IF(OR(I2177="DNB",I2177="Dry DNB"),1,0)</f>
        <v>0</v>
      </c>
      <c r="Z2177" s="55" t="n">
        <f aca="false">IF(ISNUMBER(W2177),A2177-W2177,"")</f>
        <v>251</v>
      </c>
      <c r="AA2177" s="55" t="n">
        <f aca="false">MATCH(A2177,DATAS,0)</f>
        <v>1</v>
      </c>
      <c r="AB2177" s="55" t="n">
        <f aca="false">IF(AND(E2177&gt;0,OR(AND(B2177&gt;=1,B2177&lt;=6),B2177=10)),1,0)</f>
        <v>0</v>
      </c>
      <c r="AC2177" s="55" t="n">
        <f aca="false">IF(AND(E2177&gt;0,B2177=10),1,0)</f>
        <v>0</v>
      </c>
      <c r="AD2177" s="0" t="str">
        <f aca="false">IF(AND(C2176=C2177,AA2176=AA2177-1),AB2176,"")</f>
        <v/>
      </c>
      <c r="AE2177" s="0" t="str">
        <f aca="false">IF(AND(C2176=C2177,AA2176=AA2177-1),AC2176,"")</f>
        <v/>
      </c>
      <c r="AF2177" s="0" t="str">
        <f aca="false">IF(AA2177=1,"",IF(AND(AB2177=1,AD2177&lt;&gt;1),1,0))</f>
        <v/>
      </c>
      <c r="AG2177" s="0" t="str">
        <f aca="false">IF(AA2177=1,"",IF(AND(AC2177=1,AE2177&lt;&gt;1),1,0))</f>
        <v/>
      </c>
      <c r="AH2177" s="60" t="str">
        <f aca="false">IF(AND(E2177&gt;0,AA2177&lt;2,NOT(AND(C2178=C2177,AA2178=AA2177+1))),INDEX(DATAS,AA2177+1),"")</f>
        <v/>
      </c>
      <c r="AI2177" s="60" t="str">
        <f aca="false">IF(AND(AC2177=1,AA2177&lt;2),IF(AND(C2178=C2177,AA2178=AA2177+1),IF(AC2178=1,"",INDEX(DATAS,AA2177+1)),INDEX(DATAS,AA2177+1)),"")</f>
        <v/>
      </c>
    </row>
    <row r="2178" customFormat="false" ht="15" hidden="false" customHeight="false" outlineLevel="0" collapsed="false">
      <c r="A2178" s="60" t="n">
        <v>46310</v>
      </c>
      <c r="B2178" s="0" t="n">
        <v>7</v>
      </c>
      <c r="C2178" s="0" t="n">
        <v>5119</v>
      </c>
      <c r="D2178" s="0" t="n">
        <v>333</v>
      </c>
      <c r="E2178" s="0" t="n">
        <v>1</v>
      </c>
      <c r="F2178" s="55" t="s">
        <v>806</v>
      </c>
      <c r="I2178" s="55" t="s">
        <v>162</v>
      </c>
      <c r="J2178" s="0" t="n">
        <v>110</v>
      </c>
      <c r="K2178" s="0" t="n">
        <v>69</v>
      </c>
      <c r="L2178" s="0" t="n">
        <v>253</v>
      </c>
      <c r="M2178" s="0" t="n">
        <v>928.48</v>
      </c>
      <c r="N2178" s="0" t="n">
        <v>53.86</v>
      </c>
      <c r="O2178" s="0" t="n">
        <v>39.29</v>
      </c>
      <c r="P2178" s="0" t="n">
        <v>3.65</v>
      </c>
      <c r="Q2178" s="0" t="n">
        <v>3.58</v>
      </c>
      <c r="T2178" s="0" t="n">
        <v>38.1</v>
      </c>
      <c r="U2178" s="0" t="n">
        <v>1059</v>
      </c>
      <c r="V2178" s="0" t="n">
        <v>2</v>
      </c>
      <c r="W2178" s="60" t="n">
        <v>46058</v>
      </c>
      <c r="X2178" s="55" t="n">
        <f aca="false">IF(I2178="Male",0,1)</f>
        <v>1</v>
      </c>
      <c r="Y2178" s="55" t="n">
        <f aca="false">IF(OR(I2178="DNB",I2178="Dry DNB"),1,0)</f>
        <v>0</v>
      </c>
      <c r="Z2178" s="55" t="n">
        <f aca="false">IF(ISNUMBER(W2178),A2178-W2178,"")</f>
        <v>252</v>
      </c>
      <c r="AA2178" s="55" t="n">
        <f aca="false">MATCH(A2178,DATAS,0)</f>
        <v>2</v>
      </c>
      <c r="AB2178" s="55" t="n">
        <f aca="false">IF(AND(E2178&gt;0,OR(AND(B2178&gt;=1,B2178&lt;=6),B2178=10)),1,0)</f>
        <v>0</v>
      </c>
      <c r="AC2178" s="55" t="n">
        <f aca="false">IF(AND(E2178&gt;0,B2178=10),1,0)</f>
        <v>0</v>
      </c>
      <c r="AD2178" s="55" t="n">
        <f aca="false">IF(AND(C2177=C2178,AA2177=AA2178-1),AB2177,"")</f>
        <v>0</v>
      </c>
      <c r="AE2178" s="55" t="n">
        <f aca="false">IF(AND(C2177=C2178,AA2177=AA2178-1),AC2177,"")</f>
        <v>0</v>
      </c>
      <c r="AF2178" s="55" t="n">
        <f aca="false">IF(AA2178=1,"",IF(AND(AB2178=1,AD2178&lt;&gt;1),1,0))</f>
        <v>0</v>
      </c>
      <c r="AG2178" s="55" t="n">
        <f aca="false">IF(AA2178=1,"",IF(AND(AC2178=1,AE2178&lt;&gt;1),1,0))</f>
        <v>0</v>
      </c>
      <c r="AH2178" s="60" t="str">
        <f aca="false">IF(AND(E2178&gt;0,AA2178&lt;2,NOT(AND(C2179=C2178,AA2179=AA2178+1))),INDEX(DATAS,AA2178+1),"")</f>
        <v/>
      </c>
      <c r="AI2178" s="60" t="str">
        <f aca="false">IF(AND(AC2178=1,AA2178&lt;2),IF(AND(C2179=C2178,AA2179=AA2178+1),IF(AC2179=1,"",INDEX(DATAS,AA2178+1)),INDEX(DATAS,AA2178+1)),"")</f>
        <v/>
      </c>
    </row>
    <row r="2179" customFormat="false" ht="15" hidden="false" customHeight="false" outlineLevel="0" collapsed="false">
      <c r="A2179" s="60" t="n">
        <v>46309</v>
      </c>
      <c r="B2179" s="0" t="n">
        <v>4</v>
      </c>
      <c r="C2179" s="0" t="n">
        <v>5122</v>
      </c>
      <c r="D2179" s="0" t="n">
        <v>347</v>
      </c>
      <c r="E2179" s="0" t="n">
        <v>1</v>
      </c>
      <c r="F2179" s="55" t="s">
        <v>807</v>
      </c>
      <c r="G2179" s="0" t="n">
        <v>33.6</v>
      </c>
      <c r="H2179" s="0" t="n">
        <v>37</v>
      </c>
      <c r="I2179" s="55" t="s">
        <v>177</v>
      </c>
      <c r="J2179" s="0" t="n">
        <v>347</v>
      </c>
      <c r="K2179" s="0" t="n">
        <v>68</v>
      </c>
      <c r="M2179" s="0" t="n">
        <v>314.58</v>
      </c>
      <c r="N2179" s="0" t="n">
        <v>43.22</v>
      </c>
      <c r="O2179" s="0" t="n">
        <v>20.54</v>
      </c>
      <c r="P2179" s="0" t="n">
        <v>3.55</v>
      </c>
      <c r="Q2179" s="0" t="n">
        <v>3.94</v>
      </c>
      <c r="R2179" s="0" t="n">
        <v>4660</v>
      </c>
      <c r="S2179" s="0" t="n">
        <v>9328</v>
      </c>
      <c r="T2179" s="0" t="n">
        <v>50.35</v>
      </c>
      <c r="U2179" s="0" t="n">
        <v>1057</v>
      </c>
      <c r="V2179" s="0" t="n">
        <v>6</v>
      </c>
      <c r="W2179" s="60" t="n">
        <v>46275</v>
      </c>
      <c r="X2179" s="55" t="n">
        <f aca="false">IF(I2179="Male",0,1)</f>
        <v>1</v>
      </c>
      <c r="Y2179" s="55" t="n">
        <f aca="false">IF(OR(I2179="DNB",I2179="Dry DNB"),1,0)</f>
        <v>0</v>
      </c>
      <c r="Z2179" s="55" t="n">
        <f aca="false">IF(ISNUMBER(W2179),A2179-W2179,"")</f>
        <v>34</v>
      </c>
      <c r="AA2179" s="55" t="n">
        <f aca="false">MATCH(A2179,DATAS,0)</f>
        <v>1</v>
      </c>
      <c r="AB2179" s="55" t="n">
        <f aca="false">IF(AND(E2179&gt;0,OR(AND(B2179&gt;=1,B2179&lt;=6),B2179=10)),1,0)</f>
        <v>1</v>
      </c>
      <c r="AC2179" s="55" t="n">
        <f aca="false">IF(AND(E2179&gt;0,B2179=10),1,0)</f>
        <v>0</v>
      </c>
      <c r="AD2179" s="0" t="str">
        <f aca="false">IF(AND(C2178=C2179,AA2178=AA2179-1),AB2178,"")</f>
        <v/>
      </c>
      <c r="AE2179" s="0" t="str">
        <f aca="false">IF(AND(C2178=C2179,AA2178=AA2179-1),AC2178,"")</f>
        <v/>
      </c>
      <c r="AF2179" s="0" t="str">
        <f aca="false">IF(AA2179=1,"",IF(AND(AB2179=1,AD2179&lt;&gt;1),1,0))</f>
        <v/>
      </c>
      <c r="AG2179" s="0" t="str">
        <f aca="false">IF(AA2179=1,"",IF(AND(AC2179=1,AE2179&lt;&gt;1),1,0))</f>
        <v/>
      </c>
      <c r="AH2179" s="60" t="str">
        <f aca="false">IF(AND(E2179&gt;0,AA2179&lt;2,NOT(AND(C2180=C2179,AA2180=AA2179+1))),INDEX(DATAS,AA2179+1),"")</f>
        <v/>
      </c>
      <c r="AI2179" s="60" t="str">
        <f aca="false">IF(AND(AC2179=1,AA2179&lt;2),IF(AND(C2180=C2179,AA2180=AA2179+1),IF(AC2180=1,"",INDEX(DATAS,AA2179+1)),INDEX(DATAS,AA2179+1)),"")</f>
        <v/>
      </c>
    </row>
    <row r="2180" customFormat="false" ht="15" hidden="false" customHeight="false" outlineLevel="0" collapsed="false">
      <c r="A2180" s="60" t="n">
        <v>46310</v>
      </c>
      <c r="B2180" s="0" t="n">
        <v>4</v>
      </c>
      <c r="C2180" s="0" t="n">
        <v>5122</v>
      </c>
      <c r="D2180" s="0" t="n">
        <v>348</v>
      </c>
      <c r="E2180" s="0" t="n">
        <v>1</v>
      </c>
      <c r="F2180" s="55" t="s">
        <v>807</v>
      </c>
      <c r="G2180" s="0" t="n">
        <v>35.7</v>
      </c>
      <c r="H2180" s="0" t="n">
        <v>36</v>
      </c>
      <c r="I2180" s="55" t="s">
        <v>177</v>
      </c>
      <c r="J2180" s="0" t="n">
        <v>348</v>
      </c>
      <c r="K2180" s="0" t="n">
        <v>68</v>
      </c>
      <c r="M2180" s="0" t="n">
        <v>314.58</v>
      </c>
      <c r="N2180" s="0" t="n">
        <v>43.22</v>
      </c>
      <c r="O2180" s="0" t="n">
        <v>20.54</v>
      </c>
      <c r="P2180" s="0" t="n">
        <v>3.55</v>
      </c>
      <c r="Q2180" s="0" t="n">
        <v>3.94</v>
      </c>
      <c r="T2180" s="0" t="n">
        <v>50.35</v>
      </c>
      <c r="U2180" s="0" t="n">
        <v>1058</v>
      </c>
      <c r="V2180" s="0" t="n">
        <v>6</v>
      </c>
      <c r="W2180" s="60" t="n">
        <v>46275</v>
      </c>
      <c r="X2180" s="55" t="n">
        <f aca="false">IF(I2180="Male",0,1)</f>
        <v>1</v>
      </c>
      <c r="Y2180" s="55" t="n">
        <f aca="false">IF(OR(I2180="DNB",I2180="Dry DNB"),1,0)</f>
        <v>0</v>
      </c>
      <c r="Z2180" s="55" t="n">
        <f aca="false">IF(ISNUMBER(W2180),A2180-W2180,"")</f>
        <v>35</v>
      </c>
      <c r="AA2180" s="55" t="n">
        <f aca="false">MATCH(A2180,DATAS,0)</f>
        <v>2</v>
      </c>
      <c r="AB2180" s="55" t="n">
        <f aca="false">IF(AND(E2180&gt;0,OR(AND(B2180&gt;=1,B2180&lt;=6),B2180=10)),1,0)</f>
        <v>1</v>
      </c>
      <c r="AC2180" s="55" t="n">
        <f aca="false">IF(AND(E2180&gt;0,B2180=10),1,0)</f>
        <v>0</v>
      </c>
      <c r="AD2180" s="55" t="n">
        <f aca="false">IF(AND(C2179=C2180,AA2179=AA2180-1),AB2179,"")</f>
        <v>1</v>
      </c>
      <c r="AE2180" s="55" t="n">
        <f aca="false">IF(AND(C2179=C2180,AA2179=AA2180-1),AC2179,"")</f>
        <v>0</v>
      </c>
      <c r="AF2180" s="55" t="n">
        <f aca="false">IF(AA2180=1,"",IF(AND(AB2180=1,AD2180&lt;&gt;1),1,0))</f>
        <v>0</v>
      </c>
      <c r="AG2180" s="55" t="n">
        <f aca="false">IF(AA2180=1,"",IF(AND(AC2180=1,AE2180&lt;&gt;1),1,0))</f>
        <v>0</v>
      </c>
      <c r="AH2180" s="60" t="str">
        <f aca="false">IF(AND(E2180&gt;0,AA2180&lt;2,NOT(AND(C2181=C2180,AA2181=AA2180+1))),INDEX(DATAS,AA2180+1),"")</f>
        <v/>
      </c>
      <c r="AI2180" s="60" t="str">
        <f aca="false">IF(AND(AC2180=1,AA2180&lt;2),IF(AND(C2181=C2180,AA2181=AA2180+1),IF(AC2181=1,"",INDEX(DATAS,AA2180+1)),INDEX(DATAS,AA2180+1)),"")</f>
        <v/>
      </c>
    </row>
    <row r="2181" customFormat="false" ht="15" hidden="false" customHeight="false" outlineLevel="0" collapsed="false">
      <c r="A2181" s="60" t="n">
        <v>46309</v>
      </c>
      <c r="B2181" s="0" t="n">
        <v>5</v>
      </c>
      <c r="C2181" s="0" t="n">
        <v>5123</v>
      </c>
      <c r="D2181" s="0" t="n">
        <v>109</v>
      </c>
      <c r="E2181" s="0" t="n">
        <v>2</v>
      </c>
      <c r="F2181" s="55" t="s">
        <v>808</v>
      </c>
      <c r="G2181" s="0" t="n">
        <v>16.6</v>
      </c>
      <c r="H2181" s="0" t="n">
        <v>25</v>
      </c>
      <c r="I2181" s="55" t="s">
        <v>157</v>
      </c>
      <c r="J2181" s="0" t="n">
        <v>67</v>
      </c>
      <c r="K2181" s="0" t="n">
        <v>67</v>
      </c>
      <c r="L2181" s="0" t="n">
        <v>42</v>
      </c>
      <c r="M2181" s="0" t="n">
        <v>173.11</v>
      </c>
      <c r="N2181" s="0" t="n">
        <v>80.95</v>
      </c>
      <c r="O2181" s="0" t="n">
        <v>26.43</v>
      </c>
      <c r="P2181" s="0" t="n">
        <v>5.51</v>
      </c>
      <c r="Q2181" s="0" t="n">
        <v>3.97</v>
      </c>
      <c r="R2181" s="0" t="n">
        <v>3056</v>
      </c>
      <c r="S2181" s="0" t="n">
        <v>6079</v>
      </c>
      <c r="T2181" s="0" t="n">
        <v>36.95</v>
      </c>
      <c r="U2181" s="0" t="n">
        <v>1056</v>
      </c>
      <c r="V2181" s="0" t="n">
        <v>1</v>
      </c>
      <c r="W2181" s="60" t="n">
        <v>46268</v>
      </c>
      <c r="X2181" s="55" t="n">
        <f aca="false">IF(I2181="Male",0,1)</f>
        <v>1</v>
      </c>
      <c r="Y2181" s="55" t="n">
        <f aca="false">IF(OR(I2181="DNB",I2181="Dry DNB"),1,0)</f>
        <v>0</v>
      </c>
      <c r="Z2181" s="55" t="n">
        <f aca="false">IF(ISNUMBER(W2181),A2181-W2181,"")</f>
        <v>41</v>
      </c>
      <c r="AA2181" s="55" t="n">
        <f aca="false">MATCH(A2181,DATAS,0)</f>
        <v>1</v>
      </c>
      <c r="AB2181" s="55" t="n">
        <f aca="false">IF(AND(E2181&gt;0,OR(AND(B2181&gt;=1,B2181&lt;=6),B2181=10)),1,0)</f>
        <v>1</v>
      </c>
      <c r="AC2181" s="55" t="n">
        <f aca="false">IF(AND(E2181&gt;0,B2181=10),1,0)</f>
        <v>0</v>
      </c>
      <c r="AD2181" s="0" t="str">
        <f aca="false">IF(AND(C2180=C2181,AA2180=AA2181-1),AB2180,"")</f>
        <v/>
      </c>
      <c r="AE2181" s="0" t="str">
        <f aca="false">IF(AND(C2180=C2181,AA2180=AA2181-1),AC2180,"")</f>
        <v/>
      </c>
      <c r="AF2181" s="0" t="str">
        <f aca="false">IF(AA2181=1,"",IF(AND(AB2181=1,AD2181&lt;&gt;1),1,0))</f>
        <v/>
      </c>
      <c r="AG2181" s="0" t="str">
        <f aca="false">IF(AA2181=1,"",IF(AND(AC2181=1,AE2181&lt;&gt;1),1,0))</f>
        <v/>
      </c>
      <c r="AH2181" s="60" t="str">
        <f aca="false">IF(AND(E2181&gt;0,AA2181&lt;2,NOT(AND(C2182=C2181,AA2182=AA2181+1))),INDEX(DATAS,AA2181+1),"")</f>
        <v/>
      </c>
      <c r="AI2181" s="60" t="str">
        <f aca="false">IF(AND(AC2181=1,AA2181&lt;2),IF(AND(C2182=C2181,AA2182=AA2181+1),IF(AC2182=1,"",INDEX(DATAS,AA2181+1)),INDEX(DATAS,AA2181+1)),"")</f>
        <v/>
      </c>
    </row>
    <row r="2182" customFormat="false" ht="15" hidden="false" customHeight="false" outlineLevel="0" collapsed="false">
      <c r="A2182" s="60" t="n">
        <v>46310</v>
      </c>
      <c r="B2182" s="0" t="n">
        <v>5</v>
      </c>
      <c r="C2182" s="0" t="n">
        <v>5123</v>
      </c>
      <c r="D2182" s="0" t="n">
        <v>110</v>
      </c>
      <c r="E2182" s="0" t="n">
        <v>2</v>
      </c>
      <c r="F2182" s="55" t="s">
        <v>808</v>
      </c>
      <c r="G2182" s="0" t="n">
        <v>31.2</v>
      </c>
      <c r="H2182" s="0" t="n">
        <v>26</v>
      </c>
      <c r="I2182" s="55" t="s">
        <v>157</v>
      </c>
      <c r="J2182" s="0" t="n">
        <v>67</v>
      </c>
      <c r="K2182" s="0" t="n">
        <v>67</v>
      </c>
      <c r="L2182" s="0" t="n">
        <v>43</v>
      </c>
      <c r="M2182" s="0" t="n">
        <v>173.11</v>
      </c>
      <c r="N2182" s="0" t="n">
        <v>80.95</v>
      </c>
      <c r="O2182" s="0" t="n">
        <v>26.43</v>
      </c>
      <c r="P2182" s="0" t="n">
        <v>5.51</v>
      </c>
      <c r="Q2182" s="0" t="n">
        <v>3.97</v>
      </c>
      <c r="T2182" s="0" t="n">
        <v>36.95</v>
      </c>
      <c r="U2182" s="0" t="n">
        <v>1057</v>
      </c>
      <c r="V2182" s="0" t="n">
        <v>1</v>
      </c>
      <c r="W2182" s="60" t="n">
        <v>46268</v>
      </c>
      <c r="X2182" s="55" t="n">
        <f aca="false">IF(I2182="Male",0,1)</f>
        <v>1</v>
      </c>
      <c r="Y2182" s="55" t="n">
        <f aca="false">IF(OR(I2182="DNB",I2182="Dry DNB"),1,0)</f>
        <v>0</v>
      </c>
      <c r="Z2182" s="55" t="n">
        <f aca="false">IF(ISNUMBER(W2182),A2182-W2182,"")</f>
        <v>42</v>
      </c>
      <c r="AA2182" s="55" t="n">
        <f aca="false">MATCH(A2182,DATAS,0)</f>
        <v>2</v>
      </c>
      <c r="AB2182" s="55" t="n">
        <f aca="false">IF(AND(E2182&gt;0,OR(AND(B2182&gt;=1,B2182&lt;=6),B2182=10)),1,0)</f>
        <v>1</v>
      </c>
      <c r="AC2182" s="55" t="n">
        <f aca="false">IF(AND(E2182&gt;0,B2182=10),1,0)</f>
        <v>0</v>
      </c>
      <c r="AD2182" s="55" t="n">
        <f aca="false">IF(AND(C2181=C2182,AA2181=AA2182-1),AB2181,"")</f>
        <v>1</v>
      </c>
      <c r="AE2182" s="55" t="n">
        <f aca="false">IF(AND(C2181=C2182,AA2181=AA2182-1),AC2181,"")</f>
        <v>0</v>
      </c>
      <c r="AF2182" s="55" t="n">
        <f aca="false">IF(AA2182=1,"",IF(AND(AB2182=1,AD2182&lt;&gt;1),1,0))</f>
        <v>0</v>
      </c>
      <c r="AG2182" s="55" t="n">
        <f aca="false">IF(AA2182=1,"",IF(AND(AC2182=1,AE2182&lt;&gt;1),1,0))</f>
        <v>0</v>
      </c>
      <c r="AH2182" s="60" t="str">
        <f aca="false">IF(AND(E2182&gt;0,AA2182&lt;2,NOT(AND(C2183=C2182,AA2183=AA2182+1))),INDEX(DATAS,AA2182+1),"")</f>
        <v/>
      </c>
      <c r="AI2182" s="60" t="str">
        <f aca="false">IF(AND(AC2182=1,AA2182&lt;2),IF(AND(C2183=C2182,AA2183=AA2182+1),IF(AC2183=1,"",INDEX(DATAS,AA2182+1)),INDEX(DATAS,AA2182+1)),"")</f>
        <v/>
      </c>
    </row>
    <row r="2183" customFormat="false" ht="15" hidden="false" customHeight="false" outlineLevel="0" collapsed="false">
      <c r="A2183" s="60" t="n">
        <v>46309</v>
      </c>
      <c r="B2183" s="0" t="n">
        <v>2</v>
      </c>
      <c r="C2183" s="0" t="n">
        <v>5124</v>
      </c>
      <c r="D2183" s="0" t="n">
        <v>18</v>
      </c>
      <c r="E2183" s="0" t="n">
        <v>2</v>
      </c>
      <c r="F2183" s="55" t="s">
        <v>808</v>
      </c>
      <c r="G2183" s="0" t="n">
        <v>53.6</v>
      </c>
      <c r="H2183" s="0" t="n">
        <v>48</v>
      </c>
      <c r="I2183" s="55" t="s">
        <v>166</v>
      </c>
      <c r="J2183" s="0" t="n">
        <v>18</v>
      </c>
      <c r="M2183" s="0" t="n">
        <v>-134.84</v>
      </c>
      <c r="N2183" s="0" t="n">
        <v>58.77</v>
      </c>
      <c r="O2183" s="0" t="n">
        <v>27.97</v>
      </c>
      <c r="R2183" s="0" t="n">
        <v>3398</v>
      </c>
      <c r="S2183" s="0" t="n">
        <v>6831</v>
      </c>
      <c r="U2183" s="0" t="n">
        <v>1056</v>
      </c>
      <c r="V2183" s="0" t="n">
        <v>0</v>
      </c>
      <c r="X2183" s="55" t="n">
        <f aca="false">IF(I2183="Male",0,1)</f>
        <v>1</v>
      </c>
      <c r="Y2183" s="55" t="n">
        <f aca="false">IF(OR(I2183="DNB",I2183="Dry DNB"),1,0)</f>
        <v>0</v>
      </c>
      <c r="Z2183" s="0" t="str">
        <f aca="false">IF(ISNUMBER(W2183),A2183-W2183,"")</f>
        <v/>
      </c>
      <c r="AA2183" s="55" t="n">
        <f aca="false">MATCH(A2183,DATAS,0)</f>
        <v>1</v>
      </c>
      <c r="AB2183" s="55" t="n">
        <f aca="false">IF(AND(E2183&gt;0,OR(AND(B2183&gt;=1,B2183&lt;=6),B2183=10)),1,0)</f>
        <v>1</v>
      </c>
      <c r="AC2183" s="55" t="n">
        <f aca="false">IF(AND(E2183&gt;0,B2183=10),1,0)</f>
        <v>0</v>
      </c>
      <c r="AD2183" s="0" t="str">
        <f aca="false">IF(AND(C2182=C2183,AA2182=AA2183-1),AB2182,"")</f>
        <v/>
      </c>
      <c r="AE2183" s="0" t="str">
        <f aca="false">IF(AND(C2182=C2183,AA2182=AA2183-1),AC2182,"")</f>
        <v/>
      </c>
      <c r="AF2183" s="0" t="str">
        <f aca="false">IF(AA2183=1,"",IF(AND(AB2183=1,AD2183&lt;&gt;1),1,0))</f>
        <v/>
      </c>
      <c r="AG2183" s="0" t="str">
        <f aca="false">IF(AA2183=1,"",IF(AND(AC2183=1,AE2183&lt;&gt;1),1,0))</f>
        <v/>
      </c>
      <c r="AH2183" s="60" t="str">
        <f aca="false">IF(AND(E2183&gt;0,AA2183&lt;2,NOT(AND(C2184=C2183,AA2184=AA2183+1))),INDEX(DATAS,AA2183+1),"")</f>
        <v/>
      </c>
      <c r="AI2183" s="60" t="str">
        <f aca="false">IF(AND(AC2183=1,AA2183&lt;2),IF(AND(C2184=C2183,AA2184=AA2183+1),IF(AC2184=1,"",INDEX(DATAS,AA2183+1)),INDEX(DATAS,AA2183+1)),"")</f>
        <v/>
      </c>
    </row>
    <row r="2184" customFormat="false" ht="15" hidden="false" customHeight="false" outlineLevel="0" collapsed="false">
      <c r="A2184" s="60" t="n">
        <v>46310</v>
      </c>
      <c r="B2184" s="0" t="n">
        <v>2</v>
      </c>
      <c r="C2184" s="0" t="n">
        <v>5124</v>
      </c>
      <c r="D2184" s="0" t="n">
        <v>19</v>
      </c>
      <c r="E2184" s="0" t="n">
        <v>2</v>
      </c>
      <c r="F2184" s="55" t="s">
        <v>808</v>
      </c>
      <c r="G2184" s="0" t="n">
        <v>53.7</v>
      </c>
      <c r="H2184" s="0" t="n">
        <v>50</v>
      </c>
      <c r="I2184" s="55" t="s">
        <v>166</v>
      </c>
      <c r="J2184" s="0" t="n">
        <v>19</v>
      </c>
      <c r="M2184" s="0" t="n">
        <v>-134.84</v>
      </c>
      <c r="N2184" s="0" t="n">
        <v>58.77</v>
      </c>
      <c r="O2184" s="0" t="n">
        <v>27.97</v>
      </c>
      <c r="U2184" s="0" t="n">
        <v>1057</v>
      </c>
      <c r="V2184" s="0" t="n">
        <v>0</v>
      </c>
      <c r="X2184" s="55" t="n">
        <f aca="false">IF(I2184="Male",0,1)</f>
        <v>1</v>
      </c>
      <c r="Y2184" s="55" t="n">
        <f aca="false">IF(OR(I2184="DNB",I2184="Dry DNB"),1,0)</f>
        <v>0</v>
      </c>
      <c r="Z2184" s="0" t="str">
        <f aca="false">IF(ISNUMBER(W2184),A2184-W2184,"")</f>
        <v/>
      </c>
      <c r="AA2184" s="55" t="n">
        <f aca="false">MATCH(A2184,DATAS,0)</f>
        <v>2</v>
      </c>
      <c r="AB2184" s="55" t="n">
        <f aca="false">IF(AND(E2184&gt;0,OR(AND(B2184&gt;=1,B2184&lt;=6),B2184=10)),1,0)</f>
        <v>1</v>
      </c>
      <c r="AC2184" s="55" t="n">
        <f aca="false">IF(AND(E2184&gt;0,B2184=10),1,0)</f>
        <v>0</v>
      </c>
      <c r="AD2184" s="55" t="n">
        <f aca="false">IF(AND(C2183=C2184,AA2183=AA2184-1),AB2183,"")</f>
        <v>1</v>
      </c>
      <c r="AE2184" s="55" t="n">
        <f aca="false">IF(AND(C2183=C2184,AA2183=AA2184-1),AC2183,"")</f>
        <v>0</v>
      </c>
      <c r="AF2184" s="55" t="n">
        <f aca="false">IF(AA2184=1,"",IF(AND(AB2184=1,AD2184&lt;&gt;1),1,0))</f>
        <v>0</v>
      </c>
      <c r="AG2184" s="55" t="n">
        <f aca="false">IF(AA2184=1,"",IF(AND(AC2184=1,AE2184&lt;&gt;1),1,0))</f>
        <v>0</v>
      </c>
      <c r="AH2184" s="60" t="str">
        <f aca="false">IF(AND(E2184&gt;0,AA2184&lt;2,NOT(AND(C2185=C2184,AA2185=AA2184+1))),INDEX(DATAS,AA2184+1),"")</f>
        <v/>
      </c>
      <c r="AI2184" s="60" t="str">
        <f aca="false">IF(AND(AC2184=1,AA2184&lt;2),IF(AND(C2185=C2184,AA2185=AA2184+1),IF(AC2185=1,"",INDEX(DATAS,AA2184+1)),INDEX(DATAS,AA2184+1)),"")</f>
        <v/>
      </c>
    </row>
    <row r="2185" customFormat="false" ht="15" hidden="false" customHeight="false" outlineLevel="0" collapsed="false">
      <c r="A2185" s="60" t="n">
        <v>46309</v>
      </c>
      <c r="B2185" s="0" t="n">
        <v>6</v>
      </c>
      <c r="C2185" s="0" t="n">
        <v>5125</v>
      </c>
      <c r="D2185" s="0" t="n">
        <v>311</v>
      </c>
      <c r="E2185" s="0" t="n">
        <v>1</v>
      </c>
      <c r="F2185" s="55" t="s">
        <v>809</v>
      </c>
      <c r="G2185" s="0" t="n">
        <v>31.4</v>
      </c>
      <c r="H2185" s="0" t="n">
        <v>28</v>
      </c>
      <c r="I2185" s="55" t="s">
        <v>143</v>
      </c>
      <c r="J2185" s="0" t="n">
        <v>311</v>
      </c>
      <c r="K2185" s="0" t="n">
        <v>66</v>
      </c>
      <c r="M2185" s="0" t="n">
        <v>1270.51</v>
      </c>
      <c r="N2185" s="0" t="n">
        <v>41.97</v>
      </c>
      <c r="O2185" s="0" t="n">
        <v>27.21</v>
      </c>
      <c r="P2185" s="0" t="n">
        <v>2.81</v>
      </c>
      <c r="Q2185" s="0" t="n">
        <v>3.41</v>
      </c>
      <c r="R2185" s="0" t="n">
        <v>2822</v>
      </c>
      <c r="S2185" s="0" t="n">
        <v>6754</v>
      </c>
      <c r="T2185" s="0" t="n">
        <v>29.25</v>
      </c>
      <c r="U2185" s="0" t="n">
        <v>1055</v>
      </c>
      <c r="V2185" s="0" t="n">
        <v>2</v>
      </c>
      <c r="W2185" s="60" t="n">
        <v>46065</v>
      </c>
      <c r="X2185" s="55" t="n">
        <f aca="false">IF(I2185="Male",0,1)</f>
        <v>1</v>
      </c>
      <c r="Y2185" s="55" t="n">
        <f aca="false">IF(OR(I2185="DNB",I2185="Dry DNB"),1,0)</f>
        <v>1</v>
      </c>
      <c r="Z2185" s="55" t="n">
        <f aca="false">IF(ISNUMBER(W2185),A2185-W2185,"")</f>
        <v>244</v>
      </c>
      <c r="AA2185" s="55" t="n">
        <f aca="false">MATCH(A2185,DATAS,0)</f>
        <v>1</v>
      </c>
      <c r="AB2185" s="55" t="n">
        <f aca="false">IF(AND(E2185&gt;0,OR(AND(B2185&gt;=1,B2185&lt;=6),B2185=10)),1,0)</f>
        <v>1</v>
      </c>
      <c r="AC2185" s="55" t="n">
        <f aca="false">IF(AND(E2185&gt;0,B2185=10),1,0)</f>
        <v>0</v>
      </c>
      <c r="AD2185" s="0" t="str">
        <f aca="false">IF(AND(C2184=C2185,AA2184=AA2185-1),AB2184,"")</f>
        <v/>
      </c>
      <c r="AE2185" s="0" t="str">
        <f aca="false">IF(AND(C2184=C2185,AA2184=AA2185-1),AC2184,"")</f>
        <v/>
      </c>
      <c r="AF2185" s="0" t="str">
        <f aca="false">IF(AA2185=1,"",IF(AND(AB2185=1,AD2185&lt;&gt;1),1,0))</f>
        <v/>
      </c>
      <c r="AG2185" s="0" t="str">
        <f aca="false">IF(AA2185=1,"",IF(AND(AC2185=1,AE2185&lt;&gt;1),1,0))</f>
        <v/>
      </c>
      <c r="AH2185" s="60" t="str">
        <f aca="false">IF(AND(E2185&gt;0,AA2185&lt;2,NOT(AND(C2186=C2185,AA2186=AA2185+1))),INDEX(DATAS,AA2185+1),"")</f>
        <v/>
      </c>
      <c r="AI2185" s="60" t="str">
        <f aca="false">IF(AND(AC2185=1,AA2185&lt;2),IF(AND(C2186=C2185,AA2186=AA2185+1),IF(AC2186=1,"",INDEX(DATAS,AA2185+1)),INDEX(DATAS,AA2185+1)),"")</f>
        <v/>
      </c>
    </row>
    <row r="2186" customFormat="false" ht="15" hidden="false" customHeight="false" outlineLevel="0" collapsed="false">
      <c r="A2186" s="60" t="n">
        <v>46310</v>
      </c>
      <c r="B2186" s="0" t="n">
        <v>6</v>
      </c>
      <c r="C2186" s="0" t="n">
        <v>5125</v>
      </c>
      <c r="D2186" s="0" t="n">
        <v>312</v>
      </c>
      <c r="E2186" s="0" t="n">
        <v>1</v>
      </c>
      <c r="F2186" s="55" t="s">
        <v>809</v>
      </c>
      <c r="G2186" s="0" t="n">
        <v>31.5</v>
      </c>
      <c r="H2186" s="0" t="n">
        <v>28</v>
      </c>
      <c r="I2186" s="55" t="s">
        <v>143</v>
      </c>
      <c r="J2186" s="0" t="n">
        <v>312</v>
      </c>
      <c r="K2186" s="0" t="n">
        <v>66</v>
      </c>
      <c r="M2186" s="0" t="n">
        <v>1270.51</v>
      </c>
      <c r="N2186" s="0" t="n">
        <v>41.97</v>
      </c>
      <c r="O2186" s="0" t="n">
        <v>27.21</v>
      </c>
      <c r="P2186" s="0" t="n">
        <v>2.81</v>
      </c>
      <c r="Q2186" s="0" t="n">
        <v>3.41</v>
      </c>
      <c r="T2186" s="0" t="n">
        <v>29.25</v>
      </c>
      <c r="U2186" s="0" t="n">
        <v>1056</v>
      </c>
      <c r="V2186" s="0" t="n">
        <v>2</v>
      </c>
      <c r="W2186" s="60" t="n">
        <v>46065</v>
      </c>
      <c r="X2186" s="55" t="n">
        <f aca="false">IF(I2186="Male",0,1)</f>
        <v>1</v>
      </c>
      <c r="Y2186" s="55" t="n">
        <f aca="false">IF(OR(I2186="DNB",I2186="Dry DNB"),1,0)</f>
        <v>1</v>
      </c>
      <c r="Z2186" s="55" t="n">
        <f aca="false">IF(ISNUMBER(W2186),A2186-W2186,"")</f>
        <v>245</v>
      </c>
      <c r="AA2186" s="55" t="n">
        <f aca="false">MATCH(A2186,DATAS,0)</f>
        <v>2</v>
      </c>
      <c r="AB2186" s="55" t="n">
        <f aca="false">IF(AND(E2186&gt;0,OR(AND(B2186&gt;=1,B2186&lt;=6),B2186=10)),1,0)</f>
        <v>1</v>
      </c>
      <c r="AC2186" s="55" t="n">
        <f aca="false">IF(AND(E2186&gt;0,B2186=10),1,0)</f>
        <v>0</v>
      </c>
      <c r="AD2186" s="55" t="n">
        <f aca="false">IF(AND(C2185=C2186,AA2185=AA2186-1),AB2185,"")</f>
        <v>1</v>
      </c>
      <c r="AE2186" s="55" t="n">
        <f aca="false">IF(AND(C2185=C2186,AA2185=AA2186-1),AC2185,"")</f>
        <v>0</v>
      </c>
      <c r="AF2186" s="55" t="n">
        <f aca="false">IF(AA2186=1,"",IF(AND(AB2186=1,AD2186&lt;&gt;1),1,0))</f>
        <v>0</v>
      </c>
      <c r="AG2186" s="55" t="n">
        <f aca="false">IF(AA2186=1,"",IF(AND(AC2186=1,AE2186&lt;&gt;1),1,0))</f>
        <v>0</v>
      </c>
      <c r="AH2186" s="60" t="str">
        <f aca="false">IF(AND(E2186&gt;0,AA2186&lt;2,NOT(AND(C2187=C2186,AA2187=AA2186+1))),INDEX(DATAS,AA2186+1),"")</f>
        <v/>
      </c>
      <c r="AI2186" s="60" t="str">
        <f aca="false">IF(AND(AC2186=1,AA2186&lt;2),IF(AND(C2187=C2186,AA2187=AA2186+1),IF(AC2187=1,"",INDEX(DATAS,AA2186+1)),INDEX(DATAS,AA2186+1)),"")</f>
        <v/>
      </c>
    </row>
    <row r="2187" customFormat="false" ht="15" hidden="false" customHeight="false" outlineLevel="0" collapsed="false">
      <c r="A2187" s="60" t="n">
        <v>46309</v>
      </c>
      <c r="B2187" s="0" t="n">
        <v>4</v>
      </c>
      <c r="C2187" s="0" t="n">
        <v>5126</v>
      </c>
      <c r="D2187" s="0" t="n">
        <v>141</v>
      </c>
      <c r="E2187" s="0" t="n">
        <v>1</v>
      </c>
      <c r="F2187" s="55" t="s">
        <v>809</v>
      </c>
      <c r="G2187" s="0" t="n">
        <v>34.8</v>
      </c>
      <c r="H2187" s="0" t="n">
        <v>35</v>
      </c>
      <c r="I2187" s="55" t="s">
        <v>177</v>
      </c>
      <c r="J2187" s="0" t="n">
        <v>141</v>
      </c>
      <c r="K2187" s="0" t="n">
        <v>64</v>
      </c>
      <c r="M2187" s="0" t="n">
        <v>862.41</v>
      </c>
      <c r="N2187" s="0" t="n">
        <v>56.06</v>
      </c>
      <c r="O2187" s="0" t="n">
        <v>34.71</v>
      </c>
      <c r="P2187" s="0" t="n">
        <v>4.06</v>
      </c>
      <c r="Q2187" s="0" t="n">
        <v>3.54</v>
      </c>
      <c r="R2187" s="0" t="n">
        <v>3593</v>
      </c>
      <c r="S2187" s="0" t="n">
        <v>7302</v>
      </c>
      <c r="T2187" s="0" t="n">
        <v>37.1</v>
      </c>
      <c r="U2187" s="0" t="n">
        <v>1055</v>
      </c>
      <c r="V2187" s="0" t="n">
        <v>2</v>
      </c>
      <c r="W2187" s="60" t="n">
        <v>46268</v>
      </c>
      <c r="X2187" s="55" t="n">
        <f aca="false">IF(I2187="Male",0,1)</f>
        <v>1</v>
      </c>
      <c r="Y2187" s="55" t="n">
        <f aca="false">IF(OR(I2187="DNB",I2187="Dry DNB"),1,0)</f>
        <v>0</v>
      </c>
      <c r="Z2187" s="55" t="n">
        <f aca="false">IF(ISNUMBER(W2187),A2187-W2187,"")</f>
        <v>41</v>
      </c>
      <c r="AA2187" s="55" t="n">
        <f aca="false">MATCH(A2187,DATAS,0)</f>
        <v>1</v>
      </c>
      <c r="AB2187" s="55" t="n">
        <f aca="false">IF(AND(E2187&gt;0,OR(AND(B2187&gt;=1,B2187&lt;=6),B2187=10)),1,0)</f>
        <v>1</v>
      </c>
      <c r="AC2187" s="55" t="n">
        <f aca="false">IF(AND(E2187&gt;0,B2187=10),1,0)</f>
        <v>0</v>
      </c>
      <c r="AD2187" s="0" t="str">
        <f aca="false">IF(AND(C2186=C2187,AA2186=AA2187-1),AB2186,"")</f>
        <v/>
      </c>
      <c r="AE2187" s="0" t="str">
        <f aca="false">IF(AND(C2186=C2187,AA2186=AA2187-1),AC2186,"")</f>
        <v/>
      </c>
      <c r="AF2187" s="0" t="str">
        <f aca="false">IF(AA2187=1,"",IF(AND(AB2187=1,AD2187&lt;&gt;1),1,0))</f>
        <v/>
      </c>
      <c r="AG2187" s="0" t="str">
        <f aca="false">IF(AA2187=1,"",IF(AND(AC2187=1,AE2187&lt;&gt;1),1,0))</f>
        <v/>
      </c>
      <c r="AH2187" s="60" t="str">
        <f aca="false">IF(AND(E2187&gt;0,AA2187&lt;2,NOT(AND(C2188=C2187,AA2188=AA2187+1))),INDEX(DATAS,AA2187+1),"")</f>
        <v/>
      </c>
      <c r="AI2187" s="60" t="str">
        <f aca="false">IF(AND(AC2187=1,AA2187&lt;2),IF(AND(C2188=C2187,AA2188=AA2187+1),IF(AC2188=1,"",INDEX(DATAS,AA2187+1)),INDEX(DATAS,AA2187+1)),"")</f>
        <v/>
      </c>
    </row>
    <row r="2188" customFormat="false" ht="15" hidden="false" customHeight="false" outlineLevel="0" collapsed="false">
      <c r="A2188" s="60" t="n">
        <v>46310</v>
      </c>
      <c r="B2188" s="0" t="n">
        <v>4</v>
      </c>
      <c r="C2188" s="0" t="n">
        <v>5126</v>
      </c>
      <c r="D2188" s="0" t="n">
        <v>142</v>
      </c>
      <c r="E2188" s="0" t="n">
        <v>1</v>
      </c>
      <c r="F2188" s="55" t="s">
        <v>809</v>
      </c>
      <c r="G2188" s="0" t="n">
        <v>30.6</v>
      </c>
      <c r="H2188" s="0" t="n">
        <v>34</v>
      </c>
      <c r="I2188" s="55" t="s">
        <v>187</v>
      </c>
      <c r="J2188" s="0" t="n">
        <v>142</v>
      </c>
      <c r="K2188" s="0" t="n">
        <v>64</v>
      </c>
      <c r="M2188" s="0" t="n">
        <v>862.41</v>
      </c>
      <c r="N2188" s="0" t="n">
        <v>56.06</v>
      </c>
      <c r="O2188" s="0" t="n">
        <v>34.71</v>
      </c>
      <c r="P2188" s="0" t="n">
        <v>4.06</v>
      </c>
      <c r="Q2188" s="0" t="n">
        <v>3.54</v>
      </c>
      <c r="T2188" s="0" t="n">
        <v>37.1</v>
      </c>
      <c r="U2188" s="0" t="n">
        <v>1056</v>
      </c>
      <c r="V2188" s="0" t="n">
        <v>3</v>
      </c>
      <c r="W2188" s="60" t="n">
        <v>46310</v>
      </c>
      <c r="X2188" s="55" t="n">
        <f aca="false">IF(I2188="Male",0,1)</f>
        <v>1</v>
      </c>
      <c r="Y2188" s="55" t="n">
        <f aca="false">IF(OR(I2188="DNB",I2188="Dry DNB"),1,0)</f>
        <v>0</v>
      </c>
      <c r="Z2188" s="55" t="n">
        <f aca="false">IF(ISNUMBER(W2188),A2188-W2188,"")</f>
        <v>0</v>
      </c>
      <c r="AA2188" s="55" t="n">
        <f aca="false">MATCH(A2188,DATAS,0)</f>
        <v>2</v>
      </c>
      <c r="AB2188" s="55" t="n">
        <f aca="false">IF(AND(E2188&gt;0,OR(AND(B2188&gt;=1,B2188&lt;=6),B2188=10)),1,0)</f>
        <v>1</v>
      </c>
      <c r="AC2188" s="55" t="n">
        <f aca="false">IF(AND(E2188&gt;0,B2188=10),1,0)</f>
        <v>0</v>
      </c>
      <c r="AD2188" s="55" t="n">
        <f aca="false">IF(AND(C2187=C2188,AA2187=AA2188-1),AB2187,"")</f>
        <v>1</v>
      </c>
      <c r="AE2188" s="55" t="n">
        <f aca="false">IF(AND(C2187=C2188,AA2187=AA2188-1),AC2187,"")</f>
        <v>0</v>
      </c>
      <c r="AF2188" s="55" t="n">
        <f aca="false">IF(AA2188=1,"",IF(AND(AB2188=1,AD2188&lt;&gt;1),1,0))</f>
        <v>0</v>
      </c>
      <c r="AG2188" s="55" t="n">
        <f aca="false">IF(AA2188=1,"",IF(AND(AC2188=1,AE2188&lt;&gt;1),1,0))</f>
        <v>0</v>
      </c>
      <c r="AH2188" s="60" t="str">
        <f aca="false">IF(AND(E2188&gt;0,AA2188&lt;2,NOT(AND(C2189=C2188,AA2189=AA2188+1))),INDEX(DATAS,AA2188+1),"")</f>
        <v/>
      </c>
      <c r="AI2188" s="60" t="str">
        <f aca="false">IF(AND(AC2188=1,AA2188&lt;2),IF(AND(C2189=C2188,AA2189=AA2188+1),IF(AC2189=1,"",INDEX(DATAS,AA2188+1)),INDEX(DATAS,AA2188+1)),"")</f>
        <v/>
      </c>
    </row>
    <row r="2189" customFormat="false" ht="15" hidden="false" customHeight="false" outlineLevel="0" collapsed="false">
      <c r="A2189" s="60" t="n">
        <v>46309</v>
      </c>
      <c r="B2189" s="0" t="n">
        <v>7</v>
      </c>
      <c r="C2189" s="0" t="n">
        <v>5127</v>
      </c>
      <c r="D2189" s="0" t="n">
        <v>345</v>
      </c>
      <c r="E2189" s="0" t="n">
        <v>1</v>
      </c>
      <c r="F2189" s="55" t="s">
        <v>809</v>
      </c>
      <c r="I2189" s="55" t="s">
        <v>162</v>
      </c>
      <c r="J2189" s="0" t="n">
        <v>122</v>
      </c>
      <c r="K2189" s="0" t="n">
        <v>67</v>
      </c>
      <c r="L2189" s="0" t="n">
        <v>231</v>
      </c>
      <c r="M2189" s="0" t="n">
        <v>1397.44</v>
      </c>
      <c r="N2189" s="0" t="n">
        <v>44.11</v>
      </c>
      <c r="O2189" s="0" t="n">
        <v>43.81</v>
      </c>
      <c r="P2189" s="0" t="n">
        <v>3.31</v>
      </c>
      <c r="Q2189" s="0" t="n">
        <v>3.47</v>
      </c>
      <c r="R2189" s="0" t="n">
        <v>4925</v>
      </c>
      <c r="S2189" s="0" t="n">
        <v>10680</v>
      </c>
      <c r="T2189" s="0" t="n">
        <v>53.1</v>
      </c>
      <c r="U2189" s="0" t="n">
        <v>1055</v>
      </c>
      <c r="V2189" s="0" t="n">
        <v>2</v>
      </c>
      <c r="W2189" s="60" t="n">
        <v>46079</v>
      </c>
      <c r="X2189" s="55" t="n">
        <f aca="false">IF(I2189="Male",0,1)</f>
        <v>1</v>
      </c>
      <c r="Y2189" s="55" t="n">
        <f aca="false">IF(OR(I2189="DNB",I2189="Dry DNB"),1,0)</f>
        <v>0</v>
      </c>
      <c r="Z2189" s="55" t="n">
        <f aca="false">IF(ISNUMBER(W2189),A2189-W2189,"")</f>
        <v>230</v>
      </c>
      <c r="AA2189" s="55" t="n">
        <f aca="false">MATCH(A2189,DATAS,0)</f>
        <v>1</v>
      </c>
      <c r="AB2189" s="55" t="n">
        <f aca="false">IF(AND(E2189&gt;0,OR(AND(B2189&gt;=1,B2189&lt;=6),B2189=10)),1,0)</f>
        <v>0</v>
      </c>
      <c r="AC2189" s="55" t="n">
        <f aca="false">IF(AND(E2189&gt;0,B2189=10),1,0)</f>
        <v>0</v>
      </c>
      <c r="AD2189" s="0" t="str">
        <f aca="false">IF(AND(C2188=C2189,AA2188=AA2189-1),AB2188,"")</f>
        <v/>
      </c>
      <c r="AE2189" s="0" t="str">
        <f aca="false">IF(AND(C2188=C2189,AA2188=AA2189-1),AC2188,"")</f>
        <v/>
      </c>
      <c r="AF2189" s="0" t="str">
        <f aca="false">IF(AA2189=1,"",IF(AND(AB2189=1,AD2189&lt;&gt;1),1,0))</f>
        <v/>
      </c>
      <c r="AG2189" s="0" t="str">
        <f aca="false">IF(AA2189=1,"",IF(AND(AC2189=1,AE2189&lt;&gt;1),1,0))</f>
        <v/>
      </c>
      <c r="AH2189" s="60" t="str">
        <f aca="false">IF(AND(E2189&gt;0,AA2189&lt;2,NOT(AND(C2190=C2189,AA2190=AA2189+1))),INDEX(DATAS,AA2189+1),"")</f>
        <v/>
      </c>
      <c r="AI2189" s="60" t="str">
        <f aca="false">IF(AND(AC2189=1,AA2189&lt;2),IF(AND(C2190=C2189,AA2190=AA2189+1),IF(AC2190=1,"",INDEX(DATAS,AA2189+1)),INDEX(DATAS,AA2189+1)),"")</f>
        <v/>
      </c>
    </row>
    <row r="2190" customFormat="false" ht="15" hidden="false" customHeight="false" outlineLevel="0" collapsed="false">
      <c r="A2190" s="60" t="n">
        <v>46310</v>
      </c>
      <c r="B2190" s="0" t="n">
        <v>7</v>
      </c>
      <c r="C2190" s="0" t="n">
        <v>5127</v>
      </c>
      <c r="D2190" s="0" t="n">
        <v>345</v>
      </c>
      <c r="E2190" s="0" t="n">
        <v>1</v>
      </c>
      <c r="F2190" s="55" t="s">
        <v>809</v>
      </c>
      <c r="I2190" s="55" t="s">
        <v>162</v>
      </c>
      <c r="J2190" s="0" t="n">
        <v>122</v>
      </c>
      <c r="K2190" s="0" t="n">
        <v>67</v>
      </c>
      <c r="L2190" s="0" t="n">
        <v>232</v>
      </c>
      <c r="M2190" s="0" t="n">
        <v>1397.44</v>
      </c>
      <c r="N2190" s="0" t="n">
        <v>44.11</v>
      </c>
      <c r="O2190" s="0" t="n">
        <v>43.81</v>
      </c>
      <c r="P2190" s="0" t="n">
        <v>3.31</v>
      </c>
      <c r="Q2190" s="0" t="n">
        <v>3.47</v>
      </c>
      <c r="T2190" s="0" t="n">
        <v>53.1</v>
      </c>
      <c r="U2190" s="0" t="n">
        <v>1056</v>
      </c>
      <c r="V2190" s="0" t="n">
        <v>2</v>
      </c>
      <c r="W2190" s="60" t="n">
        <v>46079</v>
      </c>
      <c r="X2190" s="55" t="n">
        <f aca="false">IF(I2190="Male",0,1)</f>
        <v>1</v>
      </c>
      <c r="Y2190" s="55" t="n">
        <f aca="false">IF(OR(I2190="DNB",I2190="Dry DNB"),1,0)</f>
        <v>0</v>
      </c>
      <c r="Z2190" s="55" t="n">
        <f aca="false">IF(ISNUMBER(W2190),A2190-W2190,"")</f>
        <v>231</v>
      </c>
      <c r="AA2190" s="55" t="n">
        <f aca="false">MATCH(A2190,DATAS,0)</f>
        <v>2</v>
      </c>
      <c r="AB2190" s="55" t="n">
        <f aca="false">IF(AND(E2190&gt;0,OR(AND(B2190&gt;=1,B2190&lt;=6),B2190=10)),1,0)</f>
        <v>0</v>
      </c>
      <c r="AC2190" s="55" t="n">
        <f aca="false">IF(AND(E2190&gt;0,B2190=10),1,0)</f>
        <v>0</v>
      </c>
      <c r="AD2190" s="55" t="n">
        <f aca="false">IF(AND(C2189=C2190,AA2189=AA2190-1),AB2189,"")</f>
        <v>0</v>
      </c>
      <c r="AE2190" s="55" t="n">
        <f aca="false">IF(AND(C2189=C2190,AA2189=AA2190-1),AC2189,"")</f>
        <v>0</v>
      </c>
      <c r="AF2190" s="55" t="n">
        <f aca="false">IF(AA2190=1,"",IF(AND(AB2190=1,AD2190&lt;&gt;1),1,0))</f>
        <v>0</v>
      </c>
      <c r="AG2190" s="55" t="n">
        <f aca="false">IF(AA2190=1,"",IF(AND(AC2190=1,AE2190&lt;&gt;1),1,0))</f>
        <v>0</v>
      </c>
      <c r="AH2190" s="60" t="str">
        <f aca="false">IF(AND(E2190&gt;0,AA2190&lt;2,NOT(AND(C2191=C2190,AA2191=AA2190+1))),INDEX(DATAS,AA2190+1),"")</f>
        <v/>
      </c>
      <c r="AI2190" s="60" t="str">
        <f aca="false">IF(AND(AC2190=1,AA2190&lt;2),IF(AND(C2191=C2190,AA2191=AA2190+1),IF(AC2191=1,"",INDEX(DATAS,AA2190+1)),INDEX(DATAS,AA2190+1)),"")</f>
        <v/>
      </c>
    </row>
    <row r="2191" customFormat="false" ht="15" hidden="false" customHeight="false" outlineLevel="0" collapsed="false">
      <c r="A2191" s="60" t="n">
        <v>46309</v>
      </c>
      <c r="B2191" s="0" t="n">
        <v>6</v>
      </c>
      <c r="C2191" s="0" t="n">
        <v>5128</v>
      </c>
      <c r="D2191" s="0" t="n">
        <v>415</v>
      </c>
      <c r="E2191" s="0" t="n">
        <v>1</v>
      </c>
      <c r="F2191" s="55" t="s">
        <v>810</v>
      </c>
      <c r="G2191" s="0" t="n">
        <v>25.5</v>
      </c>
      <c r="H2191" s="0" t="n">
        <v>22</v>
      </c>
      <c r="I2191" s="55" t="s">
        <v>157</v>
      </c>
      <c r="J2191" s="0" t="n">
        <v>282</v>
      </c>
      <c r="K2191" s="0" t="n">
        <v>65</v>
      </c>
      <c r="L2191" s="0" t="n">
        <v>133</v>
      </c>
      <c r="M2191" s="0" t="n">
        <v>182.69</v>
      </c>
      <c r="N2191" s="0" t="n">
        <v>68.6</v>
      </c>
      <c r="O2191" s="0" t="n">
        <v>26.24</v>
      </c>
      <c r="P2191" s="0" t="n">
        <v>6.97</v>
      </c>
      <c r="Q2191" s="0" t="n">
        <v>4.94</v>
      </c>
      <c r="R2191" s="0" t="n">
        <v>3787</v>
      </c>
      <c r="S2191" s="0" t="n">
        <v>7009</v>
      </c>
      <c r="T2191" s="0" t="n">
        <v>42.8</v>
      </c>
      <c r="U2191" s="0" t="n">
        <v>1054</v>
      </c>
      <c r="V2191" s="0" t="n">
        <v>7</v>
      </c>
      <c r="W2191" s="60" t="n">
        <v>46177</v>
      </c>
      <c r="X2191" s="55" t="n">
        <f aca="false">IF(I2191="Male",0,1)</f>
        <v>1</v>
      </c>
      <c r="Y2191" s="55" t="n">
        <f aca="false">IF(OR(I2191="DNB",I2191="Dry DNB"),1,0)</f>
        <v>0</v>
      </c>
      <c r="Z2191" s="55" t="n">
        <f aca="false">IF(ISNUMBER(W2191),A2191-W2191,"")</f>
        <v>132</v>
      </c>
      <c r="AA2191" s="55" t="n">
        <f aca="false">MATCH(A2191,DATAS,0)</f>
        <v>1</v>
      </c>
      <c r="AB2191" s="55" t="n">
        <f aca="false">IF(AND(E2191&gt;0,OR(AND(B2191&gt;=1,B2191&lt;=6),B2191=10)),1,0)</f>
        <v>1</v>
      </c>
      <c r="AC2191" s="55" t="n">
        <f aca="false">IF(AND(E2191&gt;0,B2191=10),1,0)</f>
        <v>0</v>
      </c>
      <c r="AD2191" s="0" t="str">
        <f aca="false">IF(AND(C2190=C2191,AA2190=AA2191-1),AB2190,"")</f>
        <v/>
      </c>
      <c r="AE2191" s="0" t="str">
        <f aca="false">IF(AND(C2190=C2191,AA2190=AA2191-1),AC2190,"")</f>
        <v/>
      </c>
      <c r="AF2191" s="0" t="str">
        <f aca="false">IF(AA2191=1,"",IF(AND(AB2191=1,AD2191&lt;&gt;1),1,0))</f>
        <v/>
      </c>
      <c r="AG2191" s="0" t="str">
        <f aca="false">IF(AA2191=1,"",IF(AND(AC2191=1,AE2191&lt;&gt;1),1,0))</f>
        <v/>
      </c>
      <c r="AH2191" s="60" t="str">
        <f aca="false">IF(AND(E2191&gt;0,AA2191&lt;2,NOT(AND(C2192=C2191,AA2192=AA2191+1))),INDEX(DATAS,AA2191+1),"")</f>
        <v/>
      </c>
      <c r="AI2191" s="60" t="str">
        <f aca="false">IF(AND(AC2191=1,AA2191&lt;2),IF(AND(C2192=C2191,AA2192=AA2191+1),IF(AC2192=1,"",INDEX(DATAS,AA2191+1)),INDEX(DATAS,AA2191+1)),"")</f>
        <v/>
      </c>
    </row>
    <row r="2192" customFormat="false" ht="15" hidden="false" customHeight="false" outlineLevel="0" collapsed="false">
      <c r="A2192" s="60" t="n">
        <v>46310</v>
      </c>
      <c r="B2192" s="0" t="n">
        <v>6</v>
      </c>
      <c r="C2192" s="0" t="n">
        <v>5128</v>
      </c>
      <c r="D2192" s="0" t="n">
        <v>416</v>
      </c>
      <c r="E2192" s="0" t="n">
        <v>1</v>
      </c>
      <c r="F2192" s="55" t="s">
        <v>810</v>
      </c>
      <c r="H2192" s="0" t="n">
        <v>22</v>
      </c>
      <c r="I2192" s="55" t="s">
        <v>157</v>
      </c>
      <c r="J2192" s="0" t="n">
        <v>282</v>
      </c>
      <c r="K2192" s="0" t="n">
        <v>65</v>
      </c>
      <c r="L2192" s="0" t="n">
        <v>134</v>
      </c>
      <c r="M2192" s="0" t="n">
        <v>182.69</v>
      </c>
      <c r="N2192" s="0" t="n">
        <v>68.6</v>
      </c>
      <c r="O2192" s="0" t="n">
        <v>26.24</v>
      </c>
      <c r="P2192" s="0" t="n">
        <v>6.97</v>
      </c>
      <c r="Q2192" s="0" t="n">
        <v>4.94</v>
      </c>
      <c r="T2192" s="0" t="n">
        <v>42.8</v>
      </c>
      <c r="U2192" s="0" t="n">
        <v>1055</v>
      </c>
      <c r="V2192" s="0" t="n">
        <v>7</v>
      </c>
      <c r="W2192" s="60" t="n">
        <v>46177</v>
      </c>
      <c r="X2192" s="55" t="n">
        <f aca="false">IF(I2192="Male",0,1)</f>
        <v>1</v>
      </c>
      <c r="Y2192" s="55" t="n">
        <f aca="false">IF(OR(I2192="DNB",I2192="Dry DNB"),1,0)</f>
        <v>0</v>
      </c>
      <c r="Z2192" s="55" t="n">
        <f aca="false">IF(ISNUMBER(W2192),A2192-W2192,"")</f>
        <v>133</v>
      </c>
      <c r="AA2192" s="55" t="n">
        <f aca="false">MATCH(A2192,DATAS,0)</f>
        <v>2</v>
      </c>
      <c r="AB2192" s="55" t="n">
        <f aca="false">IF(AND(E2192&gt;0,OR(AND(B2192&gt;=1,B2192&lt;=6),B2192=10)),1,0)</f>
        <v>1</v>
      </c>
      <c r="AC2192" s="55" t="n">
        <f aca="false">IF(AND(E2192&gt;0,B2192=10),1,0)</f>
        <v>0</v>
      </c>
      <c r="AD2192" s="55" t="n">
        <f aca="false">IF(AND(C2191=C2192,AA2191=AA2192-1),AB2191,"")</f>
        <v>1</v>
      </c>
      <c r="AE2192" s="55" t="n">
        <f aca="false">IF(AND(C2191=C2192,AA2191=AA2192-1),AC2191,"")</f>
        <v>0</v>
      </c>
      <c r="AF2192" s="55" t="n">
        <f aca="false">IF(AA2192=1,"",IF(AND(AB2192=1,AD2192&lt;&gt;1),1,0))</f>
        <v>0</v>
      </c>
      <c r="AG2192" s="55" t="n">
        <f aca="false">IF(AA2192=1,"",IF(AND(AC2192=1,AE2192&lt;&gt;1),1,0))</f>
        <v>0</v>
      </c>
      <c r="AH2192" s="60" t="str">
        <f aca="false">IF(AND(E2192&gt;0,AA2192&lt;2,NOT(AND(C2193=C2192,AA2193=AA2192+1))),INDEX(DATAS,AA2192+1),"")</f>
        <v/>
      </c>
      <c r="AI2192" s="60" t="str">
        <f aca="false">IF(AND(AC2192=1,AA2192&lt;2),IF(AND(C2193=C2192,AA2193=AA2192+1),IF(AC2193=1,"",INDEX(DATAS,AA2192+1)),INDEX(DATAS,AA2192+1)),"")</f>
        <v/>
      </c>
    </row>
    <row r="2193" customFormat="false" ht="15" hidden="false" customHeight="false" outlineLevel="0" collapsed="false">
      <c r="A2193" s="60" t="n">
        <v>46309</v>
      </c>
      <c r="B2193" s="0" t="n">
        <v>5</v>
      </c>
      <c r="C2193" s="0" t="n">
        <v>5129</v>
      </c>
      <c r="D2193" s="0" t="n">
        <v>417</v>
      </c>
      <c r="E2193" s="0" t="n">
        <v>1</v>
      </c>
      <c r="F2193" s="55" t="s">
        <v>811</v>
      </c>
      <c r="G2193" s="0" t="n">
        <v>21.9</v>
      </c>
      <c r="H2193" s="0" t="n">
        <v>21</v>
      </c>
      <c r="I2193" s="55" t="s">
        <v>157</v>
      </c>
      <c r="J2193" s="0" t="n">
        <v>200</v>
      </c>
      <c r="K2193" s="0" t="n">
        <v>67</v>
      </c>
      <c r="L2193" s="0" t="n">
        <v>217</v>
      </c>
      <c r="M2193" s="0" t="n">
        <v>1030.88</v>
      </c>
      <c r="N2193" s="0" t="n">
        <v>48.11</v>
      </c>
      <c r="O2193" s="0" t="n">
        <v>28.06</v>
      </c>
      <c r="P2193" s="0" t="n">
        <v>5.43</v>
      </c>
      <c r="Q2193" s="0" t="n">
        <v>4.15</v>
      </c>
      <c r="R2193" s="0" t="n">
        <v>3849</v>
      </c>
      <c r="S2193" s="0" t="n">
        <v>9000</v>
      </c>
      <c r="T2193" s="0" t="n">
        <v>46.3</v>
      </c>
      <c r="U2193" s="0" t="n">
        <v>1053</v>
      </c>
      <c r="V2193" s="0" t="n">
        <v>5</v>
      </c>
      <c r="W2193" s="60" t="n">
        <v>46093</v>
      </c>
      <c r="X2193" s="55" t="n">
        <f aca="false">IF(I2193="Male",0,1)</f>
        <v>1</v>
      </c>
      <c r="Y2193" s="55" t="n">
        <f aca="false">IF(OR(I2193="DNB",I2193="Dry DNB"),1,0)</f>
        <v>0</v>
      </c>
      <c r="Z2193" s="55" t="n">
        <f aca="false">IF(ISNUMBER(W2193),A2193-W2193,"")</f>
        <v>216</v>
      </c>
      <c r="AA2193" s="55" t="n">
        <f aca="false">MATCH(A2193,DATAS,0)</f>
        <v>1</v>
      </c>
      <c r="AB2193" s="55" t="n">
        <f aca="false">IF(AND(E2193&gt;0,OR(AND(B2193&gt;=1,B2193&lt;=6),B2193=10)),1,0)</f>
        <v>1</v>
      </c>
      <c r="AC2193" s="55" t="n">
        <f aca="false">IF(AND(E2193&gt;0,B2193=10),1,0)</f>
        <v>0</v>
      </c>
      <c r="AD2193" s="0" t="str">
        <f aca="false">IF(AND(C2192=C2193,AA2192=AA2193-1),AB2192,"")</f>
        <v/>
      </c>
      <c r="AE2193" s="0" t="str">
        <f aca="false">IF(AND(C2192=C2193,AA2192=AA2193-1),AC2192,"")</f>
        <v/>
      </c>
      <c r="AF2193" s="0" t="str">
        <f aca="false">IF(AA2193=1,"",IF(AND(AB2193=1,AD2193&lt;&gt;1),1,0))</f>
        <v/>
      </c>
      <c r="AG2193" s="0" t="str">
        <f aca="false">IF(AA2193=1,"",IF(AND(AC2193=1,AE2193&lt;&gt;1),1,0))</f>
        <v/>
      </c>
      <c r="AH2193" s="60" t="str">
        <f aca="false">IF(AND(E2193&gt;0,AA2193&lt;2,NOT(AND(C2194=C2193,AA2194=AA2193+1))),INDEX(DATAS,AA2193+1),"")</f>
        <v/>
      </c>
      <c r="AI2193" s="60" t="str">
        <f aca="false">IF(AND(AC2193=1,AA2193&lt;2),IF(AND(C2194=C2193,AA2194=AA2193+1),IF(AC2194=1,"",INDEX(DATAS,AA2193+1)),INDEX(DATAS,AA2193+1)),"")</f>
        <v/>
      </c>
    </row>
    <row r="2194" customFormat="false" ht="15" hidden="false" customHeight="false" outlineLevel="0" collapsed="false">
      <c r="A2194" s="60" t="n">
        <v>46310</v>
      </c>
      <c r="B2194" s="0" t="n">
        <v>5</v>
      </c>
      <c r="C2194" s="0" t="n">
        <v>5129</v>
      </c>
      <c r="D2194" s="0" t="n">
        <v>418</v>
      </c>
      <c r="E2194" s="0" t="n">
        <v>1</v>
      </c>
      <c r="F2194" s="55" t="s">
        <v>811</v>
      </c>
      <c r="G2194" s="0" t="n">
        <v>23.2</v>
      </c>
      <c r="H2194" s="0" t="n">
        <v>19</v>
      </c>
      <c r="I2194" s="55" t="s">
        <v>157</v>
      </c>
      <c r="J2194" s="0" t="n">
        <v>200</v>
      </c>
      <c r="K2194" s="0" t="n">
        <v>67</v>
      </c>
      <c r="L2194" s="0" t="n">
        <v>218</v>
      </c>
      <c r="M2194" s="0" t="n">
        <v>1030.88</v>
      </c>
      <c r="N2194" s="0" t="n">
        <v>48.11</v>
      </c>
      <c r="O2194" s="0" t="n">
        <v>28.06</v>
      </c>
      <c r="P2194" s="0" t="n">
        <v>5.43</v>
      </c>
      <c r="Q2194" s="0" t="n">
        <v>4.15</v>
      </c>
      <c r="T2194" s="0" t="n">
        <v>46.3</v>
      </c>
      <c r="U2194" s="0" t="n">
        <v>1054</v>
      </c>
      <c r="V2194" s="0" t="n">
        <v>5</v>
      </c>
      <c r="W2194" s="60" t="n">
        <v>46093</v>
      </c>
      <c r="X2194" s="55" t="n">
        <f aca="false">IF(I2194="Male",0,1)</f>
        <v>1</v>
      </c>
      <c r="Y2194" s="55" t="n">
        <f aca="false">IF(OR(I2194="DNB",I2194="Dry DNB"),1,0)</f>
        <v>0</v>
      </c>
      <c r="Z2194" s="55" t="n">
        <f aca="false">IF(ISNUMBER(W2194),A2194-W2194,"")</f>
        <v>217</v>
      </c>
      <c r="AA2194" s="55" t="n">
        <f aca="false">MATCH(A2194,DATAS,0)</f>
        <v>2</v>
      </c>
      <c r="AB2194" s="55" t="n">
        <f aca="false">IF(AND(E2194&gt;0,OR(AND(B2194&gt;=1,B2194&lt;=6),B2194=10)),1,0)</f>
        <v>1</v>
      </c>
      <c r="AC2194" s="55" t="n">
        <f aca="false">IF(AND(E2194&gt;0,B2194=10),1,0)</f>
        <v>0</v>
      </c>
      <c r="AD2194" s="55" t="n">
        <f aca="false">IF(AND(C2193=C2194,AA2193=AA2194-1),AB2193,"")</f>
        <v>1</v>
      </c>
      <c r="AE2194" s="55" t="n">
        <f aca="false">IF(AND(C2193=C2194,AA2193=AA2194-1),AC2193,"")</f>
        <v>0</v>
      </c>
      <c r="AF2194" s="55" t="n">
        <f aca="false">IF(AA2194=1,"",IF(AND(AB2194=1,AD2194&lt;&gt;1),1,0))</f>
        <v>0</v>
      </c>
      <c r="AG2194" s="55" t="n">
        <f aca="false">IF(AA2194=1,"",IF(AND(AC2194=1,AE2194&lt;&gt;1),1,0))</f>
        <v>0</v>
      </c>
      <c r="AH2194" s="60" t="str">
        <f aca="false">IF(AND(E2194&gt;0,AA2194&lt;2,NOT(AND(C2195=C2194,AA2195=AA2194+1))),INDEX(DATAS,AA2194+1),"")</f>
        <v/>
      </c>
      <c r="AI2194" s="60" t="str">
        <f aca="false">IF(AND(AC2194=1,AA2194&lt;2),IF(AND(C2195=C2194,AA2195=AA2194+1),IF(AC2195=1,"",INDEX(DATAS,AA2194+1)),INDEX(DATAS,AA2194+1)),"")</f>
        <v/>
      </c>
    </row>
    <row r="2195" customFormat="false" ht="15" hidden="false" customHeight="false" outlineLevel="0" collapsed="false">
      <c r="A2195" s="60" t="n">
        <v>46309</v>
      </c>
      <c r="B2195" s="0" t="n">
        <v>4</v>
      </c>
      <c r="C2195" s="0" t="n">
        <v>5130</v>
      </c>
      <c r="D2195" s="0" t="n">
        <v>319</v>
      </c>
      <c r="E2195" s="0" t="n">
        <v>1</v>
      </c>
      <c r="F2195" s="55" t="s">
        <v>811</v>
      </c>
      <c r="G2195" s="0" t="n">
        <v>30.9</v>
      </c>
      <c r="H2195" s="0" t="n">
        <v>30</v>
      </c>
      <c r="I2195" s="55" t="s">
        <v>157</v>
      </c>
      <c r="J2195" s="0" t="n">
        <v>229</v>
      </c>
      <c r="K2195" s="0" t="n">
        <v>60</v>
      </c>
      <c r="L2195" s="0" t="n">
        <v>90</v>
      </c>
      <c r="M2195" s="0" t="n">
        <v>393.2</v>
      </c>
      <c r="N2195" s="0" t="n">
        <v>62.53</v>
      </c>
      <c r="O2195" s="0" t="n">
        <v>46.63</v>
      </c>
      <c r="P2195" s="0" t="n">
        <v>3.74</v>
      </c>
      <c r="Q2195" s="0" t="n">
        <v>4.37</v>
      </c>
      <c r="R2195" s="0" t="n">
        <v>4127</v>
      </c>
      <c r="S2195" s="0" t="n">
        <v>8147</v>
      </c>
      <c r="T2195" s="0" t="n">
        <v>44.5</v>
      </c>
      <c r="U2195" s="0" t="n">
        <v>1053</v>
      </c>
      <c r="V2195" s="0" t="n">
        <v>6</v>
      </c>
      <c r="W2195" s="60" t="n">
        <v>46220</v>
      </c>
      <c r="X2195" s="55" t="n">
        <f aca="false">IF(I2195="Male",0,1)</f>
        <v>1</v>
      </c>
      <c r="Y2195" s="55" t="n">
        <f aca="false">IF(OR(I2195="DNB",I2195="Dry DNB"),1,0)</f>
        <v>0</v>
      </c>
      <c r="Z2195" s="55" t="n">
        <f aca="false">IF(ISNUMBER(W2195),A2195-W2195,"")</f>
        <v>89</v>
      </c>
      <c r="AA2195" s="55" t="n">
        <f aca="false">MATCH(A2195,DATAS,0)</f>
        <v>1</v>
      </c>
      <c r="AB2195" s="55" t="n">
        <f aca="false">IF(AND(E2195&gt;0,OR(AND(B2195&gt;=1,B2195&lt;=6),B2195=10)),1,0)</f>
        <v>1</v>
      </c>
      <c r="AC2195" s="55" t="n">
        <f aca="false">IF(AND(E2195&gt;0,B2195=10),1,0)</f>
        <v>0</v>
      </c>
      <c r="AD2195" s="0" t="str">
        <f aca="false">IF(AND(C2194=C2195,AA2194=AA2195-1),AB2194,"")</f>
        <v/>
      </c>
      <c r="AE2195" s="0" t="str">
        <f aca="false">IF(AND(C2194=C2195,AA2194=AA2195-1),AC2194,"")</f>
        <v/>
      </c>
      <c r="AF2195" s="0" t="str">
        <f aca="false">IF(AA2195=1,"",IF(AND(AB2195=1,AD2195&lt;&gt;1),1,0))</f>
        <v/>
      </c>
      <c r="AG2195" s="0" t="str">
        <f aca="false">IF(AA2195=1,"",IF(AND(AC2195=1,AE2195&lt;&gt;1),1,0))</f>
        <v/>
      </c>
      <c r="AH2195" s="60" t="str">
        <f aca="false">IF(AND(E2195&gt;0,AA2195&lt;2,NOT(AND(C2196=C2195,AA2196=AA2195+1))),INDEX(DATAS,AA2195+1),"")</f>
        <v/>
      </c>
      <c r="AI2195" s="60" t="str">
        <f aca="false">IF(AND(AC2195=1,AA2195&lt;2),IF(AND(C2196=C2195,AA2196=AA2195+1),IF(AC2196=1,"",INDEX(DATAS,AA2195+1)),INDEX(DATAS,AA2195+1)),"")</f>
        <v/>
      </c>
    </row>
    <row r="2196" customFormat="false" ht="15" hidden="false" customHeight="false" outlineLevel="0" collapsed="false">
      <c r="A2196" s="60" t="n">
        <v>46310</v>
      </c>
      <c r="B2196" s="0" t="n">
        <v>4</v>
      </c>
      <c r="C2196" s="0" t="n">
        <v>5130</v>
      </c>
      <c r="D2196" s="0" t="n">
        <v>320</v>
      </c>
      <c r="E2196" s="0" t="n">
        <v>1</v>
      </c>
      <c r="F2196" s="55" t="s">
        <v>811</v>
      </c>
      <c r="G2196" s="0" t="n">
        <v>32.9</v>
      </c>
      <c r="H2196" s="0" t="n">
        <v>30</v>
      </c>
      <c r="I2196" s="55" t="s">
        <v>157</v>
      </c>
      <c r="J2196" s="0" t="n">
        <v>229</v>
      </c>
      <c r="K2196" s="0" t="n">
        <v>60</v>
      </c>
      <c r="L2196" s="0" t="n">
        <v>91</v>
      </c>
      <c r="M2196" s="0" t="n">
        <v>393.2</v>
      </c>
      <c r="N2196" s="0" t="n">
        <v>62.53</v>
      </c>
      <c r="O2196" s="0" t="n">
        <v>46.63</v>
      </c>
      <c r="P2196" s="0" t="n">
        <v>3.74</v>
      </c>
      <c r="Q2196" s="0" t="n">
        <v>4.37</v>
      </c>
      <c r="T2196" s="0" t="n">
        <v>44.5</v>
      </c>
      <c r="U2196" s="0" t="n">
        <v>1054</v>
      </c>
      <c r="V2196" s="0" t="n">
        <v>6</v>
      </c>
      <c r="W2196" s="60" t="n">
        <v>46220</v>
      </c>
      <c r="X2196" s="55" t="n">
        <f aca="false">IF(I2196="Male",0,1)</f>
        <v>1</v>
      </c>
      <c r="Y2196" s="55" t="n">
        <f aca="false">IF(OR(I2196="DNB",I2196="Dry DNB"),1,0)</f>
        <v>0</v>
      </c>
      <c r="Z2196" s="55" t="n">
        <f aca="false">IF(ISNUMBER(W2196),A2196-W2196,"")</f>
        <v>90</v>
      </c>
      <c r="AA2196" s="55" t="n">
        <f aca="false">MATCH(A2196,DATAS,0)</f>
        <v>2</v>
      </c>
      <c r="AB2196" s="55" t="n">
        <f aca="false">IF(AND(E2196&gt;0,OR(AND(B2196&gt;=1,B2196&lt;=6),B2196=10)),1,0)</f>
        <v>1</v>
      </c>
      <c r="AC2196" s="55" t="n">
        <f aca="false">IF(AND(E2196&gt;0,B2196=10),1,0)</f>
        <v>0</v>
      </c>
      <c r="AD2196" s="55" t="n">
        <f aca="false">IF(AND(C2195=C2196,AA2195=AA2196-1),AB2195,"")</f>
        <v>1</v>
      </c>
      <c r="AE2196" s="55" t="n">
        <f aca="false">IF(AND(C2195=C2196,AA2195=AA2196-1),AC2195,"")</f>
        <v>0</v>
      </c>
      <c r="AF2196" s="55" t="n">
        <f aca="false">IF(AA2196=1,"",IF(AND(AB2196=1,AD2196&lt;&gt;1),1,0))</f>
        <v>0</v>
      </c>
      <c r="AG2196" s="55" t="n">
        <f aca="false">IF(AA2196=1,"",IF(AND(AC2196=1,AE2196&lt;&gt;1),1,0))</f>
        <v>0</v>
      </c>
      <c r="AH2196" s="60" t="str">
        <f aca="false">IF(AND(E2196&gt;0,AA2196&lt;2,NOT(AND(C2197=C2196,AA2197=AA2196+1))),INDEX(DATAS,AA2196+1),"")</f>
        <v/>
      </c>
      <c r="AI2196" s="60" t="str">
        <f aca="false">IF(AND(AC2196=1,AA2196&lt;2),IF(AND(C2197=C2196,AA2197=AA2196+1),IF(AC2197=1,"",INDEX(DATAS,AA2196+1)),INDEX(DATAS,AA2196+1)),"")</f>
        <v/>
      </c>
    </row>
    <row r="2197" customFormat="false" ht="15" hidden="false" customHeight="false" outlineLevel="0" collapsed="false">
      <c r="A2197" s="60" t="n">
        <v>46309</v>
      </c>
      <c r="B2197" s="0" t="n">
        <v>5</v>
      </c>
      <c r="C2197" s="0" t="n">
        <v>5131</v>
      </c>
      <c r="D2197" s="0" t="n">
        <v>379</v>
      </c>
      <c r="E2197" s="0" t="n">
        <v>1</v>
      </c>
      <c r="F2197" s="55" t="s">
        <v>812</v>
      </c>
      <c r="G2197" s="0" t="n">
        <v>40.8</v>
      </c>
      <c r="H2197" s="0" t="n">
        <v>36</v>
      </c>
      <c r="I2197" s="55" t="s">
        <v>187</v>
      </c>
      <c r="J2197" s="0" t="n">
        <v>379</v>
      </c>
      <c r="K2197" s="0" t="n">
        <v>64</v>
      </c>
      <c r="M2197" s="0" t="n">
        <v>529.73</v>
      </c>
      <c r="N2197" s="0" t="n">
        <v>58.24</v>
      </c>
      <c r="O2197" s="0" t="n">
        <v>35.93</v>
      </c>
      <c r="P2197" s="0" t="n">
        <v>3.81</v>
      </c>
      <c r="Q2197" s="0" t="n">
        <v>4.12</v>
      </c>
      <c r="R2197" s="0" t="n">
        <v>4592</v>
      </c>
      <c r="S2197" s="0" t="n">
        <v>8846</v>
      </c>
      <c r="T2197" s="0" t="n">
        <v>47.9</v>
      </c>
      <c r="U2197" s="0" t="n">
        <v>1052</v>
      </c>
      <c r="V2197" s="0" t="n">
        <v>9</v>
      </c>
      <c r="W2197" s="60" t="n">
        <v>46296</v>
      </c>
      <c r="X2197" s="55" t="n">
        <f aca="false">IF(I2197="Male",0,1)</f>
        <v>1</v>
      </c>
      <c r="Y2197" s="55" t="n">
        <f aca="false">IF(OR(I2197="DNB",I2197="Dry DNB"),1,0)</f>
        <v>0</v>
      </c>
      <c r="Z2197" s="55" t="n">
        <f aca="false">IF(ISNUMBER(W2197),A2197-W2197,"")</f>
        <v>13</v>
      </c>
      <c r="AA2197" s="55" t="n">
        <f aca="false">MATCH(A2197,DATAS,0)</f>
        <v>1</v>
      </c>
      <c r="AB2197" s="55" t="n">
        <f aca="false">IF(AND(E2197&gt;0,OR(AND(B2197&gt;=1,B2197&lt;=6),B2197=10)),1,0)</f>
        <v>1</v>
      </c>
      <c r="AC2197" s="55" t="n">
        <f aca="false">IF(AND(E2197&gt;0,B2197=10),1,0)</f>
        <v>0</v>
      </c>
      <c r="AD2197" s="0" t="str">
        <f aca="false">IF(AND(C2196=C2197,AA2196=AA2197-1),AB2196,"")</f>
        <v/>
      </c>
      <c r="AE2197" s="0" t="str">
        <f aca="false">IF(AND(C2196=C2197,AA2196=AA2197-1),AC2196,"")</f>
        <v/>
      </c>
      <c r="AF2197" s="0" t="str">
        <f aca="false">IF(AA2197=1,"",IF(AND(AB2197=1,AD2197&lt;&gt;1),1,0))</f>
        <v/>
      </c>
      <c r="AG2197" s="0" t="str">
        <f aca="false">IF(AA2197=1,"",IF(AND(AC2197=1,AE2197&lt;&gt;1),1,0))</f>
        <v/>
      </c>
      <c r="AH2197" s="60" t="str">
        <f aca="false">IF(AND(E2197&gt;0,AA2197&lt;2,NOT(AND(C2198=C2197,AA2198=AA2197+1))),INDEX(DATAS,AA2197+1),"")</f>
        <v/>
      </c>
      <c r="AI2197" s="60" t="str">
        <f aca="false">IF(AND(AC2197=1,AA2197&lt;2),IF(AND(C2198=C2197,AA2198=AA2197+1),IF(AC2198=1,"",INDEX(DATAS,AA2197+1)),INDEX(DATAS,AA2197+1)),"")</f>
        <v/>
      </c>
    </row>
    <row r="2198" customFormat="false" ht="15" hidden="false" customHeight="false" outlineLevel="0" collapsed="false">
      <c r="A2198" s="60" t="n">
        <v>46310</v>
      </c>
      <c r="B2198" s="0" t="n">
        <v>5</v>
      </c>
      <c r="C2198" s="0" t="n">
        <v>5131</v>
      </c>
      <c r="D2198" s="0" t="n">
        <v>380</v>
      </c>
      <c r="E2198" s="0" t="n">
        <v>1</v>
      </c>
      <c r="F2198" s="55" t="s">
        <v>812</v>
      </c>
      <c r="G2198" s="0" t="n">
        <v>40.1</v>
      </c>
      <c r="H2198" s="0" t="n">
        <v>37</v>
      </c>
      <c r="I2198" s="55" t="s">
        <v>187</v>
      </c>
      <c r="J2198" s="0" t="n">
        <v>380</v>
      </c>
      <c r="K2198" s="0" t="n">
        <v>64</v>
      </c>
      <c r="M2198" s="0" t="n">
        <v>529.73</v>
      </c>
      <c r="N2198" s="0" t="n">
        <v>58.24</v>
      </c>
      <c r="O2198" s="0" t="n">
        <v>35.93</v>
      </c>
      <c r="P2198" s="0" t="n">
        <v>3.81</v>
      </c>
      <c r="Q2198" s="0" t="n">
        <v>4.12</v>
      </c>
      <c r="T2198" s="0" t="n">
        <v>47.9</v>
      </c>
      <c r="U2198" s="0" t="n">
        <v>1053</v>
      </c>
      <c r="V2198" s="0" t="n">
        <v>9</v>
      </c>
      <c r="W2198" s="60" t="n">
        <v>46296</v>
      </c>
      <c r="X2198" s="55" t="n">
        <f aca="false">IF(I2198="Male",0,1)</f>
        <v>1</v>
      </c>
      <c r="Y2198" s="55" t="n">
        <f aca="false">IF(OR(I2198="DNB",I2198="Dry DNB"),1,0)</f>
        <v>0</v>
      </c>
      <c r="Z2198" s="55" t="n">
        <f aca="false">IF(ISNUMBER(W2198),A2198-W2198,"")</f>
        <v>14</v>
      </c>
      <c r="AA2198" s="55" t="n">
        <f aca="false">MATCH(A2198,DATAS,0)</f>
        <v>2</v>
      </c>
      <c r="AB2198" s="55" t="n">
        <f aca="false">IF(AND(E2198&gt;0,OR(AND(B2198&gt;=1,B2198&lt;=6),B2198=10)),1,0)</f>
        <v>1</v>
      </c>
      <c r="AC2198" s="55" t="n">
        <f aca="false">IF(AND(E2198&gt;0,B2198=10),1,0)</f>
        <v>0</v>
      </c>
      <c r="AD2198" s="55" t="n">
        <f aca="false">IF(AND(C2197=C2198,AA2197=AA2198-1),AB2197,"")</f>
        <v>1</v>
      </c>
      <c r="AE2198" s="55" t="n">
        <f aca="false">IF(AND(C2197=C2198,AA2197=AA2198-1),AC2197,"")</f>
        <v>0</v>
      </c>
      <c r="AF2198" s="55" t="n">
        <f aca="false">IF(AA2198=1,"",IF(AND(AB2198=1,AD2198&lt;&gt;1),1,0))</f>
        <v>0</v>
      </c>
      <c r="AG2198" s="55" t="n">
        <f aca="false">IF(AA2198=1,"",IF(AND(AC2198=1,AE2198&lt;&gt;1),1,0))</f>
        <v>0</v>
      </c>
      <c r="AH2198" s="60" t="str">
        <f aca="false">IF(AND(E2198&gt;0,AA2198&lt;2,NOT(AND(C2199=C2198,AA2199=AA2198+1))),INDEX(DATAS,AA2198+1),"")</f>
        <v/>
      </c>
      <c r="AI2198" s="60" t="str">
        <f aca="false">IF(AND(AC2198=1,AA2198&lt;2),IF(AND(C2199=C2198,AA2199=AA2198+1),IF(AC2199=1,"",INDEX(DATAS,AA2198+1)),INDEX(DATAS,AA2198+1)),"")</f>
        <v/>
      </c>
    </row>
    <row r="2199" customFormat="false" ht="15" hidden="false" customHeight="false" outlineLevel="0" collapsed="false">
      <c r="A2199" s="60" t="n">
        <v>46309</v>
      </c>
      <c r="B2199" s="0" t="n">
        <v>14</v>
      </c>
      <c r="C2199" s="0" t="n">
        <v>5132</v>
      </c>
      <c r="D2199" s="0" t="n">
        <v>327</v>
      </c>
      <c r="E2199" s="0" t="n">
        <v>1</v>
      </c>
      <c r="F2199" s="55" t="s">
        <v>812</v>
      </c>
      <c r="I2199" s="55" t="s">
        <v>162</v>
      </c>
      <c r="J2199" s="0" t="n">
        <v>104</v>
      </c>
      <c r="K2199" s="0" t="n">
        <v>70</v>
      </c>
      <c r="L2199" s="0" t="n">
        <v>266</v>
      </c>
      <c r="M2199" s="0" t="n">
        <v>1003.35</v>
      </c>
      <c r="N2199" s="0" t="n">
        <v>41.41</v>
      </c>
      <c r="O2199" s="0" t="n">
        <v>38.68</v>
      </c>
      <c r="P2199" s="0" t="n">
        <v>4.46</v>
      </c>
      <c r="Q2199" s="0" t="n">
        <v>3.53</v>
      </c>
      <c r="R2199" s="0" t="n">
        <v>4472</v>
      </c>
      <c r="S2199" s="0" t="n">
        <v>9092</v>
      </c>
      <c r="T2199" s="0" t="n">
        <v>47.25</v>
      </c>
      <c r="U2199" s="0" t="n">
        <v>1052</v>
      </c>
      <c r="V2199" s="0" t="n">
        <v>2</v>
      </c>
      <c r="W2199" s="60" t="n">
        <v>46044</v>
      </c>
      <c r="X2199" s="55" t="n">
        <f aca="false">IF(I2199="Male",0,1)</f>
        <v>1</v>
      </c>
      <c r="Y2199" s="55" t="n">
        <f aca="false">IF(OR(I2199="DNB",I2199="Dry DNB"),1,0)</f>
        <v>0</v>
      </c>
      <c r="Z2199" s="55" t="n">
        <f aca="false">IF(ISNUMBER(W2199),A2199-W2199,"")</f>
        <v>265</v>
      </c>
      <c r="AA2199" s="55" t="n">
        <f aca="false">MATCH(A2199,DATAS,0)</f>
        <v>1</v>
      </c>
      <c r="AB2199" s="55" t="n">
        <f aca="false">IF(AND(E2199&gt;0,OR(AND(B2199&gt;=1,B2199&lt;=6),B2199=10)),1,0)</f>
        <v>0</v>
      </c>
      <c r="AC2199" s="55" t="n">
        <f aca="false">IF(AND(E2199&gt;0,B2199=10),1,0)</f>
        <v>0</v>
      </c>
      <c r="AD2199" s="0" t="str">
        <f aca="false">IF(AND(C2198=C2199,AA2198=AA2199-1),AB2198,"")</f>
        <v/>
      </c>
      <c r="AE2199" s="0" t="str">
        <f aca="false">IF(AND(C2198=C2199,AA2198=AA2199-1),AC2198,"")</f>
        <v/>
      </c>
      <c r="AF2199" s="0" t="str">
        <f aca="false">IF(AA2199=1,"",IF(AND(AB2199=1,AD2199&lt;&gt;1),1,0))</f>
        <v/>
      </c>
      <c r="AG2199" s="0" t="str">
        <f aca="false">IF(AA2199=1,"",IF(AND(AC2199=1,AE2199&lt;&gt;1),1,0))</f>
        <v/>
      </c>
      <c r="AH2199" s="60" t="str">
        <f aca="false">IF(AND(E2199&gt;0,AA2199&lt;2,NOT(AND(C2200=C2199,AA2200=AA2199+1))),INDEX(DATAS,AA2199+1),"")</f>
        <v/>
      </c>
      <c r="AI2199" s="60" t="str">
        <f aca="false">IF(AND(AC2199=1,AA2199&lt;2),IF(AND(C2200=C2199,AA2200=AA2199+1),IF(AC2200=1,"",INDEX(DATAS,AA2199+1)),INDEX(DATAS,AA2199+1)),"")</f>
        <v/>
      </c>
    </row>
    <row r="2200" customFormat="false" ht="15" hidden="false" customHeight="false" outlineLevel="0" collapsed="false">
      <c r="A2200" s="60" t="n">
        <v>46310</v>
      </c>
      <c r="B2200" s="0" t="n">
        <v>14</v>
      </c>
      <c r="C2200" s="0" t="n">
        <v>5132</v>
      </c>
      <c r="D2200" s="0" t="n">
        <v>327</v>
      </c>
      <c r="E2200" s="0" t="n">
        <v>1</v>
      </c>
      <c r="F2200" s="55" t="s">
        <v>812</v>
      </c>
      <c r="I2200" s="55" t="s">
        <v>162</v>
      </c>
      <c r="J2200" s="0" t="n">
        <v>104</v>
      </c>
      <c r="K2200" s="0" t="n">
        <v>70</v>
      </c>
      <c r="L2200" s="0" t="n">
        <v>267</v>
      </c>
      <c r="M2200" s="0" t="n">
        <v>1003.35</v>
      </c>
      <c r="N2200" s="0" t="n">
        <v>41.41</v>
      </c>
      <c r="O2200" s="0" t="n">
        <v>38.68</v>
      </c>
      <c r="P2200" s="0" t="n">
        <v>4.46</v>
      </c>
      <c r="Q2200" s="0" t="n">
        <v>3.53</v>
      </c>
      <c r="T2200" s="0" t="n">
        <v>47.25</v>
      </c>
      <c r="U2200" s="0" t="n">
        <v>1053</v>
      </c>
      <c r="V2200" s="0" t="n">
        <v>2</v>
      </c>
      <c r="W2200" s="60" t="n">
        <v>46044</v>
      </c>
      <c r="X2200" s="55" t="n">
        <f aca="false">IF(I2200="Male",0,1)</f>
        <v>1</v>
      </c>
      <c r="Y2200" s="55" t="n">
        <f aca="false">IF(OR(I2200="DNB",I2200="Dry DNB"),1,0)</f>
        <v>0</v>
      </c>
      <c r="Z2200" s="55" t="n">
        <f aca="false">IF(ISNUMBER(W2200),A2200-W2200,"")</f>
        <v>266</v>
      </c>
      <c r="AA2200" s="55" t="n">
        <f aca="false">MATCH(A2200,DATAS,0)</f>
        <v>2</v>
      </c>
      <c r="AB2200" s="55" t="n">
        <f aca="false">IF(AND(E2200&gt;0,OR(AND(B2200&gt;=1,B2200&lt;=6),B2200=10)),1,0)</f>
        <v>0</v>
      </c>
      <c r="AC2200" s="55" t="n">
        <f aca="false">IF(AND(E2200&gt;0,B2200=10),1,0)</f>
        <v>0</v>
      </c>
      <c r="AD2200" s="55" t="n">
        <f aca="false">IF(AND(C2199=C2200,AA2199=AA2200-1),AB2199,"")</f>
        <v>0</v>
      </c>
      <c r="AE2200" s="55" t="n">
        <f aca="false">IF(AND(C2199=C2200,AA2199=AA2200-1),AC2199,"")</f>
        <v>0</v>
      </c>
      <c r="AF2200" s="55" t="n">
        <f aca="false">IF(AA2200=1,"",IF(AND(AB2200=1,AD2200&lt;&gt;1),1,0))</f>
        <v>0</v>
      </c>
      <c r="AG2200" s="55" t="n">
        <f aca="false">IF(AA2200=1,"",IF(AND(AC2200=1,AE2200&lt;&gt;1),1,0))</f>
        <v>0</v>
      </c>
      <c r="AH2200" s="60" t="str">
        <f aca="false">IF(AND(E2200&gt;0,AA2200&lt;2,NOT(AND(C2201=C2200,AA2201=AA2200+1))),INDEX(DATAS,AA2200+1),"")</f>
        <v/>
      </c>
      <c r="AI2200" s="60" t="str">
        <f aca="false">IF(AND(AC2200=1,AA2200&lt;2),IF(AND(C2201=C2200,AA2201=AA2200+1),IF(AC2201=1,"",INDEX(DATAS,AA2200+1)),INDEX(DATAS,AA2200+1)),"")</f>
        <v/>
      </c>
    </row>
    <row r="2201" customFormat="false" ht="15" hidden="false" customHeight="false" outlineLevel="0" collapsed="false">
      <c r="A2201" s="60" t="n">
        <v>46309</v>
      </c>
      <c r="B2201" s="0" t="n">
        <v>3</v>
      </c>
      <c r="C2201" s="0" t="n">
        <v>5133</v>
      </c>
      <c r="D2201" s="0" t="n">
        <v>15</v>
      </c>
      <c r="E2201" s="0" t="n">
        <v>2</v>
      </c>
      <c r="F2201" s="55" t="s">
        <v>813</v>
      </c>
      <c r="G2201" s="0" t="n">
        <v>16.9</v>
      </c>
      <c r="H2201" s="0" t="n">
        <v>23</v>
      </c>
      <c r="I2201" s="55" t="s">
        <v>166</v>
      </c>
      <c r="J2201" s="0" t="n">
        <v>15</v>
      </c>
      <c r="M2201" s="0" t="n">
        <v>1103.89</v>
      </c>
      <c r="N2201" s="0" t="n">
        <v>94.67</v>
      </c>
      <c r="O2201" s="0" t="n">
        <v>55.8</v>
      </c>
      <c r="R2201" s="0" t="n">
        <v>2982</v>
      </c>
      <c r="S2201" s="0" t="n">
        <v>5995</v>
      </c>
      <c r="U2201" s="0" t="n">
        <v>1051</v>
      </c>
      <c r="V2201" s="0" t="n">
        <v>0</v>
      </c>
      <c r="X2201" s="55" t="n">
        <f aca="false">IF(I2201="Male",0,1)</f>
        <v>1</v>
      </c>
      <c r="Y2201" s="55" t="n">
        <f aca="false">IF(OR(I2201="DNB",I2201="Dry DNB"),1,0)</f>
        <v>0</v>
      </c>
      <c r="Z2201" s="0" t="str">
        <f aca="false">IF(ISNUMBER(W2201),A2201-W2201,"")</f>
        <v/>
      </c>
      <c r="AA2201" s="55" t="n">
        <f aca="false">MATCH(A2201,DATAS,0)</f>
        <v>1</v>
      </c>
      <c r="AB2201" s="55" t="n">
        <f aca="false">IF(AND(E2201&gt;0,OR(AND(B2201&gt;=1,B2201&lt;=6),B2201=10)),1,0)</f>
        <v>1</v>
      </c>
      <c r="AC2201" s="55" t="n">
        <f aca="false">IF(AND(E2201&gt;0,B2201=10),1,0)</f>
        <v>0</v>
      </c>
      <c r="AD2201" s="0" t="str">
        <f aca="false">IF(AND(C2200=C2201,AA2200=AA2201-1),AB2200,"")</f>
        <v/>
      </c>
      <c r="AE2201" s="0" t="str">
        <f aca="false">IF(AND(C2200=C2201,AA2200=AA2201-1),AC2200,"")</f>
        <v/>
      </c>
      <c r="AF2201" s="0" t="str">
        <f aca="false">IF(AA2201=1,"",IF(AND(AB2201=1,AD2201&lt;&gt;1),1,0))</f>
        <v/>
      </c>
      <c r="AG2201" s="0" t="str">
        <f aca="false">IF(AA2201=1,"",IF(AND(AC2201=1,AE2201&lt;&gt;1),1,0))</f>
        <v/>
      </c>
      <c r="AH2201" s="60" t="str">
        <f aca="false">IF(AND(E2201&gt;0,AA2201&lt;2,NOT(AND(C2202=C2201,AA2202=AA2201+1))),INDEX(DATAS,AA2201+1),"")</f>
        <v/>
      </c>
      <c r="AI2201" s="60" t="str">
        <f aca="false">IF(AND(AC2201=1,AA2201&lt;2),IF(AND(C2202=C2201,AA2202=AA2201+1),IF(AC2202=1,"",INDEX(DATAS,AA2201+1)),INDEX(DATAS,AA2201+1)),"")</f>
        <v/>
      </c>
    </row>
    <row r="2202" customFormat="false" ht="15" hidden="false" customHeight="false" outlineLevel="0" collapsed="false">
      <c r="A2202" s="60" t="n">
        <v>46310</v>
      </c>
      <c r="B2202" s="0" t="n">
        <v>3</v>
      </c>
      <c r="C2202" s="0" t="n">
        <v>5133</v>
      </c>
      <c r="D2202" s="0" t="n">
        <v>16</v>
      </c>
      <c r="E2202" s="0" t="n">
        <v>2</v>
      </c>
      <c r="F2202" s="55" t="s">
        <v>813</v>
      </c>
      <c r="G2202" s="0" t="n">
        <v>27.6</v>
      </c>
      <c r="H2202" s="0" t="n">
        <v>24</v>
      </c>
      <c r="I2202" s="55" t="s">
        <v>166</v>
      </c>
      <c r="J2202" s="0" t="n">
        <v>16</v>
      </c>
      <c r="M2202" s="0" t="n">
        <v>1103.89</v>
      </c>
      <c r="N2202" s="0" t="n">
        <v>94.67</v>
      </c>
      <c r="O2202" s="0" t="n">
        <v>55.8</v>
      </c>
      <c r="U2202" s="0" t="n">
        <v>1052</v>
      </c>
      <c r="V2202" s="0" t="n">
        <v>0</v>
      </c>
      <c r="X2202" s="55" t="n">
        <f aca="false">IF(I2202="Male",0,1)</f>
        <v>1</v>
      </c>
      <c r="Y2202" s="55" t="n">
        <f aca="false">IF(OR(I2202="DNB",I2202="Dry DNB"),1,0)</f>
        <v>0</v>
      </c>
      <c r="Z2202" s="0" t="str">
        <f aca="false">IF(ISNUMBER(W2202),A2202-W2202,"")</f>
        <v/>
      </c>
      <c r="AA2202" s="55" t="n">
        <f aca="false">MATCH(A2202,DATAS,0)</f>
        <v>2</v>
      </c>
      <c r="AB2202" s="55" t="n">
        <f aca="false">IF(AND(E2202&gt;0,OR(AND(B2202&gt;=1,B2202&lt;=6),B2202=10)),1,0)</f>
        <v>1</v>
      </c>
      <c r="AC2202" s="55" t="n">
        <f aca="false">IF(AND(E2202&gt;0,B2202=10),1,0)</f>
        <v>0</v>
      </c>
      <c r="AD2202" s="55" t="n">
        <f aca="false">IF(AND(C2201=C2202,AA2201=AA2202-1),AB2201,"")</f>
        <v>1</v>
      </c>
      <c r="AE2202" s="55" t="n">
        <f aca="false">IF(AND(C2201=C2202,AA2201=AA2202-1),AC2201,"")</f>
        <v>0</v>
      </c>
      <c r="AF2202" s="55" t="n">
        <f aca="false">IF(AA2202=1,"",IF(AND(AB2202=1,AD2202&lt;&gt;1),1,0))</f>
        <v>0</v>
      </c>
      <c r="AG2202" s="55" t="n">
        <f aca="false">IF(AA2202=1,"",IF(AND(AC2202=1,AE2202&lt;&gt;1),1,0))</f>
        <v>0</v>
      </c>
      <c r="AH2202" s="60" t="str">
        <f aca="false">IF(AND(E2202&gt;0,AA2202&lt;2,NOT(AND(C2203=C2202,AA2203=AA2202+1))),INDEX(DATAS,AA2202+1),"")</f>
        <v/>
      </c>
      <c r="AI2202" s="60" t="str">
        <f aca="false">IF(AND(AC2202=1,AA2202&lt;2),IF(AND(C2203=C2202,AA2203=AA2202+1),IF(AC2203=1,"",INDEX(DATAS,AA2202+1)),INDEX(DATAS,AA2202+1)),"")</f>
        <v/>
      </c>
    </row>
    <row r="2203" customFormat="false" ht="15" hidden="false" customHeight="false" outlineLevel="0" collapsed="false">
      <c r="A2203" s="60" t="n">
        <v>46309</v>
      </c>
      <c r="B2203" s="0" t="n">
        <v>3</v>
      </c>
      <c r="C2203" s="0" t="n">
        <v>5135</v>
      </c>
      <c r="D2203" s="0" t="n">
        <v>36</v>
      </c>
      <c r="E2203" s="0" t="n">
        <v>2</v>
      </c>
      <c r="F2203" s="55" t="s">
        <v>813</v>
      </c>
      <c r="G2203" s="0" t="n">
        <v>56.4</v>
      </c>
      <c r="H2203" s="0" t="n">
        <v>55</v>
      </c>
      <c r="I2203" s="55" t="s">
        <v>166</v>
      </c>
      <c r="J2203" s="0" t="n">
        <v>36</v>
      </c>
      <c r="M2203" s="0" t="n">
        <v>325.4</v>
      </c>
      <c r="N2203" s="0" t="n">
        <v>54.54</v>
      </c>
      <c r="O2203" s="0" t="n">
        <v>36.9</v>
      </c>
      <c r="P2203" s="0" t="n">
        <v>4.67</v>
      </c>
      <c r="Q2203" s="0" t="n">
        <v>4.55</v>
      </c>
      <c r="R2203" s="0" t="n">
        <v>3703</v>
      </c>
      <c r="S2203" s="0" t="n">
        <v>7445</v>
      </c>
      <c r="U2203" s="0" t="n">
        <v>1051</v>
      </c>
      <c r="V2203" s="0" t="n">
        <v>0</v>
      </c>
      <c r="X2203" s="55" t="n">
        <f aca="false">IF(I2203="Male",0,1)</f>
        <v>1</v>
      </c>
      <c r="Y2203" s="55" t="n">
        <f aca="false">IF(OR(I2203="DNB",I2203="Dry DNB"),1,0)</f>
        <v>0</v>
      </c>
      <c r="Z2203" s="0" t="str">
        <f aca="false">IF(ISNUMBER(W2203),A2203-W2203,"")</f>
        <v/>
      </c>
      <c r="AA2203" s="55" t="n">
        <f aca="false">MATCH(A2203,DATAS,0)</f>
        <v>1</v>
      </c>
      <c r="AB2203" s="55" t="n">
        <f aca="false">IF(AND(E2203&gt;0,OR(AND(B2203&gt;=1,B2203&lt;=6),B2203=10)),1,0)</f>
        <v>1</v>
      </c>
      <c r="AC2203" s="55" t="n">
        <f aca="false">IF(AND(E2203&gt;0,B2203=10),1,0)</f>
        <v>0</v>
      </c>
      <c r="AD2203" s="0" t="str">
        <f aca="false">IF(AND(C2202=C2203,AA2202=AA2203-1),AB2202,"")</f>
        <v/>
      </c>
      <c r="AE2203" s="0" t="str">
        <f aca="false">IF(AND(C2202=C2203,AA2202=AA2203-1),AC2202,"")</f>
        <v/>
      </c>
      <c r="AF2203" s="0" t="str">
        <f aca="false">IF(AA2203=1,"",IF(AND(AB2203=1,AD2203&lt;&gt;1),1,0))</f>
        <v/>
      </c>
      <c r="AG2203" s="0" t="str">
        <f aca="false">IF(AA2203=1,"",IF(AND(AC2203=1,AE2203&lt;&gt;1),1,0))</f>
        <v/>
      </c>
      <c r="AH2203" s="60" t="str">
        <f aca="false">IF(AND(E2203&gt;0,AA2203&lt;2,NOT(AND(C2204=C2203,AA2204=AA2203+1))),INDEX(DATAS,AA2203+1),"")</f>
        <v/>
      </c>
      <c r="AI2203" s="60" t="str">
        <f aca="false">IF(AND(AC2203=1,AA2203&lt;2),IF(AND(C2204=C2203,AA2204=AA2203+1),IF(AC2204=1,"",INDEX(DATAS,AA2203+1)),INDEX(DATAS,AA2203+1)),"")</f>
        <v/>
      </c>
    </row>
    <row r="2204" customFormat="false" ht="15" hidden="false" customHeight="false" outlineLevel="0" collapsed="false">
      <c r="A2204" s="60" t="n">
        <v>46310</v>
      </c>
      <c r="B2204" s="0" t="n">
        <v>3</v>
      </c>
      <c r="C2204" s="0" t="n">
        <v>5135</v>
      </c>
      <c r="D2204" s="0" t="n">
        <v>37</v>
      </c>
      <c r="E2204" s="0" t="n">
        <v>2</v>
      </c>
      <c r="F2204" s="55" t="s">
        <v>813</v>
      </c>
      <c r="G2204" s="0" t="n">
        <v>59.2</v>
      </c>
      <c r="H2204" s="0" t="n">
        <v>56</v>
      </c>
      <c r="I2204" s="55" t="s">
        <v>166</v>
      </c>
      <c r="J2204" s="0" t="n">
        <v>37</v>
      </c>
      <c r="M2204" s="0" t="n">
        <v>325.4</v>
      </c>
      <c r="N2204" s="0" t="n">
        <v>54.54</v>
      </c>
      <c r="O2204" s="0" t="n">
        <v>36.9</v>
      </c>
      <c r="P2204" s="0" t="n">
        <v>4.67</v>
      </c>
      <c r="Q2204" s="0" t="n">
        <v>4.55</v>
      </c>
      <c r="U2204" s="0" t="n">
        <v>1052</v>
      </c>
      <c r="V2204" s="0" t="n">
        <v>0</v>
      </c>
      <c r="X2204" s="55" t="n">
        <f aca="false">IF(I2204="Male",0,1)</f>
        <v>1</v>
      </c>
      <c r="Y2204" s="55" t="n">
        <f aca="false">IF(OR(I2204="DNB",I2204="Dry DNB"),1,0)</f>
        <v>0</v>
      </c>
      <c r="Z2204" s="0" t="str">
        <f aca="false">IF(ISNUMBER(W2204),A2204-W2204,"")</f>
        <v/>
      </c>
      <c r="AA2204" s="55" t="n">
        <f aca="false">MATCH(A2204,DATAS,0)</f>
        <v>2</v>
      </c>
      <c r="AB2204" s="55" t="n">
        <f aca="false">IF(AND(E2204&gt;0,OR(AND(B2204&gt;=1,B2204&lt;=6),B2204=10)),1,0)</f>
        <v>1</v>
      </c>
      <c r="AC2204" s="55" t="n">
        <f aca="false">IF(AND(E2204&gt;0,B2204=10),1,0)</f>
        <v>0</v>
      </c>
      <c r="AD2204" s="55" t="n">
        <f aca="false">IF(AND(C2203=C2204,AA2203=AA2204-1),AB2203,"")</f>
        <v>1</v>
      </c>
      <c r="AE2204" s="55" t="n">
        <f aca="false">IF(AND(C2203=C2204,AA2203=AA2204-1),AC2203,"")</f>
        <v>0</v>
      </c>
      <c r="AF2204" s="55" t="n">
        <f aca="false">IF(AA2204=1,"",IF(AND(AB2204=1,AD2204&lt;&gt;1),1,0))</f>
        <v>0</v>
      </c>
      <c r="AG2204" s="55" t="n">
        <f aca="false">IF(AA2204=1,"",IF(AND(AC2204=1,AE2204&lt;&gt;1),1,0))</f>
        <v>0</v>
      </c>
      <c r="AH2204" s="60" t="str">
        <f aca="false">IF(AND(E2204&gt;0,AA2204&lt;2,NOT(AND(C2205=C2204,AA2205=AA2204+1))),INDEX(DATAS,AA2204+1),"")</f>
        <v/>
      </c>
      <c r="AI2204" s="60" t="str">
        <f aca="false">IF(AND(AC2204=1,AA2204&lt;2),IF(AND(C2205=C2204,AA2205=AA2204+1),IF(AC2205=1,"",INDEX(DATAS,AA2204+1)),INDEX(DATAS,AA2204+1)),"")</f>
        <v/>
      </c>
    </row>
    <row r="2205" customFormat="false" ht="15" hidden="false" customHeight="false" outlineLevel="0" collapsed="false">
      <c r="A2205" s="60" t="n">
        <v>46309</v>
      </c>
      <c r="B2205" s="0" t="n">
        <v>4</v>
      </c>
      <c r="C2205" s="0" t="n">
        <v>5136</v>
      </c>
      <c r="D2205" s="0" t="n">
        <v>325</v>
      </c>
      <c r="E2205" s="0" t="n">
        <v>1</v>
      </c>
      <c r="F2205" s="55" t="s">
        <v>813</v>
      </c>
      <c r="G2205" s="0" t="n">
        <v>35.2</v>
      </c>
      <c r="H2205" s="0" t="n">
        <v>34</v>
      </c>
      <c r="I2205" s="55" t="s">
        <v>187</v>
      </c>
      <c r="J2205" s="0" t="n">
        <v>325</v>
      </c>
      <c r="K2205" s="0" t="n">
        <v>66</v>
      </c>
      <c r="M2205" s="0" t="n">
        <v>-515.28</v>
      </c>
      <c r="N2205" s="0" t="n">
        <v>22.7</v>
      </c>
      <c r="O2205" s="0" t="n">
        <v>5.41</v>
      </c>
      <c r="P2205" s="0" t="n">
        <v>5.83</v>
      </c>
      <c r="Q2205" s="0" t="n">
        <v>4.31</v>
      </c>
      <c r="R2205" s="0" t="n">
        <v>3558</v>
      </c>
      <c r="S2205" s="0" t="n">
        <v>7467</v>
      </c>
      <c r="T2205" s="0" t="n">
        <v>39.5</v>
      </c>
      <c r="U2205" s="0" t="n">
        <v>1051</v>
      </c>
      <c r="V2205" s="0" t="n">
        <v>7</v>
      </c>
      <c r="W2205" s="60" t="n">
        <v>46282</v>
      </c>
      <c r="X2205" s="55" t="n">
        <f aca="false">IF(I2205="Male",0,1)</f>
        <v>1</v>
      </c>
      <c r="Y2205" s="55" t="n">
        <f aca="false">IF(OR(I2205="DNB",I2205="Dry DNB"),1,0)</f>
        <v>0</v>
      </c>
      <c r="Z2205" s="55" t="n">
        <f aca="false">IF(ISNUMBER(W2205),A2205-W2205,"")</f>
        <v>27</v>
      </c>
      <c r="AA2205" s="55" t="n">
        <f aca="false">MATCH(A2205,DATAS,0)</f>
        <v>1</v>
      </c>
      <c r="AB2205" s="55" t="n">
        <f aca="false">IF(AND(E2205&gt;0,OR(AND(B2205&gt;=1,B2205&lt;=6),B2205=10)),1,0)</f>
        <v>1</v>
      </c>
      <c r="AC2205" s="55" t="n">
        <f aca="false">IF(AND(E2205&gt;0,B2205=10),1,0)</f>
        <v>0</v>
      </c>
      <c r="AD2205" s="0" t="str">
        <f aca="false">IF(AND(C2204=C2205,AA2204=AA2205-1),AB2204,"")</f>
        <v/>
      </c>
      <c r="AE2205" s="0" t="str">
        <f aca="false">IF(AND(C2204=C2205,AA2204=AA2205-1),AC2204,"")</f>
        <v/>
      </c>
      <c r="AF2205" s="0" t="str">
        <f aca="false">IF(AA2205=1,"",IF(AND(AB2205=1,AD2205&lt;&gt;1),1,0))</f>
        <v/>
      </c>
      <c r="AG2205" s="0" t="str">
        <f aca="false">IF(AA2205=1,"",IF(AND(AC2205=1,AE2205&lt;&gt;1),1,0))</f>
        <v/>
      </c>
      <c r="AH2205" s="60" t="str">
        <f aca="false">IF(AND(E2205&gt;0,AA2205&lt;2,NOT(AND(C2206=C2205,AA2206=AA2205+1))),INDEX(DATAS,AA2205+1),"")</f>
        <v/>
      </c>
      <c r="AI2205" s="60" t="str">
        <f aca="false">IF(AND(AC2205=1,AA2205&lt;2),IF(AND(C2206=C2205,AA2206=AA2205+1),IF(AC2206=1,"",INDEX(DATAS,AA2205+1)),INDEX(DATAS,AA2205+1)),"")</f>
        <v/>
      </c>
    </row>
    <row r="2206" customFormat="false" ht="15" hidden="false" customHeight="false" outlineLevel="0" collapsed="false">
      <c r="A2206" s="60" t="n">
        <v>46310</v>
      </c>
      <c r="B2206" s="0" t="n">
        <v>4</v>
      </c>
      <c r="C2206" s="0" t="n">
        <v>5136</v>
      </c>
      <c r="D2206" s="0" t="n">
        <v>326</v>
      </c>
      <c r="E2206" s="0" t="n">
        <v>1</v>
      </c>
      <c r="F2206" s="55" t="s">
        <v>813</v>
      </c>
      <c r="G2206" s="0" t="n">
        <v>36.2</v>
      </c>
      <c r="H2206" s="0" t="n">
        <v>34</v>
      </c>
      <c r="I2206" s="55" t="s">
        <v>187</v>
      </c>
      <c r="J2206" s="0" t="n">
        <v>326</v>
      </c>
      <c r="K2206" s="0" t="n">
        <v>66</v>
      </c>
      <c r="M2206" s="0" t="n">
        <v>-515.28</v>
      </c>
      <c r="N2206" s="0" t="n">
        <v>22.7</v>
      </c>
      <c r="O2206" s="0" t="n">
        <v>5.41</v>
      </c>
      <c r="P2206" s="0" t="n">
        <v>5.83</v>
      </c>
      <c r="Q2206" s="0" t="n">
        <v>4.31</v>
      </c>
      <c r="T2206" s="0" t="n">
        <v>39.5</v>
      </c>
      <c r="U2206" s="0" t="n">
        <v>1052</v>
      </c>
      <c r="V2206" s="0" t="n">
        <v>7</v>
      </c>
      <c r="W2206" s="60" t="n">
        <v>46282</v>
      </c>
      <c r="X2206" s="55" t="n">
        <f aca="false">IF(I2206="Male",0,1)</f>
        <v>1</v>
      </c>
      <c r="Y2206" s="55" t="n">
        <f aca="false">IF(OR(I2206="DNB",I2206="Dry DNB"),1,0)</f>
        <v>0</v>
      </c>
      <c r="Z2206" s="55" t="n">
        <f aca="false">IF(ISNUMBER(W2206),A2206-W2206,"")</f>
        <v>28</v>
      </c>
      <c r="AA2206" s="55" t="n">
        <f aca="false">MATCH(A2206,DATAS,0)</f>
        <v>2</v>
      </c>
      <c r="AB2206" s="55" t="n">
        <f aca="false">IF(AND(E2206&gt;0,OR(AND(B2206&gt;=1,B2206&lt;=6),B2206=10)),1,0)</f>
        <v>1</v>
      </c>
      <c r="AC2206" s="55" t="n">
        <f aca="false">IF(AND(E2206&gt;0,B2206=10),1,0)</f>
        <v>0</v>
      </c>
      <c r="AD2206" s="55" t="n">
        <f aca="false">IF(AND(C2205=C2206,AA2205=AA2206-1),AB2205,"")</f>
        <v>1</v>
      </c>
      <c r="AE2206" s="55" t="n">
        <f aca="false">IF(AND(C2205=C2206,AA2205=AA2206-1),AC2205,"")</f>
        <v>0</v>
      </c>
      <c r="AF2206" s="55" t="n">
        <f aca="false">IF(AA2206=1,"",IF(AND(AB2206=1,AD2206&lt;&gt;1),1,0))</f>
        <v>0</v>
      </c>
      <c r="AG2206" s="55" t="n">
        <f aca="false">IF(AA2206=1,"",IF(AND(AC2206=1,AE2206&lt;&gt;1),1,0))</f>
        <v>0</v>
      </c>
      <c r="AH2206" s="60" t="str">
        <f aca="false">IF(AND(E2206&gt;0,AA2206&lt;2,NOT(AND(C2207=C2206,AA2207=AA2206+1))),INDEX(DATAS,AA2206+1),"")</f>
        <v/>
      </c>
      <c r="AI2206" s="60" t="str">
        <f aca="false">IF(AND(AC2206=1,AA2206&lt;2),IF(AND(C2207=C2206,AA2207=AA2206+1),IF(AC2207=1,"",INDEX(DATAS,AA2206+1)),INDEX(DATAS,AA2206+1)),"")</f>
        <v/>
      </c>
    </row>
    <row r="2207" customFormat="false" ht="15" hidden="false" customHeight="false" outlineLevel="0" collapsed="false">
      <c r="A2207" s="60" t="n">
        <v>46309</v>
      </c>
      <c r="B2207" s="0" t="n">
        <v>4</v>
      </c>
      <c r="C2207" s="0" t="n">
        <v>5139</v>
      </c>
      <c r="D2207" s="0" t="n">
        <v>234</v>
      </c>
      <c r="E2207" s="0" t="n">
        <v>1</v>
      </c>
      <c r="F2207" s="55" t="s">
        <v>814</v>
      </c>
      <c r="G2207" s="0" t="n">
        <v>56.7</v>
      </c>
      <c r="H2207" s="0" t="n">
        <v>60</v>
      </c>
      <c r="I2207" s="55" t="s">
        <v>187</v>
      </c>
      <c r="J2207" s="0" t="n">
        <v>234</v>
      </c>
      <c r="K2207" s="0" t="n">
        <v>66</v>
      </c>
      <c r="M2207" s="0" t="n">
        <v>1063.68</v>
      </c>
      <c r="N2207" s="0" t="n">
        <v>37.86</v>
      </c>
      <c r="O2207" s="0" t="n">
        <v>38.28</v>
      </c>
      <c r="P2207" s="0" t="n">
        <v>3.3</v>
      </c>
      <c r="Q2207" s="0" t="n">
        <v>3.28</v>
      </c>
      <c r="R2207" s="0" t="n">
        <v>4967</v>
      </c>
      <c r="S2207" s="0" t="n">
        <v>11179</v>
      </c>
      <c r="T2207" s="0" t="n">
        <v>58.45</v>
      </c>
      <c r="U2207" s="0" t="n">
        <v>1049</v>
      </c>
      <c r="V2207" s="0" t="n">
        <v>5</v>
      </c>
      <c r="W2207" s="60" t="n">
        <v>46282</v>
      </c>
      <c r="X2207" s="55" t="n">
        <f aca="false">IF(I2207="Male",0,1)</f>
        <v>1</v>
      </c>
      <c r="Y2207" s="55" t="n">
        <f aca="false">IF(OR(I2207="DNB",I2207="Dry DNB"),1,0)</f>
        <v>0</v>
      </c>
      <c r="Z2207" s="55" t="n">
        <f aca="false">IF(ISNUMBER(W2207),A2207-W2207,"")</f>
        <v>27</v>
      </c>
      <c r="AA2207" s="55" t="n">
        <f aca="false">MATCH(A2207,DATAS,0)</f>
        <v>1</v>
      </c>
      <c r="AB2207" s="55" t="n">
        <f aca="false">IF(AND(E2207&gt;0,OR(AND(B2207&gt;=1,B2207&lt;=6),B2207=10)),1,0)</f>
        <v>1</v>
      </c>
      <c r="AC2207" s="55" t="n">
        <f aca="false">IF(AND(E2207&gt;0,B2207=10),1,0)</f>
        <v>0</v>
      </c>
      <c r="AD2207" s="0" t="str">
        <f aca="false">IF(AND(C2206=C2207,AA2206=AA2207-1),AB2206,"")</f>
        <v/>
      </c>
      <c r="AE2207" s="0" t="str">
        <f aca="false">IF(AND(C2206=C2207,AA2206=AA2207-1),AC2206,"")</f>
        <v/>
      </c>
      <c r="AF2207" s="0" t="str">
        <f aca="false">IF(AA2207=1,"",IF(AND(AB2207=1,AD2207&lt;&gt;1),1,0))</f>
        <v/>
      </c>
      <c r="AG2207" s="0" t="str">
        <f aca="false">IF(AA2207=1,"",IF(AND(AC2207=1,AE2207&lt;&gt;1),1,0))</f>
        <v/>
      </c>
      <c r="AH2207" s="60" t="str">
        <f aca="false">IF(AND(E2207&gt;0,AA2207&lt;2,NOT(AND(C2208=C2207,AA2208=AA2207+1))),INDEX(DATAS,AA2207+1),"")</f>
        <v/>
      </c>
      <c r="AI2207" s="60" t="str">
        <f aca="false">IF(AND(AC2207=1,AA2207&lt;2),IF(AND(C2208=C2207,AA2208=AA2207+1),IF(AC2208=1,"",INDEX(DATAS,AA2207+1)),INDEX(DATAS,AA2207+1)),"")</f>
        <v/>
      </c>
    </row>
    <row r="2208" customFormat="false" ht="15" hidden="false" customHeight="false" outlineLevel="0" collapsed="false">
      <c r="A2208" s="60" t="n">
        <v>46310</v>
      </c>
      <c r="B2208" s="0" t="n">
        <v>4</v>
      </c>
      <c r="C2208" s="0" t="n">
        <v>5139</v>
      </c>
      <c r="D2208" s="0" t="n">
        <v>235</v>
      </c>
      <c r="E2208" s="0" t="n">
        <v>1</v>
      </c>
      <c r="F2208" s="55" t="s">
        <v>814</v>
      </c>
      <c r="G2208" s="0" t="n">
        <v>61.1</v>
      </c>
      <c r="H2208" s="0" t="n">
        <v>59</v>
      </c>
      <c r="I2208" s="55" t="s">
        <v>187</v>
      </c>
      <c r="J2208" s="0" t="n">
        <v>235</v>
      </c>
      <c r="K2208" s="0" t="n">
        <v>66</v>
      </c>
      <c r="M2208" s="0" t="n">
        <v>1063.68</v>
      </c>
      <c r="N2208" s="0" t="n">
        <v>37.86</v>
      </c>
      <c r="O2208" s="0" t="n">
        <v>38.28</v>
      </c>
      <c r="P2208" s="0" t="n">
        <v>3.3</v>
      </c>
      <c r="Q2208" s="0" t="n">
        <v>3.28</v>
      </c>
      <c r="T2208" s="0" t="n">
        <v>58.45</v>
      </c>
      <c r="U2208" s="0" t="n">
        <v>1050</v>
      </c>
      <c r="V2208" s="0" t="n">
        <v>5</v>
      </c>
      <c r="W2208" s="60" t="n">
        <v>46282</v>
      </c>
      <c r="X2208" s="55" t="n">
        <f aca="false">IF(I2208="Male",0,1)</f>
        <v>1</v>
      </c>
      <c r="Y2208" s="55" t="n">
        <f aca="false">IF(OR(I2208="DNB",I2208="Dry DNB"),1,0)</f>
        <v>0</v>
      </c>
      <c r="Z2208" s="55" t="n">
        <f aca="false">IF(ISNUMBER(W2208),A2208-W2208,"")</f>
        <v>28</v>
      </c>
      <c r="AA2208" s="55" t="n">
        <f aca="false">MATCH(A2208,DATAS,0)</f>
        <v>2</v>
      </c>
      <c r="AB2208" s="55" t="n">
        <f aca="false">IF(AND(E2208&gt;0,OR(AND(B2208&gt;=1,B2208&lt;=6),B2208=10)),1,0)</f>
        <v>1</v>
      </c>
      <c r="AC2208" s="55" t="n">
        <f aca="false">IF(AND(E2208&gt;0,B2208=10),1,0)</f>
        <v>0</v>
      </c>
      <c r="AD2208" s="55" t="n">
        <f aca="false">IF(AND(C2207=C2208,AA2207=AA2208-1),AB2207,"")</f>
        <v>1</v>
      </c>
      <c r="AE2208" s="55" t="n">
        <f aca="false">IF(AND(C2207=C2208,AA2207=AA2208-1),AC2207,"")</f>
        <v>0</v>
      </c>
      <c r="AF2208" s="55" t="n">
        <f aca="false">IF(AA2208=1,"",IF(AND(AB2208=1,AD2208&lt;&gt;1),1,0))</f>
        <v>0</v>
      </c>
      <c r="AG2208" s="55" t="n">
        <f aca="false">IF(AA2208=1,"",IF(AND(AC2208=1,AE2208&lt;&gt;1),1,0))</f>
        <v>0</v>
      </c>
      <c r="AH2208" s="60" t="str">
        <f aca="false">IF(AND(E2208&gt;0,AA2208&lt;2,NOT(AND(C2209=C2208,AA2209=AA2208+1))),INDEX(DATAS,AA2208+1),"")</f>
        <v/>
      </c>
      <c r="AI2208" s="60" t="str">
        <f aca="false">IF(AND(AC2208=1,AA2208&lt;2),IF(AND(C2209=C2208,AA2209=AA2208+1),IF(AC2209=1,"",INDEX(DATAS,AA2208+1)),INDEX(DATAS,AA2208+1)),"")</f>
        <v/>
      </c>
    </row>
    <row r="2209" customFormat="false" ht="15" hidden="false" customHeight="false" outlineLevel="0" collapsed="false">
      <c r="A2209" s="60" t="n">
        <v>46309</v>
      </c>
      <c r="B2209" s="0" t="n">
        <v>2</v>
      </c>
      <c r="C2209" s="0" t="n">
        <v>5140</v>
      </c>
      <c r="D2209" s="0" t="n">
        <v>77</v>
      </c>
      <c r="E2209" s="0" t="n">
        <v>2</v>
      </c>
      <c r="F2209" s="55" t="s">
        <v>814</v>
      </c>
      <c r="G2209" s="0" t="n">
        <v>49.1</v>
      </c>
      <c r="H2209" s="0" t="n">
        <v>52</v>
      </c>
      <c r="I2209" s="55" t="s">
        <v>187</v>
      </c>
      <c r="J2209" s="0" t="n">
        <v>77</v>
      </c>
      <c r="K2209" s="0" t="n">
        <v>63</v>
      </c>
      <c r="M2209" s="0" t="n">
        <v>786.44</v>
      </c>
      <c r="N2209" s="0" t="n">
        <v>63.08</v>
      </c>
      <c r="O2209" s="0" t="n">
        <v>41.11</v>
      </c>
      <c r="P2209" s="0" t="n">
        <v>3.16</v>
      </c>
      <c r="Q2209" s="0" t="n">
        <v>3.4</v>
      </c>
      <c r="R2209" s="0" t="n">
        <v>3941</v>
      </c>
      <c r="S2209" s="0" t="n">
        <v>7922</v>
      </c>
      <c r="U2209" s="0" t="n">
        <v>1049</v>
      </c>
      <c r="V2209" s="0" t="n">
        <v>1</v>
      </c>
      <c r="W2209" s="60" t="n">
        <v>46296</v>
      </c>
      <c r="X2209" s="55" t="n">
        <f aca="false">IF(I2209="Male",0,1)</f>
        <v>1</v>
      </c>
      <c r="Y2209" s="55" t="n">
        <f aca="false">IF(OR(I2209="DNB",I2209="Dry DNB"),1,0)</f>
        <v>0</v>
      </c>
      <c r="Z2209" s="55" t="n">
        <f aca="false">IF(ISNUMBER(W2209),A2209-W2209,"")</f>
        <v>13</v>
      </c>
      <c r="AA2209" s="55" t="n">
        <f aca="false">MATCH(A2209,DATAS,0)</f>
        <v>1</v>
      </c>
      <c r="AB2209" s="55" t="n">
        <f aca="false">IF(AND(E2209&gt;0,OR(AND(B2209&gt;=1,B2209&lt;=6),B2209=10)),1,0)</f>
        <v>1</v>
      </c>
      <c r="AC2209" s="55" t="n">
        <f aca="false">IF(AND(E2209&gt;0,B2209=10),1,0)</f>
        <v>0</v>
      </c>
      <c r="AD2209" s="0" t="str">
        <f aca="false">IF(AND(C2208=C2209,AA2208=AA2209-1),AB2208,"")</f>
        <v/>
      </c>
      <c r="AE2209" s="0" t="str">
        <f aca="false">IF(AND(C2208=C2209,AA2208=AA2209-1),AC2208,"")</f>
        <v/>
      </c>
      <c r="AF2209" s="0" t="str">
        <f aca="false">IF(AA2209=1,"",IF(AND(AB2209=1,AD2209&lt;&gt;1),1,0))</f>
        <v/>
      </c>
      <c r="AG2209" s="0" t="str">
        <f aca="false">IF(AA2209=1,"",IF(AND(AC2209=1,AE2209&lt;&gt;1),1,0))</f>
        <v/>
      </c>
      <c r="AH2209" s="60" t="str">
        <f aca="false">IF(AND(E2209&gt;0,AA2209&lt;2,NOT(AND(C2210=C2209,AA2210=AA2209+1))),INDEX(DATAS,AA2209+1),"")</f>
        <v/>
      </c>
      <c r="AI2209" s="60" t="str">
        <f aca="false">IF(AND(AC2209=1,AA2209&lt;2),IF(AND(C2210=C2209,AA2210=AA2209+1),IF(AC2210=1,"",INDEX(DATAS,AA2209+1)),INDEX(DATAS,AA2209+1)),"")</f>
        <v/>
      </c>
    </row>
    <row r="2210" customFormat="false" ht="15" hidden="false" customHeight="false" outlineLevel="0" collapsed="false">
      <c r="A2210" s="60" t="n">
        <v>46310</v>
      </c>
      <c r="B2210" s="0" t="n">
        <v>2</v>
      </c>
      <c r="C2210" s="0" t="n">
        <v>5140</v>
      </c>
      <c r="D2210" s="0" t="n">
        <v>78</v>
      </c>
      <c r="E2210" s="0" t="n">
        <v>2</v>
      </c>
      <c r="F2210" s="55" t="s">
        <v>814</v>
      </c>
      <c r="G2210" s="0" t="n">
        <v>52.8</v>
      </c>
      <c r="H2210" s="0" t="n">
        <v>52</v>
      </c>
      <c r="I2210" s="55" t="s">
        <v>187</v>
      </c>
      <c r="J2210" s="0" t="n">
        <v>78</v>
      </c>
      <c r="K2210" s="0" t="n">
        <v>63</v>
      </c>
      <c r="M2210" s="0" t="n">
        <v>786.44</v>
      </c>
      <c r="N2210" s="0" t="n">
        <v>63.08</v>
      </c>
      <c r="O2210" s="0" t="n">
        <v>41.11</v>
      </c>
      <c r="P2210" s="0" t="n">
        <v>3.16</v>
      </c>
      <c r="Q2210" s="0" t="n">
        <v>3.4</v>
      </c>
      <c r="U2210" s="0" t="n">
        <v>1050</v>
      </c>
      <c r="V2210" s="0" t="n">
        <v>1</v>
      </c>
      <c r="W2210" s="60" t="n">
        <v>46296</v>
      </c>
      <c r="X2210" s="55" t="n">
        <f aca="false">IF(I2210="Male",0,1)</f>
        <v>1</v>
      </c>
      <c r="Y2210" s="55" t="n">
        <f aca="false">IF(OR(I2210="DNB",I2210="Dry DNB"),1,0)</f>
        <v>0</v>
      </c>
      <c r="Z2210" s="55" t="n">
        <f aca="false">IF(ISNUMBER(W2210),A2210-W2210,"")</f>
        <v>14</v>
      </c>
      <c r="AA2210" s="55" t="n">
        <f aca="false">MATCH(A2210,DATAS,0)</f>
        <v>2</v>
      </c>
      <c r="AB2210" s="55" t="n">
        <f aca="false">IF(AND(E2210&gt;0,OR(AND(B2210&gt;=1,B2210&lt;=6),B2210=10)),1,0)</f>
        <v>1</v>
      </c>
      <c r="AC2210" s="55" t="n">
        <f aca="false">IF(AND(E2210&gt;0,B2210=10),1,0)</f>
        <v>0</v>
      </c>
      <c r="AD2210" s="55" t="n">
        <f aca="false">IF(AND(C2209=C2210,AA2209=AA2210-1),AB2209,"")</f>
        <v>1</v>
      </c>
      <c r="AE2210" s="55" t="n">
        <f aca="false">IF(AND(C2209=C2210,AA2209=AA2210-1),AC2209,"")</f>
        <v>0</v>
      </c>
      <c r="AF2210" s="55" t="n">
        <f aca="false">IF(AA2210=1,"",IF(AND(AB2210=1,AD2210&lt;&gt;1),1,0))</f>
        <v>0</v>
      </c>
      <c r="AG2210" s="55" t="n">
        <f aca="false">IF(AA2210=1,"",IF(AND(AC2210=1,AE2210&lt;&gt;1),1,0))</f>
        <v>0</v>
      </c>
      <c r="AH2210" s="60" t="str">
        <f aca="false">IF(AND(E2210&gt;0,AA2210&lt;2,NOT(AND(C2211=C2210,AA2211=AA2210+1))),INDEX(DATAS,AA2210+1),"")</f>
        <v/>
      </c>
      <c r="AI2210" s="60" t="str">
        <f aca="false">IF(AND(AC2210=1,AA2210&lt;2),IF(AND(C2211=C2210,AA2211=AA2210+1),IF(AC2211=1,"",INDEX(DATAS,AA2210+1)),INDEX(DATAS,AA2210+1)),"")</f>
        <v/>
      </c>
    </row>
    <row r="2211" customFormat="false" ht="15" hidden="false" customHeight="false" outlineLevel="0" collapsed="false">
      <c r="A2211" s="60" t="n">
        <v>46309</v>
      </c>
      <c r="B2211" s="0" t="n">
        <v>5</v>
      </c>
      <c r="C2211" s="0" t="n">
        <v>5141</v>
      </c>
      <c r="D2211" s="0" t="n">
        <v>416</v>
      </c>
      <c r="E2211" s="0" t="n">
        <v>1</v>
      </c>
      <c r="F2211" s="55" t="s">
        <v>814</v>
      </c>
      <c r="G2211" s="0" t="n">
        <v>25.7</v>
      </c>
      <c r="H2211" s="0" t="n">
        <v>24</v>
      </c>
      <c r="I2211" s="55" t="s">
        <v>157</v>
      </c>
      <c r="J2211" s="0" t="n">
        <v>297</v>
      </c>
      <c r="K2211" s="0" t="n">
        <v>66</v>
      </c>
      <c r="L2211" s="0" t="n">
        <v>119</v>
      </c>
      <c r="M2211" s="0" t="n">
        <v>796.49</v>
      </c>
      <c r="N2211" s="0" t="n">
        <v>38.45</v>
      </c>
      <c r="O2211" s="0" t="n">
        <v>43.43</v>
      </c>
      <c r="P2211" s="0" t="n">
        <v>6.04</v>
      </c>
      <c r="Q2211" s="0" t="n">
        <v>4.14</v>
      </c>
      <c r="R2211" s="0" t="n">
        <v>4024</v>
      </c>
      <c r="S2211" s="0" t="n">
        <v>8797</v>
      </c>
      <c r="T2211" s="0" t="n">
        <v>47.1</v>
      </c>
      <c r="U2211" s="0" t="n">
        <v>1049</v>
      </c>
      <c r="V2211" s="0" t="n">
        <v>4</v>
      </c>
      <c r="W2211" s="60" t="n">
        <v>46191</v>
      </c>
      <c r="X2211" s="55" t="n">
        <f aca="false">IF(I2211="Male",0,1)</f>
        <v>1</v>
      </c>
      <c r="Y2211" s="55" t="n">
        <f aca="false">IF(OR(I2211="DNB",I2211="Dry DNB"),1,0)</f>
        <v>0</v>
      </c>
      <c r="Z2211" s="55" t="n">
        <f aca="false">IF(ISNUMBER(W2211),A2211-W2211,"")</f>
        <v>118</v>
      </c>
      <c r="AA2211" s="55" t="n">
        <f aca="false">MATCH(A2211,DATAS,0)</f>
        <v>1</v>
      </c>
      <c r="AB2211" s="55" t="n">
        <f aca="false">IF(AND(E2211&gt;0,OR(AND(B2211&gt;=1,B2211&lt;=6),B2211=10)),1,0)</f>
        <v>1</v>
      </c>
      <c r="AC2211" s="55" t="n">
        <f aca="false">IF(AND(E2211&gt;0,B2211=10),1,0)</f>
        <v>0</v>
      </c>
      <c r="AD2211" s="0" t="str">
        <f aca="false">IF(AND(C2210=C2211,AA2210=AA2211-1),AB2210,"")</f>
        <v/>
      </c>
      <c r="AE2211" s="0" t="str">
        <f aca="false">IF(AND(C2210=C2211,AA2210=AA2211-1),AC2210,"")</f>
        <v/>
      </c>
      <c r="AF2211" s="0" t="str">
        <f aca="false">IF(AA2211=1,"",IF(AND(AB2211=1,AD2211&lt;&gt;1),1,0))</f>
        <v/>
      </c>
      <c r="AG2211" s="0" t="str">
        <f aca="false">IF(AA2211=1,"",IF(AND(AC2211=1,AE2211&lt;&gt;1),1,0))</f>
        <v/>
      </c>
      <c r="AH2211" s="60" t="str">
        <f aca="false">IF(AND(E2211&gt;0,AA2211&lt;2,NOT(AND(C2212=C2211,AA2212=AA2211+1))),INDEX(DATAS,AA2211+1),"")</f>
        <v/>
      </c>
      <c r="AI2211" s="60" t="str">
        <f aca="false">IF(AND(AC2211=1,AA2211&lt;2),IF(AND(C2212=C2211,AA2212=AA2211+1),IF(AC2212=1,"",INDEX(DATAS,AA2211+1)),INDEX(DATAS,AA2211+1)),"")</f>
        <v/>
      </c>
    </row>
    <row r="2212" customFormat="false" ht="15" hidden="false" customHeight="false" outlineLevel="0" collapsed="false">
      <c r="A2212" s="60" t="n">
        <v>46310</v>
      </c>
      <c r="B2212" s="0" t="n">
        <v>5</v>
      </c>
      <c r="C2212" s="0" t="n">
        <v>5141</v>
      </c>
      <c r="D2212" s="0" t="n">
        <v>417</v>
      </c>
      <c r="E2212" s="0" t="n">
        <v>1</v>
      </c>
      <c r="F2212" s="55" t="s">
        <v>814</v>
      </c>
      <c r="G2212" s="0" t="n">
        <v>29.5</v>
      </c>
      <c r="H2212" s="0" t="n">
        <v>25</v>
      </c>
      <c r="I2212" s="55" t="s">
        <v>157</v>
      </c>
      <c r="J2212" s="0" t="n">
        <v>297</v>
      </c>
      <c r="K2212" s="0" t="n">
        <v>66</v>
      </c>
      <c r="L2212" s="0" t="n">
        <v>120</v>
      </c>
      <c r="M2212" s="0" t="n">
        <v>796.49</v>
      </c>
      <c r="N2212" s="0" t="n">
        <v>38.45</v>
      </c>
      <c r="O2212" s="0" t="n">
        <v>43.43</v>
      </c>
      <c r="P2212" s="0" t="n">
        <v>6.04</v>
      </c>
      <c r="Q2212" s="0" t="n">
        <v>4.14</v>
      </c>
      <c r="T2212" s="0" t="n">
        <v>47.1</v>
      </c>
      <c r="U2212" s="0" t="n">
        <v>1050</v>
      </c>
      <c r="V2212" s="0" t="n">
        <v>4</v>
      </c>
      <c r="W2212" s="60" t="n">
        <v>46191</v>
      </c>
      <c r="X2212" s="55" t="n">
        <f aca="false">IF(I2212="Male",0,1)</f>
        <v>1</v>
      </c>
      <c r="Y2212" s="55" t="n">
        <f aca="false">IF(OR(I2212="DNB",I2212="Dry DNB"),1,0)</f>
        <v>0</v>
      </c>
      <c r="Z2212" s="55" t="n">
        <f aca="false">IF(ISNUMBER(W2212),A2212-W2212,"")</f>
        <v>119</v>
      </c>
      <c r="AA2212" s="55" t="n">
        <f aca="false">MATCH(A2212,DATAS,0)</f>
        <v>2</v>
      </c>
      <c r="AB2212" s="55" t="n">
        <f aca="false">IF(AND(E2212&gt;0,OR(AND(B2212&gt;=1,B2212&lt;=6),B2212=10)),1,0)</f>
        <v>1</v>
      </c>
      <c r="AC2212" s="55" t="n">
        <f aca="false">IF(AND(E2212&gt;0,B2212=10),1,0)</f>
        <v>0</v>
      </c>
      <c r="AD2212" s="55" t="n">
        <f aca="false">IF(AND(C2211=C2212,AA2211=AA2212-1),AB2211,"")</f>
        <v>1</v>
      </c>
      <c r="AE2212" s="55" t="n">
        <f aca="false">IF(AND(C2211=C2212,AA2211=AA2212-1),AC2211,"")</f>
        <v>0</v>
      </c>
      <c r="AF2212" s="55" t="n">
        <f aca="false">IF(AA2212=1,"",IF(AND(AB2212=1,AD2212&lt;&gt;1),1,0))</f>
        <v>0</v>
      </c>
      <c r="AG2212" s="55" t="n">
        <f aca="false">IF(AA2212=1,"",IF(AND(AC2212=1,AE2212&lt;&gt;1),1,0))</f>
        <v>0</v>
      </c>
      <c r="AH2212" s="60" t="str">
        <f aca="false">IF(AND(E2212&gt;0,AA2212&lt;2,NOT(AND(C2213=C2212,AA2213=AA2212+1))),INDEX(DATAS,AA2212+1),"")</f>
        <v/>
      </c>
      <c r="AI2212" s="60" t="str">
        <f aca="false">IF(AND(AC2212=1,AA2212&lt;2),IF(AND(C2213=C2212,AA2213=AA2212+1),IF(AC2213=1,"",INDEX(DATAS,AA2212+1)),INDEX(DATAS,AA2212+1)),"")</f>
        <v/>
      </c>
    </row>
    <row r="2213" customFormat="false" ht="15" hidden="false" customHeight="false" outlineLevel="0" collapsed="false">
      <c r="A2213" s="60" t="n">
        <v>46309</v>
      </c>
      <c r="B2213" s="0" t="n">
        <v>3</v>
      </c>
      <c r="C2213" s="0" t="n">
        <v>5142</v>
      </c>
      <c r="D2213" s="0" t="n">
        <v>62</v>
      </c>
      <c r="E2213" s="0" t="n">
        <v>2</v>
      </c>
      <c r="F2213" s="55" t="s">
        <v>815</v>
      </c>
      <c r="G2213" s="0" t="n">
        <v>56.2</v>
      </c>
      <c r="H2213" s="0" t="n">
        <v>61</v>
      </c>
      <c r="I2213" s="55" t="s">
        <v>166</v>
      </c>
      <c r="J2213" s="0" t="n">
        <v>62</v>
      </c>
      <c r="M2213" s="0" t="n">
        <v>1357.26</v>
      </c>
      <c r="N2213" s="0" t="n">
        <v>50.68</v>
      </c>
      <c r="O2213" s="0" t="n">
        <v>37.7</v>
      </c>
      <c r="P2213" s="0" t="n">
        <v>3.91</v>
      </c>
      <c r="Q2213" s="0" t="n">
        <v>3.27</v>
      </c>
      <c r="R2213" s="0" t="n">
        <v>5082</v>
      </c>
      <c r="S2213" s="0" t="n">
        <v>10216</v>
      </c>
      <c r="U2213" s="0" t="n">
        <v>1048</v>
      </c>
      <c r="V2213" s="0" t="n">
        <v>0</v>
      </c>
      <c r="X2213" s="55" t="n">
        <f aca="false">IF(I2213="Male",0,1)</f>
        <v>1</v>
      </c>
      <c r="Y2213" s="55" t="n">
        <f aca="false">IF(OR(I2213="DNB",I2213="Dry DNB"),1,0)</f>
        <v>0</v>
      </c>
      <c r="Z2213" s="0" t="str">
        <f aca="false">IF(ISNUMBER(W2213),A2213-W2213,"")</f>
        <v/>
      </c>
      <c r="AA2213" s="55" t="n">
        <f aca="false">MATCH(A2213,DATAS,0)</f>
        <v>1</v>
      </c>
      <c r="AB2213" s="55" t="n">
        <f aca="false">IF(AND(E2213&gt;0,OR(AND(B2213&gt;=1,B2213&lt;=6),B2213=10)),1,0)</f>
        <v>1</v>
      </c>
      <c r="AC2213" s="55" t="n">
        <f aca="false">IF(AND(E2213&gt;0,B2213=10),1,0)</f>
        <v>0</v>
      </c>
      <c r="AD2213" s="0" t="str">
        <f aca="false">IF(AND(C2212=C2213,AA2212=AA2213-1),AB2212,"")</f>
        <v/>
      </c>
      <c r="AE2213" s="0" t="str">
        <f aca="false">IF(AND(C2212=C2213,AA2212=AA2213-1),AC2212,"")</f>
        <v/>
      </c>
      <c r="AF2213" s="0" t="str">
        <f aca="false">IF(AA2213=1,"",IF(AND(AB2213=1,AD2213&lt;&gt;1),1,0))</f>
        <v/>
      </c>
      <c r="AG2213" s="0" t="str">
        <f aca="false">IF(AA2213=1,"",IF(AND(AC2213=1,AE2213&lt;&gt;1),1,0))</f>
        <v/>
      </c>
      <c r="AH2213" s="60" t="str">
        <f aca="false">IF(AND(E2213&gt;0,AA2213&lt;2,NOT(AND(C2214=C2213,AA2214=AA2213+1))),INDEX(DATAS,AA2213+1),"")</f>
        <v/>
      </c>
      <c r="AI2213" s="60" t="str">
        <f aca="false">IF(AND(AC2213=1,AA2213&lt;2),IF(AND(C2214=C2213,AA2214=AA2213+1),IF(AC2214=1,"",INDEX(DATAS,AA2213+1)),INDEX(DATAS,AA2213+1)),"")</f>
        <v/>
      </c>
    </row>
    <row r="2214" customFormat="false" ht="15" hidden="false" customHeight="false" outlineLevel="0" collapsed="false">
      <c r="A2214" s="60" t="n">
        <v>46310</v>
      </c>
      <c r="B2214" s="0" t="n">
        <v>3</v>
      </c>
      <c r="C2214" s="0" t="n">
        <v>5142</v>
      </c>
      <c r="D2214" s="0" t="n">
        <v>63</v>
      </c>
      <c r="E2214" s="0" t="n">
        <v>2</v>
      </c>
      <c r="F2214" s="55" t="s">
        <v>815</v>
      </c>
      <c r="G2214" s="0" t="n">
        <v>52.3</v>
      </c>
      <c r="H2214" s="0" t="n">
        <v>60</v>
      </c>
      <c r="I2214" s="55" t="s">
        <v>187</v>
      </c>
      <c r="J2214" s="0" t="n">
        <v>63</v>
      </c>
      <c r="K2214" s="0" t="n">
        <v>62</v>
      </c>
      <c r="M2214" s="0" t="n">
        <v>1357.26</v>
      </c>
      <c r="N2214" s="0" t="n">
        <v>50.68</v>
      </c>
      <c r="O2214" s="0" t="n">
        <v>37.7</v>
      </c>
      <c r="P2214" s="0" t="n">
        <v>3.91</v>
      </c>
      <c r="Q2214" s="0" t="n">
        <v>3.27</v>
      </c>
      <c r="U2214" s="0" t="n">
        <v>1049</v>
      </c>
      <c r="V2214" s="0" t="n">
        <v>1</v>
      </c>
      <c r="W2214" s="60" t="n">
        <v>46310</v>
      </c>
      <c r="X2214" s="55" t="n">
        <f aca="false">IF(I2214="Male",0,1)</f>
        <v>1</v>
      </c>
      <c r="Y2214" s="55" t="n">
        <f aca="false">IF(OR(I2214="DNB",I2214="Dry DNB"),1,0)</f>
        <v>0</v>
      </c>
      <c r="Z2214" s="55" t="n">
        <f aca="false">IF(ISNUMBER(W2214),A2214-W2214,"")</f>
        <v>0</v>
      </c>
      <c r="AA2214" s="55" t="n">
        <f aca="false">MATCH(A2214,DATAS,0)</f>
        <v>2</v>
      </c>
      <c r="AB2214" s="55" t="n">
        <f aca="false">IF(AND(E2214&gt;0,OR(AND(B2214&gt;=1,B2214&lt;=6),B2214=10)),1,0)</f>
        <v>1</v>
      </c>
      <c r="AC2214" s="55" t="n">
        <f aca="false">IF(AND(E2214&gt;0,B2214=10),1,0)</f>
        <v>0</v>
      </c>
      <c r="AD2214" s="55" t="n">
        <f aca="false">IF(AND(C2213=C2214,AA2213=AA2214-1),AB2213,"")</f>
        <v>1</v>
      </c>
      <c r="AE2214" s="55" t="n">
        <f aca="false">IF(AND(C2213=C2214,AA2213=AA2214-1),AC2213,"")</f>
        <v>0</v>
      </c>
      <c r="AF2214" s="55" t="n">
        <f aca="false">IF(AA2214=1,"",IF(AND(AB2214=1,AD2214&lt;&gt;1),1,0))</f>
        <v>0</v>
      </c>
      <c r="AG2214" s="55" t="n">
        <f aca="false">IF(AA2214=1,"",IF(AND(AC2214=1,AE2214&lt;&gt;1),1,0))</f>
        <v>0</v>
      </c>
      <c r="AH2214" s="60" t="str">
        <f aca="false">IF(AND(E2214&gt;0,AA2214&lt;2,NOT(AND(C2215=C2214,AA2215=AA2214+1))),INDEX(DATAS,AA2214+1),"")</f>
        <v/>
      </c>
      <c r="AI2214" s="60" t="str">
        <f aca="false">IF(AND(AC2214=1,AA2214&lt;2),IF(AND(C2215=C2214,AA2215=AA2214+1),IF(AC2215=1,"",INDEX(DATAS,AA2214+1)),INDEX(DATAS,AA2214+1)),"")</f>
        <v/>
      </c>
    </row>
    <row r="2215" customFormat="false" ht="15" hidden="false" customHeight="false" outlineLevel="0" collapsed="false">
      <c r="A2215" s="60" t="n">
        <v>46309</v>
      </c>
      <c r="B2215" s="0" t="n">
        <v>3</v>
      </c>
      <c r="C2215" s="0" t="n">
        <v>5143</v>
      </c>
      <c r="D2215" s="0" t="n">
        <v>74</v>
      </c>
      <c r="E2215" s="0" t="n">
        <v>2</v>
      </c>
      <c r="F2215" s="55" t="s">
        <v>815</v>
      </c>
      <c r="G2215" s="0" t="n">
        <v>53.5</v>
      </c>
      <c r="H2215" s="0" t="n">
        <v>53</v>
      </c>
      <c r="I2215" s="55" t="s">
        <v>187</v>
      </c>
      <c r="J2215" s="0" t="n">
        <v>74</v>
      </c>
      <c r="K2215" s="0" t="n">
        <v>67</v>
      </c>
      <c r="M2215" s="0" t="n">
        <v>299.44</v>
      </c>
      <c r="N2215" s="0" t="n">
        <v>33.93</v>
      </c>
      <c r="O2215" s="0" t="n">
        <v>14.74</v>
      </c>
      <c r="P2215" s="0" t="n">
        <v>3.99</v>
      </c>
      <c r="Q2215" s="0" t="n">
        <v>3.02</v>
      </c>
      <c r="R2215" s="0" t="n">
        <v>4518</v>
      </c>
      <c r="S2215" s="0" t="n">
        <v>9081</v>
      </c>
      <c r="U2215" s="0" t="n">
        <v>1048</v>
      </c>
      <c r="V2215" s="0" t="n">
        <v>1</v>
      </c>
      <c r="W2215" s="60" t="n">
        <v>46303</v>
      </c>
      <c r="X2215" s="55" t="n">
        <f aca="false">IF(I2215="Male",0,1)</f>
        <v>1</v>
      </c>
      <c r="Y2215" s="55" t="n">
        <f aca="false">IF(OR(I2215="DNB",I2215="Dry DNB"),1,0)</f>
        <v>0</v>
      </c>
      <c r="Z2215" s="55" t="n">
        <f aca="false">IF(ISNUMBER(W2215),A2215-W2215,"")</f>
        <v>6</v>
      </c>
      <c r="AA2215" s="55" t="n">
        <f aca="false">MATCH(A2215,DATAS,0)</f>
        <v>1</v>
      </c>
      <c r="AB2215" s="55" t="n">
        <f aca="false">IF(AND(E2215&gt;0,OR(AND(B2215&gt;=1,B2215&lt;=6),B2215=10)),1,0)</f>
        <v>1</v>
      </c>
      <c r="AC2215" s="55" t="n">
        <f aca="false">IF(AND(E2215&gt;0,B2215=10),1,0)</f>
        <v>0</v>
      </c>
      <c r="AD2215" s="0" t="str">
        <f aca="false">IF(AND(C2214=C2215,AA2214=AA2215-1),AB2214,"")</f>
        <v/>
      </c>
      <c r="AE2215" s="0" t="str">
        <f aca="false">IF(AND(C2214=C2215,AA2214=AA2215-1),AC2214,"")</f>
        <v/>
      </c>
      <c r="AF2215" s="0" t="str">
        <f aca="false">IF(AA2215=1,"",IF(AND(AB2215=1,AD2215&lt;&gt;1),1,0))</f>
        <v/>
      </c>
      <c r="AG2215" s="0" t="str">
        <f aca="false">IF(AA2215=1,"",IF(AND(AC2215=1,AE2215&lt;&gt;1),1,0))</f>
        <v/>
      </c>
      <c r="AH2215" s="60" t="str">
        <f aca="false">IF(AND(E2215&gt;0,AA2215&lt;2,NOT(AND(C2216=C2215,AA2216=AA2215+1))),INDEX(DATAS,AA2215+1),"")</f>
        <v/>
      </c>
      <c r="AI2215" s="60" t="str">
        <f aca="false">IF(AND(AC2215=1,AA2215&lt;2),IF(AND(C2216=C2215,AA2216=AA2215+1),IF(AC2216=1,"",INDEX(DATAS,AA2215+1)),INDEX(DATAS,AA2215+1)),"")</f>
        <v/>
      </c>
    </row>
    <row r="2216" customFormat="false" ht="15" hidden="false" customHeight="false" outlineLevel="0" collapsed="false">
      <c r="A2216" s="60" t="n">
        <v>46310</v>
      </c>
      <c r="B2216" s="0" t="n">
        <v>3</v>
      </c>
      <c r="C2216" s="0" t="n">
        <v>5143</v>
      </c>
      <c r="D2216" s="0" t="n">
        <v>75</v>
      </c>
      <c r="E2216" s="0" t="n">
        <v>2</v>
      </c>
      <c r="F2216" s="55" t="s">
        <v>815</v>
      </c>
      <c r="G2216" s="0" t="n">
        <v>53.3</v>
      </c>
      <c r="H2216" s="0" t="n">
        <v>53</v>
      </c>
      <c r="I2216" s="55" t="s">
        <v>187</v>
      </c>
      <c r="J2216" s="0" t="n">
        <v>75</v>
      </c>
      <c r="K2216" s="0" t="n">
        <v>67</v>
      </c>
      <c r="M2216" s="0" t="n">
        <v>299.44</v>
      </c>
      <c r="N2216" s="0" t="n">
        <v>33.93</v>
      </c>
      <c r="O2216" s="0" t="n">
        <v>14.74</v>
      </c>
      <c r="P2216" s="0" t="n">
        <v>3.99</v>
      </c>
      <c r="Q2216" s="0" t="n">
        <v>3.02</v>
      </c>
      <c r="U2216" s="0" t="n">
        <v>1049</v>
      </c>
      <c r="V2216" s="0" t="n">
        <v>1</v>
      </c>
      <c r="W2216" s="60" t="n">
        <v>46303</v>
      </c>
      <c r="X2216" s="55" t="n">
        <f aca="false">IF(I2216="Male",0,1)</f>
        <v>1</v>
      </c>
      <c r="Y2216" s="55" t="n">
        <f aca="false">IF(OR(I2216="DNB",I2216="Dry DNB"),1,0)</f>
        <v>0</v>
      </c>
      <c r="Z2216" s="55" t="n">
        <f aca="false">IF(ISNUMBER(W2216),A2216-W2216,"")</f>
        <v>7</v>
      </c>
      <c r="AA2216" s="55" t="n">
        <f aca="false">MATCH(A2216,DATAS,0)</f>
        <v>2</v>
      </c>
      <c r="AB2216" s="55" t="n">
        <f aca="false">IF(AND(E2216&gt;0,OR(AND(B2216&gt;=1,B2216&lt;=6),B2216=10)),1,0)</f>
        <v>1</v>
      </c>
      <c r="AC2216" s="55" t="n">
        <f aca="false">IF(AND(E2216&gt;0,B2216=10),1,0)</f>
        <v>0</v>
      </c>
      <c r="AD2216" s="55" t="n">
        <f aca="false">IF(AND(C2215=C2216,AA2215=AA2216-1),AB2215,"")</f>
        <v>1</v>
      </c>
      <c r="AE2216" s="55" t="n">
        <f aca="false">IF(AND(C2215=C2216,AA2215=AA2216-1),AC2215,"")</f>
        <v>0</v>
      </c>
      <c r="AF2216" s="55" t="n">
        <f aca="false">IF(AA2216=1,"",IF(AND(AB2216=1,AD2216&lt;&gt;1),1,0))</f>
        <v>0</v>
      </c>
      <c r="AG2216" s="55" t="n">
        <f aca="false">IF(AA2216=1,"",IF(AND(AC2216=1,AE2216&lt;&gt;1),1,0))</f>
        <v>0</v>
      </c>
      <c r="AH2216" s="60" t="str">
        <f aca="false">IF(AND(E2216&gt;0,AA2216&lt;2,NOT(AND(C2217=C2216,AA2217=AA2216+1))),INDEX(DATAS,AA2216+1),"")</f>
        <v/>
      </c>
      <c r="AI2216" s="60" t="str">
        <f aca="false">IF(AND(AC2216=1,AA2216&lt;2),IF(AND(C2217=C2216,AA2217=AA2216+1),IF(AC2217=1,"",INDEX(DATAS,AA2216+1)),INDEX(DATAS,AA2216+1)),"")</f>
        <v/>
      </c>
    </row>
    <row r="2217" customFormat="false" ht="15" hidden="false" customHeight="false" outlineLevel="0" collapsed="false">
      <c r="A2217" s="60" t="n">
        <v>46309</v>
      </c>
      <c r="B2217" s="0" t="n">
        <v>6</v>
      </c>
      <c r="C2217" s="0" t="n">
        <v>5144</v>
      </c>
      <c r="D2217" s="0" t="n">
        <v>421</v>
      </c>
      <c r="E2217" s="0" t="n">
        <v>1</v>
      </c>
      <c r="F2217" s="55" t="s">
        <v>816</v>
      </c>
      <c r="H2217" s="0" t="n">
        <v>20</v>
      </c>
      <c r="I2217" s="55" t="s">
        <v>157</v>
      </c>
      <c r="J2217" s="0" t="n">
        <v>246</v>
      </c>
      <c r="K2217" s="0" t="n">
        <v>57</v>
      </c>
      <c r="L2217" s="0" t="n">
        <v>175</v>
      </c>
      <c r="M2217" s="0" t="n">
        <v>738.88</v>
      </c>
      <c r="N2217" s="0" t="n">
        <v>19.81</v>
      </c>
      <c r="O2217" s="0" t="n">
        <v>28</v>
      </c>
      <c r="P2217" s="0" t="n">
        <v>5.05</v>
      </c>
      <c r="Q2217" s="0" t="n">
        <v>3.72</v>
      </c>
      <c r="R2217" s="0" t="n">
        <v>3633</v>
      </c>
      <c r="S2217" s="0" t="n">
        <v>8319</v>
      </c>
      <c r="T2217" s="0" t="n">
        <v>40.15</v>
      </c>
      <c r="U2217" s="0" t="n">
        <v>1047</v>
      </c>
      <c r="V2217" s="0" t="n">
        <v>6</v>
      </c>
      <c r="W2217" s="60" t="n">
        <v>46096</v>
      </c>
      <c r="X2217" s="55" t="n">
        <f aca="false">IF(I2217="Male",0,1)</f>
        <v>1</v>
      </c>
      <c r="Y2217" s="55" t="n">
        <f aca="false">IF(OR(I2217="DNB",I2217="Dry DNB"),1,0)</f>
        <v>0</v>
      </c>
      <c r="Z2217" s="55" t="n">
        <f aca="false">IF(ISNUMBER(W2217),A2217-W2217,"")</f>
        <v>213</v>
      </c>
      <c r="AA2217" s="55" t="n">
        <f aca="false">MATCH(A2217,DATAS,0)</f>
        <v>1</v>
      </c>
      <c r="AB2217" s="55" t="n">
        <f aca="false">IF(AND(E2217&gt;0,OR(AND(B2217&gt;=1,B2217&lt;=6),B2217=10)),1,0)</f>
        <v>1</v>
      </c>
      <c r="AC2217" s="55" t="n">
        <f aca="false">IF(AND(E2217&gt;0,B2217=10),1,0)</f>
        <v>0</v>
      </c>
      <c r="AD2217" s="0" t="str">
        <f aca="false">IF(AND(C2216=C2217,AA2216=AA2217-1),AB2216,"")</f>
        <v/>
      </c>
      <c r="AE2217" s="0" t="str">
        <f aca="false">IF(AND(C2216=C2217,AA2216=AA2217-1),AC2216,"")</f>
        <v/>
      </c>
      <c r="AF2217" s="0" t="str">
        <f aca="false">IF(AA2217=1,"",IF(AND(AB2217=1,AD2217&lt;&gt;1),1,0))</f>
        <v/>
      </c>
      <c r="AG2217" s="0" t="str">
        <f aca="false">IF(AA2217=1,"",IF(AND(AC2217=1,AE2217&lt;&gt;1),1,0))</f>
        <v/>
      </c>
      <c r="AH2217" s="60" t="str">
        <f aca="false">IF(AND(E2217&gt;0,AA2217&lt;2,NOT(AND(C2218=C2217,AA2218=AA2217+1))),INDEX(DATAS,AA2217+1),"")</f>
        <v/>
      </c>
      <c r="AI2217" s="60" t="str">
        <f aca="false">IF(AND(AC2217=1,AA2217&lt;2),IF(AND(C2218=C2217,AA2218=AA2217+1),IF(AC2218=1,"",INDEX(DATAS,AA2217+1)),INDEX(DATAS,AA2217+1)),"")</f>
        <v/>
      </c>
    </row>
    <row r="2218" customFormat="false" ht="15" hidden="false" customHeight="false" outlineLevel="0" collapsed="false">
      <c r="A2218" s="60" t="n">
        <v>46310</v>
      </c>
      <c r="B2218" s="0" t="n">
        <v>6</v>
      </c>
      <c r="C2218" s="0" t="n">
        <v>5144</v>
      </c>
      <c r="D2218" s="0" t="n">
        <v>422</v>
      </c>
      <c r="E2218" s="0" t="n">
        <v>1</v>
      </c>
      <c r="F2218" s="55" t="s">
        <v>816</v>
      </c>
      <c r="H2218" s="0" t="n">
        <v>20</v>
      </c>
      <c r="I2218" s="55" t="s">
        <v>157</v>
      </c>
      <c r="J2218" s="0" t="n">
        <v>246</v>
      </c>
      <c r="K2218" s="0" t="n">
        <v>57</v>
      </c>
      <c r="L2218" s="0" t="n">
        <v>176</v>
      </c>
      <c r="M2218" s="0" t="n">
        <v>738.88</v>
      </c>
      <c r="N2218" s="0" t="n">
        <v>19.81</v>
      </c>
      <c r="O2218" s="0" t="n">
        <v>28</v>
      </c>
      <c r="P2218" s="0" t="n">
        <v>5.05</v>
      </c>
      <c r="Q2218" s="0" t="n">
        <v>3.72</v>
      </c>
      <c r="T2218" s="0" t="n">
        <v>40.15</v>
      </c>
      <c r="U2218" s="0" t="n">
        <v>1048</v>
      </c>
      <c r="V2218" s="0" t="n">
        <v>6</v>
      </c>
      <c r="W2218" s="60" t="n">
        <v>46096</v>
      </c>
      <c r="X2218" s="55" t="n">
        <f aca="false">IF(I2218="Male",0,1)</f>
        <v>1</v>
      </c>
      <c r="Y2218" s="55" t="n">
        <f aca="false">IF(OR(I2218="DNB",I2218="Dry DNB"),1,0)</f>
        <v>0</v>
      </c>
      <c r="Z2218" s="55" t="n">
        <f aca="false">IF(ISNUMBER(W2218),A2218-W2218,"")</f>
        <v>214</v>
      </c>
      <c r="AA2218" s="55" t="n">
        <f aca="false">MATCH(A2218,DATAS,0)</f>
        <v>2</v>
      </c>
      <c r="AB2218" s="55" t="n">
        <f aca="false">IF(AND(E2218&gt;0,OR(AND(B2218&gt;=1,B2218&lt;=6),B2218=10)),1,0)</f>
        <v>1</v>
      </c>
      <c r="AC2218" s="55" t="n">
        <f aca="false">IF(AND(E2218&gt;0,B2218=10),1,0)</f>
        <v>0</v>
      </c>
      <c r="AD2218" s="55" t="n">
        <f aca="false">IF(AND(C2217=C2218,AA2217=AA2218-1),AB2217,"")</f>
        <v>1</v>
      </c>
      <c r="AE2218" s="55" t="n">
        <f aca="false">IF(AND(C2217=C2218,AA2217=AA2218-1),AC2217,"")</f>
        <v>0</v>
      </c>
      <c r="AF2218" s="55" t="n">
        <f aca="false">IF(AA2218=1,"",IF(AND(AB2218=1,AD2218&lt;&gt;1),1,0))</f>
        <v>0</v>
      </c>
      <c r="AG2218" s="55" t="n">
        <f aca="false">IF(AA2218=1,"",IF(AND(AC2218=1,AE2218&lt;&gt;1),1,0))</f>
        <v>0</v>
      </c>
      <c r="AH2218" s="60" t="str">
        <f aca="false">IF(AND(E2218&gt;0,AA2218&lt;2,NOT(AND(C2219=C2218,AA2219=AA2218+1))),INDEX(DATAS,AA2218+1),"")</f>
        <v/>
      </c>
      <c r="AI2218" s="60" t="str">
        <f aca="false">IF(AND(AC2218=1,AA2218&lt;2),IF(AND(C2219=C2218,AA2219=AA2218+1),IF(AC2219=1,"",INDEX(DATAS,AA2218+1)),INDEX(DATAS,AA2218+1)),"")</f>
        <v/>
      </c>
    </row>
    <row r="2219" customFormat="false" ht="15" hidden="false" customHeight="false" outlineLevel="0" collapsed="false">
      <c r="A2219" s="60" t="n">
        <v>46309</v>
      </c>
      <c r="B2219" s="0" t="n">
        <v>6</v>
      </c>
      <c r="C2219" s="0" t="n">
        <v>5146</v>
      </c>
      <c r="D2219" s="0" t="n">
        <v>415</v>
      </c>
      <c r="E2219" s="0" t="n">
        <v>1</v>
      </c>
      <c r="F2219" s="55" t="s">
        <v>816</v>
      </c>
      <c r="G2219" s="0" t="n">
        <v>19.9</v>
      </c>
      <c r="H2219" s="0" t="n">
        <v>20</v>
      </c>
      <c r="I2219" s="55" t="s">
        <v>177</v>
      </c>
      <c r="J2219" s="0" t="n">
        <v>415</v>
      </c>
      <c r="K2219" s="0" t="n">
        <v>65</v>
      </c>
      <c r="M2219" s="0" t="n">
        <v>308.08</v>
      </c>
      <c r="N2219" s="0" t="n">
        <v>44.18</v>
      </c>
      <c r="O2219" s="0" t="n">
        <v>26.25</v>
      </c>
      <c r="P2219" s="0" t="n">
        <v>6.09</v>
      </c>
      <c r="Q2219" s="0" t="n">
        <v>4.37</v>
      </c>
      <c r="R2219" s="0" t="n">
        <v>3518</v>
      </c>
      <c r="S2219" s="0" t="n">
        <v>6788</v>
      </c>
      <c r="T2219" s="0" t="n">
        <v>37.6</v>
      </c>
      <c r="U2219" s="0" t="n">
        <v>1047</v>
      </c>
      <c r="V2219" s="0" t="n">
        <v>6</v>
      </c>
      <c r="W2219" s="60" t="n">
        <v>46198</v>
      </c>
      <c r="X2219" s="55" t="n">
        <f aca="false">IF(I2219="Male",0,1)</f>
        <v>1</v>
      </c>
      <c r="Y2219" s="55" t="n">
        <f aca="false">IF(OR(I2219="DNB",I2219="Dry DNB"),1,0)</f>
        <v>0</v>
      </c>
      <c r="Z2219" s="55" t="n">
        <f aca="false">IF(ISNUMBER(W2219),A2219-W2219,"")</f>
        <v>111</v>
      </c>
      <c r="AA2219" s="55" t="n">
        <f aca="false">MATCH(A2219,DATAS,0)</f>
        <v>1</v>
      </c>
      <c r="AB2219" s="55" t="n">
        <f aca="false">IF(AND(E2219&gt;0,OR(AND(B2219&gt;=1,B2219&lt;=6),B2219=10)),1,0)</f>
        <v>1</v>
      </c>
      <c r="AC2219" s="55" t="n">
        <f aca="false">IF(AND(E2219&gt;0,B2219=10),1,0)</f>
        <v>0</v>
      </c>
      <c r="AD2219" s="0" t="str">
        <f aca="false">IF(AND(C2218=C2219,AA2218=AA2219-1),AB2218,"")</f>
        <v/>
      </c>
      <c r="AE2219" s="0" t="str">
        <f aca="false">IF(AND(C2218=C2219,AA2218=AA2219-1),AC2218,"")</f>
        <v/>
      </c>
      <c r="AF2219" s="0" t="str">
        <f aca="false">IF(AA2219=1,"",IF(AND(AB2219=1,AD2219&lt;&gt;1),1,0))</f>
        <v/>
      </c>
      <c r="AG2219" s="0" t="str">
        <f aca="false">IF(AA2219=1,"",IF(AND(AC2219=1,AE2219&lt;&gt;1),1,0))</f>
        <v/>
      </c>
      <c r="AH2219" s="60" t="str">
        <f aca="false">IF(AND(E2219&gt;0,AA2219&lt;2,NOT(AND(C2220=C2219,AA2220=AA2219+1))),INDEX(DATAS,AA2219+1),"")</f>
        <v/>
      </c>
      <c r="AI2219" s="60" t="str">
        <f aca="false">IF(AND(AC2219=1,AA2219&lt;2),IF(AND(C2220=C2219,AA2220=AA2219+1),IF(AC2220=1,"",INDEX(DATAS,AA2219+1)),INDEX(DATAS,AA2219+1)),"")</f>
        <v/>
      </c>
    </row>
    <row r="2220" customFormat="false" ht="15" hidden="false" customHeight="false" outlineLevel="0" collapsed="false">
      <c r="A2220" s="60" t="n">
        <v>46310</v>
      </c>
      <c r="B2220" s="0" t="n">
        <v>6</v>
      </c>
      <c r="C2220" s="0" t="n">
        <v>5146</v>
      </c>
      <c r="D2220" s="0" t="n">
        <v>416</v>
      </c>
      <c r="E2220" s="0" t="n">
        <v>1</v>
      </c>
      <c r="F2220" s="55" t="s">
        <v>816</v>
      </c>
      <c r="G2220" s="0" t="n">
        <v>19.9</v>
      </c>
      <c r="H2220" s="0" t="n">
        <v>20</v>
      </c>
      <c r="I2220" s="55" t="s">
        <v>177</v>
      </c>
      <c r="J2220" s="0" t="n">
        <v>416</v>
      </c>
      <c r="K2220" s="0" t="n">
        <v>65</v>
      </c>
      <c r="M2220" s="0" t="n">
        <v>308.08</v>
      </c>
      <c r="N2220" s="0" t="n">
        <v>44.18</v>
      </c>
      <c r="O2220" s="0" t="n">
        <v>26.25</v>
      </c>
      <c r="P2220" s="0" t="n">
        <v>6.09</v>
      </c>
      <c r="Q2220" s="0" t="n">
        <v>4.37</v>
      </c>
      <c r="T2220" s="0" t="n">
        <v>37.6</v>
      </c>
      <c r="U2220" s="0" t="n">
        <v>1048</v>
      </c>
      <c r="V2220" s="0" t="n">
        <v>6</v>
      </c>
      <c r="W2220" s="60" t="n">
        <v>46198</v>
      </c>
      <c r="X2220" s="55" t="n">
        <f aca="false">IF(I2220="Male",0,1)</f>
        <v>1</v>
      </c>
      <c r="Y2220" s="55" t="n">
        <f aca="false">IF(OR(I2220="DNB",I2220="Dry DNB"),1,0)</f>
        <v>0</v>
      </c>
      <c r="Z2220" s="55" t="n">
        <f aca="false">IF(ISNUMBER(W2220),A2220-W2220,"")</f>
        <v>112</v>
      </c>
      <c r="AA2220" s="55" t="n">
        <f aca="false">MATCH(A2220,DATAS,0)</f>
        <v>2</v>
      </c>
      <c r="AB2220" s="55" t="n">
        <f aca="false">IF(AND(E2220&gt;0,OR(AND(B2220&gt;=1,B2220&lt;=6),B2220=10)),1,0)</f>
        <v>1</v>
      </c>
      <c r="AC2220" s="55" t="n">
        <f aca="false">IF(AND(E2220&gt;0,B2220=10),1,0)</f>
        <v>0</v>
      </c>
      <c r="AD2220" s="55" t="n">
        <f aca="false">IF(AND(C2219=C2220,AA2219=AA2220-1),AB2219,"")</f>
        <v>1</v>
      </c>
      <c r="AE2220" s="55" t="n">
        <f aca="false">IF(AND(C2219=C2220,AA2219=AA2220-1),AC2219,"")</f>
        <v>0</v>
      </c>
      <c r="AF2220" s="55" t="n">
        <f aca="false">IF(AA2220=1,"",IF(AND(AB2220=1,AD2220&lt;&gt;1),1,0))</f>
        <v>0</v>
      </c>
      <c r="AG2220" s="55" t="n">
        <f aca="false">IF(AA2220=1,"",IF(AND(AC2220=1,AE2220&lt;&gt;1),1,0))</f>
        <v>0</v>
      </c>
      <c r="AH2220" s="60" t="str">
        <f aca="false">IF(AND(E2220&gt;0,AA2220&lt;2,NOT(AND(C2221=C2220,AA2221=AA2220+1))),INDEX(DATAS,AA2220+1),"")</f>
        <v/>
      </c>
      <c r="AI2220" s="60" t="str">
        <f aca="false">IF(AND(AC2220=1,AA2220&lt;2),IF(AND(C2221=C2220,AA2221=AA2220+1),IF(AC2221=1,"",INDEX(DATAS,AA2220+1)),INDEX(DATAS,AA2220+1)),"")</f>
        <v/>
      </c>
    </row>
    <row r="2221" customFormat="false" ht="15" hidden="false" customHeight="false" outlineLevel="0" collapsed="false">
      <c r="A2221" s="60" t="n">
        <v>46309</v>
      </c>
      <c r="B2221" s="0" t="n">
        <v>7</v>
      </c>
      <c r="C2221" s="0" t="n">
        <v>5147</v>
      </c>
      <c r="D2221" s="0" t="n">
        <v>219</v>
      </c>
      <c r="E2221" s="0" t="n">
        <v>1</v>
      </c>
      <c r="F2221" s="55" t="s">
        <v>816</v>
      </c>
      <c r="I2221" s="55" t="s">
        <v>162</v>
      </c>
      <c r="J2221" s="0" t="n">
        <v>100</v>
      </c>
      <c r="K2221" s="0" t="n">
        <v>65</v>
      </c>
      <c r="L2221" s="0" t="n">
        <v>238</v>
      </c>
      <c r="M2221" s="0" t="n">
        <v>505.23</v>
      </c>
      <c r="N2221" s="0" t="n">
        <v>62.26</v>
      </c>
      <c r="O2221" s="0" t="n">
        <v>32.69</v>
      </c>
      <c r="P2221" s="0" t="n">
        <v>4.53</v>
      </c>
      <c r="Q2221" s="0" t="n">
        <v>3.67</v>
      </c>
      <c r="R2221" s="0" t="n">
        <v>4025</v>
      </c>
      <c r="S2221" s="0" t="n">
        <v>8247</v>
      </c>
      <c r="T2221" s="0" t="n">
        <v>41.4</v>
      </c>
      <c r="U2221" s="0" t="n">
        <v>1047</v>
      </c>
      <c r="V2221" s="0" t="n">
        <v>2</v>
      </c>
      <c r="W2221" s="60" t="n">
        <v>46072</v>
      </c>
      <c r="X2221" s="55" t="n">
        <f aca="false">IF(I2221="Male",0,1)</f>
        <v>1</v>
      </c>
      <c r="Y2221" s="55" t="n">
        <f aca="false">IF(OR(I2221="DNB",I2221="Dry DNB"),1,0)</f>
        <v>0</v>
      </c>
      <c r="Z2221" s="55" t="n">
        <f aca="false">IF(ISNUMBER(W2221),A2221-W2221,"")</f>
        <v>237</v>
      </c>
      <c r="AA2221" s="55" t="n">
        <f aca="false">MATCH(A2221,DATAS,0)</f>
        <v>1</v>
      </c>
      <c r="AB2221" s="55" t="n">
        <f aca="false">IF(AND(E2221&gt;0,OR(AND(B2221&gt;=1,B2221&lt;=6),B2221=10)),1,0)</f>
        <v>0</v>
      </c>
      <c r="AC2221" s="55" t="n">
        <f aca="false">IF(AND(E2221&gt;0,B2221=10),1,0)</f>
        <v>0</v>
      </c>
      <c r="AD2221" s="0" t="str">
        <f aca="false">IF(AND(C2220=C2221,AA2220=AA2221-1),AB2220,"")</f>
        <v/>
      </c>
      <c r="AE2221" s="0" t="str">
        <f aca="false">IF(AND(C2220=C2221,AA2220=AA2221-1),AC2220,"")</f>
        <v/>
      </c>
      <c r="AF2221" s="0" t="str">
        <f aca="false">IF(AA2221=1,"",IF(AND(AB2221=1,AD2221&lt;&gt;1),1,0))</f>
        <v/>
      </c>
      <c r="AG2221" s="0" t="str">
        <f aca="false">IF(AA2221=1,"",IF(AND(AC2221=1,AE2221&lt;&gt;1),1,0))</f>
        <v/>
      </c>
      <c r="AH2221" s="60" t="str">
        <f aca="false">IF(AND(E2221&gt;0,AA2221&lt;2,NOT(AND(C2222=C2221,AA2222=AA2221+1))),INDEX(DATAS,AA2221+1),"")</f>
        <v/>
      </c>
      <c r="AI2221" s="60" t="str">
        <f aca="false">IF(AND(AC2221=1,AA2221&lt;2),IF(AND(C2222=C2221,AA2222=AA2221+1),IF(AC2222=1,"",INDEX(DATAS,AA2221+1)),INDEX(DATAS,AA2221+1)),"")</f>
        <v/>
      </c>
    </row>
    <row r="2222" customFormat="false" ht="15" hidden="false" customHeight="false" outlineLevel="0" collapsed="false">
      <c r="A2222" s="60" t="n">
        <v>46310</v>
      </c>
      <c r="B2222" s="0" t="n">
        <v>7</v>
      </c>
      <c r="C2222" s="0" t="n">
        <v>5147</v>
      </c>
      <c r="D2222" s="0" t="n">
        <v>219</v>
      </c>
      <c r="E2222" s="0" t="n">
        <v>1</v>
      </c>
      <c r="F2222" s="55" t="s">
        <v>816</v>
      </c>
      <c r="I2222" s="55" t="s">
        <v>162</v>
      </c>
      <c r="J2222" s="0" t="n">
        <v>100</v>
      </c>
      <c r="K2222" s="0" t="n">
        <v>65</v>
      </c>
      <c r="L2222" s="0" t="n">
        <v>239</v>
      </c>
      <c r="M2222" s="0" t="n">
        <v>505.23</v>
      </c>
      <c r="N2222" s="0" t="n">
        <v>62.26</v>
      </c>
      <c r="O2222" s="0" t="n">
        <v>32.69</v>
      </c>
      <c r="P2222" s="0" t="n">
        <v>4.53</v>
      </c>
      <c r="Q2222" s="0" t="n">
        <v>3.67</v>
      </c>
      <c r="T2222" s="0" t="n">
        <v>41.4</v>
      </c>
      <c r="U2222" s="0" t="n">
        <v>1048</v>
      </c>
      <c r="V2222" s="0" t="n">
        <v>2</v>
      </c>
      <c r="W2222" s="60" t="n">
        <v>46072</v>
      </c>
      <c r="X2222" s="55" t="n">
        <f aca="false">IF(I2222="Male",0,1)</f>
        <v>1</v>
      </c>
      <c r="Y2222" s="55" t="n">
        <f aca="false">IF(OR(I2222="DNB",I2222="Dry DNB"),1,0)</f>
        <v>0</v>
      </c>
      <c r="Z2222" s="55" t="n">
        <f aca="false">IF(ISNUMBER(W2222),A2222-W2222,"")</f>
        <v>238</v>
      </c>
      <c r="AA2222" s="55" t="n">
        <f aca="false">MATCH(A2222,DATAS,0)</f>
        <v>2</v>
      </c>
      <c r="AB2222" s="55" t="n">
        <f aca="false">IF(AND(E2222&gt;0,OR(AND(B2222&gt;=1,B2222&lt;=6),B2222=10)),1,0)</f>
        <v>0</v>
      </c>
      <c r="AC2222" s="55" t="n">
        <f aca="false">IF(AND(E2222&gt;0,B2222=10),1,0)</f>
        <v>0</v>
      </c>
      <c r="AD2222" s="55" t="n">
        <f aca="false">IF(AND(C2221=C2222,AA2221=AA2222-1),AB2221,"")</f>
        <v>0</v>
      </c>
      <c r="AE2222" s="55" t="n">
        <f aca="false">IF(AND(C2221=C2222,AA2221=AA2222-1),AC2221,"")</f>
        <v>0</v>
      </c>
      <c r="AF2222" s="55" t="n">
        <f aca="false">IF(AA2222=1,"",IF(AND(AB2222=1,AD2222&lt;&gt;1),1,0))</f>
        <v>0</v>
      </c>
      <c r="AG2222" s="55" t="n">
        <f aca="false">IF(AA2222=1,"",IF(AND(AC2222=1,AE2222&lt;&gt;1),1,0))</f>
        <v>0</v>
      </c>
      <c r="AH2222" s="60" t="str">
        <f aca="false">IF(AND(E2222&gt;0,AA2222&lt;2,NOT(AND(C2223=C2222,AA2223=AA2222+1))),INDEX(DATAS,AA2222+1),"")</f>
        <v/>
      </c>
      <c r="AI2222" s="60" t="str">
        <f aca="false">IF(AND(AC2222=1,AA2222&lt;2),IF(AND(C2223=C2222,AA2223=AA2222+1),IF(AC2223=1,"",INDEX(DATAS,AA2222+1)),INDEX(DATAS,AA2222+1)),"")</f>
        <v/>
      </c>
    </row>
    <row r="2223" customFormat="false" ht="15" hidden="false" customHeight="false" outlineLevel="0" collapsed="false">
      <c r="A2223" s="60" t="n">
        <v>46309</v>
      </c>
      <c r="B2223" s="0" t="n">
        <v>3</v>
      </c>
      <c r="C2223" s="0" t="n">
        <v>5149</v>
      </c>
      <c r="D2223" s="0" t="n">
        <v>90</v>
      </c>
      <c r="E2223" s="0" t="n">
        <v>2</v>
      </c>
      <c r="F2223" s="55" t="s">
        <v>817</v>
      </c>
      <c r="G2223" s="0" t="n">
        <v>61</v>
      </c>
      <c r="H2223" s="0" t="n">
        <v>59</v>
      </c>
      <c r="I2223" s="55" t="s">
        <v>187</v>
      </c>
      <c r="J2223" s="0" t="n">
        <v>90</v>
      </c>
      <c r="K2223" s="0" t="n">
        <v>62</v>
      </c>
      <c r="M2223" s="0" t="n">
        <v>534.94</v>
      </c>
      <c r="N2223" s="0" t="n">
        <v>87.09</v>
      </c>
      <c r="O2223" s="0" t="n">
        <v>46.6</v>
      </c>
      <c r="P2223" s="0" t="n">
        <v>3.71</v>
      </c>
      <c r="Q2223" s="0" t="n">
        <v>3.58</v>
      </c>
      <c r="R2223" s="0" t="n">
        <v>5218</v>
      </c>
      <c r="S2223" s="0" t="n">
        <v>10490</v>
      </c>
      <c r="U2223" s="0" t="n">
        <v>1045</v>
      </c>
      <c r="V2223" s="0" t="n">
        <v>1</v>
      </c>
      <c r="W2223" s="60" t="n">
        <v>46282</v>
      </c>
      <c r="X2223" s="55" t="n">
        <f aca="false">IF(I2223="Male",0,1)</f>
        <v>1</v>
      </c>
      <c r="Y2223" s="55" t="n">
        <f aca="false">IF(OR(I2223="DNB",I2223="Dry DNB"),1,0)</f>
        <v>0</v>
      </c>
      <c r="Z2223" s="55" t="n">
        <f aca="false">IF(ISNUMBER(W2223),A2223-W2223,"")</f>
        <v>27</v>
      </c>
      <c r="AA2223" s="55" t="n">
        <f aca="false">MATCH(A2223,DATAS,0)</f>
        <v>1</v>
      </c>
      <c r="AB2223" s="55" t="n">
        <f aca="false">IF(AND(E2223&gt;0,OR(AND(B2223&gt;=1,B2223&lt;=6),B2223=10)),1,0)</f>
        <v>1</v>
      </c>
      <c r="AC2223" s="55" t="n">
        <f aca="false">IF(AND(E2223&gt;0,B2223=10),1,0)</f>
        <v>0</v>
      </c>
      <c r="AD2223" s="0" t="str">
        <f aca="false">IF(AND(C2222=C2223,AA2222=AA2223-1),AB2222,"")</f>
        <v/>
      </c>
      <c r="AE2223" s="0" t="str">
        <f aca="false">IF(AND(C2222=C2223,AA2222=AA2223-1),AC2222,"")</f>
        <v/>
      </c>
      <c r="AF2223" s="0" t="str">
        <f aca="false">IF(AA2223=1,"",IF(AND(AB2223=1,AD2223&lt;&gt;1),1,0))</f>
        <v/>
      </c>
      <c r="AG2223" s="0" t="str">
        <f aca="false">IF(AA2223=1,"",IF(AND(AC2223=1,AE2223&lt;&gt;1),1,0))</f>
        <v/>
      </c>
      <c r="AH2223" s="60" t="str">
        <f aca="false">IF(AND(E2223&gt;0,AA2223&lt;2,NOT(AND(C2224=C2223,AA2224=AA2223+1))),INDEX(DATAS,AA2223+1),"")</f>
        <v/>
      </c>
      <c r="AI2223" s="60" t="str">
        <f aca="false">IF(AND(AC2223=1,AA2223&lt;2),IF(AND(C2224=C2223,AA2224=AA2223+1),IF(AC2224=1,"",INDEX(DATAS,AA2223+1)),INDEX(DATAS,AA2223+1)),"")</f>
        <v/>
      </c>
    </row>
    <row r="2224" customFormat="false" ht="15" hidden="false" customHeight="false" outlineLevel="0" collapsed="false">
      <c r="A2224" s="60" t="n">
        <v>46310</v>
      </c>
      <c r="B2224" s="0" t="n">
        <v>3</v>
      </c>
      <c r="C2224" s="0" t="n">
        <v>5149</v>
      </c>
      <c r="D2224" s="0" t="n">
        <v>91</v>
      </c>
      <c r="E2224" s="0" t="n">
        <v>2</v>
      </c>
      <c r="F2224" s="55" t="s">
        <v>817</v>
      </c>
      <c r="G2224" s="0" t="n">
        <v>60.9</v>
      </c>
      <c r="H2224" s="0" t="n">
        <v>59</v>
      </c>
      <c r="I2224" s="55" t="s">
        <v>187</v>
      </c>
      <c r="J2224" s="0" t="n">
        <v>91</v>
      </c>
      <c r="K2224" s="0" t="n">
        <v>62</v>
      </c>
      <c r="M2224" s="0" t="n">
        <v>534.94</v>
      </c>
      <c r="N2224" s="0" t="n">
        <v>87.09</v>
      </c>
      <c r="O2224" s="0" t="n">
        <v>46.6</v>
      </c>
      <c r="P2224" s="0" t="n">
        <v>3.71</v>
      </c>
      <c r="Q2224" s="0" t="n">
        <v>3.58</v>
      </c>
      <c r="U2224" s="0" t="n">
        <v>1046</v>
      </c>
      <c r="V2224" s="0" t="n">
        <v>1</v>
      </c>
      <c r="W2224" s="60" t="n">
        <v>46282</v>
      </c>
      <c r="X2224" s="55" t="n">
        <f aca="false">IF(I2224="Male",0,1)</f>
        <v>1</v>
      </c>
      <c r="Y2224" s="55" t="n">
        <f aca="false">IF(OR(I2224="DNB",I2224="Dry DNB"),1,0)</f>
        <v>0</v>
      </c>
      <c r="Z2224" s="55" t="n">
        <f aca="false">IF(ISNUMBER(W2224),A2224-W2224,"")</f>
        <v>28</v>
      </c>
      <c r="AA2224" s="55" t="n">
        <f aca="false">MATCH(A2224,DATAS,0)</f>
        <v>2</v>
      </c>
      <c r="AB2224" s="55" t="n">
        <f aca="false">IF(AND(E2224&gt;0,OR(AND(B2224&gt;=1,B2224&lt;=6),B2224=10)),1,0)</f>
        <v>1</v>
      </c>
      <c r="AC2224" s="55" t="n">
        <f aca="false">IF(AND(E2224&gt;0,B2224=10),1,0)</f>
        <v>0</v>
      </c>
      <c r="AD2224" s="55" t="n">
        <f aca="false">IF(AND(C2223=C2224,AA2223=AA2224-1),AB2223,"")</f>
        <v>1</v>
      </c>
      <c r="AE2224" s="55" t="n">
        <f aca="false">IF(AND(C2223=C2224,AA2223=AA2224-1),AC2223,"")</f>
        <v>0</v>
      </c>
      <c r="AF2224" s="55" t="n">
        <f aca="false">IF(AA2224=1,"",IF(AND(AB2224=1,AD2224&lt;&gt;1),1,0))</f>
        <v>0</v>
      </c>
      <c r="AG2224" s="55" t="n">
        <f aca="false">IF(AA2224=1,"",IF(AND(AC2224=1,AE2224&lt;&gt;1),1,0))</f>
        <v>0</v>
      </c>
      <c r="AH2224" s="60" t="str">
        <f aca="false">IF(AND(E2224&gt;0,AA2224&lt;2,NOT(AND(C2225=C2224,AA2225=AA2224+1))),INDEX(DATAS,AA2224+1),"")</f>
        <v/>
      </c>
      <c r="AI2224" s="60" t="str">
        <f aca="false">IF(AND(AC2224=1,AA2224&lt;2),IF(AND(C2225=C2224,AA2225=AA2224+1),IF(AC2225=1,"",INDEX(DATAS,AA2224+1)),INDEX(DATAS,AA2224+1)),"")</f>
        <v/>
      </c>
    </row>
    <row r="2225" customFormat="false" ht="15" hidden="false" customHeight="false" outlineLevel="0" collapsed="false">
      <c r="A2225" s="60" t="n">
        <v>46309</v>
      </c>
      <c r="B2225" s="0" t="n">
        <v>7</v>
      </c>
      <c r="C2225" s="0" t="n">
        <v>5150</v>
      </c>
      <c r="D2225" s="0" t="n">
        <v>291</v>
      </c>
      <c r="E2225" s="0" t="n">
        <v>1</v>
      </c>
      <c r="F2225" s="55" t="s">
        <v>817</v>
      </c>
      <c r="I2225" s="55" t="s">
        <v>162</v>
      </c>
      <c r="J2225" s="0" t="n">
        <v>68</v>
      </c>
      <c r="K2225" s="0" t="n">
        <v>68</v>
      </c>
      <c r="L2225" s="0" t="n">
        <v>238</v>
      </c>
      <c r="M2225" s="0" t="n">
        <v>260.29</v>
      </c>
      <c r="N2225" s="0" t="n">
        <v>52.57</v>
      </c>
      <c r="O2225" s="0" t="n">
        <v>11.85</v>
      </c>
      <c r="P2225" s="0" t="n">
        <v>3.76</v>
      </c>
      <c r="Q2225" s="0" t="n">
        <v>3.29</v>
      </c>
      <c r="R2225" s="0" t="n">
        <v>3868</v>
      </c>
      <c r="S2225" s="0" t="n">
        <v>8904</v>
      </c>
      <c r="T2225" s="0" t="n">
        <v>40.55</v>
      </c>
      <c r="U2225" s="0" t="n">
        <v>1045</v>
      </c>
      <c r="V2225" s="0" t="n">
        <v>1</v>
      </c>
      <c r="W2225" s="60" t="n">
        <v>46072</v>
      </c>
      <c r="X2225" s="55" t="n">
        <f aca="false">IF(I2225="Male",0,1)</f>
        <v>1</v>
      </c>
      <c r="Y2225" s="55" t="n">
        <f aca="false">IF(OR(I2225="DNB",I2225="Dry DNB"),1,0)</f>
        <v>0</v>
      </c>
      <c r="Z2225" s="55" t="n">
        <f aca="false">IF(ISNUMBER(W2225),A2225-W2225,"")</f>
        <v>237</v>
      </c>
      <c r="AA2225" s="55" t="n">
        <f aca="false">MATCH(A2225,DATAS,0)</f>
        <v>1</v>
      </c>
      <c r="AB2225" s="55" t="n">
        <f aca="false">IF(AND(E2225&gt;0,OR(AND(B2225&gt;=1,B2225&lt;=6),B2225=10)),1,0)</f>
        <v>0</v>
      </c>
      <c r="AC2225" s="55" t="n">
        <f aca="false">IF(AND(E2225&gt;0,B2225=10),1,0)</f>
        <v>0</v>
      </c>
      <c r="AD2225" s="0" t="str">
        <f aca="false">IF(AND(C2224=C2225,AA2224=AA2225-1),AB2224,"")</f>
        <v/>
      </c>
      <c r="AE2225" s="0" t="str">
        <f aca="false">IF(AND(C2224=C2225,AA2224=AA2225-1),AC2224,"")</f>
        <v/>
      </c>
      <c r="AF2225" s="0" t="str">
        <f aca="false">IF(AA2225=1,"",IF(AND(AB2225=1,AD2225&lt;&gt;1),1,0))</f>
        <v/>
      </c>
      <c r="AG2225" s="0" t="str">
        <f aca="false">IF(AA2225=1,"",IF(AND(AC2225=1,AE2225&lt;&gt;1),1,0))</f>
        <v/>
      </c>
      <c r="AH2225" s="60" t="str">
        <f aca="false">IF(AND(E2225&gt;0,AA2225&lt;2,NOT(AND(C2226=C2225,AA2226=AA2225+1))),INDEX(DATAS,AA2225+1),"")</f>
        <v/>
      </c>
      <c r="AI2225" s="60" t="str">
        <f aca="false">IF(AND(AC2225=1,AA2225&lt;2),IF(AND(C2226=C2225,AA2226=AA2225+1),IF(AC2226=1,"",INDEX(DATAS,AA2225+1)),INDEX(DATAS,AA2225+1)),"")</f>
        <v/>
      </c>
    </row>
    <row r="2226" customFormat="false" ht="15" hidden="false" customHeight="false" outlineLevel="0" collapsed="false">
      <c r="A2226" s="60" t="n">
        <v>46310</v>
      </c>
      <c r="B2226" s="0" t="n">
        <v>7</v>
      </c>
      <c r="C2226" s="0" t="n">
        <v>5150</v>
      </c>
      <c r="D2226" s="0" t="n">
        <v>291</v>
      </c>
      <c r="E2226" s="0" t="n">
        <v>1</v>
      </c>
      <c r="F2226" s="55" t="s">
        <v>817</v>
      </c>
      <c r="I2226" s="55" t="s">
        <v>162</v>
      </c>
      <c r="J2226" s="0" t="n">
        <v>68</v>
      </c>
      <c r="K2226" s="0" t="n">
        <v>68</v>
      </c>
      <c r="L2226" s="0" t="n">
        <v>239</v>
      </c>
      <c r="M2226" s="0" t="n">
        <v>260.29</v>
      </c>
      <c r="N2226" s="0" t="n">
        <v>52.57</v>
      </c>
      <c r="O2226" s="0" t="n">
        <v>11.85</v>
      </c>
      <c r="P2226" s="0" t="n">
        <v>3.76</v>
      </c>
      <c r="Q2226" s="0" t="n">
        <v>3.29</v>
      </c>
      <c r="T2226" s="0" t="n">
        <v>40.55</v>
      </c>
      <c r="U2226" s="0" t="n">
        <v>1046</v>
      </c>
      <c r="V2226" s="0" t="n">
        <v>1</v>
      </c>
      <c r="W2226" s="60" t="n">
        <v>46072</v>
      </c>
      <c r="X2226" s="55" t="n">
        <f aca="false">IF(I2226="Male",0,1)</f>
        <v>1</v>
      </c>
      <c r="Y2226" s="55" t="n">
        <f aca="false">IF(OR(I2226="DNB",I2226="Dry DNB"),1,0)</f>
        <v>0</v>
      </c>
      <c r="Z2226" s="55" t="n">
        <f aca="false">IF(ISNUMBER(W2226),A2226-W2226,"")</f>
        <v>238</v>
      </c>
      <c r="AA2226" s="55" t="n">
        <f aca="false">MATCH(A2226,DATAS,0)</f>
        <v>2</v>
      </c>
      <c r="AB2226" s="55" t="n">
        <f aca="false">IF(AND(E2226&gt;0,OR(AND(B2226&gt;=1,B2226&lt;=6),B2226=10)),1,0)</f>
        <v>0</v>
      </c>
      <c r="AC2226" s="55" t="n">
        <f aca="false">IF(AND(E2226&gt;0,B2226=10),1,0)</f>
        <v>0</v>
      </c>
      <c r="AD2226" s="55" t="n">
        <f aca="false">IF(AND(C2225=C2226,AA2225=AA2226-1),AB2225,"")</f>
        <v>0</v>
      </c>
      <c r="AE2226" s="55" t="n">
        <f aca="false">IF(AND(C2225=C2226,AA2225=AA2226-1),AC2225,"")</f>
        <v>0</v>
      </c>
      <c r="AF2226" s="55" t="n">
        <f aca="false">IF(AA2226=1,"",IF(AND(AB2226=1,AD2226&lt;&gt;1),1,0))</f>
        <v>0</v>
      </c>
      <c r="AG2226" s="55" t="n">
        <f aca="false">IF(AA2226=1,"",IF(AND(AC2226=1,AE2226&lt;&gt;1),1,0))</f>
        <v>0</v>
      </c>
      <c r="AH2226" s="60" t="str">
        <f aca="false">IF(AND(E2226&gt;0,AA2226&lt;2,NOT(AND(C2227=C2226,AA2227=AA2226+1))),INDEX(DATAS,AA2226+1),"")</f>
        <v/>
      </c>
      <c r="AI2226" s="60" t="str">
        <f aca="false">IF(AND(AC2226=1,AA2226&lt;2),IF(AND(C2227=C2226,AA2227=AA2226+1),IF(AC2227=1,"",INDEX(DATAS,AA2226+1)),INDEX(DATAS,AA2226+1)),"")</f>
        <v/>
      </c>
    </row>
    <row r="2227" customFormat="false" ht="15" hidden="false" customHeight="false" outlineLevel="0" collapsed="false">
      <c r="A2227" s="60" t="n">
        <v>46309</v>
      </c>
      <c r="B2227" s="0" t="n">
        <v>4</v>
      </c>
      <c r="C2227" s="0" t="n">
        <v>5151</v>
      </c>
      <c r="D2227" s="0" t="n">
        <v>252</v>
      </c>
      <c r="E2227" s="0" t="n">
        <v>1</v>
      </c>
      <c r="F2227" s="55" t="s">
        <v>817</v>
      </c>
      <c r="G2227" s="0" t="n">
        <v>53.1</v>
      </c>
      <c r="H2227" s="0" t="n">
        <v>51</v>
      </c>
      <c r="I2227" s="55" t="s">
        <v>157</v>
      </c>
      <c r="J2227" s="0" t="n">
        <v>140</v>
      </c>
      <c r="K2227" s="0" t="n">
        <v>63</v>
      </c>
      <c r="L2227" s="0" t="n">
        <v>112</v>
      </c>
      <c r="M2227" s="0" t="n">
        <v>777.75</v>
      </c>
      <c r="N2227" s="0" t="n">
        <v>23.93</v>
      </c>
      <c r="O2227" s="0" t="n">
        <v>39.99</v>
      </c>
      <c r="P2227" s="0" t="n">
        <v>3.13</v>
      </c>
      <c r="Q2227" s="0" t="n">
        <v>3.63</v>
      </c>
      <c r="R2227" s="0" t="n">
        <v>4283</v>
      </c>
      <c r="S2227" s="0" t="n">
        <v>10167</v>
      </c>
      <c r="T2227" s="0" t="n">
        <v>44.05</v>
      </c>
      <c r="U2227" s="0" t="n">
        <v>1045</v>
      </c>
      <c r="V2227" s="0" t="n">
        <v>4</v>
      </c>
      <c r="W2227" s="60" t="n">
        <v>46198</v>
      </c>
      <c r="X2227" s="55" t="n">
        <f aca="false">IF(I2227="Male",0,1)</f>
        <v>1</v>
      </c>
      <c r="Y2227" s="55" t="n">
        <f aca="false">IF(OR(I2227="DNB",I2227="Dry DNB"),1,0)</f>
        <v>0</v>
      </c>
      <c r="Z2227" s="55" t="n">
        <f aca="false">IF(ISNUMBER(W2227),A2227-W2227,"")</f>
        <v>111</v>
      </c>
      <c r="AA2227" s="55" t="n">
        <f aca="false">MATCH(A2227,DATAS,0)</f>
        <v>1</v>
      </c>
      <c r="AB2227" s="55" t="n">
        <f aca="false">IF(AND(E2227&gt;0,OR(AND(B2227&gt;=1,B2227&lt;=6),B2227=10)),1,0)</f>
        <v>1</v>
      </c>
      <c r="AC2227" s="55" t="n">
        <f aca="false">IF(AND(E2227&gt;0,B2227=10),1,0)</f>
        <v>0</v>
      </c>
      <c r="AD2227" s="0" t="str">
        <f aca="false">IF(AND(C2226=C2227,AA2226=AA2227-1),AB2226,"")</f>
        <v/>
      </c>
      <c r="AE2227" s="0" t="str">
        <f aca="false">IF(AND(C2226=C2227,AA2226=AA2227-1),AC2226,"")</f>
        <v/>
      </c>
      <c r="AF2227" s="0" t="str">
        <f aca="false">IF(AA2227=1,"",IF(AND(AB2227=1,AD2227&lt;&gt;1),1,0))</f>
        <v/>
      </c>
      <c r="AG2227" s="0" t="str">
        <f aca="false">IF(AA2227=1,"",IF(AND(AC2227=1,AE2227&lt;&gt;1),1,0))</f>
        <v/>
      </c>
      <c r="AH2227" s="60" t="str">
        <f aca="false">IF(AND(E2227&gt;0,AA2227&lt;2,NOT(AND(C2228=C2227,AA2228=AA2227+1))),INDEX(DATAS,AA2227+1),"")</f>
        <v/>
      </c>
      <c r="AI2227" s="60" t="str">
        <f aca="false">IF(AND(AC2227=1,AA2227&lt;2),IF(AND(C2228=C2227,AA2228=AA2227+1),IF(AC2228=1,"",INDEX(DATAS,AA2227+1)),INDEX(DATAS,AA2227+1)),"")</f>
        <v/>
      </c>
    </row>
    <row r="2228" customFormat="false" ht="15" hidden="false" customHeight="false" outlineLevel="0" collapsed="false">
      <c r="A2228" s="60" t="n">
        <v>46310</v>
      </c>
      <c r="B2228" s="0" t="n">
        <v>4</v>
      </c>
      <c r="C2228" s="0" t="n">
        <v>5151</v>
      </c>
      <c r="D2228" s="0" t="n">
        <v>253</v>
      </c>
      <c r="E2228" s="0" t="n">
        <v>1</v>
      </c>
      <c r="F2228" s="55" t="s">
        <v>817</v>
      </c>
      <c r="G2228" s="0" t="n">
        <v>57.2</v>
      </c>
      <c r="H2228" s="0" t="n">
        <v>51</v>
      </c>
      <c r="I2228" s="55" t="s">
        <v>157</v>
      </c>
      <c r="J2228" s="0" t="n">
        <v>140</v>
      </c>
      <c r="K2228" s="0" t="n">
        <v>63</v>
      </c>
      <c r="L2228" s="0" t="n">
        <v>113</v>
      </c>
      <c r="M2228" s="0" t="n">
        <v>777.75</v>
      </c>
      <c r="N2228" s="0" t="n">
        <v>23.93</v>
      </c>
      <c r="O2228" s="0" t="n">
        <v>39.99</v>
      </c>
      <c r="P2228" s="0" t="n">
        <v>3.13</v>
      </c>
      <c r="Q2228" s="0" t="n">
        <v>3.63</v>
      </c>
      <c r="T2228" s="0" t="n">
        <v>44.05</v>
      </c>
      <c r="U2228" s="0" t="n">
        <v>1046</v>
      </c>
      <c r="V2228" s="0" t="n">
        <v>4</v>
      </c>
      <c r="W2228" s="60" t="n">
        <v>46198</v>
      </c>
      <c r="X2228" s="55" t="n">
        <f aca="false">IF(I2228="Male",0,1)</f>
        <v>1</v>
      </c>
      <c r="Y2228" s="55" t="n">
        <f aca="false">IF(OR(I2228="DNB",I2228="Dry DNB"),1,0)</f>
        <v>0</v>
      </c>
      <c r="Z2228" s="55" t="n">
        <f aca="false">IF(ISNUMBER(W2228),A2228-W2228,"")</f>
        <v>112</v>
      </c>
      <c r="AA2228" s="55" t="n">
        <f aca="false">MATCH(A2228,DATAS,0)</f>
        <v>2</v>
      </c>
      <c r="AB2228" s="55" t="n">
        <f aca="false">IF(AND(E2228&gt;0,OR(AND(B2228&gt;=1,B2228&lt;=6),B2228=10)),1,0)</f>
        <v>1</v>
      </c>
      <c r="AC2228" s="55" t="n">
        <f aca="false">IF(AND(E2228&gt;0,B2228=10),1,0)</f>
        <v>0</v>
      </c>
      <c r="AD2228" s="55" t="n">
        <f aca="false">IF(AND(C2227=C2228,AA2227=AA2228-1),AB2227,"")</f>
        <v>1</v>
      </c>
      <c r="AE2228" s="55" t="n">
        <f aca="false">IF(AND(C2227=C2228,AA2227=AA2228-1),AC2227,"")</f>
        <v>0</v>
      </c>
      <c r="AF2228" s="55" t="n">
        <f aca="false">IF(AA2228=1,"",IF(AND(AB2228=1,AD2228&lt;&gt;1),1,0))</f>
        <v>0</v>
      </c>
      <c r="AG2228" s="55" t="n">
        <f aca="false">IF(AA2228=1,"",IF(AND(AC2228=1,AE2228&lt;&gt;1),1,0))</f>
        <v>0</v>
      </c>
      <c r="AH2228" s="60" t="str">
        <f aca="false">IF(AND(E2228&gt;0,AA2228&lt;2,NOT(AND(C2229=C2228,AA2229=AA2228+1))),INDEX(DATAS,AA2228+1),"")</f>
        <v/>
      </c>
      <c r="AI2228" s="60" t="str">
        <f aca="false">IF(AND(AC2228=1,AA2228&lt;2),IF(AND(C2229=C2228,AA2229=AA2228+1),IF(AC2229=1,"",INDEX(DATAS,AA2228+1)),INDEX(DATAS,AA2228+1)),"")</f>
        <v/>
      </c>
    </row>
    <row r="2229" customFormat="false" ht="15" hidden="false" customHeight="false" outlineLevel="0" collapsed="false">
      <c r="A2229" s="60" t="n">
        <v>46309</v>
      </c>
      <c r="B2229" s="0" t="n">
        <v>7</v>
      </c>
      <c r="C2229" s="0" t="n">
        <v>5152</v>
      </c>
      <c r="D2229" s="0" t="n">
        <v>384</v>
      </c>
      <c r="E2229" s="0" t="n">
        <v>1</v>
      </c>
      <c r="F2229" s="55" t="s">
        <v>817</v>
      </c>
      <c r="I2229" s="55" t="s">
        <v>162</v>
      </c>
      <c r="J2229" s="0" t="n">
        <v>160</v>
      </c>
      <c r="K2229" s="0" t="n">
        <v>62</v>
      </c>
      <c r="L2229" s="0" t="n">
        <v>252</v>
      </c>
      <c r="M2229" s="0" t="n">
        <v>670.12</v>
      </c>
      <c r="N2229" s="0" t="n">
        <v>48.35</v>
      </c>
      <c r="O2229" s="0" t="n">
        <v>21.25</v>
      </c>
      <c r="P2229" s="0" t="n">
        <v>4.83</v>
      </c>
      <c r="Q2229" s="0" t="n">
        <v>3.49</v>
      </c>
      <c r="R2229" s="0" t="n">
        <v>5043</v>
      </c>
      <c r="S2229" s="0" t="n">
        <v>10064</v>
      </c>
      <c r="T2229" s="0" t="n">
        <v>56.3</v>
      </c>
      <c r="U2229" s="0" t="n">
        <v>1045</v>
      </c>
      <c r="V2229" s="0" t="n">
        <v>4</v>
      </c>
      <c r="W2229" s="60" t="n">
        <v>46058</v>
      </c>
      <c r="X2229" s="55" t="n">
        <f aca="false">IF(I2229="Male",0,1)</f>
        <v>1</v>
      </c>
      <c r="Y2229" s="55" t="n">
        <f aca="false">IF(OR(I2229="DNB",I2229="Dry DNB"),1,0)</f>
        <v>0</v>
      </c>
      <c r="Z2229" s="55" t="n">
        <f aca="false">IF(ISNUMBER(W2229),A2229-W2229,"")</f>
        <v>251</v>
      </c>
      <c r="AA2229" s="55" t="n">
        <f aca="false">MATCH(A2229,DATAS,0)</f>
        <v>1</v>
      </c>
      <c r="AB2229" s="55" t="n">
        <f aca="false">IF(AND(E2229&gt;0,OR(AND(B2229&gt;=1,B2229&lt;=6),B2229=10)),1,0)</f>
        <v>0</v>
      </c>
      <c r="AC2229" s="55" t="n">
        <f aca="false">IF(AND(E2229&gt;0,B2229=10),1,0)</f>
        <v>0</v>
      </c>
      <c r="AD2229" s="0" t="str">
        <f aca="false">IF(AND(C2228=C2229,AA2228=AA2229-1),AB2228,"")</f>
        <v/>
      </c>
      <c r="AE2229" s="0" t="str">
        <f aca="false">IF(AND(C2228=C2229,AA2228=AA2229-1),AC2228,"")</f>
        <v/>
      </c>
      <c r="AF2229" s="0" t="str">
        <f aca="false">IF(AA2229=1,"",IF(AND(AB2229=1,AD2229&lt;&gt;1),1,0))</f>
        <v/>
      </c>
      <c r="AG2229" s="0" t="str">
        <f aca="false">IF(AA2229=1,"",IF(AND(AC2229=1,AE2229&lt;&gt;1),1,0))</f>
        <v/>
      </c>
      <c r="AH2229" s="60" t="str">
        <f aca="false">IF(AND(E2229&gt;0,AA2229&lt;2,NOT(AND(C2230=C2229,AA2230=AA2229+1))),INDEX(DATAS,AA2229+1),"")</f>
        <v/>
      </c>
      <c r="AI2229" s="60" t="str">
        <f aca="false">IF(AND(AC2229=1,AA2229&lt;2),IF(AND(C2230=C2229,AA2230=AA2229+1),IF(AC2230=1,"",INDEX(DATAS,AA2229+1)),INDEX(DATAS,AA2229+1)),"")</f>
        <v/>
      </c>
    </row>
    <row r="2230" customFormat="false" ht="15" hidden="false" customHeight="false" outlineLevel="0" collapsed="false">
      <c r="A2230" s="60" t="n">
        <v>46310</v>
      </c>
      <c r="B2230" s="0" t="n">
        <v>7</v>
      </c>
      <c r="C2230" s="0" t="n">
        <v>5152</v>
      </c>
      <c r="D2230" s="0" t="n">
        <v>384</v>
      </c>
      <c r="E2230" s="0" t="n">
        <v>1</v>
      </c>
      <c r="F2230" s="55" t="s">
        <v>817</v>
      </c>
      <c r="I2230" s="55" t="s">
        <v>162</v>
      </c>
      <c r="J2230" s="0" t="n">
        <v>160</v>
      </c>
      <c r="K2230" s="0" t="n">
        <v>62</v>
      </c>
      <c r="L2230" s="0" t="n">
        <v>253</v>
      </c>
      <c r="M2230" s="0" t="n">
        <v>670.12</v>
      </c>
      <c r="N2230" s="0" t="n">
        <v>48.35</v>
      </c>
      <c r="O2230" s="0" t="n">
        <v>21.25</v>
      </c>
      <c r="P2230" s="0" t="n">
        <v>4.83</v>
      </c>
      <c r="Q2230" s="0" t="n">
        <v>3.49</v>
      </c>
      <c r="T2230" s="0" t="n">
        <v>56.3</v>
      </c>
      <c r="U2230" s="0" t="n">
        <v>1046</v>
      </c>
      <c r="V2230" s="0" t="n">
        <v>4</v>
      </c>
      <c r="W2230" s="60" t="n">
        <v>46058</v>
      </c>
      <c r="X2230" s="55" t="n">
        <f aca="false">IF(I2230="Male",0,1)</f>
        <v>1</v>
      </c>
      <c r="Y2230" s="55" t="n">
        <f aca="false">IF(OR(I2230="DNB",I2230="Dry DNB"),1,0)</f>
        <v>0</v>
      </c>
      <c r="Z2230" s="55" t="n">
        <f aca="false">IF(ISNUMBER(W2230),A2230-W2230,"")</f>
        <v>252</v>
      </c>
      <c r="AA2230" s="55" t="n">
        <f aca="false">MATCH(A2230,DATAS,0)</f>
        <v>2</v>
      </c>
      <c r="AB2230" s="55" t="n">
        <f aca="false">IF(AND(E2230&gt;0,OR(AND(B2230&gt;=1,B2230&lt;=6),B2230=10)),1,0)</f>
        <v>0</v>
      </c>
      <c r="AC2230" s="55" t="n">
        <f aca="false">IF(AND(E2230&gt;0,B2230=10),1,0)</f>
        <v>0</v>
      </c>
      <c r="AD2230" s="55" t="n">
        <f aca="false">IF(AND(C2229=C2230,AA2229=AA2230-1),AB2229,"")</f>
        <v>0</v>
      </c>
      <c r="AE2230" s="55" t="n">
        <f aca="false">IF(AND(C2229=C2230,AA2229=AA2230-1),AC2229,"")</f>
        <v>0</v>
      </c>
      <c r="AF2230" s="55" t="n">
        <f aca="false">IF(AA2230=1,"",IF(AND(AB2230=1,AD2230&lt;&gt;1),1,0))</f>
        <v>0</v>
      </c>
      <c r="AG2230" s="55" t="n">
        <f aca="false">IF(AA2230=1,"",IF(AND(AC2230=1,AE2230&lt;&gt;1),1,0))</f>
        <v>0</v>
      </c>
      <c r="AH2230" s="60" t="str">
        <f aca="false">IF(AND(E2230&gt;0,AA2230&lt;2,NOT(AND(C2231=C2230,AA2231=AA2230+1))),INDEX(DATAS,AA2230+1),"")</f>
        <v/>
      </c>
      <c r="AI2230" s="60" t="str">
        <f aca="false">IF(AND(AC2230=1,AA2230&lt;2),IF(AND(C2231=C2230,AA2231=AA2230+1),IF(AC2231=1,"",INDEX(DATAS,AA2230+1)),INDEX(DATAS,AA2230+1)),"")</f>
        <v/>
      </c>
    </row>
    <row r="2231" customFormat="false" ht="15" hidden="false" customHeight="false" outlineLevel="0" collapsed="false">
      <c r="A2231" s="60" t="n">
        <v>46309</v>
      </c>
      <c r="B2231" s="0" t="n">
        <v>2</v>
      </c>
      <c r="C2231" s="0" t="n">
        <v>5155</v>
      </c>
      <c r="D2231" s="0" t="n">
        <v>74</v>
      </c>
      <c r="E2231" s="0" t="n">
        <v>2</v>
      </c>
      <c r="F2231" s="55" t="s">
        <v>818</v>
      </c>
      <c r="G2231" s="0" t="n">
        <v>49.3</v>
      </c>
      <c r="H2231" s="0" t="n">
        <v>49</v>
      </c>
      <c r="I2231" s="55" t="s">
        <v>177</v>
      </c>
      <c r="J2231" s="0" t="n">
        <v>74</v>
      </c>
      <c r="M2231" s="0" t="n">
        <v>309.1</v>
      </c>
      <c r="N2231" s="0" t="n">
        <v>53.65</v>
      </c>
      <c r="O2231" s="0" t="n">
        <v>26.43</v>
      </c>
      <c r="P2231" s="0" t="n">
        <v>3.14</v>
      </c>
      <c r="Q2231" s="0" t="n">
        <v>3.07</v>
      </c>
      <c r="R2231" s="0" t="n">
        <v>4678</v>
      </c>
      <c r="S2231" s="0" t="n">
        <v>9404</v>
      </c>
      <c r="U2231" s="0" t="n">
        <v>1044</v>
      </c>
      <c r="V2231" s="0" t="n">
        <v>0</v>
      </c>
      <c r="X2231" s="55" t="n">
        <f aca="false">IF(I2231="Male",0,1)</f>
        <v>1</v>
      </c>
      <c r="Y2231" s="55" t="n">
        <f aca="false">IF(OR(I2231="DNB",I2231="Dry DNB"),1,0)</f>
        <v>0</v>
      </c>
      <c r="Z2231" s="0" t="str">
        <f aca="false">IF(ISNUMBER(W2231),A2231-W2231,"")</f>
        <v/>
      </c>
      <c r="AA2231" s="55" t="n">
        <f aca="false">MATCH(A2231,DATAS,0)</f>
        <v>1</v>
      </c>
      <c r="AB2231" s="55" t="n">
        <f aca="false">IF(AND(E2231&gt;0,OR(AND(B2231&gt;=1,B2231&lt;=6),B2231=10)),1,0)</f>
        <v>1</v>
      </c>
      <c r="AC2231" s="55" t="n">
        <f aca="false">IF(AND(E2231&gt;0,B2231=10),1,0)</f>
        <v>0</v>
      </c>
      <c r="AD2231" s="0" t="str">
        <f aca="false">IF(AND(C2230=C2231,AA2230=AA2231-1),AB2230,"")</f>
        <v/>
      </c>
      <c r="AE2231" s="0" t="str">
        <f aca="false">IF(AND(C2230=C2231,AA2230=AA2231-1),AC2230,"")</f>
        <v/>
      </c>
      <c r="AF2231" s="0" t="str">
        <f aca="false">IF(AA2231=1,"",IF(AND(AB2231=1,AD2231&lt;&gt;1),1,0))</f>
        <v/>
      </c>
      <c r="AG2231" s="0" t="str">
        <f aca="false">IF(AA2231=1,"",IF(AND(AC2231=1,AE2231&lt;&gt;1),1,0))</f>
        <v/>
      </c>
      <c r="AH2231" s="60" t="str">
        <f aca="false">IF(AND(E2231&gt;0,AA2231&lt;2,NOT(AND(C2232=C2231,AA2232=AA2231+1))),INDEX(DATAS,AA2231+1),"")</f>
        <v/>
      </c>
      <c r="AI2231" s="60" t="str">
        <f aca="false">IF(AND(AC2231=1,AA2231&lt;2),IF(AND(C2232=C2231,AA2232=AA2231+1),IF(AC2232=1,"",INDEX(DATAS,AA2231+1)),INDEX(DATAS,AA2231+1)),"")</f>
        <v/>
      </c>
    </row>
    <row r="2232" customFormat="false" ht="15" hidden="false" customHeight="false" outlineLevel="0" collapsed="false">
      <c r="A2232" s="60" t="n">
        <v>46310</v>
      </c>
      <c r="B2232" s="0" t="n">
        <v>2</v>
      </c>
      <c r="C2232" s="0" t="n">
        <v>5155</v>
      </c>
      <c r="D2232" s="0" t="n">
        <v>75</v>
      </c>
      <c r="E2232" s="0" t="n">
        <v>2</v>
      </c>
      <c r="F2232" s="55" t="s">
        <v>818</v>
      </c>
      <c r="G2232" s="0" t="n">
        <v>60.1</v>
      </c>
      <c r="H2232" s="0" t="n">
        <v>51</v>
      </c>
      <c r="I2232" s="55" t="s">
        <v>177</v>
      </c>
      <c r="J2232" s="0" t="n">
        <v>75</v>
      </c>
      <c r="M2232" s="0" t="n">
        <v>309.1</v>
      </c>
      <c r="N2232" s="0" t="n">
        <v>53.65</v>
      </c>
      <c r="O2232" s="0" t="n">
        <v>26.43</v>
      </c>
      <c r="P2232" s="0" t="n">
        <v>3.14</v>
      </c>
      <c r="Q2232" s="0" t="n">
        <v>3.07</v>
      </c>
      <c r="U2232" s="0" t="n">
        <v>1045</v>
      </c>
      <c r="V2232" s="0" t="n">
        <v>0</v>
      </c>
      <c r="X2232" s="55" t="n">
        <f aca="false">IF(I2232="Male",0,1)</f>
        <v>1</v>
      </c>
      <c r="Y2232" s="55" t="n">
        <f aca="false">IF(OR(I2232="DNB",I2232="Dry DNB"),1,0)</f>
        <v>0</v>
      </c>
      <c r="Z2232" s="0" t="str">
        <f aca="false">IF(ISNUMBER(W2232),A2232-W2232,"")</f>
        <v/>
      </c>
      <c r="AA2232" s="55" t="n">
        <f aca="false">MATCH(A2232,DATAS,0)</f>
        <v>2</v>
      </c>
      <c r="AB2232" s="55" t="n">
        <f aca="false">IF(AND(E2232&gt;0,OR(AND(B2232&gt;=1,B2232&lt;=6),B2232=10)),1,0)</f>
        <v>1</v>
      </c>
      <c r="AC2232" s="55" t="n">
        <f aca="false">IF(AND(E2232&gt;0,B2232=10),1,0)</f>
        <v>0</v>
      </c>
      <c r="AD2232" s="55" t="n">
        <f aca="false">IF(AND(C2231=C2232,AA2231=AA2232-1),AB2231,"")</f>
        <v>1</v>
      </c>
      <c r="AE2232" s="55" t="n">
        <f aca="false">IF(AND(C2231=C2232,AA2231=AA2232-1),AC2231,"")</f>
        <v>0</v>
      </c>
      <c r="AF2232" s="55" t="n">
        <f aca="false">IF(AA2232=1,"",IF(AND(AB2232=1,AD2232&lt;&gt;1),1,0))</f>
        <v>0</v>
      </c>
      <c r="AG2232" s="55" t="n">
        <f aca="false">IF(AA2232=1,"",IF(AND(AC2232=1,AE2232&lt;&gt;1),1,0))</f>
        <v>0</v>
      </c>
      <c r="AH2232" s="60" t="str">
        <f aca="false">IF(AND(E2232&gt;0,AA2232&lt;2,NOT(AND(C2233=C2232,AA2233=AA2232+1))),INDEX(DATAS,AA2232+1),"")</f>
        <v/>
      </c>
      <c r="AI2232" s="60" t="str">
        <f aca="false">IF(AND(AC2232=1,AA2232&lt;2),IF(AND(C2233=C2232,AA2233=AA2232+1),IF(AC2233=1,"",INDEX(DATAS,AA2232+1)),INDEX(DATAS,AA2232+1)),"")</f>
        <v/>
      </c>
    </row>
    <row r="2233" customFormat="false" ht="15" hidden="false" customHeight="false" outlineLevel="0" collapsed="false">
      <c r="A2233" s="60" t="n">
        <v>46309</v>
      </c>
      <c r="B2233" s="0" t="n">
        <v>3</v>
      </c>
      <c r="C2233" s="0" t="n">
        <v>5156</v>
      </c>
      <c r="D2233" s="0" t="n">
        <v>60</v>
      </c>
      <c r="E2233" s="0" t="n">
        <v>2</v>
      </c>
      <c r="F2233" s="55" t="s">
        <v>818</v>
      </c>
      <c r="G2233" s="0" t="n">
        <v>59.4</v>
      </c>
      <c r="H2233" s="0" t="n">
        <v>55</v>
      </c>
      <c r="I2233" s="55" t="s">
        <v>166</v>
      </c>
      <c r="J2233" s="0" t="n">
        <v>60</v>
      </c>
      <c r="M2233" s="0" t="n">
        <v>828.85</v>
      </c>
      <c r="N2233" s="0" t="n">
        <v>86.22</v>
      </c>
      <c r="O2233" s="0" t="n">
        <v>41.96</v>
      </c>
      <c r="P2233" s="0" t="n">
        <v>4.5</v>
      </c>
      <c r="Q2233" s="0" t="n">
        <v>3.37</v>
      </c>
      <c r="R2233" s="0" t="n">
        <v>4653</v>
      </c>
      <c r="S2233" s="0" t="n">
        <v>9354</v>
      </c>
      <c r="U2233" s="0" t="n">
        <v>1044</v>
      </c>
      <c r="V2233" s="0" t="n">
        <v>0</v>
      </c>
      <c r="X2233" s="55" t="n">
        <f aca="false">IF(I2233="Male",0,1)</f>
        <v>1</v>
      </c>
      <c r="Y2233" s="55" t="n">
        <f aca="false">IF(OR(I2233="DNB",I2233="Dry DNB"),1,0)</f>
        <v>0</v>
      </c>
      <c r="Z2233" s="0" t="str">
        <f aca="false">IF(ISNUMBER(W2233),A2233-W2233,"")</f>
        <v/>
      </c>
      <c r="AA2233" s="55" t="n">
        <f aca="false">MATCH(A2233,DATAS,0)</f>
        <v>1</v>
      </c>
      <c r="AB2233" s="55" t="n">
        <f aca="false">IF(AND(E2233&gt;0,OR(AND(B2233&gt;=1,B2233&lt;=6),B2233=10)),1,0)</f>
        <v>1</v>
      </c>
      <c r="AC2233" s="55" t="n">
        <f aca="false">IF(AND(E2233&gt;0,B2233=10),1,0)</f>
        <v>0</v>
      </c>
      <c r="AD2233" s="0" t="str">
        <f aca="false">IF(AND(C2232=C2233,AA2232=AA2233-1),AB2232,"")</f>
        <v/>
      </c>
      <c r="AE2233" s="0" t="str">
        <f aca="false">IF(AND(C2232=C2233,AA2232=AA2233-1),AC2232,"")</f>
        <v/>
      </c>
      <c r="AF2233" s="0" t="str">
        <f aca="false">IF(AA2233=1,"",IF(AND(AB2233=1,AD2233&lt;&gt;1),1,0))</f>
        <v/>
      </c>
      <c r="AG2233" s="0" t="str">
        <f aca="false">IF(AA2233=1,"",IF(AND(AC2233=1,AE2233&lt;&gt;1),1,0))</f>
        <v/>
      </c>
      <c r="AH2233" s="60" t="str">
        <f aca="false">IF(AND(E2233&gt;0,AA2233&lt;2,NOT(AND(C2234=C2233,AA2234=AA2233+1))),INDEX(DATAS,AA2233+1),"")</f>
        <v/>
      </c>
      <c r="AI2233" s="60" t="str">
        <f aca="false">IF(AND(AC2233=1,AA2233&lt;2),IF(AND(C2234=C2233,AA2234=AA2233+1),IF(AC2234=1,"",INDEX(DATAS,AA2233+1)),INDEX(DATAS,AA2233+1)),"")</f>
        <v/>
      </c>
    </row>
    <row r="2234" customFormat="false" ht="15" hidden="false" customHeight="false" outlineLevel="0" collapsed="false">
      <c r="A2234" s="60" t="n">
        <v>46310</v>
      </c>
      <c r="B2234" s="0" t="n">
        <v>3</v>
      </c>
      <c r="C2234" s="0" t="n">
        <v>5156</v>
      </c>
      <c r="D2234" s="0" t="n">
        <v>61</v>
      </c>
      <c r="E2234" s="0" t="n">
        <v>2</v>
      </c>
      <c r="F2234" s="55" t="s">
        <v>818</v>
      </c>
      <c r="G2234" s="0" t="n">
        <v>61.7</v>
      </c>
      <c r="H2234" s="0" t="n">
        <v>56</v>
      </c>
      <c r="I2234" s="55" t="s">
        <v>166</v>
      </c>
      <c r="J2234" s="0" t="n">
        <v>61</v>
      </c>
      <c r="M2234" s="0" t="n">
        <v>828.85</v>
      </c>
      <c r="N2234" s="0" t="n">
        <v>86.22</v>
      </c>
      <c r="O2234" s="0" t="n">
        <v>41.96</v>
      </c>
      <c r="P2234" s="0" t="n">
        <v>4.5</v>
      </c>
      <c r="Q2234" s="0" t="n">
        <v>3.37</v>
      </c>
      <c r="U2234" s="0" t="n">
        <v>1045</v>
      </c>
      <c r="V2234" s="0" t="n">
        <v>0</v>
      </c>
      <c r="X2234" s="55" t="n">
        <f aca="false">IF(I2234="Male",0,1)</f>
        <v>1</v>
      </c>
      <c r="Y2234" s="55" t="n">
        <f aca="false">IF(OR(I2234="DNB",I2234="Dry DNB"),1,0)</f>
        <v>0</v>
      </c>
      <c r="Z2234" s="0" t="str">
        <f aca="false">IF(ISNUMBER(W2234),A2234-W2234,"")</f>
        <v/>
      </c>
      <c r="AA2234" s="55" t="n">
        <f aca="false">MATCH(A2234,DATAS,0)</f>
        <v>2</v>
      </c>
      <c r="AB2234" s="55" t="n">
        <f aca="false">IF(AND(E2234&gt;0,OR(AND(B2234&gt;=1,B2234&lt;=6),B2234=10)),1,0)</f>
        <v>1</v>
      </c>
      <c r="AC2234" s="55" t="n">
        <f aca="false">IF(AND(E2234&gt;0,B2234=10),1,0)</f>
        <v>0</v>
      </c>
      <c r="AD2234" s="55" t="n">
        <f aca="false">IF(AND(C2233=C2234,AA2233=AA2234-1),AB2233,"")</f>
        <v>1</v>
      </c>
      <c r="AE2234" s="55" t="n">
        <f aca="false">IF(AND(C2233=C2234,AA2233=AA2234-1),AC2233,"")</f>
        <v>0</v>
      </c>
      <c r="AF2234" s="55" t="n">
        <f aca="false">IF(AA2234=1,"",IF(AND(AB2234=1,AD2234&lt;&gt;1),1,0))</f>
        <v>0</v>
      </c>
      <c r="AG2234" s="55" t="n">
        <f aca="false">IF(AA2234=1,"",IF(AND(AC2234=1,AE2234&lt;&gt;1),1,0))</f>
        <v>0</v>
      </c>
      <c r="AH2234" s="60" t="str">
        <f aca="false">IF(AND(E2234&gt;0,AA2234&lt;2,NOT(AND(C2235=C2234,AA2235=AA2234+1))),INDEX(DATAS,AA2234+1),"")</f>
        <v/>
      </c>
      <c r="AI2234" s="60" t="str">
        <f aca="false">IF(AND(AC2234=1,AA2234&lt;2),IF(AND(C2235=C2234,AA2235=AA2234+1),IF(AC2235=1,"",INDEX(DATAS,AA2234+1)),INDEX(DATAS,AA2234+1)),"")</f>
        <v/>
      </c>
    </row>
    <row r="2235" customFormat="false" ht="15" hidden="false" customHeight="false" outlineLevel="0" collapsed="false">
      <c r="A2235" s="60" t="n">
        <v>46309</v>
      </c>
      <c r="B2235" s="0" t="n">
        <v>14</v>
      </c>
      <c r="C2235" s="0" t="n">
        <v>5157</v>
      </c>
      <c r="D2235" s="0" t="n">
        <v>290</v>
      </c>
      <c r="E2235" s="0" t="n">
        <v>1</v>
      </c>
      <c r="F2235" s="55" t="s">
        <v>818</v>
      </c>
      <c r="I2235" s="55" t="s">
        <v>162</v>
      </c>
      <c r="J2235" s="0" t="n">
        <v>67</v>
      </c>
      <c r="K2235" s="0" t="n">
        <v>67</v>
      </c>
      <c r="L2235" s="0" t="n">
        <v>266</v>
      </c>
      <c r="M2235" s="0" t="n">
        <v>728.9</v>
      </c>
      <c r="N2235" s="0" t="n">
        <v>45.67</v>
      </c>
      <c r="O2235" s="0" t="n">
        <v>38.08</v>
      </c>
      <c r="P2235" s="0" t="n">
        <v>3.42</v>
      </c>
      <c r="Q2235" s="0" t="n">
        <v>3.52</v>
      </c>
      <c r="R2235" s="0" t="n">
        <v>3726</v>
      </c>
      <c r="S2235" s="0" t="n">
        <v>8348</v>
      </c>
      <c r="T2235" s="0" t="n">
        <v>39.15</v>
      </c>
      <c r="U2235" s="0" t="n">
        <v>1044</v>
      </c>
      <c r="V2235" s="0" t="n">
        <v>1</v>
      </c>
      <c r="W2235" s="60" t="n">
        <v>46044</v>
      </c>
      <c r="X2235" s="55" t="n">
        <f aca="false">IF(I2235="Male",0,1)</f>
        <v>1</v>
      </c>
      <c r="Y2235" s="55" t="n">
        <f aca="false">IF(OR(I2235="DNB",I2235="Dry DNB"),1,0)</f>
        <v>0</v>
      </c>
      <c r="Z2235" s="55" t="n">
        <f aca="false">IF(ISNUMBER(W2235),A2235-W2235,"")</f>
        <v>265</v>
      </c>
      <c r="AA2235" s="55" t="n">
        <f aca="false">MATCH(A2235,DATAS,0)</f>
        <v>1</v>
      </c>
      <c r="AB2235" s="55" t="n">
        <f aca="false">IF(AND(E2235&gt;0,OR(AND(B2235&gt;=1,B2235&lt;=6),B2235=10)),1,0)</f>
        <v>0</v>
      </c>
      <c r="AC2235" s="55" t="n">
        <f aca="false">IF(AND(E2235&gt;0,B2235=10),1,0)</f>
        <v>0</v>
      </c>
      <c r="AD2235" s="0" t="str">
        <f aca="false">IF(AND(C2234=C2235,AA2234=AA2235-1),AB2234,"")</f>
        <v/>
      </c>
      <c r="AE2235" s="0" t="str">
        <f aca="false">IF(AND(C2234=C2235,AA2234=AA2235-1),AC2234,"")</f>
        <v/>
      </c>
      <c r="AF2235" s="0" t="str">
        <f aca="false">IF(AA2235=1,"",IF(AND(AB2235=1,AD2235&lt;&gt;1),1,0))</f>
        <v/>
      </c>
      <c r="AG2235" s="0" t="str">
        <f aca="false">IF(AA2235=1,"",IF(AND(AC2235=1,AE2235&lt;&gt;1),1,0))</f>
        <v/>
      </c>
      <c r="AH2235" s="60" t="str">
        <f aca="false">IF(AND(E2235&gt;0,AA2235&lt;2,NOT(AND(C2236=C2235,AA2236=AA2235+1))),INDEX(DATAS,AA2235+1),"")</f>
        <v/>
      </c>
      <c r="AI2235" s="60" t="str">
        <f aca="false">IF(AND(AC2235=1,AA2235&lt;2),IF(AND(C2236=C2235,AA2236=AA2235+1),IF(AC2236=1,"",INDEX(DATAS,AA2235+1)),INDEX(DATAS,AA2235+1)),"")</f>
        <v/>
      </c>
    </row>
    <row r="2236" customFormat="false" ht="15" hidden="false" customHeight="false" outlineLevel="0" collapsed="false">
      <c r="A2236" s="60" t="n">
        <v>46310</v>
      </c>
      <c r="B2236" s="0" t="n">
        <v>14</v>
      </c>
      <c r="C2236" s="0" t="n">
        <v>5157</v>
      </c>
      <c r="D2236" s="0" t="n">
        <v>290</v>
      </c>
      <c r="E2236" s="0" t="n">
        <v>1</v>
      </c>
      <c r="F2236" s="55" t="s">
        <v>818</v>
      </c>
      <c r="I2236" s="55" t="s">
        <v>162</v>
      </c>
      <c r="J2236" s="0" t="n">
        <v>67</v>
      </c>
      <c r="K2236" s="0" t="n">
        <v>67</v>
      </c>
      <c r="L2236" s="0" t="n">
        <v>267</v>
      </c>
      <c r="M2236" s="0" t="n">
        <v>728.9</v>
      </c>
      <c r="N2236" s="0" t="n">
        <v>45.67</v>
      </c>
      <c r="O2236" s="0" t="n">
        <v>38.08</v>
      </c>
      <c r="P2236" s="0" t="n">
        <v>3.42</v>
      </c>
      <c r="Q2236" s="0" t="n">
        <v>3.52</v>
      </c>
      <c r="T2236" s="0" t="n">
        <v>39.15</v>
      </c>
      <c r="U2236" s="0" t="n">
        <v>1045</v>
      </c>
      <c r="V2236" s="0" t="n">
        <v>1</v>
      </c>
      <c r="W2236" s="60" t="n">
        <v>46044</v>
      </c>
      <c r="X2236" s="55" t="n">
        <f aca="false">IF(I2236="Male",0,1)</f>
        <v>1</v>
      </c>
      <c r="Y2236" s="55" t="n">
        <f aca="false">IF(OR(I2236="DNB",I2236="Dry DNB"),1,0)</f>
        <v>0</v>
      </c>
      <c r="Z2236" s="55" t="n">
        <f aca="false">IF(ISNUMBER(W2236),A2236-W2236,"")</f>
        <v>266</v>
      </c>
      <c r="AA2236" s="55" t="n">
        <f aca="false">MATCH(A2236,DATAS,0)</f>
        <v>2</v>
      </c>
      <c r="AB2236" s="55" t="n">
        <f aca="false">IF(AND(E2236&gt;0,OR(AND(B2236&gt;=1,B2236&lt;=6),B2236=10)),1,0)</f>
        <v>0</v>
      </c>
      <c r="AC2236" s="55" t="n">
        <f aca="false">IF(AND(E2236&gt;0,B2236=10),1,0)</f>
        <v>0</v>
      </c>
      <c r="AD2236" s="55" t="n">
        <f aca="false">IF(AND(C2235=C2236,AA2235=AA2236-1),AB2235,"")</f>
        <v>0</v>
      </c>
      <c r="AE2236" s="55" t="n">
        <f aca="false">IF(AND(C2235=C2236,AA2235=AA2236-1),AC2235,"")</f>
        <v>0</v>
      </c>
      <c r="AF2236" s="55" t="n">
        <f aca="false">IF(AA2236=1,"",IF(AND(AB2236=1,AD2236&lt;&gt;1),1,0))</f>
        <v>0</v>
      </c>
      <c r="AG2236" s="55" t="n">
        <f aca="false">IF(AA2236=1,"",IF(AND(AC2236=1,AE2236&lt;&gt;1),1,0))</f>
        <v>0</v>
      </c>
      <c r="AH2236" s="60" t="str">
        <f aca="false">IF(AND(E2236&gt;0,AA2236&lt;2,NOT(AND(C2237=C2236,AA2237=AA2236+1))),INDEX(DATAS,AA2236+1),"")</f>
        <v/>
      </c>
      <c r="AI2236" s="60" t="str">
        <f aca="false">IF(AND(AC2236=1,AA2236&lt;2),IF(AND(C2237=C2236,AA2237=AA2236+1),IF(AC2237=1,"",INDEX(DATAS,AA2236+1)),INDEX(DATAS,AA2236+1)),"")</f>
        <v/>
      </c>
    </row>
    <row r="2237" customFormat="false" ht="15" hidden="false" customHeight="false" outlineLevel="0" collapsed="false">
      <c r="A2237" s="60" t="n">
        <v>46309</v>
      </c>
      <c r="B2237" s="0" t="n">
        <v>7</v>
      </c>
      <c r="C2237" s="0" t="n">
        <v>5158</v>
      </c>
      <c r="D2237" s="0" t="n">
        <v>321</v>
      </c>
      <c r="E2237" s="0" t="n">
        <v>1</v>
      </c>
      <c r="F2237" s="55" t="s">
        <v>819</v>
      </c>
      <c r="I2237" s="55" t="s">
        <v>162</v>
      </c>
      <c r="J2237" s="0" t="n">
        <v>96</v>
      </c>
      <c r="K2237" s="0" t="n">
        <v>77</v>
      </c>
      <c r="L2237" s="0" t="n">
        <v>240</v>
      </c>
      <c r="M2237" s="0" t="n">
        <v>1446.4</v>
      </c>
      <c r="N2237" s="0" t="n">
        <v>71.69</v>
      </c>
      <c r="O2237" s="0" t="n">
        <v>56.7</v>
      </c>
      <c r="P2237" s="0" t="n">
        <v>3.97</v>
      </c>
      <c r="Q2237" s="0" t="n">
        <v>4.25</v>
      </c>
      <c r="R2237" s="0" t="n">
        <v>4791</v>
      </c>
      <c r="S2237" s="0" t="n">
        <v>10391</v>
      </c>
      <c r="T2237" s="0" t="n">
        <v>51.35</v>
      </c>
      <c r="U2237" s="0" t="n">
        <v>1043</v>
      </c>
      <c r="V2237" s="0" t="n">
        <v>2</v>
      </c>
      <c r="W2237" s="60" t="n">
        <v>46070</v>
      </c>
      <c r="X2237" s="55" t="n">
        <f aca="false">IF(I2237="Male",0,1)</f>
        <v>1</v>
      </c>
      <c r="Y2237" s="55" t="n">
        <f aca="false">IF(OR(I2237="DNB",I2237="Dry DNB"),1,0)</f>
        <v>0</v>
      </c>
      <c r="Z2237" s="55" t="n">
        <f aca="false">IF(ISNUMBER(W2237),A2237-W2237,"")</f>
        <v>239</v>
      </c>
      <c r="AA2237" s="55" t="n">
        <f aca="false">MATCH(A2237,DATAS,0)</f>
        <v>1</v>
      </c>
      <c r="AB2237" s="55" t="n">
        <f aca="false">IF(AND(E2237&gt;0,OR(AND(B2237&gt;=1,B2237&lt;=6),B2237=10)),1,0)</f>
        <v>0</v>
      </c>
      <c r="AC2237" s="55" t="n">
        <f aca="false">IF(AND(E2237&gt;0,B2237=10),1,0)</f>
        <v>0</v>
      </c>
      <c r="AD2237" s="0" t="str">
        <f aca="false">IF(AND(C2236=C2237,AA2236=AA2237-1),AB2236,"")</f>
        <v/>
      </c>
      <c r="AE2237" s="0" t="str">
        <f aca="false">IF(AND(C2236=C2237,AA2236=AA2237-1),AC2236,"")</f>
        <v/>
      </c>
      <c r="AF2237" s="0" t="str">
        <f aca="false">IF(AA2237=1,"",IF(AND(AB2237=1,AD2237&lt;&gt;1),1,0))</f>
        <v/>
      </c>
      <c r="AG2237" s="0" t="str">
        <f aca="false">IF(AA2237=1,"",IF(AND(AC2237=1,AE2237&lt;&gt;1),1,0))</f>
        <v/>
      </c>
      <c r="AH2237" s="60" t="str">
        <f aca="false">IF(AND(E2237&gt;0,AA2237&lt;2,NOT(AND(C2238=C2237,AA2238=AA2237+1))),INDEX(DATAS,AA2237+1),"")</f>
        <v/>
      </c>
      <c r="AI2237" s="60" t="str">
        <f aca="false">IF(AND(AC2237=1,AA2237&lt;2),IF(AND(C2238=C2237,AA2238=AA2237+1),IF(AC2238=1,"",INDEX(DATAS,AA2237+1)),INDEX(DATAS,AA2237+1)),"")</f>
        <v/>
      </c>
    </row>
    <row r="2238" customFormat="false" ht="15" hidden="false" customHeight="false" outlineLevel="0" collapsed="false">
      <c r="A2238" s="60" t="n">
        <v>46310</v>
      </c>
      <c r="B2238" s="0" t="n">
        <v>7</v>
      </c>
      <c r="C2238" s="0" t="n">
        <v>5158</v>
      </c>
      <c r="D2238" s="0" t="n">
        <v>321</v>
      </c>
      <c r="E2238" s="0" t="n">
        <v>1</v>
      </c>
      <c r="F2238" s="55" t="s">
        <v>819</v>
      </c>
      <c r="I2238" s="55" t="s">
        <v>162</v>
      </c>
      <c r="J2238" s="0" t="n">
        <v>96</v>
      </c>
      <c r="K2238" s="0" t="n">
        <v>77</v>
      </c>
      <c r="L2238" s="0" t="n">
        <v>241</v>
      </c>
      <c r="M2238" s="0" t="n">
        <v>1446.4</v>
      </c>
      <c r="N2238" s="0" t="n">
        <v>71.69</v>
      </c>
      <c r="O2238" s="0" t="n">
        <v>56.7</v>
      </c>
      <c r="P2238" s="0" t="n">
        <v>3.97</v>
      </c>
      <c r="Q2238" s="0" t="n">
        <v>4.25</v>
      </c>
      <c r="T2238" s="0" t="n">
        <v>51.35</v>
      </c>
      <c r="U2238" s="0" t="n">
        <v>1044</v>
      </c>
      <c r="V2238" s="0" t="n">
        <v>2</v>
      </c>
      <c r="W2238" s="60" t="n">
        <v>46070</v>
      </c>
      <c r="X2238" s="55" t="n">
        <f aca="false">IF(I2238="Male",0,1)</f>
        <v>1</v>
      </c>
      <c r="Y2238" s="55" t="n">
        <f aca="false">IF(OR(I2238="DNB",I2238="Dry DNB"),1,0)</f>
        <v>0</v>
      </c>
      <c r="Z2238" s="55" t="n">
        <f aca="false">IF(ISNUMBER(W2238),A2238-W2238,"")</f>
        <v>240</v>
      </c>
      <c r="AA2238" s="55" t="n">
        <f aca="false">MATCH(A2238,DATAS,0)</f>
        <v>2</v>
      </c>
      <c r="AB2238" s="55" t="n">
        <f aca="false">IF(AND(E2238&gt;0,OR(AND(B2238&gt;=1,B2238&lt;=6),B2238=10)),1,0)</f>
        <v>0</v>
      </c>
      <c r="AC2238" s="55" t="n">
        <f aca="false">IF(AND(E2238&gt;0,B2238=10),1,0)</f>
        <v>0</v>
      </c>
      <c r="AD2238" s="55" t="n">
        <f aca="false">IF(AND(C2237=C2238,AA2237=AA2238-1),AB2237,"")</f>
        <v>0</v>
      </c>
      <c r="AE2238" s="55" t="n">
        <f aca="false">IF(AND(C2237=C2238,AA2237=AA2238-1),AC2237,"")</f>
        <v>0</v>
      </c>
      <c r="AF2238" s="55" t="n">
        <f aca="false">IF(AA2238=1,"",IF(AND(AB2238=1,AD2238&lt;&gt;1),1,0))</f>
        <v>0</v>
      </c>
      <c r="AG2238" s="55" t="n">
        <f aca="false">IF(AA2238=1,"",IF(AND(AC2238=1,AE2238&lt;&gt;1),1,0))</f>
        <v>0</v>
      </c>
      <c r="AH2238" s="60" t="str">
        <f aca="false">IF(AND(E2238&gt;0,AA2238&lt;2,NOT(AND(C2239=C2238,AA2239=AA2238+1))),INDEX(DATAS,AA2238+1),"")</f>
        <v/>
      </c>
      <c r="AI2238" s="60" t="str">
        <f aca="false">IF(AND(AC2238=1,AA2238&lt;2),IF(AND(C2239=C2238,AA2239=AA2238+1),IF(AC2239=1,"",INDEX(DATAS,AA2238+1)),INDEX(DATAS,AA2238+1)),"")</f>
        <v/>
      </c>
    </row>
    <row r="2239" customFormat="false" ht="15" hidden="false" customHeight="false" outlineLevel="0" collapsed="false">
      <c r="A2239" s="60" t="n">
        <v>46309</v>
      </c>
      <c r="B2239" s="0" t="n">
        <v>5</v>
      </c>
      <c r="C2239" s="0" t="n">
        <v>5159</v>
      </c>
      <c r="D2239" s="0" t="n">
        <v>353</v>
      </c>
      <c r="E2239" s="0" t="n">
        <v>1</v>
      </c>
      <c r="F2239" s="55" t="s">
        <v>819</v>
      </c>
      <c r="G2239" s="0" t="n">
        <v>45.6</v>
      </c>
      <c r="H2239" s="0" t="n">
        <v>40</v>
      </c>
      <c r="I2239" s="55" t="s">
        <v>157</v>
      </c>
      <c r="J2239" s="0" t="n">
        <v>227</v>
      </c>
      <c r="K2239" s="0" t="n">
        <v>67</v>
      </c>
      <c r="L2239" s="0" t="n">
        <v>126</v>
      </c>
      <c r="M2239" s="0" t="n">
        <v>252.6</v>
      </c>
      <c r="N2239" s="0" t="n">
        <v>77.83</v>
      </c>
      <c r="O2239" s="0" t="n">
        <v>32.62</v>
      </c>
      <c r="P2239" s="0" t="n">
        <v>4.42</v>
      </c>
      <c r="Q2239" s="0" t="n">
        <v>3.78</v>
      </c>
      <c r="R2239" s="0" t="n">
        <v>3953</v>
      </c>
      <c r="S2239" s="0" t="n">
        <v>8986</v>
      </c>
      <c r="T2239" s="0" t="n">
        <v>42.5</v>
      </c>
      <c r="U2239" s="0" t="n">
        <v>1043</v>
      </c>
      <c r="V2239" s="0" t="n">
        <v>6</v>
      </c>
      <c r="W2239" s="60" t="n">
        <v>46184</v>
      </c>
      <c r="X2239" s="55" t="n">
        <f aca="false">IF(I2239="Male",0,1)</f>
        <v>1</v>
      </c>
      <c r="Y2239" s="55" t="n">
        <f aca="false">IF(OR(I2239="DNB",I2239="Dry DNB"),1,0)</f>
        <v>0</v>
      </c>
      <c r="Z2239" s="55" t="n">
        <f aca="false">IF(ISNUMBER(W2239),A2239-W2239,"")</f>
        <v>125</v>
      </c>
      <c r="AA2239" s="55" t="n">
        <f aca="false">MATCH(A2239,DATAS,0)</f>
        <v>1</v>
      </c>
      <c r="AB2239" s="55" t="n">
        <f aca="false">IF(AND(E2239&gt;0,OR(AND(B2239&gt;=1,B2239&lt;=6),B2239=10)),1,0)</f>
        <v>1</v>
      </c>
      <c r="AC2239" s="55" t="n">
        <f aca="false">IF(AND(E2239&gt;0,B2239=10),1,0)</f>
        <v>0</v>
      </c>
      <c r="AD2239" s="0" t="str">
        <f aca="false">IF(AND(C2238=C2239,AA2238=AA2239-1),AB2238,"")</f>
        <v/>
      </c>
      <c r="AE2239" s="0" t="str">
        <f aca="false">IF(AND(C2238=C2239,AA2238=AA2239-1),AC2238,"")</f>
        <v/>
      </c>
      <c r="AF2239" s="0" t="str">
        <f aca="false">IF(AA2239=1,"",IF(AND(AB2239=1,AD2239&lt;&gt;1),1,0))</f>
        <v/>
      </c>
      <c r="AG2239" s="0" t="str">
        <f aca="false">IF(AA2239=1,"",IF(AND(AC2239=1,AE2239&lt;&gt;1),1,0))</f>
        <v/>
      </c>
      <c r="AH2239" s="60" t="str">
        <f aca="false">IF(AND(E2239&gt;0,AA2239&lt;2,NOT(AND(C2240=C2239,AA2240=AA2239+1))),INDEX(DATAS,AA2239+1),"")</f>
        <v/>
      </c>
      <c r="AI2239" s="60" t="str">
        <f aca="false">IF(AND(AC2239=1,AA2239&lt;2),IF(AND(C2240=C2239,AA2240=AA2239+1),IF(AC2240=1,"",INDEX(DATAS,AA2239+1)),INDEX(DATAS,AA2239+1)),"")</f>
        <v/>
      </c>
    </row>
    <row r="2240" customFormat="false" ht="15" hidden="false" customHeight="false" outlineLevel="0" collapsed="false">
      <c r="A2240" s="60" t="n">
        <v>46310</v>
      </c>
      <c r="B2240" s="0" t="n">
        <v>5</v>
      </c>
      <c r="C2240" s="0" t="n">
        <v>5159</v>
      </c>
      <c r="D2240" s="0" t="n">
        <v>354</v>
      </c>
      <c r="E2240" s="0" t="n">
        <v>1</v>
      </c>
      <c r="F2240" s="55" t="s">
        <v>819</v>
      </c>
      <c r="G2240" s="0" t="n">
        <v>44.4</v>
      </c>
      <c r="H2240" s="0" t="n">
        <v>40</v>
      </c>
      <c r="I2240" s="55" t="s">
        <v>157</v>
      </c>
      <c r="J2240" s="0" t="n">
        <v>227</v>
      </c>
      <c r="K2240" s="0" t="n">
        <v>67</v>
      </c>
      <c r="L2240" s="0" t="n">
        <v>127</v>
      </c>
      <c r="M2240" s="0" t="n">
        <v>252.6</v>
      </c>
      <c r="N2240" s="0" t="n">
        <v>77.83</v>
      </c>
      <c r="O2240" s="0" t="n">
        <v>32.62</v>
      </c>
      <c r="P2240" s="0" t="n">
        <v>4.42</v>
      </c>
      <c r="Q2240" s="0" t="n">
        <v>3.78</v>
      </c>
      <c r="T2240" s="0" t="n">
        <v>42.5</v>
      </c>
      <c r="U2240" s="0" t="n">
        <v>1044</v>
      </c>
      <c r="V2240" s="0" t="n">
        <v>6</v>
      </c>
      <c r="W2240" s="60" t="n">
        <v>46184</v>
      </c>
      <c r="X2240" s="55" t="n">
        <f aca="false">IF(I2240="Male",0,1)</f>
        <v>1</v>
      </c>
      <c r="Y2240" s="55" t="n">
        <f aca="false">IF(OR(I2240="DNB",I2240="Dry DNB"),1,0)</f>
        <v>0</v>
      </c>
      <c r="Z2240" s="55" t="n">
        <f aca="false">IF(ISNUMBER(W2240),A2240-W2240,"")</f>
        <v>126</v>
      </c>
      <c r="AA2240" s="55" t="n">
        <f aca="false">MATCH(A2240,DATAS,0)</f>
        <v>2</v>
      </c>
      <c r="AB2240" s="55" t="n">
        <f aca="false">IF(AND(E2240&gt;0,OR(AND(B2240&gt;=1,B2240&lt;=6),B2240=10)),1,0)</f>
        <v>1</v>
      </c>
      <c r="AC2240" s="55" t="n">
        <f aca="false">IF(AND(E2240&gt;0,B2240=10),1,0)</f>
        <v>0</v>
      </c>
      <c r="AD2240" s="55" t="n">
        <f aca="false">IF(AND(C2239=C2240,AA2239=AA2240-1),AB2239,"")</f>
        <v>1</v>
      </c>
      <c r="AE2240" s="55" t="n">
        <f aca="false">IF(AND(C2239=C2240,AA2239=AA2240-1),AC2239,"")</f>
        <v>0</v>
      </c>
      <c r="AF2240" s="55" t="n">
        <f aca="false">IF(AA2240=1,"",IF(AND(AB2240=1,AD2240&lt;&gt;1),1,0))</f>
        <v>0</v>
      </c>
      <c r="AG2240" s="55" t="n">
        <f aca="false">IF(AA2240=1,"",IF(AND(AC2240=1,AE2240&lt;&gt;1),1,0))</f>
        <v>0</v>
      </c>
      <c r="AH2240" s="60" t="str">
        <f aca="false">IF(AND(E2240&gt;0,AA2240&lt;2,NOT(AND(C2241=C2240,AA2241=AA2240+1))),INDEX(DATAS,AA2240+1),"")</f>
        <v/>
      </c>
      <c r="AI2240" s="60" t="str">
        <f aca="false">IF(AND(AC2240=1,AA2240&lt;2),IF(AND(C2241=C2240,AA2241=AA2240+1),IF(AC2241=1,"",INDEX(DATAS,AA2240+1)),INDEX(DATAS,AA2240+1)),"")</f>
        <v/>
      </c>
    </row>
    <row r="2241" customFormat="false" ht="15" hidden="false" customHeight="false" outlineLevel="0" collapsed="false">
      <c r="A2241" s="60" t="n">
        <v>46309</v>
      </c>
      <c r="B2241" s="0" t="n">
        <v>5</v>
      </c>
      <c r="C2241" s="0" t="n">
        <v>5160</v>
      </c>
      <c r="D2241" s="0" t="n">
        <v>357</v>
      </c>
      <c r="E2241" s="0" t="n">
        <v>1</v>
      </c>
      <c r="F2241" s="55" t="s">
        <v>820</v>
      </c>
      <c r="G2241" s="0" t="n">
        <v>40</v>
      </c>
      <c r="H2241" s="0" t="n">
        <v>41</v>
      </c>
      <c r="I2241" s="55" t="s">
        <v>157</v>
      </c>
      <c r="J2241" s="0" t="n">
        <v>301</v>
      </c>
      <c r="K2241" s="0" t="n">
        <v>64</v>
      </c>
      <c r="L2241" s="0" t="n">
        <v>56</v>
      </c>
      <c r="M2241" s="0" t="n">
        <v>366.64</v>
      </c>
      <c r="N2241" s="0" t="n">
        <v>43.6</v>
      </c>
      <c r="O2241" s="0" t="n">
        <v>16.51</v>
      </c>
      <c r="P2241" s="0" t="n">
        <v>5.45</v>
      </c>
      <c r="Q2241" s="0" t="n">
        <v>4.08</v>
      </c>
      <c r="R2241" s="0" t="n">
        <v>4052</v>
      </c>
      <c r="S2241" s="0" t="n">
        <v>9095</v>
      </c>
      <c r="T2241" s="0" t="n">
        <v>45.05</v>
      </c>
      <c r="U2241" s="0" t="n">
        <v>1042</v>
      </c>
      <c r="V2241" s="0" t="n">
        <v>7</v>
      </c>
      <c r="W2241" s="60" t="n">
        <v>46254</v>
      </c>
      <c r="X2241" s="55" t="n">
        <f aca="false">IF(I2241="Male",0,1)</f>
        <v>1</v>
      </c>
      <c r="Y2241" s="55" t="n">
        <f aca="false">IF(OR(I2241="DNB",I2241="Dry DNB"),1,0)</f>
        <v>0</v>
      </c>
      <c r="Z2241" s="55" t="n">
        <f aca="false">IF(ISNUMBER(W2241),A2241-W2241,"")</f>
        <v>55</v>
      </c>
      <c r="AA2241" s="55" t="n">
        <f aca="false">MATCH(A2241,DATAS,0)</f>
        <v>1</v>
      </c>
      <c r="AB2241" s="55" t="n">
        <f aca="false">IF(AND(E2241&gt;0,OR(AND(B2241&gt;=1,B2241&lt;=6),B2241=10)),1,0)</f>
        <v>1</v>
      </c>
      <c r="AC2241" s="55" t="n">
        <f aca="false">IF(AND(E2241&gt;0,B2241=10),1,0)</f>
        <v>0</v>
      </c>
      <c r="AD2241" s="0" t="str">
        <f aca="false">IF(AND(C2240=C2241,AA2240=AA2241-1),AB2240,"")</f>
        <v/>
      </c>
      <c r="AE2241" s="0" t="str">
        <f aca="false">IF(AND(C2240=C2241,AA2240=AA2241-1),AC2240,"")</f>
        <v/>
      </c>
      <c r="AF2241" s="0" t="str">
        <f aca="false">IF(AA2241=1,"",IF(AND(AB2241=1,AD2241&lt;&gt;1),1,0))</f>
        <v/>
      </c>
      <c r="AG2241" s="0" t="str">
        <f aca="false">IF(AA2241=1,"",IF(AND(AC2241=1,AE2241&lt;&gt;1),1,0))</f>
        <v/>
      </c>
      <c r="AH2241" s="60" t="str">
        <f aca="false">IF(AND(E2241&gt;0,AA2241&lt;2,NOT(AND(C2242=C2241,AA2242=AA2241+1))),INDEX(DATAS,AA2241+1),"")</f>
        <v/>
      </c>
      <c r="AI2241" s="60" t="str">
        <f aca="false">IF(AND(AC2241=1,AA2241&lt;2),IF(AND(C2242=C2241,AA2242=AA2241+1),IF(AC2242=1,"",INDEX(DATAS,AA2241+1)),INDEX(DATAS,AA2241+1)),"")</f>
        <v/>
      </c>
    </row>
    <row r="2242" customFormat="false" ht="15" hidden="false" customHeight="false" outlineLevel="0" collapsed="false">
      <c r="A2242" s="60" t="n">
        <v>46310</v>
      </c>
      <c r="B2242" s="0" t="n">
        <v>5</v>
      </c>
      <c r="C2242" s="0" t="n">
        <v>5160</v>
      </c>
      <c r="D2242" s="0" t="n">
        <v>358</v>
      </c>
      <c r="E2242" s="0" t="n">
        <v>1</v>
      </c>
      <c r="F2242" s="55" t="s">
        <v>820</v>
      </c>
      <c r="G2242" s="0" t="n">
        <v>43.5</v>
      </c>
      <c r="H2242" s="0" t="n">
        <v>41</v>
      </c>
      <c r="I2242" s="55" t="s">
        <v>157</v>
      </c>
      <c r="J2242" s="0" t="n">
        <v>301</v>
      </c>
      <c r="K2242" s="0" t="n">
        <v>64</v>
      </c>
      <c r="L2242" s="0" t="n">
        <v>57</v>
      </c>
      <c r="M2242" s="0" t="n">
        <v>366.64</v>
      </c>
      <c r="N2242" s="0" t="n">
        <v>43.6</v>
      </c>
      <c r="O2242" s="0" t="n">
        <v>16.51</v>
      </c>
      <c r="P2242" s="0" t="n">
        <v>5.45</v>
      </c>
      <c r="Q2242" s="0" t="n">
        <v>4.08</v>
      </c>
      <c r="T2242" s="0" t="n">
        <v>45.05</v>
      </c>
      <c r="U2242" s="0" t="n">
        <v>1043</v>
      </c>
      <c r="V2242" s="0" t="n">
        <v>7</v>
      </c>
      <c r="W2242" s="60" t="n">
        <v>46254</v>
      </c>
      <c r="X2242" s="55" t="n">
        <f aca="false">IF(I2242="Male",0,1)</f>
        <v>1</v>
      </c>
      <c r="Y2242" s="55" t="n">
        <f aca="false">IF(OR(I2242="DNB",I2242="Dry DNB"),1,0)</f>
        <v>0</v>
      </c>
      <c r="Z2242" s="55" t="n">
        <f aca="false">IF(ISNUMBER(W2242),A2242-W2242,"")</f>
        <v>56</v>
      </c>
      <c r="AA2242" s="55" t="n">
        <f aca="false">MATCH(A2242,DATAS,0)</f>
        <v>2</v>
      </c>
      <c r="AB2242" s="55" t="n">
        <f aca="false">IF(AND(E2242&gt;0,OR(AND(B2242&gt;=1,B2242&lt;=6),B2242=10)),1,0)</f>
        <v>1</v>
      </c>
      <c r="AC2242" s="55" t="n">
        <f aca="false">IF(AND(E2242&gt;0,B2242=10),1,0)</f>
        <v>0</v>
      </c>
      <c r="AD2242" s="55" t="n">
        <f aca="false">IF(AND(C2241=C2242,AA2241=AA2242-1),AB2241,"")</f>
        <v>1</v>
      </c>
      <c r="AE2242" s="55" t="n">
        <f aca="false">IF(AND(C2241=C2242,AA2241=AA2242-1),AC2241,"")</f>
        <v>0</v>
      </c>
      <c r="AF2242" s="55" t="n">
        <f aca="false">IF(AA2242=1,"",IF(AND(AB2242=1,AD2242&lt;&gt;1),1,0))</f>
        <v>0</v>
      </c>
      <c r="AG2242" s="55" t="n">
        <f aca="false">IF(AA2242=1,"",IF(AND(AC2242=1,AE2242&lt;&gt;1),1,0))</f>
        <v>0</v>
      </c>
      <c r="AH2242" s="60" t="str">
        <f aca="false">IF(AND(E2242&gt;0,AA2242&lt;2,NOT(AND(C2243=C2242,AA2243=AA2242+1))),INDEX(DATAS,AA2242+1),"")</f>
        <v/>
      </c>
      <c r="AI2242" s="60" t="str">
        <f aca="false">IF(AND(AC2242=1,AA2242&lt;2),IF(AND(C2243=C2242,AA2243=AA2242+1),IF(AC2243=1,"",INDEX(DATAS,AA2242+1)),INDEX(DATAS,AA2242+1)),"")</f>
        <v/>
      </c>
    </row>
    <row r="2243" customFormat="false" ht="15" hidden="false" customHeight="false" outlineLevel="0" collapsed="false">
      <c r="A2243" s="60" t="n">
        <v>46309</v>
      </c>
      <c r="B2243" s="0" t="n">
        <v>4</v>
      </c>
      <c r="C2243" s="0" t="n">
        <v>5161</v>
      </c>
      <c r="D2243" s="0" t="n">
        <v>234</v>
      </c>
      <c r="E2243" s="0" t="n">
        <v>1</v>
      </c>
      <c r="F2243" s="55" t="s">
        <v>821</v>
      </c>
      <c r="G2243" s="0" t="n">
        <v>45.1</v>
      </c>
      <c r="H2243" s="0" t="n">
        <v>46</v>
      </c>
      <c r="I2243" s="55" t="s">
        <v>157</v>
      </c>
      <c r="J2243" s="0" t="n">
        <v>101</v>
      </c>
      <c r="K2243" s="0" t="n">
        <v>66</v>
      </c>
      <c r="L2243" s="0" t="n">
        <v>133</v>
      </c>
      <c r="M2243" s="0" t="n">
        <v>149.04</v>
      </c>
      <c r="N2243" s="0" t="n">
        <v>76.38</v>
      </c>
      <c r="O2243" s="0" t="n">
        <v>31.23</v>
      </c>
      <c r="P2243" s="0" t="n">
        <v>3.93</v>
      </c>
      <c r="Q2243" s="0" t="n">
        <v>3.67</v>
      </c>
      <c r="R2243" s="0" t="n">
        <v>4075</v>
      </c>
      <c r="S2243" s="0" t="n">
        <v>8770</v>
      </c>
      <c r="T2243" s="0" t="n">
        <v>45.95</v>
      </c>
      <c r="U2243" s="0" t="n">
        <v>1041</v>
      </c>
      <c r="V2243" s="0" t="n">
        <v>2</v>
      </c>
      <c r="W2243" s="60" t="n">
        <v>46177</v>
      </c>
      <c r="X2243" s="55" t="n">
        <f aca="false">IF(I2243="Male",0,1)</f>
        <v>1</v>
      </c>
      <c r="Y2243" s="55" t="n">
        <f aca="false">IF(OR(I2243="DNB",I2243="Dry DNB"),1,0)</f>
        <v>0</v>
      </c>
      <c r="Z2243" s="55" t="n">
        <f aca="false">IF(ISNUMBER(W2243),A2243-W2243,"")</f>
        <v>132</v>
      </c>
      <c r="AA2243" s="55" t="n">
        <f aca="false">MATCH(A2243,DATAS,0)</f>
        <v>1</v>
      </c>
      <c r="AB2243" s="55" t="n">
        <f aca="false">IF(AND(E2243&gt;0,OR(AND(B2243&gt;=1,B2243&lt;=6),B2243=10)),1,0)</f>
        <v>1</v>
      </c>
      <c r="AC2243" s="55" t="n">
        <f aca="false">IF(AND(E2243&gt;0,B2243=10),1,0)</f>
        <v>0</v>
      </c>
      <c r="AD2243" s="0" t="str">
        <f aca="false">IF(AND(C2242=C2243,AA2242=AA2243-1),AB2242,"")</f>
        <v/>
      </c>
      <c r="AE2243" s="0" t="str">
        <f aca="false">IF(AND(C2242=C2243,AA2242=AA2243-1),AC2242,"")</f>
        <v/>
      </c>
      <c r="AF2243" s="0" t="str">
        <f aca="false">IF(AA2243=1,"",IF(AND(AB2243=1,AD2243&lt;&gt;1),1,0))</f>
        <v/>
      </c>
      <c r="AG2243" s="0" t="str">
        <f aca="false">IF(AA2243=1,"",IF(AND(AC2243=1,AE2243&lt;&gt;1),1,0))</f>
        <v/>
      </c>
      <c r="AH2243" s="60" t="str">
        <f aca="false">IF(AND(E2243&gt;0,AA2243&lt;2,NOT(AND(C2244=C2243,AA2244=AA2243+1))),INDEX(DATAS,AA2243+1),"")</f>
        <v/>
      </c>
      <c r="AI2243" s="60" t="str">
        <f aca="false">IF(AND(AC2243=1,AA2243&lt;2),IF(AND(C2244=C2243,AA2244=AA2243+1),IF(AC2244=1,"",INDEX(DATAS,AA2243+1)),INDEX(DATAS,AA2243+1)),"")</f>
        <v/>
      </c>
    </row>
    <row r="2244" customFormat="false" ht="15" hidden="false" customHeight="false" outlineLevel="0" collapsed="false">
      <c r="A2244" s="60" t="n">
        <v>46310</v>
      </c>
      <c r="B2244" s="0" t="n">
        <v>4</v>
      </c>
      <c r="C2244" s="0" t="n">
        <v>5161</v>
      </c>
      <c r="D2244" s="0" t="n">
        <v>235</v>
      </c>
      <c r="E2244" s="0" t="n">
        <v>1</v>
      </c>
      <c r="F2244" s="55" t="s">
        <v>821</v>
      </c>
      <c r="G2244" s="0" t="n">
        <v>46.7</v>
      </c>
      <c r="H2244" s="0" t="n">
        <v>45</v>
      </c>
      <c r="I2244" s="55" t="s">
        <v>157</v>
      </c>
      <c r="J2244" s="0" t="n">
        <v>101</v>
      </c>
      <c r="K2244" s="0" t="n">
        <v>66</v>
      </c>
      <c r="L2244" s="0" t="n">
        <v>134</v>
      </c>
      <c r="M2244" s="0" t="n">
        <v>149.04</v>
      </c>
      <c r="N2244" s="0" t="n">
        <v>76.38</v>
      </c>
      <c r="O2244" s="0" t="n">
        <v>31.23</v>
      </c>
      <c r="P2244" s="0" t="n">
        <v>3.93</v>
      </c>
      <c r="Q2244" s="0" t="n">
        <v>3.67</v>
      </c>
      <c r="T2244" s="0" t="n">
        <v>45.95</v>
      </c>
      <c r="U2244" s="0" t="n">
        <v>1042</v>
      </c>
      <c r="V2244" s="0" t="n">
        <v>2</v>
      </c>
      <c r="W2244" s="60" t="n">
        <v>46177</v>
      </c>
      <c r="X2244" s="55" t="n">
        <f aca="false">IF(I2244="Male",0,1)</f>
        <v>1</v>
      </c>
      <c r="Y2244" s="55" t="n">
        <f aca="false">IF(OR(I2244="DNB",I2244="Dry DNB"),1,0)</f>
        <v>0</v>
      </c>
      <c r="Z2244" s="55" t="n">
        <f aca="false">IF(ISNUMBER(W2244),A2244-W2244,"")</f>
        <v>133</v>
      </c>
      <c r="AA2244" s="55" t="n">
        <f aca="false">MATCH(A2244,DATAS,0)</f>
        <v>2</v>
      </c>
      <c r="AB2244" s="55" t="n">
        <f aca="false">IF(AND(E2244&gt;0,OR(AND(B2244&gt;=1,B2244&lt;=6),B2244=10)),1,0)</f>
        <v>1</v>
      </c>
      <c r="AC2244" s="55" t="n">
        <f aca="false">IF(AND(E2244&gt;0,B2244=10),1,0)</f>
        <v>0</v>
      </c>
      <c r="AD2244" s="55" t="n">
        <f aca="false">IF(AND(C2243=C2244,AA2243=AA2244-1),AB2243,"")</f>
        <v>1</v>
      </c>
      <c r="AE2244" s="55" t="n">
        <f aca="false">IF(AND(C2243=C2244,AA2243=AA2244-1),AC2243,"")</f>
        <v>0</v>
      </c>
      <c r="AF2244" s="55" t="n">
        <f aca="false">IF(AA2244=1,"",IF(AND(AB2244=1,AD2244&lt;&gt;1),1,0))</f>
        <v>0</v>
      </c>
      <c r="AG2244" s="55" t="n">
        <f aca="false">IF(AA2244=1,"",IF(AND(AC2244=1,AE2244&lt;&gt;1),1,0))</f>
        <v>0</v>
      </c>
      <c r="AH2244" s="60" t="str">
        <f aca="false">IF(AND(E2244&gt;0,AA2244&lt;2,NOT(AND(C2245=C2244,AA2245=AA2244+1))),INDEX(DATAS,AA2244+1),"")</f>
        <v/>
      </c>
      <c r="AI2244" s="60" t="str">
        <f aca="false">IF(AND(AC2244=1,AA2244&lt;2),IF(AND(C2245=C2244,AA2245=AA2244+1),IF(AC2245=1,"",INDEX(DATAS,AA2244+1)),INDEX(DATAS,AA2244+1)),"")</f>
        <v/>
      </c>
    </row>
    <row r="2245" customFormat="false" ht="15" hidden="false" customHeight="false" outlineLevel="0" collapsed="false">
      <c r="A2245" s="60" t="n">
        <v>46309</v>
      </c>
      <c r="B2245" s="0" t="n">
        <v>5</v>
      </c>
      <c r="C2245" s="0" t="n">
        <v>5162</v>
      </c>
      <c r="D2245" s="0" t="n">
        <v>368</v>
      </c>
      <c r="E2245" s="0" t="n">
        <v>1</v>
      </c>
      <c r="F2245" s="55" t="s">
        <v>821</v>
      </c>
      <c r="G2245" s="0" t="n">
        <v>41.8</v>
      </c>
      <c r="H2245" s="0" t="n">
        <v>36</v>
      </c>
      <c r="I2245" s="55" t="s">
        <v>177</v>
      </c>
      <c r="J2245" s="0" t="n">
        <v>368</v>
      </c>
      <c r="K2245" s="0" t="n">
        <v>68</v>
      </c>
      <c r="M2245" s="0" t="n">
        <v>690.53</v>
      </c>
      <c r="N2245" s="0" t="n">
        <v>26.41</v>
      </c>
      <c r="O2245" s="0" t="n">
        <v>28.03</v>
      </c>
      <c r="P2245" s="0" t="n">
        <v>4.52</v>
      </c>
      <c r="Q2245" s="0" t="n">
        <v>4.25</v>
      </c>
      <c r="R2245" s="0" t="n">
        <v>4912</v>
      </c>
      <c r="S2245" s="0" t="n">
        <v>9857</v>
      </c>
      <c r="T2245" s="0" t="n">
        <v>49.65</v>
      </c>
      <c r="U2245" s="0" t="n">
        <v>1041</v>
      </c>
      <c r="V2245" s="0" t="n">
        <v>3</v>
      </c>
      <c r="W2245" s="60" t="n">
        <v>46086</v>
      </c>
      <c r="X2245" s="55" t="n">
        <f aca="false">IF(I2245="Male",0,1)</f>
        <v>1</v>
      </c>
      <c r="Y2245" s="55" t="n">
        <f aca="false">IF(OR(I2245="DNB",I2245="Dry DNB"),1,0)</f>
        <v>0</v>
      </c>
      <c r="Z2245" s="55" t="n">
        <f aca="false">IF(ISNUMBER(W2245),A2245-W2245,"")</f>
        <v>223</v>
      </c>
      <c r="AA2245" s="55" t="n">
        <f aca="false">MATCH(A2245,DATAS,0)</f>
        <v>1</v>
      </c>
      <c r="AB2245" s="55" t="n">
        <f aca="false">IF(AND(E2245&gt;0,OR(AND(B2245&gt;=1,B2245&lt;=6),B2245=10)),1,0)</f>
        <v>1</v>
      </c>
      <c r="AC2245" s="55" t="n">
        <f aca="false">IF(AND(E2245&gt;0,B2245=10),1,0)</f>
        <v>0</v>
      </c>
      <c r="AD2245" s="0" t="str">
        <f aca="false">IF(AND(C2244=C2245,AA2244=AA2245-1),AB2244,"")</f>
        <v/>
      </c>
      <c r="AE2245" s="0" t="str">
        <f aca="false">IF(AND(C2244=C2245,AA2244=AA2245-1),AC2244,"")</f>
        <v/>
      </c>
      <c r="AF2245" s="0" t="str">
        <f aca="false">IF(AA2245=1,"",IF(AND(AB2245=1,AD2245&lt;&gt;1),1,0))</f>
        <v/>
      </c>
      <c r="AG2245" s="0" t="str">
        <f aca="false">IF(AA2245=1,"",IF(AND(AC2245=1,AE2245&lt;&gt;1),1,0))</f>
        <v/>
      </c>
      <c r="AH2245" s="60" t="str">
        <f aca="false">IF(AND(E2245&gt;0,AA2245&lt;2,NOT(AND(C2246=C2245,AA2246=AA2245+1))),INDEX(DATAS,AA2245+1),"")</f>
        <v/>
      </c>
      <c r="AI2245" s="60" t="str">
        <f aca="false">IF(AND(AC2245=1,AA2245&lt;2),IF(AND(C2246=C2245,AA2246=AA2245+1),IF(AC2246=1,"",INDEX(DATAS,AA2245+1)),INDEX(DATAS,AA2245+1)),"")</f>
        <v/>
      </c>
    </row>
    <row r="2246" customFormat="false" ht="15" hidden="false" customHeight="false" outlineLevel="0" collapsed="false">
      <c r="A2246" s="60" t="n">
        <v>46310</v>
      </c>
      <c r="B2246" s="0" t="n">
        <v>5</v>
      </c>
      <c r="C2246" s="0" t="n">
        <v>5162</v>
      </c>
      <c r="D2246" s="0" t="n">
        <v>369</v>
      </c>
      <c r="E2246" s="0" t="n">
        <v>1</v>
      </c>
      <c r="F2246" s="55" t="s">
        <v>821</v>
      </c>
      <c r="G2246" s="0" t="n">
        <v>39.1</v>
      </c>
      <c r="H2246" s="0" t="n">
        <v>36</v>
      </c>
      <c r="I2246" s="55" t="s">
        <v>187</v>
      </c>
      <c r="J2246" s="0" t="n">
        <v>369</v>
      </c>
      <c r="K2246" s="0" t="n">
        <v>68</v>
      </c>
      <c r="M2246" s="0" t="n">
        <v>690.53</v>
      </c>
      <c r="N2246" s="0" t="n">
        <v>26.41</v>
      </c>
      <c r="O2246" s="0" t="n">
        <v>28.03</v>
      </c>
      <c r="P2246" s="0" t="n">
        <v>4.52</v>
      </c>
      <c r="Q2246" s="0" t="n">
        <v>4.25</v>
      </c>
      <c r="T2246" s="0" t="n">
        <v>49.65</v>
      </c>
      <c r="U2246" s="0" t="n">
        <v>1042</v>
      </c>
      <c r="V2246" s="0" t="n">
        <v>4</v>
      </c>
      <c r="W2246" s="60" t="n">
        <v>46310</v>
      </c>
      <c r="X2246" s="55" t="n">
        <f aca="false">IF(I2246="Male",0,1)</f>
        <v>1</v>
      </c>
      <c r="Y2246" s="55" t="n">
        <f aca="false">IF(OR(I2246="DNB",I2246="Dry DNB"),1,0)</f>
        <v>0</v>
      </c>
      <c r="Z2246" s="55" t="n">
        <f aca="false">IF(ISNUMBER(W2246),A2246-W2246,"")</f>
        <v>0</v>
      </c>
      <c r="AA2246" s="55" t="n">
        <f aca="false">MATCH(A2246,DATAS,0)</f>
        <v>2</v>
      </c>
      <c r="AB2246" s="55" t="n">
        <f aca="false">IF(AND(E2246&gt;0,OR(AND(B2246&gt;=1,B2246&lt;=6),B2246=10)),1,0)</f>
        <v>1</v>
      </c>
      <c r="AC2246" s="55" t="n">
        <f aca="false">IF(AND(E2246&gt;0,B2246=10),1,0)</f>
        <v>0</v>
      </c>
      <c r="AD2246" s="55" t="n">
        <f aca="false">IF(AND(C2245=C2246,AA2245=AA2246-1),AB2245,"")</f>
        <v>1</v>
      </c>
      <c r="AE2246" s="55" t="n">
        <f aca="false">IF(AND(C2245=C2246,AA2245=AA2246-1),AC2245,"")</f>
        <v>0</v>
      </c>
      <c r="AF2246" s="55" t="n">
        <f aca="false">IF(AA2246=1,"",IF(AND(AB2246=1,AD2246&lt;&gt;1),1,0))</f>
        <v>0</v>
      </c>
      <c r="AG2246" s="55" t="n">
        <f aca="false">IF(AA2246=1,"",IF(AND(AC2246=1,AE2246&lt;&gt;1),1,0))</f>
        <v>0</v>
      </c>
      <c r="AH2246" s="60" t="str">
        <f aca="false">IF(AND(E2246&gt;0,AA2246&lt;2,NOT(AND(C2247=C2246,AA2247=AA2246+1))),INDEX(DATAS,AA2246+1),"")</f>
        <v/>
      </c>
      <c r="AI2246" s="60" t="str">
        <f aca="false">IF(AND(AC2246=1,AA2246&lt;2),IF(AND(C2247=C2246,AA2247=AA2246+1),IF(AC2247=1,"",INDEX(DATAS,AA2246+1)),INDEX(DATAS,AA2246+1)),"")</f>
        <v/>
      </c>
    </row>
    <row r="2247" customFormat="false" ht="15" hidden="false" customHeight="false" outlineLevel="0" collapsed="false">
      <c r="A2247" s="60" t="n">
        <v>46309</v>
      </c>
      <c r="B2247" s="0" t="n">
        <v>7</v>
      </c>
      <c r="C2247" s="0" t="n">
        <v>5163</v>
      </c>
      <c r="D2247" s="0" t="n">
        <v>405</v>
      </c>
      <c r="E2247" s="0" t="n">
        <v>1</v>
      </c>
      <c r="F2247" s="55" t="s">
        <v>821</v>
      </c>
      <c r="I2247" s="55" t="s">
        <v>162</v>
      </c>
      <c r="J2247" s="0" t="n">
        <v>182</v>
      </c>
      <c r="K2247" s="0" t="n">
        <v>63</v>
      </c>
      <c r="L2247" s="0" t="n">
        <v>231</v>
      </c>
      <c r="M2247" s="0" t="n">
        <v>27.45</v>
      </c>
      <c r="N2247" s="0" t="n">
        <v>78.14</v>
      </c>
      <c r="O2247" s="0" t="n">
        <v>25.41</v>
      </c>
      <c r="P2247" s="0" t="n">
        <v>5.64</v>
      </c>
      <c r="Q2247" s="0" t="n">
        <v>4.23</v>
      </c>
      <c r="R2247" s="0" t="n">
        <v>3246</v>
      </c>
      <c r="S2247" s="0" t="n">
        <v>6379</v>
      </c>
      <c r="T2247" s="0" t="n">
        <v>36.85</v>
      </c>
      <c r="U2247" s="0" t="n">
        <v>1041</v>
      </c>
      <c r="V2247" s="0" t="n">
        <v>4</v>
      </c>
      <c r="W2247" s="60" t="n">
        <v>46079</v>
      </c>
      <c r="X2247" s="55" t="n">
        <f aca="false">IF(I2247="Male",0,1)</f>
        <v>1</v>
      </c>
      <c r="Y2247" s="55" t="n">
        <f aca="false">IF(OR(I2247="DNB",I2247="Dry DNB"),1,0)</f>
        <v>0</v>
      </c>
      <c r="Z2247" s="55" t="n">
        <f aca="false">IF(ISNUMBER(W2247),A2247-W2247,"")</f>
        <v>230</v>
      </c>
      <c r="AA2247" s="55" t="n">
        <f aca="false">MATCH(A2247,DATAS,0)</f>
        <v>1</v>
      </c>
      <c r="AB2247" s="55" t="n">
        <f aca="false">IF(AND(E2247&gt;0,OR(AND(B2247&gt;=1,B2247&lt;=6),B2247=10)),1,0)</f>
        <v>0</v>
      </c>
      <c r="AC2247" s="55" t="n">
        <f aca="false">IF(AND(E2247&gt;0,B2247=10),1,0)</f>
        <v>0</v>
      </c>
      <c r="AD2247" s="0" t="str">
        <f aca="false">IF(AND(C2246=C2247,AA2246=AA2247-1),AB2246,"")</f>
        <v/>
      </c>
      <c r="AE2247" s="0" t="str">
        <f aca="false">IF(AND(C2246=C2247,AA2246=AA2247-1),AC2246,"")</f>
        <v/>
      </c>
      <c r="AF2247" s="0" t="str">
        <f aca="false">IF(AA2247=1,"",IF(AND(AB2247=1,AD2247&lt;&gt;1),1,0))</f>
        <v/>
      </c>
      <c r="AG2247" s="0" t="str">
        <f aca="false">IF(AA2247=1,"",IF(AND(AC2247=1,AE2247&lt;&gt;1),1,0))</f>
        <v/>
      </c>
      <c r="AH2247" s="60" t="str">
        <f aca="false">IF(AND(E2247&gt;0,AA2247&lt;2,NOT(AND(C2248=C2247,AA2248=AA2247+1))),INDEX(DATAS,AA2247+1),"")</f>
        <v/>
      </c>
      <c r="AI2247" s="60" t="str">
        <f aca="false">IF(AND(AC2247=1,AA2247&lt;2),IF(AND(C2248=C2247,AA2248=AA2247+1),IF(AC2248=1,"",INDEX(DATAS,AA2247+1)),INDEX(DATAS,AA2247+1)),"")</f>
        <v/>
      </c>
    </row>
    <row r="2248" customFormat="false" ht="15" hidden="false" customHeight="false" outlineLevel="0" collapsed="false">
      <c r="A2248" s="60" t="n">
        <v>46310</v>
      </c>
      <c r="B2248" s="0" t="n">
        <v>7</v>
      </c>
      <c r="C2248" s="0" t="n">
        <v>5163</v>
      </c>
      <c r="D2248" s="0" t="n">
        <v>405</v>
      </c>
      <c r="E2248" s="0" t="n">
        <v>1</v>
      </c>
      <c r="F2248" s="55" t="s">
        <v>821</v>
      </c>
      <c r="I2248" s="55" t="s">
        <v>162</v>
      </c>
      <c r="J2248" s="0" t="n">
        <v>182</v>
      </c>
      <c r="K2248" s="0" t="n">
        <v>63</v>
      </c>
      <c r="L2248" s="0" t="n">
        <v>232</v>
      </c>
      <c r="M2248" s="0" t="n">
        <v>27.45</v>
      </c>
      <c r="N2248" s="0" t="n">
        <v>78.14</v>
      </c>
      <c r="O2248" s="0" t="n">
        <v>25.41</v>
      </c>
      <c r="P2248" s="0" t="n">
        <v>5.64</v>
      </c>
      <c r="Q2248" s="0" t="n">
        <v>4.23</v>
      </c>
      <c r="T2248" s="0" t="n">
        <v>36.85</v>
      </c>
      <c r="U2248" s="0" t="n">
        <v>1042</v>
      </c>
      <c r="V2248" s="0" t="n">
        <v>4</v>
      </c>
      <c r="W2248" s="60" t="n">
        <v>46079</v>
      </c>
      <c r="X2248" s="55" t="n">
        <f aca="false">IF(I2248="Male",0,1)</f>
        <v>1</v>
      </c>
      <c r="Y2248" s="55" t="n">
        <f aca="false">IF(OR(I2248="DNB",I2248="Dry DNB"),1,0)</f>
        <v>0</v>
      </c>
      <c r="Z2248" s="55" t="n">
        <f aca="false">IF(ISNUMBER(W2248),A2248-W2248,"")</f>
        <v>231</v>
      </c>
      <c r="AA2248" s="55" t="n">
        <f aca="false">MATCH(A2248,DATAS,0)</f>
        <v>2</v>
      </c>
      <c r="AB2248" s="55" t="n">
        <f aca="false">IF(AND(E2248&gt;0,OR(AND(B2248&gt;=1,B2248&lt;=6),B2248=10)),1,0)</f>
        <v>0</v>
      </c>
      <c r="AC2248" s="55" t="n">
        <f aca="false">IF(AND(E2248&gt;0,B2248=10),1,0)</f>
        <v>0</v>
      </c>
      <c r="AD2248" s="55" t="n">
        <f aca="false">IF(AND(C2247=C2248,AA2247=AA2248-1),AB2247,"")</f>
        <v>0</v>
      </c>
      <c r="AE2248" s="55" t="n">
        <f aca="false">IF(AND(C2247=C2248,AA2247=AA2248-1),AC2247,"")</f>
        <v>0</v>
      </c>
      <c r="AF2248" s="55" t="n">
        <f aca="false">IF(AA2248=1,"",IF(AND(AB2248=1,AD2248&lt;&gt;1),1,0))</f>
        <v>0</v>
      </c>
      <c r="AG2248" s="55" t="n">
        <f aca="false">IF(AA2248=1,"",IF(AND(AC2248=1,AE2248&lt;&gt;1),1,0))</f>
        <v>0</v>
      </c>
      <c r="AH2248" s="60" t="str">
        <f aca="false">IF(AND(E2248&gt;0,AA2248&lt;2,NOT(AND(C2249=C2248,AA2249=AA2248+1))),INDEX(DATAS,AA2248+1),"")</f>
        <v/>
      </c>
      <c r="AI2248" s="60" t="str">
        <f aca="false">IF(AND(AC2248=1,AA2248&lt;2),IF(AND(C2249=C2248,AA2249=AA2248+1),IF(AC2249=1,"",INDEX(DATAS,AA2248+1)),INDEX(DATAS,AA2248+1)),"")</f>
        <v/>
      </c>
    </row>
    <row r="2249" customFormat="false" ht="15" hidden="false" customHeight="false" outlineLevel="0" collapsed="false">
      <c r="A2249" s="60" t="n">
        <v>46309</v>
      </c>
      <c r="B2249" s="0" t="n">
        <v>2</v>
      </c>
      <c r="C2249" s="0" t="n">
        <v>5166</v>
      </c>
      <c r="D2249" s="0" t="n">
        <v>411</v>
      </c>
      <c r="E2249" s="0" t="n">
        <v>1</v>
      </c>
      <c r="F2249" s="55" t="s">
        <v>822</v>
      </c>
      <c r="G2249" s="0" t="n">
        <v>44.9</v>
      </c>
      <c r="H2249" s="0" t="n">
        <v>48</v>
      </c>
      <c r="I2249" s="55" t="s">
        <v>157</v>
      </c>
      <c r="J2249" s="0" t="n">
        <v>285</v>
      </c>
      <c r="K2249" s="0" t="n">
        <v>68</v>
      </c>
      <c r="L2249" s="0" t="n">
        <v>126</v>
      </c>
      <c r="M2249" s="0" t="n">
        <v>585.55</v>
      </c>
      <c r="N2249" s="0" t="n">
        <v>38.3</v>
      </c>
      <c r="O2249" s="0" t="n">
        <v>25.5</v>
      </c>
      <c r="P2249" s="0" t="n">
        <v>4</v>
      </c>
      <c r="Q2249" s="0" t="n">
        <v>3.83</v>
      </c>
      <c r="R2249" s="0" t="n">
        <v>4269</v>
      </c>
      <c r="S2249" s="0" t="n">
        <v>9329</v>
      </c>
      <c r="T2249" s="0" t="n">
        <v>46.7</v>
      </c>
      <c r="U2249" s="0" t="n">
        <v>1039</v>
      </c>
      <c r="V2249" s="0" t="n">
        <v>6</v>
      </c>
      <c r="W2249" s="60" t="n">
        <v>46184</v>
      </c>
      <c r="X2249" s="55" t="n">
        <f aca="false">IF(I2249="Male",0,1)</f>
        <v>1</v>
      </c>
      <c r="Y2249" s="55" t="n">
        <f aca="false">IF(OR(I2249="DNB",I2249="Dry DNB"),1,0)</f>
        <v>0</v>
      </c>
      <c r="Z2249" s="55" t="n">
        <f aca="false">IF(ISNUMBER(W2249),A2249-W2249,"")</f>
        <v>125</v>
      </c>
      <c r="AA2249" s="55" t="n">
        <f aca="false">MATCH(A2249,DATAS,0)</f>
        <v>1</v>
      </c>
      <c r="AB2249" s="55" t="n">
        <f aca="false">IF(AND(E2249&gt;0,OR(AND(B2249&gt;=1,B2249&lt;=6),B2249=10)),1,0)</f>
        <v>1</v>
      </c>
      <c r="AC2249" s="55" t="n">
        <f aca="false">IF(AND(E2249&gt;0,B2249=10),1,0)</f>
        <v>0</v>
      </c>
      <c r="AD2249" s="0" t="str">
        <f aca="false">IF(AND(C2248=C2249,AA2248=AA2249-1),AB2248,"")</f>
        <v/>
      </c>
      <c r="AE2249" s="0" t="str">
        <f aca="false">IF(AND(C2248=C2249,AA2248=AA2249-1),AC2248,"")</f>
        <v/>
      </c>
      <c r="AF2249" s="0" t="str">
        <f aca="false">IF(AA2249=1,"",IF(AND(AB2249=1,AD2249&lt;&gt;1),1,0))</f>
        <v/>
      </c>
      <c r="AG2249" s="0" t="str">
        <f aca="false">IF(AA2249=1,"",IF(AND(AC2249=1,AE2249&lt;&gt;1),1,0))</f>
        <v/>
      </c>
      <c r="AH2249" s="60" t="str">
        <f aca="false">IF(AND(E2249&gt;0,AA2249&lt;2,NOT(AND(C2250=C2249,AA2250=AA2249+1))),INDEX(DATAS,AA2249+1),"")</f>
        <v/>
      </c>
      <c r="AI2249" s="60" t="str">
        <f aca="false">IF(AND(AC2249=1,AA2249&lt;2),IF(AND(C2250=C2249,AA2250=AA2249+1),IF(AC2250=1,"",INDEX(DATAS,AA2249+1)),INDEX(DATAS,AA2249+1)),"")</f>
        <v/>
      </c>
    </row>
    <row r="2250" customFormat="false" ht="15" hidden="false" customHeight="false" outlineLevel="0" collapsed="false">
      <c r="A2250" s="60" t="n">
        <v>46310</v>
      </c>
      <c r="B2250" s="0" t="n">
        <v>2</v>
      </c>
      <c r="C2250" s="0" t="n">
        <v>5166</v>
      </c>
      <c r="D2250" s="0" t="n">
        <v>412</v>
      </c>
      <c r="E2250" s="0" t="n">
        <v>1</v>
      </c>
      <c r="F2250" s="55" t="s">
        <v>822</v>
      </c>
      <c r="G2250" s="0" t="n">
        <v>50.7</v>
      </c>
      <c r="H2250" s="0" t="n">
        <v>48</v>
      </c>
      <c r="I2250" s="55" t="s">
        <v>157</v>
      </c>
      <c r="J2250" s="0" t="n">
        <v>285</v>
      </c>
      <c r="K2250" s="0" t="n">
        <v>68</v>
      </c>
      <c r="L2250" s="0" t="n">
        <v>127</v>
      </c>
      <c r="M2250" s="0" t="n">
        <v>585.55</v>
      </c>
      <c r="N2250" s="0" t="n">
        <v>38.3</v>
      </c>
      <c r="O2250" s="0" t="n">
        <v>25.5</v>
      </c>
      <c r="P2250" s="0" t="n">
        <v>4</v>
      </c>
      <c r="Q2250" s="0" t="n">
        <v>3.83</v>
      </c>
      <c r="T2250" s="0" t="n">
        <v>46.7</v>
      </c>
      <c r="U2250" s="0" t="n">
        <v>1040</v>
      </c>
      <c r="V2250" s="0" t="n">
        <v>6</v>
      </c>
      <c r="W2250" s="60" t="n">
        <v>46184</v>
      </c>
      <c r="X2250" s="55" t="n">
        <f aca="false">IF(I2250="Male",0,1)</f>
        <v>1</v>
      </c>
      <c r="Y2250" s="55" t="n">
        <f aca="false">IF(OR(I2250="DNB",I2250="Dry DNB"),1,0)</f>
        <v>0</v>
      </c>
      <c r="Z2250" s="55" t="n">
        <f aca="false">IF(ISNUMBER(W2250),A2250-W2250,"")</f>
        <v>126</v>
      </c>
      <c r="AA2250" s="55" t="n">
        <f aca="false">MATCH(A2250,DATAS,0)</f>
        <v>2</v>
      </c>
      <c r="AB2250" s="55" t="n">
        <f aca="false">IF(AND(E2250&gt;0,OR(AND(B2250&gt;=1,B2250&lt;=6),B2250=10)),1,0)</f>
        <v>1</v>
      </c>
      <c r="AC2250" s="55" t="n">
        <f aca="false">IF(AND(E2250&gt;0,B2250=10),1,0)</f>
        <v>0</v>
      </c>
      <c r="AD2250" s="55" t="n">
        <f aca="false">IF(AND(C2249=C2250,AA2249=AA2250-1),AB2249,"")</f>
        <v>1</v>
      </c>
      <c r="AE2250" s="55" t="n">
        <f aca="false">IF(AND(C2249=C2250,AA2249=AA2250-1),AC2249,"")</f>
        <v>0</v>
      </c>
      <c r="AF2250" s="55" t="n">
        <f aca="false">IF(AA2250=1,"",IF(AND(AB2250=1,AD2250&lt;&gt;1),1,0))</f>
        <v>0</v>
      </c>
      <c r="AG2250" s="55" t="n">
        <f aca="false">IF(AA2250=1,"",IF(AND(AC2250=1,AE2250&lt;&gt;1),1,0))</f>
        <v>0</v>
      </c>
      <c r="AH2250" s="60" t="str">
        <f aca="false">IF(AND(E2250&gt;0,AA2250&lt;2,NOT(AND(C2251=C2250,AA2251=AA2250+1))),INDEX(DATAS,AA2250+1),"")</f>
        <v/>
      </c>
      <c r="AI2250" s="60" t="str">
        <f aca="false">IF(AND(AC2250=1,AA2250&lt;2),IF(AND(C2251=C2250,AA2251=AA2250+1),IF(AC2251=1,"",INDEX(DATAS,AA2250+1)),INDEX(DATAS,AA2250+1)),"")</f>
        <v/>
      </c>
    </row>
    <row r="2251" customFormat="false" ht="15" hidden="false" customHeight="false" outlineLevel="0" collapsed="false">
      <c r="A2251" s="60" t="n">
        <v>46309</v>
      </c>
      <c r="B2251" s="0" t="n">
        <v>5</v>
      </c>
      <c r="C2251" s="0" t="n">
        <v>5167</v>
      </c>
      <c r="D2251" s="0" t="n">
        <v>393</v>
      </c>
      <c r="E2251" s="0" t="n">
        <v>1</v>
      </c>
      <c r="F2251" s="55" t="s">
        <v>822</v>
      </c>
      <c r="G2251" s="0" t="n">
        <v>39.7</v>
      </c>
      <c r="H2251" s="0" t="n">
        <v>39</v>
      </c>
      <c r="I2251" s="55" t="s">
        <v>157</v>
      </c>
      <c r="J2251" s="0" t="n">
        <v>190</v>
      </c>
      <c r="K2251" s="0" t="n">
        <v>64</v>
      </c>
      <c r="L2251" s="0" t="n">
        <v>203</v>
      </c>
      <c r="M2251" s="0" t="n">
        <v>871.55</v>
      </c>
      <c r="N2251" s="0" t="n">
        <v>33.43</v>
      </c>
      <c r="O2251" s="0" t="n">
        <v>41.26</v>
      </c>
      <c r="P2251" s="0" t="n">
        <v>4</v>
      </c>
      <c r="Q2251" s="0" t="n">
        <v>4.36</v>
      </c>
      <c r="R2251" s="0" t="n">
        <v>4570</v>
      </c>
      <c r="S2251" s="0" t="n">
        <v>10055</v>
      </c>
      <c r="T2251" s="0" t="n">
        <v>50.45</v>
      </c>
      <c r="U2251" s="0" t="n">
        <v>1039</v>
      </c>
      <c r="V2251" s="0" t="n">
        <v>4</v>
      </c>
      <c r="W2251" s="60" t="n">
        <v>46107</v>
      </c>
      <c r="X2251" s="55" t="n">
        <f aca="false">IF(I2251="Male",0,1)</f>
        <v>1</v>
      </c>
      <c r="Y2251" s="55" t="n">
        <f aca="false">IF(OR(I2251="DNB",I2251="Dry DNB"),1,0)</f>
        <v>0</v>
      </c>
      <c r="Z2251" s="55" t="n">
        <f aca="false">IF(ISNUMBER(W2251),A2251-W2251,"")</f>
        <v>202</v>
      </c>
      <c r="AA2251" s="55" t="n">
        <f aca="false">MATCH(A2251,DATAS,0)</f>
        <v>1</v>
      </c>
      <c r="AB2251" s="55" t="n">
        <f aca="false">IF(AND(E2251&gt;0,OR(AND(B2251&gt;=1,B2251&lt;=6),B2251=10)),1,0)</f>
        <v>1</v>
      </c>
      <c r="AC2251" s="55" t="n">
        <f aca="false">IF(AND(E2251&gt;0,B2251=10),1,0)</f>
        <v>0</v>
      </c>
      <c r="AD2251" s="0" t="str">
        <f aca="false">IF(AND(C2250=C2251,AA2250=AA2251-1),AB2250,"")</f>
        <v/>
      </c>
      <c r="AE2251" s="0" t="str">
        <f aca="false">IF(AND(C2250=C2251,AA2250=AA2251-1),AC2250,"")</f>
        <v/>
      </c>
      <c r="AF2251" s="0" t="str">
        <f aca="false">IF(AA2251=1,"",IF(AND(AB2251=1,AD2251&lt;&gt;1),1,0))</f>
        <v/>
      </c>
      <c r="AG2251" s="0" t="str">
        <f aca="false">IF(AA2251=1,"",IF(AND(AC2251=1,AE2251&lt;&gt;1),1,0))</f>
        <v/>
      </c>
      <c r="AH2251" s="60" t="str">
        <f aca="false">IF(AND(E2251&gt;0,AA2251&lt;2,NOT(AND(C2252=C2251,AA2252=AA2251+1))),INDEX(DATAS,AA2251+1),"")</f>
        <v/>
      </c>
      <c r="AI2251" s="60" t="str">
        <f aca="false">IF(AND(AC2251=1,AA2251&lt;2),IF(AND(C2252=C2251,AA2252=AA2251+1),IF(AC2252=1,"",INDEX(DATAS,AA2251+1)),INDEX(DATAS,AA2251+1)),"")</f>
        <v/>
      </c>
    </row>
    <row r="2252" customFormat="false" ht="15" hidden="false" customHeight="false" outlineLevel="0" collapsed="false">
      <c r="A2252" s="60" t="n">
        <v>46310</v>
      </c>
      <c r="B2252" s="0" t="n">
        <v>5</v>
      </c>
      <c r="C2252" s="0" t="n">
        <v>5167</v>
      </c>
      <c r="D2252" s="0" t="n">
        <v>394</v>
      </c>
      <c r="E2252" s="0" t="n">
        <v>1</v>
      </c>
      <c r="F2252" s="55" t="s">
        <v>822</v>
      </c>
      <c r="G2252" s="0" t="n">
        <v>39.5</v>
      </c>
      <c r="H2252" s="0" t="n">
        <v>39</v>
      </c>
      <c r="I2252" s="55" t="s">
        <v>157</v>
      </c>
      <c r="J2252" s="0" t="n">
        <v>190</v>
      </c>
      <c r="K2252" s="0" t="n">
        <v>64</v>
      </c>
      <c r="L2252" s="0" t="n">
        <v>204</v>
      </c>
      <c r="M2252" s="0" t="n">
        <v>871.55</v>
      </c>
      <c r="N2252" s="0" t="n">
        <v>33.43</v>
      </c>
      <c r="O2252" s="0" t="n">
        <v>41.26</v>
      </c>
      <c r="P2252" s="0" t="n">
        <v>4</v>
      </c>
      <c r="Q2252" s="0" t="n">
        <v>4.36</v>
      </c>
      <c r="T2252" s="0" t="n">
        <v>50.45</v>
      </c>
      <c r="U2252" s="0" t="n">
        <v>1040</v>
      </c>
      <c r="V2252" s="0" t="n">
        <v>4</v>
      </c>
      <c r="W2252" s="60" t="n">
        <v>46107</v>
      </c>
      <c r="X2252" s="55" t="n">
        <f aca="false">IF(I2252="Male",0,1)</f>
        <v>1</v>
      </c>
      <c r="Y2252" s="55" t="n">
        <f aca="false">IF(OR(I2252="DNB",I2252="Dry DNB"),1,0)</f>
        <v>0</v>
      </c>
      <c r="Z2252" s="55" t="n">
        <f aca="false">IF(ISNUMBER(W2252),A2252-W2252,"")</f>
        <v>203</v>
      </c>
      <c r="AA2252" s="55" t="n">
        <f aca="false">MATCH(A2252,DATAS,0)</f>
        <v>2</v>
      </c>
      <c r="AB2252" s="55" t="n">
        <f aca="false">IF(AND(E2252&gt;0,OR(AND(B2252&gt;=1,B2252&lt;=6),B2252=10)),1,0)</f>
        <v>1</v>
      </c>
      <c r="AC2252" s="55" t="n">
        <f aca="false">IF(AND(E2252&gt;0,B2252=10),1,0)</f>
        <v>0</v>
      </c>
      <c r="AD2252" s="55" t="n">
        <f aca="false">IF(AND(C2251=C2252,AA2251=AA2252-1),AB2251,"")</f>
        <v>1</v>
      </c>
      <c r="AE2252" s="55" t="n">
        <f aca="false">IF(AND(C2251=C2252,AA2251=AA2252-1),AC2251,"")</f>
        <v>0</v>
      </c>
      <c r="AF2252" s="55" t="n">
        <f aca="false">IF(AA2252=1,"",IF(AND(AB2252=1,AD2252&lt;&gt;1),1,0))</f>
        <v>0</v>
      </c>
      <c r="AG2252" s="55" t="n">
        <f aca="false">IF(AA2252=1,"",IF(AND(AC2252=1,AE2252&lt;&gt;1),1,0))</f>
        <v>0</v>
      </c>
      <c r="AH2252" s="60" t="str">
        <f aca="false">IF(AND(E2252&gt;0,AA2252&lt;2,NOT(AND(C2253=C2252,AA2253=AA2252+1))),INDEX(DATAS,AA2252+1),"")</f>
        <v/>
      </c>
      <c r="AI2252" s="60" t="str">
        <f aca="false">IF(AND(AC2252=1,AA2252&lt;2),IF(AND(C2253=C2252,AA2253=AA2252+1),IF(AC2253=1,"",INDEX(DATAS,AA2252+1)),INDEX(DATAS,AA2252+1)),"")</f>
        <v/>
      </c>
    </row>
    <row r="2253" customFormat="false" ht="15" hidden="false" customHeight="false" outlineLevel="0" collapsed="false">
      <c r="A2253" s="60" t="n">
        <v>46309</v>
      </c>
      <c r="B2253" s="0" t="n">
        <v>3</v>
      </c>
      <c r="C2253" s="0" t="n">
        <v>5168</v>
      </c>
      <c r="D2253" s="0" t="n">
        <v>72</v>
      </c>
      <c r="E2253" s="0" t="n">
        <v>2</v>
      </c>
      <c r="F2253" s="55" t="s">
        <v>822</v>
      </c>
      <c r="G2253" s="0" t="n">
        <v>61.8</v>
      </c>
      <c r="H2253" s="0" t="n">
        <v>56</v>
      </c>
      <c r="I2253" s="55" t="s">
        <v>177</v>
      </c>
      <c r="J2253" s="0" t="n">
        <v>72</v>
      </c>
      <c r="M2253" s="0" t="n">
        <v>86.34</v>
      </c>
      <c r="N2253" s="0" t="n">
        <v>62.21</v>
      </c>
      <c r="O2253" s="0" t="n">
        <v>23.42</v>
      </c>
      <c r="P2253" s="0" t="n">
        <v>4.45</v>
      </c>
      <c r="Q2253" s="0" t="n">
        <v>3.33</v>
      </c>
      <c r="R2253" s="0" t="n">
        <v>5077</v>
      </c>
      <c r="S2253" s="0" t="n">
        <v>10205</v>
      </c>
      <c r="U2253" s="0" t="n">
        <v>1039</v>
      </c>
      <c r="V2253" s="0" t="n">
        <v>0</v>
      </c>
      <c r="X2253" s="55" t="n">
        <f aca="false">IF(I2253="Male",0,1)</f>
        <v>1</v>
      </c>
      <c r="Y2253" s="55" t="n">
        <f aca="false">IF(OR(I2253="DNB",I2253="Dry DNB"),1,0)</f>
        <v>0</v>
      </c>
      <c r="Z2253" s="0" t="str">
        <f aca="false">IF(ISNUMBER(W2253),A2253-W2253,"")</f>
        <v/>
      </c>
      <c r="AA2253" s="55" t="n">
        <f aca="false">MATCH(A2253,DATAS,0)</f>
        <v>1</v>
      </c>
      <c r="AB2253" s="55" t="n">
        <f aca="false">IF(AND(E2253&gt;0,OR(AND(B2253&gt;=1,B2253&lt;=6),B2253=10)),1,0)</f>
        <v>1</v>
      </c>
      <c r="AC2253" s="55" t="n">
        <f aca="false">IF(AND(E2253&gt;0,B2253=10),1,0)</f>
        <v>0</v>
      </c>
      <c r="AD2253" s="0" t="str">
        <f aca="false">IF(AND(C2252=C2253,AA2252=AA2253-1),AB2252,"")</f>
        <v/>
      </c>
      <c r="AE2253" s="0" t="str">
        <f aca="false">IF(AND(C2252=C2253,AA2252=AA2253-1),AC2252,"")</f>
        <v/>
      </c>
      <c r="AF2253" s="0" t="str">
        <f aca="false">IF(AA2253=1,"",IF(AND(AB2253=1,AD2253&lt;&gt;1),1,0))</f>
        <v/>
      </c>
      <c r="AG2253" s="0" t="str">
        <f aca="false">IF(AA2253=1,"",IF(AND(AC2253=1,AE2253&lt;&gt;1),1,0))</f>
        <v/>
      </c>
      <c r="AH2253" s="60" t="str">
        <f aca="false">IF(AND(E2253&gt;0,AA2253&lt;2,NOT(AND(C2254=C2253,AA2254=AA2253+1))),INDEX(DATAS,AA2253+1),"")</f>
        <v/>
      </c>
      <c r="AI2253" s="60" t="str">
        <f aca="false">IF(AND(AC2253=1,AA2253&lt;2),IF(AND(C2254=C2253,AA2254=AA2253+1),IF(AC2254=1,"",INDEX(DATAS,AA2253+1)),INDEX(DATAS,AA2253+1)),"")</f>
        <v/>
      </c>
    </row>
    <row r="2254" customFormat="false" ht="15" hidden="false" customHeight="false" outlineLevel="0" collapsed="false">
      <c r="A2254" s="60" t="n">
        <v>46310</v>
      </c>
      <c r="B2254" s="0" t="n">
        <v>3</v>
      </c>
      <c r="C2254" s="0" t="n">
        <v>5168</v>
      </c>
      <c r="D2254" s="0" t="n">
        <v>73</v>
      </c>
      <c r="E2254" s="0" t="n">
        <v>2</v>
      </c>
      <c r="F2254" s="55" t="s">
        <v>822</v>
      </c>
      <c r="G2254" s="0" t="n">
        <v>64.5</v>
      </c>
      <c r="H2254" s="0" t="n">
        <v>57</v>
      </c>
      <c r="I2254" s="55" t="s">
        <v>177</v>
      </c>
      <c r="J2254" s="0" t="n">
        <v>73</v>
      </c>
      <c r="M2254" s="0" t="n">
        <v>86.34</v>
      </c>
      <c r="N2254" s="0" t="n">
        <v>62.21</v>
      </c>
      <c r="O2254" s="0" t="n">
        <v>23.42</v>
      </c>
      <c r="P2254" s="0" t="n">
        <v>4.45</v>
      </c>
      <c r="Q2254" s="0" t="n">
        <v>3.33</v>
      </c>
      <c r="U2254" s="0" t="n">
        <v>1040</v>
      </c>
      <c r="V2254" s="0" t="n">
        <v>0</v>
      </c>
      <c r="X2254" s="55" t="n">
        <f aca="false">IF(I2254="Male",0,1)</f>
        <v>1</v>
      </c>
      <c r="Y2254" s="55" t="n">
        <f aca="false">IF(OR(I2254="DNB",I2254="Dry DNB"),1,0)</f>
        <v>0</v>
      </c>
      <c r="Z2254" s="0" t="str">
        <f aca="false">IF(ISNUMBER(W2254),A2254-W2254,"")</f>
        <v/>
      </c>
      <c r="AA2254" s="55" t="n">
        <f aca="false">MATCH(A2254,DATAS,0)</f>
        <v>2</v>
      </c>
      <c r="AB2254" s="55" t="n">
        <f aca="false">IF(AND(E2254&gt;0,OR(AND(B2254&gt;=1,B2254&lt;=6),B2254=10)),1,0)</f>
        <v>1</v>
      </c>
      <c r="AC2254" s="55" t="n">
        <f aca="false">IF(AND(E2254&gt;0,B2254=10),1,0)</f>
        <v>0</v>
      </c>
      <c r="AD2254" s="55" t="n">
        <f aca="false">IF(AND(C2253=C2254,AA2253=AA2254-1),AB2253,"")</f>
        <v>1</v>
      </c>
      <c r="AE2254" s="55" t="n">
        <f aca="false">IF(AND(C2253=C2254,AA2253=AA2254-1),AC2253,"")</f>
        <v>0</v>
      </c>
      <c r="AF2254" s="55" t="n">
        <f aca="false">IF(AA2254=1,"",IF(AND(AB2254=1,AD2254&lt;&gt;1),1,0))</f>
        <v>0</v>
      </c>
      <c r="AG2254" s="55" t="n">
        <f aca="false">IF(AA2254=1,"",IF(AND(AC2254=1,AE2254&lt;&gt;1),1,0))</f>
        <v>0</v>
      </c>
      <c r="AH2254" s="60" t="str">
        <f aca="false">IF(AND(E2254&gt;0,AA2254&lt;2,NOT(AND(C2255=C2254,AA2255=AA2254+1))),INDEX(DATAS,AA2254+1),"")</f>
        <v/>
      </c>
      <c r="AI2254" s="60" t="str">
        <f aca="false">IF(AND(AC2254=1,AA2254&lt;2),IF(AND(C2255=C2254,AA2255=AA2254+1),IF(AC2255=1,"",INDEX(DATAS,AA2254+1)),INDEX(DATAS,AA2254+1)),"")</f>
        <v/>
      </c>
    </row>
    <row r="2255" customFormat="false" ht="15" hidden="false" customHeight="false" outlineLevel="0" collapsed="false">
      <c r="A2255" s="60" t="n">
        <v>46309</v>
      </c>
      <c r="B2255" s="0" t="n">
        <v>4</v>
      </c>
      <c r="C2255" s="0" t="n">
        <v>5170</v>
      </c>
      <c r="D2255" s="0" t="n">
        <v>351</v>
      </c>
      <c r="E2255" s="0" t="n">
        <v>1</v>
      </c>
      <c r="F2255" s="55" t="s">
        <v>822</v>
      </c>
      <c r="G2255" s="0" t="n">
        <v>40.9</v>
      </c>
      <c r="H2255" s="0" t="n">
        <v>40</v>
      </c>
      <c r="I2255" s="55" t="s">
        <v>157</v>
      </c>
      <c r="J2255" s="0" t="n">
        <v>129</v>
      </c>
      <c r="K2255" s="0" t="n">
        <v>72</v>
      </c>
      <c r="L2255" s="0" t="n">
        <v>222</v>
      </c>
      <c r="M2255" s="0" t="n">
        <v>264.55</v>
      </c>
      <c r="N2255" s="0" t="n">
        <v>54.25</v>
      </c>
      <c r="O2255" s="0" t="n">
        <v>27.12</v>
      </c>
      <c r="P2255" s="0" t="n">
        <v>3.43</v>
      </c>
      <c r="Q2255" s="0" t="n">
        <v>3.6</v>
      </c>
      <c r="R2255" s="0" t="n">
        <v>3483</v>
      </c>
      <c r="S2255" s="0" t="n">
        <v>8266</v>
      </c>
      <c r="T2255" s="0" t="n">
        <v>42.05</v>
      </c>
      <c r="U2255" s="0" t="n">
        <v>1039</v>
      </c>
      <c r="V2255" s="0" t="n">
        <v>3</v>
      </c>
      <c r="W2255" s="60" t="n">
        <v>46088</v>
      </c>
      <c r="X2255" s="55" t="n">
        <f aca="false">IF(I2255="Male",0,1)</f>
        <v>1</v>
      </c>
      <c r="Y2255" s="55" t="n">
        <f aca="false">IF(OR(I2255="DNB",I2255="Dry DNB"),1,0)</f>
        <v>0</v>
      </c>
      <c r="Z2255" s="55" t="n">
        <f aca="false">IF(ISNUMBER(W2255),A2255-W2255,"")</f>
        <v>221</v>
      </c>
      <c r="AA2255" s="55" t="n">
        <f aca="false">MATCH(A2255,DATAS,0)</f>
        <v>1</v>
      </c>
      <c r="AB2255" s="55" t="n">
        <f aca="false">IF(AND(E2255&gt;0,OR(AND(B2255&gt;=1,B2255&lt;=6),B2255=10)),1,0)</f>
        <v>1</v>
      </c>
      <c r="AC2255" s="55" t="n">
        <f aca="false">IF(AND(E2255&gt;0,B2255=10),1,0)</f>
        <v>0</v>
      </c>
      <c r="AD2255" s="0" t="str">
        <f aca="false">IF(AND(C2254=C2255,AA2254=AA2255-1),AB2254,"")</f>
        <v/>
      </c>
      <c r="AE2255" s="0" t="str">
        <f aca="false">IF(AND(C2254=C2255,AA2254=AA2255-1),AC2254,"")</f>
        <v/>
      </c>
      <c r="AF2255" s="0" t="str">
        <f aca="false">IF(AA2255=1,"",IF(AND(AB2255=1,AD2255&lt;&gt;1),1,0))</f>
        <v/>
      </c>
      <c r="AG2255" s="0" t="str">
        <f aca="false">IF(AA2255=1,"",IF(AND(AC2255=1,AE2255&lt;&gt;1),1,0))</f>
        <v/>
      </c>
      <c r="AH2255" s="60" t="str">
        <f aca="false">IF(AND(E2255&gt;0,AA2255&lt;2,NOT(AND(C2256=C2255,AA2256=AA2255+1))),INDEX(DATAS,AA2255+1),"")</f>
        <v/>
      </c>
      <c r="AI2255" s="60" t="str">
        <f aca="false">IF(AND(AC2255=1,AA2255&lt;2),IF(AND(C2256=C2255,AA2256=AA2255+1),IF(AC2256=1,"",INDEX(DATAS,AA2255+1)),INDEX(DATAS,AA2255+1)),"")</f>
        <v/>
      </c>
    </row>
    <row r="2256" customFormat="false" ht="15" hidden="false" customHeight="false" outlineLevel="0" collapsed="false">
      <c r="A2256" s="60" t="n">
        <v>46310</v>
      </c>
      <c r="B2256" s="0" t="n">
        <v>4</v>
      </c>
      <c r="C2256" s="0" t="n">
        <v>5170</v>
      </c>
      <c r="D2256" s="0" t="n">
        <v>352</v>
      </c>
      <c r="E2256" s="0" t="n">
        <v>1</v>
      </c>
      <c r="F2256" s="55" t="s">
        <v>822</v>
      </c>
      <c r="G2256" s="0" t="n">
        <v>41.4</v>
      </c>
      <c r="H2256" s="0" t="n">
        <v>41</v>
      </c>
      <c r="I2256" s="55" t="s">
        <v>157</v>
      </c>
      <c r="J2256" s="0" t="n">
        <v>129</v>
      </c>
      <c r="K2256" s="0" t="n">
        <v>72</v>
      </c>
      <c r="L2256" s="0" t="n">
        <v>223</v>
      </c>
      <c r="M2256" s="0" t="n">
        <v>264.55</v>
      </c>
      <c r="N2256" s="0" t="n">
        <v>54.25</v>
      </c>
      <c r="O2256" s="0" t="n">
        <v>27.12</v>
      </c>
      <c r="P2256" s="0" t="n">
        <v>3.43</v>
      </c>
      <c r="Q2256" s="0" t="n">
        <v>3.6</v>
      </c>
      <c r="T2256" s="0" t="n">
        <v>42.05</v>
      </c>
      <c r="U2256" s="0" t="n">
        <v>1040</v>
      </c>
      <c r="V2256" s="0" t="n">
        <v>3</v>
      </c>
      <c r="W2256" s="60" t="n">
        <v>46088</v>
      </c>
      <c r="X2256" s="55" t="n">
        <f aca="false">IF(I2256="Male",0,1)</f>
        <v>1</v>
      </c>
      <c r="Y2256" s="55" t="n">
        <f aca="false">IF(OR(I2256="DNB",I2256="Dry DNB"),1,0)</f>
        <v>0</v>
      </c>
      <c r="Z2256" s="55" t="n">
        <f aca="false">IF(ISNUMBER(W2256),A2256-W2256,"")</f>
        <v>222</v>
      </c>
      <c r="AA2256" s="55" t="n">
        <f aca="false">MATCH(A2256,DATAS,0)</f>
        <v>2</v>
      </c>
      <c r="AB2256" s="55" t="n">
        <f aca="false">IF(AND(E2256&gt;0,OR(AND(B2256&gt;=1,B2256&lt;=6),B2256=10)),1,0)</f>
        <v>1</v>
      </c>
      <c r="AC2256" s="55" t="n">
        <f aca="false">IF(AND(E2256&gt;0,B2256=10),1,0)</f>
        <v>0</v>
      </c>
      <c r="AD2256" s="55" t="n">
        <f aca="false">IF(AND(C2255=C2256,AA2255=AA2256-1),AB2255,"")</f>
        <v>1</v>
      </c>
      <c r="AE2256" s="55" t="n">
        <f aca="false">IF(AND(C2255=C2256,AA2255=AA2256-1),AC2255,"")</f>
        <v>0</v>
      </c>
      <c r="AF2256" s="55" t="n">
        <f aca="false">IF(AA2256=1,"",IF(AND(AB2256=1,AD2256&lt;&gt;1),1,0))</f>
        <v>0</v>
      </c>
      <c r="AG2256" s="55" t="n">
        <f aca="false">IF(AA2256=1,"",IF(AND(AC2256=1,AE2256&lt;&gt;1),1,0))</f>
        <v>0</v>
      </c>
      <c r="AH2256" s="60" t="str">
        <f aca="false">IF(AND(E2256&gt;0,AA2256&lt;2,NOT(AND(C2257=C2256,AA2257=AA2256+1))),INDEX(DATAS,AA2256+1),"")</f>
        <v/>
      </c>
      <c r="AI2256" s="60" t="str">
        <f aca="false">IF(AND(AC2256=1,AA2256&lt;2),IF(AND(C2257=C2256,AA2257=AA2256+1),IF(AC2257=1,"",INDEX(DATAS,AA2256+1)),INDEX(DATAS,AA2256+1)),"")</f>
        <v/>
      </c>
    </row>
    <row r="2257" customFormat="false" ht="15" hidden="false" customHeight="false" outlineLevel="0" collapsed="false">
      <c r="A2257" s="60" t="n">
        <v>46309</v>
      </c>
      <c r="B2257" s="0" t="n">
        <v>7</v>
      </c>
      <c r="C2257" s="0" t="n">
        <v>5171</v>
      </c>
      <c r="D2257" s="0" t="n">
        <v>324</v>
      </c>
      <c r="E2257" s="0" t="n">
        <v>1</v>
      </c>
      <c r="F2257" s="55" t="s">
        <v>822</v>
      </c>
      <c r="I2257" s="55" t="s">
        <v>162</v>
      </c>
      <c r="J2257" s="0" t="n">
        <v>100</v>
      </c>
      <c r="K2257" s="0" t="n">
        <v>66</v>
      </c>
      <c r="L2257" s="0" t="n">
        <v>252</v>
      </c>
      <c r="M2257" s="0" t="n">
        <v>56.29</v>
      </c>
      <c r="N2257" s="0" t="n">
        <v>44.61</v>
      </c>
      <c r="O2257" s="0" t="n">
        <v>19.43</v>
      </c>
      <c r="P2257" s="0" t="n">
        <v>4.95</v>
      </c>
      <c r="Q2257" s="0" t="n">
        <v>3.97</v>
      </c>
      <c r="R2257" s="0" t="n">
        <v>3809</v>
      </c>
      <c r="S2257" s="0" t="n">
        <v>8339</v>
      </c>
      <c r="T2257" s="0" t="n">
        <v>42.65</v>
      </c>
      <c r="U2257" s="0" t="n">
        <v>1039</v>
      </c>
      <c r="V2257" s="0" t="n">
        <v>2</v>
      </c>
      <c r="W2257" s="60" t="n">
        <v>46058</v>
      </c>
      <c r="X2257" s="55" t="n">
        <f aca="false">IF(I2257="Male",0,1)</f>
        <v>1</v>
      </c>
      <c r="Y2257" s="55" t="n">
        <f aca="false">IF(OR(I2257="DNB",I2257="Dry DNB"),1,0)</f>
        <v>0</v>
      </c>
      <c r="Z2257" s="55" t="n">
        <f aca="false">IF(ISNUMBER(W2257),A2257-W2257,"")</f>
        <v>251</v>
      </c>
      <c r="AA2257" s="55" t="n">
        <f aca="false">MATCH(A2257,DATAS,0)</f>
        <v>1</v>
      </c>
      <c r="AB2257" s="55" t="n">
        <f aca="false">IF(AND(E2257&gt;0,OR(AND(B2257&gt;=1,B2257&lt;=6),B2257=10)),1,0)</f>
        <v>0</v>
      </c>
      <c r="AC2257" s="55" t="n">
        <f aca="false">IF(AND(E2257&gt;0,B2257=10),1,0)</f>
        <v>0</v>
      </c>
      <c r="AD2257" s="0" t="str">
        <f aca="false">IF(AND(C2256=C2257,AA2256=AA2257-1),AB2256,"")</f>
        <v/>
      </c>
      <c r="AE2257" s="0" t="str">
        <f aca="false">IF(AND(C2256=C2257,AA2256=AA2257-1),AC2256,"")</f>
        <v/>
      </c>
      <c r="AF2257" s="0" t="str">
        <f aca="false">IF(AA2257=1,"",IF(AND(AB2257=1,AD2257&lt;&gt;1),1,0))</f>
        <v/>
      </c>
      <c r="AG2257" s="0" t="str">
        <f aca="false">IF(AA2257=1,"",IF(AND(AC2257=1,AE2257&lt;&gt;1),1,0))</f>
        <v/>
      </c>
      <c r="AH2257" s="60" t="str">
        <f aca="false">IF(AND(E2257&gt;0,AA2257&lt;2,NOT(AND(C2258=C2257,AA2258=AA2257+1))),INDEX(DATAS,AA2257+1),"")</f>
        <v/>
      </c>
      <c r="AI2257" s="60" t="str">
        <f aca="false">IF(AND(AC2257=1,AA2257&lt;2),IF(AND(C2258=C2257,AA2258=AA2257+1),IF(AC2258=1,"",INDEX(DATAS,AA2257+1)),INDEX(DATAS,AA2257+1)),"")</f>
        <v/>
      </c>
    </row>
    <row r="2258" customFormat="false" ht="15" hidden="false" customHeight="false" outlineLevel="0" collapsed="false">
      <c r="A2258" s="60" t="n">
        <v>46310</v>
      </c>
      <c r="B2258" s="0" t="n">
        <v>14</v>
      </c>
      <c r="C2258" s="0" t="n">
        <v>5171</v>
      </c>
      <c r="D2258" s="0" t="n">
        <v>324</v>
      </c>
      <c r="E2258" s="0" t="n">
        <v>1</v>
      </c>
      <c r="F2258" s="55" t="s">
        <v>822</v>
      </c>
      <c r="I2258" s="55" t="s">
        <v>162</v>
      </c>
      <c r="J2258" s="0" t="n">
        <v>100</v>
      </c>
      <c r="K2258" s="0" t="n">
        <v>66</v>
      </c>
      <c r="L2258" s="0" t="n">
        <v>253</v>
      </c>
      <c r="M2258" s="0" t="n">
        <v>56.29</v>
      </c>
      <c r="N2258" s="0" t="n">
        <v>44.61</v>
      </c>
      <c r="O2258" s="0" t="n">
        <v>19.43</v>
      </c>
      <c r="P2258" s="0" t="n">
        <v>4.95</v>
      </c>
      <c r="Q2258" s="0" t="n">
        <v>3.97</v>
      </c>
      <c r="T2258" s="0" t="n">
        <v>42.65</v>
      </c>
      <c r="U2258" s="0" t="n">
        <v>1040</v>
      </c>
      <c r="V2258" s="0" t="n">
        <v>2</v>
      </c>
      <c r="W2258" s="60" t="n">
        <v>46058</v>
      </c>
      <c r="X2258" s="55" t="n">
        <f aca="false">IF(I2258="Male",0,1)</f>
        <v>1</v>
      </c>
      <c r="Y2258" s="55" t="n">
        <f aca="false">IF(OR(I2258="DNB",I2258="Dry DNB"),1,0)</f>
        <v>0</v>
      </c>
      <c r="Z2258" s="55" t="n">
        <f aca="false">IF(ISNUMBER(W2258),A2258-W2258,"")</f>
        <v>252</v>
      </c>
      <c r="AA2258" s="55" t="n">
        <f aca="false">MATCH(A2258,DATAS,0)</f>
        <v>2</v>
      </c>
      <c r="AB2258" s="55" t="n">
        <f aca="false">IF(AND(E2258&gt;0,OR(AND(B2258&gt;=1,B2258&lt;=6),B2258=10)),1,0)</f>
        <v>0</v>
      </c>
      <c r="AC2258" s="55" t="n">
        <f aca="false">IF(AND(E2258&gt;0,B2258=10),1,0)</f>
        <v>0</v>
      </c>
      <c r="AD2258" s="55" t="n">
        <f aca="false">IF(AND(C2257=C2258,AA2257=AA2258-1),AB2257,"")</f>
        <v>0</v>
      </c>
      <c r="AE2258" s="55" t="n">
        <f aca="false">IF(AND(C2257=C2258,AA2257=AA2258-1),AC2257,"")</f>
        <v>0</v>
      </c>
      <c r="AF2258" s="55" t="n">
        <f aca="false">IF(AA2258=1,"",IF(AND(AB2258=1,AD2258&lt;&gt;1),1,0))</f>
        <v>0</v>
      </c>
      <c r="AG2258" s="55" t="n">
        <f aca="false">IF(AA2258=1,"",IF(AND(AC2258=1,AE2258&lt;&gt;1),1,0))</f>
        <v>0</v>
      </c>
      <c r="AH2258" s="60" t="str">
        <f aca="false">IF(AND(E2258&gt;0,AA2258&lt;2,NOT(AND(C2259=C2258,AA2259=AA2258+1))),INDEX(DATAS,AA2258+1),"")</f>
        <v/>
      </c>
      <c r="AI2258" s="60" t="str">
        <f aca="false">IF(AND(AC2258=1,AA2258&lt;2),IF(AND(C2259=C2258,AA2259=AA2258+1),IF(AC2259=1,"",INDEX(DATAS,AA2258+1)),INDEX(DATAS,AA2258+1)),"")</f>
        <v/>
      </c>
    </row>
    <row r="2259" customFormat="false" ht="15" hidden="false" customHeight="false" outlineLevel="0" collapsed="false">
      <c r="A2259" s="60" t="n">
        <v>46309</v>
      </c>
      <c r="B2259" s="0" t="n">
        <v>3</v>
      </c>
      <c r="C2259" s="0" t="n">
        <v>5173</v>
      </c>
      <c r="D2259" s="0" t="n">
        <v>51</v>
      </c>
      <c r="E2259" s="0" t="n">
        <v>2</v>
      </c>
      <c r="F2259" s="55" t="s">
        <v>822</v>
      </c>
      <c r="G2259" s="0" t="n">
        <v>64.4</v>
      </c>
      <c r="H2259" s="0" t="n">
        <v>64</v>
      </c>
      <c r="I2259" s="55" t="s">
        <v>166</v>
      </c>
      <c r="J2259" s="0" t="n">
        <v>51</v>
      </c>
      <c r="M2259" s="0" t="n">
        <v>1103.15</v>
      </c>
      <c r="N2259" s="0" t="n">
        <v>45.67</v>
      </c>
      <c r="O2259" s="0" t="n">
        <v>34.39</v>
      </c>
      <c r="P2259" s="0" t="n">
        <v>2.74</v>
      </c>
      <c r="Q2259" s="0" t="n">
        <v>3.29</v>
      </c>
      <c r="R2259" s="0" t="n">
        <v>5262</v>
      </c>
      <c r="S2259" s="0" t="n">
        <v>10578</v>
      </c>
      <c r="U2259" s="0" t="n">
        <v>1039</v>
      </c>
      <c r="V2259" s="0" t="n">
        <v>0</v>
      </c>
      <c r="X2259" s="55" t="n">
        <f aca="false">IF(I2259="Male",0,1)</f>
        <v>1</v>
      </c>
      <c r="Y2259" s="55" t="n">
        <f aca="false">IF(OR(I2259="DNB",I2259="Dry DNB"),1,0)</f>
        <v>0</v>
      </c>
      <c r="Z2259" s="0" t="str">
        <f aca="false">IF(ISNUMBER(W2259),A2259-W2259,"")</f>
        <v/>
      </c>
      <c r="AA2259" s="55" t="n">
        <f aca="false">MATCH(A2259,DATAS,0)</f>
        <v>1</v>
      </c>
      <c r="AB2259" s="55" t="n">
        <f aca="false">IF(AND(E2259&gt;0,OR(AND(B2259&gt;=1,B2259&lt;=6),B2259=10)),1,0)</f>
        <v>1</v>
      </c>
      <c r="AC2259" s="55" t="n">
        <f aca="false">IF(AND(E2259&gt;0,B2259=10),1,0)</f>
        <v>0</v>
      </c>
      <c r="AD2259" s="0" t="str">
        <f aca="false">IF(AND(C2258=C2259,AA2258=AA2259-1),AB2258,"")</f>
        <v/>
      </c>
      <c r="AE2259" s="0" t="str">
        <f aca="false">IF(AND(C2258=C2259,AA2258=AA2259-1),AC2258,"")</f>
        <v/>
      </c>
      <c r="AF2259" s="0" t="str">
        <f aca="false">IF(AA2259=1,"",IF(AND(AB2259=1,AD2259&lt;&gt;1),1,0))</f>
        <v/>
      </c>
      <c r="AG2259" s="0" t="str">
        <f aca="false">IF(AA2259=1,"",IF(AND(AC2259=1,AE2259&lt;&gt;1),1,0))</f>
        <v/>
      </c>
      <c r="AH2259" s="60" t="str">
        <f aca="false">IF(AND(E2259&gt;0,AA2259&lt;2,NOT(AND(C2260=C2259,AA2260=AA2259+1))),INDEX(DATAS,AA2259+1),"")</f>
        <v/>
      </c>
      <c r="AI2259" s="60" t="str">
        <f aca="false">IF(AND(AC2259=1,AA2259&lt;2),IF(AND(C2260=C2259,AA2260=AA2259+1),IF(AC2260=1,"",INDEX(DATAS,AA2259+1)),INDEX(DATAS,AA2259+1)),"")</f>
        <v/>
      </c>
    </row>
    <row r="2260" customFormat="false" ht="15" hidden="false" customHeight="false" outlineLevel="0" collapsed="false">
      <c r="A2260" s="60" t="n">
        <v>46310</v>
      </c>
      <c r="B2260" s="0" t="n">
        <v>3</v>
      </c>
      <c r="C2260" s="0" t="n">
        <v>5173</v>
      </c>
      <c r="D2260" s="0" t="n">
        <v>52</v>
      </c>
      <c r="E2260" s="0" t="n">
        <v>2</v>
      </c>
      <c r="F2260" s="55" t="s">
        <v>822</v>
      </c>
      <c r="G2260" s="0" t="n">
        <v>66.5</v>
      </c>
      <c r="H2260" s="0" t="n">
        <v>64</v>
      </c>
      <c r="I2260" s="55" t="s">
        <v>166</v>
      </c>
      <c r="J2260" s="0" t="n">
        <v>52</v>
      </c>
      <c r="M2260" s="0" t="n">
        <v>1103.15</v>
      </c>
      <c r="N2260" s="0" t="n">
        <v>45.67</v>
      </c>
      <c r="O2260" s="0" t="n">
        <v>34.39</v>
      </c>
      <c r="P2260" s="0" t="n">
        <v>2.74</v>
      </c>
      <c r="Q2260" s="0" t="n">
        <v>3.29</v>
      </c>
      <c r="U2260" s="0" t="n">
        <v>1040</v>
      </c>
      <c r="V2260" s="0" t="n">
        <v>0</v>
      </c>
      <c r="X2260" s="55" t="n">
        <f aca="false">IF(I2260="Male",0,1)</f>
        <v>1</v>
      </c>
      <c r="Y2260" s="55" t="n">
        <f aca="false">IF(OR(I2260="DNB",I2260="Dry DNB"),1,0)</f>
        <v>0</v>
      </c>
      <c r="Z2260" s="0" t="str">
        <f aca="false">IF(ISNUMBER(W2260),A2260-W2260,"")</f>
        <v/>
      </c>
      <c r="AA2260" s="55" t="n">
        <f aca="false">MATCH(A2260,DATAS,0)</f>
        <v>2</v>
      </c>
      <c r="AB2260" s="55" t="n">
        <f aca="false">IF(AND(E2260&gt;0,OR(AND(B2260&gt;=1,B2260&lt;=6),B2260=10)),1,0)</f>
        <v>1</v>
      </c>
      <c r="AC2260" s="55" t="n">
        <f aca="false">IF(AND(E2260&gt;0,B2260=10),1,0)</f>
        <v>0</v>
      </c>
      <c r="AD2260" s="55" t="n">
        <f aca="false">IF(AND(C2259=C2260,AA2259=AA2260-1),AB2259,"")</f>
        <v>1</v>
      </c>
      <c r="AE2260" s="55" t="n">
        <f aca="false">IF(AND(C2259=C2260,AA2259=AA2260-1),AC2259,"")</f>
        <v>0</v>
      </c>
      <c r="AF2260" s="55" t="n">
        <f aca="false">IF(AA2260=1,"",IF(AND(AB2260=1,AD2260&lt;&gt;1),1,0))</f>
        <v>0</v>
      </c>
      <c r="AG2260" s="55" t="n">
        <f aca="false">IF(AA2260=1,"",IF(AND(AC2260=1,AE2260&lt;&gt;1),1,0))</f>
        <v>0</v>
      </c>
      <c r="AH2260" s="60" t="str">
        <f aca="false">IF(AND(E2260&gt;0,AA2260&lt;2,NOT(AND(C2261=C2260,AA2261=AA2260+1))),INDEX(DATAS,AA2260+1),"")</f>
        <v/>
      </c>
      <c r="AI2260" s="60" t="str">
        <f aca="false">IF(AND(AC2260=1,AA2260&lt;2),IF(AND(C2261=C2260,AA2261=AA2260+1),IF(AC2261=1,"",INDEX(DATAS,AA2260+1)),INDEX(DATAS,AA2260+1)),"")</f>
        <v/>
      </c>
    </row>
    <row r="2261" customFormat="false" ht="15" hidden="false" customHeight="false" outlineLevel="0" collapsed="false">
      <c r="A2261" s="60" t="n">
        <v>46309</v>
      </c>
      <c r="B2261" s="0" t="n">
        <v>3</v>
      </c>
      <c r="C2261" s="0" t="n">
        <v>5174</v>
      </c>
      <c r="D2261" s="0" t="n">
        <v>70</v>
      </c>
      <c r="E2261" s="0" t="n">
        <v>2</v>
      </c>
      <c r="F2261" s="55" t="s">
        <v>822</v>
      </c>
      <c r="G2261" s="0" t="n">
        <v>60.3</v>
      </c>
      <c r="H2261" s="0" t="n">
        <v>54</v>
      </c>
      <c r="I2261" s="55" t="s">
        <v>187</v>
      </c>
      <c r="J2261" s="0" t="n">
        <v>70</v>
      </c>
      <c r="K2261" s="0" t="n">
        <v>63</v>
      </c>
      <c r="M2261" s="0" t="n">
        <v>1336.71</v>
      </c>
      <c r="N2261" s="0" t="n">
        <v>53.11</v>
      </c>
      <c r="O2261" s="0" t="n">
        <v>38.85</v>
      </c>
      <c r="P2261" s="0" t="n">
        <v>3.03</v>
      </c>
      <c r="Q2261" s="0" t="n">
        <v>3.07</v>
      </c>
      <c r="R2261" s="0" t="n">
        <v>5024</v>
      </c>
      <c r="S2261" s="0" t="n">
        <v>10100</v>
      </c>
      <c r="U2261" s="0" t="n">
        <v>1039</v>
      </c>
      <c r="V2261" s="0" t="n">
        <v>1</v>
      </c>
      <c r="W2261" s="60" t="n">
        <v>46303</v>
      </c>
      <c r="X2261" s="55" t="n">
        <f aca="false">IF(I2261="Male",0,1)</f>
        <v>1</v>
      </c>
      <c r="Y2261" s="55" t="n">
        <f aca="false">IF(OR(I2261="DNB",I2261="Dry DNB"),1,0)</f>
        <v>0</v>
      </c>
      <c r="Z2261" s="55" t="n">
        <f aca="false">IF(ISNUMBER(W2261),A2261-W2261,"")</f>
        <v>6</v>
      </c>
      <c r="AA2261" s="55" t="n">
        <f aca="false">MATCH(A2261,DATAS,0)</f>
        <v>1</v>
      </c>
      <c r="AB2261" s="55" t="n">
        <f aca="false">IF(AND(E2261&gt;0,OR(AND(B2261&gt;=1,B2261&lt;=6),B2261=10)),1,0)</f>
        <v>1</v>
      </c>
      <c r="AC2261" s="55" t="n">
        <f aca="false">IF(AND(E2261&gt;0,B2261=10),1,0)</f>
        <v>0</v>
      </c>
      <c r="AD2261" s="0" t="str">
        <f aca="false">IF(AND(C2260=C2261,AA2260=AA2261-1),AB2260,"")</f>
        <v/>
      </c>
      <c r="AE2261" s="0" t="str">
        <f aca="false">IF(AND(C2260=C2261,AA2260=AA2261-1),AC2260,"")</f>
        <v/>
      </c>
      <c r="AF2261" s="0" t="str">
        <f aca="false">IF(AA2261=1,"",IF(AND(AB2261=1,AD2261&lt;&gt;1),1,0))</f>
        <v/>
      </c>
      <c r="AG2261" s="0" t="str">
        <f aca="false">IF(AA2261=1,"",IF(AND(AC2261=1,AE2261&lt;&gt;1),1,0))</f>
        <v/>
      </c>
      <c r="AH2261" s="60" t="str">
        <f aca="false">IF(AND(E2261&gt;0,AA2261&lt;2,NOT(AND(C2262=C2261,AA2262=AA2261+1))),INDEX(DATAS,AA2261+1),"")</f>
        <v/>
      </c>
      <c r="AI2261" s="60" t="str">
        <f aca="false">IF(AND(AC2261=1,AA2261&lt;2),IF(AND(C2262=C2261,AA2262=AA2261+1),IF(AC2262=1,"",INDEX(DATAS,AA2261+1)),INDEX(DATAS,AA2261+1)),"")</f>
        <v/>
      </c>
    </row>
    <row r="2262" customFormat="false" ht="15" hidden="false" customHeight="false" outlineLevel="0" collapsed="false">
      <c r="A2262" s="60" t="n">
        <v>46310</v>
      </c>
      <c r="B2262" s="0" t="n">
        <v>3</v>
      </c>
      <c r="C2262" s="0" t="n">
        <v>5174</v>
      </c>
      <c r="D2262" s="0" t="n">
        <v>71</v>
      </c>
      <c r="E2262" s="0" t="n">
        <v>2</v>
      </c>
      <c r="F2262" s="55" t="s">
        <v>822</v>
      </c>
      <c r="G2262" s="0" t="n">
        <v>59.5</v>
      </c>
      <c r="H2262" s="0" t="n">
        <v>55</v>
      </c>
      <c r="I2262" s="55" t="s">
        <v>187</v>
      </c>
      <c r="J2262" s="0" t="n">
        <v>71</v>
      </c>
      <c r="K2262" s="0" t="n">
        <v>63</v>
      </c>
      <c r="M2262" s="0" t="n">
        <v>1336.71</v>
      </c>
      <c r="N2262" s="0" t="n">
        <v>53.11</v>
      </c>
      <c r="O2262" s="0" t="n">
        <v>38.85</v>
      </c>
      <c r="P2262" s="0" t="n">
        <v>3.03</v>
      </c>
      <c r="Q2262" s="0" t="n">
        <v>3.07</v>
      </c>
      <c r="U2262" s="0" t="n">
        <v>1040</v>
      </c>
      <c r="V2262" s="0" t="n">
        <v>1</v>
      </c>
      <c r="W2262" s="60" t="n">
        <v>46303</v>
      </c>
      <c r="X2262" s="55" t="n">
        <f aca="false">IF(I2262="Male",0,1)</f>
        <v>1</v>
      </c>
      <c r="Y2262" s="55" t="n">
        <f aca="false">IF(OR(I2262="DNB",I2262="Dry DNB"),1,0)</f>
        <v>0</v>
      </c>
      <c r="Z2262" s="55" t="n">
        <f aca="false">IF(ISNUMBER(W2262),A2262-W2262,"")</f>
        <v>7</v>
      </c>
      <c r="AA2262" s="55" t="n">
        <f aca="false">MATCH(A2262,DATAS,0)</f>
        <v>2</v>
      </c>
      <c r="AB2262" s="55" t="n">
        <f aca="false">IF(AND(E2262&gt;0,OR(AND(B2262&gt;=1,B2262&lt;=6),B2262=10)),1,0)</f>
        <v>1</v>
      </c>
      <c r="AC2262" s="55" t="n">
        <f aca="false">IF(AND(E2262&gt;0,B2262=10),1,0)</f>
        <v>0</v>
      </c>
      <c r="AD2262" s="55" t="n">
        <f aca="false">IF(AND(C2261=C2262,AA2261=AA2262-1),AB2261,"")</f>
        <v>1</v>
      </c>
      <c r="AE2262" s="55" t="n">
        <f aca="false">IF(AND(C2261=C2262,AA2261=AA2262-1),AC2261,"")</f>
        <v>0</v>
      </c>
      <c r="AF2262" s="55" t="n">
        <f aca="false">IF(AA2262=1,"",IF(AND(AB2262=1,AD2262&lt;&gt;1),1,0))</f>
        <v>0</v>
      </c>
      <c r="AG2262" s="55" t="n">
        <f aca="false">IF(AA2262=1,"",IF(AND(AC2262=1,AE2262&lt;&gt;1),1,0))</f>
        <v>0</v>
      </c>
      <c r="AH2262" s="60" t="str">
        <f aca="false">IF(AND(E2262&gt;0,AA2262&lt;2,NOT(AND(C2263=C2262,AA2263=AA2262+1))),INDEX(DATAS,AA2262+1),"")</f>
        <v/>
      </c>
      <c r="AI2262" s="60" t="str">
        <f aca="false">IF(AND(AC2262=1,AA2262&lt;2),IF(AND(C2263=C2262,AA2263=AA2262+1),IF(AC2263=1,"",INDEX(DATAS,AA2262+1)),INDEX(DATAS,AA2262+1)),"")</f>
        <v/>
      </c>
    </row>
    <row r="2263" customFormat="false" ht="15" hidden="false" customHeight="false" outlineLevel="0" collapsed="false">
      <c r="A2263" s="60" t="n">
        <v>46309</v>
      </c>
      <c r="B2263" s="0" t="n">
        <v>4</v>
      </c>
      <c r="C2263" s="0" t="n">
        <v>5175</v>
      </c>
      <c r="D2263" s="0" t="n">
        <v>322</v>
      </c>
      <c r="E2263" s="0" t="n">
        <v>1</v>
      </c>
      <c r="F2263" s="55" t="s">
        <v>823</v>
      </c>
      <c r="G2263" s="0" t="n">
        <v>53.5</v>
      </c>
      <c r="H2263" s="0" t="n">
        <v>51</v>
      </c>
      <c r="I2263" s="55" t="s">
        <v>157</v>
      </c>
      <c r="J2263" s="0" t="n">
        <v>287</v>
      </c>
      <c r="K2263" s="0" t="n">
        <v>63</v>
      </c>
      <c r="L2263" s="0" t="n">
        <v>35</v>
      </c>
      <c r="M2263" s="0" t="n">
        <v>369.22</v>
      </c>
      <c r="N2263" s="0" t="n">
        <v>65.73</v>
      </c>
      <c r="O2263" s="0" t="n">
        <v>22.49</v>
      </c>
      <c r="P2263" s="0" t="n">
        <v>3.75</v>
      </c>
      <c r="Q2263" s="0" t="n">
        <v>3.74</v>
      </c>
      <c r="R2263" s="0" t="n">
        <v>4237</v>
      </c>
      <c r="S2263" s="0" t="n">
        <v>8448</v>
      </c>
      <c r="T2263" s="0" t="n">
        <v>57.8</v>
      </c>
      <c r="U2263" s="0" t="n">
        <v>1038</v>
      </c>
      <c r="V2263" s="0" t="n">
        <v>5</v>
      </c>
      <c r="W2263" s="60" t="n">
        <v>46275</v>
      </c>
      <c r="X2263" s="55" t="n">
        <f aca="false">IF(I2263="Male",0,1)</f>
        <v>1</v>
      </c>
      <c r="Y2263" s="55" t="n">
        <f aca="false">IF(OR(I2263="DNB",I2263="Dry DNB"),1,0)</f>
        <v>0</v>
      </c>
      <c r="Z2263" s="55" t="n">
        <f aca="false">IF(ISNUMBER(W2263),A2263-W2263,"")</f>
        <v>34</v>
      </c>
      <c r="AA2263" s="55" t="n">
        <f aca="false">MATCH(A2263,DATAS,0)</f>
        <v>1</v>
      </c>
      <c r="AB2263" s="55" t="n">
        <f aca="false">IF(AND(E2263&gt;0,OR(AND(B2263&gt;=1,B2263&lt;=6),B2263=10)),1,0)</f>
        <v>1</v>
      </c>
      <c r="AC2263" s="55" t="n">
        <f aca="false">IF(AND(E2263&gt;0,B2263=10),1,0)</f>
        <v>0</v>
      </c>
      <c r="AD2263" s="0" t="str">
        <f aca="false">IF(AND(C2262=C2263,AA2262=AA2263-1),AB2262,"")</f>
        <v/>
      </c>
      <c r="AE2263" s="0" t="str">
        <f aca="false">IF(AND(C2262=C2263,AA2262=AA2263-1),AC2262,"")</f>
        <v/>
      </c>
      <c r="AF2263" s="0" t="str">
        <f aca="false">IF(AA2263=1,"",IF(AND(AB2263=1,AD2263&lt;&gt;1),1,0))</f>
        <v/>
      </c>
      <c r="AG2263" s="0" t="str">
        <f aca="false">IF(AA2263=1,"",IF(AND(AC2263=1,AE2263&lt;&gt;1),1,0))</f>
        <v/>
      </c>
      <c r="AH2263" s="60" t="str">
        <f aca="false">IF(AND(E2263&gt;0,AA2263&lt;2,NOT(AND(C2264=C2263,AA2264=AA2263+1))),INDEX(DATAS,AA2263+1),"")</f>
        <v/>
      </c>
      <c r="AI2263" s="60" t="str">
        <f aca="false">IF(AND(AC2263=1,AA2263&lt;2),IF(AND(C2264=C2263,AA2264=AA2263+1),IF(AC2264=1,"",INDEX(DATAS,AA2263+1)),INDEX(DATAS,AA2263+1)),"")</f>
        <v/>
      </c>
    </row>
    <row r="2264" customFormat="false" ht="15" hidden="false" customHeight="false" outlineLevel="0" collapsed="false">
      <c r="A2264" s="60" t="n">
        <v>46310</v>
      </c>
      <c r="B2264" s="0" t="n">
        <v>4</v>
      </c>
      <c r="C2264" s="0" t="n">
        <v>5175</v>
      </c>
      <c r="D2264" s="0" t="n">
        <v>323</v>
      </c>
      <c r="E2264" s="0" t="n">
        <v>1</v>
      </c>
      <c r="F2264" s="55" t="s">
        <v>823</v>
      </c>
      <c r="G2264" s="0" t="n">
        <v>52.2</v>
      </c>
      <c r="H2264" s="0" t="n">
        <v>51</v>
      </c>
      <c r="I2264" s="55" t="s">
        <v>157</v>
      </c>
      <c r="J2264" s="0" t="n">
        <v>287</v>
      </c>
      <c r="K2264" s="0" t="n">
        <v>63</v>
      </c>
      <c r="L2264" s="0" t="n">
        <v>36</v>
      </c>
      <c r="M2264" s="0" t="n">
        <v>369.22</v>
      </c>
      <c r="N2264" s="0" t="n">
        <v>65.73</v>
      </c>
      <c r="O2264" s="0" t="n">
        <v>22.49</v>
      </c>
      <c r="P2264" s="0" t="n">
        <v>3.75</v>
      </c>
      <c r="Q2264" s="0" t="n">
        <v>3.74</v>
      </c>
      <c r="T2264" s="0" t="n">
        <v>57.8</v>
      </c>
      <c r="U2264" s="0" t="n">
        <v>1039</v>
      </c>
      <c r="V2264" s="0" t="n">
        <v>5</v>
      </c>
      <c r="W2264" s="60" t="n">
        <v>46275</v>
      </c>
      <c r="X2264" s="55" t="n">
        <f aca="false">IF(I2264="Male",0,1)</f>
        <v>1</v>
      </c>
      <c r="Y2264" s="55" t="n">
        <f aca="false">IF(OR(I2264="DNB",I2264="Dry DNB"),1,0)</f>
        <v>0</v>
      </c>
      <c r="Z2264" s="55" t="n">
        <f aca="false">IF(ISNUMBER(W2264),A2264-W2264,"")</f>
        <v>35</v>
      </c>
      <c r="AA2264" s="55" t="n">
        <f aca="false">MATCH(A2264,DATAS,0)</f>
        <v>2</v>
      </c>
      <c r="AB2264" s="55" t="n">
        <f aca="false">IF(AND(E2264&gt;0,OR(AND(B2264&gt;=1,B2264&lt;=6),B2264=10)),1,0)</f>
        <v>1</v>
      </c>
      <c r="AC2264" s="55" t="n">
        <f aca="false">IF(AND(E2264&gt;0,B2264=10),1,0)</f>
        <v>0</v>
      </c>
      <c r="AD2264" s="55" t="n">
        <f aca="false">IF(AND(C2263=C2264,AA2263=AA2264-1),AB2263,"")</f>
        <v>1</v>
      </c>
      <c r="AE2264" s="55" t="n">
        <f aca="false">IF(AND(C2263=C2264,AA2263=AA2264-1),AC2263,"")</f>
        <v>0</v>
      </c>
      <c r="AF2264" s="55" t="n">
        <f aca="false">IF(AA2264=1,"",IF(AND(AB2264=1,AD2264&lt;&gt;1),1,0))</f>
        <v>0</v>
      </c>
      <c r="AG2264" s="55" t="n">
        <f aca="false">IF(AA2264=1,"",IF(AND(AC2264=1,AE2264&lt;&gt;1),1,0))</f>
        <v>0</v>
      </c>
      <c r="AH2264" s="60" t="str">
        <f aca="false">IF(AND(E2264&gt;0,AA2264&lt;2,NOT(AND(C2265=C2264,AA2265=AA2264+1))),INDEX(DATAS,AA2264+1),"")</f>
        <v/>
      </c>
      <c r="AI2264" s="60" t="str">
        <f aca="false">IF(AND(AC2264=1,AA2264&lt;2),IF(AND(C2265=C2264,AA2265=AA2264+1),IF(AC2265=1,"",INDEX(DATAS,AA2264+1)),INDEX(DATAS,AA2264+1)),"")</f>
        <v/>
      </c>
    </row>
    <row r="2265" customFormat="false" ht="15" hidden="false" customHeight="false" outlineLevel="0" collapsed="false">
      <c r="A2265" s="60" t="n">
        <v>46309</v>
      </c>
      <c r="B2265" s="0" t="n">
        <v>4</v>
      </c>
      <c r="C2265" s="0" t="n">
        <v>5176</v>
      </c>
      <c r="D2265" s="0" t="n">
        <v>319</v>
      </c>
      <c r="E2265" s="0" t="n">
        <v>1</v>
      </c>
      <c r="F2265" s="55" t="s">
        <v>824</v>
      </c>
      <c r="G2265" s="0" t="n">
        <v>40.1</v>
      </c>
      <c r="H2265" s="0" t="n">
        <v>40</v>
      </c>
      <c r="I2265" s="55" t="s">
        <v>157</v>
      </c>
      <c r="J2265" s="0" t="n">
        <v>102</v>
      </c>
      <c r="K2265" s="0" t="n">
        <v>67</v>
      </c>
      <c r="L2265" s="0" t="n">
        <v>217</v>
      </c>
      <c r="M2265" s="0" t="n">
        <v>243.2</v>
      </c>
      <c r="N2265" s="0" t="n">
        <v>58.66</v>
      </c>
      <c r="O2265" s="0" t="n">
        <v>27.3</v>
      </c>
      <c r="P2265" s="0" t="n">
        <v>3.41</v>
      </c>
      <c r="Q2265" s="0" t="n">
        <v>3.68</v>
      </c>
      <c r="R2265" s="0" t="n">
        <v>4019</v>
      </c>
      <c r="S2265" s="0" t="n">
        <v>9243</v>
      </c>
      <c r="T2265" s="0" t="n">
        <v>44.9</v>
      </c>
      <c r="U2265" s="0" t="n">
        <v>1037</v>
      </c>
      <c r="V2265" s="0" t="n">
        <v>2</v>
      </c>
      <c r="W2265" s="60" t="n">
        <v>46093</v>
      </c>
      <c r="X2265" s="55" t="n">
        <f aca="false">IF(I2265="Male",0,1)</f>
        <v>1</v>
      </c>
      <c r="Y2265" s="55" t="n">
        <f aca="false">IF(OR(I2265="DNB",I2265="Dry DNB"),1,0)</f>
        <v>0</v>
      </c>
      <c r="Z2265" s="55" t="n">
        <f aca="false">IF(ISNUMBER(W2265),A2265-W2265,"")</f>
        <v>216</v>
      </c>
      <c r="AA2265" s="55" t="n">
        <f aca="false">MATCH(A2265,DATAS,0)</f>
        <v>1</v>
      </c>
      <c r="AB2265" s="55" t="n">
        <f aca="false">IF(AND(E2265&gt;0,OR(AND(B2265&gt;=1,B2265&lt;=6),B2265=10)),1,0)</f>
        <v>1</v>
      </c>
      <c r="AC2265" s="55" t="n">
        <f aca="false">IF(AND(E2265&gt;0,B2265=10),1,0)</f>
        <v>0</v>
      </c>
      <c r="AD2265" s="0" t="str">
        <f aca="false">IF(AND(C2264=C2265,AA2264=AA2265-1),AB2264,"")</f>
        <v/>
      </c>
      <c r="AE2265" s="0" t="str">
        <f aca="false">IF(AND(C2264=C2265,AA2264=AA2265-1),AC2264,"")</f>
        <v/>
      </c>
      <c r="AF2265" s="0" t="str">
        <f aca="false">IF(AA2265=1,"",IF(AND(AB2265=1,AD2265&lt;&gt;1),1,0))</f>
        <v/>
      </c>
      <c r="AG2265" s="0" t="str">
        <f aca="false">IF(AA2265=1,"",IF(AND(AC2265=1,AE2265&lt;&gt;1),1,0))</f>
        <v/>
      </c>
      <c r="AH2265" s="60" t="str">
        <f aca="false">IF(AND(E2265&gt;0,AA2265&lt;2,NOT(AND(C2266=C2265,AA2266=AA2265+1))),INDEX(DATAS,AA2265+1),"")</f>
        <v/>
      </c>
      <c r="AI2265" s="60" t="str">
        <f aca="false">IF(AND(AC2265=1,AA2265&lt;2),IF(AND(C2266=C2265,AA2266=AA2265+1),IF(AC2266=1,"",INDEX(DATAS,AA2265+1)),INDEX(DATAS,AA2265+1)),"")</f>
        <v/>
      </c>
    </row>
    <row r="2266" customFormat="false" ht="15" hidden="false" customHeight="false" outlineLevel="0" collapsed="false">
      <c r="A2266" s="60" t="n">
        <v>46310</v>
      </c>
      <c r="B2266" s="0" t="n">
        <v>4</v>
      </c>
      <c r="C2266" s="0" t="n">
        <v>5176</v>
      </c>
      <c r="D2266" s="0" t="n">
        <v>320</v>
      </c>
      <c r="E2266" s="0" t="n">
        <v>1</v>
      </c>
      <c r="F2266" s="55" t="s">
        <v>824</v>
      </c>
      <c r="G2266" s="0" t="n">
        <v>40.7</v>
      </c>
      <c r="H2266" s="0" t="n">
        <v>40</v>
      </c>
      <c r="I2266" s="55" t="s">
        <v>157</v>
      </c>
      <c r="J2266" s="0" t="n">
        <v>102</v>
      </c>
      <c r="K2266" s="0" t="n">
        <v>67</v>
      </c>
      <c r="L2266" s="0" t="n">
        <v>218</v>
      </c>
      <c r="M2266" s="0" t="n">
        <v>243.2</v>
      </c>
      <c r="N2266" s="0" t="n">
        <v>58.66</v>
      </c>
      <c r="O2266" s="0" t="n">
        <v>27.3</v>
      </c>
      <c r="P2266" s="0" t="n">
        <v>3.41</v>
      </c>
      <c r="Q2266" s="0" t="n">
        <v>3.68</v>
      </c>
      <c r="T2266" s="0" t="n">
        <v>44.9</v>
      </c>
      <c r="U2266" s="0" t="n">
        <v>1038</v>
      </c>
      <c r="V2266" s="0" t="n">
        <v>2</v>
      </c>
      <c r="W2266" s="60" t="n">
        <v>46093</v>
      </c>
      <c r="X2266" s="55" t="n">
        <f aca="false">IF(I2266="Male",0,1)</f>
        <v>1</v>
      </c>
      <c r="Y2266" s="55" t="n">
        <f aca="false">IF(OR(I2266="DNB",I2266="Dry DNB"),1,0)</f>
        <v>0</v>
      </c>
      <c r="Z2266" s="55" t="n">
        <f aca="false">IF(ISNUMBER(W2266),A2266-W2266,"")</f>
        <v>217</v>
      </c>
      <c r="AA2266" s="55" t="n">
        <f aca="false">MATCH(A2266,DATAS,0)</f>
        <v>2</v>
      </c>
      <c r="AB2266" s="55" t="n">
        <f aca="false">IF(AND(E2266&gt;0,OR(AND(B2266&gt;=1,B2266&lt;=6),B2266=10)),1,0)</f>
        <v>1</v>
      </c>
      <c r="AC2266" s="55" t="n">
        <f aca="false">IF(AND(E2266&gt;0,B2266=10),1,0)</f>
        <v>0</v>
      </c>
      <c r="AD2266" s="55" t="n">
        <f aca="false">IF(AND(C2265=C2266,AA2265=AA2266-1),AB2265,"")</f>
        <v>1</v>
      </c>
      <c r="AE2266" s="55" t="n">
        <f aca="false">IF(AND(C2265=C2266,AA2265=AA2266-1),AC2265,"")</f>
        <v>0</v>
      </c>
      <c r="AF2266" s="55" t="n">
        <f aca="false">IF(AA2266=1,"",IF(AND(AB2266=1,AD2266&lt;&gt;1),1,0))</f>
        <v>0</v>
      </c>
      <c r="AG2266" s="55" t="n">
        <f aca="false">IF(AA2266=1,"",IF(AND(AC2266=1,AE2266&lt;&gt;1),1,0))</f>
        <v>0</v>
      </c>
      <c r="AH2266" s="60" t="str">
        <f aca="false">IF(AND(E2266&gt;0,AA2266&lt;2,NOT(AND(C2267=C2266,AA2267=AA2266+1))),INDEX(DATAS,AA2266+1),"")</f>
        <v/>
      </c>
      <c r="AI2266" s="60" t="str">
        <f aca="false">IF(AND(AC2266=1,AA2266&lt;2),IF(AND(C2267=C2266,AA2267=AA2266+1),IF(AC2267=1,"",INDEX(DATAS,AA2266+1)),INDEX(DATAS,AA2266+1)),"")</f>
        <v/>
      </c>
    </row>
    <row r="2267" customFormat="false" ht="15" hidden="false" customHeight="false" outlineLevel="0" collapsed="false">
      <c r="A2267" s="60" t="n">
        <v>46309</v>
      </c>
      <c r="B2267" s="0" t="n">
        <v>3</v>
      </c>
      <c r="C2267" s="0" t="n">
        <v>5177</v>
      </c>
      <c r="D2267" s="0" t="n">
        <v>70</v>
      </c>
      <c r="E2267" s="0" t="n">
        <v>2</v>
      </c>
      <c r="F2267" s="55" t="s">
        <v>824</v>
      </c>
      <c r="G2267" s="0" t="n">
        <v>50.6</v>
      </c>
      <c r="H2267" s="0" t="n">
        <v>47</v>
      </c>
      <c r="I2267" s="55" t="s">
        <v>187</v>
      </c>
      <c r="J2267" s="0" t="n">
        <v>70</v>
      </c>
      <c r="K2267" s="0" t="n">
        <v>63</v>
      </c>
      <c r="M2267" s="0" t="n">
        <v>332.48</v>
      </c>
      <c r="N2267" s="0" t="n">
        <v>13.71</v>
      </c>
      <c r="O2267" s="0" t="n">
        <v>16.09</v>
      </c>
      <c r="P2267" s="0" t="n">
        <v>4.34</v>
      </c>
      <c r="Q2267" s="0" t="n">
        <v>3.02</v>
      </c>
      <c r="R2267" s="0" t="n">
        <v>4420</v>
      </c>
      <c r="S2267" s="0" t="n">
        <v>8886</v>
      </c>
      <c r="U2267" s="0" t="n">
        <v>1037</v>
      </c>
      <c r="V2267" s="0" t="n">
        <v>1</v>
      </c>
      <c r="W2267" s="60" t="n">
        <v>46303</v>
      </c>
      <c r="X2267" s="55" t="n">
        <f aca="false">IF(I2267="Male",0,1)</f>
        <v>1</v>
      </c>
      <c r="Y2267" s="55" t="n">
        <f aca="false">IF(OR(I2267="DNB",I2267="Dry DNB"),1,0)</f>
        <v>0</v>
      </c>
      <c r="Z2267" s="55" t="n">
        <f aca="false">IF(ISNUMBER(W2267),A2267-W2267,"")</f>
        <v>6</v>
      </c>
      <c r="AA2267" s="55" t="n">
        <f aca="false">MATCH(A2267,DATAS,0)</f>
        <v>1</v>
      </c>
      <c r="AB2267" s="55" t="n">
        <f aca="false">IF(AND(E2267&gt;0,OR(AND(B2267&gt;=1,B2267&lt;=6),B2267=10)),1,0)</f>
        <v>1</v>
      </c>
      <c r="AC2267" s="55" t="n">
        <f aca="false">IF(AND(E2267&gt;0,B2267=10),1,0)</f>
        <v>0</v>
      </c>
      <c r="AD2267" s="0" t="str">
        <f aca="false">IF(AND(C2266=C2267,AA2266=AA2267-1),AB2266,"")</f>
        <v/>
      </c>
      <c r="AE2267" s="0" t="str">
        <f aca="false">IF(AND(C2266=C2267,AA2266=AA2267-1),AC2266,"")</f>
        <v/>
      </c>
      <c r="AF2267" s="0" t="str">
        <f aca="false">IF(AA2267=1,"",IF(AND(AB2267=1,AD2267&lt;&gt;1),1,0))</f>
        <v/>
      </c>
      <c r="AG2267" s="0" t="str">
        <f aca="false">IF(AA2267=1,"",IF(AND(AC2267=1,AE2267&lt;&gt;1),1,0))</f>
        <v/>
      </c>
      <c r="AH2267" s="60" t="str">
        <f aca="false">IF(AND(E2267&gt;0,AA2267&lt;2,NOT(AND(C2268=C2267,AA2268=AA2267+1))),INDEX(DATAS,AA2267+1),"")</f>
        <v/>
      </c>
      <c r="AI2267" s="60" t="str">
        <f aca="false">IF(AND(AC2267=1,AA2267&lt;2),IF(AND(C2268=C2267,AA2268=AA2267+1),IF(AC2268=1,"",INDEX(DATAS,AA2267+1)),INDEX(DATAS,AA2267+1)),"")</f>
        <v/>
      </c>
    </row>
    <row r="2268" customFormat="false" ht="15" hidden="false" customHeight="false" outlineLevel="0" collapsed="false">
      <c r="A2268" s="60" t="n">
        <v>46310</v>
      </c>
      <c r="B2268" s="0" t="n">
        <v>3</v>
      </c>
      <c r="C2268" s="0" t="n">
        <v>5177</v>
      </c>
      <c r="D2268" s="0" t="n">
        <v>71</v>
      </c>
      <c r="E2268" s="0" t="n">
        <v>2</v>
      </c>
      <c r="F2268" s="55" t="s">
        <v>824</v>
      </c>
      <c r="G2268" s="0" t="n">
        <v>50.3</v>
      </c>
      <c r="H2268" s="0" t="n">
        <v>47</v>
      </c>
      <c r="I2268" s="55" t="s">
        <v>187</v>
      </c>
      <c r="J2268" s="0" t="n">
        <v>71</v>
      </c>
      <c r="K2268" s="0" t="n">
        <v>63</v>
      </c>
      <c r="M2268" s="0" t="n">
        <v>332.48</v>
      </c>
      <c r="N2268" s="0" t="n">
        <v>13.71</v>
      </c>
      <c r="O2268" s="0" t="n">
        <v>16.09</v>
      </c>
      <c r="P2268" s="0" t="n">
        <v>4.34</v>
      </c>
      <c r="Q2268" s="0" t="n">
        <v>3.02</v>
      </c>
      <c r="U2268" s="0" t="n">
        <v>1038</v>
      </c>
      <c r="V2268" s="0" t="n">
        <v>1</v>
      </c>
      <c r="W2268" s="60" t="n">
        <v>46303</v>
      </c>
      <c r="X2268" s="55" t="n">
        <f aca="false">IF(I2268="Male",0,1)</f>
        <v>1</v>
      </c>
      <c r="Y2268" s="55" t="n">
        <f aca="false">IF(OR(I2268="DNB",I2268="Dry DNB"),1,0)</f>
        <v>0</v>
      </c>
      <c r="Z2268" s="55" t="n">
        <f aca="false">IF(ISNUMBER(W2268),A2268-W2268,"")</f>
        <v>7</v>
      </c>
      <c r="AA2268" s="55" t="n">
        <f aca="false">MATCH(A2268,DATAS,0)</f>
        <v>2</v>
      </c>
      <c r="AB2268" s="55" t="n">
        <f aca="false">IF(AND(E2268&gt;0,OR(AND(B2268&gt;=1,B2268&lt;=6),B2268=10)),1,0)</f>
        <v>1</v>
      </c>
      <c r="AC2268" s="55" t="n">
        <f aca="false">IF(AND(E2268&gt;0,B2268=10),1,0)</f>
        <v>0</v>
      </c>
      <c r="AD2268" s="55" t="n">
        <f aca="false">IF(AND(C2267=C2268,AA2267=AA2268-1),AB2267,"")</f>
        <v>1</v>
      </c>
      <c r="AE2268" s="55" t="n">
        <f aca="false">IF(AND(C2267=C2268,AA2267=AA2268-1),AC2267,"")</f>
        <v>0</v>
      </c>
      <c r="AF2268" s="55" t="n">
        <f aca="false">IF(AA2268=1,"",IF(AND(AB2268=1,AD2268&lt;&gt;1),1,0))</f>
        <v>0</v>
      </c>
      <c r="AG2268" s="55" t="n">
        <f aca="false">IF(AA2268=1,"",IF(AND(AC2268=1,AE2268&lt;&gt;1),1,0))</f>
        <v>0</v>
      </c>
      <c r="AH2268" s="60" t="str">
        <f aca="false">IF(AND(E2268&gt;0,AA2268&lt;2,NOT(AND(C2269=C2268,AA2269=AA2268+1))),INDEX(DATAS,AA2268+1),"")</f>
        <v/>
      </c>
      <c r="AI2268" s="60" t="str">
        <f aca="false">IF(AND(AC2268=1,AA2268&lt;2),IF(AND(C2269=C2268,AA2269=AA2268+1),IF(AC2269=1,"",INDEX(DATAS,AA2268+1)),INDEX(DATAS,AA2268+1)),"")</f>
        <v/>
      </c>
    </row>
    <row r="2269" customFormat="false" ht="15" hidden="false" customHeight="false" outlineLevel="0" collapsed="false">
      <c r="A2269" s="60" t="n">
        <v>46309</v>
      </c>
      <c r="B2269" s="0" t="n">
        <v>14</v>
      </c>
      <c r="C2269" s="0" t="n">
        <v>5179</v>
      </c>
      <c r="D2269" s="0" t="n">
        <v>330</v>
      </c>
      <c r="E2269" s="0" t="n">
        <v>1</v>
      </c>
      <c r="F2269" s="55" t="s">
        <v>825</v>
      </c>
      <c r="I2269" s="55" t="s">
        <v>162</v>
      </c>
      <c r="J2269" s="0" t="n">
        <v>107</v>
      </c>
      <c r="K2269" s="0" t="n">
        <v>65</v>
      </c>
      <c r="L2269" s="0" t="n">
        <v>266</v>
      </c>
      <c r="M2269" s="0" t="n">
        <v>483.7</v>
      </c>
      <c r="N2269" s="0" t="n">
        <v>33.79</v>
      </c>
      <c r="O2269" s="0" t="n">
        <v>26.84</v>
      </c>
      <c r="P2269" s="0" t="n">
        <v>4.41</v>
      </c>
      <c r="Q2269" s="0" t="n">
        <v>3.79</v>
      </c>
      <c r="R2269" s="0" t="n">
        <v>3132</v>
      </c>
      <c r="S2269" s="0" t="n">
        <v>7367</v>
      </c>
      <c r="T2269" s="0" t="n">
        <v>25.9</v>
      </c>
      <c r="U2269" s="0" t="n">
        <v>1036</v>
      </c>
      <c r="V2269" s="0" t="n">
        <v>2</v>
      </c>
      <c r="W2269" s="60" t="n">
        <v>46002</v>
      </c>
      <c r="X2269" s="55" t="n">
        <f aca="false">IF(I2269="Male",0,1)</f>
        <v>1</v>
      </c>
      <c r="Y2269" s="55" t="n">
        <f aca="false">IF(OR(I2269="DNB",I2269="Dry DNB"),1,0)</f>
        <v>0</v>
      </c>
      <c r="Z2269" s="55" t="n">
        <f aca="false">IF(ISNUMBER(W2269),A2269-W2269,"")</f>
        <v>307</v>
      </c>
      <c r="AA2269" s="55" t="n">
        <f aca="false">MATCH(A2269,DATAS,0)</f>
        <v>1</v>
      </c>
      <c r="AB2269" s="55" t="n">
        <f aca="false">IF(AND(E2269&gt;0,OR(AND(B2269&gt;=1,B2269&lt;=6),B2269=10)),1,0)</f>
        <v>0</v>
      </c>
      <c r="AC2269" s="55" t="n">
        <f aca="false">IF(AND(E2269&gt;0,B2269=10),1,0)</f>
        <v>0</v>
      </c>
      <c r="AD2269" s="0" t="str">
        <f aca="false">IF(AND(C2268=C2269,AA2268=AA2269-1),AB2268,"")</f>
        <v/>
      </c>
      <c r="AE2269" s="0" t="str">
        <f aca="false">IF(AND(C2268=C2269,AA2268=AA2269-1),AC2268,"")</f>
        <v/>
      </c>
      <c r="AF2269" s="0" t="str">
        <f aca="false">IF(AA2269=1,"",IF(AND(AB2269=1,AD2269&lt;&gt;1),1,0))</f>
        <v/>
      </c>
      <c r="AG2269" s="0" t="str">
        <f aca="false">IF(AA2269=1,"",IF(AND(AC2269=1,AE2269&lt;&gt;1),1,0))</f>
        <v/>
      </c>
      <c r="AH2269" s="60" t="str">
        <f aca="false">IF(AND(E2269&gt;0,AA2269&lt;2,NOT(AND(C2270=C2269,AA2270=AA2269+1))),INDEX(DATAS,AA2269+1),"")</f>
        <v/>
      </c>
      <c r="AI2269" s="60" t="str">
        <f aca="false">IF(AND(AC2269=1,AA2269&lt;2),IF(AND(C2270=C2269,AA2270=AA2269+1),IF(AC2270=1,"",INDEX(DATAS,AA2269+1)),INDEX(DATAS,AA2269+1)),"")</f>
        <v/>
      </c>
    </row>
    <row r="2270" customFormat="false" ht="15" hidden="false" customHeight="false" outlineLevel="0" collapsed="false">
      <c r="A2270" s="60" t="n">
        <v>46310</v>
      </c>
      <c r="B2270" s="0" t="n">
        <v>14</v>
      </c>
      <c r="C2270" s="0" t="n">
        <v>5179</v>
      </c>
      <c r="D2270" s="0" t="n">
        <v>330</v>
      </c>
      <c r="E2270" s="0" t="n">
        <v>1</v>
      </c>
      <c r="F2270" s="55" t="s">
        <v>825</v>
      </c>
      <c r="I2270" s="55" t="s">
        <v>162</v>
      </c>
      <c r="J2270" s="0" t="n">
        <v>107</v>
      </c>
      <c r="K2270" s="0" t="n">
        <v>65</v>
      </c>
      <c r="L2270" s="0" t="n">
        <v>267</v>
      </c>
      <c r="M2270" s="0" t="n">
        <v>483.7</v>
      </c>
      <c r="N2270" s="0" t="n">
        <v>33.79</v>
      </c>
      <c r="O2270" s="0" t="n">
        <v>26.84</v>
      </c>
      <c r="P2270" s="0" t="n">
        <v>4.41</v>
      </c>
      <c r="Q2270" s="0" t="n">
        <v>3.79</v>
      </c>
      <c r="T2270" s="0" t="n">
        <v>25.9</v>
      </c>
      <c r="U2270" s="0" t="n">
        <v>1037</v>
      </c>
      <c r="V2270" s="0" t="n">
        <v>2</v>
      </c>
      <c r="W2270" s="60" t="n">
        <v>46002</v>
      </c>
      <c r="X2270" s="55" t="n">
        <f aca="false">IF(I2270="Male",0,1)</f>
        <v>1</v>
      </c>
      <c r="Y2270" s="55" t="n">
        <f aca="false">IF(OR(I2270="DNB",I2270="Dry DNB"),1,0)</f>
        <v>0</v>
      </c>
      <c r="Z2270" s="55" t="n">
        <f aca="false">IF(ISNUMBER(W2270),A2270-W2270,"")</f>
        <v>308</v>
      </c>
      <c r="AA2270" s="55" t="n">
        <f aca="false">MATCH(A2270,DATAS,0)</f>
        <v>2</v>
      </c>
      <c r="AB2270" s="55" t="n">
        <f aca="false">IF(AND(E2270&gt;0,OR(AND(B2270&gt;=1,B2270&lt;=6),B2270=10)),1,0)</f>
        <v>0</v>
      </c>
      <c r="AC2270" s="55" t="n">
        <f aca="false">IF(AND(E2270&gt;0,B2270=10),1,0)</f>
        <v>0</v>
      </c>
      <c r="AD2270" s="55" t="n">
        <f aca="false">IF(AND(C2269=C2270,AA2269=AA2270-1),AB2269,"")</f>
        <v>0</v>
      </c>
      <c r="AE2270" s="55" t="n">
        <f aca="false">IF(AND(C2269=C2270,AA2269=AA2270-1),AC2269,"")</f>
        <v>0</v>
      </c>
      <c r="AF2270" s="55" t="n">
        <f aca="false">IF(AA2270=1,"",IF(AND(AB2270=1,AD2270&lt;&gt;1),1,0))</f>
        <v>0</v>
      </c>
      <c r="AG2270" s="55" t="n">
        <f aca="false">IF(AA2270=1,"",IF(AND(AC2270=1,AE2270&lt;&gt;1),1,0))</f>
        <v>0</v>
      </c>
      <c r="AH2270" s="60" t="str">
        <f aca="false">IF(AND(E2270&gt;0,AA2270&lt;2,NOT(AND(C2271=C2270,AA2271=AA2270+1))),INDEX(DATAS,AA2270+1),"")</f>
        <v/>
      </c>
      <c r="AI2270" s="60" t="str">
        <f aca="false">IF(AND(AC2270=1,AA2270&lt;2),IF(AND(C2271=C2270,AA2271=AA2270+1),IF(AC2271=1,"",INDEX(DATAS,AA2270+1)),INDEX(DATAS,AA2270+1)),"")</f>
        <v/>
      </c>
    </row>
    <row r="2271" customFormat="false" ht="15" hidden="false" customHeight="false" outlineLevel="0" collapsed="false">
      <c r="A2271" s="60" t="n">
        <v>46309</v>
      </c>
      <c r="B2271" s="0" t="n">
        <v>4</v>
      </c>
      <c r="C2271" s="0" t="n">
        <v>5180</v>
      </c>
      <c r="D2271" s="0" t="n">
        <v>347</v>
      </c>
      <c r="E2271" s="0" t="n">
        <v>1</v>
      </c>
      <c r="F2271" s="55" t="s">
        <v>825</v>
      </c>
      <c r="G2271" s="0" t="n">
        <v>30.9</v>
      </c>
      <c r="H2271" s="0" t="n">
        <v>33</v>
      </c>
      <c r="I2271" s="55" t="s">
        <v>157</v>
      </c>
      <c r="J2271" s="0" t="n">
        <v>221</v>
      </c>
      <c r="K2271" s="0" t="n">
        <v>74</v>
      </c>
      <c r="L2271" s="0" t="n">
        <v>126</v>
      </c>
      <c r="M2271" s="0" t="n">
        <v>1215.69</v>
      </c>
      <c r="N2271" s="0" t="n">
        <v>27.97</v>
      </c>
      <c r="O2271" s="0" t="n">
        <v>43.02</v>
      </c>
      <c r="P2271" s="0" t="n">
        <v>4.02</v>
      </c>
      <c r="Q2271" s="0" t="n">
        <v>3.59</v>
      </c>
      <c r="R2271" s="0" t="n">
        <v>4169</v>
      </c>
      <c r="S2271" s="0" t="n">
        <v>9734</v>
      </c>
      <c r="T2271" s="0" t="n">
        <v>43.3</v>
      </c>
      <c r="U2271" s="0" t="n">
        <v>1036</v>
      </c>
      <c r="V2271" s="0" t="n">
        <v>5</v>
      </c>
      <c r="W2271" s="60" t="n">
        <v>46184</v>
      </c>
      <c r="X2271" s="55" t="n">
        <f aca="false">IF(I2271="Male",0,1)</f>
        <v>1</v>
      </c>
      <c r="Y2271" s="55" t="n">
        <f aca="false">IF(OR(I2271="DNB",I2271="Dry DNB"),1,0)</f>
        <v>0</v>
      </c>
      <c r="Z2271" s="55" t="n">
        <f aca="false">IF(ISNUMBER(W2271),A2271-W2271,"")</f>
        <v>125</v>
      </c>
      <c r="AA2271" s="55" t="n">
        <f aca="false">MATCH(A2271,DATAS,0)</f>
        <v>1</v>
      </c>
      <c r="AB2271" s="55" t="n">
        <f aca="false">IF(AND(E2271&gt;0,OR(AND(B2271&gt;=1,B2271&lt;=6),B2271=10)),1,0)</f>
        <v>1</v>
      </c>
      <c r="AC2271" s="55" t="n">
        <f aca="false">IF(AND(E2271&gt;0,B2271=10),1,0)</f>
        <v>0</v>
      </c>
      <c r="AD2271" s="0" t="str">
        <f aca="false">IF(AND(C2270=C2271,AA2270=AA2271-1),AB2270,"")</f>
        <v/>
      </c>
      <c r="AE2271" s="0" t="str">
        <f aca="false">IF(AND(C2270=C2271,AA2270=AA2271-1),AC2270,"")</f>
        <v/>
      </c>
      <c r="AF2271" s="0" t="str">
        <f aca="false">IF(AA2271=1,"",IF(AND(AB2271=1,AD2271&lt;&gt;1),1,0))</f>
        <v/>
      </c>
      <c r="AG2271" s="0" t="str">
        <f aca="false">IF(AA2271=1,"",IF(AND(AC2271=1,AE2271&lt;&gt;1),1,0))</f>
        <v/>
      </c>
      <c r="AH2271" s="60" t="str">
        <f aca="false">IF(AND(E2271&gt;0,AA2271&lt;2,NOT(AND(C2272=C2271,AA2272=AA2271+1))),INDEX(DATAS,AA2271+1),"")</f>
        <v/>
      </c>
      <c r="AI2271" s="60" t="str">
        <f aca="false">IF(AND(AC2271=1,AA2271&lt;2),IF(AND(C2272=C2271,AA2272=AA2271+1),IF(AC2272=1,"",INDEX(DATAS,AA2271+1)),INDEX(DATAS,AA2271+1)),"")</f>
        <v/>
      </c>
    </row>
    <row r="2272" customFormat="false" ht="15" hidden="false" customHeight="false" outlineLevel="0" collapsed="false">
      <c r="A2272" s="60" t="n">
        <v>46310</v>
      </c>
      <c r="B2272" s="0" t="n">
        <v>4</v>
      </c>
      <c r="C2272" s="0" t="n">
        <v>5180</v>
      </c>
      <c r="D2272" s="0" t="n">
        <v>348</v>
      </c>
      <c r="E2272" s="0" t="n">
        <v>1</v>
      </c>
      <c r="F2272" s="55" t="s">
        <v>825</v>
      </c>
      <c r="G2272" s="0" t="n">
        <v>35.5</v>
      </c>
      <c r="H2272" s="0" t="n">
        <v>32</v>
      </c>
      <c r="I2272" s="55" t="s">
        <v>157</v>
      </c>
      <c r="J2272" s="0" t="n">
        <v>221</v>
      </c>
      <c r="K2272" s="0" t="n">
        <v>74</v>
      </c>
      <c r="L2272" s="0" t="n">
        <v>127</v>
      </c>
      <c r="M2272" s="0" t="n">
        <v>1215.69</v>
      </c>
      <c r="N2272" s="0" t="n">
        <v>27.97</v>
      </c>
      <c r="O2272" s="0" t="n">
        <v>43.02</v>
      </c>
      <c r="P2272" s="0" t="n">
        <v>4.02</v>
      </c>
      <c r="Q2272" s="0" t="n">
        <v>3.59</v>
      </c>
      <c r="T2272" s="0" t="n">
        <v>43.3</v>
      </c>
      <c r="U2272" s="0" t="n">
        <v>1037</v>
      </c>
      <c r="V2272" s="0" t="n">
        <v>5</v>
      </c>
      <c r="W2272" s="60" t="n">
        <v>46184</v>
      </c>
      <c r="X2272" s="55" t="n">
        <f aca="false">IF(I2272="Male",0,1)</f>
        <v>1</v>
      </c>
      <c r="Y2272" s="55" t="n">
        <f aca="false">IF(OR(I2272="DNB",I2272="Dry DNB"),1,0)</f>
        <v>0</v>
      </c>
      <c r="Z2272" s="55" t="n">
        <f aca="false">IF(ISNUMBER(W2272),A2272-W2272,"")</f>
        <v>126</v>
      </c>
      <c r="AA2272" s="55" t="n">
        <f aca="false">MATCH(A2272,DATAS,0)</f>
        <v>2</v>
      </c>
      <c r="AB2272" s="55" t="n">
        <f aca="false">IF(AND(E2272&gt;0,OR(AND(B2272&gt;=1,B2272&lt;=6),B2272=10)),1,0)</f>
        <v>1</v>
      </c>
      <c r="AC2272" s="55" t="n">
        <f aca="false">IF(AND(E2272&gt;0,B2272=10),1,0)</f>
        <v>0</v>
      </c>
      <c r="AD2272" s="55" t="n">
        <f aca="false">IF(AND(C2271=C2272,AA2271=AA2272-1),AB2271,"")</f>
        <v>1</v>
      </c>
      <c r="AE2272" s="55" t="n">
        <f aca="false">IF(AND(C2271=C2272,AA2271=AA2272-1),AC2271,"")</f>
        <v>0</v>
      </c>
      <c r="AF2272" s="55" t="n">
        <f aca="false">IF(AA2272=1,"",IF(AND(AB2272=1,AD2272&lt;&gt;1),1,0))</f>
        <v>0</v>
      </c>
      <c r="AG2272" s="55" t="n">
        <f aca="false">IF(AA2272=1,"",IF(AND(AC2272=1,AE2272&lt;&gt;1),1,0))</f>
        <v>0</v>
      </c>
      <c r="AH2272" s="60" t="str">
        <f aca="false">IF(AND(E2272&gt;0,AA2272&lt;2,NOT(AND(C2273=C2272,AA2273=AA2272+1))),INDEX(DATAS,AA2272+1),"")</f>
        <v/>
      </c>
      <c r="AI2272" s="60" t="str">
        <f aca="false">IF(AND(AC2272=1,AA2272&lt;2),IF(AND(C2273=C2272,AA2273=AA2272+1),IF(AC2273=1,"",INDEX(DATAS,AA2272+1)),INDEX(DATAS,AA2272+1)),"")</f>
        <v/>
      </c>
    </row>
    <row r="2273" customFormat="false" ht="15" hidden="false" customHeight="false" outlineLevel="0" collapsed="false">
      <c r="A2273" s="60" t="n">
        <v>46309</v>
      </c>
      <c r="B2273" s="0" t="n">
        <v>5</v>
      </c>
      <c r="C2273" s="0" t="n">
        <v>5181</v>
      </c>
      <c r="D2273" s="0" t="n">
        <v>416</v>
      </c>
      <c r="E2273" s="0" t="n">
        <v>1</v>
      </c>
      <c r="F2273" s="55" t="s">
        <v>825</v>
      </c>
      <c r="G2273" s="0" t="n">
        <v>41.6</v>
      </c>
      <c r="H2273" s="0" t="n">
        <v>41</v>
      </c>
      <c r="I2273" s="55" t="s">
        <v>157</v>
      </c>
      <c r="J2273" s="0" t="n">
        <v>300</v>
      </c>
      <c r="K2273" s="0" t="n">
        <v>66</v>
      </c>
      <c r="L2273" s="0" t="n">
        <v>116</v>
      </c>
      <c r="M2273" s="0" t="n">
        <v>357.04</v>
      </c>
      <c r="N2273" s="0" t="n">
        <v>37.04</v>
      </c>
      <c r="O2273" s="0" t="n">
        <v>5.89</v>
      </c>
      <c r="P2273" s="0" t="n">
        <v>3.84</v>
      </c>
      <c r="Q2273" s="0" t="n">
        <v>3.45</v>
      </c>
      <c r="R2273" s="0" t="n">
        <v>4060</v>
      </c>
      <c r="S2273" s="0" t="n">
        <v>8840</v>
      </c>
      <c r="T2273" s="0" t="n">
        <v>45.45</v>
      </c>
      <c r="U2273" s="0" t="n">
        <v>1036</v>
      </c>
      <c r="V2273" s="0" t="n">
        <v>7</v>
      </c>
      <c r="W2273" s="60" t="n">
        <v>46194</v>
      </c>
      <c r="X2273" s="55" t="n">
        <f aca="false">IF(I2273="Male",0,1)</f>
        <v>1</v>
      </c>
      <c r="Y2273" s="55" t="n">
        <f aca="false">IF(OR(I2273="DNB",I2273="Dry DNB"),1,0)</f>
        <v>0</v>
      </c>
      <c r="Z2273" s="55" t="n">
        <f aca="false">IF(ISNUMBER(W2273),A2273-W2273,"")</f>
        <v>115</v>
      </c>
      <c r="AA2273" s="55" t="n">
        <f aca="false">MATCH(A2273,DATAS,0)</f>
        <v>1</v>
      </c>
      <c r="AB2273" s="55" t="n">
        <f aca="false">IF(AND(E2273&gt;0,OR(AND(B2273&gt;=1,B2273&lt;=6),B2273=10)),1,0)</f>
        <v>1</v>
      </c>
      <c r="AC2273" s="55" t="n">
        <f aca="false">IF(AND(E2273&gt;0,B2273=10),1,0)</f>
        <v>0</v>
      </c>
      <c r="AD2273" s="0" t="str">
        <f aca="false">IF(AND(C2272=C2273,AA2272=AA2273-1),AB2272,"")</f>
        <v/>
      </c>
      <c r="AE2273" s="0" t="str">
        <f aca="false">IF(AND(C2272=C2273,AA2272=AA2273-1),AC2272,"")</f>
        <v/>
      </c>
      <c r="AF2273" s="0" t="str">
        <f aca="false">IF(AA2273=1,"",IF(AND(AB2273=1,AD2273&lt;&gt;1),1,0))</f>
        <v/>
      </c>
      <c r="AG2273" s="0" t="str">
        <f aca="false">IF(AA2273=1,"",IF(AND(AC2273=1,AE2273&lt;&gt;1),1,0))</f>
        <v/>
      </c>
      <c r="AH2273" s="60" t="str">
        <f aca="false">IF(AND(E2273&gt;0,AA2273&lt;2,NOT(AND(C2274=C2273,AA2274=AA2273+1))),INDEX(DATAS,AA2273+1),"")</f>
        <v/>
      </c>
      <c r="AI2273" s="60" t="str">
        <f aca="false">IF(AND(AC2273=1,AA2273&lt;2),IF(AND(C2274=C2273,AA2274=AA2273+1),IF(AC2274=1,"",INDEX(DATAS,AA2273+1)),INDEX(DATAS,AA2273+1)),"")</f>
        <v/>
      </c>
    </row>
    <row r="2274" customFormat="false" ht="15" hidden="false" customHeight="false" outlineLevel="0" collapsed="false">
      <c r="A2274" s="60" t="n">
        <v>46310</v>
      </c>
      <c r="B2274" s="0" t="n">
        <v>5</v>
      </c>
      <c r="C2274" s="0" t="n">
        <v>5181</v>
      </c>
      <c r="D2274" s="0" t="n">
        <v>417</v>
      </c>
      <c r="E2274" s="0" t="n">
        <v>1</v>
      </c>
      <c r="F2274" s="55" t="s">
        <v>825</v>
      </c>
      <c r="G2274" s="0" t="n">
        <v>47.8</v>
      </c>
      <c r="H2274" s="0" t="n">
        <v>44</v>
      </c>
      <c r="I2274" s="55" t="s">
        <v>157</v>
      </c>
      <c r="J2274" s="0" t="n">
        <v>300</v>
      </c>
      <c r="K2274" s="0" t="n">
        <v>66</v>
      </c>
      <c r="L2274" s="0" t="n">
        <v>117</v>
      </c>
      <c r="M2274" s="0" t="n">
        <v>357.04</v>
      </c>
      <c r="N2274" s="0" t="n">
        <v>37.04</v>
      </c>
      <c r="O2274" s="0" t="n">
        <v>5.89</v>
      </c>
      <c r="P2274" s="0" t="n">
        <v>3.84</v>
      </c>
      <c r="Q2274" s="0" t="n">
        <v>3.45</v>
      </c>
      <c r="T2274" s="0" t="n">
        <v>45.45</v>
      </c>
      <c r="U2274" s="0" t="n">
        <v>1037</v>
      </c>
      <c r="V2274" s="0" t="n">
        <v>7</v>
      </c>
      <c r="W2274" s="60" t="n">
        <v>46194</v>
      </c>
      <c r="X2274" s="55" t="n">
        <f aca="false">IF(I2274="Male",0,1)</f>
        <v>1</v>
      </c>
      <c r="Y2274" s="55" t="n">
        <f aca="false">IF(OR(I2274="DNB",I2274="Dry DNB"),1,0)</f>
        <v>0</v>
      </c>
      <c r="Z2274" s="55" t="n">
        <f aca="false">IF(ISNUMBER(W2274),A2274-W2274,"")</f>
        <v>116</v>
      </c>
      <c r="AA2274" s="55" t="n">
        <f aca="false">MATCH(A2274,DATAS,0)</f>
        <v>2</v>
      </c>
      <c r="AB2274" s="55" t="n">
        <f aca="false">IF(AND(E2274&gt;0,OR(AND(B2274&gt;=1,B2274&lt;=6),B2274=10)),1,0)</f>
        <v>1</v>
      </c>
      <c r="AC2274" s="55" t="n">
        <f aca="false">IF(AND(E2274&gt;0,B2274=10),1,0)</f>
        <v>0</v>
      </c>
      <c r="AD2274" s="55" t="n">
        <f aca="false">IF(AND(C2273=C2274,AA2273=AA2274-1),AB2273,"")</f>
        <v>1</v>
      </c>
      <c r="AE2274" s="55" t="n">
        <f aca="false">IF(AND(C2273=C2274,AA2273=AA2274-1),AC2273,"")</f>
        <v>0</v>
      </c>
      <c r="AF2274" s="55" t="n">
        <f aca="false">IF(AA2274=1,"",IF(AND(AB2274=1,AD2274&lt;&gt;1),1,0))</f>
        <v>0</v>
      </c>
      <c r="AG2274" s="55" t="n">
        <f aca="false">IF(AA2274=1,"",IF(AND(AC2274=1,AE2274&lt;&gt;1),1,0))</f>
        <v>0</v>
      </c>
      <c r="AH2274" s="60" t="str">
        <f aca="false">IF(AND(E2274&gt;0,AA2274&lt;2,NOT(AND(C2275=C2274,AA2275=AA2274+1))),INDEX(DATAS,AA2274+1),"")</f>
        <v/>
      </c>
      <c r="AI2274" s="60" t="str">
        <f aca="false">IF(AND(AC2274=1,AA2274&lt;2),IF(AND(C2275=C2274,AA2275=AA2274+1),IF(AC2275=1,"",INDEX(DATAS,AA2274+1)),INDEX(DATAS,AA2274+1)),"")</f>
        <v/>
      </c>
    </row>
    <row r="2275" customFormat="false" ht="15" hidden="false" customHeight="false" outlineLevel="0" collapsed="false">
      <c r="A2275" s="60" t="n">
        <v>46309</v>
      </c>
      <c r="B2275" s="0" t="n">
        <v>2</v>
      </c>
      <c r="C2275" s="0" t="n">
        <v>5183</v>
      </c>
      <c r="D2275" s="0" t="n">
        <v>36</v>
      </c>
      <c r="E2275" s="0" t="n">
        <v>2</v>
      </c>
      <c r="F2275" s="55" t="s">
        <v>826</v>
      </c>
      <c r="G2275" s="0" t="n">
        <v>57.8</v>
      </c>
      <c r="H2275" s="0" t="n">
        <v>53</v>
      </c>
      <c r="I2275" s="55" t="s">
        <v>166</v>
      </c>
      <c r="J2275" s="0" t="n">
        <v>36</v>
      </c>
      <c r="M2275" s="0" t="n">
        <v>725.11</v>
      </c>
      <c r="N2275" s="0" t="n">
        <v>31.77</v>
      </c>
      <c r="O2275" s="0" t="n">
        <v>31.75</v>
      </c>
      <c r="P2275" s="0" t="n">
        <v>4.39</v>
      </c>
      <c r="Q2275" s="0" t="n">
        <v>4.22</v>
      </c>
      <c r="R2275" s="0" t="n">
        <v>4307</v>
      </c>
      <c r="S2275" s="0" t="n">
        <v>8658</v>
      </c>
      <c r="U2275" s="0" t="n">
        <v>1035</v>
      </c>
      <c r="V2275" s="0" t="n">
        <v>0</v>
      </c>
      <c r="X2275" s="55" t="n">
        <f aca="false">IF(I2275="Male",0,1)</f>
        <v>1</v>
      </c>
      <c r="Y2275" s="55" t="n">
        <f aca="false">IF(OR(I2275="DNB",I2275="Dry DNB"),1,0)</f>
        <v>0</v>
      </c>
      <c r="Z2275" s="0" t="str">
        <f aca="false">IF(ISNUMBER(W2275),A2275-W2275,"")</f>
        <v/>
      </c>
      <c r="AA2275" s="55" t="n">
        <f aca="false">MATCH(A2275,DATAS,0)</f>
        <v>1</v>
      </c>
      <c r="AB2275" s="55" t="n">
        <f aca="false">IF(AND(E2275&gt;0,OR(AND(B2275&gt;=1,B2275&lt;=6),B2275=10)),1,0)</f>
        <v>1</v>
      </c>
      <c r="AC2275" s="55" t="n">
        <f aca="false">IF(AND(E2275&gt;0,B2275=10),1,0)</f>
        <v>0</v>
      </c>
      <c r="AD2275" s="0" t="str">
        <f aca="false">IF(AND(C2274=C2275,AA2274=AA2275-1),AB2274,"")</f>
        <v/>
      </c>
      <c r="AE2275" s="0" t="str">
        <f aca="false">IF(AND(C2274=C2275,AA2274=AA2275-1),AC2274,"")</f>
        <v/>
      </c>
      <c r="AF2275" s="0" t="str">
        <f aca="false">IF(AA2275=1,"",IF(AND(AB2275=1,AD2275&lt;&gt;1),1,0))</f>
        <v/>
      </c>
      <c r="AG2275" s="0" t="str">
        <f aca="false">IF(AA2275=1,"",IF(AND(AC2275=1,AE2275&lt;&gt;1),1,0))</f>
        <v/>
      </c>
      <c r="AH2275" s="60" t="str">
        <f aca="false">IF(AND(E2275&gt;0,AA2275&lt;2,NOT(AND(C2276=C2275,AA2276=AA2275+1))),INDEX(DATAS,AA2275+1),"")</f>
        <v/>
      </c>
      <c r="AI2275" s="60" t="str">
        <f aca="false">IF(AND(AC2275=1,AA2275&lt;2),IF(AND(C2276=C2275,AA2276=AA2275+1),IF(AC2276=1,"",INDEX(DATAS,AA2275+1)),INDEX(DATAS,AA2275+1)),"")</f>
        <v/>
      </c>
    </row>
    <row r="2276" customFormat="false" ht="15" hidden="false" customHeight="false" outlineLevel="0" collapsed="false">
      <c r="A2276" s="60" t="n">
        <v>46310</v>
      </c>
      <c r="B2276" s="0" t="n">
        <v>2</v>
      </c>
      <c r="C2276" s="0" t="n">
        <v>5183</v>
      </c>
      <c r="D2276" s="0" t="n">
        <v>37</v>
      </c>
      <c r="E2276" s="0" t="n">
        <v>2</v>
      </c>
      <c r="F2276" s="55" t="s">
        <v>826</v>
      </c>
      <c r="G2276" s="0" t="n">
        <v>60.8</v>
      </c>
      <c r="H2276" s="0" t="n">
        <v>54</v>
      </c>
      <c r="I2276" s="55" t="s">
        <v>166</v>
      </c>
      <c r="J2276" s="0" t="n">
        <v>37</v>
      </c>
      <c r="M2276" s="0" t="n">
        <v>725.11</v>
      </c>
      <c r="N2276" s="0" t="n">
        <v>31.77</v>
      </c>
      <c r="O2276" s="0" t="n">
        <v>31.75</v>
      </c>
      <c r="P2276" s="0" t="n">
        <v>4.39</v>
      </c>
      <c r="Q2276" s="0" t="n">
        <v>4.22</v>
      </c>
      <c r="U2276" s="0" t="n">
        <v>1036</v>
      </c>
      <c r="V2276" s="0" t="n">
        <v>0</v>
      </c>
      <c r="X2276" s="55" t="n">
        <f aca="false">IF(I2276="Male",0,1)</f>
        <v>1</v>
      </c>
      <c r="Y2276" s="55" t="n">
        <f aca="false">IF(OR(I2276="DNB",I2276="Dry DNB"),1,0)</f>
        <v>0</v>
      </c>
      <c r="Z2276" s="0" t="str">
        <f aca="false">IF(ISNUMBER(W2276),A2276-W2276,"")</f>
        <v/>
      </c>
      <c r="AA2276" s="55" t="n">
        <f aca="false">MATCH(A2276,DATAS,0)</f>
        <v>2</v>
      </c>
      <c r="AB2276" s="55" t="n">
        <f aca="false">IF(AND(E2276&gt;0,OR(AND(B2276&gt;=1,B2276&lt;=6),B2276=10)),1,0)</f>
        <v>1</v>
      </c>
      <c r="AC2276" s="55" t="n">
        <f aca="false">IF(AND(E2276&gt;0,B2276=10),1,0)</f>
        <v>0</v>
      </c>
      <c r="AD2276" s="55" t="n">
        <f aca="false">IF(AND(C2275=C2276,AA2275=AA2276-1),AB2275,"")</f>
        <v>1</v>
      </c>
      <c r="AE2276" s="55" t="n">
        <f aca="false">IF(AND(C2275=C2276,AA2275=AA2276-1),AC2275,"")</f>
        <v>0</v>
      </c>
      <c r="AF2276" s="55" t="n">
        <f aca="false">IF(AA2276=1,"",IF(AND(AB2276=1,AD2276&lt;&gt;1),1,0))</f>
        <v>0</v>
      </c>
      <c r="AG2276" s="55" t="n">
        <f aca="false">IF(AA2276=1,"",IF(AND(AC2276=1,AE2276&lt;&gt;1),1,0))</f>
        <v>0</v>
      </c>
      <c r="AH2276" s="60" t="str">
        <f aca="false">IF(AND(E2276&gt;0,AA2276&lt;2,NOT(AND(C2277=C2276,AA2277=AA2276+1))),INDEX(DATAS,AA2276+1),"")</f>
        <v/>
      </c>
      <c r="AI2276" s="60" t="str">
        <f aca="false">IF(AND(AC2276=1,AA2276&lt;2),IF(AND(C2277=C2276,AA2277=AA2276+1),IF(AC2277=1,"",INDEX(DATAS,AA2276+1)),INDEX(DATAS,AA2276+1)),"")</f>
        <v/>
      </c>
    </row>
    <row r="2277" customFormat="false" ht="15" hidden="false" customHeight="false" outlineLevel="0" collapsed="false">
      <c r="A2277" s="60" t="n">
        <v>46309</v>
      </c>
      <c r="B2277" s="0" t="n">
        <v>3</v>
      </c>
      <c r="C2277" s="0" t="n">
        <v>5184</v>
      </c>
      <c r="D2277" s="0" t="n">
        <v>2</v>
      </c>
      <c r="E2277" s="0" t="n">
        <v>2</v>
      </c>
      <c r="F2277" s="55" t="s">
        <v>826</v>
      </c>
      <c r="G2277" s="0" t="n">
        <v>6.7</v>
      </c>
      <c r="H2277" s="0" t="n">
        <v>4</v>
      </c>
      <c r="I2277" s="55" t="s">
        <v>166</v>
      </c>
      <c r="J2277" s="0" t="n">
        <v>2</v>
      </c>
      <c r="M2277" s="0" t="n">
        <v>278.54</v>
      </c>
      <c r="N2277" s="0" t="n">
        <v>84.39</v>
      </c>
      <c r="O2277" s="0" t="n">
        <v>42.83</v>
      </c>
      <c r="R2277" s="0" t="n">
        <v>498</v>
      </c>
      <c r="S2277" s="0" t="n">
        <v>1001</v>
      </c>
      <c r="U2277" s="0" t="n">
        <v>1035</v>
      </c>
      <c r="V2277" s="0" t="n">
        <v>0</v>
      </c>
      <c r="X2277" s="55" t="n">
        <f aca="false">IF(I2277="Male",0,1)</f>
        <v>1</v>
      </c>
      <c r="Y2277" s="55" t="n">
        <f aca="false">IF(OR(I2277="DNB",I2277="Dry DNB"),1,0)</f>
        <v>0</v>
      </c>
      <c r="Z2277" s="0" t="str">
        <f aca="false">IF(ISNUMBER(W2277),A2277-W2277,"")</f>
        <v/>
      </c>
      <c r="AA2277" s="55" t="n">
        <f aca="false">MATCH(A2277,DATAS,0)</f>
        <v>1</v>
      </c>
      <c r="AB2277" s="55" t="n">
        <f aca="false">IF(AND(E2277&gt;0,OR(AND(B2277&gt;=1,B2277&lt;=6),B2277=10)),1,0)</f>
        <v>1</v>
      </c>
      <c r="AC2277" s="55" t="n">
        <f aca="false">IF(AND(E2277&gt;0,B2277=10),1,0)</f>
        <v>0</v>
      </c>
      <c r="AD2277" s="0" t="str">
        <f aca="false">IF(AND(C2276=C2277,AA2276=AA2277-1),AB2276,"")</f>
        <v/>
      </c>
      <c r="AE2277" s="0" t="str">
        <f aca="false">IF(AND(C2276=C2277,AA2276=AA2277-1),AC2276,"")</f>
        <v/>
      </c>
      <c r="AF2277" s="0" t="str">
        <f aca="false">IF(AA2277=1,"",IF(AND(AB2277=1,AD2277&lt;&gt;1),1,0))</f>
        <v/>
      </c>
      <c r="AG2277" s="0" t="str">
        <f aca="false">IF(AA2277=1,"",IF(AND(AC2277=1,AE2277&lt;&gt;1),1,0))</f>
        <v/>
      </c>
      <c r="AH2277" s="60" t="str">
        <f aca="false">IF(AND(E2277&gt;0,AA2277&lt;2,NOT(AND(C2278=C2277,AA2278=AA2277+1))),INDEX(DATAS,AA2277+1),"")</f>
        <v/>
      </c>
      <c r="AI2277" s="60" t="str">
        <f aca="false">IF(AND(AC2277=1,AA2277&lt;2),IF(AND(C2278=C2277,AA2278=AA2277+1),IF(AC2278=1,"",INDEX(DATAS,AA2277+1)),INDEX(DATAS,AA2277+1)),"")</f>
        <v/>
      </c>
    </row>
    <row r="2278" customFormat="false" ht="15" hidden="false" customHeight="false" outlineLevel="0" collapsed="false">
      <c r="A2278" s="60" t="n">
        <v>46310</v>
      </c>
      <c r="B2278" s="0" t="n">
        <v>3</v>
      </c>
      <c r="C2278" s="0" t="n">
        <v>5184</v>
      </c>
      <c r="D2278" s="0" t="n">
        <v>3</v>
      </c>
      <c r="E2278" s="0" t="n">
        <v>2</v>
      </c>
      <c r="F2278" s="55" t="s">
        <v>826</v>
      </c>
      <c r="G2278" s="0" t="n">
        <v>10.4</v>
      </c>
      <c r="H2278" s="0" t="n">
        <v>6</v>
      </c>
      <c r="I2278" s="55" t="s">
        <v>166</v>
      </c>
      <c r="J2278" s="0" t="n">
        <v>3</v>
      </c>
      <c r="M2278" s="0" t="n">
        <v>278.54</v>
      </c>
      <c r="N2278" s="0" t="n">
        <v>84.39</v>
      </c>
      <c r="O2278" s="0" t="n">
        <v>42.83</v>
      </c>
      <c r="U2278" s="0" t="n">
        <v>1036</v>
      </c>
      <c r="V2278" s="0" t="n">
        <v>0</v>
      </c>
      <c r="X2278" s="55" t="n">
        <f aca="false">IF(I2278="Male",0,1)</f>
        <v>1</v>
      </c>
      <c r="Y2278" s="55" t="n">
        <f aca="false">IF(OR(I2278="DNB",I2278="Dry DNB"),1,0)</f>
        <v>0</v>
      </c>
      <c r="Z2278" s="0" t="str">
        <f aca="false">IF(ISNUMBER(W2278),A2278-W2278,"")</f>
        <v/>
      </c>
      <c r="AA2278" s="55" t="n">
        <f aca="false">MATCH(A2278,DATAS,0)</f>
        <v>2</v>
      </c>
      <c r="AB2278" s="55" t="n">
        <f aca="false">IF(AND(E2278&gt;0,OR(AND(B2278&gt;=1,B2278&lt;=6),B2278=10)),1,0)</f>
        <v>1</v>
      </c>
      <c r="AC2278" s="55" t="n">
        <f aca="false">IF(AND(E2278&gt;0,B2278=10),1,0)</f>
        <v>0</v>
      </c>
      <c r="AD2278" s="55" t="n">
        <f aca="false">IF(AND(C2277=C2278,AA2277=AA2278-1),AB2277,"")</f>
        <v>1</v>
      </c>
      <c r="AE2278" s="55" t="n">
        <f aca="false">IF(AND(C2277=C2278,AA2277=AA2278-1),AC2277,"")</f>
        <v>0</v>
      </c>
      <c r="AF2278" s="55" t="n">
        <f aca="false">IF(AA2278=1,"",IF(AND(AB2278=1,AD2278&lt;&gt;1),1,0))</f>
        <v>0</v>
      </c>
      <c r="AG2278" s="55" t="n">
        <f aca="false">IF(AA2278=1,"",IF(AND(AC2278=1,AE2278&lt;&gt;1),1,0))</f>
        <v>0</v>
      </c>
      <c r="AH2278" s="60" t="str">
        <f aca="false">IF(AND(E2278&gt;0,AA2278&lt;2,NOT(AND(C2279=C2278,AA2279=AA2278+1))),INDEX(DATAS,AA2278+1),"")</f>
        <v/>
      </c>
      <c r="AI2278" s="60" t="str">
        <f aca="false">IF(AND(AC2278=1,AA2278&lt;2),IF(AND(C2279=C2278,AA2279=AA2278+1),IF(AC2279=1,"",INDEX(DATAS,AA2278+1)),INDEX(DATAS,AA2278+1)),"")</f>
        <v/>
      </c>
    </row>
    <row r="2279" customFormat="false" ht="15" hidden="false" customHeight="false" outlineLevel="0" collapsed="false">
      <c r="A2279" s="60" t="n">
        <v>46309</v>
      </c>
      <c r="B2279" s="0" t="n">
        <v>2</v>
      </c>
      <c r="C2279" s="0" t="n">
        <v>5185</v>
      </c>
      <c r="D2279" s="0" t="n">
        <v>150</v>
      </c>
      <c r="E2279" s="0" t="n">
        <v>2</v>
      </c>
      <c r="F2279" s="55" t="s">
        <v>826</v>
      </c>
      <c r="G2279" s="0" t="n">
        <v>49</v>
      </c>
      <c r="H2279" s="0" t="n">
        <v>48</v>
      </c>
      <c r="I2279" s="55" t="s">
        <v>157</v>
      </c>
      <c r="J2279" s="0" t="n">
        <v>66</v>
      </c>
      <c r="K2279" s="0" t="n">
        <v>66</v>
      </c>
      <c r="L2279" s="0" t="n">
        <v>84</v>
      </c>
      <c r="M2279" s="0" t="n">
        <v>840.23</v>
      </c>
      <c r="N2279" s="0" t="n">
        <v>71.16</v>
      </c>
      <c r="O2279" s="0" t="n">
        <v>37.6</v>
      </c>
      <c r="P2279" s="0" t="n">
        <v>3.23</v>
      </c>
      <c r="Q2279" s="0" t="n">
        <v>3.56</v>
      </c>
      <c r="R2279" s="0" t="n">
        <v>5039</v>
      </c>
      <c r="S2279" s="0" t="n">
        <v>9915</v>
      </c>
      <c r="T2279" s="0" t="n">
        <v>53.75</v>
      </c>
      <c r="U2279" s="0" t="n">
        <v>1035</v>
      </c>
      <c r="V2279" s="0" t="n">
        <v>1</v>
      </c>
      <c r="W2279" s="60" t="n">
        <v>46226</v>
      </c>
      <c r="X2279" s="55" t="n">
        <f aca="false">IF(I2279="Male",0,1)</f>
        <v>1</v>
      </c>
      <c r="Y2279" s="55" t="n">
        <f aca="false">IF(OR(I2279="DNB",I2279="Dry DNB"),1,0)</f>
        <v>0</v>
      </c>
      <c r="Z2279" s="55" t="n">
        <f aca="false">IF(ISNUMBER(W2279),A2279-W2279,"")</f>
        <v>83</v>
      </c>
      <c r="AA2279" s="55" t="n">
        <f aca="false">MATCH(A2279,DATAS,0)</f>
        <v>1</v>
      </c>
      <c r="AB2279" s="55" t="n">
        <f aca="false">IF(AND(E2279&gt;0,OR(AND(B2279&gt;=1,B2279&lt;=6),B2279=10)),1,0)</f>
        <v>1</v>
      </c>
      <c r="AC2279" s="55" t="n">
        <f aca="false">IF(AND(E2279&gt;0,B2279=10),1,0)</f>
        <v>0</v>
      </c>
      <c r="AD2279" s="0" t="str">
        <f aca="false">IF(AND(C2278=C2279,AA2278=AA2279-1),AB2278,"")</f>
        <v/>
      </c>
      <c r="AE2279" s="0" t="str">
        <f aca="false">IF(AND(C2278=C2279,AA2278=AA2279-1),AC2278,"")</f>
        <v/>
      </c>
      <c r="AF2279" s="0" t="str">
        <f aca="false">IF(AA2279=1,"",IF(AND(AB2279=1,AD2279&lt;&gt;1),1,0))</f>
        <v/>
      </c>
      <c r="AG2279" s="0" t="str">
        <f aca="false">IF(AA2279=1,"",IF(AND(AC2279=1,AE2279&lt;&gt;1),1,0))</f>
        <v/>
      </c>
      <c r="AH2279" s="60" t="str">
        <f aca="false">IF(AND(E2279&gt;0,AA2279&lt;2,NOT(AND(C2280=C2279,AA2280=AA2279+1))),INDEX(DATAS,AA2279+1),"")</f>
        <v/>
      </c>
      <c r="AI2279" s="60" t="str">
        <f aca="false">IF(AND(AC2279=1,AA2279&lt;2),IF(AND(C2280=C2279,AA2280=AA2279+1),IF(AC2280=1,"",INDEX(DATAS,AA2279+1)),INDEX(DATAS,AA2279+1)),"")</f>
        <v/>
      </c>
    </row>
    <row r="2280" customFormat="false" ht="15" hidden="false" customHeight="false" outlineLevel="0" collapsed="false">
      <c r="A2280" s="60" t="n">
        <v>46310</v>
      </c>
      <c r="B2280" s="0" t="n">
        <v>2</v>
      </c>
      <c r="C2280" s="0" t="n">
        <v>5185</v>
      </c>
      <c r="D2280" s="0" t="n">
        <v>151</v>
      </c>
      <c r="E2280" s="0" t="n">
        <v>2</v>
      </c>
      <c r="F2280" s="55" t="s">
        <v>826</v>
      </c>
      <c r="G2280" s="0" t="n">
        <v>49.9</v>
      </c>
      <c r="H2280" s="0" t="n">
        <v>49</v>
      </c>
      <c r="I2280" s="55" t="s">
        <v>157</v>
      </c>
      <c r="J2280" s="0" t="n">
        <v>66</v>
      </c>
      <c r="K2280" s="0" t="n">
        <v>66</v>
      </c>
      <c r="L2280" s="0" t="n">
        <v>85</v>
      </c>
      <c r="M2280" s="0" t="n">
        <v>840.23</v>
      </c>
      <c r="N2280" s="0" t="n">
        <v>71.16</v>
      </c>
      <c r="O2280" s="0" t="n">
        <v>37.6</v>
      </c>
      <c r="P2280" s="0" t="n">
        <v>3.23</v>
      </c>
      <c r="Q2280" s="0" t="n">
        <v>3.56</v>
      </c>
      <c r="T2280" s="0" t="n">
        <v>53.75</v>
      </c>
      <c r="U2280" s="0" t="n">
        <v>1036</v>
      </c>
      <c r="V2280" s="0" t="n">
        <v>1</v>
      </c>
      <c r="W2280" s="60" t="n">
        <v>46226</v>
      </c>
      <c r="X2280" s="55" t="n">
        <f aca="false">IF(I2280="Male",0,1)</f>
        <v>1</v>
      </c>
      <c r="Y2280" s="55" t="n">
        <f aca="false">IF(OR(I2280="DNB",I2280="Dry DNB"),1,0)</f>
        <v>0</v>
      </c>
      <c r="Z2280" s="55" t="n">
        <f aca="false">IF(ISNUMBER(W2280),A2280-W2280,"")</f>
        <v>84</v>
      </c>
      <c r="AA2280" s="55" t="n">
        <f aca="false">MATCH(A2280,DATAS,0)</f>
        <v>2</v>
      </c>
      <c r="AB2280" s="55" t="n">
        <f aca="false">IF(AND(E2280&gt;0,OR(AND(B2280&gt;=1,B2280&lt;=6),B2280=10)),1,0)</f>
        <v>1</v>
      </c>
      <c r="AC2280" s="55" t="n">
        <f aca="false">IF(AND(E2280&gt;0,B2280=10),1,0)</f>
        <v>0</v>
      </c>
      <c r="AD2280" s="55" t="n">
        <f aca="false">IF(AND(C2279=C2280,AA2279=AA2280-1),AB2279,"")</f>
        <v>1</v>
      </c>
      <c r="AE2280" s="55" t="n">
        <f aca="false">IF(AND(C2279=C2280,AA2279=AA2280-1),AC2279,"")</f>
        <v>0</v>
      </c>
      <c r="AF2280" s="55" t="n">
        <f aca="false">IF(AA2280=1,"",IF(AND(AB2280=1,AD2280&lt;&gt;1),1,0))</f>
        <v>0</v>
      </c>
      <c r="AG2280" s="55" t="n">
        <f aca="false">IF(AA2280=1,"",IF(AND(AC2280=1,AE2280&lt;&gt;1),1,0))</f>
        <v>0</v>
      </c>
      <c r="AH2280" s="60" t="str">
        <f aca="false">IF(AND(E2280&gt;0,AA2280&lt;2,NOT(AND(C2281=C2280,AA2281=AA2280+1))),INDEX(DATAS,AA2280+1),"")</f>
        <v/>
      </c>
      <c r="AI2280" s="60" t="str">
        <f aca="false">IF(AND(AC2280=1,AA2280&lt;2),IF(AND(C2281=C2280,AA2281=AA2280+1),IF(AC2281=1,"",INDEX(DATAS,AA2280+1)),INDEX(DATAS,AA2280+1)),"")</f>
        <v/>
      </c>
    </row>
    <row r="2281" customFormat="false" ht="15" hidden="false" customHeight="false" outlineLevel="0" collapsed="false">
      <c r="A2281" s="60" t="n">
        <v>46309</v>
      </c>
      <c r="B2281" s="0" t="n">
        <v>2</v>
      </c>
      <c r="C2281" s="0" t="n">
        <v>5186</v>
      </c>
      <c r="D2281" s="0" t="n">
        <v>82</v>
      </c>
      <c r="E2281" s="0" t="n">
        <v>2</v>
      </c>
      <c r="F2281" s="55" t="s">
        <v>827</v>
      </c>
      <c r="G2281" s="0" t="n">
        <v>41.7</v>
      </c>
      <c r="H2281" s="0" t="n">
        <v>48</v>
      </c>
      <c r="I2281" s="55" t="s">
        <v>187</v>
      </c>
      <c r="J2281" s="0" t="n">
        <v>82</v>
      </c>
      <c r="K2281" s="0" t="n">
        <v>68</v>
      </c>
      <c r="M2281" s="0" t="n">
        <v>906.28</v>
      </c>
      <c r="N2281" s="0" t="n">
        <v>65.77</v>
      </c>
      <c r="O2281" s="0" t="n">
        <v>35.33</v>
      </c>
      <c r="P2281" s="0" t="n">
        <v>4.8</v>
      </c>
      <c r="Q2281" s="0" t="n">
        <v>3.34</v>
      </c>
      <c r="R2281" s="0" t="n">
        <v>4264</v>
      </c>
      <c r="S2281" s="0" t="n">
        <v>8572</v>
      </c>
      <c r="U2281" s="0" t="n">
        <v>1033</v>
      </c>
      <c r="V2281" s="0" t="n">
        <v>1</v>
      </c>
      <c r="W2281" s="60" t="n">
        <v>46296</v>
      </c>
      <c r="X2281" s="55" t="n">
        <f aca="false">IF(I2281="Male",0,1)</f>
        <v>1</v>
      </c>
      <c r="Y2281" s="55" t="n">
        <f aca="false">IF(OR(I2281="DNB",I2281="Dry DNB"),1,0)</f>
        <v>0</v>
      </c>
      <c r="Z2281" s="55" t="n">
        <f aca="false">IF(ISNUMBER(W2281),A2281-W2281,"")</f>
        <v>13</v>
      </c>
      <c r="AA2281" s="55" t="n">
        <f aca="false">MATCH(A2281,DATAS,0)</f>
        <v>1</v>
      </c>
      <c r="AB2281" s="55" t="n">
        <f aca="false">IF(AND(E2281&gt;0,OR(AND(B2281&gt;=1,B2281&lt;=6),B2281=10)),1,0)</f>
        <v>1</v>
      </c>
      <c r="AC2281" s="55" t="n">
        <f aca="false">IF(AND(E2281&gt;0,B2281=10),1,0)</f>
        <v>0</v>
      </c>
      <c r="AD2281" s="0" t="str">
        <f aca="false">IF(AND(C2280=C2281,AA2280=AA2281-1),AB2280,"")</f>
        <v/>
      </c>
      <c r="AE2281" s="0" t="str">
        <f aca="false">IF(AND(C2280=C2281,AA2280=AA2281-1),AC2280,"")</f>
        <v/>
      </c>
      <c r="AF2281" s="0" t="str">
        <f aca="false">IF(AA2281=1,"",IF(AND(AB2281=1,AD2281&lt;&gt;1),1,0))</f>
        <v/>
      </c>
      <c r="AG2281" s="0" t="str">
        <f aca="false">IF(AA2281=1,"",IF(AND(AC2281=1,AE2281&lt;&gt;1),1,0))</f>
        <v/>
      </c>
      <c r="AH2281" s="60" t="str">
        <f aca="false">IF(AND(E2281&gt;0,AA2281&lt;2,NOT(AND(C2282=C2281,AA2282=AA2281+1))),INDEX(DATAS,AA2281+1),"")</f>
        <v/>
      </c>
      <c r="AI2281" s="60" t="str">
        <f aca="false">IF(AND(AC2281=1,AA2281&lt;2),IF(AND(C2282=C2281,AA2282=AA2281+1),IF(AC2282=1,"",INDEX(DATAS,AA2281+1)),INDEX(DATAS,AA2281+1)),"")</f>
        <v/>
      </c>
    </row>
    <row r="2282" customFormat="false" ht="15" hidden="false" customHeight="false" outlineLevel="0" collapsed="false">
      <c r="A2282" s="60" t="n">
        <v>46310</v>
      </c>
      <c r="B2282" s="0" t="n">
        <v>2</v>
      </c>
      <c r="C2282" s="0" t="n">
        <v>5186</v>
      </c>
      <c r="D2282" s="0" t="n">
        <v>83</v>
      </c>
      <c r="E2282" s="0" t="n">
        <v>2</v>
      </c>
      <c r="F2282" s="55" t="s">
        <v>827</v>
      </c>
      <c r="G2282" s="0" t="n">
        <v>48.9</v>
      </c>
      <c r="H2282" s="0" t="n">
        <v>48</v>
      </c>
      <c r="I2282" s="55" t="s">
        <v>187</v>
      </c>
      <c r="J2282" s="0" t="n">
        <v>83</v>
      </c>
      <c r="K2282" s="0" t="n">
        <v>68</v>
      </c>
      <c r="M2282" s="0" t="n">
        <v>906.28</v>
      </c>
      <c r="N2282" s="0" t="n">
        <v>65.77</v>
      </c>
      <c r="O2282" s="0" t="n">
        <v>35.33</v>
      </c>
      <c r="P2282" s="0" t="n">
        <v>4.8</v>
      </c>
      <c r="Q2282" s="0" t="n">
        <v>3.34</v>
      </c>
      <c r="U2282" s="0" t="n">
        <v>1034</v>
      </c>
      <c r="V2282" s="0" t="n">
        <v>1</v>
      </c>
      <c r="W2282" s="60" t="n">
        <v>46296</v>
      </c>
      <c r="X2282" s="55" t="n">
        <f aca="false">IF(I2282="Male",0,1)</f>
        <v>1</v>
      </c>
      <c r="Y2282" s="55" t="n">
        <f aca="false">IF(OR(I2282="DNB",I2282="Dry DNB"),1,0)</f>
        <v>0</v>
      </c>
      <c r="Z2282" s="55" t="n">
        <f aca="false">IF(ISNUMBER(W2282),A2282-W2282,"")</f>
        <v>14</v>
      </c>
      <c r="AA2282" s="55" t="n">
        <f aca="false">MATCH(A2282,DATAS,0)</f>
        <v>2</v>
      </c>
      <c r="AB2282" s="55" t="n">
        <f aca="false">IF(AND(E2282&gt;0,OR(AND(B2282&gt;=1,B2282&lt;=6),B2282=10)),1,0)</f>
        <v>1</v>
      </c>
      <c r="AC2282" s="55" t="n">
        <f aca="false">IF(AND(E2282&gt;0,B2282=10),1,0)</f>
        <v>0</v>
      </c>
      <c r="AD2282" s="55" t="n">
        <f aca="false">IF(AND(C2281=C2282,AA2281=AA2282-1),AB2281,"")</f>
        <v>1</v>
      </c>
      <c r="AE2282" s="55" t="n">
        <f aca="false">IF(AND(C2281=C2282,AA2281=AA2282-1),AC2281,"")</f>
        <v>0</v>
      </c>
      <c r="AF2282" s="55" t="n">
        <f aca="false">IF(AA2282=1,"",IF(AND(AB2282=1,AD2282&lt;&gt;1),1,0))</f>
        <v>0</v>
      </c>
      <c r="AG2282" s="55" t="n">
        <f aca="false">IF(AA2282=1,"",IF(AND(AC2282=1,AE2282&lt;&gt;1),1,0))</f>
        <v>0</v>
      </c>
      <c r="AH2282" s="60" t="str">
        <f aca="false">IF(AND(E2282&gt;0,AA2282&lt;2,NOT(AND(C2283=C2282,AA2283=AA2282+1))),INDEX(DATAS,AA2282+1),"")</f>
        <v/>
      </c>
      <c r="AI2282" s="60" t="str">
        <f aca="false">IF(AND(AC2282=1,AA2282&lt;2),IF(AND(C2283=C2282,AA2283=AA2282+1),IF(AC2283=1,"",INDEX(DATAS,AA2282+1)),INDEX(DATAS,AA2282+1)),"")</f>
        <v/>
      </c>
    </row>
    <row r="2283" customFormat="false" ht="15" hidden="false" customHeight="false" outlineLevel="0" collapsed="false">
      <c r="A2283" s="60" t="n">
        <v>46309</v>
      </c>
      <c r="B2283" s="0" t="n">
        <v>5</v>
      </c>
      <c r="C2283" s="0" t="n">
        <v>5187</v>
      </c>
      <c r="D2283" s="0" t="n">
        <v>416</v>
      </c>
      <c r="E2283" s="0" t="n">
        <v>1</v>
      </c>
      <c r="F2283" s="55" t="s">
        <v>827</v>
      </c>
      <c r="G2283" s="0" t="n">
        <v>38.7</v>
      </c>
      <c r="H2283" s="0" t="n">
        <v>36</v>
      </c>
      <c r="I2283" s="55" t="s">
        <v>157</v>
      </c>
      <c r="J2283" s="0" t="n">
        <v>335</v>
      </c>
      <c r="K2283" s="0" t="n">
        <v>66</v>
      </c>
      <c r="L2283" s="0" t="n">
        <v>81</v>
      </c>
      <c r="M2283" s="0" t="n">
        <v>445.7</v>
      </c>
      <c r="N2283" s="0" t="n">
        <v>60.56</v>
      </c>
      <c r="O2283" s="0" t="n">
        <v>32.22</v>
      </c>
      <c r="P2283" s="0" t="n">
        <v>5.05</v>
      </c>
      <c r="Q2283" s="0" t="n">
        <v>3.9</v>
      </c>
      <c r="R2283" s="0" t="n">
        <v>4430</v>
      </c>
      <c r="S2283" s="0" t="n">
        <v>9004</v>
      </c>
      <c r="T2283" s="0" t="n">
        <v>46.85</v>
      </c>
      <c r="U2283" s="0" t="n">
        <v>1033</v>
      </c>
      <c r="V2283" s="0" t="n">
        <v>9</v>
      </c>
      <c r="W2283" s="60" t="n">
        <v>46229</v>
      </c>
      <c r="X2283" s="55" t="n">
        <f aca="false">IF(I2283="Male",0,1)</f>
        <v>1</v>
      </c>
      <c r="Y2283" s="55" t="n">
        <f aca="false">IF(OR(I2283="DNB",I2283="Dry DNB"),1,0)</f>
        <v>0</v>
      </c>
      <c r="Z2283" s="55" t="n">
        <f aca="false">IF(ISNUMBER(W2283),A2283-W2283,"")</f>
        <v>80</v>
      </c>
      <c r="AA2283" s="55" t="n">
        <f aca="false">MATCH(A2283,DATAS,0)</f>
        <v>1</v>
      </c>
      <c r="AB2283" s="55" t="n">
        <f aca="false">IF(AND(E2283&gt;0,OR(AND(B2283&gt;=1,B2283&lt;=6),B2283=10)),1,0)</f>
        <v>1</v>
      </c>
      <c r="AC2283" s="55" t="n">
        <f aca="false">IF(AND(E2283&gt;0,B2283=10),1,0)</f>
        <v>0</v>
      </c>
      <c r="AD2283" s="0" t="str">
        <f aca="false">IF(AND(C2282=C2283,AA2282=AA2283-1),AB2282,"")</f>
        <v/>
      </c>
      <c r="AE2283" s="0" t="str">
        <f aca="false">IF(AND(C2282=C2283,AA2282=AA2283-1),AC2282,"")</f>
        <v/>
      </c>
      <c r="AF2283" s="0" t="str">
        <f aca="false">IF(AA2283=1,"",IF(AND(AB2283=1,AD2283&lt;&gt;1),1,0))</f>
        <v/>
      </c>
      <c r="AG2283" s="0" t="str">
        <f aca="false">IF(AA2283=1,"",IF(AND(AC2283=1,AE2283&lt;&gt;1),1,0))</f>
        <v/>
      </c>
      <c r="AH2283" s="60" t="str">
        <f aca="false">IF(AND(E2283&gt;0,AA2283&lt;2,NOT(AND(C2284=C2283,AA2284=AA2283+1))),INDEX(DATAS,AA2283+1),"")</f>
        <v/>
      </c>
      <c r="AI2283" s="60" t="str">
        <f aca="false">IF(AND(AC2283=1,AA2283&lt;2),IF(AND(C2284=C2283,AA2284=AA2283+1),IF(AC2284=1,"",INDEX(DATAS,AA2283+1)),INDEX(DATAS,AA2283+1)),"")</f>
        <v/>
      </c>
    </row>
    <row r="2284" customFormat="false" ht="15" hidden="false" customHeight="false" outlineLevel="0" collapsed="false">
      <c r="A2284" s="60" t="n">
        <v>46310</v>
      </c>
      <c r="B2284" s="0" t="n">
        <v>5</v>
      </c>
      <c r="C2284" s="0" t="n">
        <v>5187</v>
      </c>
      <c r="D2284" s="0" t="n">
        <v>417</v>
      </c>
      <c r="E2284" s="0" t="n">
        <v>1</v>
      </c>
      <c r="F2284" s="55" t="s">
        <v>827</v>
      </c>
      <c r="G2284" s="0" t="n">
        <v>38</v>
      </c>
      <c r="H2284" s="0" t="n">
        <v>36</v>
      </c>
      <c r="I2284" s="55" t="s">
        <v>157</v>
      </c>
      <c r="J2284" s="0" t="n">
        <v>335</v>
      </c>
      <c r="K2284" s="0" t="n">
        <v>66</v>
      </c>
      <c r="L2284" s="0" t="n">
        <v>82</v>
      </c>
      <c r="M2284" s="0" t="n">
        <v>445.7</v>
      </c>
      <c r="N2284" s="0" t="n">
        <v>60.56</v>
      </c>
      <c r="O2284" s="0" t="n">
        <v>32.22</v>
      </c>
      <c r="P2284" s="0" t="n">
        <v>5.05</v>
      </c>
      <c r="Q2284" s="0" t="n">
        <v>3.9</v>
      </c>
      <c r="T2284" s="0" t="n">
        <v>46.85</v>
      </c>
      <c r="U2284" s="0" t="n">
        <v>1034</v>
      </c>
      <c r="V2284" s="0" t="n">
        <v>9</v>
      </c>
      <c r="W2284" s="60" t="n">
        <v>46229</v>
      </c>
      <c r="X2284" s="55" t="n">
        <f aca="false">IF(I2284="Male",0,1)</f>
        <v>1</v>
      </c>
      <c r="Y2284" s="55" t="n">
        <f aca="false">IF(OR(I2284="DNB",I2284="Dry DNB"),1,0)</f>
        <v>0</v>
      </c>
      <c r="Z2284" s="55" t="n">
        <f aca="false">IF(ISNUMBER(W2284),A2284-W2284,"")</f>
        <v>81</v>
      </c>
      <c r="AA2284" s="55" t="n">
        <f aca="false">MATCH(A2284,DATAS,0)</f>
        <v>2</v>
      </c>
      <c r="AB2284" s="55" t="n">
        <f aca="false">IF(AND(E2284&gt;0,OR(AND(B2284&gt;=1,B2284&lt;=6),B2284=10)),1,0)</f>
        <v>1</v>
      </c>
      <c r="AC2284" s="55" t="n">
        <f aca="false">IF(AND(E2284&gt;0,B2284=10),1,0)</f>
        <v>0</v>
      </c>
      <c r="AD2284" s="55" t="n">
        <f aca="false">IF(AND(C2283=C2284,AA2283=AA2284-1),AB2283,"")</f>
        <v>1</v>
      </c>
      <c r="AE2284" s="55" t="n">
        <f aca="false">IF(AND(C2283=C2284,AA2283=AA2284-1),AC2283,"")</f>
        <v>0</v>
      </c>
      <c r="AF2284" s="55" t="n">
        <f aca="false">IF(AA2284=1,"",IF(AND(AB2284=1,AD2284&lt;&gt;1),1,0))</f>
        <v>0</v>
      </c>
      <c r="AG2284" s="55" t="n">
        <f aca="false">IF(AA2284=1,"",IF(AND(AC2284=1,AE2284&lt;&gt;1),1,0))</f>
        <v>0</v>
      </c>
      <c r="AH2284" s="60" t="str">
        <f aca="false">IF(AND(E2284&gt;0,AA2284&lt;2,NOT(AND(C2285=C2284,AA2285=AA2284+1))),INDEX(DATAS,AA2284+1),"")</f>
        <v/>
      </c>
      <c r="AI2284" s="60" t="str">
        <f aca="false">IF(AND(AC2284=1,AA2284&lt;2),IF(AND(C2285=C2284,AA2285=AA2284+1),IF(AC2285=1,"",INDEX(DATAS,AA2284+1)),INDEX(DATAS,AA2284+1)),"")</f>
        <v/>
      </c>
    </row>
    <row r="2285" customFormat="false" ht="15" hidden="false" customHeight="false" outlineLevel="0" collapsed="false">
      <c r="A2285" s="60" t="n">
        <v>46309</v>
      </c>
      <c r="B2285" s="0" t="n">
        <v>5</v>
      </c>
      <c r="C2285" s="0" t="n">
        <v>5189</v>
      </c>
      <c r="D2285" s="0" t="n">
        <v>412</v>
      </c>
      <c r="E2285" s="0" t="n">
        <v>1</v>
      </c>
      <c r="F2285" s="55" t="s">
        <v>827</v>
      </c>
      <c r="G2285" s="0" t="n">
        <v>35.5</v>
      </c>
      <c r="H2285" s="0" t="n">
        <v>26</v>
      </c>
      <c r="I2285" s="55" t="s">
        <v>157</v>
      </c>
      <c r="J2285" s="0" t="n">
        <v>328</v>
      </c>
      <c r="K2285" s="0" t="n">
        <v>69</v>
      </c>
      <c r="L2285" s="0" t="n">
        <v>84</v>
      </c>
      <c r="M2285" s="0" t="n">
        <v>631.37</v>
      </c>
      <c r="N2285" s="0" t="n">
        <v>29.77</v>
      </c>
      <c r="O2285" s="0" t="n">
        <v>21.08</v>
      </c>
      <c r="P2285" s="0" t="n">
        <v>5.59</v>
      </c>
      <c r="Q2285" s="0" t="n">
        <v>4.15</v>
      </c>
      <c r="R2285" s="0" t="n">
        <v>4986</v>
      </c>
      <c r="S2285" s="0" t="n">
        <v>10505</v>
      </c>
      <c r="T2285" s="0" t="n">
        <v>56.4</v>
      </c>
      <c r="U2285" s="0" t="n">
        <v>1033</v>
      </c>
      <c r="V2285" s="0" t="n">
        <v>5</v>
      </c>
      <c r="W2285" s="60" t="n">
        <v>46226</v>
      </c>
      <c r="X2285" s="55" t="n">
        <f aca="false">IF(I2285="Male",0,1)</f>
        <v>1</v>
      </c>
      <c r="Y2285" s="55" t="n">
        <f aca="false">IF(OR(I2285="DNB",I2285="Dry DNB"),1,0)</f>
        <v>0</v>
      </c>
      <c r="Z2285" s="55" t="n">
        <f aca="false">IF(ISNUMBER(W2285),A2285-W2285,"")</f>
        <v>83</v>
      </c>
      <c r="AA2285" s="55" t="n">
        <f aca="false">MATCH(A2285,DATAS,0)</f>
        <v>1</v>
      </c>
      <c r="AB2285" s="55" t="n">
        <f aca="false">IF(AND(E2285&gt;0,OR(AND(B2285&gt;=1,B2285&lt;=6),B2285=10)),1,0)</f>
        <v>1</v>
      </c>
      <c r="AC2285" s="55" t="n">
        <f aca="false">IF(AND(E2285&gt;0,B2285=10),1,0)</f>
        <v>0</v>
      </c>
      <c r="AD2285" s="0" t="str">
        <f aca="false">IF(AND(C2284=C2285,AA2284=AA2285-1),AB2284,"")</f>
        <v/>
      </c>
      <c r="AE2285" s="0" t="str">
        <f aca="false">IF(AND(C2284=C2285,AA2284=AA2285-1),AC2284,"")</f>
        <v/>
      </c>
      <c r="AF2285" s="0" t="str">
        <f aca="false">IF(AA2285=1,"",IF(AND(AB2285=1,AD2285&lt;&gt;1),1,0))</f>
        <v/>
      </c>
      <c r="AG2285" s="0" t="str">
        <f aca="false">IF(AA2285=1,"",IF(AND(AC2285=1,AE2285&lt;&gt;1),1,0))</f>
        <v/>
      </c>
      <c r="AH2285" s="60" t="str">
        <f aca="false">IF(AND(E2285&gt;0,AA2285&lt;2,NOT(AND(C2286=C2285,AA2286=AA2285+1))),INDEX(DATAS,AA2285+1),"")</f>
        <v/>
      </c>
      <c r="AI2285" s="60" t="str">
        <f aca="false">IF(AND(AC2285=1,AA2285&lt;2),IF(AND(C2286=C2285,AA2286=AA2285+1),IF(AC2286=1,"",INDEX(DATAS,AA2285+1)),INDEX(DATAS,AA2285+1)),"")</f>
        <v/>
      </c>
    </row>
    <row r="2286" customFormat="false" ht="15" hidden="false" customHeight="false" outlineLevel="0" collapsed="false">
      <c r="A2286" s="60" t="n">
        <v>46310</v>
      </c>
      <c r="B2286" s="0" t="n">
        <v>5</v>
      </c>
      <c r="C2286" s="0" t="n">
        <v>5189</v>
      </c>
      <c r="D2286" s="0" t="n">
        <v>413</v>
      </c>
      <c r="E2286" s="0" t="n">
        <v>1</v>
      </c>
      <c r="F2286" s="55" t="s">
        <v>827</v>
      </c>
      <c r="G2286" s="0" t="n">
        <v>37.1</v>
      </c>
      <c r="H2286" s="0" t="n">
        <v>27</v>
      </c>
      <c r="I2286" s="55" t="s">
        <v>157</v>
      </c>
      <c r="J2286" s="0" t="n">
        <v>328</v>
      </c>
      <c r="K2286" s="0" t="n">
        <v>69</v>
      </c>
      <c r="L2286" s="0" t="n">
        <v>85</v>
      </c>
      <c r="M2286" s="0" t="n">
        <v>631.37</v>
      </c>
      <c r="N2286" s="0" t="n">
        <v>29.77</v>
      </c>
      <c r="O2286" s="0" t="n">
        <v>21.08</v>
      </c>
      <c r="P2286" s="0" t="n">
        <v>5.59</v>
      </c>
      <c r="Q2286" s="0" t="n">
        <v>4.15</v>
      </c>
      <c r="T2286" s="0" t="n">
        <v>56.4</v>
      </c>
      <c r="U2286" s="0" t="n">
        <v>1034</v>
      </c>
      <c r="V2286" s="0" t="n">
        <v>5</v>
      </c>
      <c r="W2286" s="60" t="n">
        <v>46226</v>
      </c>
      <c r="X2286" s="55" t="n">
        <f aca="false">IF(I2286="Male",0,1)</f>
        <v>1</v>
      </c>
      <c r="Y2286" s="55" t="n">
        <f aca="false">IF(OR(I2286="DNB",I2286="Dry DNB"),1,0)</f>
        <v>0</v>
      </c>
      <c r="Z2286" s="55" t="n">
        <f aca="false">IF(ISNUMBER(W2286),A2286-W2286,"")</f>
        <v>84</v>
      </c>
      <c r="AA2286" s="55" t="n">
        <f aca="false">MATCH(A2286,DATAS,0)</f>
        <v>2</v>
      </c>
      <c r="AB2286" s="55" t="n">
        <f aca="false">IF(AND(E2286&gt;0,OR(AND(B2286&gt;=1,B2286&lt;=6),B2286=10)),1,0)</f>
        <v>1</v>
      </c>
      <c r="AC2286" s="55" t="n">
        <f aca="false">IF(AND(E2286&gt;0,B2286=10),1,0)</f>
        <v>0</v>
      </c>
      <c r="AD2286" s="55" t="n">
        <f aca="false">IF(AND(C2285=C2286,AA2285=AA2286-1),AB2285,"")</f>
        <v>1</v>
      </c>
      <c r="AE2286" s="55" t="n">
        <f aca="false">IF(AND(C2285=C2286,AA2285=AA2286-1),AC2285,"")</f>
        <v>0</v>
      </c>
      <c r="AF2286" s="55" t="n">
        <f aca="false">IF(AA2286=1,"",IF(AND(AB2286=1,AD2286&lt;&gt;1),1,0))</f>
        <v>0</v>
      </c>
      <c r="AG2286" s="55" t="n">
        <f aca="false">IF(AA2286=1,"",IF(AND(AC2286=1,AE2286&lt;&gt;1),1,0))</f>
        <v>0</v>
      </c>
      <c r="AH2286" s="60" t="str">
        <f aca="false">IF(AND(E2286&gt;0,AA2286&lt;2,NOT(AND(C2287=C2286,AA2287=AA2286+1))),INDEX(DATAS,AA2286+1),"")</f>
        <v/>
      </c>
      <c r="AI2286" s="60" t="str">
        <f aca="false">IF(AND(AC2286=1,AA2286&lt;2),IF(AND(C2287=C2286,AA2287=AA2286+1),IF(AC2287=1,"",INDEX(DATAS,AA2286+1)),INDEX(DATAS,AA2286+1)),"")</f>
        <v/>
      </c>
    </row>
    <row r="2287" customFormat="false" ht="15" hidden="false" customHeight="false" outlineLevel="0" collapsed="false">
      <c r="A2287" s="60" t="n">
        <v>46309</v>
      </c>
      <c r="B2287" s="0" t="n">
        <v>4</v>
      </c>
      <c r="C2287" s="0" t="n">
        <v>5191</v>
      </c>
      <c r="D2287" s="0" t="n">
        <v>322</v>
      </c>
      <c r="E2287" s="0" t="n">
        <v>1</v>
      </c>
      <c r="F2287" s="55" t="s">
        <v>828</v>
      </c>
      <c r="G2287" s="0" t="n">
        <v>44.6</v>
      </c>
      <c r="H2287" s="0" t="n">
        <v>43</v>
      </c>
      <c r="I2287" s="55" t="s">
        <v>157</v>
      </c>
      <c r="J2287" s="0" t="n">
        <v>119</v>
      </c>
      <c r="K2287" s="0" t="n">
        <v>63</v>
      </c>
      <c r="L2287" s="0" t="n">
        <v>203</v>
      </c>
      <c r="M2287" s="0" t="n">
        <v>16.07</v>
      </c>
      <c r="N2287" s="0" t="n">
        <v>71.75</v>
      </c>
      <c r="O2287" s="0" t="n">
        <v>34.8</v>
      </c>
      <c r="P2287" s="0" t="n">
        <v>4.77</v>
      </c>
      <c r="Q2287" s="0" t="n">
        <v>3.8</v>
      </c>
      <c r="R2287" s="0" t="n">
        <v>3295</v>
      </c>
      <c r="S2287" s="0" t="n">
        <v>7659</v>
      </c>
      <c r="T2287" s="0" t="n">
        <v>32.55</v>
      </c>
      <c r="U2287" s="0" t="n">
        <v>1032</v>
      </c>
      <c r="V2287" s="0" t="n">
        <v>3</v>
      </c>
      <c r="W2287" s="60" t="n">
        <v>46107</v>
      </c>
      <c r="X2287" s="55" t="n">
        <f aca="false">IF(I2287="Male",0,1)</f>
        <v>1</v>
      </c>
      <c r="Y2287" s="55" t="n">
        <f aca="false">IF(OR(I2287="DNB",I2287="Dry DNB"),1,0)</f>
        <v>0</v>
      </c>
      <c r="Z2287" s="55" t="n">
        <f aca="false">IF(ISNUMBER(W2287),A2287-W2287,"")</f>
        <v>202</v>
      </c>
      <c r="AA2287" s="55" t="n">
        <f aca="false">MATCH(A2287,DATAS,0)</f>
        <v>1</v>
      </c>
      <c r="AB2287" s="55" t="n">
        <f aca="false">IF(AND(E2287&gt;0,OR(AND(B2287&gt;=1,B2287&lt;=6),B2287=10)),1,0)</f>
        <v>1</v>
      </c>
      <c r="AC2287" s="55" t="n">
        <f aca="false">IF(AND(E2287&gt;0,B2287=10),1,0)</f>
        <v>0</v>
      </c>
      <c r="AD2287" s="0" t="str">
        <f aca="false">IF(AND(C2286=C2287,AA2286=AA2287-1),AB2286,"")</f>
        <v/>
      </c>
      <c r="AE2287" s="0" t="str">
        <f aca="false">IF(AND(C2286=C2287,AA2286=AA2287-1),AC2286,"")</f>
        <v/>
      </c>
      <c r="AF2287" s="0" t="str">
        <f aca="false">IF(AA2287=1,"",IF(AND(AB2287=1,AD2287&lt;&gt;1),1,0))</f>
        <v/>
      </c>
      <c r="AG2287" s="0" t="str">
        <f aca="false">IF(AA2287=1,"",IF(AND(AC2287=1,AE2287&lt;&gt;1),1,0))</f>
        <v/>
      </c>
      <c r="AH2287" s="60" t="str">
        <f aca="false">IF(AND(E2287&gt;0,AA2287&lt;2,NOT(AND(C2288=C2287,AA2288=AA2287+1))),INDEX(DATAS,AA2287+1),"")</f>
        <v/>
      </c>
      <c r="AI2287" s="60" t="str">
        <f aca="false">IF(AND(AC2287=1,AA2287&lt;2),IF(AND(C2288=C2287,AA2288=AA2287+1),IF(AC2288=1,"",INDEX(DATAS,AA2287+1)),INDEX(DATAS,AA2287+1)),"")</f>
        <v/>
      </c>
    </row>
    <row r="2288" customFormat="false" ht="15" hidden="false" customHeight="false" outlineLevel="0" collapsed="false">
      <c r="A2288" s="60" t="n">
        <v>46310</v>
      </c>
      <c r="B2288" s="0" t="n">
        <v>4</v>
      </c>
      <c r="C2288" s="0" t="n">
        <v>5191</v>
      </c>
      <c r="D2288" s="0" t="n">
        <v>323</v>
      </c>
      <c r="E2288" s="0" t="n">
        <v>1</v>
      </c>
      <c r="F2288" s="55" t="s">
        <v>828</v>
      </c>
      <c r="G2288" s="0" t="n">
        <v>47</v>
      </c>
      <c r="H2288" s="0" t="n">
        <v>43</v>
      </c>
      <c r="I2288" s="55" t="s">
        <v>157</v>
      </c>
      <c r="J2288" s="0" t="n">
        <v>119</v>
      </c>
      <c r="K2288" s="0" t="n">
        <v>63</v>
      </c>
      <c r="L2288" s="0" t="n">
        <v>204</v>
      </c>
      <c r="M2288" s="0" t="n">
        <v>16.07</v>
      </c>
      <c r="N2288" s="0" t="n">
        <v>71.75</v>
      </c>
      <c r="O2288" s="0" t="n">
        <v>34.8</v>
      </c>
      <c r="P2288" s="0" t="n">
        <v>4.77</v>
      </c>
      <c r="Q2288" s="0" t="n">
        <v>3.8</v>
      </c>
      <c r="T2288" s="0" t="n">
        <v>32.55</v>
      </c>
      <c r="U2288" s="0" t="n">
        <v>1033</v>
      </c>
      <c r="V2288" s="0" t="n">
        <v>3</v>
      </c>
      <c r="W2288" s="60" t="n">
        <v>46107</v>
      </c>
      <c r="X2288" s="55" t="n">
        <f aca="false">IF(I2288="Male",0,1)</f>
        <v>1</v>
      </c>
      <c r="Y2288" s="55" t="n">
        <f aca="false">IF(OR(I2288="DNB",I2288="Dry DNB"),1,0)</f>
        <v>0</v>
      </c>
      <c r="Z2288" s="55" t="n">
        <f aca="false">IF(ISNUMBER(W2288),A2288-W2288,"")</f>
        <v>203</v>
      </c>
      <c r="AA2288" s="55" t="n">
        <f aca="false">MATCH(A2288,DATAS,0)</f>
        <v>2</v>
      </c>
      <c r="AB2288" s="55" t="n">
        <f aca="false">IF(AND(E2288&gt;0,OR(AND(B2288&gt;=1,B2288&lt;=6),B2288=10)),1,0)</f>
        <v>1</v>
      </c>
      <c r="AC2288" s="55" t="n">
        <f aca="false">IF(AND(E2288&gt;0,B2288=10),1,0)</f>
        <v>0</v>
      </c>
      <c r="AD2288" s="55" t="n">
        <f aca="false">IF(AND(C2287=C2288,AA2287=AA2288-1),AB2287,"")</f>
        <v>1</v>
      </c>
      <c r="AE2288" s="55" t="n">
        <f aca="false">IF(AND(C2287=C2288,AA2287=AA2288-1),AC2287,"")</f>
        <v>0</v>
      </c>
      <c r="AF2288" s="55" t="n">
        <f aca="false">IF(AA2288=1,"",IF(AND(AB2288=1,AD2288&lt;&gt;1),1,0))</f>
        <v>0</v>
      </c>
      <c r="AG2288" s="55" t="n">
        <f aca="false">IF(AA2288=1,"",IF(AND(AC2288=1,AE2288&lt;&gt;1),1,0))</f>
        <v>0</v>
      </c>
      <c r="AH2288" s="60" t="str">
        <f aca="false">IF(AND(E2288&gt;0,AA2288&lt;2,NOT(AND(C2289=C2288,AA2289=AA2288+1))),INDEX(DATAS,AA2288+1),"")</f>
        <v/>
      </c>
      <c r="AI2288" s="60" t="str">
        <f aca="false">IF(AND(AC2288=1,AA2288&lt;2),IF(AND(C2289=C2288,AA2289=AA2288+1),IF(AC2289=1,"",INDEX(DATAS,AA2288+1)),INDEX(DATAS,AA2288+1)),"")</f>
        <v/>
      </c>
    </row>
    <row r="2289" customFormat="false" ht="15" hidden="false" customHeight="false" outlineLevel="0" collapsed="false">
      <c r="A2289" s="60" t="n">
        <v>46309</v>
      </c>
      <c r="B2289" s="0" t="n">
        <v>5</v>
      </c>
      <c r="C2289" s="0" t="n">
        <v>5192</v>
      </c>
      <c r="D2289" s="0" t="n">
        <v>92</v>
      </c>
      <c r="E2289" s="0" t="n">
        <v>2</v>
      </c>
      <c r="F2289" s="55" t="s">
        <v>829</v>
      </c>
      <c r="G2289" s="0" t="n">
        <v>33.7</v>
      </c>
      <c r="H2289" s="0" t="n">
        <v>29</v>
      </c>
      <c r="I2289" s="55" t="s">
        <v>187</v>
      </c>
      <c r="J2289" s="0" t="n">
        <v>92</v>
      </c>
      <c r="K2289" s="0" t="n">
        <v>64</v>
      </c>
      <c r="M2289" s="0" t="n">
        <v>1481.05</v>
      </c>
      <c r="N2289" s="0" t="n">
        <v>57.99</v>
      </c>
      <c r="O2289" s="0" t="n">
        <v>39.38</v>
      </c>
      <c r="P2289" s="0" t="n">
        <v>4.26</v>
      </c>
      <c r="Q2289" s="0" t="n">
        <v>3.56</v>
      </c>
      <c r="R2289" s="0" t="n">
        <v>3731</v>
      </c>
      <c r="S2289" s="0" t="n">
        <v>7501</v>
      </c>
      <c r="T2289" s="0" t="n">
        <v>47</v>
      </c>
      <c r="U2289" s="0" t="n">
        <v>1030</v>
      </c>
      <c r="V2289" s="0" t="n">
        <v>1</v>
      </c>
      <c r="W2289" s="60" t="n">
        <v>46282</v>
      </c>
      <c r="X2289" s="55" t="n">
        <f aca="false">IF(I2289="Male",0,1)</f>
        <v>1</v>
      </c>
      <c r="Y2289" s="55" t="n">
        <f aca="false">IF(OR(I2289="DNB",I2289="Dry DNB"),1,0)</f>
        <v>0</v>
      </c>
      <c r="Z2289" s="55" t="n">
        <f aca="false">IF(ISNUMBER(W2289),A2289-W2289,"")</f>
        <v>27</v>
      </c>
      <c r="AA2289" s="55" t="n">
        <f aca="false">MATCH(A2289,DATAS,0)</f>
        <v>1</v>
      </c>
      <c r="AB2289" s="55" t="n">
        <f aca="false">IF(AND(E2289&gt;0,OR(AND(B2289&gt;=1,B2289&lt;=6),B2289=10)),1,0)</f>
        <v>1</v>
      </c>
      <c r="AC2289" s="55" t="n">
        <f aca="false">IF(AND(E2289&gt;0,B2289=10),1,0)</f>
        <v>0</v>
      </c>
      <c r="AD2289" s="0" t="str">
        <f aca="false">IF(AND(C2288=C2289,AA2288=AA2289-1),AB2288,"")</f>
        <v/>
      </c>
      <c r="AE2289" s="0" t="str">
        <f aca="false">IF(AND(C2288=C2289,AA2288=AA2289-1),AC2288,"")</f>
        <v/>
      </c>
      <c r="AF2289" s="0" t="str">
        <f aca="false">IF(AA2289=1,"",IF(AND(AB2289=1,AD2289&lt;&gt;1),1,0))</f>
        <v/>
      </c>
      <c r="AG2289" s="0" t="str">
        <f aca="false">IF(AA2289=1,"",IF(AND(AC2289=1,AE2289&lt;&gt;1),1,0))</f>
        <v/>
      </c>
      <c r="AH2289" s="60" t="str">
        <f aca="false">IF(AND(E2289&gt;0,AA2289&lt;2,NOT(AND(C2290=C2289,AA2290=AA2289+1))),INDEX(DATAS,AA2289+1),"")</f>
        <v/>
      </c>
      <c r="AI2289" s="60" t="str">
        <f aca="false">IF(AND(AC2289=1,AA2289&lt;2),IF(AND(C2290=C2289,AA2290=AA2289+1),IF(AC2290=1,"",INDEX(DATAS,AA2289+1)),INDEX(DATAS,AA2289+1)),"")</f>
        <v/>
      </c>
    </row>
    <row r="2290" customFormat="false" ht="15" hidden="false" customHeight="false" outlineLevel="0" collapsed="false">
      <c r="A2290" s="60" t="n">
        <v>46310</v>
      </c>
      <c r="B2290" s="0" t="n">
        <v>5</v>
      </c>
      <c r="C2290" s="0" t="n">
        <v>5192</v>
      </c>
      <c r="D2290" s="0" t="n">
        <v>93</v>
      </c>
      <c r="E2290" s="0" t="n">
        <v>2</v>
      </c>
      <c r="F2290" s="55" t="s">
        <v>829</v>
      </c>
      <c r="G2290" s="0" t="n">
        <v>38.2</v>
      </c>
      <c r="H2290" s="0" t="n">
        <v>31</v>
      </c>
      <c r="I2290" s="55" t="s">
        <v>187</v>
      </c>
      <c r="J2290" s="0" t="n">
        <v>93</v>
      </c>
      <c r="K2290" s="0" t="n">
        <v>64</v>
      </c>
      <c r="M2290" s="0" t="n">
        <v>1481.05</v>
      </c>
      <c r="N2290" s="0" t="n">
        <v>57.99</v>
      </c>
      <c r="O2290" s="0" t="n">
        <v>39.38</v>
      </c>
      <c r="P2290" s="0" t="n">
        <v>4.26</v>
      </c>
      <c r="Q2290" s="0" t="n">
        <v>3.56</v>
      </c>
      <c r="T2290" s="0" t="n">
        <v>47</v>
      </c>
      <c r="U2290" s="0" t="n">
        <v>1031</v>
      </c>
      <c r="V2290" s="0" t="n">
        <v>1</v>
      </c>
      <c r="W2290" s="60" t="n">
        <v>46282</v>
      </c>
      <c r="X2290" s="55" t="n">
        <f aca="false">IF(I2290="Male",0,1)</f>
        <v>1</v>
      </c>
      <c r="Y2290" s="55" t="n">
        <f aca="false">IF(OR(I2290="DNB",I2290="Dry DNB"),1,0)</f>
        <v>0</v>
      </c>
      <c r="Z2290" s="55" t="n">
        <f aca="false">IF(ISNUMBER(W2290),A2290-W2290,"")</f>
        <v>28</v>
      </c>
      <c r="AA2290" s="55" t="n">
        <f aca="false">MATCH(A2290,DATAS,0)</f>
        <v>2</v>
      </c>
      <c r="AB2290" s="55" t="n">
        <f aca="false">IF(AND(E2290&gt;0,OR(AND(B2290&gt;=1,B2290&lt;=6),B2290=10)),1,0)</f>
        <v>1</v>
      </c>
      <c r="AC2290" s="55" t="n">
        <f aca="false">IF(AND(E2290&gt;0,B2290=10),1,0)</f>
        <v>0</v>
      </c>
      <c r="AD2290" s="55" t="n">
        <f aca="false">IF(AND(C2289=C2290,AA2289=AA2290-1),AB2289,"")</f>
        <v>1</v>
      </c>
      <c r="AE2290" s="55" t="n">
        <f aca="false">IF(AND(C2289=C2290,AA2289=AA2290-1),AC2289,"")</f>
        <v>0</v>
      </c>
      <c r="AF2290" s="55" t="n">
        <f aca="false">IF(AA2290=1,"",IF(AND(AB2290=1,AD2290&lt;&gt;1),1,0))</f>
        <v>0</v>
      </c>
      <c r="AG2290" s="55" t="n">
        <f aca="false">IF(AA2290=1,"",IF(AND(AC2290=1,AE2290&lt;&gt;1),1,0))</f>
        <v>0</v>
      </c>
      <c r="AH2290" s="60" t="str">
        <f aca="false">IF(AND(E2290&gt;0,AA2290&lt;2,NOT(AND(C2291=C2290,AA2291=AA2290+1))),INDEX(DATAS,AA2290+1),"")</f>
        <v/>
      </c>
      <c r="AI2290" s="60" t="str">
        <f aca="false">IF(AND(AC2290=1,AA2290&lt;2),IF(AND(C2291=C2290,AA2291=AA2290+1),IF(AC2291=1,"",INDEX(DATAS,AA2290+1)),INDEX(DATAS,AA2290+1)),"")</f>
        <v/>
      </c>
    </row>
    <row r="2291" customFormat="false" ht="15" hidden="false" customHeight="false" outlineLevel="0" collapsed="false">
      <c r="A2291" s="60" t="n">
        <v>46309</v>
      </c>
      <c r="B2291" s="0" t="n">
        <v>7</v>
      </c>
      <c r="C2291" s="0" t="n">
        <v>5194</v>
      </c>
      <c r="D2291" s="0" t="n">
        <v>335</v>
      </c>
      <c r="E2291" s="0" t="n">
        <v>1</v>
      </c>
      <c r="F2291" s="55" t="s">
        <v>830</v>
      </c>
      <c r="I2291" s="55" t="s">
        <v>162</v>
      </c>
      <c r="J2291" s="0" t="n">
        <v>113</v>
      </c>
      <c r="K2291" s="0" t="n">
        <v>64</v>
      </c>
      <c r="L2291" s="0" t="n">
        <v>251</v>
      </c>
      <c r="M2291" s="0" t="n">
        <v>15.03</v>
      </c>
      <c r="N2291" s="0" t="n">
        <v>72.86</v>
      </c>
      <c r="O2291" s="0" t="n">
        <v>31.54</v>
      </c>
      <c r="P2291" s="0" t="n">
        <v>7.55</v>
      </c>
      <c r="Q2291" s="0" t="n">
        <v>4.31</v>
      </c>
      <c r="R2291" s="0" t="n">
        <v>3528</v>
      </c>
      <c r="S2291" s="0" t="n">
        <v>6554</v>
      </c>
      <c r="T2291" s="0" t="n">
        <v>35.7</v>
      </c>
      <c r="U2291" s="0" t="n">
        <v>1028</v>
      </c>
      <c r="V2291" s="0" t="n">
        <v>3</v>
      </c>
      <c r="W2291" s="60" t="n">
        <v>46059</v>
      </c>
      <c r="X2291" s="55" t="n">
        <f aca="false">IF(I2291="Male",0,1)</f>
        <v>1</v>
      </c>
      <c r="Y2291" s="55" t="n">
        <f aca="false">IF(OR(I2291="DNB",I2291="Dry DNB"),1,0)</f>
        <v>0</v>
      </c>
      <c r="Z2291" s="55" t="n">
        <f aca="false">IF(ISNUMBER(W2291),A2291-W2291,"")</f>
        <v>250</v>
      </c>
      <c r="AA2291" s="55" t="n">
        <f aca="false">MATCH(A2291,DATAS,0)</f>
        <v>1</v>
      </c>
      <c r="AB2291" s="55" t="n">
        <f aca="false">IF(AND(E2291&gt;0,OR(AND(B2291&gt;=1,B2291&lt;=6),B2291=10)),1,0)</f>
        <v>0</v>
      </c>
      <c r="AC2291" s="55" t="n">
        <f aca="false">IF(AND(E2291&gt;0,B2291=10),1,0)</f>
        <v>0</v>
      </c>
      <c r="AD2291" s="0" t="str">
        <f aca="false">IF(AND(C2290=C2291,AA2290=AA2291-1),AB2290,"")</f>
        <v/>
      </c>
      <c r="AE2291" s="0" t="str">
        <f aca="false">IF(AND(C2290=C2291,AA2290=AA2291-1),AC2290,"")</f>
        <v/>
      </c>
      <c r="AF2291" s="0" t="str">
        <f aca="false">IF(AA2291=1,"",IF(AND(AB2291=1,AD2291&lt;&gt;1),1,0))</f>
        <v/>
      </c>
      <c r="AG2291" s="0" t="str">
        <f aca="false">IF(AA2291=1,"",IF(AND(AC2291=1,AE2291&lt;&gt;1),1,0))</f>
        <v/>
      </c>
      <c r="AH2291" s="60" t="str">
        <f aca="false">IF(AND(E2291&gt;0,AA2291&lt;2,NOT(AND(C2292=C2291,AA2292=AA2291+1))),INDEX(DATAS,AA2291+1),"")</f>
        <v/>
      </c>
      <c r="AI2291" s="60" t="str">
        <f aca="false">IF(AND(AC2291=1,AA2291&lt;2),IF(AND(C2292=C2291,AA2292=AA2291+1),IF(AC2292=1,"",INDEX(DATAS,AA2291+1)),INDEX(DATAS,AA2291+1)),"")</f>
        <v/>
      </c>
    </row>
    <row r="2292" customFormat="false" ht="15" hidden="false" customHeight="false" outlineLevel="0" collapsed="false">
      <c r="A2292" s="60" t="n">
        <v>46310</v>
      </c>
      <c r="B2292" s="0" t="n">
        <v>7</v>
      </c>
      <c r="C2292" s="0" t="n">
        <v>5194</v>
      </c>
      <c r="D2292" s="0" t="n">
        <v>335</v>
      </c>
      <c r="E2292" s="0" t="n">
        <v>1</v>
      </c>
      <c r="F2292" s="55" t="s">
        <v>830</v>
      </c>
      <c r="I2292" s="55" t="s">
        <v>162</v>
      </c>
      <c r="J2292" s="0" t="n">
        <v>113</v>
      </c>
      <c r="K2292" s="0" t="n">
        <v>64</v>
      </c>
      <c r="L2292" s="0" t="n">
        <v>252</v>
      </c>
      <c r="M2292" s="0" t="n">
        <v>15.03</v>
      </c>
      <c r="N2292" s="0" t="n">
        <v>72.86</v>
      </c>
      <c r="O2292" s="0" t="n">
        <v>31.54</v>
      </c>
      <c r="P2292" s="0" t="n">
        <v>7.55</v>
      </c>
      <c r="Q2292" s="0" t="n">
        <v>4.31</v>
      </c>
      <c r="T2292" s="0" t="n">
        <v>35.7</v>
      </c>
      <c r="U2292" s="0" t="n">
        <v>1029</v>
      </c>
      <c r="V2292" s="0" t="n">
        <v>3</v>
      </c>
      <c r="W2292" s="60" t="n">
        <v>46059</v>
      </c>
      <c r="X2292" s="55" t="n">
        <f aca="false">IF(I2292="Male",0,1)</f>
        <v>1</v>
      </c>
      <c r="Y2292" s="55" t="n">
        <f aca="false">IF(OR(I2292="DNB",I2292="Dry DNB"),1,0)</f>
        <v>0</v>
      </c>
      <c r="Z2292" s="55" t="n">
        <f aca="false">IF(ISNUMBER(W2292),A2292-W2292,"")</f>
        <v>251</v>
      </c>
      <c r="AA2292" s="55" t="n">
        <f aca="false">MATCH(A2292,DATAS,0)</f>
        <v>2</v>
      </c>
      <c r="AB2292" s="55" t="n">
        <f aca="false">IF(AND(E2292&gt;0,OR(AND(B2292&gt;=1,B2292&lt;=6),B2292=10)),1,0)</f>
        <v>0</v>
      </c>
      <c r="AC2292" s="55" t="n">
        <f aca="false">IF(AND(E2292&gt;0,B2292=10),1,0)</f>
        <v>0</v>
      </c>
      <c r="AD2292" s="55" t="n">
        <f aca="false">IF(AND(C2291=C2292,AA2291=AA2292-1),AB2291,"")</f>
        <v>0</v>
      </c>
      <c r="AE2292" s="55" t="n">
        <f aca="false">IF(AND(C2291=C2292,AA2291=AA2292-1),AC2291,"")</f>
        <v>0</v>
      </c>
      <c r="AF2292" s="55" t="n">
        <f aca="false">IF(AA2292=1,"",IF(AND(AB2292=1,AD2292&lt;&gt;1),1,0))</f>
        <v>0</v>
      </c>
      <c r="AG2292" s="55" t="n">
        <f aca="false">IF(AA2292=1,"",IF(AND(AC2292=1,AE2292&lt;&gt;1),1,0))</f>
        <v>0</v>
      </c>
      <c r="AH2292" s="60" t="str">
        <f aca="false">IF(AND(E2292&gt;0,AA2292&lt;2,NOT(AND(C2293=C2292,AA2293=AA2292+1))),INDEX(DATAS,AA2292+1),"")</f>
        <v/>
      </c>
      <c r="AI2292" s="60" t="str">
        <f aca="false">IF(AND(AC2292=1,AA2292&lt;2),IF(AND(C2293=C2292,AA2293=AA2292+1),IF(AC2293=1,"",INDEX(DATAS,AA2292+1)),INDEX(DATAS,AA2292+1)),"")</f>
        <v/>
      </c>
    </row>
    <row r="2293" customFormat="false" ht="15" hidden="false" customHeight="false" outlineLevel="0" collapsed="false">
      <c r="A2293" s="60" t="n">
        <v>46309</v>
      </c>
      <c r="B2293" s="0" t="n">
        <v>14</v>
      </c>
      <c r="C2293" s="0" t="n">
        <v>5195</v>
      </c>
      <c r="D2293" s="0" t="n">
        <v>288</v>
      </c>
      <c r="E2293" s="0" t="n">
        <v>1</v>
      </c>
      <c r="F2293" s="55" t="s">
        <v>830</v>
      </c>
      <c r="I2293" s="55" t="s">
        <v>162</v>
      </c>
      <c r="J2293" s="0" t="n">
        <v>65</v>
      </c>
      <c r="K2293" s="0" t="n">
        <v>72</v>
      </c>
      <c r="L2293" s="0" t="n">
        <v>266</v>
      </c>
      <c r="M2293" s="0" t="n">
        <v>-33.96</v>
      </c>
      <c r="N2293" s="0" t="n">
        <v>73.58</v>
      </c>
      <c r="O2293" s="0" t="n">
        <v>24.46</v>
      </c>
      <c r="P2293" s="0" t="n">
        <v>5.37</v>
      </c>
      <c r="Q2293" s="0" t="n">
        <v>3.78</v>
      </c>
      <c r="R2293" s="0" t="n">
        <v>4054</v>
      </c>
      <c r="S2293" s="0" t="n">
        <v>8840</v>
      </c>
      <c r="T2293" s="0" t="n">
        <v>44.65</v>
      </c>
      <c r="U2293" s="0" t="n">
        <v>1028</v>
      </c>
      <c r="V2293" s="0" t="n">
        <v>1</v>
      </c>
      <c r="X2293" s="55" t="n">
        <f aca="false">IF(I2293="Male",0,1)</f>
        <v>1</v>
      </c>
      <c r="Y2293" s="55" t="n">
        <f aca="false">IF(OR(I2293="DNB",I2293="Dry DNB"),1,0)</f>
        <v>0</v>
      </c>
      <c r="Z2293" s="0" t="str">
        <f aca="false">IF(ISNUMBER(W2293),A2293-W2293,"")</f>
        <v/>
      </c>
      <c r="AA2293" s="55" t="n">
        <f aca="false">MATCH(A2293,DATAS,0)</f>
        <v>1</v>
      </c>
      <c r="AB2293" s="55" t="n">
        <f aca="false">IF(AND(E2293&gt;0,OR(AND(B2293&gt;=1,B2293&lt;=6),B2293=10)),1,0)</f>
        <v>0</v>
      </c>
      <c r="AC2293" s="55" t="n">
        <f aca="false">IF(AND(E2293&gt;0,B2293=10),1,0)</f>
        <v>0</v>
      </c>
      <c r="AD2293" s="0" t="str">
        <f aca="false">IF(AND(C2292=C2293,AA2292=AA2293-1),AB2292,"")</f>
        <v/>
      </c>
      <c r="AE2293" s="0" t="str">
        <f aca="false">IF(AND(C2292=C2293,AA2292=AA2293-1),AC2292,"")</f>
        <v/>
      </c>
      <c r="AF2293" s="0" t="str">
        <f aca="false">IF(AA2293=1,"",IF(AND(AB2293=1,AD2293&lt;&gt;1),1,0))</f>
        <v/>
      </c>
      <c r="AG2293" s="0" t="str">
        <f aca="false">IF(AA2293=1,"",IF(AND(AC2293=1,AE2293&lt;&gt;1),1,0))</f>
        <v/>
      </c>
      <c r="AH2293" s="60" t="str">
        <f aca="false">IF(AND(E2293&gt;0,AA2293&lt;2,NOT(AND(C2294=C2293,AA2294=AA2293+1))),INDEX(DATAS,AA2293+1),"")</f>
        <v/>
      </c>
      <c r="AI2293" s="60" t="str">
        <f aca="false">IF(AND(AC2293=1,AA2293&lt;2),IF(AND(C2294=C2293,AA2294=AA2293+1),IF(AC2294=1,"",INDEX(DATAS,AA2293+1)),INDEX(DATAS,AA2293+1)),"")</f>
        <v/>
      </c>
    </row>
    <row r="2294" customFormat="false" ht="15" hidden="false" customHeight="false" outlineLevel="0" collapsed="false">
      <c r="A2294" s="60" t="n">
        <v>46310</v>
      </c>
      <c r="B2294" s="0" t="n">
        <v>14</v>
      </c>
      <c r="C2294" s="0" t="n">
        <v>5195</v>
      </c>
      <c r="D2294" s="0" t="n">
        <v>288</v>
      </c>
      <c r="E2294" s="0" t="n">
        <v>1</v>
      </c>
      <c r="F2294" s="55" t="s">
        <v>830</v>
      </c>
      <c r="I2294" s="55" t="s">
        <v>162</v>
      </c>
      <c r="J2294" s="0" t="n">
        <v>65</v>
      </c>
      <c r="K2294" s="0" t="n">
        <v>72</v>
      </c>
      <c r="L2294" s="0" t="n">
        <v>267</v>
      </c>
      <c r="M2294" s="0" t="n">
        <v>-33.96</v>
      </c>
      <c r="N2294" s="0" t="n">
        <v>73.58</v>
      </c>
      <c r="O2294" s="0" t="n">
        <v>24.46</v>
      </c>
      <c r="P2294" s="0" t="n">
        <v>5.37</v>
      </c>
      <c r="Q2294" s="0" t="n">
        <v>3.78</v>
      </c>
      <c r="T2294" s="0" t="n">
        <v>44.65</v>
      </c>
      <c r="U2294" s="0" t="n">
        <v>1029</v>
      </c>
      <c r="V2294" s="0" t="n">
        <v>1</v>
      </c>
      <c r="X2294" s="55" t="n">
        <f aca="false">IF(I2294="Male",0,1)</f>
        <v>1</v>
      </c>
      <c r="Y2294" s="55" t="n">
        <f aca="false">IF(OR(I2294="DNB",I2294="Dry DNB"),1,0)</f>
        <v>0</v>
      </c>
      <c r="Z2294" s="0" t="str">
        <f aca="false">IF(ISNUMBER(W2294),A2294-W2294,"")</f>
        <v/>
      </c>
      <c r="AA2294" s="55" t="n">
        <f aca="false">MATCH(A2294,DATAS,0)</f>
        <v>2</v>
      </c>
      <c r="AB2294" s="55" t="n">
        <f aca="false">IF(AND(E2294&gt;0,OR(AND(B2294&gt;=1,B2294&lt;=6),B2294=10)),1,0)</f>
        <v>0</v>
      </c>
      <c r="AC2294" s="55" t="n">
        <f aca="false">IF(AND(E2294&gt;0,B2294=10),1,0)</f>
        <v>0</v>
      </c>
      <c r="AD2294" s="55" t="n">
        <f aca="false">IF(AND(C2293=C2294,AA2293=AA2294-1),AB2293,"")</f>
        <v>0</v>
      </c>
      <c r="AE2294" s="55" t="n">
        <f aca="false">IF(AND(C2293=C2294,AA2293=AA2294-1),AC2293,"")</f>
        <v>0</v>
      </c>
      <c r="AF2294" s="55" t="n">
        <f aca="false">IF(AA2294=1,"",IF(AND(AB2294=1,AD2294&lt;&gt;1),1,0))</f>
        <v>0</v>
      </c>
      <c r="AG2294" s="55" t="n">
        <f aca="false">IF(AA2294=1,"",IF(AND(AC2294=1,AE2294&lt;&gt;1),1,0))</f>
        <v>0</v>
      </c>
      <c r="AH2294" s="60" t="str">
        <f aca="false">IF(AND(E2294&gt;0,AA2294&lt;2,NOT(AND(C2295=C2294,AA2295=AA2294+1))),INDEX(DATAS,AA2294+1),"")</f>
        <v/>
      </c>
      <c r="AI2294" s="60" t="str">
        <f aca="false">IF(AND(AC2294=1,AA2294&lt;2),IF(AND(C2295=C2294,AA2295=AA2294+1),IF(AC2295=1,"",INDEX(DATAS,AA2294+1)),INDEX(DATAS,AA2294+1)),"")</f>
        <v/>
      </c>
    </row>
    <row r="2295" customFormat="false" ht="15" hidden="false" customHeight="false" outlineLevel="0" collapsed="false">
      <c r="A2295" s="60" t="n">
        <v>46309</v>
      </c>
      <c r="B2295" s="0" t="n">
        <v>4</v>
      </c>
      <c r="C2295" s="0" t="n">
        <v>5196</v>
      </c>
      <c r="D2295" s="0" t="n">
        <v>174</v>
      </c>
      <c r="E2295" s="0" t="n">
        <v>1</v>
      </c>
      <c r="F2295" s="55" t="s">
        <v>830</v>
      </c>
      <c r="G2295" s="0" t="n">
        <v>39.5</v>
      </c>
      <c r="H2295" s="0" t="n">
        <v>41</v>
      </c>
      <c r="I2295" s="55" t="s">
        <v>157</v>
      </c>
      <c r="J2295" s="0" t="n">
        <v>97</v>
      </c>
      <c r="K2295" s="0" t="n">
        <v>62</v>
      </c>
      <c r="L2295" s="0" t="n">
        <v>77</v>
      </c>
      <c r="M2295" s="0" t="n">
        <v>-123.78</v>
      </c>
      <c r="N2295" s="0" t="n">
        <v>46.87</v>
      </c>
      <c r="O2295" s="0" t="n">
        <v>22.79</v>
      </c>
      <c r="P2295" s="0" t="n">
        <v>3.73</v>
      </c>
      <c r="Q2295" s="0" t="n">
        <v>3.52</v>
      </c>
      <c r="R2295" s="0" t="n">
        <v>3562</v>
      </c>
      <c r="S2295" s="0" t="n">
        <v>7962</v>
      </c>
      <c r="T2295" s="0" t="n">
        <v>42.6</v>
      </c>
      <c r="U2295" s="0" t="n">
        <v>1028</v>
      </c>
      <c r="V2295" s="0" t="n">
        <v>2</v>
      </c>
      <c r="W2295" s="60" t="n">
        <v>46233</v>
      </c>
      <c r="X2295" s="55" t="n">
        <f aca="false">IF(I2295="Male",0,1)</f>
        <v>1</v>
      </c>
      <c r="Y2295" s="55" t="n">
        <f aca="false">IF(OR(I2295="DNB",I2295="Dry DNB"),1,0)</f>
        <v>0</v>
      </c>
      <c r="Z2295" s="55" t="n">
        <f aca="false">IF(ISNUMBER(W2295),A2295-W2295,"")</f>
        <v>76</v>
      </c>
      <c r="AA2295" s="55" t="n">
        <f aca="false">MATCH(A2295,DATAS,0)</f>
        <v>1</v>
      </c>
      <c r="AB2295" s="55" t="n">
        <f aca="false">IF(AND(E2295&gt;0,OR(AND(B2295&gt;=1,B2295&lt;=6),B2295=10)),1,0)</f>
        <v>1</v>
      </c>
      <c r="AC2295" s="55" t="n">
        <f aca="false">IF(AND(E2295&gt;0,B2295=10),1,0)</f>
        <v>0</v>
      </c>
      <c r="AD2295" s="0" t="str">
        <f aca="false">IF(AND(C2294=C2295,AA2294=AA2295-1),AB2294,"")</f>
        <v/>
      </c>
      <c r="AE2295" s="0" t="str">
        <f aca="false">IF(AND(C2294=C2295,AA2294=AA2295-1),AC2294,"")</f>
        <v/>
      </c>
      <c r="AF2295" s="0" t="str">
        <f aca="false">IF(AA2295=1,"",IF(AND(AB2295=1,AD2295&lt;&gt;1),1,0))</f>
        <v/>
      </c>
      <c r="AG2295" s="0" t="str">
        <f aca="false">IF(AA2295=1,"",IF(AND(AC2295=1,AE2295&lt;&gt;1),1,0))</f>
        <v/>
      </c>
      <c r="AH2295" s="60" t="str">
        <f aca="false">IF(AND(E2295&gt;0,AA2295&lt;2,NOT(AND(C2296=C2295,AA2296=AA2295+1))),INDEX(DATAS,AA2295+1),"")</f>
        <v/>
      </c>
      <c r="AI2295" s="60" t="str">
        <f aca="false">IF(AND(AC2295=1,AA2295&lt;2),IF(AND(C2296=C2295,AA2296=AA2295+1),IF(AC2296=1,"",INDEX(DATAS,AA2295+1)),INDEX(DATAS,AA2295+1)),"")</f>
        <v/>
      </c>
    </row>
    <row r="2296" customFormat="false" ht="15" hidden="false" customHeight="false" outlineLevel="0" collapsed="false">
      <c r="A2296" s="60" t="n">
        <v>46310</v>
      </c>
      <c r="B2296" s="0" t="n">
        <v>4</v>
      </c>
      <c r="C2296" s="0" t="n">
        <v>5196</v>
      </c>
      <c r="D2296" s="0" t="n">
        <v>175</v>
      </c>
      <c r="E2296" s="0" t="n">
        <v>1</v>
      </c>
      <c r="F2296" s="55" t="s">
        <v>830</v>
      </c>
      <c r="G2296" s="0" t="n">
        <v>47.9</v>
      </c>
      <c r="H2296" s="0" t="n">
        <v>42</v>
      </c>
      <c r="I2296" s="55" t="s">
        <v>157</v>
      </c>
      <c r="J2296" s="0" t="n">
        <v>97</v>
      </c>
      <c r="K2296" s="0" t="n">
        <v>62</v>
      </c>
      <c r="L2296" s="0" t="n">
        <v>78</v>
      </c>
      <c r="M2296" s="0" t="n">
        <v>-123.78</v>
      </c>
      <c r="N2296" s="0" t="n">
        <v>46.87</v>
      </c>
      <c r="O2296" s="0" t="n">
        <v>22.79</v>
      </c>
      <c r="P2296" s="0" t="n">
        <v>3.73</v>
      </c>
      <c r="Q2296" s="0" t="n">
        <v>3.52</v>
      </c>
      <c r="T2296" s="0" t="n">
        <v>42.6</v>
      </c>
      <c r="U2296" s="0" t="n">
        <v>1029</v>
      </c>
      <c r="V2296" s="0" t="n">
        <v>2</v>
      </c>
      <c r="W2296" s="60" t="n">
        <v>46233</v>
      </c>
      <c r="X2296" s="55" t="n">
        <f aca="false">IF(I2296="Male",0,1)</f>
        <v>1</v>
      </c>
      <c r="Y2296" s="55" t="n">
        <f aca="false">IF(OR(I2296="DNB",I2296="Dry DNB"),1,0)</f>
        <v>0</v>
      </c>
      <c r="Z2296" s="55" t="n">
        <f aca="false">IF(ISNUMBER(W2296),A2296-W2296,"")</f>
        <v>77</v>
      </c>
      <c r="AA2296" s="55" t="n">
        <f aca="false">MATCH(A2296,DATAS,0)</f>
        <v>2</v>
      </c>
      <c r="AB2296" s="55" t="n">
        <f aca="false">IF(AND(E2296&gt;0,OR(AND(B2296&gt;=1,B2296&lt;=6),B2296=10)),1,0)</f>
        <v>1</v>
      </c>
      <c r="AC2296" s="55" t="n">
        <f aca="false">IF(AND(E2296&gt;0,B2296=10),1,0)</f>
        <v>0</v>
      </c>
      <c r="AD2296" s="55" t="n">
        <f aca="false">IF(AND(C2295=C2296,AA2295=AA2296-1),AB2295,"")</f>
        <v>1</v>
      </c>
      <c r="AE2296" s="55" t="n">
        <f aca="false">IF(AND(C2295=C2296,AA2295=AA2296-1),AC2295,"")</f>
        <v>0</v>
      </c>
      <c r="AF2296" s="55" t="n">
        <f aca="false">IF(AA2296=1,"",IF(AND(AB2296=1,AD2296&lt;&gt;1),1,0))</f>
        <v>0</v>
      </c>
      <c r="AG2296" s="55" t="n">
        <f aca="false">IF(AA2296=1,"",IF(AND(AC2296=1,AE2296&lt;&gt;1),1,0))</f>
        <v>0</v>
      </c>
      <c r="AH2296" s="60" t="str">
        <f aca="false">IF(AND(E2296&gt;0,AA2296&lt;2,NOT(AND(C2297=C2296,AA2297=AA2296+1))),INDEX(DATAS,AA2296+1),"")</f>
        <v/>
      </c>
      <c r="AI2296" s="60" t="str">
        <f aca="false">IF(AND(AC2296=1,AA2296&lt;2),IF(AND(C2297=C2296,AA2297=AA2296+1),IF(AC2297=1,"",INDEX(DATAS,AA2296+1)),INDEX(DATAS,AA2296+1)),"")</f>
        <v/>
      </c>
    </row>
    <row r="2297" customFormat="false" ht="15" hidden="false" customHeight="false" outlineLevel="0" collapsed="false">
      <c r="A2297" s="60" t="n">
        <v>46309</v>
      </c>
      <c r="B2297" s="0" t="n">
        <v>4</v>
      </c>
      <c r="C2297" s="0" t="n">
        <v>5197</v>
      </c>
      <c r="D2297" s="0" t="n">
        <v>338</v>
      </c>
      <c r="E2297" s="0" t="n">
        <v>1</v>
      </c>
      <c r="F2297" s="55" t="s">
        <v>830</v>
      </c>
      <c r="G2297" s="0" t="n">
        <v>41.3</v>
      </c>
      <c r="H2297" s="0" t="n">
        <v>44</v>
      </c>
      <c r="I2297" s="55" t="s">
        <v>157</v>
      </c>
      <c r="J2297" s="0" t="n">
        <v>160</v>
      </c>
      <c r="K2297" s="0" t="n">
        <v>65</v>
      </c>
      <c r="L2297" s="0" t="n">
        <v>178</v>
      </c>
      <c r="M2297" s="0" t="n">
        <v>1523.13</v>
      </c>
      <c r="N2297" s="0" t="n">
        <v>29.58</v>
      </c>
      <c r="O2297" s="0" t="n">
        <v>44.97</v>
      </c>
      <c r="P2297" s="0" t="n">
        <v>3.6</v>
      </c>
      <c r="Q2297" s="0" t="n">
        <v>3.64</v>
      </c>
      <c r="R2297" s="0" t="n">
        <v>4518</v>
      </c>
      <c r="S2297" s="0" t="n">
        <v>9281</v>
      </c>
      <c r="T2297" s="0" t="n">
        <v>49.35</v>
      </c>
      <c r="U2297" s="0" t="n">
        <v>1028</v>
      </c>
      <c r="V2297" s="0" t="n">
        <v>4</v>
      </c>
      <c r="W2297" s="60" t="n">
        <v>46132</v>
      </c>
      <c r="X2297" s="55" t="n">
        <f aca="false">IF(I2297="Male",0,1)</f>
        <v>1</v>
      </c>
      <c r="Y2297" s="55" t="n">
        <f aca="false">IF(OR(I2297="DNB",I2297="Dry DNB"),1,0)</f>
        <v>0</v>
      </c>
      <c r="Z2297" s="55" t="n">
        <f aca="false">IF(ISNUMBER(W2297),A2297-W2297,"")</f>
        <v>177</v>
      </c>
      <c r="AA2297" s="55" t="n">
        <f aca="false">MATCH(A2297,DATAS,0)</f>
        <v>1</v>
      </c>
      <c r="AB2297" s="55" t="n">
        <f aca="false">IF(AND(E2297&gt;0,OR(AND(B2297&gt;=1,B2297&lt;=6),B2297=10)),1,0)</f>
        <v>1</v>
      </c>
      <c r="AC2297" s="55" t="n">
        <f aca="false">IF(AND(E2297&gt;0,B2297=10),1,0)</f>
        <v>0</v>
      </c>
      <c r="AD2297" s="0" t="str">
        <f aca="false">IF(AND(C2296=C2297,AA2296=AA2297-1),AB2296,"")</f>
        <v/>
      </c>
      <c r="AE2297" s="0" t="str">
        <f aca="false">IF(AND(C2296=C2297,AA2296=AA2297-1),AC2296,"")</f>
        <v/>
      </c>
      <c r="AF2297" s="0" t="str">
        <f aca="false">IF(AA2297=1,"",IF(AND(AB2297=1,AD2297&lt;&gt;1),1,0))</f>
        <v/>
      </c>
      <c r="AG2297" s="0" t="str">
        <f aca="false">IF(AA2297=1,"",IF(AND(AC2297=1,AE2297&lt;&gt;1),1,0))</f>
        <v/>
      </c>
      <c r="AH2297" s="60" t="str">
        <f aca="false">IF(AND(E2297&gt;0,AA2297&lt;2,NOT(AND(C2298=C2297,AA2298=AA2297+1))),INDEX(DATAS,AA2297+1),"")</f>
        <v/>
      </c>
      <c r="AI2297" s="60" t="str">
        <f aca="false">IF(AND(AC2297=1,AA2297&lt;2),IF(AND(C2298=C2297,AA2298=AA2297+1),IF(AC2298=1,"",INDEX(DATAS,AA2297+1)),INDEX(DATAS,AA2297+1)),"")</f>
        <v/>
      </c>
    </row>
    <row r="2298" customFormat="false" ht="15" hidden="false" customHeight="false" outlineLevel="0" collapsed="false">
      <c r="A2298" s="60" t="n">
        <v>46310</v>
      </c>
      <c r="B2298" s="0" t="n">
        <v>4</v>
      </c>
      <c r="C2298" s="0" t="n">
        <v>5197</v>
      </c>
      <c r="D2298" s="0" t="n">
        <v>339</v>
      </c>
      <c r="E2298" s="0" t="n">
        <v>1</v>
      </c>
      <c r="F2298" s="55" t="s">
        <v>830</v>
      </c>
      <c r="G2298" s="0" t="n">
        <v>41.4</v>
      </c>
      <c r="H2298" s="0" t="n">
        <v>42</v>
      </c>
      <c r="I2298" s="55" t="s">
        <v>157</v>
      </c>
      <c r="J2298" s="0" t="n">
        <v>160</v>
      </c>
      <c r="K2298" s="0" t="n">
        <v>65</v>
      </c>
      <c r="L2298" s="0" t="n">
        <v>179</v>
      </c>
      <c r="M2298" s="0" t="n">
        <v>1523.13</v>
      </c>
      <c r="N2298" s="0" t="n">
        <v>29.58</v>
      </c>
      <c r="O2298" s="0" t="n">
        <v>44.97</v>
      </c>
      <c r="P2298" s="0" t="n">
        <v>3.6</v>
      </c>
      <c r="Q2298" s="0" t="n">
        <v>3.64</v>
      </c>
      <c r="T2298" s="0" t="n">
        <v>49.35</v>
      </c>
      <c r="U2298" s="0" t="n">
        <v>1029</v>
      </c>
      <c r="V2298" s="0" t="n">
        <v>4</v>
      </c>
      <c r="W2298" s="60" t="n">
        <v>46132</v>
      </c>
      <c r="X2298" s="55" t="n">
        <f aca="false">IF(I2298="Male",0,1)</f>
        <v>1</v>
      </c>
      <c r="Y2298" s="55" t="n">
        <f aca="false">IF(OR(I2298="DNB",I2298="Dry DNB"),1,0)</f>
        <v>0</v>
      </c>
      <c r="Z2298" s="55" t="n">
        <f aca="false">IF(ISNUMBER(W2298),A2298-W2298,"")</f>
        <v>178</v>
      </c>
      <c r="AA2298" s="55" t="n">
        <f aca="false">MATCH(A2298,DATAS,0)</f>
        <v>2</v>
      </c>
      <c r="AB2298" s="55" t="n">
        <f aca="false">IF(AND(E2298&gt;0,OR(AND(B2298&gt;=1,B2298&lt;=6),B2298=10)),1,0)</f>
        <v>1</v>
      </c>
      <c r="AC2298" s="55" t="n">
        <f aca="false">IF(AND(E2298&gt;0,B2298=10),1,0)</f>
        <v>0</v>
      </c>
      <c r="AD2298" s="55" t="n">
        <f aca="false">IF(AND(C2297=C2298,AA2297=AA2298-1),AB2297,"")</f>
        <v>1</v>
      </c>
      <c r="AE2298" s="55" t="n">
        <f aca="false">IF(AND(C2297=C2298,AA2297=AA2298-1),AC2297,"")</f>
        <v>0</v>
      </c>
      <c r="AF2298" s="55" t="n">
        <f aca="false">IF(AA2298=1,"",IF(AND(AB2298=1,AD2298&lt;&gt;1),1,0))</f>
        <v>0</v>
      </c>
      <c r="AG2298" s="55" t="n">
        <f aca="false">IF(AA2298=1,"",IF(AND(AC2298=1,AE2298&lt;&gt;1),1,0))</f>
        <v>0</v>
      </c>
      <c r="AH2298" s="60" t="str">
        <f aca="false">IF(AND(E2298&gt;0,AA2298&lt;2,NOT(AND(C2299=C2298,AA2299=AA2298+1))),INDEX(DATAS,AA2298+1),"")</f>
        <v/>
      </c>
      <c r="AI2298" s="60" t="str">
        <f aca="false">IF(AND(AC2298=1,AA2298&lt;2),IF(AND(C2299=C2298,AA2299=AA2298+1),IF(AC2299=1,"",INDEX(DATAS,AA2298+1)),INDEX(DATAS,AA2298+1)),"")</f>
        <v/>
      </c>
    </row>
    <row r="2299" customFormat="false" ht="15" hidden="false" customHeight="false" outlineLevel="0" collapsed="false">
      <c r="A2299" s="60" t="n">
        <v>46309</v>
      </c>
      <c r="B2299" s="0" t="n">
        <v>5</v>
      </c>
      <c r="C2299" s="0" t="n">
        <v>5199</v>
      </c>
      <c r="D2299" s="0" t="n">
        <v>74</v>
      </c>
      <c r="E2299" s="0" t="n">
        <v>2</v>
      </c>
      <c r="F2299" s="55" t="s">
        <v>831</v>
      </c>
      <c r="G2299" s="0" t="n">
        <v>42.8</v>
      </c>
      <c r="H2299" s="0" t="n">
        <v>38</v>
      </c>
      <c r="I2299" s="55" t="s">
        <v>187</v>
      </c>
      <c r="J2299" s="0" t="n">
        <v>74</v>
      </c>
      <c r="K2299" s="0" t="n">
        <v>67</v>
      </c>
      <c r="M2299" s="0" t="n">
        <v>643.33</v>
      </c>
      <c r="N2299" s="0" t="n">
        <v>37.07</v>
      </c>
      <c r="O2299" s="0" t="n">
        <v>29.54</v>
      </c>
      <c r="P2299" s="0" t="n">
        <v>3.68</v>
      </c>
      <c r="Q2299" s="0" t="n">
        <v>3.75</v>
      </c>
      <c r="R2299" s="0" t="n">
        <v>3163</v>
      </c>
      <c r="S2299" s="0" t="n">
        <v>6359</v>
      </c>
      <c r="U2299" s="0" t="n">
        <v>1027</v>
      </c>
      <c r="V2299" s="0" t="n">
        <v>1</v>
      </c>
      <c r="W2299" s="60" t="n">
        <v>46303</v>
      </c>
      <c r="X2299" s="55" t="n">
        <f aca="false">IF(I2299="Male",0,1)</f>
        <v>1</v>
      </c>
      <c r="Y2299" s="55" t="n">
        <f aca="false">IF(OR(I2299="DNB",I2299="Dry DNB"),1,0)</f>
        <v>0</v>
      </c>
      <c r="Z2299" s="55" t="n">
        <f aca="false">IF(ISNUMBER(W2299),A2299-W2299,"")</f>
        <v>6</v>
      </c>
      <c r="AA2299" s="55" t="n">
        <f aca="false">MATCH(A2299,DATAS,0)</f>
        <v>1</v>
      </c>
      <c r="AB2299" s="55" t="n">
        <f aca="false">IF(AND(E2299&gt;0,OR(AND(B2299&gt;=1,B2299&lt;=6),B2299=10)),1,0)</f>
        <v>1</v>
      </c>
      <c r="AC2299" s="55" t="n">
        <f aca="false">IF(AND(E2299&gt;0,B2299=10),1,0)</f>
        <v>0</v>
      </c>
      <c r="AD2299" s="0" t="str">
        <f aca="false">IF(AND(C2298=C2299,AA2298=AA2299-1),AB2298,"")</f>
        <v/>
      </c>
      <c r="AE2299" s="0" t="str">
        <f aca="false">IF(AND(C2298=C2299,AA2298=AA2299-1),AC2298,"")</f>
        <v/>
      </c>
      <c r="AF2299" s="0" t="str">
        <f aca="false">IF(AA2299=1,"",IF(AND(AB2299=1,AD2299&lt;&gt;1),1,0))</f>
        <v/>
      </c>
      <c r="AG2299" s="0" t="str">
        <f aca="false">IF(AA2299=1,"",IF(AND(AC2299=1,AE2299&lt;&gt;1),1,0))</f>
        <v/>
      </c>
      <c r="AH2299" s="60" t="str">
        <f aca="false">IF(AND(E2299&gt;0,AA2299&lt;2,NOT(AND(C2300=C2299,AA2300=AA2299+1))),INDEX(DATAS,AA2299+1),"")</f>
        <v/>
      </c>
      <c r="AI2299" s="60" t="str">
        <f aca="false">IF(AND(AC2299=1,AA2299&lt;2),IF(AND(C2300=C2299,AA2300=AA2299+1),IF(AC2300=1,"",INDEX(DATAS,AA2299+1)),INDEX(DATAS,AA2299+1)),"")</f>
        <v/>
      </c>
    </row>
    <row r="2300" customFormat="false" ht="15" hidden="false" customHeight="false" outlineLevel="0" collapsed="false">
      <c r="A2300" s="60" t="n">
        <v>46310</v>
      </c>
      <c r="B2300" s="0" t="n">
        <v>5</v>
      </c>
      <c r="C2300" s="0" t="n">
        <v>5199</v>
      </c>
      <c r="D2300" s="0" t="n">
        <v>75</v>
      </c>
      <c r="E2300" s="0" t="n">
        <v>2</v>
      </c>
      <c r="F2300" s="55" t="s">
        <v>831</v>
      </c>
      <c r="G2300" s="0" t="n">
        <v>43</v>
      </c>
      <c r="H2300" s="0" t="n">
        <v>39</v>
      </c>
      <c r="I2300" s="55" t="s">
        <v>187</v>
      </c>
      <c r="J2300" s="0" t="n">
        <v>75</v>
      </c>
      <c r="K2300" s="0" t="n">
        <v>67</v>
      </c>
      <c r="M2300" s="0" t="n">
        <v>643.33</v>
      </c>
      <c r="N2300" s="0" t="n">
        <v>37.07</v>
      </c>
      <c r="O2300" s="0" t="n">
        <v>29.54</v>
      </c>
      <c r="P2300" s="0" t="n">
        <v>3.68</v>
      </c>
      <c r="Q2300" s="0" t="n">
        <v>3.75</v>
      </c>
      <c r="U2300" s="0" t="n">
        <v>1028</v>
      </c>
      <c r="V2300" s="0" t="n">
        <v>1</v>
      </c>
      <c r="W2300" s="60" t="n">
        <v>46303</v>
      </c>
      <c r="X2300" s="55" t="n">
        <f aca="false">IF(I2300="Male",0,1)</f>
        <v>1</v>
      </c>
      <c r="Y2300" s="55" t="n">
        <f aca="false">IF(OR(I2300="DNB",I2300="Dry DNB"),1,0)</f>
        <v>0</v>
      </c>
      <c r="Z2300" s="55" t="n">
        <f aca="false">IF(ISNUMBER(W2300),A2300-W2300,"")</f>
        <v>7</v>
      </c>
      <c r="AA2300" s="55" t="n">
        <f aca="false">MATCH(A2300,DATAS,0)</f>
        <v>2</v>
      </c>
      <c r="AB2300" s="55" t="n">
        <f aca="false">IF(AND(E2300&gt;0,OR(AND(B2300&gt;=1,B2300&lt;=6),B2300=10)),1,0)</f>
        <v>1</v>
      </c>
      <c r="AC2300" s="55" t="n">
        <f aca="false">IF(AND(E2300&gt;0,B2300=10),1,0)</f>
        <v>0</v>
      </c>
      <c r="AD2300" s="55" t="n">
        <f aca="false">IF(AND(C2299=C2300,AA2299=AA2300-1),AB2299,"")</f>
        <v>1</v>
      </c>
      <c r="AE2300" s="55" t="n">
        <f aca="false">IF(AND(C2299=C2300,AA2299=AA2300-1),AC2299,"")</f>
        <v>0</v>
      </c>
      <c r="AF2300" s="55" t="n">
        <f aca="false">IF(AA2300=1,"",IF(AND(AB2300=1,AD2300&lt;&gt;1),1,0))</f>
        <v>0</v>
      </c>
      <c r="AG2300" s="55" t="n">
        <f aca="false">IF(AA2300=1,"",IF(AND(AC2300=1,AE2300&lt;&gt;1),1,0))</f>
        <v>0</v>
      </c>
      <c r="AH2300" s="60" t="str">
        <f aca="false">IF(AND(E2300&gt;0,AA2300&lt;2,NOT(AND(C2301=C2300,AA2301=AA2300+1))),INDEX(DATAS,AA2300+1),"")</f>
        <v/>
      </c>
      <c r="AI2300" s="60" t="str">
        <f aca="false">IF(AND(AC2300=1,AA2300&lt;2),IF(AND(C2301=C2300,AA2301=AA2300+1),IF(AC2301=1,"",INDEX(DATAS,AA2300+1)),INDEX(DATAS,AA2300+1)),"")</f>
        <v/>
      </c>
    </row>
    <row r="2301" customFormat="false" ht="15" hidden="false" customHeight="false" outlineLevel="0" collapsed="false">
      <c r="A2301" s="60" t="n">
        <v>46309</v>
      </c>
      <c r="B2301" s="0" t="n">
        <v>7</v>
      </c>
      <c r="C2301" s="0" t="n">
        <v>5200</v>
      </c>
      <c r="D2301" s="0" t="n">
        <v>296</v>
      </c>
      <c r="E2301" s="0" t="n">
        <v>1</v>
      </c>
      <c r="F2301" s="55" t="s">
        <v>832</v>
      </c>
      <c r="G2301" s="0" t="n">
        <v>0.6</v>
      </c>
      <c r="H2301" s="0" t="n">
        <v>0</v>
      </c>
      <c r="I2301" s="55" t="s">
        <v>162</v>
      </c>
      <c r="J2301" s="0" t="n">
        <v>68</v>
      </c>
      <c r="K2301" s="0" t="n">
        <v>68</v>
      </c>
      <c r="L2301" s="0" t="n">
        <v>278</v>
      </c>
      <c r="M2301" s="0" t="n">
        <v>906.46</v>
      </c>
      <c r="N2301" s="0" t="n">
        <v>-4.66</v>
      </c>
      <c r="O2301" s="0" t="n">
        <v>27.35</v>
      </c>
      <c r="P2301" s="0" t="n">
        <v>2.97</v>
      </c>
      <c r="Q2301" s="0" t="n">
        <v>3.37</v>
      </c>
      <c r="R2301" s="0" t="n">
        <v>4380</v>
      </c>
      <c r="S2301" s="0" t="n">
        <v>9828</v>
      </c>
      <c r="T2301" s="0" t="n">
        <v>47.95</v>
      </c>
      <c r="U2301" s="0" t="n">
        <v>1026</v>
      </c>
      <c r="V2301" s="0" t="n">
        <v>1</v>
      </c>
      <c r="W2301" s="60" t="n">
        <v>46032</v>
      </c>
      <c r="X2301" s="55" t="n">
        <f aca="false">IF(I2301="Male",0,1)</f>
        <v>1</v>
      </c>
      <c r="Y2301" s="55" t="n">
        <f aca="false">IF(OR(I2301="DNB",I2301="Dry DNB"),1,0)</f>
        <v>0</v>
      </c>
      <c r="Z2301" s="55" t="n">
        <f aca="false">IF(ISNUMBER(W2301),A2301-W2301,"")</f>
        <v>277</v>
      </c>
      <c r="AA2301" s="55" t="n">
        <f aca="false">MATCH(A2301,DATAS,0)</f>
        <v>1</v>
      </c>
      <c r="AB2301" s="55" t="n">
        <f aca="false">IF(AND(E2301&gt;0,OR(AND(B2301&gt;=1,B2301&lt;=6),B2301=10)),1,0)</f>
        <v>0</v>
      </c>
      <c r="AC2301" s="55" t="n">
        <f aca="false">IF(AND(E2301&gt;0,B2301=10),1,0)</f>
        <v>0</v>
      </c>
      <c r="AD2301" s="0" t="str">
        <f aca="false">IF(AND(C2300=C2301,AA2300=AA2301-1),AB2300,"")</f>
        <v/>
      </c>
      <c r="AE2301" s="0" t="str">
        <f aca="false">IF(AND(C2300=C2301,AA2300=AA2301-1),AC2300,"")</f>
        <v/>
      </c>
      <c r="AF2301" s="0" t="str">
        <f aca="false">IF(AA2301=1,"",IF(AND(AB2301=1,AD2301&lt;&gt;1),1,0))</f>
        <v/>
      </c>
      <c r="AG2301" s="0" t="str">
        <f aca="false">IF(AA2301=1,"",IF(AND(AC2301=1,AE2301&lt;&gt;1),1,0))</f>
        <v/>
      </c>
      <c r="AH2301" s="60" t="str">
        <f aca="false">IF(AND(E2301&gt;0,AA2301&lt;2,NOT(AND(C2302=C2301,AA2302=AA2301+1))),INDEX(DATAS,AA2301+1),"")</f>
        <v/>
      </c>
      <c r="AI2301" s="60" t="str">
        <f aca="false">IF(AND(AC2301=1,AA2301&lt;2),IF(AND(C2302=C2301,AA2302=AA2301+1),IF(AC2302=1,"",INDEX(DATAS,AA2301+1)),INDEX(DATAS,AA2301+1)),"")</f>
        <v/>
      </c>
    </row>
    <row r="2302" customFormat="false" ht="15" hidden="false" customHeight="false" outlineLevel="0" collapsed="false">
      <c r="A2302" s="60" t="n">
        <v>46310</v>
      </c>
      <c r="B2302" s="0" t="n">
        <v>7</v>
      </c>
      <c r="C2302" s="0" t="n">
        <v>5200</v>
      </c>
      <c r="D2302" s="0" t="n">
        <v>296</v>
      </c>
      <c r="E2302" s="0" t="n">
        <v>1</v>
      </c>
      <c r="F2302" s="55" t="s">
        <v>832</v>
      </c>
      <c r="G2302" s="0" t="n">
        <v>18.2</v>
      </c>
      <c r="H2302" s="0" t="n">
        <v>9</v>
      </c>
      <c r="I2302" s="55" t="s">
        <v>162</v>
      </c>
      <c r="J2302" s="0" t="n">
        <v>68</v>
      </c>
      <c r="K2302" s="0" t="n">
        <v>68</v>
      </c>
      <c r="L2302" s="0" t="n">
        <v>279</v>
      </c>
      <c r="M2302" s="0" t="n">
        <v>906.46</v>
      </c>
      <c r="N2302" s="0" t="n">
        <v>-4.66</v>
      </c>
      <c r="O2302" s="0" t="n">
        <v>27.35</v>
      </c>
      <c r="P2302" s="0" t="n">
        <v>2.97</v>
      </c>
      <c r="Q2302" s="0" t="n">
        <v>3.37</v>
      </c>
      <c r="T2302" s="0" t="n">
        <v>47.95</v>
      </c>
      <c r="U2302" s="0" t="n">
        <v>1027</v>
      </c>
      <c r="V2302" s="0" t="n">
        <v>1</v>
      </c>
      <c r="W2302" s="60" t="n">
        <v>46032</v>
      </c>
      <c r="X2302" s="55" t="n">
        <f aca="false">IF(I2302="Male",0,1)</f>
        <v>1</v>
      </c>
      <c r="Y2302" s="55" t="n">
        <f aca="false">IF(OR(I2302="DNB",I2302="Dry DNB"),1,0)</f>
        <v>0</v>
      </c>
      <c r="Z2302" s="55" t="n">
        <f aca="false">IF(ISNUMBER(W2302),A2302-W2302,"")</f>
        <v>278</v>
      </c>
      <c r="AA2302" s="55" t="n">
        <f aca="false">MATCH(A2302,DATAS,0)</f>
        <v>2</v>
      </c>
      <c r="AB2302" s="55" t="n">
        <f aca="false">IF(AND(E2302&gt;0,OR(AND(B2302&gt;=1,B2302&lt;=6),B2302=10)),1,0)</f>
        <v>0</v>
      </c>
      <c r="AC2302" s="55" t="n">
        <f aca="false">IF(AND(E2302&gt;0,B2302=10),1,0)</f>
        <v>0</v>
      </c>
      <c r="AD2302" s="55" t="n">
        <f aca="false">IF(AND(C2301=C2302,AA2301=AA2302-1),AB2301,"")</f>
        <v>0</v>
      </c>
      <c r="AE2302" s="55" t="n">
        <f aca="false">IF(AND(C2301=C2302,AA2301=AA2302-1),AC2301,"")</f>
        <v>0</v>
      </c>
      <c r="AF2302" s="55" t="n">
        <f aca="false">IF(AA2302=1,"",IF(AND(AB2302=1,AD2302&lt;&gt;1),1,0))</f>
        <v>0</v>
      </c>
      <c r="AG2302" s="55" t="n">
        <f aca="false">IF(AA2302=1,"",IF(AND(AC2302=1,AE2302&lt;&gt;1),1,0))</f>
        <v>0</v>
      </c>
      <c r="AH2302" s="60" t="str">
        <f aca="false">IF(AND(E2302&gt;0,AA2302&lt;2,NOT(AND(C2303=C2302,AA2303=AA2302+1))),INDEX(DATAS,AA2302+1),"")</f>
        <v/>
      </c>
      <c r="AI2302" s="60" t="str">
        <f aca="false">IF(AND(AC2302=1,AA2302&lt;2),IF(AND(C2303=C2302,AA2303=AA2302+1),IF(AC2303=1,"",INDEX(DATAS,AA2302+1)),INDEX(DATAS,AA2302+1)),"")</f>
        <v/>
      </c>
    </row>
    <row r="2303" customFormat="false" ht="15" hidden="false" customHeight="false" outlineLevel="0" collapsed="false">
      <c r="A2303" s="60" t="n">
        <v>46309</v>
      </c>
      <c r="B2303" s="0" t="n">
        <v>4</v>
      </c>
      <c r="C2303" s="0" t="n">
        <v>5202</v>
      </c>
      <c r="D2303" s="0" t="n">
        <v>312</v>
      </c>
      <c r="E2303" s="0" t="n">
        <v>1</v>
      </c>
      <c r="F2303" s="55" t="s">
        <v>832</v>
      </c>
      <c r="G2303" s="0" t="n">
        <v>45.6</v>
      </c>
      <c r="H2303" s="0" t="n">
        <v>43</v>
      </c>
      <c r="I2303" s="55" t="s">
        <v>157</v>
      </c>
      <c r="J2303" s="0" t="n">
        <v>242</v>
      </c>
      <c r="K2303" s="0" t="n">
        <v>67</v>
      </c>
      <c r="L2303" s="0" t="n">
        <v>70</v>
      </c>
      <c r="M2303" s="0" t="n">
        <v>503.27</v>
      </c>
      <c r="N2303" s="0" t="n">
        <v>61.39</v>
      </c>
      <c r="O2303" s="0" t="n">
        <v>30.41</v>
      </c>
      <c r="P2303" s="0" t="n">
        <v>3.37</v>
      </c>
      <c r="Q2303" s="0" t="n">
        <v>3.48</v>
      </c>
      <c r="R2303" s="0" t="n">
        <v>4402</v>
      </c>
      <c r="S2303" s="0" t="n">
        <v>8842</v>
      </c>
      <c r="T2303" s="0" t="n">
        <v>45.2</v>
      </c>
      <c r="U2303" s="0" t="n">
        <v>1026</v>
      </c>
      <c r="V2303" s="0" t="n">
        <v>6</v>
      </c>
      <c r="W2303" s="60" t="n">
        <v>46240</v>
      </c>
      <c r="X2303" s="55" t="n">
        <f aca="false">IF(I2303="Male",0,1)</f>
        <v>1</v>
      </c>
      <c r="Y2303" s="55" t="n">
        <f aca="false">IF(OR(I2303="DNB",I2303="Dry DNB"),1,0)</f>
        <v>0</v>
      </c>
      <c r="Z2303" s="55" t="n">
        <f aca="false">IF(ISNUMBER(W2303),A2303-W2303,"")</f>
        <v>69</v>
      </c>
      <c r="AA2303" s="55" t="n">
        <f aca="false">MATCH(A2303,DATAS,0)</f>
        <v>1</v>
      </c>
      <c r="AB2303" s="55" t="n">
        <f aca="false">IF(AND(E2303&gt;0,OR(AND(B2303&gt;=1,B2303&lt;=6),B2303=10)),1,0)</f>
        <v>1</v>
      </c>
      <c r="AC2303" s="55" t="n">
        <f aca="false">IF(AND(E2303&gt;0,B2303=10),1,0)</f>
        <v>0</v>
      </c>
      <c r="AD2303" s="0" t="str">
        <f aca="false">IF(AND(C2302=C2303,AA2302=AA2303-1),AB2302,"")</f>
        <v/>
      </c>
      <c r="AE2303" s="0" t="str">
        <f aca="false">IF(AND(C2302=C2303,AA2302=AA2303-1),AC2302,"")</f>
        <v/>
      </c>
      <c r="AF2303" s="0" t="str">
        <f aca="false">IF(AA2303=1,"",IF(AND(AB2303=1,AD2303&lt;&gt;1),1,0))</f>
        <v/>
      </c>
      <c r="AG2303" s="0" t="str">
        <f aca="false">IF(AA2303=1,"",IF(AND(AC2303=1,AE2303&lt;&gt;1),1,0))</f>
        <v/>
      </c>
      <c r="AH2303" s="60" t="str">
        <f aca="false">IF(AND(E2303&gt;0,AA2303&lt;2,NOT(AND(C2304=C2303,AA2304=AA2303+1))),INDEX(DATAS,AA2303+1),"")</f>
        <v/>
      </c>
      <c r="AI2303" s="60" t="str">
        <f aca="false">IF(AND(AC2303=1,AA2303&lt;2),IF(AND(C2304=C2303,AA2304=AA2303+1),IF(AC2304=1,"",INDEX(DATAS,AA2303+1)),INDEX(DATAS,AA2303+1)),"")</f>
        <v/>
      </c>
    </row>
    <row r="2304" customFormat="false" ht="15" hidden="false" customHeight="false" outlineLevel="0" collapsed="false">
      <c r="A2304" s="60" t="n">
        <v>46310</v>
      </c>
      <c r="B2304" s="0" t="n">
        <v>4</v>
      </c>
      <c r="C2304" s="0" t="n">
        <v>5202</v>
      </c>
      <c r="D2304" s="0" t="n">
        <v>313</v>
      </c>
      <c r="E2304" s="0" t="n">
        <v>1</v>
      </c>
      <c r="F2304" s="55" t="s">
        <v>832</v>
      </c>
      <c r="G2304" s="0" t="n">
        <v>44.1</v>
      </c>
      <c r="H2304" s="0" t="n">
        <v>43</v>
      </c>
      <c r="I2304" s="55" t="s">
        <v>157</v>
      </c>
      <c r="J2304" s="0" t="n">
        <v>242</v>
      </c>
      <c r="K2304" s="0" t="n">
        <v>67</v>
      </c>
      <c r="L2304" s="0" t="n">
        <v>71</v>
      </c>
      <c r="M2304" s="0" t="n">
        <v>503.27</v>
      </c>
      <c r="N2304" s="0" t="n">
        <v>61.39</v>
      </c>
      <c r="O2304" s="0" t="n">
        <v>30.41</v>
      </c>
      <c r="P2304" s="0" t="n">
        <v>3.37</v>
      </c>
      <c r="Q2304" s="0" t="n">
        <v>3.48</v>
      </c>
      <c r="T2304" s="0" t="n">
        <v>45.2</v>
      </c>
      <c r="U2304" s="0" t="n">
        <v>1027</v>
      </c>
      <c r="V2304" s="0" t="n">
        <v>6</v>
      </c>
      <c r="W2304" s="60" t="n">
        <v>46240</v>
      </c>
      <c r="X2304" s="55" t="n">
        <f aca="false">IF(I2304="Male",0,1)</f>
        <v>1</v>
      </c>
      <c r="Y2304" s="55" t="n">
        <f aca="false">IF(OR(I2304="DNB",I2304="Dry DNB"),1,0)</f>
        <v>0</v>
      </c>
      <c r="Z2304" s="55" t="n">
        <f aca="false">IF(ISNUMBER(W2304),A2304-W2304,"")</f>
        <v>70</v>
      </c>
      <c r="AA2304" s="55" t="n">
        <f aca="false">MATCH(A2304,DATAS,0)</f>
        <v>2</v>
      </c>
      <c r="AB2304" s="55" t="n">
        <f aca="false">IF(AND(E2304&gt;0,OR(AND(B2304&gt;=1,B2304&lt;=6),B2304=10)),1,0)</f>
        <v>1</v>
      </c>
      <c r="AC2304" s="55" t="n">
        <f aca="false">IF(AND(E2304&gt;0,B2304=10),1,0)</f>
        <v>0</v>
      </c>
      <c r="AD2304" s="55" t="n">
        <f aca="false">IF(AND(C2303=C2304,AA2303=AA2304-1),AB2303,"")</f>
        <v>1</v>
      </c>
      <c r="AE2304" s="55" t="n">
        <f aca="false">IF(AND(C2303=C2304,AA2303=AA2304-1),AC2303,"")</f>
        <v>0</v>
      </c>
      <c r="AF2304" s="55" t="n">
        <f aca="false">IF(AA2304=1,"",IF(AND(AB2304=1,AD2304&lt;&gt;1),1,0))</f>
        <v>0</v>
      </c>
      <c r="AG2304" s="55" t="n">
        <f aca="false">IF(AA2304=1,"",IF(AND(AC2304=1,AE2304&lt;&gt;1),1,0))</f>
        <v>0</v>
      </c>
      <c r="AH2304" s="60" t="str">
        <f aca="false">IF(AND(E2304&gt;0,AA2304&lt;2,NOT(AND(C2305=C2304,AA2305=AA2304+1))),INDEX(DATAS,AA2304+1),"")</f>
        <v/>
      </c>
      <c r="AI2304" s="60" t="str">
        <f aca="false">IF(AND(AC2304=1,AA2304&lt;2),IF(AND(C2305=C2304,AA2305=AA2304+1),IF(AC2305=1,"",INDEX(DATAS,AA2304+1)),INDEX(DATAS,AA2304+1)),"")</f>
        <v/>
      </c>
    </row>
    <row r="2305" customFormat="false" ht="15" hidden="false" customHeight="false" outlineLevel="0" collapsed="false">
      <c r="A2305" s="60" t="n">
        <v>46309</v>
      </c>
      <c r="B2305" s="0" t="n">
        <v>4</v>
      </c>
      <c r="C2305" s="0" t="n">
        <v>5203</v>
      </c>
      <c r="D2305" s="0" t="n">
        <v>189</v>
      </c>
      <c r="E2305" s="0" t="n">
        <v>1</v>
      </c>
      <c r="F2305" s="55" t="s">
        <v>832</v>
      </c>
      <c r="G2305" s="0" t="n">
        <v>57.3</v>
      </c>
      <c r="H2305" s="0" t="n">
        <v>56</v>
      </c>
      <c r="I2305" s="55" t="s">
        <v>157</v>
      </c>
      <c r="J2305" s="0" t="n">
        <v>63</v>
      </c>
      <c r="K2305" s="0" t="n">
        <v>63</v>
      </c>
      <c r="L2305" s="0" t="n">
        <v>126</v>
      </c>
      <c r="M2305" s="0" t="n">
        <v>449.4</v>
      </c>
      <c r="N2305" s="0" t="n">
        <v>69.44</v>
      </c>
      <c r="O2305" s="0" t="n">
        <v>29.1</v>
      </c>
      <c r="P2305" s="0" t="n">
        <v>3.92</v>
      </c>
      <c r="Q2305" s="0" t="n">
        <v>3.14</v>
      </c>
      <c r="R2305" s="0" t="n">
        <v>4843</v>
      </c>
      <c r="S2305" s="0" t="n">
        <v>10628</v>
      </c>
      <c r="T2305" s="0" t="n">
        <v>52.9</v>
      </c>
      <c r="U2305" s="0" t="n">
        <v>1026</v>
      </c>
      <c r="V2305" s="0" t="n">
        <v>1</v>
      </c>
      <c r="W2305" s="60" t="n">
        <v>46184</v>
      </c>
      <c r="X2305" s="55" t="n">
        <f aca="false">IF(I2305="Male",0,1)</f>
        <v>1</v>
      </c>
      <c r="Y2305" s="55" t="n">
        <f aca="false">IF(OR(I2305="DNB",I2305="Dry DNB"),1,0)</f>
        <v>0</v>
      </c>
      <c r="Z2305" s="55" t="n">
        <f aca="false">IF(ISNUMBER(W2305),A2305-W2305,"")</f>
        <v>125</v>
      </c>
      <c r="AA2305" s="55" t="n">
        <f aca="false">MATCH(A2305,DATAS,0)</f>
        <v>1</v>
      </c>
      <c r="AB2305" s="55" t="n">
        <f aca="false">IF(AND(E2305&gt;0,OR(AND(B2305&gt;=1,B2305&lt;=6),B2305=10)),1,0)</f>
        <v>1</v>
      </c>
      <c r="AC2305" s="55" t="n">
        <f aca="false">IF(AND(E2305&gt;0,B2305=10),1,0)</f>
        <v>0</v>
      </c>
      <c r="AD2305" s="0" t="str">
        <f aca="false">IF(AND(C2304=C2305,AA2304=AA2305-1),AB2304,"")</f>
        <v/>
      </c>
      <c r="AE2305" s="0" t="str">
        <f aca="false">IF(AND(C2304=C2305,AA2304=AA2305-1),AC2304,"")</f>
        <v/>
      </c>
      <c r="AF2305" s="0" t="str">
        <f aca="false">IF(AA2305=1,"",IF(AND(AB2305=1,AD2305&lt;&gt;1),1,0))</f>
        <v/>
      </c>
      <c r="AG2305" s="0" t="str">
        <f aca="false">IF(AA2305=1,"",IF(AND(AC2305=1,AE2305&lt;&gt;1),1,0))</f>
        <v/>
      </c>
      <c r="AH2305" s="60" t="str">
        <f aca="false">IF(AND(E2305&gt;0,AA2305&lt;2,NOT(AND(C2306=C2305,AA2306=AA2305+1))),INDEX(DATAS,AA2305+1),"")</f>
        <v/>
      </c>
      <c r="AI2305" s="60" t="str">
        <f aca="false">IF(AND(AC2305=1,AA2305&lt;2),IF(AND(C2306=C2305,AA2306=AA2305+1),IF(AC2306=1,"",INDEX(DATAS,AA2305+1)),INDEX(DATAS,AA2305+1)),"")</f>
        <v/>
      </c>
    </row>
    <row r="2306" customFormat="false" ht="15" hidden="false" customHeight="false" outlineLevel="0" collapsed="false">
      <c r="A2306" s="60" t="n">
        <v>46310</v>
      </c>
      <c r="B2306" s="0" t="n">
        <v>4</v>
      </c>
      <c r="C2306" s="0" t="n">
        <v>5203</v>
      </c>
      <c r="D2306" s="0" t="n">
        <v>190</v>
      </c>
      <c r="E2306" s="0" t="n">
        <v>1</v>
      </c>
      <c r="F2306" s="55" t="s">
        <v>832</v>
      </c>
      <c r="G2306" s="0" t="n">
        <v>53.2</v>
      </c>
      <c r="H2306" s="0" t="n">
        <v>56</v>
      </c>
      <c r="I2306" s="55" t="s">
        <v>157</v>
      </c>
      <c r="J2306" s="0" t="n">
        <v>63</v>
      </c>
      <c r="K2306" s="0" t="n">
        <v>63</v>
      </c>
      <c r="L2306" s="0" t="n">
        <v>127</v>
      </c>
      <c r="M2306" s="0" t="n">
        <v>449.4</v>
      </c>
      <c r="N2306" s="0" t="n">
        <v>69.44</v>
      </c>
      <c r="O2306" s="0" t="n">
        <v>29.1</v>
      </c>
      <c r="P2306" s="0" t="n">
        <v>3.92</v>
      </c>
      <c r="Q2306" s="0" t="n">
        <v>3.14</v>
      </c>
      <c r="T2306" s="0" t="n">
        <v>52.9</v>
      </c>
      <c r="U2306" s="0" t="n">
        <v>1027</v>
      </c>
      <c r="V2306" s="0" t="n">
        <v>1</v>
      </c>
      <c r="W2306" s="60" t="n">
        <v>46184</v>
      </c>
      <c r="X2306" s="55" t="n">
        <f aca="false">IF(I2306="Male",0,1)</f>
        <v>1</v>
      </c>
      <c r="Y2306" s="55" t="n">
        <f aca="false">IF(OR(I2306="DNB",I2306="Dry DNB"),1,0)</f>
        <v>0</v>
      </c>
      <c r="Z2306" s="55" t="n">
        <f aca="false">IF(ISNUMBER(W2306),A2306-W2306,"")</f>
        <v>126</v>
      </c>
      <c r="AA2306" s="55" t="n">
        <f aca="false">MATCH(A2306,DATAS,0)</f>
        <v>2</v>
      </c>
      <c r="AB2306" s="55" t="n">
        <f aca="false">IF(AND(E2306&gt;0,OR(AND(B2306&gt;=1,B2306&lt;=6),B2306=10)),1,0)</f>
        <v>1</v>
      </c>
      <c r="AC2306" s="55" t="n">
        <f aca="false">IF(AND(E2306&gt;0,B2306=10),1,0)</f>
        <v>0</v>
      </c>
      <c r="AD2306" s="55" t="n">
        <f aca="false">IF(AND(C2305=C2306,AA2305=AA2306-1),AB2305,"")</f>
        <v>1</v>
      </c>
      <c r="AE2306" s="55" t="n">
        <f aca="false">IF(AND(C2305=C2306,AA2305=AA2306-1),AC2305,"")</f>
        <v>0</v>
      </c>
      <c r="AF2306" s="55" t="n">
        <f aca="false">IF(AA2306=1,"",IF(AND(AB2306=1,AD2306&lt;&gt;1),1,0))</f>
        <v>0</v>
      </c>
      <c r="AG2306" s="55" t="n">
        <f aca="false">IF(AA2306=1,"",IF(AND(AC2306=1,AE2306&lt;&gt;1),1,0))</f>
        <v>0</v>
      </c>
      <c r="AH2306" s="60" t="str">
        <f aca="false">IF(AND(E2306&gt;0,AA2306&lt;2,NOT(AND(C2307=C2306,AA2307=AA2306+1))),INDEX(DATAS,AA2306+1),"")</f>
        <v/>
      </c>
      <c r="AI2306" s="60" t="str">
        <f aca="false">IF(AND(AC2306=1,AA2306&lt;2),IF(AND(C2307=C2306,AA2307=AA2306+1),IF(AC2307=1,"",INDEX(DATAS,AA2306+1)),INDEX(DATAS,AA2306+1)),"")</f>
        <v/>
      </c>
    </row>
    <row r="2307" customFormat="false" ht="15" hidden="false" customHeight="false" outlineLevel="0" collapsed="false">
      <c r="A2307" s="60" t="n">
        <v>46309</v>
      </c>
      <c r="B2307" s="0" t="n">
        <v>6</v>
      </c>
      <c r="C2307" s="0" t="n">
        <v>5205</v>
      </c>
      <c r="D2307" s="0" t="n">
        <v>311</v>
      </c>
      <c r="E2307" s="0" t="n">
        <v>1</v>
      </c>
      <c r="F2307" s="55" t="s">
        <v>833</v>
      </c>
      <c r="G2307" s="0" t="n">
        <v>31.5</v>
      </c>
      <c r="H2307" s="0" t="n">
        <v>30</v>
      </c>
      <c r="I2307" s="55" t="s">
        <v>143</v>
      </c>
      <c r="J2307" s="0" t="n">
        <v>311</v>
      </c>
      <c r="K2307" s="0" t="n">
        <v>66</v>
      </c>
      <c r="M2307" s="0" t="n">
        <v>1452.69</v>
      </c>
      <c r="N2307" s="0" t="n">
        <v>48.12</v>
      </c>
      <c r="O2307" s="0" t="n">
        <v>39.89</v>
      </c>
      <c r="P2307" s="0" t="n">
        <v>2.69</v>
      </c>
      <c r="Q2307" s="0" t="n">
        <v>3.75</v>
      </c>
      <c r="R2307" s="0" t="n">
        <v>2657</v>
      </c>
      <c r="S2307" s="0" t="n">
        <v>6047</v>
      </c>
      <c r="T2307" s="0" t="n">
        <v>29.4</v>
      </c>
      <c r="U2307" s="0" t="n">
        <v>1024</v>
      </c>
      <c r="V2307" s="0" t="n">
        <v>2</v>
      </c>
      <c r="W2307" s="60" t="n">
        <v>46107</v>
      </c>
      <c r="X2307" s="55" t="n">
        <f aca="false">IF(I2307="Male",0,1)</f>
        <v>1</v>
      </c>
      <c r="Y2307" s="55" t="n">
        <f aca="false">IF(OR(I2307="DNB",I2307="Dry DNB"),1,0)</f>
        <v>1</v>
      </c>
      <c r="Z2307" s="55" t="n">
        <f aca="false">IF(ISNUMBER(W2307),A2307-W2307,"")</f>
        <v>202</v>
      </c>
      <c r="AA2307" s="55" t="n">
        <f aca="false">MATCH(A2307,DATAS,0)</f>
        <v>1</v>
      </c>
      <c r="AB2307" s="55" t="n">
        <f aca="false">IF(AND(E2307&gt;0,OR(AND(B2307&gt;=1,B2307&lt;=6),B2307=10)),1,0)</f>
        <v>1</v>
      </c>
      <c r="AC2307" s="55" t="n">
        <f aca="false">IF(AND(E2307&gt;0,B2307=10),1,0)</f>
        <v>0</v>
      </c>
      <c r="AD2307" s="0" t="str">
        <f aca="false">IF(AND(C2306=C2307,AA2306=AA2307-1),AB2306,"")</f>
        <v/>
      </c>
      <c r="AE2307" s="0" t="str">
        <f aca="false">IF(AND(C2306=C2307,AA2306=AA2307-1),AC2306,"")</f>
        <v/>
      </c>
      <c r="AF2307" s="0" t="str">
        <f aca="false">IF(AA2307=1,"",IF(AND(AB2307=1,AD2307&lt;&gt;1),1,0))</f>
        <v/>
      </c>
      <c r="AG2307" s="0" t="str">
        <f aca="false">IF(AA2307=1,"",IF(AND(AC2307=1,AE2307&lt;&gt;1),1,0))</f>
        <v/>
      </c>
      <c r="AH2307" s="60" t="str">
        <f aca="false">IF(AND(E2307&gt;0,AA2307&lt;2,NOT(AND(C2308=C2307,AA2308=AA2307+1))),INDEX(DATAS,AA2307+1),"")</f>
        <v/>
      </c>
      <c r="AI2307" s="60" t="str">
        <f aca="false">IF(AND(AC2307=1,AA2307&lt;2),IF(AND(C2308=C2307,AA2308=AA2307+1),IF(AC2308=1,"",INDEX(DATAS,AA2307+1)),INDEX(DATAS,AA2307+1)),"")</f>
        <v/>
      </c>
    </row>
    <row r="2308" customFormat="false" ht="15" hidden="false" customHeight="false" outlineLevel="0" collapsed="false">
      <c r="A2308" s="60" t="n">
        <v>46310</v>
      </c>
      <c r="B2308" s="0" t="n">
        <v>6</v>
      </c>
      <c r="C2308" s="0" t="n">
        <v>5205</v>
      </c>
      <c r="D2308" s="0" t="n">
        <v>312</v>
      </c>
      <c r="E2308" s="0" t="n">
        <v>1</v>
      </c>
      <c r="F2308" s="55" t="s">
        <v>833</v>
      </c>
      <c r="G2308" s="0" t="n">
        <v>35.2</v>
      </c>
      <c r="H2308" s="0" t="n">
        <v>30</v>
      </c>
      <c r="I2308" s="55" t="s">
        <v>143</v>
      </c>
      <c r="J2308" s="0" t="n">
        <v>312</v>
      </c>
      <c r="K2308" s="0" t="n">
        <v>66</v>
      </c>
      <c r="M2308" s="0" t="n">
        <v>1452.69</v>
      </c>
      <c r="N2308" s="0" t="n">
        <v>48.12</v>
      </c>
      <c r="O2308" s="0" t="n">
        <v>39.89</v>
      </c>
      <c r="P2308" s="0" t="n">
        <v>2.69</v>
      </c>
      <c r="Q2308" s="0" t="n">
        <v>3.75</v>
      </c>
      <c r="T2308" s="0" t="n">
        <v>29.4</v>
      </c>
      <c r="U2308" s="0" t="n">
        <v>1025</v>
      </c>
      <c r="V2308" s="0" t="n">
        <v>2</v>
      </c>
      <c r="W2308" s="60" t="n">
        <v>46107</v>
      </c>
      <c r="X2308" s="55" t="n">
        <f aca="false">IF(I2308="Male",0,1)</f>
        <v>1</v>
      </c>
      <c r="Y2308" s="55" t="n">
        <f aca="false">IF(OR(I2308="DNB",I2308="Dry DNB"),1,0)</f>
        <v>1</v>
      </c>
      <c r="Z2308" s="55" t="n">
        <f aca="false">IF(ISNUMBER(W2308),A2308-W2308,"")</f>
        <v>203</v>
      </c>
      <c r="AA2308" s="55" t="n">
        <f aca="false">MATCH(A2308,DATAS,0)</f>
        <v>2</v>
      </c>
      <c r="AB2308" s="55" t="n">
        <f aca="false">IF(AND(E2308&gt;0,OR(AND(B2308&gt;=1,B2308&lt;=6),B2308=10)),1,0)</f>
        <v>1</v>
      </c>
      <c r="AC2308" s="55" t="n">
        <f aca="false">IF(AND(E2308&gt;0,B2308=10),1,0)</f>
        <v>0</v>
      </c>
      <c r="AD2308" s="55" t="n">
        <f aca="false">IF(AND(C2307=C2308,AA2307=AA2308-1),AB2307,"")</f>
        <v>1</v>
      </c>
      <c r="AE2308" s="55" t="n">
        <f aca="false">IF(AND(C2307=C2308,AA2307=AA2308-1),AC2307,"")</f>
        <v>0</v>
      </c>
      <c r="AF2308" s="55" t="n">
        <f aca="false">IF(AA2308=1,"",IF(AND(AB2308=1,AD2308&lt;&gt;1),1,0))</f>
        <v>0</v>
      </c>
      <c r="AG2308" s="55" t="n">
        <f aca="false">IF(AA2308=1,"",IF(AND(AC2308=1,AE2308&lt;&gt;1),1,0))</f>
        <v>0</v>
      </c>
      <c r="AH2308" s="60" t="str">
        <f aca="false">IF(AND(E2308&gt;0,AA2308&lt;2,NOT(AND(C2309=C2308,AA2309=AA2308+1))),INDEX(DATAS,AA2308+1),"")</f>
        <v/>
      </c>
      <c r="AI2308" s="60" t="str">
        <f aca="false">IF(AND(AC2308=1,AA2308&lt;2),IF(AND(C2309=C2308,AA2309=AA2308+1),IF(AC2309=1,"",INDEX(DATAS,AA2308+1)),INDEX(DATAS,AA2308+1)),"")</f>
        <v/>
      </c>
    </row>
    <row r="2309" customFormat="false" ht="15" hidden="false" customHeight="false" outlineLevel="0" collapsed="false">
      <c r="A2309" s="60" t="n">
        <v>46309</v>
      </c>
      <c r="B2309" s="0" t="n">
        <v>2</v>
      </c>
      <c r="C2309" s="0" t="n">
        <v>5206</v>
      </c>
      <c r="D2309" s="0" t="n">
        <v>73</v>
      </c>
      <c r="E2309" s="0" t="n">
        <v>2</v>
      </c>
      <c r="F2309" s="55" t="s">
        <v>834</v>
      </c>
      <c r="G2309" s="0" t="n">
        <v>54.2</v>
      </c>
      <c r="H2309" s="0" t="n">
        <v>49</v>
      </c>
      <c r="I2309" s="55" t="s">
        <v>187</v>
      </c>
      <c r="J2309" s="0" t="n">
        <v>73</v>
      </c>
      <c r="K2309" s="0" t="n">
        <v>66</v>
      </c>
      <c r="M2309" s="0" t="n">
        <v>1089.44</v>
      </c>
      <c r="N2309" s="0" t="n">
        <v>35.5</v>
      </c>
      <c r="O2309" s="0" t="n">
        <v>33.19</v>
      </c>
      <c r="P2309" s="0" t="n">
        <v>2.56</v>
      </c>
      <c r="Q2309" s="0" t="n">
        <v>3.22</v>
      </c>
      <c r="R2309" s="0" t="n">
        <v>4658</v>
      </c>
      <c r="S2309" s="0" t="n">
        <v>9364</v>
      </c>
      <c r="U2309" s="0" t="n">
        <v>1022</v>
      </c>
      <c r="V2309" s="0" t="n">
        <v>1</v>
      </c>
      <c r="W2309" s="60" t="n">
        <v>46303</v>
      </c>
      <c r="X2309" s="55" t="n">
        <f aca="false">IF(I2309="Male",0,1)</f>
        <v>1</v>
      </c>
      <c r="Y2309" s="55" t="n">
        <f aca="false">IF(OR(I2309="DNB",I2309="Dry DNB"),1,0)</f>
        <v>0</v>
      </c>
      <c r="Z2309" s="55" t="n">
        <f aca="false">IF(ISNUMBER(W2309),A2309-W2309,"")</f>
        <v>6</v>
      </c>
      <c r="AA2309" s="55" t="n">
        <f aca="false">MATCH(A2309,DATAS,0)</f>
        <v>1</v>
      </c>
      <c r="AB2309" s="55" t="n">
        <f aca="false">IF(AND(E2309&gt;0,OR(AND(B2309&gt;=1,B2309&lt;=6),B2309=10)),1,0)</f>
        <v>1</v>
      </c>
      <c r="AC2309" s="55" t="n">
        <f aca="false">IF(AND(E2309&gt;0,B2309=10),1,0)</f>
        <v>0</v>
      </c>
      <c r="AD2309" s="0" t="str">
        <f aca="false">IF(AND(C2308=C2309,AA2308=AA2309-1),AB2308,"")</f>
        <v/>
      </c>
      <c r="AE2309" s="0" t="str">
        <f aca="false">IF(AND(C2308=C2309,AA2308=AA2309-1),AC2308,"")</f>
        <v/>
      </c>
      <c r="AF2309" s="0" t="str">
        <f aca="false">IF(AA2309=1,"",IF(AND(AB2309=1,AD2309&lt;&gt;1),1,0))</f>
        <v/>
      </c>
      <c r="AG2309" s="0" t="str">
        <f aca="false">IF(AA2309=1,"",IF(AND(AC2309=1,AE2309&lt;&gt;1),1,0))</f>
        <v/>
      </c>
      <c r="AH2309" s="60" t="str">
        <f aca="false">IF(AND(E2309&gt;0,AA2309&lt;2,NOT(AND(C2310=C2309,AA2310=AA2309+1))),INDEX(DATAS,AA2309+1),"")</f>
        <v/>
      </c>
      <c r="AI2309" s="60" t="str">
        <f aca="false">IF(AND(AC2309=1,AA2309&lt;2),IF(AND(C2310=C2309,AA2310=AA2309+1),IF(AC2310=1,"",INDEX(DATAS,AA2309+1)),INDEX(DATAS,AA2309+1)),"")</f>
        <v/>
      </c>
    </row>
    <row r="2310" customFormat="false" ht="15" hidden="false" customHeight="false" outlineLevel="0" collapsed="false">
      <c r="A2310" s="60" t="n">
        <v>46310</v>
      </c>
      <c r="B2310" s="0" t="n">
        <v>2</v>
      </c>
      <c r="C2310" s="0" t="n">
        <v>5206</v>
      </c>
      <c r="D2310" s="0" t="n">
        <v>74</v>
      </c>
      <c r="E2310" s="0" t="n">
        <v>2</v>
      </c>
      <c r="F2310" s="55" t="s">
        <v>834</v>
      </c>
      <c r="G2310" s="0" t="n">
        <v>52.5</v>
      </c>
      <c r="H2310" s="0" t="n">
        <v>49</v>
      </c>
      <c r="I2310" s="55" t="s">
        <v>187</v>
      </c>
      <c r="J2310" s="0" t="n">
        <v>74</v>
      </c>
      <c r="K2310" s="0" t="n">
        <v>66</v>
      </c>
      <c r="M2310" s="0" t="n">
        <v>1089.44</v>
      </c>
      <c r="N2310" s="0" t="n">
        <v>35.5</v>
      </c>
      <c r="O2310" s="0" t="n">
        <v>33.19</v>
      </c>
      <c r="P2310" s="0" t="n">
        <v>2.56</v>
      </c>
      <c r="Q2310" s="0" t="n">
        <v>3.22</v>
      </c>
      <c r="U2310" s="0" t="n">
        <v>1023</v>
      </c>
      <c r="V2310" s="0" t="n">
        <v>1</v>
      </c>
      <c r="W2310" s="60" t="n">
        <v>46303</v>
      </c>
      <c r="X2310" s="55" t="n">
        <f aca="false">IF(I2310="Male",0,1)</f>
        <v>1</v>
      </c>
      <c r="Y2310" s="55" t="n">
        <f aca="false">IF(OR(I2310="DNB",I2310="Dry DNB"),1,0)</f>
        <v>0</v>
      </c>
      <c r="Z2310" s="55" t="n">
        <f aca="false">IF(ISNUMBER(W2310),A2310-W2310,"")</f>
        <v>7</v>
      </c>
      <c r="AA2310" s="55" t="n">
        <f aca="false">MATCH(A2310,DATAS,0)</f>
        <v>2</v>
      </c>
      <c r="AB2310" s="55" t="n">
        <f aca="false">IF(AND(E2310&gt;0,OR(AND(B2310&gt;=1,B2310&lt;=6),B2310=10)),1,0)</f>
        <v>1</v>
      </c>
      <c r="AC2310" s="55" t="n">
        <f aca="false">IF(AND(E2310&gt;0,B2310=10),1,0)</f>
        <v>0</v>
      </c>
      <c r="AD2310" s="55" t="n">
        <f aca="false">IF(AND(C2309=C2310,AA2309=AA2310-1),AB2309,"")</f>
        <v>1</v>
      </c>
      <c r="AE2310" s="55" t="n">
        <f aca="false">IF(AND(C2309=C2310,AA2309=AA2310-1),AC2309,"")</f>
        <v>0</v>
      </c>
      <c r="AF2310" s="55" t="n">
        <f aca="false">IF(AA2310=1,"",IF(AND(AB2310=1,AD2310&lt;&gt;1),1,0))</f>
        <v>0</v>
      </c>
      <c r="AG2310" s="55" t="n">
        <f aca="false">IF(AA2310=1,"",IF(AND(AC2310=1,AE2310&lt;&gt;1),1,0))</f>
        <v>0</v>
      </c>
      <c r="AH2310" s="60" t="str">
        <f aca="false">IF(AND(E2310&gt;0,AA2310&lt;2,NOT(AND(C2311=C2310,AA2311=AA2310+1))),INDEX(DATAS,AA2310+1),"")</f>
        <v/>
      </c>
      <c r="AI2310" s="60" t="str">
        <f aca="false">IF(AND(AC2310=1,AA2310&lt;2),IF(AND(C2311=C2310,AA2311=AA2310+1),IF(AC2311=1,"",INDEX(DATAS,AA2310+1)),INDEX(DATAS,AA2310+1)),"")</f>
        <v/>
      </c>
    </row>
    <row r="2311" customFormat="false" ht="15" hidden="false" customHeight="false" outlineLevel="0" collapsed="false">
      <c r="A2311" s="60" t="n">
        <v>46309</v>
      </c>
      <c r="B2311" s="0" t="n">
        <v>7</v>
      </c>
      <c r="C2311" s="0" t="n">
        <v>5207</v>
      </c>
      <c r="D2311" s="0" t="n">
        <v>312</v>
      </c>
      <c r="E2311" s="0" t="n">
        <v>1</v>
      </c>
      <c r="F2311" s="55" t="s">
        <v>835</v>
      </c>
      <c r="I2311" s="55" t="s">
        <v>162</v>
      </c>
      <c r="J2311" s="0" t="n">
        <v>89</v>
      </c>
      <c r="K2311" s="0" t="n">
        <v>68</v>
      </c>
      <c r="L2311" s="0" t="n">
        <v>252</v>
      </c>
      <c r="M2311" s="0" t="n">
        <v>825.53</v>
      </c>
      <c r="N2311" s="0" t="n">
        <v>47.92</v>
      </c>
      <c r="O2311" s="0" t="n">
        <v>33.67</v>
      </c>
      <c r="P2311" s="0" t="n">
        <v>2.93</v>
      </c>
      <c r="Q2311" s="0" t="n">
        <v>3.5</v>
      </c>
      <c r="R2311" s="0" t="n">
        <v>3965</v>
      </c>
      <c r="S2311" s="0" t="n">
        <v>8659</v>
      </c>
      <c r="T2311" s="0" t="n">
        <v>42.05</v>
      </c>
      <c r="U2311" s="0" t="n">
        <v>1018</v>
      </c>
      <c r="V2311" s="0" t="n">
        <v>2</v>
      </c>
      <c r="W2311" s="60" t="n">
        <v>46058</v>
      </c>
      <c r="X2311" s="55" t="n">
        <f aca="false">IF(I2311="Male",0,1)</f>
        <v>1</v>
      </c>
      <c r="Y2311" s="55" t="n">
        <f aca="false">IF(OR(I2311="DNB",I2311="Dry DNB"),1,0)</f>
        <v>0</v>
      </c>
      <c r="Z2311" s="55" t="n">
        <f aca="false">IF(ISNUMBER(W2311),A2311-W2311,"")</f>
        <v>251</v>
      </c>
      <c r="AA2311" s="55" t="n">
        <f aca="false">MATCH(A2311,DATAS,0)</f>
        <v>1</v>
      </c>
      <c r="AB2311" s="55" t="n">
        <f aca="false">IF(AND(E2311&gt;0,OR(AND(B2311&gt;=1,B2311&lt;=6),B2311=10)),1,0)</f>
        <v>0</v>
      </c>
      <c r="AC2311" s="55" t="n">
        <f aca="false">IF(AND(E2311&gt;0,B2311=10),1,0)</f>
        <v>0</v>
      </c>
      <c r="AD2311" s="0" t="str">
        <f aca="false">IF(AND(C2310=C2311,AA2310=AA2311-1),AB2310,"")</f>
        <v/>
      </c>
      <c r="AE2311" s="0" t="str">
        <f aca="false">IF(AND(C2310=C2311,AA2310=AA2311-1),AC2310,"")</f>
        <v/>
      </c>
      <c r="AF2311" s="0" t="str">
        <f aca="false">IF(AA2311=1,"",IF(AND(AB2311=1,AD2311&lt;&gt;1),1,0))</f>
        <v/>
      </c>
      <c r="AG2311" s="0" t="str">
        <f aca="false">IF(AA2311=1,"",IF(AND(AC2311=1,AE2311&lt;&gt;1),1,0))</f>
        <v/>
      </c>
      <c r="AH2311" s="60" t="str">
        <f aca="false">IF(AND(E2311&gt;0,AA2311&lt;2,NOT(AND(C2312=C2311,AA2312=AA2311+1))),INDEX(DATAS,AA2311+1),"")</f>
        <v/>
      </c>
      <c r="AI2311" s="60" t="str">
        <f aca="false">IF(AND(AC2311=1,AA2311&lt;2),IF(AND(C2312=C2311,AA2312=AA2311+1),IF(AC2312=1,"",INDEX(DATAS,AA2311+1)),INDEX(DATAS,AA2311+1)),"")</f>
        <v/>
      </c>
    </row>
    <row r="2312" customFormat="false" ht="15" hidden="false" customHeight="false" outlineLevel="0" collapsed="false">
      <c r="A2312" s="60" t="n">
        <v>46310</v>
      </c>
      <c r="B2312" s="0" t="n">
        <v>7</v>
      </c>
      <c r="C2312" s="0" t="n">
        <v>5207</v>
      </c>
      <c r="D2312" s="0" t="n">
        <v>312</v>
      </c>
      <c r="E2312" s="0" t="n">
        <v>1</v>
      </c>
      <c r="F2312" s="55" t="s">
        <v>835</v>
      </c>
      <c r="I2312" s="55" t="s">
        <v>162</v>
      </c>
      <c r="J2312" s="0" t="n">
        <v>89</v>
      </c>
      <c r="K2312" s="0" t="n">
        <v>68</v>
      </c>
      <c r="L2312" s="0" t="n">
        <v>253</v>
      </c>
      <c r="M2312" s="0" t="n">
        <v>825.53</v>
      </c>
      <c r="N2312" s="0" t="n">
        <v>47.92</v>
      </c>
      <c r="O2312" s="0" t="n">
        <v>33.67</v>
      </c>
      <c r="P2312" s="0" t="n">
        <v>2.93</v>
      </c>
      <c r="Q2312" s="0" t="n">
        <v>3.5</v>
      </c>
      <c r="T2312" s="0" t="n">
        <v>42.05</v>
      </c>
      <c r="U2312" s="0" t="n">
        <v>1019</v>
      </c>
      <c r="V2312" s="0" t="n">
        <v>2</v>
      </c>
      <c r="W2312" s="60" t="n">
        <v>46058</v>
      </c>
      <c r="X2312" s="55" t="n">
        <f aca="false">IF(I2312="Male",0,1)</f>
        <v>1</v>
      </c>
      <c r="Y2312" s="55" t="n">
        <f aca="false">IF(OR(I2312="DNB",I2312="Dry DNB"),1,0)</f>
        <v>0</v>
      </c>
      <c r="Z2312" s="55" t="n">
        <f aca="false">IF(ISNUMBER(W2312),A2312-W2312,"")</f>
        <v>252</v>
      </c>
      <c r="AA2312" s="55" t="n">
        <f aca="false">MATCH(A2312,DATAS,0)</f>
        <v>2</v>
      </c>
      <c r="AB2312" s="55" t="n">
        <f aca="false">IF(AND(E2312&gt;0,OR(AND(B2312&gt;=1,B2312&lt;=6),B2312=10)),1,0)</f>
        <v>0</v>
      </c>
      <c r="AC2312" s="55" t="n">
        <f aca="false">IF(AND(E2312&gt;0,B2312=10),1,0)</f>
        <v>0</v>
      </c>
      <c r="AD2312" s="55" t="n">
        <f aca="false">IF(AND(C2311=C2312,AA2311=AA2312-1),AB2311,"")</f>
        <v>0</v>
      </c>
      <c r="AE2312" s="55" t="n">
        <f aca="false">IF(AND(C2311=C2312,AA2311=AA2312-1),AC2311,"")</f>
        <v>0</v>
      </c>
      <c r="AF2312" s="55" t="n">
        <f aca="false">IF(AA2312=1,"",IF(AND(AB2312=1,AD2312&lt;&gt;1),1,0))</f>
        <v>0</v>
      </c>
      <c r="AG2312" s="55" t="n">
        <f aca="false">IF(AA2312=1,"",IF(AND(AC2312=1,AE2312&lt;&gt;1),1,0))</f>
        <v>0</v>
      </c>
      <c r="AH2312" s="60" t="str">
        <f aca="false">IF(AND(E2312&gt;0,AA2312&lt;2,NOT(AND(C2313=C2312,AA2313=AA2312+1))),INDEX(DATAS,AA2312+1),"")</f>
        <v/>
      </c>
      <c r="AI2312" s="60" t="str">
        <f aca="false">IF(AND(AC2312=1,AA2312&lt;2),IF(AND(C2313=C2312,AA2313=AA2312+1),IF(AC2313=1,"",INDEX(DATAS,AA2312+1)),INDEX(DATAS,AA2312+1)),"")</f>
        <v/>
      </c>
    </row>
    <row r="2313" customFormat="false" ht="15" hidden="false" customHeight="false" outlineLevel="0" collapsed="false">
      <c r="A2313" s="60" t="n">
        <v>46309</v>
      </c>
      <c r="B2313" s="0" t="n">
        <v>2</v>
      </c>
      <c r="C2313" s="0" t="n">
        <v>5209</v>
      </c>
      <c r="D2313" s="0" t="n">
        <v>12</v>
      </c>
      <c r="E2313" s="0" t="n">
        <v>2</v>
      </c>
      <c r="F2313" s="55" t="s">
        <v>835</v>
      </c>
      <c r="G2313" s="0" t="n">
        <v>4.1</v>
      </c>
      <c r="H2313" s="0" t="n">
        <v>14</v>
      </c>
      <c r="I2313" s="55" t="s">
        <v>166</v>
      </c>
      <c r="J2313" s="0" t="n">
        <v>12</v>
      </c>
      <c r="M2313" s="0" t="n">
        <v>1169.21</v>
      </c>
      <c r="N2313" s="0" t="n">
        <v>5.39</v>
      </c>
      <c r="O2313" s="0" t="n">
        <v>25.27</v>
      </c>
      <c r="R2313" s="0" t="n">
        <v>782</v>
      </c>
      <c r="S2313" s="0" t="n">
        <v>1572</v>
      </c>
      <c r="U2313" s="0" t="n">
        <v>1018</v>
      </c>
      <c r="V2313" s="0" t="n">
        <v>0</v>
      </c>
      <c r="X2313" s="55" t="n">
        <f aca="false">IF(I2313="Male",0,1)</f>
        <v>1</v>
      </c>
      <c r="Y2313" s="55" t="n">
        <f aca="false">IF(OR(I2313="DNB",I2313="Dry DNB"),1,0)</f>
        <v>0</v>
      </c>
      <c r="Z2313" s="0" t="str">
        <f aca="false">IF(ISNUMBER(W2313),A2313-W2313,"")</f>
        <v/>
      </c>
      <c r="AA2313" s="55" t="n">
        <f aca="false">MATCH(A2313,DATAS,0)</f>
        <v>1</v>
      </c>
      <c r="AB2313" s="55" t="n">
        <f aca="false">IF(AND(E2313&gt;0,OR(AND(B2313&gt;=1,B2313&lt;=6),B2313=10)),1,0)</f>
        <v>1</v>
      </c>
      <c r="AC2313" s="55" t="n">
        <f aca="false">IF(AND(E2313&gt;0,B2313=10),1,0)</f>
        <v>0</v>
      </c>
      <c r="AD2313" s="0" t="str">
        <f aca="false">IF(AND(C2312=C2313,AA2312=AA2313-1),AB2312,"")</f>
        <v/>
      </c>
      <c r="AE2313" s="0" t="str">
        <f aca="false">IF(AND(C2312=C2313,AA2312=AA2313-1),AC2312,"")</f>
        <v/>
      </c>
      <c r="AF2313" s="0" t="str">
        <f aca="false">IF(AA2313=1,"",IF(AND(AB2313=1,AD2313&lt;&gt;1),1,0))</f>
        <v/>
      </c>
      <c r="AG2313" s="0" t="str">
        <f aca="false">IF(AA2313=1,"",IF(AND(AC2313=1,AE2313&lt;&gt;1),1,0))</f>
        <v/>
      </c>
      <c r="AH2313" s="60" t="str">
        <f aca="false">IF(AND(E2313&gt;0,AA2313&lt;2,NOT(AND(C2314=C2313,AA2314=AA2313+1))),INDEX(DATAS,AA2313+1),"")</f>
        <v/>
      </c>
      <c r="AI2313" s="60" t="str">
        <f aca="false">IF(AND(AC2313=1,AA2313&lt;2),IF(AND(C2314=C2313,AA2314=AA2313+1),IF(AC2314=1,"",INDEX(DATAS,AA2313+1)),INDEX(DATAS,AA2313+1)),"")</f>
        <v/>
      </c>
    </row>
    <row r="2314" customFormat="false" ht="15" hidden="false" customHeight="false" outlineLevel="0" collapsed="false">
      <c r="A2314" s="60" t="n">
        <v>46310</v>
      </c>
      <c r="B2314" s="0" t="n">
        <v>2</v>
      </c>
      <c r="C2314" s="0" t="n">
        <v>5209</v>
      </c>
      <c r="D2314" s="0" t="n">
        <v>13</v>
      </c>
      <c r="E2314" s="0" t="n">
        <v>2</v>
      </c>
      <c r="F2314" s="55" t="s">
        <v>835</v>
      </c>
      <c r="H2314" s="0" t="n">
        <v>14</v>
      </c>
      <c r="I2314" s="55" t="s">
        <v>166</v>
      </c>
      <c r="J2314" s="0" t="n">
        <v>13</v>
      </c>
      <c r="M2314" s="0" t="n">
        <v>1169.21</v>
      </c>
      <c r="N2314" s="0" t="n">
        <v>5.39</v>
      </c>
      <c r="O2314" s="0" t="n">
        <v>25.27</v>
      </c>
      <c r="U2314" s="0" t="n">
        <v>1019</v>
      </c>
      <c r="V2314" s="0" t="n">
        <v>0</v>
      </c>
      <c r="X2314" s="55" t="n">
        <f aca="false">IF(I2314="Male",0,1)</f>
        <v>1</v>
      </c>
      <c r="Y2314" s="55" t="n">
        <f aca="false">IF(OR(I2314="DNB",I2314="Dry DNB"),1,0)</f>
        <v>0</v>
      </c>
      <c r="Z2314" s="0" t="str">
        <f aca="false">IF(ISNUMBER(W2314),A2314-W2314,"")</f>
        <v/>
      </c>
      <c r="AA2314" s="55" t="n">
        <f aca="false">MATCH(A2314,DATAS,0)</f>
        <v>2</v>
      </c>
      <c r="AB2314" s="55" t="n">
        <f aca="false">IF(AND(E2314&gt;0,OR(AND(B2314&gt;=1,B2314&lt;=6),B2314=10)),1,0)</f>
        <v>1</v>
      </c>
      <c r="AC2314" s="55" t="n">
        <f aca="false">IF(AND(E2314&gt;0,B2314=10),1,0)</f>
        <v>0</v>
      </c>
      <c r="AD2314" s="55" t="n">
        <f aca="false">IF(AND(C2313=C2314,AA2313=AA2314-1),AB2313,"")</f>
        <v>1</v>
      </c>
      <c r="AE2314" s="55" t="n">
        <f aca="false">IF(AND(C2313=C2314,AA2313=AA2314-1),AC2313,"")</f>
        <v>0</v>
      </c>
      <c r="AF2314" s="55" t="n">
        <f aca="false">IF(AA2314=1,"",IF(AND(AB2314=1,AD2314&lt;&gt;1),1,0))</f>
        <v>0</v>
      </c>
      <c r="AG2314" s="55" t="n">
        <f aca="false">IF(AA2314=1,"",IF(AND(AC2314=1,AE2314&lt;&gt;1),1,0))</f>
        <v>0</v>
      </c>
      <c r="AH2314" s="60" t="str">
        <f aca="false">IF(AND(E2314&gt;0,AA2314&lt;2,NOT(AND(C2315=C2314,AA2315=AA2314+1))),INDEX(DATAS,AA2314+1),"")</f>
        <v/>
      </c>
      <c r="AI2314" s="60" t="str">
        <f aca="false">IF(AND(AC2314=1,AA2314&lt;2),IF(AND(C2315=C2314,AA2315=AA2314+1),IF(AC2315=1,"",INDEX(DATAS,AA2314+1)),INDEX(DATAS,AA2314+1)),"")</f>
        <v/>
      </c>
    </row>
    <row r="2315" customFormat="false" ht="15" hidden="false" customHeight="false" outlineLevel="0" collapsed="false">
      <c r="A2315" s="60" t="n">
        <v>46309</v>
      </c>
      <c r="B2315" s="0" t="n">
        <v>4</v>
      </c>
      <c r="C2315" s="0" t="n">
        <v>5210</v>
      </c>
      <c r="D2315" s="0" t="n">
        <v>347</v>
      </c>
      <c r="E2315" s="0" t="n">
        <v>1</v>
      </c>
      <c r="F2315" s="55" t="s">
        <v>835</v>
      </c>
      <c r="G2315" s="0" t="n">
        <v>48.1</v>
      </c>
      <c r="H2315" s="0" t="n">
        <v>52</v>
      </c>
      <c r="I2315" s="55" t="s">
        <v>157</v>
      </c>
      <c r="J2315" s="0" t="n">
        <v>222</v>
      </c>
      <c r="K2315" s="0" t="n">
        <v>74</v>
      </c>
      <c r="L2315" s="0" t="n">
        <v>125</v>
      </c>
      <c r="M2315" s="0" t="n">
        <v>1503.6</v>
      </c>
      <c r="N2315" s="0" t="n">
        <v>46.15</v>
      </c>
      <c r="O2315" s="0" t="n">
        <v>51.88</v>
      </c>
      <c r="P2315" s="0" t="n">
        <v>2.93</v>
      </c>
      <c r="Q2315" s="0" t="n">
        <v>3.52</v>
      </c>
      <c r="R2315" s="0" t="n">
        <v>4680</v>
      </c>
      <c r="S2315" s="0" t="n">
        <v>10136</v>
      </c>
      <c r="T2315" s="0" t="n">
        <v>48</v>
      </c>
      <c r="U2315" s="0" t="n">
        <v>1018</v>
      </c>
      <c r="V2315" s="0" t="n">
        <v>6</v>
      </c>
      <c r="W2315" s="60" t="n">
        <v>46185</v>
      </c>
      <c r="X2315" s="55" t="n">
        <f aca="false">IF(I2315="Male",0,1)</f>
        <v>1</v>
      </c>
      <c r="Y2315" s="55" t="n">
        <f aca="false">IF(OR(I2315="DNB",I2315="Dry DNB"),1,0)</f>
        <v>0</v>
      </c>
      <c r="Z2315" s="55" t="n">
        <f aca="false">IF(ISNUMBER(W2315),A2315-W2315,"")</f>
        <v>124</v>
      </c>
      <c r="AA2315" s="55" t="n">
        <f aca="false">MATCH(A2315,DATAS,0)</f>
        <v>1</v>
      </c>
      <c r="AB2315" s="55" t="n">
        <f aca="false">IF(AND(E2315&gt;0,OR(AND(B2315&gt;=1,B2315&lt;=6),B2315=10)),1,0)</f>
        <v>1</v>
      </c>
      <c r="AC2315" s="55" t="n">
        <f aca="false">IF(AND(E2315&gt;0,B2315=10),1,0)</f>
        <v>0</v>
      </c>
      <c r="AD2315" s="0" t="str">
        <f aca="false">IF(AND(C2314=C2315,AA2314=AA2315-1),AB2314,"")</f>
        <v/>
      </c>
      <c r="AE2315" s="0" t="str">
        <f aca="false">IF(AND(C2314=C2315,AA2314=AA2315-1),AC2314,"")</f>
        <v/>
      </c>
      <c r="AF2315" s="0" t="str">
        <f aca="false">IF(AA2315=1,"",IF(AND(AB2315=1,AD2315&lt;&gt;1),1,0))</f>
        <v/>
      </c>
      <c r="AG2315" s="0" t="str">
        <f aca="false">IF(AA2315=1,"",IF(AND(AC2315=1,AE2315&lt;&gt;1),1,0))</f>
        <v/>
      </c>
      <c r="AH2315" s="60" t="str">
        <f aca="false">IF(AND(E2315&gt;0,AA2315&lt;2,NOT(AND(C2316=C2315,AA2316=AA2315+1))),INDEX(DATAS,AA2315+1),"")</f>
        <v/>
      </c>
      <c r="AI2315" s="60" t="str">
        <f aca="false">IF(AND(AC2315=1,AA2315&lt;2),IF(AND(C2316=C2315,AA2316=AA2315+1),IF(AC2316=1,"",INDEX(DATAS,AA2315+1)),INDEX(DATAS,AA2315+1)),"")</f>
        <v/>
      </c>
    </row>
    <row r="2316" customFormat="false" ht="15" hidden="false" customHeight="false" outlineLevel="0" collapsed="false">
      <c r="A2316" s="60" t="n">
        <v>46310</v>
      </c>
      <c r="B2316" s="0" t="n">
        <v>4</v>
      </c>
      <c r="C2316" s="0" t="n">
        <v>5210</v>
      </c>
      <c r="D2316" s="0" t="n">
        <v>348</v>
      </c>
      <c r="E2316" s="0" t="n">
        <v>1</v>
      </c>
      <c r="F2316" s="55" t="s">
        <v>835</v>
      </c>
      <c r="G2316" s="0" t="n">
        <v>56.5</v>
      </c>
      <c r="H2316" s="0" t="n">
        <v>52</v>
      </c>
      <c r="I2316" s="55" t="s">
        <v>157</v>
      </c>
      <c r="J2316" s="0" t="n">
        <v>222</v>
      </c>
      <c r="K2316" s="0" t="n">
        <v>74</v>
      </c>
      <c r="L2316" s="0" t="n">
        <v>126</v>
      </c>
      <c r="M2316" s="0" t="n">
        <v>1503.6</v>
      </c>
      <c r="N2316" s="0" t="n">
        <v>46.15</v>
      </c>
      <c r="O2316" s="0" t="n">
        <v>51.88</v>
      </c>
      <c r="P2316" s="0" t="n">
        <v>2.93</v>
      </c>
      <c r="Q2316" s="0" t="n">
        <v>3.52</v>
      </c>
      <c r="T2316" s="0" t="n">
        <v>48</v>
      </c>
      <c r="U2316" s="0" t="n">
        <v>1019</v>
      </c>
      <c r="V2316" s="0" t="n">
        <v>6</v>
      </c>
      <c r="W2316" s="60" t="n">
        <v>46185</v>
      </c>
      <c r="X2316" s="55" t="n">
        <f aca="false">IF(I2316="Male",0,1)</f>
        <v>1</v>
      </c>
      <c r="Y2316" s="55" t="n">
        <f aca="false">IF(OR(I2316="DNB",I2316="Dry DNB"),1,0)</f>
        <v>0</v>
      </c>
      <c r="Z2316" s="55" t="n">
        <f aca="false">IF(ISNUMBER(W2316),A2316-W2316,"")</f>
        <v>125</v>
      </c>
      <c r="AA2316" s="55" t="n">
        <f aca="false">MATCH(A2316,DATAS,0)</f>
        <v>2</v>
      </c>
      <c r="AB2316" s="55" t="n">
        <f aca="false">IF(AND(E2316&gt;0,OR(AND(B2316&gt;=1,B2316&lt;=6),B2316=10)),1,0)</f>
        <v>1</v>
      </c>
      <c r="AC2316" s="55" t="n">
        <f aca="false">IF(AND(E2316&gt;0,B2316=10),1,0)</f>
        <v>0</v>
      </c>
      <c r="AD2316" s="55" t="n">
        <f aca="false">IF(AND(C2315=C2316,AA2315=AA2316-1),AB2315,"")</f>
        <v>1</v>
      </c>
      <c r="AE2316" s="55" t="n">
        <f aca="false">IF(AND(C2315=C2316,AA2315=AA2316-1),AC2315,"")</f>
        <v>0</v>
      </c>
      <c r="AF2316" s="55" t="n">
        <f aca="false">IF(AA2316=1,"",IF(AND(AB2316=1,AD2316&lt;&gt;1),1,0))</f>
        <v>0</v>
      </c>
      <c r="AG2316" s="55" t="n">
        <f aca="false">IF(AA2316=1,"",IF(AND(AC2316=1,AE2316&lt;&gt;1),1,0))</f>
        <v>0</v>
      </c>
      <c r="AH2316" s="60" t="str">
        <f aca="false">IF(AND(E2316&gt;0,AA2316&lt;2,NOT(AND(C2317=C2316,AA2317=AA2316+1))),INDEX(DATAS,AA2316+1),"")</f>
        <v/>
      </c>
      <c r="AI2316" s="60" t="str">
        <f aca="false">IF(AND(AC2316=1,AA2316&lt;2),IF(AND(C2317=C2316,AA2317=AA2316+1),IF(AC2317=1,"",INDEX(DATAS,AA2316+1)),INDEX(DATAS,AA2316+1)),"")</f>
        <v/>
      </c>
    </row>
    <row r="2317" customFormat="false" ht="15" hidden="false" customHeight="false" outlineLevel="0" collapsed="false">
      <c r="A2317" s="60" t="n">
        <v>46309</v>
      </c>
      <c r="B2317" s="0" t="n">
        <v>2</v>
      </c>
      <c r="C2317" s="0" t="n">
        <v>5211</v>
      </c>
      <c r="D2317" s="0" t="n">
        <v>51</v>
      </c>
      <c r="E2317" s="0" t="n">
        <v>2</v>
      </c>
      <c r="F2317" s="55" t="s">
        <v>836</v>
      </c>
      <c r="G2317" s="0" t="n">
        <v>57.8</v>
      </c>
      <c r="H2317" s="0" t="n">
        <v>59</v>
      </c>
      <c r="I2317" s="55" t="s">
        <v>166</v>
      </c>
      <c r="J2317" s="0" t="n">
        <v>51</v>
      </c>
      <c r="M2317" s="0" t="n">
        <v>816.11</v>
      </c>
      <c r="N2317" s="0" t="n">
        <v>46.4</v>
      </c>
      <c r="O2317" s="0" t="n">
        <v>35.73</v>
      </c>
      <c r="P2317" s="0" t="n">
        <v>3.85</v>
      </c>
      <c r="Q2317" s="0" t="n">
        <v>3.45</v>
      </c>
      <c r="R2317" s="0" t="n">
        <v>4704</v>
      </c>
      <c r="S2317" s="0" t="n">
        <v>9456</v>
      </c>
      <c r="U2317" s="0" t="n">
        <v>1017</v>
      </c>
      <c r="V2317" s="0" t="n">
        <v>0</v>
      </c>
      <c r="X2317" s="55" t="n">
        <f aca="false">IF(I2317="Male",0,1)</f>
        <v>1</v>
      </c>
      <c r="Y2317" s="55" t="n">
        <f aca="false">IF(OR(I2317="DNB",I2317="Dry DNB"),1,0)</f>
        <v>0</v>
      </c>
      <c r="Z2317" s="0" t="str">
        <f aca="false">IF(ISNUMBER(W2317),A2317-W2317,"")</f>
        <v/>
      </c>
      <c r="AA2317" s="55" t="n">
        <f aca="false">MATCH(A2317,DATAS,0)</f>
        <v>1</v>
      </c>
      <c r="AB2317" s="55" t="n">
        <f aca="false">IF(AND(E2317&gt;0,OR(AND(B2317&gt;=1,B2317&lt;=6),B2317=10)),1,0)</f>
        <v>1</v>
      </c>
      <c r="AC2317" s="55" t="n">
        <f aca="false">IF(AND(E2317&gt;0,B2317=10),1,0)</f>
        <v>0</v>
      </c>
      <c r="AD2317" s="0" t="str">
        <f aca="false">IF(AND(C2316=C2317,AA2316=AA2317-1),AB2316,"")</f>
        <v/>
      </c>
      <c r="AE2317" s="0" t="str">
        <f aca="false">IF(AND(C2316=C2317,AA2316=AA2317-1),AC2316,"")</f>
        <v/>
      </c>
      <c r="AF2317" s="0" t="str">
        <f aca="false">IF(AA2317=1,"",IF(AND(AB2317=1,AD2317&lt;&gt;1),1,0))</f>
        <v/>
      </c>
      <c r="AG2317" s="0" t="str">
        <f aca="false">IF(AA2317=1,"",IF(AND(AC2317=1,AE2317&lt;&gt;1),1,0))</f>
        <v/>
      </c>
      <c r="AH2317" s="60" t="str">
        <f aca="false">IF(AND(E2317&gt;0,AA2317&lt;2,NOT(AND(C2318=C2317,AA2318=AA2317+1))),INDEX(DATAS,AA2317+1),"")</f>
        <v/>
      </c>
      <c r="AI2317" s="60" t="str">
        <f aca="false">IF(AND(AC2317=1,AA2317&lt;2),IF(AND(C2318=C2317,AA2318=AA2317+1),IF(AC2318=1,"",INDEX(DATAS,AA2317+1)),INDEX(DATAS,AA2317+1)),"")</f>
        <v/>
      </c>
    </row>
    <row r="2318" customFormat="false" ht="15" hidden="false" customHeight="false" outlineLevel="0" collapsed="false">
      <c r="A2318" s="60" t="n">
        <v>46310</v>
      </c>
      <c r="B2318" s="0" t="n">
        <v>2</v>
      </c>
      <c r="C2318" s="0" t="n">
        <v>5211</v>
      </c>
      <c r="D2318" s="0" t="n">
        <v>52</v>
      </c>
      <c r="E2318" s="0" t="n">
        <v>2</v>
      </c>
      <c r="F2318" s="55" t="s">
        <v>836</v>
      </c>
      <c r="G2318" s="0" t="n">
        <v>58</v>
      </c>
      <c r="H2318" s="0" t="n">
        <v>59</v>
      </c>
      <c r="I2318" s="55" t="s">
        <v>166</v>
      </c>
      <c r="J2318" s="0" t="n">
        <v>52</v>
      </c>
      <c r="M2318" s="0" t="n">
        <v>816.11</v>
      </c>
      <c r="N2318" s="0" t="n">
        <v>46.4</v>
      </c>
      <c r="O2318" s="0" t="n">
        <v>35.73</v>
      </c>
      <c r="P2318" s="0" t="n">
        <v>3.85</v>
      </c>
      <c r="Q2318" s="0" t="n">
        <v>3.45</v>
      </c>
      <c r="U2318" s="0" t="n">
        <v>1018</v>
      </c>
      <c r="V2318" s="0" t="n">
        <v>0</v>
      </c>
      <c r="X2318" s="55" t="n">
        <f aca="false">IF(I2318="Male",0,1)</f>
        <v>1</v>
      </c>
      <c r="Y2318" s="55" t="n">
        <f aca="false">IF(OR(I2318="DNB",I2318="Dry DNB"),1,0)</f>
        <v>0</v>
      </c>
      <c r="Z2318" s="0" t="str">
        <f aca="false">IF(ISNUMBER(W2318),A2318-W2318,"")</f>
        <v/>
      </c>
      <c r="AA2318" s="55" t="n">
        <f aca="false">MATCH(A2318,DATAS,0)</f>
        <v>2</v>
      </c>
      <c r="AB2318" s="55" t="n">
        <f aca="false">IF(AND(E2318&gt;0,OR(AND(B2318&gt;=1,B2318&lt;=6),B2318=10)),1,0)</f>
        <v>1</v>
      </c>
      <c r="AC2318" s="55" t="n">
        <f aca="false">IF(AND(E2318&gt;0,B2318=10),1,0)</f>
        <v>0</v>
      </c>
      <c r="AD2318" s="55" t="n">
        <f aca="false">IF(AND(C2317=C2318,AA2317=AA2318-1),AB2317,"")</f>
        <v>1</v>
      </c>
      <c r="AE2318" s="55" t="n">
        <f aca="false">IF(AND(C2317=C2318,AA2317=AA2318-1),AC2317,"")</f>
        <v>0</v>
      </c>
      <c r="AF2318" s="55" t="n">
        <f aca="false">IF(AA2318=1,"",IF(AND(AB2318=1,AD2318&lt;&gt;1),1,0))</f>
        <v>0</v>
      </c>
      <c r="AG2318" s="55" t="n">
        <f aca="false">IF(AA2318=1,"",IF(AND(AC2318=1,AE2318&lt;&gt;1),1,0))</f>
        <v>0</v>
      </c>
      <c r="AH2318" s="60" t="str">
        <f aca="false">IF(AND(E2318&gt;0,AA2318&lt;2,NOT(AND(C2319=C2318,AA2319=AA2318+1))),INDEX(DATAS,AA2318+1),"")</f>
        <v/>
      </c>
      <c r="AI2318" s="60" t="str">
        <f aca="false">IF(AND(AC2318=1,AA2318&lt;2),IF(AND(C2319=C2318,AA2319=AA2318+1),IF(AC2319=1,"",INDEX(DATAS,AA2318+1)),INDEX(DATAS,AA2318+1)),"")</f>
        <v/>
      </c>
    </row>
    <row r="2319" customFormat="false" ht="15" hidden="false" customHeight="false" outlineLevel="0" collapsed="false">
      <c r="A2319" s="60" t="n">
        <v>46309</v>
      </c>
      <c r="B2319" s="0" t="n">
        <v>7</v>
      </c>
      <c r="C2319" s="0" t="n">
        <v>5212</v>
      </c>
      <c r="D2319" s="0" t="n">
        <v>328</v>
      </c>
      <c r="E2319" s="0" t="n">
        <v>1</v>
      </c>
      <c r="F2319" s="55" t="s">
        <v>837</v>
      </c>
      <c r="I2319" s="55" t="s">
        <v>162</v>
      </c>
      <c r="J2319" s="0" t="n">
        <v>105</v>
      </c>
      <c r="K2319" s="0" t="n">
        <v>70</v>
      </c>
      <c r="L2319" s="0" t="n">
        <v>231</v>
      </c>
      <c r="M2319" s="0" t="n">
        <v>575.16</v>
      </c>
      <c r="N2319" s="0" t="n">
        <v>44.23</v>
      </c>
      <c r="O2319" s="0" t="n">
        <v>26.67</v>
      </c>
      <c r="P2319" s="0" t="n">
        <v>3.69</v>
      </c>
      <c r="Q2319" s="0" t="n">
        <v>3.71</v>
      </c>
      <c r="R2319" s="0" t="n">
        <v>4649</v>
      </c>
      <c r="S2319" s="0" t="n">
        <v>9863</v>
      </c>
      <c r="T2319" s="0" t="n">
        <v>46.05</v>
      </c>
      <c r="U2319" s="0" t="n">
        <v>1015</v>
      </c>
      <c r="V2319" s="0" t="n">
        <v>2</v>
      </c>
      <c r="W2319" s="60" t="n">
        <v>46079</v>
      </c>
      <c r="X2319" s="55" t="n">
        <f aca="false">IF(I2319="Male",0,1)</f>
        <v>1</v>
      </c>
      <c r="Y2319" s="55" t="n">
        <f aca="false">IF(OR(I2319="DNB",I2319="Dry DNB"),1,0)</f>
        <v>0</v>
      </c>
      <c r="Z2319" s="55" t="n">
        <f aca="false">IF(ISNUMBER(W2319),A2319-W2319,"")</f>
        <v>230</v>
      </c>
      <c r="AA2319" s="55" t="n">
        <f aca="false">MATCH(A2319,DATAS,0)</f>
        <v>1</v>
      </c>
      <c r="AB2319" s="55" t="n">
        <f aca="false">IF(AND(E2319&gt;0,OR(AND(B2319&gt;=1,B2319&lt;=6),B2319=10)),1,0)</f>
        <v>0</v>
      </c>
      <c r="AC2319" s="55" t="n">
        <f aca="false">IF(AND(E2319&gt;0,B2319=10),1,0)</f>
        <v>0</v>
      </c>
      <c r="AD2319" s="0" t="str">
        <f aca="false">IF(AND(C2318=C2319,AA2318=AA2319-1),AB2318,"")</f>
        <v/>
      </c>
      <c r="AE2319" s="0" t="str">
        <f aca="false">IF(AND(C2318=C2319,AA2318=AA2319-1),AC2318,"")</f>
        <v/>
      </c>
      <c r="AF2319" s="0" t="str">
        <f aca="false">IF(AA2319=1,"",IF(AND(AB2319=1,AD2319&lt;&gt;1),1,0))</f>
        <v/>
      </c>
      <c r="AG2319" s="0" t="str">
        <f aca="false">IF(AA2319=1,"",IF(AND(AC2319=1,AE2319&lt;&gt;1),1,0))</f>
        <v/>
      </c>
      <c r="AH2319" s="60" t="str">
        <f aca="false">IF(AND(E2319&gt;0,AA2319&lt;2,NOT(AND(C2320=C2319,AA2320=AA2319+1))),INDEX(DATAS,AA2319+1),"")</f>
        <v/>
      </c>
      <c r="AI2319" s="60" t="str">
        <f aca="false">IF(AND(AC2319=1,AA2319&lt;2),IF(AND(C2320=C2319,AA2320=AA2319+1),IF(AC2320=1,"",INDEX(DATAS,AA2319+1)),INDEX(DATAS,AA2319+1)),"")</f>
        <v/>
      </c>
    </row>
    <row r="2320" customFormat="false" ht="15" hidden="false" customHeight="false" outlineLevel="0" collapsed="false">
      <c r="A2320" s="60" t="n">
        <v>46310</v>
      </c>
      <c r="B2320" s="0" t="n">
        <v>7</v>
      </c>
      <c r="C2320" s="0" t="n">
        <v>5212</v>
      </c>
      <c r="D2320" s="0" t="n">
        <v>328</v>
      </c>
      <c r="E2320" s="0" t="n">
        <v>1</v>
      </c>
      <c r="F2320" s="55" t="s">
        <v>837</v>
      </c>
      <c r="I2320" s="55" t="s">
        <v>162</v>
      </c>
      <c r="J2320" s="0" t="n">
        <v>105</v>
      </c>
      <c r="K2320" s="0" t="n">
        <v>70</v>
      </c>
      <c r="L2320" s="0" t="n">
        <v>232</v>
      </c>
      <c r="M2320" s="0" t="n">
        <v>575.16</v>
      </c>
      <c r="N2320" s="0" t="n">
        <v>44.23</v>
      </c>
      <c r="O2320" s="0" t="n">
        <v>26.67</v>
      </c>
      <c r="P2320" s="0" t="n">
        <v>3.69</v>
      </c>
      <c r="Q2320" s="0" t="n">
        <v>3.71</v>
      </c>
      <c r="T2320" s="0" t="n">
        <v>46.05</v>
      </c>
      <c r="U2320" s="0" t="n">
        <v>1016</v>
      </c>
      <c r="V2320" s="0" t="n">
        <v>2</v>
      </c>
      <c r="W2320" s="60" t="n">
        <v>46079</v>
      </c>
      <c r="X2320" s="55" t="n">
        <f aca="false">IF(I2320="Male",0,1)</f>
        <v>1</v>
      </c>
      <c r="Y2320" s="55" t="n">
        <f aca="false">IF(OR(I2320="DNB",I2320="Dry DNB"),1,0)</f>
        <v>0</v>
      </c>
      <c r="Z2320" s="55" t="n">
        <f aca="false">IF(ISNUMBER(W2320),A2320-W2320,"")</f>
        <v>231</v>
      </c>
      <c r="AA2320" s="55" t="n">
        <f aca="false">MATCH(A2320,DATAS,0)</f>
        <v>2</v>
      </c>
      <c r="AB2320" s="55" t="n">
        <f aca="false">IF(AND(E2320&gt;0,OR(AND(B2320&gt;=1,B2320&lt;=6),B2320=10)),1,0)</f>
        <v>0</v>
      </c>
      <c r="AC2320" s="55" t="n">
        <f aca="false">IF(AND(E2320&gt;0,B2320=10),1,0)</f>
        <v>0</v>
      </c>
      <c r="AD2320" s="55" t="n">
        <f aca="false">IF(AND(C2319=C2320,AA2319=AA2320-1),AB2319,"")</f>
        <v>0</v>
      </c>
      <c r="AE2320" s="55" t="n">
        <f aca="false">IF(AND(C2319=C2320,AA2319=AA2320-1),AC2319,"")</f>
        <v>0</v>
      </c>
      <c r="AF2320" s="55" t="n">
        <f aca="false">IF(AA2320=1,"",IF(AND(AB2320=1,AD2320&lt;&gt;1),1,0))</f>
        <v>0</v>
      </c>
      <c r="AG2320" s="55" t="n">
        <f aca="false">IF(AA2320=1,"",IF(AND(AC2320=1,AE2320&lt;&gt;1),1,0))</f>
        <v>0</v>
      </c>
      <c r="AH2320" s="60" t="str">
        <f aca="false">IF(AND(E2320&gt;0,AA2320&lt;2,NOT(AND(C2321=C2320,AA2321=AA2320+1))),INDEX(DATAS,AA2320+1),"")</f>
        <v/>
      </c>
      <c r="AI2320" s="60" t="str">
        <f aca="false">IF(AND(AC2320=1,AA2320&lt;2),IF(AND(C2321=C2320,AA2321=AA2320+1),IF(AC2321=1,"",INDEX(DATAS,AA2320+1)),INDEX(DATAS,AA2320+1)),"")</f>
        <v/>
      </c>
    </row>
    <row r="2321" customFormat="false" ht="15" hidden="false" customHeight="false" outlineLevel="0" collapsed="false">
      <c r="A2321" s="60" t="n">
        <v>46309</v>
      </c>
      <c r="B2321" s="0" t="n">
        <v>3</v>
      </c>
      <c r="C2321" s="0" t="n">
        <v>5213</v>
      </c>
      <c r="D2321" s="0" t="n">
        <v>81</v>
      </c>
      <c r="E2321" s="0" t="n">
        <v>2</v>
      </c>
      <c r="F2321" s="55" t="s">
        <v>837</v>
      </c>
      <c r="G2321" s="0" t="n">
        <v>54.3</v>
      </c>
      <c r="H2321" s="0" t="n">
        <v>49</v>
      </c>
      <c r="I2321" s="55" t="s">
        <v>187</v>
      </c>
      <c r="J2321" s="0" t="n">
        <v>81</v>
      </c>
      <c r="K2321" s="0" t="n">
        <v>67</v>
      </c>
      <c r="M2321" s="0" t="n">
        <v>490.79</v>
      </c>
      <c r="N2321" s="0" t="n">
        <v>64.38</v>
      </c>
      <c r="O2321" s="0" t="n">
        <v>28.33</v>
      </c>
      <c r="P2321" s="0" t="n">
        <v>4.59</v>
      </c>
      <c r="Q2321" s="0" t="n">
        <v>3.35</v>
      </c>
      <c r="R2321" s="0" t="n">
        <v>4136</v>
      </c>
      <c r="S2321" s="0" t="n">
        <v>8314</v>
      </c>
      <c r="U2321" s="0" t="n">
        <v>1015</v>
      </c>
      <c r="V2321" s="0" t="n">
        <v>1</v>
      </c>
      <c r="W2321" s="60" t="n">
        <v>46296</v>
      </c>
      <c r="X2321" s="55" t="n">
        <f aca="false">IF(I2321="Male",0,1)</f>
        <v>1</v>
      </c>
      <c r="Y2321" s="55" t="n">
        <f aca="false">IF(OR(I2321="DNB",I2321="Dry DNB"),1,0)</f>
        <v>0</v>
      </c>
      <c r="Z2321" s="55" t="n">
        <f aca="false">IF(ISNUMBER(W2321),A2321-W2321,"")</f>
        <v>13</v>
      </c>
      <c r="AA2321" s="55" t="n">
        <f aca="false">MATCH(A2321,DATAS,0)</f>
        <v>1</v>
      </c>
      <c r="AB2321" s="55" t="n">
        <f aca="false">IF(AND(E2321&gt;0,OR(AND(B2321&gt;=1,B2321&lt;=6),B2321=10)),1,0)</f>
        <v>1</v>
      </c>
      <c r="AC2321" s="55" t="n">
        <f aca="false">IF(AND(E2321&gt;0,B2321=10),1,0)</f>
        <v>0</v>
      </c>
      <c r="AD2321" s="0" t="str">
        <f aca="false">IF(AND(C2320=C2321,AA2320=AA2321-1),AB2320,"")</f>
        <v/>
      </c>
      <c r="AE2321" s="0" t="str">
        <f aca="false">IF(AND(C2320=C2321,AA2320=AA2321-1),AC2320,"")</f>
        <v/>
      </c>
      <c r="AF2321" s="0" t="str">
        <f aca="false">IF(AA2321=1,"",IF(AND(AB2321=1,AD2321&lt;&gt;1),1,0))</f>
        <v/>
      </c>
      <c r="AG2321" s="0" t="str">
        <f aca="false">IF(AA2321=1,"",IF(AND(AC2321=1,AE2321&lt;&gt;1),1,0))</f>
        <v/>
      </c>
      <c r="AH2321" s="60" t="str">
        <f aca="false">IF(AND(E2321&gt;0,AA2321&lt;2,NOT(AND(C2322=C2321,AA2322=AA2321+1))),INDEX(DATAS,AA2321+1),"")</f>
        <v/>
      </c>
      <c r="AI2321" s="60" t="str">
        <f aca="false">IF(AND(AC2321=1,AA2321&lt;2),IF(AND(C2322=C2321,AA2322=AA2321+1),IF(AC2322=1,"",INDEX(DATAS,AA2321+1)),INDEX(DATAS,AA2321+1)),"")</f>
        <v/>
      </c>
    </row>
    <row r="2322" customFormat="false" ht="15" hidden="false" customHeight="false" outlineLevel="0" collapsed="false">
      <c r="A2322" s="60" t="n">
        <v>46310</v>
      </c>
      <c r="B2322" s="0" t="n">
        <v>3</v>
      </c>
      <c r="C2322" s="0" t="n">
        <v>5213</v>
      </c>
      <c r="D2322" s="0" t="n">
        <v>82</v>
      </c>
      <c r="E2322" s="0" t="n">
        <v>2</v>
      </c>
      <c r="F2322" s="55" t="s">
        <v>837</v>
      </c>
      <c r="G2322" s="0" t="n">
        <v>52.2</v>
      </c>
      <c r="H2322" s="0" t="n">
        <v>50</v>
      </c>
      <c r="I2322" s="55" t="s">
        <v>187</v>
      </c>
      <c r="J2322" s="0" t="n">
        <v>82</v>
      </c>
      <c r="K2322" s="0" t="n">
        <v>67</v>
      </c>
      <c r="M2322" s="0" t="n">
        <v>490.79</v>
      </c>
      <c r="N2322" s="0" t="n">
        <v>64.38</v>
      </c>
      <c r="O2322" s="0" t="n">
        <v>28.33</v>
      </c>
      <c r="P2322" s="0" t="n">
        <v>4.59</v>
      </c>
      <c r="Q2322" s="0" t="n">
        <v>3.35</v>
      </c>
      <c r="U2322" s="0" t="n">
        <v>1016</v>
      </c>
      <c r="V2322" s="0" t="n">
        <v>1</v>
      </c>
      <c r="W2322" s="60" t="n">
        <v>46296</v>
      </c>
      <c r="X2322" s="55" t="n">
        <f aca="false">IF(I2322="Male",0,1)</f>
        <v>1</v>
      </c>
      <c r="Y2322" s="55" t="n">
        <f aca="false">IF(OR(I2322="DNB",I2322="Dry DNB"),1,0)</f>
        <v>0</v>
      </c>
      <c r="Z2322" s="55" t="n">
        <f aca="false">IF(ISNUMBER(W2322),A2322-W2322,"")</f>
        <v>14</v>
      </c>
      <c r="AA2322" s="55" t="n">
        <f aca="false">MATCH(A2322,DATAS,0)</f>
        <v>2</v>
      </c>
      <c r="AB2322" s="55" t="n">
        <f aca="false">IF(AND(E2322&gt;0,OR(AND(B2322&gt;=1,B2322&lt;=6),B2322=10)),1,0)</f>
        <v>1</v>
      </c>
      <c r="AC2322" s="55" t="n">
        <f aca="false">IF(AND(E2322&gt;0,B2322=10),1,0)</f>
        <v>0</v>
      </c>
      <c r="AD2322" s="55" t="n">
        <f aca="false">IF(AND(C2321=C2322,AA2321=AA2322-1),AB2321,"")</f>
        <v>1</v>
      </c>
      <c r="AE2322" s="55" t="n">
        <f aca="false">IF(AND(C2321=C2322,AA2321=AA2322-1),AC2321,"")</f>
        <v>0</v>
      </c>
      <c r="AF2322" s="55" t="n">
        <f aca="false">IF(AA2322=1,"",IF(AND(AB2322=1,AD2322&lt;&gt;1),1,0))</f>
        <v>0</v>
      </c>
      <c r="AG2322" s="55" t="n">
        <f aca="false">IF(AA2322=1,"",IF(AND(AC2322=1,AE2322&lt;&gt;1),1,0))</f>
        <v>0</v>
      </c>
      <c r="AH2322" s="60" t="str">
        <f aca="false">IF(AND(E2322&gt;0,AA2322&lt;2,NOT(AND(C2323=C2322,AA2323=AA2322+1))),INDEX(DATAS,AA2322+1),"")</f>
        <v/>
      </c>
      <c r="AI2322" s="60" t="str">
        <f aca="false">IF(AND(AC2322=1,AA2322&lt;2),IF(AND(C2323=C2322,AA2323=AA2322+1),IF(AC2323=1,"",INDEX(DATAS,AA2322+1)),INDEX(DATAS,AA2322+1)),"")</f>
        <v/>
      </c>
    </row>
    <row r="2323" customFormat="false" ht="15" hidden="false" customHeight="false" outlineLevel="0" collapsed="false">
      <c r="A2323" s="60" t="n">
        <v>46309</v>
      </c>
      <c r="B2323" s="0" t="n">
        <v>2</v>
      </c>
      <c r="C2323" s="0" t="n">
        <v>5214</v>
      </c>
      <c r="D2323" s="0" t="n">
        <v>15</v>
      </c>
      <c r="E2323" s="0" t="n">
        <v>2</v>
      </c>
      <c r="F2323" s="55" t="s">
        <v>838</v>
      </c>
      <c r="G2323" s="0" t="n">
        <v>48.6</v>
      </c>
      <c r="H2323" s="0" t="n">
        <v>44</v>
      </c>
      <c r="I2323" s="55" t="s">
        <v>166</v>
      </c>
      <c r="J2323" s="0" t="n">
        <v>15</v>
      </c>
      <c r="M2323" s="0" t="n">
        <v>395.36</v>
      </c>
      <c r="N2323" s="0" t="n">
        <v>45.83</v>
      </c>
      <c r="O2323" s="0" t="n">
        <v>37.01</v>
      </c>
      <c r="R2323" s="0" t="n">
        <v>3617</v>
      </c>
      <c r="S2323" s="0" t="n">
        <v>7272</v>
      </c>
      <c r="U2323" s="0" t="n">
        <v>1014</v>
      </c>
      <c r="V2323" s="0" t="n">
        <v>0</v>
      </c>
      <c r="X2323" s="55" t="n">
        <f aca="false">IF(I2323="Male",0,1)</f>
        <v>1</v>
      </c>
      <c r="Y2323" s="55" t="n">
        <f aca="false">IF(OR(I2323="DNB",I2323="Dry DNB"),1,0)</f>
        <v>0</v>
      </c>
      <c r="Z2323" s="0" t="str">
        <f aca="false">IF(ISNUMBER(W2323),A2323-W2323,"")</f>
        <v/>
      </c>
      <c r="AA2323" s="55" t="n">
        <f aca="false">MATCH(A2323,DATAS,0)</f>
        <v>1</v>
      </c>
      <c r="AB2323" s="55" t="n">
        <f aca="false">IF(AND(E2323&gt;0,OR(AND(B2323&gt;=1,B2323&lt;=6),B2323=10)),1,0)</f>
        <v>1</v>
      </c>
      <c r="AC2323" s="55" t="n">
        <f aca="false">IF(AND(E2323&gt;0,B2323=10),1,0)</f>
        <v>0</v>
      </c>
      <c r="AD2323" s="0" t="str">
        <f aca="false">IF(AND(C2322=C2323,AA2322=AA2323-1),AB2322,"")</f>
        <v/>
      </c>
      <c r="AE2323" s="0" t="str">
        <f aca="false">IF(AND(C2322=C2323,AA2322=AA2323-1),AC2322,"")</f>
        <v/>
      </c>
      <c r="AF2323" s="0" t="str">
        <f aca="false">IF(AA2323=1,"",IF(AND(AB2323=1,AD2323&lt;&gt;1),1,0))</f>
        <v/>
      </c>
      <c r="AG2323" s="0" t="str">
        <f aca="false">IF(AA2323=1,"",IF(AND(AC2323=1,AE2323&lt;&gt;1),1,0))</f>
        <v/>
      </c>
      <c r="AH2323" s="60" t="str">
        <f aca="false">IF(AND(E2323&gt;0,AA2323&lt;2,NOT(AND(C2324=C2323,AA2324=AA2323+1))),INDEX(DATAS,AA2323+1),"")</f>
        <v/>
      </c>
      <c r="AI2323" s="60" t="str">
        <f aca="false">IF(AND(AC2323=1,AA2323&lt;2),IF(AND(C2324=C2323,AA2324=AA2323+1),IF(AC2324=1,"",INDEX(DATAS,AA2323+1)),INDEX(DATAS,AA2323+1)),"")</f>
        <v/>
      </c>
    </row>
    <row r="2324" customFormat="false" ht="15" hidden="false" customHeight="false" outlineLevel="0" collapsed="false">
      <c r="A2324" s="60" t="n">
        <v>46310</v>
      </c>
      <c r="B2324" s="0" t="n">
        <v>2</v>
      </c>
      <c r="C2324" s="0" t="n">
        <v>5214</v>
      </c>
      <c r="D2324" s="0" t="n">
        <v>16</v>
      </c>
      <c r="E2324" s="0" t="n">
        <v>2</v>
      </c>
      <c r="F2324" s="55" t="s">
        <v>838</v>
      </c>
      <c r="G2324" s="0" t="n">
        <v>49.4</v>
      </c>
      <c r="H2324" s="0" t="n">
        <v>46</v>
      </c>
      <c r="I2324" s="55" t="s">
        <v>166</v>
      </c>
      <c r="J2324" s="0" t="n">
        <v>16</v>
      </c>
      <c r="M2324" s="0" t="n">
        <v>395.36</v>
      </c>
      <c r="N2324" s="0" t="n">
        <v>45.83</v>
      </c>
      <c r="O2324" s="0" t="n">
        <v>37.01</v>
      </c>
      <c r="U2324" s="0" t="n">
        <v>1015</v>
      </c>
      <c r="V2324" s="0" t="n">
        <v>0</v>
      </c>
      <c r="X2324" s="55" t="n">
        <f aca="false">IF(I2324="Male",0,1)</f>
        <v>1</v>
      </c>
      <c r="Y2324" s="55" t="n">
        <f aca="false">IF(OR(I2324="DNB",I2324="Dry DNB"),1,0)</f>
        <v>0</v>
      </c>
      <c r="Z2324" s="0" t="str">
        <f aca="false">IF(ISNUMBER(W2324),A2324-W2324,"")</f>
        <v/>
      </c>
      <c r="AA2324" s="55" t="n">
        <f aca="false">MATCH(A2324,DATAS,0)</f>
        <v>2</v>
      </c>
      <c r="AB2324" s="55" t="n">
        <f aca="false">IF(AND(E2324&gt;0,OR(AND(B2324&gt;=1,B2324&lt;=6),B2324=10)),1,0)</f>
        <v>1</v>
      </c>
      <c r="AC2324" s="55" t="n">
        <f aca="false">IF(AND(E2324&gt;0,B2324=10),1,0)</f>
        <v>0</v>
      </c>
      <c r="AD2324" s="55" t="n">
        <f aca="false">IF(AND(C2323=C2324,AA2323=AA2324-1),AB2323,"")</f>
        <v>1</v>
      </c>
      <c r="AE2324" s="55" t="n">
        <f aca="false">IF(AND(C2323=C2324,AA2323=AA2324-1),AC2323,"")</f>
        <v>0</v>
      </c>
      <c r="AF2324" s="55" t="n">
        <f aca="false">IF(AA2324=1,"",IF(AND(AB2324=1,AD2324&lt;&gt;1),1,0))</f>
        <v>0</v>
      </c>
      <c r="AG2324" s="55" t="n">
        <f aca="false">IF(AA2324=1,"",IF(AND(AC2324=1,AE2324&lt;&gt;1),1,0))</f>
        <v>0</v>
      </c>
      <c r="AH2324" s="60" t="str">
        <f aca="false">IF(AND(E2324&gt;0,AA2324&lt;2,NOT(AND(C2325=C2324,AA2325=AA2324+1))),INDEX(DATAS,AA2324+1),"")</f>
        <v/>
      </c>
      <c r="AI2324" s="60" t="str">
        <f aca="false">IF(AND(AC2324=1,AA2324&lt;2),IF(AND(C2325=C2324,AA2325=AA2324+1),IF(AC2325=1,"",INDEX(DATAS,AA2324+1)),INDEX(DATAS,AA2324+1)),"")</f>
        <v/>
      </c>
    </row>
    <row r="2325" customFormat="false" ht="15" hidden="false" customHeight="false" outlineLevel="0" collapsed="false">
      <c r="A2325" s="60" t="n">
        <v>46309</v>
      </c>
      <c r="B2325" s="0" t="n">
        <v>7</v>
      </c>
      <c r="C2325" s="0" t="n">
        <v>5215</v>
      </c>
      <c r="D2325" s="0" t="n">
        <v>288</v>
      </c>
      <c r="E2325" s="0" t="n">
        <v>1</v>
      </c>
      <c r="F2325" s="55" t="s">
        <v>838</v>
      </c>
      <c r="G2325" s="0" t="n">
        <v>9.3</v>
      </c>
      <c r="H2325" s="0" t="n">
        <v>31</v>
      </c>
      <c r="I2325" s="55" t="s">
        <v>162</v>
      </c>
      <c r="J2325" s="0" t="n">
        <v>65</v>
      </c>
      <c r="K2325" s="0" t="n">
        <v>65</v>
      </c>
      <c r="L2325" s="0" t="n">
        <v>224</v>
      </c>
      <c r="M2325" s="0" t="n">
        <v>378.71</v>
      </c>
      <c r="N2325" s="0" t="n">
        <v>81.66</v>
      </c>
      <c r="O2325" s="0" t="n">
        <v>35.42</v>
      </c>
      <c r="P2325" s="0" t="n">
        <v>4.46</v>
      </c>
      <c r="Q2325" s="0" t="n">
        <v>3.94</v>
      </c>
      <c r="R2325" s="0" t="n">
        <v>4155</v>
      </c>
      <c r="S2325" s="0" t="n">
        <v>9225</v>
      </c>
      <c r="T2325" s="0" t="n">
        <v>42.7</v>
      </c>
      <c r="U2325" s="0" t="n">
        <v>1014</v>
      </c>
      <c r="V2325" s="0" t="n">
        <v>1</v>
      </c>
      <c r="W2325" s="60" t="n">
        <v>46086</v>
      </c>
      <c r="X2325" s="55" t="n">
        <f aca="false">IF(I2325="Male",0,1)</f>
        <v>1</v>
      </c>
      <c r="Y2325" s="55" t="n">
        <f aca="false">IF(OR(I2325="DNB",I2325="Dry DNB"),1,0)</f>
        <v>0</v>
      </c>
      <c r="Z2325" s="55" t="n">
        <f aca="false">IF(ISNUMBER(W2325),A2325-W2325,"")</f>
        <v>223</v>
      </c>
      <c r="AA2325" s="55" t="n">
        <f aca="false">MATCH(A2325,DATAS,0)</f>
        <v>1</v>
      </c>
      <c r="AB2325" s="55" t="n">
        <f aca="false">IF(AND(E2325&gt;0,OR(AND(B2325&gt;=1,B2325&lt;=6),B2325=10)),1,0)</f>
        <v>0</v>
      </c>
      <c r="AC2325" s="55" t="n">
        <f aca="false">IF(AND(E2325&gt;0,B2325=10),1,0)</f>
        <v>0</v>
      </c>
      <c r="AD2325" s="0" t="str">
        <f aca="false">IF(AND(C2324=C2325,AA2324=AA2325-1),AB2324,"")</f>
        <v/>
      </c>
      <c r="AE2325" s="0" t="str">
        <f aca="false">IF(AND(C2324=C2325,AA2324=AA2325-1),AC2324,"")</f>
        <v/>
      </c>
      <c r="AF2325" s="0" t="str">
        <f aca="false">IF(AA2325=1,"",IF(AND(AB2325=1,AD2325&lt;&gt;1),1,0))</f>
        <v/>
      </c>
      <c r="AG2325" s="0" t="str">
        <f aca="false">IF(AA2325=1,"",IF(AND(AC2325=1,AE2325&lt;&gt;1),1,0))</f>
        <v/>
      </c>
      <c r="AH2325" s="60" t="str">
        <f aca="false">IF(AND(E2325&gt;0,AA2325&lt;2,NOT(AND(C2326=C2325,AA2326=AA2325+1))),INDEX(DATAS,AA2325+1),"")</f>
        <v/>
      </c>
      <c r="AI2325" s="60" t="str">
        <f aca="false">IF(AND(AC2325=1,AA2325&lt;2),IF(AND(C2326=C2325,AA2326=AA2325+1),IF(AC2326=1,"",INDEX(DATAS,AA2325+1)),INDEX(DATAS,AA2325+1)),"")</f>
        <v/>
      </c>
    </row>
    <row r="2326" customFormat="false" ht="15" hidden="false" customHeight="false" outlineLevel="0" collapsed="false">
      <c r="A2326" s="60" t="n">
        <v>46310</v>
      </c>
      <c r="B2326" s="0" t="n">
        <v>7</v>
      </c>
      <c r="C2326" s="0" t="n">
        <v>5215</v>
      </c>
      <c r="D2326" s="0" t="n">
        <v>288</v>
      </c>
      <c r="E2326" s="0" t="n">
        <v>1</v>
      </c>
      <c r="F2326" s="55" t="s">
        <v>838</v>
      </c>
      <c r="H2326" s="0" t="n">
        <v>29</v>
      </c>
      <c r="I2326" s="55" t="s">
        <v>162</v>
      </c>
      <c r="J2326" s="0" t="n">
        <v>65</v>
      </c>
      <c r="K2326" s="0" t="n">
        <v>65</v>
      </c>
      <c r="L2326" s="0" t="n">
        <v>225</v>
      </c>
      <c r="M2326" s="0" t="n">
        <v>378.71</v>
      </c>
      <c r="N2326" s="0" t="n">
        <v>81.66</v>
      </c>
      <c r="O2326" s="0" t="n">
        <v>35.42</v>
      </c>
      <c r="P2326" s="0" t="n">
        <v>4.46</v>
      </c>
      <c r="Q2326" s="0" t="n">
        <v>3.94</v>
      </c>
      <c r="T2326" s="0" t="n">
        <v>42.7</v>
      </c>
      <c r="U2326" s="0" t="n">
        <v>1015</v>
      </c>
      <c r="V2326" s="0" t="n">
        <v>1</v>
      </c>
      <c r="W2326" s="60" t="n">
        <v>46086</v>
      </c>
      <c r="X2326" s="55" t="n">
        <f aca="false">IF(I2326="Male",0,1)</f>
        <v>1</v>
      </c>
      <c r="Y2326" s="55" t="n">
        <f aca="false">IF(OR(I2326="DNB",I2326="Dry DNB"),1,0)</f>
        <v>0</v>
      </c>
      <c r="Z2326" s="55" t="n">
        <f aca="false">IF(ISNUMBER(W2326),A2326-W2326,"")</f>
        <v>224</v>
      </c>
      <c r="AA2326" s="55" t="n">
        <f aca="false">MATCH(A2326,DATAS,0)</f>
        <v>2</v>
      </c>
      <c r="AB2326" s="55" t="n">
        <f aca="false">IF(AND(E2326&gt;0,OR(AND(B2326&gt;=1,B2326&lt;=6),B2326=10)),1,0)</f>
        <v>0</v>
      </c>
      <c r="AC2326" s="55" t="n">
        <f aca="false">IF(AND(E2326&gt;0,B2326=10),1,0)</f>
        <v>0</v>
      </c>
      <c r="AD2326" s="55" t="n">
        <f aca="false">IF(AND(C2325=C2326,AA2325=AA2326-1),AB2325,"")</f>
        <v>0</v>
      </c>
      <c r="AE2326" s="55" t="n">
        <f aca="false">IF(AND(C2325=C2326,AA2325=AA2326-1),AC2325,"")</f>
        <v>0</v>
      </c>
      <c r="AF2326" s="55" t="n">
        <f aca="false">IF(AA2326=1,"",IF(AND(AB2326=1,AD2326&lt;&gt;1),1,0))</f>
        <v>0</v>
      </c>
      <c r="AG2326" s="55" t="n">
        <f aca="false">IF(AA2326=1,"",IF(AND(AC2326=1,AE2326&lt;&gt;1),1,0))</f>
        <v>0</v>
      </c>
      <c r="AH2326" s="60" t="str">
        <f aca="false">IF(AND(E2326&gt;0,AA2326&lt;2,NOT(AND(C2327=C2326,AA2327=AA2326+1))),INDEX(DATAS,AA2326+1),"")</f>
        <v/>
      </c>
      <c r="AI2326" s="60" t="str">
        <f aca="false">IF(AND(AC2326=1,AA2326&lt;2),IF(AND(C2327=C2326,AA2327=AA2326+1),IF(AC2327=1,"",INDEX(DATAS,AA2326+1)),INDEX(DATAS,AA2326+1)),"")</f>
        <v/>
      </c>
    </row>
    <row r="2327" customFormat="false" ht="15" hidden="false" customHeight="false" outlineLevel="0" collapsed="false">
      <c r="A2327" s="60" t="n">
        <v>46309</v>
      </c>
      <c r="B2327" s="0" t="n">
        <v>7</v>
      </c>
      <c r="C2327" s="0" t="n">
        <v>5216</v>
      </c>
      <c r="D2327" s="0" t="n">
        <v>351</v>
      </c>
      <c r="E2327" s="0" t="n">
        <v>1</v>
      </c>
      <c r="F2327" s="55" t="s">
        <v>838</v>
      </c>
      <c r="G2327" s="0" t="n">
        <v>34</v>
      </c>
      <c r="H2327" s="0" t="n">
        <v>36</v>
      </c>
      <c r="I2327" s="55" t="s">
        <v>162</v>
      </c>
      <c r="J2327" s="0" t="n">
        <v>126</v>
      </c>
      <c r="K2327" s="0" t="n">
        <v>66</v>
      </c>
      <c r="L2327" s="0" t="n">
        <v>226</v>
      </c>
      <c r="M2327" s="0" t="n">
        <v>52.11</v>
      </c>
      <c r="N2327" s="0" t="n">
        <v>39.62</v>
      </c>
      <c r="O2327" s="0" t="n">
        <v>18.14</v>
      </c>
      <c r="P2327" s="0" t="n">
        <v>3.69</v>
      </c>
      <c r="Q2327" s="0" t="n">
        <v>3.58</v>
      </c>
      <c r="R2327" s="0" t="n">
        <v>4176</v>
      </c>
      <c r="S2327" s="0" t="n">
        <v>9217</v>
      </c>
      <c r="T2327" s="0" t="n">
        <v>43.9</v>
      </c>
      <c r="U2327" s="0" t="n">
        <v>1014</v>
      </c>
      <c r="V2327" s="0" t="n">
        <v>3</v>
      </c>
      <c r="W2327" s="60" t="n">
        <v>46084</v>
      </c>
      <c r="X2327" s="55" t="n">
        <f aca="false">IF(I2327="Male",0,1)</f>
        <v>1</v>
      </c>
      <c r="Y2327" s="55" t="n">
        <f aca="false">IF(OR(I2327="DNB",I2327="Dry DNB"),1,0)</f>
        <v>0</v>
      </c>
      <c r="Z2327" s="55" t="n">
        <f aca="false">IF(ISNUMBER(W2327),A2327-W2327,"")</f>
        <v>225</v>
      </c>
      <c r="AA2327" s="55" t="n">
        <f aca="false">MATCH(A2327,DATAS,0)</f>
        <v>1</v>
      </c>
      <c r="AB2327" s="55" t="n">
        <f aca="false">IF(AND(E2327&gt;0,OR(AND(B2327&gt;=1,B2327&lt;=6),B2327=10)),1,0)</f>
        <v>0</v>
      </c>
      <c r="AC2327" s="55" t="n">
        <f aca="false">IF(AND(E2327&gt;0,B2327=10),1,0)</f>
        <v>0</v>
      </c>
      <c r="AD2327" s="0" t="str">
        <f aca="false">IF(AND(C2326=C2327,AA2326=AA2327-1),AB2326,"")</f>
        <v/>
      </c>
      <c r="AE2327" s="0" t="str">
        <f aca="false">IF(AND(C2326=C2327,AA2326=AA2327-1),AC2326,"")</f>
        <v/>
      </c>
      <c r="AF2327" s="0" t="str">
        <f aca="false">IF(AA2327=1,"",IF(AND(AB2327=1,AD2327&lt;&gt;1),1,0))</f>
        <v/>
      </c>
      <c r="AG2327" s="0" t="str">
        <f aca="false">IF(AA2327=1,"",IF(AND(AC2327=1,AE2327&lt;&gt;1),1,0))</f>
        <v/>
      </c>
      <c r="AH2327" s="60" t="str">
        <f aca="false">IF(AND(E2327&gt;0,AA2327&lt;2,NOT(AND(C2328=C2327,AA2328=AA2327+1))),INDEX(DATAS,AA2327+1),"")</f>
        <v/>
      </c>
      <c r="AI2327" s="60" t="str">
        <f aca="false">IF(AND(AC2327=1,AA2327&lt;2),IF(AND(C2328=C2327,AA2328=AA2327+1),IF(AC2328=1,"",INDEX(DATAS,AA2327+1)),INDEX(DATAS,AA2327+1)),"")</f>
        <v/>
      </c>
    </row>
    <row r="2328" customFormat="false" ht="15" hidden="false" customHeight="false" outlineLevel="0" collapsed="false">
      <c r="A2328" s="60" t="n">
        <v>46310</v>
      </c>
      <c r="B2328" s="0" t="n">
        <v>7</v>
      </c>
      <c r="C2328" s="0" t="n">
        <v>5216</v>
      </c>
      <c r="D2328" s="0" t="n">
        <v>351</v>
      </c>
      <c r="E2328" s="0" t="n">
        <v>1</v>
      </c>
      <c r="F2328" s="55" t="s">
        <v>838</v>
      </c>
      <c r="G2328" s="0" t="n">
        <v>39.5</v>
      </c>
      <c r="H2328" s="0" t="n">
        <v>36</v>
      </c>
      <c r="I2328" s="55" t="s">
        <v>162</v>
      </c>
      <c r="J2328" s="0" t="n">
        <v>126</v>
      </c>
      <c r="K2328" s="0" t="n">
        <v>66</v>
      </c>
      <c r="L2328" s="0" t="n">
        <v>227</v>
      </c>
      <c r="M2328" s="0" t="n">
        <v>52.11</v>
      </c>
      <c r="N2328" s="0" t="n">
        <v>39.62</v>
      </c>
      <c r="O2328" s="0" t="n">
        <v>18.14</v>
      </c>
      <c r="P2328" s="0" t="n">
        <v>3.69</v>
      </c>
      <c r="Q2328" s="0" t="n">
        <v>3.58</v>
      </c>
      <c r="T2328" s="0" t="n">
        <v>43.9</v>
      </c>
      <c r="U2328" s="0" t="n">
        <v>1015</v>
      </c>
      <c r="V2328" s="0" t="n">
        <v>3</v>
      </c>
      <c r="W2328" s="60" t="n">
        <v>46084</v>
      </c>
      <c r="X2328" s="55" t="n">
        <f aca="false">IF(I2328="Male",0,1)</f>
        <v>1</v>
      </c>
      <c r="Y2328" s="55" t="n">
        <f aca="false">IF(OR(I2328="DNB",I2328="Dry DNB"),1,0)</f>
        <v>0</v>
      </c>
      <c r="Z2328" s="55" t="n">
        <f aca="false">IF(ISNUMBER(W2328),A2328-W2328,"")</f>
        <v>226</v>
      </c>
      <c r="AA2328" s="55" t="n">
        <f aca="false">MATCH(A2328,DATAS,0)</f>
        <v>2</v>
      </c>
      <c r="AB2328" s="55" t="n">
        <f aca="false">IF(AND(E2328&gt;0,OR(AND(B2328&gt;=1,B2328&lt;=6),B2328=10)),1,0)</f>
        <v>0</v>
      </c>
      <c r="AC2328" s="55" t="n">
        <f aca="false">IF(AND(E2328&gt;0,B2328=10),1,0)</f>
        <v>0</v>
      </c>
      <c r="AD2328" s="55" t="n">
        <f aca="false">IF(AND(C2327=C2328,AA2327=AA2328-1),AB2327,"")</f>
        <v>0</v>
      </c>
      <c r="AE2328" s="55" t="n">
        <f aca="false">IF(AND(C2327=C2328,AA2327=AA2328-1),AC2327,"")</f>
        <v>0</v>
      </c>
      <c r="AF2328" s="55" t="n">
        <f aca="false">IF(AA2328=1,"",IF(AND(AB2328=1,AD2328&lt;&gt;1),1,0))</f>
        <v>0</v>
      </c>
      <c r="AG2328" s="55" t="n">
        <f aca="false">IF(AA2328=1,"",IF(AND(AC2328=1,AE2328&lt;&gt;1),1,0))</f>
        <v>0</v>
      </c>
      <c r="AH2328" s="60" t="str">
        <f aca="false">IF(AND(E2328&gt;0,AA2328&lt;2,NOT(AND(C2329=C2328,AA2329=AA2328+1))),INDEX(DATAS,AA2328+1),"")</f>
        <v/>
      </c>
      <c r="AI2328" s="60" t="str">
        <f aca="false">IF(AND(AC2328=1,AA2328&lt;2),IF(AND(C2329=C2328,AA2329=AA2328+1),IF(AC2329=1,"",INDEX(DATAS,AA2328+1)),INDEX(DATAS,AA2328+1)),"")</f>
        <v/>
      </c>
    </row>
    <row r="2329" customFormat="false" ht="15" hidden="false" customHeight="false" outlineLevel="0" collapsed="false">
      <c r="A2329" s="60" t="n">
        <v>46309</v>
      </c>
      <c r="B2329" s="0" t="n">
        <v>5</v>
      </c>
      <c r="C2329" s="0" t="n">
        <v>5217</v>
      </c>
      <c r="D2329" s="0" t="n">
        <v>46</v>
      </c>
      <c r="E2329" s="0" t="n">
        <v>2</v>
      </c>
      <c r="F2329" s="55" t="s">
        <v>838</v>
      </c>
      <c r="G2329" s="0" t="n">
        <v>33.9</v>
      </c>
      <c r="H2329" s="0" t="n">
        <v>39</v>
      </c>
      <c r="I2329" s="55" t="s">
        <v>166</v>
      </c>
      <c r="J2329" s="0" t="n">
        <v>46</v>
      </c>
      <c r="M2329" s="0" t="n">
        <v>164.92</v>
      </c>
      <c r="N2329" s="0" t="n">
        <v>71.99</v>
      </c>
      <c r="O2329" s="0" t="n">
        <v>28.02</v>
      </c>
      <c r="P2329" s="0" t="n">
        <v>4.18</v>
      </c>
      <c r="Q2329" s="0" t="n">
        <v>4</v>
      </c>
      <c r="R2329" s="0" t="n">
        <v>3245</v>
      </c>
      <c r="S2329" s="0" t="n">
        <v>6523</v>
      </c>
      <c r="U2329" s="0" t="n">
        <v>1014</v>
      </c>
      <c r="V2329" s="0" t="n">
        <v>0</v>
      </c>
      <c r="X2329" s="55" t="n">
        <f aca="false">IF(I2329="Male",0,1)</f>
        <v>1</v>
      </c>
      <c r="Y2329" s="55" t="n">
        <f aca="false">IF(OR(I2329="DNB",I2329="Dry DNB"),1,0)</f>
        <v>0</v>
      </c>
      <c r="Z2329" s="0" t="str">
        <f aca="false">IF(ISNUMBER(W2329),A2329-W2329,"")</f>
        <v/>
      </c>
      <c r="AA2329" s="55" t="n">
        <f aca="false">MATCH(A2329,DATAS,0)</f>
        <v>1</v>
      </c>
      <c r="AB2329" s="55" t="n">
        <f aca="false">IF(AND(E2329&gt;0,OR(AND(B2329&gt;=1,B2329&lt;=6),B2329=10)),1,0)</f>
        <v>1</v>
      </c>
      <c r="AC2329" s="55" t="n">
        <f aca="false">IF(AND(E2329&gt;0,B2329=10),1,0)</f>
        <v>0</v>
      </c>
      <c r="AD2329" s="0" t="str">
        <f aca="false">IF(AND(C2328=C2329,AA2328=AA2329-1),AB2328,"")</f>
        <v/>
      </c>
      <c r="AE2329" s="0" t="str">
        <f aca="false">IF(AND(C2328=C2329,AA2328=AA2329-1),AC2328,"")</f>
        <v/>
      </c>
      <c r="AF2329" s="0" t="str">
        <f aca="false">IF(AA2329=1,"",IF(AND(AB2329=1,AD2329&lt;&gt;1),1,0))</f>
        <v/>
      </c>
      <c r="AG2329" s="0" t="str">
        <f aca="false">IF(AA2329=1,"",IF(AND(AC2329=1,AE2329&lt;&gt;1),1,0))</f>
        <v/>
      </c>
      <c r="AH2329" s="60" t="str">
        <f aca="false">IF(AND(E2329&gt;0,AA2329&lt;2,NOT(AND(C2330=C2329,AA2330=AA2329+1))),INDEX(DATAS,AA2329+1),"")</f>
        <v/>
      </c>
      <c r="AI2329" s="60" t="str">
        <f aca="false">IF(AND(AC2329=1,AA2329&lt;2),IF(AND(C2330=C2329,AA2330=AA2329+1),IF(AC2330=1,"",INDEX(DATAS,AA2329+1)),INDEX(DATAS,AA2329+1)),"")</f>
        <v/>
      </c>
    </row>
    <row r="2330" customFormat="false" ht="15" hidden="false" customHeight="false" outlineLevel="0" collapsed="false">
      <c r="A2330" s="60" t="n">
        <v>46310</v>
      </c>
      <c r="B2330" s="0" t="n">
        <v>5</v>
      </c>
      <c r="C2330" s="0" t="n">
        <v>5217</v>
      </c>
      <c r="D2330" s="0" t="n">
        <v>47</v>
      </c>
      <c r="E2330" s="0" t="n">
        <v>2</v>
      </c>
      <c r="F2330" s="55" t="s">
        <v>838</v>
      </c>
      <c r="G2330" s="0" t="n">
        <v>43.6</v>
      </c>
      <c r="H2330" s="0" t="n">
        <v>39</v>
      </c>
      <c r="I2330" s="55" t="s">
        <v>166</v>
      </c>
      <c r="J2330" s="0" t="n">
        <v>47</v>
      </c>
      <c r="M2330" s="0" t="n">
        <v>164.92</v>
      </c>
      <c r="N2330" s="0" t="n">
        <v>71.99</v>
      </c>
      <c r="O2330" s="0" t="n">
        <v>28.02</v>
      </c>
      <c r="P2330" s="0" t="n">
        <v>4.18</v>
      </c>
      <c r="Q2330" s="0" t="n">
        <v>4</v>
      </c>
      <c r="U2330" s="0" t="n">
        <v>1015</v>
      </c>
      <c r="V2330" s="0" t="n">
        <v>0</v>
      </c>
      <c r="X2330" s="55" t="n">
        <f aca="false">IF(I2330="Male",0,1)</f>
        <v>1</v>
      </c>
      <c r="Y2330" s="55" t="n">
        <f aca="false">IF(OR(I2330="DNB",I2330="Dry DNB"),1,0)</f>
        <v>0</v>
      </c>
      <c r="Z2330" s="0" t="str">
        <f aca="false">IF(ISNUMBER(W2330),A2330-W2330,"")</f>
        <v/>
      </c>
      <c r="AA2330" s="55" t="n">
        <f aca="false">MATCH(A2330,DATAS,0)</f>
        <v>2</v>
      </c>
      <c r="AB2330" s="55" t="n">
        <f aca="false">IF(AND(E2330&gt;0,OR(AND(B2330&gt;=1,B2330&lt;=6),B2330=10)),1,0)</f>
        <v>1</v>
      </c>
      <c r="AC2330" s="55" t="n">
        <f aca="false">IF(AND(E2330&gt;0,B2330=10),1,0)</f>
        <v>0</v>
      </c>
      <c r="AD2330" s="55" t="n">
        <f aca="false">IF(AND(C2329=C2330,AA2329=AA2330-1),AB2329,"")</f>
        <v>1</v>
      </c>
      <c r="AE2330" s="55" t="n">
        <f aca="false">IF(AND(C2329=C2330,AA2329=AA2330-1),AC2329,"")</f>
        <v>0</v>
      </c>
      <c r="AF2330" s="55" t="n">
        <f aca="false">IF(AA2330=1,"",IF(AND(AB2330=1,AD2330&lt;&gt;1),1,0))</f>
        <v>0</v>
      </c>
      <c r="AG2330" s="55" t="n">
        <f aca="false">IF(AA2330=1,"",IF(AND(AC2330=1,AE2330&lt;&gt;1),1,0))</f>
        <v>0</v>
      </c>
      <c r="AH2330" s="60" t="str">
        <f aca="false">IF(AND(E2330&gt;0,AA2330&lt;2,NOT(AND(C2331=C2330,AA2331=AA2330+1))),INDEX(DATAS,AA2330+1),"")</f>
        <v/>
      </c>
      <c r="AI2330" s="60" t="str">
        <f aca="false">IF(AND(AC2330=1,AA2330&lt;2),IF(AND(C2331=C2330,AA2331=AA2330+1),IF(AC2331=1,"",INDEX(DATAS,AA2330+1)),INDEX(DATAS,AA2330+1)),"")</f>
        <v/>
      </c>
    </row>
    <row r="2331" customFormat="false" ht="15" hidden="false" customHeight="false" outlineLevel="0" collapsed="false">
      <c r="A2331" s="60" t="n">
        <v>46309</v>
      </c>
      <c r="B2331" s="0" t="n">
        <v>7</v>
      </c>
      <c r="C2331" s="0" t="n">
        <v>5218</v>
      </c>
      <c r="D2331" s="0" t="n">
        <v>311</v>
      </c>
      <c r="E2331" s="0" t="n">
        <v>1</v>
      </c>
      <c r="F2331" s="55" t="s">
        <v>839</v>
      </c>
      <c r="I2331" s="55" t="s">
        <v>162</v>
      </c>
      <c r="J2331" s="0" t="n">
        <v>86</v>
      </c>
      <c r="K2331" s="0" t="n">
        <v>67</v>
      </c>
      <c r="L2331" s="0" t="n">
        <v>240</v>
      </c>
      <c r="M2331" s="0" t="n">
        <v>528.84</v>
      </c>
      <c r="N2331" s="0" t="n">
        <v>54.35</v>
      </c>
      <c r="O2331" s="0" t="n">
        <v>31.42</v>
      </c>
      <c r="P2331" s="0" t="n">
        <v>5.07</v>
      </c>
      <c r="Q2331" s="0" t="n">
        <v>3.88</v>
      </c>
      <c r="R2331" s="0" t="n">
        <v>4218</v>
      </c>
      <c r="S2331" s="0" t="n">
        <v>8427</v>
      </c>
      <c r="T2331" s="0" t="n">
        <v>44</v>
      </c>
      <c r="U2331" s="0" t="n">
        <v>1013</v>
      </c>
      <c r="V2331" s="0" t="n">
        <v>2</v>
      </c>
      <c r="W2331" s="60" t="n">
        <v>46070</v>
      </c>
      <c r="X2331" s="55" t="n">
        <f aca="false">IF(I2331="Male",0,1)</f>
        <v>1</v>
      </c>
      <c r="Y2331" s="55" t="n">
        <f aca="false">IF(OR(I2331="DNB",I2331="Dry DNB"),1,0)</f>
        <v>0</v>
      </c>
      <c r="Z2331" s="55" t="n">
        <f aca="false">IF(ISNUMBER(W2331),A2331-W2331,"")</f>
        <v>239</v>
      </c>
      <c r="AA2331" s="55" t="n">
        <f aca="false">MATCH(A2331,DATAS,0)</f>
        <v>1</v>
      </c>
      <c r="AB2331" s="55" t="n">
        <f aca="false">IF(AND(E2331&gt;0,OR(AND(B2331&gt;=1,B2331&lt;=6),B2331=10)),1,0)</f>
        <v>0</v>
      </c>
      <c r="AC2331" s="55" t="n">
        <f aca="false">IF(AND(E2331&gt;0,B2331=10),1,0)</f>
        <v>0</v>
      </c>
      <c r="AD2331" s="0" t="str">
        <f aca="false">IF(AND(C2330=C2331,AA2330=AA2331-1),AB2330,"")</f>
        <v/>
      </c>
      <c r="AE2331" s="0" t="str">
        <f aca="false">IF(AND(C2330=C2331,AA2330=AA2331-1),AC2330,"")</f>
        <v/>
      </c>
      <c r="AF2331" s="0" t="str">
        <f aca="false">IF(AA2331=1,"",IF(AND(AB2331=1,AD2331&lt;&gt;1),1,0))</f>
        <v/>
      </c>
      <c r="AG2331" s="0" t="str">
        <f aca="false">IF(AA2331=1,"",IF(AND(AC2331=1,AE2331&lt;&gt;1),1,0))</f>
        <v/>
      </c>
      <c r="AH2331" s="60" t="str">
        <f aca="false">IF(AND(E2331&gt;0,AA2331&lt;2,NOT(AND(C2332=C2331,AA2332=AA2331+1))),INDEX(DATAS,AA2331+1),"")</f>
        <v/>
      </c>
      <c r="AI2331" s="60" t="str">
        <f aca="false">IF(AND(AC2331=1,AA2331&lt;2),IF(AND(C2332=C2331,AA2332=AA2331+1),IF(AC2332=1,"",INDEX(DATAS,AA2331+1)),INDEX(DATAS,AA2331+1)),"")</f>
        <v/>
      </c>
    </row>
    <row r="2332" customFormat="false" ht="15" hidden="false" customHeight="false" outlineLevel="0" collapsed="false">
      <c r="A2332" s="60" t="n">
        <v>46310</v>
      </c>
      <c r="B2332" s="0" t="n">
        <v>7</v>
      </c>
      <c r="C2332" s="0" t="n">
        <v>5218</v>
      </c>
      <c r="D2332" s="0" t="n">
        <v>311</v>
      </c>
      <c r="E2332" s="0" t="n">
        <v>1</v>
      </c>
      <c r="F2332" s="55" t="s">
        <v>839</v>
      </c>
      <c r="I2332" s="55" t="s">
        <v>162</v>
      </c>
      <c r="J2332" s="0" t="n">
        <v>86</v>
      </c>
      <c r="K2332" s="0" t="n">
        <v>67</v>
      </c>
      <c r="L2332" s="0" t="n">
        <v>241</v>
      </c>
      <c r="M2332" s="0" t="n">
        <v>528.84</v>
      </c>
      <c r="N2332" s="0" t="n">
        <v>54.35</v>
      </c>
      <c r="O2332" s="0" t="n">
        <v>31.42</v>
      </c>
      <c r="P2332" s="0" t="n">
        <v>5.07</v>
      </c>
      <c r="Q2332" s="0" t="n">
        <v>3.88</v>
      </c>
      <c r="T2332" s="0" t="n">
        <v>44</v>
      </c>
      <c r="U2332" s="0" t="n">
        <v>1014</v>
      </c>
      <c r="V2332" s="0" t="n">
        <v>2</v>
      </c>
      <c r="W2332" s="60" t="n">
        <v>46070</v>
      </c>
      <c r="X2332" s="55" t="n">
        <f aca="false">IF(I2332="Male",0,1)</f>
        <v>1</v>
      </c>
      <c r="Y2332" s="55" t="n">
        <f aca="false">IF(OR(I2332="DNB",I2332="Dry DNB"),1,0)</f>
        <v>0</v>
      </c>
      <c r="Z2332" s="55" t="n">
        <f aca="false">IF(ISNUMBER(W2332),A2332-W2332,"")</f>
        <v>240</v>
      </c>
      <c r="AA2332" s="55" t="n">
        <f aca="false">MATCH(A2332,DATAS,0)</f>
        <v>2</v>
      </c>
      <c r="AB2332" s="55" t="n">
        <f aca="false">IF(AND(E2332&gt;0,OR(AND(B2332&gt;=1,B2332&lt;=6),B2332=10)),1,0)</f>
        <v>0</v>
      </c>
      <c r="AC2332" s="55" t="n">
        <f aca="false">IF(AND(E2332&gt;0,B2332=10),1,0)</f>
        <v>0</v>
      </c>
      <c r="AD2332" s="55" t="n">
        <f aca="false">IF(AND(C2331=C2332,AA2331=AA2332-1),AB2331,"")</f>
        <v>0</v>
      </c>
      <c r="AE2332" s="55" t="n">
        <f aca="false">IF(AND(C2331=C2332,AA2331=AA2332-1),AC2331,"")</f>
        <v>0</v>
      </c>
      <c r="AF2332" s="55" t="n">
        <f aca="false">IF(AA2332=1,"",IF(AND(AB2332=1,AD2332&lt;&gt;1),1,0))</f>
        <v>0</v>
      </c>
      <c r="AG2332" s="55" t="n">
        <f aca="false">IF(AA2332=1,"",IF(AND(AC2332=1,AE2332&lt;&gt;1),1,0))</f>
        <v>0</v>
      </c>
      <c r="AH2332" s="60" t="str">
        <f aca="false">IF(AND(E2332&gt;0,AA2332&lt;2,NOT(AND(C2333=C2332,AA2333=AA2332+1))),INDEX(DATAS,AA2332+1),"")</f>
        <v/>
      </c>
      <c r="AI2332" s="60" t="str">
        <f aca="false">IF(AND(AC2332=1,AA2332&lt;2),IF(AND(C2333=C2332,AA2333=AA2332+1),IF(AC2333=1,"",INDEX(DATAS,AA2332+1)),INDEX(DATAS,AA2332+1)),"")</f>
        <v/>
      </c>
    </row>
    <row r="2333" customFormat="false" ht="15" hidden="false" customHeight="false" outlineLevel="0" collapsed="false">
      <c r="A2333" s="60" t="n">
        <v>46309</v>
      </c>
      <c r="B2333" s="0" t="n">
        <v>4</v>
      </c>
      <c r="C2333" s="0" t="n">
        <v>5219</v>
      </c>
      <c r="D2333" s="0" t="n">
        <v>287</v>
      </c>
      <c r="E2333" s="0" t="n">
        <v>1</v>
      </c>
      <c r="F2333" s="55" t="s">
        <v>840</v>
      </c>
      <c r="G2333" s="0" t="n">
        <v>41.8</v>
      </c>
      <c r="H2333" s="0" t="n">
        <v>42</v>
      </c>
      <c r="I2333" s="55" t="s">
        <v>177</v>
      </c>
      <c r="J2333" s="0" t="n">
        <v>287</v>
      </c>
      <c r="K2333" s="0" t="n">
        <v>63</v>
      </c>
      <c r="M2333" s="0" t="n">
        <v>1074.6</v>
      </c>
      <c r="N2333" s="0" t="n">
        <v>81.89</v>
      </c>
      <c r="O2333" s="0" t="n">
        <v>49.98</v>
      </c>
      <c r="P2333" s="0" t="n">
        <v>4.33</v>
      </c>
      <c r="Q2333" s="0" t="n">
        <v>3.74</v>
      </c>
      <c r="R2333" s="0" t="n">
        <v>5073</v>
      </c>
      <c r="S2333" s="0" t="n">
        <v>9665</v>
      </c>
      <c r="T2333" s="0" t="n">
        <v>49.65</v>
      </c>
      <c r="U2333" s="0" t="n">
        <v>1011</v>
      </c>
      <c r="V2333" s="0" t="n">
        <v>5</v>
      </c>
      <c r="W2333" s="60" t="n">
        <v>46219</v>
      </c>
      <c r="X2333" s="55" t="n">
        <f aca="false">IF(I2333="Male",0,1)</f>
        <v>1</v>
      </c>
      <c r="Y2333" s="55" t="n">
        <f aca="false">IF(OR(I2333="DNB",I2333="Dry DNB"),1,0)</f>
        <v>0</v>
      </c>
      <c r="Z2333" s="55" t="n">
        <f aca="false">IF(ISNUMBER(W2333),A2333-W2333,"")</f>
        <v>90</v>
      </c>
      <c r="AA2333" s="55" t="n">
        <f aca="false">MATCH(A2333,DATAS,0)</f>
        <v>1</v>
      </c>
      <c r="AB2333" s="55" t="n">
        <f aca="false">IF(AND(E2333&gt;0,OR(AND(B2333&gt;=1,B2333&lt;=6),B2333=10)),1,0)</f>
        <v>1</v>
      </c>
      <c r="AC2333" s="55" t="n">
        <f aca="false">IF(AND(E2333&gt;0,B2333=10),1,0)</f>
        <v>0</v>
      </c>
      <c r="AD2333" s="0" t="str">
        <f aca="false">IF(AND(C2332=C2333,AA2332=AA2333-1),AB2332,"")</f>
        <v/>
      </c>
      <c r="AE2333" s="0" t="str">
        <f aca="false">IF(AND(C2332=C2333,AA2332=AA2333-1),AC2332,"")</f>
        <v/>
      </c>
      <c r="AF2333" s="0" t="str">
        <f aca="false">IF(AA2333=1,"",IF(AND(AB2333=1,AD2333&lt;&gt;1),1,0))</f>
        <v/>
      </c>
      <c r="AG2333" s="0" t="str">
        <f aca="false">IF(AA2333=1,"",IF(AND(AC2333=1,AE2333&lt;&gt;1),1,0))</f>
        <v/>
      </c>
      <c r="AH2333" s="60" t="str">
        <f aca="false">IF(AND(E2333&gt;0,AA2333&lt;2,NOT(AND(C2334=C2333,AA2334=AA2333+1))),INDEX(DATAS,AA2333+1),"")</f>
        <v/>
      </c>
      <c r="AI2333" s="60" t="str">
        <f aca="false">IF(AND(AC2333=1,AA2333&lt;2),IF(AND(C2334=C2333,AA2334=AA2333+1),IF(AC2334=1,"",INDEX(DATAS,AA2333+1)),INDEX(DATAS,AA2333+1)),"")</f>
        <v/>
      </c>
    </row>
    <row r="2334" customFormat="false" ht="15" hidden="false" customHeight="false" outlineLevel="0" collapsed="false">
      <c r="A2334" s="60" t="n">
        <v>46310</v>
      </c>
      <c r="B2334" s="0" t="n">
        <v>4</v>
      </c>
      <c r="C2334" s="0" t="n">
        <v>5219</v>
      </c>
      <c r="D2334" s="0" t="n">
        <v>288</v>
      </c>
      <c r="E2334" s="0" t="n">
        <v>1</v>
      </c>
      <c r="F2334" s="55" t="s">
        <v>840</v>
      </c>
      <c r="G2334" s="0" t="n">
        <v>44.7</v>
      </c>
      <c r="H2334" s="0" t="n">
        <v>42</v>
      </c>
      <c r="I2334" s="55" t="s">
        <v>177</v>
      </c>
      <c r="J2334" s="0" t="n">
        <v>288</v>
      </c>
      <c r="K2334" s="0" t="n">
        <v>63</v>
      </c>
      <c r="M2334" s="0" t="n">
        <v>1074.6</v>
      </c>
      <c r="N2334" s="0" t="n">
        <v>81.89</v>
      </c>
      <c r="O2334" s="0" t="n">
        <v>49.98</v>
      </c>
      <c r="P2334" s="0" t="n">
        <v>4.33</v>
      </c>
      <c r="Q2334" s="0" t="n">
        <v>3.74</v>
      </c>
      <c r="T2334" s="0" t="n">
        <v>49.65</v>
      </c>
      <c r="U2334" s="0" t="n">
        <v>1012</v>
      </c>
      <c r="V2334" s="0" t="n">
        <v>5</v>
      </c>
      <c r="W2334" s="60" t="n">
        <v>46219</v>
      </c>
      <c r="X2334" s="55" t="n">
        <f aca="false">IF(I2334="Male",0,1)</f>
        <v>1</v>
      </c>
      <c r="Y2334" s="55" t="n">
        <f aca="false">IF(OR(I2334="DNB",I2334="Dry DNB"),1,0)</f>
        <v>0</v>
      </c>
      <c r="Z2334" s="55" t="n">
        <f aca="false">IF(ISNUMBER(W2334),A2334-W2334,"")</f>
        <v>91</v>
      </c>
      <c r="AA2334" s="55" t="n">
        <f aca="false">MATCH(A2334,DATAS,0)</f>
        <v>2</v>
      </c>
      <c r="AB2334" s="55" t="n">
        <f aca="false">IF(AND(E2334&gt;0,OR(AND(B2334&gt;=1,B2334&lt;=6),B2334=10)),1,0)</f>
        <v>1</v>
      </c>
      <c r="AC2334" s="55" t="n">
        <f aca="false">IF(AND(E2334&gt;0,B2334=10),1,0)</f>
        <v>0</v>
      </c>
      <c r="AD2334" s="55" t="n">
        <f aca="false">IF(AND(C2333=C2334,AA2333=AA2334-1),AB2333,"")</f>
        <v>1</v>
      </c>
      <c r="AE2334" s="55" t="n">
        <f aca="false">IF(AND(C2333=C2334,AA2333=AA2334-1),AC2333,"")</f>
        <v>0</v>
      </c>
      <c r="AF2334" s="55" t="n">
        <f aca="false">IF(AA2334=1,"",IF(AND(AB2334=1,AD2334&lt;&gt;1),1,0))</f>
        <v>0</v>
      </c>
      <c r="AG2334" s="55" t="n">
        <f aca="false">IF(AA2334=1,"",IF(AND(AC2334=1,AE2334&lt;&gt;1),1,0))</f>
        <v>0</v>
      </c>
      <c r="AH2334" s="60" t="str">
        <f aca="false">IF(AND(E2334&gt;0,AA2334&lt;2,NOT(AND(C2335=C2334,AA2335=AA2334+1))),INDEX(DATAS,AA2334+1),"")</f>
        <v/>
      </c>
      <c r="AI2334" s="60" t="str">
        <f aca="false">IF(AND(AC2334=1,AA2334&lt;2),IF(AND(C2335=C2334,AA2335=AA2334+1),IF(AC2335=1,"",INDEX(DATAS,AA2334+1)),INDEX(DATAS,AA2334+1)),"")</f>
        <v/>
      </c>
    </row>
    <row r="2335" customFormat="false" ht="15" hidden="false" customHeight="false" outlineLevel="0" collapsed="false">
      <c r="A2335" s="60" t="n">
        <v>46309</v>
      </c>
      <c r="B2335" s="0" t="n">
        <v>5</v>
      </c>
      <c r="C2335" s="0" t="n">
        <v>5220</v>
      </c>
      <c r="D2335" s="0" t="n">
        <v>392</v>
      </c>
      <c r="E2335" s="0" t="n">
        <v>1</v>
      </c>
      <c r="F2335" s="55" t="s">
        <v>841</v>
      </c>
      <c r="G2335" s="0" t="n">
        <v>39.8</v>
      </c>
      <c r="H2335" s="0" t="n">
        <v>32</v>
      </c>
      <c r="I2335" s="55" t="s">
        <v>157</v>
      </c>
      <c r="J2335" s="0" t="n">
        <v>210</v>
      </c>
      <c r="K2335" s="0" t="n">
        <v>63</v>
      </c>
      <c r="L2335" s="0" t="n">
        <v>182</v>
      </c>
      <c r="M2335" s="0" t="n">
        <v>244.13</v>
      </c>
      <c r="N2335" s="0" t="n">
        <v>38.99</v>
      </c>
      <c r="O2335" s="0" t="n">
        <v>15.67</v>
      </c>
      <c r="P2335" s="0" t="n">
        <v>5.48</v>
      </c>
      <c r="Q2335" s="0" t="n">
        <v>3.76</v>
      </c>
      <c r="R2335" s="0" t="n">
        <v>1807</v>
      </c>
      <c r="S2335" s="0" t="n">
        <v>5164</v>
      </c>
      <c r="T2335" s="0" t="n">
        <v>24.15</v>
      </c>
      <c r="U2335" s="0" t="n">
        <v>1010</v>
      </c>
      <c r="V2335" s="0" t="n">
        <v>6</v>
      </c>
      <c r="W2335" s="60" t="n">
        <v>46128</v>
      </c>
      <c r="X2335" s="55" t="n">
        <f aca="false">IF(I2335="Male",0,1)</f>
        <v>1</v>
      </c>
      <c r="Y2335" s="55" t="n">
        <f aca="false">IF(OR(I2335="DNB",I2335="Dry DNB"),1,0)</f>
        <v>0</v>
      </c>
      <c r="Z2335" s="55" t="n">
        <f aca="false">IF(ISNUMBER(W2335),A2335-W2335,"")</f>
        <v>181</v>
      </c>
      <c r="AA2335" s="55" t="n">
        <f aca="false">MATCH(A2335,DATAS,0)</f>
        <v>1</v>
      </c>
      <c r="AB2335" s="55" t="n">
        <f aca="false">IF(AND(E2335&gt;0,OR(AND(B2335&gt;=1,B2335&lt;=6),B2335=10)),1,0)</f>
        <v>1</v>
      </c>
      <c r="AC2335" s="55" t="n">
        <f aca="false">IF(AND(E2335&gt;0,B2335=10),1,0)</f>
        <v>0</v>
      </c>
      <c r="AD2335" s="0" t="str">
        <f aca="false">IF(AND(C2334=C2335,AA2334=AA2335-1),AB2334,"")</f>
        <v/>
      </c>
      <c r="AE2335" s="0" t="str">
        <f aca="false">IF(AND(C2334=C2335,AA2334=AA2335-1),AC2334,"")</f>
        <v/>
      </c>
      <c r="AF2335" s="0" t="str">
        <f aca="false">IF(AA2335=1,"",IF(AND(AB2335=1,AD2335&lt;&gt;1),1,0))</f>
        <v/>
      </c>
      <c r="AG2335" s="0" t="str">
        <f aca="false">IF(AA2335=1,"",IF(AND(AC2335=1,AE2335&lt;&gt;1),1,0))</f>
        <v/>
      </c>
      <c r="AH2335" s="60" t="str">
        <f aca="false">IF(AND(E2335&gt;0,AA2335&lt;2,NOT(AND(C2336=C2335,AA2336=AA2335+1))),INDEX(DATAS,AA2335+1),"")</f>
        <v/>
      </c>
      <c r="AI2335" s="60" t="str">
        <f aca="false">IF(AND(AC2335=1,AA2335&lt;2),IF(AND(C2336=C2335,AA2336=AA2335+1),IF(AC2336=1,"",INDEX(DATAS,AA2335+1)),INDEX(DATAS,AA2335+1)),"")</f>
        <v/>
      </c>
    </row>
    <row r="2336" customFormat="false" ht="15" hidden="false" customHeight="false" outlineLevel="0" collapsed="false">
      <c r="A2336" s="60" t="n">
        <v>46310</v>
      </c>
      <c r="B2336" s="0" t="n">
        <v>5</v>
      </c>
      <c r="C2336" s="0" t="n">
        <v>5220</v>
      </c>
      <c r="D2336" s="0" t="n">
        <v>393</v>
      </c>
      <c r="E2336" s="0" t="n">
        <v>1</v>
      </c>
      <c r="F2336" s="55" t="s">
        <v>841</v>
      </c>
      <c r="G2336" s="0" t="n">
        <v>42.2</v>
      </c>
      <c r="H2336" s="0" t="n">
        <v>34</v>
      </c>
      <c r="I2336" s="55" t="s">
        <v>157</v>
      </c>
      <c r="J2336" s="0" t="n">
        <v>210</v>
      </c>
      <c r="K2336" s="0" t="n">
        <v>63</v>
      </c>
      <c r="L2336" s="0" t="n">
        <v>183</v>
      </c>
      <c r="M2336" s="0" t="n">
        <v>244.13</v>
      </c>
      <c r="N2336" s="0" t="n">
        <v>38.99</v>
      </c>
      <c r="O2336" s="0" t="n">
        <v>15.67</v>
      </c>
      <c r="P2336" s="0" t="n">
        <v>5.48</v>
      </c>
      <c r="Q2336" s="0" t="n">
        <v>3.76</v>
      </c>
      <c r="T2336" s="0" t="n">
        <v>24.15</v>
      </c>
      <c r="U2336" s="0" t="n">
        <v>1011</v>
      </c>
      <c r="V2336" s="0" t="n">
        <v>6</v>
      </c>
      <c r="W2336" s="60" t="n">
        <v>46128</v>
      </c>
      <c r="X2336" s="55" t="n">
        <f aca="false">IF(I2336="Male",0,1)</f>
        <v>1</v>
      </c>
      <c r="Y2336" s="55" t="n">
        <f aca="false">IF(OR(I2336="DNB",I2336="Dry DNB"),1,0)</f>
        <v>0</v>
      </c>
      <c r="Z2336" s="55" t="n">
        <f aca="false">IF(ISNUMBER(W2336),A2336-W2336,"")</f>
        <v>182</v>
      </c>
      <c r="AA2336" s="55" t="n">
        <f aca="false">MATCH(A2336,DATAS,0)</f>
        <v>2</v>
      </c>
      <c r="AB2336" s="55" t="n">
        <f aca="false">IF(AND(E2336&gt;0,OR(AND(B2336&gt;=1,B2336&lt;=6),B2336=10)),1,0)</f>
        <v>1</v>
      </c>
      <c r="AC2336" s="55" t="n">
        <f aca="false">IF(AND(E2336&gt;0,B2336=10),1,0)</f>
        <v>0</v>
      </c>
      <c r="AD2336" s="55" t="n">
        <f aca="false">IF(AND(C2335=C2336,AA2335=AA2336-1),AB2335,"")</f>
        <v>1</v>
      </c>
      <c r="AE2336" s="55" t="n">
        <f aca="false">IF(AND(C2335=C2336,AA2335=AA2336-1),AC2335,"")</f>
        <v>0</v>
      </c>
      <c r="AF2336" s="55" t="n">
        <f aca="false">IF(AA2336=1,"",IF(AND(AB2336=1,AD2336&lt;&gt;1),1,0))</f>
        <v>0</v>
      </c>
      <c r="AG2336" s="55" t="n">
        <f aca="false">IF(AA2336=1,"",IF(AND(AC2336=1,AE2336&lt;&gt;1),1,0))</f>
        <v>0</v>
      </c>
      <c r="AH2336" s="60" t="str">
        <f aca="false">IF(AND(E2336&gt;0,AA2336&lt;2,NOT(AND(C2337=C2336,AA2337=AA2336+1))),INDEX(DATAS,AA2336+1),"")</f>
        <v/>
      </c>
      <c r="AI2336" s="60" t="str">
        <f aca="false">IF(AND(AC2336=1,AA2336&lt;2),IF(AND(C2337=C2336,AA2337=AA2336+1),IF(AC2337=1,"",INDEX(DATAS,AA2336+1)),INDEX(DATAS,AA2336+1)),"")</f>
        <v/>
      </c>
    </row>
    <row r="2337" customFormat="false" ht="15" hidden="false" customHeight="false" outlineLevel="0" collapsed="false">
      <c r="A2337" s="60" t="n">
        <v>46309</v>
      </c>
      <c r="B2337" s="0" t="n">
        <v>4</v>
      </c>
      <c r="C2337" s="0" t="n">
        <v>5221</v>
      </c>
      <c r="D2337" s="0" t="n">
        <v>302</v>
      </c>
      <c r="E2337" s="0" t="n">
        <v>1</v>
      </c>
      <c r="F2337" s="55" t="s">
        <v>841</v>
      </c>
      <c r="G2337" s="0" t="n">
        <v>39.8</v>
      </c>
      <c r="H2337" s="0" t="n">
        <v>38</v>
      </c>
      <c r="I2337" s="55" t="s">
        <v>187</v>
      </c>
      <c r="J2337" s="0" t="n">
        <v>302</v>
      </c>
      <c r="K2337" s="0" t="n">
        <v>78</v>
      </c>
      <c r="M2337" s="0" t="n">
        <v>797.69</v>
      </c>
      <c r="N2337" s="0" t="n">
        <v>65.41</v>
      </c>
      <c r="O2337" s="0" t="n">
        <v>37.28</v>
      </c>
      <c r="P2337" s="0" t="n">
        <v>2.74</v>
      </c>
      <c r="Q2337" s="0" t="n">
        <v>3.67</v>
      </c>
      <c r="R2337" s="0" t="n">
        <v>4094</v>
      </c>
      <c r="S2337" s="0" t="n">
        <v>8342</v>
      </c>
      <c r="T2337" s="0" t="n">
        <v>41.9</v>
      </c>
      <c r="U2337" s="0" t="n">
        <v>1010</v>
      </c>
      <c r="V2337" s="0" t="n">
        <v>6</v>
      </c>
      <c r="W2337" s="60" t="n">
        <v>46308</v>
      </c>
      <c r="X2337" s="55" t="n">
        <f aca="false">IF(I2337="Male",0,1)</f>
        <v>1</v>
      </c>
      <c r="Y2337" s="55" t="n">
        <f aca="false">IF(OR(I2337="DNB",I2337="Dry DNB"),1,0)</f>
        <v>0</v>
      </c>
      <c r="Z2337" s="55" t="n">
        <f aca="false">IF(ISNUMBER(W2337),A2337-W2337,"")</f>
        <v>1</v>
      </c>
      <c r="AA2337" s="55" t="n">
        <f aca="false">MATCH(A2337,DATAS,0)</f>
        <v>1</v>
      </c>
      <c r="AB2337" s="55" t="n">
        <f aca="false">IF(AND(E2337&gt;0,OR(AND(B2337&gt;=1,B2337&lt;=6),B2337=10)),1,0)</f>
        <v>1</v>
      </c>
      <c r="AC2337" s="55" t="n">
        <f aca="false">IF(AND(E2337&gt;0,B2337=10),1,0)</f>
        <v>0</v>
      </c>
      <c r="AD2337" s="0" t="str">
        <f aca="false">IF(AND(C2336=C2337,AA2336=AA2337-1),AB2336,"")</f>
        <v/>
      </c>
      <c r="AE2337" s="0" t="str">
        <f aca="false">IF(AND(C2336=C2337,AA2336=AA2337-1),AC2336,"")</f>
        <v/>
      </c>
      <c r="AF2337" s="0" t="str">
        <f aca="false">IF(AA2337=1,"",IF(AND(AB2337=1,AD2337&lt;&gt;1),1,0))</f>
        <v/>
      </c>
      <c r="AG2337" s="0" t="str">
        <f aca="false">IF(AA2337=1,"",IF(AND(AC2337=1,AE2337&lt;&gt;1),1,0))</f>
        <v/>
      </c>
      <c r="AH2337" s="60" t="str">
        <f aca="false">IF(AND(E2337&gt;0,AA2337&lt;2,NOT(AND(C2338=C2337,AA2338=AA2337+1))),INDEX(DATAS,AA2337+1),"")</f>
        <v/>
      </c>
      <c r="AI2337" s="60" t="str">
        <f aca="false">IF(AND(AC2337=1,AA2337&lt;2),IF(AND(C2338=C2337,AA2338=AA2337+1),IF(AC2338=1,"",INDEX(DATAS,AA2337+1)),INDEX(DATAS,AA2337+1)),"")</f>
        <v/>
      </c>
    </row>
    <row r="2338" customFormat="false" ht="15" hidden="false" customHeight="false" outlineLevel="0" collapsed="false">
      <c r="A2338" s="60" t="n">
        <v>46310</v>
      </c>
      <c r="B2338" s="0" t="n">
        <v>4</v>
      </c>
      <c r="C2338" s="0" t="n">
        <v>5221</v>
      </c>
      <c r="D2338" s="0" t="n">
        <v>303</v>
      </c>
      <c r="E2338" s="0" t="n">
        <v>1</v>
      </c>
      <c r="F2338" s="55" t="s">
        <v>841</v>
      </c>
      <c r="G2338" s="0" t="n">
        <v>46.2</v>
      </c>
      <c r="H2338" s="0" t="n">
        <v>39</v>
      </c>
      <c r="I2338" s="55" t="s">
        <v>187</v>
      </c>
      <c r="J2338" s="0" t="n">
        <v>303</v>
      </c>
      <c r="K2338" s="0" t="n">
        <v>78</v>
      </c>
      <c r="M2338" s="0" t="n">
        <v>797.69</v>
      </c>
      <c r="N2338" s="0" t="n">
        <v>65.41</v>
      </c>
      <c r="O2338" s="0" t="n">
        <v>37.28</v>
      </c>
      <c r="P2338" s="0" t="n">
        <v>2.74</v>
      </c>
      <c r="Q2338" s="0" t="n">
        <v>3.67</v>
      </c>
      <c r="T2338" s="0" t="n">
        <v>41.9</v>
      </c>
      <c r="U2338" s="0" t="n">
        <v>1011</v>
      </c>
      <c r="V2338" s="0" t="n">
        <v>6</v>
      </c>
      <c r="W2338" s="60" t="n">
        <v>46308</v>
      </c>
      <c r="X2338" s="55" t="n">
        <f aca="false">IF(I2338="Male",0,1)</f>
        <v>1</v>
      </c>
      <c r="Y2338" s="55" t="n">
        <f aca="false">IF(OR(I2338="DNB",I2338="Dry DNB"),1,0)</f>
        <v>0</v>
      </c>
      <c r="Z2338" s="55" t="n">
        <f aca="false">IF(ISNUMBER(W2338),A2338-W2338,"")</f>
        <v>2</v>
      </c>
      <c r="AA2338" s="55" t="n">
        <f aca="false">MATCH(A2338,DATAS,0)</f>
        <v>2</v>
      </c>
      <c r="AB2338" s="55" t="n">
        <f aca="false">IF(AND(E2338&gt;0,OR(AND(B2338&gt;=1,B2338&lt;=6),B2338=10)),1,0)</f>
        <v>1</v>
      </c>
      <c r="AC2338" s="55" t="n">
        <f aca="false">IF(AND(E2338&gt;0,B2338=10),1,0)</f>
        <v>0</v>
      </c>
      <c r="AD2338" s="55" t="n">
        <f aca="false">IF(AND(C2337=C2338,AA2337=AA2338-1),AB2337,"")</f>
        <v>1</v>
      </c>
      <c r="AE2338" s="55" t="n">
        <f aca="false">IF(AND(C2337=C2338,AA2337=AA2338-1),AC2337,"")</f>
        <v>0</v>
      </c>
      <c r="AF2338" s="55" t="n">
        <f aca="false">IF(AA2338=1,"",IF(AND(AB2338=1,AD2338&lt;&gt;1),1,0))</f>
        <v>0</v>
      </c>
      <c r="AG2338" s="55" t="n">
        <f aca="false">IF(AA2338=1,"",IF(AND(AC2338=1,AE2338&lt;&gt;1),1,0))</f>
        <v>0</v>
      </c>
      <c r="AH2338" s="60" t="str">
        <f aca="false">IF(AND(E2338&gt;0,AA2338&lt;2,NOT(AND(C2339=C2338,AA2339=AA2338+1))),INDEX(DATAS,AA2338+1),"")</f>
        <v/>
      </c>
      <c r="AI2338" s="60" t="str">
        <f aca="false">IF(AND(AC2338=1,AA2338&lt;2),IF(AND(C2339=C2338,AA2339=AA2338+1),IF(AC2339=1,"",INDEX(DATAS,AA2338+1)),INDEX(DATAS,AA2338+1)),"")</f>
        <v/>
      </c>
    </row>
    <row r="2339" customFormat="false" ht="15" hidden="false" customHeight="false" outlineLevel="0" collapsed="false">
      <c r="A2339" s="60" t="n">
        <v>46309</v>
      </c>
      <c r="B2339" s="0" t="n">
        <v>5</v>
      </c>
      <c r="C2339" s="0" t="n">
        <v>5222</v>
      </c>
      <c r="D2339" s="0" t="n">
        <v>361</v>
      </c>
      <c r="E2339" s="0" t="n">
        <v>1</v>
      </c>
      <c r="F2339" s="55" t="s">
        <v>841</v>
      </c>
      <c r="G2339" s="0" t="n">
        <v>40</v>
      </c>
      <c r="H2339" s="0" t="n">
        <v>35</v>
      </c>
      <c r="I2339" s="55" t="s">
        <v>157</v>
      </c>
      <c r="J2339" s="0" t="n">
        <v>235</v>
      </c>
      <c r="K2339" s="0" t="n">
        <v>68</v>
      </c>
      <c r="L2339" s="0" t="n">
        <v>126</v>
      </c>
      <c r="M2339" s="0" t="n">
        <v>746.39</v>
      </c>
      <c r="N2339" s="0" t="n">
        <v>33.2</v>
      </c>
      <c r="O2339" s="0" t="n">
        <v>31.17</v>
      </c>
      <c r="P2339" s="0" t="n">
        <v>3.57</v>
      </c>
      <c r="Q2339" s="0" t="n">
        <v>3.4</v>
      </c>
      <c r="R2339" s="0" t="n">
        <v>4064</v>
      </c>
      <c r="S2339" s="0" t="n">
        <v>9178</v>
      </c>
      <c r="T2339" s="0" t="n">
        <v>48.9</v>
      </c>
      <c r="U2339" s="0" t="n">
        <v>1010</v>
      </c>
      <c r="V2339" s="0" t="n">
        <v>6</v>
      </c>
      <c r="W2339" s="60" t="n">
        <v>46184</v>
      </c>
      <c r="X2339" s="55" t="n">
        <f aca="false">IF(I2339="Male",0,1)</f>
        <v>1</v>
      </c>
      <c r="Y2339" s="55" t="n">
        <f aca="false">IF(OR(I2339="DNB",I2339="Dry DNB"),1,0)</f>
        <v>0</v>
      </c>
      <c r="Z2339" s="55" t="n">
        <f aca="false">IF(ISNUMBER(W2339),A2339-W2339,"")</f>
        <v>125</v>
      </c>
      <c r="AA2339" s="55" t="n">
        <f aca="false">MATCH(A2339,DATAS,0)</f>
        <v>1</v>
      </c>
      <c r="AB2339" s="55" t="n">
        <f aca="false">IF(AND(E2339&gt;0,OR(AND(B2339&gt;=1,B2339&lt;=6),B2339=10)),1,0)</f>
        <v>1</v>
      </c>
      <c r="AC2339" s="55" t="n">
        <f aca="false">IF(AND(E2339&gt;0,B2339=10),1,0)</f>
        <v>0</v>
      </c>
      <c r="AD2339" s="0" t="str">
        <f aca="false">IF(AND(C2338=C2339,AA2338=AA2339-1),AB2338,"")</f>
        <v/>
      </c>
      <c r="AE2339" s="0" t="str">
        <f aca="false">IF(AND(C2338=C2339,AA2338=AA2339-1),AC2338,"")</f>
        <v/>
      </c>
      <c r="AF2339" s="0" t="str">
        <f aca="false">IF(AA2339=1,"",IF(AND(AB2339=1,AD2339&lt;&gt;1),1,0))</f>
        <v/>
      </c>
      <c r="AG2339" s="0" t="str">
        <f aca="false">IF(AA2339=1,"",IF(AND(AC2339=1,AE2339&lt;&gt;1),1,0))</f>
        <v/>
      </c>
      <c r="AH2339" s="60" t="str">
        <f aca="false">IF(AND(E2339&gt;0,AA2339&lt;2,NOT(AND(C2340=C2339,AA2340=AA2339+1))),INDEX(DATAS,AA2339+1),"")</f>
        <v/>
      </c>
      <c r="AI2339" s="60" t="str">
        <f aca="false">IF(AND(AC2339=1,AA2339&lt;2),IF(AND(C2340=C2339,AA2340=AA2339+1),IF(AC2340=1,"",INDEX(DATAS,AA2339+1)),INDEX(DATAS,AA2339+1)),"")</f>
        <v/>
      </c>
    </row>
    <row r="2340" customFormat="false" ht="15" hidden="false" customHeight="false" outlineLevel="0" collapsed="false">
      <c r="A2340" s="60" t="n">
        <v>46310</v>
      </c>
      <c r="B2340" s="0" t="n">
        <v>5</v>
      </c>
      <c r="C2340" s="0" t="n">
        <v>5222</v>
      </c>
      <c r="D2340" s="0" t="n">
        <v>362</v>
      </c>
      <c r="E2340" s="0" t="n">
        <v>1</v>
      </c>
      <c r="F2340" s="55" t="s">
        <v>841</v>
      </c>
      <c r="G2340" s="0" t="n">
        <v>39.8</v>
      </c>
      <c r="H2340" s="0" t="n">
        <v>36</v>
      </c>
      <c r="I2340" s="55" t="s">
        <v>157</v>
      </c>
      <c r="J2340" s="0" t="n">
        <v>235</v>
      </c>
      <c r="K2340" s="0" t="n">
        <v>68</v>
      </c>
      <c r="L2340" s="0" t="n">
        <v>127</v>
      </c>
      <c r="M2340" s="0" t="n">
        <v>746.39</v>
      </c>
      <c r="N2340" s="0" t="n">
        <v>33.2</v>
      </c>
      <c r="O2340" s="0" t="n">
        <v>31.17</v>
      </c>
      <c r="P2340" s="0" t="n">
        <v>3.57</v>
      </c>
      <c r="Q2340" s="0" t="n">
        <v>3.4</v>
      </c>
      <c r="T2340" s="0" t="n">
        <v>48.9</v>
      </c>
      <c r="U2340" s="0" t="n">
        <v>1011</v>
      </c>
      <c r="V2340" s="0" t="n">
        <v>6</v>
      </c>
      <c r="W2340" s="60" t="n">
        <v>46184</v>
      </c>
      <c r="X2340" s="55" t="n">
        <f aca="false">IF(I2340="Male",0,1)</f>
        <v>1</v>
      </c>
      <c r="Y2340" s="55" t="n">
        <f aca="false">IF(OR(I2340="DNB",I2340="Dry DNB"),1,0)</f>
        <v>0</v>
      </c>
      <c r="Z2340" s="55" t="n">
        <f aca="false">IF(ISNUMBER(W2340),A2340-W2340,"")</f>
        <v>126</v>
      </c>
      <c r="AA2340" s="55" t="n">
        <f aca="false">MATCH(A2340,DATAS,0)</f>
        <v>2</v>
      </c>
      <c r="AB2340" s="55" t="n">
        <f aca="false">IF(AND(E2340&gt;0,OR(AND(B2340&gt;=1,B2340&lt;=6),B2340=10)),1,0)</f>
        <v>1</v>
      </c>
      <c r="AC2340" s="55" t="n">
        <f aca="false">IF(AND(E2340&gt;0,B2340=10),1,0)</f>
        <v>0</v>
      </c>
      <c r="AD2340" s="55" t="n">
        <f aca="false">IF(AND(C2339=C2340,AA2339=AA2340-1),AB2339,"")</f>
        <v>1</v>
      </c>
      <c r="AE2340" s="55" t="n">
        <f aca="false">IF(AND(C2339=C2340,AA2339=AA2340-1),AC2339,"")</f>
        <v>0</v>
      </c>
      <c r="AF2340" s="55" t="n">
        <f aca="false">IF(AA2340=1,"",IF(AND(AB2340=1,AD2340&lt;&gt;1),1,0))</f>
        <v>0</v>
      </c>
      <c r="AG2340" s="55" t="n">
        <f aca="false">IF(AA2340=1,"",IF(AND(AC2340=1,AE2340&lt;&gt;1),1,0))</f>
        <v>0</v>
      </c>
      <c r="AH2340" s="60" t="str">
        <f aca="false">IF(AND(E2340&gt;0,AA2340&lt;2,NOT(AND(C2341=C2340,AA2341=AA2340+1))),INDEX(DATAS,AA2340+1),"")</f>
        <v/>
      </c>
      <c r="AI2340" s="60" t="str">
        <f aca="false">IF(AND(AC2340=1,AA2340&lt;2),IF(AND(C2341=C2340,AA2341=AA2340+1),IF(AC2341=1,"",INDEX(DATAS,AA2340+1)),INDEX(DATAS,AA2340+1)),"")</f>
        <v/>
      </c>
    </row>
    <row r="2341" customFormat="false" ht="15" hidden="false" customHeight="false" outlineLevel="0" collapsed="false">
      <c r="A2341" s="60" t="n">
        <v>46309</v>
      </c>
      <c r="B2341" s="0" t="n">
        <v>7</v>
      </c>
      <c r="C2341" s="0" t="n">
        <v>5223</v>
      </c>
      <c r="D2341" s="0" t="n">
        <v>379</v>
      </c>
      <c r="E2341" s="0" t="n">
        <v>1</v>
      </c>
      <c r="F2341" s="55" t="s">
        <v>842</v>
      </c>
      <c r="I2341" s="55" t="s">
        <v>162</v>
      </c>
      <c r="J2341" s="0" t="n">
        <v>159</v>
      </c>
      <c r="K2341" s="0" t="n">
        <v>65</v>
      </c>
      <c r="L2341" s="0" t="n">
        <v>235</v>
      </c>
      <c r="M2341" s="0" t="n">
        <v>1089.95</v>
      </c>
      <c r="N2341" s="0" t="n">
        <v>33.95</v>
      </c>
      <c r="O2341" s="0" t="n">
        <v>37.61</v>
      </c>
      <c r="P2341" s="0" t="n">
        <v>3.87</v>
      </c>
      <c r="Q2341" s="0" t="n">
        <v>3.98</v>
      </c>
      <c r="R2341" s="0" t="n">
        <v>3820</v>
      </c>
      <c r="S2341" s="0" t="n">
        <v>9202</v>
      </c>
      <c r="T2341" s="0" t="n">
        <v>43.4</v>
      </c>
      <c r="U2341" s="0" t="n">
        <v>1009</v>
      </c>
      <c r="V2341" s="0" t="n">
        <v>4</v>
      </c>
      <c r="W2341" s="60" t="n">
        <v>46075</v>
      </c>
      <c r="X2341" s="55" t="n">
        <f aca="false">IF(I2341="Male",0,1)</f>
        <v>1</v>
      </c>
      <c r="Y2341" s="55" t="n">
        <f aca="false">IF(OR(I2341="DNB",I2341="Dry DNB"),1,0)</f>
        <v>0</v>
      </c>
      <c r="Z2341" s="55" t="n">
        <f aca="false">IF(ISNUMBER(W2341),A2341-W2341,"")</f>
        <v>234</v>
      </c>
      <c r="AA2341" s="55" t="n">
        <f aca="false">MATCH(A2341,DATAS,0)</f>
        <v>1</v>
      </c>
      <c r="AB2341" s="55" t="n">
        <f aca="false">IF(AND(E2341&gt;0,OR(AND(B2341&gt;=1,B2341&lt;=6),B2341=10)),1,0)</f>
        <v>0</v>
      </c>
      <c r="AC2341" s="55" t="n">
        <f aca="false">IF(AND(E2341&gt;0,B2341=10),1,0)</f>
        <v>0</v>
      </c>
      <c r="AD2341" s="0" t="str">
        <f aca="false">IF(AND(C2340=C2341,AA2340=AA2341-1),AB2340,"")</f>
        <v/>
      </c>
      <c r="AE2341" s="0" t="str">
        <f aca="false">IF(AND(C2340=C2341,AA2340=AA2341-1),AC2340,"")</f>
        <v/>
      </c>
      <c r="AF2341" s="0" t="str">
        <f aca="false">IF(AA2341=1,"",IF(AND(AB2341=1,AD2341&lt;&gt;1),1,0))</f>
        <v/>
      </c>
      <c r="AG2341" s="0" t="str">
        <f aca="false">IF(AA2341=1,"",IF(AND(AC2341=1,AE2341&lt;&gt;1),1,0))</f>
        <v/>
      </c>
      <c r="AH2341" s="60" t="str">
        <f aca="false">IF(AND(E2341&gt;0,AA2341&lt;2,NOT(AND(C2342=C2341,AA2342=AA2341+1))),INDEX(DATAS,AA2341+1),"")</f>
        <v/>
      </c>
      <c r="AI2341" s="60" t="str">
        <f aca="false">IF(AND(AC2341=1,AA2341&lt;2),IF(AND(C2342=C2341,AA2342=AA2341+1),IF(AC2342=1,"",INDEX(DATAS,AA2341+1)),INDEX(DATAS,AA2341+1)),"")</f>
        <v/>
      </c>
    </row>
    <row r="2342" customFormat="false" ht="15" hidden="false" customHeight="false" outlineLevel="0" collapsed="false">
      <c r="A2342" s="60" t="n">
        <v>46310</v>
      </c>
      <c r="B2342" s="0" t="n">
        <v>7</v>
      </c>
      <c r="C2342" s="0" t="n">
        <v>5223</v>
      </c>
      <c r="D2342" s="0" t="n">
        <v>379</v>
      </c>
      <c r="E2342" s="0" t="n">
        <v>1</v>
      </c>
      <c r="F2342" s="55" t="s">
        <v>842</v>
      </c>
      <c r="I2342" s="55" t="s">
        <v>162</v>
      </c>
      <c r="J2342" s="0" t="n">
        <v>159</v>
      </c>
      <c r="K2342" s="0" t="n">
        <v>65</v>
      </c>
      <c r="L2342" s="0" t="n">
        <v>236</v>
      </c>
      <c r="M2342" s="0" t="n">
        <v>1089.95</v>
      </c>
      <c r="N2342" s="0" t="n">
        <v>33.95</v>
      </c>
      <c r="O2342" s="0" t="n">
        <v>37.61</v>
      </c>
      <c r="P2342" s="0" t="n">
        <v>3.87</v>
      </c>
      <c r="Q2342" s="0" t="n">
        <v>3.98</v>
      </c>
      <c r="T2342" s="0" t="n">
        <v>43.4</v>
      </c>
      <c r="U2342" s="0" t="n">
        <v>1010</v>
      </c>
      <c r="V2342" s="0" t="n">
        <v>4</v>
      </c>
      <c r="W2342" s="60" t="n">
        <v>46075</v>
      </c>
      <c r="X2342" s="55" t="n">
        <f aca="false">IF(I2342="Male",0,1)</f>
        <v>1</v>
      </c>
      <c r="Y2342" s="55" t="n">
        <f aca="false">IF(OR(I2342="DNB",I2342="Dry DNB"),1,0)</f>
        <v>0</v>
      </c>
      <c r="Z2342" s="55" t="n">
        <f aca="false">IF(ISNUMBER(W2342),A2342-W2342,"")</f>
        <v>235</v>
      </c>
      <c r="AA2342" s="55" t="n">
        <f aca="false">MATCH(A2342,DATAS,0)</f>
        <v>2</v>
      </c>
      <c r="AB2342" s="55" t="n">
        <f aca="false">IF(AND(E2342&gt;0,OR(AND(B2342&gt;=1,B2342&lt;=6),B2342=10)),1,0)</f>
        <v>0</v>
      </c>
      <c r="AC2342" s="55" t="n">
        <f aca="false">IF(AND(E2342&gt;0,B2342=10),1,0)</f>
        <v>0</v>
      </c>
      <c r="AD2342" s="55" t="n">
        <f aca="false">IF(AND(C2341=C2342,AA2341=AA2342-1),AB2341,"")</f>
        <v>0</v>
      </c>
      <c r="AE2342" s="55" t="n">
        <f aca="false">IF(AND(C2341=C2342,AA2341=AA2342-1),AC2341,"")</f>
        <v>0</v>
      </c>
      <c r="AF2342" s="55" t="n">
        <f aca="false">IF(AA2342=1,"",IF(AND(AB2342=1,AD2342&lt;&gt;1),1,0))</f>
        <v>0</v>
      </c>
      <c r="AG2342" s="55" t="n">
        <f aca="false">IF(AA2342=1,"",IF(AND(AC2342=1,AE2342&lt;&gt;1),1,0))</f>
        <v>0</v>
      </c>
      <c r="AH2342" s="60" t="str">
        <f aca="false">IF(AND(E2342&gt;0,AA2342&lt;2,NOT(AND(C2343=C2342,AA2343=AA2342+1))),INDEX(DATAS,AA2342+1),"")</f>
        <v/>
      </c>
      <c r="AI2342" s="60" t="str">
        <f aca="false">IF(AND(AC2342=1,AA2342&lt;2),IF(AND(C2343=C2342,AA2343=AA2342+1),IF(AC2343=1,"",INDEX(DATAS,AA2342+1)),INDEX(DATAS,AA2342+1)),"")</f>
        <v/>
      </c>
    </row>
    <row r="2343" customFormat="false" ht="15" hidden="false" customHeight="false" outlineLevel="0" collapsed="false">
      <c r="A2343" s="60" t="n">
        <v>46309</v>
      </c>
      <c r="B2343" s="0" t="n">
        <v>2</v>
      </c>
      <c r="C2343" s="0" t="n">
        <v>5224</v>
      </c>
      <c r="D2343" s="0" t="n">
        <v>24</v>
      </c>
      <c r="E2343" s="0" t="n">
        <v>2</v>
      </c>
      <c r="F2343" s="55" t="s">
        <v>842</v>
      </c>
      <c r="G2343" s="0" t="n">
        <v>49.9</v>
      </c>
      <c r="H2343" s="0" t="n">
        <v>46</v>
      </c>
      <c r="I2343" s="55" t="s">
        <v>166</v>
      </c>
      <c r="J2343" s="0" t="n">
        <v>24</v>
      </c>
      <c r="M2343" s="0" t="n">
        <v>429.64</v>
      </c>
      <c r="N2343" s="0" t="n">
        <v>89.57</v>
      </c>
      <c r="O2343" s="0" t="n">
        <v>31.74</v>
      </c>
      <c r="R2343" s="0" t="n">
        <v>3448</v>
      </c>
      <c r="S2343" s="0" t="n">
        <v>6931</v>
      </c>
      <c r="U2343" s="0" t="n">
        <v>1009</v>
      </c>
      <c r="V2343" s="0" t="n">
        <v>0</v>
      </c>
      <c r="X2343" s="55" t="n">
        <f aca="false">IF(I2343="Male",0,1)</f>
        <v>1</v>
      </c>
      <c r="Y2343" s="55" t="n">
        <f aca="false">IF(OR(I2343="DNB",I2343="Dry DNB"),1,0)</f>
        <v>0</v>
      </c>
      <c r="Z2343" s="0" t="str">
        <f aca="false">IF(ISNUMBER(W2343),A2343-W2343,"")</f>
        <v/>
      </c>
      <c r="AA2343" s="55" t="n">
        <f aca="false">MATCH(A2343,DATAS,0)</f>
        <v>1</v>
      </c>
      <c r="AB2343" s="55" t="n">
        <f aca="false">IF(AND(E2343&gt;0,OR(AND(B2343&gt;=1,B2343&lt;=6),B2343=10)),1,0)</f>
        <v>1</v>
      </c>
      <c r="AC2343" s="55" t="n">
        <f aca="false">IF(AND(E2343&gt;0,B2343=10),1,0)</f>
        <v>0</v>
      </c>
      <c r="AD2343" s="0" t="str">
        <f aca="false">IF(AND(C2342=C2343,AA2342=AA2343-1),AB2342,"")</f>
        <v/>
      </c>
      <c r="AE2343" s="0" t="str">
        <f aca="false">IF(AND(C2342=C2343,AA2342=AA2343-1),AC2342,"")</f>
        <v/>
      </c>
      <c r="AF2343" s="0" t="str">
        <f aca="false">IF(AA2343=1,"",IF(AND(AB2343=1,AD2343&lt;&gt;1),1,0))</f>
        <v/>
      </c>
      <c r="AG2343" s="0" t="str">
        <f aca="false">IF(AA2343=1,"",IF(AND(AC2343=1,AE2343&lt;&gt;1),1,0))</f>
        <v/>
      </c>
      <c r="AH2343" s="60" t="str">
        <f aca="false">IF(AND(E2343&gt;0,AA2343&lt;2,NOT(AND(C2344=C2343,AA2344=AA2343+1))),INDEX(DATAS,AA2343+1),"")</f>
        <v/>
      </c>
      <c r="AI2343" s="60" t="str">
        <f aca="false">IF(AND(AC2343=1,AA2343&lt;2),IF(AND(C2344=C2343,AA2344=AA2343+1),IF(AC2344=1,"",INDEX(DATAS,AA2343+1)),INDEX(DATAS,AA2343+1)),"")</f>
        <v/>
      </c>
    </row>
    <row r="2344" customFormat="false" ht="15" hidden="false" customHeight="false" outlineLevel="0" collapsed="false">
      <c r="A2344" s="60" t="n">
        <v>46310</v>
      </c>
      <c r="B2344" s="0" t="n">
        <v>2</v>
      </c>
      <c r="C2344" s="0" t="n">
        <v>5224</v>
      </c>
      <c r="D2344" s="0" t="n">
        <v>25</v>
      </c>
      <c r="E2344" s="0" t="n">
        <v>2</v>
      </c>
      <c r="F2344" s="55" t="s">
        <v>842</v>
      </c>
      <c r="G2344" s="0" t="n">
        <v>47.3</v>
      </c>
      <c r="H2344" s="0" t="n">
        <v>46</v>
      </c>
      <c r="I2344" s="55" t="s">
        <v>166</v>
      </c>
      <c r="J2344" s="0" t="n">
        <v>25</v>
      </c>
      <c r="M2344" s="0" t="n">
        <v>429.64</v>
      </c>
      <c r="N2344" s="0" t="n">
        <v>89.57</v>
      </c>
      <c r="O2344" s="0" t="n">
        <v>31.74</v>
      </c>
      <c r="U2344" s="0" t="n">
        <v>1010</v>
      </c>
      <c r="V2344" s="0" t="n">
        <v>0</v>
      </c>
      <c r="X2344" s="55" t="n">
        <f aca="false">IF(I2344="Male",0,1)</f>
        <v>1</v>
      </c>
      <c r="Y2344" s="55" t="n">
        <f aca="false">IF(OR(I2344="DNB",I2344="Dry DNB"),1,0)</f>
        <v>0</v>
      </c>
      <c r="Z2344" s="0" t="str">
        <f aca="false">IF(ISNUMBER(W2344),A2344-W2344,"")</f>
        <v/>
      </c>
      <c r="AA2344" s="55" t="n">
        <f aca="false">MATCH(A2344,DATAS,0)</f>
        <v>2</v>
      </c>
      <c r="AB2344" s="55" t="n">
        <f aca="false">IF(AND(E2344&gt;0,OR(AND(B2344&gt;=1,B2344&lt;=6),B2344=10)),1,0)</f>
        <v>1</v>
      </c>
      <c r="AC2344" s="55" t="n">
        <f aca="false">IF(AND(E2344&gt;0,B2344=10),1,0)</f>
        <v>0</v>
      </c>
      <c r="AD2344" s="55" t="n">
        <f aca="false">IF(AND(C2343=C2344,AA2343=AA2344-1),AB2343,"")</f>
        <v>1</v>
      </c>
      <c r="AE2344" s="55" t="n">
        <f aca="false">IF(AND(C2343=C2344,AA2343=AA2344-1),AC2343,"")</f>
        <v>0</v>
      </c>
      <c r="AF2344" s="55" t="n">
        <f aca="false">IF(AA2344=1,"",IF(AND(AB2344=1,AD2344&lt;&gt;1),1,0))</f>
        <v>0</v>
      </c>
      <c r="AG2344" s="55" t="n">
        <f aca="false">IF(AA2344=1,"",IF(AND(AC2344=1,AE2344&lt;&gt;1),1,0))</f>
        <v>0</v>
      </c>
      <c r="AH2344" s="60" t="str">
        <f aca="false">IF(AND(E2344&gt;0,AA2344&lt;2,NOT(AND(C2345=C2344,AA2345=AA2344+1))),INDEX(DATAS,AA2344+1),"")</f>
        <v/>
      </c>
      <c r="AI2344" s="60" t="str">
        <f aca="false">IF(AND(AC2344=1,AA2344&lt;2),IF(AND(C2345=C2344,AA2345=AA2344+1),IF(AC2345=1,"",INDEX(DATAS,AA2344+1)),INDEX(DATAS,AA2344+1)),"")</f>
        <v/>
      </c>
    </row>
    <row r="2345" customFormat="false" ht="15" hidden="false" customHeight="false" outlineLevel="0" collapsed="false">
      <c r="A2345" s="60" t="n">
        <v>46309</v>
      </c>
      <c r="B2345" s="0" t="n">
        <v>4</v>
      </c>
      <c r="C2345" s="0" t="n">
        <v>5225</v>
      </c>
      <c r="D2345" s="0" t="n">
        <v>350</v>
      </c>
      <c r="E2345" s="0" t="n">
        <v>1</v>
      </c>
      <c r="F2345" s="55" t="s">
        <v>842</v>
      </c>
      <c r="G2345" s="0" t="n">
        <v>48</v>
      </c>
      <c r="H2345" s="0" t="n">
        <v>49</v>
      </c>
      <c r="I2345" s="55" t="s">
        <v>187</v>
      </c>
      <c r="J2345" s="0" t="n">
        <v>350</v>
      </c>
      <c r="K2345" s="0" t="n">
        <v>64</v>
      </c>
      <c r="M2345" s="0" t="n">
        <v>1418.84</v>
      </c>
      <c r="N2345" s="0" t="n">
        <v>42.54</v>
      </c>
      <c r="O2345" s="0" t="n">
        <v>35.55</v>
      </c>
      <c r="P2345" s="0" t="n">
        <v>3.81</v>
      </c>
      <c r="Q2345" s="0" t="n">
        <v>3.53</v>
      </c>
      <c r="R2345" s="0" t="n">
        <v>4570</v>
      </c>
      <c r="S2345" s="0" t="n">
        <v>9870</v>
      </c>
      <c r="T2345" s="0" t="n">
        <v>44.9</v>
      </c>
      <c r="U2345" s="0" t="n">
        <v>1009</v>
      </c>
      <c r="V2345" s="0" t="n">
        <v>10</v>
      </c>
      <c r="W2345" s="60" t="n">
        <v>46291</v>
      </c>
      <c r="X2345" s="55" t="n">
        <f aca="false">IF(I2345="Male",0,1)</f>
        <v>1</v>
      </c>
      <c r="Y2345" s="55" t="n">
        <f aca="false">IF(OR(I2345="DNB",I2345="Dry DNB"),1,0)</f>
        <v>0</v>
      </c>
      <c r="Z2345" s="55" t="n">
        <f aca="false">IF(ISNUMBER(W2345),A2345-W2345,"")</f>
        <v>18</v>
      </c>
      <c r="AA2345" s="55" t="n">
        <f aca="false">MATCH(A2345,DATAS,0)</f>
        <v>1</v>
      </c>
      <c r="AB2345" s="55" t="n">
        <f aca="false">IF(AND(E2345&gt;0,OR(AND(B2345&gt;=1,B2345&lt;=6),B2345=10)),1,0)</f>
        <v>1</v>
      </c>
      <c r="AC2345" s="55" t="n">
        <f aca="false">IF(AND(E2345&gt;0,B2345=10),1,0)</f>
        <v>0</v>
      </c>
      <c r="AD2345" s="0" t="str">
        <f aca="false">IF(AND(C2344=C2345,AA2344=AA2345-1),AB2344,"")</f>
        <v/>
      </c>
      <c r="AE2345" s="0" t="str">
        <f aca="false">IF(AND(C2344=C2345,AA2344=AA2345-1),AC2344,"")</f>
        <v/>
      </c>
      <c r="AF2345" s="0" t="str">
        <f aca="false">IF(AA2345=1,"",IF(AND(AB2345=1,AD2345&lt;&gt;1),1,0))</f>
        <v/>
      </c>
      <c r="AG2345" s="0" t="str">
        <f aca="false">IF(AA2345=1,"",IF(AND(AC2345=1,AE2345&lt;&gt;1),1,0))</f>
        <v/>
      </c>
      <c r="AH2345" s="60" t="str">
        <f aca="false">IF(AND(E2345&gt;0,AA2345&lt;2,NOT(AND(C2346=C2345,AA2346=AA2345+1))),INDEX(DATAS,AA2345+1),"")</f>
        <v/>
      </c>
      <c r="AI2345" s="60" t="str">
        <f aca="false">IF(AND(AC2345=1,AA2345&lt;2),IF(AND(C2346=C2345,AA2346=AA2345+1),IF(AC2346=1,"",INDEX(DATAS,AA2345+1)),INDEX(DATAS,AA2345+1)),"")</f>
        <v/>
      </c>
    </row>
    <row r="2346" customFormat="false" ht="15" hidden="false" customHeight="false" outlineLevel="0" collapsed="false">
      <c r="A2346" s="60" t="n">
        <v>46310</v>
      </c>
      <c r="B2346" s="0" t="n">
        <v>4</v>
      </c>
      <c r="C2346" s="0" t="n">
        <v>5225</v>
      </c>
      <c r="D2346" s="0" t="n">
        <v>351</v>
      </c>
      <c r="E2346" s="0" t="n">
        <v>1</v>
      </c>
      <c r="F2346" s="55" t="s">
        <v>842</v>
      </c>
      <c r="G2346" s="0" t="n">
        <v>48.5</v>
      </c>
      <c r="H2346" s="0" t="n">
        <v>48</v>
      </c>
      <c r="I2346" s="55" t="s">
        <v>187</v>
      </c>
      <c r="J2346" s="0" t="n">
        <v>351</v>
      </c>
      <c r="K2346" s="0" t="n">
        <v>64</v>
      </c>
      <c r="M2346" s="0" t="n">
        <v>1418.84</v>
      </c>
      <c r="N2346" s="0" t="n">
        <v>42.54</v>
      </c>
      <c r="O2346" s="0" t="n">
        <v>35.55</v>
      </c>
      <c r="P2346" s="0" t="n">
        <v>3.81</v>
      </c>
      <c r="Q2346" s="0" t="n">
        <v>3.53</v>
      </c>
      <c r="T2346" s="0" t="n">
        <v>44.9</v>
      </c>
      <c r="U2346" s="0" t="n">
        <v>1010</v>
      </c>
      <c r="V2346" s="0" t="n">
        <v>10</v>
      </c>
      <c r="W2346" s="60" t="n">
        <v>46291</v>
      </c>
      <c r="X2346" s="55" t="n">
        <f aca="false">IF(I2346="Male",0,1)</f>
        <v>1</v>
      </c>
      <c r="Y2346" s="55" t="n">
        <f aca="false">IF(OR(I2346="DNB",I2346="Dry DNB"),1,0)</f>
        <v>0</v>
      </c>
      <c r="Z2346" s="55" t="n">
        <f aca="false">IF(ISNUMBER(W2346),A2346-W2346,"")</f>
        <v>19</v>
      </c>
      <c r="AA2346" s="55" t="n">
        <f aca="false">MATCH(A2346,DATAS,0)</f>
        <v>2</v>
      </c>
      <c r="AB2346" s="55" t="n">
        <f aca="false">IF(AND(E2346&gt;0,OR(AND(B2346&gt;=1,B2346&lt;=6),B2346=10)),1,0)</f>
        <v>1</v>
      </c>
      <c r="AC2346" s="55" t="n">
        <f aca="false">IF(AND(E2346&gt;0,B2346=10),1,0)</f>
        <v>0</v>
      </c>
      <c r="AD2346" s="55" t="n">
        <f aca="false">IF(AND(C2345=C2346,AA2345=AA2346-1),AB2345,"")</f>
        <v>1</v>
      </c>
      <c r="AE2346" s="55" t="n">
        <f aca="false">IF(AND(C2345=C2346,AA2345=AA2346-1),AC2345,"")</f>
        <v>0</v>
      </c>
      <c r="AF2346" s="55" t="n">
        <f aca="false">IF(AA2346=1,"",IF(AND(AB2346=1,AD2346&lt;&gt;1),1,0))</f>
        <v>0</v>
      </c>
      <c r="AG2346" s="55" t="n">
        <f aca="false">IF(AA2346=1,"",IF(AND(AC2346=1,AE2346&lt;&gt;1),1,0))</f>
        <v>0</v>
      </c>
      <c r="AH2346" s="60" t="str">
        <f aca="false">IF(AND(E2346&gt;0,AA2346&lt;2,NOT(AND(C2347=C2346,AA2347=AA2346+1))),INDEX(DATAS,AA2346+1),"")</f>
        <v/>
      </c>
      <c r="AI2346" s="60" t="str">
        <f aca="false">IF(AND(AC2346=1,AA2346&lt;2),IF(AND(C2347=C2346,AA2347=AA2346+1),IF(AC2347=1,"",INDEX(DATAS,AA2346+1)),INDEX(DATAS,AA2346+1)),"")</f>
        <v/>
      </c>
    </row>
    <row r="2347" customFormat="false" ht="15" hidden="false" customHeight="false" outlineLevel="0" collapsed="false">
      <c r="A2347" s="60" t="n">
        <v>46309</v>
      </c>
      <c r="B2347" s="0" t="n">
        <v>4</v>
      </c>
      <c r="C2347" s="0" t="n">
        <v>5226</v>
      </c>
      <c r="D2347" s="0" t="n">
        <v>297</v>
      </c>
      <c r="E2347" s="0" t="n">
        <v>1</v>
      </c>
      <c r="F2347" s="55" t="s">
        <v>843</v>
      </c>
      <c r="G2347" s="0" t="n">
        <v>48.8</v>
      </c>
      <c r="H2347" s="0" t="n">
        <v>52</v>
      </c>
      <c r="I2347" s="55" t="s">
        <v>157</v>
      </c>
      <c r="J2347" s="0" t="n">
        <v>122</v>
      </c>
      <c r="K2347" s="0" t="n">
        <v>52</v>
      </c>
      <c r="L2347" s="0" t="n">
        <v>175</v>
      </c>
      <c r="M2347" s="0" t="n">
        <v>425.22</v>
      </c>
      <c r="N2347" s="0" t="n">
        <v>86.62</v>
      </c>
      <c r="O2347" s="0" t="n">
        <v>27.62</v>
      </c>
      <c r="P2347" s="0" t="n">
        <v>4.94</v>
      </c>
      <c r="Q2347" s="0" t="n">
        <v>3.54</v>
      </c>
      <c r="R2347" s="0" t="n">
        <v>4346</v>
      </c>
      <c r="S2347" s="0" t="n">
        <v>9374</v>
      </c>
      <c r="T2347" s="0" t="n">
        <v>44.55</v>
      </c>
      <c r="U2347" s="0" t="n">
        <v>1008</v>
      </c>
      <c r="V2347" s="0" t="n">
        <v>4</v>
      </c>
      <c r="W2347" s="60" t="n">
        <v>46135</v>
      </c>
      <c r="X2347" s="55" t="n">
        <f aca="false">IF(I2347="Male",0,1)</f>
        <v>1</v>
      </c>
      <c r="Y2347" s="55" t="n">
        <f aca="false">IF(OR(I2347="DNB",I2347="Dry DNB"),1,0)</f>
        <v>0</v>
      </c>
      <c r="Z2347" s="55" t="n">
        <f aca="false">IF(ISNUMBER(W2347),A2347-W2347,"")</f>
        <v>174</v>
      </c>
      <c r="AA2347" s="55" t="n">
        <f aca="false">MATCH(A2347,DATAS,0)</f>
        <v>1</v>
      </c>
      <c r="AB2347" s="55" t="n">
        <f aca="false">IF(AND(E2347&gt;0,OR(AND(B2347&gt;=1,B2347&lt;=6),B2347=10)),1,0)</f>
        <v>1</v>
      </c>
      <c r="AC2347" s="55" t="n">
        <f aca="false">IF(AND(E2347&gt;0,B2347=10),1,0)</f>
        <v>0</v>
      </c>
      <c r="AD2347" s="0" t="str">
        <f aca="false">IF(AND(C2346=C2347,AA2346=AA2347-1),AB2346,"")</f>
        <v/>
      </c>
      <c r="AE2347" s="0" t="str">
        <f aca="false">IF(AND(C2346=C2347,AA2346=AA2347-1),AC2346,"")</f>
        <v/>
      </c>
      <c r="AF2347" s="0" t="str">
        <f aca="false">IF(AA2347=1,"",IF(AND(AB2347=1,AD2347&lt;&gt;1),1,0))</f>
        <v/>
      </c>
      <c r="AG2347" s="0" t="str">
        <f aca="false">IF(AA2347=1,"",IF(AND(AC2347=1,AE2347&lt;&gt;1),1,0))</f>
        <v/>
      </c>
      <c r="AH2347" s="60" t="str">
        <f aca="false">IF(AND(E2347&gt;0,AA2347&lt;2,NOT(AND(C2348=C2347,AA2348=AA2347+1))),INDEX(DATAS,AA2347+1),"")</f>
        <v/>
      </c>
      <c r="AI2347" s="60" t="str">
        <f aca="false">IF(AND(AC2347=1,AA2347&lt;2),IF(AND(C2348=C2347,AA2348=AA2347+1),IF(AC2348=1,"",INDEX(DATAS,AA2347+1)),INDEX(DATAS,AA2347+1)),"")</f>
        <v/>
      </c>
    </row>
    <row r="2348" customFormat="false" ht="15" hidden="false" customHeight="false" outlineLevel="0" collapsed="false">
      <c r="A2348" s="60" t="n">
        <v>46310</v>
      </c>
      <c r="B2348" s="0" t="n">
        <v>4</v>
      </c>
      <c r="C2348" s="0" t="n">
        <v>5226</v>
      </c>
      <c r="D2348" s="0" t="n">
        <v>298</v>
      </c>
      <c r="E2348" s="0" t="n">
        <v>1</v>
      </c>
      <c r="F2348" s="55" t="s">
        <v>843</v>
      </c>
      <c r="G2348" s="0" t="n">
        <v>54</v>
      </c>
      <c r="H2348" s="0" t="n">
        <v>52</v>
      </c>
      <c r="I2348" s="55" t="s">
        <v>157</v>
      </c>
      <c r="J2348" s="0" t="n">
        <v>122</v>
      </c>
      <c r="K2348" s="0" t="n">
        <v>52</v>
      </c>
      <c r="L2348" s="0" t="n">
        <v>176</v>
      </c>
      <c r="M2348" s="0" t="n">
        <v>425.22</v>
      </c>
      <c r="N2348" s="0" t="n">
        <v>86.62</v>
      </c>
      <c r="O2348" s="0" t="n">
        <v>27.62</v>
      </c>
      <c r="P2348" s="0" t="n">
        <v>4.94</v>
      </c>
      <c r="Q2348" s="0" t="n">
        <v>3.54</v>
      </c>
      <c r="T2348" s="0" t="n">
        <v>44.55</v>
      </c>
      <c r="U2348" s="0" t="n">
        <v>1009</v>
      </c>
      <c r="V2348" s="0" t="n">
        <v>4</v>
      </c>
      <c r="W2348" s="60" t="n">
        <v>46135</v>
      </c>
      <c r="X2348" s="55" t="n">
        <f aca="false">IF(I2348="Male",0,1)</f>
        <v>1</v>
      </c>
      <c r="Y2348" s="55" t="n">
        <f aca="false">IF(OR(I2348="DNB",I2348="Dry DNB"),1,0)</f>
        <v>0</v>
      </c>
      <c r="Z2348" s="55" t="n">
        <f aca="false">IF(ISNUMBER(W2348),A2348-W2348,"")</f>
        <v>175</v>
      </c>
      <c r="AA2348" s="55" t="n">
        <f aca="false">MATCH(A2348,DATAS,0)</f>
        <v>2</v>
      </c>
      <c r="AB2348" s="55" t="n">
        <f aca="false">IF(AND(E2348&gt;0,OR(AND(B2348&gt;=1,B2348&lt;=6),B2348=10)),1,0)</f>
        <v>1</v>
      </c>
      <c r="AC2348" s="55" t="n">
        <f aca="false">IF(AND(E2348&gt;0,B2348=10),1,0)</f>
        <v>0</v>
      </c>
      <c r="AD2348" s="55" t="n">
        <f aca="false">IF(AND(C2347=C2348,AA2347=AA2348-1),AB2347,"")</f>
        <v>1</v>
      </c>
      <c r="AE2348" s="55" t="n">
        <f aca="false">IF(AND(C2347=C2348,AA2347=AA2348-1),AC2347,"")</f>
        <v>0</v>
      </c>
      <c r="AF2348" s="55" t="n">
        <f aca="false">IF(AA2348=1,"",IF(AND(AB2348=1,AD2348&lt;&gt;1),1,0))</f>
        <v>0</v>
      </c>
      <c r="AG2348" s="55" t="n">
        <f aca="false">IF(AA2348=1,"",IF(AND(AC2348=1,AE2348&lt;&gt;1),1,0))</f>
        <v>0</v>
      </c>
      <c r="AH2348" s="60" t="str">
        <f aca="false">IF(AND(E2348&gt;0,AA2348&lt;2,NOT(AND(C2349=C2348,AA2349=AA2348+1))),INDEX(DATAS,AA2348+1),"")</f>
        <v/>
      </c>
      <c r="AI2348" s="60" t="str">
        <f aca="false">IF(AND(AC2348=1,AA2348&lt;2),IF(AND(C2349=C2348,AA2349=AA2348+1),IF(AC2349=1,"",INDEX(DATAS,AA2348+1)),INDEX(DATAS,AA2348+1)),"")</f>
        <v/>
      </c>
    </row>
    <row r="2349" customFormat="false" ht="15" hidden="false" customHeight="false" outlineLevel="0" collapsed="false">
      <c r="A2349" s="60" t="n">
        <v>46309</v>
      </c>
      <c r="B2349" s="0" t="n">
        <v>10</v>
      </c>
      <c r="C2349" s="0" t="n">
        <v>5227</v>
      </c>
      <c r="D2349" s="0" t="n">
        <v>11</v>
      </c>
      <c r="E2349" s="0" t="n">
        <v>2</v>
      </c>
      <c r="F2349" s="55" t="s">
        <v>844</v>
      </c>
      <c r="G2349" s="0" t="n">
        <v>23</v>
      </c>
      <c r="H2349" s="0" t="n">
        <v>22</v>
      </c>
      <c r="I2349" s="55" t="s">
        <v>166</v>
      </c>
      <c r="J2349" s="0" t="n">
        <v>11</v>
      </c>
      <c r="M2349" s="0" t="n">
        <v>588.28</v>
      </c>
      <c r="N2349" s="0" t="n">
        <v>85.47</v>
      </c>
      <c r="O2349" s="0" t="n">
        <v>43.18</v>
      </c>
      <c r="R2349" s="0" t="n">
        <v>1659</v>
      </c>
      <c r="S2349" s="0" t="n">
        <v>3335</v>
      </c>
      <c r="U2349" s="0" t="n">
        <v>1007</v>
      </c>
      <c r="V2349" s="0" t="n">
        <v>0</v>
      </c>
      <c r="X2349" s="55" t="n">
        <f aca="false">IF(I2349="Male",0,1)</f>
        <v>1</v>
      </c>
      <c r="Y2349" s="55" t="n">
        <f aca="false">IF(OR(I2349="DNB",I2349="Dry DNB"),1,0)</f>
        <v>0</v>
      </c>
      <c r="Z2349" s="0" t="str">
        <f aca="false">IF(ISNUMBER(W2349),A2349-W2349,"")</f>
        <v/>
      </c>
      <c r="AA2349" s="55" t="n">
        <f aca="false">MATCH(A2349,DATAS,0)</f>
        <v>1</v>
      </c>
      <c r="AB2349" s="55" t="n">
        <f aca="false">IF(AND(E2349&gt;0,OR(AND(B2349&gt;=1,B2349&lt;=6),B2349=10)),1,0)</f>
        <v>1</v>
      </c>
      <c r="AC2349" s="55" t="n">
        <f aca="false">IF(AND(E2349&gt;0,B2349=10),1,0)</f>
        <v>1</v>
      </c>
      <c r="AD2349" s="0" t="str">
        <f aca="false">IF(AND(C2348=C2349,AA2348=AA2349-1),AB2348,"")</f>
        <v/>
      </c>
      <c r="AE2349" s="0" t="str">
        <f aca="false">IF(AND(C2348=C2349,AA2348=AA2349-1),AC2348,"")</f>
        <v/>
      </c>
      <c r="AF2349" s="0" t="str">
        <f aca="false">IF(AA2349=1,"",IF(AND(AB2349=1,AD2349&lt;&gt;1),1,0))</f>
        <v/>
      </c>
      <c r="AG2349" s="0" t="str">
        <f aca="false">IF(AA2349=1,"",IF(AND(AC2349=1,AE2349&lt;&gt;1),1,0))</f>
        <v/>
      </c>
      <c r="AH2349" s="60" t="str">
        <f aca="false">IF(AND(E2349&gt;0,AA2349&lt;2,NOT(AND(C2350=C2349,AA2350=AA2349+1))),INDEX(DATAS,AA2349+1),"")</f>
        <v/>
      </c>
      <c r="AI2349" s="60" t="str">
        <f aca="false">IF(AND(AC2349=1,AA2349&lt;2),IF(AND(C2350=C2349,AA2350=AA2349+1),IF(AC2350=1,"",INDEX(DATAS,AA2349+1)),INDEX(DATAS,AA2349+1)),"")</f>
        <v/>
      </c>
    </row>
    <row r="2350" customFormat="false" ht="15" hidden="false" customHeight="false" outlineLevel="0" collapsed="false">
      <c r="A2350" s="60" t="n">
        <v>46310</v>
      </c>
      <c r="B2350" s="0" t="n">
        <v>10</v>
      </c>
      <c r="C2350" s="0" t="n">
        <v>5227</v>
      </c>
      <c r="D2350" s="0" t="n">
        <v>12</v>
      </c>
      <c r="E2350" s="0" t="n">
        <v>2</v>
      </c>
      <c r="F2350" s="55" t="s">
        <v>844</v>
      </c>
      <c r="G2350" s="0" t="n">
        <v>35.3</v>
      </c>
      <c r="H2350" s="0" t="n">
        <v>27</v>
      </c>
      <c r="I2350" s="55" t="s">
        <v>166</v>
      </c>
      <c r="J2350" s="0" t="n">
        <v>12</v>
      </c>
      <c r="M2350" s="0" t="n">
        <v>588.28</v>
      </c>
      <c r="N2350" s="0" t="n">
        <v>85.47</v>
      </c>
      <c r="O2350" s="0" t="n">
        <v>43.18</v>
      </c>
      <c r="U2350" s="0" t="n">
        <v>1008</v>
      </c>
      <c r="V2350" s="0" t="n">
        <v>0</v>
      </c>
      <c r="X2350" s="55" t="n">
        <f aca="false">IF(I2350="Male",0,1)</f>
        <v>1</v>
      </c>
      <c r="Y2350" s="55" t="n">
        <f aca="false">IF(OR(I2350="DNB",I2350="Dry DNB"),1,0)</f>
        <v>0</v>
      </c>
      <c r="Z2350" s="0" t="str">
        <f aca="false">IF(ISNUMBER(W2350),A2350-W2350,"")</f>
        <v/>
      </c>
      <c r="AA2350" s="55" t="n">
        <f aca="false">MATCH(A2350,DATAS,0)</f>
        <v>2</v>
      </c>
      <c r="AB2350" s="55" t="n">
        <f aca="false">IF(AND(E2350&gt;0,OR(AND(B2350&gt;=1,B2350&lt;=6),B2350=10)),1,0)</f>
        <v>1</v>
      </c>
      <c r="AC2350" s="55" t="n">
        <f aca="false">IF(AND(E2350&gt;0,B2350=10),1,0)</f>
        <v>1</v>
      </c>
      <c r="AD2350" s="55" t="n">
        <f aca="false">IF(AND(C2349=C2350,AA2349=AA2350-1),AB2349,"")</f>
        <v>1</v>
      </c>
      <c r="AE2350" s="55" t="n">
        <f aca="false">IF(AND(C2349=C2350,AA2349=AA2350-1),AC2349,"")</f>
        <v>1</v>
      </c>
      <c r="AF2350" s="55" t="n">
        <f aca="false">IF(AA2350=1,"",IF(AND(AB2350=1,AD2350&lt;&gt;1),1,0))</f>
        <v>0</v>
      </c>
      <c r="AG2350" s="55" t="n">
        <f aca="false">IF(AA2350=1,"",IF(AND(AC2350=1,AE2350&lt;&gt;1),1,0))</f>
        <v>0</v>
      </c>
      <c r="AH2350" s="60" t="str">
        <f aca="false">IF(AND(E2350&gt;0,AA2350&lt;2,NOT(AND(C2351=C2350,AA2351=AA2350+1))),INDEX(DATAS,AA2350+1),"")</f>
        <v/>
      </c>
      <c r="AI2350" s="60" t="str">
        <f aca="false">IF(AND(AC2350=1,AA2350&lt;2),IF(AND(C2351=C2350,AA2351=AA2350+1),IF(AC2351=1,"",INDEX(DATAS,AA2350+1)),INDEX(DATAS,AA2350+1)),"")</f>
        <v/>
      </c>
    </row>
    <row r="2351" customFormat="false" ht="15" hidden="false" customHeight="false" outlineLevel="0" collapsed="false">
      <c r="A2351" s="60" t="n">
        <v>46309</v>
      </c>
      <c r="B2351" s="0" t="n">
        <v>14</v>
      </c>
      <c r="C2351" s="0" t="n">
        <v>5228</v>
      </c>
      <c r="D2351" s="0" t="n">
        <v>287</v>
      </c>
      <c r="E2351" s="0" t="n">
        <v>1</v>
      </c>
      <c r="F2351" s="55" t="s">
        <v>844</v>
      </c>
      <c r="I2351" s="55" t="s">
        <v>162</v>
      </c>
      <c r="J2351" s="0" t="n">
        <v>64</v>
      </c>
      <c r="K2351" s="0" t="n">
        <v>64</v>
      </c>
      <c r="L2351" s="0" t="n">
        <v>238</v>
      </c>
      <c r="M2351" s="0" t="n">
        <v>445.46</v>
      </c>
      <c r="N2351" s="0" t="n">
        <v>72.1</v>
      </c>
      <c r="O2351" s="0" t="n">
        <v>18.49</v>
      </c>
      <c r="P2351" s="0" t="n">
        <v>4.39</v>
      </c>
      <c r="Q2351" s="0" t="n">
        <v>3.4</v>
      </c>
      <c r="R2351" s="0" t="n">
        <v>3658</v>
      </c>
      <c r="S2351" s="0" t="n">
        <v>7961</v>
      </c>
      <c r="T2351" s="0" t="n">
        <v>40.7</v>
      </c>
      <c r="U2351" s="0" t="n">
        <v>1007</v>
      </c>
      <c r="V2351" s="0" t="n">
        <v>1</v>
      </c>
      <c r="W2351" s="60" t="n">
        <v>46072</v>
      </c>
      <c r="X2351" s="55" t="n">
        <f aca="false">IF(I2351="Male",0,1)</f>
        <v>1</v>
      </c>
      <c r="Y2351" s="55" t="n">
        <f aca="false">IF(OR(I2351="DNB",I2351="Dry DNB"),1,0)</f>
        <v>0</v>
      </c>
      <c r="Z2351" s="55" t="n">
        <f aca="false">IF(ISNUMBER(W2351),A2351-W2351,"")</f>
        <v>237</v>
      </c>
      <c r="AA2351" s="55" t="n">
        <f aca="false">MATCH(A2351,DATAS,0)</f>
        <v>1</v>
      </c>
      <c r="AB2351" s="55" t="n">
        <f aca="false">IF(AND(E2351&gt;0,OR(AND(B2351&gt;=1,B2351&lt;=6),B2351=10)),1,0)</f>
        <v>0</v>
      </c>
      <c r="AC2351" s="55" t="n">
        <f aca="false">IF(AND(E2351&gt;0,B2351=10),1,0)</f>
        <v>0</v>
      </c>
      <c r="AD2351" s="0" t="str">
        <f aca="false">IF(AND(C2350=C2351,AA2350=AA2351-1),AB2350,"")</f>
        <v/>
      </c>
      <c r="AE2351" s="0" t="str">
        <f aca="false">IF(AND(C2350=C2351,AA2350=AA2351-1),AC2350,"")</f>
        <v/>
      </c>
      <c r="AF2351" s="0" t="str">
        <f aca="false">IF(AA2351=1,"",IF(AND(AB2351=1,AD2351&lt;&gt;1),1,0))</f>
        <v/>
      </c>
      <c r="AG2351" s="0" t="str">
        <f aca="false">IF(AA2351=1,"",IF(AND(AC2351=1,AE2351&lt;&gt;1),1,0))</f>
        <v/>
      </c>
      <c r="AH2351" s="60" t="str">
        <f aca="false">IF(AND(E2351&gt;0,AA2351&lt;2,NOT(AND(C2352=C2351,AA2352=AA2351+1))),INDEX(DATAS,AA2351+1),"")</f>
        <v/>
      </c>
      <c r="AI2351" s="60" t="str">
        <f aca="false">IF(AND(AC2351=1,AA2351&lt;2),IF(AND(C2352=C2351,AA2352=AA2351+1),IF(AC2352=1,"",INDEX(DATAS,AA2351+1)),INDEX(DATAS,AA2351+1)),"")</f>
        <v/>
      </c>
    </row>
    <row r="2352" customFormat="false" ht="15" hidden="false" customHeight="false" outlineLevel="0" collapsed="false">
      <c r="A2352" s="60" t="n">
        <v>46310</v>
      </c>
      <c r="B2352" s="0" t="n">
        <v>14</v>
      </c>
      <c r="C2352" s="0" t="n">
        <v>5228</v>
      </c>
      <c r="D2352" s="0" t="n">
        <v>287</v>
      </c>
      <c r="E2352" s="0" t="n">
        <v>1</v>
      </c>
      <c r="F2352" s="55" t="s">
        <v>844</v>
      </c>
      <c r="I2352" s="55" t="s">
        <v>162</v>
      </c>
      <c r="J2352" s="0" t="n">
        <v>64</v>
      </c>
      <c r="K2352" s="0" t="n">
        <v>64</v>
      </c>
      <c r="L2352" s="0" t="n">
        <v>239</v>
      </c>
      <c r="M2352" s="0" t="n">
        <v>445.46</v>
      </c>
      <c r="N2352" s="0" t="n">
        <v>72.1</v>
      </c>
      <c r="O2352" s="0" t="n">
        <v>18.49</v>
      </c>
      <c r="P2352" s="0" t="n">
        <v>4.39</v>
      </c>
      <c r="Q2352" s="0" t="n">
        <v>3.4</v>
      </c>
      <c r="T2352" s="0" t="n">
        <v>40.7</v>
      </c>
      <c r="U2352" s="0" t="n">
        <v>1008</v>
      </c>
      <c r="V2352" s="0" t="n">
        <v>1</v>
      </c>
      <c r="W2352" s="60" t="n">
        <v>46072</v>
      </c>
      <c r="X2352" s="55" t="n">
        <f aca="false">IF(I2352="Male",0,1)</f>
        <v>1</v>
      </c>
      <c r="Y2352" s="55" t="n">
        <f aca="false">IF(OR(I2352="DNB",I2352="Dry DNB"),1,0)</f>
        <v>0</v>
      </c>
      <c r="Z2352" s="55" t="n">
        <f aca="false">IF(ISNUMBER(W2352),A2352-W2352,"")</f>
        <v>238</v>
      </c>
      <c r="AA2352" s="55" t="n">
        <f aca="false">MATCH(A2352,DATAS,0)</f>
        <v>2</v>
      </c>
      <c r="AB2352" s="55" t="n">
        <f aca="false">IF(AND(E2352&gt;0,OR(AND(B2352&gt;=1,B2352&lt;=6),B2352=10)),1,0)</f>
        <v>0</v>
      </c>
      <c r="AC2352" s="55" t="n">
        <f aca="false">IF(AND(E2352&gt;0,B2352=10),1,0)</f>
        <v>0</v>
      </c>
      <c r="AD2352" s="55" t="n">
        <f aca="false">IF(AND(C2351=C2352,AA2351=AA2352-1),AB2351,"")</f>
        <v>0</v>
      </c>
      <c r="AE2352" s="55" t="n">
        <f aca="false">IF(AND(C2351=C2352,AA2351=AA2352-1),AC2351,"")</f>
        <v>0</v>
      </c>
      <c r="AF2352" s="55" t="n">
        <f aca="false">IF(AA2352=1,"",IF(AND(AB2352=1,AD2352&lt;&gt;1),1,0))</f>
        <v>0</v>
      </c>
      <c r="AG2352" s="55" t="n">
        <f aca="false">IF(AA2352=1,"",IF(AND(AC2352=1,AE2352&lt;&gt;1),1,0))</f>
        <v>0</v>
      </c>
      <c r="AH2352" s="60" t="str">
        <f aca="false">IF(AND(E2352&gt;0,AA2352&lt;2,NOT(AND(C2353=C2352,AA2353=AA2352+1))),INDEX(DATAS,AA2352+1),"")</f>
        <v/>
      </c>
      <c r="AI2352" s="60" t="str">
        <f aca="false">IF(AND(AC2352=1,AA2352&lt;2),IF(AND(C2353=C2352,AA2353=AA2352+1),IF(AC2353=1,"",INDEX(DATAS,AA2352+1)),INDEX(DATAS,AA2352+1)),"")</f>
        <v/>
      </c>
    </row>
    <row r="2353" customFormat="false" ht="15" hidden="false" customHeight="false" outlineLevel="0" collapsed="false">
      <c r="A2353" s="60" t="n">
        <v>46309</v>
      </c>
      <c r="B2353" s="0" t="n">
        <v>5</v>
      </c>
      <c r="C2353" s="0" t="n">
        <v>5229</v>
      </c>
      <c r="D2353" s="0" t="n">
        <v>373</v>
      </c>
      <c r="E2353" s="0" t="n">
        <v>1</v>
      </c>
      <c r="F2353" s="55" t="s">
        <v>844</v>
      </c>
      <c r="G2353" s="0" t="n">
        <v>45.8</v>
      </c>
      <c r="H2353" s="0" t="n">
        <v>41</v>
      </c>
      <c r="I2353" s="55" t="s">
        <v>157</v>
      </c>
      <c r="J2353" s="0" t="n">
        <v>228</v>
      </c>
      <c r="K2353" s="0" t="n">
        <v>65</v>
      </c>
      <c r="L2353" s="0" t="n">
        <v>145</v>
      </c>
      <c r="M2353" s="0" t="n">
        <v>802.16</v>
      </c>
      <c r="N2353" s="0" t="n">
        <v>63.33</v>
      </c>
      <c r="O2353" s="0" t="n">
        <v>38.99</v>
      </c>
      <c r="P2353" s="0" t="n">
        <v>3.57</v>
      </c>
      <c r="Q2353" s="0" t="n">
        <v>3.56</v>
      </c>
      <c r="R2353" s="0" t="n">
        <v>3717</v>
      </c>
      <c r="S2353" s="0" t="n">
        <v>8917</v>
      </c>
      <c r="T2353" s="0" t="n">
        <v>41.05</v>
      </c>
      <c r="U2353" s="0" t="n">
        <v>1007</v>
      </c>
      <c r="V2353" s="0" t="n">
        <v>6</v>
      </c>
      <c r="W2353" s="60" t="n">
        <v>46165</v>
      </c>
      <c r="X2353" s="55" t="n">
        <f aca="false">IF(I2353="Male",0,1)</f>
        <v>1</v>
      </c>
      <c r="Y2353" s="55" t="n">
        <f aca="false">IF(OR(I2353="DNB",I2353="Dry DNB"),1,0)</f>
        <v>0</v>
      </c>
      <c r="Z2353" s="55" t="n">
        <f aca="false">IF(ISNUMBER(W2353),A2353-W2353,"")</f>
        <v>144</v>
      </c>
      <c r="AA2353" s="55" t="n">
        <f aca="false">MATCH(A2353,DATAS,0)</f>
        <v>1</v>
      </c>
      <c r="AB2353" s="55" t="n">
        <f aca="false">IF(AND(E2353&gt;0,OR(AND(B2353&gt;=1,B2353&lt;=6),B2353=10)),1,0)</f>
        <v>1</v>
      </c>
      <c r="AC2353" s="55" t="n">
        <f aca="false">IF(AND(E2353&gt;0,B2353=10),1,0)</f>
        <v>0</v>
      </c>
      <c r="AD2353" s="0" t="str">
        <f aca="false">IF(AND(C2352=C2353,AA2352=AA2353-1),AB2352,"")</f>
        <v/>
      </c>
      <c r="AE2353" s="0" t="str">
        <f aca="false">IF(AND(C2352=C2353,AA2352=AA2353-1),AC2352,"")</f>
        <v/>
      </c>
      <c r="AF2353" s="0" t="str">
        <f aca="false">IF(AA2353=1,"",IF(AND(AB2353=1,AD2353&lt;&gt;1),1,0))</f>
        <v/>
      </c>
      <c r="AG2353" s="0" t="str">
        <f aca="false">IF(AA2353=1,"",IF(AND(AC2353=1,AE2353&lt;&gt;1),1,0))</f>
        <v/>
      </c>
      <c r="AH2353" s="60" t="str">
        <f aca="false">IF(AND(E2353&gt;0,AA2353&lt;2,NOT(AND(C2354=C2353,AA2354=AA2353+1))),INDEX(DATAS,AA2353+1),"")</f>
        <v/>
      </c>
      <c r="AI2353" s="60" t="str">
        <f aca="false">IF(AND(AC2353=1,AA2353&lt;2),IF(AND(C2354=C2353,AA2354=AA2353+1),IF(AC2354=1,"",INDEX(DATAS,AA2353+1)),INDEX(DATAS,AA2353+1)),"")</f>
        <v/>
      </c>
    </row>
    <row r="2354" customFormat="false" ht="15" hidden="false" customHeight="false" outlineLevel="0" collapsed="false">
      <c r="A2354" s="60" t="n">
        <v>46310</v>
      </c>
      <c r="B2354" s="0" t="n">
        <v>5</v>
      </c>
      <c r="C2354" s="0" t="n">
        <v>5229</v>
      </c>
      <c r="D2354" s="0" t="n">
        <v>374</v>
      </c>
      <c r="E2354" s="0" t="n">
        <v>1</v>
      </c>
      <c r="F2354" s="55" t="s">
        <v>844</v>
      </c>
      <c r="G2354" s="0" t="n">
        <v>49.1</v>
      </c>
      <c r="H2354" s="0" t="n">
        <v>41</v>
      </c>
      <c r="I2354" s="55" t="s">
        <v>157</v>
      </c>
      <c r="J2354" s="0" t="n">
        <v>228</v>
      </c>
      <c r="K2354" s="0" t="n">
        <v>65</v>
      </c>
      <c r="L2354" s="0" t="n">
        <v>146</v>
      </c>
      <c r="M2354" s="0" t="n">
        <v>802.16</v>
      </c>
      <c r="N2354" s="0" t="n">
        <v>63.33</v>
      </c>
      <c r="O2354" s="0" t="n">
        <v>38.99</v>
      </c>
      <c r="P2354" s="0" t="n">
        <v>3.57</v>
      </c>
      <c r="Q2354" s="0" t="n">
        <v>3.56</v>
      </c>
      <c r="T2354" s="0" t="n">
        <v>41.05</v>
      </c>
      <c r="U2354" s="0" t="n">
        <v>1008</v>
      </c>
      <c r="V2354" s="0" t="n">
        <v>6</v>
      </c>
      <c r="W2354" s="60" t="n">
        <v>46165</v>
      </c>
      <c r="X2354" s="55" t="n">
        <f aca="false">IF(I2354="Male",0,1)</f>
        <v>1</v>
      </c>
      <c r="Y2354" s="55" t="n">
        <f aca="false">IF(OR(I2354="DNB",I2354="Dry DNB"),1,0)</f>
        <v>0</v>
      </c>
      <c r="Z2354" s="55" t="n">
        <f aca="false">IF(ISNUMBER(W2354),A2354-W2354,"")</f>
        <v>145</v>
      </c>
      <c r="AA2354" s="55" t="n">
        <f aca="false">MATCH(A2354,DATAS,0)</f>
        <v>2</v>
      </c>
      <c r="AB2354" s="55" t="n">
        <f aca="false">IF(AND(E2354&gt;0,OR(AND(B2354&gt;=1,B2354&lt;=6),B2354=10)),1,0)</f>
        <v>1</v>
      </c>
      <c r="AC2354" s="55" t="n">
        <f aca="false">IF(AND(E2354&gt;0,B2354=10),1,0)</f>
        <v>0</v>
      </c>
      <c r="AD2354" s="55" t="n">
        <f aca="false">IF(AND(C2353=C2354,AA2353=AA2354-1),AB2353,"")</f>
        <v>1</v>
      </c>
      <c r="AE2354" s="55" t="n">
        <f aca="false">IF(AND(C2353=C2354,AA2353=AA2354-1),AC2353,"")</f>
        <v>0</v>
      </c>
      <c r="AF2354" s="55" t="n">
        <f aca="false">IF(AA2354=1,"",IF(AND(AB2354=1,AD2354&lt;&gt;1),1,0))</f>
        <v>0</v>
      </c>
      <c r="AG2354" s="55" t="n">
        <f aca="false">IF(AA2354=1,"",IF(AND(AC2354=1,AE2354&lt;&gt;1),1,0))</f>
        <v>0</v>
      </c>
      <c r="AH2354" s="60" t="str">
        <f aca="false">IF(AND(E2354&gt;0,AA2354&lt;2,NOT(AND(C2355=C2354,AA2355=AA2354+1))),INDEX(DATAS,AA2354+1),"")</f>
        <v/>
      </c>
      <c r="AI2354" s="60" t="str">
        <f aca="false">IF(AND(AC2354=1,AA2354&lt;2),IF(AND(C2355=C2354,AA2355=AA2354+1),IF(AC2355=1,"",INDEX(DATAS,AA2354+1)),INDEX(DATAS,AA2354+1)),"")</f>
        <v/>
      </c>
    </row>
    <row r="2355" customFormat="false" ht="15" hidden="false" customHeight="false" outlineLevel="0" collapsed="false">
      <c r="A2355" s="60" t="n">
        <v>46309</v>
      </c>
      <c r="B2355" s="0" t="n">
        <v>4</v>
      </c>
      <c r="C2355" s="0" t="n">
        <v>5230</v>
      </c>
      <c r="D2355" s="0" t="n">
        <v>276</v>
      </c>
      <c r="E2355" s="0" t="n">
        <v>1</v>
      </c>
      <c r="F2355" s="55" t="s">
        <v>844</v>
      </c>
      <c r="G2355" s="0" t="n">
        <v>46.5</v>
      </c>
      <c r="H2355" s="0" t="n">
        <v>48</v>
      </c>
      <c r="I2355" s="55" t="s">
        <v>187</v>
      </c>
      <c r="J2355" s="0" t="n">
        <v>276</v>
      </c>
      <c r="K2355" s="0" t="n">
        <v>73</v>
      </c>
      <c r="M2355" s="0" t="n">
        <v>447.35</v>
      </c>
      <c r="N2355" s="0" t="n">
        <v>86.51</v>
      </c>
      <c r="O2355" s="0" t="n">
        <v>41.97</v>
      </c>
      <c r="P2355" s="0" t="n">
        <v>3.35</v>
      </c>
      <c r="Q2355" s="0" t="n">
        <v>3.62</v>
      </c>
      <c r="R2355" s="0" t="n">
        <v>4192</v>
      </c>
      <c r="S2355" s="0" t="n">
        <v>8679</v>
      </c>
      <c r="T2355" s="0" t="n">
        <v>41.7</v>
      </c>
      <c r="U2355" s="0" t="n">
        <v>1007</v>
      </c>
      <c r="V2355" s="0" t="n">
        <v>7</v>
      </c>
      <c r="W2355" s="60" t="n">
        <v>46258</v>
      </c>
      <c r="X2355" s="55" t="n">
        <f aca="false">IF(I2355="Male",0,1)</f>
        <v>1</v>
      </c>
      <c r="Y2355" s="55" t="n">
        <f aca="false">IF(OR(I2355="DNB",I2355="Dry DNB"),1,0)</f>
        <v>0</v>
      </c>
      <c r="Z2355" s="55" t="n">
        <f aca="false">IF(ISNUMBER(W2355),A2355-W2355,"")</f>
        <v>51</v>
      </c>
      <c r="AA2355" s="55" t="n">
        <f aca="false">MATCH(A2355,DATAS,0)</f>
        <v>1</v>
      </c>
      <c r="AB2355" s="55" t="n">
        <f aca="false">IF(AND(E2355&gt;0,OR(AND(B2355&gt;=1,B2355&lt;=6),B2355=10)),1,0)</f>
        <v>1</v>
      </c>
      <c r="AC2355" s="55" t="n">
        <f aca="false">IF(AND(E2355&gt;0,B2355=10),1,0)</f>
        <v>0</v>
      </c>
      <c r="AD2355" s="0" t="str">
        <f aca="false">IF(AND(C2354=C2355,AA2354=AA2355-1),AB2354,"")</f>
        <v/>
      </c>
      <c r="AE2355" s="0" t="str">
        <f aca="false">IF(AND(C2354=C2355,AA2354=AA2355-1),AC2354,"")</f>
        <v/>
      </c>
      <c r="AF2355" s="0" t="str">
        <f aca="false">IF(AA2355=1,"",IF(AND(AB2355=1,AD2355&lt;&gt;1),1,0))</f>
        <v/>
      </c>
      <c r="AG2355" s="0" t="str">
        <f aca="false">IF(AA2355=1,"",IF(AND(AC2355=1,AE2355&lt;&gt;1),1,0))</f>
        <v/>
      </c>
      <c r="AH2355" s="60" t="str">
        <f aca="false">IF(AND(E2355&gt;0,AA2355&lt;2,NOT(AND(C2356=C2355,AA2356=AA2355+1))),INDEX(DATAS,AA2355+1),"")</f>
        <v/>
      </c>
      <c r="AI2355" s="60" t="str">
        <f aca="false">IF(AND(AC2355=1,AA2355&lt;2),IF(AND(C2356=C2355,AA2356=AA2355+1),IF(AC2356=1,"",INDEX(DATAS,AA2355+1)),INDEX(DATAS,AA2355+1)),"")</f>
        <v/>
      </c>
    </row>
    <row r="2356" customFormat="false" ht="15" hidden="false" customHeight="false" outlineLevel="0" collapsed="false">
      <c r="A2356" s="60" t="n">
        <v>46310</v>
      </c>
      <c r="B2356" s="0" t="n">
        <v>4</v>
      </c>
      <c r="C2356" s="0" t="n">
        <v>5230</v>
      </c>
      <c r="D2356" s="0" t="n">
        <v>277</v>
      </c>
      <c r="E2356" s="0" t="n">
        <v>1</v>
      </c>
      <c r="F2356" s="55" t="s">
        <v>844</v>
      </c>
      <c r="G2356" s="0" t="n">
        <v>52.1</v>
      </c>
      <c r="H2356" s="0" t="n">
        <v>48</v>
      </c>
      <c r="I2356" s="55" t="s">
        <v>187</v>
      </c>
      <c r="J2356" s="0" t="n">
        <v>277</v>
      </c>
      <c r="K2356" s="0" t="n">
        <v>73</v>
      </c>
      <c r="M2356" s="0" t="n">
        <v>447.35</v>
      </c>
      <c r="N2356" s="0" t="n">
        <v>86.51</v>
      </c>
      <c r="O2356" s="0" t="n">
        <v>41.97</v>
      </c>
      <c r="P2356" s="0" t="n">
        <v>3.35</v>
      </c>
      <c r="Q2356" s="0" t="n">
        <v>3.62</v>
      </c>
      <c r="T2356" s="0" t="n">
        <v>41.7</v>
      </c>
      <c r="U2356" s="0" t="n">
        <v>1008</v>
      </c>
      <c r="V2356" s="0" t="n">
        <v>7</v>
      </c>
      <c r="W2356" s="60" t="n">
        <v>46258</v>
      </c>
      <c r="X2356" s="55" t="n">
        <f aca="false">IF(I2356="Male",0,1)</f>
        <v>1</v>
      </c>
      <c r="Y2356" s="55" t="n">
        <f aca="false">IF(OR(I2356="DNB",I2356="Dry DNB"),1,0)</f>
        <v>0</v>
      </c>
      <c r="Z2356" s="55" t="n">
        <f aca="false">IF(ISNUMBER(W2356),A2356-W2356,"")</f>
        <v>52</v>
      </c>
      <c r="AA2356" s="55" t="n">
        <f aca="false">MATCH(A2356,DATAS,0)</f>
        <v>2</v>
      </c>
      <c r="AB2356" s="55" t="n">
        <f aca="false">IF(AND(E2356&gt;0,OR(AND(B2356&gt;=1,B2356&lt;=6),B2356=10)),1,0)</f>
        <v>1</v>
      </c>
      <c r="AC2356" s="55" t="n">
        <f aca="false">IF(AND(E2356&gt;0,B2356=10),1,0)</f>
        <v>0</v>
      </c>
      <c r="AD2356" s="55" t="n">
        <f aca="false">IF(AND(C2355=C2356,AA2355=AA2356-1),AB2355,"")</f>
        <v>1</v>
      </c>
      <c r="AE2356" s="55" t="n">
        <f aca="false">IF(AND(C2355=C2356,AA2355=AA2356-1),AC2355,"")</f>
        <v>0</v>
      </c>
      <c r="AF2356" s="55" t="n">
        <f aca="false">IF(AA2356=1,"",IF(AND(AB2356=1,AD2356&lt;&gt;1),1,0))</f>
        <v>0</v>
      </c>
      <c r="AG2356" s="55" t="n">
        <f aca="false">IF(AA2356=1,"",IF(AND(AC2356=1,AE2356&lt;&gt;1),1,0))</f>
        <v>0</v>
      </c>
      <c r="AH2356" s="60" t="str">
        <f aca="false">IF(AND(E2356&gt;0,AA2356&lt;2,NOT(AND(C2357=C2356,AA2357=AA2356+1))),INDEX(DATAS,AA2356+1),"")</f>
        <v/>
      </c>
      <c r="AI2356" s="60" t="str">
        <f aca="false">IF(AND(AC2356=1,AA2356&lt;2),IF(AND(C2357=C2356,AA2357=AA2356+1),IF(AC2357=1,"",INDEX(DATAS,AA2356+1)),INDEX(DATAS,AA2356+1)),"")</f>
        <v/>
      </c>
    </row>
    <row r="2357" customFormat="false" ht="15" hidden="false" customHeight="false" outlineLevel="0" collapsed="false">
      <c r="A2357" s="60" t="n">
        <v>46309</v>
      </c>
      <c r="B2357" s="0" t="n">
        <v>7</v>
      </c>
      <c r="C2357" s="0" t="n">
        <v>5231</v>
      </c>
      <c r="D2357" s="0" t="n">
        <v>373</v>
      </c>
      <c r="E2357" s="0" t="n">
        <v>1</v>
      </c>
      <c r="F2357" s="55" t="s">
        <v>844</v>
      </c>
      <c r="I2357" s="55" t="s">
        <v>162</v>
      </c>
      <c r="J2357" s="0" t="n">
        <v>150</v>
      </c>
      <c r="K2357" s="0" t="n">
        <v>66</v>
      </c>
      <c r="L2357" s="0" t="n">
        <v>238</v>
      </c>
      <c r="M2357" s="0" t="n">
        <v>740.63</v>
      </c>
      <c r="N2357" s="0" t="n">
        <v>17.4</v>
      </c>
      <c r="O2357" s="0" t="n">
        <v>25.58</v>
      </c>
      <c r="P2357" s="0" t="n">
        <v>5.37</v>
      </c>
      <c r="Q2357" s="0" t="n">
        <v>3.71</v>
      </c>
      <c r="R2357" s="0" t="n">
        <v>3769</v>
      </c>
      <c r="S2357" s="0" t="n">
        <v>8287</v>
      </c>
      <c r="T2357" s="0" t="n">
        <v>46.7</v>
      </c>
      <c r="U2357" s="0" t="n">
        <v>1007</v>
      </c>
      <c r="V2357" s="0" t="n">
        <v>4</v>
      </c>
      <c r="W2357" s="60" t="n">
        <v>46072</v>
      </c>
      <c r="X2357" s="55" t="n">
        <f aca="false">IF(I2357="Male",0,1)</f>
        <v>1</v>
      </c>
      <c r="Y2357" s="55" t="n">
        <f aca="false">IF(OR(I2357="DNB",I2357="Dry DNB"),1,0)</f>
        <v>0</v>
      </c>
      <c r="Z2357" s="55" t="n">
        <f aca="false">IF(ISNUMBER(W2357),A2357-W2357,"")</f>
        <v>237</v>
      </c>
      <c r="AA2357" s="55" t="n">
        <f aca="false">MATCH(A2357,DATAS,0)</f>
        <v>1</v>
      </c>
      <c r="AB2357" s="55" t="n">
        <f aca="false">IF(AND(E2357&gt;0,OR(AND(B2357&gt;=1,B2357&lt;=6),B2357=10)),1,0)</f>
        <v>0</v>
      </c>
      <c r="AC2357" s="55" t="n">
        <f aca="false">IF(AND(E2357&gt;0,B2357=10),1,0)</f>
        <v>0</v>
      </c>
      <c r="AD2357" s="0" t="str">
        <f aca="false">IF(AND(C2356=C2357,AA2356=AA2357-1),AB2356,"")</f>
        <v/>
      </c>
      <c r="AE2357" s="0" t="str">
        <f aca="false">IF(AND(C2356=C2357,AA2356=AA2357-1),AC2356,"")</f>
        <v/>
      </c>
      <c r="AF2357" s="0" t="str">
        <f aca="false">IF(AA2357=1,"",IF(AND(AB2357=1,AD2357&lt;&gt;1),1,0))</f>
        <v/>
      </c>
      <c r="AG2357" s="0" t="str">
        <f aca="false">IF(AA2357=1,"",IF(AND(AC2357=1,AE2357&lt;&gt;1),1,0))</f>
        <v/>
      </c>
      <c r="AH2357" s="60" t="str">
        <f aca="false">IF(AND(E2357&gt;0,AA2357&lt;2,NOT(AND(C2358=C2357,AA2358=AA2357+1))),INDEX(DATAS,AA2357+1),"")</f>
        <v/>
      </c>
      <c r="AI2357" s="60" t="str">
        <f aca="false">IF(AND(AC2357=1,AA2357&lt;2),IF(AND(C2358=C2357,AA2358=AA2357+1),IF(AC2358=1,"",INDEX(DATAS,AA2357+1)),INDEX(DATAS,AA2357+1)),"")</f>
        <v/>
      </c>
    </row>
    <row r="2358" customFormat="false" ht="15" hidden="false" customHeight="false" outlineLevel="0" collapsed="false">
      <c r="A2358" s="60" t="n">
        <v>46310</v>
      </c>
      <c r="B2358" s="0" t="n">
        <v>7</v>
      </c>
      <c r="C2358" s="0" t="n">
        <v>5231</v>
      </c>
      <c r="D2358" s="0" t="n">
        <v>373</v>
      </c>
      <c r="E2358" s="0" t="n">
        <v>1</v>
      </c>
      <c r="F2358" s="55" t="s">
        <v>844</v>
      </c>
      <c r="I2358" s="55" t="s">
        <v>162</v>
      </c>
      <c r="J2358" s="0" t="n">
        <v>150</v>
      </c>
      <c r="K2358" s="0" t="n">
        <v>66</v>
      </c>
      <c r="L2358" s="0" t="n">
        <v>239</v>
      </c>
      <c r="M2358" s="0" t="n">
        <v>740.63</v>
      </c>
      <c r="N2358" s="0" t="n">
        <v>17.4</v>
      </c>
      <c r="O2358" s="0" t="n">
        <v>25.58</v>
      </c>
      <c r="P2358" s="0" t="n">
        <v>5.37</v>
      </c>
      <c r="Q2358" s="0" t="n">
        <v>3.71</v>
      </c>
      <c r="T2358" s="0" t="n">
        <v>46.7</v>
      </c>
      <c r="U2358" s="0" t="n">
        <v>1008</v>
      </c>
      <c r="V2358" s="0" t="n">
        <v>4</v>
      </c>
      <c r="W2358" s="60" t="n">
        <v>46072</v>
      </c>
      <c r="X2358" s="55" t="n">
        <f aca="false">IF(I2358="Male",0,1)</f>
        <v>1</v>
      </c>
      <c r="Y2358" s="55" t="n">
        <f aca="false">IF(OR(I2358="DNB",I2358="Dry DNB"),1,0)</f>
        <v>0</v>
      </c>
      <c r="Z2358" s="55" t="n">
        <f aca="false">IF(ISNUMBER(W2358),A2358-W2358,"")</f>
        <v>238</v>
      </c>
      <c r="AA2358" s="55" t="n">
        <f aca="false">MATCH(A2358,DATAS,0)</f>
        <v>2</v>
      </c>
      <c r="AB2358" s="55" t="n">
        <f aca="false">IF(AND(E2358&gt;0,OR(AND(B2358&gt;=1,B2358&lt;=6),B2358=10)),1,0)</f>
        <v>0</v>
      </c>
      <c r="AC2358" s="55" t="n">
        <f aca="false">IF(AND(E2358&gt;0,B2358=10),1,0)</f>
        <v>0</v>
      </c>
      <c r="AD2358" s="55" t="n">
        <f aca="false">IF(AND(C2357=C2358,AA2357=AA2358-1),AB2357,"")</f>
        <v>0</v>
      </c>
      <c r="AE2358" s="55" t="n">
        <f aca="false">IF(AND(C2357=C2358,AA2357=AA2358-1),AC2357,"")</f>
        <v>0</v>
      </c>
      <c r="AF2358" s="55" t="n">
        <f aca="false">IF(AA2358=1,"",IF(AND(AB2358=1,AD2358&lt;&gt;1),1,0))</f>
        <v>0</v>
      </c>
      <c r="AG2358" s="55" t="n">
        <f aca="false">IF(AA2358=1,"",IF(AND(AC2358=1,AE2358&lt;&gt;1),1,0))</f>
        <v>0</v>
      </c>
      <c r="AH2358" s="60" t="str">
        <f aca="false">IF(AND(E2358&gt;0,AA2358&lt;2,NOT(AND(C2359=C2358,AA2359=AA2358+1))),INDEX(DATAS,AA2358+1),"")</f>
        <v/>
      </c>
      <c r="AI2358" s="60" t="str">
        <f aca="false">IF(AND(AC2358=1,AA2358&lt;2),IF(AND(C2359=C2358,AA2359=AA2358+1),IF(AC2359=1,"",INDEX(DATAS,AA2358+1)),INDEX(DATAS,AA2358+1)),"")</f>
        <v/>
      </c>
    </row>
    <row r="2359" customFormat="false" ht="15" hidden="false" customHeight="false" outlineLevel="0" collapsed="false">
      <c r="A2359" s="60" t="n">
        <v>46309</v>
      </c>
      <c r="B2359" s="0" t="n">
        <v>5</v>
      </c>
      <c r="C2359" s="0" t="n">
        <v>5232</v>
      </c>
      <c r="D2359" s="0" t="n">
        <v>381</v>
      </c>
      <c r="E2359" s="0" t="n">
        <v>1</v>
      </c>
      <c r="F2359" s="55" t="s">
        <v>845</v>
      </c>
      <c r="G2359" s="0" t="n">
        <v>37.1</v>
      </c>
      <c r="H2359" s="0" t="n">
        <v>33</v>
      </c>
      <c r="I2359" s="55" t="s">
        <v>157</v>
      </c>
      <c r="J2359" s="0" t="n">
        <v>332</v>
      </c>
      <c r="K2359" s="0" t="n">
        <v>66</v>
      </c>
      <c r="L2359" s="0" t="n">
        <v>49</v>
      </c>
      <c r="M2359" s="0" t="n">
        <v>493.39</v>
      </c>
      <c r="N2359" s="0" t="n">
        <v>66.4</v>
      </c>
      <c r="O2359" s="0" t="n">
        <v>32.08</v>
      </c>
      <c r="P2359" s="0" t="n">
        <v>5.16</v>
      </c>
      <c r="Q2359" s="0" t="n">
        <v>4.17</v>
      </c>
      <c r="R2359" s="0" t="n">
        <v>4616</v>
      </c>
      <c r="S2359" s="0" t="n">
        <v>9550</v>
      </c>
      <c r="T2359" s="0" t="n">
        <v>51.3</v>
      </c>
      <c r="U2359" s="0" t="n">
        <v>1006</v>
      </c>
      <c r="V2359" s="0" t="n">
        <v>7</v>
      </c>
      <c r="W2359" s="60" t="n">
        <v>46191</v>
      </c>
      <c r="X2359" s="55" t="n">
        <f aca="false">IF(I2359="Male",0,1)</f>
        <v>1</v>
      </c>
      <c r="Y2359" s="55" t="n">
        <f aca="false">IF(OR(I2359="DNB",I2359="Dry DNB"),1,0)</f>
        <v>0</v>
      </c>
      <c r="Z2359" s="55" t="n">
        <f aca="false">IF(ISNUMBER(W2359),A2359-W2359,"")</f>
        <v>118</v>
      </c>
      <c r="AA2359" s="55" t="n">
        <f aca="false">MATCH(A2359,DATAS,0)</f>
        <v>1</v>
      </c>
      <c r="AB2359" s="55" t="n">
        <f aca="false">IF(AND(E2359&gt;0,OR(AND(B2359&gt;=1,B2359&lt;=6),B2359=10)),1,0)</f>
        <v>1</v>
      </c>
      <c r="AC2359" s="55" t="n">
        <f aca="false">IF(AND(E2359&gt;0,B2359=10),1,0)</f>
        <v>0</v>
      </c>
      <c r="AD2359" s="0" t="str">
        <f aca="false">IF(AND(C2358=C2359,AA2358=AA2359-1),AB2358,"")</f>
        <v/>
      </c>
      <c r="AE2359" s="0" t="str">
        <f aca="false">IF(AND(C2358=C2359,AA2358=AA2359-1),AC2358,"")</f>
        <v/>
      </c>
      <c r="AF2359" s="0" t="str">
        <f aca="false">IF(AA2359=1,"",IF(AND(AB2359=1,AD2359&lt;&gt;1),1,0))</f>
        <v/>
      </c>
      <c r="AG2359" s="0" t="str">
        <f aca="false">IF(AA2359=1,"",IF(AND(AC2359=1,AE2359&lt;&gt;1),1,0))</f>
        <v/>
      </c>
      <c r="AH2359" s="60" t="str">
        <f aca="false">IF(AND(E2359&gt;0,AA2359&lt;2,NOT(AND(C2360=C2359,AA2360=AA2359+1))),INDEX(DATAS,AA2359+1),"")</f>
        <v/>
      </c>
      <c r="AI2359" s="60" t="str">
        <f aca="false">IF(AND(AC2359=1,AA2359&lt;2),IF(AND(C2360=C2359,AA2360=AA2359+1),IF(AC2360=1,"",INDEX(DATAS,AA2359+1)),INDEX(DATAS,AA2359+1)),"")</f>
        <v/>
      </c>
    </row>
    <row r="2360" customFormat="false" ht="15" hidden="false" customHeight="false" outlineLevel="0" collapsed="false">
      <c r="A2360" s="60" t="n">
        <v>46310</v>
      </c>
      <c r="B2360" s="0" t="n">
        <v>5</v>
      </c>
      <c r="C2360" s="0" t="n">
        <v>5232</v>
      </c>
      <c r="D2360" s="0" t="n">
        <v>382</v>
      </c>
      <c r="E2360" s="0" t="n">
        <v>1</v>
      </c>
      <c r="F2360" s="55" t="s">
        <v>845</v>
      </c>
      <c r="G2360" s="0" t="n">
        <v>38.8</v>
      </c>
      <c r="H2360" s="0" t="n">
        <v>32</v>
      </c>
      <c r="I2360" s="55" t="s">
        <v>157</v>
      </c>
      <c r="J2360" s="0" t="n">
        <v>332</v>
      </c>
      <c r="K2360" s="0" t="n">
        <v>66</v>
      </c>
      <c r="L2360" s="0" t="n">
        <v>50</v>
      </c>
      <c r="M2360" s="0" t="n">
        <v>493.39</v>
      </c>
      <c r="N2360" s="0" t="n">
        <v>66.4</v>
      </c>
      <c r="O2360" s="0" t="n">
        <v>32.08</v>
      </c>
      <c r="P2360" s="0" t="n">
        <v>5.16</v>
      </c>
      <c r="Q2360" s="0" t="n">
        <v>4.17</v>
      </c>
      <c r="T2360" s="0" t="n">
        <v>51.3</v>
      </c>
      <c r="U2360" s="0" t="n">
        <v>1007</v>
      </c>
      <c r="V2360" s="0" t="n">
        <v>7</v>
      </c>
      <c r="W2360" s="60" t="n">
        <v>46191</v>
      </c>
      <c r="X2360" s="55" t="n">
        <f aca="false">IF(I2360="Male",0,1)</f>
        <v>1</v>
      </c>
      <c r="Y2360" s="55" t="n">
        <f aca="false">IF(OR(I2360="DNB",I2360="Dry DNB"),1,0)</f>
        <v>0</v>
      </c>
      <c r="Z2360" s="55" t="n">
        <f aca="false">IF(ISNUMBER(W2360),A2360-W2360,"")</f>
        <v>119</v>
      </c>
      <c r="AA2360" s="55" t="n">
        <f aca="false">MATCH(A2360,DATAS,0)</f>
        <v>2</v>
      </c>
      <c r="AB2360" s="55" t="n">
        <f aca="false">IF(AND(E2360&gt;0,OR(AND(B2360&gt;=1,B2360&lt;=6),B2360=10)),1,0)</f>
        <v>1</v>
      </c>
      <c r="AC2360" s="55" t="n">
        <f aca="false">IF(AND(E2360&gt;0,B2360=10),1,0)</f>
        <v>0</v>
      </c>
      <c r="AD2360" s="55" t="n">
        <f aca="false">IF(AND(C2359=C2360,AA2359=AA2360-1),AB2359,"")</f>
        <v>1</v>
      </c>
      <c r="AE2360" s="55" t="n">
        <f aca="false">IF(AND(C2359=C2360,AA2359=AA2360-1),AC2359,"")</f>
        <v>0</v>
      </c>
      <c r="AF2360" s="55" t="n">
        <f aca="false">IF(AA2360=1,"",IF(AND(AB2360=1,AD2360&lt;&gt;1),1,0))</f>
        <v>0</v>
      </c>
      <c r="AG2360" s="55" t="n">
        <f aca="false">IF(AA2360=1,"",IF(AND(AC2360=1,AE2360&lt;&gt;1),1,0))</f>
        <v>0</v>
      </c>
      <c r="AH2360" s="60" t="str">
        <f aca="false">IF(AND(E2360&gt;0,AA2360&lt;2,NOT(AND(C2361=C2360,AA2361=AA2360+1))),INDEX(DATAS,AA2360+1),"")</f>
        <v/>
      </c>
      <c r="AI2360" s="60" t="str">
        <f aca="false">IF(AND(AC2360=1,AA2360&lt;2),IF(AND(C2361=C2360,AA2361=AA2360+1),IF(AC2361=1,"",INDEX(DATAS,AA2360+1)),INDEX(DATAS,AA2360+1)),"")</f>
        <v/>
      </c>
    </row>
    <row r="2361" customFormat="false" ht="15" hidden="false" customHeight="false" outlineLevel="0" collapsed="false">
      <c r="A2361" s="60" t="n">
        <v>46309</v>
      </c>
      <c r="B2361" s="0" t="n">
        <v>5</v>
      </c>
      <c r="C2361" s="0" t="n">
        <v>5233</v>
      </c>
      <c r="D2361" s="0" t="n">
        <v>371</v>
      </c>
      <c r="E2361" s="0" t="n">
        <v>1</v>
      </c>
      <c r="F2361" s="55" t="s">
        <v>845</v>
      </c>
      <c r="G2361" s="0" t="n">
        <v>54.7</v>
      </c>
      <c r="H2361" s="0" t="n">
        <v>49</v>
      </c>
      <c r="I2361" s="55" t="s">
        <v>157</v>
      </c>
      <c r="J2361" s="0" t="n">
        <v>322</v>
      </c>
      <c r="K2361" s="0" t="n">
        <v>63</v>
      </c>
      <c r="L2361" s="0" t="n">
        <v>49</v>
      </c>
      <c r="M2361" s="0" t="n">
        <v>423.11</v>
      </c>
      <c r="N2361" s="0" t="n">
        <v>73.11</v>
      </c>
      <c r="O2361" s="0" t="n">
        <v>41.92</v>
      </c>
      <c r="P2361" s="0" t="n">
        <v>3.78</v>
      </c>
      <c r="Q2361" s="0" t="n">
        <v>3.97</v>
      </c>
      <c r="R2361" s="0" t="n">
        <v>5494</v>
      </c>
      <c r="S2361" s="0" t="n">
        <v>10917</v>
      </c>
      <c r="T2361" s="0" t="n">
        <v>57.35</v>
      </c>
      <c r="U2361" s="0" t="n">
        <v>1006</v>
      </c>
      <c r="V2361" s="0" t="n">
        <v>8</v>
      </c>
      <c r="W2361" s="60" t="n">
        <v>46226</v>
      </c>
      <c r="X2361" s="55" t="n">
        <f aca="false">IF(I2361="Male",0,1)</f>
        <v>1</v>
      </c>
      <c r="Y2361" s="55" t="n">
        <f aca="false">IF(OR(I2361="DNB",I2361="Dry DNB"),1,0)</f>
        <v>0</v>
      </c>
      <c r="Z2361" s="55" t="n">
        <f aca="false">IF(ISNUMBER(W2361),A2361-W2361,"")</f>
        <v>83</v>
      </c>
      <c r="AA2361" s="55" t="n">
        <f aca="false">MATCH(A2361,DATAS,0)</f>
        <v>1</v>
      </c>
      <c r="AB2361" s="55" t="n">
        <f aca="false">IF(AND(E2361&gt;0,OR(AND(B2361&gt;=1,B2361&lt;=6),B2361=10)),1,0)</f>
        <v>1</v>
      </c>
      <c r="AC2361" s="55" t="n">
        <f aca="false">IF(AND(E2361&gt;0,B2361=10),1,0)</f>
        <v>0</v>
      </c>
      <c r="AD2361" s="0" t="str">
        <f aca="false">IF(AND(C2360=C2361,AA2360=AA2361-1),AB2360,"")</f>
        <v/>
      </c>
      <c r="AE2361" s="0" t="str">
        <f aca="false">IF(AND(C2360=C2361,AA2360=AA2361-1),AC2360,"")</f>
        <v/>
      </c>
      <c r="AF2361" s="0" t="str">
        <f aca="false">IF(AA2361=1,"",IF(AND(AB2361=1,AD2361&lt;&gt;1),1,0))</f>
        <v/>
      </c>
      <c r="AG2361" s="0" t="str">
        <f aca="false">IF(AA2361=1,"",IF(AND(AC2361=1,AE2361&lt;&gt;1),1,0))</f>
        <v/>
      </c>
      <c r="AH2361" s="60" t="str">
        <f aca="false">IF(AND(E2361&gt;0,AA2361&lt;2,NOT(AND(C2362=C2361,AA2362=AA2361+1))),INDEX(DATAS,AA2361+1),"")</f>
        <v/>
      </c>
      <c r="AI2361" s="60" t="str">
        <f aca="false">IF(AND(AC2361=1,AA2361&lt;2),IF(AND(C2362=C2361,AA2362=AA2361+1),IF(AC2362=1,"",INDEX(DATAS,AA2361+1)),INDEX(DATAS,AA2361+1)),"")</f>
        <v/>
      </c>
    </row>
    <row r="2362" customFormat="false" ht="15" hidden="false" customHeight="false" outlineLevel="0" collapsed="false">
      <c r="A2362" s="60" t="n">
        <v>46310</v>
      </c>
      <c r="B2362" s="0" t="n">
        <v>5</v>
      </c>
      <c r="C2362" s="0" t="n">
        <v>5233</v>
      </c>
      <c r="D2362" s="0" t="n">
        <v>372</v>
      </c>
      <c r="E2362" s="0" t="n">
        <v>1</v>
      </c>
      <c r="F2362" s="55" t="s">
        <v>845</v>
      </c>
      <c r="G2362" s="0" t="n">
        <v>51.1</v>
      </c>
      <c r="H2362" s="0" t="n">
        <v>49</v>
      </c>
      <c r="I2362" s="55" t="s">
        <v>157</v>
      </c>
      <c r="J2362" s="0" t="n">
        <v>322</v>
      </c>
      <c r="K2362" s="0" t="n">
        <v>63</v>
      </c>
      <c r="L2362" s="0" t="n">
        <v>50</v>
      </c>
      <c r="M2362" s="0" t="n">
        <v>423.11</v>
      </c>
      <c r="N2362" s="0" t="n">
        <v>73.11</v>
      </c>
      <c r="O2362" s="0" t="n">
        <v>41.92</v>
      </c>
      <c r="P2362" s="0" t="n">
        <v>3.78</v>
      </c>
      <c r="Q2362" s="0" t="n">
        <v>3.97</v>
      </c>
      <c r="T2362" s="0" t="n">
        <v>57.35</v>
      </c>
      <c r="U2362" s="0" t="n">
        <v>1007</v>
      </c>
      <c r="V2362" s="0" t="n">
        <v>8</v>
      </c>
      <c r="W2362" s="60" t="n">
        <v>46226</v>
      </c>
      <c r="X2362" s="55" t="n">
        <f aca="false">IF(I2362="Male",0,1)</f>
        <v>1</v>
      </c>
      <c r="Y2362" s="55" t="n">
        <f aca="false">IF(OR(I2362="DNB",I2362="Dry DNB"),1,0)</f>
        <v>0</v>
      </c>
      <c r="Z2362" s="55" t="n">
        <f aca="false">IF(ISNUMBER(W2362),A2362-W2362,"")</f>
        <v>84</v>
      </c>
      <c r="AA2362" s="55" t="n">
        <f aca="false">MATCH(A2362,DATAS,0)</f>
        <v>2</v>
      </c>
      <c r="AB2362" s="55" t="n">
        <f aca="false">IF(AND(E2362&gt;0,OR(AND(B2362&gt;=1,B2362&lt;=6),B2362=10)),1,0)</f>
        <v>1</v>
      </c>
      <c r="AC2362" s="55" t="n">
        <f aca="false">IF(AND(E2362&gt;0,B2362=10),1,0)</f>
        <v>0</v>
      </c>
      <c r="AD2362" s="55" t="n">
        <f aca="false">IF(AND(C2361=C2362,AA2361=AA2362-1),AB2361,"")</f>
        <v>1</v>
      </c>
      <c r="AE2362" s="55" t="n">
        <f aca="false">IF(AND(C2361=C2362,AA2361=AA2362-1),AC2361,"")</f>
        <v>0</v>
      </c>
      <c r="AF2362" s="55" t="n">
        <f aca="false">IF(AA2362=1,"",IF(AND(AB2362=1,AD2362&lt;&gt;1),1,0))</f>
        <v>0</v>
      </c>
      <c r="AG2362" s="55" t="n">
        <f aca="false">IF(AA2362=1,"",IF(AND(AC2362=1,AE2362&lt;&gt;1),1,0))</f>
        <v>0</v>
      </c>
      <c r="AH2362" s="60" t="str">
        <f aca="false">IF(AND(E2362&gt;0,AA2362&lt;2,NOT(AND(C2363=C2362,AA2363=AA2362+1))),INDEX(DATAS,AA2362+1),"")</f>
        <v/>
      </c>
      <c r="AI2362" s="60" t="str">
        <f aca="false">IF(AND(AC2362=1,AA2362&lt;2),IF(AND(C2363=C2362,AA2363=AA2362+1),IF(AC2363=1,"",INDEX(DATAS,AA2362+1)),INDEX(DATAS,AA2362+1)),"")</f>
        <v/>
      </c>
    </row>
    <row r="2363" customFormat="false" ht="15" hidden="false" customHeight="false" outlineLevel="0" collapsed="false">
      <c r="A2363" s="60" t="n">
        <v>46309</v>
      </c>
      <c r="B2363" s="0" t="n">
        <v>5</v>
      </c>
      <c r="C2363" s="0" t="n">
        <v>5235</v>
      </c>
      <c r="D2363" s="0" t="n">
        <v>46</v>
      </c>
      <c r="E2363" s="0" t="n">
        <v>2</v>
      </c>
      <c r="F2363" s="55" t="s">
        <v>846</v>
      </c>
      <c r="G2363" s="0" t="n">
        <v>41.1</v>
      </c>
      <c r="H2363" s="0" t="n">
        <v>42</v>
      </c>
      <c r="I2363" s="55" t="s">
        <v>166</v>
      </c>
      <c r="J2363" s="0" t="n">
        <v>46</v>
      </c>
      <c r="M2363" s="0" t="n">
        <v>425.16</v>
      </c>
      <c r="N2363" s="0" t="n">
        <v>89.41</v>
      </c>
      <c r="O2363" s="0" t="n">
        <v>43.97</v>
      </c>
      <c r="P2363" s="0" t="n">
        <v>3.65</v>
      </c>
      <c r="Q2363" s="0" t="n">
        <v>4.16</v>
      </c>
      <c r="R2363" s="0" t="n">
        <v>3371</v>
      </c>
      <c r="S2363" s="0" t="n">
        <v>6776</v>
      </c>
      <c r="U2363" s="0" t="n">
        <v>1005</v>
      </c>
      <c r="V2363" s="0" t="n">
        <v>0</v>
      </c>
      <c r="X2363" s="55" t="n">
        <f aca="false">IF(I2363="Male",0,1)</f>
        <v>1</v>
      </c>
      <c r="Y2363" s="55" t="n">
        <f aca="false">IF(OR(I2363="DNB",I2363="Dry DNB"),1,0)</f>
        <v>0</v>
      </c>
      <c r="Z2363" s="0" t="str">
        <f aca="false">IF(ISNUMBER(W2363),A2363-W2363,"")</f>
        <v/>
      </c>
      <c r="AA2363" s="55" t="n">
        <f aca="false">MATCH(A2363,DATAS,0)</f>
        <v>1</v>
      </c>
      <c r="AB2363" s="55" t="n">
        <f aca="false">IF(AND(E2363&gt;0,OR(AND(B2363&gt;=1,B2363&lt;=6),B2363=10)),1,0)</f>
        <v>1</v>
      </c>
      <c r="AC2363" s="55" t="n">
        <f aca="false">IF(AND(E2363&gt;0,B2363=10),1,0)</f>
        <v>0</v>
      </c>
      <c r="AD2363" s="0" t="str">
        <f aca="false">IF(AND(C2362=C2363,AA2362=AA2363-1),AB2362,"")</f>
        <v/>
      </c>
      <c r="AE2363" s="0" t="str">
        <f aca="false">IF(AND(C2362=C2363,AA2362=AA2363-1),AC2362,"")</f>
        <v/>
      </c>
      <c r="AF2363" s="0" t="str">
        <f aca="false">IF(AA2363=1,"",IF(AND(AB2363=1,AD2363&lt;&gt;1),1,0))</f>
        <v/>
      </c>
      <c r="AG2363" s="0" t="str">
        <f aca="false">IF(AA2363=1,"",IF(AND(AC2363=1,AE2363&lt;&gt;1),1,0))</f>
        <v/>
      </c>
      <c r="AH2363" s="60" t="str">
        <f aca="false">IF(AND(E2363&gt;0,AA2363&lt;2,NOT(AND(C2364=C2363,AA2364=AA2363+1))),INDEX(DATAS,AA2363+1),"")</f>
        <v/>
      </c>
      <c r="AI2363" s="60" t="str">
        <f aca="false">IF(AND(AC2363=1,AA2363&lt;2),IF(AND(C2364=C2363,AA2364=AA2363+1),IF(AC2364=1,"",INDEX(DATAS,AA2363+1)),INDEX(DATAS,AA2363+1)),"")</f>
        <v/>
      </c>
    </row>
    <row r="2364" customFormat="false" ht="15" hidden="false" customHeight="false" outlineLevel="0" collapsed="false">
      <c r="A2364" s="60" t="n">
        <v>46310</v>
      </c>
      <c r="B2364" s="0" t="n">
        <v>5</v>
      </c>
      <c r="C2364" s="0" t="n">
        <v>5235</v>
      </c>
      <c r="D2364" s="0" t="n">
        <v>47</v>
      </c>
      <c r="E2364" s="0" t="n">
        <v>2</v>
      </c>
      <c r="F2364" s="55" t="s">
        <v>846</v>
      </c>
      <c r="G2364" s="0" t="n">
        <v>41.4</v>
      </c>
      <c r="H2364" s="0" t="n">
        <v>42</v>
      </c>
      <c r="I2364" s="55" t="s">
        <v>166</v>
      </c>
      <c r="J2364" s="0" t="n">
        <v>47</v>
      </c>
      <c r="M2364" s="0" t="n">
        <v>425.16</v>
      </c>
      <c r="N2364" s="0" t="n">
        <v>89.41</v>
      </c>
      <c r="O2364" s="0" t="n">
        <v>43.97</v>
      </c>
      <c r="P2364" s="0" t="n">
        <v>3.65</v>
      </c>
      <c r="Q2364" s="0" t="n">
        <v>4.16</v>
      </c>
      <c r="U2364" s="0" t="n">
        <v>1006</v>
      </c>
      <c r="V2364" s="0" t="n">
        <v>0</v>
      </c>
      <c r="X2364" s="55" t="n">
        <f aca="false">IF(I2364="Male",0,1)</f>
        <v>1</v>
      </c>
      <c r="Y2364" s="55" t="n">
        <f aca="false">IF(OR(I2364="DNB",I2364="Dry DNB"),1,0)</f>
        <v>0</v>
      </c>
      <c r="Z2364" s="0" t="str">
        <f aca="false">IF(ISNUMBER(W2364),A2364-W2364,"")</f>
        <v/>
      </c>
      <c r="AA2364" s="55" t="n">
        <f aca="false">MATCH(A2364,DATAS,0)</f>
        <v>2</v>
      </c>
      <c r="AB2364" s="55" t="n">
        <f aca="false">IF(AND(E2364&gt;0,OR(AND(B2364&gt;=1,B2364&lt;=6),B2364=10)),1,0)</f>
        <v>1</v>
      </c>
      <c r="AC2364" s="55" t="n">
        <f aca="false">IF(AND(E2364&gt;0,B2364=10),1,0)</f>
        <v>0</v>
      </c>
      <c r="AD2364" s="55" t="n">
        <f aca="false">IF(AND(C2363=C2364,AA2363=AA2364-1),AB2363,"")</f>
        <v>1</v>
      </c>
      <c r="AE2364" s="55" t="n">
        <f aca="false">IF(AND(C2363=C2364,AA2363=AA2364-1),AC2363,"")</f>
        <v>0</v>
      </c>
      <c r="AF2364" s="55" t="n">
        <f aca="false">IF(AA2364=1,"",IF(AND(AB2364=1,AD2364&lt;&gt;1),1,0))</f>
        <v>0</v>
      </c>
      <c r="AG2364" s="55" t="n">
        <f aca="false">IF(AA2364=1,"",IF(AND(AC2364=1,AE2364&lt;&gt;1),1,0))</f>
        <v>0</v>
      </c>
      <c r="AH2364" s="60" t="str">
        <f aca="false">IF(AND(E2364&gt;0,AA2364&lt;2,NOT(AND(C2365=C2364,AA2365=AA2364+1))),INDEX(DATAS,AA2364+1),"")</f>
        <v/>
      </c>
      <c r="AI2364" s="60" t="str">
        <f aca="false">IF(AND(AC2364=1,AA2364&lt;2),IF(AND(C2365=C2364,AA2365=AA2364+1),IF(AC2365=1,"",INDEX(DATAS,AA2364+1)),INDEX(DATAS,AA2364+1)),"")</f>
        <v/>
      </c>
    </row>
    <row r="2365" customFormat="false" ht="15" hidden="false" customHeight="false" outlineLevel="0" collapsed="false">
      <c r="A2365" s="60" t="n">
        <v>46309</v>
      </c>
      <c r="B2365" s="0" t="n">
        <v>4</v>
      </c>
      <c r="C2365" s="0" t="n">
        <v>5236</v>
      </c>
      <c r="D2365" s="0" t="n">
        <v>325</v>
      </c>
      <c r="E2365" s="0" t="n">
        <v>1</v>
      </c>
      <c r="F2365" s="55" t="s">
        <v>846</v>
      </c>
      <c r="G2365" s="0" t="n">
        <v>49.6</v>
      </c>
      <c r="H2365" s="0" t="n">
        <v>47</v>
      </c>
      <c r="I2365" s="55" t="s">
        <v>157</v>
      </c>
      <c r="J2365" s="0" t="n">
        <v>192</v>
      </c>
      <c r="K2365" s="0" t="n">
        <v>66</v>
      </c>
      <c r="L2365" s="0" t="n">
        <v>133</v>
      </c>
      <c r="M2365" s="0" t="n">
        <v>892.09</v>
      </c>
      <c r="N2365" s="0" t="n">
        <v>66.69</v>
      </c>
      <c r="O2365" s="0" t="n">
        <v>42.81</v>
      </c>
      <c r="P2365" s="0" t="n">
        <v>3.57</v>
      </c>
      <c r="Q2365" s="0" t="n">
        <v>3.71</v>
      </c>
      <c r="R2365" s="0" t="n">
        <v>4778</v>
      </c>
      <c r="S2365" s="0" t="n">
        <v>9470</v>
      </c>
      <c r="T2365" s="0" t="n">
        <v>49.3</v>
      </c>
      <c r="U2365" s="0" t="n">
        <v>1005</v>
      </c>
      <c r="V2365" s="0" t="n">
        <v>4</v>
      </c>
      <c r="W2365" s="60" t="n">
        <v>46177</v>
      </c>
      <c r="X2365" s="55" t="n">
        <f aca="false">IF(I2365="Male",0,1)</f>
        <v>1</v>
      </c>
      <c r="Y2365" s="55" t="n">
        <f aca="false">IF(OR(I2365="DNB",I2365="Dry DNB"),1,0)</f>
        <v>0</v>
      </c>
      <c r="Z2365" s="55" t="n">
        <f aca="false">IF(ISNUMBER(W2365),A2365-W2365,"")</f>
        <v>132</v>
      </c>
      <c r="AA2365" s="55" t="n">
        <f aca="false">MATCH(A2365,DATAS,0)</f>
        <v>1</v>
      </c>
      <c r="AB2365" s="55" t="n">
        <f aca="false">IF(AND(E2365&gt;0,OR(AND(B2365&gt;=1,B2365&lt;=6),B2365=10)),1,0)</f>
        <v>1</v>
      </c>
      <c r="AC2365" s="55" t="n">
        <f aca="false">IF(AND(E2365&gt;0,B2365=10),1,0)</f>
        <v>0</v>
      </c>
      <c r="AD2365" s="0" t="str">
        <f aca="false">IF(AND(C2364=C2365,AA2364=AA2365-1),AB2364,"")</f>
        <v/>
      </c>
      <c r="AE2365" s="0" t="str">
        <f aca="false">IF(AND(C2364=C2365,AA2364=AA2365-1),AC2364,"")</f>
        <v/>
      </c>
      <c r="AF2365" s="0" t="str">
        <f aca="false">IF(AA2365=1,"",IF(AND(AB2365=1,AD2365&lt;&gt;1),1,0))</f>
        <v/>
      </c>
      <c r="AG2365" s="0" t="str">
        <f aca="false">IF(AA2365=1,"",IF(AND(AC2365=1,AE2365&lt;&gt;1),1,0))</f>
        <v/>
      </c>
      <c r="AH2365" s="60" t="str">
        <f aca="false">IF(AND(E2365&gt;0,AA2365&lt;2,NOT(AND(C2366=C2365,AA2366=AA2365+1))),INDEX(DATAS,AA2365+1),"")</f>
        <v/>
      </c>
      <c r="AI2365" s="60" t="str">
        <f aca="false">IF(AND(AC2365=1,AA2365&lt;2),IF(AND(C2366=C2365,AA2366=AA2365+1),IF(AC2366=1,"",INDEX(DATAS,AA2365+1)),INDEX(DATAS,AA2365+1)),"")</f>
        <v/>
      </c>
    </row>
    <row r="2366" customFormat="false" ht="15" hidden="false" customHeight="false" outlineLevel="0" collapsed="false">
      <c r="A2366" s="60" t="n">
        <v>46310</v>
      </c>
      <c r="B2366" s="0" t="n">
        <v>4</v>
      </c>
      <c r="C2366" s="0" t="n">
        <v>5236</v>
      </c>
      <c r="D2366" s="0" t="n">
        <v>326</v>
      </c>
      <c r="E2366" s="0" t="n">
        <v>1</v>
      </c>
      <c r="F2366" s="55" t="s">
        <v>846</v>
      </c>
      <c r="G2366" s="0" t="n">
        <v>51.8</v>
      </c>
      <c r="H2366" s="0" t="n">
        <v>48</v>
      </c>
      <c r="I2366" s="55" t="s">
        <v>157</v>
      </c>
      <c r="J2366" s="0" t="n">
        <v>192</v>
      </c>
      <c r="K2366" s="0" t="n">
        <v>66</v>
      </c>
      <c r="L2366" s="0" t="n">
        <v>134</v>
      </c>
      <c r="M2366" s="0" t="n">
        <v>892.09</v>
      </c>
      <c r="N2366" s="0" t="n">
        <v>66.69</v>
      </c>
      <c r="O2366" s="0" t="n">
        <v>42.81</v>
      </c>
      <c r="P2366" s="0" t="n">
        <v>3.57</v>
      </c>
      <c r="Q2366" s="0" t="n">
        <v>3.71</v>
      </c>
      <c r="T2366" s="0" t="n">
        <v>49.3</v>
      </c>
      <c r="U2366" s="0" t="n">
        <v>1006</v>
      </c>
      <c r="V2366" s="0" t="n">
        <v>4</v>
      </c>
      <c r="W2366" s="60" t="n">
        <v>46177</v>
      </c>
      <c r="X2366" s="55" t="n">
        <f aca="false">IF(I2366="Male",0,1)</f>
        <v>1</v>
      </c>
      <c r="Y2366" s="55" t="n">
        <f aca="false">IF(OR(I2366="DNB",I2366="Dry DNB"),1,0)</f>
        <v>0</v>
      </c>
      <c r="Z2366" s="55" t="n">
        <f aca="false">IF(ISNUMBER(W2366),A2366-W2366,"")</f>
        <v>133</v>
      </c>
      <c r="AA2366" s="55" t="n">
        <f aca="false">MATCH(A2366,DATAS,0)</f>
        <v>2</v>
      </c>
      <c r="AB2366" s="55" t="n">
        <f aca="false">IF(AND(E2366&gt;0,OR(AND(B2366&gt;=1,B2366&lt;=6),B2366=10)),1,0)</f>
        <v>1</v>
      </c>
      <c r="AC2366" s="55" t="n">
        <f aca="false">IF(AND(E2366&gt;0,B2366=10),1,0)</f>
        <v>0</v>
      </c>
      <c r="AD2366" s="55" t="n">
        <f aca="false">IF(AND(C2365=C2366,AA2365=AA2366-1),AB2365,"")</f>
        <v>1</v>
      </c>
      <c r="AE2366" s="55" t="n">
        <f aca="false">IF(AND(C2365=C2366,AA2365=AA2366-1),AC2365,"")</f>
        <v>0</v>
      </c>
      <c r="AF2366" s="55" t="n">
        <f aca="false">IF(AA2366=1,"",IF(AND(AB2366=1,AD2366&lt;&gt;1),1,0))</f>
        <v>0</v>
      </c>
      <c r="AG2366" s="55" t="n">
        <f aca="false">IF(AA2366=1,"",IF(AND(AC2366=1,AE2366&lt;&gt;1),1,0))</f>
        <v>0</v>
      </c>
      <c r="AH2366" s="60" t="str">
        <f aca="false">IF(AND(E2366&gt;0,AA2366&lt;2,NOT(AND(C2367=C2366,AA2367=AA2366+1))),INDEX(DATAS,AA2366+1),"")</f>
        <v/>
      </c>
      <c r="AI2366" s="60" t="str">
        <f aca="false">IF(AND(AC2366=1,AA2366&lt;2),IF(AND(C2367=C2366,AA2367=AA2366+1),IF(AC2367=1,"",INDEX(DATAS,AA2366+1)),INDEX(DATAS,AA2366+1)),"")</f>
        <v/>
      </c>
    </row>
    <row r="2367" customFormat="false" ht="15" hidden="false" customHeight="false" outlineLevel="0" collapsed="false">
      <c r="A2367" s="60" t="n">
        <v>46309</v>
      </c>
      <c r="B2367" s="0" t="n">
        <v>4</v>
      </c>
      <c r="C2367" s="0" t="n">
        <v>5238</v>
      </c>
      <c r="D2367" s="0" t="n">
        <v>327</v>
      </c>
      <c r="E2367" s="0" t="n">
        <v>1</v>
      </c>
      <c r="F2367" s="55" t="s">
        <v>846</v>
      </c>
      <c r="G2367" s="0" t="n">
        <v>47.5</v>
      </c>
      <c r="H2367" s="0" t="n">
        <v>48</v>
      </c>
      <c r="I2367" s="55" t="s">
        <v>157</v>
      </c>
      <c r="J2367" s="0" t="n">
        <v>278</v>
      </c>
      <c r="K2367" s="0" t="n">
        <v>68</v>
      </c>
      <c r="L2367" s="0" t="n">
        <v>49</v>
      </c>
      <c r="M2367" s="0" t="n">
        <v>1064.77</v>
      </c>
      <c r="N2367" s="0" t="n">
        <v>77.62</v>
      </c>
      <c r="O2367" s="0" t="n">
        <v>37.86</v>
      </c>
      <c r="P2367" s="0" t="n">
        <v>3.26</v>
      </c>
      <c r="Q2367" s="0" t="n">
        <v>3.51</v>
      </c>
      <c r="R2367" s="0" t="n">
        <v>4887</v>
      </c>
      <c r="S2367" s="0" t="n">
        <v>10529</v>
      </c>
      <c r="T2367" s="0" t="n">
        <v>55.55</v>
      </c>
      <c r="U2367" s="0" t="n">
        <v>1005</v>
      </c>
      <c r="V2367" s="0" t="n">
        <v>7</v>
      </c>
      <c r="W2367" s="60" t="n">
        <v>46226</v>
      </c>
      <c r="X2367" s="55" t="n">
        <f aca="false">IF(I2367="Male",0,1)</f>
        <v>1</v>
      </c>
      <c r="Y2367" s="55" t="n">
        <f aca="false">IF(OR(I2367="DNB",I2367="Dry DNB"),1,0)</f>
        <v>0</v>
      </c>
      <c r="Z2367" s="55" t="n">
        <f aca="false">IF(ISNUMBER(W2367),A2367-W2367,"")</f>
        <v>83</v>
      </c>
      <c r="AA2367" s="55" t="n">
        <f aca="false">MATCH(A2367,DATAS,0)</f>
        <v>1</v>
      </c>
      <c r="AB2367" s="55" t="n">
        <f aca="false">IF(AND(E2367&gt;0,OR(AND(B2367&gt;=1,B2367&lt;=6),B2367=10)),1,0)</f>
        <v>1</v>
      </c>
      <c r="AC2367" s="55" t="n">
        <f aca="false">IF(AND(E2367&gt;0,B2367=10),1,0)</f>
        <v>0</v>
      </c>
      <c r="AD2367" s="0" t="str">
        <f aca="false">IF(AND(C2366=C2367,AA2366=AA2367-1),AB2366,"")</f>
        <v/>
      </c>
      <c r="AE2367" s="0" t="str">
        <f aca="false">IF(AND(C2366=C2367,AA2366=AA2367-1),AC2366,"")</f>
        <v/>
      </c>
      <c r="AF2367" s="0" t="str">
        <f aca="false">IF(AA2367=1,"",IF(AND(AB2367=1,AD2367&lt;&gt;1),1,0))</f>
        <v/>
      </c>
      <c r="AG2367" s="0" t="str">
        <f aca="false">IF(AA2367=1,"",IF(AND(AC2367=1,AE2367&lt;&gt;1),1,0))</f>
        <v/>
      </c>
      <c r="AH2367" s="60" t="str">
        <f aca="false">IF(AND(E2367&gt;0,AA2367&lt;2,NOT(AND(C2368=C2367,AA2368=AA2367+1))),INDEX(DATAS,AA2367+1),"")</f>
        <v/>
      </c>
      <c r="AI2367" s="60" t="str">
        <f aca="false">IF(AND(AC2367=1,AA2367&lt;2),IF(AND(C2368=C2367,AA2368=AA2367+1),IF(AC2368=1,"",INDEX(DATAS,AA2367+1)),INDEX(DATAS,AA2367+1)),"")</f>
        <v/>
      </c>
    </row>
    <row r="2368" customFormat="false" ht="15" hidden="false" customHeight="false" outlineLevel="0" collapsed="false">
      <c r="A2368" s="60" t="n">
        <v>46310</v>
      </c>
      <c r="B2368" s="0" t="n">
        <v>4</v>
      </c>
      <c r="C2368" s="0" t="n">
        <v>5238</v>
      </c>
      <c r="D2368" s="0" t="n">
        <v>328</v>
      </c>
      <c r="E2368" s="0" t="n">
        <v>1</v>
      </c>
      <c r="F2368" s="55" t="s">
        <v>846</v>
      </c>
      <c r="G2368" s="0" t="n">
        <v>52.7</v>
      </c>
      <c r="H2368" s="0" t="n">
        <v>48</v>
      </c>
      <c r="I2368" s="55" t="s">
        <v>157</v>
      </c>
      <c r="J2368" s="0" t="n">
        <v>278</v>
      </c>
      <c r="K2368" s="0" t="n">
        <v>68</v>
      </c>
      <c r="L2368" s="0" t="n">
        <v>50</v>
      </c>
      <c r="M2368" s="0" t="n">
        <v>1064.77</v>
      </c>
      <c r="N2368" s="0" t="n">
        <v>77.62</v>
      </c>
      <c r="O2368" s="0" t="n">
        <v>37.86</v>
      </c>
      <c r="P2368" s="0" t="n">
        <v>3.26</v>
      </c>
      <c r="Q2368" s="0" t="n">
        <v>3.51</v>
      </c>
      <c r="T2368" s="0" t="n">
        <v>55.55</v>
      </c>
      <c r="U2368" s="0" t="n">
        <v>1006</v>
      </c>
      <c r="V2368" s="0" t="n">
        <v>7</v>
      </c>
      <c r="W2368" s="60" t="n">
        <v>46226</v>
      </c>
      <c r="X2368" s="55" t="n">
        <f aca="false">IF(I2368="Male",0,1)</f>
        <v>1</v>
      </c>
      <c r="Y2368" s="55" t="n">
        <f aca="false">IF(OR(I2368="DNB",I2368="Dry DNB"),1,0)</f>
        <v>0</v>
      </c>
      <c r="Z2368" s="55" t="n">
        <f aca="false">IF(ISNUMBER(W2368),A2368-W2368,"")</f>
        <v>84</v>
      </c>
      <c r="AA2368" s="55" t="n">
        <f aca="false">MATCH(A2368,DATAS,0)</f>
        <v>2</v>
      </c>
      <c r="AB2368" s="55" t="n">
        <f aca="false">IF(AND(E2368&gt;0,OR(AND(B2368&gt;=1,B2368&lt;=6),B2368=10)),1,0)</f>
        <v>1</v>
      </c>
      <c r="AC2368" s="55" t="n">
        <f aca="false">IF(AND(E2368&gt;0,B2368=10),1,0)</f>
        <v>0</v>
      </c>
      <c r="AD2368" s="55" t="n">
        <f aca="false">IF(AND(C2367=C2368,AA2367=AA2368-1),AB2367,"")</f>
        <v>1</v>
      </c>
      <c r="AE2368" s="55" t="n">
        <f aca="false">IF(AND(C2367=C2368,AA2367=AA2368-1),AC2367,"")</f>
        <v>0</v>
      </c>
      <c r="AF2368" s="55" t="n">
        <f aca="false">IF(AA2368=1,"",IF(AND(AB2368=1,AD2368&lt;&gt;1),1,0))</f>
        <v>0</v>
      </c>
      <c r="AG2368" s="55" t="n">
        <f aca="false">IF(AA2368=1,"",IF(AND(AC2368=1,AE2368&lt;&gt;1),1,0))</f>
        <v>0</v>
      </c>
      <c r="AH2368" s="60" t="str">
        <f aca="false">IF(AND(E2368&gt;0,AA2368&lt;2,NOT(AND(C2369=C2368,AA2369=AA2368+1))),INDEX(DATAS,AA2368+1),"")</f>
        <v/>
      </c>
      <c r="AI2368" s="60" t="str">
        <f aca="false">IF(AND(AC2368=1,AA2368&lt;2),IF(AND(C2369=C2368,AA2369=AA2368+1),IF(AC2369=1,"",INDEX(DATAS,AA2368+1)),INDEX(DATAS,AA2368+1)),"")</f>
        <v/>
      </c>
    </row>
    <row r="2369" customFormat="false" ht="15" hidden="false" customHeight="false" outlineLevel="0" collapsed="false">
      <c r="A2369" s="60" t="n">
        <v>46309</v>
      </c>
      <c r="B2369" s="0" t="n">
        <v>2</v>
      </c>
      <c r="C2369" s="0" t="n">
        <v>5239</v>
      </c>
      <c r="D2369" s="0" t="n">
        <v>12</v>
      </c>
      <c r="E2369" s="0" t="n">
        <v>2</v>
      </c>
      <c r="F2369" s="55" t="s">
        <v>846</v>
      </c>
      <c r="G2369" s="0" t="n">
        <v>34.1</v>
      </c>
      <c r="H2369" s="0" t="n">
        <v>38</v>
      </c>
      <c r="I2369" s="55" t="s">
        <v>166</v>
      </c>
      <c r="J2369" s="0" t="n">
        <v>12</v>
      </c>
      <c r="M2369" s="0" t="n">
        <v>654.09</v>
      </c>
      <c r="N2369" s="0" t="n">
        <v>41.36</v>
      </c>
      <c r="O2369" s="0" t="n">
        <v>38.03</v>
      </c>
      <c r="R2369" s="0" t="n">
        <v>3077</v>
      </c>
      <c r="S2369" s="0" t="n">
        <v>6186</v>
      </c>
      <c r="U2369" s="0" t="n">
        <v>1005</v>
      </c>
      <c r="V2369" s="0" t="n">
        <v>0</v>
      </c>
      <c r="X2369" s="55" t="n">
        <f aca="false">IF(I2369="Male",0,1)</f>
        <v>1</v>
      </c>
      <c r="Y2369" s="55" t="n">
        <f aca="false">IF(OR(I2369="DNB",I2369="Dry DNB"),1,0)</f>
        <v>0</v>
      </c>
      <c r="Z2369" s="0" t="str">
        <f aca="false">IF(ISNUMBER(W2369),A2369-W2369,"")</f>
        <v/>
      </c>
      <c r="AA2369" s="55" t="n">
        <f aca="false">MATCH(A2369,DATAS,0)</f>
        <v>1</v>
      </c>
      <c r="AB2369" s="55" t="n">
        <f aca="false">IF(AND(E2369&gt;0,OR(AND(B2369&gt;=1,B2369&lt;=6),B2369=10)),1,0)</f>
        <v>1</v>
      </c>
      <c r="AC2369" s="55" t="n">
        <f aca="false">IF(AND(E2369&gt;0,B2369=10),1,0)</f>
        <v>0</v>
      </c>
      <c r="AD2369" s="0" t="str">
        <f aca="false">IF(AND(C2368=C2369,AA2368=AA2369-1),AB2368,"")</f>
        <v/>
      </c>
      <c r="AE2369" s="0" t="str">
        <f aca="false">IF(AND(C2368=C2369,AA2368=AA2369-1),AC2368,"")</f>
        <v/>
      </c>
      <c r="AF2369" s="0" t="str">
        <f aca="false">IF(AA2369=1,"",IF(AND(AB2369=1,AD2369&lt;&gt;1),1,0))</f>
        <v/>
      </c>
      <c r="AG2369" s="0" t="str">
        <f aca="false">IF(AA2369=1,"",IF(AND(AC2369=1,AE2369&lt;&gt;1),1,0))</f>
        <v/>
      </c>
      <c r="AH2369" s="60" t="str">
        <f aca="false">IF(AND(E2369&gt;0,AA2369&lt;2,NOT(AND(C2370=C2369,AA2370=AA2369+1))),INDEX(DATAS,AA2369+1),"")</f>
        <v/>
      </c>
      <c r="AI2369" s="60" t="str">
        <f aca="false">IF(AND(AC2369=1,AA2369&lt;2),IF(AND(C2370=C2369,AA2370=AA2369+1),IF(AC2370=1,"",INDEX(DATAS,AA2369+1)),INDEX(DATAS,AA2369+1)),"")</f>
        <v/>
      </c>
    </row>
    <row r="2370" customFormat="false" ht="15" hidden="false" customHeight="false" outlineLevel="0" collapsed="false">
      <c r="A2370" s="60" t="n">
        <v>46310</v>
      </c>
      <c r="B2370" s="0" t="n">
        <v>2</v>
      </c>
      <c r="C2370" s="0" t="n">
        <v>5239</v>
      </c>
      <c r="D2370" s="0" t="n">
        <v>13</v>
      </c>
      <c r="E2370" s="0" t="n">
        <v>2</v>
      </c>
      <c r="F2370" s="55" t="s">
        <v>846</v>
      </c>
      <c r="G2370" s="0" t="n">
        <v>37.1</v>
      </c>
      <c r="H2370" s="0" t="n">
        <v>38</v>
      </c>
      <c r="I2370" s="55" t="s">
        <v>166</v>
      </c>
      <c r="J2370" s="0" t="n">
        <v>13</v>
      </c>
      <c r="M2370" s="0" t="n">
        <v>654.09</v>
      </c>
      <c r="N2370" s="0" t="n">
        <v>41.36</v>
      </c>
      <c r="O2370" s="0" t="n">
        <v>38.03</v>
      </c>
      <c r="U2370" s="0" t="n">
        <v>1006</v>
      </c>
      <c r="V2370" s="0" t="n">
        <v>0</v>
      </c>
      <c r="X2370" s="55" t="n">
        <f aca="false">IF(I2370="Male",0,1)</f>
        <v>1</v>
      </c>
      <c r="Y2370" s="55" t="n">
        <f aca="false">IF(OR(I2370="DNB",I2370="Dry DNB"),1,0)</f>
        <v>0</v>
      </c>
      <c r="Z2370" s="0" t="str">
        <f aca="false">IF(ISNUMBER(W2370),A2370-W2370,"")</f>
        <v/>
      </c>
      <c r="AA2370" s="55" t="n">
        <f aca="false">MATCH(A2370,DATAS,0)</f>
        <v>2</v>
      </c>
      <c r="AB2370" s="55" t="n">
        <f aca="false">IF(AND(E2370&gt;0,OR(AND(B2370&gt;=1,B2370&lt;=6),B2370=10)),1,0)</f>
        <v>1</v>
      </c>
      <c r="AC2370" s="55" t="n">
        <f aca="false">IF(AND(E2370&gt;0,B2370=10),1,0)</f>
        <v>0</v>
      </c>
      <c r="AD2370" s="55" t="n">
        <f aca="false">IF(AND(C2369=C2370,AA2369=AA2370-1),AB2369,"")</f>
        <v>1</v>
      </c>
      <c r="AE2370" s="55" t="n">
        <f aca="false">IF(AND(C2369=C2370,AA2369=AA2370-1),AC2369,"")</f>
        <v>0</v>
      </c>
      <c r="AF2370" s="55" t="n">
        <f aca="false">IF(AA2370=1,"",IF(AND(AB2370=1,AD2370&lt;&gt;1),1,0))</f>
        <v>0</v>
      </c>
      <c r="AG2370" s="55" t="n">
        <f aca="false">IF(AA2370=1,"",IF(AND(AC2370=1,AE2370&lt;&gt;1),1,0))</f>
        <v>0</v>
      </c>
      <c r="AH2370" s="60" t="str">
        <f aca="false">IF(AND(E2370&gt;0,AA2370&lt;2,NOT(AND(C2371=C2370,AA2371=AA2370+1))),INDEX(DATAS,AA2370+1),"")</f>
        <v/>
      </c>
      <c r="AI2370" s="60" t="str">
        <f aca="false">IF(AND(AC2370=1,AA2370&lt;2),IF(AND(C2371=C2370,AA2371=AA2370+1),IF(AC2371=1,"",INDEX(DATAS,AA2370+1)),INDEX(DATAS,AA2370+1)),"")</f>
        <v/>
      </c>
    </row>
    <row r="2371" customFormat="false" ht="15" hidden="false" customHeight="false" outlineLevel="0" collapsed="false">
      <c r="A2371" s="60" t="n">
        <v>46309</v>
      </c>
      <c r="B2371" s="0" t="n">
        <v>2</v>
      </c>
      <c r="C2371" s="0" t="n">
        <v>5240</v>
      </c>
      <c r="D2371" s="0" t="n">
        <v>19</v>
      </c>
      <c r="E2371" s="0" t="n">
        <v>2</v>
      </c>
      <c r="F2371" s="55" t="s">
        <v>847</v>
      </c>
      <c r="G2371" s="0" t="n">
        <v>41.8</v>
      </c>
      <c r="H2371" s="0" t="n">
        <v>41</v>
      </c>
      <c r="I2371" s="55" t="s">
        <v>166</v>
      </c>
      <c r="J2371" s="0" t="n">
        <v>19</v>
      </c>
      <c r="M2371" s="0" t="n">
        <v>218.15</v>
      </c>
      <c r="N2371" s="0" t="n">
        <v>66.27</v>
      </c>
      <c r="O2371" s="0" t="n">
        <v>35.83</v>
      </c>
      <c r="R2371" s="0" t="n">
        <v>2790</v>
      </c>
      <c r="S2371" s="0" t="n">
        <v>5609</v>
      </c>
      <c r="U2371" s="0" t="n">
        <v>1004</v>
      </c>
      <c r="V2371" s="0" t="n">
        <v>0</v>
      </c>
      <c r="X2371" s="55" t="n">
        <f aca="false">IF(I2371="Male",0,1)</f>
        <v>1</v>
      </c>
      <c r="Y2371" s="55" t="n">
        <f aca="false">IF(OR(I2371="DNB",I2371="Dry DNB"),1,0)</f>
        <v>0</v>
      </c>
      <c r="Z2371" s="0" t="str">
        <f aca="false">IF(ISNUMBER(W2371),A2371-W2371,"")</f>
        <v/>
      </c>
      <c r="AA2371" s="55" t="n">
        <f aca="false">MATCH(A2371,DATAS,0)</f>
        <v>1</v>
      </c>
      <c r="AB2371" s="55" t="n">
        <f aca="false">IF(AND(E2371&gt;0,OR(AND(B2371&gt;=1,B2371&lt;=6),B2371=10)),1,0)</f>
        <v>1</v>
      </c>
      <c r="AC2371" s="55" t="n">
        <f aca="false">IF(AND(E2371&gt;0,B2371=10),1,0)</f>
        <v>0</v>
      </c>
      <c r="AD2371" s="0" t="str">
        <f aca="false">IF(AND(C2370=C2371,AA2370=AA2371-1),AB2370,"")</f>
        <v/>
      </c>
      <c r="AE2371" s="0" t="str">
        <f aca="false">IF(AND(C2370=C2371,AA2370=AA2371-1),AC2370,"")</f>
        <v/>
      </c>
      <c r="AF2371" s="0" t="str">
        <f aca="false">IF(AA2371=1,"",IF(AND(AB2371=1,AD2371&lt;&gt;1),1,0))</f>
        <v/>
      </c>
      <c r="AG2371" s="0" t="str">
        <f aca="false">IF(AA2371=1,"",IF(AND(AC2371=1,AE2371&lt;&gt;1),1,0))</f>
        <v/>
      </c>
      <c r="AH2371" s="60" t="str">
        <f aca="false">IF(AND(E2371&gt;0,AA2371&lt;2,NOT(AND(C2372=C2371,AA2372=AA2371+1))),INDEX(DATAS,AA2371+1),"")</f>
        <v/>
      </c>
      <c r="AI2371" s="60" t="str">
        <f aca="false">IF(AND(AC2371=1,AA2371&lt;2),IF(AND(C2372=C2371,AA2372=AA2371+1),IF(AC2372=1,"",INDEX(DATAS,AA2371+1)),INDEX(DATAS,AA2371+1)),"")</f>
        <v/>
      </c>
    </row>
    <row r="2372" customFormat="false" ht="15" hidden="false" customHeight="false" outlineLevel="0" collapsed="false">
      <c r="A2372" s="60" t="n">
        <v>46310</v>
      </c>
      <c r="B2372" s="0" t="n">
        <v>2</v>
      </c>
      <c r="C2372" s="0" t="n">
        <v>5240</v>
      </c>
      <c r="D2372" s="0" t="n">
        <v>20</v>
      </c>
      <c r="E2372" s="0" t="n">
        <v>2</v>
      </c>
      <c r="F2372" s="55" t="s">
        <v>847</v>
      </c>
      <c r="G2372" s="0" t="n">
        <v>40.2</v>
      </c>
      <c r="H2372" s="0" t="n">
        <v>41</v>
      </c>
      <c r="I2372" s="55" t="s">
        <v>166</v>
      </c>
      <c r="J2372" s="0" t="n">
        <v>20</v>
      </c>
      <c r="M2372" s="0" t="n">
        <v>218.15</v>
      </c>
      <c r="N2372" s="0" t="n">
        <v>66.27</v>
      </c>
      <c r="O2372" s="0" t="n">
        <v>35.83</v>
      </c>
      <c r="U2372" s="0" t="n">
        <v>1005</v>
      </c>
      <c r="V2372" s="0" t="n">
        <v>0</v>
      </c>
      <c r="X2372" s="55" t="n">
        <f aca="false">IF(I2372="Male",0,1)</f>
        <v>1</v>
      </c>
      <c r="Y2372" s="55" t="n">
        <f aca="false">IF(OR(I2372="DNB",I2372="Dry DNB"),1,0)</f>
        <v>0</v>
      </c>
      <c r="Z2372" s="0" t="str">
        <f aca="false">IF(ISNUMBER(W2372),A2372-W2372,"")</f>
        <v/>
      </c>
      <c r="AA2372" s="55" t="n">
        <f aca="false">MATCH(A2372,DATAS,0)</f>
        <v>2</v>
      </c>
      <c r="AB2372" s="55" t="n">
        <f aca="false">IF(AND(E2372&gt;0,OR(AND(B2372&gt;=1,B2372&lt;=6),B2372=10)),1,0)</f>
        <v>1</v>
      </c>
      <c r="AC2372" s="55" t="n">
        <f aca="false">IF(AND(E2372&gt;0,B2372=10),1,0)</f>
        <v>0</v>
      </c>
      <c r="AD2372" s="55" t="n">
        <f aca="false">IF(AND(C2371=C2372,AA2371=AA2372-1),AB2371,"")</f>
        <v>1</v>
      </c>
      <c r="AE2372" s="55" t="n">
        <f aca="false">IF(AND(C2371=C2372,AA2371=AA2372-1),AC2371,"")</f>
        <v>0</v>
      </c>
      <c r="AF2372" s="55" t="n">
        <f aca="false">IF(AA2372=1,"",IF(AND(AB2372=1,AD2372&lt;&gt;1),1,0))</f>
        <v>0</v>
      </c>
      <c r="AG2372" s="55" t="n">
        <f aca="false">IF(AA2372=1,"",IF(AND(AC2372=1,AE2372&lt;&gt;1),1,0))</f>
        <v>0</v>
      </c>
      <c r="AH2372" s="60" t="str">
        <f aca="false">IF(AND(E2372&gt;0,AA2372&lt;2,NOT(AND(C2373=C2372,AA2373=AA2372+1))),INDEX(DATAS,AA2372+1),"")</f>
        <v/>
      </c>
      <c r="AI2372" s="60" t="str">
        <f aca="false">IF(AND(AC2372=1,AA2372&lt;2),IF(AND(C2373=C2372,AA2373=AA2372+1),IF(AC2373=1,"",INDEX(DATAS,AA2372+1)),INDEX(DATAS,AA2372+1)),"")</f>
        <v/>
      </c>
    </row>
    <row r="2373" customFormat="false" ht="15" hidden="false" customHeight="false" outlineLevel="0" collapsed="false">
      <c r="A2373" s="60" t="n">
        <v>46309</v>
      </c>
      <c r="B2373" s="0" t="n">
        <v>3</v>
      </c>
      <c r="C2373" s="0" t="n">
        <v>5241</v>
      </c>
      <c r="D2373" s="0" t="n">
        <v>42</v>
      </c>
      <c r="E2373" s="0" t="n">
        <v>2</v>
      </c>
      <c r="F2373" s="55" t="s">
        <v>847</v>
      </c>
      <c r="G2373" s="0" t="n">
        <v>52.5</v>
      </c>
      <c r="H2373" s="0" t="n">
        <v>51</v>
      </c>
      <c r="I2373" s="55" t="s">
        <v>166</v>
      </c>
      <c r="J2373" s="0" t="n">
        <v>42</v>
      </c>
      <c r="M2373" s="0" t="n">
        <v>885.91</v>
      </c>
      <c r="N2373" s="0" t="n">
        <v>46.75</v>
      </c>
      <c r="O2373" s="0" t="n">
        <v>28.93</v>
      </c>
      <c r="P2373" s="0" t="n">
        <v>3.33</v>
      </c>
      <c r="Q2373" s="0" t="n">
        <v>3.54</v>
      </c>
      <c r="R2373" s="0" t="n">
        <v>4937</v>
      </c>
      <c r="S2373" s="0" t="n">
        <v>9925</v>
      </c>
      <c r="U2373" s="0" t="n">
        <v>1004</v>
      </c>
      <c r="V2373" s="0" t="n">
        <v>0</v>
      </c>
      <c r="X2373" s="55" t="n">
        <f aca="false">IF(I2373="Male",0,1)</f>
        <v>1</v>
      </c>
      <c r="Y2373" s="55" t="n">
        <f aca="false">IF(OR(I2373="DNB",I2373="Dry DNB"),1,0)</f>
        <v>0</v>
      </c>
      <c r="Z2373" s="0" t="str">
        <f aca="false">IF(ISNUMBER(W2373),A2373-W2373,"")</f>
        <v/>
      </c>
      <c r="AA2373" s="55" t="n">
        <f aca="false">MATCH(A2373,DATAS,0)</f>
        <v>1</v>
      </c>
      <c r="AB2373" s="55" t="n">
        <f aca="false">IF(AND(E2373&gt;0,OR(AND(B2373&gt;=1,B2373&lt;=6),B2373=10)),1,0)</f>
        <v>1</v>
      </c>
      <c r="AC2373" s="55" t="n">
        <f aca="false">IF(AND(E2373&gt;0,B2373=10),1,0)</f>
        <v>0</v>
      </c>
      <c r="AD2373" s="0" t="str">
        <f aca="false">IF(AND(C2372=C2373,AA2372=AA2373-1),AB2372,"")</f>
        <v/>
      </c>
      <c r="AE2373" s="0" t="str">
        <f aca="false">IF(AND(C2372=C2373,AA2372=AA2373-1),AC2372,"")</f>
        <v/>
      </c>
      <c r="AF2373" s="0" t="str">
        <f aca="false">IF(AA2373=1,"",IF(AND(AB2373=1,AD2373&lt;&gt;1),1,0))</f>
        <v/>
      </c>
      <c r="AG2373" s="0" t="str">
        <f aca="false">IF(AA2373=1,"",IF(AND(AC2373=1,AE2373&lt;&gt;1),1,0))</f>
        <v/>
      </c>
      <c r="AH2373" s="60" t="str">
        <f aca="false">IF(AND(E2373&gt;0,AA2373&lt;2,NOT(AND(C2374=C2373,AA2374=AA2373+1))),INDEX(DATAS,AA2373+1),"")</f>
        <v/>
      </c>
      <c r="AI2373" s="60" t="str">
        <f aca="false">IF(AND(AC2373=1,AA2373&lt;2),IF(AND(C2374=C2373,AA2374=AA2373+1),IF(AC2374=1,"",INDEX(DATAS,AA2373+1)),INDEX(DATAS,AA2373+1)),"")</f>
        <v/>
      </c>
    </row>
    <row r="2374" customFormat="false" ht="15" hidden="false" customHeight="false" outlineLevel="0" collapsed="false">
      <c r="A2374" s="60" t="n">
        <v>46310</v>
      </c>
      <c r="B2374" s="0" t="n">
        <v>3</v>
      </c>
      <c r="C2374" s="0" t="n">
        <v>5241</v>
      </c>
      <c r="D2374" s="0" t="n">
        <v>43</v>
      </c>
      <c r="E2374" s="0" t="n">
        <v>2</v>
      </c>
      <c r="F2374" s="55" t="s">
        <v>847</v>
      </c>
      <c r="G2374" s="0" t="n">
        <v>53.7</v>
      </c>
      <c r="H2374" s="0" t="n">
        <v>52</v>
      </c>
      <c r="I2374" s="55" t="s">
        <v>166</v>
      </c>
      <c r="J2374" s="0" t="n">
        <v>43</v>
      </c>
      <c r="M2374" s="0" t="n">
        <v>885.91</v>
      </c>
      <c r="N2374" s="0" t="n">
        <v>46.75</v>
      </c>
      <c r="O2374" s="0" t="n">
        <v>28.93</v>
      </c>
      <c r="P2374" s="0" t="n">
        <v>3.33</v>
      </c>
      <c r="Q2374" s="0" t="n">
        <v>3.54</v>
      </c>
      <c r="U2374" s="0" t="n">
        <v>1005</v>
      </c>
      <c r="V2374" s="0" t="n">
        <v>0</v>
      </c>
      <c r="X2374" s="55" t="n">
        <f aca="false">IF(I2374="Male",0,1)</f>
        <v>1</v>
      </c>
      <c r="Y2374" s="55" t="n">
        <f aca="false">IF(OR(I2374="DNB",I2374="Dry DNB"),1,0)</f>
        <v>0</v>
      </c>
      <c r="Z2374" s="0" t="str">
        <f aca="false">IF(ISNUMBER(W2374),A2374-W2374,"")</f>
        <v/>
      </c>
      <c r="AA2374" s="55" t="n">
        <f aca="false">MATCH(A2374,DATAS,0)</f>
        <v>2</v>
      </c>
      <c r="AB2374" s="55" t="n">
        <f aca="false">IF(AND(E2374&gt;0,OR(AND(B2374&gt;=1,B2374&lt;=6),B2374=10)),1,0)</f>
        <v>1</v>
      </c>
      <c r="AC2374" s="55" t="n">
        <f aca="false">IF(AND(E2374&gt;0,B2374=10),1,0)</f>
        <v>0</v>
      </c>
      <c r="AD2374" s="55" t="n">
        <f aca="false">IF(AND(C2373=C2374,AA2373=AA2374-1),AB2373,"")</f>
        <v>1</v>
      </c>
      <c r="AE2374" s="55" t="n">
        <f aca="false">IF(AND(C2373=C2374,AA2373=AA2374-1),AC2373,"")</f>
        <v>0</v>
      </c>
      <c r="AF2374" s="55" t="n">
        <f aca="false">IF(AA2374=1,"",IF(AND(AB2374=1,AD2374&lt;&gt;1),1,0))</f>
        <v>0</v>
      </c>
      <c r="AG2374" s="55" t="n">
        <f aca="false">IF(AA2374=1,"",IF(AND(AC2374=1,AE2374&lt;&gt;1),1,0))</f>
        <v>0</v>
      </c>
      <c r="AH2374" s="60" t="str">
        <f aca="false">IF(AND(E2374&gt;0,AA2374&lt;2,NOT(AND(C2375=C2374,AA2375=AA2374+1))),INDEX(DATAS,AA2374+1),"")</f>
        <v/>
      </c>
      <c r="AI2374" s="60" t="str">
        <f aca="false">IF(AND(AC2374=1,AA2374&lt;2),IF(AND(C2375=C2374,AA2375=AA2374+1),IF(AC2375=1,"",INDEX(DATAS,AA2374+1)),INDEX(DATAS,AA2374+1)),"")</f>
        <v/>
      </c>
    </row>
    <row r="2375" customFormat="false" ht="15" hidden="false" customHeight="false" outlineLevel="0" collapsed="false">
      <c r="A2375" s="60" t="n">
        <v>46309</v>
      </c>
      <c r="B2375" s="0" t="n">
        <v>4</v>
      </c>
      <c r="C2375" s="0" t="n">
        <v>5243</v>
      </c>
      <c r="D2375" s="0" t="n">
        <v>329</v>
      </c>
      <c r="E2375" s="0" t="n">
        <v>1</v>
      </c>
      <c r="F2375" s="55" t="s">
        <v>848</v>
      </c>
      <c r="G2375" s="0" t="n">
        <v>39.3</v>
      </c>
      <c r="H2375" s="0" t="n">
        <v>36</v>
      </c>
      <c r="I2375" s="55" t="s">
        <v>187</v>
      </c>
      <c r="J2375" s="0" t="n">
        <v>329</v>
      </c>
      <c r="K2375" s="0" t="n">
        <v>63</v>
      </c>
      <c r="M2375" s="0" t="n">
        <v>635.41</v>
      </c>
      <c r="N2375" s="0" t="n">
        <v>82.33</v>
      </c>
      <c r="O2375" s="0" t="n">
        <v>40.62</v>
      </c>
      <c r="P2375" s="0" t="n">
        <v>3.63</v>
      </c>
      <c r="Q2375" s="0" t="n">
        <v>3.78</v>
      </c>
      <c r="R2375" s="0" t="n">
        <v>4086</v>
      </c>
      <c r="S2375" s="0" t="n">
        <v>7142</v>
      </c>
      <c r="T2375" s="0" t="n">
        <v>45.25</v>
      </c>
      <c r="U2375" s="0" t="n">
        <v>1002</v>
      </c>
      <c r="V2375" s="0" t="n">
        <v>8</v>
      </c>
      <c r="W2375" s="60" t="n">
        <v>46293</v>
      </c>
      <c r="X2375" s="55" t="n">
        <f aca="false">IF(I2375="Male",0,1)</f>
        <v>1</v>
      </c>
      <c r="Y2375" s="55" t="n">
        <f aca="false">IF(OR(I2375="DNB",I2375="Dry DNB"),1,0)</f>
        <v>0</v>
      </c>
      <c r="Z2375" s="55" t="n">
        <f aca="false">IF(ISNUMBER(W2375),A2375-W2375,"")</f>
        <v>16</v>
      </c>
      <c r="AA2375" s="55" t="n">
        <f aca="false">MATCH(A2375,DATAS,0)</f>
        <v>1</v>
      </c>
      <c r="AB2375" s="55" t="n">
        <f aca="false">IF(AND(E2375&gt;0,OR(AND(B2375&gt;=1,B2375&lt;=6),B2375=10)),1,0)</f>
        <v>1</v>
      </c>
      <c r="AC2375" s="55" t="n">
        <f aca="false">IF(AND(E2375&gt;0,B2375=10),1,0)</f>
        <v>0</v>
      </c>
      <c r="AD2375" s="0" t="str">
        <f aca="false">IF(AND(C2374=C2375,AA2374=AA2375-1),AB2374,"")</f>
        <v/>
      </c>
      <c r="AE2375" s="0" t="str">
        <f aca="false">IF(AND(C2374=C2375,AA2374=AA2375-1),AC2374,"")</f>
        <v/>
      </c>
      <c r="AF2375" s="0" t="str">
        <f aca="false">IF(AA2375=1,"",IF(AND(AB2375=1,AD2375&lt;&gt;1),1,0))</f>
        <v/>
      </c>
      <c r="AG2375" s="0" t="str">
        <f aca="false">IF(AA2375=1,"",IF(AND(AC2375=1,AE2375&lt;&gt;1),1,0))</f>
        <v/>
      </c>
      <c r="AH2375" s="60" t="str">
        <f aca="false">IF(AND(E2375&gt;0,AA2375&lt;2,NOT(AND(C2376=C2375,AA2376=AA2375+1))),INDEX(DATAS,AA2375+1),"")</f>
        <v/>
      </c>
      <c r="AI2375" s="60" t="str">
        <f aca="false">IF(AND(AC2375=1,AA2375&lt;2),IF(AND(C2376=C2375,AA2376=AA2375+1),IF(AC2376=1,"",INDEX(DATAS,AA2375+1)),INDEX(DATAS,AA2375+1)),"")</f>
        <v/>
      </c>
    </row>
    <row r="2376" customFormat="false" ht="15" hidden="false" customHeight="false" outlineLevel="0" collapsed="false">
      <c r="A2376" s="60" t="n">
        <v>46310</v>
      </c>
      <c r="B2376" s="0" t="n">
        <v>4</v>
      </c>
      <c r="C2376" s="0" t="n">
        <v>5243</v>
      </c>
      <c r="D2376" s="0" t="n">
        <v>330</v>
      </c>
      <c r="E2376" s="0" t="n">
        <v>1</v>
      </c>
      <c r="F2376" s="55" t="s">
        <v>848</v>
      </c>
      <c r="G2376" s="0" t="n">
        <v>42.9</v>
      </c>
      <c r="H2376" s="0" t="n">
        <v>38</v>
      </c>
      <c r="I2376" s="55" t="s">
        <v>187</v>
      </c>
      <c r="J2376" s="0" t="n">
        <v>330</v>
      </c>
      <c r="K2376" s="0" t="n">
        <v>63</v>
      </c>
      <c r="M2376" s="0" t="n">
        <v>635.41</v>
      </c>
      <c r="N2376" s="0" t="n">
        <v>82.33</v>
      </c>
      <c r="O2376" s="0" t="n">
        <v>40.62</v>
      </c>
      <c r="P2376" s="0" t="n">
        <v>3.63</v>
      </c>
      <c r="Q2376" s="0" t="n">
        <v>3.78</v>
      </c>
      <c r="T2376" s="0" t="n">
        <v>45.25</v>
      </c>
      <c r="U2376" s="0" t="n">
        <v>1003</v>
      </c>
      <c r="V2376" s="0" t="n">
        <v>8</v>
      </c>
      <c r="W2376" s="60" t="n">
        <v>46293</v>
      </c>
      <c r="X2376" s="55" t="n">
        <f aca="false">IF(I2376="Male",0,1)</f>
        <v>1</v>
      </c>
      <c r="Y2376" s="55" t="n">
        <f aca="false">IF(OR(I2376="DNB",I2376="Dry DNB"),1,0)</f>
        <v>0</v>
      </c>
      <c r="Z2376" s="55" t="n">
        <f aca="false">IF(ISNUMBER(W2376),A2376-W2376,"")</f>
        <v>17</v>
      </c>
      <c r="AA2376" s="55" t="n">
        <f aca="false">MATCH(A2376,DATAS,0)</f>
        <v>2</v>
      </c>
      <c r="AB2376" s="55" t="n">
        <f aca="false">IF(AND(E2376&gt;0,OR(AND(B2376&gt;=1,B2376&lt;=6),B2376=10)),1,0)</f>
        <v>1</v>
      </c>
      <c r="AC2376" s="55" t="n">
        <f aca="false">IF(AND(E2376&gt;0,B2376=10),1,0)</f>
        <v>0</v>
      </c>
      <c r="AD2376" s="55" t="n">
        <f aca="false">IF(AND(C2375=C2376,AA2375=AA2376-1),AB2375,"")</f>
        <v>1</v>
      </c>
      <c r="AE2376" s="55" t="n">
        <f aca="false">IF(AND(C2375=C2376,AA2375=AA2376-1),AC2375,"")</f>
        <v>0</v>
      </c>
      <c r="AF2376" s="55" t="n">
        <f aca="false">IF(AA2376=1,"",IF(AND(AB2376=1,AD2376&lt;&gt;1),1,0))</f>
        <v>0</v>
      </c>
      <c r="AG2376" s="55" t="n">
        <f aca="false">IF(AA2376=1,"",IF(AND(AC2376=1,AE2376&lt;&gt;1),1,0))</f>
        <v>0</v>
      </c>
      <c r="AH2376" s="60" t="str">
        <f aca="false">IF(AND(E2376&gt;0,AA2376&lt;2,NOT(AND(C2377=C2376,AA2377=AA2376+1))),INDEX(DATAS,AA2376+1),"")</f>
        <v/>
      </c>
      <c r="AI2376" s="60" t="str">
        <f aca="false">IF(AND(AC2376=1,AA2376&lt;2),IF(AND(C2377=C2376,AA2377=AA2376+1),IF(AC2377=1,"",INDEX(DATAS,AA2376+1)),INDEX(DATAS,AA2376+1)),"")</f>
        <v/>
      </c>
    </row>
    <row r="2377" customFormat="false" ht="15" hidden="false" customHeight="false" outlineLevel="0" collapsed="false">
      <c r="A2377" s="60" t="n">
        <v>46309</v>
      </c>
      <c r="B2377" s="0" t="n">
        <v>5</v>
      </c>
      <c r="C2377" s="0" t="n">
        <v>5244</v>
      </c>
      <c r="D2377" s="0" t="n">
        <v>222</v>
      </c>
      <c r="E2377" s="0" t="n">
        <v>1</v>
      </c>
      <c r="F2377" s="55" t="s">
        <v>848</v>
      </c>
      <c r="G2377" s="0" t="n">
        <v>43.6</v>
      </c>
      <c r="H2377" s="0" t="n">
        <v>40</v>
      </c>
      <c r="I2377" s="55" t="s">
        <v>157</v>
      </c>
      <c r="J2377" s="0" t="n">
        <v>68</v>
      </c>
      <c r="K2377" s="0" t="n">
        <v>68</v>
      </c>
      <c r="L2377" s="0" t="n">
        <v>154</v>
      </c>
      <c r="M2377" s="0" t="n">
        <v>1011.48</v>
      </c>
      <c r="N2377" s="0" t="n">
        <v>28.59</v>
      </c>
      <c r="O2377" s="0" t="n">
        <v>33.99</v>
      </c>
      <c r="P2377" s="0" t="n">
        <v>4.29</v>
      </c>
      <c r="Q2377" s="0" t="n">
        <v>3.12</v>
      </c>
      <c r="R2377" s="0" t="n">
        <v>3992</v>
      </c>
      <c r="S2377" s="0" t="n">
        <v>8848</v>
      </c>
      <c r="T2377" s="0" t="n">
        <v>46.2</v>
      </c>
      <c r="U2377" s="0" t="n">
        <v>1002</v>
      </c>
      <c r="V2377" s="0" t="n">
        <v>1</v>
      </c>
      <c r="W2377" s="60" t="n">
        <v>46156</v>
      </c>
      <c r="X2377" s="55" t="n">
        <f aca="false">IF(I2377="Male",0,1)</f>
        <v>1</v>
      </c>
      <c r="Y2377" s="55" t="n">
        <f aca="false">IF(OR(I2377="DNB",I2377="Dry DNB"),1,0)</f>
        <v>0</v>
      </c>
      <c r="Z2377" s="55" t="n">
        <f aca="false">IF(ISNUMBER(W2377),A2377-W2377,"")</f>
        <v>153</v>
      </c>
      <c r="AA2377" s="55" t="n">
        <f aca="false">MATCH(A2377,DATAS,0)</f>
        <v>1</v>
      </c>
      <c r="AB2377" s="55" t="n">
        <f aca="false">IF(AND(E2377&gt;0,OR(AND(B2377&gt;=1,B2377&lt;=6),B2377=10)),1,0)</f>
        <v>1</v>
      </c>
      <c r="AC2377" s="55" t="n">
        <f aca="false">IF(AND(E2377&gt;0,B2377=10),1,0)</f>
        <v>0</v>
      </c>
      <c r="AD2377" s="0" t="str">
        <f aca="false">IF(AND(C2376=C2377,AA2376=AA2377-1),AB2376,"")</f>
        <v/>
      </c>
      <c r="AE2377" s="0" t="str">
        <f aca="false">IF(AND(C2376=C2377,AA2376=AA2377-1),AC2376,"")</f>
        <v/>
      </c>
      <c r="AF2377" s="0" t="str">
        <f aca="false">IF(AA2377=1,"",IF(AND(AB2377=1,AD2377&lt;&gt;1),1,0))</f>
        <v/>
      </c>
      <c r="AG2377" s="0" t="str">
        <f aca="false">IF(AA2377=1,"",IF(AND(AC2377=1,AE2377&lt;&gt;1),1,0))</f>
        <v/>
      </c>
      <c r="AH2377" s="60" t="str">
        <f aca="false">IF(AND(E2377&gt;0,AA2377&lt;2,NOT(AND(C2378=C2377,AA2378=AA2377+1))),INDEX(DATAS,AA2377+1),"")</f>
        <v/>
      </c>
      <c r="AI2377" s="60" t="str">
        <f aca="false">IF(AND(AC2377=1,AA2377&lt;2),IF(AND(C2378=C2377,AA2378=AA2377+1),IF(AC2378=1,"",INDEX(DATAS,AA2377+1)),INDEX(DATAS,AA2377+1)),"")</f>
        <v/>
      </c>
    </row>
    <row r="2378" customFormat="false" ht="15" hidden="false" customHeight="false" outlineLevel="0" collapsed="false">
      <c r="A2378" s="60" t="n">
        <v>46310</v>
      </c>
      <c r="B2378" s="0" t="n">
        <v>5</v>
      </c>
      <c r="C2378" s="0" t="n">
        <v>5244</v>
      </c>
      <c r="D2378" s="0" t="n">
        <v>223</v>
      </c>
      <c r="E2378" s="0" t="n">
        <v>1</v>
      </c>
      <c r="F2378" s="55" t="s">
        <v>848</v>
      </c>
      <c r="G2378" s="0" t="n">
        <v>44.5</v>
      </c>
      <c r="H2378" s="0" t="n">
        <v>41</v>
      </c>
      <c r="I2378" s="55" t="s">
        <v>157</v>
      </c>
      <c r="J2378" s="0" t="n">
        <v>68</v>
      </c>
      <c r="K2378" s="0" t="n">
        <v>68</v>
      </c>
      <c r="L2378" s="0" t="n">
        <v>155</v>
      </c>
      <c r="M2378" s="0" t="n">
        <v>1011.48</v>
      </c>
      <c r="N2378" s="0" t="n">
        <v>28.59</v>
      </c>
      <c r="O2378" s="0" t="n">
        <v>33.99</v>
      </c>
      <c r="P2378" s="0" t="n">
        <v>4.29</v>
      </c>
      <c r="Q2378" s="0" t="n">
        <v>3.12</v>
      </c>
      <c r="T2378" s="0" t="n">
        <v>46.2</v>
      </c>
      <c r="U2378" s="0" t="n">
        <v>1003</v>
      </c>
      <c r="V2378" s="0" t="n">
        <v>1</v>
      </c>
      <c r="W2378" s="60" t="n">
        <v>46156</v>
      </c>
      <c r="X2378" s="55" t="n">
        <f aca="false">IF(I2378="Male",0,1)</f>
        <v>1</v>
      </c>
      <c r="Y2378" s="55" t="n">
        <f aca="false">IF(OR(I2378="DNB",I2378="Dry DNB"),1,0)</f>
        <v>0</v>
      </c>
      <c r="Z2378" s="55" t="n">
        <f aca="false">IF(ISNUMBER(W2378),A2378-W2378,"")</f>
        <v>154</v>
      </c>
      <c r="AA2378" s="55" t="n">
        <f aca="false">MATCH(A2378,DATAS,0)</f>
        <v>2</v>
      </c>
      <c r="AB2378" s="55" t="n">
        <f aca="false">IF(AND(E2378&gt;0,OR(AND(B2378&gt;=1,B2378&lt;=6),B2378=10)),1,0)</f>
        <v>1</v>
      </c>
      <c r="AC2378" s="55" t="n">
        <f aca="false">IF(AND(E2378&gt;0,B2378=10),1,0)</f>
        <v>0</v>
      </c>
      <c r="AD2378" s="55" t="n">
        <f aca="false">IF(AND(C2377=C2378,AA2377=AA2378-1),AB2377,"")</f>
        <v>1</v>
      </c>
      <c r="AE2378" s="55" t="n">
        <f aca="false">IF(AND(C2377=C2378,AA2377=AA2378-1),AC2377,"")</f>
        <v>0</v>
      </c>
      <c r="AF2378" s="55" t="n">
        <f aca="false">IF(AA2378=1,"",IF(AND(AB2378=1,AD2378&lt;&gt;1),1,0))</f>
        <v>0</v>
      </c>
      <c r="AG2378" s="55" t="n">
        <f aca="false">IF(AA2378=1,"",IF(AND(AC2378=1,AE2378&lt;&gt;1),1,0))</f>
        <v>0</v>
      </c>
      <c r="AH2378" s="60" t="str">
        <f aca="false">IF(AND(E2378&gt;0,AA2378&lt;2,NOT(AND(C2379=C2378,AA2379=AA2378+1))),INDEX(DATAS,AA2378+1),"")</f>
        <v/>
      </c>
      <c r="AI2378" s="60" t="str">
        <f aca="false">IF(AND(AC2378=1,AA2378&lt;2),IF(AND(C2379=C2378,AA2379=AA2378+1),IF(AC2379=1,"",INDEX(DATAS,AA2378+1)),INDEX(DATAS,AA2378+1)),"")</f>
        <v/>
      </c>
    </row>
    <row r="2379" customFormat="false" ht="15" hidden="false" customHeight="false" outlineLevel="0" collapsed="false">
      <c r="A2379" s="60" t="n">
        <v>46309</v>
      </c>
      <c r="B2379" s="0" t="n">
        <v>5</v>
      </c>
      <c r="C2379" s="0" t="n">
        <v>5245</v>
      </c>
      <c r="D2379" s="0" t="n">
        <v>370</v>
      </c>
      <c r="E2379" s="0" t="n">
        <v>1</v>
      </c>
      <c r="F2379" s="55" t="s">
        <v>849</v>
      </c>
      <c r="G2379" s="0" t="n">
        <v>32.8</v>
      </c>
      <c r="H2379" s="0" t="n">
        <v>29</v>
      </c>
      <c r="I2379" s="55" t="s">
        <v>157</v>
      </c>
      <c r="J2379" s="0" t="n">
        <v>167</v>
      </c>
      <c r="K2379" s="0" t="n">
        <v>70</v>
      </c>
      <c r="L2379" s="0" t="n">
        <v>203</v>
      </c>
      <c r="M2379" s="0" t="n">
        <v>1575.81</v>
      </c>
      <c r="N2379" s="0" t="n">
        <v>31.44</v>
      </c>
      <c r="O2379" s="0" t="n">
        <v>47.99</v>
      </c>
      <c r="P2379" s="0" t="n">
        <v>2.92</v>
      </c>
      <c r="Q2379" s="0" t="n">
        <v>4.02</v>
      </c>
      <c r="R2379" s="0" t="n">
        <v>4468</v>
      </c>
      <c r="S2379" s="0" t="n">
        <v>9147</v>
      </c>
      <c r="T2379" s="0" t="n">
        <v>49.45</v>
      </c>
      <c r="U2379" s="0" t="n">
        <v>1000</v>
      </c>
      <c r="V2379" s="0" t="n">
        <v>5</v>
      </c>
      <c r="W2379" s="60" t="n">
        <v>46044</v>
      </c>
      <c r="X2379" s="55" t="n">
        <f aca="false">IF(I2379="Male",0,1)</f>
        <v>1</v>
      </c>
      <c r="Y2379" s="55" t="n">
        <f aca="false">IF(OR(I2379="DNB",I2379="Dry DNB"),1,0)</f>
        <v>0</v>
      </c>
      <c r="Z2379" s="55" t="n">
        <f aca="false">IF(ISNUMBER(W2379),A2379-W2379,"")</f>
        <v>265</v>
      </c>
      <c r="AA2379" s="55" t="n">
        <f aca="false">MATCH(A2379,DATAS,0)</f>
        <v>1</v>
      </c>
      <c r="AB2379" s="55" t="n">
        <f aca="false">IF(AND(E2379&gt;0,OR(AND(B2379&gt;=1,B2379&lt;=6),B2379=10)),1,0)</f>
        <v>1</v>
      </c>
      <c r="AC2379" s="55" t="n">
        <f aca="false">IF(AND(E2379&gt;0,B2379=10),1,0)</f>
        <v>0</v>
      </c>
      <c r="AD2379" s="0" t="str">
        <f aca="false">IF(AND(C2378=C2379,AA2378=AA2379-1),AB2378,"")</f>
        <v/>
      </c>
      <c r="AE2379" s="0" t="str">
        <f aca="false">IF(AND(C2378=C2379,AA2378=AA2379-1),AC2378,"")</f>
        <v/>
      </c>
      <c r="AF2379" s="0" t="str">
        <f aca="false">IF(AA2379=1,"",IF(AND(AB2379=1,AD2379&lt;&gt;1),1,0))</f>
        <v/>
      </c>
      <c r="AG2379" s="0" t="str">
        <f aca="false">IF(AA2379=1,"",IF(AND(AC2379=1,AE2379&lt;&gt;1),1,0))</f>
        <v/>
      </c>
      <c r="AH2379" s="60" t="str">
        <f aca="false">IF(AND(E2379&gt;0,AA2379&lt;2,NOT(AND(C2380=C2379,AA2380=AA2379+1))),INDEX(DATAS,AA2379+1),"")</f>
        <v/>
      </c>
      <c r="AI2379" s="60" t="str">
        <f aca="false">IF(AND(AC2379=1,AA2379&lt;2),IF(AND(C2380=C2379,AA2380=AA2379+1),IF(AC2380=1,"",INDEX(DATAS,AA2379+1)),INDEX(DATAS,AA2379+1)),"")</f>
        <v/>
      </c>
    </row>
    <row r="2380" customFormat="false" ht="15" hidden="false" customHeight="false" outlineLevel="0" collapsed="false">
      <c r="A2380" s="60" t="n">
        <v>46310</v>
      </c>
      <c r="B2380" s="0" t="n">
        <v>5</v>
      </c>
      <c r="C2380" s="0" t="n">
        <v>5245</v>
      </c>
      <c r="D2380" s="0" t="n">
        <v>371</v>
      </c>
      <c r="E2380" s="0" t="n">
        <v>1</v>
      </c>
      <c r="F2380" s="55" t="s">
        <v>849</v>
      </c>
      <c r="G2380" s="0" t="n">
        <v>30.3</v>
      </c>
      <c r="H2380" s="0" t="n">
        <v>29</v>
      </c>
      <c r="I2380" s="55" t="s">
        <v>157</v>
      </c>
      <c r="J2380" s="0" t="n">
        <v>167</v>
      </c>
      <c r="K2380" s="0" t="n">
        <v>70</v>
      </c>
      <c r="L2380" s="0" t="n">
        <v>204</v>
      </c>
      <c r="M2380" s="0" t="n">
        <v>1575.81</v>
      </c>
      <c r="N2380" s="0" t="n">
        <v>31.44</v>
      </c>
      <c r="O2380" s="0" t="n">
        <v>47.99</v>
      </c>
      <c r="P2380" s="0" t="n">
        <v>2.92</v>
      </c>
      <c r="Q2380" s="0" t="n">
        <v>4.02</v>
      </c>
      <c r="T2380" s="0" t="n">
        <v>49.45</v>
      </c>
      <c r="U2380" s="0" t="n">
        <v>1001</v>
      </c>
      <c r="V2380" s="0" t="n">
        <v>5</v>
      </c>
      <c r="W2380" s="60" t="n">
        <v>46044</v>
      </c>
      <c r="X2380" s="55" t="n">
        <f aca="false">IF(I2380="Male",0,1)</f>
        <v>1</v>
      </c>
      <c r="Y2380" s="55" t="n">
        <f aca="false">IF(OR(I2380="DNB",I2380="Dry DNB"),1,0)</f>
        <v>0</v>
      </c>
      <c r="Z2380" s="55" t="n">
        <f aca="false">IF(ISNUMBER(W2380),A2380-W2380,"")</f>
        <v>266</v>
      </c>
      <c r="AA2380" s="55" t="n">
        <f aca="false">MATCH(A2380,DATAS,0)</f>
        <v>2</v>
      </c>
      <c r="AB2380" s="55" t="n">
        <f aca="false">IF(AND(E2380&gt;0,OR(AND(B2380&gt;=1,B2380&lt;=6),B2380=10)),1,0)</f>
        <v>1</v>
      </c>
      <c r="AC2380" s="55" t="n">
        <f aca="false">IF(AND(E2380&gt;0,B2380=10),1,0)</f>
        <v>0</v>
      </c>
      <c r="AD2380" s="55" t="n">
        <f aca="false">IF(AND(C2379=C2380,AA2379=AA2380-1),AB2379,"")</f>
        <v>1</v>
      </c>
      <c r="AE2380" s="55" t="n">
        <f aca="false">IF(AND(C2379=C2380,AA2379=AA2380-1),AC2379,"")</f>
        <v>0</v>
      </c>
      <c r="AF2380" s="55" t="n">
        <f aca="false">IF(AA2380=1,"",IF(AND(AB2380=1,AD2380&lt;&gt;1),1,0))</f>
        <v>0</v>
      </c>
      <c r="AG2380" s="55" t="n">
        <f aca="false">IF(AA2380=1,"",IF(AND(AC2380=1,AE2380&lt;&gt;1),1,0))</f>
        <v>0</v>
      </c>
      <c r="AH2380" s="60" t="str">
        <f aca="false">IF(AND(E2380&gt;0,AA2380&lt;2,NOT(AND(C2381=C2380,AA2381=AA2380+1))),INDEX(DATAS,AA2380+1),"")</f>
        <v/>
      </c>
      <c r="AI2380" s="60" t="str">
        <f aca="false">IF(AND(AC2380=1,AA2380&lt;2),IF(AND(C2381=C2380,AA2381=AA2380+1),IF(AC2381=1,"",INDEX(DATAS,AA2380+1)),INDEX(DATAS,AA2380+1)),"")</f>
        <v/>
      </c>
    </row>
    <row r="2381" customFormat="false" ht="15" hidden="false" customHeight="false" outlineLevel="0" collapsed="false">
      <c r="A2381" s="60" t="n">
        <v>46309</v>
      </c>
      <c r="B2381" s="0" t="n">
        <v>4</v>
      </c>
      <c r="C2381" s="0" t="n">
        <v>5246</v>
      </c>
      <c r="D2381" s="0" t="n">
        <v>287</v>
      </c>
      <c r="E2381" s="0" t="n">
        <v>1</v>
      </c>
      <c r="F2381" s="55" t="s">
        <v>849</v>
      </c>
      <c r="G2381" s="0" t="n">
        <v>39.3</v>
      </c>
      <c r="H2381" s="0" t="n">
        <v>39</v>
      </c>
      <c r="I2381" s="55" t="s">
        <v>157</v>
      </c>
      <c r="J2381" s="0" t="n">
        <v>70</v>
      </c>
      <c r="K2381" s="0" t="n">
        <v>70</v>
      </c>
      <c r="L2381" s="0" t="n">
        <v>217</v>
      </c>
      <c r="M2381" s="0" t="n">
        <v>948.64</v>
      </c>
      <c r="N2381" s="0" t="n">
        <v>74.7</v>
      </c>
      <c r="O2381" s="0" t="n">
        <v>39.77</v>
      </c>
      <c r="P2381" s="0" t="n">
        <v>4.79</v>
      </c>
      <c r="Q2381" s="0" t="n">
        <v>3.64</v>
      </c>
      <c r="R2381" s="0" t="n">
        <v>5086</v>
      </c>
      <c r="S2381" s="0" t="n">
        <v>10061</v>
      </c>
      <c r="T2381" s="0" t="n">
        <v>54.65</v>
      </c>
      <c r="U2381" s="0" t="n">
        <v>1000</v>
      </c>
      <c r="V2381" s="0" t="n">
        <v>1</v>
      </c>
      <c r="W2381" s="60" t="n">
        <v>46093</v>
      </c>
      <c r="X2381" s="55" t="n">
        <f aca="false">IF(I2381="Male",0,1)</f>
        <v>1</v>
      </c>
      <c r="Y2381" s="55" t="n">
        <f aca="false">IF(OR(I2381="DNB",I2381="Dry DNB"),1,0)</f>
        <v>0</v>
      </c>
      <c r="Z2381" s="55" t="n">
        <f aca="false">IF(ISNUMBER(W2381),A2381-W2381,"")</f>
        <v>216</v>
      </c>
      <c r="AA2381" s="55" t="n">
        <f aca="false">MATCH(A2381,DATAS,0)</f>
        <v>1</v>
      </c>
      <c r="AB2381" s="55" t="n">
        <f aca="false">IF(AND(E2381&gt;0,OR(AND(B2381&gt;=1,B2381&lt;=6),B2381=10)),1,0)</f>
        <v>1</v>
      </c>
      <c r="AC2381" s="55" t="n">
        <f aca="false">IF(AND(E2381&gt;0,B2381=10),1,0)</f>
        <v>0</v>
      </c>
      <c r="AD2381" s="0" t="str">
        <f aca="false">IF(AND(C2380=C2381,AA2380=AA2381-1),AB2380,"")</f>
        <v/>
      </c>
      <c r="AE2381" s="0" t="str">
        <f aca="false">IF(AND(C2380=C2381,AA2380=AA2381-1),AC2380,"")</f>
        <v/>
      </c>
      <c r="AF2381" s="0" t="str">
        <f aca="false">IF(AA2381=1,"",IF(AND(AB2381=1,AD2381&lt;&gt;1),1,0))</f>
        <v/>
      </c>
      <c r="AG2381" s="0" t="str">
        <f aca="false">IF(AA2381=1,"",IF(AND(AC2381=1,AE2381&lt;&gt;1),1,0))</f>
        <v/>
      </c>
      <c r="AH2381" s="60" t="str">
        <f aca="false">IF(AND(E2381&gt;0,AA2381&lt;2,NOT(AND(C2382=C2381,AA2382=AA2381+1))),INDEX(DATAS,AA2381+1),"")</f>
        <v/>
      </c>
      <c r="AI2381" s="60" t="str">
        <f aca="false">IF(AND(AC2381=1,AA2381&lt;2),IF(AND(C2382=C2381,AA2382=AA2381+1),IF(AC2382=1,"",INDEX(DATAS,AA2381+1)),INDEX(DATAS,AA2381+1)),"")</f>
        <v/>
      </c>
    </row>
    <row r="2382" customFormat="false" ht="15" hidden="false" customHeight="false" outlineLevel="0" collapsed="false">
      <c r="A2382" s="60" t="n">
        <v>46310</v>
      </c>
      <c r="B2382" s="0" t="n">
        <v>4</v>
      </c>
      <c r="C2382" s="0" t="n">
        <v>5246</v>
      </c>
      <c r="D2382" s="0" t="n">
        <v>288</v>
      </c>
      <c r="E2382" s="0" t="n">
        <v>1</v>
      </c>
      <c r="F2382" s="55" t="s">
        <v>849</v>
      </c>
      <c r="G2382" s="0" t="n">
        <v>41.6</v>
      </c>
      <c r="H2382" s="0" t="n">
        <v>39</v>
      </c>
      <c r="I2382" s="55" t="s">
        <v>157</v>
      </c>
      <c r="J2382" s="0" t="n">
        <v>70</v>
      </c>
      <c r="K2382" s="0" t="n">
        <v>70</v>
      </c>
      <c r="L2382" s="0" t="n">
        <v>218</v>
      </c>
      <c r="M2382" s="0" t="n">
        <v>948.64</v>
      </c>
      <c r="N2382" s="0" t="n">
        <v>74.7</v>
      </c>
      <c r="O2382" s="0" t="n">
        <v>39.77</v>
      </c>
      <c r="P2382" s="0" t="n">
        <v>4.79</v>
      </c>
      <c r="Q2382" s="0" t="n">
        <v>3.64</v>
      </c>
      <c r="T2382" s="0" t="n">
        <v>54.65</v>
      </c>
      <c r="U2382" s="0" t="n">
        <v>1001</v>
      </c>
      <c r="V2382" s="0" t="n">
        <v>1</v>
      </c>
      <c r="W2382" s="60" t="n">
        <v>46093</v>
      </c>
      <c r="X2382" s="55" t="n">
        <f aca="false">IF(I2382="Male",0,1)</f>
        <v>1</v>
      </c>
      <c r="Y2382" s="55" t="n">
        <f aca="false">IF(OR(I2382="DNB",I2382="Dry DNB"),1,0)</f>
        <v>0</v>
      </c>
      <c r="Z2382" s="55" t="n">
        <f aca="false">IF(ISNUMBER(W2382),A2382-W2382,"")</f>
        <v>217</v>
      </c>
      <c r="AA2382" s="55" t="n">
        <f aca="false">MATCH(A2382,DATAS,0)</f>
        <v>2</v>
      </c>
      <c r="AB2382" s="55" t="n">
        <f aca="false">IF(AND(E2382&gt;0,OR(AND(B2382&gt;=1,B2382&lt;=6),B2382=10)),1,0)</f>
        <v>1</v>
      </c>
      <c r="AC2382" s="55" t="n">
        <f aca="false">IF(AND(E2382&gt;0,B2382=10),1,0)</f>
        <v>0</v>
      </c>
      <c r="AD2382" s="55" t="n">
        <f aca="false">IF(AND(C2381=C2382,AA2381=AA2382-1),AB2381,"")</f>
        <v>1</v>
      </c>
      <c r="AE2382" s="55" t="n">
        <f aca="false">IF(AND(C2381=C2382,AA2381=AA2382-1),AC2381,"")</f>
        <v>0</v>
      </c>
      <c r="AF2382" s="55" t="n">
        <f aca="false">IF(AA2382=1,"",IF(AND(AB2382=1,AD2382&lt;&gt;1),1,0))</f>
        <v>0</v>
      </c>
      <c r="AG2382" s="55" t="n">
        <f aca="false">IF(AA2382=1,"",IF(AND(AC2382=1,AE2382&lt;&gt;1),1,0))</f>
        <v>0</v>
      </c>
      <c r="AH2382" s="60" t="str">
        <f aca="false">IF(AND(E2382&gt;0,AA2382&lt;2,NOT(AND(C2383=C2382,AA2383=AA2382+1))),INDEX(DATAS,AA2382+1),"")</f>
        <v/>
      </c>
      <c r="AI2382" s="60" t="str">
        <f aca="false">IF(AND(AC2382=1,AA2382&lt;2),IF(AND(C2383=C2382,AA2383=AA2382+1),IF(AC2383=1,"",INDEX(DATAS,AA2382+1)),INDEX(DATAS,AA2382+1)),"")</f>
        <v/>
      </c>
    </row>
    <row r="2383" customFormat="false" ht="15" hidden="false" customHeight="false" outlineLevel="0" collapsed="false">
      <c r="A2383" s="60" t="n">
        <v>46309</v>
      </c>
      <c r="B2383" s="0" t="n">
        <v>4</v>
      </c>
      <c r="C2383" s="0" t="n">
        <v>5248</v>
      </c>
      <c r="D2383" s="0" t="n">
        <v>233</v>
      </c>
      <c r="E2383" s="0" t="n">
        <v>1</v>
      </c>
      <c r="F2383" s="55" t="s">
        <v>850</v>
      </c>
      <c r="G2383" s="0" t="n">
        <v>32.6</v>
      </c>
      <c r="H2383" s="0" t="n">
        <v>36</v>
      </c>
      <c r="I2383" s="55" t="s">
        <v>157</v>
      </c>
      <c r="J2383" s="0" t="n">
        <v>65</v>
      </c>
      <c r="K2383" s="0" t="n">
        <v>65</v>
      </c>
      <c r="L2383" s="0" t="n">
        <v>168</v>
      </c>
      <c r="M2383" s="0" t="n">
        <v>424.61</v>
      </c>
      <c r="N2383" s="0" t="n">
        <v>73.01</v>
      </c>
      <c r="O2383" s="0" t="n">
        <v>25.38</v>
      </c>
      <c r="P2383" s="0" t="n">
        <v>3.2</v>
      </c>
      <c r="Q2383" s="0" t="n">
        <v>3.79</v>
      </c>
      <c r="R2383" s="0" t="n">
        <v>4754</v>
      </c>
      <c r="S2383" s="0" t="n">
        <v>9756</v>
      </c>
      <c r="T2383" s="0" t="n">
        <v>53.95</v>
      </c>
      <c r="U2383" s="0" t="n">
        <v>998</v>
      </c>
      <c r="V2383" s="0" t="n">
        <v>1</v>
      </c>
      <c r="W2383" s="60" t="n">
        <v>46142</v>
      </c>
      <c r="X2383" s="55" t="n">
        <f aca="false">IF(I2383="Male",0,1)</f>
        <v>1</v>
      </c>
      <c r="Y2383" s="55" t="n">
        <f aca="false">IF(OR(I2383="DNB",I2383="Dry DNB"),1,0)</f>
        <v>0</v>
      </c>
      <c r="Z2383" s="55" t="n">
        <f aca="false">IF(ISNUMBER(W2383),A2383-W2383,"")</f>
        <v>167</v>
      </c>
      <c r="AA2383" s="55" t="n">
        <f aca="false">MATCH(A2383,DATAS,0)</f>
        <v>1</v>
      </c>
      <c r="AB2383" s="55" t="n">
        <f aca="false">IF(AND(E2383&gt;0,OR(AND(B2383&gt;=1,B2383&lt;=6),B2383=10)),1,0)</f>
        <v>1</v>
      </c>
      <c r="AC2383" s="55" t="n">
        <f aca="false">IF(AND(E2383&gt;0,B2383=10),1,0)</f>
        <v>0</v>
      </c>
      <c r="AD2383" s="0" t="str">
        <f aca="false">IF(AND(C2382=C2383,AA2382=AA2383-1),AB2382,"")</f>
        <v/>
      </c>
      <c r="AE2383" s="0" t="str">
        <f aca="false">IF(AND(C2382=C2383,AA2382=AA2383-1),AC2382,"")</f>
        <v/>
      </c>
      <c r="AF2383" s="0" t="str">
        <f aca="false">IF(AA2383=1,"",IF(AND(AB2383=1,AD2383&lt;&gt;1),1,0))</f>
        <v/>
      </c>
      <c r="AG2383" s="0" t="str">
        <f aca="false">IF(AA2383=1,"",IF(AND(AC2383=1,AE2383&lt;&gt;1),1,0))</f>
        <v/>
      </c>
      <c r="AH2383" s="60" t="str">
        <f aca="false">IF(AND(E2383&gt;0,AA2383&lt;2,NOT(AND(C2384=C2383,AA2384=AA2383+1))),INDEX(DATAS,AA2383+1),"")</f>
        <v/>
      </c>
      <c r="AI2383" s="60" t="str">
        <f aca="false">IF(AND(AC2383=1,AA2383&lt;2),IF(AND(C2384=C2383,AA2384=AA2383+1),IF(AC2384=1,"",INDEX(DATAS,AA2383+1)),INDEX(DATAS,AA2383+1)),"")</f>
        <v/>
      </c>
    </row>
    <row r="2384" customFormat="false" ht="15" hidden="false" customHeight="false" outlineLevel="0" collapsed="false">
      <c r="A2384" s="60" t="n">
        <v>46310</v>
      </c>
      <c r="B2384" s="0" t="n">
        <v>4</v>
      </c>
      <c r="C2384" s="0" t="n">
        <v>5248</v>
      </c>
      <c r="D2384" s="0" t="n">
        <v>234</v>
      </c>
      <c r="E2384" s="0" t="n">
        <v>1</v>
      </c>
      <c r="F2384" s="55" t="s">
        <v>850</v>
      </c>
      <c r="G2384" s="0" t="n">
        <v>33.5</v>
      </c>
      <c r="H2384" s="0" t="n">
        <v>34</v>
      </c>
      <c r="I2384" s="55" t="s">
        <v>157</v>
      </c>
      <c r="J2384" s="0" t="n">
        <v>65</v>
      </c>
      <c r="K2384" s="0" t="n">
        <v>65</v>
      </c>
      <c r="L2384" s="0" t="n">
        <v>169</v>
      </c>
      <c r="M2384" s="0" t="n">
        <v>424.61</v>
      </c>
      <c r="N2384" s="0" t="n">
        <v>73.01</v>
      </c>
      <c r="O2384" s="0" t="n">
        <v>25.38</v>
      </c>
      <c r="P2384" s="0" t="n">
        <v>3.2</v>
      </c>
      <c r="Q2384" s="0" t="n">
        <v>3.79</v>
      </c>
      <c r="T2384" s="0" t="n">
        <v>53.95</v>
      </c>
      <c r="U2384" s="0" t="n">
        <v>999</v>
      </c>
      <c r="V2384" s="0" t="n">
        <v>1</v>
      </c>
      <c r="W2384" s="60" t="n">
        <v>46142</v>
      </c>
      <c r="X2384" s="55" t="n">
        <f aca="false">IF(I2384="Male",0,1)</f>
        <v>1</v>
      </c>
      <c r="Y2384" s="55" t="n">
        <f aca="false">IF(OR(I2384="DNB",I2384="Dry DNB"),1,0)</f>
        <v>0</v>
      </c>
      <c r="Z2384" s="55" t="n">
        <f aca="false">IF(ISNUMBER(W2384),A2384-W2384,"")</f>
        <v>168</v>
      </c>
      <c r="AA2384" s="55" t="n">
        <f aca="false">MATCH(A2384,DATAS,0)</f>
        <v>2</v>
      </c>
      <c r="AB2384" s="55" t="n">
        <f aca="false">IF(AND(E2384&gt;0,OR(AND(B2384&gt;=1,B2384&lt;=6),B2384=10)),1,0)</f>
        <v>1</v>
      </c>
      <c r="AC2384" s="55" t="n">
        <f aca="false">IF(AND(E2384&gt;0,B2384=10),1,0)</f>
        <v>0</v>
      </c>
      <c r="AD2384" s="55" t="n">
        <f aca="false">IF(AND(C2383=C2384,AA2383=AA2384-1),AB2383,"")</f>
        <v>1</v>
      </c>
      <c r="AE2384" s="55" t="n">
        <f aca="false">IF(AND(C2383=C2384,AA2383=AA2384-1),AC2383,"")</f>
        <v>0</v>
      </c>
      <c r="AF2384" s="55" t="n">
        <f aca="false">IF(AA2384=1,"",IF(AND(AB2384=1,AD2384&lt;&gt;1),1,0))</f>
        <v>0</v>
      </c>
      <c r="AG2384" s="55" t="n">
        <f aca="false">IF(AA2384=1,"",IF(AND(AC2384=1,AE2384&lt;&gt;1),1,0))</f>
        <v>0</v>
      </c>
      <c r="AH2384" s="60" t="str">
        <f aca="false">IF(AND(E2384&gt;0,AA2384&lt;2,NOT(AND(C2385=C2384,AA2385=AA2384+1))),INDEX(DATAS,AA2384+1),"")</f>
        <v/>
      </c>
      <c r="AI2384" s="60" t="str">
        <f aca="false">IF(AND(AC2384=1,AA2384&lt;2),IF(AND(C2385=C2384,AA2385=AA2384+1),IF(AC2385=1,"",INDEX(DATAS,AA2384+1)),INDEX(DATAS,AA2384+1)),"")</f>
        <v/>
      </c>
    </row>
    <row r="2385" customFormat="false" ht="15" hidden="false" customHeight="false" outlineLevel="0" collapsed="false">
      <c r="A2385" s="60" t="n">
        <v>46309</v>
      </c>
      <c r="B2385" s="0" t="n">
        <v>6</v>
      </c>
      <c r="C2385" s="0" t="n">
        <v>5249</v>
      </c>
      <c r="D2385" s="0" t="n">
        <v>32</v>
      </c>
      <c r="E2385" s="0" t="n">
        <v>2</v>
      </c>
      <c r="F2385" s="55" t="s">
        <v>850</v>
      </c>
      <c r="G2385" s="0" t="n">
        <v>34.1</v>
      </c>
      <c r="H2385" s="0" t="n">
        <v>24</v>
      </c>
      <c r="I2385" s="55" t="s">
        <v>166</v>
      </c>
      <c r="J2385" s="0" t="n">
        <v>32</v>
      </c>
      <c r="M2385" s="0" t="n">
        <v>267.95</v>
      </c>
      <c r="N2385" s="0" t="n">
        <v>45.65</v>
      </c>
      <c r="O2385" s="0" t="n">
        <v>25.45</v>
      </c>
      <c r="P2385" s="0" t="n">
        <v>4.92</v>
      </c>
      <c r="Q2385" s="0" t="n">
        <v>4.58</v>
      </c>
      <c r="R2385" s="0" t="n">
        <v>2699</v>
      </c>
      <c r="S2385" s="0" t="n">
        <v>5425</v>
      </c>
      <c r="U2385" s="0" t="n">
        <v>998</v>
      </c>
      <c r="V2385" s="0" t="n">
        <v>0</v>
      </c>
      <c r="X2385" s="55" t="n">
        <f aca="false">IF(I2385="Male",0,1)</f>
        <v>1</v>
      </c>
      <c r="Y2385" s="55" t="n">
        <f aca="false">IF(OR(I2385="DNB",I2385="Dry DNB"),1,0)</f>
        <v>0</v>
      </c>
      <c r="Z2385" s="0" t="str">
        <f aca="false">IF(ISNUMBER(W2385),A2385-W2385,"")</f>
        <v/>
      </c>
      <c r="AA2385" s="55" t="n">
        <f aca="false">MATCH(A2385,DATAS,0)</f>
        <v>1</v>
      </c>
      <c r="AB2385" s="55" t="n">
        <f aca="false">IF(AND(E2385&gt;0,OR(AND(B2385&gt;=1,B2385&lt;=6),B2385=10)),1,0)</f>
        <v>1</v>
      </c>
      <c r="AC2385" s="55" t="n">
        <f aca="false">IF(AND(E2385&gt;0,B2385=10),1,0)</f>
        <v>0</v>
      </c>
      <c r="AD2385" s="0" t="str">
        <f aca="false">IF(AND(C2384=C2385,AA2384=AA2385-1),AB2384,"")</f>
        <v/>
      </c>
      <c r="AE2385" s="0" t="str">
        <f aca="false">IF(AND(C2384=C2385,AA2384=AA2385-1),AC2384,"")</f>
        <v/>
      </c>
      <c r="AF2385" s="0" t="str">
        <f aca="false">IF(AA2385=1,"",IF(AND(AB2385=1,AD2385&lt;&gt;1),1,0))</f>
        <v/>
      </c>
      <c r="AG2385" s="0" t="str">
        <f aca="false">IF(AA2385=1,"",IF(AND(AC2385=1,AE2385&lt;&gt;1),1,0))</f>
        <v/>
      </c>
      <c r="AH2385" s="60" t="str">
        <f aca="false">IF(AND(E2385&gt;0,AA2385&lt;2,NOT(AND(C2386=C2385,AA2386=AA2385+1))),INDEX(DATAS,AA2385+1),"")</f>
        <v/>
      </c>
      <c r="AI2385" s="60" t="str">
        <f aca="false">IF(AND(AC2385=1,AA2385&lt;2),IF(AND(C2386=C2385,AA2386=AA2385+1),IF(AC2386=1,"",INDEX(DATAS,AA2385+1)),INDEX(DATAS,AA2385+1)),"")</f>
        <v/>
      </c>
    </row>
    <row r="2386" customFormat="false" ht="15" hidden="false" customHeight="false" outlineLevel="0" collapsed="false">
      <c r="A2386" s="60" t="n">
        <v>46310</v>
      </c>
      <c r="B2386" s="0" t="n">
        <v>6</v>
      </c>
      <c r="C2386" s="0" t="n">
        <v>5249</v>
      </c>
      <c r="D2386" s="0" t="n">
        <v>33</v>
      </c>
      <c r="E2386" s="0" t="n">
        <v>2</v>
      </c>
      <c r="F2386" s="55" t="s">
        <v>850</v>
      </c>
      <c r="G2386" s="0" t="n">
        <v>32.6</v>
      </c>
      <c r="H2386" s="0" t="n">
        <v>27</v>
      </c>
      <c r="I2386" s="55" t="s">
        <v>166</v>
      </c>
      <c r="J2386" s="0" t="n">
        <v>33</v>
      </c>
      <c r="M2386" s="0" t="n">
        <v>267.95</v>
      </c>
      <c r="N2386" s="0" t="n">
        <v>45.65</v>
      </c>
      <c r="O2386" s="0" t="n">
        <v>25.45</v>
      </c>
      <c r="P2386" s="0" t="n">
        <v>4.92</v>
      </c>
      <c r="Q2386" s="0" t="n">
        <v>4.58</v>
      </c>
      <c r="U2386" s="0" t="n">
        <v>999</v>
      </c>
      <c r="V2386" s="0" t="n">
        <v>0</v>
      </c>
      <c r="X2386" s="55" t="n">
        <f aca="false">IF(I2386="Male",0,1)</f>
        <v>1</v>
      </c>
      <c r="Y2386" s="55" t="n">
        <f aca="false">IF(OR(I2386="DNB",I2386="Dry DNB"),1,0)</f>
        <v>0</v>
      </c>
      <c r="Z2386" s="0" t="str">
        <f aca="false">IF(ISNUMBER(W2386),A2386-W2386,"")</f>
        <v/>
      </c>
      <c r="AA2386" s="55" t="n">
        <f aca="false">MATCH(A2386,DATAS,0)</f>
        <v>2</v>
      </c>
      <c r="AB2386" s="55" t="n">
        <f aca="false">IF(AND(E2386&gt;0,OR(AND(B2386&gt;=1,B2386&lt;=6),B2386=10)),1,0)</f>
        <v>1</v>
      </c>
      <c r="AC2386" s="55" t="n">
        <f aca="false">IF(AND(E2386&gt;0,B2386=10),1,0)</f>
        <v>0</v>
      </c>
      <c r="AD2386" s="55" t="n">
        <f aca="false">IF(AND(C2385=C2386,AA2385=AA2386-1),AB2385,"")</f>
        <v>1</v>
      </c>
      <c r="AE2386" s="55" t="n">
        <f aca="false">IF(AND(C2385=C2386,AA2385=AA2386-1),AC2385,"")</f>
        <v>0</v>
      </c>
      <c r="AF2386" s="55" t="n">
        <f aca="false">IF(AA2386=1,"",IF(AND(AB2386=1,AD2386&lt;&gt;1),1,0))</f>
        <v>0</v>
      </c>
      <c r="AG2386" s="55" t="n">
        <f aca="false">IF(AA2386=1,"",IF(AND(AC2386=1,AE2386&lt;&gt;1),1,0))</f>
        <v>0</v>
      </c>
      <c r="AH2386" s="60" t="str">
        <f aca="false">IF(AND(E2386&gt;0,AA2386&lt;2,NOT(AND(C2387=C2386,AA2387=AA2386+1))),INDEX(DATAS,AA2386+1),"")</f>
        <v/>
      </c>
      <c r="AI2386" s="60" t="str">
        <f aca="false">IF(AND(AC2386=1,AA2386&lt;2),IF(AND(C2387=C2386,AA2387=AA2386+1),IF(AC2387=1,"",INDEX(DATAS,AA2386+1)),INDEX(DATAS,AA2386+1)),"")</f>
        <v/>
      </c>
    </row>
    <row r="2387" customFormat="false" ht="15" hidden="false" customHeight="false" outlineLevel="0" collapsed="false">
      <c r="A2387" s="60" t="n">
        <v>46309</v>
      </c>
      <c r="B2387" s="0" t="n">
        <v>5</v>
      </c>
      <c r="C2387" s="0" t="n">
        <v>5250</v>
      </c>
      <c r="D2387" s="0" t="n">
        <v>379</v>
      </c>
      <c r="E2387" s="0" t="n">
        <v>1</v>
      </c>
      <c r="F2387" s="55" t="s">
        <v>850</v>
      </c>
      <c r="G2387" s="0" t="n">
        <v>37.5</v>
      </c>
      <c r="H2387" s="0" t="n">
        <v>34</v>
      </c>
      <c r="I2387" s="55" t="s">
        <v>187</v>
      </c>
      <c r="J2387" s="0" t="n">
        <v>379</v>
      </c>
      <c r="K2387" s="0" t="n">
        <v>64</v>
      </c>
      <c r="M2387" s="0" t="n">
        <v>1000.39</v>
      </c>
      <c r="N2387" s="0" t="n">
        <v>52.82</v>
      </c>
      <c r="O2387" s="0" t="n">
        <v>32.2</v>
      </c>
      <c r="P2387" s="0" t="n">
        <v>4.6</v>
      </c>
      <c r="Q2387" s="0" t="n">
        <v>4.02</v>
      </c>
      <c r="R2387" s="0" t="n">
        <v>4290</v>
      </c>
      <c r="S2387" s="0" t="n">
        <v>8311</v>
      </c>
      <c r="T2387" s="0" t="n">
        <v>43.85</v>
      </c>
      <c r="U2387" s="0" t="n">
        <v>998</v>
      </c>
      <c r="V2387" s="0" t="n">
        <v>9</v>
      </c>
      <c r="W2387" s="60" t="n">
        <v>46293</v>
      </c>
      <c r="X2387" s="55" t="n">
        <f aca="false">IF(I2387="Male",0,1)</f>
        <v>1</v>
      </c>
      <c r="Y2387" s="55" t="n">
        <f aca="false">IF(OR(I2387="DNB",I2387="Dry DNB"),1,0)</f>
        <v>0</v>
      </c>
      <c r="Z2387" s="55" t="n">
        <f aca="false">IF(ISNUMBER(W2387),A2387-W2387,"")</f>
        <v>16</v>
      </c>
      <c r="AA2387" s="55" t="n">
        <f aca="false">MATCH(A2387,DATAS,0)</f>
        <v>1</v>
      </c>
      <c r="AB2387" s="55" t="n">
        <f aca="false">IF(AND(E2387&gt;0,OR(AND(B2387&gt;=1,B2387&lt;=6),B2387=10)),1,0)</f>
        <v>1</v>
      </c>
      <c r="AC2387" s="55" t="n">
        <f aca="false">IF(AND(E2387&gt;0,B2387=10),1,0)</f>
        <v>0</v>
      </c>
      <c r="AD2387" s="0" t="str">
        <f aca="false">IF(AND(C2386=C2387,AA2386=AA2387-1),AB2386,"")</f>
        <v/>
      </c>
      <c r="AE2387" s="0" t="str">
        <f aca="false">IF(AND(C2386=C2387,AA2386=AA2387-1),AC2386,"")</f>
        <v/>
      </c>
      <c r="AF2387" s="0" t="str">
        <f aca="false">IF(AA2387=1,"",IF(AND(AB2387=1,AD2387&lt;&gt;1),1,0))</f>
        <v/>
      </c>
      <c r="AG2387" s="0" t="str">
        <f aca="false">IF(AA2387=1,"",IF(AND(AC2387=1,AE2387&lt;&gt;1),1,0))</f>
        <v/>
      </c>
      <c r="AH2387" s="60" t="str">
        <f aca="false">IF(AND(E2387&gt;0,AA2387&lt;2,NOT(AND(C2388=C2387,AA2388=AA2387+1))),INDEX(DATAS,AA2387+1),"")</f>
        <v/>
      </c>
      <c r="AI2387" s="60" t="str">
        <f aca="false">IF(AND(AC2387=1,AA2387&lt;2),IF(AND(C2388=C2387,AA2388=AA2387+1),IF(AC2388=1,"",INDEX(DATAS,AA2387+1)),INDEX(DATAS,AA2387+1)),"")</f>
        <v/>
      </c>
    </row>
    <row r="2388" customFormat="false" ht="15" hidden="false" customHeight="false" outlineLevel="0" collapsed="false">
      <c r="A2388" s="60" t="n">
        <v>46310</v>
      </c>
      <c r="B2388" s="0" t="n">
        <v>5</v>
      </c>
      <c r="C2388" s="0" t="n">
        <v>5250</v>
      </c>
      <c r="D2388" s="0" t="n">
        <v>380</v>
      </c>
      <c r="E2388" s="0" t="n">
        <v>1</v>
      </c>
      <c r="F2388" s="55" t="s">
        <v>850</v>
      </c>
      <c r="G2388" s="0" t="n">
        <v>35</v>
      </c>
      <c r="H2388" s="0" t="n">
        <v>34</v>
      </c>
      <c r="I2388" s="55" t="s">
        <v>187</v>
      </c>
      <c r="J2388" s="0" t="n">
        <v>380</v>
      </c>
      <c r="K2388" s="0" t="n">
        <v>64</v>
      </c>
      <c r="M2388" s="0" t="n">
        <v>1000.39</v>
      </c>
      <c r="N2388" s="0" t="n">
        <v>52.82</v>
      </c>
      <c r="O2388" s="0" t="n">
        <v>32.2</v>
      </c>
      <c r="P2388" s="0" t="n">
        <v>4.6</v>
      </c>
      <c r="Q2388" s="0" t="n">
        <v>4.02</v>
      </c>
      <c r="T2388" s="0" t="n">
        <v>43.85</v>
      </c>
      <c r="U2388" s="0" t="n">
        <v>999</v>
      </c>
      <c r="V2388" s="0" t="n">
        <v>9</v>
      </c>
      <c r="W2388" s="60" t="n">
        <v>46293</v>
      </c>
      <c r="X2388" s="55" t="n">
        <f aca="false">IF(I2388="Male",0,1)</f>
        <v>1</v>
      </c>
      <c r="Y2388" s="55" t="n">
        <f aca="false">IF(OR(I2388="DNB",I2388="Dry DNB"),1,0)</f>
        <v>0</v>
      </c>
      <c r="Z2388" s="55" t="n">
        <f aca="false">IF(ISNUMBER(W2388),A2388-W2388,"")</f>
        <v>17</v>
      </c>
      <c r="AA2388" s="55" t="n">
        <f aca="false">MATCH(A2388,DATAS,0)</f>
        <v>2</v>
      </c>
      <c r="AB2388" s="55" t="n">
        <f aca="false">IF(AND(E2388&gt;0,OR(AND(B2388&gt;=1,B2388&lt;=6),B2388=10)),1,0)</f>
        <v>1</v>
      </c>
      <c r="AC2388" s="55" t="n">
        <f aca="false">IF(AND(E2388&gt;0,B2388=10),1,0)</f>
        <v>0</v>
      </c>
      <c r="AD2388" s="55" t="n">
        <f aca="false">IF(AND(C2387=C2388,AA2387=AA2388-1),AB2387,"")</f>
        <v>1</v>
      </c>
      <c r="AE2388" s="55" t="n">
        <f aca="false">IF(AND(C2387=C2388,AA2387=AA2388-1),AC2387,"")</f>
        <v>0</v>
      </c>
      <c r="AF2388" s="55" t="n">
        <f aca="false">IF(AA2388=1,"",IF(AND(AB2388=1,AD2388&lt;&gt;1),1,0))</f>
        <v>0</v>
      </c>
      <c r="AG2388" s="55" t="n">
        <f aca="false">IF(AA2388=1,"",IF(AND(AC2388=1,AE2388&lt;&gt;1),1,0))</f>
        <v>0</v>
      </c>
      <c r="AH2388" s="60" t="str">
        <f aca="false">IF(AND(E2388&gt;0,AA2388&lt;2,NOT(AND(C2389=C2388,AA2389=AA2388+1))),INDEX(DATAS,AA2388+1),"")</f>
        <v/>
      </c>
      <c r="AI2388" s="60" t="str">
        <f aca="false">IF(AND(AC2388=1,AA2388&lt;2),IF(AND(C2389=C2388,AA2389=AA2388+1),IF(AC2389=1,"",INDEX(DATAS,AA2388+1)),INDEX(DATAS,AA2388+1)),"")</f>
        <v/>
      </c>
    </row>
    <row r="2389" customFormat="false" ht="15" hidden="false" customHeight="false" outlineLevel="0" collapsed="false">
      <c r="A2389" s="60" t="n">
        <v>46309</v>
      </c>
      <c r="B2389" s="0" t="n">
        <v>6</v>
      </c>
      <c r="C2389" s="0" t="n">
        <v>5251</v>
      </c>
      <c r="D2389" s="0" t="n">
        <v>371</v>
      </c>
      <c r="E2389" s="0" t="n">
        <v>1</v>
      </c>
      <c r="F2389" s="55" t="s">
        <v>850</v>
      </c>
      <c r="G2389" s="0" t="n">
        <v>14.3</v>
      </c>
      <c r="H2389" s="0" t="n">
        <v>17</v>
      </c>
      <c r="I2389" s="55" t="s">
        <v>157</v>
      </c>
      <c r="J2389" s="0" t="n">
        <v>238</v>
      </c>
      <c r="K2389" s="0" t="n">
        <v>63</v>
      </c>
      <c r="L2389" s="0" t="n">
        <v>133</v>
      </c>
      <c r="M2389" s="0" t="n">
        <v>1214.46</v>
      </c>
      <c r="N2389" s="0" t="n">
        <v>61.47</v>
      </c>
      <c r="O2389" s="0" t="n">
        <v>40.44</v>
      </c>
      <c r="P2389" s="0" t="n">
        <v>3.87</v>
      </c>
      <c r="Q2389" s="0" t="n">
        <v>3.4</v>
      </c>
      <c r="R2389" s="0" t="n">
        <v>4268</v>
      </c>
      <c r="S2389" s="0" t="n">
        <v>9537</v>
      </c>
      <c r="T2389" s="0" t="n">
        <v>44.2</v>
      </c>
      <c r="U2389" s="0" t="n">
        <v>998</v>
      </c>
      <c r="V2389" s="0" t="n">
        <v>6</v>
      </c>
      <c r="W2389" s="60" t="n">
        <v>46177</v>
      </c>
      <c r="X2389" s="55" t="n">
        <f aca="false">IF(I2389="Male",0,1)</f>
        <v>1</v>
      </c>
      <c r="Y2389" s="55" t="n">
        <f aca="false">IF(OR(I2389="DNB",I2389="Dry DNB"),1,0)</f>
        <v>0</v>
      </c>
      <c r="Z2389" s="55" t="n">
        <f aca="false">IF(ISNUMBER(W2389),A2389-W2389,"")</f>
        <v>132</v>
      </c>
      <c r="AA2389" s="55" t="n">
        <f aca="false">MATCH(A2389,DATAS,0)</f>
        <v>1</v>
      </c>
      <c r="AB2389" s="55" t="n">
        <f aca="false">IF(AND(E2389&gt;0,OR(AND(B2389&gt;=1,B2389&lt;=6),B2389=10)),1,0)</f>
        <v>1</v>
      </c>
      <c r="AC2389" s="55" t="n">
        <f aca="false">IF(AND(E2389&gt;0,B2389=10),1,0)</f>
        <v>0</v>
      </c>
      <c r="AD2389" s="0" t="str">
        <f aca="false">IF(AND(C2388=C2389,AA2388=AA2389-1),AB2388,"")</f>
        <v/>
      </c>
      <c r="AE2389" s="0" t="str">
        <f aca="false">IF(AND(C2388=C2389,AA2388=AA2389-1),AC2388,"")</f>
        <v/>
      </c>
      <c r="AF2389" s="0" t="str">
        <f aca="false">IF(AA2389=1,"",IF(AND(AB2389=1,AD2389&lt;&gt;1),1,0))</f>
        <v/>
      </c>
      <c r="AG2389" s="0" t="str">
        <f aca="false">IF(AA2389=1,"",IF(AND(AC2389=1,AE2389&lt;&gt;1),1,0))</f>
        <v/>
      </c>
      <c r="AH2389" s="60" t="str">
        <f aca="false">IF(AND(E2389&gt;0,AA2389&lt;2,NOT(AND(C2390=C2389,AA2390=AA2389+1))),INDEX(DATAS,AA2389+1),"")</f>
        <v/>
      </c>
      <c r="AI2389" s="60" t="str">
        <f aca="false">IF(AND(AC2389=1,AA2389&lt;2),IF(AND(C2390=C2389,AA2390=AA2389+1),IF(AC2390=1,"",INDEX(DATAS,AA2389+1)),INDEX(DATAS,AA2389+1)),"")</f>
        <v/>
      </c>
    </row>
    <row r="2390" customFormat="false" ht="15" hidden="false" customHeight="false" outlineLevel="0" collapsed="false">
      <c r="A2390" s="60" t="n">
        <v>46310</v>
      </c>
      <c r="B2390" s="0" t="n">
        <v>6</v>
      </c>
      <c r="C2390" s="0" t="n">
        <v>5251</v>
      </c>
      <c r="D2390" s="0" t="n">
        <v>372</v>
      </c>
      <c r="E2390" s="0" t="n">
        <v>1</v>
      </c>
      <c r="F2390" s="55" t="s">
        <v>850</v>
      </c>
      <c r="G2390" s="0" t="n">
        <v>13.4</v>
      </c>
      <c r="H2390" s="0" t="n">
        <v>14</v>
      </c>
      <c r="I2390" s="55" t="s">
        <v>157</v>
      </c>
      <c r="J2390" s="0" t="n">
        <v>238</v>
      </c>
      <c r="K2390" s="0" t="n">
        <v>63</v>
      </c>
      <c r="L2390" s="0" t="n">
        <v>134</v>
      </c>
      <c r="M2390" s="0" t="n">
        <v>1214.46</v>
      </c>
      <c r="N2390" s="0" t="n">
        <v>61.47</v>
      </c>
      <c r="O2390" s="0" t="n">
        <v>40.44</v>
      </c>
      <c r="P2390" s="0" t="n">
        <v>3.87</v>
      </c>
      <c r="Q2390" s="0" t="n">
        <v>3.4</v>
      </c>
      <c r="T2390" s="0" t="n">
        <v>44.2</v>
      </c>
      <c r="U2390" s="0" t="n">
        <v>999</v>
      </c>
      <c r="V2390" s="0" t="n">
        <v>6</v>
      </c>
      <c r="W2390" s="60" t="n">
        <v>46177</v>
      </c>
      <c r="X2390" s="55" t="n">
        <f aca="false">IF(I2390="Male",0,1)</f>
        <v>1</v>
      </c>
      <c r="Y2390" s="55" t="n">
        <f aca="false">IF(OR(I2390="DNB",I2390="Dry DNB"),1,0)</f>
        <v>0</v>
      </c>
      <c r="Z2390" s="55" t="n">
        <f aca="false">IF(ISNUMBER(W2390),A2390-W2390,"")</f>
        <v>133</v>
      </c>
      <c r="AA2390" s="55" t="n">
        <f aca="false">MATCH(A2390,DATAS,0)</f>
        <v>2</v>
      </c>
      <c r="AB2390" s="55" t="n">
        <f aca="false">IF(AND(E2390&gt;0,OR(AND(B2390&gt;=1,B2390&lt;=6),B2390=10)),1,0)</f>
        <v>1</v>
      </c>
      <c r="AC2390" s="55" t="n">
        <f aca="false">IF(AND(E2390&gt;0,B2390=10),1,0)</f>
        <v>0</v>
      </c>
      <c r="AD2390" s="55" t="n">
        <f aca="false">IF(AND(C2389=C2390,AA2389=AA2390-1),AB2389,"")</f>
        <v>1</v>
      </c>
      <c r="AE2390" s="55" t="n">
        <f aca="false">IF(AND(C2389=C2390,AA2389=AA2390-1),AC2389,"")</f>
        <v>0</v>
      </c>
      <c r="AF2390" s="55" t="n">
        <f aca="false">IF(AA2390=1,"",IF(AND(AB2390=1,AD2390&lt;&gt;1),1,0))</f>
        <v>0</v>
      </c>
      <c r="AG2390" s="55" t="n">
        <f aca="false">IF(AA2390=1,"",IF(AND(AC2390=1,AE2390&lt;&gt;1),1,0))</f>
        <v>0</v>
      </c>
      <c r="AH2390" s="60" t="str">
        <f aca="false">IF(AND(E2390&gt;0,AA2390&lt;2,NOT(AND(C2391=C2390,AA2391=AA2390+1))),INDEX(DATAS,AA2390+1),"")</f>
        <v/>
      </c>
      <c r="AI2390" s="60" t="str">
        <f aca="false">IF(AND(AC2390=1,AA2390&lt;2),IF(AND(C2391=C2390,AA2391=AA2390+1),IF(AC2391=1,"",INDEX(DATAS,AA2390+1)),INDEX(DATAS,AA2390+1)),"")</f>
        <v/>
      </c>
    </row>
    <row r="2391" customFormat="false" ht="15" hidden="false" customHeight="false" outlineLevel="0" collapsed="false">
      <c r="A2391" s="60" t="n">
        <v>46309</v>
      </c>
      <c r="B2391" s="0" t="n">
        <v>3</v>
      </c>
      <c r="C2391" s="0" t="n">
        <v>5252</v>
      </c>
      <c r="D2391" s="0" t="n">
        <v>28</v>
      </c>
      <c r="E2391" s="0" t="n">
        <v>2</v>
      </c>
      <c r="F2391" s="55" t="s">
        <v>851</v>
      </c>
      <c r="G2391" s="0" t="n">
        <v>51.6</v>
      </c>
      <c r="H2391" s="0" t="n">
        <v>48</v>
      </c>
      <c r="I2391" s="55" t="s">
        <v>166</v>
      </c>
      <c r="J2391" s="0" t="n">
        <v>28</v>
      </c>
      <c r="M2391" s="0" t="n">
        <v>152.9</v>
      </c>
      <c r="N2391" s="0" t="n">
        <v>50.73</v>
      </c>
      <c r="O2391" s="0" t="n">
        <v>26.7</v>
      </c>
      <c r="P2391" s="0" t="n">
        <v>3.84</v>
      </c>
      <c r="Q2391" s="0" t="n">
        <v>5.85</v>
      </c>
      <c r="R2391" s="0" t="n">
        <v>3793</v>
      </c>
      <c r="S2391" s="0" t="n">
        <v>7624</v>
      </c>
      <c r="U2391" s="0" t="n">
        <v>999</v>
      </c>
      <c r="V2391" s="0" t="n">
        <v>0</v>
      </c>
      <c r="X2391" s="55" t="n">
        <f aca="false">IF(I2391="Male",0,1)</f>
        <v>1</v>
      </c>
      <c r="Y2391" s="55" t="n">
        <f aca="false">IF(OR(I2391="DNB",I2391="Dry DNB"),1,0)</f>
        <v>0</v>
      </c>
      <c r="Z2391" s="0" t="str">
        <f aca="false">IF(ISNUMBER(W2391),A2391-W2391,"")</f>
        <v/>
      </c>
      <c r="AA2391" s="55" t="n">
        <f aca="false">MATCH(A2391,DATAS,0)</f>
        <v>1</v>
      </c>
      <c r="AB2391" s="55" t="n">
        <f aca="false">IF(AND(E2391&gt;0,OR(AND(B2391&gt;=1,B2391&lt;=6),B2391=10)),1,0)</f>
        <v>1</v>
      </c>
      <c r="AC2391" s="55" t="n">
        <f aca="false">IF(AND(E2391&gt;0,B2391=10),1,0)</f>
        <v>0</v>
      </c>
      <c r="AD2391" s="0" t="str">
        <f aca="false">IF(AND(C2390=C2391,AA2390=AA2391-1),AB2390,"")</f>
        <v/>
      </c>
      <c r="AE2391" s="0" t="str">
        <f aca="false">IF(AND(C2390=C2391,AA2390=AA2391-1),AC2390,"")</f>
        <v/>
      </c>
      <c r="AF2391" s="0" t="str">
        <f aca="false">IF(AA2391=1,"",IF(AND(AB2391=1,AD2391&lt;&gt;1),1,0))</f>
        <v/>
      </c>
      <c r="AG2391" s="0" t="str">
        <f aca="false">IF(AA2391=1,"",IF(AND(AC2391=1,AE2391&lt;&gt;1),1,0))</f>
        <v/>
      </c>
      <c r="AH2391" s="60" t="str">
        <f aca="false">IF(AND(E2391&gt;0,AA2391&lt;2,NOT(AND(C2392=C2391,AA2392=AA2391+1))),INDEX(DATAS,AA2391+1),"")</f>
        <v/>
      </c>
      <c r="AI2391" s="60" t="str">
        <f aca="false">IF(AND(AC2391=1,AA2391&lt;2),IF(AND(C2392=C2391,AA2392=AA2391+1),IF(AC2392=1,"",INDEX(DATAS,AA2391+1)),INDEX(DATAS,AA2391+1)),"")</f>
        <v/>
      </c>
    </row>
    <row r="2392" customFormat="false" ht="15" hidden="false" customHeight="false" outlineLevel="0" collapsed="false">
      <c r="A2392" s="60" t="n">
        <v>46310</v>
      </c>
      <c r="B2392" s="0" t="n">
        <v>3</v>
      </c>
      <c r="C2392" s="0" t="n">
        <v>5252</v>
      </c>
      <c r="D2392" s="0" t="n">
        <v>29</v>
      </c>
      <c r="E2392" s="0" t="n">
        <v>2</v>
      </c>
      <c r="F2392" s="55" t="s">
        <v>851</v>
      </c>
      <c r="G2392" s="0" t="n">
        <v>53.9</v>
      </c>
      <c r="H2392" s="0" t="n">
        <v>49</v>
      </c>
      <c r="I2392" s="55" t="s">
        <v>166</v>
      </c>
      <c r="J2392" s="0" t="n">
        <v>29</v>
      </c>
      <c r="M2392" s="0" t="n">
        <v>152.9</v>
      </c>
      <c r="N2392" s="0" t="n">
        <v>50.73</v>
      </c>
      <c r="O2392" s="0" t="n">
        <v>26.7</v>
      </c>
      <c r="P2392" s="0" t="n">
        <v>3.84</v>
      </c>
      <c r="Q2392" s="0" t="n">
        <v>5.85</v>
      </c>
      <c r="U2392" s="0" t="n">
        <v>1000</v>
      </c>
      <c r="V2392" s="0" t="n">
        <v>0</v>
      </c>
      <c r="X2392" s="55" t="n">
        <f aca="false">IF(I2392="Male",0,1)</f>
        <v>1</v>
      </c>
      <c r="Y2392" s="55" t="n">
        <f aca="false">IF(OR(I2392="DNB",I2392="Dry DNB"),1,0)</f>
        <v>0</v>
      </c>
      <c r="Z2392" s="0" t="str">
        <f aca="false">IF(ISNUMBER(W2392),A2392-W2392,"")</f>
        <v/>
      </c>
      <c r="AA2392" s="55" t="n">
        <f aca="false">MATCH(A2392,DATAS,0)</f>
        <v>2</v>
      </c>
      <c r="AB2392" s="55" t="n">
        <f aca="false">IF(AND(E2392&gt;0,OR(AND(B2392&gt;=1,B2392&lt;=6),B2392=10)),1,0)</f>
        <v>1</v>
      </c>
      <c r="AC2392" s="55" t="n">
        <f aca="false">IF(AND(E2392&gt;0,B2392=10),1,0)</f>
        <v>0</v>
      </c>
      <c r="AD2392" s="55" t="n">
        <f aca="false">IF(AND(C2391=C2392,AA2391=AA2392-1),AB2391,"")</f>
        <v>1</v>
      </c>
      <c r="AE2392" s="55" t="n">
        <f aca="false">IF(AND(C2391=C2392,AA2391=AA2392-1),AC2391,"")</f>
        <v>0</v>
      </c>
      <c r="AF2392" s="55" t="n">
        <f aca="false">IF(AA2392=1,"",IF(AND(AB2392=1,AD2392&lt;&gt;1),1,0))</f>
        <v>0</v>
      </c>
      <c r="AG2392" s="55" t="n">
        <f aca="false">IF(AA2392=1,"",IF(AND(AC2392=1,AE2392&lt;&gt;1),1,0))</f>
        <v>0</v>
      </c>
      <c r="AH2392" s="60" t="str">
        <f aca="false">IF(AND(E2392&gt;0,AA2392&lt;2,NOT(AND(C2393=C2392,AA2393=AA2392+1))),INDEX(DATAS,AA2392+1),"")</f>
        <v/>
      </c>
      <c r="AI2392" s="60" t="str">
        <f aca="false">IF(AND(AC2392=1,AA2392&lt;2),IF(AND(C2393=C2392,AA2393=AA2392+1),IF(AC2393=1,"",INDEX(DATAS,AA2392+1)),INDEX(DATAS,AA2392+1)),"")</f>
        <v/>
      </c>
    </row>
    <row r="2393" customFormat="false" ht="15" hidden="false" customHeight="false" outlineLevel="0" collapsed="false">
      <c r="A2393" s="60" t="n">
        <v>46309</v>
      </c>
      <c r="B2393" s="0" t="n">
        <v>2</v>
      </c>
      <c r="C2393" s="0" t="n">
        <v>5253</v>
      </c>
      <c r="D2393" s="0" t="n">
        <v>11</v>
      </c>
      <c r="E2393" s="0" t="n">
        <v>2</v>
      </c>
      <c r="F2393" s="55" t="s">
        <v>851</v>
      </c>
      <c r="G2393" s="0" t="n">
        <v>32.3</v>
      </c>
      <c r="H2393" s="0" t="n">
        <v>26</v>
      </c>
      <c r="I2393" s="55" t="s">
        <v>166</v>
      </c>
      <c r="J2393" s="0" t="n">
        <v>11</v>
      </c>
      <c r="M2393" s="0" t="n">
        <v>1359.96</v>
      </c>
      <c r="N2393" s="0" t="n">
        <v>74.03</v>
      </c>
      <c r="O2393" s="0" t="n">
        <v>32.4</v>
      </c>
      <c r="R2393" s="0" t="n">
        <v>1490</v>
      </c>
      <c r="S2393" s="0" t="n">
        <v>2995</v>
      </c>
      <c r="U2393" s="0" t="n">
        <v>999</v>
      </c>
      <c r="V2393" s="0" t="n">
        <v>0</v>
      </c>
      <c r="X2393" s="55" t="n">
        <f aca="false">IF(I2393="Male",0,1)</f>
        <v>1</v>
      </c>
      <c r="Y2393" s="55" t="n">
        <f aca="false">IF(OR(I2393="DNB",I2393="Dry DNB"),1,0)</f>
        <v>0</v>
      </c>
      <c r="Z2393" s="0" t="str">
        <f aca="false">IF(ISNUMBER(W2393),A2393-W2393,"")</f>
        <v/>
      </c>
      <c r="AA2393" s="55" t="n">
        <f aca="false">MATCH(A2393,DATAS,0)</f>
        <v>1</v>
      </c>
      <c r="AB2393" s="55" t="n">
        <f aca="false">IF(AND(E2393&gt;0,OR(AND(B2393&gt;=1,B2393&lt;=6),B2393=10)),1,0)</f>
        <v>1</v>
      </c>
      <c r="AC2393" s="55" t="n">
        <f aca="false">IF(AND(E2393&gt;0,B2393=10),1,0)</f>
        <v>0</v>
      </c>
      <c r="AD2393" s="0" t="str">
        <f aca="false">IF(AND(C2392=C2393,AA2392=AA2393-1),AB2392,"")</f>
        <v/>
      </c>
      <c r="AE2393" s="0" t="str">
        <f aca="false">IF(AND(C2392=C2393,AA2392=AA2393-1),AC2392,"")</f>
        <v/>
      </c>
      <c r="AF2393" s="0" t="str">
        <f aca="false">IF(AA2393=1,"",IF(AND(AB2393=1,AD2393&lt;&gt;1),1,0))</f>
        <v/>
      </c>
      <c r="AG2393" s="0" t="str">
        <f aca="false">IF(AA2393=1,"",IF(AND(AC2393=1,AE2393&lt;&gt;1),1,0))</f>
        <v/>
      </c>
      <c r="AH2393" s="60" t="str">
        <f aca="false">IF(AND(E2393&gt;0,AA2393&lt;2,NOT(AND(C2394=C2393,AA2394=AA2393+1))),INDEX(DATAS,AA2393+1),"")</f>
        <v/>
      </c>
      <c r="AI2393" s="60" t="str">
        <f aca="false">IF(AND(AC2393=1,AA2393&lt;2),IF(AND(C2394=C2393,AA2394=AA2393+1),IF(AC2394=1,"",INDEX(DATAS,AA2393+1)),INDEX(DATAS,AA2393+1)),"")</f>
        <v/>
      </c>
    </row>
    <row r="2394" customFormat="false" ht="15" hidden="false" customHeight="false" outlineLevel="0" collapsed="false">
      <c r="A2394" s="60" t="n">
        <v>46310</v>
      </c>
      <c r="B2394" s="0" t="n">
        <v>2</v>
      </c>
      <c r="C2394" s="0" t="n">
        <v>5253</v>
      </c>
      <c r="D2394" s="0" t="n">
        <v>12</v>
      </c>
      <c r="E2394" s="0" t="n">
        <v>2</v>
      </c>
      <c r="F2394" s="55" t="s">
        <v>851</v>
      </c>
      <c r="G2394" s="0" t="n">
        <v>32.9</v>
      </c>
      <c r="H2394" s="0" t="n">
        <v>28</v>
      </c>
      <c r="I2394" s="55" t="s">
        <v>166</v>
      </c>
      <c r="J2394" s="0" t="n">
        <v>12</v>
      </c>
      <c r="M2394" s="0" t="n">
        <v>1359.96</v>
      </c>
      <c r="N2394" s="0" t="n">
        <v>74.03</v>
      </c>
      <c r="O2394" s="0" t="n">
        <v>32.4</v>
      </c>
      <c r="U2394" s="0" t="n">
        <v>1000</v>
      </c>
      <c r="V2394" s="0" t="n">
        <v>0</v>
      </c>
      <c r="X2394" s="55" t="n">
        <f aca="false">IF(I2394="Male",0,1)</f>
        <v>1</v>
      </c>
      <c r="Y2394" s="55" t="n">
        <f aca="false">IF(OR(I2394="DNB",I2394="Dry DNB"),1,0)</f>
        <v>0</v>
      </c>
      <c r="Z2394" s="0" t="str">
        <f aca="false">IF(ISNUMBER(W2394),A2394-W2394,"")</f>
        <v/>
      </c>
      <c r="AA2394" s="55" t="n">
        <f aca="false">MATCH(A2394,DATAS,0)</f>
        <v>2</v>
      </c>
      <c r="AB2394" s="55" t="n">
        <f aca="false">IF(AND(E2394&gt;0,OR(AND(B2394&gt;=1,B2394&lt;=6),B2394=10)),1,0)</f>
        <v>1</v>
      </c>
      <c r="AC2394" s="55" t="n">
        <f aca="false">IF(AND(E2394&gt;0,B2394=10),1,0)</f>
        <v>0</v>
      </c>
      <c r="AD2394" s="55" t="n">
        <f aca="false">IF(AND(C2393=C2394,AA2393=AA2394-1),AB2393,"")</f>
        <v>1</v>
      </c>
      <c r="AE2394" s="55" t="n">
        <f aca="false">IF(AND(C2393=C2394,AA2393=AA2394-1),AC2393,"")</f>
        <v>0</v>
      </c>
      <c r="AF2394" s="55" t="n">
        <f aca="false">IF(AA2394=1,"",IF(AND(AB2394=1,AD2394&lt;&gt;1),1,0))</f>
        <v>0</v>
      </c>
      <c r="AG2394" s="55" t="n">
        <f aca="false">IF(AA2394=1,"",IF(AND(AC2394=1,AE2394&lt;&gt;1),1,0))</f>
        <v>0</v>
      </c>
      <c r="AH2394" s="60" t="str">
        <f aca="false">IF(AND(E2394&gt;0,AA2394&lt;2,NOT(AND(C2395=C2394,AA2395=AA2394+1))),INDEX(DATAS,AA2394+1),"")</f>
        <v/>
      </c>
      <c r="AI2394" s="60" t="str">
        <f aca="false">IF(AND(AC2394=1,AA2394&lt;2),IF(AND(C2395=C2394,AA2395=AA2394+1),IF(AC2395=1,"",INDEX(DATAS,AA2394+1)),INDEX(DATAS,AA2394+1)),"")</f>
        <v/>
      </c>
    </row>
    <row r="2395" customFormat="false" ht="15" hidden="false" customHeight="false" outlineLevel="0" collapsed="false">
      <c r="A2395" s="60" t="n">
        <v>46309</v>
      </c>
      <c r="B2395" s="0" t="n">
        <v>4</v>
      </c>
      <c r="C2395" s="0" t="n">
        <v>5255</v>
      </c>
      <c r="D2395" s="0" t="n">
        <v>244</v>
      </c>
      <c r="E2395" s="0" t="n">
        <v>1</v>
      </c>
      <c r="F2395" s="55" t="s">
        <v>852</v>
      </c>
      <c r="G2395" s="0" t="n">
        <v>59.2</v>
      </c>
      <c r="H2395" s="0" t="n">
        <v>59</v>
      </c>
      <c r="I2395" s="55" t="s">
        <v>157</v>
      </c>
      <c r="J2395" s="0" t="n">
        <v>118</v>
      </c>
      <c r="K2395" s="0" t="n">
        <v>69</v>
      </c>
      <c r="L2395" s="0" t="n">
        <v>126</v>
      </c>
      <c r="M2395" s="0" t="n">
        <v>1043.84</v>
      </c>
      <c r="N2395" s="0" t="n">
        <v>65</v>
      </c>
      <c r="O2395" s="0" t="n">
        <v>34.19</v>
      </c>
      <c r="P2395" s="0" t="n">
        <v>3.95</v>
      </c>
      <c r="Q2395" s="0" t="n">
        <v>3.21</v>
      </c>
      <c r="R2395" s="0" t="n">
        <v>4153</v>
      </c>
      <c r="S2395" s="0" t="n">
        <v>9396</v>
      </c>
      <c r="T2395" s="0" t="n">
        <v>43.75</v>
      </c>
      <c r="U2395" s="0" t="n">
        <v>997</v>
      </c>
      <c r="V2395" s="0" t="n">
        <v>2</v>
      </c>
      <c r="W2395" s="60" t="n">
        <v>46184</v>
      </c>
      <c r="X2395" s="55" t="n">
        <f aca="false">IF(I2395="Male",0,1)</f>
        <v>1</v>
      </c>
      <c r="Y2395" s="55" t="n">
        <f aca="false">IF(OR(I2395="DNB",I2395="Dry DNB"),1,0)</f>
        <v>0</v>
      </c>
      <c r="Z2395" s="55" t="n">
        <f aca="false">IF(ISNUMBER(W2395),A2395-W2395,"")</f>
        <v>125</v>
      </c>
      <c r="AA2395" s="55" t="n">
        <f aca="false">MATCH(A2395,DATAS,0)</f>
        <v>1</v>
      </c>
      <c r="AB2395" s="55" t="n">
        <f aca="false">IF(AND(E2395&gt;0,OR(AND(B2395&gt;=1,B2395&lt;=6),B2395=10)),1,0)</f>
        <v>1</v>
      </c>
      <c r="AC2395" s="55" t="n">
        <f aca="false">IF(AND(E2395&gt;0,B2395=10),1,0)</f>
        <v>0</v>
      </c>
      <c r="AD2395" s="0" t="str">
        <f aca="false">IF(AND(C2394=C2395,AA2394=AA2395-1),AB2394,"")</f>
        <v/>
      </c>
      <c r="AE2395" s="0" t="str">
        <f aca="false">IF(AND(C2394=C2395,AA2394=AA2395-1),AC2394,"")</f>
        <v/>
      </c>
      <c r="AF2395" s="0" t="str">
        <f aca="false">IF(AA2395=1,"",IF(AND(AB2395=1,AD2395&lt;&gt;1),1,0))</f>
        <v/>
      </c>
      <c r="AG2395" s="0" t="str">
        <f aca="false">IF(AA2395=1,"",IF(AND(AC2395=1,AE2395&lt;&gt;1),1,0))</f>
        <v/>
      </c>
      <c r="AH2395" s="60" t="str">
        <f aca="false">IF(AND(E2395&gt;0,AA2395&lt;2,NOT(AND(C2396=C2395,AA2396=AA2395+1))),INDEX(DATAS,AA2395+1),"")</f>
        <v/>
      </c>
      <c r="AI2395" s="60" t="str">
        <f aca="false">IF(AND(AC2395=1,AA2395&lt;2),IF(AND(C2396=C2395,AA2396=AA2395+1),IF(AC2396=1,"",INDEX(DATAS,AA2395+1)),INDEX(DATAS,AA2395+1)),"")</f>
        <v/>
      </c>
    </row>
    <row r="2396" customFormat="false" ht="15" hidden="false" customHeight="false" outlineLevel="0" collapsed="false">
      <c r="A2396" s="60" t="n">
        <v>46310</v>
      </c>
      <c r="B2396" s="0" t="n">
        <v>4</v>
      </c>
      <c r="C2396" s="0" t="n">
        <v>5255</v>
      </c>
      <c r="D2396" s="0" t="n">
        <v>245</v>
      </c>
      <c r="E2396" s="0" t="n">
        <v>1</v>
      </c>
      <c r="F2396" s="55" t="s">
        <v>852</v>
      </c>
      <c r="G2396" s="0" t="n">
        <v>59</v>
      </c>
      <c r="H2396" s="0" t="n">
        <v>59</v>
      </c>
      <c r="I2396" s="55" t="s">
        <v>157</v>
      </c>
      <c r="J2396" s="0" t="n">
        <v>118</v>
      </c>
      <c r="K2396" s="0" t="n">
        <v>69</v>
      </c>
      <c r="L2396" s="0" t="n">
        <v>127</v>
      </c>
      <c r="M2396" s="0" t="n">
        <v>1043.84</v>
      </c>
      <c r="N2396" s="0" t="n">
        <v>65</v>
      </c>
      <c r="O2396" s="0" t="n">
        <v>34.19</v>
      </c>
      <c r="P2396" s="0" t="n">
        <v>3.95</v>
      </c>
      <c r="Q2396" s="0" t="n">
        <v>3.21</v>
      </c>
      <c r="T2396" s="0" t="n">
        <v>43.75</v>
      </c>
      <c r="U2396" s="0" t="n">
        <v>998</v>
      </c>
      <c r="V2396" s="0" t="n">
        <v>2</v>
      </c>
      <c r="W2396" s="60" t="n">
        <v>46184</v>
      </c>
      <c r="X2396" s="55" t="n">
        <f aca="false">IF(I2396="Male",0,1)</f>
        <v>1</v>
      </c>
      <c r="Y2396" s="55" t="n">
        <f aca="false">IF(OR(I2396="DNB",I2396="Dry DNB"),1,0)</f>
        <v>0</v>
      </c>
      <c r="Z2396" s="55" t="n">
        <f aca="false">IF(ISNUMBER(W2396),A2396-W2396,"")</f>
        <v>126</v>
      </c>
      <c r="AA2396" s="55" t="n">
        <f aca="false">MATCH(A2396,DATAS,0)</f>
        <v>2</v>
      </c>
      <c r="AB2396" s="55" t="n">
        <f aca="false">IF(AND(E2396&gt;0,OR(AND(B2396&gt;=1,B2396&lt;=6),B2396=10)),1,0)</f>
        <v>1</v>
      </c>
      <c r="AC2396" s="55" t="n">
        <f aca="false">IF(AND(E2396&gt;0,B2396=10),1,0)</f>
        <v>0</v>
      </c>
      <c r="AD2396" s="55" t="n">
        <f aca="false">IF(AND(C2395=C2396,AA2395=AA2396-1),AB2395,"")</f>
        <v>1</v>
      </c>
      <c r="AE2396" s="55" t="n">
        <f aca="false">IF(AND(C2395=C2396,AA2395=AA2396-1),AC2395,"")</f>
        <v>0</v>
      </c>
      <c r="AF2396" s="55" t="n">
        <f aca="false">IF(AA2396=1,"",IF(AND(AB2396=1,AD2396&lt;&gt;1),1,0))</f>
        <v>0</v>
      </c>
      <c r="AG2396" s="55" t="n">
        <f aca="false">IF(AA2396=1,"",IF(AND(AC2396=1,AE2396&lt;&gt;1),1,0))</f>
        <v>0</v>
      </c>
      <c r="AH2396" s="60" t="str">
        <f aca="false">IF(AND(E2396&gt;0,AA2396&lt;2,NOT(AND(C2397=C2396,AA2397=AA2396+1))),INDEX(DATAS,AA2396+1),"")</f>
        <v/>
      </c>
      <c r="AI2396" s="60" t="str">
        <f aca="false">IF(AND(AC2396=1,AA2396&lt;2),IF(AND(C2397=C2396,AA2397=AA2396+1),IF(AC2397=1,"",INDEX(DATAS,AA2396+1)),INDEX(DATAS,AA2396+1)),"")</f>
        <v/>
      </c>
    </row>
    <row r="2397" customFormat="false" ht="15" hidden="false" customHeight="false" outlineLevel="0" collapsed="false">
      <c r="A2397" s="60" t="n">
        <v>46309</v>
      </c>
      <c r="B2397" s="0" t="n">
        <v>4</v>
      </c>
      <c r="C2397" s="0" t="n">
        <v>5256</v>
      </c>
      <c r="D2397" s="0" t="n">
        <v>229</v>
      </c>
      <c r="E2397" s="0" t="n">
        <v>1</v>
      </c>
      <c r="F2397" s="55" t="s">
        <v>853</v>
      </c>
      <c r="G2397" s="0" t="n">
        <v>47.5</v>
      </c>
      <c r="H2397" s="0" t="n">
        <v>47</v>
      </c>
      <c r="I2397" s="55" t="s">
        <v>157</v>
      </c>
      <c r="J2397" s="0" t="n">
        <v>68</v>
      </c>
      <c r="K2397" s="0" t="n">
        <v>68</v>
      </c>
      <c r="L2397" s="0" t="n">
        <v>161</v>
      </c>
      <c r="M2397" s="0" t="n">
        <v>1057.62</v>
      </c>
      <c r="N2397" s="0" t="n">
        <v>41.06</v>
      </c>
      <c r="O2397" s="0" t="n">
        <v>44.08</v>
      </c>
      <c r="P2397" s="0" t="n">
        <v>3.62</v>
      </c>
      <c r="Q2397" s="0" t="n">
        <v>3.64</v>
      </c>
      <c r="R2397" s="0" t="n">
        <v>4864</v>
      </c>
      <c r="S2397" s="0" t="n">
        <v>10576</v>
      </c>
      <c r="T2397" s="0" t="n">
        <v>55.55</v>
      </c>
      <c r="U2397" s="0" t="n">
        <v>994</v>
      </c>
      <c r="V2397" s="0" t="n">
        <v>1</v>
      </c>
      <c r="W2397" s="60" t="n">
        <v>46149</v>
      </c>
      <c r="X2397" s="55" t="n">
        <f aca="false">IF(I2397="Male",0,1)</f>
        <v>1</v>
      </c>
      <c r="Y2397" s="55" t="n">
        <f aca="false">IF(OR(I2397="DNB",I2397="Dry DNB"),1,0)</f>
        <v>0</v>
      </c>
      <c r="Z2397" s="55" t="n">
        <f aca="false">IF(ISNUMBER(W2397),A2397-W2397,"")</f>
        <v>160</v>
      </c>
      <c r="AA2397" s="55" t="n">
        <f aca="false">MATCH(A2397,DATAS,0)</f>
        <v>1</v>
      </c>
      <c r="AB2397" s="55" t="n">
        <f aca="false">IF(AND(E2397&gt;0,OR(AND(B2397&gt;=1,B2397&lt;=6),B2397=10)),1,0)</f>
        <v>1</v>
      </c>
      <c r="AC2397" s="55" t="n">
        <f aca="false">IF(AND(E2397&gt;0,B2397=10),1,0)</f>
        <v>0</v>
      </c>
      <c r="AD2397" s="0" t="str">
        <f aca="false">IF(AND(C2396=C2397,AA2396=AA2397-1),AB2396,"")</f>
        <v/>
      </c>
      <c r="AE2397" s="0" t="str">
        <f aca="false">IF(AND(C2396=C2397,AA2396=AA2397-1),AC2396,"")</f>
        <v/>
      </c>
      <c r="AF2397" s="0" t="str">
        <f aca="false">IF(AA2397=1,"",IF(AND(AB2397=1,AD2397&lt;&gt;1),1,0))</f>
        <v/>
      </c>
      <c r="AG2397" s="0" t="str">
        <f aca="false">IF(AA2397=1,"",IF(AND(AC2397=1,AE2397&lt;&gt;1),1,0))</f>
        <v/>
      </c>
      <c r="AH2397" s="60" t="str">
        <f aca="false">IF(AND(E2397&gt;0,AA2397&lt;2,NOT(AND(C2398=C2397,AA2398=AA2397+1))),INDEX(DATAS,AA2397+1),"")</f>
        <v/>
      </c>
      <c r="AI2397" s="60" t="str">
        <f aca="false">IF(AND(AC2397=1,AA2397&lt;2),IF(AND(C2398=C2397,AA2398=AA2397+1),IF(AC2398=1,"",INDEX(DATAS,AA2397+1)),INDEX(DATAS,AA2397+1)),"")</f>
        <v/>
      </c>
    </row>
    <row r="2398" customFormat="false" ht="15" hidden="false" customHeight="false" outlineLevel="0" collapsed="false">
      <c r="A2398" s="60" t="n">
        <v>46310</v>
      </c>
      <c r="B2398" s="0" t="n">
        <v>4</v>
      </c>
      <c r="C2398" s="0" t="n">
        <v>5256</v>
      </c>
      <c r="D2398" s="0" t="n">
        <v>230</v>
      </c>
      <c r="E2398" s="0" t="n">
        <v>1</v>
      </c>
      <c r="F2398" s="55" t="s">
        <v>853</v>
      </c>
      <c r="G2398" s="0" t="n">
        <v>53.1</v>
      </c>
      <c r="H2398" s="0" t="n">
        <v>47</v>
      </c>
      <c r="I2398" s="55" t="s">
        <v>157</v>
      </c>
      <c r="J2398" s="0" t="n">
        <v>68</v>
      </c>
      <c r="K2398" s="0" t="n">
        <v>68</v>
      </c>
      <c r="L2398" s="0" t="n">
        <v>162</v>
      </c>
      <c r="M2398" s="0" t="n">
        <v>1057.62</v>
      </c>
      <c r="N2398" s="0" t="n">
        <v>41.06</v>
      </c>
      <c r="O2398" s="0" t="n">
        <v>44.08</v>
      </c>
      <c r="P2398" s="0" t="n">
        <v>3.62</v>
      </c>
      <c r="Q2398" s="0" t="n">
        <v>3.64</v>
      </c>
      <c r="T2398" s="0" t="n">
        <v>55.55</v>
      </c>
      <c r="U2398" s="0" t="n">
        <v>995</v>
      </c>
      <c r="V2398" s="0" t="n">
        <v>1</v>
      </c>
      <c r="W2398" s="60" t="n">
        <v>46149</v>
      </c>
      <c r="X2398" s="55" t="n">
        <f aca="false">IF(I2398="Male",0,1)</f>
        <v>1</v>
      </c>
      <c r="Y2398" s="55" t="n">
        <f aca="false">IF(OR(I2398="DNB",I2398="Dry DNB"),1,0)</f>
        <v>0</v>
      </c>
      <c r="Z2398" s="55" t="n">
        <f aca="false">IF(ISNUMBER(W2398),A2398-W2398,"")</f>
        <v>161</v>
      </c>
      <c r="AA2398" s="55" t="n">
        <f aca="false">MATCH(A2398,DATAS,0)</f>
        <v>2</v>
      </c>
      <c r="AB2398" s="55" t="n">
        <f aca="false">IF(AND(E2398&gt;0,OR(AND(B2398&gt;=1,B2398&lt;=6),B2398=10)),1,0)</f>
        <v>1</v>
      </c>
      <c r="AC2398" s="55" t="n">
        <f aca="false">IF(AND(E2398&gt;0,B2398=10),1,0)</f>
        <v>0</v>
      </c>
      <c r="AD2398" s="55" t="n">
        <f aca="false">IF(AND(C2397=C2398,AA2397=AA2398-1),AB2397,"")</f>
        <v>1</v>
      </c>
      <c r="AE2398" s="55" t="n">
        <f aca="false">IF(AND(C2397=C2398,AA2397=AA2398-1),AC2397,"")</f>
        <v>0</v>
      </c>
      <c r="AF2398" s="55" t="n">
        <f aca="false">IF(AA2398=1,"",IF(AND(AB2398=1,AD2398&lt;&gt;1),1,0))</f>
        <v>0</v>
      </c>
      <c r="AG2398" s="55" t="n">
        <f aca="false">IF(AA2398=1,"",IF(AND(AC2398=1,AE2398&lt;&gt;1),1,0))</f>
        <v>0</v>
      </c>
      <c r="AH2398" s="60" t="str">
        <f aca="false">IF(AND(E2398&gt;0,AA2398&lt;2,NOT(AND(C2399=C2398,AA2399=AA2398+1))),INDEX(DATAS,AA2398+1),"")</f>
        <v/>
      </c>
      <c r="AI2398" s="60" t="str">
        <f aca="false">IF(AND(AC2398=1,AA2398&lt;2),IF(AND(C2399=C2398,AA2399=AA2398+1),IF(AC2399=1,"",INDEX(DATAS,AA2398+1)),INDEX(DATAS,AA2398+1)),"")</f>
        <v/>
      </c>
    </row>
    <row r="2399" customFormat="false" ht="15" hidden="false" customHeight="false" outlineLevel="0" collapsed="false">
      <c r="A2399" s="60" t="n">
        <v>46309</v>
      </c>
      <c r="B2399" s="0" t="n">
        <v>4</v>
      </c>
      <c r="C2399" s="0" t="n">
        <v>5259</v>
      </c>
      <c r="D2399" s="0" t="n">
        <v>347</v>
      </c>
      <c r="E2399" s="0" t="n">
        <v>1</v>
      </c>
      <c r="F2399" s="55" t="s">
        <v>853</v>
      </c>
      <c r="G2399" s="0" t="n">
        <v>41.2</v>
      </c>
      <c r="H2399" s="0" t="n">
        <v>41</v>
      </c>
      <c r="I2399" s="55" t="s">
        <v>157</v>
      </c>
      <c r="J2399" s="0" t="n">
        <v>263</v>
      </c>
      <c r="K2399" s="0" t="n">
        <v>68</v>
      </c>
      <c r="L2399" s="0" t="n">
        <v>84</v>
      </c>
      <c r="M2399" s="0" t="n">
        <v>310.62</v>
      </c>
      <c r="N2399" s="0" t="n">
        <v>29.29</v>
      </c>
      <c r="O2399" s="0" t="n">
        <v>21.1</v>
      </c>
      <c r="P2399" s="0" t="n">
        <v>4.53</v>
      </c>
      <c r="Q2399" s="0" t="n">
        <v>3.5</v>
      </c>
      <c r="R2399" s="0" t="n">
        <v>3612</v>
      </c>
      <c r="S2399" s="0" t="n">
        <v>7851</v>
      </c>
      <c r="T2399" s="0" t="n">
        <v>37.9</v>
      </c>
      <c r="U2399" s="0" t="n">
        <v>994</v>
      </c>
      <c r="V2399" s="0" t="n">
        <v>6</v>
      </c>
      <c r="W2399" s="60" t="n">
        <v>46226</v>
      </c>
      <c r="X2399" s="55" t="n">
        <f aca="false">IF(I2399="Male",0,1)</f>
        <v>1</v>
      </c>
      <c r="Y2399" s="55" t="n">
        <f aca="false">IF(OR(I2399="DNB",I2399="Dry DNB"),1,0)</f>
        <v>0</v>
      </c>
      <c r="Z2399" s="55" t="n">
        <f aca="false">IF(ISNUMBER(W2399),A2399-W2399,"")</f>
        <v>83</v>
      </c>
      <c r="AA2399" s="55" t="n">
        <f aca="false">MATCH(A2399,DATAS,0)</f>
        <v>1</v>
      </c>
      <c r="AB2399" s="55" t="n">
        <f aca="false">IF(AND(E2399&gt;0,OR(AND(B2399&gt;=1,B2399&lt;=6),B2399=10)),1,0)</f>
        <v>1</v>
      </c>
      <c r="AC2399" s="55" t="n">
        <f aca="false">IF(AND(E2399&gt;0,B2399=10),1,0)</f>
        <v>0</v>
      </c>
      <c r="AD2399" s="0" t="str">
        <f aca="false">IF(AND(C2398=C2399,AA2398=AA2399-1),AB2398,"")</f>
        <v/>
      </c>
      <c r="AE2399" s="0" t="str">
        <f aca="false">IF(AND(C2398=C2399,AA2398=AA2399-1),AC2398,"")</f>
        <v/>
      </c>
      <c r="AF2399" s="0" t="str">
        <f aca="false">IF(AA2399=1,"",IF(AND(AB2399=1,AD2399&lt;&gt;1),1,0))</f>
        <v/>
      </c>
      <c r="AG2399" s="0" t="str">
        <f aca="false">IF(AA2399=1,"",IF(AND(AC2399=1,AE2399&lt;&gt;1),1,0))</f>
        <v/>
      </c>
      <c r="AH2399" s="60" t="str">
        <f aca="false">IF(AND(E2399&gt;0,AA2399&lt;2,NOT(AND(C2400=C2399,AA2400=AA2399+1))),INDEX(DATAS,AA2399+1),"")</f>
        <v/>
      </c>
      <c r="AI2399" s="60" t="str">
        <f aca="false">IF(AND(AC2399=1,AA2399&lt;2),IF(AND(C2400=C2399,AA2400=AA2399+1),IF(AC2400=1,"",INDEX(DATAS,AA2399+1)),INDEX(DATAS,AA2399+1)),"")</f>
        <v/>
      </c>
    </row>
    <row r="2400" customFormat="false" ht="15" hidden="false" customHeight="false" outlineLevel="0" collapsed="false">
      <c r="A2400" s="60" t="n">
        <v>46310</v>
      </c>
      <c r="B2400" s="0" t="n">
        <v>4</v>
      </c>
      <c r="C2400" s="0" t="n">
        <v>5259</v>
      </c>
      <c r="D2400" s="0" t="n">
        <v>348</v>
      </c>
      <c r="E2400" s="0" t="n">
        <v>1</v>
      </c>
      <c r="F2400" s="55" t="s">
        <v>853</v>
      </c>
      <c r="G2400" s="0" t="n">
        <v>41.8</v>
      </c>
      <c r="H2400" s="0" t="n">
        <v>41</v>
      </c>
      <c r="I2400" s="55" t="s">
        <v>157</v>
      </c>
      <c r="J2400" s="0" t="n">
        <v>263</v>
      </c>
      <c r="K2400" s="0" t="n">
        <v>68</v>
      </c>
      <c r="L2400" s="0" t="n">
        <v>85</v>
      </c>
      <c r="M2400" s="0" t="n">
        <v>310.62</v>
      </c>
      <c r="N2400" s="0" t="n">
        <v>29.29</v>
      </c>
      <c r="O2400" s="0" t="n">
        <v>21.1</v>
      </c>
      <c r="P2400" s="0" t="n">
        <v>4.53</v>
      </c>
      <c r="Q2400" s="0" t="n">
        <v>3.5</v>
      </c>
      <c r="T2400" s="0" t="n">
        <v>37.9</v>
      </c>
      <c r="U2400" s="0" t="n">
        <v>995</v>
      </c>
      <c r="V2400" s="0" t="n">
        <v>6</v>
      </c>
      <c r="W2400" s="60" t="n">
        <v>46226</v>
      </c>
      <c r="X2400" s="55" t="n">
        <f aca="false">IF(I2400="Male",0,1)</f>
        <v>1</v>
      </c>
      <c r="Y2400" s="55" t="n">
        <f aca="false">IF(OR(I2400="DNB",I2400="Dry DNB"),1,0)</f>
        <v>0</v>
      </c>
      <c r="Z2400" s="55" t="n">
        <f aca="false">IF(ISNUMBER(W2400),A2400-W2400,"")</f>
        <v>84</v>
      </c>
      <c r="AA2400" s="55" t="n">
        <f aca="false">MATCH(A2400,DATAS,0)</f>
        <v>2</v>
      </c>
      <c r="AB2400" s="55" t="n">
        <f aca="false">IF(AND(E2400&gt;0,OR(AND(B2400&gt;=1,B2400&lt;=6),B2400=10)),1,0)</f>
        <v>1</v>
      </c>
      <c r="AC2400" s="55" t="n">
        <f aca="false">IF(AND(E2400&gt;0,B2400=10),1,0)</f>
        <v>0</v>
      </c>
      <c r="AD2400" s="55" t="n">
        <f aca="false">IF(AND(C2399=C2400,AA2399=AA2400-1),AB2399,"")</f>
        <v>1</v>
      </c>
      <c r="AE2400" s="55" t="n">
        <f aca="false">IF(AND(C2399=C2400,AA2399=AA2400-1),AC2399,"")</f>
        <v>0</v>
      </c>
      <c r="AF2400" s="55" t="n">
        <f aca="false">IF(AA2400=1,"",IF(AND(AB2400=1,AD2400&lt;&gt;1),1,0))</f>
        <v>0</v>
      </c>
      <c r="AG2400" s="55" t="n">
        <f aca="false">IF(AA2400=1,"",IF(AND(AC2400=1,AE2400&lt;&gt;1),1,0))</f>
        <v>0</v>
      </c>
      <c r="AH2400" s="60" t="str">
        <f aca="false">IF(AND(E2400&gt;0,AA2400&lt;2,NOT(AND(C2401=C2400,AA2401=AA2400+1))),INDEX(DATAS,AA2400+1),"")</f>
        <v/>
      </c>
      <c r="AI2400" s="60" t="str">
        <f aca="false">IF(AND(AC2400=1,AA2400&lt;2),IF(AND(C2401=C2400,AA2401=AA2400+1),IF(AC2401=1,"",INDEX(DATAS,AA2400+1)),INDEX(DATAS,AA2400+1)),"")</f>
        <v/>
      </c>
    </row>
    <row r="2401" customFormat="false" ht="15" hidden="false" customHeight="false" outlineLevel="0" collapsed="false">
      <c r="A2401" s="60" t="n">
        <v>46309</v>
      </c>
      <c r="B2401" s="0" t="n">
        <v>4</v>
      </c>
      <c r="C2401" s="0" t="n">
        <v>5260</v>
      </c>
      <c r="D2401" s="0" t="n">
        <v>283</v>
      </c>
      <c r="E2401" s="0" t="n">
        <v>1</v>
      </c>
      <c r="F2401" s="55" t="s">
        <v>854</v>
      </c>
      <c r="G2401" s="0" t="n">
        <v>35.2</v>
      </c>
      <c r="H2401" s="0" t="n">
        <v>32</v>
      </c>
      <c r="I2401" s="55" t="s">
        <v>157</v>
      </c>
      <c r="J2401" s="0" t="n">
        <v>134</v>
      </c>
      <c r="K2401" s="0" t="n">
        <v>66</v>
      </c>
      <c r="L2401" s="0" t="n">
        <v>149</v>
      </c>
      <c r="M2401" s="0" t="n">
        <v>450.42</v>
      </c>
      <c r="N2401" s="0" t="n">
        <v>73.4</v>
      </c>
      <c r="O2401" s="0" t="n">
        <v>28.74</v>
      </c>
      <c r="P2401" s="0" t="n">
        <v>5.12</v>
      </c>
      <c r="Q2401" s="0" t="n">
        <v>4.13</v>
      </c>
      <c r="R2401" s="0" t="n">
        <v>4569</v>
      </c>
      <c r="S2401" s="0" t="n">
        <v>8596</v>
      </c>
      <c r="T2401" s="0" t="n">
        <v>46.95</v>
      </c>
      <c r="U2401" s="0" t="n">
        <v>993</v>
      </c>
      <c r="V2401" s="0" t="n">
        <v>3</v>
      </c>
      <c r="W2401" s="60" t="n">
        <v>46161</v>
      </c>
      <c r="X2401" s="55" t="n">
        <f aca="false">IF(I2401="Male",0,1)</f>
        <v>1</v>
      </c>
      <c r="Y2401" s="55" t="n">
        <f aca="false">IF(OR(I2401="DNB",I2401="Dry DNB"),1,0)</f>
        <v>0</v>
      </c>
      <c r="Z2401" s="55" t="n">
        <f aca="false">IF(ISNUMBER(W2401),A2401-W2401,"")</f>
        <v>148</v>
      </c>
      <c r="AA2401" s="55" t="n">
        <f aca="false">MATCH(A2401,DATAS,0)</f>
        <v>1</v>
      </c>
      <c r="AB2401" s="55" t="n">
        <f aca="false">IF(AND(E2401&gt;0,OR(AND(B2401&gt;=1,B2401&lt;=6),B2401=10)),1,0)</f>
        <v>1</v>
      </c>
      <c r="AC2401" s="55" t="n">
        <f aca="false">IF(AND(E2401&gt;0,B2401=10),1,0)</f>
        <v>0</v>
      </c>
      <c r="AD2401" s="0" t="str">
        <f aca="false">IF(AND(C2400=C2401,AA2400=AA2401-1),AB2400,"")</f>
        <v/>
      </c>
      <c r="AE2401" s="0" t="str">
        <f aca="false">IF(AND(C2400=C2401,AA2400=AA2401-1),AC2400,"")</f>
        <v/>
      </c>
      <c r="AF2401" s="0" t="str">
        <f aca="false">IF(AA2401=1,"",IF(AND(AB2401=1,AD2401&lt;&gt;1),1,0))</f>
        <v/>
      </c>
      <c r="AG2401" s="0" t="str">
        <f aca="false">IF(AA2401=1,"",IF(AND(AC2401=1,AE2401&lt;&gt;1),1,0))</f>
        <v/>
      </c>
      <c r="AH2401" s="60" t="str">
        <f aca="false">IF(AND(E2401&gt;0,AA2401&lt;2,NOT(AND(C2402=C2401,AA2402=AA2401+1))),INDEX(DATAS,AA2401+1),"")</f>
        <v/>
      </c>
      <c r="AI2401" s="60" t="str">
        <f aca="false">IF(AND(AC2401=1,AA2401&lt;2),IF(AND(C2402=C2401,AA2402=AA2401+1),IF(AC2402=1,"",INDEX(DATAS,AA2401+1)),INDEX(DATAS,AA2401+1)),"")</f>
        <v/>
      </c>
    </row>
    <row r="2402" customFormat="false" ht="15" hidden="false" customHeight="false" outlineLevel="0" collapsed="false">
      <c r="A2402" s="60" t="n">
        <v>46310</v>
      </c>
      <c r="B2402" s="0" t="n">
        <v>4</v>
      </c>
      <c r="C2402" s="0" t="n">
        <v>5260</v>
      </c>
      <c r="D2402" s="0" t="n">
        <v>284</v>
      </c>
      <c r="E2402" s="0" t="n">
        <v>1</v>
      </c>
      <c r="F2402" s="55" t="s">
        <v>854</v>
      </c>
      <c r="G2402" s="0" t="n">
        <v>33.8</v>
      </c>
      <c r="H2402" s="0" t="n">
        <v>32</v>
      </c>
      <c r="I2402" s="55" t="s">
        <v>157</v>
      </c>
      <c r="J2402" s="0" t="n">
        <v>134</v>
      </c>
      <c r="K2402" s="0" t="n">
        <v>66</v>
      </c>
      <c r="L2402" s="0" t="n">
        <v>150</v>
      </c>
      <c r="M2402" s="0" t="n">
        <v>450.42</v>
      </c>
      <c r="N2402" s="0" t="n">
        <v>73.4</v>
      </c>
      <c r="O2402" s="0" t="n">
        <v>28.74</v>
      </c>
      <c r="P2402" s="0" t="n">
        <v>5.12</v>
      </c>
      <c r="Q2402" s="0" t="n">
        <v>4.13</v>
      </c>
      <c r="T2402" s="0" t="n">
        <v>46.95</v>
      </c>
      <c r="U2402" s="0" t="n">
        <v>994</v>
      </c>
      <c r="V2402" s="0" t="n">
        <v>3</v>
      </c>
      <c r="W2402" s="60" t="n">
        <v>46161</v>
      </c>
      <c r="X2402" s="55" t="n">
        <f aca="false">IF(I2402="Male",0,1)</f>
        <v>1</v>
      </c>
      <c r="Y2402" s="55" t="n">
        <f aca="false">IF(OR(I2402="DNB",I2402="Dry DNB"),1,0)</f>
        <v>0</v>
      </c>
      <c r="Z2402" s="55" t="n">
        <f aca="false">IF(ISNUMBER(W2402),A2402-W2402,"")</f>
        <v>149</v>
      </c>
      <c r="AA2402" s="55" t="n">
        <f aca="false">MATCH(A2402,DATAS,0)</f>
        <v>2</v>
      </c>
      <c r="AB2402" s="55" t="n">
        <f aca="false">IF(AND(E2402&gt;0,OR(AND(B2402&gt;=1,B2402&lt;=6),B2402=10)),1,0)</f>
        <v>1</v>
      </c>
      <c r="AC2402" s="55" t="n">
        <f aca="false">IF(AND(E2402&gt;0,B2402=10),1,0)</f>
        <v>0</v>
      </c>
      <c r="AD2402" s="55" t="n">
        <f aca="false">IF(AND(C2401=C2402,AA2401=AA2402-1),AB2401,"")</f>
        <v>1</v>
      </c>
      <c r="AE2402" s="55" t="n">
        <f aca="false">IF(AND(C2401=C2402,AA2401=AA2402-1),AC2401,"")</f>
        <v>0</v>
      </c>
      <c r="AF2402" s="55" t="n">
        <f aca="false">IF(AA2402=1,"",IF(AND(AB2402=1,AD2402&lt;&gt;1),1,0))</f>
        <v>0</v>
      </c>
      <c r="AG2402" s="55" t="n">
        <f aca="false">IF(AA2402=1,"",IF(AND(AC2402=1,AE2402&lt;&gt;1),1,0))</f>
        <v>0</v>
      </c>
      <c r="AH2402" s="60" t="str">
        <f aca="false">IF(AND(E2402&gt;0,AA2402&lt;2,NOT(AND(C2403=C2402,AA2403=AA2402+1))),INDEX(DATAS,AA2402+1),"")</f>
        <v/>
      </c>
      <c r="AI2402" s="60" t="str">
        <f aca="false">IF(AND(AC2402=1,AA2402&lt;2),IF(AND(C2403=C2402,AA2403=AA2402+1),IF(AC2403=1,"",INDEX(DATAS,AA2402+1)),INDEX(DATAS,AA2402+1)),"")</f>
        <v/>
      </c>
    </row>
    <row r="2403" customFormat="false" ht="15" hidden="false" customHeight="false" outlineLevel="0" collapsed="false">
      <c r="A2403" s="60" t="n">
        <v>46309</v>
      </c>
      <c r="B2403" s="0" t="n">
        <v>7</v>
      </c>
      <c r="C2403" s="0" t="n">
        <v>5261</v>
      </c>
      <c r="D2403" s="0" t="n">
        <v>357</v>
      </c>
      <c r="E2403" s="0" t="n">
        <v>1</v>
      </c>
      <c r="F2403" s="55" t="s">
        <v>854</v>
      </c>
      <c r="G2403" s="0" t="n">
        <v>12.2</v>
      </c>
      <c r="H2403" s="0" t="n">
        <v>34</v>
      </c>
      <c r="I2403" s="55" t="s">
        <v>162</v>
      </c>
      <c r="J2403" s="0" t="n">
        <v>134</v>
      </c>
      <c r="K2403" s="0" t="n">
        <v>65</v>
      </c>
      <c r="L2403" s="0" t="n">
        <v>224</v>
      </c>
      <c r="M2403" s="0" t="n">
        <v>463.51</v>
      </c>
      <c r="N2403" s="0" t="n">
        <v>56.41</v>
      </c>
      <c r="O2403" s="0" t="n">
        <v>26.82</v>
      </c>
      <c r="P2403" s="0" t="n">
        <v>3.27</v>
      </c>
      <c r="Q2403" s="0" t="n">
        <v>3.8</v>
      </c>
      <c r="R2403" s="0" t="n">
        <v>3841</v>
      </c>
      <c r="S2403" s="0" t="n">
        <v>8402</v>
      </c>
      <c r="T2403" s="0" t="n">
        <v>42.85</v>
      </c>
      <c r="U2403" s="0" t="n">
        <v>993</v>
      </c>
      <c r="V2403" s="0" t="n">
        <v>2</v>
      </c>
      <c r="W2403" s="60" t="n">
        <v>46086</v>
      </c>
      <c r="X2403" s="55" t="n">
        <f aca="false">IF(I2403="Male",0,1)</f>
        <v>1</v>
      </c>
      <c r="Y2403" s="55" t="n">
        <f aca="false">IF(OR(I2403="DNB",I2403="Dry DNB"),1,0)</f>
        <v>0</v>
      </c>
      <c r="Z2403" s="55" t="n">
        <f aca="false">IF(ISNUMBER(W2403),A2403-W2403,"")</f>
        <v>223</v>
      </c>
      <c r="AA2403" s="55" t="n">
        <f aca="false">MATCH(A2403,DATAS,0)</f>
        <v>1</v>
      </c>
      <c r="AB2403" s="55" t="n">
        <f aca="false">IF(AND(E2403&gt;0,OR(AND(B2403&gt;=1,B2403&lt;=6),B2403=10)),1,0)</f>
        <v>0</v>
      </c>
      <c r="AC2403" s="55" t="n">
        <f aca="false">IF(AND(E2403&gt;0,B2403=10),1,0)</f>
        <v>0</v>
      </c>
      <c r="AD2403" s="0" t="str">
        <f aca="false">IF(AND(C2402=C2403,AA2402=AA2403-1),AB2402,"")</f>
        <v/>
      </c>
      <c r="AE2403" s="0" t="str">
        <f aca="false">IF(AND(C2402=C2403,AA2402=AA2403-1),AC2402,"")</f>
        <v/>
      </c>
      <c r="AF2403" s="0" t="str">
        <f aca="false">IF(AA2403=1,"",IF(AND(AB2403=1,AD2403&lt;&gt;1),1,0))</f>
        <v/>
      </c>
      <c r="AG2403" s="0" t="str">
        <f aca="false">IF(AA2403=1,"",IF(AND(AC2403=1,AE2403&lt;&gt;1),1,0))</f>
        <v/>
      </c>
      <c r="AH2403" s="60" t="str">
        <f aca="false">IF(AND(E2403&gt;0,AA2403&lt;2,NOT(AND(C2404=C2403,AA2404=AA2403+1))),INDEX(DATAS,AA2403+1),"")</f>
        <v/>
      </c>
      <c r="AI2403" s="60" t="str">
        <f aca="false">IF(AND(AC2403=1,AA2403&lt;2),IF(AND(C2404=C2403,AA2404=AA2403+1),IF(AC2404=1,"",INDEX(DATAS,AA2403+1)),INDEX(DATAS,AA2403+1)),"")</f>
        <v/>
      </c>
    </row>
    <row r="2404" customFormat="false" ht="15" hidden="false" customHeight="false" outlineLevel="0" collapsed="false">
      <c r="A2404" s="60" t="n">
        <v>46310</v>
      </c>
      <c r="B2404" s="0" t="n">
        <v>7</v>
      </c>
      <c r="C2404" s="0" t="n">
        <v>5261</v>
      </c>
      <c r="D2404" s="0" t="n">
        <v>357</v>
      </c>
      <c r="E2404" s="0" t="n">
        <v>1</v>
      </c>
      <c r="F2404" s="55" t="s">
        <v>854</v>
      </c>
      <c r="H2404" s="0" t="n">
        <v>32</v>
      </c>
      <c r="I2404" s="55" t="s">
        <v>162</v>
      </c>
      <c r="J2404" s="0" t="n">
        <v>134</v>
      </c>
      <c r="K2404" s="0" t="n">
        <v>65</v>
      </c>
      <c r="L2404" s="0" t="n">
        <v>225</v>
      </c>
      <c r="M2404" s="0" t="n">
        <v>463.51</v>
      </c>
      <c r="N2404" s="0" t="n">
        <v>56.41</v>
      </c>
      <c r="O2404" s="0" t="n">
        <v>26.82</v>
      </c>
      <c r="P2404" s="0" t="n">
        <v>3.27</v>
      </c>
      <c r="Q2404" s="0" t="n">
        <v>3.8</v>
      </c>
      <c r="T2404" s="0" t="n">
        <v>42.85</v>
      </c>
      <c r="U2404" s="0" t="n">
        <v>994</v>
      </c>
      <c r="V2404" s="0" t="n">
        <v>2</v>
      </c>
      <c r="W2404" s="60" t="n">
        <v>46086</v>
      </c>
      <c r="X2404" s="55" t="n">
        <f aca="false">IF(I2404="Male",0,1)</f>
        <v>1</v>
      </c>
      <c r="Y2404" s="55" t="n">
        <f aca="false">IF(OR(I2404="DNB",I2404="Dry DNB"),1,0)</f>
        <v>0</v>
      </c>
      <c r="Z2404" s="55" t="n">
        <f aca="false">IF(ISNUMBER(W2404),A2404-W2404,"")</f>
        <v>224</v>
      </c>
      <c r="AA2404" s="55" t="n">
        <f aca="false">MATCH(A2404,DATAS,0)</f>
        <v>2</v>
      </c>
      <c r="AB2404" s="55" t="n">
        <f aca="false">IF(AND(E2404&gt;0,OR(AND(B2404&gt;=1,B2404&lt;=6),B2404=10)),1,0)</f>
        <v>0</v>
      </c>
      <c r="AC2404" s="55" t="n">
        <f aca="false">IF(AND(E2404&gt;0,B2404=10),1,0)</f>
        <v>0</v>
      </c>
      <c r="AD2404" s="55" t="n">
        <f aca="false">IF(AND(C2403=C2404,AA2403=AA2404-1),AB2403,"")</f>
        <v>0</v>
      </c>
      <c r="AE2404" s="55" t="n">
        <f aca="false">IF(AND(C2403=C2404,AA2403=AA2404-1),AC2403,"")</f>
        <v>0</v>
      </c>
      <c r="AF2404" s="55" t="n">
        <f aca="false">IF(AA2404=1,"",IF(AND(AB2404=1,AD2404&lt;&gt;1),1,0))</f>
        <v>0</v>
      </c>
      <c r="AG2404" s="55" t="n">
        <f aca="false">IF(AA2404=1,"",IF(AND(AC2404=1,AE2404&lt;&gt;1),1,0))</f>
        <v>0</v>
      </c>
      <c r="AH2404" s="60" t="str">
        <f aca="false">IF(AND(E2404&gt;0,AA2404&lt;2,NOT(AND(C2405=C2404,AA2405=AA2404+1))),INDEX(DATAS,AA2404+1),"")</f>
        <v/>
      </c>
      <c r="AI2404" s="60" t="str">
        <f aca="false">IF(AND(AC2404=1,AA2404&lt;2),IF(AND(C2405=C2404,AA2405=AA2404+1),IF(AC2405=1,"",INDEX(DATAS,AA2404+1)),INDEX(DATAS,AA2404+1)),"")</f>
        <v/>
      </c>
    </row>
    <row r="2405" customFormat="false" ht="15" hidden="false" customHeight="false" outlineLevel="0" collapsed="false">
      <c r="A2405" s="60" t="n">
        <v>46309</v>
      </c>
      <c r="B2405" s="0" t="n">
        <v>6</v>
      </c>
      <c r="C2405" s="0" t="n">
        <v>5262</v>
      </c>
      <c r="D2405" s="0" t="n">
        <v>285</v>
      </c>
      <c r="E2405" s="0" t="n">
        <v>1</v>
      </c>
      <c r="F2405" s="55" t="s">
        <v>854</v>
      </c>
      <c r="G2405" s="0" t="n">
        <v>52.2</v>
      </c>
      <c r="H2405" s="0" t="n">
        <v>48</v>
      </c>
      <c r="I2405" s="55" t="s">
        <v>157</v>
      </c>
      <c r="J2405" s="0" t="n">
        <v>89</v>
      </c>
      <c r="K2405" s="0" t="n">
        <v>89</v>
      </c>
      <c r="L2405" s="0" t="n">
        <v>196</v>
      </c>
      <c r="M2405" s="0" t="n">
        <v>633.78</v>
      </c>
      <c r="N2405" s="0" t="n">
        <v>52.92</v>
      </c>
      <c r="O2405" s="0" t="n">
        <v>29.71</v>
      </c>
      <c r="P2405" s="0" t="n">
        <v>3.92</v>
      </c>
      <c r="Q2405" s="0" t="n">
        <v>3.29</v>
      </c>
      <c r="R2405" s="0" t="n">
        <v>4548</v>
      </c>
      <c r="S2405" s="0" t="n">
        <v>9649</v>
      </c>
      <c r="T2405" s="0" t="n">
        <v>46.9</v>
      </c>
      <c r="U2405" s="0" t="n">
        <v>993</v>
      </c>
      <c r="V2405" s="0" t="n">
        <v>1</v>
      </c>
      <c r="W2405" s="60" t="n">
        <v>46114</v>
      </c>
      <c r="X2405" s="55" t="n">
        <f aca="false">IF(I2405="Male",0,1)</f>
        <v>1</v>
      </c>
      <c r="Y2405" s="55" t="n">
        <f aca="false">IF(OR(I2405="DNB",I2405="Dry DNB"),1,0)</f>
        <v>0</v>
      </c>
      <c r="Z2405" s="55" t="n">
        <f aca="false">IF(ISNUMBER(W2405),A2405-W2405,"")</f>
        <v>195</v>
      </c>
      <c r="AA2405" s="55" t="n">
        <f aca="false">MATCH(A2405,DATAS,0)</f>
        <v>1</v>
      </c>
      <c r="AB2405" s="55" t="n">
        <f aca="false">IF(AND(E2405&gt;0,OR(AND(B2405&gt;=1,B2405&lt;=6),B2405=10)),1,0)</f>
        <v>1</v>
      </c>
      <c r="AC2405" s="55" t="n">
        <f aca="false">IF(AND(E2405&gt;0,B2405=10),1,0)</f>
        <v>0</v>
      </c>
      <c r="AD2405" s="0" t="str">
        <f aca="false">IF(AND(C2404=C2405,AA2404=AA2405-1),AB2404,"")</f>
        <v/>
      </c>
      <c r="AE2405" s="0" t="str">
        <f aca="false">IF(AND(C2404=C2405,AA2404=AA2405-1),AC2404,"")</f>
        <v/>
      </c>
      <c r="AF2405" s="0" t="str">
        <f aca="false">IF(AA2405=1,"",IF(AND(AB2405=1,AD2405&lt;&gt;1),1,0))</f>
        <v/>
      </c>
      <c r="AG2405" s="0" t="str">
        <f aca="false">IF(AA2405=1,"",IF(AND(AC2405=1,AE2405&lt;&gt;1),1,0))</f>
        <v/>
      </c>
      <c r="AH2405" s="60" t="str">
        <f aca="false">IF(AND(E2405&gt;0,AA2405&lt;2,NOT(AND(C2406=C2405,AA2406=AA2405+1))),INDEX(DATAS,AA2405+1),"")</f>
        <v/>
      </c>
      <c r="AI2405" s="60" t="str">
        <f aca="false">IF(AND(AC2405=1,AA2405&lt;2),IF(AND(C2406=C2405,AA2406=AA2405+1),IF(AC2406=1,"",INDEX(DATAS,AA2405+1)),INDEX(DATAS,AA2405+1)),"")</f>
        <v/>
      </c>
    </row>
    <row r="2406" customFormat="false" ht="15" hidden="false" customHeight="false" outlineLevel="0" collapsed="false">
      <c r="A2406" s="60" t="n">
        <v>46310</v>
      </c>
      <c r="B2406" s="0" t="n">
        <v>6</v>
      </c>
      <c r="C2406" s="0" t="n">
        <v>5262</v>
      </c>
      <c r="D2406" s="0" t="n">
        <v>286</v>
      </c>
      <c r="E2406" s="0" t="n">
        <v>1</v>
      </c>
      <c r="F2406" s="55" t="s">
        <v>854</v>
      </c>
      <c r="G2406" s="0" t="n">
        <v>50.3</v>
      </c>
      <c r="H2406" s="0" t="n">
        <v>48</v>
      </c>
      <c r="I2406" s="55" t="s">
        <v>157</v>
      </c>
      <c r="J2406" s="0" t="n">
        <v>89</v>
      </c>
      <c r="K2406" s="0" t="n">
        <v>89</v>
      </c>
      <c r="L2406" s="0" t="n">
        <v>197</v>
      </c>
      <c r="M2406" s="0" t="n">
        <v>633.78</v>
      </c>
      <c r="N2406" s="0" t="n">
        <v>52.92</v>
      </c>
      <c r="O2406" s="0" t="n">
        <v>29.71</v>
      </c>
      <c r="P2406" s="0" t="n">
        <v>3.92</v>
      </c>
      <c r="Q2406" s="0" t="n">
        <v>3.29</v>
      </c>
      <c r="T2406" s="0" t="n">
        <v>46.9</v>
      </c>
      <c r="U2406" s="0" t="n">
        <v>994</v>
      </c>
      <c r="V2406" s="0" t="n">
        <v>1</v>
      </c>
      <c r="W2406" s="60" t="n">
        <v>46114</v>
      </c>
      <c r="X2406" s="55" t="n">
        <f aca="false">IF(I2406="Male",0,1)</f>
        <v>1</v>
      </c>
      <c r="Y2406" s="55" t="n">
        <f aca="false">IF(OR(I2406="DNB",I2406="Dry DNB"),1,0)</f>
        <v>0</v>
      </c>
      <c r="Z2406" s="55" t="n">
        <f aca="false">IF(ISNUMBER(W2406),A2406-W2406,"")</f>
        <v>196</v>
      </c>
      <c r="AA2406" s="55" t="n">
        <f aca="false">MATCH(A2406,DATAS,0)</f>
        <v>2</v>
      </c>
      <c r="AB2406" s="55" t="n">
        <f aca="false">IF(AND(E2406&gt;0,OR(AND(B2406&gt;=1,B2406&lt;=6),B2406=10)),1,0)</f>
        <v>1</v>
      </c>
      <c r="AC2406" s="55" t="n">
        <f aca="false">IF(AND(E2406&gt;0,B2406=10),1,0)</f>
        <v>0</v>
      </c>
      <c r="AD2406" s="55" t="n">
        <f aca="false">IF(AND(C2405=C2406,AA2405=AA2406-1),AB2405,"")</f>
        <v>1</v>
      </c>
      <c r="AE2406" s="55" t="n">
        <f aca="false">IF(AND(C2405=C2406,AA2405=AA2406-1),AC2405,"")</f>
        <v>0</v>
      </c>
      <c r="AF2406" s="55" t="n">
        <f aca="false">IF(AA2406=1,"",IF(AND(AB2406=1,AD2406&lt;&gt;1),1,0))</f>
        <v>0</v>
      </c>
      <c r="AG2406" s="55" t="n">
        <f aca="false">IF(AA2406=1,"",IF(AND(AC2406=1,AE2406&lt;&gt;1),1,0))</f>
        <v>0</v>
      </c>
      <c r="AH2406" s="60" t="str">
        <f aca="false">IF(AND(E2406&gt;0,AA2406&lt;2,NOT(AND(C2407=C2406,AA2407=AA2406+1))),INDEX(DATAS,AA2406+1),"")</f>
        <v/>
      </c>
      <c r="AI2406" s="60" t="str">
        <f aca="false">IF(AND(AC2406=1,AA2406&lt;2),IF(AND(C2407=C2406,AA2407=AA2406+1),IF(AC2407=1,"",INDEX(DATAS,AA2406+1)),INDEX(DATAS,AA2406+1)),"")</f>
        <v/>
      </c>
    </row>
    <row r="2407" customFormat="false" ht="15" hidden="false" customHeight="false" outlineLevel="0" collapsed="false">
      <c r="A2407" s="60" t="n">
        <v>46309</v>
      </c>
      <c r="B2407" s="0" t="n">
        <v>4</v>
      </c>
      <c r="C2407" s="0" t="n">
        <v>5263</v>
      </c>
      <c r="D2407" s="0" t="n">
        <v>318</v>
      </c>
      <c r="E2407" s="0" t="n">
        <v>1</v>
      </c>
      <c r="F2407" s="55" t="s">
        <v>854</v>
      </c>
      <c r="G2407" s="0" t="n">
        <v>37.4</v>
      </c>
      <c r="H2407" s="0" t="n">
        <v>36</v>
      </c>
      <c r="I2407" s="55" t="s">
        <v>157</v>
      </c>
      <c r="J2407" s="0" t="n">
        <v>255</v>
      </c>
      <c r="K2407" s="0" t="n">
        <v>66</v>
      </c>
      <c r="L2407" s="0" t="n">
        <v>63</v>
      </c>
      <c r="M2407" s="0" t="n">
        <v>1111.02</v>
      </c>
      <c r="N2407" s="0" t="n">
        <v>47.47</v>
      </c>
      <c r="O2407" s="0" t="n">
        <v>50.33</v>
      </c>
      <c r="P2407" s="0" t="n">
        <v>4.34</v>
      </c>
      <c r="Q2407" s="0" t="n">
        <v>3.92</v>
      </c>
      <c r="R2407" s="0" t="n">
        <v>4074</v>
      </c>
      <c r="S2407" s="0" t="n">
        <v>8130</v>
      </c>
      <c r="T2407" s="0" t="n">
        <v>43.85</v>
      </c>
      <c r="U2407" s="0" t="n">
        <v>993</v>
      </c>
      <c r="V2407" s="0" t="n">
        <v>6</v>
      </c>
      <c r="W2407" s="60" t="n">
        <v>46247</v>
      </c>
      <c r="X2407" s="55" t="n">
        <f aca="false">IF(I2407="Male",0,1)</f>
        <v>1</v>
      </c>
      <c r="Y2407" s="55" t="n">
        <f aca="false">IF(OR(I2407="DNB",I2407="Dry DNB"),1,0)</f>
        <v>0</v>
      </c>
      <c r="Z2407" s="55" t="n">
        <f aca="false">IF(ISNUMBER(W2407),A2407-W2407,"")</f>
        <v>62</v>
      </c>
      <c r="AA2407" s="55" t="n">
        <f aca="false">MATCH(A2407,DATAS,0)</f>
        <v>1</v>
      </c>
      <c r="AB2407" s="55" t="n">
        <f aca="false">IF(AND(E2407&gt;0,OR(AND(B2407&gt;=1,B2407&lt;=6),B2407=10)),1,0)</f>
        <v>1</v>
      </c>
      <c r="AC2407" s="55" t="n">
        <f aca="false">IF(AND(E2407&gt;0,B2407=10),1,0)</f>
        <v>0</v>
      </c>
      <c r="AD2407" s="0" t="str">
        <f aca="false">IF(AND(C2406=C2407,AA2406=AA2407-1),AB2406,"")</f>
        <v/>
      </c>
      <c r="AE2407" s="0" t="str">
        <f aca="false">IF(AND(C2406=C2407,AA2406=AA2407-1),AC2406,"")</f>
        <v/>
      </c>
      <c r="AF2407" s="0" t="str">
        <f aca="false">IF(AA2407=1,"",IF(AND(AB2407=1,AD2407&lt;&gt;1),1,0))</f>
        <v/>
      </c>
      <c r="AG2407" s="0" t="str">
        <f aca="false">IF(AA2407=1,"",IF(AND(AC2407=1,AE2407&lt;&gt;1),1,0))</f>
        <v/>
      </c>
      <c r="AH2407" s="60" t="str">
        <f aca="false">IF(AND(E2407&gt;0,AA2407&lt;2,NOT(AND(C2408=C2407,AA2408=AA2407+1))),INDEX(DATAS,AA2407+1),"")</f>
        <v/>
      </c>
      <c r="AI2407" s="60" t="str">
        <f aca="false">IF(AND(AC2407=1,AA2407&lt;2),IF(AND(C2408=C2407,AA2408=AA2407+1),IF(AC2408=1,"",INDEX(DATAS,AA2407+1)),INDEX(DATAS,AA2407+1)),"")</f>
        <v/>
      </c>
    </row>
    <row r="2408" customFormat="false" ht="15" hidden="false" customHeight="false" outlineLevel="0" collapsed="false">
      <c r="A2408" s="60" t="n">
        <v>46310</v>
      </c>
      <c r="B2408" s="0" t="n">
        <v>4</v>
      </c>
      <c r="C2408" s="0" t="n">
        <v>5263</v>
      </c>
      <c r="D2408" s="0" t="n">
        <v>319</v>
      </c>
      <c r="E2408" s="0" t="n">
        <v>1</v>
      </c>
      <c r="F2408" s="55" t="s">
        <v>854</v>
      </c>
      <c r="G2408" s="0" t="n">
        <v>38.2</v>
      </c>
      <c r="H2408" s="0" t="n">
        <v>36</v>
      </c>
      <c r="I2408" s="55" t="s">
        <v>157</v>
      </c>
      <c r="J2408" s="0" t="n">
        <v>255</v>
      </c>
      <c r="K2408" s="0" t="n">
        <v>66</v>
      </c>
      <c r="L2408" s="0" t="n">
        <v>64</v>
      </c>
      <c r="M2408" s="0" t="n">
        <v>1111.02</v>
      </c>
      <c r="N2408" s="0" t="n">
        <v>47.47</v>
      </c>
      <c r="O2408" s="0" t="n">
        <v>50.33</v>
      </c>
      <c r="P2408" s="0" t="n">
        <v>4.34</v>
      </c>
      <c r="Q2408" s="0" t="n">
        <v>3.92</v>
      </c>
      <c r="T2408" s="0" t="n">
        <v>43.85</v>
      </c>
      <c r="U2408" s="0" t="n">
        <v>994</v>
      </c>
      <c r="V2408" s="0" t="n">
        <v>6</v>
      </c>
      <c r="W2408" s="60" t="n">
        <v>46247</v>
      </c>
      <c r="X2408" s="55" t="n">
        <f aca="false">IF(I2408="Male",0,1)</f>
        <v>1</v>
      </c>
      <c r="Y2408" s="55" t="n">
        <f aca="false">IF(OR(I2408="DNB",I2408="Dry DNB"),1,0)</f>
        <v>0</v>
      </c>
      <c r="Z2408" s="55" t="n">
        <f aca="false">IF(ISNUMBER(W2408),A2408-W2408,"")</f>
        <v>63</v>
      </c>
      <c r="AA2408" s="55" t="n">
        <f aca="false">MATCH(A2408,DATAS,0)</f>
        <v>2</v>
      </c>
      <c r="AB2408" s="55" t="n">
        <f aca="false">IF(AND(E2408&gt;0,OR(AND(B2408&gt;=1,B2408&lt;=6),B2408=10)),1,0)</f>
        <v>1</v>
      </c>
      <c r="AC2408" s="55" t="n">
        <f aca="false">IF(AND(E2408&gt;0,B2408=10),1,0)</f>
        <v>0</v>
      </c>
      <c r="AD2408" s="55" t="n">
        <f aca="false">IF(AND(C2407=C2408,AA2407=AA2408-1),AB2407,"")</f>
        <v>1</v>
      </c>
      <c r="AE2408" s="55" t="n">
        <f aca="false">IF(AND(C2407=C2408,AA2407=AA2408-1),AC2407,"")</f>
        <v>0</v>
      </c>
      <c r="AF2408" s="55" t="n">
        <f aca="false">IF(AA2408=1,"",IF(AND(AB2408=1,AD2408&lt;&gt;1),1,0))</f>
        <v>0</v>
      </c>
      <c r="AG2408" s="55" t="n">
        <f aca="false">IF(AA2408=1,"",IF(AND(AC2408=1,AE2408&lt;&gt;1),1,0))</f>
        <v>0</v>
      </c>
      <c r="AH2408" s="60" t="str">
        <f aca="false">IF(AND(E2408&gt;0,AA2408&lt;2,NOT(AND(C2409=C2408,AA2409=AA2408+1))),INDEX(DATAS,AA2408+1),"")</f>
        <v/>
      </c>
      <c r="AI2408" s="60" t="str">
        <f aca="false">IF(AND(AC2408=1,AA2408&lt;2),IF(AND(C2409=C2408,AA2409=AA2408+1),IF(AC2409=1,"",INDEX(DATAS,AA2408+1)),INDEX(DATAS,AA2408+1)),"")</f>
        <v/>
      </c>
    </row>
    <row r="2409" customFormat="false" ht="15" hidden="false" customHeight="false" outlineLevel="0" collapsed="false">
      <c r="A2409" s="60" t="n">
        <v>46309</v>
      </c>
      <c r="B2409" s="0" t="n">
        <v>4</v>
      </c>
      <c r="C2409" s="0" t="n">
        <v>5266</v>
      </c>
      <c r="D2409" s="0" t="n">
        <v>313</v>
      </c>
      <c r="E2409" s="0" t="n">
        <v>1</v>
      </c>
      <c r="F2409" s="55" t="s">
        <v>854</v>
      </c>
      <c r="G2409" s="0" t="n">
        <v>36</v>
      </c>
      <c r="H2409" s="0" t="n">
        <v>38</v>
      </c>
      <c r="I2409" s="55" t="s">
        <v>157</v>
      </c>
      <c r="J2409" s="0" t="n">
        <v>243</v>
      </c>
      <c r="K2409" s="0" t="n">
        <v>68</v>
      </c>
      <c r="L2409" s="0" t="n">
        <v>70</v>
      </c>
      <c r="M2409" s="0" t="n">
        <v>593.14</v>
      </c>
      <c r="N2409" s="0" t="n">
        <v>50.16</v>
      </c>
      <c r="O2409" s="0" t="n">
        <v>34.84</v>
      </c>
      <c r="P2409" s="0" t="n">
        <v>3.58</v>
      </c>
      <c r="Q2409" s="0" t="n">
        <v>4.29</v>
      </c>
      <c r="R2409" s="0" t="n">
        <v>4283</v>
      </c>
      <c r="S2409" s="0" t="n">
        <v>9045</v>
      </c>
      <c r="T2409" s="0" t="n">
        <v>43.4</v>
      </c>
      <c r="U2409" s="0" t="n">
        <v>993</v>
      </c>
      <c r="V2409" s="0" t="n">
        <v>5</v>
      </c>
      <c r="W2409" s="60" t="n">
        <v>46240</v>
      </c>
      <c r="X2409" s="55" t="n">
        <f aca="false">IF(I2409="Male",0,1)</f>
        <v>1</v>
      </c>
      <c r="Y2409" s="55" t="n">
        <f aca="false">IF(OR(I2409="DNB",I2409="Dry DNB"),1,0)</f>
        <v>0</v>
      </c>
      <c r="Z2409" s="55" t="n">
        <f aca="false">IF(ISNUMBER(W2409),A2409-W2409,"")</f>
        <v>69</v>
      </c>
      <c r="AA2409" s="55" t="n">
        <f aca="false">MATCH(A2409,DATAS,0)</f>
        <v>1</v>
      </c>
      <c r="AB2409" s="55" t="n">
        <f aca="false">IF(AND(E2409&gt;0,OR(AND(B2409&gt;=1,B2409&lt;=6),B2409=10)),1,0)</f>
        <v>1</v>
      </c>
      <c r="AC2409" s="55" t="n">
        <f aca="false">IF(AND(E2409&gt;0,B2409=10),1,0)</f>
        <v>0</v>
      </c>
      <c r="AD2409" s="0" t="str">
        <f aca="false">IF(AND(C2408=C2409,AA2408=AA2409-1),AB2408,"")</f>
        <v/>
      </c>
      <c r="AE2409" s="0" t="str">
        <f aca="false">IF(AND(C2408=C2409,AA2408=AA2409-1),AC2408,"")</f>
        <v/>
      </c>
      <c r="AF2409" s="0" t="str">
        <f aca="false">IF(AA2409=1,"",IF(AND(AB2409=1,AD2409&lt;&gt;1),1,0))</f>
        <v/>
      </c>
      <c r="AG2409" s="0" t="str">
        <f aca="false">IF(AA2409=1,"",IF(AND(AC2409=1,AE2409&lt;&gt;1),1,0))</f>
        <v/>
      </c>
      <c r="AH2409" s="60" t="str">
        <f aca="false">IF(AND(E2409&gt;0,AA2409&lt;2,NOT(AND(C2410=C2409,AA2410=AA2409+1))),INDEX(DATAS,AA2409+1),"")</f>
        <v/>
      </c>
      <c r="AI2409" s="60" t="str">
        <f aca="false">IF(AND(AC2409=1,AA2409&lt;2),IF(AND(C2410=C2409,AA2410=AA2409+1),IF(AC2410=1,"",INDEX(DATAS,AA2409+1)),INDEX(DATAS,AA2409+1)),"")</f>
        <v/>
      </c>
    </row>
    <row r="2410" customFormat="false" ht="15" hidden="false" customHeight="false" outlineLevel="0" collapsed="false">
      <c r="A2410" s="60" t="n">
        <v>46310</v>
      </c>
      <c r="B2410" s="0" t="n">
        <v>4</v>
      </c>
      <c r="C2410" s="0" t="n">
        <v>5266</v>
      </c>
      <c r="D2410" s="0" t="n">
        <v>314</v>
      </c>
      <c r="E2410" s="0" t="n">
        <v>1</v>
      </c>
      <c r="F2410" s="55" t="s">
        <v>854</v>
      </c>
      <c r="G2410" s="0" t="n">
        <v>39</v>
      </c>
      <c r="H2410" s="0" t="n">
        <v>38</v>
      </c>
      <c r="I2410" s="55" t="s">
        <v>157</v>
      </c>
      <c r="J2410" s="0" t="n">
        <v>243</v>
      </c>
      <c r="K2410" s="0" t="n">
        <v>68</v>
      </c>
      <c r="L2410" s="0" t="n">
        <v>71</v>
      </c>
      <c r="M2410" s="0" t="n">
        <v>593.14</v>
      </c>
      <c r="N2410" s="0" t="n">
        <v>50.16</v>
      </c>
      <c r="O2410" s="0" t="n">
        <v>34.84</v>
      </c>
      <c r="P2410" s="0" t="n">
        <v>3.58</v>
      </c>
      <c r="Q2410" s="0" t="n">
        <v>4.29</v>
      </c>
      <c r="T2410" s="0" t="n">
        <v>43.4</v>
      </c>
      <c r="U2410" s="0" t="n">
        <v>994</v>
      </c>
      <c r="V2410" s="0" t="n">
        <v>5</v>
      </c>
      <c r="W2410" s="60" t="n">
        <v>46240</v>
      </c>
      <c r="X2410" s="55" t="n">
        <f aca="false">IF(I2410="Male",0,1)</f>
        <v>1</v>
      </c>
      <c r="Y2410" s="55" t="n">
        <f aca="false">IF(OR(I2410="DNB",I2410="Dry DNB"),1,0)</f>
        <v>0</v>
      </c>
      <c r="Z2410" s="55" t="n">
        <f aca="false">IF(ISNUMBER(W2410),A2410-W2410,"")</f>
        <v>70</v>
      </c>
      <c r="AA2410" s="55" t="n">
        <f aca="false">MATCH(A2410,DATAS,0)</f>
        <v>2</v>
      </c>
      <c r="AB2410" s="55" t="n">
        <f aca="false">IF(AND(E2410&gt;0,OR(AND(B2410&gt;=1,B2410&lt;=6),B2410=10)),1,0)</f>
        <v>1</v>
      </c>
      <c r="AC2410" s="55" t="n">
        <f aca="false">IF(AND(E2410&gt;0,B2410=10),1,0)</f>
        <v>0</v>
      </c>
      <c r="AD2410" s="55" t="n">
        <f aca="false">IF(AND(C2409=C2410,AA2409=AA2410-1),AB2409,"")</f>
        <v>1</v>
      </c>
      <c r="AE2410" s="55" t="n">
        <f aca="false">IF(AND(C2409=C2410,AA2409=AA2410-1),AC2409,"")</f>
        <v>0</v>
      </c>
      <c r="AF2410" s="55" t="n">
        <f aca="false">IF(AA2410=1,"",IF(AND(AB2410=1,AD2410&lt;&gt;1),1,0))</f>
        <v>0</v>
      </c>
      <c r="AG2410" s="55" t="n">
        <f aca="false">IF(AA2410=1,"",IF(AND(AC2410=1,AE2410&lt;&gt;1),1,0))</f>
        <v>0</v>
      </c>
      <c r="AH2410" s="60" t="str">
        <f aca="false">IF(AND(E2410&gt;0,AA2410&lt;2,NOT(AND(C2411=C2410,AA2411=AA2410+1))),INDEX(DATAS,AA2410+1),"")</f>
        <v/>
      </c>
      <c r="AI2410" s="60" t="str">
        <f aca="false">IF(AND(AC2410=1,AA2410&lt;2),IF(AND(C2411=C2410,AA2411=AA2410+1),IF(AC2411=1,"",INDEX(DATAS,AA2410+1)),INDEX(DATAS,AA2410+1)),"")</f>
        <v/>
      </c>
    </row>
    <row r="2411" customFormat="false" ht="15" hidden="false" customHeight="false" outlineLevel="0" collapsed="false">
      <c r="A2411" s="60" t="n">
        <v>46309</v>
      </c>
      <c r="B2411" s="0" t="n">
        <v>7</v>
      </c>
      <c r="C2411" s="0" t="n">
        <v>5267</v>
      </c>
      <c r="D2411" s="0" t="n">
        <v>288</v>
      </c>
      <c r="E2411" s="0" t="n">
        <v>1</v>
      </c>
      <c r="F2411" s="55" t="s">
        <v>855</v>
      </c>
      <c r="I2411" s="55" t="s">
        <v>162</v>
      </c>
      <c r="J2411" s="0" t="n">
        <v>65</v>
      </c>
      <c r="K2411" s="0" t="n">
        <v>65</v>
      </c>
      <c r="L2411" s="0" t="n">
        <v>231</v>
      </c>
      <c r="M2411" s="0" t="n">
        <v>309.98</v>
      </c>
      <c r="N2411" s="0" t="n">
        <v>70.92</v>
      </c>
      <c r="O2411" s="0" t="n">
        <v>25.65</v>
      </c>
      <c r="P2411" s="0" t="n">
        <v>4.86</v>
      </c>
      <c r="Q2411" s="0" t="n">
        <v>3.76</v>
      </c>
      <c r="R2411" s="0" t="n">
        <v>4405</v>
      </c>
      <c r="S2411" s="0" t="n">
        <v>9520</v>
      </c>
      <c r="T2411" s="0" t="n">
        <v>46.7</v>
      </c>
      <c r="U2411" s="0" t="n">
        <v>991</v>
      </c>
      <c r="V2411" s="0" t="n">
        <v>1</v>
      </c>
      <c r="W2411" s="60" t="n">
        <v>46079</v>
      </c>
      <c r="X2411" s="55" t="n">
        <f aca="false">IF(I2411="Male",0,1)</f>
        <v>1</v>
      </c>
      <c r="Y2411" s="55" t="n">
        <f aca="false">IF(OR(I2411="DNB",I2411="Dry DNB"),1,0)</f>
        <v>0</v>
      </c>
      <c r="Z2411" s="55" t="n">
        <f aca="false">IF(ISNUMBER(W2411),A2411-W2411,"")</f>
        <v>230</v>
      </c>
      <c r="AA2411" s="55" t="n">
        <f aca="false">MATCH(A2411,DATAS,0)</f>
        <v>1</v>
      </c>
      <c r="AB2411" s="55" t="n">
        <f aca="false">IF(AND(E2411&gt;0,OR(AND(B2411&gt;=1,B2411&lt;=6),B2411=10)),1,0)</f>
        <v>0</v>
      </c>
      <c r="AC2411" s="55" t="n">
        <f aca="false">IF(AND(E2411&gt;0,B2411=10),1,0)</f>
        <v>0</v>
      </c>
      <c r="AD2411" s="0" t="str">
        <f aca="false">IF(AND(C2410=C2411,AA2410=AA2411-1),AB2410,"")</f>
        <v/>
      </c>
      <c r="AE2411" s="0" t="str">
        <f aca="false">IF(AND(C2410=C2411,AA2410=AA2411-1),AC2410,"")</f>
        <v/>
      </c>
      <c r="AF2411" s="0" t="str">
        <f aca="false">IF(AA2411=1,"",IF(AND(AB2411=1,AD2411&lt;&gt;1),1,0))</f>
        <v/>
      </c>
      <c r="AG2411" s="0" t="str">
        <f aca="false">IF(AA2411=1,"",IF(AND(AC2411=1,AE2411&lt;&gt;1),1,0))</f>
        <v/>
      </c>
      <c r="AH2411" s="60" t="str">
        <f aca="false">IF(AND(E2411&gt;0,AA2411&lt;2,NOT(AND(C2412=C2411,AA2412=AA2411+1))),INDEX(DATAS,AA2411+1),"")</f>
        <v/>
      </c>
      <c r="AI2411" s="60" t="str">
        <f aca="false">IF(AND(AC2411=1,AA2411&lt;2),IF(AND(C2412=C2411,AA2412=AA2411+1),IF(AC2412=1,"",INDEX(DATAS,AA2411+1)),INDEX(DATAS,AA2411+1)),"")</f>
        <v/>
      </c>
    </row>
    <row r="2412" customFormat="false" ht="15" hidden="false" customHeight="false" outlineLevel="0" collapsed="false">
      <c r="A2412" s="60" t="n">
        <v>46310</v>
      </c>
      <c r="B2412" s="0" t="n">
        <v>7</v>
      </c>
      <c r="C2412" s="0" t="n">
        <v>5267</v>
      </c>
      <c r="D2412" s="0" t="n">
        <v>288</v>
      </c>
      <c r="E2412" s="0" t="n">
        <v>1</v>
      </c>
      <c r="F2412" s="55" t="s">
        <v>855</v>
      </c>
      <c r="I2412" s="55" t="s">
        <v>162</v>
      </c>
      <c r="J2412" s="0" t="n">
        <v>65</v>
      </c>
      <c r="K2412" s="0" t="n">
        <v>65</v>
      </c>
      <c r="L2412" s="0" t="n">
        <v>232</v>
      </c>
      <c r="M2412" s="0" t="n">
        <v>309.98</v>
      </c>
      <c r="N2412" s="0" t="n">
        <v>70.92</v>
      </c>
      <c r="O2412" s="0" t="n">
        <v>25.65</v>
      </c>
      <c r="P2412" s="0" t="n">
        <v>4.86</v>
      </c>
      <c r="Q2412" s="0" t="n">
        <v>3.76</v>
      </c>
      <c r="T2412" s="0" t="n">
        <v>46.7</v>
      </c>
      <c r="U2412" s="0" t="n">
        <v>992</v>
      </c>
      <c r="V2412" s="0" t="n">
        <v>1</v>
      </c>
      <c r="W2412" s="60" t="n">
        <v>46079</v>
      </c>
      <c r="X2412" s="55" t="n">
        <f aca="false">IF(I2412="Male",0,1)</f>
        <v>1</v>
      </c>
      <c r="Y2412" s="55" t="n">
        <f aca="false">IF(OR(I2412="DNB",I2412="Dry DNB"),1,0)</f>
        <v>0</v>
      </c>
      <c r="Z2412" s="55" t="n">
        <f aca="false">IF(ISNUMBER(W2412),A2412-W2412,"")</f>
        <v>231</v>
      </c>
      <c r="AA2412" s="55" t="n">
        <f aca="false">MATCH(A2412,DATAS,0)</f>
        <v>2</v>
      </c>
      <c r="AB2412" s="55" t="n">
        <f aca="false">IF(AND(E2412&gt;0,OR(AND(B2412&gt;=1,B2412&lt;=6),B2412=10)),1,0)</f>
        <v>0</v>
      </c>
      <c r="AC2412" s="55" t="n">
        <f aca="false">IF(AND(E2412&gt;0,B2412=10),1,0)</f>
        <v>0</v>
      </c>
      <c r="AD2412" s="55" t="n">
        <f aca="false">IF(AND(C2411=C2412,AA2411=AA2412-1),AB2411,"")</f>
        <v>0</v>
      </c>
      <c r="AE2412" s="55" t="n">
        <f aca="false">IF(AND(C2411=C2412,AA2411=AA2412-1),AC2411,"")</f>
        <v>0</v>
      </c>
      <c r="AF2412" s="55" t="n">
        <f aca="false">IF(AA2412=1,"",IF(AND(AB2412=1,AD2412&lt;&gt;1),1,0))</f>
        <v>0</v>
      </c>
      <c r="AG2412" s="55" t="n">
        <f aca="false">IF(AA2412=1,"",IF(AND(AC2412=1,AE2412&lt;&gt;1),1,0))</f>
        <v>0</v>
      </c>
      <c r="AH2412" s="60" t="str">
        <f aca="false">IF(AND(E2412&gt;0,AA2412&lt;2,NOT(AND(C2413=C2412,AA2413=AA2412+1))),INDEX(DATAS,AA2412+1),"")</f>
        <v/>
      </c>
      <c r="AI2412" s="60" t="str">
        <f aca="false">IF(AND(AC2412=1,AA2412&lt;2),IF(AND(C2413=C2412,AA2413=AA2412+1),IF(AC2413=1,"",INDEX(DATAS,AA2412+1)),INDEX(DATAS,AA2412+1)),"")</f>
        <v/>
      </c>
    </row>
    <row r="2413" customFormat="false" ht="15" hidden="false" customHeight="false" outlineLevel="0" collapsed="false">
      <c r="A2413" s="60" t="n">
        <v>46309</v>
      </c>
      <c r="B2413" s="0" t="n">
        <v>5</v>
      </c>
      <c r="C2413" s="0" t="n">
        <v>5270</v>
      </c>
      <c r="D2413" s="0" t="n">
        <v>364</v>
      </c>
      <c r="E2413" s="0" t="n">
        <v>1</v>
      </c>
      <c r="F2413" s="55" t="s">
        <v>856</v>
      </c>
      <c r="G2413" s="0" t="n">
        <v>42.9</v>
      </c>
      <c r="H2413" s="0" t="n">
        <v>43</v>
      </c>
      <c r="I2413" s="55" t="s">
        <v>157</v>
      </c>
      <c r="J2413" s="0" t="n">
        <v>168</v>
      </c>
      <c r="K2413" s="0" t="n">
        <v>64</v>
      </c>
      <c r="L2413" s="0" t="n">
        <v>196</v>
      </c>
      <c r="M2413" s="0" t="n">
        <v>479.99</v>
      </c>
      <c r="N2413" s="0" t="n">
        <v>57.77</v>
      </c>
      <c r="O2413" s="0" t="n">
        <v>41.28</v>
      </c>
      <c r="P2413" s="0" t="n">
        <v>4.15</v>
      </c>
      <c r="Q2413" s="0" t="n">
        <v>3.84</v>
      </c>
      <c r="R2413" s="0" t="n">
        <v>4499</v>
      </c>
      <c r="S2413" s="0" t="n">
        <v>9317</v>
      </c>
      <c r="T2413" s="0" t="n">
        <v>52.25</v>
      </c>
      <c r="U2413" s="0" t="n">
        <v>989</v>
      </c>
      <c r="V2413" s="0" t="n">
        <v>4</v>
      </c>
      <c r="W2413" s="60" t="n">
        <v>46114</v>
      </c>
      <c r="X2413" s="55" t="n">
        <f aca="false">IF(I2413="Male",0,1)</f>
        <v>1</v>
      </c>
      <c r="Y2413" s="55" t="n">
        <f aca="false">IF(OR(I2413="DNB",I2413="Dry DNB"),1,0)</f>
        <v>0</v>
      </c>
      <c r="Z2413" s="55" t="n">
        <f aca="false">IF(ISNUMBER(W2413),A2413-W2413,"")</f>
        <v>195</v>
      </c>
      <c r="AA2413" s="55" t="n">
        <f aca="false">MATCH(A2413,DATAS,0)</f>
        <v>1</v>
      </c>
      <c r="AB2413" s="55" t="n">
        <f aca="false">IF(AND(E2413&gt;0,OR(AND(B2413&gt;=1,B2413&lt;=6),B2413=10)),1,0)</f>
        <v>1</v>
      </c>
      <c r="AC2413" s="55" t="n">
        <f aca="false">IF(AND(E2413&gt;0,B2413=10),1,0)</f>
        <v>0</v>
      </c>
      <c r="AD2413" s="0" t="str">
        <f aca="false">IF(AND(C2412=C2413,AA2412=AA2413-1),AB2412,"")</f>
        <v/>
      </c>
      <c r="AE2413" s="0" t="str">
        <f aca="false">IF(AND(C2412=C2413,AA2412=AA2413-1),AC2412,"")</f>
        <v/>
      </c>
      <c r="AF2413" s="0" t="str">
        <f aca="false">IF(AA2413=1,"",IF(AND(AB2413=1,AD2413&lt;&gt;1),1,0))</f>
        <v/>
      </c>
      <c r="AG2413" s="0" t="str">
        <f aca="false">IF(AA2413=1,"",IF(AND(AC2413=1,AE2413&lt;&gt;1),1,0))</f>
        <v/>
      </c>
      <c r="AH2413" s="60" t="str">
        <f aca="false">IF(AND(E2413&gt;0,AA2413&lt;2,NOT(AND(C2414=C2413,AA2414=AA2413+1))),INDEX(DATAS,AA2413+1),"")</f>
        <v/>
      </c>
      <c r="AI2413" s="60" t="str">
        <f aca="false">IF(AND(AC2413=1,AA2413&lt;2),IF(AND(C2414=C2413,AA2414=AA2413+1),IF(AC2414=1,"",INDEX(DATAS,AA2413+1)),INDEX(DATAS,AA2413+1)),"")</f>
        <v/>
      </c>
    </row>
    <row r="2414" customFormat="false" ht="15" hidden="false" customHeight="false" outlineLevel="0" collapsed="false">
      <c r="A2414" s="60" t="n">
        <v>46310</v>
      </c>
      <c r="B2414" s="0" t="n">
        <v>5</v>
      </c>
      <c r="C2414" s="0" t="n">
        <v>5270</v>
      </c>
      <c r="D2414" s="0" t="n">
        <v>365</v>
      </c>
      <c r="E2414" s="0" t="n">
        <v>1</v>
      </c>
      <c r="F2414" s="55" t="s">
        <v>856</v>
      </c>
      <c r="G2414" s="0" t="n">
        <v>47.6</v>
      </c>
      <c r="H2414" s="0" t="n">
        <v>44</v>
      </c>
      <c r="I2414" s="55" t="s">
        <v>157</v>
      </c>
      <c r="J2414" s="0" t="n">
        <v>168</v>
      </c>
      <c r="K2414" s="0" t="n">
        <v>64</v>
      </c>
      <c r="L2414" s="0" t="n">
        <v>197</v>
      </c>
      <c r="M2414" s="0" t="n">
        <v>479.99</v>
      </c>
      <c r="N2414" s="0" t="n">
        <v>57.77</v>
      </c>
      <c r="O2414" s="0" t="n">
        <v>41.28</v>
      </c>
      <c r="P2414" s="0" t="n">
        <v>4.15</v>
      </c>
      <c r="Q2414" s="0" t="n">
        <v>3.84</v>
      </c>
      <c r="T2414" s="0" t="n">
        <v>52.25</v>
      </c>
      <c r="U2414" s="0" t="n">
        <v>990</v>
      </c>
      <c r="V2414" s="0" t="n">
        <v>4</v>
      </c>
      <c r="W2414" s="60" t="n">
        <v>46114</v>
      </c>
      <c r="X2414" s="55" t="n">
        <f aca="false">IF(I2414="Male",0,1)</f>
        <v>1</v>
      </c>
      <c r="Y2414" s="55" t="n">
        <f aca="false">IF(OR(I2414="DNB",I2414="Dry DNB"),1,0)</f>
        <v>0</v>
      </c>
      <c r="Z2414" s="55" t="n">
        <f aca="false">IF(ISNUMBER(W2414),A2414-W2414,"")</f>
        <v>196</v>
      </c>
      <c r="AA2414" s="55" t="n">
        <f aca="false">MATCH(A2414,DATAS,0)</f>
        <v>2</v>
      </c>
      <c r="AB2414" s="55" t="n">
        <f aca="false">IF(AND(E2414&gt;0,OR(AND(B2414&gt;=1,B2414&lt;=6),B2414=10)),1,0)</f>
        <v>1</v>
      </c>
      <c r="AC2414" s="55" t="n">
        <f aca="false">IF(AND(E2414&gt;0,B2414=10),1,0)</f>
        <v>0</v>
      </c>
      <c r="AD2414" s="55" t="n">
        <f aca="false">IF(AND(C2413=C2414,AA2413=AA2414-1),AB2413,"")</f>
        <v>1</v>
      </c>
      <c r="AE2414" s="55" t="n">
        <f aca="false">IF(AND(C2413=C2414,AA2413=AA2414-1),AC2413,"")</f>
        <v>0</v>
      </c>
      <c r="AF2414" s="55" t="n">
        <f aca="false">IF(AA2414=1,"",IF(AND(AB2414=1,AD2414&lt;&gt;1),1,0))</f>
        <v>0</v>
      </c>
      <c r="AG2414" s="55" t="n">
        <f aca="false">IF(AA2414=1,"",IF(AND(AC2414=1,AE2414&lt;&gt;1),1,0))</f>
        <v>0</v>
      </c>
      <c r="AH2414" s="60" t="str">
        <f aca="false">IF(AND(E2414&gt;0,AA2414&lt;2,NOT(AND(C2415=C2414,AA2415=AA2414+1))),INDEX(DATAS,AA2414+1),"")</f>
        <v/>
      </c>
      <c r="AI2414" s="60" t="str">
        <f aca="false">IF(AND(AC2414=1,AA2414&lt;2),IF(AND(C2415=C2414,AA2415=AA2414+1),IF(AC2415=1,"",INDEX(DATAS,AA2414+1)),INDEX(DATAS,AA2414+1)),"")</f>
        <v/>
      </c>
    </row>
    <row r="2415" customFormat="false" ht="15" hidden="false" customHeight="false" outlineLevel="0" collapsed="false">
      <c r="A2415" s="60" t="n">
        <v>46309</v>
      </c>
      <c r="B2415" s="0" t="n">
        <v>7</v>
      </c>
      <c r="C2415" s="0" t="n">
        <v>5272</v>
      </c>
      <c r="D2415" s="0" t="n">
        <v>323</v>
      </c>
      <c r="E2415" s="0" t="n">
        <v>1</v>
      </c>
      <c r="F2415" s="55" t="s">
        <v>857</v>
      </c>
      <c r="G2415" s="0" t="n">
        <v>11.8</v>
      </c>
      <c r="H2415" s="0" t="n">
        <v>33</v>
      </c>
      <c r="I2415" s="55" t="s">
        <v>162</v>
      </c>
      <c r="J2415" s="0" t="n">
        <v>100</v>
      </c>
      <c r="K2415" s="0" t="n">
        <v>65</v>
      </c>
      <c r="L2415" s="0" t="n">
        <v>224</v>
      </c>
      <c r="M2415" s="0" t="n">
        <v>1028.17</v>
      </c>
      <c r="N2415" s="0" t="n">
        <v>44.7</v>
      </c>
      <c r="O2415" s="0" t="n">
        <v>34.02</v>
      </c>
      <c r="P2415" s="0" t="n">
        <v>3.77</v>
      </c>
      <c r="Q2415" s="0" t="n">
        <v>3.61</v>
      </c>
      <c r="R2415" s="0" t="n">
        <v>4485</v>
      </c>
      <c r="S2415" s="0" t="n">
        <v>9561</v>
      </c>
      <c r="T2415" s="0" t="n">
        <v>45.95</v>
      </c>
      <c r="U2415" s="0" t="n">
        <v>987</v>
      </c>
      <c r="V2415" s="0" t="n">
        <v>2</v>
      </c>
      <c r="W2415" s="60" t="n">
        <v>46086</v>
      </c>
      <c r="X2415" s="55" t="n">
        <f aca="false">IF(I2415="Male",0,1)</f>
        <v>1</v>
      </c>
      <c r="Y2415" s="55" t="n">
        <f aca="false">IF(OR(I2415="DNB",I2415="Dry DNB"),1,0)</f>
        <v>0</v>
      </c>
      <c r="Z2415" s="55" t="n">
        <f aca="false">IF(ISNUMBER(W2415),A2415-W2415,"")</f>
        <v>223</v>
      </c>
      <c r="AA2415" s="55" t="n">
        <f aca="false">MATCH(A2415,DATAS,0)</f>
        <v>1</v>
      </c>
      <c r="AB2415" s="55" t="n">
        <f aca="false">IF(AND(E2415&gt;0,OR(AND(B2415&gt;=1,B2415&lt;=6),B2415=10)),1,0)</f>
        <v>0</v>
      </c>
      <c r="AC2415" s="55" t="n">
        <f aca="false">IF(AND(E2415&gt;0,B2415=10),1,0)</f>
        <v>0</v>
      </c>
      <c r="AD2415" s="0" t="str">
        <f aca="false">IF(AND(C2414=C2415,AA2414=AA2415-1),AB2414,"")</f>
        <v/>
      </c>
      <c r="AE2415" s="0" t="str">
        <f aca="false">IF(AND(C2414=C2415,AA2414=AA2415-1),AC2414,"")</f>
        <v/>
      </c>
      <c r="AF2415" s="0" t="str">
        <f aca="false">IF(AA2415=1,"",IF(AND(AB2415=1,AD2415&lt;&gt;1),1,0))</f>
        <v/>
      </c>
      <c r="AG2415" s="0" t="str">
        <f aca="false">IF(AA2415=1,"",IF(AND(AC2415=1,AE2415&lt;&gt;1),1,0))</f>
        <v/>
      </c>
      <c r="AH2415" s="60" t="str">
        <f aca="false">IF(AND(E2415&gt;0,AA2415&lt;2,NOT(AND(C2416=C2415,AA2416=AA2415+1))),INDEX(DATAS,AA2415+1),"")</f>
        <v/>
      </c>
      <c r="AI2415" s="60" t="str">
        <f aca="false">IF(AND(AC2415=1,AA2415&lt;2),IF(AND(C2416=C2415,AA2416=AA2415+1),IF(AC2416=1,"",INDEX(DATAS,AA2415+1)),INDEX(DATAS,AA2415+1)),"")</f>
        <v/>
      </c>
    </row>
    <row r="2416" customFormat="false" ht="15" hidden="false" customHeight="false" outlineLevel="0" collapsed="false">
      <c r="A2416" s="60" t="n">
        <v>46310</v>
      </c>
      <c r="B2416" s="0" t="n">
        <v>7</v>
      </c>
      <c r="C2416" s="0" t="n">
        <v>5272</v>
      </c>
      <c r="D2416" s="0" t="n">
        <v>323</v>
      </c>
      <c r="E2416" s="0" t="n">
        <v>1</v>
      </c>
      <c r="F2416" s="55" t="s">
        <v>857</v>
      </c>
      <c r="H2416" s="0" t="n">
        <v>32</v>
      </c>
      <c r="I2416" s="55" t="s">
        <v>162</v>
      </c>
      <c r="J2416" s="0" t="n">
        <v>100</v>
      </c>
      <c r="K2416" s="0" t="n">
        <v>65</v>
      </c>
      <c r="L2416" s="0" t="n">
        <v>225</v>
      </c>
      <c r="M2416" s="0" t="n">
        <v>1028.17</v>
      </c>
      <c r="N2416" s="0" t="n">
        <v>44.7</v>
      </c>
      <c r="O2416" s="0" t="n">
        <v>34.02</v>
      </c>
      <c r="P2416" s="0" t="n">
        <v>3.77</v>
      </c>
      <c r="Q2416" s="0" t="n">
        <v>3.61</v>
      </c>
      <c r="T2416" s="0" t="n">
        <v>45.95</v>
      </c>
      <c r="U2416" s="0" t="n">
        <v>988</v>
      </c>
      <c r="V2416" s="0" t="n">
        <v>2</v>
      </c>
      <c r="W2416" s="60" t="n">
        <v>46086</v>
      </c>
      <c r="X2416" s="55" t="n">
        <f aca="false">IF(I2416="Male",0,1)</f>
        <v>1</v>
      </c>
      <c r="Y2416" s="55" t="n">
        <f aca="false">IF(OR(I2416="DNB",I2416="Dry DNB"),1,0)</f>
        <v>0</v>
      </c>
      <c r="Z2416" s="55" t="n">
        <f aca="false">IF(ISNUMBER(W2416),A2416-W2416,"")</f>
        <v>224</v>
      </c>
      <c r="AA2416" s="55" t="n">
        <f aca="false">MATCH(A2416,DATAS,0)</f>
        <v>2</v>
      </c>
      <c r="AB2416" s="55" t="n">
        <f aca="false">IF(AND(E2416&gt;0,OR(AND(B2416&gt;=1,B2416&lt;=6),B2416=10)),1,0)</f>
        <v>0</v>
      </c>
      <c r="AC2416" s="55" t="n">
        <f aca="false">IF(AND(E2416&gt;0,B2416=10),1,0)</f>
        <v>0</v>
      </c>
      <c r="AD2416" s="55" t="n">
        <f aca="false">IF(AND(C2415=C2416,AA2415=AA2416-1),AB2415,"")</f>
        <v>0</v>
      </c>
      <c r="AE2416" s="55" t="n">
        <f aca="false">IF(AND(C2415=C2416,AA2415=AA2416-1),AC2415,"")</f>
        <v>0</v>
      </c>
      <c r="AF2416" s="55" t="n">
        <f aca="false">IF(AA2416=1,"",IF(AND(AB2416=1,AD2416&lt;&gt;1),1,0))</f>
        <v>0</v>
      </c>
      <c r="AG2416" s="55" t="n">
        <f aca="false">IF(AA2416=1,"",IF(AND(AC2416=1,AE2416&lt;&gt;1),1,0))</f>
        <v>0</v>
      </c>
      <c r="AH2416" s="60" t="str">
        <f aca="false">IF(AND(E2416&gt;0,AA2416&lt;2,NOT(AND(C2417=C2416,AA2417=AA2416+1))),INDEX(DATAS,AA2416+1),"")</f>
        <v/>
      </c>
      <c r="AI2416" s="60" t="str">
        <f aca="false">IF(AND(AC2416=1,AA2416&lt;2),IF(AND(C2417=C2416,AA2417=AA2416+1),IF(AC2417=1,"",INDEX(DATAS,AA2416+1)),INDEX(DATAS,AA2416+1)),"")</f>
        <v/>
      </c>
    </row>
    <row r="2417" customFormat="false" ht="15" hidden="false" customHeight="false" outlineLevel="0" collapsed="false">
      <c r="A2417" s="60" t="n">
        <v>46309</v>
      </c>
      <c r="B2417" s="0" t="n">
        <v>4</v>
      </c>
      <c r="C2417" s="0" t="n">
        <v>5273</v>
      </c>
      <c r="D2417" s="0" t="n">
        <v>264</v>
      </c>
      <c r="E2417" s="0" t="n">
        <v>1</v>
      </c>
      <c r="F2417" s="55" t="s">
        <v>857</v>
      </c>
      <c r="G2417" s="0" t="n">
        <v>24.6</v>
      </c>
      <c r="H2417" s="0" t="n">
        <v>45</v>
      </c>
      <c r="I2417" s="55" t="s">
        <v>157</v>
      </c>
      <c r="J2417" s="0" t="n">
        <v>113</v>
      </c>
      <c r="K2417" s="0" t="n">
        <v>61</v>
      </c>
      <c r="L2417" s="0" t="n">
        <v>151</v>
      </c>
      <c r="M2417" s="0" t="n">
        <v>1085.01</v>
      </c>
      <c r="N2417" s="0" t="n">
        <v>39.12</v>
      </c>
      <c r="O2417" s="0" t="n">
        <v>34.1</v>
      </c>
      <c r="P2417" s="0" t="n">
        <v>2.82</v>
      </c>
      <c r="Q2417" s="0" t="n">
        <v>3.51</v>
      </c>
      <c r="R2417" s="0" t="n">
        <v>3779</v>
      </c>
      <c r="S2417" s="0" t="n">
        <v>9449</v>
      </c>
      <c r="T2417" s="0" t="n">
        <v>37.5</v>
      </c>
      <c r="U2417" s="0" t="n">
        <v>987</v>
      </c>
      <c r="V2417" s="0" t="n">
        <v>4</v>
      </c>
      <c r="W2417" s="60" t="n">
        <v>46159</v>
      </c>
      <c r="X2417" s="55" t="n">
        <f aca="false">IF(I2417="Male",0,1)</f>
        <v>1</v>
      </c>
      <c r="Y2417" s="55" t="n">
        <f aca="false">IF(OR(I2417="DNB",I2417="Dry DNB"),1,0)</f>
        <v>0</v>
      </c>
      <c r="Z2417" s="55" t="n">
        <f aca="false">IF(ISNUMBER(W2417),A2417-W2417,"")</f>
        <v>150</v>
      </c>
      <c r="AA2417" s="55" t="n">
        <f aca="false">MATCH(A2417,DATAS,0)</f>
        <v>1</v>
      </c>
      <c r="AB2417" s="55" t="n">
        <f aca="false">IF(AND(E2417&gt;0,OR(AND(B2417&gt;=1,B2417&lt;=6),B2417=10)),1,0)</f>
        <v>1</v>
      </c>
      <c r="AC2417" s="55" t="n">
        <f aca="false">IF(AND(E2417&gt;0,B2417=10),1,0)</f>
        <v>0</v>
      </c>
      <c r="AD2417" s="0" t="str">
        <f aca="false">IF(AND(C2416=C2417,AA2416=AA2417-1),AB2416,"")</f>
        <v/>
      </c>
      <c r="AE2417" s="0" t="str">
        <f aca="false">IF(AND(C2416=C2417,AA2416=AA2417-1),AC2416,"")</f>
        <v/>
      </c>
      <c r="AF2417" s="0" t="str">
        <f aca="false">IF(AA2417=1,"",IF(AND(AB2417=1,AD2417&lt;&gt;1),1,0))</f>
        <v/>
      </c>
      <c r="AG2417" s="0" t="str">
        <f aca="false">IF(AA2417=1,"",IF(AND(AC2417=1,AE2417&lt;&gt;1),1,0))</f>
        <v/>
      </c>
      <c r="AH2417" s="60" t="str">
        <f aca="false">IF(AND(E2417&gt;0,AA2417&lt;2,NOT(AND(C2418=C2417,AA2418=AA2417+1))),INDEX(DATAS,AA2417+1),"")</f>
        <v/>
      </c>
      <c r="AI2417" s="60" t="str">
        <f aca="false">IF(AND(AC2417=1,AA2417&lt;2),IF(AND(C2418=C2417,AA2418=AA2417+1),IF(AC2418=1,"",INDEX(DATAS,AA2417+1)),INDEX(DATAS,AA2417+1)),"")</f>
        <v/>
      </c>
    </row>
    <row r="2418" customFormat="false" ht="15" hidden="false" customHeight="false" outlineLevel="0" collapsed="false">
      <c r="A2418" s="60" t="n">
        <v>46310</v>
      </c>
      <c r="B2418" s="0" t="n">
        <v>4</v>
      </c>
      <c r="C2418" s="0" t="n">
        <v>5273</v>
      </c>
      <c r="D2418" s="0" t="n">
        <v>265</v>
      </c>
      <c r="E2418" s="0" t="n">
        <v>1</v>
      </c>
      <c r="F2418" s="55" t="s">
        <v>857</v>
      </c>
      <c r="G2418" s="0" t="n">
        <v>28.3</v>
      </c>
      <c r="H2418" s="0" t="n">
        <v>42</v>
      </c>
      <c r="I2418" s="55" t="s">
        <v>157</v>
      </c>
      <c r="J2418" s="0" t="n">
        <v>113</v>
      </c>
      <c r="K2418" s="0" t="n">
        <v>61</v>
      </c>
      <c r="L2418" s="0" t="n">
        <v>152</v>
      </c>
      <c r="M2418" s="0" t="n">
        <v>1085.01</v>
      </c>
      <c r="N2418" s="0" t="n">
        <v>39.12</v>
      </c>
      <c r="O2418" s="0" t="n">
        <v>34.1</v>
      </c>
      <c r="P2418" s="0" t="n">
        <v>2.82</v>
      </c>
      <c r="Q2418" s="0" t="n">
        <v>3.51</v>
      </c>
      <c r="T2418" s="0" t="n">
        <v>37.5</v>
      </c>
      <c r="U2418" s="0" t="n">
        <v>988</v>
      </c>
      <c r="V2418" s="0" t="n">
        <v>4</v>
      </c>
      <c r="W2418" s="60" t="n">
        <v>46159</v>
      </c>
      <c r="X2418" s="55" t="n">
        <f aca="false">IF(I2418="Male",0,1)</f>
        <v>1</v>
      </c>
      <c r="Y2418" s="55" t="n">
        <f aca="false">IF(OR(I2418="DNB",I2418="Dry DNB"),1,0)</f>
        <v>0</v>
      </c>
      <c r="Z2418" s="55" t="n">
        <f aca="false">IF(ISNUMBER(W2418),A2418-W2418,"")</f>
        <v>151</v>
      </c>
      <c r="AA2418" s="55" t="n">
        <f aca="false">MATCH(A2418,DATAS,0)</f>
        <v>2</v>
      </c>
      <c r="AB2418" s="55" t="n">
        <f aca="false">IF(AND(E2418&gt;0,OR(AND(B2418&gt;=1,B2418&lt;=6),B2418=10)),1,0)</f>
        <v>1</v>
      </c>
      <c r="AC2418" s="55" t="n">
        <f aca="false">IF(AND(E2418&gt;0,B2418=10),1,0)</f>
        <v>0</v>
      </c>
      <c r="AD2418" s="55" t="n">
        <f aca="false">IF(AND(C2417=C2418,AA2417=AA2418-1),AB2417,"")</f>
        <v>1</v>
      </c>
      <c r="AE2418" s="55" t="n">
        <f aca="false">IF(AND(C2417=C2418,AA2417=AA2418-1),AC2417,"")</f>
        <v>0</v>
      </c>
      <c r="AF2418" s="55" t="n">
        <f aca="false">IF(AA2418=1,"",IF(AND(AB2418=1,AD2418&lt;&gt;1),1,0))</f>
        <v>0</v>
      </c>
      <c r="AG2418" s="55" t="n">
        <f aca="false">IF(AA2418=1,"",IF(AND(AC2418=1,AE2418&lt;&gt;1),1,0))</f>
        <v>0</v>
      </c>
      <c r="AH2418" s="60" t="str">
        <f aca="false">IF(AND(E2418&gt;0,AA2418&lt;2,NOT(AND(C2419=C2418,AA2419=AA2418+1))),INDEX(DATAS,AA2418+1),"")</f>
        <v/>
      </c>
      <c r="AI2418" s="60" t="str">
        <f aca="false">IF(AND(AC2418=1,AA2418&lt;2),IF(AND(C2419=C2418,AA2419=AA2418+1),IF(AC2419=1,"",INDEX(DATAS,AA2418+1)),INDEX(DATAS,AA2418+1)),"")</f>
        <v/>
      </c>
    </row>
    <row r="2419" customFormat="false" ht="15" hidden="false" customHeight="false" outlineLevel="0" collapsed="false">
      <c r="A2419" s="60" t="n">
        <v>46309</v>
      </c>
      <c r="B2419" s="0" t="n">
        <v>6</v>
      </c>
      <c r="C2419" s="0" t="n">
        <v>5274</v>
      </c>
      <c r="D2419" s="0" t="n">
        <v>354</v>
      </c>
      <c r="E2419" s="0" t="n">
        <v>1</v>
      </c>
      <c r="F2419" s="55" t="s">
        <v>857</v>
      </c>
      <c r="H2419" s="0" t="n">
        <v>18</v>
      </c>
      <c r="I2419" s="55" t="s">
        <v>187</v>
      </c>
      <c r="J2419" s="0" t="n">
        <v>354</v>
      </c>
      <c r="K2419" s="0" t="n">
        <v>68</v>
      </c>
      <c r="M2419" s="0" t="n">
        <v>1220.99</v>
      </c>
      <c r="N2419" s="0" t="n">
        <v>71.58</v>
      </c>
      <c r="O2419" s="0" t="n">
        <v>45.37</v>
      </c>
      <c r="P2419" s="0" t="n">
        <v>5.96</v>
      </c>
      <c r="Q2419" s="0" t="n">
        <v>4.35</v>
      </c>
      <c r="R2419" s="0" t="n">
        <v>3429</v>
      </c>
      <c r="S2419" s="0" t="n">
        <v>6737</v>
      </c>
      <c r="T2419" s="0" t="n">
        <v>32.65</v>
      </c>
      <c r="U2419" s="0" t="n">
        <v>987</v>
      </c>
      <c r="V2419" s="0" t="n">
        <v>7</v>
      </c>
      <c r="W2419" s="60" t="n">
        <v>46282</v>
      </c>
      <c r="X2419" s="55" t="n">
        <f aca="false">IF(I2419="Male",0,1)</f>
        <v>1</v>
      </c>
      <c r="Y2419" s="55" t="n">
        <f aca="false">IF(OR(I2419="DNB",I2419="Dry DNB"),1,0)</f>
        <v>0</v>
      </c>
      <c r="Z2419" s="55" t="n">
        <f aca="false">IF(ISNUMBER(W2419),A2419-W2419,"")</f>
        <v>27</v>
      </c>
      <c r="AA2419" s="55" t="n">
        <f aca="false">MATCH(A2419,DATAS,0)</f>
        <v>1</v>
      </c>
      <c r="AB2419" s="55" t="n">
        <f aca="false">IF(AND(E2419&gt;0,OR(AND(B2419&gt;=1,B2419&lt;=6),B2419=10)),1,0)</f>
        <v>1</v>
      </c>
      <c r="AC2419" s="55" t="n">
        <f aca="false">IF(AND(E2419&gt;0,B2419=10),1,0)</f>
        <v>0</v>
      </c>
      <c r="AD2419" s="0" t="str">
        <f aca="false">IF(AND(C2418=C2419,AA2418=AA2419-1),AB2418,"")</f>
        <v/>
      </c>
      <c r="AE2419" s="0" t="str">
        <f aca="false">IF(AND(C2418=C2419,AA2418=AA2419-1),AC2418,"")</f>
        <v/>
      </c>
      <c r="AF2419" s="0" t="str">
        <f aca="false">IF(AA2419=1,"",IF(AND(AB2419=1,AD2419&lt;&gt;1),1,0))</f>
        <v/>
      </c>
      <c r="AG2419" s="0" t="str">
        <f aca="false">IF(AA2419=1,"",IF(AND(AC2419=1,AE2419&lt;&gt;1),1,0))</f>
        <v/>
      </c>
      <c r="AH2419" s="60" t="str">
        <f aca="false">IF(AND(E2419&gt;0,AA2419&lt;2,NOT(AND(C2420=C2419,AA2420=AA2419+1))),INDEX(DATAS,AA2419+1),"")</f>
        <v/>
      </c>
      <c r="AI2419" s="60" t="str">
        <f aca="false">IF(AND(AC2419=1,AA2419&lt;2),IF(AND(C2420=C2419,AA2420=AA2419+1),IF(AC2420=1,"",INDEX(DATAS,AA2419+1)),INDEX(DATAS,AA2419+1)),"")</f>
        <v/>
      </c>
    </row>
    <row r="2420" customFormat="false" ht="15" hidden="false" customHeight="false" outlineLevel="0" collapsed="false">
      <c r="A2420" s="60" t="n">
        <v>46310</v>
      </c>
      <c r="B2420" s="0" t="n">
        <v>6</v>
      </c>
      <c r="C2420" s="0" t="n">
        <v>5274</v>
      </c>
      <c r="D2420" s="0" t="n">
        <v>355</v>
      </c>
      <c r="E2420" s="0" t="n">
        <v>1</v>
      </c>
      <c r="F2420" s="55" t="s">
        <v>857</v>
      </c>
      <c r="G2420" s="0" t="n">
        <v>25.2</v>
      </c>
      <c r="H2420" s="0" t="n">
        <v>19</v>
      </c>
      <c r="I2420" s="55" t="s">
        <v>187</v>
      </c>
      <c r="J2420" s="0" t="n">
        <v>355</v>
      </c>
      <c r="K2420" s="0" t="n">
        <v>68</v>
      </c>
      <c r="M2420" s="0" t="n">
        <v>1220.99</v>
      </c>
      <c r="N2420" s="0" t="n">
        <v>71.58</v>
      </c>
      <c r="O2420" s="0" t="n">
        <v>45.37</v>
      </c>
      <c r="P2420" s="0" t="n">
        <v>5.96</v>
      </c>
      <c r="Q2420" s="0" t="n">
        <v>4.35</v>
      </c>
      <c r="T2420" s="0" t="n">
        <v>32.65</v>
      </c>
      <c r="U2420" s="0" t="n">
        <v>988</v>
      </c>
      <c r="V2420" s="0" t="n">
        <v>7</v>
      </c>
      <c r="W2420" s="60" t="n">
        <v>46282</v>
      </c>
      <c r="X2420" s="55" t="n">
        <f aca="false">IF(I2420="Male",0,1)</f>
        <v>1</v>
      </c>
      <c r="Y2420" s="55" t="n">
        <f aca="false">IF(OR(I2420="DNB",I2420="Dry DNB"),1,0)</f>
        <v>0</v>
      </c>
      <c r="Z2420" s="55" t="n">
        <f aca="false">IF(ISNUMBER(W2420),A2420-W2420,"")</f>
        <v>28</v>
      </c>
      <c r="AA2420" s="55" t="n">
        <f aca="false">MATCH(A2420,DATAS,0)</f>
        <v>2</v>
      </c>
      <c r="AB2420" s="55" t="n">
        <f aca="false">IF(AND(E2420&gt;0,OR(AND(B2420&gt;=1,B2420&lt;=6),B2420=10)),1,0)</f>
        <v>1</v>
      </c>
      <c r="AC2420" s="55" t="n">
        <f aca="false">IF(AND(E2420&gt;0,B2420=10),1,0)</f>
        <v>0</v>
      </c>
      <c r="AD2420" s="55" t="n">
        <f aca="false">IF(AND(C2419=C2420,AA2419=AA2420-1),AB2419,"")</f>
        <v>1</v>
      </c>
      <c r="AE2420" s="55" t="n">
        <f aca="false">IF(AND(C2419=C2420,AA2419=AA2420-1),AC2419,"")</f>
        <v>0</v>
      </c>
      <c r="AF2420" s="55" t="n">
        <f aca="false">IF(AA2420=1,"",IF(AND(AB2420=1,AD2420&lt;&gt;1),1,0))</f>
        <v>0</v>
      </c>
      <c r="AG2420" s="55" t="n">
        <f aca="false">IF(AA2420=1,"",IF(AND(AC2420=1,AE2420&lt;&gt;1),1,0))</f>
        <v>0</v>
      </c>
      <c r="AH2420" s="60" t="str">
        <f aca="false">IF(AND(E2420&gt;0,AA2420&lt;2,NOT(AND(C2421=C2420,AA2421=AA2420+1))),INDEX(DATAS,AA2420+1),"")</f>
        <v/>
      </c>
      <c r="AI2420" s="60" t="str">
        <f aca="false">IF(AND(AC2420=1,AA2420&lt;2),IF(AND(C2421=C2420,AA2421=AA2420+1),IF(AC2421=1,"",INDEX(DATAS,AA2420+1)),INDEX(DATAS,AA2420+1)),"")</f>
        <v/>
      </c>
    </row>
    <row r="2421" customFormat="false" ht="15" hidden="false" customHeight="false" outlineLevel="0" collapsed="false">
      <c r="A2421" s="60" t="n">
        <v>46309</v>
      </c>
      <c r="B2421" s="0" t="n">
        <v>4</v>
      </c>
      <c r="C2421" s="0" t="n">
        <v>5275</v>
      </c>
      <c r="D2421" s="0" t="n">
        <v>297</v>
      </c>
      <c r="E2421" s="0" t="n">
        <v>1</v>
      </c>
      <c r="F2421" s="55" t="s">
        <v>857</v>
      </c>
      <c r="G2421" s="0" t="n">
        <v>53.1</v>
      </c>
      <c r="H2421" s="0" t="n">
        <v>50</v>
      </c>
      <c r="I2421" s="55" t="s">
        <v>157</v>
      </c>
      <c r="J2421" s="0" t="n">
        <v>185</v>
      </c>
      <c r="K2421" s="0" t="n">
        <v>59</v>
      </c>
      <c r="L2421" s="0" t="n">
        <v>112</v>
      </c>
      <c r="M2421" s="0" t="n">
        <v>1026.21</v>
      </c>
      <c r="N2421" s="0" t="n">
        <v>63.52</v>
      </c>
      <c r="O2421" s="0" t="n">
        <v>36.6</v>
      </c>
      <c r="P2421" s="0" t="n">
        <v>3.5</v>
      </c>
      <c r="Q2421" s="0" t="n">
        <v>3.07</v>
      </c>
      <c r="R2421" s="0" t="n">
        <v>5372</v>
      </c>
      <c r="S2421" s="0" t="n">
        <v>11564</v>
      </c>
      <c r="T2421" s="0" t="n">
        <v>58.65</v>
      </c>
      <c r="U2421" s="0" t="n">
        <v>987</v>
      </c>
      <c r="V2421" s="0" t="n">
        <v>4</v>
      </c>
      <c r="W2421" s="60" t="n">
        <v>46198</v>
      </c>
      <c r="X2421" s="55" t="n">
        <f aca="false">IF(I2421="Male",0,1)</f>
        <v>1</v>
      </c>
      <c r="Y2421" s="55" t="n">
        <f aca="false">IF(OR(I2421="DNB",I2421="Dry DNB"),1,0)</f>
        <v>0</v>
      </c>
      <c r="Z2421" s="55" t="n">
        <f aca="false">IF(ISNUMBER(W2421),A2421-W2421,"")</f>
        <v>111</v>
      </c>
      <c r="AA2421" s="55" t="n">
        <f aca="false">MATCH(A2421,DATAS,0)</f>
        <v>1</v>
      </c>
      <c r="AB2421" s="55" t="n">
        <f aca="false">IF(AND(E2421&gt;0,OR(AND(B2421&gt;=1,B2421&lt;=6),B2421=10)),1,0)</f>
        <v>1</v>
      </c>
      <c r="AC2421" s="55" t="n">
        <f aca="false">IF(AND(E2421&gt;0,B2421=10),1,0)</f>
        <v>0</v>
      </c>
      <c r="AD2421" s="0" t="str">
        <f aca="false">IF(AND(C2420=C2421,AA2420=AA2421-1),AB2420,"")</f>
        <v/>
      </c>
      <c r="AE2421" s="0" t="str">
        <f aca="false">IF(AND(C2420=C2421,AA2420=AA2421-1),AC2420,"")</f>
        <v/>
      </c>
      <c r="AF2421" s="0" t="str">
        <f aca="false">IF(AA2421=1,"",IF(AND(AB2421=1,AD2421&lt;&gt;1),1,0))</f>
        <v/>
      </c>
      <c r="AG2421" s="0" t="str">
        <f aca="false">IF(AA2421=1,"",IF(AND(AC2421=1,AE2421&lt;&gt;1),1,0))</f>
        <v/>
      </c>
      <c r="AH2421" s="60" t="str">
        <f aca="false">IF(AND(E2421&gt;0,AA2421&lt;2,NOT(AND(C2422=C2421,AA2422=AA2421+1))),INDEX(DATAS,AA2421+1),"")</f>
        <v/>
      </c>
      <c r="AI2421" s="60" t="str">
        <f aca="false">IF(AND(AC2421=1,AA2421&lt;2),IF(AND(C2422=C2421,AA2422=AA2421+1),IF(AC2422=1,"",INDEX(DATAS,AA2421+1)),INDEX(DATAS,AA2421+1)),"")</f>
        <v/>
      </c>
    </row>
    <row r="2422" customFormat="false" ht="15" hidden="false" customHeight="false" outlineLevel="0" collapsed="false">
      <c r="A2422" s="60" t="n">
        <v>46310</v>
      </c>
      <c r="B2422" s="0" t="n">
        <v>4</v>
      </c>
      <c r="C2422" s="0" t="n">
        <v>5275</v>
      </c>
      <c r="D2422" s="0" t="n">
        <v>298</v>
      </c>
      <c r="E2422" s="0" t="n">
        <v>1</v>
      </c>
      <c r="F2422" s="55" t="s">
        <v>857</v>
      </c>
      <c r="G2422" s="0" t="n">
        <v>56.7</v>
      </c>
      <c r="H2422" s="0" t="n">
        <v>54</v>
      </c>
      <c r="I2422" s="55" t="s">
        <v>157</v>
      </c>
      <c r="J2422" s="0" t="n">
        <v>185</v>
      </c>
      <c r="K2422" s="0" t="n">
        <v>59</v>
      </c>
      <c r="L2422" s="0" t="n">
        <v>113</v>
      </c>
      <c r="M2422" s="0" t="n">
        <v>1026.21</v>
      </c>
      <c r="N2422" s="0" t="n">
        <v>63.52</v>
      </c>
      <c r="O2422" s="0" t="n">
        <v>36.6</v>
      </c>
      <c r="P2422" s="0" t="n">
        <v>3.5</v>
      </c>
      <c r="Q2422" s="0" t="n">
        <v>3.07</v>
      </c>
      <c r="T2422" s="0" t="n">
        <v>58.65</v>
      </c>
      <c r="U2422" s="0" t="n">
        <v>988</v>
      </c>
      <c r="V2422" s="0" t="n">
        <v>4</v>
      </c>
      <c r="W2422" s="60" t="n">
        <v>46198</v>
      </c>
      <c r="X2422" s="55" t="n">
        <f aca="false">IF(I2422="Male",0,1)</f>
        <v>1</v>
      </c>
      <c r="Y2422" s="55" t="n">
        <f aca="false">IF(OR(I2422="DNB",I2422="Dry DNB"),1,0)</f>
        <v>0</v>
      </c>
      <c r="Z2422" s="55" t="n">
        <f aca="false">IF(ISNUMBER(W2422),A2422-W2422,"")</f>
        <v>112</v>
      </c>
      <c r="AA2422" s="55" t="n">
        <f aca="false">MATCH(A2422,DATAS,0)</f>
        <v>2</v>
      </c>
      <c r="AB2422" s="55" t="n">
        <f aca="false">IF(AND(E2422&gt;0,OR(AND(B2422&gt;=1,B2422&lt;=6),B2422=10)),1,0)</f>
        <v>1</v>
      </c>
      <c r="AC2422" s="55" t="n">
        <f aca="false">IF(AND(E2422&gt;0,B2422=10),1,0)</f>
        <v>0</v>
      </c>
      <c r="AD2422" s="55" t="n">
        <f aca="false">IF(AND(C2421=C2422,AA2421=AA2422-1),AB2421,"")</f>
        <v>1</v>
      </c>
      <c r="AE2422" s="55" t="n">
        <f aca="false">IF(AND(C2421=C2422,AA2421=AA2422-1),AC2421,"")</f>
        <v>0</v>
      </c>
      <c r="AF2422" s="55" t="n">
        <f aca="false">IF(AA2422=1,"",IF(AND(AB2422=1,AD2422&lt;&gt;1),1,0))</f>
        <v>0</v>
      </c>
      <c r="AG2422" s="55" t="n">
        <f aca="false">IF(AA2422=1,"",IF(AND(AC2422=1,AE2422&lt;&gt;1),1,0))</f>
        <v>0</v>
      </c>
      <c r="AH2422" s="60" t="str">
        <f aca="false">IF(AND(E2422&gt;0,AA2422&lt;2,NOT(AND(C2423=C2422,AA2423=AA2422+1))),INDEX(DATAS,AA2422+1),"")</f>
        <v/>
      </c>
      <c r="AI2422" s="60" t="str">
        <f aca="false">IF(AND(AC2422=1,AA2422&lt;2),IF(AND(C2423=C2422,AA2423=AA2422+1),IF(AC2423=1,"",INDEX(DATAS,AA2422+1)),INDEX(DATAS,AA2422+1)),"")</f>
        <v/>
      </c>
    </row>
    <row r="2423" customFormat="false" ht="15" hidden="false" customHeight="false" outlineLevel="0" collapsed="false">
      <c r="A2423" s="60" t="n">
        <v>46309</v>
      </c>
      <c r="B2423" s="0" t="n">
        <v>7</v>
      </c>
      <c r="C2423" s="0" t="n">
        <v>5276</v>
      </c>
      <c r="D2423" s="0" t="n">
        <v>330</v>
      </c>
      <c r="E2423" s="0" t="n">
        <v>1</v>
      </c>
      <c r="F2423" s="55" t="s">
        <v>857</v>
      </c>
      <c r="I2423" s="55" t="s">
        <v>162</v>
      </c>
      <c r="J2423" s="0" t="n">
        <v>100</v>
      </c>
      <c r="K2423" s="0" t="n">
        <v>66</v>
      </c>
      <c r="L2423" s="0" t="n">
        <v>245</v>
      </c>
      <c r="M2423" s="0" t="n">
        <v>390.79</v>
      </c>
      <c r="N2423" s="0" t="n">
        <v>64.27</v>
      </c>
      <c r="O2423" s="0" t="n">
        <v>22</v>
      </c>
      <c r="P2423" s="0" t="n">
        <v>4.35</v>
      </c>
      <c r="Q2423" s="0" t="n">
        <v>3.33</v>
      </c>
      <c r="R2423" s="0" t="n">
        <v>4152</v>
      </c>
      <c r="S2423" s="0" t="n">
        <v>9816</v>
      </c>
      <c r="T2423" s="0" t="n">
        <v>45.95</v>
      </c>
      <c r="U2423" s="0" t="n">
        <v>987</v>
      </c>
      <c r="V2423" s="0" t="n">
        <v>2</v>
      </c>
      <c r="W2423" s="60" t="n">
        <v>46065</v>
      </c>
      <c r="X2423" s="55" t="n">
        <f aca="false">IF(I2423="Male",0,1)</f>
        <v>1</v>
      </c>
      <c r="Y2423" s="55" t="n">
        <f aca="false">IF(OR(I2423="DNB",I2423="Dry DNB"),1,0)</f>
        <v>0</v>
      </c>
      <c r="Z2423" s="55" t="n">
        <f aca="false">IF(ISNUMBER(W2423),A2423-W2423,"")</f>
        <v>244</v>
      </c>
      <c r="AA2423" s="55" t="n">
        <f aca="false">MATCH(A2423,DATAS,0)</f>
        <v>1</v>
      </c>
      <c r="AB2423" s="55" t="n">
        <f aca="false">IF(AND(E2423&gt;0,OR(AND(B2423&gt;=1,B2423&lt;=6),B2423=10)),1,0)</f>
        <v>0</v>
      </c>
      <c r="AC2423" s="55" t="n">
        <f aca="false">IF(AND(E2423&gt;0,B2423=10),1,0)</f>
        <v>0</v>
      </c>
      <c r="AD2423" s="0" t="str">
        <f aca="false">IF(AND(C2422=C2423,AA2422=AA2423-1),AB2422,"")</f>
        <v/>
      </c>
      <c r="AE2423" s="0" t="str">
        <f aca="false">IF(AND(C2422=C2423,AA2422=AA2423-1),AC2422,"")</f>
        <v/>
      </c>
      <c r="AF2423" s="0" t="str">
        <f aca="false">IF(AA2423=1,"",IF(AND(AB2423=1,AD2423&lt;&gt;1),1,0))</f>
        <v/>
      </c>
      <c r="AG2423" s="0" t="str">
        <f aca="false">IF(AA2423=1,"",IF(AND(AC2423=1,AE2423&lt;&gt;1),1,0))</f>
        <v/>
      </c>
      <c r="AH2423" s="60" t="str">
        <f aca="false">IF(AND(E2423&gt;0,AA2423&lt;2,NOT(AND(C2424=C2423,AA2424=AA2423+1))),INDEX(DATAS,AA2423+1),"")</f>
        <v/>
      </c>
      <c r="AI2423" s="60" t="str">
        <f aca="false">IF(AND(AC2423=1,AA2423&lt;2),IF(AND(C2424=C2423,AA2424=AA2423+1),IF(AC2424=1,"",INDEX(DATAS,AA2423+1)),INDEX(DATAS,AA2423+1)),"")</f>
        <v/>
      </c>
    </row>
    <row r="2424" customFormat="false" ht="15" hidden="false" customHeight="false" outlineLevel="0" collapsed="false">
      <c r="A2424" s="60" t="n">
        <v>46310</v>
      </c>
      <c r="B2424" s="0" t="n">
        <v>7</v>
      </c>
      <c r="C2424" s="0" t="n">
        <v>5276</v>
      </c>
      <c r="D2424" s="0" t="n">
        <v>330</v>
      </c>
      <c r="E2424" s="0" t="n">
        <v>1</v>
      </c>
      <c r="F2424" s="55" t="s">
        <v>857</v>
      </c>
      <c r="I2424" s="55" t="s">
        <v>162</v>
      </c>
      <c r="J2424" s="0" t="n">
        <v>100</v>
      </c>
      <c r="K2424" s="0" t="n">
        <v>66</v>
      </c>
      <c r="L2424" s="0" t="n">
        <v>246</v>
      </c>
      <c r="M2424" s="0" t="n">
        <v>390.79</v>
      </c>
      <c r="N2424" s="0" t="n">
        <v>64.27</v>
      </c>
      <c r="O2424" s="0" t="n">
        <v>22</v>
      </c>
      <c r="P2424" s="0" t="n">
        <v>4.35</v>
      </c>
      <c r="Q2424" s="0" t="n">
        <v>3.33</v>
      </c>
      <c r="T2424" s="0" t="n">
        <v>45.95</v>
      </c>
      <c r="U2424" s="0" t="n">
        <v>988</v>
      </c>
      <c r="V2424" s="0" t="n">
        <v>2</v>
      </c>
      <c r="W2424" s="60" t="n">
        <v>46065</v>
      </c>
      <c r="X2424" s="55" t="n">
        <f aca="false">IF(I2424="Male",0,1)</f>
        <v>1</v>
      </c>
      <c r="Y2424" s="55" t="n">
        <f aca="false">IF(OR(I2424="DNB",I2424="Dry DNB"),1,0)</f>
        <v>0</v>
      </c>
      <c r="Z2424" s="55" t="n">
        <f aca="false">IF(ISNUMBER(W2424),A2424-W2424,"")</f>
        <v>245</v>
      </c>
      <c r="AA2424" s="55" t="n">
        <f aca="false">MATCH(A2424,DATAS,0)</f>
        <v>2</v>
      </c>
      <c r="AB2424" s="55" t="n">
        <f aca="false">IF(AND(E2424&gt;0,OR(AND(B2424&gt;=1,B2424&lt;=6),B2424=10)),1,0)</f>
        <v>0</v>
      </c>
      <c r="AC2424" s="55" t="n">
        <f aca="false">IF(AND(E2424&gt;0,B2424=10),1,0)</f>
        <v>0</v>
      </c>
      <c r="AD2424" s="55" t="n">
        <f aca="false">IF(AND(C2423=C2424,AA2423=AA2424-1),AB2423,"")</f>
        <v>0</v>
      </c>
      <c r="AE2424" s="55" t="n">
        <f aca="false">IF(AND(C2423=C2424,AA2423=AA2424-1),AC2423,"")</f>
        <v>0</v>
      </c>
      <c r="AF2424" s="55" t="n">
        <f aca="false">IF(AA2424=1,"",IF(AND(AB2424=1,AD2424&lt;&gt;1),1,0))</f>
        <v>0</v>
      </c>
      <c r="AG2424" s="55" t="n">
        <f aca="false">IF(AA2424=1,"",IF(AND(AC2424=1,AE2424&lt;&gt;1),1,0))</f>
        <v>0</v>
      </c>
      <c r="AH2424" s="60" t="str">
        <f aca="false">IF(AND(E2424&gt;0,AA2424&lt;2,NOT(AND(C2425=C2424,AA2425=AA2424+1))),INDEX(DATAS,AA2424+1),"")</f>
        <v/>
      </c>
      <c r="AI2424" s="60" t="str">
        <f aca="false">IF(AND(AC2424=1,AA2424&lt;2),IF(AND(C2425=C2424,AA2425=AA2424+1),IF(AC2425=1,"",INDEX(DATAS,AA2424+1)),INDEX(DATAS,AA2424+1)),"")</f>
        <v/>
      </c>
    </row>
    <row r="2425" customFormat="false" ht="15" hidden="false" customHeight="false" outlineLevel="0" collapsed="false">
      <c r="A2425" s="60" t="n">
        <v>46309</v>
      </c>
      <c r="B2425" s="0" t="n">
        <v>14</v>
      </c>
      <c r="C2425" s="0" t="n">
        <v>5277</v>
      </c>
      <c r="D2425" s="0" t="n">
        <v>320</v>
      </c>
      <c r="E2425" s="0" t="n">
        <v>1</v>
      </c>
      <c r="F2425" s="55" t="s">
        <v>857</v>
      </c>
      <c r="I2425" s="55" t="s">
        <v>162</v>
      </c>
      <c r="J2425" s="0" t="n">
        <v>92</v>
      </c>
      <c r="K2425" s="0" t="n">
        <v>70</v>
      </c>
      <c r="L2425" s="0" t="n">
        <v>264</v>
      </c>
      <c r="M2425" s="0" t="n">
        <v>736.61</v>
      </c>
      <c r="N2425" s="0" t="n">
        <v>60.9</v>
      </c>
      <c r="O2425" s="0" t="n">
        <v>37.71</v>
      </c>
      <c r="P2425" s="0" t="n">
        <v>5.18</v>
      </c>
      <c r="Q2425" s="0" t="n">
        <v>4.03</v>
      </c>
      <c r="R2425" s="0" t="n">
        <v>3303</v>
      </c>
      <c r="S2425" s="0" t="n">
        <v>7531</v>
      </c>
      <c r="T2425" s="0" t="n">
        <v>36.65</v>
      </c>
      <c r="U2425" s="0" t="n">
        <v>987</v>
      </c>
      <c r="V2425" s="0" t="n">
        <v>2</v>
      </c>
      <c r="W2425" s="60" t="n">
        <v>46046</v>
      </c>
      <c r="X2425" s="55" t="n">
        <f aca="false">IF(I2425="Male",0,1)</f>
        <v>1</v>
      </c>
      <c r="Y2425" s="55" t="n">
        <f aca="false">IF(OR(I2425="DNB",I2425="Dry DNB"),1,0)</f>
        <v>0</v>
      </c>
      <c r="Z2425" s="55" t="n">
        <f aca="false">IF(ISNUMBER(W2425),A2425-W2425,"")</f>
        <v>263</v>
      </c>
      <c r="AA2425" s="55" t="n">
        <f aca="false">MATCH(A2425,DATAS,0)</f>
        <v>1</v>
      </c>
      <c r="AB2425" s="55" t="n">
        <f aca="false">IF(AND(E2425&gt;0,OR(AND(B2425&gt;=1,B2425&lt;=6),B2425=10)),1,0)</f>
        <v>0</v>
      </c>
      <c r="AC2425" s="55" t="n">
        <f aca="false">IF(AND(E2425&gt;0,B2425=10),1,0)</f>
        <v>0</v>
      </c>
      <c r="AD2425" s="0" t="str">
        <f aca="false">IF(AND(C2424=C2425,AA2424=AA2425-1),AB2424,"")</f>
        <v/>
      </c>
      <c r="AE2425" s="0" t="str">
        <f aca="false">IF(AND(C2424=C2425,AA2424=AA2425-1),AC2424,"")</f>
        <v/>
      </c>
      <c r="AF2425" s="0" t="str">
        <f aca="false">IF(AA2425=1,"",IF(AND(AB2425=1,AD2425&lt;&gt;1),1,0))</f>
        <v/>
      </c>
      <c r="AG2425" s="0" t="str">
        <f aca="false">IF(AA2425=1,"",IF(AND(AC2425=1,AE2425&lt;&gt;1),1,0))</f>
        <v/>
      </c>
      <c r="AH2425" s="60" t="str">
        <f aca="false">IF(AND(E2425&gt;0,AA2425&lt;2,NOT(AND(C2426=C2425,AA2426=AA2425+1))),INDEX(DATAS,AA2425+1),"")</f>
        <v/>
      </c>
      <c r="AI2425" s="60" t="str">
        <f aca="false">IF(AND(AC2425=1,AA2425&lt;2),IF(AND(C2426=C2425,AA2426=AA2425+1),IF(AC2426=1,"",INDEX(DATAS,AA2425+1)),INDEX(DATAS,AA2425+1)),"")</f>
        <v/>
      </c>
    </row>
    <row r="2426" customFormat="false" ht="15" hidden="false" customHeight="false" outlineLevel="0" collapsed="false">
      <c r="A2426" s="60" t="n">
        <v>46310</v>
      </c>
      <c r="B2426" s="0" t="n">
        <v>14</v>
      </c>
      <c r="C2426" s="0" t="n">
        <v>5277</v>
      </c>
      <c r="D2426" s="0" t="n">
        <v>320</v>
      </c>
      <c r="E2426" s="0" t="n">
        <v>1</v>
      </c>
      <c r="F2426" s="55" t="s">
        <v>857</v>
      </c>
      <c r="I2426" s="55" t="s">
        <v>162</v>
      </c>
      <c r="J2426" s="0" t="n">
        <v>92</v>
      </c>
      <c r="K2426" s="0" t="n">
        <v>70</v>
      </c>
      <c r="L2426" s="0" t="n">
        <v>265</v>
      </c>
      <c r="M2426" s="0" t="n">
        <v>736.61</v>
      </c>
      <c r="N2426" s="0" t="n">
        <v>60.9</v>
      </c>
      <c r="O2426" s="0" t="n">
        <v>37.71</v>
      </c>
      <c r="P2426" s="0" t="n">
        <v>5.18</v>
      </c>
      <c r="Q2426" s="0" t="n">
        <v>4.03</v>
      </c>
      <c r="T2426" s="0" t="n">
        <v>36.65</v>
      </c>
      <c r="U2426" s="0" t="n">
        <v>988</v>
      </c>
      <c r="V2426" s="0" t="n">
        <v>2</v>
      </c>
      <c r="W2426" s="60" t="n">
        <v>46046</v>
      </c>
      <c r="X2426" s="55" t="n">
        <f aca="false">IF(I2426="Male",0,1)</f>
        <v>1</v>
      </c>
      <c r="Y2426" s="55" t="n">
        <f aca="false">IF(OR(I2426="DNB",I2426="Dry DNB"),1,0)</f>
        <v>0</v>
      </c>
      <c r="Z2426" s="55" t="n">
        <f aca="false">IF(ISNUMBER(W2426),A2426-W2426,"")</f>
        <v>264</v>
      </c>
      <c r="AA2426" s="55" t="n">
        <f aca="false">MATCH(A2426,DATAS,0)</f>
        <v>2</v>
      </c>
      <c r="AB2426" s="55" t="n">
        <f aca="false">IF(AND(E2426&gt;0,OR(AND(B2426&gt;=1,B2426&lt;=6),B2426=10)),1,0)</f>
        <v>0</v>
      </c>
      <c r="AC2426" s="55" t="n">
        <f aca="false">IF(AND(E2426&gt;0,B2426=10),1,0)</f>
        <v>0</v>
      </c>
      <c r="AD2426" s="55" t="n">
        <f aca="false">IF(AND(C2425=C2426,AA2425=AA2426-1),AB2425,"")</f>
        <v>0</v>
      </c>
      <c r="AE2426" s="55" t="n">
        <f aca="false">IF(AND(C2425=C2426,AA2425=AA2426-1),AC2425,"")</f>
        <v>0</v>
      </c>
      <c r="AF2426" s="55" t="n">
        <f aca="false">IF(AA2426=1,"",IF(AND(AB2426=1,AD2426&lt;&gt;1),1,0))</f>
        <v>0</v>
      </c>
      <c r="AG2426" s="55" t="n">
        <f aca="false">IF(AA2426=1,"",IF(AND(AC2426=1,AE2426&lt;&gt;1),1,0))</f>
        <v>0</v>
      </c>
      <c r="AH2426" s="60" t="str">
        <f aca="false">IF(AND(E2426&gt;0,AA2426&lt;2,NOT(AND(C2427=C2426,AA2427=AA2426+1))),INDEX(DATAS,AA2426+1),"")</f>
        <v/>
      </c>
      <c r="AI2426" s="60" t="str">
        <f aca="false">IF(AND(AC2426=1,AA2426&lt;2),IF(AND(C2427=C2426,AA2427=AA2426+1),IF(AC2427=1,"",INDEX(DATAS,AA2426+1)),INDEX(DATAS,AA2426+1)),"")</f>
        <v/>
      </c>
    </row>
    <row r="2427" customFormat="false" ht="15" hidden="false" customHeight="false" outlineLevel="0" collapsed="false">
      <c r="A2427" s="60" t="n">
        <v>46309</v>
      </c>
      <c r="B2427" s="0" t="n">
        <v>6</v>
      </c>
      <c r="C2427" s="0" t="n">
        <v>5278</v>
      </c>
      <c r="D2427" s="0" t="n">
        <v>24</v>
      </c>
      <c r="E2427" s="0" t="n">
        <v>2</v>
      </c>
      <c r="F2427" s="55" t="s">
        <v>858</v>
      </c>
      <c r="G2427" s="0" t="n">
        <v>21.4</v>
      </c>
      <c r="H2427" s="0" t="n">
        <v>18</v>
      </c>
      <c r="I2427" s="55" t="s">
        <v>166</v>
      </c>
      <c r="J2427" s="0" t="n">
        <v>24</v>
      </c>
      <c r="M2427" s="0" t="n">
        <v>997.32</v>
      </c>
      <c r="N2427" s="0" t="n">
        <v>88.28</v>
      </c>
      <c r="O2427" s="0" t="n">
        <v>40.94</v>
      </c>
      <c r="R2427" s="0" t="n">
        <v>1270</v>
      </c>
      <c r="S2427" s="0" t="n">
        <v>2553</v>
      </c>
      <c r="U2427" s="0" t="n">
        <v>986</v>
      </c>
      <c r="V2427" s="0" t="n">
        <v>0</v>
      </c>
      <c r="X2427" s="55" t="n">
        <f aca="false">IF(I2427="Male",0,1)</f>
        <v>1</v>
      </c>
      <c r="Y2427" s="55" t="n">
        <f aca="false">IF(OR(I2427="DNB",I2427="Dry DNB"),1,0)</f>
        <v>0</v>
      </c>
      <c r="Z2427" s="0" t="str">
        <f aca="false">IF(ISNUMBER(W2427),A2427-W2427,"")</f>
        <v/>
      </c>
      <c r="AA2427" s="55" t="n">
        <f aca="false">MATCH(A2427,DATAS,0)</f>
        <v>1</v>
      </c>
      <c r="AB2427" s="55" t="n">
        <f aca="false">IF(AND(E2427&gt;0,OR(AND(B2427&gt;=1,B2427&lt;=6),B2427=10)),1,0)</f>
        <v>1</v>
      </c>
      <c r="AC2427" s="55" t="n">
        <f aca="false">IF(AND(E2427&gt;0,B2427=10),1,0)</f>
        <v>0</v>
      </c>
      <c r="AD2427" s="0" t="str">
        <f aca="false">IF(AND(C2426=C2427,AA2426=AA2427-1),AB2426,"")</f>
        <v/>
      </c>
      <c r="AE2427" s="0" t="str">
        <f aca="false">IF(AND(C2426=C2427,AA2426=AA2427-1),AC2426,"")</f>
        <v/>
      </c>
      <c r="AF2427" s="0" t="str">
        <f aca="false">IF(AA2427=1,"",IF(AND(AB2427=1,AD2427&lt;&gt;1),1,0))</f>
        <v/>
      </c>
      <c r="AG2427" s="0" t="str">
        <f aca="false">IF(AA2427=1,"",IF(AND(AC2427=1,AE2427&lt;&gt;1),1,0))</f>
        <v/>
      </c>
      <c r="AH2427" s="60" t="str">
        <f aca="false">IF(AND(E2427&gt;0,AA2427&lt;2,NOT(AND(C2428=C2427,AA2428=AA2427+1))),INDEX(DATAS,AA2427+1),"")</f>
        <v/>
      </c>
      <c r="AI2427" s="60" t="str">
        <f aca="false">IF(AND(AC2427=1,AA2427&lt;2),IF(AND(C2428=C2427,AA2428=AA2427+1),IF(AC2428=1,"",INDEX(DATAS,AA2427+1)),INDEX(DATAS,AA2427+1)),"")</f>
        <v/>
      </c>
    </row>
    <row r="2428" customFormat="false" ht="15" hidden="false" customHeight="false" outlineLevel="0" collapsed="false">
      <c r="A2428" s="60" t="n">
        <v>46310</v>
      </c>
      <c r="B2428" s="0" t="n">
        <v>6</v>
      </c>
      <c r="C2428" s="0" t="n">
        <v>5278</v>
      </c>
      <c r="D2428" s="0" t="n">
        <v>25</v>
      </c>
      <c r="E2428" s="0" t="n">
        <v>2</v>
      </c>
      <c r="F2428" s="55" t="s">
        <v>858</v>
      </c>
      <c r="G2428" s="0" t="n">
        <v>24.3</v>
      </c>
      <c r="H2428" s="0" t="n">
        <v>19</v>
      </c>
      <c r="I2428" s="55" t="s">
        <v>166</v>
      </c>
      <c r="J2428" s="0" t="n">
        <v>25</v>
      </c>
      <c r="M2428" s="0" t="n">
        <v>997.32</v>
      </c>
      <c r="N2428" s="0" t="n">
        <v>88.28</v>
      </c>
      <c r="O2428" s="0" t="n">
        <v>40.94</v>
      </c>
      <c r="U2428" s="0" t="n">
        <v>987</v>
      </c>
      <c r="V2428" s="0" t="n">
        <v>0</v>
      </c>
      <c r="X2428" s="55" t="n">
        <f aca="false">IF(I2428="Male",0,1)</f>
        <v>1</v>
      </c>
      <c r="Y2428" s="55" t="n">
        <f aca="false">IF(OR(I2428="DNB",I2428="Dry DNB"),1,0)</f>
        <v>0</v>
      </c>
      <c r="Z2428" s="0" t="str">
        <f aca="false">IF(ISNUMBER(W2428),A2428-W2428,"")</f>
        <v/>
      </c>
      <c r="AA2428" s="55" t="n">
        <f aca="false">MATCH(A2428,DATAS,0)</f>
        <v>2</v>
      </c>
      <c r="AB2428" s="55" t="n">
        <f aca="false">IF(AND(E2428&gt;0,OR(AND(B2428&gt;=1,B2428&lt;=6),B2428=10)),1,0)</f>
        <v>1</v>
      </c>
      <c r="AC2428" s="55" t="n">
        <f aca="false">IF(AND(E2428&gt;0,B2428=10),1,0)</f>
        <v>0</v>
      </c>
      <c r="AD2428" s="55" t="n">
        <f aca="false">IF(AND(C2427=C2428,AA2427=AA2428-1),AB2427,"")</f>
        <v>1</v>
      </c>
      <c r="AE2428" s="55" t="n">
        <f aca="false">IF(AND(C2427=C2428,AA2427=AA2428-1),AC2427,"")</f>
        <v>0</v>
      </c>
      <c r="AF2428" s="55" t="n">
        <f aca="false">IF(AA2428=1,"",IF(AND(AB2428=1,AD2428&lt;&gt;1),1,0))</f>
        <v>0</v>
      </c>
      <c r="AG2428" s="55" t="n">
        <f aca="false">IF(AA2428=1,"",IF(AND(AC2428=1,AE2428&lt;&gt;1),1,0))</f>
        <v>0</v>
      </c>
      <c r="AH2428" s="60" t="str">
        <f aca="false">IF(AND(E2428&gt;0,AA2428&lt;2,NOT(AND(C2429=C2428,AA2429=AA2428+1))),INDEX(DATAS,AA2428+1),"")</f>
        <v/>
      </c>
      <c r="AI2428" s="60" t="str">
        <f aca="false">IF(AND(AC2428=1,AA2428&lt;2),IF(AND(C2429=C2428,AA2429=AA2428+1),IF(AC2429=1,"",INDEX(DATAS,AA2428+1)),INDEX(DATAS,AA2428+1)),"")</f>
        <v/>
      </c>
    </row>
    <row r="2429" customFormat="false" ht="15" hidden="false" customHeight="false" outlineLevel="0" collapsed="false">
      <c r="A2429" s="60" t="n">
        <v>46309</v>
      </c>
      <c r="B2429" s="0" t="n">
        <v>7</v>
      </c>
      <c r="C2429" s="0" t="n">
        <v>5279</v>
      </c>
      <c r="D2429" s="0" t="n">
        <v>316</v>
      </c>
      <c r="E2429" s="0" t="n">
        <v>1</v>
      </c>
      <c r="F2429" s="55" t="s">
        <v>859</v>
      </c>
      <c r="I2429" s="55" t="s">
        <v>162</v>
      </c>
      <c r="J2429" s="0" t="n">
        <v>93</v>
      </c>
      <c r="K2429" s="0" t="n">
        <v>72</v>
      </c>
      <c r="L2429" s="0" t="n">
        <v>252</v>
      </c>
      <c r="M2429" s="0" t="n">
        <v>569.22</v>
      </c>
      <c r="N2429" s="0" t="n">
        <v>73.86</v>
      </c>
      <c r="O2429" s="0" t="n">
        <v>37.57</v>
      </c>
      <c r="P2429" s="0" t="n">
        <v>4.97</v>
      </c>
      <c r="Q2429" s="0" t="n">
        <v>3.87</v>
      </c>
      <c r="R2429" s="0" t="n">
        <v>3402</v>
      </c>
      <c r="S2429" s="0" t="n">
        <v>8013</v>
      </c>
      <c r="T2429" s="0" t="n">
        <v>37.5</v>
      </c>
      <c r="U2429" s="0" t="n">
        <v>985</v>
      </c>
      <c r="V2429" s="0" t="n">
        <v>2</v>
      </c>
      <c r="W2429" s="60" t="n">
        <v>46058</v>
      </c>
      <c r="X2429" s="55" t="n">
        <f aca="false">IF(I2429="Male",0,1)</f>
        <v>1</v>
      </c>
      <c r="Y2429" s="55" t="n">
        <f aca="false">IF(OR(I2429="DNB",I2429="Dry DNB"),1,0)</f>
        <v>0</v>
      </c>
      <c r="Z2429" s="55" t="n">
        <f aca="false">IF(ISNUMBER(W2429),A2429-W2429,"")</f>
        <v>251</v>
      </c>
      <c r="AA2429" s="55" t="n">
        <f aca="false">MATCH(A2429,DATAS,0)</f>
        <v>1</v>
      </c>
      <c r="AB2429" s="55" t="n">
        <f aca="false">IF(AND(E2429&gt;0,OR(AND(B2429&gt;=1,B2429&lt;=6),B2429=10)),1,0)</f>
        <v>0</v>
      </c>
      <c r="AC2429" s="55" t="n">
        <f aca="false">IF(AND(E2429&gt;0,B2429=10),1,0)</f>
        <v>0</v>
      </c>
      <c r="AD2429" s="0" t="str">
        <f aca="false">IF(AND(C2428=C2429,AA2428=AA2429-1),AB2428,"")</f>
        <v/>
      </c>
      <c r="AE2429" s="0" t="str">
        <f aca="false">IF(AND(C2428=C2429,AA2428=AA2429-1),AC2428,"")</f>
        <v/>
      </c>
      <c r="AF2429" s="0" t="str">
        <f aca="false">IF(AA2429=1,"",IF(AND(AB2429=1,AD2429&lt;&gt;1),1,0))</f>
        <v/>
      </c>
      <c r="AG2429" s="0" t="str">
        <f aca="false">IF(AA2429=1,"",IF(AND(AC2429=1,AE2429&lt;&gt;1),1,0))</f>
        <v/>
      </c>
      <c r="AH2429" s="60" t="str">
        <f aca="false">IF(AND(E2429&gt;0,AA2429&lt;2,NOT(AND(C2430=C2429,AA2430=AA2429+1))),INDEX(DATAS,AA2429+1),"")</f>
        <v/>
      </c>
      <c r="AI2429" s="60" t="str">
        <f aca="false">IF(AND(AC2429=1,AA2429&lt;2),IF(AND(C2430=C2429,AA2430=AA2429+1),IF(AC2430=1,"",INDEX(DATAS,AA2429+1)),INDEX(DATAS,AA2429+1)),"")</f>
        <v/>
      </c>
    </row>
    <row r="2430" customFormat="false" ht="15" hidden="false" customHeight="false" outlineLevel="0" collapsed="false">
      <c r="A2430" s="60" t="n">
        <v>46310</v>
      </c>
      <c r="B2430" s="0" t="n">
        <v>14</v>
      </c>
      <c r="C2430" s="0" t="n">
        <v>5279</v>
      </c>
      <c r="D2430" s="0" t="n">
        <v>316</v>
      </c>
      <c r="E2430" s="0" t="n">
        <v>1</v>
      </c>
      <c r="F2430" s="55" t="s">
        <v>859</v>
      </c>
      <c r="I2430" s="55" t="s">
        <v>162</v>
      </c>
      <c r="J2430" s="0" t="n">
        <v>93</v>
      </c>
      <c r="K2430" s="0" t="n">
        <v>72</v>
      </c>
      <c r="L2430" s="0" t="n">
        <v>253</v>
      </c>
      <c r="M2430" s="0" t="n">
        <v>569.22</v>
      </c>
      <c r="N2430" s="0" t="n">
        <v>73.86</v>
      </c>
      <c r="O2430" s="0" t="n">
        <v>37.57</v>
      </c>
      <c r="P2430" s="0" t="n">
        <v>4.97</v>
      </c>
      <c r="Q2430" s="0" t="n">
        <v>3.87</v>
      </c>
      <c r="T2430" s="0" t="n">
        <v>37.5</v>
      </c>
      <c r="U2430" s="0" t="n">
        <v>986</v>
      </c>
      <c r="V2430" s="0" t="n">
        <v>2</v>
      </c>
      <c r="W2430" s="60" t="n">
        <v>46058</v>
      </c>
      <c r="X2430" s="55" t="n">
        <f aca="false">IF(I2430="Male",0,1)</f>
        <v>1</v>
      </c>
      <c r="Y2430" s="55" t="n">
        <f aca="false">IF(OR(I2430="DNB",I2430="Dry DNB"),1,0)</f>
        <v>0</v>
      </c>
      <c r="Z2430" s="55" t="n">
        <f aca="false">IF(ISNUMBER(W2430),A2430-W2430,"")</f>
        <v>252</v>
      </c>
      <c r="AA2430" s="55" t="n">
        <f aca="false">MATCH(A2430,DATAS,0)</f>
        <v>2</v>
      </c>
      <c r="AB2430" s="55" t="n">
        <f aca="false">IF(AND(E2430&gt;0,OR(AND(B2430&gt;=1,B2430&lt;=6),B2430=10)),1,0)</f>
        <v>0</v>
      </c>
      <c r="AC2430" s="55" t="n">
        <f aca="false">IF(AND(E2430&gt;0,B2430=10),1,0)</f>
        <v>0</v>
      </c>
      <c r="AD2430" s="55" t="n">
        <f aca="false">IF(AND(C2429=C2430,AA2429=AA2430-1),AB2429,"")</f>
        <v>0</v>
      </c>
      <c r="AE2430" s="55" t="n">
        <f aca="false">IF(AND(C2429=C2430,AA2429=AA2430-1),AC2429,"")</f>
        <v>0</v>
      </c>
      <c r="AF2430" s="55" t="n">
        <f aca="false">IF(AA2430=1,"",IF(AND(AB2430=1,AD2430&lt;&gt;1),1,0))</f>
        <v>0</v>
      </c>
      <c r="AG2430" s="55" t="n">
        <f aca="false">IF(AA2430=1,"",IF(AND(AC2430=1,AE2430&lt;&gt;1),1,0))</f>
        <v>0</v>
      </c>
      <c r="AH2430" s="60" t="str">
        <f aca="false">IF(AND(E2430&gt;0,AA2430&lt;2,NOT(AND(C2431=C2430,AA2431=AA2430+1))),INDEX(DATAS,AA2430+1),"")</f>
        <v/>
      </c>
      <c r="AI2430" s="60" t="str">
        <f aca="false">IF(AND(AC2430=1,AA2430&lt;2),IF(AND(C2431=C2430,AA2431=AA2430+1),IF(AC2431=1,"",INDEX(DATAS,AA2430+1)),INDEX(DATAS,AA2430+1)),"")</f>
        <v/>
      </c>
    </row>
    <row r="2431" customFormat="false" ht="15" hidden="false" customHeight="false" outlineLevel="0" collapsed="false">
      <c r="A2431" s="60" t="n">
        <v>46309</v>
      </c>
      <c r="B2431" s="0" t="n">
        <v>4</v>
      </c>
      <c r="C2431" s="0" t="n">
        <v>5280</v>
      </c>
      <c r="D2431" s="0" t="n">
        <v>333</v>
      </c>
      <c r="E2431" s="0" t="n">
        <v>1</v>
      </c>
      <c r="F2431" s="55" t="s">
        <v>860</v>
      </c>
      <c r="G2431" s="0" t="n">
        <v>40</v>
      </c>
      <c r="H2431" s="0" t="n">
        <v>40</v>
      </c>
      <c r="I2431" s="55" t="s">
        <v>157</v>
      </c>
      <c r="J2431" s="0" t="n">
        <v>111</v>
      </c>
      <c r="K2431" s="0" t="n">
        <v>67</v>
      </c>
      <c r="L2431" s="0" t="n">
        <v>222</v>
      </c>
      <c r="M2431" s="0" t="n">
        <v>869.25</v>
      </c>
      <c r="N2431" s="0" t="n">
        <v>69.48</v>
      </c>
      <c r="O2431" s="0" t="n">
        <v>28.68</v>
      </c>
      <c r="P2431" s="0" t="n">
        <v>3.56</v>
      </c>
      <c r="Q2431" s="0" t="n">
        <v>3.56</v>
      </c>
      <c r="R2431" s="0" t="n">
        <v>4076</v>
      </c>
      <c r="S2431" s="0" t="n">
        <v>8955</v>
      </c>
      <c r="T2431" s="0" t="n">
        <v>48.1</v>
      </c>
      <c r="U2431" s="0" t="n">
        <v>984</v>
      </c>
      <c r="V2431" s="0" t="n">
        <v>3</v>
      </c>
      <c r="W2431" s="60" t="n">
        <v>46088</v>
      </c>
      <c r="X2431" s="55" t="n">
        <f aca="false">IF(I2431="Male",0,1)</f>
        <v>1</v>
      </c>
      <c r="Y2431" s="55" t="n">
        <f aca="false">IF(OR(I2431="DNB",I2431="Dry DNB"),1,0)</f>
        <v>0</v>
      </c>
      <c r="Z2431" s="55" t="n">
        <f aca="false">IF(ISNUMBER(W2431),A2431-W2431,"")</f>
        <v>221</v>
      </c>
      <c r="AA2431" s="55" t="n">
        <f aca="false">MATCH(A2431,DATAS,0)</f>
        <v>1</v>
      </c>
      <c r="AB2431" s="55" t="n">
        <f aca="false">IF(AND(E2431&gt;0,OR(AND(B2431&gt;=1,B2431&lt;=6),B2431=10)),1,0)</f>
        <v>1</v>
      </c>
      <c r="AC2431" s="55" t="n">
        <f aca="false">IF(AND(E2431&gt;0,B2431=10),1,0)</f>
        <v>0</v>
      </c>
      <c r="AD2431" s="0" t="str">
        <f aca="false">IF(AND(C2430=C2431,AA2430=AA2431-1),AB2430,"")</f>
        <v/>
      </c>
      <c r="AE2431" s="0" t="str">
        <f aca="false">IF(AND(C2430=C2431,AA2430=AA2431-1),AC2430,"")</f>
        <v/>
      </c>
      <c r="AF2431" s="0" t="str">
        <f aca="false">IF(AA2431=1,"",IF(AND(AB2431=1,AD2431&lt;&gt;1),1,0))</f>
        <v/>
      </c>
      <c r="AG2431" s="0" t="str">
        <f aca="false">IF(AA2431=1,"",IF(AND(AC2431=1,AE2431&lt;&gt;1),1,0))</f>
        <v/>
      </c>
      <c r="AH2431" s="60" t="str">
        <f aca="false">IF(AND(E2431&gt;0,AA2431&lt;2,NOT(AND(C2432=C2431,AA2432=AA2431+1))),INDEX(DATAS,AA2431+1),"")</f>
        <v/>
      </c>
      <c r="AI2431" s="60" t="str">
        <f aca="false">IF(AND(AC2431=1,AA2431&lt;2),IF(AND(C2432=C2431,AA2432=AA2431+1),IF(AC2432=1,"",INDEX(DATAS,AA2431+1)),INDEX(DATAS,AA2431+1)),"")</f>
        <v/>
      </c>
    </row>
    <row r="2432" customFormat="false" ht="15" hidden="false" customHeight="false" outlineLevel="0" collapsed="false">
      <c r="A2432" s="60" t="n">
        <v>46310</v>
      </c>
      <c r="B2432" s="0" t="n">
        <v>4</v>
      </c>
      <c r="C2432" s="0" t="n">
        <v>5280</v>
      </c>
      <c r="D2432" s="0" t="n">
        <v>334</v>
      </c>
      <c r="E2432" s="0" t="n">
        <v>1</v>
      </c>
      <c r="F2432" s="55" t="s">
        <v>860</v>
      </c>
      <c r="G2432" s="0" t="n">
        <v>42.9</v>
      </c>
      <c r="H2432" s="0" t="n">
        <v>41</v>
      </c>
      <c r="I2432" s="55" t="s">
        <v>157</v>
      </c>
      <c r="J2432" s="0" t="n">
        <v>111</v>
      </c>
      <c r="K2432" s="0" t="n">
        <v>67</v>
      </c>
      <c r="L2432" s="0" t="n">
        <v>223</v>
      </c>
      <c r="M2432" s="0" t="n">
        <v>869.25</v>
      </c>
      <c r="N2432" s="0" t="n">
        <v>69.48</v>
      </c>
      <c r="O2432" s="0" t="n">
        <v>28.68</v>
      </c>
      <c r="P2432" s="0" t="n">
        <v>3.56</v>
      </c>
      <c r="Q2432" s="0" t="n">
        <v>3.56</v>
      </c>
      <c r="T2432" s="0" t="n">
        <v>48.1</v>
      </c>
      <c r="U2432" s="0" t="n">
        <v>985</v>
      </c>
      <c r="V2432" s="0" t="n">
        <v>3</v>
      </c>
      <c r="W2432" s="60" t="n">
        <v>46088</v>
      </c>
      <c r="X2432" s="55" t="n">
        <f aca="false">IF(I2432="Male",0,1)</f>
        <v>1</v>
      </c>
      <c r="Y2432" s="55" t="n">
        <f aca="false">IF(OR(I2432="DNB",I2432="Dry DNB"),1,0)</f>
        <v>0</v>
      </c>
      <c r="Z2432" s="55" t="n">
        <f aca="false">IF(ISNUMBER(W2432),A2432-W2432,"")</f>
        <v>222</v>
      </c>
      <c r="AA2432" s="55" t="n">
        <f aca="false">MATCH(A2432,DATAS,0)</f>
        <v>2</v>
      </c>
      <c r="AB2432" s="55" t="n">
        <f aca="false">IF(AND(E2432&gt;0,OR(AND(B2432&gt;=1,B2432&lt;=6),B2432=10)),1,0)</f>
        <v>1</v>
      </c>
      <c r="AC2432" s="55" t="n">
        <f aca="false">IF(AND(E2432&gt;0,B2432=10),1,0)</f>
        <v>0</v>
      </c>
      <c r="AD2432" s="55" t="n">
        <f aca="false">IF(AND(C2431=C2432,AA2431=AA2432-1),AB2431,"")</f>
        <v>1</v>
      </c>
      <c r="AE2432" s="55" t="n">
        <f aca="false">IF(AND(C2431=C2432,AA2431=AA2432-1),AC2431,"")</f>
        <v>0</v>
      </c>
      <c r="AF2432" s="55" t="n">
        <f aca="false">IF(AA2432=1,"",IF(AND(AB2432=1,AD2432&lt;&gt;1),1,0))</f>
        <v>0</v>
      </c>
      <c r="AG2432" s="55" t="n">
        <f aca="false">IF(AA2432=1,"",IF(AND(AC2432=1,AE2432&lt;&gt;1),1,0))</f>
        <v>0</v>
      </c>
      <c r="AH2432" s="60" t="str">
        <f aca="false">IF(AND(E2432&gt;0,AA2432&lt;2,NOT(AND(C2433=C2432,AA2433=AA2432+1))),INDEX(DATAS,AA2432+1),"")</f>
        <v/>
      </c>
      <c r="AI2432" s="60" t="str">
        <f aca="false">IF(AND(AC2432=1,AA2432&lt;2),IF(AND(C2433=C2432,AA2433=AA2432+1),IF(AC2433=1,"",INDEX(DATAS,AA2432+1)),INDEX(DATAS,AA2432+1)),"")</f>
        <v/>
      </c>
    </row>
    <row r="2433" customFormat="false" ht="15" hidden="false" customHeight="false" outlineLevel="0" collapsed="false">
      <c r="A2433" s="60" t="n">
        <v>46309</v>
      </c>
      <c r="B2433" s="0" t="n">
        <v>4</v>
      </c>
      <c r="C2433" s="0" t="n">
        <v>5282</v>
      </c>
      <c r="D2433" s="0" t="n">
        <v>294</v>
      </c>
      <c r="E2433" s="0" t="n">
        <v>1</v>
      </c>
      <c r="F2433" s="55" t="s">
        <v>860</v>
      </c>
      <c r="G2433" s="0" t="n">
        <v>45.2</v>
      </c>
      <c r="H2433" s="0" t="n">
        <v>49</v>
      </c>
      <c r="I2433" s="55" t="s">
        <v>157</v>
      </c>
      <c r="J2433" s="0" t="n">
        <v>245</v>
      </c>
      <c r="K2433" s="0" t="n">
        <v>63</v>
      </c>
      <c r="L2433" s="0" t="n">
        <v>49</v>
      </c>
      <c r="M2433" s="0" t="n">
        <v>1204.37</v>
      </c>
      <c r="N2433" s="0" t="n">
        <v>29.29</v>
      </c>
      <c r="O2433" s="0" t="n">
        <v>34.97</v>
      </c>
      <c r="P2433" s="0" t="n">
        <v>3.01</v>
      </c>
      <c r="Q2433" s="0" t="n">
        <v>3.57</v>
      </c>
      <c r="R2433" s="0" t="n">
        <v>4256</v>
      </c>
      <c r="S2433" s="0" t="n">
        <v>9258</v>
      </c>
      <c r="T2433" s="0" t="n">
        <v>46.65</v>
      </c>
      <c r="U2433" s="0" t="n">
        <v>984</v>
      </c>
      <c r="V2433" s="0" t="n">
        <v>8</v>
      </c>
      <c r="W2433" s="60" t="n">
        <v>46184</v>
      </c>
      <c r="X2433" s="55" t="n">
        <f aca="false">IF(I2433="Male",0,1)</f>
        <v>1</v>
      </c>
      <c r="Y2433" s="55" t="n">
        <f aca="false">IF(OR(I2433="DNB",I2433="Dry DNB"),1,0)</f>
        <v>0</v>
      </c>
      <c r="Z2433" s="55" t="n">
        <f aca="false">IF(ISNUMBER(W2433),A2433-W2433,"")</f>
        <v>125</v>
      </c>
      <c r="AA2433" s="55" t="n">
        <f aca="false">MATCH(A2433,DATAS,0)</f>
        <v>1</v>
      </c>
      <c r="AB2433" s="55" t="n">
        <f aca="false">IF(AND(E2433&gt;0,OR(AND(B2433&gt;=1,B2433&lt;=6),B2433=10)),1,0)</f>
        <v>1</v>
      </c>
      <c r="AC2433" s="55" t="n">
        <f aca="false">IF(AND(E2433&gt;0,B2433=10),1,0)</f>
        <v>0</v>
      </c>
      <c r="AD2433" s="0" t="str">
        <f aca="false">IF(AND(C2432=C2433,AA2432=AA2433-1),AB2432,"")</f>
        <v/>
      </c>
      <c r="AE2433" s="0" t="str">
        <f aca="false">IF(AND(C2432=C2433,AA2432=AA2433-1),AC2432,"")</f>
        <v/>
      </c>
      <c r="AF2433" s="0" t="str">
        <f aca="false">IF(AA2433=1,"",IF(AND(AB2433=1,AD2433&lt;&gt;1),1,0))</f>
        <v/>
      </c>
      <c r="AG2433" s="0" t="str">
        <f aca="false">IF(AA2433=1,"",IF(AND(AC2433=1,AE2433&lt;&gt;1),1,0))</f>
        <v/>
      </c>
      <c r="AH2433" s="60" t="str">
        <f aca="false">IF(AND(E2433&gt;0,AA2433&lt;2,NOT(AND(C2434=C2433,AA2434=AA2433+1))),INDEX(DATAS,AA2433+1),"")</f>
        <v/>
      </c>
      <c r="AI2433" s="60" t="str">
        <f aca="false">IF(AND(AC2433=1,AA2433&lt;2),IF(AND(C2434=C2433,AA2434=AA2433+1),IF(AC2434=1,"",INDEX(DATAS,AA2433+1)),INDEX(DATAS,AA2433+1)),"")</f>
        <v/>
      </c>
    </row>
    <row r="2434" customFormat="false" ht="15" hidden="false" customHeight="false" outlineLevel="0" collapsed="false">
      <c r="A2434" s="60" t="n">
        <v>46310</v>
      </c>
      <c r="B2434" s="0" t="n">
        <v>4</v>
      </c>
      <c r="C2434" s="0" t="n">
        <v>5282</v>
      </c>
      <c r="D2434" s="0" t="n">
        <v>295</v>
      </c>
      <c r="E2434" s="0" t="n">
        <v>1</v>
      </c>
      <c r="F2434" s="55" t="s">
        <v>860</v>
      </c>
      <c r="G2434" s="0" t="n">
        <v>50.7</v>
      </c>
      <c r="H2434" s="0" t="n">
        <v>48</v>
      </c>
      <c r="I2434" s="55" t="s">
        <v>157</v>
      </c>
      <c r="J2434" s="0" t="n">
        <v>245</v>
      </c>
      <c r="K2434" s="0" t="n">
        <v>63</v>
      </c>
      <c r="L2434" s="0" t="n">
        <v>50</v>
      </c>
      <c r="M2434" s="0" t="n">
        <v>1204.37</v>
      </c>
      <c r="N2434" s="0" t="n">
        <v>29.29</v>
      </c>
      <c r="O2434" s="0" t="n">
        <v>34.97</v>
      </c>
      <c r="P2434" s="0" t="n">
        <v>3.01</v>
      </c>
      <c r="Q2434" s="0" t="n">
        <v>3.57</v>
      </c>
      <c r="T2434" s="0" t="n">
        <v>46.65</v>
      </c>
      <c r="U2434" s="0" t="n">
        <v>985</v>
      </c>
      <c r="V2434" s="0" t="n">
        <v>8</v>
      </c>
      <c r="W2434" s="60" t="n">
        <v>46184</v>
      </c>
      <c r="X2434" s="55" t="n">
        <f aca="false">IF(I2434="Male",0,1)</f>
        <v>1</v>
      </c>
      <c r="Y2434" s="55" t="n">
        <f aca="false">IF(OR(I2434="DNB",I2434="Dry DNB"),1,0)</f>
        <v>0</v>
      </c>
      <c r="Z2434" s="55" t="n">
        <f aca="false">IF(ISNUMBER(W2434),A2434-W2434,"")</f>
        <v>126</v>
      </c>
      <c r="AA2434" s="55" t="n">
        <f aca="false">MATCH(A2434,DATAS,0)</f>
        <v>2</v>
      </c>
      <c r="AB2434" s="55" t="n">
        <f aca="false">IF(AND(E2434&gt;0,OR(AND(B2434&gt;=1,B2434&lt;=6),B2434=10)),1,0)</f>
        <v>1</v>
      </c>
      <c r="AC2434" s="55" t="n">
        <f aca="false">IF(AND(E2434&gt;0,B2434=10),1,0)</f>
        <v>0</v>
      </c>
      <c r="AD2434" s="55" t="n">
        <f aca="false">IF(AND(C2433=C2434,AA2433=AA2434-1),AB2433,"")</f>
        <v>1</v>
      </c>
      <c r="AE2434" s="55" t="n">
        <f aca="false">IF(AND(C2433=C2434,AA2433=AA2434-1),AC2433,"")</f>
        <v>0</v>
      </c>
      <c r="AF2434" s="55" t="n">
        <f aca="false">IF(AA2434=1,"",IF(AND(AB2434=1,AD2434&lt;&gt;1),1,0))</f>
        <v>0</v>
      </c>
      <c r="AG2434" s="55" t="n">
        <f aca="false">IF(AA2434=1,"",IF(AND(AC2434=1,AE2434&lt;&gt;1),1,0))</f>
        <v>0</v>
      </c>
      <c r="AH2434" s="60" t="str">
        <f aca="false">IF(AND(E2434&gt;0,AA2434&lt;2,NOT(AND(C2435=C2434,AA2435=AA2434+1))),INDEX(DATAS,AA2434+1),"")</f>
        <v/>
      </c>
      <c r="AI2434" s="60" t="str">
        <f aca="false">IF(AND(AC2434=1,AA2434&lt;2),IF(AND(C2435=C2434,AA2435=AA2434+1),IF(AC2435=1,"",INDEX(DATAS,AA2434+1)),INDEX(DATAS,AA2434+1)),"")</f>
        <v/>
      </c>
    </row>
    <row r="2435" customFormat="false" ht="15" hidden="false" customHeight="false" outlineLevel="0" collapsed="false">
      <c r="A2435" s="60" t="n">
        <v>46309</v>
      </c>
      <c r="B2435" s="0" t="n">
        <v>4</v>
      </c>
      <c r="C2435" s="0" t="n">
        <v>5283</v>
      </c>
      <c r="D2435" s="0" t="n">
        <v>221</v>
      </c>
      <c r="E2435" s="0" t="n">
        <v>1</v>
      </c>
      <c r="F2435" s="55" t="s">
        <v>861</v>
      </c>
      <c r="G2435" s="0" t="n">
        <v>47.7</v>
      </c>
      <c r="H2435" s="0" t="n">
        <v>49</v>
      </c>
      <c r="I2435" s="55" t="s">
        <v>157</v>
      </c>
      <c r="J2435" s="0" t="n">
        <v>67</v>
      </c>
      <c r="K2435" s="0" t="n">
        <v>67</v>
      </c>
      <c r="L2435" s="0" t="n">
        <v>154</v>
      </c>
      <c r="M2435" s="0" t="n">
        <v>780.61</v>
      </c>
      <c r="N2435" s="0" t="n">
        <v>70.54</v>
      </c>
      <c r="O2435" s="0" t="n">
        <v>41.9</v>
      </c>
      <c r="P2435" s="0" t="n">
        <v>3.38</v>
      </c>
      <c r="Q2435" s="0" t="n">
        <v>3.91</v>
      </c>
      <c r="R2435" s="0" t="n">
        <v>5347</v>
      </c>
      <c r="S2435" s="0" t="n">
        <v>10658</v>
      </c>
      <c r="T2435" s="0" t="n">
        <v>60.95</v>
      </c>
      <c r="U2435" s="0" t="n">
        <v>983</v>
      </c>
      <c r="V2435" s="0" t="n">
        <v>1</v>
      </c>
      <c r="W2435" s="60" t="n">
        <v>46156</v>
      </c>
      <c r="X2435" s="55" t="n">
        <f aca="false">IF(I2435="Male",0,1)</f>
        <v>1</v>
      </c>
      <c r="Y2435" s="55" t="n">
        <f aca="false">IF(OR(I2435="DNB",I2435="Dry DNB"),1,0)</f>
        <v>0</v>
      </c>
      <c r="Z2435" s="55" t="n">
        <f aca="false">IF(ISNUMBER(W2435),A2435-W2435,"")</f>
        <v>153</v>
      </c>
      <c r="AA2435" s="55" t="n">
        <f aca="false">MATCH(A2435,DATAS,0)</f>
        <v>1</v>
      </c>
      <c r="AB2435" s="55" t="n">
        <f aca="false">IF(AND(E2435&gt;0,OR(AND(B2435&gt;=1,B2435&lt;=6),B2435=10)),1,0)</f>
        <v>1</v>
      </c>
      <c r="AC2435" s="55" t="n">
        <f aca="false">IF(AND(E2435&gt;0,B2435=10),1,0)</f>
        <v>0</v>
      </c>
      <c r="AD2435" s="0" t="str">
        <f aca="false">IF(AND(C2434=C2435,AA2434=AA2435-1),AB2434,"")</f>
        <v/>
      </c>
      <c r="AE2435" s="0" t="str">
        <f aca="false">IF(AND(C2434=C2435,AA2434=AA2435-1),AC2434,"")</f>
        <v/>
      </c>
      <c r="AF2435" s="0" t="str">
        <f aca="false">IF(AA2435=1,"",IF(AND(AB2435=1,AD2435&lt;&gt;1),1,0))</f>
        <v/>
      </c>
      <c r="AG2435" s="0" t="str">
        <f aca="false">IF(AA2435=1,"",IF(AND(AC2435=1,AE2435&lt;&gt;1),1,0))</f>
        <v/>
      </c>
      <c r="AH2435" s="60" t="str">
        <f aca="false">IF(AND(E2435&gt;0,AA2435&lt;2,NOT(AND(C2436=C2435,AA2436=AA2435+1))),INDEX(DATAS,AA2435+1),"")</f>
        <v/>
      </c>
      <c r="AI2435" s="60" t="str">
        <f aca="false">IF(AND(AC2435=1,AA2435&lt;2),IF(AND(C2436=C2435,AA2436=AA2435+1),IF(AC2436=1,"",INDEX(DATAS,AA2435+1)),INDEX(DATAS,AA2435+1)),"")</f>
        <v/>
      </c>
    </row>
    <row r="2436" customFormat="false" ht="15" hidden="false" customHeight="false" outlineLevel="0" collapsed="false">
      <c r="A2436" s="60" t="n">
        <v>46310</v>
      </c>
      <c r="B2436" s="0" t="n">
        <v>4</v>
      </c>
      <c r="C2436" s="0" t="n">
        <v>5283</v>
      </c>
      <c r="D2436" s="0" t="n">
        <v>222</v>
      </c>
      <c r="E2436" s="0" t="n">
        <v>1</v>
      </c>
      <c r="F2436" s="55" t="s">
        <v>861</v>
      </c>
      <c r="G2436" s="0" t="n">
        <v>48.3</v>
      </c>
      <c r="H2436" s="0" t="n">
        <v>49</v>
      </c>
      <c r="I2436" s="55" t="s">
        <v>157</v>
      </c>
      <c r="J2436" s="0" t="n">
        <v>67</v>
      </c>
      <c r="K2436" s="0" t="n">
        <v>67</v>
      </c>
      <c r="L2436" s="0" t="n">
        <v>155</v>
      </c>
      <c r="M2436" s="0" t="n">
        <v>780.61</v>
      </c>
      <c r="N2436" s="0" t="n">
        <v>70.54</v>
      </c>
      <c r="O2436" s="0" t="n">
        <v>41.9</v>
      </c>
      <c r="P2436" s="0" t="n">
        <v>3.38</v>
      </c>
      <c r="Q2436" s="0" t="n">
        <v>3.91</v>
      </c>
      <c r="T2436" s="0" t="n">
        <v>60.95</v>
      </c>
      <c r="U2436" s="0" t="n">
        <v>984</v>
      </c>
      <c r="V2436" s="0" t="n">
        <v>1</v>
      </c>
      <c r="W2436" s="60" t="n">
        <v>46156</v>
      </c>
      <c r="X2436" s="55" t="n">
        <f aca="false">IF(I2436="Male",0,1)</f>
        <v>1</v>
      </c>
      <c r="Y2436" s="55" t="n">
        <f aca="false">IF(OR(I2436="DNB",I2436="Dry DNB"),1,0)</f>
        <v>0</v>
      </c>
      <c r="Z2436" s="55" t="n">
        <f aca="false">IF(ISNUMBER(W2436),A2436-W2436,"")</f>
        <v>154</v>
      </c>
      <c r="AA2436" s="55" t="n">
        <f aca="false">MATCH(A2436,DATAS,0)</f>
        <v>2</v>
      </c>
      <c r="AB2436" s="55" t="n">
        <f aca="false">IF(AND(E2436&gt;0,OR(AND(B2436&gt;=1,B2436&lt;=6),B2436=10)),1,0)</f>
        <v>1</v>
      </c>
      <c r="AC2436" s="55" t="n">
        <f aca="false">IF(AND(E2436&gt;0,B2436=10),1,0)</f>
        <v>0</v>
      </c>
      <c r="AD2436" s="55" t="n">
        <f aca="false">IF(AND(C2435=C2436,AA2435=AA2436-1),AB2435,"")</f>
        <v>1</v>
      </c>
      <c r="AE2436" s="55" t="n">
        <f aca="false">IF(AND(C2435=C2436,AA2435=AA2436-1),AC2435,"")</f>
        <v>0</v>
      </c>
      <c r="AF2436" s="55" t="n">
        <f aca="false">IF(AA2436=1,"",IF(AND(AB2436=1,AD2436&lt;&gt;1),1,0))</f>
        <v>0</v>
      </c>
      <c r="AG2436" s="55" t="n">
        <f aca="false">IF(AA2436=1,"",IF(AND(AC2436=1,AE2436&lt;&gt;1),1,0))</f>
        <v>0</v>
      </c>
      <c r="AH2436" s="60" t="str">
        <f aca="false">IF(AND(E2436&gt;0,AA2436&lt;2,NOT(AND(C2437=C2436,AA2437=AA2436+1))),INDEX(DATAS,AA2436+1),"")</f>
        <v/>
      </c>
      <c r="AI2436" s="60" t="str">
        <f aca="false">IF(AND(AC2436=1,AA2436&lt;2),IF(AND(C2437=C2436,AA2437=AA2436+1),IF(AC2437=1,"",INDEX(DATAS,AA2436+1)),INDEX(DATAS,AA2436+1)),"")</f>
        <v/>
      </c>
    </row>
    <row r="2437" customFormat="false" ht="15" hidden="false" customHeight="false" outlineLevel="0" collapsed="false">
      <c r="A2437" s="60" t="n">
        <v>46309</v>
      </c>
      <c r="B2437" s="0" t="n">
        <v>10</v>
      </c>
      <c r="C2437" s="0" t="n">
        <v>5284</v>
      </c>
      <c r="D2437" s="0" t="n">
        <v>352</v>
      </c>
      <c r="E2437" s="0" t="n">
        <v>1</v>
      </c>
      <c r="F2437" s="55" t="s">
        <v>861</v>
      </c>
      <c r="H2437" s="0" t="n">
        <v>14</v>
      </c>
      <c r="I2437" s="55" t="s">
        <v>157</v>
      </c>
      <c r="J2437" s="0" t="n">
        <v>170</v>
      </c>
      <c r="K2437" s="0" t="n">
        <v>66</v>
      </c>
      <c r="L2437" s="0" t="n">
        <v>182</v>
      </c>
      <c r="M2437" s="0" t="n">
        <v>1144.07</v>
      </c>
      <c r="N2437" s="0" t="n">
        <v>21.03</v>
      </c>
      <c r="O2437" s="0" t="n">
        <v>35.15</v>
      </c>
      <c r="P2437" s="0" t="n">
        <v>4.05</v>
      </c>
      <c r="Q2437" s="0" t="n">
        <v>3.94</v>
      </c>
      <c r="R2437" s="0" t="n">
        <v>3597</v>
      </c>
      <c r="S2437" s="0" t="n">
        <v>8227</v>
      </c>
      <c r="T2437" s="0" t="n">
        <v>42.9</v>
      </c>
      <c r="U2437" s="0" t="n">
        <v>983</v>
      </c>
      <c r="V2437" s="0" t="n">
        <v>3</v>
      </c>
      <c r="W2437" s="60" t="n">
        <v>46128</v>
      </c>
      <c r="X2437" s="55" t="n">
        <f aca="false">IF(I2437="Male",0,1)</f>
        <v>1</v>
      </c>
      <c r="Y2437" s="55" t="n">
        <f aca="false">IF(OR(I2437="DNB",I2437="Dry DNB"),1,0)</f>
        <v>0</v>
      </c>
      <c r="Z2437" s="55" t="n">
        <f aca="false">IF(ISNUMBER(W2437),A2437-W2437,"")</f>
        <v>181</v>
      </c>
      <c r="AA2437" s="55" t="n">
        <f aca="false">MATCH(A2437,DATAS,0)</f>
        <v>1</v>
      </c>
      <c r="AB2437" s="55" t="n">
        <f aca="false">IF(AND(E2437&gt;0,OR(AND(B2437&gt;=1,B2437&lt;=6),B2437=10)),1,0)</f>
        <v>1</v>
      </c>
      <c r="AC2437" s="55" t="n">
        <f aca="false">IF(AND(E2437&gt;0,B2437=10),1,0)</f>
        <v>1</v>
      </c>
      <c r="AD2437" s="0" t="str">
        <f aca="false">IF(AND(C2436=C2437,AA2436=AA2437-1),AB2436,"")</f>
        <v/>
      </c>
      <c r="AE2437" s="0" t="str">
        <f aca="false">IF(AND(C2436=C2437,AA2436=AA2437-1),AC2436,"")</f>
        <v/>
      </c>
      <c r="AF2437" s="0" t="str">
        <f aca="false">IF(AA2437=1,"",IF(AND(AB2437=1,AD2437&lt;&gt;1),1,0))</f>
        <v/>
      </c>
      <c r="AG2437" s="0" t="str">
        <f aca="false">IF(AA2437=1,"",IF(AND(AC2437=1,AE2437&lt;&gt;1),1,0))</f>
        <v/>
      </c>
      <c r="AH2437" s="60" t="str">
        <f aca="false">IF(AND(E2437&gt;0,AA2437&lt;2,NOT(AND(C2438=C2437,AA2438=AA2437+1))),INDEX(DATAS,AA2437+1),"")</f>
        <v/>
      </c>
      <c r="AI2437" s="60" t="str">
        <f aca="false">IF(AND(AC2437=1,AA2437&lt;2),IF(AND(C2438=C2437,AA2438=AA2437+1),IF(AC2438=1,"",INDEX(DATAS,AA2437+1)),INDEX(DATAS,AA2437+1)),"")</f>
        <v/>
      </c>
    </row>
    <row r="2438" customFormat="false" ht="15" hidden="false" customHeight="false" outlineLevel="0" collapsed="false">
      <c r="A2438" s="60" t="n">
        <v>46310</v>
      </c>
      <c r="B2438" s="0" t="n">
        <v>10</v>
      </c>
      <c r="C2438" s="0" t="n">
        <v>5284</v>
      </c>
      <c r="D2438" s="0" t="n">
        <v>353</v>
      </c>
      <c r="E2438" s="0" t="n">
        <v>1</v>
      </c>
      <c r="F2438" s="55" t="s">
        <v>861</v>
      </c>
      <c r="G2438" s="0" t="n">
        <v>28.6</v>
      </c>
      <c r="H2438" s="0" t="n">
        <v>20</v>
      </c>
      <c r="I2438" s="55" t="s">
        <v>157</v>
      </c>
      <c r="J2438" s="0" t="n">
        <v>170</v>
      </c>
      <c r="K2438" s="0" t="n">
        <v>66</v>
      </c>
      <c r="L2438" s="0" t="n">
        <v>183</v>
      </c>
      <c r="M2438" s="0" t="n">
        <v>1144.07</v>
      </c>
      <c r="N2438" s="0" t="n">
        <v>21.03</v>
      </c>
      <c r="O2438" s="0" t="n">
        <v>35.15</v>
      </c>
      <c r="P2438" s="0" t="n">
        <v>4.05</v>
      </c>
      <c r="Q2438" s="0" t="n">
        <v>3.94</v>
      </c>
      <c r="T2438" s="0" t="n">
        <v>42.9</v>
      </c>
      <c r="U2438" s="0" t="n">
        <v>984</v>
      </c>
      <c r="V2438" s="0" t="n">
        <v>3</v>
      </c>
      <c r="W2438" s="60" t="n">
        <v>46128</v>
      </c>
      <c r="X2438" s="55" t="n">
        <f aca="false">IF(I2438="Male",0,1)</f>
        <v>1</v>
      </c>
      <c r="Y2438" s="55" t="n">
        <f aca="false">IF(OR(I2438="DNB",I2438="Dry DNB"),1,0)</f>
        <v>0</v>
      </c>
      <c r="Z2438" s="55" t="n">
        <f aca="false">IF(ISNUMBER(W2438),A2438-W2438,"")</f>
        <v>182</v>
      </c>
      <c r="AA2438" s="55" t="n">
        <f aca="false">MATCH(A2438,DATAS,0)</f>
        <v>2</v>
      </c>
      <c r="AB2438" s="55" t="n">
        <f aca="false">IF(AND(E2438&gt;0,OR(AND(B2438&gt;=1,B2438&lt;=6),B2438=10)),1,0)</f>
        <v>1</v>
      </c>
      <c r="AC2438" s="55" t="n">
        <f aca="false">IF(AND(E2438&gt;0,B2438=10),1,0)</f>
        <v>1</v>
      </c>
      <c r="AD2438" s="55" t="n">
        <f aca="false">IF(AND(C2437=C2438,AA2437=AA2438-1),AB2437,"")</f>
        <v>1</v>
      </c>
      <c r="AE2438" s="55" t="n">
        <f aca="false">IF(AND(C2437=C2438,AA2437=AA2438-1),AC2437,"")</f>
        <v>1</v>
      </c>
      <c r="AF2438" s="55" t="n">
        <f aca="false">IF(AA2438=1,"",IF(AND(AB2438=1,AD2438&lt;&gt;1),1,0))</f>
        <v>0</v>
      </c>
      <c r="AG2438" s="55" t="n">
        <f aca="false">IF(AA2438=1,"",IF(AND(AC2438=1,AE2438&lt;&gt;1),1,0))</f>
        <v>0</v>
      </c>
      <c r="AH2438" s="60" t="str">
        <f aca="false">IF(AND(E2438&gt;0,AA2438&lt;2,NOT(AND(C2439=C2438,AA2439=AA2438+1))),INDEX(DATAS,AA2438+1),"")</f>
        <v/>
      </c>
      <c r="AI2438" s="60" t="str">
        <f aca="false">IF(AND(AC2438=1,AA2438&lt;2),IF(AND(C2439=C2438,AA2439=AA2438+1),IF(AC2439=1,"",INDEX(DATAS,AA2438+1)),INDEX(DATAS,AA2438+1)),"")</f>
        <v/>
      </c>
    </row>
    <row r="2439" customFormat="false" ht="15" hidden="false" customHeight="false" outlineLevel="0" collapsed="false">
      <c r="A2439" s="60" t="n">
        <v>46309</v>
      </c>
      <c r="B2439" s="0" t="n">
        <v>6</v>
      </c>
      <c r="C2439" s="0" t="n">
        <v>5285</v>
      </c>
      <c r="D2439" s="0" t="n">
        <v>374</v>
      </c>
      <c r="E2439" s="0" t="n">
        <v>1</v>
      </c>
      <c r="F2439" s="55" t="s">
        <v>861</v>
      </c>
      <c r="G2439" s="0" t="n">
        <v>22.1</v>
      </c>
      <c r="H2439" s="0" t="n">
        <v>18</v>
      </c>
      <c r="I2439" s="55" t="s">
        <v>157</v>
      </c>
      <c r="J2439" s="0" t="n">
        <v>164</v>
      </c>
      <c r="K2439" s="0" t="n">
        <v>66</v>
      </c>
      <c r="L2439" s="0" t="n">
        <v>210</v>
      </c>
      <c r="M2439" s="0" t="n">
        <v>927.62</v>
      </c>
      <c r="N2439" s="0" t="n">
        <v>52.43</v>
      </c>
      <c r="O2439" s="0" t="n">
        <v>33.93</v>
      </c>
      <c r="P2439" s="0" t="n">
        <v>3.19</v>
      </c>
      <c r="Q2439" s="0" t="n">
        <v>4.03</v>
      </c>
      <c r="R2439" s="0" t="n">
        <v>3545</v>
      </c>
      <c r="S2439" s="0" t="n">
        <v>8144</v>
      </c>
      <c r="T2439" s="0" t="n">
        <v>38.6</v>
      </c>
      <c r="U2439" s="0" t="n">
        <v>983</v>
      </c>
      <c r="V2439" s="0" t="n">
        <v>4</v>
      </c>
      <c r="W2439" s="60" t="n">
        <v>46100</v>
      </c>
      <c r="X2439" s="55" t="n">
        <f aca="false">IF(I2439="Male",0,1)</f>
        <v>1</v>
      </c>
      <c r="Y2439" s="55" t="n">
        <f aca="false">IF(OR(I2439="DNB",I2439="Dry DNB"),1,0)</f>
        <v>0</v>
      </c>
      <c r="Z2439" s="55" t="n">
        <f aca="false">IF(ISNUMBER(W2439),A2439-W2439,"")</f>
        <v>209</v>
      </c>
      <c r="AA2439" s="55" t="n">
        <f aca="false">MATCH(A2439,DATAS,0)</f>
        <v>1</v>
      </c>
      <c r="AB2439" s="55" t="n">
        <f aca="false">IF(AND(E2439&gt;0,OR(AND(B2439&gt;=1,B2439&lt;=6),B2439=10)),1,0)</f>
        <v>1</v>
      </c>
      <c r="AC2439" s="55" t="n">
        <f aca="false">IF(AND(E2439&gt;0,B2439=10),1,0)</f>
        <v>0</v>
      </c>
      <c r="AD2439" s="0" t="str">
        <f aca="false">IF(AND(C2438=C2439,AA2438=AA2439-1),AB2438,"")</f>
        <v/>
      </c>
      <c r="AE2439" s="0" t="str">
        <f aca="false">IF(AND(C2438=C2439,AA2438=AA2439-1),AC2438,"")</f>
        <v/>
      </c>
      <c r="AF2439" s="0" t="str">
        <f aca="false">IF(AA2439=1,"",IF(AND(AB2439=1,AD2439&lt;&gt;1),1,0))</f>
        <v/>
      </c>
      <c r="AG2439" s="0" t="str">
        <f aca="false">IF(AA2439=1,"",IF(AND(AC2439=1,AE2439&lt;&gt;1),1,0))</f>
        <v/>
      </c>
      <c r="AH2439" s="60" t="str">
        <f aca="false">IF(AND(E2439&gt;0,AA2439&lt;2,NOT(AND(C2440=C2439,AA2440=AA2439+1))),INDEX(DATAS,AA2439+1),"")</f>
        <v/>
      </c>
      <c r="AI2439" s="60" t="str">
        <f aca="false">IF(AND(AC2439=1,AA2439&lt;2),IF(AND(C2440=C2439,AA2440=AA2439+1),IF(AC2440=1,"",INDEX(DATAS,AA2439+1)),INDEX(DATAS,AA2439+1)),"")</f>
        <v/>
      </c>
    </row>
    <row r="2440" customFormat="false" ht="15" hidden="false" customHeight="false" outlineLevel="0" collapsed="false">
      <c r="A2440" s="60" t="n">
        <v>46310</v>
      </c>
      <c r="B2440" s="0" t="n">
        <v>6</v>
      </c>
      <c r="C2440" s="0" t="n">
        <v>5285</v>
      </c>
      <c r="D2440" s="0" t="n">
        <v>375</v>
      </c>
      <c r="E2440" s="0" t="n">
        <v>1</v>
      </c>
      <c r="F2440" s="55" t="s">
        <v>861</v>
      </c>
      <c r="G2440" s="0" t="n">
        <v>22.9</v>
      </c>
      <c r="H2440" s="0" t="n">
        <v>19</v>
      </c>
      <c r="I2440" s="55" t="s">
        <v>157</v>
      </c>
      <c r="J2440" s="0" t="n">
        <v>164</v>
      </c>
      <c r="K2440" s="0" t="n">
        <v>66</v>
      </c>
      <c r="L2440" s="0" t="n">
        <v>211</v>
      </c>
      <c r="M2440" s="0" t="n">
        <v>927.62</v>
      </c>
      <c r="N2440" s="0" t="n">
        <v>52.43</v>
      </c>
      <c r="O2440" s="0" t="n">
        <v>33.93</v>
      </c>
      <c r="P2440" s="0" t="n">
        <v>3.19</v>
      </c>
      <c r="Q2440" s="0" t="n">
        <v>4.03</v>
      </c>
      <c r="T2440" s="0" t="n">
        <v>38.6</v>
      </c>
      <c r="U2440" s="0" t="n">
        <v>984</v>
      </c>
      <c r="V2440" s="0" t="n">
        <v>4</v>
      </c>
      <c r="W2440" s="60" t="n">
        <v>46100</v>
      </c>
      <c r="X2440" s="55" t="n">
        <f aca="false">IF(I2440="Male",0,1)</f>
        <v>1</v>
      </c>
      <c r="Y2440" s="55" t="n">
        <f aca="false">IF(OR(I2440="DNB",I2440="Dry DNB"),1,0)</f>
        <v>0</v>
      </c>
      <c r="Z2440" s="55" t="n">
        <f aca="false">IF(ISNUMBER(W2440),A2440-W2440,"")</f>
        <v>210</v>
      </c>
      <c r="AA2440" s="55" t="n">
        <f aca="false">MATCH(A2440,DATAS,0)</f>
        <v>2</v>
      </c>
      <c r="AB2440" s="55" t="n">
        <f aca="false">IF(AND(E2440&gt;0,OR(AND(B2440&gt;=1,B2440&lt;=6),B2440=10)),1,0)</f>
        <v>1</v>
      </c>
      <c r="AC2440" s="55" t="n">
        <f aca="false">IF(AND(E2440&gt;0,B2440=10),1,0)</f>
        <v>0</v>
      </c>
      <c r="AD2440" s="55" t="n">
        <f aca="false">IF(AND(C2439=C2440,AA2439=AA2440-1),AB2439,"")</f>
        <v>1</v>
      </c>
      <c r="AE2440" s="55" t="n">
        <f aca="false">IF(AND(C2439=C2440,AA2439=AA2440-1),AC2439,"")</f>
        <v>0</v>
      </c>
      <c r="AF2440" s="55" t="n">
        <f aca="false">IF(AA2440=1,"",IF(AND(AB2440=1,AD2440&lt;&gt;1),1,0))</f>
        <v>0</v>
      </c>
      <c r="AG2440" s="55" t="n">
        <f aca="false">IF(AA2440=1,"",IF(AND(AC2440=1,AE2440&lt;&gt;1),1,0))</f>
        <v>0</v>
      </c>
      <c r="AH2440" s="60" t="str">
        <f aca="false">IF(AND(E2440&gt;0,AA2440&lt;2,NOT(AND(C2441=C2440,AA2441=AA2440+1))),INDEX(DATAS,AA2440+1),"")</f>
        <v/>
      </c>
      <c r="AI2440" s="60" t="str">
        <f aca="false">IF(AND(AC2440=1,AA2440&lt;2),IF(AND(C2441=C2440,AA2441=AA2440+1),IF(AC2441=1,"",INDEX(DATAS,AA2440+1)),INDEX(DATAS,AA2440+1)),"")</f>
        <v/>
      </c>
    </row>
    <row r="2441" customFormat="false" ht="15" hidden="false" customHeight="false" outlineLevel="0" collapsed="false">
      <c r="A2441" s="60" t="n">
        <v>46309</v>
      </c>
      <c r="B2441" s="0" t="n">
        <v>4</v>
      </c>
      <c r="C2441" s="0" t="n">
        <v>5286</v>
      </c>
      <c r="D2441" s="0" t="n">
        <v>342</v>
      </c>
      <c r="E2441" s="0" t="n">
        <v>1</v>
      </c>
      <c r="F2441" s="55" t="s">
        <v>861</v>
      </c>
      <c r="G2441" s="0" t="n">
        <v>34.4</v>
      </c>
      <c r="H2441" s="0" t="n">
        <v>35</v>
      </c>
      <c r="I2441" s="55" t="s">
        <v>157</v>
      </c>
      <c r="J2441" s="0" t="n">
        <v>181</v>
      </c>
      <c r="K2441" s="0" t="n">
        <v>69</v>
      </c>
      <c r="L2441" s="0" t="n">
        <v>161</v>
      </c>
      <c r="M2441" s="0" t="n">
        <v>937.99</v>
      </c>
      <c r="N2441" s="0" t="n">
        <v>65.59</v>
      </c>
      <c r="O2441" s="0" t="n">
        <v>43.03</v>
      </c>
      <c r="P2441" s="0" t="n">
        <v>4.09</v>
      </c>
      <c r="Q2441" s="0" t="n">
        <v>3.78</v>
      </c>
      <c r="R2441" s="0" t="n">
        <v>3397</v>
      </c>
      <c r="S2441" s="0" t="n">
        <v>7110</v>
      </c>
      <c r="T2441" s="0" t="n">
        <v>35.2</v>
      </c>
      <c r="U2441" s="0" t="n">
        <v>983</v>
      </c>
      <c r="V2441" s="0" t="n">
        <v>4</v>
      </c>
      <c r="W2441" s="60" t="n">
        <v>46149</v>
      </c>
      <c r="X2441" s="55" t="n">
        <f aca="false">IF(I2441="Male",0,1)</f>
        <v>1</v>
      </c>
      <c r="Y2441" s="55" t="n">
        <f aca="false">IF(OR(I2441="DNB",I2441="Dry DNB"),1,0)</f>
        <v>0</v>
      </c>
      <c r="Z2441" s="55" t="n">
        <f aca="false">IF(ISNUMBER(W2441),A2441-W2441,"")</f>
        <v>160</v>
      </c>
      <c r="AA2441" s="55" t="n">
        <f aca="false">MATCH(A2441,DATAS,0)</f>
        <v>1</v>
      </c>
      <c r="AB2441" s="55" t="n">
        <f aca="false">IF(AND(E2441&gt;0,OR(AND(B2441&gt;=1,B2441&lt;=6),B2441=10)),1,0)</f>
        <v>1</v>
      </c>
      <c r="AC2441" s="55" t="n">
        <f aca="false">IF(AND(E2441&gt;0,B2441=10),1,0)</f>
        <v>0</v>
      </c>
      <c r="AD2441" s="0" t="str">
        <f aca="false">IF(AND(C2440=C2441,AA2440=AA2441-1),AB2440,"")</f>
        <v/>
      </c>
      <c r="AE2441" s="0" t="str">
        <f aca="false">IF(AND(C2440=C2441,AA2440=AA2441-1),AC2440,"")</f>
        <v/>
      </c>
      <c r="AF2441" s="0" t="str">
        <f aca="false">IF(AA2441=1,"",IF(AND(AB2441=1,AD2441&lt;&gt;1),1,0))</f>
        <v/>
      </c>
      <c r="AG2441" s="0" t="str">
        <f aca="false">IF(AA2441=1,"",IF(AND(AC2441=1,AE2441&lt;&gt;1),1,0))</f>
        <v/>
      </c>
      <c r="AH2441" s="60" t="str">
        <f aca="false">IF(AND(E2441&gt;0,AA2441&lt;2,NOT(AND(C2442=C2441,AA2442=AA2441+1))),INDEX(DATAS,AA2441+1),"")</f>
        <v/>
      </c>
      <c r="AI2441" s="60" t="str">
        <f aca="false">IF(AND(AC2441=1,AA2441&lt;2),IF(AND(C2442=C2441,AA2442=AA2441+1),IF(AC2442=1,"",INDEX(DATAS,AA2441+1)),INDEX(DATAS,AA2441+1)),"")</f>
        <v/>
      </c>
    </row>
    <row r="2442" customFormat="false" ht="15" hidden="false" customHeight="false" outlineLevel="0" collapsed="false">
      <c r="A2442" s="60" t="n">
        <v>46310</v>
      </c>
      <c r="B2442" s="0" t="n">
        <v>4</v>
      </c>
      <c r="C2442" s="0" t="n">
        <v>5286</v>
      </c>
      <c r="D2442" s="0" t="n">
        <v>343</v>
      </c>
      <c r="E2442" s="0" t="n">
        <v>1</v>
      </c>
      <c r="F2442" s="55" t="s">
        <v>861</v>
      </c>
      <c r="G2442" s="0" t="n">
        <v>37.6</v>
      </c>
      <c r="H2442" s="0" t="n">
        <v>35</v>
      </c>
      <c r="I2442" s="55" t="s">
        <v>157</v>
      </c>
      <c r="J2442" s="0" t="n">
        <v>181</v>
      </c>
      <c r="K2442" s="0" t="n">
        <v>69</v>
      </c>
      <c r="L2442" s="0" t="n">
        <v>162</v>
      </c>
      <c r="M2442" s="0" t="n">
        <v>937.99</v>
      </c>
      <c r="N2442" s="0" t="n">
        <v>65.59</v>
      </c>
      <c r="O2442" s="0" t="n">
        <v>43.03</v>
      </c>
      <c r="P2442" s="0" t="n">
        <v>4.09</v>
      </c>
      <c r="Q2442" s="0" t="n">
        <v>3.78</v>
      </c>
      <c r="T2442" s="0" t="n">
        <v>35.2</v>
      </c>
      <c r="U2442" s="0" t="n">
        <v>984</v>
      </c>
      <c r="V2442" s="0" t="n">
        <v>4</v>
      </c>
      <c r="W2442" s="60" t="n">
        <v>46149</v>
      </c>
      <c r="X2442" s="55" t="n">
        <f aca="false">IF(I2442="Male",0,1)</f>
        <v>1</v>
      </c>
      <c r="Y2442" s="55" t="n">
        <f aca="false">IF(OR(I2442="DNB",I2442="Dry DNB"),1,0)</f>
        <v>0</v>
      </c>
      <c r="Z2442" s="55" t="n">
        <f aca="false">IF(ISNUMBER(W2442),A2442-W2442,"")</f>
        <v>161</v>
      </c>
      <c r="AA2442" s="55" t="n">
        <f aca="false">MATCH(A2442,DATAS,0)</f>
        <v>2</v>
      </c>
      <c r="AB2442" s="55" t="n">
        <f aca="false">IF(AND(E2442&gt;0,OR(AND(B2442&gt;=1,B2442&lt;=6),B2442=10)),1,0)</f>
        <v>1</v>
      </c>
      <c r="AC2442" s="55" t="n">
        <f aca="false">IF(AND(E2442&gt;0,B2442=10),1,0)</f>
        <v>0</v>
      </c>
      <c r="AD2442" s="55" t="n">
        <f aca="false">IF(AND(C2441=C2442,AA2441=AA2442-1),AB2441,"")</f>
        <v>1</v>
      </c>
      <c r="AE2442" s="55" t="n">
        <f aca="false">IF(AND(C2441=C2442,AA2441=AA2442-1),AC2441,"")</f>
        <v>0</v>
      </c>
      <c r="AF2442" s="55" t="n">
        <f aca="false">IF(AA2442=1,"",IF(AND(AB2442=1,AD2442&lt;&gt;1),1,0))</f>
        <v>0</v>
      </c>
      <c r="AG2442" s="55" t="n">
        <f aca="false">IF(AA2442=1,"",IF(AND(AC2442=1,AE2442&lt;&gt;1),1,0))</f>
        <v>0</v>
      </c>
      <c r="AH2442" s="60" t="str">
        <f aca="false">IF(AND(E2442&gt;0,AA2442&lt;2,NOT(AND(C2443=C2442,AA2443=AA2442+1))),INDEX(DATAS,AA2442+1),"")</f>
        <v/>
      </c>
      <c r="AI2442" s="60" t="str">
        <f aca="false">IF(AND(AC2442=1,AA2442&lt;2),IF(AND(C2443=C2442,AA2443=AA2442+1),IF(AC2443=1,"",INDEX(DATAS,AA2442+1)),INDEX(DATAS,AA2442+1)),"")</f>
        <v/>
      </c>
    </row>
    <row r="2443" customFormat="false" ht="15" hidden="false" customHeight="false" outlineLevel="0" collapsed="false">
      <c r="A2443" s="60" t="n">
        <v>46309</v>
      </c>
      <c r="B2443" s="0" t="n">
        <v>10</v>
      </c>
      <c r="C2443" s="0" t="n">
        <v>5287</v>
      </c>
      <c r="D2443" s="0" t="n">
        <v>246</v>
      </c>
      <c r="E2443" s="0" t="n">
        <v>1</v>
      </c>
      <c r="F2443" s="55" t="s">
        <v>862</v>
      </c>
      <c r="G2443" s="0" t="n">
        <v>31</v>
      </c>
      <c r="H2443" s="0" t="n">
        <v>31</v>
      </c>
      <c r="I2443" s="55" t="s">
        <v>157</v>
      </c>
      <c r="J2443" s="0" t="n">
        <v>148</v>
      </c>
      <c r="K2443" s="0" t="n">
        <v>71</v>
      </c>
      <c r="L2443" s="0" t="n">
        <v>98</v>
      </c>
      <c r="M2443" s="0" t="n">
        <v>528.89</v>
      </c>
      <c r="N2443" s="0" t="n">
        <v>51.31</v>
      </c>
      <c r="O2443" s="0" t="n">
        <v>25.28</v>
      </c>
      <c r="P2443" s="0" t="n">
        <v>3.33</v>
      </c>
      <c r="Q2443" s="0" t="n">
        <v>3.46</v>
      </c>
      <c r="R2443" s="0" t="n">
        <v>3084</v>
      </c>
      <c r="S2443" s="0" t="n">
        <v>7238</v>
      </c>
      <c r="T2443" s="0" t="n">
        <v>26.8</v>
      </c>
      <c r="U2443" s="0" t="n">
        <v>982</v>
      </c>
      <c r="V2443" s="0" t="n">
        <v>3</v>
      </c>
      <c r="W2443" s="60" t="n">
        <v>46212</v>
      </c>
      <c r="X2443" s="55" t="n">
        <f aca="false">IF(I2443="Male",0,1)</f>
        <v>1</v>
      </c>
      <c r="Y2443" s="55" t="n">
        <f aca="false">IF(OR(I2443="DNB",I2443="Dry DNB"),1,0)</f>
        <v>0</v>
      </c>
      <c r="Z2443" s="55" t="n">
        <f aca="false">IF(ISNUMBER(W2443),A2443-W2443,"")</f>
        <v>97</v>
      </c>
      <c r="AA2443" s="55" t="n">
        <f aca="false">MATCH(A2443,DATAS,0)</f>
        <v>1</v>
      </c>
      <c r="AB2443" s="55" t="n">
        <f aca="false">IF(AND(E2443&gt;0,OR(AND(B2443&gt;=1,B2443&lt;=6),B2443=10)),1,0)</f>
        <v>1</v>
      </c>
      <c r="AC2443" s="55" t="n">
        <f aca="false">IF(AND(E2443&gt;0,B2443=10),1,0)</f>
        <v>1</v>
      </c>
      <c r="AD2443" s="0" t="str">
        <f aca="false">IF(AND(C2442=C2443,AA2442=AA2443-1),AB2442,"")</f>
        <v/>
      </c>
      <c r="AE2443" s="0" t="str">
        <f aca="false">IF(AND(C2442=C2443,AA2442=AA2443-1),AC2442,"")</f>
        <v/>
      </c>
      <c r="AF2443" s="0" t="str">
        <f aca="false">IF(AA2443=1,"",IF(AND(AB2443=1,AD2443&lt;&gt;1),1,0))</f>
        <v/>
      </c>
      <c r="AG2443" s="0" t="str">
        <f aca="false">IF(AA2443=1,"",IF(AND(AC2443=1,AE2443&lt;&gt;1),1,0))</f>
        <v/>
      </c>
      <c r="AH2443" s="60" t="str">
        <f aca="false">IF(AND(E2443&gt;0,AA2443&lt;2,NOT(AND(C2444=C2443,AA2444=AA2443+1))),INDEX(DATAS,AA2443+1),"")</f>
        <v/>
      </c>
      <c r="AI2443" s="60" t="str">
        <f aca="false">IF(AND(AC2443=1,AA2443&lt;2),IF(AND(C2444=C2443,AA2444=AA2443+1),IF(AC2444=1,"",INDEX(DATAS,AA2443+1)),INDEX(DATAS,AA2443+1)),"")</f>
        <v/>
      </c>
    </row>
    <row r="2444" customFormat="false" ht="15" hidden="false" customHeight="false" outlineLevel="0" collapsed="false">
      <c r="A2444" s="60" t="n">
        <v>46310</v>
      </c>
      <c r="B2444" s="0" t="n">
        <v>10</v>
      </c>
      <c r="C2444" s="0" t="n">
        <v>5287</v>
      </c>
      <c r="D2444" s="0" t="n">
        <v>247</v>
      </c>
      <c r="E2444" s="0" t="n">
        <v>1</v>
      </c>
      <c r="F2444" s="55" t="s">
        <v>862</v>
      </c>
      <c r="G2444" s="0" t="n">
        <v>33.3</v>
      </c>
      <c r="H2444" s="0" t="n">
        <v>31</v>
      </c>
      <c r="I2444" s="55" t="s">
        <v>157</v>
      </c>
      <c r="J2444" s="0" t="n">
        <v>148</v>
      </c>
      <c r="K2444" s="0" t="n">
        <v>71</v>
      </c>
      <c r="L2444" s="0" t="n">
        <v>99</v>
      </c>
      <c r="M2444" s="0" t="n">
        <v>528.89</v>
      </c>
      <c r="N2444" s="0" t="n">
        <v>51.31</v>
      </c>
      <c r="O2444" s="0" t="n">
        <v>25.28</v>
      </c>
      <c r="P2444" s="0" t="n">
        <v>3.33</v>
      </c>
      <c r="Q2444" s="0" t="n">
        <v>3.46</v>
      </c>
      <c r="T2444" s="0" t="n">
        <v>26.8</v>
      </c>
      <c r="U2444" s="0" t="n">
        <v>983</v>
      </c>
      <c r="V2444" s="0" t="n">
        <v>3</v>
      </c>
      <c r="W2444" s="60" t="n">
        <v>46212</v>
      </c>
      <c r="X2444" s="55" t="n">
        <f aca="false">IF(I2444="Male",0,1)</f>
        <v>1</v>
      </c>
      <c r="Y2444" s="55" t="n">
        <f aca="false">IF(OR(I2444="DNB",I2444="Dry DNB"),1,0)</f>
        <v>0</v>
      </c>
      <c r="Z2444" s="55" t="n">
        <f aca="false">IF(ISNUMBER(W2444),A2444-W2444,"")</f>
        <v>98</v>
      </c>
      <c r="AA2444" s="55" t="n">
        <f aca="false">MATCH(A2444,DATAS,0)</f>
        <v>2</v>
      </c>
      <c r="AB2444" s="55" t="n">
        <f aca="false">IF(AND(E2444&gt;0,OR(AND(B2444&gt;=1,B2444&lt;=6),B2444=10)),1,0)</f>
        <v>1</v>
      </c>
      <c r="AC2444" s="55" t="n">
        <f aca="false">IF(AND(E2444&gt;0,B2444=10),1,0)</f>
        <v>1</v>
      </c>
      <c r="AD2444" s="55" t="n">
        <f aca="false">IF(AND(C2443=C2444,AA2443=AA2444-1),AB2443,"")</f>
        <v>1</v>
      </c>
      <c r="AE2444" s="55" t="n">
        <f aca="false">IF(AND(C2443=C2444,AA2443=AA2444-1),AC2443,"")</f>
        <v>1</v>
      </c>
      <c r="AF2444" s="55" t="n">
        <f aca="false">IF(AA2444=1,"",IF(AND(AB2444=1,AD2444&lt;&gt;1),1,0))</f>
        <v>0</v>
      </c>
      <c r="AG2444" s="55" t="n">
        <f aca="false">IF(AA2444=1,"",IF(AND(AC2444=1,AE2444&lt;&gt;1),1,0))</f>
        <v>0</v>
      </c>
      <c r="AH2444" s="60" t="str">
        <f aca="false">IF(AND(E2444&gt;0,AA2444&lt;2,NOT(AND(C2445=C2444,AA2445=AA2444+1))),INDEX(DATAS,AA2444+1),"")</f>
        <v/>
      </c>
      <c r="AI2444" s="60" t="str">
        <f aca="false">IF(AND(AC2444=1,AA2444&lt;2),IF(AND(C2445=C2444,AA2445=AA2444+1),IF(AC2445=1,"",INDEX(DATAS,AA2444+1)),INDEX(DATAS,AA2444+1)),"")</f>
        <v/>
      </c>
    </row>
    <row r="2445" customFormat="false" ht="15" hidden="false" customHeight="false" outlineLevel="0" collapsed="false">
      <c r="A2445" s="60" t="n">
        <v>46309</v>
      </c>
      <c r="B2445" s="0" t="n">
        <v>4</v>
      </c>
      <c r="C2445" s="0" t="n">
        <v>5290</v>
      </c>
      <c r="D2445" s="0" t="n">
        <v>345</v>
      </c>
      <c r="E2445" s="0" t="n">
        <v>1</v>
      </c>
      <c r="F2445" s="55" t="s">
        <v>862</v>
      </c>
      <c r="G2445" s="0" t="n">
        <v>37.9</v>
      </c>
      <c r="H2445" s="0" t="n">
        <v>36</v>
      </c>
      <c r="I2445" s="55" t="s">
        <v>157</v>
      </c>
      <c r="J2445" s="0" t="n">
        <v>227</v>
      </c>
      <c r="K2445" s="0" t="n">
        <v>72</v>
      </c>
      <c r="L2445" s="0" t="n">
        <v>118</v>
      </c>
      <c r="M2445" s="0" t="n">
        <v>264.86</v>
      </c>
      <c r="N2445" s="0" t="n">
        <v>60.86</v>
      </c>
      <c r="O2445" s="0" t="n">
        <v>39.25</v>
      </c>
      <c r="P2445" s="0" t="n">
        <v>4</v>
      </c>
      <c r="Q2445" s="0" t="n">
        <v>3.7</v>
      </c>
      <c r="R2445" s="0" t="n">
        <v>3605</v>
      </c>
      <c r="S2445" s="0" t="n">
        <v>8588</v>
      </c>
      <c r="T2445" s="0" t="n">
        <v>36.85</v>
      </c>
      <c r="U2445" s="0" t="n">
        <v>982</v>
      </c>
      <c r="V2445" s="0" t="n">
        <v>4</v>
      </c>
      <c r="W2445" s="60" t="n">
        <v>46149</v>
      </c>
      <c r="X2445" s="55" t="n">
        <f aca="false">IF(I2445="Male",0,1)</f>
        <v>1</v>
      </c>
      <c r="Y2445" s="55" t="n">
        <f aca="false">IF(OR(I2445="DNB",I2445="Dry DNB"),1,0)</f>
        <v>0</v>
      </c>
      <c r="Z2445" s="55" t="n">
        <f aca="false">IF(ISNUMBER(W2445),A2445-W2445,"")</f>
        <v>160</v>
      </c>
      <c r="AA2445" s="55" t="n">
        <f aca="false">MATCH(A2445,DATAS,0)</f>
        <v>1</v>
      </c>
      <c r="AB2445" s="55" t="n">
        <f aca="false">IF(AND(E2445&gt;0,OR(AND(B2445&gt;=1,B2445&lt;=6),B2445=10)),1,0)</f>
        <v>1</v>
      </c>
      <c r="AC2445" s="55" t="n">
        <f aca="false">IF(AND(E2445&gt;0,B2445=10),1,0)</f>
        <v>0</v>
      </c>
      <c r="AD2445" s="0" t="str">
        <f aca="false">IF(AND(C2444=C2445,AA2444=AA2445-1),AB2444,"")</f>
        <v/>
      </c>
      <c r="AE2445" s="0" t="str">
        <f aca="false">IF(AND(C2444=C2445,AA2444=AA2445-1),AC2444,"")</f>
        <v/>
      </c>
      <c r="AF2445" s="0" t="str">
        <f aca="false">IF(AA2445=1,"",IF(AND(AB2445=1,AD2445&lt;&gt;1),1,0))</f>
        <v/>
      </c>
      <c r="AG2445" s="0" t="str">
        <f aca="false">IF(AA2445=1,"",IF(AND(AC2445=1,AE2445&lt;&gt;1),1,0))</f>
        <v/>
      </c>
      <c r="AH2445" s="60" t="str">
        <f aca="false">IF(AND(E2445&gt;0,AA2445&lt;2,NOT(AND(C2446=C2445,AA2446=AA2445+1))),INDEX(DATAS,AA2445+1),"")</f>
        <v/>
      </c>
      <c r="AI2445" s="60" t="str">
        <f aca="false">IF(AND(AC2445=1,AA2445&lt;2),IF(AND(C2446=C2445,AA2446=AA2445+1),IF(AC2446=1,"",INDEX(DATAS,AA2445+1)),INDEX(DATAS,AA2445+1)),"")</f>
        <v/>
      </c>
    </row>
    <row r="2446" customFormat="false" ht="15" hidden="false" customHeight="false" outlineLevel="0" collapsed="false">
      <c r="A2446" s="60" t="n">
        <v>46310</v>
      </c>
      <c r="B2446" s="0" t="n">
        <v>4</v>
      </c>
      <c r="C2446" s="0" t="n">
        <v>5290</v>
      </c>
      <c r="D2446" s="0" t="n">
        <v>346</v>
      </c>
      <c r="E2446" s="0" t="n">
        <v>1</v>
      </c>
      <c r="F2446" s="55" t="s">
        <v>862</v>
      </c>
      <c r="G2446" s="0" t="n">
        <v>42</v>
      </c>
      <c r="H2446" s="0" t="n">
        <v>36</v>
      </c>
      <c r="I2446" s="55" t="s">
        <v>157</v>
      </c>
      <c r="J2446" s="0" t="n">
        <v>227</v>
      </c>
      <c r="K2446" s="0" t="n">
        <v>72</v>
      </c>
      <c r="L2446" s="0" t="n">
        <v>119</v>
      </c>
      <c r="M2446" s="0" t="n">
        <v>264.86</v>
      </c>
      <c r="N2446" s="0" t="n">
        <v>60.86</v>
      </c>
      <c r="O2446" s="0" t="n">
        <v>39.25</v>
      </c>
      <c r="P2446" s="0" t="n">
        <v>4</v>
      </c>
      <c r="Q2446" s="0" t="n">
        <v>3.7</v>
      </c>
      <c r="T2446" s="0" t="n">
        <v>36.85</v>
      </c>
      <c r="U2446" s="0" t="n">
        <v>983</v>
      </c>
      <c r="V2446" s="0" t="n">
        <v>4</v>
      </c>
      <c r="W2446" s="60" t="n">
        <v>46149</v>
      </c>
      <c r="X2446" s="55" t="n">
        <f aca="false">IF(I2446="Male",0,1)</f>
        <v>1</v>
      </c>
      <c r="Y2446" s="55" t="n">
        <f aca="false">IF(OR(I2446="DNB",I2446="Dry DNB"),1,0)</f>
        <v>0</v>
      </c>
      <c r="Z2446" s="55" t="n">
        <f aca="false">IF(ISNUMBER(W2446),A2446-W2446,"")</f>
        <v>161</v>
      </c>
      <c r="AA2446" s="55" t="n">
        <f aca="false">MATCH(A2446,DATAS,0)</f>
        <v>2</v>
      </c>
      <c r="AB2446" s="55" t="n">
        <f aca="false">IF(AND(E2446&gt;0,OR(AND(B2446&gt;=1,B2446&lt;=6),B2446=10)),1,0)</f>
        <v>1</v>
      </c>
      <c r="AC2446" s="55" t="n">
        <f aca="false">IF(AND(E2446&gt;0,B2446=10),1,0)</f>
        <v>0</v>
      </c>
      <c r="AD2446" s="55" t="n">
        <f aca="false">IF(AND(C2445=C2446,AA2445=AA2446-1),AB2445,"")</f>
        <v>1</v>
      </c>
      <c r="AE2446" s="55" t="n">
        <f aca="false">IF(AND(C2445=C2446,AA2445=AA2446-1),AC2445,"")</f>
        <v>0</v>
      </c>
      <c r="AF2446" s="55" t="n">
        <f aca="false">IF(AA2446=1,"",IF(AND(AB2446=1,AD2446&lt;&gt;1),1,0))</f>
        <v>0</v>
      </c>
      <c r="AG2446" s="55" t="n">
        <f aca="false">IF(AA2446=1,"",IF(AND(AC2446=1,AE2446&lt;&gt;1),1,0))</f>
        <v>0</v>
      </c>
      <c r="AH2446" s="60" t="str">
        <f aca="false">IF(AND(E2446&gt;0,AA2446&lt;2,NOT(AND(C2447=C2446,AA2447=AA2446+1))),INDEX(DATAS,AA2446+1),"")</f>
        <v/>
      </c>
      <c r="AI2446" s="60" t="str">
        <f aca="false">IF(AND(AC2446=1,AA2446&lt;2),IF(AND(C2447=C2446,AA2447=AA2446+1),IF(AC2447=1,"",INDEX(DATAS,AA2446+1)),INDEX(DATAS,AA2446+1)),"")</f>
        <v/>
      </c>
    </row>
    <row r="2447" customFormat="false" ht="15" hidden="false" customHeight="false" outlineLevel="0" collapsed="false">
      <c r="A2447" s="60" t="n">
        <v>46309</v>
      </c>
      <c r="B2447" s="0" t="n">
        <v>3</v>
      </c>
      <c r="C2447" s="0" t="n">
        <v>5291</v>
      </c>
      <c r="D2447" s="0" t="n">
        <v>24</v>
      </c>
      <c r="E2447" s="0" t="n">
        <v>2</v>
      </c>
      <c r="F2447" s="55" t="s">
        <v>863</v>
      </c>
      <c r="G2447" s="0" t="n">
        <v>54.6</v>
      </c>
      <c r="H2447" s="0" t="n">
        <v>53</v>
      </c>
      <c r="I2447" s="55" t="s">
        <v>166</v>
      </c>
      <c r="J2447" s="0" t="n">
        <v>24</v>
      </c>
      <c r="M2447" s="0" t="n">
        <v>347.94</v>
      </c>
      <c r="N2447" s="0" t="n">
        <v>28.46</v>
      </c>
      <c r="O2447" s="0" t="n">
        <v>20.35</v>
      </c>
      <c r="R2447" s="0" t="n">
        <v>5386</v>
      </c>
      <c r="S2447" s="0" t="n">
        <v>10827</v>
      </c>
      <c r="U2447" s="0" t="n">
        <v>981</v>
      </c>
      <c r="V2447" s="0" t="n">
        <v>0</v>
      </c>
      <c r="X2447" s="55" t="n">
        <f aca="false">IF(I2447="Male",0,1)</f>
        <v>1</v>
      </c>
      <c r="Y2447" s="55" t="n">
        <f aca="false">IF(OR(I2447="DNB",I2447="Dry DNB"),1,0)</f>
        <v>0</v>
      </c>
      <c r="Z2447" s="0" t="str">
        <f aca="false">IF(ISNUMBER(W2447),A2447-W2447,"")</f>
        <v/>
      </c>
      <c r="AA2447" s="55" t="n">
        <f aca="false">MATCH(A2447,DATAS,0)</f>
        <v>1</v>
      </c>
      <c r="AB2447" s="55" t="n">
        <f aca="false">IF(AND(E2447&gt;0,OR(AND(B2447&gt;=1,B2447&lt;=6),B2447=10)),1,0)</f>
        <v>1</v>
      </c>
      <c r="AC2447" s="55" t="n">
        <f aca="false">IF(AND(E2447&gt;0,B2447=10),1,0)</f>
        <v>0</v>
      </c>
      <c r="AD2447" s="0" t="str">
        <f aca="false">IF(AND(C2446=C2447,AA2446=AA2447-1),AB2446,"")</f>
        <v/>
      </c>
      <c r="AE2447" s="0" t="str">
        <f aca="false">IF(AND(C2446=C2447,AA2446=AA2447-1),AC2446,"")</f>
        <v/>
      </c>
      <c r="AF2447" s="0" t="str">
        <f aca="false">IF(AA2447=1,"",IF(AND(AB2447=1,AD2447&lt;&gt;1),1,0))</f>
        <v/>
      </c>
      <c r="AG2447" s="0" t="str">
        <f aca="false">IF(AA2447=1,"",IF(AND(AC2447=1,AE2447&lt;&gt;1),1,0))</f>
        <v/>
      </c>
      <c r="AH2447" s="60" t="str">
        <f aca="false">IF(AND(E2447&gt;0,AA2447&lt;2,NOT(AND(C2448=C2447,AA2448=AA2447+1))),INDEX(DATAS,AA2447+1),"")</f>
        <v/>
      </c>
      <c r="AI2447" s="60" t="str">
        <f aca="false">IF(AND(AC2447=1,AA2447&lt;2),IF(AND(C2448=C2447,AA2448=AA2447+1),IF(AC2448=1,"",INDEX(DATAS,AA2447+1)),INDEX(DATAS,AA2447+1)),"")</f>
        <v/>
      </c>
    </row>
    <row r="2448" customFormat="false" ht="15" hidden="false" customHeight="false" outlineLevel="0" collapsed="false">
      <c r="A2448" s="60" t="n">
        <v>46310</v>
      </c>
      <c r="B2448" s="0" t="n">
        <v>3</v>
      </c>
      <c r="C2448" s="0" t="n">
        <v>5291</v>
      </c>
      <c r="D2448" s="0" t="n">
        <v>25</v>
      </c>
      <c r="E2448" s="0" t="n">
        <v>2</v>
      </c>
      <c r="F2448" s="55" t="s">
        <v>863</v>
      </c>
      <c r="G2448" s="0" t="n">
        <v>58.4</v>
      </c>
      <c r="H2448" s="0" t="n">
        <v>54</v>
      </c>
      <c r="I2448" s="55" t="s">
        <v>166</v>
      </c>
      <c r="J2448" s="0" t="n">
        <v>25</v>
      </c>
      <c r="M2448" s="0" t="n">
        <v>347.94</v>
      </c>
      <c r="N2448" s="0" t="n">
        <v>28.46</v>
      </c>
      <c r="O2448" s="0" t="n">
        <v>20.35</v>
      </c>
      <c r="U2448" s="0" t="n">
        <v>982</v>
      </c>
      <c r="V2448" s="0" t="n">
        <v>0</v>
      </c>
      <c r="X2448" s="55" t="n">
        <f aca="false">IF(I2448="Male",0,1)</f>
        <v>1</v>
      </c>
      <c r="Y2448" s="55" t="n">
        <f aca="false">IF(OR(I2448="DNB",I2448="Dry DNB"),1,0)</f>
        <v>0</v>
      </c>
      <c r="Z2448" s="0" t="str">
        <f aca="false">IF(ISNUMBER(W2448),A2448-W2448,"")</f>
        <v/>
      </c>
      <c r="AA2448" s="55" t="n">
        <f aca="false">MATCH(A2448,DATAS,0)</f>
        <v>2</v>
      </c>
      <c r="AB2448" s="55" t="n">
        <f aca="false">IF(AND(E2448&gt;0,OR(AND(B2448&gt;=1,B2448&lt;=6),B2448=10)),1,0)</f>
        <v>1</v>
      </c>
      <c r="AC2448" s="55" t="n">
        <f aca="false">IF(AND(E2448&gt;0,B2448=10),1,0)</f>
        <v>0</v>
      </c>
      <c r="AD2448" s="55" t="n">
        <f aca="false">IF(AND(C2447=C2448,AA2447=AA2448-1),AB2447,"")</f>
        <v>1</v>
      </c>
      <c r="AE2448" s="55" t="n">
        <f aca="false">IF(AND(C2447=C2448,AA2447=AA2448-1),AC2447,"")</f>
        <v>0</v>
      </c>
      <c r="AF2448" s="55" t="n">
        <f aca="false">IF(AA2448=1,"",IF(AND(AB2448=1,AD2448&lt;&gt;1),1,0))</f>
        <v>0</v>
      </c>
      <c r="AG2448" s="55" t="n">
        <f aca="false">IF(AA2448=1,"",IF(AND(AC2448=1,AE2448&lt;&gt;1),1,0))</f>
        <v>0</v>
      </c>
      <c r="AH2448" s="60" t="str">
        <f aca="false">IF(AND(E2448&gt;0,AA2448&lt;2,NOT(AND(C2449=C2448,AA2449=AA2448+1))),INDEX(DATAS,AA2448+1),"")</f>
        <v/>
      </c>
      <c r="AI2448" s="60" t="str">
        <f aca="false">IF(AND(AC2448=1,AA2448&lt;2),IF(AND(C2449=C2448,AA2449=AA2448+1),IF(AC2449=1,"",INDEX(DATAS,AA2448+1)),INDEX(DATAS,AA2448+1)),"")</f>
        <v/>
      </c>
    </row>
    <row r="2449" customFormat="false" ht="15" hidden="false" customHeight="false" outlineLevel="0" collapsed="false">
      <c r="A2449" s="60" t="n">
        <v>46309</v>
      </c>
      <c r="B2449" s="0" t="n">
        <v>7</v>
      </c>
      <c r="C2449" s="0" t="n">
        <v>5292</v>
      </c>
      <c r="D2449" s="0" t="n">
        <v>330</v>
      </c>
      <c r="E2449" s="0" t="n">
        <v>1</v>
      </c>
      <c r="F2449" s="55" t="s">
        <v>863</v>
      </c>
      <c r="I2449" s="55" t="s">
        <v>162</v>
      </c>
      <c r="J2449" s="0" t="n">
        <v>107</v>
      </c>
      <c r="K2449" s="0" t="n">
        <v>72</v>
      </c>
      <c r="L2449" s="0" t="n">
        <v>238</v>
      </c>
      <c r="M2449" s="0" t="n">
        <v>580.01</v>
      </c>
      <c r="N2449" s="0" t="n">
        <v>69.54</v>
      </c>
      <c r="O2449" s="0" t="n">
        <v>32.47</v>
      </c>
      <c r="P2449" s="0" t="n">
        <v>3.27</v>
      </c>
      <c r="Q2449" s="0" t="n">
        <v>3.89</v>
      </c>
      <c r="R2449" s="0" t="n">
        <v>4289</v>
      </c>
      <c r="S2449" s="0" t="n">
        <v>9656</v>
      </c>
      <c r="T2449" s="0" t="n">
        <v>46.55</v>
      </c>
      <c r="U2449" s="0" t="n">
        <v>981</v>
      </c>
      <c r="V2449" s="0" t="n">
        <v>2</v>
      </c>
      <c r="W2449" s="60" t="n">
        <v>46072</v>
      </c>
      <c r="X2449" s="55" t="n">
        <f aca="false">IF(I2449="Male",0,1)</f>
        <v>1</v>
      </c>
      <c r="Y2449" s="55" t="n">
        <f aca="false">IF(OR(I2449="DNB",I2449="Dry DNB"),1,0)</f>
        <v>0</v>
      </c>
      <c r="Z2449" s="55" t="n">
        <f aca="false">IF(ISNUMBER(W2449),A2449-W2449,"")</f>
        <v>237</v>
      </c>
      <c r="AA2449" s="55" t="n">
        <f aca="false">MATCH(A2449,DATAS,0)</f>
        <v>1</v>
      </c>
      <c r="AB2449" s="55" t="n">
        <f aca="false">IF(AND(E2449&gt;0,OR(AND(B2449&gt;=1,B2449&lt;=6),B2449=10)),1,0)</f>
        <v>0</v>
      </c>
      <c r="AC2449" s="55" t="n">
        <f aca="false">IF(AND(E2449&gt;0,B2449=10),1,0)</f>
        <v>0</v>
      </c>
      <c r="AD2449" s="0" t="str">
        <f aca="false">IF(AND(C2448=C2449,AA2448=AA2449-1),AB2448,"")</f>
        <v/>
      </c>
      <c r="AE2449" s="0" t="str">
        <f aca="false">IF(AND(C2448=C2449,AA2448=AA2449-1),AC2448,"")</f>
        <v/>
      </c>
      <c r="AF2449" s="0" t="str">
        <f aca="false">IF(AA2449=1,"",IF(AND(AB2449=1,AD2449&lt;&gt;1),1,0))</f>
        <v/>
      </c>
      <c r="AG2449" s="0" t="str">
        <f aca="false">IF(AA2449=1,"",IF(AND(AC2449=1,AE2449&lt;&gt;1),1,0))</f>
        <v/>
      </c>
      <c r="AH2449" s="60" t="str">
        <f aca="false">IF(AND(E2449&gt;0,AA2449&lt;2,NOT(AND(C2450=C2449,AA2450=AA2449+1))),INDEX(DATAS,AA2449+1),"")</f>
        <v/>
      </c>
      <c r="AI2449" s="60" t="str">
        <f aca="false">IF(AND(AC2449=1,AA2449&lt;2),IF(AND(C2450=C2449,AA2450=AA2449+1),IF(AC2450=1,"",INDEX(DATAS,AA2449+1)),INDEX(DATAS,AA2449+1)),"")</f>
        <v/>
      </c>
    </row>
    <row r="2450" customFormat="false" ht="15" hidden="false" customHeight="false" outlineLevel="0" collapsed="false">
      <c r="A2450" s="60" t="n">
        <v>46310</v>
      </c>
      <c r="B2450" s="0" t="n">
        <v>7</v>
      </c>
      <c r="C2450" s="0" t="n">
        <v>5292</v>
      </c>
      <c r="D2450" s="0" t="n">
        <v>330</v>
      </c>
      <c r="E2450" s="0" t="n">
        <v>1</v>
      </c>
      <c r="F2450" s="55" t="s">
        <v>863</v>
      </c>
      <c r="I2450" s="55" t="s">
        <v>162</v>
      </c>
      <c r="J2450" s="0" t="n">
        <v>107</v>
      </c>
      <c r="K2450" s="0" t="n">
        <v>72</v>
      </c>
      <c r="L2450" s="0" t="n">
        <v>239</v>
      </c>
      <c r="M2450" s="0" t="n">
        <v>580.01</v>
      </c>
      <c r="N2450" s="0" t="n">
        <v>69.54</v>
      </c>
      <c r="O2450" s="0" t="n">
        <v>32.47</v>
      </c>
      <c r="P2450" s="0" t="n">
        <v>3.27</v>
      </c>
      <c r="Q2450" s="0" t="n">
        <v>3.89</v>
      </c>
      <c r="T2450" s="0" t="n">
        <v>46.55</v>
      </c>
      <c r="U2450" s="0" t="n">
        <v>982</v>
      </c>
      <c r="V2450" s="0" t="n">
        <v>2</v>
      </c>
      <c r="W2450" s="60" t="n">
        <v>46072</v>
      </c>
      <c r="X2450" s="55" t="n">
        <f aca="false">IF(I2450="Male",0,1)</f>
        <v>1</v>
      </c>
      <c r="Y2450" s="55" t="n">
        <f aca="false">IF(OR(I2450="DNB",I2450="Dry DNB"),1,0)</f>
        <v>0</v>
      </c>
      <c r="Z2450" s="55" t="n">
        <f aca="false">IF(ISNUMBER(W2450),A2450-W2450,"")</f>
        <v>238</v>
      </c>
      <c r="AA2450" s="55" t="n">
        <f aca="false">MATCH(A2450,DATAS,0)</f>
        <v>2</v>
      </c>
      <c r="AB2450" s="55" t="n">
        <f aca="false">IF(AND(E2450&gt;0,OR(AND(B2450&gt;=1,B2450&lt;=6),B2450=10)),1,0)</f>
        <v>0</v>
      </c>
      <c r="AC2450" s="55" t="n">
        <f aca="false">IF(AND(E2450&gt;0,B2450=10),1,0)</f>
        <v>0</v>
      </c>
      <c r="AD2450" s="55" t="n">
        <f aca="false">IF(AND(C2449=C2450,AA2449=AA2450-1),AB2449,"")</f>
        <v>0</v>
      </c>
      <c r="AE2450" s="55" t="n">
        <f aca="false">IF(AND(C2449=C2450,AA2449=AA2450-1),AC2449,"")</f>
        <v>0</v>
      </c>
      <c r="AF2450" s="55" t="n">
        <f aca="false">IF(AA2450=1,"",IF(AND(AB2450=1,AD2450&lt;&gt;1),1,0))</f>
        <v>0</v>
      </c>
      <c r="AG2450" s="55" t="n">
        <f aca="false">IF(AA2450=1,"",IF(AND(AC2450=1,AE2450&lt;&gt;1),1,0))</f>
        <v>0</v>
      </c>
      <c r="AH2450" s="60" t="str">
        <f aca="false">IF(AND(E2450&gt;0,AA2450&lt;2,NOT(AND(C2451=C2450,AA2451=AA2450+1))),INDEX(DATAS,AA2450+1),"")</f>
        <v/>
      </c>
      <c r="AI2450" s="60" t="str">
        <f aca="false">IF(AND(AC2450=1,AA2450&lt;2),IF(AND(C2451=C2450,AA2451=AA2450+1),IF(AC2451=1,"",INDEX(DATAS,AA2450+1)),INDEX(DATAS,AA2450+1)),"")</f>
        <v/>
      </c>
    </row>
    <row r="2451" customFormat="false" ht="15" hidden="false" customHeight="false" outlineLevel="0" collapsed="false">
      <c r="A2451" s="60" t="n">
        <v>46309</v>
      </c>
      <c r="B2451" s="0" t="n">
        <v>2</v>
      </c>
      <c r="C2451" s="0" t="n">
        <v>5293</v>
      </c>
      <c r="D2451" s="0" t="n">
        <v>18</v>
      </c>
      <c r="E2451" s="0" t="n">
        <v>2</v>
      </c>
      <c r="F2451" s="55" t="s">
        <v>863</v>
      </c>
      <c r="G2451" s="0" t="n">
        <v>57.9</v>
      </c>
      <c r="H2451" s="0" t="n">
        <v>53</v>
      </c>
      <c r="I2451" s="55" t="s">
        <v>166</v>
      </c>
      <c r="J2451" s="0" t="n">
        <v>18</v>
      </c>
      <c r="M2451" s="0" t="n">
        <v>544.39</v>
      </c>
      <c r="N2451" s="0" t="n">
        <v>86.25</v>
      </c>
      <c r="O2451" s="0" t="n">
        <v>39.07</v>
      </c>
      <c r="R2451" s="0" t="n">
        <v>4035</v>
      </c>
      <c r="S2451" s="0" t="n">
        <v>8112</v>
      </c>
      <c r="U2451" s="0" t="n">
        <v>981</v>
      </c>
      <c r="V2451" s="0" t="n">
        <v>0</v>
      </c>
      <c r="X2451" s="55" t="n">
        <f aca="false">IF(I2451="Male",0,1)</f>
        <v>1</v>
      </c>
      <c r="Y2451" s="55" t="n">
        <f aca="false">IF(OR(I2451="DNB",I2451="Dry DNB"),1,0)</f>
        <v>0</v>
      </c>
      <c r="Z2451" s="0" t="str">
        <f aca="false">IF(ISNUMBER(W2451),A2451-W2451,"")</f>
        <v/>
      </c>
      <c r="AA2451" s="55" t="n">
        <f aca="false">MATCH(A2451,DATAS,0)</f>
        <v>1</v>
      </c>
      <c r="AB2451" s="55" t="n">
        <f aca="false">IF(AND(E2451&gt;0,OR(AND(B2451&gt;=1,B2451&lt;=6),B2451=10)),1,0)</f>
        <v>1</v>
      </c>
      <c r="AC2451" s="55" t="n">
        <f aca="false">IF(AND(E2451&gt;0,B2451=10),1,0)</f>
        <v>0</v>
      </c>
      <c r="AD2451" s="0" t="str">
        <f aca="false">IF(AND(C2450=C2451,AA2450=AA2451-1),AB2450,"")</f>
        <v/>
      </c>
      <c r="AE2451" s="0" t="str">
        <f aca="false">IF(AND(C2450=C2451,AA2450=AA2451-1),AC2450,"")</f>
        <v/>
      </c>
      <c r="AF2451" s="0" t="str">
        <f aca="false">IF(AA2451=1,"",IF(AND(AB2451=1,AD2451&lt;&gt;1),1,0))</f>
        <v/>
      </c>
      <c r="AG2451" s="0" t="str">
        <f aca="false">IF(AA2451=1,"",IF(AND(AC2451=1,AE2451&lt;&gt;1),1,0))</f>
        <v/>
      </c>
      <c r="AH2451" s="60" t="str">
        <f aca="false">IF(AND(E2451&gt;0,AA2451&lt;2,NOT(AND(C2452=C2451,AA2452=AA2451+1))),INDEX(DATAS,AA2451+1),"")</f>
        <v/>
      </c>
      <c r="AI2451" s="60" t="str">
        <f aca="false">IF(AND(AC2451=1,AA2451&lt;2),IF(AND(C2452=C2451,AA2452=AA2451+1),IF(AC2452=1,"",INDEX(DATAS,AA2451+1)),INDEX(DATAS,AA2451+1)),"")</f>
        <v/>
      </c>
    </row>
    <row r="2452" customFormat="false" ht="15" hidden="false" customHeight="false" outlineLevel="0" collapsed="false">
      <c r="A2452" s="60" t="n">
        <v>46310</v>
      </c>
      <c r="B2452" s="0" t="n">
        <v>2</v>
      </c>
      <c r="C2452" s="0" t="n">
        <v>5293</v>
      </c>
      <c r="D2452" s="0" t="n">
        <v>19</v>
      </c>
      <c r="E2452" s="0" t="n">
        <v>2</v>
      </c>
      <c r="F2452" s="55" t="s">
        <v>863</v>
      </c>
      <c r="G2452" s="0" t="n">
        <v>58.4</v>
      </c>
      <c r="H2452" s="0" t="n">
        <v>55</v>
      </c>
      <c r="I2452" s="55" t="s">
        <v>166</v>
      </c>
      <c r="J2452" s="0" t="n">
        <v>19</v>
      </c>
      <c r="M2452" s="0" t="n">
        <v>544.39</v>
      </c>
      <c r="N2452" s="0" t="n">
        <v>86.25</v>
      </c>
      <c r="O2452" s="0" t="n">
        <v>39.07</v>
      </c>
      <c r="U2452" s="0" t="n">
        <v>982</v>
      </c>
      <c r="V2452" s="0" t="n">
        <v>0</v>
      </c>
      <c r="X2452" s="55" t="n">
        <f aca="false">IF(I2452="Male",0,1)</f>
        <v>1</v>
      </c>
      <c r="Y2452" s="55" t="n">
        <f aca="false">IF(OR(I2452="DNB",I2452="Dry DNB"),1,0)</f>
        <v>0</v>
      </c>
      <c r="Z2452" s="0" t="str">
        <f aca="false">IF(ISNUMBER(W2452),A2452-W2452,"")</f>
        <v/>
      </c>
      <c r="AA2452" s="55" t="n">
        <f aca="false">MATCH(A2452,DATAS,0)</f>
        <v>2</v>
      </c>
      <c r="AB2452" s="55" t="n">
        <f aca="false">IF(AND(E2452&gt;0,OR(AND(B2452&gt;=1,B2452&lt;=6),B2452=10)),1,0)</f>
        <v>1</v>
      </c>
      <c r="AC2452" s="55" t="n">
        <f aca="false">IF(AND(E2452&gt;0,B2452=10),1,0)</f>
        <v>0</v>
      </c>
      <c r="AD2452" s="55" t="n">
        <f aca="false">IF(AND(C2451=C2452,AA2451=AA2452-1),AB2451,"")</f>
        <v>1</v>
      </c>
      <c r="AE2452" s="55" t="n">
        <f aca="false">IF(AND(C2451=C2452,AA2451=AA2452-1),AC2451,"")</f>
        <v>0</v>
      </c>
      <c r="AF2452" s="55" t="n">
        <f aca="false">IF(AA2452=1,"",IF(AND(AB2452=1,AD2452&lt;&gt;1),1,0))</f>
        <v>0</v>
      </c>
      <c r="AG2452" s="55" t="n">
        <f aca="false">IF(AA2452=1,"",IF(AND(AC2452=1,AE2452&lt;&gt;1),1,0))</f>
        <v>0</v>
      </c>
      <c r="AH2452" s="60" t="str">
        <f aca="false">IF(AND(E2452&gt;0,AA2452&lt;2,NOT(AND(C2453=C2452,AA2453=AA2452+1))),INDEX(DATAS,AA2452+1),"")</f>
        <v/>
      </c>
      <c r="AI2452" s="60" t="str">
        <f aca="false">IF(AND(AC2452=1,AA2452&lt;2),IF(AND(C2453=C2452,AA2453=AA2452+1),IF(AC2453=1,"",INDEX(DATAS,AA2452+1)),INDEX(DATAS,AA2452+1)),"")</f>
        <v/>
      </c>
    </row>
    <row r="2453" customFormat="false" ht="15" hidden="false" customHeight="false" outlineLevel="0" collapsed="false">
      <c r="A2453" s="60" t="n">
        <v>46309</v>
      </c>
      <c r="B2453" s="0" t="n">
        <v>4</v>
      </c>
      <c r="C2453" s="0" t="n">
        <v>5295</v>
      </c>
      <c r="D2453" s="0" t="n">
        <v>248</v>
      </c>
      <c r="E2453" s="0" t="n">
        <v>1</v>
      </c>
      <c r="F2453" s="55" t="s">
        <v>863</v>
      </c>
      <c r="G2453" s="0" t="n">
        <v>54</v>
      </c>
      <c r="H2453" s="0" t="n">
        <v>54</v>
      </c>
      <c r="I2453" s="55" t="s">
        <v>157</v>
      </c>
      <c r="J2453" s="0" t="n">
        <v>101</v>
      </c>
      <c r="K2453" s="0" t="n">
        <v>66</v>
      </c>
      <c r="L2453" s="0" t="n">
        <v>147</v>
      </c>
      <c r="M2453" s="0" t="n">
        <v>1106.62</v>
      </c>
      <c r="N2453" s="0" t="n">
        <v>50.62</v>
      </c>
      <c r="O2453" s="0" t="n">
        <v>37.07</v>
      </c>
      <c r="P2453" s="0" t="n">
        <v>3.43</v>
      </c>
      <c r="Q2453" s="0" t="n">
        <v>3.13</v>
      </c>
      <c r="R2453" s="0" t="n">
        <v>4873</v>
      </c>
      <c r="S2453" s="0" t="n">
        <v>10787</v>
      </c>
      <c r="T2453" s="0" t="n">
        <v>52.05</v>
      </c>
      <c r="U2453" s="0" t="n">
        <v>981</v>
      </c>
      <c r="V2453" s="0" t="n">
        <v>2</v>
      </c>
      <c r="W2453" s="60" t="n">
        <v>46163</v>
      </c>
      <c r="X2453" s="55" t="n">
        <f aca="false">IF(I2453="Male",0,1)</f>
        <v>1</v>
      </c>
      <c r="Y2453" s="55" t="n">
        <f aca="false">IF(OR(I2453="DNB",I2453="Dry DNB"),1,0)</f>
        <v>0</v>
      </c>
      <c r="Z2453" s="55" t="n">
        <f aca="false">IF(ISNUMBER(W2453),A2453-W2453,"")</f>
        <v>146</v>
      </c>
      <c r="AA2453" s="55" t="n">
        <f aca="false">MATCH(A2453,DATAS,0)</f>
        <v>1</v>
      </c>
      <c r="AB2453" s="55" t="n">
        <f aca="false">IF(AND(E2453&gt;0,OR(AND(B2453&gt;=1,B2453&lt;=6),B2453=10)),1,0)</f>
        <v>1</v>
      </c>
      <c r="AC2453" s="55" t="n">
        <f aca="false">IF(AND(E2453&gt;0,B2453=10),1,0)</f>
        <v>0</v>
      </c>
      <c r="AD2453" s="0" t="str">
        <f aca="false">IF(AND(C2452=C2453,AA2452=AA2453-1),AB2452,"")</f>
        <v/>
      </c>
      <c r="AE2453" s="0" t="str">
        <f aca="false">IF(AND(C2452=C2453,AA2452=AA2453-1),AC2452,"")</f>
        <v/>
      </c>
      <c r="AF2453" s="0" t="str">
        <f aca="false">IF(AA2453=1,"",IF(AND(AB2453=1,AD2453&lt;&gt;1),1,0))</f>
        <v/>
      </c>
      <c r="AG2453" s="0" t="str">
        <f aca="false">IF(AA2453=1,"",IF(AND(AC2453=1,AE2453&lt;&gt;1),1,0))</f>
        <v/>
      </c>
      <c r="AH2453" s="60" t="str">
        <f aca="false">IF(AND(E2453&gt;0,AA2453&lt;2,NOT(AND(C2454=C2453,AA2454=AA2453+1))),INDEX(DATAS,AA2453+1),"")</f>
        <v/>
      </c>
      <c r="AI2453" s="60" t="str">
        <f aca="false">IF(AND(AC2453=1,AA2453&lt;2),IF(AND(C2454=C2453,AA2454=AA2453+1),IF(AC2454=1,"",INDEX(DATAS,AA2453+1)),INDEX(DATAS,AA2453+1)),"")</f>
        <v/>
      </c>
    </row>
    <row r="2454" customFormat="false" ht="15" hidden="false" customHeight="false" outlineLevel="0" collapsed="false">
      <c r="A2454" s="60" t="n">
        <v>46310</v>
      </c>
      <c r="B2454" s="0" t="n">
        <v>4</v>
      </c>
      <c r="C2454" s="0" t="n">
        <v>5295</v>
      </c>
      <c r="D2454" s="0" t="n">
        <v>249</v>
      </c>
      <c r="E2454" s="0" t="n">
        <v>1</v>
      </c>
      <c r="F2454" s="55" t="s">
        <v>863</v>
      </c>
      <c r="G2454" s="0" t="n">
        <v>55.2</v>
      </c>
      <c r="H2454" s="0" t="n">
        <v>54</v>
      </c>
      <c r="I2454" s="55" t="s">
        <v>157</v>
      </c>
      <c r="J2454" s="0" t="n">
        <v>101</v>
      </c>
      <c r="K2454" s="0" t="n">
        <v>66</v>
      </c>
      <c r="L2454" s="0" t="n">
        <v>148</v>
      </c>
      <c r="M2454" s="0" t="n">
        <v>1106.62</v>
      </c>
      <c r="N2454" s="0" t="n">
        <v>50.62</v>
      </c>
      <c r="O2454" s="0" t="n">
        <v>37.07</v>
      </c>
      <c r="P2454" s="0" t="n">
        <v>3.43</v>
      </c>
      <c r="Q2454" s="0" t="n">
        <v>3.13</v>
      </c>
      <c r="T2454" s="0" t="n">
        <v>52.05</v>
      </c>
      <c r="U2454" s="0" t="n">
        <v>982</v>
      </c>
      <c r="V2454" s="0" t="n">
        <v>2</v>
      </c>
      <c r="W2454" s="60" t="n">
        <v>46163</v>
      </c>
      <c r="X2454" s="55" t="n">
        <f aca="false">IF(I2454="Male",0,1)</f>
        <v>1</v>
      </c>
      <c r="Y2454" s="55" t="n">
        <f aca="false">IF(OR(I2454="DNB",I2454="Dry DNB"),1,0)</f>
        <v>0</v>
      </c>
      <c r="Z2454" s="55" t="n">
        <f aca="false">IF(ISNUMBER(W2454),A2454-W2454,"")</f>
        <v>147</v>
      </c>
      <c r="AA2454" s="55" t="n">
        <f aca="false">MATCH(A2454,DATAS,0)</f>
        <v>2</v>
      </c>
      <c r="AB2454" s="55" t="n">
        <f aca="false">IF(AND(E2454&gt;0,OR(AND(B2454&gt;=1,B2454&lt;=6),B2454=10)),1,0)</f>
        <v>1</v>
      </c>
      <c r="AC2454" s="55" t="n">
        <f aca="false">IF(AND(E2454&gt;0,B2454=10),1,0)</f>
        <v>0</v>
      </c>
      <c r="AD2454" s="55" t="n">
        <f aca="false">IF(AND(C2453=C2454,AA2453=AA2454-1),AB2453,"")</f>
        <v>1</v>
      </c>
      <c r="AE2454" s="55" t="n">
        <f aca="false">IF(AND(C2453=C2454,AA2453=AA2454-1),AC2453,"")</f>
        <v>0</v>
      </c>
      <c r="AF2454" s="55" t="n">
        <f aca="false">IF(AA2454=1,"",IF(AND(AB2454=1,AD2454&lt;&gt;1),1,0))</f>
        <v>0</v>
      </c>
      <c r="AG2454" s="55" t="n">
        <f aca="false">IF(AA2454=1,"",IF(AND(AC2454=1,AE2454&lt;&gt;1),1,0))</f>
        <v>0</v>
      </c>
      <c r="AH2454" s="60" t="str">
        <f aca="false">IF(AND(E2454&gt;0,AA2454&lt;2,NOT(AND(C2455=C2454,AA2455=AA2454+1))),INDEX(DATAS,AA2454+1),"")</f>
        <v/>
      </c>
      <c r="AI2454" s="60" t="str">
        <f aca="false">IF(AND(AC2454=1,AA2454&lt;2),IF(AND(C2455=C2454,AA2455=AA2454+1),IF(AC2455=1,"",INDEX(DATAS,AA2454+1)),INDEX(DATAS,AA2454+1)),"")</f>
        <v/>
      </c>
    </row>
    <row r="2455" customFormat="false" ht="15" hidden="false" customHeight="false" outlineLevel="0" collapsed="false">
      <c r="A2455" s="60" t="n">
        <v>46309</v>
      </c>
      <c r="B2455" s="0" t="n">
        <v>4</v>
      </c>
      <c r="C2455" s="0" t="n">
        <v>5297</v>
      </c>
      <c r="D2455" s="0" t="n">
        <v>157</v>
      </c>
      <c r="E2455" s="0" t="n">
        <v>1</v>
      </c>
      <c r="F2455" s="55" t="s">
        <v>864</v>
      </c>
      <c r="G2455" s="0" t="n">
        <v>51.8</v>
      </c>
      <c r="H2455" s="0" t="n">
        <v>52</v>
      </c>
      <c r="I2455" s="55" t="s">
        <v>187</v>
      </c>
      <c r="J2455" s="0" t="n">
        <v>157</v>
      </c>
      <c r="K2455" s="0" t="n">
        <v>66</v>
      </c>
      <c r="M2455" s="0" t="n">
        <v>2225.83</v>
      </c>
      <c r="N2455" s="0" t="n">
        <v>42.69</v>
      </c>
      <c r="O2455" s="0" t="n">
        <v>47.57</v>
      </c>
      <c r="P2455" s="0" t="n">
        <v>3.18</v>
      </c>
      <c r="Q2455" s="0" t="n">
        <v>3.3</v>
      </c>
      <c r="R2455" s="0" t="n">
        <v>5429</v>
      </c>
      <c r="S2455" s="0" t="n">
        <v>10793</v>
      </c>
      <c r="T2455" s="0" t="n">
        <v>56.6</v>
      </c>
      <c r="U2455" s="0" t="n">
        <v>980</v>
      </c>
      <c r="V2455" s="0" t="n">
        <v>3</v>
      </c>
      <c r="W2455" s="60" t="n">
        <v>46296</v>
      </c>
      <c r="X2455" s="55" t="n">
        <f aca="false">IF(I2455="Male",0,1)</f>
        <v>1</v>
      </c>
      <c r="Y2455" s="55" t="n">
        <f aca="false">IF(OR(I2455="DNB",I2455="Dry DNB"),1,0)</f>
        <v>0</v>
      </c>
      <c r="Z2455" s="55" t="n">
        <f aca="false">IF(ISNUMBER(W2455),A2455-W2455,"")</f>
        <v>13</v>
      </c>
      <c r="AA2455" s="55" t="n">
        <f aca="false">MATCH(A2455,DATAS,0)</f>
        <v>1</v>
      </c>
      <c r="AB2455" s="55" t="n">
        <f aca="false">IF(AND(E2455&gt;0,OR(AND(B2455&gt;=1,B2455&lt;=6),B2455=10)),1,0)</f>
        <v>1</v>
      </c>
      <c r="AC2455" s="55" t="n">
        <f aca="false">IF(AND(E2455&gt;0,B2455=10),1,0)</f>
        <v>0</v>
      </c>
      <c r="AD2455" s="0" t="str">
        <f aca="false">IF(AND(C2454=C2455,AA2454=AA2455-1),AB2454,"")</f>
        <v/>
      </c>
      <c r="AE2455" s="0" t="str">
        <f aca="false">IF(AND(C2454=C2455,AA2454=AA2455-1),AC2454,"")</f>
        <v/>
      </c>
      <c r="AF2455" s="0" t="str">
        <f aca="false">IF(AA2455=1,"",IF(AND(AB2455=1,AD2455&lt;&gt;1),1,0))</f>
        <v/>
      </c>
      <c r="AG2455" s="0" t="str">
        <f aca="false">IF(AA2455=1,"",IF(AND(AC2455=1,AE2455&lt;&gt;1),1,0))</f>
        <v/>
      </c>
      <c r="AH2455" s="60" t="str">
        <f aca="false">IF(AND(E2455&gt;0,AA2455&lt;2,NOT(AND(C2456=C2455,AA2456=AA2455+1))),INDEX(DATAS,AA2455+1),"")</f>
        <v/>
      </c>
      <c r="AI2455" s="60" t="str">
        <f aca="false">IF(AND(AC2455=1,AA2455&lt;2),IF(AND(C2456=C2455,AA2456=AA2455+1),IF(AC2456=1,"",INDEX(DATAS,AA2455+1)),INDEX(DATAS,AA2455+1)),"")</f>
        <v/>
      </c>
    </row>
    <row r="2456" customFormat="false" ht="15" hidden="false" customHeight="false" outlineLevel="0" collapsed="false">
      <c r="A2456" s="60" t="n">
        <v>46310</v>
      </c>
      <c r="B2456" s="0" t="n">
        <v>4</v>
      </c>
      <c r="C2456" s="0" t="n">
        <v>5297</v>
      </c>
      <c r="D2456" s="0" t="n">
        <v>158</v>
      </c>
      <c r="E2456" s="0" t="n">
        <v>1</v>
      </c>
      <c r="F2456" s="55" t="s">
        <v>864</v>
      </c>
      <c r="G2456" s="0" t="n">
        <v>40.4</v>
      </c>
      <c r="H2456" s="0" t="n">
        <v>50</v>
      </c>
      <c r="I2456" s="55" t="s">
        <v>187</v>
      </c>
      <c r="J2456" s="0" t="n">
        <v>158</v>
      </c>
      <c r="K2456" s="0" t="n">
        <v>66</v>
      </c>
      <c r="M2456" s="0" t="n">
        <v>2225.83</v>
      </c>
      <c r="N2456" s="0" t="n">
        <v>42.69</v>
      </c>
      <c r="O2456" s="0" t="n">
        <v>47.57</v>
      </c>
      <c r="P2456" s="0" t="n">
        <v>3.18</v>
      </c>
      <c r="Q2456" s="0" t="n">
        <v>3.3</v>
      </c>
      <c r="T2456" s="0" t="n">
        <v>56.6</v>
      </c>
      <c r="U2456" s="0" t="n">
        <v>981</v>
      </c>
      <c r="V2456" s="0" t="n">
        <v>3</v>
      </c>
      <c r="W2456" s="60" t="n">
        <v>46296</v>
      </c>
      <c r="X2456" s="55" t="n">
        <f aca="false">IF(I2456="Male",0,1)</f>
        <v>1</v>
      </c>
      <c r="Y2456" s="55" t="n">
        <f aca="false">IF(OR(I2456="DNB",I2456="Dry DNB"),1,0)</f>
        <v>0</v>
      </c>
      <c r="Z2456" s="55" t="n">
        <f aca="false">IF(ISNUMBER(W2456),A2456-W2456,"")</f>
        <v>14</v>
      </c>
      <c r="AA2456" s="55" t="n">
        <f aca="false">MATCH(A2456,DATAS,0)</f>
        <v>2</v>
      </c>
      <c r="AB2456" s="55" t="n">
        <f aca="false">IF(AND(E2456&gt;0,OR(AND(B2456&gt;=1,B2456&lt;=6),B2456=10)),1,0)</f>
        <v>1</v>
      </c>
      <c r="AC2456" s="55" t="n">
        <f aca="false">IF(AND(E2456&gt;0,B2456=10),1,0)</f>
        <v>0</v>
      </c>
      <c r="AD2456" s="55" t="n">
        <f aca="false">IF(AND(C2455=C2456,AA2455=AA2456-1),AB2455,"")</f>
        <v>1</v>
      </c>
      <c r="AE2456" s="55" t="n">
        <f aca="false">IF(AND(C2455=C2456,AA2455=AA2456-1),AC2455,"")</f>
        <v>0</v>
      </c>
      <c r="AF2456" s="55" t="n">
        <f aca="false">IF(AA2456=1,"",IF(AND(AB2456=1,AD2456&lt;&gt;1),1,0))</f>
        <v>0</v>
      </c>
      <c r="AG2456" s="55" t="n">
        <f aca="false">IF(AA2456=1,"",IF(AND(AC2456=1,AE2456&lt;&gt;1),1,0))</f>
        <v>0</v>
      </c>
      <c r="AH2456" s="60" t="str">
        <f aca="false">IF(AND(E2456&gt;0,AA2456&lt;2,NOT(AND(C2457=C2456,AA2457=AA2456+1))),INDEX(DATAS,AA2456+1),"")</f>
        <v/>
      </c>
      <c r="AI2456" s="60" t="str">
        <f aca="false">IF(AND(AC2456=1,AA2456&lt;2),IF(AND(C2457=C2456,AA2457=AA2456+1),IF(AC2457=1,"",INDEX(DATAS,AA2456+1)),INDEX(DATAS,AA2456+1)),"")</f>
        <v/>
      </c>
    </row>
    <row r="2457" customFormat="false" ht="15" hidden="false" customHeight="false" outlineLevel="0" collapsed="false">
      <c r="A2457" s="60" t="n">
        <v>46309</v>
      </c>
      <c r="B2457" s="0" t="n">
        <v>7</v>
      </c>
      <c r="C2457" s="0" t="n">
        <v>5298</v>
      </c>
      <c r="D2457" s="0" t="n">
        <v>320</v>
      </c>
      <c r="E2457" s="0" t="n">
        <v>1</v>
      </c>
      <c r="F2457" s="55" t="s">
        <v>864</v>
      </c>
      <c r="I2457" s="55" t="s">
        <v>162</v>
      </c>
      <c r="J2457" s="0" t="n">
        <v>92</v>
      </c>
      <c r="K2457" s="0" t="n">
        <v>76</v>
      </c>
      <c r="L2457" s="0" t="n">
        <v>243</v>
      </c>
      <c r="M2457" s="0" t="n">
        <v>377.91</v>
      </c>
      <c r="N2457" s="0" t="n">
        <v>61.57</v>
      </c>
      <c r="O2457" s="0" t="n">
        <v>23.27</v>
      </c>
      <c r="P2457" s="0" t="n">
        <v>3.64</v>
      </c>
      <c r="Q2457" s="0" t="n">
        <v>3.32</v>
      </c>
      <c r="R2457" s="0" t="n">
        <v>4735</v>
      </c>
      <c r="S2457" s="0" t="n">
        <v>10007</v>
      </c>
      <c r="T2457" s="0" t="n">
        <v>53.85</v>
      </c>
      <c r="U2457" s="0" t="n">
        <v>980</v>
      </c>
      <c r="V2457" s="0" t="n">
        <v>2</v>
      </c>
      <c r="W2457" s="60" t="n">
        <v>46067</v>
      </c>
      <c r="X2457" s="55" t="n">
        <f aca="false">IF(I2457="Male",0,1)</f>
        <v>1</v>
      </c>
      <c r="Y2457" s="55" t="n">
        <f aca="false">IF(OR(I2457="DNB",I2457="Dry DNB"),1,0)</f>
        <v>0</v>
      </c>
      <c r="Z2457" s="55" t="n">
        <f aca="false">IF(ISNUMBER(W2457),A2457-W2457,"")</f>
        <v>242</v>
      </c>
      <c r="AA2457" s="55" t="n">
        <f aca="false">MATCH(A2457,DATAS,0)</f>
        <v>1</v>
      </c>
      <c r="AB2457" s="55" t="n">
        <f aca="false">IF(AND(E2457&gt;0,OR(AND(B2457&gt;=1,B2457&lt;=6),B2457=10)),1,0)</f>
        <v>0</v>
      </c>
      <c r="AC2457" s="55" t="n">
        <f aca="false">IF(AND(E2457&gt;0,B2457=10),1,0)</f>
        <v>0</v>
      </c>
      <c r="AD2457" s="0" t="str">
        <f aca="false">IF(AND(C2456=C2457,AA2456=AA2457-1),AB2456,"")</f>
        <v/>
      </c>
      <c r="AE2457" s="0" t="str">
        <f aca="false">IF(AND(C2456=C2457,AA2456=AA2457-1),AC2456,"")</f>
        <v/>
      </c>
      <c r="AF2457" s="0" t="str">
        <f aca="false">IF(AA2457=1,"",IF(AND(AB2457=1,AD2457&lt;&gt;1),1,0))</f>
        <v/>
      </c>
      <c r="AG2457" s="0" t="str">
        <f aca="false">IF(AA2457=1,"",IF(AND(AC2457=1,AE2457&lt;&gt;1),1,0))</f>
        <v/>
      </c>
      <c r="AH2457" s="60" t="str">
        <f aca="false">IF(AND(E2457&gt;0,AA2457&lt;2,NOT(AND(C2458=C2457,AA2458=AA2457+1))),INDEX(DATAS,AA2457+1),"")</f>
        <v/>
      </c>
      <c r="AI2457" s="60" t="str">
        <f aca="false">IF(AND(AC2457=1,AA2457&lt;2),IF(AND(C2458=C2457,AA2458=AA2457+1),IF(AC2458=1,"",INDEX(DATAS,AA2457+1)),INDEX(DATAS,AA2457+1)),"")</f>
        <v/>
      </c>
    </row>
    <row r="2458" customFormat="false" ht="15" hidden="false" customHeight="false" outlineLevel="0" collapsed="false">
      <c r="A2458" s="60" t="n">
        <v>46310</v>
      </c>
      <c r="B2458" s="0" t="n">
        <v>7</v>
      </c>
      <c r="C2458" s="0" t="n">
        <v>5298</v>
      </c>
      <c r="D2458" s="0" t="n">
        <v>320</v>
      </c>
      <c r="E2458" s="0" t="n">
        <v>1</v>
      </c>
      <c r="F2458" s="55" t="s">
        <v>864</v>
      </c>
      <c r="I2458" s="55" t="s">
        <v>162</v>
      </c>
      <c r="J2458" s="0" t="n">
        <v>92</v>
      </c>
      <c r="K2458" s="0" t="n">
        <v>76</v>
      </c>
      <c r="L2458" s="0" t="n">
        <v>244</v>
      </c>
      <c r="M2458" s="0" t="n">
        <v>377.91</v>
      </c>
      <c r="N2458" s="0" t="n">
        <v>61.57</v>
      </c>
      <c r="O2458" s="0" t="n">
        <v>23.27</v>
      </c>
      <c r="P2458" s="0" t="n">
        <v>3.64</v>
      </c>
      <c r="Q2458" s="0" t="n">
        <v>3.32</v>
      </c>
      <c r="T2458" s="0" t="n">
        <v>53.85</v>
      </c>
      <c r="U2458" s="0" t="n">
        <v>981</v>
      </c>
      <c r="V2458" s="0" t="n">
        <v>2</v>
      </c>
      <c r="W2458" s="60" t="n">
        <v>46067</v>
      </c>
      <c r="X2458" s="55" t="n">
        <f aca="false">IF(I2458="Male",0,1)</f>
        <v>1</v>
      </c>
      <c r="Y2458" s="55" t="n">
        <f aca="false">IF(OR(I2458="DNB",I2458="Dry DNB"),1,0)</f>
        <v>0</v>
      </c>
      <c r="Z2458" s="55" t="n">
        <f aca="false">IF(ISNUMBER(W2458),A2458-W2458,"")</f>
        <v>243</v>
      </c>
      <c r="AA2458" s="55" t="n">
        <f aca="false">MATCH(A2458,DATAS,0)</f>
        <v>2</v>
      </c>
      <c r="AB2458" s="55" t="n">
        <f aca="false">IF(AND(E2458&gt;0,OR(AND(B2458&gt;=1,B2458&lt;=6),B2458=10)),1,0)</f>
        <v>0</v>
      </c>
      <c r="AC2458" s="55" t="n">
        <f aca="false">IF(AND(E2458&gt;0,B2458=10),1,0)</f>
        <v>0</v>
      </c>
      <c r="AD2458" s="55" t="n">
        <f aca="false">IF(AND(C2457=C2458,AA2457=AA2458-1),AB2457,"")</f>
        <v>0</v>
      </c>
      <c r="AE2458" s="55" t="n">
        <f aca="false">IF(AND(C2457=C2458,AA2457=AA2458-1),AC2457,"")</f>
        <v>0</v>
      </c>
      <c r="AF2458" s="55" t="n">
        <f aca="false">IF(AA2458=1,"",IF(AND(AB2458=1,AD2458&lt;&gt;1),1,0))</f>
        <v>0</v>
      </c>
      <c r="AG2458" s="55" t="n">
        <f aca="false">IF(AA2458=1,"",IF(AND(AC2458=1,AE2458&lt;&gt;1),1,0))</f>
        <v>0</v>
      </c>
      <c r="AH2458" s="60" t="str">
        <f aca="false">IF(AND(E2458&gt;0,AA2458&lt;2,NOT(AND(C2459=C2458,AA2459=AA2458+1))),INDEX(DATAS,AA2458+1),"")</f>
        <v/>
      </c>
      <c r="AI2458" s="60" t="str">
        <f aca="false">IF(AND(AC2458=1,AA2458&lt;2),IF(AND(C2459=C2458,AA2459=AA2458+1),IF(AC2459=1,"",INDEX(DATAS,AA2458+1)),INDEX(DATAS,AA2458+1)),"")</f>
        <v/>
      </c>
    </row>
    <row r="2459" customFormat="false" ht="15" hidden="false" customHeight="false" outlineLevel="0" collapsed="false">
      <c r="A2459" s="60" t="n">
        <v>46309</v>
      </c>
      <c r="B2459" s="0" t="n">
        <v>7</v>
      </c>
      <c r="C2459" s="0" t="n">
        <v>5299</v>
      </c>
      <c r="D2459" s="0" t="n">
        <v>287</v>
      </c>
      <c r="E2459" s="0" t="n">
        <v>1</v>
      </c>
      <c r="F2459" s="55" t="s">
        <v>864</v>
      </c>
      <c r="I2459" s="55" t="s">
        <v>162</v>
      </c>
      <c r="J2459" s="0" t="n">
        <v>64</v>
      </c>
      <c r="K2459" s="0" t="n">
        <v>64</v>
      </c>
      <c r="L2459" s="0" t="n">
        <v>231</v>
      </c>
      <c r="M2459" s="0" t="n">
        <v>807.85</v>
      </c>
      <c r="N2459" s="0" t="n">
        <v>63.98</v>
      </c>
      <c r="O2459" s="0" t="n">
        <v>30.12</v>
      </c>
      <c r="P2459" s="0" t="n">
        <v>3.61</v>
      </c>
      <c r="Q2459" s="0" t="n">
        <v>3.47</v>
      </c>
      <c r="R2459" s="0" t="n">
        <v>4468</v>
      </c>
      <c r="S2459" s="0" t="n">
        <v>9664</v>
      </c>
      <c r="T2459" s="0" t="n">
        <v>46.4</v>
      </c>
      <c r="U2459" s="0" t="n">
        <v>980</v>
      </c>
      <c r="V2459" s="0" t="n">
        <v>1</v>
      </c>
      <c r="W2459" s="60" t="n">
        <v>46079</v>
      </c>
      <c r="X2459" s="55" t="n">
        <f aca="false">IF(I2459="Male",0,1)</f>
        <v>1</v>
      </c>
      <c r="Y2459" s="55" t="n">
        <f aca="false">IF(OR(I2459="DNB",I2459="Dry DNB"),1,0)</f>
        <v>0</v>
      </c>
      <c r="Z2459" s="55" t="n">
        <f aca="false">IF(ISNUMBER(W2459),A2459-W2459,"")</f>
        <v>230</v>
      </c>
      <c r="AA2459" s="55" t="n">
        <f aca="false">MATCH(A2459,DATAS,0)</f>
        <v>1</v>
      </c>
      <c r="AB2459" s="55" t="n">
        <f aca="false">IF(AND(E2459&gt;0,OR(AND(B2459&gt;=1,B2459&lt;=6),B2459=10)),1,0)</f>
        <v>0</v>
      </c>
      <c r="AC2459" s="55" t="n">
        <f aca="false">IF(AND(E2459&gt;0,B2459=10),1,0)</f>
        <v>0</v>
      </c>
      <c r="AD2459" s="0" t="str">
        <f aca="false">IF(AND(C2458=C2459,AA2458=AA2459-1),AB2458,"")</f>
        <v/>
      </c>
      <c r="AE2459" s="0" t="str">
        <f aca="false">IF(AND(C2458=C2459,AA2458=AA2459-1),AC2458,"")</f>
        <v/>
      </c>
      <c r="AF2459" s="0" t="str">
        <f aca="false">IF(AA2459=1,"",IF(AND(AB2459=1,AD2459&lt;&gt;1),1,0))</f>
        <v/>
      </c>
      <c r="AG2459" s="0" t="str">
        <f aca="false">IF(AA2459=1,"",IF(AND(AC2459=1,AE2459&lt;&gt;1),1,0))</f>
        <v/>
      </c>
      <c r="AH2459" s="60" t="str">
        <f aca="false">IF(AND(E2459&gt;0,AA2459&lt;2,NOT(AND(C2460=C2459,AA2460=AA2459+1))),INDEX(DATAS,AA2459+1),"")</f>
        <v/>
      </c>
      <c r="AI2459" s="60" t="str">
        <f aca="false">IF(AND(AC2459=1,AA2459&lt;2),IF(AND(C2460=C2459,AA2460=AA2459+1),IF(AC2460=1,"",INDEX(DATAS,AA2459+1)),INDEX(DATAS,AA2459+1)),"")</f>
        <v/>
      </c>
    </row>
    <row r="2460" customFormat="false" ht="15" hidden="false" customHeight="false" outlineLevel="0" collapsed="false">
      <c r="A2460" s="60" t="n">
        <v>46310</v>
      </c>
      <c r="B2460" s="0" t="n">
        <v>7</v>
      </c>
      <c r="C2460" s="0" t="n">
        <v>5299</v>
      </c>
      <c r="D2460" s="0" t="n">
        <v>287</v>
      </c>
      <c r="E2460" s="0" t="n">
        <v>1</v>
      </c>
      <c r="F2460" s="55" t="s">
        <v>864</v>
      </c>
      <c r="I2460" s="55" t="s">
        <v>162</v>
      </c>
      <c r="J2460" s="0" t="n">
        <v>64</v>
      </c>
      <c r="K2460" s="0" t="n">
        <v>64</v>
      </c>
      <c r="L2460" s="0" t="n">
        <v>232</v>
      </c>
      <c r="M2460" s="0" t="n">
        <v>807.85</v>
      </c>
      <c r="N2460" s="0" t="n">
        <v>63.98</v>
      </c>
      <c r="O2460" s="0" t="n">
        <v>30.12</v>
      </c>
      <c r="P2460" s="0" t="n">
        <v>3.61</v>
      </c>
      <c r="Q2460" s="0" t="n">
        <v>3.47</v>
      </c>
      <c r="T2460" s="0" t="n">
        <v>46.4</v>
      </c>
      <c r="U2460" s="0" t="n">
        <v>981</v>
      </c>
      <c r="V2460" s="0" t="n">
        <v>1</v>
      </c>
      <c r="W2460" s="60" t="n">
        <v>46079</v>
      </c>
      <c r="X2460" s="55" t="n">
        <f aca="false">IF(I2460="Male",0,1)</f>
        <v>1</v>
      </c>
      <c r="Y2460" s="55" t="n">
        <f aca="false">IF(OR(I2460="DNB",I2460="Dry DNB"),1,0)</f>
        <v>0</v>
      </c>
      <c r="Z2460" s="55" t="n">
        <f aca="false">IF(ISNUMBER(W2460),A2460-W2460,"")</f>
        <v>231</v>
      </c>
      <c r="AA2460" s="55" t="n">
        <f aca="false">MATCH(A2460,DATAS,0)</f>
        <v>2</v>
      </c>
      <c r="AB2460" s="55" t="n">
        <f aca="false">IF(AND(E2460&gt;0,OR(AND(B2460&gt;=1,B2460&lt;=6),B2460=10)),1,0)</f>
        <v>0</v>
      </c>
      <c r="AC2460" s="55" t="n">
        <f aca="false">IF(AND(E2460&gt;0,B2460=10),1,0)</f>
        <v>0</v>
      </c>
      <c r="AD2460" s="55" t="n">
        <f aca="false">IF(AND(C2459=C2460,AA2459=AA2460-1),AB2459,"")</f>
        <v>0</v>
      </c>
      <c r="AE2460" s="55" t="n">
        <f aca="false">IF(AND(C2459=C2460,AA2459=AA2460-1),AC2459,"")</f>
        <v>0</v>
      </c>
      <c r="AF2460" s="55" t="n">
        <f aca="false">IF(AA2460=1,"",IF(AND(AB2460=1,AD2460&lt;&gt;1),1,0))</f>
        <v>0</v>
      </c>
      <c r="AG2460" s="55" t="n">
        <f aca="false">IF(AA2460=1,"",IF(AND(AC2460=1,AE2460&lt;&gt;1),1,0))</f>
        <v>0</v>
      </c>
      <c r="AH2460" s="60" t="str">
        <f aca="false">IF(AND(E2460&gt;0,AA2460&lt;2,NOT(AND(C2461=C2460,AA2461=AA2460+1))),INDEX(DATAS,AA2460+1),"")</f>
        <v/>
      </c>
      <c r="AI2460" s="60" t="str">
        <f aca="false">IF(AND(AC2460=1,AA2460&lt;2),IF(AND(C2461=C2460,AA2461=AA2460+1),IF(AC2461=1,"",INDEX(DATAS,AA2460+1)),INDEX(DATAS,AA2460+1)),"")</f>
        <v/>
      </c>
    </row>
    <row r="2461" customFormat="false" ht="15" hidden="false" customHeight="false" outlineLevel="0" collapsed="false">
      <c r="A2461" s="60" t="n">
        <v>46309</v>
      </c>
      <c r="B2461" s="0" t="n">
        <v>7</v>
      </c>
      <c r="C2461" s="0" t="n">
        <v>5301</v>
      </c>
      <c r="D2461" s="0" t="n">
        <v>333</v>
      </c>
      <c r="E2461" s="0" t="n">
        <v>1</v>
      </c>
      <c r="F2461" s="55" t="s">
        <v>865</v>
      </c>
      <c r="I2461" s="55" t="s">
        <v>162</v>
      </c>
      <c r="J2461" s="0" t="n">
        <v>105</v>
      </c>
      <c r="K2461" s="0" t="n">
        <v>82</v>
      </c>
      <c r="L2461" s="0" t="n">
        <v>243</v>
      </c>
      <c r="M2461" s="0" t="n">
        <v>437.05</v>
      </c>
      <c r="N2461" s="0" t="n">
        <v>91.99</v>
      </c>
      <c r="O2461" s="0" t="n">
        <v>28.75</v>
      </c>
      <c r="P2461" s="0" t="n">
        <v>5.65</v>
      </c>
      <c r="Q2461" s="0" t="n">
        <v>3.75</v>
      </c>
      <c r="R2461" s="0" t="n">
        <v>4138</v>
      </c>
      <c r="S2461" s="0" t="n">
        <v>8910</v>
      </c>
      <c r="T2461" s="0" t="n">
        <v>49</v>
      </c>
      <c r="U2461" s="0" t="n">
        <v>978</v>
      </c>
      <c r="V2461" s="0" t="n">
        <v>2</v>
      </c>
      <c r="W2461" s="60" t="n">
        <v>46067</v>
      </c>
      <c r="X2461" s="55" t="n">
        <f aca="false">IF(I2461="Male",0,1)</f>
        <v>1</v>
      </c>
      <c r="Y2461" s="55" t="n">
        <f aca="false">IF(OR(I2461="DNB",I2461="Dry DNB"),1,0)</f>
        <v>0</v>
      </c>
      <c r="Z2461" s="55" t="n">
        <f aca="false">IF(ISNUMBER(W2461),A2461-W2461,"")</f>
        <v>242</v>
      </c>
      <c r="AA2461" s="55" t="n">
        <f aca="false">MATCH(A2461,DATAS,0)</f>
        <v>1</v>
      </c>
      <c r="AB2461" s="55" t="n">
        <f aca="false">IF(AND(E2461&gt;0,OR(AND(B2461&gt;=1,B2461&lt;=6),B2461=10)),1,0)</f>
        <v>0</v>
      </c>
      <c r="AC2461" s="55" t="n">
        <f aca="false">IF(AND(E2461&gt;0,B2461=10),1,0)</f>
        <v>0</v>
      </c>
      <c r="AD2461" s="0" t="str">
        <f aca="false">IF(AND(C2460=C2461,AA2460=AA2461-1),AB2460,"")</f>
        <v/>
      </c>
      <c r="AE2461" s="0" t="str">
        <f aca="false">IF(AND(C2460=C2461,AA2460=AA2461-1),AC2460,"")</f>
        <v/>
      </c>
      <c r="AF2461" s="0" t="str">
        <f aca="false">IF(AA2461=1,"",IF(AND(AB2461=1,AD2461&lt;&gt;1),1,0))</f>
        <v/>
      </c>
      <c r="AG2461" s="0" t="str">
        <f aca="false">IF(AA2461=1,"",IF(AND(AC2461=1,AE2461&lt;&gt;1),1,0))</f>
        <v/>
      </c>
      <c r="AH2461" s="60" t="str">
        <f aca="false">IF(AND(E2461&gt;0,AA2461&lt;2,NOT(AND(C2462=C2461,AA2462=AA2461+1))),INDEX(DATAS,AA2461+1),"")</f>
        <v/>
      </c>
      <c r="AI2461" s="60" t="str">
        <f aca="false">IF(AND(AC2461=1,AA2461&lt;2),IF(AND(C2462=C2461,AA2462=AA2461+1),IF(AC2462=1,"",INDEX(DATAS,AA2461+1)),INDEX(DATAS,AA2461+1)),"")</f>
        <v/>
      </c>
    </row>
    <row r="2462" customFormat="false" ht="15" hidden="false" customHeight="false" outlineLevel="0" collapsed="false">
      <c r="A2462" s="60" t="n">
        <v>46310</v>
      </c>
      <c r="B2462" s="0" t="n">
        <v>7</v>
      </c>
      <c r="C2462" s="0" t="n">
        <v>5301</v>
      </c>
      <c r="D2462" s="0" t="n">
        <v>333</v>
      </c>
      <c r="E2462" s="0" t="n">
        <v>1</v>
      </c>
      <c r="F2462" s="55" t="s">
        <v>865</v>
      </c>
      <c r="I2462" s="55" t="s">
        <v>162</v>
      </c>
      <c r="J2462" s="0" t="n">
        <v>105</v>
      </c>
      <c r="K2462" s="0" t="n">
        <v>82</v>
      </c>
      <c r="L2462" s="0" t="n">
        <v>244</v>
      </c>
      <c r="M2462" s="0" t="n">
        <v>437.05</v>
      </c>
      <c r="N2462" s="0" t="n">
        <v>91.99</v>
      </c>
      <c r="O2462" s="0" t="n">
        <v>28.75</v>
      </c>
      <c r="P2462" s="0" t="n">
        <v>5.65</v>
      </c>
      <c r="Q2462" s="0" t="n">
        <v>3.75</v>
      </c>
      <c r="T2462" s="0" t="n">
        <v>49</v>
      </c>
      <c r="U2462" s="0" t="n">
        <v>979</v>
      </c>
      <c r="V2462" s="0" t="n">
        <v>2</v>
      </c>
      <c r="W2462" s="60" t="n">
        <v>46067</v>
      </c>
      <c r="X2462" s="55" t="n">
        <f aca="false">IF(I2462="Male",0,1)</f>
        <v>1</v>
      </c>
      <c r="Y2462" s="55" t="n">
        <f aca="false">IF(OR(I2462="DNB",I2462="Dry DNB"),1,0)</f>
        <v>0</v>
      </c>
      <c r="Z2462" s="55" t="n">
        <f aca="false">IF(ISNUMBER(W2462),A2462-W2462,"")</f>
        <v>243</v>
      </c>
      <c r="AA2462" s="55" t="n">
        <f aca="false">MATCH(A2462,DATAS,0)</f>
        <v>2</v>
      </c>
      <c r="AB2462" s="55" t="n">
        <f aca="false">IF(AND(E2462&gt;0,OR(AND(B2462&gt;=1,B2462&lt;=6),B2462=10)),1,0)</f>
        <v>0</v>
      </c>
      <c r="AC2462" s="55" t="n">
        <f aca="false">IF(AND(E2462&gt;0,B2462=10),1,0)</f>
        <v>0</v>
      </c>
      <c r="AD2462" s="55" t="n">
        <f aca="false">IF(AND(C2461=C2462,AA2461=AA2462-1),AB2461,"")</f>
        <v>0</v>
      </c>
      <c r="AE2462" s="55" t="n">
        <f aca="false">IF(AND(C2461=C2462,AA2461=AA2462-1),AC2461,"")</f>
        <v>0</v>
      </c>
      <c r="AF2462" s="55" t="n">
        <f aca="false">IF(AA2462=1,"",IF(AND(AB2462=1,AD2462&lt;&gt;1),1,0))</f>
        <v>0</v>
      </c>
      <c r="AG2462" s="55" t="n">
        <f aca="false">IF(AA2462=1,"",IF(AND(AC2462=1,AE2462&lt;&gt;1),1,0))</f>
        <v>0</v>
      </c>
      <c r="AH2462" s="60" t="str">
        <f aca="false">IF(AND(E2462&gt;0,AA2462&lt;2,NOT(AND(C2463=C2462,AA2463=AA2462+1))),INDEX(DATAS,AA2462+1),"")</f>
        <v/>
      </c>
      <c r="AI2462" s="60" t="str">
        <f aca="false">IF(AND(AC2462=1,AA2462&lt;2),IF(AND(C2463=C2462,AA2463=AA2462+1),IF(AC2463=1,"",INDEX(DATAS,AA2462+1)),INDEX(DATAS,AA2462+1)),"")</f>
        <v/>
      </c>
    </row>
    <row r="2463" customFormat="false" ht="15" hidden="false" customHeight="false" outlineLevel="0" collapsed="false">
      <c r="A2463" s="60" t="n">
        <v>46309</v>
      </c>
      <c r="B2463" s="0" t="n">
        <v>3</v>
      </c>
      <c r="C2463" s="0" t="n">
        <v>5302</v>
      </c>
      <c r="D2463" s="0" t="n">
        <v>18</v>
      </c>
      <c r="E2463" s="0" t="n">
        <v>2</v>
      </c>
      <c r="F2463" s="55" t="s">
        <v>865</v>
      </c>
      <c r="G2463" s="0" t="n">
        <v>49.9</v>
      </c>
      <c r="H2463" s="0" t="n">
        <v>48</v>
      </c>
      <c r="I2463" s="55" t="s">
        <v>166</v>
      </c>
      <c r="J2463" s="0" t="n">
        <v>18</v>
      </c>
      <c r="M2463" s="0" t="n">
        <v>342.98</v>
      </c>
      <c r="N2463" s="0" t="n">
        <v>44.2</v>
      </c>
      <c r="O2463" s="0" t="n">
        <v>22.75</v>
      </c>
      <c r="R2463" s="0" t="n">
        <v>3593</v>
      </c>
      <c r="S2463" s="0" t="n">
        <v>7222</v>
      </c>
      <c r="U2463" s="0" t="n">
        <v>978</v>
      </c>
      <c r="V2463" s="0" t="n">
        <v>0</v>
      </c>
      <c r="X2463" s="55" t="n">
        <f aca="false">IF(I2463="Male",0,1)</f>
        <v>1</v>
      </c>
      <c r="Y2463" s="55" t="n">
        <f aca="false">IF(OR(I2463="DNB",I2463="Dry DNB"),1,0)</f>
        <v>0</v>
      </c>
      <c r="Z2463" s="0" t="str">
        <f aca="false">IF(ISNUMBER(W2463),A2463-W2463,"")</f>
        <v/>
      </c>
      <c r="AA2463" s="55" t="n">
        <f aca="false">MATCH(A2463,DATAS,0)</f>
        <v>1</v>
      </c>
      <c r="AB2463" s="55" t="n">
        <f aca="false">IF(AND(E2463&gt;0,OR(AND(B2463&gt;=1,B2463&lt;=6),B2463=10)),1,0)</f>
        <v>1</v>
      </c>
      <c r="AC2463" s="55" t="n">
        <f aca="false">IF(AND(E2463&gt;0,B2463=10),1,0)</f>
        <v>0</v>
      </c>
      <c r="AD2463" s="0" t="str">
        <f aca="false">IF(AND(C2462=C2463,AA2462=AA2463-1),AB2462,"")</f>
        <v/>
      </c>
      <c r="AE2463" s="0" t="str">
        <f aca="false">IF(AND(C2462=C2463,AA2462=AA2463-1),AC2462,"")</f>
        <v/>
      </c>
      <c r="AF2463" s="0" t="str">
        <f aca="false">IF(AA2463=1,"",IF(AND(AB2463=1,AD2463&lt;&gt;1),1,0))</f>
        <v/>
      </c>
      <c r="AG2463" s="0" t="str">
        <f aca="false">IF(AA2463=1,"",IF(AND(AC2463=1,AE2463&lt;&gt;1),1,0))</f>
        <v/>
      </c>
      <c r="AH2463" s="60" t="str">
        <f aca="false">IF(AND(E2463&gt;0,AA2463&lt;2,NOT(AND(C2464=C2463,AA2464=AA2463+1))),INDEX(DATAS,AA2463+1),"")</f>
        <v/>
      </c>
      <c r="AI2463" s="60" t="str">
        <f aca="false">IF(AND(AC2463=1,AA2463&lt;2),IF(AND(C2464=C2463,AA2464=AA2463+1),IF(AC2464=1,"",INDEX(DATAS,AA2463+1)),INDEX(DATAS,AA2463+1)),"")</f>
        <v/>
      </c>
    </row>
    <row r="2464" customFormat="false" ht="15" hidden="false" customHeight="false" outlineLevel="0" collapsed="false">
      <c r="A2464" s="60" t="n">
        <v>46310</v>
      </c>
      <c r="B2464" s="0" t="n">
        <v>3</v>
      </c>
      <c r="C2464" s="0" t="n">
        <v>5302</v>
      </c>
      <c r="D2464" s="0" t="n">
        <v>19</v>
      </c>
      <c r="E2464" s="0" t="n">
        <v>2</v>
      </c>
      <c r="F2464" s="55" t="s">
        <v>865</v>
      </c>
      <c r="G2464" s="0" t="n">
        <v>53</v>
      </c>
      <c r="H2464" s="0" t="n">
        <v>49</v>
      </c>
      <c r="I2464" s="55" t="s">
        <v>166</v>
      </c>
      <c r="J2464" s="0" t="n">
        <v>19</v>
      </c>
      <c r="M2464" s="0" t="n">
        <v>342.98</v>
      </c>
      <c r="N2464" s="0" t="n">
        <v>44.2</v>
      </c>
      <c r="O2464" s="0" t="n">
        <v>22.75</v>
      </c>
      <c r="U2464" s="0" t="n">
        <v>979</v>
      </c>
      <c r="V2464" s="0" t="n">
        <v>0</v>
      </c>
      <c r="X2464" s="55" t="n">
        <f aca="false">IF(I2464="Male",0,1)</f>
        <v>1</v>
      </c>
      <c r="Y2464" s="55" t="n">
        <f aca="false">IF(OR(I2464="DNB",I2464="Dry DNB"),1,0)</f>
        <v>0</v>
      </c>
      <c r="Z2464" s="0" t="str">
        <f aca="false">IF(ISNUMBER(W2464),A2464-W2464,"")</f>
        <v/>
      </c>
      <c r="AA2464" s="55" t="n">
        <f aca="false">MATCH(A2464,DATAS,0)</f>
        <v>2</v>
      </c>
      <c r="AB2464" s="55" t="n">
        <f aca="false">IF(AND(E2464&gt;0,OR(AND(B2464&gt;=1,B2464&lt;=6),B2464=10)),1,0)</f>
        <v>1</v>
      </c>
      <c r="AC2464" s="55" t="n">
        <f aca="false">IF(AND(E2464&gt;0,B2464=10),1,0)</f>
        <v>0</v>
      </c>
      <c r="AD2464" s="55" t="n">
        <f aca="false">IF(AND(C2463=C2464,AA2463=AA2464-1),AB2463,"")</f>
        <v>1</v>
      </c>
      <c r="AE2464" s="55" t="n">
        <f aca="false">IF(AND(C2463=C2464,AA2463=AA2464-1),AC2463,"")</f>
        <v>0</v>
      </c>
      <c r="AF2464" s="55" t="n">
        <f aca="false">IF(AA2464=1,"",IF(AND(AB2464=1,AD2464&lt;&gt;1),1,0))</f>
        <v>0</v>
      </c>
      <c r="AG2464" s="55" t="n">
        <f aca="false">IF(AA2464=1,"",IF(AND(AC2464=1,AE2464&lt;&gt;1),1,0))</f>
        <v>0</v>
      </c>
      <c r="AH2464" s="60" t="str">
        <f aca="false">IF(AND(E2464&gt;0,AA2464&lt;2,NOT(AND(C2465=C2464,AA2465=AA2464+1))),INDEX(DATAS,AA2464+1),"")</f>
        <v/>
      </c>
      <c r="AI2464" s="60" t="str">
        <f aca="false">IF(AND(AC2464=1,AA2464&lt;2),IF(AND(C2465=C2464,AA2465=AA2464+1),IF(AC2465=1,"",INDEX(DATAS,AA2464+1)),INDEX(DATAS,AA2464+1)),"")</f>
        <v/>
      </c>
    </row>
    <row r="2465" customFormat="false" ht="15" hidden="false" customHeight="false" outlineLevel="0" collapsed="false">
      <c r="A2465" s="60" t="n">
        <v>46309</v>
      </c>
      <c r="B2465" s="0" t="n">
        <v>3</v>
      </c>
      <c r="C2465" s="0" t="n">
        <v>5303</v>
      </c>
      <c r="D2465" s="0" t="n">
        <v>72</v>
      </c>
      <c r="E2465" s="0" t="n">
        <v>2</v>
      </c>
      <c r="F2465" s="55" t="s">
        <v>865</v>
      </c>
      <c r="G2465" s="0" t="n">
        <v>53</v>
      </c>
      <c r="H2465" s="0" t="n">
        <v>50</v>
      </c>
      <c r="I2465" s="55" t="s">
        <v>187</v>
      </c>
      <c r="J2465" s="0" t="n">
        <v>72</v>
      </c>
      <c r="K2465" s="0" t="n">
        <v>65</v>
      </c>
      <c r="M2465" s="0" t="n">
        <v>530.38</v>
      </c>
      <c r="N2465" s="0" t="n">
        <v>68.94</v>
      </c>
      <c r="O2465" s="0" t="n">
        <v>32.7</v>
      </c>
      <c r="P2465" s="0" t="n">
        <v>4.09</v>
      </c>
      <c r="Q2465" s="0" t="n">
        <v>3.33</v>
      </c>
      <c r="R2465" s="0" t="n">
        <v>4216</v>
      </c>
      <c r="S2465" s="0" t="n">
        <v>8475</v>
      </c>
      <c r="U2465" s="0" t="n">
        <v>978</v>
      </c>
      <c r="V2465" s="0" t="n">
        <v>1</v>
      </c>
      <c r="W2465" s="60" t="n">
        <v>46303</v>
      </c>
      <c r="X2465" s="55" t="n">
        <f aca="false">IF(I2465="Male",0,1)</f>
        <v>1</v>
      </c>
      <c r="Y2465" s="55" t="n">
        <f aca="false">IF(OR(I2465="DNB",I2465="Dry DNB"),1,0)</f>
        <v>0</v>
      </c>
      <c r="Z2465" s="55" t="n">
        <f aca="false">IF(ISNUMBER(W2465),A2465-W2465,"")</f>
        <v>6</v>
      </c>
      <c r="AA2465" s="55" t="n">
        <f aca="false">MATCH(A2465,DATAS,0)</f>
        <v>1</v>
      </c>
      <c r="AB2465" s="55" t="n">
        <f aca="false">IF(AND(E2465&gt;0,OR(AND(B2465&gt;=1,B2465&lt;=6),B2465=10)),1,0)</f>
        <v>1</v>
      </c>
      <c r="AC2465" s="55" t="n">
        <f aca="false">IF(AND(E2465&gt;0,B2465=10),1,0)</f>
        <v>0</v>
      </c>
      <c r="AD2465" s="0" t="str">
        <f aca="false">IF(AND(C2464=C2465,AA2464=AA2465-1),AB2464,"")</f>
        <v/>
      </c>
      <c r="AE2465" s="0" t="str">
        <f aca="false">IF(AND(C2464=C2465,AA2464=AA2465-1),AC2464,"")</f>
        <v/>
      </c>
      <c r="AF2465" s="0" t="str">
        <f aca="false">IF(AA2465=1,"",IF(AND(AB2465=1,AD2465&lt;&gt;1),1,0))</f>
        <v/>
      </c>
      <c r="AG2465" s="0" t="str">
        <f aca="false">IF(AA2465=1,"",IF(AND(AC2465=1,AE2465&lt;&gt;1),1,0))</f>
        <v/>
      </c>
      <c r="AH2465" s="60" t="str">
        <f aca="false">IF(AND(E2465&gt;0,AA2465&lt;2,NOT(AND(C2466=C2465,AA2466=AA2465+1))),INDEX(DATAS,AA2465+1),"")</f>
        <v/>
      </c>
      <c r="AI2465" s="60" t="str">
        <f aca="false">IF(AND(AC2465=1,AA2465&lt;2),IF(AND(C2466=C2465,AA2466=AA2465+1),IF(AC2466=1,"",INDEX(DATAS,AA2465+1)),INDEX(DATAS,AA2465+1)),"")</f>
        <v/>
      </c>
    </row>
    <row r="2466" customFormat="false" ht="15" hidden="false" customHeight="false" outlineLevel="0" collapsed="false">
      <c r="A2466" s="60" t="n">
        <v>46310</v>
      </c>
      <c r="B2466" s="0" t="n">
        <v>3</v>
      </c>
      <c r="C2466" s="0" t="n">
        <v>5303</v>
      </c>
      <c r="D2466" s="0" t="n">
        <v>73</v>
      </c>
      <c r="E2466" s="0" t="n">
        <v>2</v>
      </c>
      <c r="F2466" s="55" t="s">
        <v>865</v>
      </c>
      <c r="G2466" s="0" t="n">
        <v>53.7</v>
      </c>
      <c r="H2466" s="0" t="n">
        <v>51</v>
      </c>
      <c r="I2466" s="55" t="s">
        <v>187</v>
      </c>
      <c r="J2466" s="0" t="n">
        <v>73</v>
      </c>
      <c r="K2466" s="0" t="n">
        <v>65</v>
      </c>
      <c r="M2466" s="0" t="n">
        <v>530.38</v>
      </c>
      <c r="N2466" s="0" t="n">
        <v>68.94</v>
      </c>
      <c r="O2466" s="0" t="n">
        <v>32.7</v>
      </c>
      <c r="P2466" s="0" t="n">
        <v>4.09</v>
      </c>
      <c r="Q2466" s="0" t="n">
        <v>3.33</v>
      </c>
      <c r="U2466" s="0" t="n">
        <v>979</v>
      </c>
      <c r="V2466" s="0" t="n">
        <v>1</v>
      </c>
      <c r="W2466" s="60" t="n">
        <v>46303</v>
      </c>
      <c r="X2466" s="55" t="n">
        <f aca="false">IF(I2466="Male",0,1)</f>
        <v>1</v>
      </c>
      <c r="Y2466" s="55" t="n">
        <f aca="false">IF(OR(I2466="DNB",I2466="Dry DNB"),1,0)</f>
        <v>0</v>
      </c>
      <c r="Z2466" s="55" t="n">
        <f aca="false">IF(ISNUMBER(W2466),A2466-W2466,"")</f>
        <v>7</v>
      </c>
      <c r="AA2466" s="55" t="n">
        <f aca="false">MATCH(A2466,DATAS,0)</f>
        <v>2</v>
      </c>
      <c r="AB2466" s="55" t="n">
        <f aca="false">IF(AND(E2466&gt;0,OR(AND(B2466&gt;=1,B2466&lt;=6),B2466=10)),1,0)</f>
        <v>1</v>
      </c>
      <c r="AC2466" s="55" t="n">
        <f aca="false">IF(AND(E2466&gt;0,B2466=10),1,0)</f>
        <v>0</v>
      </c>
      <c r="AD2466" s="55" t="n">
        <f aca="false">IF(AND(C2465=C2466,AA2465=AA2466-1),AB2465,"")</f>
        <v>1</v>
      </c>
      <c r="AE2466" s="55" t="n">
        <f aca="false">IF(AND(C2465=C2466,AA2465=AA2466-1),AC2465,"")</f>
        <v>0</v>
      </c>
      <c r="AF2466" s="55" t="n">
        <f aca="false">IF(AA2466=1,"",IF(AND(AB2466=1,AD2466&lt;&gt;1),1,0))</f>
        <v>0</v>
      </c>
      <c r="AG2466" s="55" t="n">
        <f aca="false">IF(AA2466=1,"",IF(AND(AC2466=1,AE2466&lt;&gt;1),1,0))</f>
        <v>0</v>
      </c>
      <c r="AH2466" s="60" t="str">
        <f aca="false">IF(AND(E2466&gt;0,AA2466&lt;2,NOT(AND(C2467=C2466,AA2467=AA2466+1))),INDEX(DATAS,AA2466+1),"")</f>
        <v/>
      </c>
      <c r="AI2466" s="60" t="str">
        <f aca="false">IF(AND(AC2466=1,AA2466&lt;2),IF(AND(C2467=C2466,AA2467=AA2466+1),IF(AC2467=1,"",INDEX(DATAS,AA2466+1)),INDEX(DATAS,AA2466+1)),"")</f>
        <v/>
      </c>
    </row>
    <row r="2467" customFormat="false" ht="15" hidden="false" customHeight="false" outlineLevel="0" collapsed="false">
      <c r="A2467" s="60" t="n">
        <v>46309</v>
      </c>
      <c r="B2467" s="0" t="n">
        <v>3</v>
      </c>
      <c r="C2467" s="0" t="n">
        <v>5304</v>
      </c>
      <c r="D2467" s="0" t="n">
        <v>14</v>
      </c>
      <c r="E2467" s="0" t="n">
        <v>2</v>
      </c>
      <c r="F2467" s="55" t="s">
        <v>865</v>
      </c>
      <c r="G2467" s="0" t="n">
        <v>40.4</v>
      </c>
      <c r="H2467" s="0" t="n">
        <v>32</v>
      </c>
      <c r="I2467" s="55" t="s">
        <v>166</v>
      </c>
      <c r="J2467" s="0" t="n">
        <v>14</v>
      </c>
      <c r="M2467" s="0" t="n">
        <v>2553.83</v>
      </c>
      <c r="N2467" s="0" t="n">
        <v>41.74</v>
      </c>
      <c r="O2467" s="0" t="n">
        <v>57.81</v>
      </c>
      <c r="R2467" s="0" t="n">
        <v>2668</v>
      </c>
      <c r="S2467" s="0" t="n">
        <v>5363</v>
      </c>
      <c r="U2467" s="0" t="n">
        <v>978</v>
      </c>
      <c r="V2467" s="0" t="n">
        <v>0</v>
      </c>
      <c r="X2467" s="55" t="n">
        <f aca="false">IF(I2467="Male",0,1)</f>
        <v>1</v>
      </c>
      <c r="Y2467" s="55" t="n">
        <f aca="false">IF(OR(I2467="DNB",I2467="Dry DNB"),1,0)</f>
        <v>0</v>
      </c>
      <c r="Z2467" s="0" t="str">
        <f aca="false">IF(ISNUMBER(W2467),A2467-W2467,"")</f>
        <v/>
      </c>
      <c r="AA2467" s="55" t="n">
        <f aca="false">MATCH(A2467,DATAS,0)</f>
        <v>1</v>
      </c>
      <c r="AB2467" s="55" t="n">
        <f aca="false">IF(AND(E2467&gt;0,OR(AND(B2467&gt;=1,B2467&lt;=6),B2467=10)),1,0)</f>
        <v>1</v>
      </c>
      <c r="AC2467" s="55" t="n">
        <f aca="false">IF(AND(E2467&gt;0,B2467=10),1,0)</f>
        <v>0</v>
      </c>
      <c r="AD2467" s="0" t="str">
        <f aca="false">IF(AND(C2466=C2467,AA2466=AA2467-1),AB2466,"")</f>
        <v/>
      </c>
      <c r="AE2467" s="0" t="str">
        <f aca="false">IF(AND(C2466=C2467,AA2466=AA2467-1),AC2466,"")</f>
        <v/>
      </c>
      <c r="AF2467" s="0" t="str">
        <f aca="false">IF(AA2467=1,"",IF(AND(AB2467=1,AD2467&lt;&gt;1),1,0))</f>
        <v/>
      </c>
      <c r="AG2467" s="0" t="str">
        <f aca="false">IF(AA2467=1,"",IF(AND(AC2467=1,AE2467&lt;&gt;1),1,0))</f>
        <v/>
      </c>
      <c r="AH2467" s="60" t="str">
        <f aca="false">IF(AND(E2467&gt;0,AA2467&lt;2,NOT(AND(C2468=C2467,AA2468=AA2467+1))),INDEX(DATAS,AA2467+1),"")</f>
        <v/>
      </c>
      <c r="AI2467" s="60" t="str">
        <f aca="false">IF(AND(AC2467=1,AA2467&lt;2),IF(AND(C2468=C2467,AA2468=AA2467+1),IF(AC2468=1,"",INDEX(DATAS,AA2467+1)),INDEX(DATAS,AA2467+1)),"")</f>
        <v/>
      </c>
    </row>
    <row r="2468" customFormat="false" ht="15" hidden="false" customHeight="false" outlineLevel="0" collapsed="false">
      <c r="A2468" s="60" t="n">
        <v>46310</v>
      </c>
      <c r="B2468" s="0" t="n">
        <v>3</v>
      </c>
      <c r="C2468" s="0" t="n">
        <v>5304</v>
      </c>
      <c r="D2468" s="0" t="n">
        <v>15</v>
      </c>
      <c r="E2468" s="0" t="n">
        <v>2</v>
      </c>
      <c r="F2468" s="55" t="s">
        <v>865</v>
      </c>
      <c r="G2468" s="0" t="n">
        <v>47.9</v>
      </c>
      <c r="H2468" s="0" t="n">
        <v>34</v>
      </c>
      <c r="I2468" s="55" t="s">
        <v>166</v>
      </c>
      <c r="J2468" s="0" t="n">
        <v>15</v>
      </c>
      <c r="M2468" s="0" t="n">
        <v>2553.83</v>
      </c>
      <c r="N2468" s="0" t="n">
        <v>41.74</v>
      </c>
      <c r="O2468" s="0" t="n">
        <v>57.81</v>
      </c>
      <c r="U2468" s="0" t="n">
        <v>979</v>
      </c>
      <c r="V2468" s="0" t="n">
        <v>0</v>
      </c>
      <c r="X2468" s="55" t="n">
        <f aca="false">IF(I2468="Male",0,1)</f>
        <v>1</v>
      </c>
      <c r="Y2468" s="55" t="n">
        <f aca="false">IF(OR(I2468="DNB",I2468="Dry DNB"),1,0)</f>
        <v>0</v>
      </c>
      <c r="Z2468" s="0" t="str">
        <f aca="false">IF(ISNUMBER(W2468),A2468-W2468,"")</f>
        <v/>
      </c>
      <c r="AA2468" s="55" t="n">
        <f aca="false">MATCH(A2468,DATAS,0)</f>
        <v>2</v>
      </c>
      <c r="AB2468" s="55" t="n">
        <f aca="false">IF(AND(E2468&gt;0,OR(AND(B2468&gt;=1,B2468&lt;=6),B2468=10)),1,0)</f>
        <v>1</v>
      </c>
      <c r="AC2468" s="55" t="n">
        <f aca="false">IF(AND(E2468&gt;0,B2468=10),1,0)</f>
        <v>0</v>
      </c>
      <c r="AD2468" s="55" t="n">
        <f aca="false">IF(AND(C2467=C2468,AA2467=AA2468-1),AB2467,"")</f>
        <v>1</v>
      </c>
      <c r="AE2468" s="55" t="n">
        <f aca="false">IF(AND(C2467=C2468,AA2467=AA2468-1),AC2467,"")</f>
        <v>0</v>
      </c>
      <c r="AF2468" s="55" t="n">
        <f aca="false">IF(AA2468=1,"",IF(AND(AB2468=1,AD2468&lt;&gt;1),1,0))</f>
        <v>0</v>
      </c>
      <c r="AG2468" s="55" t="n">
        <f aca="false">IF(AA2468=1,"",IF(AND(AC2468=1,AE2468&lt;&gt;1),1,0))</f>
        <v>0</v>
      </c>
      <c r="AH2468" s="60" t="str">
        <f aca="false">IF(AND(E2468&gt;0,AA2468&lt;2,NOT(AND(C2469=C2468,AA2469=AA2468+1))),INDEX(DATAS,AA2468+1),"")</f>
        <v/>
      </c>
      <c r="AI2468" s="60" t="str">
        <f aca="false">IF(AND(AC2468=1,AA2468&lt;2),IF(AND(C2469=C2468,AA2469=AA2468+1),IF(AC2469=1,"",INDEX(DATAS,AA2468+1)),INDEX(DATAS,AA2468+1)),"")</f>
        <v/>
      </c>
    </row>
    <row r="2469" customFormat="false" ht="15" hidden="false" customHeight="false" outlineLevel="0" collapsed="false">
      <c r="A2469" s="60" t="n">
        <v>46309</v>
      </c>
      <c r="B2469" s="0" t="n">
        <v>5</v>
      </c>
      <c r="C2469" s="0" t="n">
        <v>5305</v>
      </c>
      <c r="D2469" s="0" t="n">
        <v>364</v>
      </c>
      <c r="E2469" s="0" t="n">
        <v>1</v>
      </c>
      <c r="F2469" s="55" t="s">
        <v>866</v>
      </c>
      <c r="G2469" s="0" t="n">
        <v>43.7</v>
      </c>
      <c r="H2469" s="0" t="n">
        <v>43</v>
      </c>
      <c r="I2469" s="55" t="s">
        <v>157</v>
      </c>
      <c r="J2469" s="0" t="n">
        <v>224</v>
      </c>
      <c r="K2469" s="0" t="n">
        <v>71</v>
      </c>
      <c r="L2469" s="0" t="n">
        <v>140</v>
      </c>
      <c r="M2469" s="0" t="n">
        <v>526.37</v>
      </c>
      <c r="N2469" s="0" t="n">
        <v>39.09</v>
      </c>
      <c r="O2469" s="0" t="n">
        <v>34.08</v>
      </c>
      <c r="P2469" s="0" t="n">
        <v>3.36</v>
      </c>
      <c r="Q2469" s="0" t="n">
        <v>3.78</v>
      </c>
      <c r="R2469" s="0" t="n">
        <v>4277</v>
      </c>
      <c r="S2469" s="0" t="n">
        <v>9345</v>
      </c>
      <c r="T2469" s="0" t="n">
        <v>46.35</v>
      </c>
      <c r="U2469" s="0" t="n">
        <v>977</v>
      </c>
      <c r="V2469" s="0" t="n">
        <v>6</v>
      </c>
      <c r="W2469" s="60" t="n">
        <v>46136</v>
      </c>
      <c r="X2469" s="55" t="n">
        <f aca="false">IF(I2469="Male",0,1)</f>
        <v>1</v>
      </c>
      <c r="Y2469" s="55" t="n">
        <f aca="false">IF(OR(I2469="DNB",I2469="Dry DNB"),1,0)</f>
        <v>0</v>
      </c>
      <c r="Z2469" s="55" t="n">
        <f aca="false">IF(ISNUMBER(W2469),A2469-W2469,"")</f>
        <v>173</v>
      </c>
      <c r="AA2469" s="55" t="n">
        <f aca="false">MATCH(A2469,DATAS,0)</f>
        <v>1</v>
      </c>
      <c r="AB2469" s="55" t="n">
        <f aca="false">IF(AND(E2469&gt;0,OR(AND(B2469&gt;=1,B2469&lt;=6),B2469=10)),1,0)</f>
        <v>1</v>
      </c>
      <c r="AC2469" s="55" t="n">
        <f aca="false">IF(AND(E2469&gt;0,B2469=10),1,0)</f>
        <v>0</v>
      </c>
      <c r="AD2469" s="0" t="str">
        <f aca="false">IF(AND(C2468=C2469,AA2468=AA2469-1),AB2468,"")</f>
        <v/>
      </c>
      <c r="AE2469" s="0" t="str">
        <f aca="false">IF(AND(C2468=C2469,AA2468=AA2469-1),AC2468,"")</f>
        <v/>
      </c>
      <c r="AF2469" s="0" t="str">
        <f aca="false">IF(AA2469=1,"",IF(AND(AB2469=1,AD2469&lt;&gt;1),1,0))</f>
        <v/>
      </c>
      <c r="AG2469" s="0" t="str">
        <f aca="false">IF(AA2469=1,"",IF(AND(AC2469=1,AE2469&lt;&gt;1),1,0))</f>
        <v/>
      </c>
      <c r="AH2469" s="60" t="str">
        <f aca="false">IF(AND(E2469&gt;0,AA2469&lt;2,NOT(AND(C2470=C2469,AA2470=AA2469+1))),INDEX(DATAS,AA2469+1),"")</f>
        <v/>
      </c>
      <c r="AI2469" s="60" t="str">
        <f aca="false">IF(AND(AC2469=1,AA2469&lt;2),IF(AND(C2470=C2469,AA2470=AA2469+1),IF(AC2470=1,"",INDEX(DATAS,AA2469+1)),INDEX(DATAS,AA2469+1)),"")</f>
        <v/>
      </c>
    </row>
    <row r="2470" customFormat="false" ht="15" hidden="false" customHeight="false" outlineLevel="0" collapsed="false">
      <c r="A2470" s="60" t="n">
        <v>46310</v>
      </c>
      <c r="B2470" s="0" t="n">
        <v>5</v>
      </c>
      <c r="C2470" s="0" t="n">
        <v>5305</v>
      </c>
      <c r="D2470" s="0" t="n">
        <v>365</v>
      </c>
      <c r="E2470" s="0" t="n">
        <v>1</v>
      </c>
      <c r="F2470" s="55" t="s">
        <v>866</v>
      </c>
      <c r="G2470" s="0" t="n">
        <v>44.9</v>
      </c>
      <c r="H2470" s="0" t="n">
        <v>43</v>
      </c>
      <c r="I2470" s="55" t="s">
        <v>157</v>
      </c>
      <c r="J2470" s="0" t="n">
        <v>224</v>
      </c>
      <c r="K2470" s="0" t="n">
        <v>71</v>
      </c>
      <c r="L2470" s="0" t="n">
        <v>141</v>
      </c>
      <c r="M2470" s="0" t="n">
        <v>526.37</v>
      </c>
      <c r="N2470" s="0" t="n">
        <v>39.09</v>
      </c>
      <c r="O2470" s="0" t="n">
        <v>34.08</v>
      </c>
      <c r="P2470" s="0" t="n">
        <v>3.36</v>
      </c>
      <c r="Q2470" s="0" t="n">
        <v>3.78</v>
      </c>
      <c r="T2470" s="0" t="n">
        <v>46.35</v>
      </c>
      <c r="U2470" s="0" t="n">
        <v>978</v>
      </c>
      <c r="V2470" s="0" t="n">
        <v>6</v>
      </c>
      <c r="W2470" s="60" t="n">
        <v>46136</v>
      </c>
      <c r="X2470" s="55" t="n">
        <f aca="false">IF(I2470="Male",0,1)</f>
        <v>1</v>
      </c>
      <c r="Y2470" s="55" t="n">
        <f aca="false">IF(OR(I2470="DNB",I2470="Dry DNB"),1,0)</f>
        <v>0</v>
      </c>
      <c r="Z2470" s="55" t="n">
        <f aca="false">IF(ISNUMBER(W2470),A2470-W2470,"")</f>
        <v>174</v>
      </c>
      <c r="AA2470" s="55" t="n">
        <f aca="false">MATCH(A2470,DATAS,0)</f>
        <v>2</v>
      </c>
      <c r="AB2470" s="55" t="n">
        <f aca="false">IF(AND(E2470&gt;0,OR(AND(B2470&gt;=1,B2470&lt;=6),B2470=10)),1,0)</f>
        <v>1</v>
      </c>
      <c r="AC2470" s="55" t="n">
        <f aca="false">IF(AND(E2470&gt;0,B2470=10),1,0)</f>
        <v>0</v>
      </c>
      <c r="AD2470" s="55" t="n">
        <f aca="false">IF(AND(C2469=C2470,AA2469=AA2470-1),AB2469,"")</f>
        <v>1</v>
      </c>
      <c r="AE2470" s="55" t="n">
        <f aca="false">IF(AND(C2469=C2470,AA2469=AA2470-1),AC2469,"")</f>
        <v>0</v>
      </c>
      <c r="AF2470" s="55" t="n">
        <f aca="false">IF(AA2470=1,"",IF(AND(AB2470=1,AD2470&lt;&gt;1),1,0))</f>
        <v>0</v>
      </c>
      <c r="AG2470" s="55" t="n">
        <f aca="false">IF(AA2470=1,"",IF(AND(AC2470=1,AE2470&lt;&gt;1),1,0))</f>
        <v>0</v>
      </c>
      <c r="AH2470" s="60" t="str">
        <f aca="false">IF(AND(E2470&gt;0,AA2470&lt;2,NOT(AND(C2471=C2470,AA2471=AA2470+1))),INDEX(DATAS,AA2470+1),"")</f>
        <v/>
      </c>
      <c r="AI2470" s="60" t="str">
        <f aca="false">IF(AND(AC2470=1,AA2470&lt;2),IF(AND(C2471=C2470,AA2471=AA2470+1),IF(AC2471=1,"",INDEX(DATAS,AA2470+1)),INDEX(DATAS,AA2470+1)),"")</f>
        <v/>
      </c>
    </row>
    <row r="2471" customFormat="false" ht="15" hidden="false" customHeight="false" outlineLevel="0" collapsed="false">
      <c r="A2471" s="60" t="n">
        <v>46309</v>
      </c>
      <c r="B2471" s="0" t="n">
        <v>7</v>
      </c>
      <c r="C2471" s="0" t="n">
        <v>5306</v>
      </c>
      <c r="D2471" s="0" t="n">
        <v>324</v>
      </c>
      <c r="E2471" s="0" t="n">
        <v>1</v>
      </c>
      <c r="F2471" s="55" t="s">
        <v>867</v>
      </c>
      <c r="G2471" s="0" t="n">
        <v>15.6</v>
      </c>
      <c r="H2471" s="0" t="n">
        <v>35</v>
      </c>
      <c r="I2471" s="55" t="s">
        <v>162</v>
      </c>
      <c r="J2471" s="0" t="n">
        <v>101</v>
      </c>
      <c r="K2471" s="0" t="n">
        <v>66</v>
      </c>
      <c r="L2471" s="0" t="n">
        <v>224</v>
      </c>
      <c r="M2471" s="0" t="n">
        <v>1148.6</v>
      </c>
      <c r="N2471" s="0" t="n">
        <v>51.33</v>
      </c>
      <c r="O2471" s="0" t="n">
        <v>26.38</v>
      </c>
      <c r="P2471" s="0" t="n">
        <v>3.54</v>
      </c>
      <c r="Q2471" s="0" t="n">
        <v>3.26</v>
      </c>
      <c r="R2471" s="0" t="n">
        <v>4807</v>
      </c>
      <c r="S2471" s="0" t="n">
        <v>10133</v>
      </c>
      <c r="T2471" s="0" t="n">
        <v>51.1</v>
      </c>
      <c r="U2471" s="0" t="n">
        <v>975</v>
      </c>
      <c r="V2471" s="0" t="n">
        <v>2</v>
      </c>
      <c r="W2471" s="60" t="n">
        <v>46086</v>
      </c>
      <c r="X2471" s="55" t="n">
        <f aca="false">IF(I2471="Male",0,1)</f>
        <v>1</v>
      </c>
      <c r="Y2471" s="55" t="n">
        <f aca="false">IF(OR(I2471="DNB",I2471="Dry DNB"),1,0)</f>
        <v>0</v>
      </c>
      <c r="Z2471" s="55" t="n">
        <f aca="false">IF(ISNUMBER(W2471),A2471-W2471,"")</f>
        <v>223</v>
      </c>
      <c r="AA2471" s="55" t="n">
        <f aca="false">MATCH(A2471,DATAS,0)</f>
        <v>1</v>
      </c>
      <c r="AB2471" s="55" t="n">
        <f aca="false">IF(AND(E2471&gt;0,OR(AND(B2471&gt;=1,B2471&lt;=6),B2471=10)),1,0)</f>
        <v>0</v>
      </c>
      <c r="AC2471" s="55" t="n">
        <f aca="false">IF(AND(E2471&gt;0,B2471=10),1,0)</f>
        <v>0</v>
      </c>
      <c r="AD2471" s="0" t="str">
        <f aca="false">IF(AND(C2470=C2471,AA2470=AA2471-1),AB2470,"")</f>
        <v/>
      </c>
      <c r="AE2471" s="0" t="str">
        <f aca="false">IF(AND(C2470=C2471,AA2470=AA2471-1),AC2470,"")</f>
        <v/>
      </c>
      <c r="AF2471" s="0" t="str">
        <f aca="false">IF(AA2471=1,"",IF(AND(AB2471=1,AD2471&lt;&gt;1),1,0))</f>
        <v/>
      </c>
      <c r="AG2471" s="0" t="str">
        <f aca="false">IF(AA2471=1,"",IF(AND(AC2471=1,AE2471&lt;&gt;1),1,0))</f>
        <v/>
      </c>
      <c r="AH2471" s="60" t="str">
        <f aca="false">IF(AND(E2471&gt;0,AA2471&lt;2,NOT(AND(C2472=C2471,AA2472=AA2471+1))),INDEX(DATAS,AA2471+1),"")</f>
        <v/>
      </c>
      <c r="AI2471" s="60" t="str">
        <f aca="false">IF(AND(AC2471=1,AA2471&lt;2),IF(AND(C2472=C2471,AA2472=AA2471+1),IF(AC2472=1,"",INDEX(DATAS,AA2471+1)),INDEX(DATAS,AA2471+1)),"")</f>
        <v/>
      </c>
    </row>
    <row r="2472" customFormat="false" ht="15" hidden="false" customHeight="false" outlineLevel="0" collapsed="false">
      <c r="A2472" s="60" t="n">
        <v>46310</v>
      </c>
      <c r="B2472" s="0" t="n">
        <v>7</v>
      </c>
      <c r="C2472" s="0" t="n">
        <v>5306</v>
      </c>
      <c r="D2472" s="0" t="n">
        <v>324</v>
      </c>
      <c r="E2472" s="0" t="n">
        <v>1</v>
      </c>
      <c r="F2472" s="55" t="s">
        <v>867</v>
      </c>
      <c r="H2472" s="0" t="n">
        <v>35</v>
      </c>
      <c r="I2472" s="55" t="s">
        <v>162</v>
      </c>
      <c r="J2472" s="0" t="n">
        <v>101</v>
      </c>
      <c r="K2472" s="0" t="n">
        <v>66</v>
      </c>
      <c r="L2472" s="0" t="n">
        <v>225</v>
      </c>
      <c r="M2472" s="0" t="n">
        <v>1148.6</v>
      </c>
      <c r="N2472" s="0" t="n">
        <v>51.33</v>
      </c>
      <c r="O2472" s="0" t="n">
        <v>26.38</v>
      </c>
      <c r="P2472" s="0" t="n">
        <v>3.54</v>
      </c>
      <c r="Q2472" s="0" t="n">
        <v>3.26</v>
      </c>
      <c r="T2472" s="0" t="n">
        <v>51.1</v>
      </c>
      <c r="U2472" s="0" t="n">
        <v>976</v>
      </c>
      <c r="V2472" s="0" t="n">
        <v>2</v>
      </c>
      <c r="W2472" s="60" t="n">
        <v>46086</v>
      </c>
      <c r="X2472" s="55" t="n">
        <f aca="false">IF(I2472="Male",0,1)</f>
        <v>1</v>
      </c>
      <c r="Y2472" s="55" t="n">
        <f aca="false">IF(OR(I2472="DNB",I2472="Dry DNB"),1,0)</f>
        <v>0</v>
      </c>
      <c r="Z2472" s="55" t="n">
        <f aca="false">IF(ISNUMBER(W2472),A2472-W2472,"")</f>
        <v>224</v>
      </c>
      <c r="AA2472" s="55" t="n">
        <f aca="false">MATCH(A2472,DATAS,0)</f>
        <v>2</v>
      </c>
      <c r="AB2472" s="55" t="n">
        <f aca="false">IF(AND(E2472&gt;0,OR(AND(B2472&gt;=1,B2472&lt;=6),B2472=10)),1,0)</f>
        <v>0</v>
      </c>
      <c r="AC2472" s="55" t="n">
        <f aca="false">IF(AND(E2472&gt;0,B2472=10),1,0)</f>
        <v>0</v>
      </c>
      <c r="AD2472" s="55" t="n">
        <f aca="false">IF(AND(C2471=C2472,AA2471=AA2472-1),AB2471,"")</f>
        <v>0</v>
      </c>
      <c r="AE2472" s="55" t="n">
        <f aca="false">IF(AND(C2471=C2472,AA2471=AA2472-1),AC2471,"")</f>
        <v>0</v>
      </c>
      <c r="AF2472" s="55" t="n">
        <f aca="false">IF(AA2472=1,"",IF(AND(AB2472=1,AD2472&lt;&gt;1),1,0))</f>
        <v>0</v>
      </c>
      <c r="AG2472" s="55" t="n">
        <f aca="false">IF(AA2472=1,"",IF(AND(AC2472=1,AE2472&lt;&gt;1),1,0))</f>
        <v>0</v>
      </c>
      <c r="AH2472" s="60" t="str">
        <f aca="false">IF(AND(E2472&gt;0,AA2472&lt;2,NOT(AND(C2473=C2472,AA2473=AA2472+1))),INDEX(DATAS,AA2472+1),"")</f>
        <v/>
      </c>
      <c r="AI2472" s="60" t="str">
        <f aca="false">IF(AND(AC2472=1,AA2472&lt;2),IF(AND(C2473=C2472,AA2473=AA2472+1),IF(AC2473=1,"",INDEX(DATAS,AA2472+1)),INDEX(DATAS,AA2472+1)),"")</f>
        <v/>
      </c>
    </row>
    <row r="2473" customFormat="false" ht="15" hidden="false" customHeight="false" outlineLevel="0" collapsed="false">
      <c r="A2473" s="60" t="n">
        <v>46309</v>
      </c>
      <c r="B2473" s="0" t="n">
        <v>5</v>
      </c>
      <c r="C2473" s="0" t="n">
        <v>5307</v>
      </c>
      <c r="D2473" s="0" t="n">
        <v>357</v>
      </c>
      <c r="E2473" s="0" t="n">
        <v>1</v>
      </c>
      <c r="F2473" s="55" t="s">
        <v>866</v>
      </c>
      <c r="G2473" s="0" t="n">
        <v>43.3</v>
      </c>
      <c r="H2473" s="0" t="n">
        <v>42</v>
      </c>
      <c r="I2473" s="55" t="s">
        <v>157</v>
      </c>
      <c r="J2473" s="0" t="n">
        <v>193</v>
      </c>
      <c r="K2473" s="0" t="n">
        <v>64</v>
      </c>
      <c r="L2473" s="0" t="n">
        <v>164</v>
      </c>
      <c r="M2473" s="0" t="n">
        <v>698.73</v>
      </c>
      <c r="N2473" s="0" t="n">
        <v>50.7</v>
      </c>
      <c r="O2473" s="0" t="n">
        <v>29.73</v>
      </c>
      <c r="P2473" s="0" t="n">
        <v>3.53</v>
      </c>
      <c r="Q2473" s="0" t="n">
        <v>3.57</v>
      </c>
      <c r="R2473" s="0" t="n">
        <v>4322</v>
      </c>
      <c r="S2473" s="0" t="n">
        <v>9524</v>
      </c>
      <c r="T2473" s="0" t="n">
        <v>46.55</v>
      </c>
      <c r="U2473" s="0" t="n">
        <v>977</v>
      </c>
      <c r="V2473" s="0" t="n">
        <v>6</v>
      </c>
      <c r="W2473" s="60" t="n">
        <v>46146</v>
      </c>
      <c r="X2473" s="55" t="n">
        <f aca="false">IF(I2473="Male",0,1)</f>
        <v>1</v>
      </c>
      <c r="Y2473" s="55" t="n">
        <f aca="false">IF(OR(I2473="DNB",I2473="Dry DNB"),1,0)</f>
        <v>0</v>
      </c>
      <c r="Z2473" s="55" t="n">
        <f aca="false">IF(ISNUMBER(W2473),A2473-W2473,"")</f>
        <v>163</v>
      </c>
      <c r="AA2473" s="55" t="n">
        <f aca="false">MATCH(A2473,DATAS,0)</f>
        <v>1</v>
      </c>
      <c r="AB2473" s="55" t="n">
        <f aca="false">IF(AND(E2473&gt;0,OR(AND(B2473&gt;=1,B2473&lt;=6),B2473=10)),1,0)</f>
        <v>1</v>
      </c>
      <c r="AC2473" s="55" t="n">
        <f aca="false">IF(AND(E2473&gt;0,B2473=10),1,0)</f>
        <v>0</v>
      </c>
      <c r="AD2473" s="0" t="str">
        <f aca="false">IF(AND(C2472=C2473,AA2472=AA2473-1),AB2472,"")</f>
        <v/>
      </c>
      <c r="AE2473" s="0" t="str">
        <f aca="false">IF(AND(C2472=C2473,AA2472=AA2473-1),AC2472,"")</f>
        <v/>
      </c>
      <c r="AF2473" s="0" t="str">
        <f aca="false">IF(AA2473=1,"",IF(AND(AB2473=1,AD2473&lt;&gt;1),1,0))</f>
        <v/>
      </c>
      <c r="AG2473" s="0" t="str">
        <f aca="false">IF(AA2473=1,"",IF(AND(AC2473=1,AE2473&lt;&gt;1),1,0))</f>
        <v/>
      </c>
      <c r="AH2473" s="60" t="str">
        <f aca="false">IF(AND(E2473&gt;0,AA2473&lt;2,NOT(AND(C2474=C2473,AA2474=AA2473+1))),INDEX(DATAS,AA2473+1),"")</f>
        <v/>
      </c>
      <c r="AI2473" s="60" t="str">
        <f aca="false">IF(AND(AC2473=1,AA2473&lt;2),IF(AND(C2474=C2473,AA2474=AA2473+1),IF(AC2474=1,"",INDEX(DATAS,AA2473+1)),INDEX(DATAS,AA2473+1)),"")</f>
        <v/>
      </c>
    </row>
    <row r="2474" customFormat="false" ht="15" hidden="false" customHeight="false" outlineLevel="0" collapsed="false">
      <c r="A2474" s="60" t="n">
        <v>46310</v>
      </c>
      <c r="B2474" s="0" t="n">
        <v>5</v>
      </c>
      <c r="C2474" s="0" t="n">
        <v>5307</v>
      </c>
      <c r="D2474" s="0" t="n">
        <v>358</v>
      </c>
      <c r="E2474" s="0" t="n">
        <v>1</v>
      </c>
      <c r="F2474" s="55" t="s">
        <v>866</v>
      </c>
      <c r="G2474" s="0" t="n">
        <v>45.6</v>
      </c>
      <c r="H2474" s="0" t="n">
        <v>42</v>
      </c>
      <c r="I2474" s="55" t="s">
        <v>157</v>
      </c>
      <c r="J2474" s="0" t="n">
        <v>193</v>
      </c>
      <c r="K2474" s="0" t="n">
        <v>64</v>
      </c>
      <c r="L2474" s="0" t="n">
        <v>165</v>
      </c>
      <c r="M2474" s="0" t="n">
        <v>698.73</v>
      </c>
      <c r="N2474" s="0" t="n">
        <v>50.7</v>
      </c>
      <c r="O2474" s="0" t="n">
        <v>29.73</v>
      </c>
      <c r="P2474" s="0" t="n">
        <v>3.53</v>
      </c>
      <c r="Q2474" s="0" t="n">
        <v>3.57</v>
      </c>
      <c r="T2474" s="0" t="n">
        <v>46.55</v>
      </c>
      <c r="U2474" s="0" t="n">
        <v>978</v>
      </c>
      <c r="V2474" s="0" t="n">
        <v>6</v>
      </c>
      <c r="W2474" s="60" t="n">
        <v>46146</v>
      </c>
      <c r="X2474" s="55" t="n">
        <f aca="false">IF(I2474="Male",0,1)</f>
        <v>1</v>
      </c>
      <c r="Y2474" s="55" t="n">
        <f aca="false">IF(OR(I2474="DNB",I2474="Dry DNB"),1,0)</f>
        <v>0</v>
      </c>
      <c r="Z2474" s="55" t="n">
        <f aca="false">IF(ISNUMBER(W2474),A2474-W2474,"")</f>
        <v>164</v>
      </c>
      <c r="AA2474" s="55" t="n">
        <f aca="false">MATCH(A2474,DATAS,0)</f>
        <v>2</v>
      </c>
      <c r="AB2474" s="55" t="n">
        <f aca="false">IF(AND(E2474&gt;0,OR(AND(B2474&gt;=1,B2474&lt;=6),B2474=10)),1,0)</f>
        <v>1</v>
      </c>
      <c r="AC2474" s="55" t="n">
        <f aca="false">IF(AND(E2474&gt;0,B2474=10),1,0)</f>
        <v>0</v>
      </c>
      <c r="AD2474" s="55" t="n">
        <f aca="false">IF(AND(C2473=C2474,AA2473=AA2474-1),AB2473,"")</f>
        <v>1</v>
      </c>
      <c r="AE2474" s="55" t="n">
        <f aca="false">IF(AND(C2473=C2474,AA2473=AA2474-1),AC2473,"")</f>
        <v>0</v>
      </c>
      <c r="AF2474" s="55" t="n">
        <f aca="false">IF(AA2474=1,"",IF(AND(AB2474=1,AD2474&lt;&gt;1),1,0))</f>
        <v>0</v>
      </c>
      <c r="AG2474" s="55" t="n">
        <f aca="false">IF(AA2474=1,"",IF(AND(AC2474=1,AE2474&lt;&gt;1),1,0))</f>
        <v>0</v>
      </c>
      <c r="AH2474" s="60" t="str">
        <f aca="false">IF(AND(E2474&gt;0,AA2474&lt;2,NOT(AND(C2475=C2474,AA2475=AA2474+1))),INDEX(DATAS,AA2474+1),"")</f>
        <v/>
      </c>
      <c r="AI2474" s="60" t="str">
        <f aca="false">IF(AND(AC2474=1,AA2474&lt;2),IF(AND(C2475=C2474,AA2475=AA2474+1),IF(AC2475=1,"",INDEX(DATAS,AA2474+1)),INDEX(DATAS,AA2474+1)),"")</f>
        <v/>
      </c>
    </row>
    <row r="2475" customFormat="false" ht="15" hidden="false" customHeight="false" outlineLevel="0" collapsed="false">
      <c r="A2475" s="60" t="n">
        <v>46309</v>
      </c>
      <c r="B2475" s="0" t="n">
        <v>7</v>
      </c>
      <c r="C2475" s="0" t="n">
        <v>5308</v>
      </c>
      <c r="D2475" s="0" t="n">
        <v>296</v>
      </c>
      <c r="E2475" s="0" t="n">
        <v>1</v>
      </c>
      <c r="F2475" s="55" t="s">
        <v>866</v>
      </c>
      <c r="I2475" s="55" t="s">
        <v>162</v>
      </c>
      <c r="J2475" s="0" t="n">
        <v>73</v>
      </c>
      <c r="K2475" s="0" t="n">
        <v>73</v>
      </c>
      <c r="L2475" s="0" t="n">
        <v>273</v>
      </c>
      <c r="M2475" s="0" t="n">
        <v>513.64</v>
      </c>
      <c r="N2475" s="0" t="n">
        <v>39.23</v>
      </c>
      <c r="O2475" s="0" t="n">
        <v>19.5</v>
      </c>
      <c r="P2475" s="0" t="n">
        <v>3.69</v>
      </c>
      <c r="Q2475" s="0" t="n">
        <v>3.68</v>
      </c>
      <c r="R2475" s="0" t="n">
        <v>3844</v>
      </c>
      <c r="S2475" s="0" t="n">
        <v>8220</v>
      </c>
      <c r="T2475" s="0" t="n">
        <v>41.05</v>
      </c>
      <c r="U2475" s="0" t="n">
        <v>977</v>
      </c>
      <c r="V2475" s="0" t="n">
        <v>1</v>
      </c>
      <c r="W2475" s="60" t="n">
        <v>46037</v>
      </c>
      <c r="X2475" s="55" t="n">
        <f aca="false">IF(I2475="Male",0,1)</f>
        <v>1</v>
      </c>
      <c r="Y2475" s="55" t="n">
        <f aca="false">IF(OR(I2475="DNB",I2475="Dry DNB"),1,0)</f>
        <v>0</v>
      </c>
      <c r="Z2475" s="55" t="n">
        <f aca="false">IF(ISNUMBER(W2475),A2475-W2475,"")</f>
        <v>272</v>
      </c>
      <c r="AA2475" s="55" t="n">
        <f aca="false">MATCH(A2475,DATAS,0)</f>
        <v>1</v>
      </c>
      <c r="AB2475" s="55" t="n">
        <f aca="false">IF(AND(E2475&gt;0,OR(AND(B2475&gt;=1,B2475&lt;=6),B2475=10)),1,0)</f>
        <v>0</v>
      </c>
      <c r="AC2475" s="55" t="n">
        <f aca="false">IF(AND(E2475&gt;0,B2475=10),1,0)</f>
        <v>0</v>
      </c>
      <c r="AD2475" s="0" t="str">
        <f aca="false">IF(AND(C2474=C2475,AA2474=AA2475-1),AB2474,"")</f>
        <v/>
      </c>
      <c r="AE2475" s="0" t="str">
        <f aca="false">IF(AND(C2474=C2475,AA2474=AA2475-1),AC2474,"")</f>
        <v/>
      </c>
      <c r="AF2475" s="0" t="str">
        <f aca="false">IF(AA2475=1,"",IF(AND(AB2475=1,AD2475&lt;&gt;1),1,0))</f>
        <v/>
      </c>
      <c r="AG2475" s="0" t="str">
        <f aca="false">IF(AA2475=1,"",IF(AND(AC2475=1,AE2475&lt;&gt;1),1,0))</f>
        <v/>
      </c>
      <c r="AH2475" s="60" t="str">
        <f aca="false">IF(AND(E2475&gt;0,AA2475&lt;2,NOT(AND(C2476=C2475,AA2476=AA2475+1))),INDEX(DATAS,AA2475+1),"")</f>
        <v/>
      </c>
      <c r="AI2475" s="60" t="str">
        <f aca="false">IF(AND(AC2475=1,AA2475&lt;2),IF(AND(C2476=C2475,AA2476=AA2475+1),IF(AC2476=1,"",INDEX(DATAS,AA2475+1)),INDEX(DATAS,AA2475+1)),"")</f>
        <v/>
      </c>
    </row>
    <row r="2476" customFormat="false" ht="15" hidden="false" customHeight="false" outlineLevel="0" collapsed="false">
      <c r="A2476" s="60" t="n">
        <v>46310</v>
      </c>
      <c r="B2476" s="0" t="n">
        <v>7</v>
      </c>
      <c r="C2476" s="0" t="n">
        <v>5308</v>
      </c>
      <c r="D2476" s="0" t="n">
        <v>296</v>
      </c>
      <c r="E2476" s="0" t="n">
        <v>1</v>
      </c>
      <c r="F2476" s="55" t="s">
        <v>866</v>
      </c>
      <c r="I2476" s="55" t="s">
        <v>162</v>
      </c>
      <c r="J2476" s="0" t="n">
        <v>73</v>
      </c>
      <c r="K2476" s="0" t="n">
        <v>73</v>
      </c>
      <c r="L2476" s="0" t="n">
        <v>274</v>
      </c>
      <c r="M2476" s="0" t="n">
        <v>513.64</v>
      </c>
      <c r="N2476" s="0" t="n">
        <v>39.23</v>
      </c>
      <c r="O2476" s="0" t="n">
        <v>19.5</v>
      </c>
      <c r="P2476" s="0" t="n">
        <v>3.69</v>
      </c>
      <c r="Q2476" s="0" t="n">
        <v>3.68</v>
      </c>
      <c r="T2476" s="0" t="n">
        <v>41.05</v>
      </c>
      <c r="U2476" s="0" t="n">
        <v>978</v>
      </c>
      <c r="V2476" s="0" t="n">
        <v>1</v>
      </c>
      <c r="W2476" s="60" t="n">
        <v>46037</v>
      </c>
      <c r="X2476" s="55" t="n">
        <f aca="false">IF(I2476="Male",0,1)</f>
        <v>1</v>
      </c>
      <c r="Y2476" s="55" t="n">
        <f aca="false">IF(OR(I2476="DNB",I2476="Dry DNB"),1,0)</f>
        <v>0</v>
      </c>
      <c r="Z2476" s="55" t="n">
        <f aca="false">IF(ISNUMBER(W2476),A2476-W2476,"")</f>
        <v>273</v>
      </c>
      <c r="AA2476" s="55" t="n">
        <f aca="false">MATCH(A2476,DATAS,0)</f>
        <v>2</v>
      </c>
      <c r="AB2476" s="55" t="n">
        <f aca="false">IF(AND(E2476&gt;0,OR(AND(B2476&gt;=1,B2476&lt;=6),B2476=10)),1,0)</f>
        <v>0</v>
      </c>
      <c r="AC2476" s="55" t="n">
        <f aca="false">IF(AND(E2476&gt;0,B2476=10),1,0)</f>
        <v>0</v>
      </c>
      <c r="AD2476" s="55" t="n">
        <f aca="false">IF(AND(C2475=C2476,AA2475=AA2476-1),AB2475,"")</f>
        <v>0</v>
      </c>
      <c r="AE2476" s="55" t="n">
        <f aca="false">IF(AND(C2475=C2476,AA2475=AA2476-1),AC2475,"")</f>
        <v>0</v>
      </c>
      <c r="AF2476" s="55" t="n">
        <f aca="false">IF(AA2476=1,"",IF(AND(AB2476=1,AD2476&lt;&gt;1),1,0))</f>
        <v>0</v>
      </c>
      <c r="AG2476" s="55" t="n">
        <f aca="false">IF(AA2476=1,"",IF(AND(AC2476=1,AE2476&lt;&gt;1),1,0))</f>
        <v>0</v>
      </c>
      <c r="AH2476" s="60" t="str">
        <f aca="false">IF(AND(E2476&gt;0,AA2476&lt;2,NOT(AND(C2477=C2476,AA2477=AA2476+1))),INDEX(DATAS,AA2476+1),"")</f>
        <v/>
      </c>
      <c r="AI2476" s="60" t="str">
        <f aca="false">IF(AND(AC2476=1,AA2476&lt;2),IF(AND(C2477=C2476,AA2477=AA2476+1),IF(AC2477=1,"",INDEX(DATAS,AA2476+1)),INDEX(DATAS,AA2476+1)),"")</f>
        <v/>
      </c>
    </row>
    <row r="2477" customFormat="false" ht="15" hidden="false" customHeight="false" outlineLevel="0" collapsed="false">
      <c r="A2477" s="60" t="n">
        <v>46309</v>
      </c>
      <c r="B2477" s="0" t="n">
        <v>4</v>
      </c>
      <c r="C2477" s="0" t="n">
        <v>5309</v>
      </c>
      <c r="D2477" s="0" t="n">
        <v>322</v>
      </c>
      <c r="E2477" s="0" t="n">
        <v>1</v>
      </c>
      <c r="F2477" s="55" t="s">
        <v>866</v>
      </c>
      <c r="G2477" s="0" t="n">
        <v>45.5</v>
      </c>
      <c r="H2477" s="0" t="n">
        <v>45</v>
      </c>
      <c r="I2477" s="55" t="s">
        <v>157</v>
      </c>
      <c r="J2477" s="0" t="n">
        <v>119</v>
      </c>
      <c r="K2477" s="0" t="n">
        <v>63</v>
      </c>
      <c r="L2477" s="0" t="n">
        <v>203</v>
      </c>
      <c r="M2477" s="0" t="n">
        <v>596.4</v>
      </c>
      <c r="N2477" s="0" t="n">
        <v>70.81</v>
      </c>
      <c r="O2477" s="0" t="n">
        <v>29.8</v>
      </c>
      <c r="P2477" s="0" t="n">
        <v>3.34</v>
      </c>
      <c r="Q2477" s="0" t="n">
        <v>3.68</v>
      </c>
      <c r="R2477" s="0" t="n">
        <v>4538</v>
      </c>
      <c r="S2477" s="0" t="n">
        <v>9594</v>
      </c>
      <c r="T2477" s="0" t="n">
        <v>44.5</v>
      </c>
      <c r="U2477" s="0" t="n">
        <v>977</v>
      </c>
      <c r="V2477" s="0" t="n">
        <v>3</v>
      </c>
      <c r="W2477" s="60" t="n">
        <v>46076</v>
      </c>
      <c r="X2477" s="55" t="n">
        <f aca="false">IF(I2477="Male",0,1)</f>
        <v>1</v>
      </c>
      <c r="Y2477" s="55" t="n">
        <f aca="false">IF(OR(I2477="DNB",I2477="Dry DNB"),1,0)</f>
        <v>0</v>
      </c>
      <c r="Z2477" s="55" t="n">
        <f aca="false">IF(ISNUMBER(W2477),A2477-W2477,"")</f>
        <v>233</v>
      </c>
      <c r="AA2477" s="55" t="n">
        <f aca="false">MATCH(A2477,DATAS,0)</f>
        <v>1</v>
      </c>
      <c r="AB2477" s="55" t="n">
        <f aca="false">IF(AND(E2477&gt;0,OR(AND(B2477&gt;=1,B2477&lt;=6),B2477=10)),1,0)</f>
        <v>1</v>
      </c>
      <c r="AC2477" s="55" t="n">
        <f aca="false">IF(AND(E2477&gt;0,B2477=10),1,0)</f>
        <v>0</v>
      </c>
      <c r="AD2477" s="0" t="str">
        <f aca="false">IF(AND(C2476=C2477,AA2476=AA2477-1),AB2476,"")</f>
        <v/>
      </c>
      <c r="AE2477" s="0" t="str">
        <f aca="false">IF(AND(C2476=C2477,AA2476=AA2477-1),AC2476,"")</f>
        <v/>
      </c>
      <c r="AF2477" s="0" t="str">
        <f aca="false">IF(AA2477=1,"",IF(AND(AB2477=1,AD2477&lt;&gt;1),1,0))</f>
        <v/>
      </c>
      <c r="AG2477" s="0" t="str">
        <f aca="false">IF(AA2477=1,"",IF(AND(AC2477=1,AE2477&lt;&gt;1),1,0))</f>
        <v/>
      </c>
      <c r="AH2477" s="60" t="str">
        <f aca="false">IF(AND(E2477&gt;0,AA2477&lt;2,NOT(AND(C2478=C2477,AA2478=AA2477+1))),INDEX(DATAS,AA2477+1),"")</f>
        <v/>
      </c>
      <c r="AI2477" s="60" t="str">
        <f aca="false">IF(AND(AC2477=1,AA2477&lt;2),IF(AND(C2478=C2477,AA2478=AA2477+1),IF(AC2478=1,"",INDEX(DATAS,AA2477+1)),INDEX(DATAS,AA2477+1)),"")</f>
        <v/>
      </c>
    </row>
    <row r="2478" customFormat="false" ht="15" hidden="false" customHeight="false" outlineLevel="0" collapsed="false">
      <c r="A2478" s="60" t="n">
        <v>46310</v>
      </c>
      <c r="B2478" s="0" t="n">
        <v>4</v>
      </c>
      <c r="C2478" s="0" t="n">
        <v>5309</v>
      </c>
      <c r="D2478" s="0" t="n">
        <v>323</v>
      </c>
      <c r="E2478" s="0" t="n">
        <v>1</v>
      </c>
      <c r="F2478" s="55" t="s">
        <v>866</v>
      </c>
      <c r="G2478" s="0" t="n">
        <v>44.1</v>
      </c>
      <c r="H2478" s="0" t="n">
        <v>44</v>
      </c>
      <c r="I2478" s="55" t="s">
        <v>157</v>
      </c>
      <c r="J2478" s="0" t="n">
        <v>119</v>
      </c>
      <c r="K2478" s="0" t="n">
        <v>63</v>
      </c>
      <c r="L2478" s="0" t="n">
        <v>204</v>
      </c>
      <c r="M2478" s="0" t="n">
        <v>596.4</v>
      </c>
      <c r="N2478" s="0" t="n">
        <v>70.81</v>
      </c>
      <c r="O2478" s="0" t="n">
        <v>29.8</v>
      </c>
      <c r="P2478" s="0" t="n">
        <v>3.34</v>
      </c>
      <c r="Q2478" s="0" t="n">
        <v>3.68</v>
      </c>
      <c r="T2478" s="0" t="n">
        <v>44.5</v>
      </c>
      <c r="U2478" s="0" t="n">
        <v>978</v>
      </c>
      <c r="V2478" s="0" t="n">
        <v>3</v>
      </c>
      <c r="W2478" s="60" t="n">
        <v>46076</v>
      </c>
      <c r="X2478" s="55" t="n">
        <f aca="false">IF(I2478="Male",0,1)</f>
        <v>1</v>
      </c>
      <c r="Y2478" s="55" t="n">
        <f aca="false">IF(OR(I2478="DNB",I2478="Dry DNB"),1,0)</f>
        <v>0</v>
      </c>
      <c r="Z2478" s="55" t="n">
        <f aca="false">IF(ISNUMBER(W2478),A2478-W2478,"")</f>
        <v>234</v>
      </c>
      <c r="AA2478" s="55" t="n">
        <f aca="false">MATCH(A2478,DATAS,0)</f>
        <v>2</v>
      </c>
      <c r="AB2478" s="55" t="n">
        <f aca="false">IF(AND(E2478&gt;0,OR(AND(B2478&gt;=1,B2478&lt;=6),B2478=10)),1,0)</f>
        <v>1</v>
      </c>
      <c r="AC2478" s="55" t="n">
        <f aca="false">IF(AND(E2478&gt;0,B2478=10),1,0)</f>
        <v>0</v>
      </c>
      <c r="AD2478" s="55" t="n">
        <f aca="false">IF(AND(C2477=C2478,AA2477=AA2478-1),AB2477,"")</f>
        <v>1</v>
      </c>
      <c r="AE2478" s="55" t="n">
        <f aca="false">IF(AND(C2477=C2478,AA2477=AA2478-1),AC2477,"")</f>
        <v>0</v>
      </c>
      <c r="AF2478" s="55" t="n">
        <f aca="false">IF(AA2478=1,"",IF(AND(AB2478=1,AD2478&lt;&gt;1),1,0))</f>
        <v>0</v>
      </c>
      <c r="AG2478" s="55" t="n">
        <f aca="false">IF(AA2478=1,"",IF(AND(AC2478=1,AE2478&lt;&gt;1),1,0))</f>
        <v>0</v>
      </c>
      <c r="AH2478" s="60" t="str">
        <f aca="false">IF(AND(E2478&gt;0,AA2478&lt;2,NOT(AND(C2479=C2478,AA2479=AA2478+1))),INDEX(DATAS,AA2478+1),"")</f>
        <v/>
      </c>
      <c r="AI2478" s="60" t="str">
        <f aca="false">IF(AND(AC2478=1,AA2478&lt;2),IF(AND(C2479=C2478,AA2479=AA2478+1),IF(AC2479=1,"",INDEX(DATAS,AA2478+1)),INDEX(DATAS,AA2478+1)),"")</f>
        <v/>
      </c>
    </row>
    <row r="2479" customFormat="false" ht="15" hidden="false" customHeight="false" outlineLevel="0" collapsed="false">
      <c r="A2479" s="60" t="n">
        <v>46309</v>
      </c>
      <c r="B2479" s="0" t="n">
        <v>4</v>
      </c>
      <c r="C2479" s="0" t="n">
        <v>5310</v>
      </c>
      <c r="D2479" s="0" t="n">
        <v>273</v>
      </c>
      <c r="E2479" s="0" t="n">
        <v>1</v>
      </c>
      <c r="F2479" s="55" t="s">
        <v>866</v>
      </c>
      <c r="G2479" s="0" t="n">
        <v>34.4</v>
      </c>
      <c r="H2479" s="0" t="n">
        <v>48</v>
      </c>
      <c r="I2479" s="55" t="s">
        <v>157</v>
      </c>
      <c r="J2479" s="0" t="n">
        <v>129</v>
      </c>
      <c r="K2479" s="0" t="n">
        <v>63</v>
      </c>
      <c r="L2479" s="0" t="n">
        <v>144</v>
      </c>
      <c r="M2479" s="0" t="n">
        <v>1230.69</v>
      </c>
      <c r="N2479" s="0" t="n">
        <v>26.06</v>
      </c>
      <c r="O2479" s="0" t="n">
        <v>27.59</v>
      </c>
      <c r="P2479" s="0" t="n">
        <v>3.71</v>
      </c>
      <c r="Q2479" s="0" t="n">
        <v>3.31</v>
      </c>
      <c r="R2479" s="0" t="n">
        <v>4333</v>
      </c>
      <c r="S2479" s="0" t="n">
        <v>10150</v>
      </c>
      <c r="T2479" s="0" t="n">
        <v>47.4</v>
      </c>
      <c r="U2479" s="0" t="n">
        <v>977</v>
      </c>
      <c r="V2479" s="0" t="n">
        <v>3</v>
      </c>
      <c r="W2479" s="60" t="n">
        <v>46166</v>
      </c>
      <c r="X2479" s="55" t="n">
        <f aca="false">IF(I2479="Male",0,1)</f>
        <v>1</v>
      </c>
      <c r="Y2479" s="55" t="n">
        <f aca="false">IF(OR(I2479="DNB",I2479="Dry DNB"),1,0)</f>
        <v>0</v>
      </c>
      <c r="Z2479" s="55" t="n">
        <f aca="false">IF(ISNUMBER(W2479),A2479-W2479,"")</f>
        <v>143</v>
      </c>
      <c r="AA2479" s="55" t="n">
        <f aca="false">MATCH(A2479,DATAS,0)</f>
        <v>1</v>
      </c>
      <c r="AB2479" s="55" t="n">
        <f aca="false">IF(AND(E2479&gt;0,OR(AND(B2479&gt;=1,B2479&lt;=6),B2479=10)),1,0)</f>
        <v>1</v>
      </c>
      <c r="AC2479" s="55" t="n">
        <f aca="false">IF(AND(E2479&gt;0,B2479=10),1,0)</f>
        <v>0</v>
      </c>
      <c r="AD2479" s="0" t="str">
        <f aca="false">IF(AND(C2478=C2479,AA2478=AA2479-1),AB2478,"")</f>
        <v/>
      </c>
      <c r="AE2479" s="0" t="str">
        <f aca="false">IF(AND(C2478=C2479,AA2478=AA2479-1),AC2478,"")</f>
        <v/>
      </c>
      <c r="AF2479" s="0" t="str">
        <f aca="false">IF(AA2479=1,"",IF(AND(AB2479=1,AD2479&lt;&gt;1),1,0))</f>
        <v/>
      </c>
      <c r="AG2479" s="0" t="str">
        <f aca="false">IF(AA2479=1,"",IF(AND(AC2479=1,AE2479&lt;&gt;1),1,0))</f>
        <v/>
      </c>
      <c r="AH2479" s="60" t="str">
        <f aca="false">IF(AND(E2479&gt;0,AA2479&lt;2,NOT(AND(C2480=C2479,AA2480=AA2479+1))),INDEX(DATAS,AA2479+1),"")</f>
        <v/>
      </c>
      <c r="AI2479" s="60" t="str">
        <f aca="false">IF(AND(AC2479=1,AA2479&lt;2),IF(AND(C2480=C2479,AA2480=AA2479+1),IF(AC2480=1,"",INDEX(DATAS,AA2479+1)),INDEX(DATAS,AA2479+1)),"")</f>
        <v/>
      </c>
    </row>
    <row r="2480" customFormat="false" ht="15" hidden="false" customHeight="false" outlineLevel="0" collapsed="false">
      <c r="A2480" s="60" t="n">
        <v>46310</v>
      </c>
      <c r="B2480" s="0" t="n">
        <v>4</v>
      </c>
      <c r="C2480" s="0" t="n">
        <v>5310</v>
      </c>
      <c r="D2480" s="0" t="n">
        <v>274</v>
      </c>
      <c r="E2480" s="0" t="n">
        <v>1</v>
      </c>
      <c r="F2480" s="55" t="s">
        <v>866</v>
      </c>
      <c r="G2480" s="0" t="n">
        <v>33.1</v>
      </c>
      <c r="H2480" s="0" t="n">
        <v>45</v>
      </c>
      <c r="I2480" s="55" t="s">
        <v>157</v>
      </c>
      <c r="J2480" s="0" t="n">
        <v>129</v>
      </c>
      <c r="K2480" s="0" t="n">
        <v>63</v>
      </c>
      <c r="L2480" s="0" t="n">
        <v>145</v>
      </c>
      <c r="M2480" s="0" t="n">
        <v>1230.69</v>
      </c>
      <c r="N2480" s="0" t="n">
        <v>26.06</v>
      </c>
      <c r="O2480" s="0" t="n">
        <v>27.59</v>
      </c>
      <c r="P2480" s="0" t="n">
        <v>3.71</v>
      </c>
      <c r="Q2480" s="0" t="n">
        <v>3.31</v>
      </c>
      <c r="T2480" s="0" t="n">
        <v>47.4</v>
      </c>
      <c r="U2480" s="0" t="n">
        <v>978</v>
      </c>
      <c r="V2480" s="0" t="n">
        <v>3</v>
      </c>
      <c r="W2480" s="60" t="n">
        <v>46166</v>
      </c>
      <c r="X2480" s="55" t="n">
        <f aca="false">IF(I2480="Male",0,1)</f>
        <v>1</v>
      </c>
      <c r="Y2480" s="55" t="n">
        <f aca="false">IF(OR(I2480="DNB",I2480="Dry DNB"),1,0)</f>
        <v>0</v>
      </c>
      <c r="Z2480" s="55" t="n">
        <f aca="false">IF(ISNUMBER(W2480),A2480-W2480,"")</f>
        <v>144</v>
      </c>
      <c r="AA2480" s="55" t="n">
        <f aca="false">MATCH(A2480,DATAS,0)</f>
        <v>2</v>
      </c>
      <c r="AB2480" s="55" t="n">
        <f aca="false">IF(AND(E2480&gt;0,OR(AND(B2480&gt;=1,B2480&lt;=6),B2480=10)),1,0)</f>
        <v>1</v>
      </c>
      <c r="AC2480" s="55" t="n">
        <f aca="false">IF(AND(E2480&gt;0,B2480=10),1,0)</f>
        <v>0</v>
      </c>
      <c r="AD2480" s="55" t="n">
        <f aca="false">IF(AND(C2479=C2480,AA2479=AA2480-1),AB2479,"")</f>
        <v>1</v>
      </c>
      <c r="AE2480" s="55" t="n">
        <f aca="false">IF(AND(C2479=C2480,AA2479=AA2480-1),AC2479,"")</f>
        <v>0</v>
      </c>
      <c r="AF2480" s="55" t="n">
        <f aca="false">IF(AA2480=1,"",IF(AND(AB2480=1,AD2480&lt;&gt;1),1,0))</f>
        <v>0</v>
      </c>
      <c r="AG2480" s="55" t="n">
        <f aca="false">IF(AA2480=1,"",IF(AND(AC2480=1,AE2480&lt;&gt;1),1,0))</f>
        <v>0</v>
      </c>
      <c r="AH2480" s="60" t="str">
        <f aca="false">IF(AND(E2480&gt;0,AA2480&lt;2,NOT(AND(C2481=C2480,AA2481=AA2480+1))),INDEX(DATAS,AA2480+1),"")</f>
        <v/>
      </c>
      <c r="AI2480" s="60" t="str">
        <f aca="false">IF(AND(AC2480=1,AA2480&lt;2),IF(AND(C2481=C2480,AA2481=AA2480+1),IF(AC2481=1,"",INDEX(DATAS,AA2480+1)),INDEX(DATAS,AA2480+1)),"")</f>
        <v/>
      </c>
    </row>
    <row r="2481" customFormat="false" ht="15" hidden="false" customHeight="false" outlineLevel="0" collapsed="false">
      <c r="A2481" s="60" t="n">
        <v>46309</v>
      </c>
      <c r="B2481" s="0" t="n">
        <v>2</v>
      </c>
      <c r="C2481" s="0" t="n">
        <v>5311</v>
      </c>
      <c r="D2481" s="0" t="n">
        <v>15</v>
      </c>
      <c r="E2481" s="0" t="n">
        <v>2</v>
      </c>
      <c r="F2481" s="55" t="s">
        <v>866</v>
      </c>
      <c r="G2481" s="0" t="n">
        <v>47.4</v>
      </c>
      <c r="H2481" s="0" t="n">
        <v>43</v>
      </c>
      <c r="I2481" s="55" t="s">
        <v>166</v>
      </c>
      <c r="J2481" s="0" t="n">
        <v>15</v>
      </c>
      <c r="M2481" s="0" t="n">
        <v>313.66</v>
      </c>
      <c r="N2481" s="0" t="n">
        <v>34.25</v>
      </c>
      <c r="O2481" s="0" t="n">
        <v>24.05</v>
      </c>
      <c r="R2481" s="0" t="n">
        <v>3546</v>
      </c>
      <c r="S2481" s="0" t="n">
        <v>7127</v>
      </c>
      <c r="U2481" s="0" t="n">
        <v>977</v>
      </c>
      <c r="V2481" s="0" t="n">
        <v>0</v>
      </c>
      <c r="X2481" s="55" t="n">
        <f aca="false">IF(I2481="Male",0,1)</f>
        <v>1</v>
      </c>
      <c r="Y2481" s="55" t="n">
        <f aca="false">IF(OR(I2481="DNB",I2481="Dry DNB"),1,0)</f>
        <v>0</v>
      </c>
      <c r="Z2481" s="0" t="str">
        <f aca="false">IF(ISNUMBER(W2481),A2481-W2481,"")</f>
        <v/>
      </c>
      <c r="AA2481" s="55" t="n">
        <f aca="false">MATCH(A2481,DATAS,0)</f>
        <v>1</v>
      </c>
      <c r="AB2481" s="55" t="n">
        <f aca="false">IF(AND(E2481&gt;0,OR(AND(B2481&gt;=1,B2481&lt;=6),B2481=10)),1,0)</f>
        <v>1</v>
      </c>
      <c r="AC2481" s="55" t="n">
        <f aca="false">IF(AND(E2481&gt;0,B2481=10),1,0)</f>
        <v>0</v>
      </c>
      <c r="AD2481" s="0" t="str">
        <f aca="false">IF(AND(C2480=C2481,AA2480=AA2481-1),AB2480,"")</f>
        <v/>
      </c>
      <c r="AE2481" s="0" t="str">
        <f aca="false">IF(AND(C2480=C2481,AA2480=AA2481-1),AC2480,"")</f>
        <v/>
      </c>
      <c r="AF2481" s="0" t="str">
        <f aca="false">IF(AA2481=1,"",IF(AND(AB2481=1,AD2481&lt;&gt;1),1,0))</f>
        <v/>
      </c>
      <c r="AG2481" s="0" t="str">
        <f aca="false">IF(AA2481=1,"",IF(AND(AC2481=1,AE2481&lt;&gt;1),1,0))</f>
        <v/>
      </c>
      <c r="AH2481" s="60" t="str">
        <f aca="false">IF(AND(E2481&gt;0,AA2481&lt;2,NOT(AND(C2482=C2481,AA2482=AA2481+1))),INDEX(DATAS,AA2481+1),"")</f>
        <v/>
      </c>
      <c r="AI2481" s="60" t="str">
        <f aca="false">IF(AND(AC2481=1,AA2481&lt;2),IF(AND(C2482=C2481,AA2482=AA2481+1),IF(AC2482=1,"",INDEX(DATAS,AA2481+1)),INDEX(DATAS,AA2481+1)),"")</f>
        <v/>
      </c>
    </row>
    <row r="2482" customFormat="false" ht="15" hidden="false" customHeight="false" outlineLevel="0" collapsed="false">
      <c r="A2482" s="60" t="n">
        <v>46310</v>
      </c>
      <c r="B2482" s="0" t="n">
        <v>2</v>
      </c>
      <c r="C2482" s="0" t="n">
        <v>5311</v>
      </c>
      <c r="D2482" s="0" t="n">
        <v>16</v>
      </c>
      <c r="E2482" s="0" t="n">
        <v>2</v>
      </c>
      <c r="F2482" s="55" t="s">
        <v>866</v>
      </c>
      <c r="G2482" s="0" t="n">
        <v>49.9</v>
      </c>
      <c r="H2482" s="0" t="n">
        <v>44</v>
      </c>
      <c r="I2482" s="55" t="s">
        <v>166</v>
      </c>
      <c r="J2482" s="0" t="n">
        <v>16</v>
      </c>
      <c r="M2482" s="0" t="n">
        <v>313.66</v>
      </c>
      <c r="N2482" s="0" t="n">
        <v>34.25</v>
      </c>
      <c r="O2482" s="0" t="n">
        <v>24.05</v>
      </c>
      <c r="U2482" s="0" t="n">
        <v>978</v>
      </c>
      <c r="V2482" s="0" t="n">
        <v>0</v>
      </c>
      <c r="X2482" s="55" t="n">
        <f aca="false">IF(I2482="Male",0,1)</f>
        <v>1</v>
      </c>
      <c r="Y2482" s="55" t="n">
        <f aca="false">IF(OR(I2482="DNB",I2482="Dry DNB"),1,0)</f>
        <v>0</v>
      </c>
      <c r="Z2482" s="0" t="str">
        <f aca="false">IF(ISNUMBER(W2482),A2482-W2482,"")</f>
        <v/>
      </c>
      <c r="AA2482" s="55" t="n">
        <f aca="false">MATCH(A2482,DATAS,0)</f>
        <v>2</v>
      </c>
      <c r="AB2482" s="55" t="n">
        <f aca="false">IF(AND(E2482&gt;0,OR(AND(B2482&gt;=1,B2482&lt;=6),B2482=10)),1,0)</f>
        <v>1</v>
      </c>
      <c r="AC2482" s="55" t="n">
        <f aca="false">IF(AND(E2482&gt;0,B2482=10),1,0)</f>
        <v>0</v>
      </c>
      <c r="AD2482" s="55" t="n">
        <f aca="false">IF(AND(C2481=C2482,AA2481=AA2482-1),AB2481,"")</f>
        <v>1</v>
      </c>
      <c r="AE2482" s="55" t="n">
        <f aca="false">IF(AND(C2481=C2482,AA2481=AA2482-1),AC2481,"")</f>
        <v>0</v>
      </c>
      <c r="AF2482" s="55" t="n">
        <f aca="false">IF(AA2482=1,"",IF(AND(AB2482=1,AD2482&lt;&gt;1),1,0))</f>
        <v>0</v>
      </c>
      <c r="AG2482" s="55" t="n">
        <f aca="false">IF(AA2482=1,"",IF(AND(AC2482=1,AE2482&lt;&gt;1),1,0))</f>
        <v>0</v>
      </c>
      <c r="AH2482" s="60" t="str">
        <f aca="false">IF(AND(E2482&gt;0,AA2482&lt;2,NOT(AND(C2483=C2482,AA2483=AA2482+1))),INDEX(DATAS,AA2482+1),"")</f>
        <v/>
      </c>
      <c r="AI2482" s="60" t="str">
        <f aca="false">IF(AND(AC2482=1,AA2482&lt;2),IF(AND(C2483=C2482,AA2483=AA2482+1),IF(AC2483=1,"",INDEX(DATAS,AA2482+1)),INDEX(DATAS,AA2482+1)),"")</f>
        <v/>
      </c>
    </row>
    <row r="2483" customFormat="false" ht="15" hidden="false" customHeight="false" outlineLevel="0" collapsed="false">
      <c r="A2483" s="60" t="n">
        <v>46309</v>
      </c>
      <c r="B2483" s="0" t="n">
        <v>4</v>
      </c>
      <c r="C2483" s="0" t="n">
        <v>5312</v>
      </c>
      <c r="D2483" s="0" t="n">
        <v>294</v>
      </c>
      <c r="E2483" s="0" t="n">
        <v>1</v>
      </c>
      <c r="F2483" s="55" t="s">
        <v>868</v>
      </c>
      <c r="G2483" s="0" t="n">
        <v>45.3</v>
      </c>
      <c r="H2483" s="0" t="n">
        <v>44</v>
      </c>
      <c r="I2483" s="55" t="s">
        <v>157</v>
      </c>
      <c r="J2483" s="0" t="n">
        <v>213</v>
      </c>
      <c r="K2483" s="0" t="n">
        <v>63</v>
      </c>
      <c r="L2483" s="0" t="n">
        <v>81</v>
      </c>
      <c r="M2483" s="0" t="n">
        <v>1301.55</v>
      </c>
      <c r="N2483" s="0" t="n">
        <v>28.17</v>
      </c>
      <c r="O2483" s="0" t="n">
        <v>38.55</v>
      </c>
      <c r="P2483" s="0" t="n">
        <v>2.84</v>
      </c>
      <c r="Q2483" s="0" t="n">
        <v>3.73</v>
      </c>
      <c r="R2483" s="0" t="n">
        <v>4659</v>
      </c>
      <c r="S2483" s="0" t="n">
        <v>10144</v>
      </c>
      <c r="T2483" s="0" t="n">
        <v>49.8</v>
      </c>
      <c r="U2483" s="0" t="n">
        <v>976</v>
      </c>
      <c r="V2483" s="0" t="n">
        <v>6</v>
      </c>
      <c r="W2483" s="60" t="n">
        <v>46229</v>
      </c>
      <c r="X2483" s="55" t="n">
        <f aca="false">IF(I2483="Male",0,1)</f>
        <v>1</v>
      </c>
      <c r="Y2483" s="55" t="n">
        <f aca="false">IF(OR(I2483="DNB",I2483="Dry DNB"),1,0)</f>
        <v>0</v>
      </c>
      <c r="Z2483" s="55" t="n">
        <f aca="false">IF(ISNUMBER(W2483),A2483-W2483,"")</f>
        <v>80</v>
      </c>
      <c r="AA2483" s="55" t="n">
        <f aca="false">MATCH(A2483,DATAS,0)</f>
        <v>1</v>
      </c>
      <c r="AB2483" s="55" t="n">
        <f aca="false">IF(AND(E2483&gt;0,OR(AND(B2483&gt;=1,B2483&lt;=6),B2483=10)),1,0)</f>
        <v>1</v>
      </c>
      <c r="AC2483" s="55" t="n">
        <f aca="false">IF(AND(E2483&gt;0,B2483=10),1,0)</f>
        <v>0</v>
      </c>
      <c r="AD2483" s="0" t="str">
        <f aca="false">IF(AND(C2482=C2483,AA2482=AA2483-1),AB2482,"")</f>
        <v/>
      </c>
      <c r="AE2483" s="0" t="str">
        <f aca="false">IF(AND(C2482=C2483,AA2482=AA2483-1),AC2482,"")</f>
        <v/>
      </c>
      <c r="AF2483" s="0" t="str">
        <f aca="false">IF(AA2483=1,"",IF(AND(AB2483=1,AD2483&lt;&gt;1),1,0))</f>
        <v/>
      </c>
      <c r="AG2483" s="0" t="str">
        <f aca="false">IF(AA2483=1,"",IF(AND(AC2483=1,AE2483&lt;&gt;1),1,0))</f>
        <v/>
      </c>
      <c r="AH2483" s="60" t="str">
        <f aca="false">IF(AND(E2483&gt;0,AA2483&lt;2,NOT(AND(C2484=C2483,AA2484=AA2483+1))),INDEX(DATAS,AA2483+1),"")</f>
        <v/>
      </c>
      <c r="AI2483" s="60" t="str">
        <f aca="false">IF(AND(AC2483=1,AA2483&lt;2),IF(AND(C2484=C2483,AA2484=AA2483+1),IF(AC2484=1,"",INDEX(DATAS,AA2483+1)),INDEX(DATAS,AA2483+1)),"")</f>
        <v/>
      </c>
    </row>
    <row r="2484" customFormat="false" ht="15" hidden="false" customHeight="false" outlineLevel="0" collapsed="false">
      <c r="A2484" s="60" t="n">
        <v>46310</v>
      </c>
      <c r="B2484" s="0" t="n">
        <v>4</v>
      </c>
      <c r="C2484" s="0" t="n">
        <v>5312</v>
      </c>
      <c r="D2484" s="0" t="n">
        <v>295</v>
      </c>
      <c r="E2484" s="0" t="n">
        <v>1</v>
      </c>
      <c r="F2484" s="55" t="s">
        <v>868</v>
      </c>
      <c r="G2484" s="0" t="n">
        <v>49.7</v>
      </c>
      <c r="H2484" s="0" t="n">
        <v>45</v>
      </c>
      <c r="I2484" s="55" t="s">
        <v>157</v>
      </c>
      <c r="J2484" s="0" t="n">
        <v>213</v>
      </c>
      <c r="K2484" s="0" t="n">
        <v>63</v>
      </c>
      <c r="L2484" s="0" t="n">
        <v>82</v>
      </c>
      <c r="M2484" s="0" t="n">
        <v>1301.55</v>
      </c>
      <c r="N2484" s="0" t="n">
        <v>28.17</v>
      </c>
      <c r="O2484" s="0" t="n">
        <v>38.55</v>
      </c>
      <c r="P2484" s="0" t="n">
        <v>2.84</v>
      </c>
      <c r="Q2484" s="0" t="n">
        <v>3.73</v>
      </c>
      <c r="T2484" s="0" t="n">
        <v>49.8</v>
      </c>
      <c r="U2484" s="0" t="n">
        <v>977</v>
      </c>
      <c r="V2484" s="0" t="n">
        <v>6</v>
      </c>
      <c r="W2484" s="60" t="n">
        <v>46229</v>
      </c>
      <c r="X2484" s="55" t="n">
        <f aca="false">IF(I2484="Male",0,1)</f>
        <v>1</v>
      </c>
      <c r="Y2484" s="55" t="n">
        <f aca="false">IF(OR(I2484="DNB",I2484="Dry DNB"),1,0)</f>
        <v>0</v>
      </c>
      <c r="Z2484" s="55" t="n">
        <f aca="false">IF(ISNUMBER(W2484),A2484-W2484,"")</f>
        <v>81</v>
      </c>
      <c r="AA2484" s="55" t="n">
        <f aca="false">MATCH(A2484,DATAS,0)</f>
        <v>2</v>
      </c>
      <c r="AB2484" s="55" t="n">
        <f aca="false">IF(AND(E2484&gt;0,OR(AND(B2484&gt;=1,B2484&lt;=6),B2484=10)),1,0)</f>
        <v>1</v>
      </c>
      <c r="AC2484" s="55" t="n">
        <f aca="false">IF(AND(E2484&gt;0,B2484=10),1,0)</f>
        <v>0</v>
      </c>
      <c r="AD2484" s="55" t="n">
        <f aca="false">IF(AND(C2483=C2484,AA2483=AA2484-1),AB2483,"")</f>
        <v>1</v>
      </c>
      <c r="AE2484" s="55" t="n">
        <f aca="false">IF(AND(C2483=C2484,AA2483=AA2484-1),AC2483,"")</f>
        <v>0</v>
      </c>
      <c r="AF2484" s="55" t="n">
        <f aca="false">IF(AA2484=1,"",IF(AND(AB2484=1,AD2484&lt;&gt;1),1,0))</f>
        <v>0</v>
      </c>
      <c r="AG2484" s="55" t="n">
        <f aca="false">IF(AA2484=1,"",IF(AND(AC2484=1,AE2484&lt;&gt;1),1,0))</f>
        <v>0</v>
      </c>
      <c r="AH2484" s="60" t="str">
        <f aca="false">IF(AND(E2484&gt;0,AA2484&lt;2,NOT(AND(C2485=C2484,AA2485=AA2484+1))),INDEX(DATAS,AA2484+1),"")</f>
        <v/>
      </c>
      <c r="AI2484" s="60" t="str">
        <f aca="false">IF(AND(AC2484=1,AA2484&lt;2),IF(AND(C2485=C2484,AA2485=AA2484+1),IF(AC2485=1,"",INDEX(DATAS,AA2484+1)),INDEX(DATAS,AA2484+1)),"")</f>
        <v/>
      </c>
    </row>
    <row r="2485" customFormat="false" ht="15" hidden="false" customHeight="false" outlineLevel="0" collapsed="false">
      <c r="A2485" s="60" t="n">
        <v>46309</v>
      </c>
      <c r="B2485" s="0" t="n">
        <v>7</v>
      </c>
      <c r="C2485" s="0" t="n">
        <v>5313</v>
      </c>
      <c r="D2485" s="0" t="n">
        <v>347</v>
      </c>
      <c r="E2485" s="0" t="n">
        <v>1</v>
      </c>
      <c r="F2485" s="55" t="s">
        <v>869</v>
      </c>
      <c r="I2485" s="55" t="s">
        <v>162</v>
      </c>
      <c r="J2485" s="0" t="n">
        <v>124</v>
      </c>
      <c r="K2485" s="0" t="n">
        <v>69</v>
      </c>
      <c r="L2485" s="0" t="n">
        <v>238</v>
      </c>
      <c r="M2485" s="0" t="n">
        <v>151.6</v>
      </c>
      <c r="N2485" s="0" t="n">
        <v>57.28</v>
      </c>
      <c r="O2485" s="0" t="n">
        <v>19.64</v>
      </c>
      <c r="P2485" s="0" t="n">
        <v>3.4</v>
      </c>
      <c r="Q2485" s="0" t="n">
        <v>3.65</v>
      </c>
      <c r="R2485" s="0" t="n">
        <v>3804</v>
      </c>
      <c r="S2485" s="0" t="n">
        <v>8592</v>
      </c>
      <c r="T2485" s="0" t="n">
        <v>41.8</v>
      </c>
      <c r="U2485" s="0" t="n">
        <v>974</v>
      </c>
      <c r="V2485" s="0" t="n">
        <v>3</v>
      </c>
      <c r="W2485" s="60" t="n">
        <v>46072</v>
      </c>
      <c r="X2485" s="55" t="n">
        <f aca="false">IF(I2485="Male",0,1)</f>
        <v>1</v>
      </c>
      <c r="Y2485" s="55" t="n">
        <f aca="false">IF(OR(I2485="DNB",I2485="Dry DNB"),1,0)</f>
        <v>0</v>
      </c>
      <c r="Z2485" s="55" t="n">
        <f aca="false">IF(ISNUMBER(W2485),A2485-W2485,"")</f>
        <v>237</v>
      </c>
      <c r="AA2485" s="55" t="n">
        <f aca="false">MATCH(A2485,DATAS,0)</f>
        <v>1</v>
      </c>
      <c r="AB2485" s="55" t="n">
        <f aca="false">IF(AND(E2485&gt;0,OR(AND(B2485&gt;=1,B2485&lt;=6),B2485=10)),1,0)</f>
        <v>0</v>
      </c>
      <c r="AC2485" s="55" t="n">
        <f aca="false">IF(AND(E2485&gt;0,B2485=10),1,0)</f>
        <v>0</v>
      </c>
      <c r="AD2485" s="0" t="str">
        <f aca="false">IF(AND(C2484=C2485,AA2484=AA2485-1),AB2484,"")</f>
        <v/>
      </c>
      <c r="AE2485" s="0" t="str">
        <f aca="false">IF(AND(C2484=C2485,AA2484=AA2485-1),AC2484,"")</f>
        <v/>
      </c>
      <c r="AF2485" s="0" t="str">
        <f aca="false">IF(AA2485=1,"",IF(AND(AB2485=1,AD2485&lt;&gt;1),1,0))</f>
        <v/>
      </c>
      <c r="AG2485" s="0" t="str">
        <f aca="false">IF(AA2485=1,"",IF(AND(AC2485=1,AE2485&lt;&gt;1),1,0))</f>
        <v/>
      </c>
      <c r="AH2485" s="60" t="str">
        <f aca="false">IF(AND(E2485&gt;0,AA2485&lt;2,NOT(AND(C2486=C2485,AA2486=AA2485+1))),INDEX(DATAS,AA2485+1),"")</f>
        <v/>
      </c>
      <c r="AI2485" s="60" t="str">
        <f aca="false">IF(AND(AC2485=1,AA2485&lt;2),IF(AND(C2486=C2485,AA2486=AA2485+1),IF(AC2486=1,"",INDEX(DATAS,AA2485+1)),INDEX(DATAS,AA2485+1)),"")</f>
        <v/>
      </c>
    </row>
    <row r="2486" customFormat="false" ht="15" hidden="false" customHeight="false" outlineLevel="0" collapsed="false">
      <c r="A2486" s="60" t="n">
        <v>46310</v>
      </c>
      <c r="B2486" s="0" t="n">
        <v>7</v>
      </c>
      <c r="C2486" s="0" t="n">
        <v>5313</v>
      </c>
      <c r="D2486" s="0" t="n">
        <v>347</v>
      </c>
      <c r="E2486" s="0" t="n">
        <v>1</v>
      </c>
      <c r="F2486" s="55" t="s">
        <v>869</v>
      </c>
      <c r="I2486" s="55" t="s">
        <v>162</v>
      </c>
      <c r="J2486" s="0" t="n">
        <v>124</v>
      </c>
      <c r="K2486" s="0" t="n">
        <v>69</v>
      </c>
      <c r="L2486" s="0" t="n">
        <v>239</v>
      </c>
      <c r="M2486" s="0" t="n">
        <v>151.6</v>
      </c>
      <c r="N2486" s="0" t="n">
        <v>57.28</v>
      </c>
      <c r="O2486" s="0" t="n">
        <v>19.64</v>
      </c>
      <c r="P2486" s="0" t="n">
        <v>3.4</v>
      </c>
      <c r="Q2486" s="0" t="n">
        <v>3.65</v>
      </c>
      <c r="T2486" s="0" t="n">
        <v>41.8</v>
      </c>
      <c r="U2486" s="0" t="n">
        <v>975</v>
      </c>
      <c r="V2486" s="0" t="n">
        <v>3</v>
      </c>
      <c r="W2486" s="60" t="n">
        <v>46072</v>
      </c>
      <c r="X2486" s="55" t="n">
        <f aca="false">IF(I2486="Male",0,1)</f>
        <v>1</v>
      </c>
      <c r="Y2486" s="55" t="n">
        <f aca="false">IF(OR(I2486="DNB",I2486="Dry DNB"),1,0)</f>
        <v>0</v>
      </c>
      <c r="Z2486" s="55" t="n">
        <f aca="false">IF(ISNUMBER(W2486),A2486-W2486,"")</f>
        <v>238</v>
      </c>
      <c r="AA2486" s="55" t="n">
        <f aca="false">MATCH(A2486,DATAS,0)</f>
        <v>2</v>
      </c>
      <c r="AB2486" s="55" t="n">
        <f aca="false">IF(AND(E2486&gt;0,OR(AND(B2486&gt;=1,B2486&lt;=6),B2486=10)),1,0)</f>
        <v>0</v>
      </c>
      <c r="AC2486" s="55" t="n">
        <f aca="false">IF(AND(E2486&gt;0,B2486=10),1,0)</f>
        <v>0</v>
      </c>
      <c r="AD2486" s="55" t="n">
        <f aca="false">IF(AND(C2485=C2486,AA2485=AA2486-1),AB2485,"")</f>
        <v>0</v>
      </c>
      <c r="AE2486" s="55" t="n">
        <f aca="false">IF(AND(C2485=C2486,AA2485=AA2486-1),AC2485,"")</f>
        <v>0</v>
      </c>
      <c r="AF2486" s="55" t="n">
        <f aca="false">IF(AA2486=1,"",IF(AND(AB2486=1,AD2486&lt;&gt;1),1,0))</f>
        <v>0</v>
      </c>
      <c r="AG2486" s="55" t="n">
        <f aca="false">IF(AA2486=1,"",IF(AND(AC2486=1,AE2486&lt;&gt;1),1,0))</f>
        <v>0</v>
      </c>
      <c r="AH2486" s="60" t="str">
        <f aca="false">IF(AND(E2486&gt;0,AA2486&lt;2,NOT(AND(C2487=C2486,AA2487=AA2486+1))),INDEX(DATAS,AA2486+1),"")</f>
        <v/>
      </c>
      <c r="AI2486" s="60" t="str">
        <f aca="false">IF(AND(AC2486=1,AA2486&lt;2),IF(AND(C2487=C2486,AA2487=AA2486+1),IF(AC2487=1,"",INDEX(DATAS,AA2486+1)),INDEX(DATAS,AA2486+1)),"")</f>
        <v/>
      </c>
    </row>
    <row r="2487" customFormat="false" ht="15" hidden="false" customHeight="false" outlineLevel="0" collapsed="false">
      <c r="A2487" s="60" t="n">
        <v>46309</v>
      </c>
      <c r="B2487" s="0" t="n">
        <v>4</v>
      </c>
      <c r="C2487" s="0" t="n">
        <v>5314</v>
      </c>
      <c r="D2487" s="0" t="n">
        <v>349</v>
      </c>
      <c r="E2487" s="0" t="n">
        <v>1</v>
      </c>
      <c r="F2487" s="55" t="s">
        <v>869</v>
      </c>
      <c r="G2487" s="0" t="n">
        <v>43.2</v>
      </c>
      <c r="H2487" s="0" t="n">
        <v>42</v>
      </c>
      <c r="I2487" s="55" t="s">
        <v>187</v>
      </c>
      <c r="J2487" s="0" t="n">
        <v>349</v>
      </c>
      <c r="K2487" s="0" t="n">
        <v>70</v>
      </c>
      <c r="M2487" s="0" t="n">
        <v>610.49</v>
      </c>
      <c r="N2487" s="0" t="n">
        <v>43.3</v>
      </c>
      <c r="O2487" s="0" t="n">
        <v>31.43</v>
      </c>
      <c r="P2487" s="0" t="n">
        <v>3.36</v>
      </c>
      <c r="Q2487" s="0" t="n">
        <v>3.65</v>
      </c>
      <c r="R2487" s="0" t="n">
        <v>4203</v>
      </c>
      <c r="S2487" s="0" t="n">
        <v>8910</v>
      </c>
      <c r="T2487" s="0" t="n">
        <v>46.35</v>
      </c>
      <c r="U2487" s="0" t="n">
        <v>974</v>
      </c>
      <c r="V2487" s="0" t="n">
        <v>3</v>
      </c>
      <c r="W2487" s="60" t="n">
        <v>46289</v>
      </c>
      <c r="X2487" s="55" t="n">
        <f aca="false">IF(I2487="Male",0,1)</f>
        <v>1</v>
      </c>
      <c r="Y2487" s="55" t="n">
        <f aca="false">IF(OR(I2487="DNB",I2487="Dry DNB"),1,0)</f>
        <v>0</v>
      </c>
      <c r="Z2487" s="55" t="n">
        <f aca="false">IF(ISNUMBER(W2487),A2487-W2487,"")</f>
        <v>20</v>
      </c>
      <c r="AA2487" s="55" t="n">
        <f aca="false">MATCH(A2487,DATAS,0)</f>
        <v>1</v>
      </c>
      <c r="AB2487" s="55" t="n">
        <f aca="false">IF(AND(E2487&gt;0,OR(AND(B2487&gt;=1,B2487&lt;=6),B2487=10)),1,0)</f>
        <v>1</v>
      </c>
      <c r="AC2487" s="55" t="n">
        <f aca="false">IF(AND(E2487&gt;0,B2487=10),1,0)</f>
        <v>0</v>
      </c>
      <c r="AD2487" s="0" t="str">
        <f aca="false">IF(AND(C2486=C2487,AA2486=AA2487-1),AB2486,"")</f>
        <v/>
      </c>
      <c r="AE2487" s="0" t="str">
        <f aca="false">IF(AND(C2486=C2487,AA2486=AA2487-1),AC2486,"")</f>
        <v/>
      </c>
      <c r="AF2487" s="0" t="str">
        <f aca="false">IF(AA2487=1,"",IF(AND(AB2487=1,AD2487&lt;&gt;1),1,0))</f>
        <v/>
      </c>
      <c r="AG2487" s="0" t="str">
        <f aca="false">IF(AA2487=1,"",IF(AND(AC2487=1,AE2487&lt;&gt;1),1,0))</f>
        <v/>
      </c>
      <c r="AH2487" s="60" t="str">
        <f aca="false">IF(AND(E2487&gt;0,AA2487&lt;2,NOT(AND(C2488=C2487,AA2488=AA2487+1))),INDEX(DATAS,AA2487+1),"")</f>
        <v/>
      </c>
      <c r="AI2487" s="60" t="str">
        <f aca="false">IF(AND(AC2487=1,AA2487&lt;2),IF(AND(C2488=C2487,AA2488=AA2487+1),IF(AC2488=1,"",INDEX(DATAS,AA2487+1)),INDEX(DATAS,AA2487+1)),"")</f>
        <v/>
      </c>
    </row>
    <row r="2488" customFormat="false" ht="15" hidden="false" customHeight="false" outlineLevel="0" collapsed="false">
      <c r="A2488" s="60" t="n">
        <v>46310</v>
      </c>
      <c r="B2488" s="0" t="n">
        <v>4</v>
      </c>
      <c r="C2488" s="0" t="n">
        <v>5314</v>
      </c>
      <c r="D2488" s="0" t="n">
        <v>350</v>
      </c>
      <c r="E2488" s="0" t="n">
        <v>1</v>
      </c>
      <c r="F2488" s="55" t="s">
        <v>869</v>
      </c>
      <c r="G2488" s="0" t="n">
        <v>44.9</v>
      </c>
      <c r="H2488" s="0" t="n">
        <v>42</v>
      </c>
      <c r="I2488" s="55" t="s">
        <v>187</v>
      </c>
      <c r="J2488" s="0" t="n">
        <v>350</v>
      </c>
      <c r="K2488" s="0" t="n">
        <v>70</v>
      </c>
      <c r="M2488" s="0" t="n">
        <v>610.49</v>
      </c>
      <c r="N2488" s="0" t="n">
        <v>43.3</v>
      </c>
      <c r="O2488" s="0" t="n">
        <v>31.43</v>
      </c>
      <c r="P2488" s="0" t="n">
        <v>3.36</v>
      </c>
      <c r="Q2488" s="0" t="n">
        <v>3.65</v>
      </c>
      <c r="T2488" s="0" t="n">
        <v>46.35</v>
      </c>
      <c r="U2488" s="0" t="n">
        <v>975</v>
      </c>
      <c r="V2488" s="0" t="n">
        <v>3</v>
      </c>
      <c r="W2488" s="60" t="n">
        <v>46289</v>
      </c>
      <c r="X2488" s="55" t="n">
        <f aca="false">IF(I2488="Male",0,1)</f>
        <v>1</v>
      </c>
      <c r="Y2488" s="55" t="n">
        <f aca="false">IF(OR(I2488="DNB",I2488="Dry DNB"),1,0)</f>
        <v>0</v>
      </c>
      <c r="Z2488" s="55" t="n">
        <f aca="false">IF(ISNUMBER(W2488),A2488-W2488,"")</f>
        <v>21</v>
      </c>
      <c r="AA2488" s="55" t="n">
        <f aca="false">MATCH(A2488,DATAS,0)</f>
        <v>2</v>
      </c>
      <c r="AB2488" s="55" t="n">
        <f aca="false">IF(AND(E2488&gt;0,OR(AND(B2488&gt;=1,B2488&lt;=6),B2488=10)),1,0)</f>
        <v>1</v>
      </c>
      <c r="AC2488" s="55" t="n">
        <f aca="false">IF(AND(E2488&gt;0,B2488=10),1,0)</f>
        <v>0</v>
      </c>
      <c r="AD2488" s="55" t="n">
        <f aca="false">IF(AND(C2487=C2488,AA2487=AA2488-1),AB2487,"")</f>
        <v>1</v>
      </c>
      <c r="AE2488" s="55" t="n">
        <f aca="false">IF(AND(C2487=C2488,AA2487=AA2488-1),AC2487,"")</f>
        <v>0</v>
      </c>
      <c r="AF2488" s="55" t="n">
        <f aca="false">IF(AA2488=1,"",IF(AND(AB2488=1,AD2488&lt;&gt;1),1,0))</f>
        <v>0</v>
      </c>
      <c r="AG2488" s="55" t="n">
        <f aca="false">IF(AA2488=1,"",IF(AND(AC2488=1,AE2488&lt;&gt;1),1,0))</f>
        <v>0</v>
      </c>
      <c r="AH2488" s="60" t="str">
        <f aca="false">IF(AND(E2488&gt;0,AA2488&lt;2,NOT(AND(C2489=C2488,AA2489=AA2488+1))),INDEX(DATAS,AA2488+1),"")</f>
        <v/>
      </c>
      <c r="AI2488" s="60" t="str">
        <f aca="false">IF(AND(AC2488=1,AA2488&lt;2),IF(AND(C2489=C2488,AA2489=AA2488+1),IF(AC2489=1,"",INDEX(DATAS,AA2488+1)),INDEX(DATAS,AA2488+1)),"")</f>
        <v/>
      </c>
    </row>
    <row r="2489" customFormat="false" ht="15" hidden="false" customHeight="false" outlineLevel="0" collapsed="false">
      <c r="A2489" s="60" t="n">
        <v>46309</v>
      </c>
      <c r="B2489" s="0" t="n">
        <v>4</v>
      </c>
      <c r="C2489" s="0" t="n">
        <v>5315</v>
      </c>
      <c r="D2489" s="0" t="n">
        <v>329</v>
      </c>
      <c r="E2489" s="0" t="n">
        <v>1</v>
      </c>
      <c r="F2489" s="55" t="s">
        <v>869</v>
      </c>
      <c r="G2489" s="0" t="n">
        <v>42</v>
      </c>
      <c r="H2489" s="0" t="n">
        <v>44</v>
      </c>
      <c r="I2489" s="55" t="s">
        <v>157</v>
      </c>
      <c r="J2489" s="0" t="n">
        <v>134</v>
      </c>
      <c r="K2489" s="0" t="n">
        <v>63</v>
      </c>
      <c r="L2489" s="0" t="n">
        <v>195</v>
      </c>
      <c r="M2489" s="0" t="n">
        <v>1105.99</v>
      </c>
      <c r="N2489" s="0" t="n">
        <v>49.47</v>
      </c>
      <c r="O2489" s="0" t="n">
        <v>50.81</v>
      </c>
      <c r="P2489" s="0" t="n">
        <v>4.17</v>
      </c>
      <c r="Q2489" s="0" t="n">
        <v>3.67</v>
      </c>
      <c r="R2489" s="0" t="n">
        <v>4282</v>
      </c>
      <c r="S2489" s="0" t="n">
        <v>9522</v>
      </c>
      <c r="T2489" s="0" t="n">
        <v>44.55</v>
      </c>
      <c r="U2489" s="0" t="n">
        <v>974</v>
      </c>
      <c r="V2489" s="0" t="n">
        <v>3</v>
      </c>
      <c r="W2489" s="60" t="n">
        <v>46115</v>
      </c>
      <c r="X2489" s="55" t="n">
        <f aca="false">IF(I2489="Male",0,1)</f>
        <v>1</v>
      </c>
      <c r="Y2489" s="55" t="n">
        <f aca="false">IF(OR(I2489="DNB",I2489="Dry DNB"),1,0)</f>
        <v>0</v>
      </c>
      <c r="Z2489" s="55" t="n">
        <f aca="false">IF(ISNUMBER(W2489),A2489-W2489,"")</f>
        <v>194</v>
      </c>
      <c r="AA2489" s="55" t="n">
        <f aca="false">MATCH(A2489,DATAS,0)</f>
        <v>1</v>
      </c>
      <c r="AB2489" s="55" t="n">
        <f aca="false">IF(AND(E2489&gt;0,OR(AND(B2489&gt;=1,B2489&lt;=6),B2489=10)),1,0)</f>
        <v>1</v>
      </c>
      <c r="AC2489" s="55" t="n">
        <f aca="false">IF(AND(E2489&gt;0,B2489=10),1,0)</f>
        <v>0</v>
      </c>
      <c r="AD2489" s="0" t="str">
        <f aca="false">IF(AND(C2488=C2489,AA2488=AA2489-1),AB2488,"")</f>
        <v/>
      </c>
      <c r="AE2489" s="0" t="str">
        <f aca="false">IF(AND(C2488=C2489,AA2488=AA2489-1),AC2488,"")</f>
        <v/>
      </c>
      <c r="AF2489" s="0" t="str">
        <f aca="false">IF(AA2489=1,"",IF(AND(AB2489=1,AD2489&lt;&gt;1),1,0))</f>
        <v/>
      </c>
      <c r="AG2489" s="0" t="str">
        <f aca="false">IF(AA2489=1,"",IF(AND(AC2489=1,AE2489&lt;&gt;1),1,0))</f>
        <v/>
      </c>
      <c r="AH2489" s="60" t="str">
        <f aca="false">IF(AND(E2489&gt;0,AA2489&lt;2,NOT(AND(C2490=C2489,AA2490=AA2489+1))),INDEX(DATAS,AA2489+1),"")</f>
        <v/>
      </c>
      <c r="AI2489" s="60" t="str">
        <f aca="false">IF(AND(AC2489=1,AA2489&lt;2),IF(AND(C2490=C2489,AA2490=AA2489+1),IF(AC2490=1,"",INDEX(DATAS,AA2489+1)),INDEX(DATAS,AA2489+1)),"")</f>
        <v/>
      </c>
    </row>
    <row r="2490" customFormat="false" ht="15" hidden="false" customHeight="false" outlineLevel="0" collapsed="false">
      <c r="A2490" s="60" t="n">
        <v>46310</v>
      </c>
      <c r="B2490" s="0" t="n">
        <v>4</v>
      </c>
      <c r="C2490" s="0" t="n">
        <v>5315</v>
      </c>
      <c r="D2490" s="0" t="n">
        <v>330</v>
      </c>
      <c r="E2490" s="0" t="n">
        <v>1</v>
      </c>
      <c r="F2490" s="55" t="s">
        <v>869</v>
      </c>
      <c r="G2490" s="0" t="n">
        <v>43.4</v>
      </c>
      <c r="H2490" s="0" t="n">
        <v>43</v>
      </c>
      <c r="I2490" s="55" t="s">
        <v>157</v>
      </c>
      <c r="J2490" s="0" t="n">
        <v>134</v>
      </c>
      <c r="K2490" s="0" t="n">
        <v>63</v>
      </c>
      <c r="L2490" s="0" t="n">
        <v>196</v>
      </c>
      <c r="M2490" s="0" t="n">
        <v>1105.99</v>
      </c>
      <c r="N2490" s="0" t="n">
        <v>49.47</v>
      </c>
      <c r="O2490" s="0" t="n">
        <v>50.81</v>
      </c>
      <c r="P2490" s="0" t="n">
        <v>4.17</v>
      </c>
      <c r="Q2490" s="0" t="n">
        <v>3.67</v>
      </c>
      <c r="T2490" s="0" t="n">
        <v>44.55</v>
      </c>
      <c r="U2490" s="0" t="n">
        <v>975</v>
      </c>
      <c r="V2490" s="0" t="n">
        <v>3</v>
      </c>
      <c r="W2490" s="60" t="n">
        <v>46115</v>
      </c>
      <c r="X2490" s="55" t="n">
        <f aca="false">IF(I2490="Male",0,1)</f>
        <v>1</v>
      </c>
      <c r="Y2490" s="55" t="n">
        <f aca="false">IF(OR(I2490="DNB",I2490="Dry DNB"),1,0)</f>
        <v>0</v>
      </c>
      <c r="Z2490" s="55" t="n">
        <f aca="false">IF(ISNUMBER(W2490),A2490-W2490,"")</f>
        <v>195</v>
      </c>
      <c r="AA2490" s="55" t="n">
        <f aca="false">MATCH(A2490,DATAS,0)</f>
        <v>2</v>
      </c>
      <c r="AB2490" s="55" t="n">
        <f aca="false">IF(AND(E2490&gt;0,OR(AND(B2490&gt;=1,B2490&lt;=6),B2490=10)),1,0)</f>
        <v>1</v>
      </c>
      <c r="AC2490" s="55" t="n">
        <f aca="false">IF(AND(E2490&gt;0,B2490=10),1,0)</f>
        <v>0</v>
      </c>
      <c r="AD2490" s="55" t="n">
        <f aca="false">IF(AND(C2489=C2490,AA2489=AA2490-1),AB2489,"")</f>
        <v>1</v>
      </c>
      <c r="AE2490" s="55" t="n">
        <f aca="false">IF(AND(C2489=C2490,AA2489=AA2490-1),AC2489,"")</f>
        <v>0</v>
      </c>
      <c r="AF2490" s="55" t="n">
        <f aca="false">IF(AA2490=1,"",IF(AND(AB2490=1,AD2490&lt;&gt;1),1,0))</f>
        <v>0</v>
      </c>
      <c r="AG2490" s="55" t="n">
        <f aca="false">IF(AA2490=1,"",IF(AND(AC2490=1,AE2490&lt;&gt;1),1,0))</f>
        <v>0</v>
      </c>
      <c r="AH2490" s="60" t="str">
        <f aca="false">IF(AND(E2490&gt;0,AA2490&lt;2,NOT(AND(C2491=C2490,AA2491=AA2490+1))),INDEX(DATAS,AA2490+1),"")</f>
        <v/>
      </c>
      <c r="AI2490" s="60" t="str">
        <f aca="false">IF(AND(AC2490=1,AA2490&lt;2),IF(AND(C2491=C2490,AA2491=AA2490+1),IF(AC2491=1,"",INDEX(DATAS,AA2490+1)),INDEX(DATAS,AA2490+1)),"")</f>
        <v/>
      </c>
    </row>
    <row r="2491" customFormat="false" ht="15" hidden="false" customHeight="false" outlineLevel="0" collapsed="false">
      <c r="A2491" s="60" t="n">
        <v>46309</v>
      </c>
      <c r="B2491" s="0" t="n">
        <v>4</v>
      </c>
      <c r="C2491" s="0" t="n">
        <v>5316</v>
      </c>
      <c r="D2491" s="0" t="n">
        <v>321</v>
      </c>
      <c r="E2491" s="0" t="n">
        <v>1</v>
      </c>
      <c r="F2491" s="55" t="s">
        <v>869</v>
      </c>
      <c r="G2491" s="0" t="n">
        <v>23.2</v>
      </c>
      <c r="H2491" s="0" t="n">
        <v>23</v>
      </c>
      <c r="I2491" s="55" t="s">
        <v>157</v>
      </c>
      <c r="J2491" s="0" t="n">
        <v>153</v>
      </c>
      <c r="K2491" s="0" t="n">
        <v>76</v>
      </c>
      <c r="L2491" s="0" t="n">
        <v>168</v>
      </c>
      <c r="M2491" s="0" t="n">
        <v>89.61</v>
      </c>
      <c r="N2491" s="0" t="n">
        <v>42.13</v>
      </c>
      <c r="O2491" s="0" t="n">
        <v>19.03</v>
      </c>
      <c r="P2491" s="0" t="n">
        <v>3.75</v>
      </c>
      <c r="Q2491" s="0" t="n">
        <v>3.75</v>
      </c>
      <c r="R2491" s="0" t="n">
        <v>2302</v>
      </c>
      <c r="S2491" s="0" t="n">
        <v>4974</v>
      </c>
      <c r="T2491" s="0" t="n">
        <v>24.4</v>
      </c>
      <c r="U2491" s="0" t="n">
        <v>974</v>
      </c>
      <c r="V2491" s="0" t="n">
        <v>3</v>
      </c>
      <c r="W2491" s="60" t="n">
        <v>46142</v>
      </c>
      <c r="X2491" s="55" t="n">
        <f aca="false">IF(I2491="Male",0,1)</f>
        <v>1</v>
      </c>
      <c r="Y2491" s="55" t="n">
        <f aca="false">IF(OR(I2491="DNB",I2491="Dry DNB"),1,0)</f>
        <v>0</v>
      </c>
      <c r="Z2491" s="55" t="n">
        <f aca="false">IF(ISNUMBER(W2491),A2491-W2491,"")</f>
        <v>167</v>
      </c>
      <c r="AA2491" s="55" t="n">
        <f aca="false">MATCH(A2491,DATAS,0)</f>
        <v>1</v>
      </c>
      <c r="AB2491" s="55" t="n">
        <f aca="false">IF(AND(E2491&gt;0,OR(AND(B2491&gt;=1,B2491&lt;=6),B2491=10)),1,0)</f>
        <v>1</v>
      </c>
      <c r="AC2491" s="55" t="n">
        <f aca="false">IF(AND(E2491&gt;0,B2491=10),1,0)</f>
        <v>0</v>
      </c>
      <c r="AD2491" s="0" t="str">
        <f aca="false">IF(AND(C2490=C2491,AA2490=AA2491-1),AB2490,"")</f>
        <v/>
      </c>
      <c r="AE2491" s="0" t="str">
        <f aca="false">IF(AND(C2490=C2491,AA2490=AA2491-1),AC2490,"")</f>
        <v/>
      </c>
      <c r="AF2491" s="0" t="str">
        <f aca="false">IF(AA2491=1,"",IF(AND(AB2491=1,AD2491&lt;&gt;1),1,0))</f>
        <v/>
      </c>
      <c r="AG2491" s="0" t="str">
        <f aca="false">IF(AA2491=1,"",IF(AND(AC2491=1,AE2491&lt;&gt;1),1,0))</f>
        <v/>
      </c>
      <c r="AH2491" s="60" t="str">
        <f aca="false">IF(AND(E2491&gt;0,AA2491&lt;2,NOT(AND(C2492=C2491,AA2492=AA2491+1))),INDEX(DATAS,AA2491+1),"")</f>
        <v/>
      </c>
      <c r="AI2491" s="60" t="str">
        <f aca="false">IF(AND(AC2491=1,AA2491&lt;2),IF(AND(C2492=C2491,AA2492=AA2491+1),IF(AC2492=1,"",INDEX(DATAS,AA2491+1)),INDEX(DATAS,AA2491+1)),"")</f>
        <v/>
      </c>
    </row>
    <row r="2492" customFormat="false" ht="15" hidden="false" customHeight="false" outlineLevel="0" collapsed="false">
      <c r="A2492" s="60" t="n">
        <v>46310</v>
      </c>
      <c r="B2492" s="0" t="n">
        <v>4</v>
      </c>
      <c r="C2492" s="0" t="n">
        <v>5316</v>
      </c>
      <c r="D2492" s="0" t="n">
        <v>322</v>
      </c>
      <c r="E2492" s="0" t="n">
        <v>1</v>
      </c>
      <c r="F2492" s="55" t="s">
        <v>869</v>
      </c>
      <c r="H2492" s="0" t="n">
        <v>22</v>
      </c>
      <c r="I2492" s="55" t="s">
        <v>157</v>
      </c>
      <c r="J2492" s="0" t="n">
        <v>153</v>
      </c>
      <c r="K2492" s="0" t="n">
        <v>76</v>
      </c>
      <c r="L2492" s="0" t="n">
        <v>169</v>
      </c>
      <c r="M2492" s="0" t="n">
        <v>89.61</v>
      </c>
      <c r="N2492" s="0" t="n">
        <v>42.13</v>
      </c>
      <c r="O2492" s="0" t="n">
        <v>19.03</v>
      </c>
      <c r="P2492" s="0" t="n">
        <v>3.75</v>
      </c>
      <c r="Q2492" s="0" t="n">
        <v>3.75</v>
      </c>
      <c r="T2492" s="0" t="n">
        <v>24.4</v>
      </c>
      <c r="U2492" s="0" t="n">
        <v>975</v>
      </c>
      <c r="V2492" s="0" t="n">
        <v>3</v>
      </c>
      <c r="W2492" s="60" t="n">
        <v>46142</v>
      </c>
      <c r="X2492" s="55" t="n">
        <f aca="false">IF(I2492="Male",0,1)</f>
        <v>1</v>
      </c>
      <c r="Y2492" s="55" t="n">
        <f aca="false">IF(OR(I2492="DNB",I2492="Dry DNB"),1,0)</f>
        <v>0</v>
      </c>
      <c r="Z2492" s="55" t="n">
        <f aca="false">IF(ISNUMBER(W2492),A2492-W2492,"")</f>
        <v>168</v>
      </c>
      <c r="AA2492" s="55" t="n">
        <f aca="false">MATCH(A2492,DATAS,0)</f>
        <v>2</v>
      </c>
      <c r="AB2492" s="55" t="n">
        <f aca="false">IF(AND(E2492&gt;0,OR(AND(B2492&gt;=1,B2492&lt;=6),B2492=10)),1,0)</f>
        <v>1</v>
      </c>
      <c r="AC2492" s="55" t="n">
        <f aca="false">IF(AND(E2492&gt;0,B2492=10),1,0)</f>
        <v>0</v>
      </c>
      <c r="AD2492" s="55" t="n">
        <f aca="false">IF(AND(C2491=C2492,AA2491=AA2492-1),AB2491,"")</f>
        <v>1</v>
      </c>
      <c r="AE2492" s="55" t="n">
        <f aca="false">IF(AND(C2491=C2492,AA2491=AA2492-1),AC2491,"")</f>
        <v>0</v>
      </c>
      <c r="AF2492" s="55" t="n">
        <f aca="false">IF(AA2492=1,"",IF(AND(AB2492=1,AD2492&lt;&gt;1),1,0))</f>
        <v>0</v>
      </c>
      <c r="AG2492" s="55" t="n">
        <f aca="false">IF(AA2492=1,"",IF(AND(AC2492=1,AE2492&lt;&gt;1),1,0))</f>
        <v>0</v>
      </c>
      <c r="AH2492" s="60" t="str">
        <f aca="false">IF(AND(E2492&gt;0,AA2492&lt;2,NOT(AND(C2493=C2492,AA2493=AA2492+1))),INDEX(DATAS,AA2492+1),"")</f>
        <v/>
      </c>
      <c r="AI2492" s="60" t="str">
        <f aca="false">IF(AND(AC2492=1,AA2492&lt;2),IF(AND(C2493=C2492,AA2493=AA2492+1),IF(AC2493=1,"",INDEX(DATAS,AA2492+1)),INDEX(DATAS,AA2492+1)),"")</f>
        <v/>
      </c>
    </row>
    <row r="2493" customFormat="false" ht="15" hidden="false" customHeight="false" outlineLevel="0" collapsed="false">
      <c r="A2493" s="60" t="n">
        <v>46309</v>
      </c>
      <c r="B2493" s="0" t="n">
        <v>7</v>
      </c>
      <c r="C2493" s="0" t="n">
        <v>5317</v>
      </c>
      <c r="D2493" s="0" t="n">
        <v>323</v>
      </c>
      <c r="E2493" s="0" t="n">
        <v>1</v>
      </c>
      <c r="F2493" s="55" t="s">
        <v>869</v>
      </c>
      <c r="G2493" s="0" t="n">
        <v>10.6</v>
      </c>
      <c r="H2493" s="0" t="n">
        <v>34</v>
      </c>
      <c r="I2493" s="55" t="s">
        <v>162</v>
      </c>
      <c r="J2493" s="0" t="n">
        <v>100</v>
      </c>
      <c r="K2493" s="0" t="n">
        <v>65</v>
      </c>
      <c r="L2493" s="0" t="n">
        <v>224</v>
      </c>
      <c r="M2493" s="0" t="n">
        <v>464.55</v>
      </c>
      <c r="N2493" s="0" t="n">
        <v>56.34</v>
      </c>
      <c r="O2493" s="0" t="n">
        <v>32.57</v>
      </c>
      <c r="P2493" s="0" t="n">
        <v>3.35</v>
      </c>
      <c r="Q2493" s="0" t="n">
        <v>3.83</v>
      </c>
      <c r="R2493" s="0" t="n">
        <v>3880</v>
      </c>
      <c r="S2493" s="0" t="n">
        <v>8497</v>
      </c>
      <c r="T2493" s="0" t="n">
        <v>43.85</v>
      </c>
      <c r="U2493" s="0" t="n">
        <v>974</v>
      </c>
      <c r="V2493" s="0" t="n">
        <v>2</v>
      </c>
      <c r="W2493" s="60" t="n">
        <v>46086</v>
      </c>
      <c r="X2493" s="55" t="n">
        <f aca="false">IF(I2493="Male",0,1)</f>
        <v>1</v>
      </c>
      <c r="Y2493" s="55" t="n">
        <f aca="false">IF(OR(I2493="DNB",I2493="Dry DNB"),1,0)</f>
        <v>0</v>
      </c>
      <c r="Z2493" s="55" t="n">
        <f aca="false">IF(ISNUMBER(W2493),A2493-W2493,"")</f>
        <v>223</v>
      </c>
      <c r="AA2493" s="55" t="n">
        <f aca="false">MATCH(A2493,DATAS,0)</f>
        <v>1</v>
      </c>
      <c r="AB2493" s="55" t="n">
        <f aca="false">IF(AND(E2493&gt;0,OR(AND(B2493&gt;=1,B2493&lt;=6),B2493=10)),1,0)</f>
        <v>0</v>
      </c>
      <c r="AC2493" s="55" t="n">
        <f aca="false">IF(AND(E2493&gt;0,B2493=10),1,0)</f>
        <v>0</v>
      </c>
      <c r="AD2493" s="0" t="str">
        <f aca="false">IF(AND(C2492=C2493,AA2492=AA2493-1),AB2492,"")</f>
        <v/>
      </c>
      <c r="AE2493" s="0" t="str">
        <f aca="false">IF(AND(C2492=C2493,AA2492=AA2493-1),AC2492,"")</f>
        <v/>
      </c>
      <c r="AF2493" s="0" t="str">
        <f aca="false">IF(AA2493=1,"",IF(AND(AB2493=1,AD2493&lt;&gt;1),1,0))</f>
        <v/>
      </c>
      <c r="AG2493" s="0" t="str">
        <f aca="false">IF(AA2493=1,"",IF(AND(AC2493=1,AE2493&lt;&gt;1),1,0))</f>
        <v/>
      </c>
      <c r="AH2493" s="60" t="str">
        <f aca="false">IF(AND(E2493&gt;0,AA2493&lt;2,NOT(AND(C2494=C2493,AA2494=AA2493+1))),INDEX(DATAS,AA2493+1),"")</f>
        <v/>
      </c>
      <c r="AI2493" s="60" t="str">
        <f aca="false">IF(AND(AC2493=1,AA2493&lt;2),IF(AND(C2494=C2493,AA2494=AA2493+1),IF(AC2494=1,"",INDEX(DATAS,AA2493+1)),INDEX(DATAS,AA2493+1)),"")</f>
        <v/>
      </c>
    </row>
    <row r="2494" customFormat="false" ht="15" hidden="false" customHeight="false" outlineLevel="0" collapsed="false">
      <c r="A2494" s="60" t="n">
        <v>46310</v>
      </c>
      <c r="B2494" s="0" t="n">
        <v>7</v>
      </c>
      <c r="C2494" s="0" t="n">
        <v>5317</v>
      </c>
      <c r="D2494" s="0" t="n">
        <v>323</v>
      </c>
      <c r="E2494" s="0" t="n">
        <v>1</v>
      </c>
      <c r="F2494" s="55" t="s">
        <v>869</v>
      </c>
      <c r="H2494" s="0" t="n">
        <v>32</v>
      </c>
      <c r="I2494" s="55" t="s">
        <v>162</v>
      </c>
      <c r="J2494" s="0" t="n">
        <v>100</v>
      </c>
      <c r="K2494" s="0" t="n">
        <v>65</v>
      </c>
      <c r="L2494" s="0" t="n">
        <v>225</v>
      </c>
      <c r="M2494" s="0" t="n">
        <v>464.55</v>
      </c>
      <c r="N2494" s="0" t="n">
        <v>56.34</v>
      </c>
      <c r="O2494" s="0" t="n">
        <v>32.57</v>
      </c>
      <c r="P2494" s="0" t="n">
        <v>3.35</v>
      </c>
      <c r="Q2494" s="0" t="n">
        <v>3.83</v>
      </c>
      <c r="T2494" s="0" t="n">
        <v>43.85</v>
      </c>
      <c r="U2494" s="0" t="n">
        <v>975</v>
      </c>
      <c r="V2494" s="0" t="n">
        <v>2</v>
      </c>
      <c r="W2494" s="60" t="n">
        <v>46086</v>
      </c>
      <c r="X2494" s="55" t="n">
        <f aca="false">IF(I2494="Male",0,1)</f>
        <v>1</v>
      </c>
      <c r="Y2494" s="55" t="n">
        <f aca="false">IF(OR(I2494="DNB",I2494="Dry DNB"),1,0)</f>
        <v>0</v>
      </c>
      <c r="Z2494" s="55" t="n">
        <f aca="false">IF(ISNUMBER(W2494),A2494-W2494,"")</f>
        <v>224</v>
      </c>
      <c r="AA2494" s="55" t="n">
        <f aca="false">MATCH(A2494,DATAS,0)</f>
        <v>2</v>
      </c>
      <c r="AB2494" s="55" t="n">
        <f aca="false">IF(AND(E2494&gt;0,OR(AND(B2494&gt;=1,B2494&lt;=6),B2494=10)),1,0)</f>
        <v>0</v>
      </c>
      <c r="AC2494" s="55" t="n">
        <f aca="false">IF(AND(E2494&gt;0,B2494=10),1,0)</f>
        <v>0</v>
      </c>
      <c r="AD2494" s="55" t="n">
        <f aca="false">IF(AND(C2493=C2494,AA2493=AA2494-1),AB2493,"")</f>
        <v>0</v>
      </c>
      <c r="AE2494" s="55" t="n">
        <f aca="false">IF(AND(C2493=C2494,AA2493=AA2494-1),AC2493,"")</f>
        <v>0</v>
      </c>
      <c r="AF2494" s="55" t="n">
        <f aca="false">IF(AA2494=1,"",IF(AND(AB2494=1,AD2494&lt;&gt;1),1,0))</f>
        <v>0</v>
      </c>
      <c r="AG2494" s="55" t="n">
        <f aca="false">IF(AA2494=1,"",IF(AND(AC2494=1,AE2494&lt;&gt;1),1,0))</f>
        <v>0</v>
      </c>
      <c r="AH2494" s="60" t="str">
        <f aca="false">IF(AND(E2494&gt;0,AA2494&lt;2,NOT(AND(C2495=C2494,AA2495=AA2494+1))),INDEX(DATAS,AA2494+1),"")</f>
        <v/>
      </c>
      <c r="AI2494" s="60" t="str">
        <f aca="false">IF(AND(AC2494=1,AA2494&lt;2),IF(AND(C2495=C2494,AA2495=AA2494+1),IF(AC2495=1,"",INDEX(DATAS,AA2494+1)),INDEX(DATAS,AA2494+1)),"")</f>
        <v/>
      </c>
    </row>
    <row r="2495" customFormat="false" ht="15" hidden="false" customHeight="false" outlineLevel="0" collapsed="false">
      <c r="A2495" s="60" t="n">
        <v>46309</v>
      </c>
      <c r="B2495" s="0" t="n">
        <v>14</v>
      </c>
      <c r="C2495" s="0" t="n">
        <v>5318</v>
      </c>
      <c r="D2495" s="0" t="n">
        <v>288</v>
      </c>
      <c r="E2495" s="0" t="n">
        <v>1</v>
      </c>
      <c r="F2495" s="55" t="s">
        <v>870</v>
      </c>
      <c r="I2495" s="55" t="s">
        <v>162</v>
      </c>
      <c r="J2495" s="0" t="n">
        <v>65</v>
      </c>
      <c r="K2495" s="0" t="n">
        <v>65</v>
      </c>
      <c r="L2495" s="0" t="n">
        <v>273</v>
      </c>
      <c r="M2495" s="0" t="n">
        <v>772.52</v>
      </c>
      <c r="N2495" s="0" t="n">
        <v>51.03</v>
      </c>
      <c r="O2495" s="0" t="n">
        <v>40.78</v>
      </c>
      <c r="P2495" s="0" t="n">
        <v>5.22</v>
      </c>
      <c r="Q2495" s="0" t="n">
        <v>3.85</v>
      </c>
      <c r="R2495" s="0" t="n">
        <v>3517</v>
      </c>
      <c r="S2495" s="0" t="n">
        <v>7636</v>
      </c>
      <c r="T2495" s="0" t="n">
        <v>35.7</v>
      </c>
      <c r="U2495" s="0" t="n">
        <v>973</v>
      </c>
      <c r="V2495" s="0" t="n">
        <v>1</v>
      </c>
      <c r="W2495" s="60" t="n">
        <v>46037</v>
      </c>
      <c r="X2495" s="55" t="n">
        <f aca="false">IF(I2495="Male",0,1)</f>
        <v>1</v>
      </c>
      <c r="Y2495" s="55" t="n">
        <f aca="false">IF(OR(I2495="DNB",I2495="Dry DNB"),1,0)</f>
        <v>0</v>
      </c>
      <c r="Z2495" s="55" t="n">
        <f aca="false">IF(ISNUMBER(W2495),A2495-W2495,"")</f>
        <v>272</v>
      </c>
      <c r="AA2495" s="55" t="n">
        <f aca="false">MATCH(A2495,DATAS,0)</f>
        <v>1</v>
      </c>
      <c r="AB2495" s="55" t="n">
        <f aca="false">IF(AND(E2495&gt;0,OR(AND(B2495&gt;=1,B2495&lt;=6),B2495=10)),1,0)</f>
        <v>0</v>
      </c>
      <c r="AC2495" s="55" t="n">
        <f aca="false">IF(AND(E2495&gt;0,B2495=10),1,0)</f>
        <v>0</v>
      </c>
      <c r="AD2495" s="0" t="str">
        <f aca="false">IF(AND(C2494=C2495,AA2494=AA2495-1),AB2494,"")</f>
        <v/>
      </c>
      <c r="AE2495" s="0" t="str">
        <f aca="false">IF(AND(C2494=C2495,AA2494=AA2495-1),AC2494,"")</f>
        <v/>
      </c>
      <c r="AF2495" s="0" t="str">
        <f aca="false">IF(AA2495=1,"",IF(AND(AB2495=1,AD2495&lt;&gt;1),1,0))</f>
        <v/>
      </c>
      <c r="AG2495" s="0" t="str">
        <f aca="false">IF(AA2495=1,"",IF(AND(AC2495=1,AE2495&lt;&gt;1),1,0))</f>
        <v/>
      </c>
      <c r="AH2495" s="60" t="str">
        <f aca="false">IF(AND(E2495&gt;0,AA2495&lt;2,NOT(AND(C2496=C2495,AA2496=AA2495+1))),INDEX(DATAS,AA2495+1),"")</f>
        <v/>
      </c>
      <c r="AI2495" s="60" t="str">
        <f aca="false">IF(AND(AC2495=1,AA2495&lt;2),IF(AND(C2496=C2495,AA2496=AA2495+1),IF(AC2496=1,"",INDEX(DATAS,AA2495+1)),INDEX(DATAS,AA2495+1)),"")</f>
        <v/>
      </c>
    </row>
    <row r="2496" customFormat="false" ht="15" hidden="false" customHeight="false" outlineLevel="0" collapsed="false">
      <c r="A2496" s="60" t="n">
        <v>46310</v>
      </c>
      <c r="B2496" s="0" t="n">
        <v>14</v>
      </c>
      <c r="C2496" s="0" t="n">
        <v>5318</v>
      </c>
      <c r="D2496" s="0" t="n">
        <v>288</v>
      </c>
      <c r="E2496" s="0" t="n">
        <v>1</v>
      </c>
      <c r="F2496" s="55" t="s">
        <v>870</v>
      </c>
      <c r="I2496" s="55" t="s">
        <v>162</v>
      </c>
      <c r="J2496" s="0" t="n">
        <v>65</v>
      </c>
      <c r="K2496" s="0" t="n">
        <v>65</v>
      </c>
      <c r="L2496" s="0" t="n">
        <v>274</v>
      </c>
      <c r="M2496" s="0" t="n">
        <v>772.52</v>
      </c>
      <c r="N2496" s="0" t="n">
        <v>51.03</v>
      </c>
      <c r="O2496" s="0" t="n">
        <v>40.78</v>
      </c>
      <c r="P2496" s="0" t="n">
        <v>5.22</v>
      </c>
      <c r="Q2496" s="0" t="n">
        <v>3.85</v>
      </c>
      <c r="T2496" s="0" t="n">
        <v>35.7</v>
      </c>
      <c r="U2496" s="0" t="n">
        <v>974</v>
      </c>
      <c r="V2496" s="0" t="n">
        <v>1</v>
      </c>
      <c r="W2496" s="60" t="n">
        <v>46037</v>
      </c>
      <c r="X2496" s="55" t="n">
        <f aca="false">IF(I2496="Male",0,1)</f>
        <v>1</v>
      </c>
      <c r="Y2496" s="55" t="n">
        <f aca="false">IF(OR(I2496="DNB",I2496="Dry DNB"),1,0)</f>
        <v>0</v>
      </c>
      <c r="Z2496" s="55" t="n">
        <f aca="false">IF(ISNUMBER(W2496),A2496-W2496,"")</f>
        <v>273</v>
      </c>
      <c r="AA2496" s="55" t="n">
        <f aca="false">MATCH(A2496,DATAS,0)</f>
        <v>2</v>
      </c>
      <c r="AB2496" s="55" t="n">
        <f aca="false">IF(AND(E2496&gt;0,OR(AND(B2496&gt;=1,B2496&lt;=6),B2496=10)),1,0)</f>
        <v>0</v>
      </c>
      <c r="AC2496" s="55" t="n">
        <f aca="false">IF(AND(E2496&gt;0,B2496=10),1,0)</f>
        <v>0</v>
      </c>
      <c r="AD2496" s="55" t="n">
        <f aca="false">IF(AND(C2495=C2496,AA2495=AA2496-1),AB2495,"")</f>
        <v>0</v>
      </c>
      <c r="AE2496" s="55" t="n">
        <f aca="false">IF(AND(C2495=C2496,AA2495=AA2496-1),AC2495,"")</f>
        <v>0</v>
      </c>
      <c r="AF2496" s="55" t="n">
        <f aca="false">IF(AA2496=1,"",IF(AND(AB2496=1,AD2496&lt;&gt;1),1,0))</f>
        <v>0</v>
      </c>
      <c r="AG2496" s="55" t="n">
        <f aca="false">IF(AA2496=1,"",IF(AND(AC2496=1,AE2496&lt;&gt;1),1,0))</f>
        <v>0</v>
      </c>
      <c r="AH2496" s="60" t="str">
        <f aca="false">IF(AND(E2496&gt;0,AA2496&lt;2,NOT(AND(C2497=C2496,AA2497=AA2496+1))),INDEX(DATAS,AA2496+1),"")</f>
        <v/>
      </c>
      <c r="AI2496" s="60" t="str">
        <f aca="false">IF(AND(AC2496=1,AA2496&lt;2),IF(AND(C2497=C2496,AA2497=AA2496+1),IF(AC2497=1,"",INDEX(DATAS,AA2496+1)),INDEX(DATAS,AA2496+1)),"")</f>
        <v/>
      </c>
    </row>
    <row r="2497" customFormat="false" ht="15" hidden="false" customHeight="false" outlineLevel="0" collapsed="false">
      <c r="A2497" s="60" t="n">
        <v>46309</v>
      </c>
      <c r="B2497" s="0" t="n">
        <v>5</v>
      </c>
      <c r="C2497" s="0" t="n">
        <v>5319</v>
      </c>
      <c r="D2497" s="0" t="n">
        <v>274</v>
      </c>
      <c r="E2497" s="0" t="n">
        <v>1</v>
      </c>
      <c r="F2497" s="55" t="s">
        <v>870</v>
      </c>
      <c r="G2497" s="0" t="n">
        <v>34</v>
      </c>
      <c r="H2497" s="0" t="n">
        <v>34</v>
      </c>
      <c r="I2497" s="55" t="s">
        <v>157</v>
      </c>
      <c r="J2497" s="0" t="n">
        <v>106</v>
      </c>
      <c r="K2497" s="0" t="n">
        <v>64</v>
      </c>
      <c r="L2497" s="0" t="n">
        <v>168</v>
      </c>
      <c r="M2497" s="0" t="n">
        <v>341.77</v>
      </c>
      <c r="N2497" s="0" t="n">
        <v>63.33</v>
      </c>
      <c r="O2497" s="0" t="n">
        <v>28.72</v>
      </c>
      <c r="P2497" s="0" t="n">
        <v>4.04</v>
      </c>
      <c r="Q2497" s="0" t="n">
        <v>3.82</v>
      </c>
      <c r="R2497" s="0" t="n">
        <v>4452</v>
      </c>
      <c r="S2497" s="0" t="n">
        <v>9203</v>
      </c>
      <c r="T2497" s="0" t="n">
        <v>40.95</v>
      </c>
      <c r="U2497" s="0" t="n">
        <v>973</v>
      </c>
      <c r="V2497" s="0" t="n">
        <v>2</v>
      </c>
      <c r="W2497" s="60" t="n">
        <v>46142</v>
      </c>
      <c r="X2497" s="55" t="n">
        <f aca="false">IF(I2497="Male",0,1)</f>
        <v>1</v>
      </c>
      <c r="Y2497" s="55" t="n">
        <f aca="false">IF(OR(I2497="DNB",I2497="Dry DNB"),1,0)</f>
        <v>0</v>
      </c>
      <c r="Z2497" s="55" t="n">
        <f aca="false">IF(ISNUMBER(W2497),A2497-W2497,"")</f>
        <v>167</v>
      </c>
      <c r="AA2497" s="55" t="n">
        <f aca="false">MATCH(A2497,DATAS,0)</f>
        <v>1</v>
      </c>
      <c r="AB2497" s="55" t="n">
        <f aca="false">IF(AND(E2497&gt;0,OR(AND(B2497&gt;=1,B2497&lt;=6),B2497=10)),1,0)</f>
        <v>1</v>
      </c>
      <c r="AC2497" s="55" t="n">
        <f aca="false">IF(AND(E2497&gt;0,B2497=10),1,0)</f>
        <v>0</v>
      </c>
      <c r="AD2497" s="0" t="str">
        <f aca="false">IF(AND(C2496=C2497,AA2496=AA2497-1),AB2496,"")</f>
        <v/>
      </c>
      <c r="AE2497" s="0" t="str">
        <f aca="false">IF(AND(C2496=C2497,AA2496=AA2497-1),AC2496,"")</f>
        <v/>
      </c>
      <c r="AF2497" s="0" t="str">
        <f aca="false">IF(AA2497=1,"",IF(AND(AB2497=1,AD2497&lt;&gt;1),1,0))</f>
        <v/>
      </c>
      <c r="AG2497" s="0" t="str">
        <f aca="false">IF(AA2497=1,"",IF(AND(AC2497=1,AE2497&lt;&gt;1),1,0))</f>
        <v/>
      </c>
      <c r="AH2497" s="60" t="str">
        <f aca="false">IF(AND(E2497&gt;0,AA2497&lt;2,NOT(AND(C2498=C2497,AA2498=AA2497+1))),INDEX(DATAS,AA2497+1),"")</f>
        <v/>
      </c>
      <c r="AI2497" s="60" t="str">
        <f aca="false">IF(AND(AC2497=1,AA2497&lt;2),IF(AND(C2498=C2497,AA2498=AA2497+1),IF(AC2498=1,"",INDEX(DATAS,AA2497+1)),INDEX(DATAS,AA2497+1)),"")</f>
        <v/>
      </c>
    </row>
    <row r="2498" customFormat="false" ht="15" hidden="false" customHeight="false" outlineLevel="0" collapsed="false">
      <c r="A2498" s="60" t="n">
        <v>46310</v>
      </c>
      <c r="B2498" s="0" t="n">
        <v>5</v>
      </c>
      <c r="C2498" s="0" t="n">
        <v>5319</v>
      </c>
      <c r="D2498" s="0" t="n">
        <v>275</v>
      </c>
      <c r="E2498" s="0" t="n">
        <v>1</v>
      </c>
      <c r="F2498" s="55" t="s">
        <v>870</v>
      </c>
      <c r="G2498" s="0" t="n">
        <v>33.3</v>
      </c>
      <c r="H2498" s="0" t="n">
        <v>34</v>
      </c>
      <c r="I2498" s="55" t="s">
        <v>157</v>
      </c>
      <c r="J2498" s="0" t="n">
        <v>106</v>
      </c>
      <c r="K2498" s="0" t="n">
        <v>64</v>
      </c>
      <c r="L2498" s="0" t="n">
        <v>169</v>
      </c>
      <c r="M2498" s="0" t="n">
        <v>341.77</v>
      </c>
      <c r="N2498" s="0" t="n">
        <v>63.33</v>
      </c>
      <c r="O2498" s="0" t="n">
        <v>28.72</v>
      </c>
      <c r="P2498" s="0" t="n">
        <v>4.04</v>
      </c>
      <c r="Q2498" s="0" t="n">
        <v>3.82</v>
      </c>
      <c r="T2498" s="0" t="n">
        <v>40.95</v>
      </c>
      <c r="U2498" s="0" t="n">
        <v>974</v>
      </c>
      <c r="V2498" s="0" t="n">
        <v>2</v>
      </c>
      <c r="W2498" s="60" t="n">
        <v>46142</v>
      </c>
      <c r="X2498" s="55" t="n">
        <f aca="false">IF(I2498="Male",0,1)</f>
        <v>1</v>
      </c>
      <c r="Y2498" s="55" t="n">
        <f aca="false">IF(OR(I2498="DNB",I2498="Dry DNB"),1,0)</f>
        <v>0</v>
      </c>
      <c r="Z2498" s="55" t="n">
        <f aca="false">IF(ISNUMBER(W2498),A2498-W2498,"")</f>
        <v>168</v>
      </c>
      <c r="AA2498" s="55" t="n">
        <f aca="false">MATCH(A2498,DATAS,0)</f>
        <v>2</v>
      </c>
      <c r="AB2498" s="55" t="n">
        <f aca="false">IF(AND(E2498&gt;0,OR(AND(B2498&gt;=1,B2498&lt;=6),B2498=10)),1,0)</f>
        <v>1</v>
      </c>
      <c r="AC2498" s="55" t="n">
        <f aca="false">IF(AND(E2498&gt;0,B2498=10),1,0)</f>
        <v>0</v>
      </c>
      <c r="AD2498" s="55" t="n">
        <f aca="false">IF(AND(C2497=C2498,AA2497=AA2498-1),AB2497,"")</f>
        <v>1</v>
      </c>
      <c r="AE2498" s="55" t="n">
        <f aca="false">IF(AND(C2497=C2498,AA2497=AA2498-1),AC2497,"")</f>
        <v>0</v>
      </c>
      <c r="AF2498" s="55" t="n">
        <f aca="false">IF(AA2498=1,"",IF(AND(AB2498=1,AD2498&lt;&gt;1),1,0))</f>
        <v>0</v>
      </c>
      <c r="AG2498" s="55" t="n">
        <f aca="false">IF(AA2498=1,"",IF(AND(AC2498=1,AE2498&lt;&gt;1),1,0))</f>
        <v>0</v>
      </c>
      <c r="AH2498" s="60" t="str">
        <f aca="false">IF(AND(E2498&gt;0,AA2498&lt;2,NOT(AND(C2499=C2498,AA2499=AA2498+1))),INDEX(DATAS,AA2498+1),"")</f>
        <v/>
      </c>
      <c r="AI2498" s="60" t="str">
        <f aca="false">IF(AND(AC2498=1,AA2498&lt;2),IF(AND(C2499=C2498,AA2499=AA2498+1),IF(AC2499=1,"",INDEX(DATAS,AA2498+1)),INDEX(DATAS,AA2498+1)),"")</f>
        <v/>
      </c>
    </row>
    <row r="2499" customFormat="false" ht="15" hidden="false" customHeight="false" outlineLevel="0" collapsed="false">
      <c r="A2499" s="60" t="n">
        <v>46309</v>
      </c>
      <c r="B2499" s="0" t="n">
        <v>7</v>
      </c>
      <c r="C2499" s="0" t="n">
        <v>5320</v>
      </c>
      <c r="D2499" s="0" t="n">
        <v>332</v>
      </c>
      <c r="E2499" s="0" t="n">
        <v>1</v>
      </c>
      <c r="F2499" s="55" t="s">
        <v>870</v>
      </c>
      <c r="I2499" s="55" t="s">
        <v>162</v>
      </c>
      <c r="J2499" s="0" t="n">
        <v>110</v>
      </c>
      <c r="K2499" s="0" t="n">
        <v>75</v>
      </c>
      <c r="L2499" s="0" t="n">
        <v>238</v>
      </c>
      <c r="M2499" s="0" t="n">
        <v>574.48</v>
      </c>
      <c r="N2499" s="0" t="n">
        <v>16.61</v>
      </c>
      <c r="O2499" s="0" t="n">
        <v>33</v>
      </c>
      <c r="P2499" s="0" t="n">
        <v>3.47</v>
      </c>
      <c r="Q2499" s="0" t="n">
        <v>3.79</v>
      </c>
      <c r="R2499" s="0" t="n">
        <v>4216</v>
      </c>
      <c r="S2499" s="0" t="n">
        <v>9650</v>
      </c>
      <c r="T2499" s="0" t="n">
        <v>46.5</v>
      </c>
      <c r="U2499" s="0" t="n">
        <v>973</v>
      </c>
      <c r="V2499" s="0" t="n">
        <v>2</v>
      </c>
      <c r="W2499" s="60" t="n">
        <v>46072</v>
      </c>
      <c r="X2499" s="55" t="n">
        <f aca="false">IF(I2499="Male",0,1)</f>
        <v>1</v>
      </c>
      <c r="Y2499" s="55" t="n">
        <f aca="false">IF(OR(I2499="DNB",I2499="Dry DNB"),1,0)</f>
        <v>0</v>
      </c>
      <c r="Z2499" s="55" t="n">
        <f aca="false">IF(ISNUMBER(W2499),A2499-W2499,"")</f>
        <v>237</v>
      </c>
      <c r="AA2499" s="55" t="n">
        <f aca="false">MATCH(A2499,DATAS,0)</f>
        <v>1</v>
      </c>
      <c r="AB2499" s="55" t="n">
        <f aca="false">IF(AND(E2499&gt;0,OR(AND(B2499&gt;=1,B2499&lt;=6),B2499=10)),1,0)</f>
        <v>0</v>
      </c>
      <c r="AC2499" s="55" t="n">
        <f aca="false">IF(AND(E2499&gt;0,B2499=10),1,0)</f>
        <v>0</v>
      </c>
      <c r="AD2499" s="0" t="str">
        <f aca="false">IF(AND(C2498=C2499,AA2498=AA2499-1),AB2498,"")</f>
        <v/>
      </c>
      <c r="AE2499" s="0" t="str">
        <f aca="false">IF(AND(C2498=C2499,AA2498=AA2499-1),AC2498,"")</f>
        <v/>
      </c>
      <c r="AF2499" s="0" t="str">
        <f aca="false">IF(AA2499=1,"",IF(AND(AB2499=1,AD2499&lt;&gt;1),1,0))</f>
        <v/>
      </c>
      <c r="AG2499" s="0" t="str">
        <f aca="false">IF(AA2499=1,"",IF(AND(AC2499=1,AE2499&lt;&gt;1),1,0))</f>
        <v/>
      </c>
      <c r="AH2499" s="60" t="str">
        <f aca="false">IF(AND(E2499&gt;0,AA2499&lt;2,NOT(AND(C2500=C2499,AA2500=AA2499+1))),INDEX(DATAS,AA2499+1),"")</f>
        <v/>
      </c>
      <c r="AI2499" s="60" t="str">
        <f aca="false">IF(AND(AC2499=1,AA2499&lt;2),IF(AND(C2500=C2499,AA2500=AA2499+1),IF(AC2500=1,"",INDEX(DATAS,AA2499+1)),INDEX(DATAS,AA2499+1)),"")</f>
        <v/>
      </c>
    </row>
    <row r="2500" customFormat="false" ht="15" hidden="false" customHeight="false" outlineLevel="0" collapsed="false">
      <c r="A2500" s="60" t="n">
        <v>46310</v>
      </c>
      <c r="B2500" s="0" t="n">
        <v>7</v>
      </c>
      <c r="C2500" s="0" t="n">
        <v>5320</v>
      </c>
      <c r="D2500" s="0" t="n">
        <v>332</v>
      </c>
      <c r="E2500" s="0" t="n">
        <v>1</v>
      </c>
      <c r="F2500" s="55" t="s">
        <v>870</v>
      </c>
      <c r="I2500" s="55" t="s">
        <v>162</v>
      </c>
      <c r="J2500" s="0" t="n">
        <v>110</v>
      </c>
      <c r="K2500" s="0" t="n">
        <v>75</v>
      </c>
      <c r="L2500" s="0" t="n">
        <v>239</v>
      </c>
      <c r="M2500" s="0" t="n">
        <v>574.48</v>
      </c>
      <c r="N2500" s="0" t="n">
        <v>16.61</v>
      </c>
      <c r="O2500" s="0" t="n">
        <v>33</v>
      </c>
      <c r="P2500" s="0" t="n">
        <v>3.47</v>
      </c>
      <c r="Q2500" s="0" t="n">
        <v>3.79</v>
      </c>
      <c r="T2500" s="0" t="n">
        <v>46.5</v>
      </c>
      <c r="U2500" s="0" t="n">
        <v>974</v>
      </c>
      <c r="V2500" s="0" t="n">
        <v>2</v>
      </c>
      <c r="W2500" s="60" t="n">
        <v>46072</v>
      </c>
      <c r="X2500" s="55" t="n">
        <f aca="false">IF(I2500="Male",0,1)</f>
        <v>1</v>
      </c>
      <c r="Y2500" s="55" t="n">
        <f aca="false">IF(OR(I2500="DNB",I2500="Dry DNB"),1,0)</f>
        <v>0</v>
      </c>
      <c r="Z2500" s="55" t="n">
        <f aca="false">IF(ISNUMBER(W2500),A2500-W2500,"")</f>
        <v>238</v>
      </c>
      <c r="AA2500" s="55" t="n">
        <f aca="false">MATCH(A2500,DATAS,0)</f>
        <v>2</v>
      </c>
      <c r="AB2500" s="55" t="n">
        <f aca="false">IF(AND(E2500&gt;0,OR(AND(B2500&gt;=1,B2500&lt;=6),B2500=10)),1,0)</f>
        <v>0</v>
      </c>
      <c r="AC2500" s="55" t="n">
        <f aca="false">IF(AND(E2500&gt;0,B2500=10),1,0)</f>
        <v>0</v>
      </c>
      <c r="AD2500" s="55" t="n">
        <f aca="false">IF(AND(C2499=C2500,AA2499=AA2500-1),AB2499,"")</f>
        <v>0</v>
      </c>
      <c r="AE2500" s="55" t="n">
        <f aca="false">IF(AND(C2499=C2500,AA2499=AA2500-1),AC2499,"")</f>
        <v>0</v>
      </c>
      <c r="AF2500" s="55" t="n">
        <f aca="false">IF(AA2500=1,"",IF(AND(AB2500=1,AD2500&lt;&gt;1),1,0))</f>
        <v>0</v>
      </c>
      <c r="AG2500" s="55" t="n">
        <f aca="false">IF(AA2500=1,"",IF(AND(AC2500=1,AE2500&lt;&gt;1),1,0))</f>
        <v>0</v>
      </c>
      <c r="AH2500" s="60" t="str">
        <f aca="false">IF(AND(E2500&gt;0,AA2500&lt;2,NOT(AND(C2501=C2500,AA2501=AA2500+1))),INDEX(DATAS,AA2500+1),"")</f>
        <v/>
      </c>
      <c r="AI2500" s="60" t="str">
        <f aca="false">IF(AND(AC2500=1,AA2500&lt;2),IF(AND(C2501=C2500,AA2501=AA2500+1),IF(AC2501=1,"",INDEX(DATAS,AA2500+1)),INDEX(DATAS,AA2500+1)),"")</f>
        <v/>
      </c>
    </row>
    <row r="2501" customFormat="false" ht="15" hidden="false" customHeight="false" outlineLevel="0" collapsed="false">
      <c r="A2501" s="60" t="n">
        <v>46309</v>
      </c>
      <c r="B2501" s="0" t="n">
        <v>4</v>
      </c>
      <c r="C2501" s="0" t="n">
        <v>5321</v>
      </c>
      <c r="D2501" s="0" t="n">
        <v>313</v>
      </c>
      <c r="E2501" s="0" t="n">
        <v>1</v>
      </c>
      <c r="F2501" s="55" t="s">
        <v>870</v>
      </c>
      <c r="G2501" s="0" t="n">
        <v>47.2</v>
      </c>
      <c r="H2501" s="0" t="n">
        <v>46</v>
      </c>
      <c r="I2501" s="55" t="s">
        <v>157</v>
      </c>
      <c r="J2501" s="0" t="n">
        <v>131</v>
      </c>
      <c r="K2501" s="0" t="n">
        <v>68</v>
      </c>
      <c r="L2501" s="0" t="n">
        <v>182</v>
      </c>
      <c r="M2501" s="0" t="n">
        <v>1216.91</v>
      </c>
      <c r="N2501" s="0" t="n">
        <v>43.15</v>
      </c>
      <c r="O2501" s="0" t="n">
        <v>36.23</v>
      </c>
      <c r="P2501" s="0" t="n">
        <v>3.53</v>
      </c>
      <c r="Q2501" s="0" t="n">
        <v>3.68</v>
      </c>
      <c r="R2501" s="0" t="n">
        <v>5352</v>
      </c>
      <c r="S2501" s="0" t="n">
        <v>11063</v>
      </c>
      <c r="T2501" s="0" t="n">
        <v>61.25</v>
      </c>
      <c r="U2501" s="0" t="n">
        <v>973</v>
      </c>
      <c r="V2501" s="0" t="n">
        <v>4</v>
      </c>
      <c r="W2501" s="60" t="n">
        <v>46128</v>
      </c>
      <c r="X2501" s="55" t="n">
        <f aca="false">IF(I2501="Male",0,1)</f>
        <v>1</v>
      </c>
      <c r="Y2501" s="55" t="n">
        <f aca="false">IF(OR(I2501="DNB",I2501="Dry DNB"),1,0)</f>
        <v>0</v>
      </c>
      <c r="Z2501" s="55" t="n">
        <f aca="false">IF(ISNUMBER(W2501),A2501-W2501,"")</f>
        <v>181</v>
      </c>
      <c r="AA2501" s="55" t="n">
        <f aca="false">MATCH(A2501,DATAS,0)</f>
        <v>1</v>
      </c>
      <c r="AB2501" s="55" t="n">
        <f aca="false">IF(AND(E2501&gt;0,OR(AND(B2501&gt;=1,B2501&lt;=6),B2501=10)),1,0)</f>
        <v>1</v>
      </c>
      <c r="AC2501" s="55" t="n">
        <f aca="false">IF(AND(E2501&gt;0,B2501=10),1,0)</f>
        <v>0</v>
      </c>
      <c r="AD2501" s="0" t="str">
        <f aca="false">IF(AND(C2500=C2501,AA2500=AA2501-1),AB2500,"")</f>
        <v/>
      </c>
      <c r="AE2501" s="0" t="str">
        <f aca="false">IF(AND(C2500=C2501,AA2500=AA2501-1),AC2500,"")</f>
        <v/>
      </c>
      <c r="AF2501" s="0" t="str">
        <f aca="false">IF(AA2501=1,"",IF(AND(AB2501=1,AD2501&lt;&gt;1),1,0))</f>
        <v/>
      </c>
      <c r="AG2501" s="0" t="str">
        <f aca="false">IF(AA2501=1,"",IF(AND(AC2501=1,AE2501&lt;&gt;1),1,0))</f>
        <v/>
      </c>
      <c r="AH2501" s="60" t="str">
        <f aca="false">IF(AND(E2501&gt;0,AA2501&lt;2,NOT(AND(C2502=C2501,AA2502=AA2501+1))),INDEX(DATAS,AA2501+1),"")</f>
        <v/>
      </c>
      <c r="AI2501" s="60" t="str">
        <f aca="false">IF(AND(AC2501=1,AA2501&lt;2),IF(AND(C2502=C2501,AA2502=AA2501+1),IF(AC2502=1,"",INDEX(DATAS,AA2501+1)),INDEX(DATAS,AA2501+1)),"")</f>
        <v/>
      </c>
    </row>
    <row r="2502" customFormat="false" ht="15" hidden="false" customHeight="false" outlineLevel="0" collapsed="false">
      <c r="A2502" s="60" t="n">
        <v>46310</v>
      </c>
      <c r="B2502" s="0" t="n">
        <v>4</v>
      </c>
      <c r="C2502" s="0" t="n">
        <v>5321</v>
      </c>
      <c r="D2502" s="0" t="n">
        <v>314</v>
      </c>
      <c r="E2502" s="0" t="n">
        <v>1</v>
      </c>
      <c r="F2502" s="55" t="s">
        <v>870</v>
      </c>
      <c r="G2502" s="0" t="n">
        <v>45</v>
      </c>
      <c r="H2502" s="0" t="n">
        <v>45</v>
      </c>
      <c r="I2502" s="55" t="s">
        <v>157</v>
      </c>
      <c r="J2502" s="0" t="n">
        <v>131</v>
      </c>
      <c r="K2502" s="0" t="n">
        <v>68</v>
      </c>
      <c r="L2502" s="0" t="n">
        <v>183</v>
      </c>
      <c r="M2502" s="0" t="n">
        <v>1216.91</v>
      </c>
      <c r="N2502" s="0" t="n">
        <v>43.15</v>
      </c>
      <c r="O2502" s="0" t="n">
        <v>36.23</v>
      </c>
      <c r="P2502" s="0" t="n">
        <v>3.53</v>
      </c>
      <c r="Q2502" s="0" t="n">
        <v>3.68</v>
      </c>
      <c r="T2502" s="0" t="n">
        <v>61.25</v>
      </c>
      <c r="U2502" s="0" t="n">
        <v>974</v>
      </c>
      <c r="V2502" s="0" t="n">
        <v>4</v>
      </c>
      <c r="W2502" s="60" t="n">
        <v>46128</v>
      </c>
      <c r="X2502" s="55" t="n">
        <f aca="false">IF(I2502="Male",0,1)</f>
        <v>1</v>
      </c>
      <c r="Y2502" s="55" t="n">
        <f aca="false">IF(OR(I2502="DNB",I2502="Dry DNB"),1,0)</f>
        <v>0</v>
      </c>
      <c r="Z2502" s="55" t="n">
        <f aca="false">IF(ISNUMBER(W2502),A2502-W2502,"")</f>
        <v>182</v>
      </c>
      <c r="AA2502" s="55" t="n">
        <f aca="false">MATCH(A2502,DATAS,0)</f>
        <v>2</v>
      </c>
      <c r="AB2502" s="55" t="n">
        <f aca="false">IF(AND(E2502&gt;0,OR(AND(B2502&gt;=1,B2502&lt;=6),B2502=10)),1,0)</f>
        <v>1</v>
      </c>
      <c r="AC2502" s="55" t="n">
        <f aca="false">IF(AND(E2502&gt;0,B2502=10),1,0)</f>
        <v>0</v>
      </c>
      <c r="AD2502" s="55" t="n">
        <f aca="false">IF(AND(C2501=C2502,AA2501=AA2502-1),AB2501,"")</f>
        <v>1</v>
      </c>
      <c r="AE2502" s="55" t="n">
        <f aca="false">IF(AND(C2501=C2502,AA2501=AA2502-1),AC2501,"")</f>
        <v>0</v>
      </c>
      <c r="AF2502" s="55" t="n">
        <f aca="false">IF(AA2502=1,"",IF(AND(AB2502=1,AD2502&lt;&gt;1),1,0))</f>
        <v>0</v>
      </c>
      <c r="AG2502" s="55" t="n">
        <f aca="false">IF(AA2502=1,"",IF(AND(AC2502=1,AE2502&lt;&gt;1),1,0))</f>
        <v>0</v>
      </c>
      <c r="AH2502" s="60" t="str">
        <f aca="false">IF(AND(E2502&gt;0,AA2502&lt;2,NOT(AND(C2503=C2502,AA2503=AA2502+1))),INDEX(DATAS,AA2502+1),"")</f>
        <v/>
      </c>
      <c r="AI2502" s="60" t="str">
        <f aca="false">IF(AND(AC2502=1,AA2502&lt;2),IF(AND(C2503=C2502,AA2503=AA2502+1),IF(AC2503=1,"",INDEX(DATAS,AA2502+1)),INDEX(DATAS,AA2502+1)),"")</f>
        <v/>
      </c>
    </row>
    <row r="2503" customFormat="false" ht="15" hidden="false" customHeight="false" outlineLevel="0" collapsed="false">
      <c r="A2503" s="60" t="n">
        <v>46309</v>
      </c>
      <c r="B2503" s="0" t="n">
        <v>4</v>
      </c>
      <c r="C2503" s="0" t="n">
        <v>5323</v>
      </c>
      <c r="D2503" s="0" t="n">
        <v>246</v>
      </c>
      <c r="E2503" s="0" t="n">
        <v>1</v>
      </c>
      <c r="F2503" s="55" t="s">
        <v>870</v>
      </c>
      <c r="G2503" s="0" t="n">
        <v>59.2</v>
      </c>
      <c r="H2503" s="0" t="n">
        <v>56</v>
      </c>
      <c r="I2503" s="55" t="s">
        <v>157</v>
      </c>
      <c r="J2503" s="0" t="n">
        <v>64</v>
      </c>
      <c r="K2503" s="0" t="n">
        <v>64</v>
      </c>
      <c r="L2503" s="0" t="n">
        <v>182</v>
      </c>
      <c r="M2503" s="0" t="n">
        <v>936.49</v>
      </c>
      <c r="N2503" s="0" t="n">
        <v>51.68</v>
      </c>
      <c r="O2503" s="0" t="n">
        <v>35.16</v>
      </c>
      <c r="P2503" s="0" t="n">
        <v>3.3</v>
      </c>
      <c r="Q2503" s="0" t="n">
        <v>3.38</v>
      </c>
      <c r="R2503" s="0" t="n">
        <v>5053</v>
      </c>
      <c r="S2503" s="0" t="n">
        <v>11305</v>
      </c>
      <c r="T2503" s="0" t="n">
        <v>52.7</v>
      </c>
      <c r="U2503" s="0" t="n">
        <v>973</v>
      </c>
      <c r="V2503" s="0" t="n">
        <v>1</v>
      </c>
      <c r="W2503" s="60" t="n">
        <v>46128</v>
      </c>
      <c r="X2503" s="55" t="n">
        <f aca="false">IF(I2503="Male",0,1)</f>
        <v>1</v>
      </c>
      <c r="Y2503" s="55" t="n">
        <f aca="false">IF(OR(I2503="DNB",I2503="Dry DNB"),1,0)</f>
        <v>0</v>
      </c>
      <c r="Z2503" s="55" t="n">
        <f aca="false">IF(ISNUMBER(W2503),A2503-W2503,"")</f>
        <v>181</v>
      </c>
      <c r="AA2503" s="55" t="n">
        <f aca="false">MATCH(A2503,DATAS,0)</f>
        <v>1</v>
      </c>
      <c r="AB2503" s="55" t="n">
        <f aca="false">IF(AND(E2503&gt;0,OR(AND(B2503&gt;=1,B2503&lt;=6),B2503=10)),1,0)</f>
        <v>1</v>
      </c>
      <c r="AC2503" s="55" t="n">
        <f aca="false">IF(AND(E2503&gt;0,B2503=10),1,0)</f>
        <v>0</v>
      </c>
      <c r="AD2503" s="0" t="str">
        <f aca="false">IF(AND(C2502=C2503,AA2502=AA2503-1),AB2502,"")</f>
        <v/>
      </c>
      <c r="AE2503" s="0" t="str">
        <f aca="false">IF(AND(C2502=C2503,AA2502=AA2503-1),AC2502,"")</f>
        <v/>
      </c>
      <c r="AF2503" s="0" t="str">
        <f aca="false">IF(AA2503=1,"",IF(AND(AB2503=1,AD2503&lt;&gt;1),1,0))</f>
        <v/>
      </c>
      <c r="AG2503" s="0" t="str">
        <f aca="false">IF(AA2503=1,"",IF(AND(AC2503=1,AE2503&lt;&gt;1),1,0))</f>
        <v/>
      </c>
      <c r="AH2503" s="60" t="str">
        <f aca="false">IF(AND(E2503&gt;0,AA2503&lt;2,NOT(AND(C2504=C2503,AA2504=AA2503+1))),INDEX(DATAS,AA2503+1),"")</f>
        <v/>
      </c>
      <c r="AI2503" s="60" t="str">
        <f aca="false">IF(AND(AC2503=1,AA2503&lt;2),IF(AND(C2504=C2503,AA2504=AA2503+1),IF(AC2504=1,"",INDEX(DATAS,AA2503+1)),INDEX(DATAS,AA2503+1)),"")</f>
        <v/>
      </c>
    </row>
    <row r="2504" customFormat="false" ht="15" hidden="false" customHeight="false" outlineLevel="0" collapsed="false">
      <c r="A2504" s="60" t="n">
        <v>46310</v>
      </c>
      <c r="B2504" s="0" t="n">
        <v>4</v>
      </c>
      <c r="C2504" s="0" t="n">
        <v>5323</v>
      </c>
      <c r="D2504" s="0" t="n">
        <v>247</v>
      </c>
      <c r="E2504" s="0" t="n">
        <v>1</v>
      </c>
      <c r="F2504" s="55" t="s">
        <v>870</v>
      </c>
      <c r="G2504" s="0" t="n">
        <v>61</v>
      </c>
      <c r="H2504" s="0" t="n">
        <v>56</v>
      </c>
      <c r="I2504" s="55" t="s">
        <v>157</v>
      </c>
      <c r="J2504" s="0" t="n">
        <v>64</v>
      </c>
      <c r="K2504" s="0" t="n">
        <v>64</v>
      </c>
      <c r="L2504" s="0" t="n">
        <v>183</v>
      </c>
      <c r="M2504" s="0" t="n">
        <v>936.49</v>
      </c>
      <c r="N2504" s="0" t="n">
        <v>51.68</v>
      </c>
      <c r="O2504" s="0" t="n">
        <v>35.16</v>
      </c>
      <c r="P2504" s="0" t="n">
        <v>3.3</v>
      </c>
      <c r="Q2504" s="0" t="n">
        <v>3.38</v>
      </c>
      <c r="T2504" s="0" t="n">
        <v>52.7</v>
      </c>
      <c r="U2504" s="0" t="n">
        <v>974</v>
      </c>
      <c r="V2504" s="0" t="n">
        <v>1</v>
      </c>
      <c r="W2504" s="60" t="n">
        <v>46128</v>
      </c>
      <c r="X2504" s="55" t="n">
        <f aca="false">IF(I2504="Male",0,1)</f>
        <v>1</v>
      </c>
      <c r="Y2504" s="55" t="n">
        <f aca="false">IF(OR(I2504="DNB",I2504="Dry DNB"),1,0)</f>
        <v>0</v>
      </c>
      <c r="Z2504" s="55" t="n">
        <f aca="false">IF(ISNUMBER(W2504),A2504-W2504,"")</f>
        <v>182</v>
      </c>
      <c r="AA2504" s="55" t="n">
        <f aca="false">MATCH(A2504,DATAS,0)</f>
        <v>2</v>
      </c>
      <c r="AB2504" s="55" t="n">
        <f aca="false">IF(AND(E2504&gt;0,OR(AND(B2504&gt;=1,B2504&lt;=6),B2504=10)),1,0)</f>
        <v>1</v>
      </c>
      <c r="AC2504" s="55" t="n">
        <f aca="false">IF(AND(E2504&gt;0,B2504=10),1,0)</f>
        <v>0</v>
      </c>
      <c r="AD2504" s="55" t="n">
        <f aca="false">IF(AND(C2503=C2504,AA2503=AA2504-1),AB2503,"")</f>
        <v>1</v>
      </c>
      <c r="AE2504" s="55" t="n">
        <f aca="false">IF(AND(C2503=C2504,AA2503=AA2504-1),AC2503,"")</f>
        <v>0</v>
      </c>
      <c r="AF2504" s="55" t="n">
        <f aca="false">IF(AA2504=1,"",IF(AND(AB2504=1,AD2504&lt;&gt;1),1,0))</f>
        <v>0</v>
      </c>
      <c r="AG2504" s="55" t="n">
        <f aca="false">IF(AA2504=1,"",IF(AND(AC2504=1,AE2504&lt;&gt;1),1,0))</f>
        <v>0</v>
      </c>
      <c r="AH2504" s="60" t="str">
        <f aca="false">IF(AND(E2504&gt;0,AA2504&lt;2,NOT(AND(C2505=C2504,AA2505=AA2504+1))),INDEX(DATAS,AA2504+1),"")</f>
        <v/>
      </c>
      <c r="AI2504" s="60" t="str">
        <f aca="false">IF(AND(AC2504=1,AA2504&lt;2),IF(AND(C2505=C2504,AA2505=AA2504+1),IF(AC2505=1,"",INDEX(DATAS,AA2504+1)),INDEX(DATAS,AA2504+1)),"")</f>
        <v/>
      </c>
    </row>
    <row r="2505" customFormat="false" ht="15" hidden="false" customHeight="false" outlineLevel="0" collapsed="false">
      <c r="A2505" s="60" t="n">
        <v>46309</v>
      </c>
      <c r="B2505" s="0" t="n">
        <v>5</v>
      </c>
      <c r="C2505" s="0" t="n">
        <v>5324</v>
      </c>
      <c r="D2505" s="0" t="n">
        <v>326</v>
      </c>
      <c r="E2505" s="0" t="n">
        <v>1</v>
      </c>
      <c r="F2505" s="55" t="s">
        <v>871</v>
      </c>
      <c r="G2505" s="0" t="n">
        <v>48.4</v>
      </c>
      <c r="H2505" s="0" t="n">
        <v>45</v>
      </c>
      <c r="I2505" s="55" t="s">
        <v>157</v>
      </c>
      <c r="J2505" s="0" t="n">
        <v>242</v>
      </c>
      <c r="K2505" s="0" t="n">
        <v>67</v>
      </c>
      <c r="L2505" s="0" t="n">
        <v>84</v>
      </c>
      <c r="M2505" s="0" t="n">
        <v>808.3</v>
      </c>
      <c r="N2505" s="0" t="n">
        <v>45.05</v>
      </c>
      <c r="O2505" s="0" t="n">
        <v>23.33</v>
      </c>
      <c r="P2505" s="0" t="n">
        <v>3.93</v>
      </c>
      <c r="Q2505" s="0" t="n">
        <v>3.44</v>
      </c>
      <c r="R2505" s="0" t="n">
        <v>4568</v>
      </c>
      <c r="S2505" s="0" t="n">
        <v>10114</v>
      </c>
      <c r="T2505" s="0" t="n">
        <v>50.9</v>
      </c>
      <c r="U2505" s="0" t="n">
        <v>972</v>
      </c>
      <c r="V2505" s="0" t="n">
        <v>6</v>
      </c>
      <c r="W2505" s="60" t="n">
        <v>46226</v>
      </c>
      <c r="X2505" s="55" t="n">
        <f aca="false">IF(I2505="Male",0,1)</f>
        <v>1</v>
      </c>
      <c r="Y2505" s="55" t="n">
        <f aca="false">IF(OR(I2505="DNB",I2505="Dry DNB"),1,0)</f>
        <v>0</v>
      </c>
      <c r="Z2505" s="55" t="n">
        <f aca="false">IF(ISNUMBER(W2505),A2505-W2505,"")</f>
        <v>83</v>
      </c>
      <c r="AA2505" s="55" t="n">
        <f aca="false">MATCH(A2505,DATAS,0)</f>
        <v>1</v>
      </c>
      <c r="AB2505" s="55" t="n">
        <f aca="false">IF(AND(E2505&gt;0,OR(AND(B2505&gt;=1,B2505&lt;=6),B2505=10)),1,0)</f>
        <v>1</v>
      </c>
      <c r="AC2505" s="55" t="n">
        <f aca="false">IF(AND(E2505&gt;0,B2505=10),1,0)</f>
        <v>0</v>
      </c>
      <c r="AD2505" s="0" t="str">
        <f aca="false">IF(AND(C2504=C2505,AA2504=AA2505-1),AB2504,"")</f>
        <v/>
      </c>
      <c r="AE2505" s="0" t="str">
        <f aca="false">IF(AND(C2504=C2505,AA2504=AA2505-1),AC2504,"")</f>
        <v/>
      </c>
      <c r="AF2505" s="0" t="str">
        <f aca="false">IF(AA2505=1,"",IF(AND(AB2505=1,AD2505&lt;&gt;1),1,0))</f>
        <v/>
      </c>
      <c r="AG2505" s="0" t="str">
        <f aca="false">IF(AA2505=1,"",IF(AND(AC2505=1,AE2505&lt;&gt;1),1,0))</f>
        <v/>
      </c>
      <c r="AH2505" s="60" t="str">
        <f aca="false">IF(AND(E2505&gt;0,AA2505&lt;2,NOT(AND(C2506=C2505,AA2506=AA2505+1))),INDEX(DATAS,AA2505+1),"")</f>
        <v/>
      </c>
      <c r="AI2505" s="60" t="str">
        <f aca="false">IF(AND(AC2505=1,AA2505&lt;2),IF(AND(C2506=C2505,AA2506=AA2505+1),IF(AC2506=1,"",INDEX(DATAS,AA2505+1)),INDEX(DATAS,AA2505+1)),"")</f>
        <v/>
      </c>
    </row>
    <row r="2506" customFormat="false" ht="15" hidden="false" customHeight="false" outlineLevel="0" collapsed="false">
      <c r="A2506" s="60" t="n">
        <v>46310</v>
      </c>
      <c r="B2506" s="0" t="n">
        <v>5</v>
      </c>
      <c r="C2506" s="0" t="n">
        <v>5324</v>
      </c>
      <c r="D2506" s="0" t="n">
        <v>327</v>
      </c>
      <c r="E2506" s="0" t="n">
        <v>1</v>
      </c>
      <c r="F2506" s="55" t="s">
        <v>871</v>
      </c>
      <c r="G2506" s="0" t="n">
        <v>42.2</v>
      </c>
      <c r="H2506" s="0" t="n">
        <v>45</v>
      </c>
      <c r="I2506" s="55" t="s">
        <v>157</v>
      </c>
      <c r="J2506" s="0" t="n">
        <v>242</v>
      </c>
      <c r="K2506" s="0" t="n">
        <v>67</v>
      </c>
      <c r="L2506" s="0" t="n">
        <v>85</v>
      </c>
      <c r="M2506" s="0" t="n">
        <v>808.3</v>
      </c>
      <c r="N2506" s="0" t="n">
        <v>45.05</v>
      </c>
      <c r="O2506" s="0" t="n">
        <v>23.33</v>
      </c>
      <c r="P2506" s="0" t="n">
        <v>3.93</v>
      </c>
      <c r="Q2506" s="0" t="n">
        <v>3.44</v>
      </c>
      <c r="T2506" s="0" t="n">
        <v>50.9</v>
      </c>
      <c r="U2506" s="0" t="n">
        <v>973</v>
      </c>
      <c r="V2506" s="0" t="n">
        <v>6</v>
      </c>
      <c r="W2506" s="60" t="n">
        <v>46226</v>
      </c>
      <c r="X2506" s="55" t="n">
        <f aca="false">IF(I2506="Male",0,1)</f>
        <v>1</v>
      </c>
      <c r="Y2506" s="55" t="n">
        <f aca="false">IF(OR(I2506="DNB",I2506="Dry DNB"),1,0)</f>
        <v>0</v>
      </c>
      <c r="Z2506" s="55" t="n">
        <f aca="false">IF(ISNUMBER(W2506),A2506-W2506,"")</f>
        <v>84</v>
      </c>
      <c r="AA2506" s="55" t="n">
        <f aca="false">MATCH(A2506,DATAS,0)</f>
        <v>2</v>
      </c>
      <c r="AB2506" s="55" t="n">
        <f aca="false">IF(AND(E2506&gt;0,OR(AND(B2506&gt;=1,B2506&lt;=6),B2506=10)),1,0)</f>
        <v>1</v>
      </c>
      <c r="AC2506" s="55" t="n">
        <f aca="false">IF(AND(E2506&gt;0,B2506=10),1,0)</f>
        <v>0</v>
      </c>
      <c r="AD2506" s="55" t="n">
        <f aca="false">IF(AND(C2505=C2506,AA2505=AA2506-1),AB2505,"")</f>
        <v>1</v>
      </c>
      <c r="AE2506" s="55" t="n">
        <f aca="false">IF(AND(C2505=C2506,AA2505=AA2506-1),AC2505,"")</f>
        <v>0</v>
      </c>
      <c r="AF2506" s="55" t="n">
        <f aca="false">IF(AA2506=1,"",IF(AND(AB2506=1,AD2506&lt;&gt;1),1,0))</f>
        <v>0</v>
      </c>
      <c r="AG2506" s="55" t="n">
        <f aca="false">IF(AA2506=1,"",IF(AND(AC2506=1,AE2506&lt;&gt;1),1,0))</f>
        <v>0</v>
      </c>
      <c r="AH2506" s="60" t="str">
        <f aca="false">IF(AND(E2506&gt;0,AA2506&lt;2,NOT(AND(C2507=C2506,AA2507=AA2506+1))),INDEX(DATAS,AA2506+1),"")</f>
        <v/>
      </c>
      <c r="AI2506" s="60" t="str">
        <f aca="false">IF(AND(AC2506=1,AA2506&lt;2),IF(AND(C2507=C2506,AA2507=AA2506+1),IF(AC2507=1,"",INDEX(DATAS,AA2506+1)),INDEX(DATAS,AA2506+1)),"")</f>
        <v/>
      </c>
    </row>
    <row r="2507" customFormat="false" ht="15" hidden="false" customHeight="false" outlineLevel="0" collapsed="false">
      <c r="A2507" s="60" t="n">
        <v>46309</v>
      </c>
      <c r="B2507" s="0" t="n">
        <v>4</v>
      </c>
      <c r="C2507" s="0" t="n">
        <v>5327</v>
      </c>
      <c r="D2507" s="0" t="n">
        <v>325</v>
      </c>
      <c r="E2507" s="0" t="n">
        <v>1</v>
      </c>
      <c r="F2507" s="55" t="s">
        <v>868</v>
      </c>
      <c r="G2507" s="0" t="n">
        <v>39.6</v>
      </c>
      <c r="H2507" s="0" t="n">
        <v>39</v>
      </c>
      <c r="I2507" s="55" t="s">
        <v>157</v>
      </c>
      <c r="J2507" s="0" t="n">
        <v>199</v>
      </c>
      <c r="K2507" s="0" t="n">
        <v>66</v>
      </c>
      <c r="L2507" s="0" t="n">
        <v>126</v>
      </c>
      <c r="P2507" s="0" t="n">
        <v>3.75</v>
      </c>
      <c r="Q2507" s="0" t="n">
        <v>3.76</v>
      </c>
      <c r="R2507" s="0" t="n">
        <v>3169</v>
      </c>
      <c r="S2507" s="0" t="n">
        <v>6653</v>
      </c>
      <c r="T2507" s="0" t="n">
        <v>36.55</v>
      </c>
      <c r="U2507" s="0" t="n">
        <v>976</v>
      </c>
      <c r="V2507" s="0" t="n">
        <v>5</v>
      </c>
      <c r="W2507" s="60" t="n">
        <v>46163</v>
      </c>
      <c r="X2507" s="55" t="n">
        <f aca="false">IF(I2507="Male",0,1)</f>
        <v>1</v>
      </c>
      <c r="Y2507" s="55" t="n">
        <f aca="false">IF(OR(I2507="DNB",I2507="Dry DNB"),1,0)</f>
        <v>0</v>
      </c>
      <c r="Z2507" s="55" t="n">
        <f aca="false">IF(ISNUMBER(W2507),A2507-W2507,"")</f>
        <v>146</v>
      </c>
      <c r="AA2507" s="55" t="n">
        <f aca="false">MATCH(A2507,DATAS,0)</f>
        <v>1</v>
      </c>
      <c r="AB2507" s="55" t="n">
        <f aca="false">IF(AND(E2507&gt;0,OR(AND(B2507&gt;=1,B2507&lt;=6),B2507=10)),1,0)</f>
        <v>1</v>
      </c>
      <c r="AC2507" s="55" t="n">
        <f aca="false">IF(AND(E2507&gt;0,B2507=10),1,0)</f>
        <v>0</v>
      </c>
      <c r="AD2507" s="0" t="str">
        <f aca="false">IF(AND(C2506=C2507,AA2506=AA2507-1),AB2506,"")</f>
        <v/>
      </c>
      <c r="AE2507" s="0" t="str">
        <f aca="false">IF(AND(C2506=C2507,AA2506=AA2507-1),AC2506,"")</f>
        <v/>
      </c>
      <c r="AF2507" s="0" t="str">
        <f aca="false">IF(AA2507=1,"",IF(AND(AB2507=1,AD2507&lt;&gt;1),1,0))</f>
        <v/>
      </c>
      <c r="AG2507" s="0" t="str">
        <f aca="false">IF(AA2507=1,"",IF(AND(AC2507=1,AE2507&lt;&gt;1),1,0))</f>
        <v/>
      </c>
      <c r="AH2507" s="60" t="str">
        <f aca="false">IF(AND(E2507&gt;0,AA2507&lt;2,NOT(AND(C2508=C2507,AA2508=AA2507+1))),INDEX(DATAS,AA2507+1),"")</f>
        <v/>
      </c>
      <c r="AI2507" s="60" t="str">
        <f aca="false">IF(AND(AC2507=1,AA2507&lt;2),IF(AND(C2508=C2507,AA2508=AA2507+1),IF(AC2508=1,"",INDEX(DATAS,AA2507+1)),INDEX(DATAS,AA2507+1)),"")</f>
        <v/>
      </c>
    </row>
    <row r="2508" customFormat="false" ht="15" hidden="false" customHeight="false" outlineLevel="0" collapsed="false">
      <c r="A2508" s="60" t="n">
        <v>46310</v>
      </c>
      <c r="B2508" s="0" t="n">
        <v>4</v>
      </c>
      <c r="C2508" s="0" t="n">
        <v>5327</v>
      </c>
      <c r="D2508" s="0" t="n">
        <v>326</v>
      </c>
      <c r="E2508" s="0" t="n">
        <v>1</v>
      </c>
      <c r="F2508" s="55" t="s">
        <v>868</v>
      </c>
      <c r="G2508" s="0" t="n">
        <v>40.8</v>
      </c>
      <c r="H2508" s="0" t="n">
        <v>39</v>
      </c>
      <c r="I2508" s="55" t="s">
        <v>157</v>
      </c>
      <c r="J2508" s="0" t="n">
        <v>199</v>
      </c>
      <c r="K2508" s="0" t="n">
        <v>66</v>
      </c>
      <c r="L2508" s="0" t="n">
        <v>127</v>
      </c>
      <c r="P2508" s="0" t="n">
        <v>3.75</v>
      </c>
      <c r="Q2508" s="0" t="n">
        <v>3.76</v>
      </c>
      <c r="T2508" s="0" t="n">
        <v>36.55</v>
      </c>
      <c r="U2508" s="0" t="n">
        <v>977</v>
      </c>
      <c r="V2508" s="0" t="n">
        <v>5</v>
      </c>
      <c r="W2508" s="60" t="n">
        <v>46163</v>
      </c>
      <c r="X2508" s="55" t="n">
        <f aca="false">IF(I2508="Male",0,1)</f>
        <v>1</v>
      </c>
      <c r="Y2508" s="55" t="n">
        <f aca="false">IF(OR(I2508="DNB",I2508="Dry DNB"),1,0)</f>
        <v>0</v>
      </c>
      <c r="Z2508" s="55" t="n">
        <f aca="false">IF(ISNUMBER(W2508),A2508-W2508,"")</f>
        <v>147</v>
      </c>
      <c r="AA2508" s="55" t="n">
        <f aca="false">MATCH(A2508,DATAS,0)</f>
        <v>2</v>
      </c>
      <c r="AB2508" s="55" t="n">
        <f aca="false">IF(AND(E2508&gt;0,OR(AND(B2508&gt;=1,B2508&lt;=6),B2508=10)),1,0)</f>
        <v>1</v>
      </c>
      <c r="AC2508" s="55" t="n">
        <f aca="false">IF(AND(E2508&gt;0,B2508=10),1,0)</f>
        <v>0</v>
      </c>
      <c r="AD2508" s="55" t="n">
        <f aca="false">IF(AND(C2507=C2508,AA2507=AA2508-1),AB2507,"")</f>
        <v>1</v>
      </c>
      <c r="AE2508" s="55" t="n">
        <f aca="false">IF(AND(C2507=C2508,AA2507=AA2508-1),AC2507,"")</f>
        <v>0</v>
      </c>
      <c r="AF2508" s="55" t="n">
        <f aca="false">IF(AA2508=1,"",IF(AND(AB2508=1,AD2508&lt;&gt;1),1,0))</f>
        <v>0</v>
      </c>
      <c r="AG2508" s="55" t="n">
        <f aca="false">IF(AA2508=1,"",IF(AND(AC2508=1,AE2508&lt;&gt;1),1,0))</f>
        <v>0</v>
      </c>
      <c r="AH2508" s="60" t="str">
        <f aca="false">IF(AND(E2508&gt;0,AA2508&lt;2,NOT(AND(C2509=C2508,AA2509=AA2508+1))),INDEX(DATAS,AA2508+1),"")</f>
        <v/>
      </c>
      <c r="AI2508" s="60" t="str">
        <f aca="false">IF(AND(AC2508=1,AA2508&lt;2),IF(AND(C2509=C2508,AA2509=AA2508+1),IF(AC2509=1,"",INDEX(DATAS,AA2508+1)),INDEX(DATAS,AA2508+1)),"")</f>
        <v/>
      </c>
    </row>
    <row r="2509" customFormat="false" ht="15" hidden="false" customHeight="false" outlineLevel="0" collapsed="false">
      <c r="A2509" s="60" t="n">
        <v>46309</v>
      </c>
      <c r="B2509" s="0" t="n">
        <v>4</v>
      </c>
      <c r="C2509" s="0" t="n">
        <v>5328</v>
      </c>
      <c r="D2509" s="0" t="n">
        <v>252</v>
      </c>
      <c r="E2509" s="0" t="n">
        <v>1</v>
      </c>
      <c r="F2509" s="55" t="s">
        <v>871</v>
      </c>
      <c r="G2509" s="0" t="n">
        <v>51.1</v>
      </c>
      <c r="H2509" s="0" t="n">
        <v>53</v>
      </c>
      <c r="I2509" s="55" t="s">
        <v>157</v>
      </c>
      <c r="J2509" s="0" t="n">
        <v>126</v>
      </c>
      <c r="K2509" s="0" t="n">
        <v>63</v>
      </c>
      <c r="L2509" s="0" t="n">
        <v>126</v>
      </c>
      <c r="M2509" s="0" t="n">
        <v>793.51</v>
      </c>
      <c r="N2509" s="0" t="n">
        <v>67.01</v>
      </c>
      <c r="O2509" s="0" t="n">
        <v>41.88</v>
      </c>
      <c r="P2509" s="0" t="n">
        <v>3.64</v>
      </c>
      <c r="Q2509" s="0" t="n">
        <v>3.59</v>
      </c>
      <c r="R2509" s="0" t="n">
        <v>4651</v>
      </c>
      <c r="S2509" s="0" t="n">
        <v>9776</v>
      </c>
      <c r="T2509" s="0" t="n">
        <v>49.4</v>
      </c>
      <c r="U2509" s="0" t="n">
        <v>972</v>
      </c>
      <c r="V2509" s="0" t="n">
        <v>4</v>
      </c>
      <c r="W2509" s="60" t="n">
        <v>46161</v>
      </c>
      <c r="X2509" s="55" t="n">
        <f aca="false">IF(I2509="Male",0,1)</f>
        <v>1</v>
      </c>
      <c r="Y2509" s="55" t="n">
        <f aca="false">IF(OR(I2509="DNB",I2509="Dry DNB"),1,0)</f>
        <v>0</v>
      </c>
      <c r="Z2509" s="55" t="n">
        <f aca="false">IF(ISNUMBER(W2509),A2509-W2509,"")</f>
        <v>148</v>
      </c>
      <c r="AA2509" s="55" t="n">
        <f aca="false">MATCH(A2509,DATAS,0)</f>
        <v>1</v>
      </c>
      <c r="AB2509" s="55" t="n">
        <f aca="false">IF(AND(E2509&gt;0,OR(AND(B2509&gt;=1,B2509&lt;=6),B2509=10)),1,0)</f>
        <v>1</v>
      </c>
      <c r="AC2509" s="55" t="n">
        <f aca="false">IF(AND(E2509&gt;0,B2509=10),1,0)</f>
        <v>0</v>
      </c>
      <c r="AD2509" s="0" t="str">
        <f aca="false">IF(AND(C2508=C2509,AA2508=AA2509-1),AB2508,"")</f>
        <v/>
      </c>
      <c r="AE2509" s="0" t="str">
        <f aca="false">IF(AND(C2508=C2509,AA2508=AA2509-1),AC2508,"")</f>
        <v/>
      </c>
      <c r="AF2509" s="0" t="str">
        <f aca="false">IF(AA2509=1,"",IF(AND(AB2509=1,AD2509&lt;&gt;1),1,0))</f>
        <v/>
      </c>
      <c r="AG2509" s="0" t="str">
        <f aca="false">IF(AA2509=1,"",IF(AND(AC2509=1,AE2509&lt;&gt;1),1,0))</f>
        <v/>
      </c>
      <c r="AH2509" s="60" t="str">
        <f aca="false">IF(AND(E2509&gt;0,AA2509&lt;2,NOT(AND(C2510=C2509,AA2510=AA2509+1))),INDEX(DATAS,AA2509+1),"")</f>
        <v/>
      </c>
      <c r="AI2509" s="60" t="str">
        <f aca="false">IF(AND(AC2509=1,AA2509&lt;2),IF(AND(C2510=C2509,AA2510=AA2509+1),IF(AC2510=1,"",INDEX(DATAS,AA2509+1)),INDEX(DATAS,AA2509+1)),"")</f>
        <v/>
      </c>
    </row>
    <row r="2510" customFormat="false" ht="15" hidden="false" customHeight="false" outlineLevel="0" collapsed="false">
      <c r="A2510" s="60" t="n">
        <v>46310</v>
      </c>
      <c r="B2510" s="0" t="n">
        <v>4</v>
      </c>
      <c r="C2510" s="0" t="n">
        <v>5328</v>
      </c>
      <c r="D2510" s="0" t="n">
        <v>253</v>
      </c>
      <c r="E2510" s="0" t="n">
        <v>1</v>
      </c>
      <c r="F2510" s="55" t="s">
        <v>871</v>
      </c>
      <c r="G2510" s="0" t="n">
        <v>57.2</v>
      </c>
      <c r="H2510" s="0" t="n">
        <v>52</v>
      </c>
      <c r="I2510" s="55" t="s">
        <v>157</v>
      </c>
      <c r="J2510" s="0" t="n">
        <v>126</v>
      </c>
      <c r="K2510" s="0" t="n">
        <v>63</v>
      </c>
      <c r="L2510" s="0" t="n">
        <v>127</v>
      </c>
      <c r="M2510" s="0" t="n">
        <v>793.51</v>
      </c>
      <c r="N2510" s="0" t="n">
        <v>67.01</v>
      </c>
      <c r="O2510" s="0" t="n">
        <v>41.88</v>
      </c>
      <c r="P2510" s="0" t="n">
        <v>3.64</v>
      </c>
      <c r="Q2510" s="0" t="n">
        <v>3.59</v>
      </c>
      <c r="T2510" s="0" t="n">
        <v>49.4</v>
      </c>
      <c r="U2510" s="0" t="n">
        <v>973</v>
      </c>
      <c r="V2510" s="0" t="n">
        <v>4</v>
      </c>
      <c r="W2510" s="60" t="n">
        <v>46161</v>
      </c>
      <c r="X2510" s="55" t="n">
        <f aca="false">IF(I2510="Male",0,1)</f>
        <v>1</v>
      </c>
      <c r="Y2510" s="55" t="n">
        <f aca="false">IF(OR(I2510="DNB",I2510="Dry DNB"),1,0)</f>
        <v>0</v>
      </c>
      <c r="Z2510" s="55" t="n">
        <f aca="false">IF(ISNUMBER(W2510),A2510-W2510,"")</f>
        <v>149</v>
      </c>
      <c r="AA2510" s="55" t="n">
        <f aca="false">MATCH(A2510,DATAS,0)</f>
        <v>2</v>
      </c>
      <c r="AB2510" s="55" t="n">
        <f aca="false">IF(AND(E2510&gt;0,OR(AND(B2510&gt;=1,B2510&lt;=6),B2510=10)),1,0)</f>
        <v>1</v>
      </c>
      <c r="AC2510" s="55" t="n">
        <f aca="false">IF(AND(E2510&gt;0,B2510=10),1,0)</f>
        <v>0</v>
      </c>
      <c r="AD2510" s="55" t="n">
        <f aca="false">IF(AND(C2509=C2510,AA2509=AA2510-1),AB2509,"")</f>
        <v>1</v>
      </c>
      <c r="AE2510" s="55" t="n">
        <f aca="false">IF(AND(C2509=C2510,AA2509=AA2510-1),AC2509,"")</f>
        <v>0</v>
      </c>
      <c r="AF2510" s="55" t="n">
        <f aca="false">IF(AA2510=1,"",IF(AND(AB2510=1,AD2510&lt;&gt;1),1,0))</f>
        <v>0</v>
      </c>
      <c r="AG2510" s="55" t="n">
        <f aca="false">IF(AA2510=1,"",IF(AND(AC2510=1,AE2510&lt;&gt;1),1,0))</f>
        <v>0</v>
      </c>
      <c r="AH2510" s="60" t="str">
        <f aca="false">IF(AND(E2510&gt;0,AA2510&lt;2,NOT(AND(C2511=C2510,AA2511=AA2510+1))),INDEX(DATAS,AA2510+1),"")</f>
        <v/>
      </c>
      <c r="AI2510" s="60" t="str">
        <f aca="false">IF(AND(AC2510=1,AA2510&lt;2),IF(AND(C2511=C2510,AA2511=AA2510+1),IF(AC2511=1,"",INDEX(DATAS,AA2510+1)),INDEX(DATAS,AA2510+1)),"")</f>
        <v/>
      </c>
    </row>
    <row r="2511" customFormat="false" ht="15" hidden="false" customHeight="false" outlineLevel="0" collapsed="false">
      <c r="A2511" s="60" t="n">
        <v>46309</v>
      </c>
      <c r="B2511" s="0" t="n">
        <v>7</v>
      </c>
      <c r="C2511" s="0" t="n">
        <v>5329</v>
      </c>
      <c r="D2511" s="0" t="n">
        <v>288</v>
      </c>
      <c r="E2511" s="0" t="n">
        <v>1</v>
      </c>
      <c r="F2511" s="55" t="s">
        <v>871</v>
      </c>
      <c r="I2511" s="55" t="s">
        <v>162</v>
      </c>
      <c r="J2511" s="0" t="n">
        <v>65</v>
      </c>
      <c r="K2511" s="0" t="n">
        <v>65</v>
      </c>
      <c r="L2511" s="0" t="n">
        <v>238</v>
      </c>
      <c r="M2511" s="0" t="n">
        <v>532.12</v>
      </c>
      <c r="N2511" s="0" t="n">
        <v>48.6</v>
      </c>
      <c r="O2511" s="0" t="n">
        <v>21.53</v>
      </c>
      <c r="P2511" s="0" t="n">
        <v>4.15</v>
      </c>
      <c r="Q2511" s="0" t="n">
        <v>3.52</v>
      </c>
      <c r="R2511" s="0" t="n">
        <v>3765</v>
      </c>
      <c r="S2511" s="0" t="n">
        <v>8686</v>
      </c>
      <c r="T2511" s="0" t="n">
        <v>42.2</v>
      </c>
      <c r="U2511" s="0" t="n">
        <v>972</v>
      </c>
      <c r="V2511" s="0" t="n">
        <v>1</v>
      </c>
      <c r="W2511" s="60" t="n">
        <v>46072</v>
      </c>
      <c r="X2511" s="55" t="n">
        <f aca="false">IF(I2511="Male",0,1)</f>
        <v>1</v>
      </c>
      <c r="Y2511" s="55" t="n">
        <f aca="false">IF(OR(I2511="DNB",I2511="Dry DNB"),1,0)</f>
        <v>0</v>
      </c>
      <c r="Z2511" s="55" t="n">
        <f aca="false">IF(ISNUMBER(W2511),A2511-W2511,"")</f>
        <v>237</v>
      </c>
      <c r="AA2511" s="55" t="n">
        <f aca="false">MATCH(A2511,DATAS,0)</f>
        <v>1</v>
      </c>
      <c r="AB2511" s="55" t="n">
        <f aca="false">IF(AND(E2511&gt;0,OR(AND(B2511&gt;=1,B2511&lt;=6),B2511=10)),1,0)</f>
        <v>0</v>
      </c>
      <c r="AC2511" s="55" t="n">
        <f aca="false">IF(AND(E2511&gt;0,B2511=10),1,0)</f>
        <v>0</v>
      </c>
      <c r="AD2511" s="0" t="str">
        <f aca="false">IF(AND(C2510=C2511,AA2510=AA2511-1),AB2510,"")</f>
        <v/>
      </c>
      <c r="AE2511" s="0" t="str">
        <f aca="false">IF(AND(C2510=C2511,AA2510=AA2511-1),AC2510,"")</f>
        <v/>
      </c>
      <c r="AF2511" s="0" t="str">
        <f aca="false">IF(AA2511=1,"",IF(AND(AB2511=1,AD2511&lt;&gt;1),1,0))</f>
        <v/>
      </c>
      <c r="AG2511" s="0" t="str">
        <f aca="false">IF(AA2511=1,"",IF(AND(AC2511=1,AE2511&lt;&gt;1),1,0))</f>
        <v/>
      </c>
      <c r="AH2511" s="60" t="str">
        <f aca="false">IF(AND(E2511&gt;0,AA2511&lt;2,NOT(AND(C2512=C2511,AA2512=AA2511+1))),INDEX(DATAS,AA2511+1),"")</f>
        <v/>
      </c>
      <c r="AI2511" s="60" t="str">
        <f aca="false">IF(AND(AC2511=1,AA2511&lt;2),IF(AND(C2512=C2511,AA2512=AA2511+1),IF(AC2512=1,"",INDEX(DATAS,AA2511+1)),INDEX(DATAS,AA2511+1)),"")</f>
        <v/>
      </c>
    </row>
    <row r="2512" customFormat="false" ht="15" hidden="false" customHeight="false" outlineLevel="0" collapsed="false">
      <c r="A2512" s="60" t="n">
        <v>46310</v>
      </c>
      <c r="B2512" s="0" t="n">
        <v>7</v>
      </c>
      <c r="C2512" s="0" t="n">
        <v>5329</v>
      </c>
      <c r="D2512" s="0" t="n">
        <v>288</v>
      </c>
      <c r="E2512" s="0" t="n">
        <v>1</v>
      </c>
      <c r="F2512" s="55" t="s">
        <v>871</v>
      </c>
      <c r="I2512" s="55" t="s">
        <v>162</v>
      </c>
      <c r="J2512" s="0" t="n">
        <v>65</v>
      </c>
      <c r="K2512" s="0" t="n">
        <v>65</v>
      </c>
      <c r="L2512" s="0" t="n">
        <v>239</v>
      </c>
      <c r="M2512" s="0" t="n">
        <v>532.12</v>
      </c>
      <c r="N2512" s="0" t="n">
        <v>48.6</v>
      </c>
      <c r="O2512" s="0" t="n">
        <v>21.53</v>
      </c>
      <c r="P2512" s="0" t="n">
        <v>4.15</v>
      </c>
      <c r="Q2512" s="0" t="n">
        <v>3.52</v>
      </c>
      <c r="T2512" s="0" t="n">
        <v>42.2</v>
      </c>
      <c r="U2512" s="0" t="n">
        <v>973</v>
      </c>
      <c r="V2512" s="0" t="n">
        <v>1</v>
      </c>
      <c r="W2512" s="60" t="n">
        <v>46072</v>
      </c>
      <c r="X2512" s="55" t="n">
        <f aca="false">IF(I2512="Male",0,1)</f>
        <v>1</v>
      </c>
      <c r="Y2512" s="55" t="n">
        <f aca="false">IF(OR(I2512="DNB",I2512="Dry DNB"),1,0)</f>
        <v>0</v>
      </c>
      <c r="Z2512" s="55" t="n">
        <f aca="false">IF(ISNUMBER(W2512),A2512-W2512,"")</f>
        <v>238</v>
      </c>
      <c r="AA2512" s="55" t="n">
        <f aca="false">MATCH(A2512,DATAS,0)</f>
        <v>2</v>
      </c>
      <c r="AB2512" s="55" t="n">
        <f aca="false">IF(AND(E2512&gt;0,OR(AND(B2512&gt;=1,B2512&lt;=6),B2512=10)),1,0)</f>
        <v>0</v>
      </c>
      <c r="AC2512" s="55" t="n">
        <f aca="false">IF(AND(E2512&gt;0,B2512=10),1,0)</f>
        <v>0</v>
      </c>
      <c r="AD2512" s="55" t="n">
        <f aca="false">IF(AND(C2511=C2512,AA2511=AA2512-1),AB2511,"")</f>
        <v>0</v>
      </c>
      <c r="AE2512" s="55" t="n">
        <f aca="false">IF(AND(C2511=C2512,AA2511=AA2512-1),AC2511,"")</f>
        <v>0</v>
      </c>
      <c r="AF2512" s="55" t="n">
        <f aca="false">IF(AA2512=1,"",IF(AND(AB2512=1,AD2512&lt;&gt;1),1,0))</f>
        <v>0</v>
      </c>
      <c r="AG2512" s="55" t="n">
        <f aca="false">IF(AA2512=1,"",IF(AND(AC2512=1,AE2512&lt;&gt;1),1,0))</f>
        <v>0</v>
      </c>
      <c r="AH2512" s="60" t="str">
        <f aca="false">IF(AND(E2512&gt;0,AA2512&lt;2,NOT(AND(C2513=C2512,AA2513=AA2512+1))),INDEX(DATAS,AA2512+1),"")</f>
        <v/>
      </c>
      <c r="AI2512" s="60" t="str">
        <f aca="false">IF(AND(AC2512=1,AA2512&lt;2),IF(AND(C2513=C2512,AA2513=AA2512+1),IF(AC2513=1,"",INDEX(DATAS,AA2512+1)),INDEX(DATAS,AA2512+1)),"")</f>
        <v/>
      </c>
    </row>
    <row r="2513" customFormat="false" ht="15" hidden="false" customHeight="false" outlineLevel="0" collapsed="false">
      <c r="A2513" s="60" t="n">
        <v>46309</v>
      </c>
      <c r="B2513" s="0" t="n">
        <v>4</v>
      </c>
      <c r="C2513" s="0" t="n">
        <v>5330</v>
      </c>
      <c r="D2513" s="0" t="n">
        <v>279</v>
      </c>
      <c r="E2513" s="0" t="n">
        <v>1</v>
      </c>
      <c r="F2513" s="55" t="s">
        <v>872</v>
      </c>
      <c r="G2513" s="0" t="n">
        <v>49.4</v>
      </c>
      <c r="H2513" s="0" t="n">
        <v>50</v>
      </c>
      <c r="I2513" s="55" t="s">
        <v>157</v>
      </c>
      <c r="J2513" s="0" t="n">
        <v>244</v>
      </c>
      <c r="K2513" s="0" t="n">
        <v>69</v>
      </c>
      <c r="L2513" s="0" t="n">
        <v>35</v>
      </c>
      <c r="M2513" s="0" t="n">
        <v>1545.12</v>
      </c>
      <c r="N2513" s="0" t="n">
        <v>73.19</v>
      </c>
      <c r="O2513" s="0" t="n">
        <v>50.71</v>
      </c>
      <c r="P2513" s="0" t="n">
        <v>3.56</v>
      </c>
      <c r="Q2513" s="0" t="n">
        <v>3.56</v>
      </c>
      <c r="R2513" s="0" t="n">
        <v>4244</v>
      </c>
      <c r="S2513" s="0" t="n">
        <v>9144</v>
      </c>
      <c r="T2513" s="0" t="n">
        <v>47.4</v>
      </c>
      <c r="U2513" s="0" t="n">
        <v>971</v>
      </c>
      <c r="V2513" s="0" t="n">
        <v>6</v>
      </c>
      <c r="W2513" s="60" t="n">
        <v>46275</v>
      </c>
      <c r="X2513" s="55" t="n">
        <f aca="false">IF(I2513="Male",0,1)</f>
        <v>1</v>
      </c>
      <c r="Y2513" s="55" t="n">
        <f aca="false">IF(OR(I2513="DNB",I2513="Dry DNB"),1,0)</f>
        <v>0</v>
      </c>
      <c r="Z2513" s="55" t="n">
        <f aca="false">IF(ISNUMBER(W2513),A2513-W2513,"")</f>
        <v>34</v>
      </c>
      <c r="AA2513" s="55" t="n">
        <f aca="false">MATCH(A2513,DATAS,0)</f>
        <v>1</v>
      </c>
      <c r="AB2513" s="55" t="n">
        <f aca="false">IF(AND(E2513&gt;0,OR(AND(B2513&gt;=1,B2513&lt;=6),B2513=10)),1,0)</f>
        <v>1</v>
      </c>
      <c r="AC2513" s="55" t="n">
        <f aca="false">IF(AND(E2513&gt;0,B2513=10),1,0)</f>
        <v>0</v>
      </c>
      <c r="AD2513" s="0" t="str">
        <f aca="false">IF(AND(C2512=C2513,AA2512=AA2513-1),AB2512,"")</f>
        <v/>
      </c>
      <c r="AE2513" s="0" t="str">
        <f aca="false">IF(AND(C2512=C2513,AA2512=AA2513-1),AC2512,"")</f>
        <v/>
      </c>
      <c r="AF2513" s="0" t="str">
        <f aca="false">IF(AA2513=1,"",IF(AND(AB2513=1,AD2513&lt;&gt;1),1,0))</f>
        <v/>
      </c>
      <c r="AG2513" s="0" t="str">
        <f aca="false">IF(AA2513=1,"",IF(AND(AC2513=1,AE2513&lt;&gt;1),1,0))</f>
        <v/>
      </c>
      <c r="AH2513" s="60" t="str">
        <f aca="false">IF(AND(E2513&gt;0,AA2513&lt;2,NOT(AND(C2514=C2513,AA2514=AA2513+1))),INDEX(DATAS,AA2513+1),"")</f>
        <v/>
      </c>
      <c r="AI2513" s="60" t="str">
        <f aca="false">IF(AND(AC2513=1,AA2513&lt;2),IF(AND(C2514=C2513,AA2514=AA2513+1),IF(AC2514=1,"",INDEX(DATAS,AA2513+1)),INDEX(DATAS,AA2513+1)),"")</f>
        <v/>
      </c>
    </row>
    <row r="2514" customFormat="false" ht="15" hidden="false" customHeight="false" outlineLevel="0" collapsed="false">
      <c r="A2514" s="60" t="n">
        <v>46310</v>
      </c>
      <c r="B2514" s="0" t="n">
        <v>4</v>
      </c>
      <c r="C2514" s="0" t="n">
        <v>5330</v>
      </c>
      <c r="D2514" s="0" t="n">
        <v>280</v>
      </c>
      <c r="E2514" s="0" t="n">
        <v>1</v>
      </c>
      <c r="F2514" s="55" t="s">
        <v>872</v>
      </c>
      <c r="G2514" s="0" t="n">
        <v>49.1</v>
      </c>
      <c r="H2514" s="0" t="n">
        <v>49</v>
      </c>
      <c r="I2514" s="55" t="s">
        <v>157</v>
      </c>
      <c r="J2514" s="0" t="n">
        <v>244</v>
      </c>
      <c r="K2514" s="0" t="n">
        <v>69</v>
      </c>
      <c r="L2514" s="0" t="n">
        <v>36</v>
      </c>
      <c r="M2514" s="0" t="n">
        <v>1545.12</v>
      </c>
      <c r="N2514" s="0" t="n">
        <v>73.19</v>
      </c>
      <c r="O2514" s="0" t="n">
        <v>50.71</v>
      </c>
      <c r="P2514" s="0" t="n">
        <v>3.56</v>
      </c>
      <c r="Q2514" s="0" t="n">
        <v>3.56</v>
      </c>
      <c r="T2514" s="0" t="n">
        <v>47.4</v>
      </c>
      <c r="U2514" s="0" t="n">
        <v>972</v>
      </c>
      <c r="V2514" s="0" t="n">
        <v>6</v>
      </c>
      <c r="W2514" s="60" t="n">
        <v>46275</v>
      </c>
      <c r="X2514" s="55" t="n">
        <f aca="false">IF(I2514="Male",0,1)</f>
        <v>1</v>
      </c>
      <c r="Y2514" s="55" t="n">
        <f aca="false">IF(OR(I2514="DNB",I2514="Dry DNB"),1,0)</f>
        <v>0</v>
      </c>
      <c r="Z2514" s="55" t="n">
        <f aca="false">IF(ISNUMBER(W2514),A2514-W2514,"")</f>
        <v>35</v>
      </c>
      <c r="AA2514" s="55" t="n">
        <f aca="false">MATCH(A2514,DATAS,0)</f>
        <v>2</v>
      </c>
      <c r="AB2514" s="55" t="n">
        <f aca="false">IF(AND(E2514&gt;0,OR(AND(B2514&gt;=1,B2514&lt;=6),B2514=10)),1,0)</f>
        <v>1</v>
      </c>
      <c r="AC2514" s="55" t="n">
        <f aca="false">IF(AND(E2514&gt;0,B2514=10),1,0)</f>
        <v>0</v>
      </c>
      <c r="AD2514" s="55" t="n">
        <f aca="false">IF(AND(C2513=C2514,AA2513=AA2514-1),AB2513,"")</f>
        <v>1</v>
      </c>
      <c r="AE2514" s="55" t="n">
        <f aca="false">IF(AND(C2513=C2514,AA2513=AA2514-1),AC2513,"")</f>
        <v>0</v>
      </c>
      <c r="AF2514" s="55" t="n">
        <f aca="false">IF(AA2514=1,"",IF(AND(AB2514=1,AD2514&lt;&gt;1),1,0))</f>
        <v>0</v>
      </c>
      <c r="AG2514" s="55" t="n">
        <f aca="false">IF(AA2514=1,"",IF(AND(AC2514=1,AE2514&lt;&gt;1),1,0))</f>
        <v>0</v>
      </c>
      <c r="AH2514" s="60" t="str">
        <f aca="false">IF(AND(E2514&gt;0,AA2514&lt;2,NOT(AND(C2515=C2514,AA2515=AA2514+1))),INDEX(DATAS,AA2514+1),"")</f>
        <v/>
      </c>
      <c r="AI2514" s="60" t="str">
        <f aca="false">IF(AND(AC2514=1,AA2514&lt;2),IF(AND(C2515=C2514,AA2515=AA2514+1),IF(AC2515=1,"",INDEX(DATAS,AA2514+1)),INDEX(DATAS,AA2514+1)),"")</f>
        <v/>
      </c>
    </row>
    <row r="2515" customFormat="false" ht="15" hidden="false" customHeight="false" outlineLevel="0" collapsed="false">
      <c r="A2515" s="60" t="n">
        <v>46309</v>
      </c>
      <c r="B2515" s="0" t="n">
        <v>4</v>
      </c>
      <c r="C2515" s="0" t="n">
        <v>5331</v>
      </c>
      <c r="D2515" s="0" t="n">
        <v>123</v>
      </c>
      <c r="E2515" s="0" t="n">
        <v>1</v>
      </c>
      <c r="F2515" s="55" t="s">
        <v>872</v>
      </c>
      <c r="G2515" s="0" t="n">
        <v>51</v>
      </c>
      <c r="H2515" s="0" t="n">
        <v>53</v>
      </c>
      <c r="I2515" s="55" t="s">
        <v>157</v>
      </c>
      <c r="J2515" s="0" t="n">
        <v>88</v>
      </c>
      <c r="K2515" s="0" t="n">
        <v>67</v>
      </c>
      <c r="L2515" s="0" t="n">
        <v>35</v>
      </c>
      <c r="M2515" s="0" t="n">
        <v>1240.05</v>
      </c>
      <c r="N2515" s="0" t="n">
        <v>75.64</v>
      </c>
      <c r="O2515" s="0" t="n">
        <v>48.98</v>
      </c>
      <c r="P2515" s="0" t="n">
        <v>4.85</v>
      </c>
      <c r="Q2515" s="0" t="n">
        <v>2.92</v>
      </c>
      <c r="R2515" s="0" t="n">
        <v>5314</v>
      </c>
      <c r="S2515" s="0" t="n">
        <v>10829</v>
      </c>
      <c r="T2515" s="0" t="n">
        <v>57.1</v>
      </c>
      <c r="U2515" s="0" t="n">
        <v>971</v>
      </c>
      <c r="V2515" s="0" t="n">
        <v>2</v>
      </c>
      <c r="W2515" s="60" t="n">
        <v>46275</v>
      </c>
      <c r="X2515" s="55" t="n">
        <f aca="false">IF(I2515="Male",0,1)</f>
        <v>1</v>
      </c>
      <c r="Y2515" s="55" t="n">
        <f aca="false">IF(OR(I2515="DNB",I2515="Dry DNB"),1,0)</f>
        <v>0</v>
      </c>
      <c r="Z2515" s="55" t="n">
        <f aca="false">IF(ISNUMBER(W2515),A2515-W2515,"")</f>
        <v>34</v>
      </c>
      <c r="AA2515" s="55" t="n">
        <f aca="false">MATCH(A2515,DATAS,0)</f>
        <v>1</v>
      </c>
      <c r="AB2515" s="55" t="n">
        <f aca="false">IF(AND(E2515&gt;0,OR(AND(B2515&gt;=1,B2515&lt;=6),B2515=10)),1,0)</f>
        <v>1</v>
      </c>
      <c r="AC2515" s="55" t="n">
        <f aca="false">IF(AND(E2515&gt;0,B2515=10),1,0)</f>
        <v>0</v>
      </c>
      <c r="AD2515" s="0" t="str">
        <f aca="false">IF(AND(C2514=C2515,AA2514=AA2515-1),AB2514,"")</f>
        <v/>
      </c>
      <c r="AE2515" s="0" t="str">
        <f aca="false">IF(AND(C2514=C2515,AA2514=AA2515-1),AC2514,"")</f>
        <v/>
      </c>
      <c r="AF2515" s="0" t="str">
        <f aca="false">IF(AA2515=1,"",IF(AND(AB2515=1,AD2515&lt;&gt;1),1,0))</f>
        <v/>
      </c>
      <c r="AG2515" s="0" t="str">
        <f aca="false">IF(AA2515=1,"",IF(AND(AC2515=1,AE2515&lt;&gt;1),1,0))</f>
        <v/>
      </c>
      <c r="AH2515" s="60" t="str">
        <f aca="false">IF(AND(E2515&gt;0,AA2515&lt;2,NOT(AND(C2516=C2515,AA2516=AA2515+1))),INDEX(DATAS,AA2515+1),"")</f>
        <v/>
      </c>
      <c r="AI2515" s="60" t="str">
        <f aca="false">IF(AND(AC2515=1,AA2515&lt;2),IF(AND(C2516=C2515,AA2516=AA2515+1),IF(AC2516=1,"",INDEX(DATAS,AA2515+1)),INDEX(DATAS,AA2515+1)),"")</f>
        <v/>
      </c>
    </row>
    <row r="2516" customFormat="false" ht="15" hidden="false" customHeight="false" outlineLevel="0" collapsed="false">
      <c r="A2516" s="60" t="n">
        <v>46310</v>
      </c>
      <c r="B2516" s="0" t="n">
        <v>4</v>
      </c>
      <c r="C2516" s="0" t="n">
        <v>5331</v>
      </c>
      <c r="D2516" s="0" t="n">
        <v>124</v>
      </c>
      <c r="E2516" s="0" t="n">
        <v>1</v>
      </c>
      <c r="F2516" s="55" t="s">
        <v>872</v>
      </c>
      <c r="G2516" s="0" t="n">
        <v>53.1</v>
      </c>
      <c r="H2516" s="0" t="n">
        <v>52</v>
      </c>
      <c r="I2516" s="55" t="s">
        <v>157</v>
      </c>
      <c r="J2516" s="0" t="n">
        <v>88</v>
      </c>
      <c r="K2516" s="0" t="n">
        <v>67</v>
      </c>
      <c r="L2516" s="0" t="n">
        <v>36</v>
      </c>
      <c r="M2516" s="0" t="n">
        <v>1240.05</v>
      </c>
      <c r="N2516" s="0" t="n">
        <v>75.64</v>
      </c>
      <c r="O2516" s="0" t="n">
        <v>48.98</v>
      </c>
      <c r="P2516" s="0" t="n">
        <v>4.85</v>
      </c>
      <c r="Q2516" s="0" t="n">
        <v>2.92</v>
      </c>
      <c r="T2516" s="0" t="n">
        <v>57.1</v>
      </c>
      <c r="U2516" s="0" t="n">
        <v>972</v>
      </c>
      <c r="V2516" s="0" t="n">
        <v>2</v>
      </c>
      <c r="W2516" s="60" t="n">
        <v>46275</v>
      </c>
      <c r="X2516" s="55" t="n">
        <f aca="false">IF(I2516="Male",0,1)</f>
        <v>1</v>
      </c>
      <c r="Y2516" s="55" t="n">
        <f aca="false">IF(OR(I2516="DNB",I2516="Dry DNB"),1,0)</f>
        <v>0</v>
      </c>
      <c r="Z2516" s="55" t="n">
        <f aca="false">IF(ISNUMBER(W2516),A2516-W2516,"")</f>
        <v>35</v>
      </c>
      <c r="AA2516" s="55" t="n">
        <f aca="false">MATCH(A2516,DATAS,0)</f>
        <v>2</v>
      </c>
      <c r="AB2516" s="55" t="n">
        <f aca="false">IF(AND(E2516&gt;0,OR(AND(B2516&gt;=1,B2516&lt;=6),B2516=10)),1,0)</f>
        <v>1</v>
      </c>
      <c r="AC2516" s="55" t="n">
        <f aca="false">IF(AND(E2516&gt;0,B2516=10),1,0)</f>
        <v>0</v>
      </c>
      <c r="AD2516" s="55" t="n">
        <f aca="false">IF(AND(C2515=C2516,AA2515=AA2516-1),AB2515,"")</f>
        <v>1</v>
      </c>
      <c r="AE2516" s="55" t="n">
        <f aca="false">IF(AND(C2515=C2516,AA2515=AA2516-1),AC2515,"")</f>
        <v>0</v>
      </c>
      <c r="AF2516" s="55" t="n">
        <f aca="false">IF(AA2516=1,"",IF(AND(AB2516=1,AD2516&lt;&gt;1),1,0))</f>
        <v>0</v>
      </c>
      <c r="AG2516" s="55" t="n">
        <f aca="false">IF(AA2516=1,"",IF(AND(AC2516=1,AE2516&lt;&gt;1),1,0))</f>
        <v>0</v>
      </c>
      <c r="AH2516" s="60" t="str">
        <f aca="false">IF(AND(E2516&gt;0,AA2516&lt;2,NOT(AND(C2517=C2516,AA2517=AA2516+1))),INDEX(DATAS,AA2516+1),"")</f>
        <v/>
      </c>
      <c r="AI2516" s="60" t="str">
        <f aca="false">IF(AND(AC2516=1,AA2516&lt;2),IF(AND(C2517=C2516,AA2517=AA2516+1),IF(AC2517=1,"",INDEX(DATAS,AA2516+1)),INDEX(DATAS,AA2516+1)),"")</f>
        <v/>
      </c>
    </row>
    <row r="2517" customFormat="false" ht="15" hidden="false" customHeight="false" outlineLevel="0" collapsed="false">
      <c r="A2517" s="60" t="n">
        <v>46309</v>
      </c>
      <c r="B2517" s="0" t="n">
        <v>4</v>
      </c>
      <c r="C2517" s="0" t="n">
        <v>5332</v>
      </c>
      <c r="D2517" s="0" t="n">
        <v>238</v>
      </c>
      <c r="E2517" s="0" t="n">
        <v>1</v>
      </c>
      <c r="F2517" s="55" t="s">
        <v>872</v>
      </c>
      <c r="G2517" s="0" t="n">
        <v>38.2</v>
      </c>
      <c r="H2517" s="0" t="n">
        <v>38</v>
      </c>
      <c r="I2517" s="55" t="s">
        <v>157</v>
      </c>
      <c r="J2517" s="0" t="n">
        <v>86</v>
      </c>
      <c r="K2517" s="0" t="n">
        <v>63</v>
      </c>
      <c r="L2517" s="0" t="n">
        <v>152</v>
      </c>
      <c r="M2517" s="0" t="n">
        <v>729.15</v>
      </c>
      <c r="N2517" s="0" t="n">
        <v>42.78</v>
      </c>
      <c r="O2517" s="0" t="n">
        <v>31.68</v>
      </c>
      <c r="P2517" s="0" t="n">
        <v>3</v>
      </c>
      <c r="Q2517" s="0" t="n">
        <v>3.64</v>
      </c>
      <c r="R2517" s="0" t="n">
        <v>3907</v>
      </c>
      <c r="S2517" s="0" t="n">
        <v>8955</v>
      </c>
      <c r="T2517" s="0" t="n">
        <v>47.95</v>
      </c>
      <c r="U2517" s="0" t="n">
        <v>971</v>
      </c>
      <c r="V2517" s="0" t="n">
        <v>2</v>
      </c>
      <c r="W2517" s="60" t="n">
        <v>46159</v>
      </c>
      <c r="X2517" s="55" t="n">
        <f aca="false">IF(I2517="Male",0,1)</f>
        <v>1</v>
      </c>
      <c r="Y2517" s="55" t="n">
        <f aca="false">IF(OR(I2517="DNB",I2517="Dry DNB"),1,0)</f>
        <v>0</v>
      </c>
      <c r="Z2517" s="55" t="n">
        <f aca="false">IF(ISNUMBER(W2517),A2517-W2517,"")</f>
        <v>150</v>
      </c>
      <c r="AA2517" s="55" t="n">
        <f aca="false">MATCH(A2517,DATAS,0)</f>
        <v>1</v>
      </c>
      <c r="AB2517" s="55" t="n">
        <f aca="false">IF(AND(E2517&gt;0,OR(AND(B2517&gt;=1,B2517&lt;=6),B2517=10)),1,0)</f>
        <v>1</v>
      </c>
      <c r="AC2517" s="55" t="n">
        <f aca="false">IF(AND(E2517&gt;0,B2517=10),1,0)</f>
        <v>0</v>
      </c>
      <c r="AD2517" s="0" t="str">
        <f aca="false">IF(AND(C2516=C2517,AA2516=AA2517-1),AB2516,"")</f>
        <v/>
      </c>
      <c r="AE2517" s="0" t="str">
        <f aca="false">IF(AND(C2516=C2517,AA2516=AA2517-1),AC2516,"")</f>
        <v/>
      </c>
      <c r="AF2517" s="0" t="str">
        <f aca="false">IF(AA2517=1,"",IF(AND(AB2517=1,AD2517&lt;&gt;1),1,0))</f>
        <v/>
      </c>
      <c r="AG2517" s="0" t="str">
        <f aca="false">IF(AA2517=1,"",IF(AND(AC2517=1,AE2517&lt;&gt;1),1,0))</f>
        <v/>
      </c>
      <c r="AH2517" s="60" t="str">
        <f aca="false">IF(AND(E2517&gt;0,AA2517&lt;2,NOT(AND(C2518=C2517,AA2518=AA2517+1))),INDEX(DATAS,AA2517+1),"")</f>
        <v/>
      </c>
      <c r="AI2517" s="60" t="str">
        <f aca="false">IF(AND(AC2517=1,AA2517&lt;2),IF(AND(C2518=C2517,AA2518=AA2517+1),IF(AC2518=1,"",INDEX(DATAS,AA2517+1)),INDEX(DATAS,AA2517+1)),"")</f>
        <v/>
      </c>
    </row>
    <row r="2518" customFormat="false" ht="15" hidden="false" customHeight="false" outlineLevel="0" collapsed="false">
      <c r="A2518" s="60" t="n">
        <v>46310</v>
      </c>
      <c r="B2518" s="0" t="n">
        <v>4</v>
      </c>
      <c r="C2518" s="0" t="n">
        <v>5332</v>
      </c>
      <c r="D2518" s="0" t="n">
        <v>239</v>
      </c>
      <c r="E2518" s="0" t="n">
        <v>1</v>
      </c>
      <c r="F2518" s="55" t="s">
        <v>872</v>
      </c>
      <c r="G2518" s="0" t="n">
        <v>43</v>
      </c>
      <c r="H2518" s="0" t="n">
        <v>38</v>
      </c>
      <c r="I2518" s="55" t="s">
        <v>157</v>
      </c>
      <c r="J2518" s="0" t="n">
        <v>86</v>
      </c>
      <c r="K2518" s="0" t="n">
        <v>63</v>
      </c>
      <c r="L2518" s="0" t="n">
        <v>153</v>
      </c>
      <c r="M2518" s="0" t="n">
        <v>729.15</v>
      </c>
      <c r="N2518" s="0" t="n">
        <v>42.78</v>
      </c>
      <c r="O2518" s="0" t="n">
        <v>31.68</v>
      </c>
      <c r="P2518" s="0" t="n">
        <v>3</v>
      </c>
      <c r="Q2518" s="0" t="n">
        <v>3.64</v>
      </c>
      <c r="T2518" s="0" t="n">
        <v>47.95</v>
      </c>
      <c r="U2518" s="0" t="n">
        <v>972</v>
      </c>
      <c r="V2518" s="0" t="n">
        <v>2</v>
      </c>
      <c r="W2518" s="60" t="n">
        <v>46159</v>
      </c>
      <c r="X2518" s="55" t="n">
        <f aca="false">IF(I2518="Male",0,1)</f>
        <v>1</v>
      </c>
      <c r="Y2518" s="55" t="n">
        <f aca="false">IF(OR(I2518="DNB",I2518="Dry DNB"),1,0)</f>
        <v>0</v>
      </c>
      <c r="Z2518" s="55" t="n">
        <f aca="false">IF(ISNUMBER(W2518),A2518-W2518,"")</f>
        <v>151</v>
      </c>
      <c r="AA2518" s="55" t="n">
        <f aca="false">MATCH(A2518,DATAS,0)</f>
        <v>2</v>
      </c>
      <c r="AB2518" s="55" t="n">
        <f aca="false">IF(AND(E2518&gt;0,OR(AND(B2518&gt;=1,B2518&lt;=6),B2518=10)),1,0)</f>
        <v>1</v>
      </c>
      <c r="AC2518" s="55" t="n">
        <f aca="false">IF(AND(E2518&gt;0,B2518=10),1,0)</f>
        <v>0</v>
      </c>
      <c r="AD2518" s="55" t="n">
        <f aca="false">IF(AND(C2517=C2518,AA2517=AA2518-1),AB2517,"")</f>
        <v>1</v>
      </c>
      <c r="AE2518" s="55" t="n">
        <f aca="false">IF(AND(C2517=C2518,AA2517=AA2518-1),AC2517,"")</f>
        <v>0</v>
      </c>
      <c r="AF2518" s="55" t="n">
        <f aca="false">IF(AA2518=1,"",IF(AND(AB2518=1,AD2518&lt;&gt;1),1,0))</f>
        <v>0</v>
      </c>
      <c r="AG2518" s="55" t="n">
        <f aca="false">IF(AA2518=1,"",IF(AND(AC2518=1,AE2518&lt;&gt;1),1,0))</f>
        <v>0</v>
      </c>
      <c r="AH2518" s="60" t="str">
        <f aca="false">IF(AND(E2518&gt;0,AA2518&lt;2,NOT(AND(C2519=C2518,AA2519=AA2518+1))),INDEX(DATAS,AA2518+1),"")</f>
        <v/>
      </c>
      <c r="AI2518" s="60" t="str">
        <f aca="false">IF(AND(AC2518=1,AA2518&lt;2),IF(AND(C2519=C2518,AA2519=AA2518+1),IF(AC2519=1,"",INDEX(DATAS,AA2518+1)),INDEX(DATAS,AA2518+1)),"")</f>
        <v/>
      </c>
    </row>
    <row r="2519" customFormat="false" ht="15" hidden="false" customHeight="false" outlineLevel="0" collapsed="false">
      <c r="A2519" s="60" t="n">
        <v>46309</v>
      </c>
      <c r="B2519" s="0" t="n">
        <v>4</v>
      </c>
      <c r="C2519" s="0" t="n">
        <v>5333</v>
      </c>
      <c r="D2519" s="0" t="n">
        <v>302</v>
      </c>
      <c r="E2519" s="0" t="n">
        <v>1</v>
      </c>
      <c r="F2519" s="55" t="s">
        <v>872</v>
      </c>
      <c r="G2519" s="0" t="n">
        <v>61.7</v>
      </c>
      <c r="H2519" s="0" t="n">
        <v>60</v>
      </c>
      <c r="I2519" s="55" t="s">
        <v>177</v>
      </c>
      <c r="J2519" s="0" t="n">
        <v>302</v>
      </c>
      <c r="K2519" s="0" t="n">
        <v>64</v>
      </c>
      <c r="M2519" s="0" t="n">
        <v>2080.79</v>
      </c>
      <c r="N2519" s="0" t="n">
        <v>44.8</v>
      </c>
      <c r="O2519" s="0" t="n">
        <v>44.21</v>
      </c>
      <c r="P2519" s="0" t="n">
        <v>3</v>
      </c>
      <c r="Q2519" s="0" t="n">
        <v>2.83</v>
      </c>
      <c r="R2519" s="0" t="n">
        <v>5775</v>
      </c>
      <c r="S2519" s="0" t="n">
        <v>11584</v>
      </c>
      <c r="T2519" s="0" t="n">
        <v>66.3</v>
      </c>
      <c r="U2519" s="0" t="n">
        <v>971</v>
      </c>
      <c r="V2519" s="0" t="n">
        <v>6</v>
      </c>
      <c r="W2519" s="60" t="n">
        <v>46278</v>
      </c>
      <c r="X2519" s="55" t="n">
        <f aca="false">IF(I2519="Male",0,1)</f>
        <v>1</v>
      </c>
      <c r="Y2519" s="55" t="n">
        <f aca="false">IF(OR(I2519="DNB",I2519="Dry DNB"),1,0)</f>
        <v>0</v>
      </c>
      <c r="Z2519" s="55" t="n">
        <f aca="false">IF(ISNUMBER(W2519),A2519-W2519,"")</f>
        <v>31</v>
      </c>
      <c r="AA2519" s="55" t="n">
        <f aca="false">MATCH(A2519,DATAS,0)</f>
        <v>1</v>
      </c>
      <c r="AB2519" s="55" t="n">
        <f aca="false">IF(AND(E2519&gt;0,OR(AND(B2519&gt;=1,B2519&lt;=6),B2519=10)),1,0)</f>
        <v>1</v>
      </c>
      <c r="AC2519" s="55" t="n">
        <f aca="false">IF(AND(E2519&gt;0,B2519=10),1,0)</f>
        <v>0</v>
      </c>
      <c r="AD2519" s="0" t="str">
        <f aca="false">IF(AND(C2518=C2519,AA2518=AA2519-1),AB2518,"")</f>
        <v/>
      </c>
      <c r="AE2519" s="0" t="str">
        <f aca="false">IF(AND(C2518=C2519,AA2518=AA2519-1),AC2518,"")</f>
        <v/>
      </c>
      <c r="AF2519" s="0" t="str">
        <f aca="false">IF(AA2519=1,"",IF(AND(AB2519=1,AD2519&lt;&gt;1),1,0))</f>
        <v/>
      </c>
      <c r="AG2519" s="0" t="str">
        <f aca="false">IF(AA2519=1,"",IF(AND(AC2519=1,AE2519&lt;&gt;1),1,0))</f>
        <v/>
      </c>
      <c r="AH2519" s="60" t="str">
        <f aca="false">IF(AND(E2519&gt;0,AA2519&lt;2,NOT(AND(C2520=C2519,AA2520=AA2519+1))),INDEX(DATAS,AA2519+1),"")</f>
        <v/>
      </c>
      <c r="AI2519" s="60" t="str">
        <f aca="false">IF(AND(AC2519=1,AA2519&lt;2),IF(AND(C2520=C2519,AA2520=AA2519+1),IF(AC2520=1,"",INDEX(DATAS,AA2519+1)),INDEX(DATAS,AA2519+1)),"")</f>
        <v/>
      </c>
    </row>
    <row r="2520" customFormat="false" ht="15" hidden="false" customHeight="false" outlineLevel="0" collapsed="false">
      <c r="A2520" s="60" t="n">
        <v>46310</v>
      </c>
      <c r="B2520" s="0" t="n">
        <v>4</v>
      </c>
      <c r="C2520" s="0" t="n">
        <v>5333</v>
      </c>
      <c r="D2520" s="0" t="n">
        <v>303</v>
      </c>
      <c r="E2520" s="0" t="n">
        <v>1</v>
      </c>
      <c r="F2520" s="55" t="s">
        <v>872</v>
      </c>
      <c r="G2520" s="0" t="n">
        <v>62.4</v>
      </c>
      <c r="H2520" s="0" t="n">
        <v>60</v>
      </c>
      <c r="I2520" s="55" t="s">
        <v>177</v>
      </c>
      <c r="J2520" s="0" t="n">
        <v>303</v>
      </c>
      <c r="K2520" s="0" t="n">
        <v>64</v>
      </c>
      <c r="M2520" s="0" t="n">
        <v>2080.79</v>
      </c>
      <c r="N2520" s="0" t="n">
        <v>44.8</v>
      </c>
      <c r="O2520" s="0" t="n">
        <v>44.21</v>
      </c>
      <c r="P2520" s="0" t="n">
        <v>3</v>
      </c>
      <c r="Q2520" s="0" t="n">
        <v>2.83</v>
      </c>
      <c r="T2520" s="0" t="n">
        <v>66.3</v>
      </c>
      <c r="U2520" s="0" t="n">
        <v>972</v>
      </c>
      <c r="V2520" s="0" t="n">
        <v>6</v>
      </c>
      <c r="W2520" s="60" t="n">
        <v>46278</v>
      </c>
      <c r="X2520" s="55" t="n">
        <f aca="false">IF(I2520="Male",0,1)</f>
        <v>1</v>
      </c>
      <c r="Y2520" s="55" t="n">
        <f aca="false">IF(OR(I2520="DNB",I2520="Dry DNB"),1,0)</f>
        <v>0</v>
      </c>
      <c r="Z2520" s="55" t="n">
        <f aca="false">IF(ISNUMBER(W2520),A2520-W2520,"")</f>
        <v>32</v>
      </c>
      <c r="AA2520" s="55" t="n">
        <f aca="false">MATCH(A2520,DATAS,0)</f>
        <v>2</v>
      </c>
      <c r="AB2520" s="55" t="n">
        <f aca="false">IF(AND(E2520&gt;0,OR(AND(B2520&gt;=1,B2520&lt;=6),B2520=10)),1,0)</f>
        <v>1</v>
      </c>
      <c r="AC2520" s="55" t="n">
        <f aca="false">IF(AND(E2520&gt;0,B2520=10),1,0)</f>
        <v>0</v>
      </c>
      <c r="AD2520" s="55" t="n">
        <f aca="false">IF(AND(C2519=C2520,AA2519=AA2520-1),AB2519,"")</f>
        <v>1</v>
      </c>
      <c r="AE2520" s="55" t="n">
        <f aca="false">IF(AND(C2519=C2520,AA2519=AA2520-1),AC2519,"")</f>
        <v>0</v>
      </c>
      <c r="AF2520" s="55" t="n">
        <f aca="false">IF(AA2520=1,"",IF(AND(AB2520=1,AD2520&lt;&gt;1),1,0))</f>
        <v>0</v>
      </c>
      <c r="AG2520" s="55" t="n">
        <f aca="false">IF(AA2520=1,"",IF(AND(AC2520=1,AE2520&lt;&gt;1),1,0))</f>
        <v>0</v>
      </c>
      <c r="AH2520" s="60" t="str">
        <f aca="false">IF(AND(E2520&gt;0,AA2520&lt;2,NOT(AND(C2521=C2520,AA2521=AA2520+1))),INDEX(DATAS,AA2520+1),"")</f>
        <v/>
      </c>
      <c r="AI2520" s="60" t="str">
        <f aca="false">IF(AND(AC2520=1,AA2520&lt;2),IF(AND(C2521=C2520,AA2521=AA2520+1),IF(AC2521=1,"",INDEX(DATAS,AA2520+1)),INDEX(DATAS,AA2520+1)),"")</f>
        <v/>
      </c>
    </row>
    <row r="2521" customFormat="false" ht="15" hidden="false" customHeight="false" outlineLevel="0" collapsed="false">
      <c r="A2521" s="60" t="n">
        <v>46309</v>
      </c>
      <c r="B2521" s="0" t="n">
        <v>2</v>
      </c>
      <c r="C2521" s="0" t="n">
        <v>5334</v>
      </c>
      <c r="D2521" s="0" t="n">
        <v>20</v>
      </c>
      <c r="E2521" s="0" t="n">
        <v>2</v>
      </c>
      <c r="F2521" s="55" t="s">
        <v>872</v>
      </c>
      <c r="G2521" s="0" t="n">
        <v>47</v>
      </c>
      <c r="H2521" s="0" t="n">
        <v>41</v>
      </c>
      <c r="I2521" s="55" t="s">
        <v>166</v>
      </c>
      <c r="J2521" s="0" t="n">
        <v>20</v>
      </c>
      <c r="M2521" s="0" t="n">
        <v>928.25</v>
      </c>
      <c r="N2521" s="0" t="n">
        <v>74.37</v>
      </c>
      <c r="O2521" s="0" t="n">
        <v>35.17</v>
      </c>
      <c r="R2521" s="0" t="n">
        <v>3002</v>
      </c>
      <c r="S2521" s="0" t="n">
        <v>6034</v>
      </c>
      <c r="U2521" s="0" t="n">
        <v>971</v>
      </c>
      <c r="V2521" s="0" t="n">
        <v>0</v>
      </c>
      <c r="X2521" s="55" t="n">
        <f aca="false">IF(I2521="Male",0,1)</f>
        <v>1</v>
      </c>
      <c r="Y2521" s="55" t="n">
        <f aca="false">IF(OR(I2521="DNB",I2521="Dry DNB"),1,0)</f>
        <v>0</v>
      </c>
      <c r="Z2521" s="0" t="str">
        <f aca="false">IF(ISNUMBER(W2521),A2521-W2521,"")</f>
        <v/>
      </c>
      <c r="AA2521" s="55" t="n">
        <f aca="false">MATCH(A2521,DATAS,0)</f>
        <v>1</v>
      </c>
      <c r="AB2521" s="55" t="n">
        <f aca="false">IF(AND(E2521&gt;0,OR(AND(B2521&gt;=1,B2521&lt;=6),B2521=10)),1,0)</f>
        <v>1</v>
      </c>
      <c r="AC2521" s="55" t="n">
        <f aca="false">IF(AND(E2521&gt;0,B2521=10),1,0)</f>
        <v>0</v>
      </c>
      <c r="AD2521" s="0" t="str">
        <f aca="false">IF(AND(C2520=C2521,AA2520=AA2521-1),AB2520,"")</f>
        <v/>
      </c>
      <c r="AE2521" s="0" t="str">
        <f aca="false">IF(AND(C2520=C2521,AA2520=AA2521-1),AC2520,"")</f>
        <v/>
      </c>
      <c r="AF2521" s="0" t="str">
        <f aca="false">IF(AA2521=1,"",IF(AND(AB2521=1,AD2521&lt;&gt;1),1,0))</f>
        <v/>
      </c>
      <c r="AG2521" s="0" t="str">
        <f aca="false">IF(AA2521=1,"",IF(AND(AC2521=1,AE2521&lt;&gt;1),1,0))</f>
        <v/>
      </c>
      <c r="AH2521" s="60" t="str">
        <f aca="false">IF(AND(E2521&gt;0,AA2521&lt;2,NOT(AND(C2522=C2521,AA2522=AA2521+1))),INDEX(DATAS,AA2521+1),"")</f>
        <v/>
      </c>
      <c r="AI2521" s="60" t="str">
        <f aca="false">IF(AND(AC2521=1,AA2521&lt;2),IF(AND(C2522=C2521,AA2522=AA2521+1),IF(AC2522=1,"",INDEX(DATAS,AA2521+1)),INDEX(DATAS,AA2521+1)),"")</f>
        <v/>
      </c>
    </row>
    <row r="2522" customFormat="false" ht="15" hidden="false" customHeight="false" outlineLevel="0" collapsed="false">
      <c r="A2522" s="60" t="n">
        <v>46310</v>
      </c>
      <c r="B2522" s="0" t="n">
        <v>2</v>
      </c>
      <c r="C2522" s="0" t="n">
        <v>5334</v>
      </c>
      <c r="D2522" s="0" t="n">
        <v>21</v>
      </c>
      <c r="E2522" s="0" t="n">
        <v>2</v>
      </c>
      <c r="F2522" s="55" t="s">
        <v>872</v>
      </c>
      <c r="G2522" s="0" t="n">
        <v>43.7</v>
      </c>
      <c r="H2522" s="0" t="n">
        <v>42</v>
      </c>
      <c r="I2522" s="55" t="s">
        <v>166</v>
      </c>
      <c r="J2522" s="0" t="n">
        <v>21</v>
      </c>
      <c r="M2522" s="0" t="n">
        <v>928.25</v>
      </c>
      <c r="N2522" s="0" t="n">
        <v>74.37</v>
      </c>
      <c r="O2522" s="0" t="n">
        <v>35.17</v>
      </c>
      <c r="U2522" s="0" t="n">
        <v>972</v>
      </c>
      <c r="V2522" s="0" t="n">
        <v>0</v>
      </c>
      <c r="X2522" s="55" t="n">
        <f aca="false">IF(I2522="Male",0,1)</f>
        <v>1</v>
      </c>
      <c r="Y2522" s="55" t="n">
        <f aca="false">IF(OR(I2522="DNB",I2522="Dry DNB"),1,0)</f>
        <v>0</v>
      </c>
      <c r="Z2522" s="0" t="str">
        <f aca="false">IF(ISNUMBER(W2522),A2522-W2522,"")</f>
        <v/>
      </c>
      <c r="AA2522" s="55" t="n">
        <f aca="false">MATCH(A2522,DATAS,0)</f>
        <v>2</v>
      </c>
      <c r="AB2522" s="55" t="n">
        <f aca="false">IF(AND(E2522&gt;0,OR(AND(B2522&gt;=1,B2522&lt;=6),B2522=10)),1,0)</f>
        <v>1</v>
      </c>
      <c r="AC2522" s="55" t="n">
        <f aca="false">IF(AND(E2522&gt;0,B2522=10),1,0)</f>
        <v>0</v>
      </c>
      <c r="AD2522" s="55" t="n">
        <f aca="false">IF(AND(C2521=C2522,AA2521=AA2522-1),AB2521,"")</f>
        <v>1</v>
      </c>
      <c r="AE2522" s="55" t="n">
        <f aca="false">IF(AND(C2521=C2522,AA2521=AA2522-1),AC2521,"")</f>
        <v>0</v>
      </c>
      <c r="AF2522" s="55" t="n">
        <f aca="false">IF(AA2522=1,"",IF(AND(AB2522=1,AD2522&lt;&gt;1),1,0))</f>
        <v>0</v>
      </c>
      <c r="AG2522" s="55" t="n">
        <f aca="false">IF(AA2522=1,"",IF(AND(AC2522=1,AE2522&lt;&gt;1),1,0))</f>
        <v>0</v>
      </c>
      <c r="AH2522" s="60" t="str">
        <f aca="false">IF(AND(E2522&gt;0,AA2522&lt;2,NOT(AND(C2523=C2522,AA2523=AA2522+1))),INDEX(DATAS,AA2522+1),"")</f>
        <v/>
      </c>
      <c r="AI2522" s="60" t="str">
        <f aca="false">IF(AND(AC2522=1,AA2522&lt;2),IF(AND(C2523=C2522,AA2523=AA2522+1),IF(AC2523=1,"",INDEX(DATAS,AA2522+1)),INDEX(DATAS,AA2522+1)),"")</f>
        <v/>
      </c>
    </row>
    <row r="2523" customFormat="false" ht="15" hidden="false" customHeight="false" outlineLevel="0" collapsed="false">
      <c r="A2523" s="60" t="n">
        <v>46309</v>
      </c>
      <c r="B2523" s="0" t="n">
        <v>4</v>
      </c>
      <c r="C2523" s="0" t="n">
        <v>5335</v>
      </c>
      <c r="D2523" s="0" t="n">
        <v>275</v>
      </c>
      <c r="E2523" s="0" t="n">
        <v>1</v>
      </c>
      <c r="F2523" s="55" t="s">
        <v>873</v>
      </c>
      <c r="G2523" s="0" t="n">
        <v>44.2</v>
      </c>
      <c r="H2523" s="0" t="n">
        <v>46</v>
      </c>
      <c r="I2523" s="55" t="s">
        <v>157</v>
      </c>
      <c r="J2523" s="0" t="n">
        <v>107</v>
      </c>
      <c r="K2523" s="0" t="n">
        <v>79</v>
      </c>
      <c r="L2523" s="0" t="n">
        <v>168</v>
      </c>
      <c r="M2523" s="0" t="n">
        <v>351.46</v>
      </c>
      <c r="N2523" s="0" t="n">
        <v>16.11</v>
      </c>
      <c r="O2523" s="0" t="n">
        <v>17.42</v>
      </c>
      <c r="P2523" s="0" t="n">
        <v>2.88</v>
      </c>
      <c r="Q2523" s="0" t="n">
        <v>3.45</v>
      </c>
      <c r="R2523" s="0" t="n">
        <v>3729</v>
      </c>
      <c r="S2523" s="0" t="n">
        <v>8360</v>
      </c>
      <c r="T2523" s="0" t="n">
        <v>41.35</v>
      </c>
      <c r="U2523" s="0" t="n">
        <v>968</v>
      </c>
      <c r="V2523" s="0" t="n">
        <v>2</v>
      </c>
      <c r="W2523" s="60" t="n">
        <v>46142</v>
      </c>
      <c r="X2523" s="55" t="n">
        <f aca="false">IF(I2523="Male",0,1)</f>
        <v>1</v>
      </c>
      <c r="Y2523" s="55" t="n">
        <f aca="false">IF(OR(I2523="DNB",I2523="Dry DNB"),1,0)</f>
        <v>0</v>
      </c>
      <c r="Z2523" s="55" t="n">
        <f aca="false">IF(ISNUMBER(W2523),A2523-W2523,"")</f>
        <v>167</v>
      </c>
      <c r="AA2523" s="55" t="n">
        <f aca="false">MATCH(A2523,DATAS,0)</f>
        <v>1</v>
      </c>
      <c r="AB2523" s="55" t="n">
        <f aca="false">IF(AND(E2523&gt;0,OR(AND(B2523&gt;=1,B2523&lt;=6),B2523=10)),1,0)</f>
        <v>1</v>
      </c>
      <c r="AC2523" s="55" t="n">
        <f aca="false">IF(AND(E2523&gt;0,B2523=10),1,0)</f>
        <v>0</v>
      </c>
      <c r="AD2523" s="0" t="str">
        <f aca="false">IF(AND(C2522=C2523,AA2522=AA2523-1),AB2522,"")</f>
        <v/>
      </c>
      <c r="AE2523" s="0" t="str">
        <f aca="false">IF(AND(C2522=C2523,AA2522=AA2523-1),AC2522,"")</f>
        <v/>
      </c>
      <c r="AF2523" s="0" t="str">
        <f aca="false">IF(AA2523=1,"",IF(AND(AB2523=1,AD2523&lt;&gt;1),1,0))</f>
        <v/>
      </c>
      <c r="AG2523" s="0" t="str">
        <f aca="false">IF(AA2523=1,"",IF(AND(AC2523=1,AE2523&lt;&gt;1),1,0))</f>
        <v/>
      </c>
      <c r="AH2523" s="60" t="str">
        <f aca="false">IF(AND(E2523&gt;0,AA2523&lt;2,NOT(AND(C2524=C2523,AA2524=AA2523+1))),INDEX(DATAS,AA2523+1),"")</f>
        <v/>
      </c>
      <c r="AI2523" s="60" t="str">
        <f aca="false">IF(AND(AC2523=1,AA2523&lt;2),IF(AND(C2524=C2523,AA2524=AA2523+1),IF(AC2524=1,"",INDEX(DATAS,AA2523+1)),INDEX(DATAS,AA2523+1)),"")</f>
        <v/>
      </c>
    </row>
    <row r="2524" customFormat="false" ht="15" hidden="false" customHeight="false" outlineLevel="0" collapsed="false">
      <c r="A2524" s="60" t="n">
        <v>46310</v>
      </c>
      <c r="B2524" s="0" t="n">
        <v>4</v>
      </c>
      <c r="C2524" s="0" t="n">
        <v>5335</v>
      </c>
      <c r="D2524" s="0" t="n">
        <v>276</v>
      </c>
      <c r="E2524" s="0" t="n">
        <v>1</v>
      </c>
      <c r="F2524" s="55" t="s">
        <v>873</v>
      </c>
      <c r="G2524" s="0" t="n">
        <v>49.7</v>
      </c>
      <c r="H2524" s="0" t="n">
        <v>46</v>
      </c>
      <c r="I2524" s="55" t="s">
        <v>157</v>
      </c>
      <c r="J2524" s="0" t="n">
        <v>107</v>
      </c>
      <c r="K2524" s="0" t="n">
        <v>79</v>
      </c>
      <c r="L2524" s="0" t="n">
        <v>169</v>
      </c>
      <c r="M2524" s="0" t="n">
        <v>351.46</v>
      </c>
      <c r="N2524" s="0" t="n">
        <v>16.11</v>
      </c>
      <c r="O2524" s="0" t="n">
        <v>17.42</v>
      </c>
      <c r="P2524" s="0" t="n">
        <v>2.88</v>
      </c>
      <c r="Q2524" s="0" t="n">
        <v>3.45</v>
      </c>
      <c r="T2524" s="0" t="n">
        <v>41.35</v>
      </c>
      <c r="U2524" s="0" t="n">
        <v>969</v>
      </c>
      <c r="V2524" s="0" t="n">
        <v>2</v>
      </c>
      <c r="W2524" s="60" t="n">
        <v>46142</v>
      </c>
      <c r="X2524" s="55" t="n">
        <f aca="false">IF(I2524="Male",0,1)</f>
        <v>1</v>
      </c>
      <c r="Y2524" s="55" t="n">
        <f aca="false">IF(OR(I2524="DNB",I2524="Dry DNB"),1,0)</f>
        <v>0</v>
      </c>
      <c r="Z2524" s="55" t="n">
        <f aca="false">IF(ISNUMBER(W2524),A2524-W2524,"")</f>
        <v>168</v>
      </c>
      <c r="AA2524" s="55" t="n">
        <f aca="false">MATCH(A2524,DATAS,0)</f>
        <v>2</v>
      </c>
      <c r="AB2524" s="55" t="n">
        <f aca="false">IF(AND(E2524&gt;0,OR(AND(B2524&gt;=1,B2524&lt;=6),B2524=10)),1,0)</f>
        <v>1</v>
      </c>
      <c r="AC2524" s="55" t="n">
        <f aca="false">IF(AND(E2524&gt;0,B2524=10),1,0)</f>
        <v>0</v>
      </c>
      <c r="AD2524" s="55" t="n">
        <f aca="false">IF(AND(C2523=C2524,AA2523=AA2524-1),AB2523,"")</f>
        <v>1</v>
      </c>
      <c r="AE2524" s="55" t="n">
        <f aca="false">IF(AND(C2523=C2524,AA2523=AA2524-1),AC2523,"")</f>
        <v>0</v>
      </c>
      <c r="AF2524" s="55" t="n">
        <f aca="false">IF(AA2524=1,"",IF(AND(AB2524=1,AD2524&lt;&gt;1),1,0))</f>
        <v>0</v>
      </c>
      <c r="AG2524" s="55" t="n">
        <f aca="false">IF(AA2524=1,"",IF(AND(AC2524=1,AE2524&lt;&gt;1),1,0))</f>
        <v>0</v>
      </c>
      <c r="AH2524" s="60" t="str">
        <f aca="false">IF(AND(E2524&gt;0,AA2524&lt;2,NOT(AND(C2525=C2524,AA2525=AA2524+1))),INDEX(DATAS,AA2524+1),"")</f>
        <v/>
      </c>
      <c r="AI2524" s="60" t="str">
        <f aca="false">IF(AND(AC2524=1,AA2524&lt;2),IF(AND(C2525=C2524,AA2525=AA2524+1),IF(AC2525=1,"",INDEX(DATAS,AA2524+1)),INDEX(DATAS,AA2524+1)),"")</f>
        <v/>
      </c>
    </row>
    <row r="2525" customFormat="false" ht="15" hidden="false" customHeight="false" outlineLevel="0" collapsed="false">
      <c r="A2525" s="60" t="n">
        <v>46309</v>
      </c>
      <c r="B2525" s="0" t="n">
        <v>9</v>
      </c>
      <c r="C2525" s="0" t="n">
        <v>5337</v>
      </c>
      <c r="D2525" s="0" t="n">
        <v>294</v>
      </c>
      <c r="E2525" s="0" t="n">
        <v>1</v>
      </c>
      <c r="F2525" s="55" t="s">
        <v>873</v>
      </c>
      <c r="I2525" s="55" t="s">
        <v>162</v>
      </c>
      <c r="J2525" s="0" t="n">
        <v>71</v>
      </c>
      <c r="K2525" s="0" t="n">
        <v>71</v>
      </c>
      <c r="L2525" s="0" t="n">
        <v>273</v>
      </c>
      <c r="M2525" s="0" t="n">
        <v>1058.39</v>
      </c>
      <c r="N2525" s="0" t="n">
        <v>60.65</v>
      </c>
      <c r="O2525" s="0" t="n">
        <v>44.09</v>
      </c>
      <c r="P2525" s="0" t="n">
        <v>3.13</v>
      </c>
      <c r="Q2525" s="0" t="n">
        <v>3.59</v>
      </c>
      <c r="R2525" s="0" t="n">
        <v>4717</v>
      </c>
      <c r="S2525" s="0" t="n">
        <v>10567</v>
      </c>
      <c r="T2525" s="0" t="n">
        <v>50.45</v>
      </c>
      <c r="U2525" s="0" t="n">
        <v>968</v>
      </c>
      <c r="V2525" s="0" t="n">
        <v>1</v>
      </c>
      <c r="W2525" s="60" t="n">
        <v>46037</v>
      </c>
      <c r="X2525" s="55" t="n">
        <f aca="false">IF(I2525="Male",0,1)</f>
        <v>1</v>
      </c>
      <c r="Y2525" s="55" t="n">
        <f aca="false">IF(OR(I2525="DNB",I2525="Dry DNB"),1,0)</f>
        <v>0</v>
      </c>
      <c r="Z2525" s="55" t="n">
        <f aca="false">IF(ISNUMBER(W2525),A2525-W2525,"")</f>
        <v>272</v>
      </c>
      <c r="AA2525" s="55" t="n">
        <f aca="false">MATCH(A2525,DATAS,0)</f>
        <v>1</v>
      </c>
      <c r="AB2525" s="55" t="n">
        <f aca="false">IF(AND(E2525&gt;0,OR(AND(B2525&gt;=1,B2525&lt;=6),B2525=10)),1,0)</f>
        <v>0</v>
      </c>
      <c r="AC2525" s="55" t="n">
        <f aca="false">IF(AND(E2525&gt;0,B2525=10),1,0)</f>
        <v>0</v>
      </c>
      <c r="AD2525" s="0" t="str">
        <f aca="false">IF(AND(C2524=C2525,AA2524=AA2525-1),AB2524,"")</f>
        <v/>
      </c>
      <c r="AE2525" s="0" t="str">
        <f aca="false">IF(AND(C2524=C2525,AA2524=AA2525-1),AC2524,"")</f>
        <v/>
      </c>
      <c r="AF2525" s="0" t="str">
        <f aca="false">IF(AA2525=1,"",IF(AND(AB2525=1,AD2525&lt;&gt;1),1,0))</f>
        <v/>
      </c>
      <c r="AG2525" s="0" t="str">
        <f aca="false">IF(AA2525=1,"",IF(AND(AC2525=1,AE2525&lt;&gt;1),1,0))</f>
        <v/>
      </c>
      <c r="AH2525" s="60" t="str">
        <f aca="false">IF(AND(E2525&gt;0,AA2525&lt;2,NOT(AND(C2526=C2525,AA2526=AA2525+1))),INDEX(DATAS,AA2525+1),"")</f>
        <v/>
      </c>
      <c r="AI2525" s="60" t="str">
        <f aca="false">IF(AND(AC2525=1,AA2525&lt;2),IF(AND(C2526=C2525,AA2526=AA2525+1),IF(AC2526=1,"",INDEX(DATAS,AA2525+1)),INDEX(DATAS,AA2525+1)),"")</f>
        <v/>
      </c>
    </row>
    <row r="2526" customFormat="false" ht="15" hidden="false" customHeight="false" outlineLevel="0" collapsed="false">
      <c r="A2526" s="60" t="n">
        <v>46310</v>
      </c>
      <c r="B2526" s="0" t="n">
        <v>9</v>
      </c>
      <c r="C2526" s="0" t="n">
        <v>5337</v>
      </c>
      <c r="D2526" s="0" t="n">
        <v>294</v>
      </c>
      <c r="E2526" s="0" t="n">
        <v>1</v>
      </c>
      <c r="F2526" s="55" t="s">
        <v>873</v>
      </c>
      <c r="I2526" s="55" t="s">
        <v>162</v>
      </c>
      <c r="J2526" s="0" t="n">
        <v>71</v>
      </c>
      <c r="K2526" s="0" t="n">
        <v>71</v>
      </c>
      <c r="L2526" s="0" t="n">
        <v>274</v>
      </c>
      <c r="M2526" s="0" t="n">
        <v>1058.39</v>
      </c>
      <c r="N2526" s="0" t="n">
        <v>60.65</v>
      </c>
      <c r="O2526" s="0" t="n">
        <v>44.09</v>
      </c>
      <c r="P2526" s="0" t="n">
        <v>3.13</v>
      </c>
      <c r="Q2526" s="0" t="n">
        <v>3.59</v>
      </c>
      <c r="T2526" s="0" t="n">
        <v>50.45</v>
      </c>
      <c r="U2526" s="0" t="n">
        <v>969</v>
      </c>
      <c r="V2526" s="0" t="n">
        <v>1</v>
      </c>
      <c r="W2526" s="60" t="n">
        <v>46037</v>
      </c>
      <c r="X2526" s="55" t="n">
        <f aca="false">IF(I2526="Male",0,1)</f>
        <v>1</v>
      </c>
      <c r="Y2526" s="55" t="n">
        <f aca="false">IF(OR(I2526="DNB",I2526="Dry DNB"),1,0)</f>
        <v>0</v>
      </c>
      <c r="Z2526" s="55" t="n">
        <f aca="false">IF(ISNUMBER(W2526),A2526-W2526,"")</f>
        <v>273</v>
      </c>
      <c r="AA2526" s="55" t="n">
        <f aca="false">MATCH(A2526,DATAS,0)</f>
        <v>2</v>
      </c>
      <c r="AB2526" s="55" t="n">
        <f aca="false">IF(AND(E2526&gt;0,OR(AND(B2526&gt;=1,B2526&lt;=6),B2526=10)),1,0)</f>
        <v>0</v>
      </c>
      <c r="AC2526" s="55" t="n">
        <f aca="false">IF(AND(E2526&gt;0,B2526=10),1,0)</f>
        <v>0</v>
      </c>
      <c r="AD2526" s="55" t="n">
        <f aca="false">IF(AND(C2525=C2526,AA2525=AA2526-1),AB2525,"")</f>
        <v>0</v>
      </c>
      <c r="AE2526" s="55" t="n">
        <f aca="false">IF(AND(C2525=C2526,AA2525=AA2526-1),AC2525,"")</f>
        <v>0</v>
      </c>
      <c r="AF2526" s="55" t="n">
        <f aca="false">IF(AA2526=1,"",IF(AND(AB2526=1,AD2526&lt;&gt;1),1,0))</f>
        <v>0</v>
      </c>
      <c r="AG2526" s="55" t="n">
        <f aca="false">IF(AA2526=1,"",IF(AND(AC2526=1,AE2526&lt;&gt;1),1,0))</f>
        <v>0</v>
      </c>
      <c r="AH2526" s="60" t="str">
        <f aca="false">IF(AND(E2526&gt;0,AA2526&lt;2,NOT(AND(C2527=C2526,AA2527=AA2526+1))),INDEX(DATAS,AA2526+1),"")</f>
        <v/>
      </c>
      <c r="AI2526" s="60" t="str">
        <f aca="false">IF(AND(AC2526=1,AA2526&lt;2),IF(AND(C2527=C2526,AA2527=AA2526+1),IF(AC2527=1,"",INDEX(DATAS,AA2526+1)),INDEX(DATAS,AA2526+1)),"")</f>
        <v/>
      </c>
    </row>
    <row r="2527" customFormat="false" ht="15" hidden="false" customHeight="false" outlineLevel="0" collapsed="false">
      <c r="A2527" s="60" t="n">
        <v>46309</v>
      </c>
      <c r="B2527" s="0" t="n">
        <v>4</v>
      </c>
      <c r="C2527" s="0" t="n">
        <v>5338</v>
      </c>
      <c r="D2527" s="0" t="n">
        <v>339</v>
      </c>
      <c r="E2527" s="0" t="n">
        <v>1</v>
      </c>
      <c r="F2527" s="55" t="s">
        <v>873</v>
      </c>
      <c r="G2527" s="0" t="n">
        <v>45.3</v>
      </c>
      <c r="H2527" s="0" t="n">
        <v>43</v>
      </c>
      <c r="I2527" s="55" t="s">
        <v>187</v>
      </c>
      <c r="J2527" s="0" t="n">
        <v>339</v>
      </c>
      <c r="K2527" s="0" t="n">
        <v>66</v>
      </c>
      <c r="M2527" s="0" t="n">
        <v>1375.2</v>
      </c>
      <c r="N2527" s="0" t="n">
        <v>50.12</v>
      </c>
      <c r="O2527" s="0" t="n">
        <v>41.14</v>
      </c>
      <c r="P2527" s="0" t="n">
        <v>4.24</v>
      </c>
      <c r="Q2527" s="0" t="n">
        <v>3.72</v>
      </c>
      <c r="R2527" s="0" t="n">
        <v>3230</v>
      </c>
      <c r="S2527" s="0" t="n">
        <v>7046</v>
      </c>
      <c r="T2527" s="0" t="n">
        <v>35.5</v>
      </c>
      <c r="U2527" s="0" t="n">
        <v>968</v>
      </c>
      <c r="V2527" s="0" t="n">
        <v>7</v>
      </c>
      <c r="W2527" s="60" t="n">
        <v>46289</v>
      </c>
      <c r="X2527" s="55" t="n">
        <f aca="false">IF(I2527="Male",0,1)</f>
        <v>1</v>
      </c>
      <c r="Y2527" s="55" t="n">
        <f aca="false">IF(OR(I2527="DNB",I2527="Dry DNB"),1,0)</f>
        <v>0</v>
      </c>
      <c r="Z2527" s="55" t="n">
        <f aca="false">IF(ISNUMBER(W2527),A2527-W2527,"")</f>
        <v>20</v>
      </c>
      <c r="AA2527" s="55" t="n">
        <f aca="false">MATCH(A2527,DATAS,0)</f>
        <v>1</v>
      </c>
      <c r="AB2527" s="55" t="n">
        <f aca="false">IF(AND(E2527&gt;0,OR(AND(B2527&gt;=1,B2527&lt;=6),B2527=10)),1,0)</f>
        <v>1</v>
      </c>
      <c r="AC2527" s="55" t="n">
        <f aca="false">IF(AND(E2527&gt;0,B2527=10),1,0)</f>
        <v>0</v>
      </c>
      <c r="AD2527" s="0" t="str">
        <f aca="false">IF(AND(C2526=C2527,AA2526=AA2527-1),AB2526,"")</f>
        <v/>
      </c>
      <c r="AE2527" s="0" t="str">
        <f aca="false">IF(AND(C2526=C2527,AA2526=AA2527-1),AC2526,"")</f>
        <v/>
      </c>
      <c r="AF2527" s="0" t="str">
        <f aca="false">IF(AA2527=1,"",IF(AND(AB2527=1,AD2527&lt;&gt;1),1,0))</f>
        <v/>
      </c>
      <c r="AG2527" s="0" t="str">
        <f aca="false">IF(AA2527=1,"",IF(AND(AC2527=1,AE2527&lt;&gt;1),1,0))</f>
        <v/>
      </c>
      <c r="AH2527" s="60" t="str">
        <f aca="false">IF(AND(E2527&gt;0,AA2527&lt;2,NOT(AND(C2528=C2527,AA2528=AA2527+1))),INDEX(DATAS,AA2527+1),"")</f>
        <v/>
      </c>
      <c r="AI2527" s="60" t="str">
        <f aca="false">IF(AND(AC2527=1,AA2527&lt;2),IF(AND(C2528=C2527,AA2528=AA2527+1),IF(AC2528=1,"",INDEX(DATAS,AA2527+1)),INDEX(DATAS,AA2527+1)),"")</f>
        <v/>
      </c>
    </row>
    <row r="2528" customFormat="false" ht="15" hidden="false" customHeight="false" outlineLevel="0" collapsed="false">
      <c r="A2528" s="60" t="n">
        <v>46310</v>
      </c>
      <c r="B2528" s="0" t="n">
        <v>4</v>
      </c>
      <c r="C2528" s="0" t="n">
        <v>5338</v>
      </c>
      <c r="D2528" s="0" t="n">
        <v>340</v>
      </c>
      <c r="E2528" s="0" t="n">
        <v>1</v>
      </c>
      <c r="F2528" s="55" t="s">
        <v>873</v>
      </c>
      <c r="G2528" s="0" t="n">
        <v>46.8</v>
      </c>
      <c r="H2528" s="0" t="n">
        <v>43</v>
      </c>
      <c r="I2528" s="55" t="s">
        <v>187</v>
      </c>
      <c r="J2528" s="0" t="n">
        <v>340</v>
      </c>
      <c r="K2528" s="0" t="n">
        <v>66</v>
      </c>
      <c r="M2528" s="0" t="n">
        <v>1375.2</v>
      </c>
      <c r="N2528" s="0" t="n">
        <v>50.12</v>
      </c>
      <c r="O2528" s="0" t="n">
        <v>41.14</v>
      </c>
      <c r="P2528" s="0" t="n">
        <v>4.24</v>
      </c>
      <c r="Q2528" s="0" t="n">
        <v>3.72</v>
      </c>
      <c r="T2528" s="0" t="n">
        <v>35.5</v>
      </c>
      <c r="U2528" s="0" t="n">
        <v>969</v>
      </c>
      <c r="V2528" s="0" t="n">
        <v>7</v>
      </c>
      <c r="W2528" s="60" t="n">
        <v>46289</v>
      </c>
      <c r="X2528" s="55" t="n">
        <f aca="false">IF(I2528="Male",0,1)</f>
        <v>1</v>
      </c>
      <c r="Y2528" s="55" t="n">
        <f aca="false">IF(OR(I2528="DNB",I2528="Dry DNB"),1,0)</f>
        <v>0</v>
      </c>
      <c r="Z2528" s="55" t="n">
        <f aca="false">IF(ISNUMBER(W2528),A2528-W2528,"")</f>
        <v>21</v>
      </c>
      <c r="AA2528" s="55" t="n">
        <f aca="false">MATCH(A2528,DATAS,0)</f>
        <v>2</v>
      </c>
      <c r="AB2528" s="55" t="n">
        <f aca="false">IF(AND(E2528&gt;0,OR(AND(B2528&gt;=1,B2528&lt;=6),B2528=10)),1,0)</f>
        <v>1</v>
      </c>
      <c r="AC2528" s="55" t="n">
        <f aca="false">IF(AND(E2528&gt;0,B2528=10),1,0)</f>
        <v>0</v>
      </c>
      <c r="AD2528" s="55" t="n">
        <f aca="false">IF(AND(C2527=C2528,AA2527=AA2528-1),AB2527,"")</f>
        <v>1</v>
      </c>
      <c r="AE2528" s="55" t="n">
        <f aca="false">IF(AND(C2527=C2528,AA2527=AA2528-1),AC2527,"")</f>
        <v>0</v>
      </c>
      <c r="AF2528" s="55" t="n">
        <f aca="false">IF(AA2528=1,"",IF(AND(AB2528=1,AD2528&lt;&gt;1),1,0))</f>
        <v>0</v>
      </c>
      <c r="AG2528" s="55" t="n">
        <f aca="false">IF(AA2528=1,"",IF(AND(AC2528=1,AE2528&lt;&gt;1),1,0))</f>
        <v>0</v>
      </c>
      <c r="AH2528" s="60" t="str">
        <f aca="false">IF(AND(E2528&gt;0,AA2528&lt;2,NOT(AND(C2529=C2528,AA2529=AA2528+1))),INDEX(DATAS,AA2528+1),"")</f>
        <v/>
      </c>
      <c r="AI2528" s="60" t="str">
        <f aca="false">IF(AND(AC2528=1,AA2528&lt;2),IF(AND(C2529=C2528,AA2529=AA2528+1),IF(AC2529=1,"",INDEX(DATAS,AA2528+1)),INDEX(DATAS,AA2528+1)),"")</f>
        <v/>
      </c>
    </row>
    <row r="2529" customFormat="false" ht="15" hidden="false" customHeight="false" outlineLevel="0" collapsed="false">
      <c r="A2529" s="60" t="n">
        <v>46309</v>
      </c>
      <c r="B2529" s="0" t="n">
        <v>1</v>
      </c>
      <c r="C2529" s="0" t="n">
        <v>5339</v>
      </c>
      <c r="D2529" s="0" t="n">
        <v>110</v>
      </c>
      <c r="E2529" s="0" t="n">
        <v>1</v>
      </c>
      <c r="F2529" s="55" t="s">
        <v>873</v>
      </c>
      <c r="G2529" s="0" t="n">
        <v>57.1</v>
      </c>
      <c r="H2529" s="0" t="n">
        <v>54</v>
      </c>
      <c r="I2529" s="55" t="s">
        <v>157</v>
      </c>
      <c r="J2529" s="0" t="n">
        <v>68</v>
      </c>
      <c r="K2529" s="0" t="n">
        <v>68</v>
      </c>
      <c r="L2529" s="0" t="n">
        <v>42</v>
      </c>
      <c r="M2529" s="0" t="n">
        <v>1420.55</v>
      </c>
      <c r="N2529" s="0" t="n">
        <v>75.21</v>
      </c>
      <c r="O2529" s="0" t="n">
        <v>30.4</v>
      </c>
      <c r="P2529" s="0" t="n">
        <v>3.87</v>
      </c>
      <c r="Q2529" s="0" t="n">
        <v>2.72</v>
      </c>
      <c r="R2529" s="0" t="n">
        <v>5198</v>
      </c>
      <c r="S2529" s="0" t="n">
        <v>10553</v>
      </c>
      <c r="T2529" s="0" t="n">
        <v>60.6</v>
      </c>
      <c r="U2529" s="0" t="n">
        <v>968</v>
      </c>
      <c r="V2529" s="0" t="n">
        <v>1</v>
      </c>
      <c r="W2529" s="60" t="n">
        <v>46268</v>
      </c>
      <c r="X2529" s="55" t="n">
        <f aca="false">IF(I2529="Male",0,1)</f>
        <v>1</v>
      </c>
      <c r="Y2529" s="55" t="n">
        <f aca="false">IF(OR(I2529="DNB",I2529="Dry DNB"),1,0)</f>
        <v>0</v>
      </c>
      <c r="Z2529" s="55" t="n">
        <f aca="false">IF(ISNUMBER(W2529),A2529-W2529,"")</f>
        <v>41</v>
      </c>
      <c r="AA2529" s="55" t="n">
        <f aca="false">MATCH(A2529,DATAS,0)</f>
        <v>1</v>
      </c>
      <c r="AB2529" s="55" t="n">
        <f aca="false">IF(AND(E2529&gt;0,OR(AND(B2529&gt;=1,B2529&lt;=6),B2529=10)),1,0)</f>
        <v>1</v>
      </c>
      <c r="AC2529" s="55" t="n">
        <f aca="false">IF(AND(E2529&gt;0,B2529=10),1,0)</f>
        <v>0</v>
      </c>
      <c r="AD2529" s="0" t="str">
        <f aca="false">IF(AND(C2528=C2529,AA2528=AA2529-1),AB2528,"")</f>
        <v/>
      </c>
      <c r="AE2529" s="0" t="str">
        <f aca="false">IF(AND(C2528=C2529,AA2528=AA2529-1),AC2528,"")</f>
        <v/>
      </c>
      <c r="AF2529" s="0" t="str">
        <f aca="false">IF(AA2529=1,"",IF(AND(AB2529=1,AD2529&lt;&gt;1),1,0))</f>
        <v/>
      </c>
      <c r="AG2529" s="0" t="str">
        <f aca="false">IF(AA2529=1,"",IF(AND(AC2529=1,AE2529&lt;&gt;1),1,0))</f>
        <v/>
      </c>
      <c r="AH2529" s="60" t="str">
        <f aca="false">IF(AND(E2529&gt;0,AA2529&lt;2,NOT(AND(C2530=C2529,AA2530=AA2529+1))),INDEX(DATAS,AA2529+1),"")</f>
        <v/>
      </c>
      <c r="AI2529" s="60" t="str">
        <f aca="false">IF(AND(AC2529=1,AA2529&lt;2),IF(AND(C2530=C2529,AA2530=AA2529+1),IF(AC2530=1,"",INDEX(DATAS,AA2529+1)),INDEX(DATAS,AA2529+1)),"")</f>
        <v/>
      </c>
    </row>
    <row r="2530" customFormat="false" ht="15" hidden="false" customHeight="false" outlineLevel="0" collapsed="false">
      <c r="A2530" s="60" t="n">
        <v>46310</v>
      </c>
      <c r="B2530" s="0" t="n">
        <v>1</v>
      </c>
      <c r="C2530" s="0" t="n">
        <v>5339</v>
      </c>
      <c r="D2530" s="0" t="n">
        <v>111</v>
      </c>
      <c r="E2530" s="0" t="n">
        <v>1</v>
      </c>
      <c r="F2530" s="55" t="s">
        <v>873</v>
      </c>
      <c r="G2530" s="0" t="n">
        <v>57.2</v>
      </c>
      <c r="H2530" s="0" t="n">
        <v>54</v>
      </c>
      <c r="I2530" s="55" t="s">
        <v>157</v>
      </c>
      <c r="J2530" s="0" t="n">
        <v>68</v>
      </c>
      <c r="K2530" s="0" t="n">
        <v>68</v>
      </c>
      <c r="L2530" s="0" t="n">
        <v>43</v>
      </c>
      <c r="M2530" s="0" t="n">
        <v>1420.55</v>
      </c>
      <c r="N2530" s="0" t="n">
        <v>75.21</v>
      </c>
      <c r="O2530" s="0" t="n">
        <v>30.4</v>
      </c>
      <c r="P2530" s="0" t="n">
        <v>3.87</v>
      </c>
      <c r="Q2530" s="0" t="n">
        <v>2.72</v>
      </c>
      <c r="T2530" s="0" t="n">
        <v>60.6</v>
      </c>
      <c r="U2530" s="0" t="n">
        <v>969</v>
      </c>
      <c r="V2530" s="0" t="n">
        <v>1</v>
      </c>
      <c r="W2530" s="60" t="n">
        <v>46268</v>
      </c>
      <c r="X2530" s="55" t="n">
        <f aca="false">IF(I2530="Male",0,1)</f>
        <v>1</v>
      </c>
      <c r="Y2530" s="55" t="n">
        <f aca="false">IF(OR(I2530="DNB",I2530="Dry DNB"),1,0)</f>
        <v>0</v>
      </c>
      <c r="Z2530" s="55" t="n">
        <f aca="false">IF(ISNUMBER(W2530),A2530-W2530,"")</f>
        <v>42</v>
      </c>
      <c r="AA2530" s="55" t="n">
        <f aca="false">MATCH(A2530,DATAS,0)</f>
        <v>2</v>
      </c>
      <c r="AB2530" s="55" t="n">
        <f aca="false">IF(AND(E2530&gt;0,OR(AND(B2530&gt;=1,B2530&lt;=6),B2530=10)),1,0)</f>
        <v>1</v>
      </c>
      <c r="AC2530" s="55" t="n">
        <f aca="false">IF(AND(E2530&gt;0,B2530=10),1,0)</f>
        <v>0</v>
      </c>
      <c r="AD2530" s="55" t="n">
        <f aca="false">IF(AND(C2529=C2530,AA2529=AA2530-1),AB2529,"")</f>
        <v>1</v>
      </c>
      <c r="AE2530" s="55" t="n">
        <f aca="false">IF(AND(C2529=C2530,AA2529=AA2530-1),AC2529,"")</f>
        <v>0</v>
      </c>
      <c r="AF2530" s="55" t="n">
        <f aca="false">IF(AA2530=1,"",IF(AND(AB2530=1,AD2530&lt;&gt;1),1,0))</f>
        <v>0</v>
      </c>
      <c r="AG2530" s="55" t="n">
        <f aca="false">IF(AA2530=1,"",IF(AND(AC2530=1,AE2530&lt;&gt;1),1,0))</f>
        <v>0</v>
      </c>
      <c r="AH2530" s="60" t="str">
        <f aca="false">IF(AND(E2530&gt;0,AA2530&lt;2,NOT(AND(C2531=C2530,AA2531=AA2530+1))),INDEX(DATAS,AA2530+1),"")</f>
        <v/>
      </c>
      <c r="AI2530" s="60" t="str">
        <f aca="false">IF(AND(AC2530=1,AA2530&lt;2),IF(AND(C2531=C2530,AA2531=AA2530+1),IF(AC2531=1,"",INDEX(DATAS,AA2530+1)),INDEX(DATAS,AA2530+1)),"")</f>
        <v/>
      </c>
    </row>
    <row r="2531" customFormat="false" ht="15" hidden="false" customHeight="false" outlineLevel="0" collapsed="false">
      <c r="A2531" s="60" t="n">
        <v>46309</v>
      </c>
      <c r="B2531" s="0" t="n">
        <v>6</v>
      </c>
      <c r="C2531" s="0" t="n">
        <v>5340</v>
      </c>
      <c r="D2531" s="0" t="n">
        <v>331</v>
      </c>
      <c r="E2531" s="0" t="n">
        <v>1</v>
      </c>
      <c r="F2531" s="55" t="s">
        <v>874</v>
      </c>
      <c r="H2531" s="0" t="n">
        <v>27</v>
      </c>
      <c r="I2531" s="55" t="s">
        <v>157</v>
      </c>
      <c r="J2531" s="0" t="n">
        <v>104</v>
      </c>
      <c r="K2531" s="0" t="n">
        <v>65</v>
      </c>
      <c r="L2531" s="0" t="n">
        <v>227</v>
      </c>
      <c r="M2531" s="0" t="n">
        <v>491.21</v>
      </c>
      <c r="N2531" s="0" t="n">
        <v>39.87</v>
      </c>
      <c r="O2531" s="0" t="n">
        <v>24.07</v>
      </c>
      <c r="P2531" s="0" t="n">
        <v>4.5</v>
      </c>
      <c r="Q2531" s="0" t="n">
        <v>3.55</v>
      </c>
      <c r="R2531" s="0" t="n">
        <v>4117</v>
      </c>
      <c r="S2531" s="0" t="n">
        <v>8840</v>
      </c>
      <c r="T2531" s="0" t="n">
        <v>46.95</v>
      </c>
      <c r="U2531" s="0" t="n">
        <v>966</v>
      </c>
      <c r="V2531" s="0" t="n">
        <v>3</v>
      </c>
      <c r="W2531" s="60" t="n">
        <v>46083</v>
      </c>
      <c r="X2531" s="55" t="n">
        <f aca="false">IF(I2531="Male",0,1)</f>
        <v>1</v>
      </c>
      <c r="Y2531" s="55" t="n">
        <f aca="false">IF(OR(I2531="DNB",I2531="Dry DNB"),1,0)</f>
        <v>0</v>
      </c>
      <c r="Z2531" s="55" t="n">
        <f aca="false">IF(ISNUMBER(W2531),A2531-W2531,"")</f>
        <v>226</v>
      </c>
      <c r="AA2531" s="55" t="n">
        <f aca="false">MATCH(A2531,DATAS,0)</f>
        <v>1</v>
      </c>
      <c r="AB2531" s="55" t="n">
        <f aca="false">IF(AND(E2531&gt;0,OR(AND(B2531&gt;=1,B2531&lt;=6),B2531=10)),1,0)</f>
        <v>1</v>
      </c>
      <c r="AC2531" s="55" t="n">
        <f aca="false">IF(AND(E2531&gt;0,B2531=10),1,0)</f>
        <v>0</v>
      </c>
      <c r="AD2531" s="0" t="str">
        <f aca="false">IF(AND(C2530=C2531,AA2530=AA2531-1),AB2530,"")</f>
        <v/>
      </c>
      <c r="AE2531" s="0" t="str">
        <f aca="false">IF(AND(C2530=C2531,AA2530=AA2531-1),AC2530,"")</f>
        <v/>
      </c>
      <c r="AF2531" s="0" t="str">
        <f aca="false">IF(AA2531=1,"",IF(AND(AB2531=1,AD2531&lt;&gt;1),1,0))</f>
        <v/>
      </c>
      <c r="AG2531" s="0" t="str">
        <f aca="false">IF(AA2531=1,"",IF(AND(AC2531=1,AE2531&lt;&gt;1),1,0))</f>
        <v/>
      </c>
      <c r="AH2531" s="60" t="str">
        <f aca="false">IF(AND(E2531&gt;0,AA2531&lt;2,NOT(AND(C2532=C2531,AA2532=AA2531+1))),INDEX(DATAS,AA2531+1),"")</f>
        <v/>
      </c>
      <c r="AI2531" s="60" t="str">
        <f aca="false">IF(AND(AC2531=1,AA2531&lt;2),IF(AND(C2532=C2531,AA2532=AA2531+1),IF(AC2532=1,"",INDEX(DATAS,AA2531+1)),INDEX(DATAS,AA2531+1)),"")</f>
        <v/>
      </c>
    </row>
    <row r="2532" customFormat="false" ht="15" hidden="false" customHeight="false" outlineLevel="0" collapsed="false">
      <c r="A2532" s="60" t="n">
        <v>46310</v>
      </c>
      <c r="B2532" s="0" t="n">
        <v>6</v>
      </c>
      <c r="C2532" s="0" t="n">
        <v>5340</v>
      </c>
      <c r="D2532" s="0" t="n">
        <v>332</v>
      </c>
      <c r="E2532" s="0" t="n">
        <v>1</v>
      </c>
      <c r="F2532" s="55" t="s">
        <v>874</v>
      </c>
      <c r="I2532" s="55" t="s">
        <v>157</v>
      </c>
      <c r="J2532" s="0" t="n">
        <v>104</v>
      </c>
      <c r="K2532" s="0" t="n">
        <v>65</v>
      </c>
      <c r="L2532" s="0" t="n">
        <v>228</v>
      </c>
      <c r="M2532" s="0" t="n">
        <v>491.21</v>
      </c>
      <c r="N2532" s="0" t="n">
        <v>39.87</v>
      </c>
      <c r="O2532" s="0" t="n">
        <v>24.07</v>
      </c>
      <c r="P2532" s="0" t="n">
        <v>4.5</v>
      </c>
      <c r="Q2532" s="0" t="n">
        <v>3.55</v>
      </c>
      <c r="T2532" s="0" t="n">
        <v>46.95</v>
      </c>
      <c r="U2532" s="0" t="n">
        <v>967</v>
      </c>
      <c r="V2532" s="0" t="n">
        <v>3</v>
      </c>
      <c r="W2532" s="60" t="n">
        <v>46083</v>
      </c>
      <c r="X2532" s="55" t="n">
        <f aca="false">IF(I2532="Male",0,1)</f>
        <v>1</v>
      </c>
      <c r="Y2532" s="55" t="n">
        <f aca="false">IF(OR(I2532="DNB",I2532="Dry DNB"),1,0)</f>
        <v>0</v>
      </c>
      <c r="Z2532" s="55" t="n">
        <f aca="false">IF(ISNUMBER(W2532),A2532-W2532,"")</f>
        <v>227</v>
      </c>
      <c r="AA2532" s="55" t="n">
        <f aca="false">MATCH(A2532,DATAS,0)</f>
        <v>2</v>
      </c>
      <c r="AB2532" s="55" t="n">
        <f aca="false">IF(AND(E2532&gt;0,OR(AND(B2532&gt;=1,B2532&lt;=6),B2532=10)),1,0)</f>
        <v>1</v>
      </c>
      <c r="AC2532" s="55" t="n">
        <f aca="false">IF(AND(E2532&gt;0,B2532=10),1,0)</f>
        <v>0</v>
      </c>
      <c r="AD2532" s="55" t="n">
        <f aca="false">IF(AND(C2531=C2532,AA2531=AA2532-1),AB2531,"")</f>
        <v>1</v>
      </c>
      <c r="AE2532" s="55" t="n">
        <f aca="false">IF(AND(C2531=C2532,AA2531=AA2532-1),AC2531,"")</f>
        <v>0</v>
      </c>
      <c r="AF2532" s="55" t="n">
        <f aca="false">IF(AA2532=1,"",IF(AND(AB2532=1,AD2532&lt;&gt;1),1,0))</f>
        <v>0</v>
      </c>
      <c r="AG2532" s="55" t="n">
        <f aca="false">IF(AA2532=1,"",IF(AND(AC2532=1,AE2532&lt;&gt;1),1,0))</f>
        <v>0</v>
      </c>
      <c r="AH2532" s="60" t="str">
        <f aca="false">IF(AND(E2532&gt;0,AA2532&lt;2,NOT(AND(C2533=C2532,AA2533=AA2532+1))),INDEX(DATAS,AA2532+1),"")</f>
        <v/>
      </c>
      <c r="AI2532" s="60" t="str">
        <f aca="false">IF(AND(AC2532=1,AA2532&lt;2),IF(AND(C2533=C2532,AA2533=AA2532+1),IF(AC2533=1,"",INDEX(DATAS,AA2532+1)),INDEX(DATAS,AA2532+1)),"")</f>
        <v/>
      </c>
    </row>
    <row r="2533" customFormat="false" ht="15" hidden="false" customHeight="false" outlineLevel="0" collapsed="false">
      <c r="A2533" s="60" t="n">
        <v>46309</v>
      </c>
      <c r="B2533" s="0" t="n">
        <v>7</v>
      </c>
      <c r="C2533" s="0" t="n">
        <v>5342</v>
      </c>
      <c r="D2533" s="0" t="n">
        <v>284</v>
      </c>
      <c r="E2533" s="0" t="n">
        <v>1</v>
      </c>
      <c r="F2533" s="55" t="s">
        <v>875</v>
      </c>
      <c r="I2533" s="55" t="s">
        <v>162</v>
      </c>
      <c r="J2533" s="0" t="n">
        <v>61</v>
      </c>
      <c r="K2533" s="0" t="n">
        <v>61</v>
      </c>
      <c r="L2533" s="0" t="n">
        <v>245</v>
      </c>
      <c r="M2533" s="0" t="n">
        <v>1093.43</v>
      </c>
      <c r="N2533" s="0" t="n">
        <v>60.18</v>
      </c>
      <c r="O2533" s="0" t="n">
        <v>24.39</v>
      </c>
      <c r="P2533" s="0" t="n">
        <v>3.13</v>
      </c>
      <c r="Q2533" s="0" t="n">
        <v>3.37</v>
      </c>
      <c r="R2533" s="0" t="n">
        <v>4263</v>
      </c>
      <c r="S2533" s="0" t="n">
        <v>9433</v>
      </c>
      <c r="T2533" s="0" t="n">
        <v>47.7</v>
      </c>
      <c r="U2533" s="0" t="n">
        <v>965</v>
      </c>
      <c r="V2533" s="0" t="n">
        <v>1</v>
      </c>
      <c r="W2533" s="60" t="n">
        <v>46065</v>
      </c>
      <c r="X2533" s="55" t="n">
        <f aca="false">IF(I2533="Male",0,1)</f>
        <v>1</v>
      </c>
      <c r="Y2533" s="55" t="n">
        <f aca="false">IF(OR(I2533="DNB",I2533="Dry DNB"),1,0)</f>
        <v>0</v>
      </c>
      <c r="Z2533" s="55" t="n">
        <f aca="false">IF(ISNUMBER(W2533),A2533-W2533,"")</f>
        <v>244</v>
      </c>
      <c r="AA2533" s="55" t="n">
        <f aca="false">MATCH(A2533,DATAS,0)</f>
        <v>1</v>
      </c>
      <c r="AB2533" s="55" t="n">
        <f aca="false">IF(AND(E2533&gt;0,OR(AND(B2533&gt;=1,B2533&lt;=6),B2533=10)),1,0)</f>
        <v>0</v>
      </c>
      <c r="AC2533" s="55" t="n">
        <f aca="false">IF(AND(E2533&gt;0,B2533=10),1,0)</f>
        <v>0</v>
      </c>
      <c r="AD2533" s="0" t="str">
        <f aca="false">IF(AND(C2532=C2533,AA2532=AA2533-1),AB2532,"")</f>
        <v/>
      </c>
      <c r="AE2533" s="0" t="str">
        <f aca="false">IF(AND(C2532=C2533,AA2532=AA2533-1),AC2532,"")</f>
        <v/>
      </c>
      <c r="AF2533" s="0" t="str">
        <f aca="false">IF(AA2533=1,"",IF(AND(AB2533=1,AD2533&lt;&gt;1),1,0))</f>
        <v/>
      </c>
      <c r="AG2533" s="0" t="str">
        <f aca="false">IF(AA2533=1,"",IF(AND(AC2533=1,AE2533&lt;&gt;1),1,0))</f>
        <v/>
      </c>
      <c r="AH2533" s="60" t="str">
        <f aca="false">IF(AND(E2533&gt;0,AA2533&lt;2,NOT(AND(C2534=C2533,AA2534=AA2533+1))),INDEX(DATAS,AA2533+1),"")</f>
        <v/>
      </c>
      <c r="AI2533" s="60" t="str">
        <f aca="false">IF(AND(AC2533=1,AA2533&lt;2),IF(AND(C2534=C2533,AA2534=AA2533+1),IF(AC2534=1,"",INDEX(DATAS,AA2533+1)),INDEX(DATAS,AA2533+1)),"")</f>
        <v/>
      </c>
    </row>
    <row r="2534" customFormat="false" ht="15" hidden="false" customHeight="false" outlineLevel="0" collapsed="false">
      <c r="A2534" s="60" t="n">
        <v>46310</v>
      </c>
      <c r="B2534" s="0" t="n">
        <v>7</v>
      </c>
      <c r="C2534" s="0" t="n">
        <v>5342</v>
      </c>
      <c r="D2534" s="0" t="n">
        <v>284</v>
      </c>
      <c r="E2534" s="0" t="n">
        <v>1</v>
      </c>
      <c r="F2534" s="55" t="s">
        <v>875</v>
      </c>
      <c r="I2534" s="55" t="s">
        <v>162</v>
      </c>
      <c r="J2534" s="0" t="n">
        <v>61</v>
      </c>
      <c r="K2534" s="0" t="n">
        <v>61</v>
      </c>
      <c r="L2534" s="0" t="n">
        <v>246</v>
      </c>
      <c r="M2534" s="0" t="n">
        <v>1093.43</v>
      </c>
      <c r="N2534" s="0" t="n">
        <v>60.18</v>
      </c>
      <c r="O2534" s="0" t="n">
        <v>24.39</v>
      </c>
      <c r="P2534" s="0" t="n">
        <v>3.13</v>
      </c>
      <c r="Q2534" s="0" t="n">
        <v>3.37</v>
      </c>
      <c r="T2534" s="0" t="n">
        <v>47.7</v>
      </c>
      <c r="U2534" s="0" t="n">
        <v>966</v>
      </c>
      <c r="V2534" s="0" t="n">
        <v>1</v>
      </c>
      <c r="W2534" s="60" t="n">
        <v>46065</v>
      </c>
      <c r="X2534" s="55" t="n">
        <f aca="false">IF(I2534="Male",0,1)</f>
        <v>1</v>
      </c>
      <c r="Y2534" s="55" t="n">
        <f aca="false">IF(OR(I2534="DNB",I2534="Dry DNB"),1,0)</f>
        <v>0</v>
      </c>
      <c r="Z2534" s="55" t="n">
        <f aca="false">IF(ISNUMBER(W2534),A2534-W2534,"")</f>
        <v>245</v>
      </c>
      <c r="AA2534" s="55" t="n">
        <f aca="false">MATCH(A2534,DATAS,0)</f>
        <v>2</v>
      </c>
      <c r="AB2534" s="55" t="n">
        <f aca="false">IF(AND(E2534&gt;0,OR(AND(B2534&gt;=1,B2534&lt;=6),B2534=10)),1,0)</f>
        <v>0</v>
      </c>
      <c r="AC2534" s="55" t="n">
        <f aca="false">IF(AND(E2534&gt;0,B2534=10),1,0)</f>
        <v>0</v>
      </c>
      <c r="AD2534" s="55" t="n">
        <f aca="false">IF(AND(C2533=C2534,AA2533=AA2534-1),AB2533,"")</f>
        <v>0</v>
      </c>
      <c r="AE2534" s="55" t="n">
        <f aca="false">IF(AND(C2533=C2534,AA2533=AA2534-1),AC2533,"")</f>
        <v>0</v>
      </c>
      <c r="AF2534" s="55" t="n">
        <f aca="false">IF(AA2534=1,"",IF(AND(AB2534=1,AD2534&lt;&gt;1),1,0))</f>
        <v>0</v>
      </c>
      <c r="AG2534" s="55" t="n">
        <f aca="false">IF(AA2534=1,"",IF(AND(AC2534=1,AE2534&lt;&gt;1),1,0))</f>
        <v>0</v>
      </c>
      <c r="AH2534" s="60" t="str">
        <f aca="false">IF(AND(E2534&gt;0,AA2534&lt;2,NOT(AND(C2535=C2534,AA2535=AA2534+1))),INDEX(DATAS,AA2534+1),"")</f>
        <v/>
      </c>
      <c r="AI2534" s="60" t="str">
        <f aca="false">IF(AND(AC2534=1,AA2534&lt;2),IF(AND(C2535=C2534,AA2535=AA2534+1),IF(AC2535=1,"",INDEX(DATAS,AA2534+1)),INDEX(DATAS,AA2534+1)),"")</f>
        <v/>
      </c>
    </row>
    <row r="2535" customFormat="false" ht="15" hidden="false" customHeight="false" outlineLevel="0" collapsed="false">
      <c r="A2535" s="60" t="n">
        <v>46309</v>
      </c>
      <c r="B2535" s="0" t="n">
        <v>4</v>
      </c>
      <c r="C2535" s="0" t="n">
        <v>5343</v>
      </c>
      <c r="D2535" s="0" t="n">
        <v>277</v>
      </c>
      <c r="E2535" s="0" t="n">
        <v>1</v>
      </c>
      <c r="F2535" s="55" t="s">
        <v>875</v>
      </c>
      <c r="G2535" s="0" t="n">
        <v>38.7</v>
      </c>
      <c r="H2535" s="0" t="n">
        <v>39</v>
      </c>
      <c r="I2535" s="55" t="s">
        <v>177</v>
      </c>
      <c r="J2535" s="0" t="n">
        <v>277</v>
      </c>
      <c r="K2535" s="0" t="n">
        <v>67</v>
      </c>
      <c r="M2535" s="0" t="n">
        <v>282.63</v>
      </c>
      <c r="N2535" s="0" t="n">
        <v>83.54</v>
      </c>
      <c r="O2535" s="0" t="n">
        <v>40.08</v>
      </c>
      <c r="P2535" s="0" t="n">
        <v>4.3</v>
      </c>
      <c r="Q2535" s="0" t="n">
        <v>3.71</v>
      </c>
      <c r="R2535" s="0" t="n">
        <v>4347</v>
      </c>
      <c r="S2535" s="0" t="n">
        <v>8195</v>
      </c>
      <c r="T2535" s="0" t="n">
        <v>44.3</v>
      </c>
      <c r="U2535" s="0" t="n">
        <v>965</v>
      </c>
      <c r="V2535" s="0" t="n">
        <v>6</v>
      </c>
      <c r="W2535" s="60" t="n">
        <v>46258</v>
      </c>
      <c r="X2535" s="55" t="n">
        <f aca="false">IF(I2535="Male",0,1)</f>
        <v>1</v>
      </c>
      <c r="Y2535" s="55" t="n">
        <f aca="false">IF(OR(I2535="DNB",I2535="Dry DNB"),1,0)</f>
        <v>0</v>
      </c>
      <c r="Z2535" s="55" t="n">
        <f aca="false">IF(ISNUMBER(W2535),A2535-W2535,"")</f>
        <v>51</v>
      </c>
      <c r="AA2535" s="55" t="n">
        <f aca="false">MATCH(A2535,DATAS,0)</f>
        <v>1</v>
      </c>
      <c r="AB2535" s="55" t="n">
        <f aca="false">IF(AND(E2535&gt;0,OR(AND(B2535&gt;=1,B2535&lt;=6),B2535=10)),1,0)</f>
        <v>1</v>
      </c>
      <c r="AC2535" s="55" t="n">
        <f aca="false">IF(AND(E2535&gt;0,B2535=10),1,0)</f>
        <v>0</v>
      </c>
      <c r="AD2535" s="0" t="str">
        <f aca="false">IF(AND(C2534=C2535,AA2534=AA2535-1),AB2534,"")</f>
        <v/>
      </c>
      <c r="AE2535" s="0" t="str">
        <f aca="false">IF(AND(C2534=C2535,AA2534=AA2535-1),AC2534,"")</f>
        <v/>
      </c>
      <c r="AF2535" s="0" t="str">
        <f aca="false">IF(AA2535=1,"",IF(AND(AB2535=1,AD2535&lt;&gt;1),1,0))</f>
        <v/>
      </c>
      <c r="AG2535" s="0" t="str">
        <f aca="false">IF(AA2535=1,"",IF(AND(AC2535=1,AE2535&lt;&gt;1),1,0))</f>
        <v/>
      </c>
      <c r="AH2535" s="60" t="str">
        <f aca="false">IF(AND(E2535&gt;0,AA2535&lt;2,NOT(AND(C2536=C2535,AA2536=AA2535+1))),INDEX(DATAS,AA2535+1),"")</f>
        <v/>
      </c>
      <c r="AI2535" s="60" t="str">
        <f aca="false">IF(AND(AC2535=1,AA2535&lt;2),IF(AND(C2536=C2535,AA2536=AA2535+1),IF(AC2536=1,"",INDEX(DATAS,AA2535+1)),INDEX(DATAS,AA2535+1)),"")</f>
        <v/>
      </c>
    </row>
    <row r="2536" customFormat="false" ht="15" hidden="false" customHeight="false" outlineLevel="0" collapsed="false">
      <c r="A2536" s="60" t="n">
        <v>46310</v>
      </c>
      <c r="B2536" s="0" t="n">
        <v>4</v>
      </c>
      <c r="C2536" s="0" t="n">
        <v>5343</v>
      </c>
      <c r="D2536" s="0" t="n">
        <v>278</v>
      </c>
      <c r="E2536" s="0" t="n">
        <v>1</v>
      </c>
      <c r="F2536" s="55" t="s">
        <v>875</v>
      </c>
      <c r="G2536" s="0" t="n">
        <v>40.8</v>
      </c>
      <c r="H2536" s="0" t="n">
        <v>39</v>
      </c>
      <c r="I2536" s="55" t="s">
        <v>177</v>
      </c>
      <c r="J2536" s="0" t="n">
        <v>278</v>
      </c>
      <c r="K2536" s="0" t="n">
        <v>67</v>
      </c>
      <c r="M2536" s="0" t="n">
        <v>282.63</v>
      </c>
      <c r="N2536" s="0" t="n">
        <v>83.54</v>
      </c>
      <c r="O2536" s="0" t="n">
        <v>40.08</v>
      </c>
      <c r="P2536" s="0" t="n">
        <v>4.3</v>
      </c>
      <c r="Q2536" s="0" t="n">
        <v>3.71</v>
      </c>
      <c r="T2536" s="0" t="n">
        <v>44.3</v>
      </c>
      <c r="U2536" s="0" t="n">
        <v>966</v>
      </c>
      <c r="V2536" s="0" t="n">
        <v>6</v>
      </c>
      <c r="W2536" s="60" t="n">
        <v>46258</v>
      </c>
      <c r="X2536" s="55" t="n">
        <f aca="false">IF(I2536="Male",0,1)</f>
        <v>1</v>
      </c>
      <c r="Y2536" s="55" t="n">
        <f aca="false">IF(OR(I2536="DNB",I2536="Dry DNB"),1,0)</f>
        <v>0</v>
      </c>
      <c r="Z2536" s="55" t="n">
        <f aca="false">IF(ISNUMBER(W2536),A2536-W2536,"")</f>
        <v>52</v>
      </c>
      <c r="AA2536" s="55" t="n">
        <f aca="false">MATCH(A2536,DATAS,0)</f>
        <v>2</v>
      </c>
      <c r="AB2536" s="55" t="n">
        <f aca="false">IF(AND(E2536&gt;0,OR(AND(B2536&gt;=1,B2536&lt;=6),B2536=10)),1,0)</f>
        <v>1</v>
      </c>
      <c r="AC2536" s="55" t="n">
        <f aca="false">IF(AND(E2536&gt;0,B2536=10),1,0)</f>
        <v>0</v>
      </c>
      <c r="AD2536" s="55" t="n">
        <f aca="false">IF(AND(C2535=C2536,AA2535=AA2536-1),AB2535,"")</f>
        <v>1</v>
      </c>
      <c r="AE2536" s="55" t="n">
        <f aca="false">IF(AND(C2535=C2536,AA2535=AA2536-1),AC2535,"")</f>
        <v>0</v>
      </c>
      <c r="AF2536" s="55" t="n">
        <f aca="false">IF(AA2536=1,"",IF(AND(AB2536=1,AD2536&lt;&gt;1),1,0))</f>
        <v>0</v>
      </c>
      <c r="AG2536" s="55" t="n">
        <f aca="false">IF(AA2536=1,"",IF(AND(AC2536=1,AE2536&lt;&gt;1),1,0))</f>
        <v>0</v>
      </c>
      <c r="AH2536" s="60" t="str">
        <f aca="false">IF(AND(E2536&gt;0,AA2536&lt;2,NOT(AND(C2537=C2536,AA2537=AA2536+1))),INDEX(DATAS,AA2536+1),"")</f>
        <v/>
      </c>
      <c r="AI2536" s="60" t="str">
        <f aca="false">IF(AND(AC2536=1,AA2536&lt;2),IF(AND(C2537=C2536,AA2537=AA2536+1),IF(AC2537=1,"",INDEX(DATAS,AA2536+1)),INDEX(DATAS,AA2536+1)),"")</f>
        <v/>
      </c>
    </row>
    <row r="2537" customFormat="false" ht="15" hidden="false" customHeight="false" outlineLevel="0" collapsed="false">
      <c r="A2537" s="60" t="n">
        <v>46309</v>
      </c>
      <c r="B2537" s="0" t="n">
        <v>4</v>
      </c>
      <c r="C2537" s="0" t="n">
        <v>5344</v>
      </c>
      <c r="D2537" s="0" t="n">
        <v>323</v>
      </c>
      <c r="E2537" s="0" t="n">
        <v>1</v>
      </c>
      <c r="F2537" s="55" t="s">
        <v>875</v>
      </c>
      <c r="G2537" s="0" t="n">
        <v>39.9</v>
      </c>
      <c r="H2537" s="0" t="n">
        <v>42</v>
      </c>
      <c r="I2537" s="55" t="s">
        <v>157</v>
      </c>
      <c r="J2537" s="0" t="n">
        <v>141</v>
      </c>
      <c r="K2537" s="0" t="n">
        <v>64</v>
      </c>
      <c r="L2537" s="0" t="n">
        <v>182</v>
      </c>
      <c r="M2537" s="0" t="n">
        <v>415.09</v>
      </c>
      <c r="N2537" s="0" t="n">
        <v>87.04</v>
      </c>
      <c r="O2537" s="0" t="n">
        <v>32.45</v>
      </c>
      <c r="P2537" s="0" t="n">
        <v>3.91</v>
      </c>
      <c r="Q2537" s="0" t="n">
        <v>3.74</v>
      </c>
      <c r="R2537" s="0" t="n">
        <v>3946</v>
      </c>
      <c r="S2537" s="0" t="n">
        <v>8298</v>
      </c>
      <c r="T2537" s="0" t="n">
        <v>44.25</v>
      </c>
      <c r="U2537" s="0" t="n">
        <v>965</v>
      </c>
      <c r="V2537" s="0" t="n">
        <v>3</v>
      </c>
      <c r="W2537" s="60" t="n">
        <v>46128</v>
      </c>
      <c r="X2537" s="55" t="n">
        <f aca="false">IF(I2537="Male",0,1)</f>
        <v>1</v>
      </c>
      <c r="Y2537" s="55" t="n">
        <f aca="false">IF(OR(I2537="DNB",I2537="Dry DNB"),1,0)</f>
        <v>0</v>
      </c>
      <c r="Z2537" s="55" t="n">
        <f aca="false">IF(ISNUMBER(W2537),A2537-W2537,"")</f>
        <v>181</v>
      </c>
      <c r="AA2537" s="55" t="n">
        <f aca="false">MATCH(A2537,DATAS,0)</f>
        <v>1</v>
      </c>
      <c r="AB2537" s="55" t="n">
        <f aca="false">IF(AND(E2537&gt;0,OR(AND(B2537&gt;=1,B2537&lt;=6),B2537=10)),1,0)</f>
        <v>1</v>
      </c>
      <c r="AC2537" s="55" t="n">
        <f aca="false">IF(AND(E2537&gt;0,B2537=10),1,0)</f>
        <v>0</v>
      </c>
      <c r="AD2537" s="0" t="str">
        <f aca="false">IF(AND(C2536=C2537,AA2536=AA2537-1),AB2536,"")</f>
        <v/>
      </c>
      <c r="AE2537" s="0" t="str">
        <f aca="false">IF(AND(C2536=C2537,AA2536=AA2537-1),AC2536,"")</f>
        <v/>
      </c>
      <c r="AF2537" s="0" t="str">
        <f aca="false">IF(AA2537=1,"",IF(AND(AB2537=1,AD2537&lt;&gt;1),1,0))</f>
        <v/>
      </c>
      <c r="AG2537" s="0" t="str">
        <f aca="false">IF(AA2537=1,"",IF(AND(AC2537=1,AE2537&lt;&gt;1),1,0))</f>
        <v/>
      </c>
      <c r="AH2537" s="60" t="str">
        <f aca="false">IF(AND(E2537&gt;0,AA2537&lt;2,NOT(AND(C2538=C2537,AA2538=AA2537+1))),INDEX(DATAS,AA2537+1),"")</f>
        <v/>
      </c>
      <c r="AI2537" s="60" t="str">
        <f aca="false">IF(AND(AC2537=1,AA2537&lt;2),IF(AND(C2538=C2537,AA2538=AA2537+1),IF(AC2538=1,"",INDEX(DATAS,AA2537+1)),INDEX(DATAS,AA2537+1)),"")</f>
        <v/>
      </c>
    </row>
    <row r="2538" customFormat="false" ht="15" hidden="false" customHeight="false" outlineLevel="0" collapsed="false">
      <c r="A2538" s="60" t="n">
        <v>46310</v>
      </c>
      <c r="B2538" s="0" t="n">
        <v>4</v>
      </c>
      <c r="C2538" s="0" t="n">
        <v>5344</v>
      </c>
      <c r="D2538" s="0" t="n">
        <v>324</v>
      </c>
      <c r="E2538" s="0" t="n">
        <v>1</v>
      </c>
      <c r="F2538" s="55" t="s">
        <v>875</v>
      </c>
      <c r="G2538" s="0" t="n">
        <v>42.2</v>
      </c>
      <c r="H2538" s="0" t="n">
        <v>41</v>
      </c>
      <c r="I2538" s="55" t="s">
        <v>157</v>
      </c>
      <c r="J2538" s="0" t="n">
        <v>141</v>
      </c>
      <c r="K2538" s="0" t="n">
        <v>64</v>
      </c>
      <c r="L2538" s="0" t="n">
        <v>183</v>
      </c>
      <c r="M2538" s="0" t="n">
        <v>415.09</v>
      </c>
      <c r="N2538" s="0" t="n">
        <v>87.04</v>
      </c>
      <c r="O2538" s="0" t="n">
        <v>32.45</v>
      </c>
      <c r="P2538" s="0" t="n">
        <v>3.91</v>
      </c>
      <c r="Q2538" s="0" t="n">
        <v>3.74</v>
      </c>
      <c r="T2538" s="0" t="n">
        <v>44.25</v>
      </c>
      <c r="U2538" s="0" t="n">
        <v>966</v>
      </c>
      <c r="V2538" s="0" t="n">
        <v>3</v>
      </c>
      <c r="W2538" s="60" t="n">
        <v>46128</v>
      </c>
      <c r="X2538" s="55" t="n">
        <f aca="false">IF(I2538="Male",0,1)</f>
        <v>1</v>
      </c>
      <c r="Y2538" s="55" t="n">
        <f aca="false">IF(OR(I2538="DNB",I2538="Dry DNB"),1,0)</f>
        <v>0</v>
      </c>
      <c r="Z2538" s="55" t="n">
        <f aca="false">IF(ISNUMBER(W2538),A2538-W2538,"")</f>
        <v>182</v>
      </c>
      <c r="AA2538" s="55" t="n">
        <f aca="false">MATCH(A2538,DATAS,0)</f>
        <v>2</v>
      </c>
      <c r="AB2538" s="55" t="n">
        <f aca="false">IF(AND(E2538&gt;0,OR(AND(B2538&gt;=1,B2538&lt;=6),B2538=10)),1,0)</f>
        <v>1</v>
      </c>
      <c r="AC2538" s="55" t="n">
        <f aca="false">IF(AND(E2538&gt;0,B2538=10),1,0)</f>
        <v>0</v>
      </c>
      <c r="AD2538" s="55" t="n">
        <f aca="false">IF(AND(C2537=C2538,AA2537=AA2538-1),AB2537,"")</f>
        <v>1</v>
      </c>
      <c r="AE2538" s="55" t="n">
        <f aca="false">IF(AND(C2537=C2538,AA2537=AA2538-1),AC2537,"")</f>
        <v>0</v>
      </c>
      <c r="AF2538" s="55" t="n">
        <f aca="false">IF(AA2538=1,"",IF(AND(AB2538=1,AD2538&lt;&gt;1),1,0))</f>
        <v>0</v>
      </c>
      <c r="AG2538" s="55" t="n">
        <f aca="false">IF(AA2538=1,"",IF(AND(AC2538=1,AE2538&lt;&gt;1),1,0))</f>
        <v>0</v>
      </c>
      <c r="AH2538" s="60" t="str">
        <f aca="false">IF(AND(E2538&gt;0,AA2538&lt;2,NOT(AND(C2539=C2538,AA2539=AA2538+1))),INDEX(DATAS,AA2538+1),"")</f>
        <v/>
      </c>
      <c r="AI2538" s="60" t="str">
        <f aca="false">IF(AND(AC2538=1,AA2538&lt;2),IF(AND(C2539=C2538,AA2539=AA2538+1),IF(AC2539=1,"",INDEX(DATAS,AA2538+1)),INDEX(DATAS,AA2538+1)),"")</f>
        <v/>
      </c>
    </row>
    <row r="2539" customFormat="false" ht="15" hidden="false" customHeight="false" outlineLevel="0" collapsed="false">
      <c r="A2539" s="60" t="n">
        <v>46309</v>
      </c>
      <c r="B2539" s="0" t="n">
        <v>8</v>
      </c>
      <c r="C2539" s="0" t="n">
        <v>5345</v>
      </c>
      <c r="E2539" s="0" t="n">
        <v>0</v>
      </c>
      <c r="F2539" s="55" t="s">
        <v>875</v>
      </c>
      <c r="I2539" s="55" t="s">
        <v>157</v>
      </c>
      <c r="L2539" s="0" t="n">
        <v>156</v>
      </c>
      <c r="M2539" s="0" t="n">
        <v>324.8</v>
      </c>
      <c r="N2539" s="0" t="n">
        <v>75.41</v>
      </c>
      <c r="O2539" s="0" t="n">
        <v>41.88</v>
      </c>
      <c r="U2539" s="0" t="n">
        <v>965</v>
      </c>
      <c r="V2539" s="0" t="n">
        <v>7</v>
      </c>
      <c r="W2539" s="60" t="n">
        <v>46154</v>
      </c>
      <c r="X2539" s="55" t="n">
        <f aca="false">IF(I2539="Male",0,1)</f>
        <v>1</v>
      </c>
      <c r="Y2539" s="55" t="n">
        <f aca="false">IF(OR(I2539="DNB",I2539="Dry DNB"),1,0)</f>
        <v>0</v>
      </c>
      <c r="Z2539" s="55" t="n">
        <f aca="false">IF(ISNUMBER(W2539),A2539-W2539,"")</f>
        <v>155</v>
      </c>
      <c r="AA2539" s="55" t="n">
        <f aca="false">MATCH(A2539,DATAS,0)</f>
        <v>1</v>
      </c>
      <c r="AB2539" s="55" t="n">
        <f aca="false">IF(AND(E2539&gt;0,OR(AND(B2539&gt;=1,B2539&lt;=6),B2539=10)),1,0)</f>
        <v>0</v>
      </c>
      <c r="AC2539" s="55" t="n">
        <f aca="false">IF(AND(E2539&gt;0,B2539=10),1,0)</f>
        <v>0</v>
      </c>
      <c r="AD2539" s="0" t="str">
        <f aca="false">IF(AND(C2538=C2539,AA2538=AA2539-1),AB2538,"")</f>
        <v/>
      </c>
      <c r="AE2539" s="0" t="str">
        <f aca="false">IF(AND(C2538=C2539,AA2538=AA2539-1),AC2538,"")</f>
        <v/>
      </c>
      <c r="AF2539" s="0" t="str">
        <f aca="false">IF(AA2539=1,"",IF(AND(AB2539=1,AD2539&lt;&gt;1),1,0))</f>
        <v/>
      </c>
      <c r="AG2539" s="0" t="str">
        <f aca="false">IF(AA2539=1,"",IF(AND(AC2539=1,AE2539&lt;&gt;1),1,0))</f>
        <v/>
      </c>
      <c r="AH2539" s="60" t="str">
        <f aca="false">IF(AND(E2539&gt;0,AA2539&lt;2,NOT(AND(C2540=C2539,AA2540=AA2539+1))),INDEX(DATAS,AA2539+1),"")</f>
        <v/>
      </c>
      <c r="AI2539" s="60" t="str">
        <f aca="false">IF(AND(AC2539=1,AA2539&lt;2),IF(AND(C2540=C2539,AA2540=AA2539+1),IF(AC2540=1,"",INDEX(DATAS,AA2539+1)),INDEX(DATAS,AA2539+1)),"")</f>
        <v/>
      </c>
    </row>
    <row r="2540" customFormat="false" ht="15" hidden="false" customHeight="false" outlineLevel="0" collapsed="false">
      <c r="A2540" s="60" t="n">
        <v>46310</v>
      </c>
      <c r="B2540" s="0" t="n">
        <v>8</v>
      </c>
      <c r="C2540" s="0" t="n">
        <v>5345</v>
      </c>
      <c r="E2540" s="0" t="n">
        <v>0</v>
      </c>
      <c r="F2540" s="55" t="s">
        <v>875</v>
      </c>
      <c r="I2540" s="55" t="s">
        <v>157</v>
      </c>
      <c r="L2540" s="0" t="n">
        <v>157</v>
      </c>
      <c r="M2540" s="0" t="n">
        <v>324.8</v>
      </c>
      <c r="N2540" s="0" t="n">
        <v>75.41</v>
      </c>
      <c r="O2540" s="0" t="n">
        <v>41.88</v>
      </c>
      <c r="U2540" s="0" t="n">
        <v>966</v>
      </c>
      <c r="V2540" s="0" t="n">
        <v>7</v>
      </c>
      <c r="W2540" s="60" t="n">
        <v>46154</v>
      </c>
      <c r="X2540" s="55" t="n">
        <f aca="false">IF(I2540="Male",0,1)</f>
        <v>1</v>
      </c>
      <c r="Y2540" s="55" t="n">
        <f aca="false">IF(OR(I2540="DNB",I2540="Dry DNB"),1,0)</f>
        <v>0</v>
      </c>
      <c r="Z2540" s="55" t="n">
        <f aca="false">IF(ISNUMBER(W2540),A2540-W2540,"")</f>
        <v>156</v>
      </c>
      <c r="AA2540" s="55" t="n">
        <f aca="false">MATCH(A2540,DATAS,0)</f>
        <v>2</v>
      </c>
      <c r="AB2540" s="55" t="n">
        <f aca="false">IF(AND(E2540&gt;0,OR(AND(B2540&gt;=1,B2540&lt;=6),B2540=10)),1,0)</f>
        <v>0</v>
      </c>
      <c r="AC2540" s="55" t="n">
        <f aca="false">IF(AND(E2540&gt;0,B2540=10),1,0)</f>
        <v>0</v>
      </c>
      <c r="AD2540" s="55" t="n">
        <f aca="false">IF(AND(C2539=C2540,AA2539=AA2540-1),AB2539,"")</f>
        <v>0</v>
      </c>
      <c r="AE2540" s="55" t="n">
        <f aca="false">IF(AND(C2539=C2540,AA2539=AA2540-1),AC2539,"")</f>
        <v>0</v>
      </c>
      <c r="AF2540" s="55" t="n">
        <f aca="false">IF(AA2540=1,"",IF(AND(AB2540=1,AD2540&lt;&gt;1),1,0))</f>
        <v>0</v>
      </c>
      <c r="AG2540" s="55" t="n">
        <f aca="false">IF(AA2540=1,"",IF(AND(AC2540=1,AE2540&lt;&gt;1),1,0))</f>
        <v>0</v>
      </c>
      <c r="AH2540" s="60" t="str">
        <f aca="false">IF(AND(E2540&gt;0,AA2540&lt;2,NOT(AND(C2541=C2540,AA2541=AA2540+1))),INDEX(DATAS,AA2540+1),"")</f>
        <v/>
      </c>
      <c r="AI2540" s="60" t="str">
        <f aca="false">IF(AND(AC2540=1,AA2540&lt;2),IF(AND(C2541=C2540,AA2541=AA2540+1),IF(AC2541=1,"",INDEX(DATAS,AA2540+1)),INDEX(DATAS,AA2540+1)),"")</f>
        <v/>
      </c>
    </row>
    <row r="2541" customFormat="false" ht="15" hidden="false" customHeight="false" outlineLevel="0" collapsed="false">
      <c r="A2541" s="60" t="n">
        <v>46309</v>
      </c>
      <c r="B2541" s="0" t="n">
        <v>4</v>
      </c>
      <c r="C2541" s="0" t="n">
        <v>5346</v>
      </c>
      <c r="D2541" s="0" t="n">
        <v>323</v>
      </c>
      <c r="E2541" s="0" t="n">
        <v>1</v>
      </c>
      <c r="F2541" s="55" t="s">
        <v>876</v>
      </c>
      <c r="G2541" s="0" t="n">
        <v>39.6</v>
      </c>
      <c r="H2541" s="0" t="n">
        <v>40</v>
      </c>
      <c r="I2541" s="55" t="s">
        <v>157</v>
      </c>
      <c r="J2541" s="0" t="n">
        <v>239</v>
      </c>
      <c r="K2541" s="0" t="n">
        <v>64</v>
      </c>
      <c r="L2541" s="0" t="n">
        <v>84</v>
      </c>
      <c r="M2541" s="0" t="n">
        <v>-622.89</v>
      </c>
      <c r="N2541" s="0" t="n">
        <v>64.25</v>
      </c>
      <c r="O2541" s="0" t="n">
        <v>13.44</v>
      </c>
      <c r="P2541" s="0" t="n">
        <v>3.97</v>
      </c>
      <c r="Q2541" s="0" t="n">
        <v>3.79</v>
      </c>
      <c r="R2541" s="0" t="n">
        <v>3529</v>
      </c>
      <c r="S2541" s="0" t="n">
        <v>6345</v>
      </c>
      <c r="T2541" s="0" t="n">
        <v>41.3</v>
      </c>
      <c r="U2541" s="0" t="n">
        <v>964</v>
      </c>
      <c r="V2541" s="0" t="n">
        <v>6</v>
      </c>
      <c r="W2541" s="60" t="n">
        <v>46226</v>
      </c>
      <c r="X2541" s="55" t="n">
        <f aca="false">IF(I2541="Male",0,1)</f>
        <v>1</v>
      </c>
      <c r="Y2541" s="55" t="n">
        <f aca="false">IF(OR(I2541="DNB",I2541="Dry DNB"),1,0)</f>
        <v>0</v>
      </c>
      <c r="Z2541" s="55" t="n">
        <f aca="false">IF(ISNUMBER(W2541),A2541-W2541,"")</f>
        <v>83</v>
      </c>
      <c r="AA2541" s="55" t="n">
        <f aca="false">MATCH(A2541,DATAS,0)</f>
        <v>1</v>
      </c>
      <c r="AB2541" s="55" t="n">
        <f aca="false">IF(AND(E2541&gt;0,OR(AND(B2541&gt;=1,B2541&lt;=6),B2541=10)),1,0)</f>
        <v>1</v>
      </c>
      <c r="AC2541" s="55" t="n">
        <f aca="false">IF(AND(E2541&gt;0,B2541=10),1,0)</f>
        <v>0</v>
      </c>
      <c r="AD2541" s="0" t="str">
        <f aca="false">IF(AND(C2540=C2541,AA2540=AA2541-1),AB2540,"")</f>
        <v/>
      </c>
      <c r="AE2541" s="0" t="str">
        <f aca="false">IF(AND(C2540=C2541,AA2540=AA2541-1),AC2540,"")</f>
        <v/>
      </c>
      <c r="AF2541" s="0" t="str">
        <f aca="false">IF(AA2541=1,"",IF(AND(AB2541=1,AD2541&lt;&gt;1),1,0))</f>
        <v/>
      </c>
      <c r="AG2541" s="0" t="str">
        <f aca="false">IF(AA2541=1,"",IF(AND(AC2541=1,AE2541&lt;&gt;1),1,0))</f>
        <v/>
      </c>
      <c r="AH2541" s="60" t="str">
        <f aca="false">IF(AND(E2541&gt;0,AA2541&lt;2,NOT(AND(C2542=C2541,AA2542=AA2541+1))),INDEX(DATAS,AA2541+1),"")</f>
        <v/>
      </c>
      <c r="AI2541" s="60" t="str">
        <f aca="false">IF(AND(AC2541=1,AA2541&lt;2),IF(AND(C2542=C2541,AA2542=AA2541+1),IF(AC2542=1,"",INDEX(DATAS,AA2541+1)),INDEX(DATAS,AA2541+1)),"")</f>
        <v/>
      </c>
    </row>
    <row r="2542" customFormat="false" ht="15" hidden="false" customHeight="false" outlineLevel="0" collapsed="false">
      <c r="A2542" s="60" t="n">
        <v>46310</v>
      </c>
      <c r="B2542" s="0" t="n">
        <v>4</v>
      </c>
      <c r="C2542" s="0" t="n">
        <v>5346</v>
      </c>
      <c r="D2542" s="0" t="n">
        <v>324</v>
      </c>
      <c r="E2542" s="0" t="n">
        <v>1</v>
      </c>
      <c r="F2542" s="55" t="s">
        <v>876</v>
      </c>
      <c r="G2542" s="0" t="n">
        <v>43.1</v>
      </c>
      <c r="H2542" s="0" t="n">
        <v>40</v>
      </c>
      <c r="I2542" s="55" t="s">
        <v>157</v>
      </c>
      <c r="J2542" s="0" t="n">
        <v>239</v>
      </c>
      <c r="K2542" s="0" t="n">
        <v>64</v>
      </c>
      <c r="L2542" s="0" t="n">
        <v>85</v>
      </c>
      <c r="M2542" s="0" t="n">
        <v>-622.89</v>
      </c>
      <c r="N2542" s="0" t="n">
        <v>64.25</v>
      </c>
      <c r="O2542" s="0" t="n">
        <v>13.44</v>
      </c>
      <c r="P2542" s="0" t="n">
        <v>3.97</v>
      </c>
      <c r="Q2542" s="0" t="n">
        <v>3.79</v>
      </c>
      <c r="T2542" s="0" t="n">
        <v>41.3</v>
      </c>
      <c r="U2542" s="0" t="n">
        <v>965</v>
      </c>
      <c r="V2542" s="0" t="n">
        <v>6</v>
      </c>
      <c r="W2542" s="60" t="n">
        <v>46226</v>
      </c>
      <c r="X2542" s="55" t="n">
        <f aca="false">IF(I2542="Male",0,1)</f>
        <v>1</v>
      </c>
      <c r="Y2542" s="55" t="n">
        <f aca="false">IF(OR(I2542="DNB",I2542="Dry DNB"),1,0)</f>
        <v>0</v>
      </c>
      <c r="Z2542" s="55" t="n">
        <f aca="false">IF(ISNUMBER(W2542),A2542-W2542,"")</f>
        <v>84</v>
      </c>
      <c r="AA2542" s="55" t="n">
        <f aca="false">MATCH(A2542,DATAS,0)</f>
        <v>2</v>
      </c>
      <c r="AB2542" s="55" t="n">
        <f aca="false">IF(AND(E2542&gt;0,OR(AND(B2542&gt;=1,B2542&lt;=6),B2542=10)),1,0)</f>
        <v>1</v>
      </c>
      <c r="AC2542" s="55" t="n">
        <f aca="false">IF(AND(E2542&gt;0,B2542=10),1,0)</f>
        <v>0</v>
      </c>
      <c r="AD2542" s="55" t="n">
        <f aca="false">IF(AND(C2541=C2542,AA2541=AA2542-1),AB2541,"")</f>
        <v>1</v>
      </c>
      <c r="AE2542" s="55" t="n">
        <f aca="false">IF(AND(C2541=C2542,AA2541=AA2542-1),AC2541,"")</f>
        <v>0</v>
      </c>
      <c r="AF2542" s="55" t="n">
        <f aca="false">IF(AA2542=1,"",IF(AND(AB2542=1,AD2542&lt;&gt;1),1,0))</f>
        <v>0</v>
      </c>
      <c r="AG2542" s="55" t="n">
        <f aca="false">IF(AA2542=1,"",IF(AND(AC2542=1,AE2542&lt;&gt;1),1,0))</f>
        <v>0</v>
      </c>
      <c r="AH2542" s="60" t="str">
        <f aca="false">IF(AND(E2542&gt;0,AA2542&lt;2,NOT(AND(C2543=C2542,AA2543=AA2542+1))),INDEX(DATAS,AA2542+1),"")</f>
        <v/>
      </c>
      <c r="AI2542" s="60" t="str">
        <f aca="false">IF(AND(AC2542=1,AA2542&lt;2),IF(AND(C2543=C2542,AA2543=AA2542+1),IF(AC2543=1,"",INDEX(DATAS,AA2542+1)),INDEX(DATAS,AA2542+1)),"")</f>
        <v/>
      </c>
    </row>
    <row r="2543" customFormat="false" ht="15" hidden="false" customHeight="false" outlineLevel="0" collapsed="false">
      <c r="A2543" s="60" t="n">
        <v>46309</v>
      </c>
      <c r="B2543" s="0" t="n">
        <v>7</v>
      </c>
      <c r="C2543" s="0" t="n">
        <v>5347</v>
      </c>
      <c r="D2543" s="0" t="n">
        <v>325</v>
      </c>
      <c r="E2543" s="0" t="n">
        <v>1</v>
      </c>
      <c r="F2543" s="55" t="s">
        <v>876</v>
      </c>
      <c r="I2543" s="55" t="s">
        <v>162</v>
      </c>
      <c r="J2543" s="0" t="n">
        <v>123</v>
      </c>
      <c r="K2543" s="0" t="n">
        <v>67</v>
      </c>
      <c r="L2543" s="0" t="n">
        <v>217</v>
      </c>
      <c r="M2543" s="0" t="n">
        <v>759.52</v>
      </c>
      <c r="N2543" s="0" t="n">
        <v>71.67</v>
      </c>
      <c r="O2543" s="0" t="n">
        <v>37.99</v>
      </c>
      <c r="P2543" s="0" t="n">
        <v>5.11</v>
      </c>
      <c r="Q2543" s="0" t="n">
        <v>4.32</v>
      </c>
      <c r="R2543" s="0" t="n">
        <v>4120</v>
      </c>
      <c r="S2543" s="0" t="n">
        <v>8379</v>
      </c>
      <c r="T2543" s="0" t="n">
        <v>41.6</v>
      </c>
      <c r="U2543" s="0" t="n">
        <v>964</v>
      </c>
      <c r="V2543" s="0" t="n">
        <v>2</v>
      </c>
      <c r="W2543" s="60" t="n">
        <v>46093</v>
      </c>
      <c r="X2543" s="55" t="n">
        <f aca="false">IF(I2543="Male",0,1)</f>
        <v>1</v>
      </c>
      <c r="Y2543" s="55" t="n">
        <f aca="false">IF(OR(I2543="DNB",I2543="Dry DNB"),1,0)</f>
        <v>0</v>
      </c>
      <c r="Z2543" s="55" t="n">
        <f aca="false">IF(ISNUMBER(W2543),A2543-W2543,"")</f>
        <v>216</v>
      </c>
      <c r="AA2543" s="55" t="n">
        <f aca="false">MATCH(A2543,DATAS,0)</f>
        <v>1</v>
      </c>
      <c r="AB2543" s="55" t="n">
        <f aca="false">IF(AND(E2543&gt;0,OR(AND(B2543&gt;=1,B2543&lt;=6),B2543=10)),1,0)</f>
        <v>0</v>
      </c>
      <c r="AC2543" s="55" t="n">
        <f aca="false">IF(AND(E2543&gt;0,B2543=10),1,0)</f>
        <v>0</v>
      </c>
      <c r="AD2543" s="0" t="str">
        <f aca="false">IF(AND(C2542=C2543,AA2542=AA2543-1),AB2542,"")</f>
        <v/>
      </c>
      <c r="AE2543" s="0" t="str">
        <f aca="false">IF(AND(C2542=C2543,AA2542=AA2543-1),AC2542,"")</f>
        <v/>
      </c>
      <c r="AF2543" s="0" t="str">
        <f aca="false">IF(AA2543=1,"",IF(AND(AB2543=1,AD2543&lt;&gt;1),1,0))</f>
        <v/>
      </c>
      <c r="AG2543" s="0" t="str">
        <f aca="false">IF(AA2543=1,"",IF(AND(AC2543=1,AE2543&lt;&gt;1),1,0))</f>
        <v/>
      </c>
      <c r="AH2543" s="60" t="str">
        <f aca="false">IF(AND(E2543&gt;0,AA2543&lt;2,NOT(AND(C2544=C2543,AA2544=AA2543+1))),INDEX(DATAS,AA2543+1),"")</f>
        <v/>
      </c>
      <c r="AI2543" s="60" t="str">
        <f aca="false">IF(AND(AC2543=1,AA2543&lt;2),IF(AND(C2544=C2543,AA2544=AA2543+1),IF(AC2544=1,"",INDEX(DATAS,AA2543+1)),INDEX(DATAS,AA2543+1)),"")</f>
        <v/>
      </c>
    </row>
    <row r="2544" customFormat="false" ht="15" hidden="false" customHeight="false" outlineLevel="0" collapsed="false">
      <c r="A2544" s="60" t="n">
        <v>46310</v>
      </c>
      <c r="B2544" s="0" t="n">
        <v>7</v>
      </c>
      <c r="C2544" s="0" t="n">
        <v>5347</v>
      </c>
      <c r="D2544" s="0" t="n">
        <v>325</v>
      </c>
      <c r="E2544" s="0" t="n">
        <v>1</v>
      </c>
      <c r="F2544" s="55" t="s">
        <v>876</v>
      </c>
      <c r="I2544" s="55" t="s">
        <v>162</v>
      </c>
      <c r="J2544" s="0" t="n">
        <v>123</v>
      </c>
      <c r="K2544" s="0" t="n">
        <v>67</v>
      </c>
      <c r="L2544" s="0" t="n">
        <v>218</v>
      </c>
      <c r="M2544" s="0" t="n">
        <v>759.52</v>
      </c>
      <c r="N2544" s="0" t="n">
        <v>71.67</v>
      </c>
      <c r="O2544" s="0" t="n">
        <v>37.99</v>
      </c>
      <c r="P2544" s="0" t="n">
        <v>5.11</v>
      </c>
      <c r="Q2544" s="0" t="n">
        <v>4.32</v>
      </c>
      <c r="T2544" s="0" t="n">
        <v>41.6</v>
      </c>
      <c r="U2544" s="0" t="n">
        <v>965</v>
      </c>
      <c r="V2544" s="0" t="n">
        <v>2</v>
      </c>
      <c r="W2544" s="60" t="n">
        <v>46093</v>
      </c>
      <c r="X2544" s="55" t="n">
        <f aca="false">IF(I2544="Male",0,1)</f>
        <v>1</v>
      </c>
      <c r="Y2544" s="55" t="n">
        <f aca="false">IF(OR(I2544="DNB",I2544="Dry DNB"),1,0)</f>
        <v>0</v>
      </c>
      <c r="Z2544" s="55" t="n">
        <f aca="false">IF(ISNUMBER(W2544),A2544-W2544,"")</f>
        <v>217</v>
      </c>
      <c r="AA2544" s="55" t="n">
        <f aca="false">MATCH(A2544,DATAS,0)</f>
        <v>2</v>
      </c>
      <c r="AB2544" s="55" t="n">
        <f aca="false">IF(AND(E2544&gt;0,OR(AND(B2544&gt;=1,B2544&lt;=6),B2544=10)),1,0)</f>
        <v>0</v>
      </c>
      <c r="AC2544" s="55" t="n">
        <f aca="false">IF(AND(E2544&gt;0,B2544=10),1,0)</f>
        <v>0</v>
      </c>
      <c r="AD2544" s="55" t="n">
        <f aca="false">IF(AND(C2543=C2544,AA2543=AA2544-1),AB2543,"")</f>
        <v>0</v>
      </c>
      <c r="AE2544" s="55" t="n">
        <f aca="false">IF(AND(C2543=C2544,AA2543=AA2544-1),AC2543,"")</f>
        <v>0</v>
      </c>
      <c r="AF2544" s="55" t="n">
        <f aca="false">IF(AA2544=1,"",IF(AND(AB2544=1,AD2544&lt;&gt;1),1,0))</f>
        <v>0</v>
      </c>
      <c r="AG2544" s="55" t="n">
        <f aca="false">IF(AA2544=1,"",IF(AND(AC2544=1,AE2544&lt;&gt;1),1,0))</f>
        <v>0</v>
      </c>
      <c r="AH2544" s="60" t="str">
        <f aca="false">IF(AND(E2544&gt;0,AA2544&lt;2,NOT(AND(C2545=C2544,AA2545=AA2544+1))),INDEX(DATAS,AA2544+1),"")</f>
        <v/>
      </c>
      <c r="AI2544" s="60" t="str">
        <f aca="false">IF(AND(AC2544=1,AA2544&lt;2),IF(AND(C2545=C2544,AA2545=AA2544+1),IF(AC2545=1,"",INDEX(DATAS,AA2544+1)),INDEX(DATAS,AA2544+1)),"")</f>
        <v/>
      </c>
    </row>
    <row r="2545" customFormat="false" ht="15" hidden="false" customHeight="false" outlineLevel="0" collapsed="false">
      <c r="A2545" s="60" t="n">
        <v>46309</v>
      </c>
      <c r="B2545" s="0" t="n">
        <v>7</v>
      </c>
      <c r="C2545" s="0" t="n">
        <v>5350</v>
      </c>
      <c r="D2545" s="0" t="n">
        <v>292</v>
      </c>
      <c r="E2545" s="0" t="n">
        <v>1</v>
      </c>
      <c r="F2545" s="55" t="s">
        <v>877</v>
      </c>
      <c r="I2545" s="55" t="s">
        <v>162</v>
      </c>
      <c r="J2545" s="0" t="n">
        <v>69</v>
      </c>
      <c r="K2545" s="0" t="n">
        <v>69</v>
      </c>
      <c r="L2545" s="0" t="n">
        <v>245</v>
      </c>
      <c r="M2545" s="0" t="n">
        <v>208.56</v>
      </c>
      <c r="N2545" s="0" t="n">
        <v>58.52</v>
      </c>
      <c r="O2545" s="0" t="n">
        <v>21.93</v>
      </c>
      <c r="P2545" s="0" t="n">
        <v>3.9</v>
      </c>
      <c r="Q2545" s="0" t="n">
        <v>3.66</v>
      </c>
      <c r="R2545" s="0" t="n">
        <v>4077</v>
      </c>
      <c r="S2545" s="0" t="n">
        <v>8148</v>
      </c>
      <c r="T2545" s="0" t="n">
        <v>42.95</v>
      </c>
      <c r="U2545" s="0" t="n">
        <v>963</v>
      </c>
      <c r="V2545" s="0" t="n">
        <v>1</v>
      </c>
      <c r="W2545" s="60" t="n">
        <v>46065</v>
      </c>
      <c r="X2545" s="55" t="n">
        <f aca="false">IF(I2545="Male",0,1)</f>
        <v>1</v>
      </c>
      <c r="Y2545" s="55" t="n">
        <f aca="false">IF(OR(I2545="DNB",I2545="Dry DNB"),1,0)</f>
        <v>0</v>
      </c>
      <c r="Z2545" s="55" t="n">
        <f aca="false">IF(ISNUMBER(W2545),A2545-W2545,"")</f>
        <v>244</v>
      </c>
      <c r="AA2545" s="55" t="n">
        <f aca="false">MATCH(A2545,DATAS,0)</f>
        <v>1</v>
      </c>
      <c r="AB2545" s="55" t="n">
        <f aca="false">IF(AND(E2545&gt;0,OR(AND(B2545&gt;=1,B2545&lt;=6),B2545=10)),1,0)</f>
        <v>0</v>
      </c>
      <c r="AC2545" s="55" t="n">
        <f aca="false">IF(AND(E2545&gt;0,B2545=10),1,0)</f>
        <v>0</v>
      </c>
      <c r="AD2545" s="0" t="str">
        <f aca="false">IF(AND(C2544=C2545,AA2544=AA2545-1),AB2544,"")</f>
        <v/>
      </c>
      <c r="AE2545" s="0" t="str">
        <f aca="false">IF(AND(C2544=C2545,AA2544=AA2545-1),AC2544,"")</f>
        <v/>
      </c>
      <c r="AF2545" s="0" t="str">
        <f aca="false">IF(AA2545=1,"",IF(AND(AB2545=1,AD2545&lt;&gt;1),1,0))</f>
        <v/>
      </c>
      <c r="AG2545" s="0" t="str">
        <f aca="false">IF(AA2545=1,"",IF(AND(AC2545=1,AE2545&lt;&gt;1),1,0))</f>
        <v/>
      </c>
      <c r="AH2545" s="60" t="str">
        <f aca="false">IF(AND(E2545&gt;0,AA2545&lt;2,NOT(AND(C2546=C2545,AA2546=AA2545+1))),INDEX(DATAS,AA2545+1),"")</f>
        <v/>
      </c>
      <c r="AI2545" s="60" t="str">
        <f aca="false">IF(AND(AC2545=1,AA2545&lt;2),IF(AND(C2546=C2545,AA2546=AA2545+1),IF(AC2546=1,"",INDEX(DATAS,AA2545+1)),INDEX(DATAS,AA2545+1)),"")</f>
        <v/>
      </c>
    </row>
    <row r="2546" customFormat="false" ht="15" hidden="false" customHeight="false" outlineLevel="0" collapsed="false">
      <c r="A2546" s="60" t="n">
        <v>46310</v>
      </c>
      <c r="B2546" s="0" t="n">
        <v>7</v>
      </c>
      <c r="C2546" s="0" t="n">
        <v>5350</v>
      </c>
      <c r="D2546" s="0" t="n">
        <v>292</v>
      </c>
      <c r="E2546" s="0" t="n">
        <v>1</v>
      </c>
      <c r="F2546" s="55" t="s">
        <v>877</v>
      </c>
      <c r="I2546" s="55" t="s">
        <v>162</v>
      </c>
      <c r="J2546" s="0" t="n">
        <v>69</v>
      </c>
      <c r="K2546" s="0" t="n">
        <v>69</v>
      </c>
      <c r="L2546" s="0" t="n">
        <v>246</v>
      </c>
      <c r="M2546" s="0" t="n">
        <v>208.56</v>
      </c>
      <c r="N2546" s="0" t="n">
        <v>58.52</v>
      </c>
      <c r="O2546" s="0" t="n">
        <v>21.93</v>
      </c>
      <c r="P2546" s="0" t="n">
        <v>3.9</v>
      </c>
      <c r="Q2546" s="0" t="n">
        <v>3.66</v>
      </c>
      <c r="T2546" s="0" t="n">
        <v>42.95</v>
      </c>
      <c r="U2546" s="0" t="n">
        <v>964</v>
      </c>
      <c r="V2546" s="0" t="n">
        <v>1</v>
      </c>
      <c r="W2546" s="60" t="n">
        <v>46065</v>
      </c>
      <c r="X2546" s="55" t="n">
        <f aca="false">IF(I2546="Male",0,1)</f>
        <v>1</v>
      </c>
      <c r="Y2546" s="55" t="n">
        <f aca="false">IF(OR(I2546="DNB",I2546="Dry DNB"),1,0)</f>
        <v>0</v>
      </c>
      <c r="Z2546" s="55" t="n">
        <f aca="false">IF(ISNUMBER(W2546),A2546-W2546,"")</f>
        <v>245</v>
      </c>
      <c r="AA2546" s="55" t="n">
        <f aca="false">MATCH(A2546,DATAS,0)</f>
        <v>2</v>
      </c>
      <c r="AB2546" s="55" t="n">
        <f aca="false">IF(AND(E2546&gt;0,OR(AND(B2546&gt;=1,B2546&lt;=6),B2546=10)),1,0)</f>
        <v>0</v>
      </c>
      <c r="AC2546" s="55" t="n">
        <f aca="false">IF(AND(E2546&gt;0,B2546=10),1,0)</f>
        <v>0</v>
      </c>
      <c r="AD2546" s="55" t="n">
        <f aca="false">IF(AND(C2545=C2546,AA2545=AA2546-1),AB2545,"")</f>
        <v>0</v>
      </c>
      <c r="AE2546" s="55" t="n">
        <f aca="false">IF(AND(C2545=C2546,AA2545=AA2546-1),AC2545,"")</f>
        <v>0</v>
      </c>
      <c r="AF2546" s="55" t="n">
        <f aca="false">IF(AA2546=1,"",IF(AND(AB2546=1,AD2546&lt;&gt;1),1,0))</f>
        <v>0</v>
      </c>
      <c r="AG2546" s="55" t="n">
        <f aca="false">IF(AA2546=1,"",IF(AND(AC2546=1,AE2546&lt;&gt;1),1,0))</f>
        <v>0</v>
      </c>
      <c r="AH2546" s="60" t="str">
        <f aca="false">IF(AND(E2546&gt;0,AA2546&lt;2,NOT(AND(C2547=C2546,AA2547=AA2546+1))),INDEX(DATAS,AA2546+1),"")</f>
        <v/>
      </c>
      <c r="AI2546" s="60" t="str">
        <f aca="false">IF(AND(AC2546=1,AA2546&lt;2),IF(AND(C2547=C2546,AA2547=AA2546+1),IF(AC2547=1,"",INDEX(DATAS,AA2546+1)),INDEX(DATAS,AA2546+1)),"")</f>
        <v/>
      </c>
    </row>
    <row r="2547" customFormat="false" ht="15" hidden="false" customHeight="false" outlineLevel="0" collapsed="false">
      <c r="A2547" s="60" t="n">
        <v>46309</v>
      </c>
      <c r="B2547" s="0" t="n">
        <v>4</v>
      </c>
      <c r="C2547" s="0" t="n">
        <v>5351</v>
      </c>
      <c r="D2547" s="0" t="n">
        <v>185</v>
      </c>
      <c r="E2547" s="0" t="n">
        <v>1</v>
      </c>
      <c r="F2547" s="55" t="s">
        <v>877</v>
      </c>
      <c r="G2547" s="0" t="n">
        <v>57.1</v>
      </c>
      <c r="H2547" s="0" t="n">
        <v>55</v>
      </c>
      <c r="I2547" s="55" t="s">
        <v>157</v>
      </c>
      <c r="J2547" s="0" t="n">
        <v>66</v>
      </c>
      <c r="K2547" s="0" t="n">
        <v>66</v>
      </c>
      <c r="L2547" s="0" t="n">
        <v>119</v>
      </c>
      <c r="M2547" s="0" t="n">
        <v>1327.3</v>
      </c>
      <c r="N2547" s="0" t="n">
        <v>31.32</v>
      </c>
      <c r="O2547" s="0" t="n">
        <v>32.03</v>
      </c>
      <c r="P2547" s="0" t="n">
        <v>2.1</v>
      </c>
      <c r="Q2547" s="0" t="n">
        <v>3.4</v>
      </c>
      <c r="R2547" s="0" t="n">
        <v>4732</v>
      </c>
      <c r="S2547" s="0" t="n">
        <v>10713</v>
      </c>
      <c r="T2547" s="0" t="n">
        <v>54.35</v>
      </c>
      <c r="U2547" s="0" t="n">
        <v>963</v>
      </c>
      <c r="V2547" s="0" t="n">
        <v>1</v>
      </c>
      <c r="W2547" s="60" t="n">
        <v>46191</v>
      </c>
      <c r="X2547" s="55" t="n">
        <f aca="false">IF(I2547="Male",0,1)</f>
        <v>1</v>
      </c>
      <c r="Y2547" s="55" t="n">
        <f aca="false">IF(OR(I2547="DNB",I2547="Dry DNB"),1,0)</f>
        <v>0</v>
      </c>
      <c r="Z2547" s="55" t="n">
        <f aca="false">IF(ISNUMBER(W2547),A2547-W2547,"")</f>
        <v>118</v>
      </c>
      <c r="AA2547" s="55" t="n">
        <f aca="false">MATCH(A2547,DATAS,0)</f>
        <v>1</v>
      </c>
      <c r="AB2547" s="55" t="n">
        <f aca="false">IF(AND(E2547&gt;0,OR(AND(B2547&gt;=1,B2547&lt;=6),B2547=10)),1,0)</f>
        <v>1</v>
      </c>
      <c r="AC2547" s="55" t="n">
        <f aca="false">IF(AND(E2547&gt;0,B2547=10),1,0)</f>
        <v>0</v>
      </c>
      <c r="AD2547" s="0" t="str">
        <f aca="false">IF(AND(C2546=C2547,AA2546=AA2547-1),AB2546,"")</f>
        <v/>
      </c>
      <c r="AE2547" s="0" t="str">
        <f aca="false">IF(AND(C2546=C2547,AA2546=AA2547-1),AC2546,"")</f>
        <v/>
      </c>
      <c r="AF2547" s="0" t="str">
        <f aca="false">IF(AA2547=1,"",IF(AND(AB2547=1,AD2547&lt;&gt;1),1,0))</f>
        <v/>
      </c>
      <c r="AG2547" s="0" t="str">
        <f aca="false">IF(AA2547=1,"",IF(AND(AC2547=1,AE2547&lt;&gt;1),1,0))</f>
        <v/>
      </c>
      <c r="AH2547" s="60" t="str">
        <f aca="false">IF(AND(E2547&gt;0,AA2547&lt;2,NOT(AND(C2548=C2547,AA2548=AA2547+1))),INDEX(DATAS,AA2547+1),"")</f>
        <v/>
      </c>
      <c r="AI2547" s="60" t="str">
        <f aca="false">IF(AND(AC2547=1,AA2547&lt;2),IF(AND(C2548=C2547,AA2548=AA2547+1),IF(AC2548=1,"",INDEX(DATAS,AA2547+1)),INDEX(DATAS,AA2547+1)),"")</f>
        <v/>
      </c>
    </row>
    <row r="2548" customFormat="false" ht="15" hidden="false" customHeight="false" outlineLevel="0" collapsed="false">
      <c r="A2548" s="60" t="n">
        <v>46310</v>
      </c>
      <c r="B2548" s="0" t="n">
        <v>4</v>
      </c>
      <c r="C2548" s="0" t="n">
        <v>5351</v>
      </c>
      <c r="D2548" s="0" t="n">
        <v>186</v>
      </c>
      <c r="E2548" s="0" t="n">
        <v>1</v>
      </c>
      <c r="F2548" s="55" t="s">
        <v>877</v>
      </c>
      <c r="G2548" s="0" t="n">
        <v>59.2</v>
      </c>
      <c r="H2548" s="0" t="n">
        <v>55</v>
      </c>
      <c r="I2548" s="55" t="s">
        <v>157</v>
      </c>
      <c r="J2548" s="0" t="n">
        <v>66</v>
      </c>
      <c r="K2548" s="0" t="n">
        <v>66</v>
      </c>
      <c r="L2548" s="0" t="n">
        <v>120</v>
      </c>
      <c r="M2548" s="0" t="n">
        <v>1327.3</v>
      </c>
      <c r="N2548" s="0" t="n">
        <v>31.32</v>
      </c>
      <c r="O2548" s="0" t="n">
        <v>32.03</v>
      </c>
      <c r="P2548" s="0" t="n">
        <v>2.1</v>
      </c>
      <c r="Q2548" s="0" t="n">
        <v>3.4</v>
      </c>
      <c r="T2548" s="0" t="n">
        <v>54.35</v>
      </c>
      <c r="U2548" s="0" t="n">
        <v>964</v>
      </c>
      <c r="V2548" s="0" t="n">
        <v>1</v>
      </c>
      <c r="W2548" s="60" t="n">
        <v>46191</v>
      </c>
      <c r="X2548" s="55" t="n">
        <f aca="false">IF(I2548="Male",0,1)</f>
        <v>1</v>
      </c>
      <c r="Y2548" s="55" t="n">
        <f aca="false">IF(OR(I2548="DNB",I2548="Dry DNB"),1,0)</f>
        <v>0</v>
      </c>
      <c r="Z2548" s="55" t="n">
        <f aca="false">IF(ISNUMBER(W2548),A2548-W2548,"")</f>
        <v>119</v>
      </c>
      <c r="AA2548" s="55" t="n">
        <f aca="false">MATCH(A2548,DATAS,0)</f>
        <v>2</v>
      </c>
      <c r="AB2548" s="55" t="n">
        <f aca="false">IF(AND(E2548&gt;0,OR(AND(B2548&gt;=1,B2548&lt;=6),B2548=10)),1,0)</f>
        <v>1</v>
      </c>
      <c r="AC2548" s="55" t="n">
        <f aca="false">IF(AND(E2548&gt;0,B2548=10),1,0)</f>
        <v>0</v>
      </c>
      <c r="AD2548" s="55" t="n">
        <f aca="false">IF(AND(C2547=C2548,AA2547=AA2548-1),AB2547,"")</f>
        <v>1</v>
      </c>
      <c r="AE2548" s="55" t="n">
        <f aca="false">IF(AND(C2547=C2548,AA2547=AA2548-1),AC2547,"")</f>
        <v>0</v>
      </c>
      <c r="AF2548" s="55" t="n">
        <f aca="false">IF(AA2548=1,"",IF(AND(AB2548=1,AD2548&lt;&gt;1),1,0))</f>
        <v>0</v>
      </c>
      <c r="AG2548" s="55" t="n">
        <f aca="false">IF(AA2548=1,"",IF(AND(AC2548=1,AE2548&lt;&gt;1),1,0))</f>
        <v>0</v>
      </c>
      <c r="AH2548" s="60" t="str">
        <f aca="false">IF(AND(E2548&gt;0,AA2548&lt;2,NOT(AND(C2549=C2548,AA2549=AA2548+1))),INDEX(DATAS,AA2548+1),"")</f>
        <v/>
      </c>
      <c r="AI2548" s="60" t="str">
        <f aca="false">IF(AND(AC2548=1,AA2548&lt;2),IF(AND(C2549=C2548,AA2549=AA2548+1),IF(AC2549=1,"",INDEX(DATAS,AA2548+1)),INDEX(DATAS,AA2548+1)),"")</f>
        <v/>
      </c>
    </row>
    <row r="2549" customFormat="false" ht="15" hidden="false" customHeight="false" outlineLevel="0" collapsed="false">
      <c r="A2549" s="60" t="n">
        <v>46309</v>
      </c>
      <c r="B2549" s="0" t="n">
        <v>4</v>
      </c>
      <c r="C2549" s="0" t="n">
        <v>5352</v>
      </c>
      <c r="D2549" s="0" t="n">
        <v>319</v>
      </c>
      <c r="E2549" s="0" t="n">
        <v>1</v>
      </c>
      <c r="F2549" s="55" t="s">
        <v>878</v>
      </c>
      <c r="G2549" s="0" t="n">
        <v>40.4</v>
      </c>
      <c r="H2549" s="0" t="n">
        <v>35</v>
      </c>
      <c r="I2549" s="55" t="s">
        <v>157</v>
      </c>
      <c r="J2549" s="0" t="n">
        <v>144</v>
      </c>
      <c r="K2549" s="0" t="n">
        <v>67</v>
      </c>
      <c r="L2549" s="0" t="n">
        <v>175</v>
      </c>
      <c r="M2549" s="0" t="n">
        <v>291.52</v>
      </c>
      <c r="N2549" s="0" t="n">
        <v>50.23</v>
      </c>
      <c r="O2549" s="0" t="n">
        <v>17.35</v>
      </c>
      <c r="P2549" s="0" t="n">
        <v>3.99</v>
      </c>
      <c r="Q2549" s="0" t="n">
        <v>3.5</v>
      </c>
      <c r="R2549" s="0" t="n">
        <v>3755</v>
      </c>
      <c r="S2549" s="0" t="n">
        <v>8157</v>
      </c>
      <c r="T2549" s="0" t="n">
        <v>39.55</v>
      </c>
      <c r="U2549" s="0" t="n">
        <v>962</v>
      </c>
      <c r="V2549" s="0" t="n">
        <v>3</v>
      </c>
      <c r="W2549" s="60" t="n">
        <v>46136</v>
      </c>
      <c r="X2549" s="55" t="n">
        <f aca="false">IF(I2549="Male",0,1)</f>
        <v>1</v>
      </c>
      <c r="Y2549" s="55" t="n">
        <f aca="false">IF(OR(I2549="DNB",I2549="Dry DNB"),1,0)</f>
        <v>0</v>
      </c>
      <c r="Z2549" s="55" t="n">
        <f aca="false">IF(ISNUMBER(W2549),A2549-W2549,"")</f>
        <v>173</v>
      </c>
      <c r="AA2549" s="55" t="n">
        <f aca="false">MATCH(A2549,DATAS,0)</f>
        <v>1</v>
      </c>
      <c r="AB2549" s="55" t="n">
        <f aca="false">IF(AND(E2549&gt;0,OR(AND(B2549&gt;=1,B2549&lt;=6),B2549=10)),1,0)</f>
        <v>1</v>
      </c>
      <c r="AC2549" s="55" t="n">
        <f aca="false">IF(AND(E2549&gt;0,B2549=10),1,0)</f>
        <v>0</v>
      </c>
      <c r="AD2549" s="0" t="str">
        <f aca="false">IF(AND(C2548=C2549,AA2548=AA2549-1),AB2548,"")</f>
        <v/>
      </c>
      <c r="AE2549" s="0" t="str">
        <f aca="false">IF(AND(C2548=C2549,AA2548=AA2549-1),AC2548,"")</f>
        <v/>
      </c>
      <c r="AF2549" s="0" t="str">
        <f aca="false">IF(AA2549=1,"",IF(AND(AB2549=1,AD2549&lt;&gt;1),1,0))</f>
        <v/>
      </c>
      <c r="AG2549" s="0" t="str">
        <f aca="false">IF(AA2549=1,"",IF(AND(AC2549=1,AE2549&lt;&gt;1),1,0))</f>
        <v/>
      </c>
      <c r="AH2549" s="60" t="str">
        <f aca="false">IF(AND(E2549&gt;0,AA2549&lt;2,NOT(AND(C2550=C2549,AA2550=AA2549+1))),INDEX(DATAS,AA2549+1),"")</f>
        <v/>
      </c>
      <c r="AI2549" s="60" t="str">
        <f aca="false">IF(AND(AC2549=1,AA2549&lt;2),IF(AND(C2550=C2549,AA2550=AA2549+1),IF(AC2550=1,"",INDEX(DATAS,AA2549+1)),INDEX(DATAS,AA2549+1)),"")</f>
        <v/>
      </c>
    </row>
    <row r="2550" customFormat="false" ht="15" hidden="false" customHeight="false" outlineLevel="0" collapsed="false">
      <c r="A2550" s="60" t="n">
        <v>46310</v>
      </c>
      <c r="B2550" s="0" t="n">
        <v>4</v>
      </c>
      <c r="C2550" s="0" t="n">
        <v>5352</v>
      </c>
      <c r="D2550" s="0" t="n">
        <v>320</v>
      </c>
      <c r="E2550" s="0" t="n">
        <v>1</v>
      </c>
      <c r="F2550" s="55" t="s">
        <v>878</v>
      </c>
      <c r="G2550" s="0" t="n">
        <v>39.5</v>
      </c>
      <c r="H2550" s="0" t="n">
        <v>35</v>
      </c>
      <c r="I2550" s="55" t="s">
        <v>157</v>
      </c>
      <c r="J2550" s="0" t="n">
        <v>144</v>
      </c>
      <c r="K2550" s="0" t="n">
        <v>67</v>
      </c>
      <c r="L2550" s="0" t="n">
        <v>176</v>
      </c>
      <c r="M2550" s="0" t="n">
        <v>291.52</v>
      </c>
      <c r="N2550" s="0" t="n">
        <v>50.23</v>
      </c>
      <c r="O2550" s="0" t="n">
        <v>17.35</v>
      </c>
      <c r="P2550" s="0" t="n">
        <v>3.99</v>
      </c>
      <c r="Q2550" s="0" t="n">
        <v>3.5</v>
      </c>
      <c r="T2550" s="0" t="n">
        <v>39.55</v>
      </c>
      <c r="U2550" s="0" t="n">
        <v>963</v>
      </c>
      <c r="V2550" s="0" t="n">
        <v>3</v>
      </c>
      <c r="W2550" s="60" t="n">
        <v>46136</v>
      </c>
      <c r="X2550" s="55" t="n">
        <f aca="false">IF(I2550="Male",0,1)</f>
        <v>1</v>
      </c>
      <c r="Y2550" s="55" t="n">
        <f aca="false">IF(OR(I2550="DNB",I2550="Dry DNB"),1,0)</f>
        <v>0</v>
      </c>
      <c r="Z2550" s="55" t="n">
        <f aca="false">IF(ISNUMBER(W2550),A2550-W2550,"")</f>
        <v>174</v>
      </c>
      <c r="AA2550" s="55" t="n">
        <f aca="false">MATCH(A2550,DATAS,0)</f>
        <v>2</v>
      </c>
      <c r="AB2550" s="55" t="n">
        <f aca="false">IF(AND(E2550&gt;0,OR(AND(B2550&gt;=1,B2550&lt;=6),B2550=10)),1,0)</f>
        <v>1</v>
      </c>
      <c r="AC2550" s="55" t="n">
        <f aca="false">IF(AND(E2550&gt;0,B2550=10),1,0)</f>
        <v>0</v>
      </c>
      <c r="AD2550" s="55" t="n">
        <f aca="false">IF(AND(C2549=C2550,AA2549=AA2550-1),AB2549,"")</f>
        <v>1</v>
      </c>
      <c r="AE2550" s="55" t="n">
        <f aca="false">IF(AND(C2549=C2550,AA2549=AA2550-1),AC2549,"")</f>
        <v>0</v>
      </c>
      <c r="AF2550" s="55" t="n">
        <f aca="false">IF(AA2550=1,"",IF(AND(AB2550=1,AD2550&lt;&gt;1),1,0))</f>
        <v>0</v>
      </c>
      <c r="AG2550" s="55" t="n">
        <f aca="false">IF(AA2550=1,"",IF(AND(AC2550=1,AE2550&lt;&gt;1),1,0))</f>
        <v>0</v>
      </c>
      <c r="AH2550" s="60" t="str">
        <f aca="false">IF(AND(E2550&gt;0,AA2550&lt;2,NOT(AND(C2551=C2550,AA2551=AA2550+1))),INDEX(DATAS,AA2550+1),"")</f>
        <v/>
      </c>
      <c r="AI2550" s="60" t="str">
        <f aca="false">IF(AND(AC2550=1,AA2550&lt;2),IF(AND(C2551=C2550,AA2551=AA2550+1),IF(AC2551=1,"",INDEX(DATAS,AA2550+1)),INDEX(DATAS,AA2550+1)),"")</f>
        <v/>
      </c>
    </row>
    <row r="2551" customFormat="false" ht="15" hidden="false" customHeight="false" outlineLevel="0" collapsed="false">
      <c r="A2551" s="60" t="n">
        <v>46309</v>
      </c>
      <c r="B2551" s="0" t="n">
        <v>4</v>
      </c>
      <c r="C2551" s="0" t="n">
        <v>5353</v>
      </c>
      <c r="D2551" s="0" t="n">
        <v>182</v>
      </c>
      <c r="E2551" s="0" t="n">
        <v>1</v>
      </c>
      <c r="F2551" s="55" t="s">
        <v>879</v>
      </c>
      <c r="G2551" s="0" t="n">
        <v>37.9</v>
      </c>
      <c r="H2551" s="0" t="n">
        <v>39</v>
      </c>
      <c r="I2551" s="55" t="s">
        <v>157</v>
      </c>
      <c r="J2551" s="0" t="n">
        <v>63</v>
      </c>
      <c r="K2551" s="0" t="n">
        <v>63</v>
      </c>
      <c r="L2551" s="0" t="n">
        <v>119</v>
      </c>
      <c r="M2551" s="0" t="n">
        <v>1036.52</v>
      </c>
      <c r="N2551" s="0" t="n">
        <v>49.27</v>
      </c>
      <c r="O2551" s="0" t="n">
        <v>37</v>
      </c>
      <c r="P2551" s="0" t="n">
        <v>4.1</v>
      </c>
      <c r="Q2551" s="0" t="n">
        <v>3.22</v>
      </c>
      <c r="R2551" s="0" t="n">
        <v>2989</v>
      </c>
      <c r="S2551" s="0" t="n">
        <v>6985</v>
      </c>
      <c r="T2551" s="0" t="n">
        <v>34.6</v>
      </c>
      <c r="U2551" s="0" t="n">
        <v>961</v>
      </c>
      <c r="V2551" s="0" t="n">
        <v>1</v>
      </c>
      <c r="W2551" s="60" t="n">
        <v>46191</v>
      </c>
      <c r="X2551" s="55" t="n">
        <f aca="false">IF(I2551="Male",0,1)</f>
        <v>1</v>
      </c>
      <c r="Y2551" s="55" t="n">
        <f aca="false">IF(OR(I2551="DNB",I2551="Dry DNB"),1,0)</f>
        <v>0</v>
      </c>
      <c r="Z2551" s="55" t="n">
        <f aca="false">IF(ISNUMBER(W2551),A2551-W2551,"")</f>
        <v>118</v>
      </c>
      <c r="AA2551" s="55" t="n">
        <f aca="false">MATCH(A2551,DATAS,0)</f>
        <v>1</v>
      </c>
      <c r="AB2551" s="55" t="n">
        <f aca="false">IF(AND(E2551&gt;0,OR(AND(B2551&gt;=1,B2551&lt;=6),B2551=10)),1,0)</f>
        <v>1</v>
      </c>
      <c r="AC2551" s="55" t="n">
        <f aca="false">IF(AND(E2551&gt;0,B2551=10),1,0)</f>
        <v>0</v>
      </c>
      <c r="AD2551" s="0" t="str">
        <f aca="false">IF(AND(C2550=C2551,AA2550=AA2551-1),AB2550,"")</f>
        <v/>
      </c>
      <c r="AE2551" s="0" t="str">
        <f aca="false">IF(AND(C2550=C2551,AA2550=AA2551-1),AC2550,"")</f>
        <v/>
      </c>
      <c r="AF2551" s="0" t="str">
        <f aca="false">IF(AA2551=1,"",IF(AND(AB2551=1,AD2551&lt;&gt;1),1,0))</f>
        <v/>
      </c>
      <c r="AG2551" s="0" t="str">
        <f aca="false">IF(AA2551=1,"",IF(AND(AC2551=1,AE2551&lt;&gt;1),1,0))</f>
        <v/>
      </c>
      <c r="AH2551" s="60" t="str">
        <f aca="false">IF(AND(E2551&gt;0,AA2551&lt;2,NOT(AND(C2552=C2551,AA2552=AA2551+1))),INDEX(DATAS,AA2551+1),"")</f>
        <v/>
      </c>
      <c r="AI2551" s="60" t="str">
        <f aca="false">IF(AND(AC2551=1,AA2551&lt;2),IF(AND(C2552=C2551,AA2552=AA2551+1),IF(AC2552=1,"",INDEX(DATAS,AA2551+1)),INDEX(DATAS,AA2551+1)),"")</f>
        <v/>
      </c>
    </row>
    <row r="2552" customFormat="false" ht="15" hidden="false" customHeight="false" outlineLevel="0" collapsed="false">
      <c r="A2552" s="60" t="n">
        <v>46310</v>
      </c>
      <c r="B2552" s="0" t="n">
        <v>4</v>
      </c>
      <c r="C2552" s="0" t="n">
        <v>5353</v>
      </c>
      <c r="D2552" s="0" t="n">
        <v>183</v>
      </c>
      <c r="E2552" s="0" t="n">
        <v>1</v>
      </c>
      <c r="F2552" s="55" t="s">
        <v>879</v>
      </c>
      <c r="G2552" s="0" t="n">
        <v>39</v>
      </c>
      <c r="H2552" s="0" t="n">
        <v>39</v>
      </c>
      <c r="I2552" s="55" t="s">
        <v>157</v>
      </c>
      <c r="J2552" s="0" t="n">
        <v>63</v>
      </c>
      <c r="K2552" s="0" t="n">
        <v>63</v>
      </c>
      <c r="L2552" s="0" t="n">
        <v>120</v>
      </c>
      <c r="M2552" s="0" t="n">
        <v>1036.52</v>
      </c>
      <c r="N2552" s="0" t="n">
        <v>49.27</v>
      </c>
      <c r="O2552" s="0" t="n">
        <v>37</v>
      </c>
      <c r="P2552" s="0" t="n">
        <v>4.1</v>
      </c>
      <c r="Q2552" s="0" t="n">
        <v>3.22</v>
      </c>
      <c r="T2552" s="0" t="n">
        <v>34.6</v>
      </c>
      <c r="U2552" s="0" t="n">
        <v>962</v>
      </c>
      <c r="V2552" s="0" t="n">
        <v>1</v>
      </c>
      <c r="W2552" s="60" t="n">
        <v>46191</v>
      </c>
      <c r="X2552" s="55" t="n">
        <f aca="false">IF(I2552="Male",0,1)</f>
        <v>1</v>
      </c>
      <c r="Y2552" s="55" t="n">
        <f aca="false">IF(OR(I2552="DNB",I2552="Dry DNB"),1,0)</f>
        <v>0</v>
      </c>
      <c r="Z2552" s="55" t="n">
        <f aca="false">IF(ISNUMBER(W2552),A2552-W2552,"")</f>
        <v>119</v>
      </c>
      <c r="AA2552" s="55" t="n">
        <f aca="false">MATCH(A2552,DATAS,0)</f>
        <v>2</v>
      </c>
      <c r="AB2552" s="55" t="n">
        <f aca="false">IF(AND(E2552&gt;0,OR(AND(B2552&gt;=1,B2552&lt;=6),B2552=10)),1,0)</f>
        <v>1</v>
      </c>
      <c r="AC2552" s="55" t="n">
        <f aca="false">IF(AND(E2552&gt;0,B2552=10),1,0)</f>
        <v>0</v>
      </c>
      <c r="AD2552" s="55" t="n">
        <f aca="false">IF(AND(C2551=C2552,AA2551=AA2552-1),AB2551,"")</f>
        <v>1</v>
      </c>
      <c r="AE2552" s="55" t="n">
        <f aca="false">IF(AND(C2551=C2552,AA2551=AA2552-1),AC2551,"")</f>
        <v>0</v>
      </c>
      <c r="AF2552" s="55" t="n">
        <f aca="false">IF(AA2552=1,"",IF(AND(AB2552=1,AD2552&lt;&gt;1),1,0))</f>
        <v>0</v>
      </c>
      <c r="AG2552" s="55" t="n">
        <f aca="false">IF(AA2552=1,"",IF(AND(AC2552=1,AE2552&lt;&gt;1),1,0))</f>
        <v>0</v>
      </c>
      <c r="AH2552" s="60" t="str">
        <f aca="false">IF(AND(E2552&gt;0,AA2552&lt;2,NOT(AND(C2553=C2552,AA2553=AA2552+1))),INDEX(DATAS,AA2552+1),"")</f>
        <v/>
      </c>
      <c r="AI2552" s="60" t="str">
        <f aca="false">IF(AND(AC2552=1,AA2552&lt;2),IF(AND(C2553=C2552,AA2553=AA2552+1),IF(AC2553=1,"",INDEX(DATAS,AA2552+1)),INDEX(DATAS,AA2552+1)),"")</f>
        <v/>
      </c>
    </row>
    <row r="2553" customFormat="false" ht="15" hidden="false" customHeight="false" outlineLevel="0" collapsed="false">
      <c r="A2553" s="60" t="n">
        <v>46309</v>
      </c>
      <c r="B2553" s="0" t="n">
        <v>4</v>
      </c>
      <c r="C2553" s="0" t="n">
        <v>5354</v>
      </c>
      <c r="D2553" s="0" t="n">
        <v>241</v>
      </c>
      <c r="E2553" s="0" t="n">
        <v>1</v>
      </c>
      <c r="F2553" s="55" t="s">
        <v>879</v>
      </c>
      <c r="G2553" s="0" t="n">
        <v>49.5</v>
      </c>
      <c r="H2553" s="0" t="n">
        <v>46</v>
      </c>
      <c r="I2553" s="55" t="s">
        <v>157</v>
      </c>
      <c r="J2553" s="0" t="n">
        <v>90</v>
      </c>
      <c r="K2553" s="0" t="n">
        <v>66</v>
      </c>
      <c r="L2553" s="0" t="n">
        <v>151</v>
      </c>
      <c r="M2553" s="0" t="n">
        <v>279.48</v>
      </c>
      <c r="N2553" s="0" t="n">
        <v>65.64</v>
      </c>
      <c r="O2553" s="0" t="n">
        <v>30.43</v>
      </c>
      <c r="P2553" s="0" t="n">
        <v>4.27</v>
      </c>
      <c r="Q2553" s="0" t="n">
        <v>3.46</v>
      </c>
      <c r="R2553" s="0" t="n">
        <v>4448</v>
      </c>
      <c r="S2553" s="0" t="n">
        <v>9937</v>
      </c>
      <c r="T2553" s="0" t="n">
        <v>48.65</v>
      </c>
      <c r="U2553" s="0" t="n">
        <v>961</v>
      </c>
      <c r="V2553" s="0" t="n">
        <v>2</v>
      </c>
      <c r="W2553" s="60" t="n">
        <v>46159</v>
      </c>
      <c r="X2553" s="55" t="n">
        <f aca="false">IF(I2553="Male",0,1)</f>
        <v>1</v>
      </c>
      <c r="Y2553" s="55" t="n">
        <f aca="false">IF(OR(I2553="DNB",I2553="Dry DNB"),1,0)</f>
        <v>0</v>
      </c>
      <c r="Z2553" s="55" t="n">
        <f aca="false">IF(ISNUMBER(W2553),A2553-W2553,"")</f>
        <v>150</v>
      </c>
      <c r="AA2553" s="55" t="n">
        <f aca="false">MATCH(A2553,DATAS,0)</f>
        <v>1</v>
      </c>
      <c r="AB2553" s="55" t="n">
        <f aca="false">IF(AND(E2553&gt;0,OR(AND(B2553&gt;=1,B2553&lt;=6),B2553=10)),1,0)</f>
        <v>1</v>
      </c>
      <c r="AC2553" s="55" t="n">
        <f aca="false">IF(AND(E2553&gt;0,B2553=10),1,0)</f>
        <v>0</v>
      </c>
      <c r="AD2553" s="0" t="str">
        <f aca="false">IF(AND(C2552=C2553,AA2552=AA2553-1),AB2552,"")</f>
        <v/>
      </c>
      <c r="AE2553" s="0" t="str">
        <f aca="false">IF(AND(C2552=C2553,AA2552=AA2553-1),AC2552,"")</f>
        <v/>
      </c>
      <c r="AF2553" s="0" t="str">
        <f aca="false">IF(AA2553=1,"",IF(AND(AB2553=1,AD2553&lt;&gt;1),1,0))</f>
        <v/>
      </c>
      <c r="AG2553" s="0" t="str">
        <f aca="false">IF(AA2553=1,"",IF(AND(AC2553=1,AE2553&lt;&gt;1),1,0))</f>
        <v/>
      </c>
      <c r="AH2553" s="60" t="str">
        <f aca="false">IF(AND(E2553&gt;0,AA2553&lt;2,NOT(AND(C2554=C2553,AA2554=AA2553+1))),INDEX(DATAS,AA2553+1),"")</f>
        <v/>
      </c>
      <c r="AI2553" s="60" t="str">
        <f aca="false">IF(AND(AC2553=1,AA2553&lt;2),IF(AND(C2554=C2553,AA2554=AA2553+1),IF(AC2554=1,"",INDEX(DATAS,AA2553+1)),INDEX(DATAS,AA2553+1)),"")</f>
        <v/>
      </c>
    </row>
    <row r="2554" customFormat="false" ht="15" hidden="false" customHeight="false" outlineLevel="0" collapsed="false">
      <c r="A2554" s="60" t="n">
        <v>46310</v>
      </c>
      <c r="B2554" s="0" t="n">
        <v>4</v>
      </c>
      <c r="C2554" s="0" t="n">
        <v>5354</v>
      </c>
      <c r="D2554" s="0" t="n">
        <v>242</v>
      </c>
      <c r="E2554" s="0" t="n">
        <v>1</v>
      </c>
      <c r="F2554" s="55" t="s">
        <v>879</v>
      </c>
      <c r="G2554" s="0" t="n">
        <v>53.2</v>
      </c>
      <c r="H2554" s="0" t="n">
        <v>47</v>
      </c>
      <c r="I2554" s="55" t="s">
        <v>157</v>
      </c>
      <c r="J2554" s="0" t="n">
        <v>90</v>
      </c>
      <c r="K2554" s="0" t="n">
        <v>66</v>
      </c>
      <c r="L2554" s="0" t="n">
        <v>152</v>
      </c>
      <c r="M2554" s="0" t="n">
        <v>279.48</v>
      </c>
      <c r="N2554" s="0" t="n">
        <v>65.64</v>
      </c>
      <c r="O2554" s="0" t="n">
        <v>30.43</v>
      </c>
      <c r="P2554" s="0" t="n">
        <v>4.27</v>
      </c>
      <c r="Q2554" s="0" t="n">
        <v>3.46</v>
      </c>
      <c r="T2554" s="0" t="n">
        <v>48.65</v>
      </c>
      <c r="U2554" s="0" t="n">
        <v>962</v>
      </c>
      <c r="V2554" s="0" t="n">
        <v>2</v>
      </c>
      <c r="W2554" s="60" t="n">
        <v>46159</v>
      </c>
      <c r="X2554" s="55" t="n">
        <f aca="false">IF(I2554="Male",0,1)</f>
        <v>1</v>
      </c>
      <c r="Y2554" s="55" t="n">
        <f aca="false">IF(OR(I2554="DNB",I2554="Dry DNB"),1,0)</f>
        <v>0</v>
      </c>
      <c r="Z2554" s="55" t="n">
        <f aca="false">IF(ISNUMBER(W2554),A2554-W2554,"")</f>
        <v>151</v>
      </c>
      <c r="AA2554" s="55" t="n">
        <f aca="false">MATCH(A2554,DATAS,0)</f>
        <v>2</v>
      </c>
      <c r="AB2554" s="55" t="n">
        <f aca="false">IF(AND(E2554&gt;0,OR(AND(B2554&gt;=1,B2554&lt;=6),B2554=10)),1,0)</f>
        <v>1</v>
      </c>
      <c r="AC2554" s="55" t="n">
        <f aca="false">IF(AND(E2554&gt;0,B2554=10),1,0)</f>
        <v>0</v>
      </c>
      <c r="AD2554" s="55" t="n">
        <f aca="false">IF(AND(C2553=C2554,AA2553=AA2554-1),AB2553,"")</f>
        <v>1</v>
      </c>
      <c r="AE2554" s="55" t="n">
        <f aca="false">IF(AND(C2553=C2554,AA2553=AA2554-1),AC2553,"")</f>
        <v>0</v>
      </c>
      <c r="AF2554" s="55" t="n">
        <f aca="false">IF(AA2554=1,"",IF(AND(AB2554=1,AD2554&lt;&gt;1),1,0))</f>
        <v>0</v>
      </c>
      <c r="AG2554" s="55" t="n">
        <f aca="false">IF(AA2554=1,"",IF(AND(AC2554=1,AE2554&lt;&gt;1),1,0))</f>
        <v>0</v>
      </c>
      <c r="AH2554" s="60" t="str">
        <f aca="false">IF(AND(E2554&gt;0,AA2554&lt;2,NOT(AND(C2555=C2554,AA2555=AA2554+1))),INDEX(DATAS,AA2554+1),"")</f>
        <v/>
      </c>
      <c r="AI2554" s="60" t="str">
        <f aca="false">IF(AND(AC2554=1,AA2554&lt;2),IF(AND(C2555=C2554,AA2555=AA2554+1),IF(AC2555=1,"",INDEX(DATAS,AA2554+1)),INDEX(DATAS,AA2554+1)),"")</f>
        <v/>
      </c>
    </row>
    <row r="2555" customFormat="false" ht="15" hidden="false" customHeight="false" outlineLevel="0" collapsed="false">
      <c r="A2555" s="60" t="n">
        <v>46309</v>
      </c>
      <c r="B2555" s="0" t="n">
        <v>4</v>
      </c>
      <c r="C2555" s="0" t="n">
        <v>5355</v>
      </c>
      <c r="D2555" s="0" t="n">
        <v>240</v>
      </c>
      <c r="E2555" s="0" t="n">
        <v>1</v>
      </c>
      <c r="F2555" s="55" t="s">
        <v>879</v>
      </c>
      <c r="G2555" s="0" t="n">
        <v>73.9</v>
      </c>
      <c r="H2555" s="0" t="n">
        <v>75</v>
      </c>
      <c r="I2555" s="55" t="s">
        <v>157</v>
      </c>
      <c r="J2555" s="0" t="n">
        <v>170</v>
      </c>
      <c r="K2555" s="0" t="n">
        <v>65</v>
      </c>
      <c r="L2555" s="0" t="n">
        <v>70</v>
      </c>
      <c r="M2555" s="0" t="n">
        <v>1681.03</v>
      </c>
      <c r="N2555" s="0" t="n">
        <v>70.99</v>
      </c>
      <c r="O2555" s="0" t="n">
        <v>43.68</v>
      </c>
      <c r="P2555" s="0" t="n">
        <v>2.95</v>
      </c>
      <c r="Q2555" s="0" t="n">
        <v>3.25</v>
      </c>
      <c r="R2555" s="0" t="n">
        <v>5686</v>
      </c>
      <c r="S2555" s="0" t="n">
        <v>12656</v>
      </c>
      <c r="T2555" s="0" t="n">
        <v>63.25</v>
      </c>
      <c r="U2555" s="0" t="n">
        <v>961</v>
      </c>
      <c r="V2555" s="0" t="n">
        <v>3</v>
      </c>
      <c r="W2555" s="60" t="n">
        <v>46240</v>
      </c>
      <c r="X2555" s="55" t="n">
        <f aca="false">IF(I2555="Male",0,1)</f>
        <v>1</v>
      </c>
      <c r="Y2555" s="55" t="n">
        <f aca="false">IF(OR(I2555="DNB",I2555="Dry DNB"),1,0)</f>
        <v>0</v>
      </c>
      <c r="Z2555" s="55" t="n">
        <f aca="false">IF(ISNUMBER(W2555),A2555-W2555,"")</f>
        <v>69</v>
      </c>
      <c r="AA2555" s="55" t="n">
        <f aca="false">MATCH(A2555,DATAS,0)</f>
        <v>1</v>
      </c>
      <c r="AB2555" s="55" t="n">
        <f aca="false">IF(AND(E2555&gt;0,OR(AND(B2555&gt;=1,B2555&lt;=6),B2555=10)),1,0)</f>
        <v>1</v>
      </c>
      <c r="AC2555" s="55" t="n">
        <f aca="false">IF(AND(E2555&gt;0,B2555=10),1,0)</f>
        <v>0</v>
      </c>
      <c r="AD2555" s="0" t="str">
        <f aca="false">IF(AND(C2554=C2555,AA2554=AA2555-1),AB2554,"")</f>
        <v/>
      </c>
      <c r="AE2555" s="0" t="str">
        <f aca="false">IF(AND(C2554=C2555,AA2554=AA2555-1),AC2554,"")</f>
        <v/>
      </c>
      <c r="AF2555" s="0" t="str">
        <f aca="false">IF(AA2555=1,"",IF(AND(AB2555=1,AD2555&lt;&gt;1),1,0))</f>
        <v/>
      </c>
      <c r="AG2555" s="0" t="str">
        <f aca="false">IF(AA2555=1,"",IF(AND(AC2555=1,AE2555&lt;&gt;1),1,0))</f>
        <v/>
      </c>
      <c r="AH2555" s="60" t="str">
        <f aca="false">IF(AND(E2555&gt;0,AA2555&lt;2,NOT(AND(C2556=C2555,AA2556=AA2555+1))),INDEX(DATAS,AA2555+1),"")</f>
        <v/>
      </c>
      <c r="AI2555" s="60" t="str">
        <f aca="false">IF(AND(AC2555=1,AA2555&lt;2),IF(AND(C2556=C2555,AA2556=AA2555+1),IF(AC2556=1,"",INDEX(DATAS,AA2555+1)),INDEX(DATAS,AA2555+1)),"")</f>
        <v/>
      </c>
    </row>
    <row r="2556" customFormat="false" ht="15" hidden="false" customHeight="false" outlineLevel="0" collapsed="false">
      <c r="A2556" s="60" t="n">
        <v>46310</v>
      </c>
      <c r="B2556" s="0" t="n">
        <v>4</v>
      </c>
      <c r="C2556" s="0" t="n">
        <v>5355</v>
      </c>
      <c r="D2556" s="0" t="n">
        <v>241</v>
      </c>
      <c r="E2556" s="0" t="n">
        <v>1</v>
      </c>
      <c r="F2556" s="55" t="s">
        <v>879</v>
      </c>
      <c r="G2556" s="0" t="n">
        <v>80.6</v>
      </c>
      <c r="H2556" s="0" t="n">
        <v>75</v>
      </c>
      <c r="I2556" s="55" t="s">
        <v>157</v>
      </c>
      <c r="J2556" s="0" t="n">
        <v>170</v>
      </c>
      <c r="K2556" s="0" t="n">
        <v>65</v>
      </c>
      <c r="L2556" s="0" t="n">
        <v>71</v>
      </c>
      <c r="M2556" s="0" t="n">
        <v>1681.03</v>
      </c>
      <c r="N2556" s="0" t="n">
        <v>70.99</v>
      </c>
      <c r="O2556" s="0" t="n">
        <v>43.68</v>
      </c>
      <c r="P2556" s="0" t="n">
        <v>2.95</v>
      </c>
      <c r="Q2556" s="0" t="n">
        <v>3.25</v>
      </c>
      <c r="T2556" s="0" t="n">
        <v>63.25</v>
      </c>
      <c r="U2556" s="0" t="n">
        <v>962</v>
      </c>
      <c r="V2556" s="0" t="n">
        <v>3</v>
      </c>
      <c r="W2556" s="60" t="n">
        <v>46240</v>
      </c>
      <c r="X2556" s="55" t="n">
        <f aca="false">IF(I2556="Male",0,1)</f>
        <v>1</v>
      </c>
      <c r="Y2556" s="55" t="n">
        <f aca="false">IF(OR(I2556="DNB",I2556="Dry DNB"),1,0)</f>
        <v>0</v>
      </c>
      <c r="Z2556" s="55" t="n">
        <f aca="false">IF(ISNUMBER(W2556),A2556-W2556,"")</f>
        <v>70</v>
      </c>
      <c r="AA2556" s="55" t="n">
        <f aca="false">MATCH(A2556,DATAS,0)</f>
        <v>2</v>
      </c>
      <c r="AB2556" s="55" t="n">
        <f aca="false">IF(AND(E2556&gt;0,OR(AND(B2556&gt;=1,B2556&lt;=6),B2556=10)),1,0)</f>
        <v>1</v>
      </c>
      <c r="AC2556" s="55" t="n">
        <f aca="false">IF(AND(E2556&gt;0,B2556=10),1,0)</f>
        <v>0</v>
      </c>
      <c r="AD2556" s="55" t="n">
        <f aca="false">IF(AND(C2555=C2556,AA2555=AA2556-1),AB2555,"")</f>
        <v>1</v>
      </c>
      <c r="AE2556" s="55" t="n">
        <f aca="false">IF(AND(C2555=C2556,AA2555=AA2556-1),AC2555,"")</f>
        <v>0</v>
      </c>
      <c r="AF2556" s="55" t="n">
        <f aca="false">IF(AA2556=1,"",IF(AND(AB2556=1,AD2556&lt;&gt;1),1,0))</f>
        <v>0</v>
      </c>
      <c r="AG2556" s="55" t="n">
        <f aca="false">IF(AA2556=1,"",IF(AND(AC2556=1,AE2556&lt;&gt;1),1,0))</f>
        <v>0</v>
      </c>
      <c r="AH2556" s="60" t="str">
        <f aca="false">IF(AND(E2556&gt;0,AA2556&lt;2,NOT(AND(C2557=C2556,AA2557=AA2556+1))),INDEX(DATAS,AA2556+1),"")</f>
        <v/>
      </c>
      <c r="AI2556" s="60" t="str">
        <f aca="false">IF(AND(AC2556=1,AA2556&lt;2),IF(AND(C2557=C2556,AA2557=AA2556+1),IF(AC2557=1,"",INDEX(DATAS,AA2556+1)),INDEX(DATAS,AA2556+1)),"")</f>
        <v/>
      </c>
    </row>
    <row r="2557" customFormat="false" ht="15" hidden="false" customHeight="false" outlineLevel="0" collapsed="false">
      <c r="A2557" s="60" t="n">
        <v>46309</v>
      </c>
      <c r="B2557" s="0" t="n">
        <v>5</v>
      </c>
      <c r="C2557" s="0" t="n">
        <v>5356</v>
      </c>
      <c r="D2557" s="0" t="n">
        <v>311</v>
      </c>
      <c r="E2557" s="0" t="n">
        <v>1</v>
      </c>
      <c r="F2557" s="55" t="s">
        <v>879</v>
      </c>
      <c r="G2557" s="0" t="n">
        <v>34.3</v>
      </c>
      <c r="H2557" s="0" t="n">
        <v>34</v>
      </c>
      <c r="I2557" s="55" t="s">
        <v>177</v>
      </c>
      <c r="J2557" s="0" t="n">
        <v>311</v>
      </c>
      <c r="K2557" s="0" t="n">
        <v>66</v>
      </c>
      <c r="M2557" s="0" t="n">
        <v>837.78</v>
      </c>
      <c r="N2557" s="0" t="n">
        <v>64.64</v>
      </c>
      <c r="O2557" s="0" t="n">
        <v>29.85</v>
      </c>
      <c r="P2557" s="0" t="n">
        <v>3.49</v>
      </c>
      <c r="Q2557" s="0" t="n">
        <v>3.27</v>
      </c>
      <c r="R2557" s="0" t="n">
        <v>4357</v>
      </c>
      <c r="S2557" s="0" t="n">
        <v>9028</v>
      </c>
      <c r="T2557" s="0" t="n">
        <v>44.5</v>
      </c>
      <c r="U2557" s="0" t="n">
        <v>961</v>
      </c>
      <c r="V2557" s="0" t="n">
        <v>8</v>
      </c>
      <c r="W2557" s="60" t="n">
        <v>46268</v>
      </c>
      <c r="X2557" s="55" t="n">
        <f aca="false">IF(I2557="Male",0,1)</f>
        <v>1</v>
      </c>
      <c r="Y2557" s="55" t="n">
        <f aca="false">IF(OR(I2557="DNB",I2557="Dry DNB"),1,0)</f>
        <v>0</v>
      </c>
      <c r="Z2557" s="55" t="n">
        <f aca="false">IF(ISNUMBER(W2557),A2557-W2557,"")</f>
        <v>41</v>
      </c>
      <c r="AA2557" s="55" t="n">
        <f aca="false">MATCH(A2557,DATAS,0)</f>
        <v>1</v>
      </c>
      <c r="AB2557" s="55" t="n">
        <f aca="false">IF(AND(E2557&gt;0,OR(AND(B2557&gt;=1,B2557&lt;=6),B2557=10)),1,0)</f>
        <v>1</v>
      </c>
      <c r="AC2557" s="55" t="n">
        <f aca="false">IF(AND(E2557&gt;0,B2557=10),1,0)</f>
        <v>0</v>
      </c>
      <c r="AD2557" s="0" t="str">
        <f aca="false">IF(AND(C2556=C2557,AA2556=AA2557-1),AB2556,"")</f>
        <v/>
      </c>
      <c r="AE2557" s="0" t="str">
        <f aca="false">IF(AND(C2556=C2557,AA2556=AA2557-1),AC2556,"")</f>
        <v/>
      </c>
      <c r="AF2557" s="0" t="str">
        <f aca="false">IF(AA2557=1,"",IF(AND(AB2557=1,AD2557&lt;&gt;1),1,0))</f>
        <v/>
      </c>
      <c r="AG2557" s="0" t="str">
        <f aca="false">IF(AA2557=1,"",IF(AND(AC2557=1,AE2557&lt;&gt;1),1,0))</f>
        <v/>
      </c>
      <c r="AH2557" s="60" t="str">
        <f aca="false">IF(AND(E2557&gt;0,AA2557&lt;2,NOT(AND(C2558=C2557,AA2558=AA2557+1))),INDEX(DATAS,AA2557+1),"")</f>
        <v/>
      </c>
      <c r="AI2557" s="60" t="str">
        <f aca="false">IF(AND(AC2557=1,AA2557&lt;2),IF(AND(C2558=C2557,AA2558=AA2557+1),IF(AC2558=1,"",INDEX(DATAS,AA2557+1)),INDEX(DATAS,AA2557+1)),"")</f>
        <v/>
      </c>
    </row>
    <row r="2558" customFormat="false" ht="15" hidden="false" customHeight="false" outlineLevel="0" collapsed="false">
      <c r="A2558" s="60" t="n">
        <v>46310</v>
      </c>
      <c r="B2558" s="0" t="n">
        <v>5</v>
      </c>
      <c r="C2558" s="0" t="n">
        <v>5356</v>
      </c>
      <c r="D2558" s="0" t="n">
        <v>312</v>
      </c>
      <c r="E2558" s="0" t="n">
        <v>1</v>
      </c>
      <c r="F2558" s="55" t="s">
        <v>879</v>
      </c>
      <c r="G2558" s="0" t="n">
        <v>32.3</v>
      </c>
      <c r="H2558" s="0" t="n">
        <v>33</v>
      </c>
      <c r="I2558" s="55" t="s">
        <v>187</v>
      </c>
      <c r="J2558" s="0" t="n">
        <v>312</v>
      </c>
      <c r="K2558" s="0" t="n">
        <v>66</v>
      </c>
      <c r="M2558" s="0" t="n">
        <v>837.78</v>
      </c>
      <c r="N2558" s="0" t="n">
        <v>64.64</v>
      </c>
      <c r="O2558" s="0" t="n">
        <v>29.85</v>
      </c>
      <c r="P2558" s="0" t="n">
        <v>3.49</v>
      </c>
      <c r="Q2558" s="0" t="n">
        <v>3.27</v>
      </c>
      <c r="T2558" s="0" t="n">
        <v>44.5</v>
      </c>
      <c r="U2558" s="0" t="n">
        <v>962</v>
      </c>
      <c r="V2558" s="0" t="n">
        <v>9</v>
      </c>
      <c r="W2558" s="60" t="n">
        <v>46310</v>
      </c>
      <c r="X2558" s="55" t="n">
        <f aca="false">IF(I2558="Male",0,1)</f>
        <v>1</v>
      </c>
      <c r="Y2558" s="55" t="n">
        <f aca="false">IF(OR(I2558="DNB",I2558="Dry DNB"),1,0)</f>
        <v>0</v>
      </c>
      <c r="Z2558" s="55" t="n">
        <f aca="false">IF(ISNUMBER(W2558),A2558-W2558,"")</f>
        <v>0</v>
      </c>
      <c r="AA2558" s="55" t="n">
        <f aca="false">MATCH(A2558,DATAS,0)</f>
        <v>2</v>
      </c>
      <c r="AB2558" s="55" t="n">
        <f aca="false">IF(AND(E2558&gt;0,OR(AND(B2558&gt;=1,B2558&lt;=6),B2558=10)),1,0)</f>
        <v>1</v>
      </c>
      <c r="AC2558" s="55" t="n">
        <f aca="false">IF(AND(E2558&gt;0,B2558=10),1,0)</f>
        <v>0</v>
      </c>
      <c r="AD2558" s="55" t="n">
        <f aca="false">IF(AND(C2557=C2558,AA2557=AA2558-1),AB2557,"")</f>
        <v>1</v>
      </c>
      <c r="AE2558" s="55" t="n">
        <f aca="false">IF(AND(C2557=C2558,AA2557=AA2558-1),AC2557,"")</f>
        <v>0</v>
      </c>
      <c r="AF2558" s="55" t="n">
        <f aca="false">IF(AA2558=1,"",IF(AND(AB2558=1,AD2558&lt;&gt;1),1,0))</f>
        <v>0</v>
      </c>
      <c r="AG2558" s="55" t="n">
        <f aca="false">IF(AA2558=1,"",IF(AND(AC2558=1,AE2558&lt;&gt;1),1,0))</f>
        <v>0</v>
      </c>
      <c r="AH2558" s="60" t="str">
        <f aca="false">IF(AND(E2558&gt;0,AA2558&lt;2,NOT(AND(C2559=C2558,AA2559=AA2558+1))),INDEX(DATAS,AA2558+1),"")</f>
        <v/>
      </c>
      <c r="AI2558" s="60" t="str">
        <f aca="false">IF(AND(AC2558=1,AA2558&lt;2),IF(AND(C2559=C2558,AA2559=AA2558+1),IF(AC2559=1,"",INDEX(DATAS,AA2558+1)),INDEX(DATAS,AA2558+1)),"")</f>
        <v/>
      </c>
    </row>
    <row r="2559" customFormat="false" ht="15" hidden="false" customHeight="false" outlineLevel="0" collapsed="false">
      <c r="A2559" s="60" t="n">
        <v>46309</v>
      </c>
      <c r="B2559" s="0" t="n">
        <v>4</v>
      </c>
      <c r="C2559" s="0" t="n">
        <v>5357</v>
      </c>
      <c r="D2559" s="0" t="n">
        <v>281</v>
      </c>
      <c r="E2559" s="0" t="n">
        <v>1</v>
      </c>
      <c r="F2559" s="55" t="s">
        <v>879</v>
      </c>
      <c r="G2559" s="0" t="n">
        <v>46.7</v>
      </c>
      <c r="H2559" s="0" t="n">
        <v>48</v>
      </c>
      <c r="I2559" s="55" t="s">
        <v>157</v>
      </c>
      <c r="J2559" s="0" t="n">
        <v>64</v>
      </c>
      <c r="K2559" s="0" t="n">
        <v>64</v>
      </c>
      <c r="L2559" s="0" t="n">
        <v>217</v>
      </c>
      <c r="M2559" s="0" t="n">
        <v>506</v>
      </c>
      <c r="N2559" s="0" t="n">
        <v>86.33</v>
      </c>
      <c r="O2559" s="0" t="n">
        <v>26.89</v>
      </c>
      <c r="P2559" s="0" t="n">
        <v>4.49</v>
      </c>
      <c r="Q2559" s="0" t="n">
        <v>3.34</v>
      </c>
      <c r="R2559" s="0" t="n">
        <v>4231</v>
      </c>
      <c r="S2559" s="0" t="n">
        <v>9445</v>
      </c>
      <c r="T2559" s="0" t="n">
        <v>45.75</v>
      </c>
      <c r="U2559" s="0" t="n">
        <v>961</v>
      </c>
      <c r="V2559" s="0" t="n">
        <v>1</v>
      </c>
      <c r="W2559" s="60" t="n">
        <v>46093</v>
      </c>
      <c r="X2559" s="55" t="n">
        <f aca="false">IF(I2559="Male",0,1)</f>
        <v>1</v>
      </c>
      <c r="Y2559" s="55" t="n">
        <f aca="false">IF(OR(I2559="DNB",I2559="Dry DNB"),1,0)</f>
        <v>0</v>
      </c>
      <c r="Z2559" s="55" t="n">
        <f aca="false">IF(ISNUMBER(W2559),A2559-W2559,"")</f>
        <v>216</v>
      </c>
      <c r="AA2559" s="55" t="n">
        <f aca="false">MATCH(A2559,DATAS,0)</f>
        <v>1</v>
      </c>
      <c r="AB2559" s="55" t="n">
        <f aca="false">IF(AND(E2559&gt;0,OR(AND(B2559&gt;=1,B2559&lt;=6),B2559=10)),1,0)</f>
        <v>1</v>
      </c>
      <c r="AC2559" s="55" t="n">
        <f aca="false">IF(AND(E2559&gt;0,B2559=10),1,0)</f>
        <v>0</v>
      </c>
      <c r="AD2559" s="0" t="str">
        <f aca="false">IF(AND(C2558=C2559,AA2558=AA2559-1),AB2558,"")</f>
        <v/>
      </c>
      <c r="AE2559" s="0" t="str">
        <f aca="false">IF(AND(C2558=C2559,AA2558=AA2559-1),AC2558,"")</f>
        <v/>
      </c>
      <c r="AF2559" s="0" t="str">
        <f aca="false">IF(AA2559=1,"",IF(AND(AB2559=1,AD2559&lt;&gt;1),1,0))</f>
        <v/>
      </c>
      <c r="AG2559" s="0" t="str">
        <f aca="false">IF(AA2559=1,"",IF(AND(AC2559=1,AE2559&lt;&gt;1),1,0))</f>
        <v/>
      </c>
      <c r="AH2559" s="60" t="str">
        <f aca="false">IF(AND(E2559&gt;0,AA2559&lt;2,NOT(AND(C2560=C2559,AA2560=AA2559+1))),INDEX(DATAS,AA2559+1),"")</f>
        <v/>
      </c>
      <c r="AI2559" s="60" t="str">
        <f aca="false">IF(AND(AC2559=1,AA2559&lt;2),IF(AND(C2560=C2559,AA2560=AA2559+1),IF(AC2560=1,"",INDEX(DATAS,AA2559+1)),INDEX(DATAS,AA2559+1)),"")</f>
        <v/>
      </c>
    </row>
    <row r="2560" customFormat="false" ht="15" hidden="false" customHeight="false" outlineLevel="0" collapsed="false">
      <c r="A2560" s="60" t="n">
        <v>46310</v>
      </c>
      <c r="B2560" s="0" t="n">
        <v>4</v>
      </c>
      <c r="C2560" s="0" t="n">
        <v>5357</v>
      </c>
      <c r="D2560" s="0" t="n">
        <v>282</v>
      </c>
      <c r="E2560" s="0" t="n">
        <v>1</v>
      </c>
      <c r="F2560" s="55" t="s">
        <v>879</v>
      </c>
      <c r="G2560" s="0" t="n">
        <v>48.4</v>
      </c>
      <c r="H2560" s="0" t="n">
        <v>47</v>
      </c>
      <c r="I2560" s="55" t="s">
        <v>157</v>
      </c>
      <c r="J2560" s="0" t="n">
        <v>64</v>
      </c>
      <c r="K2560" s="0" t="n">
        <v>64</v>
      </c>
      <c r="L2560" s="0" t="n">
        <v>218</v>
      </c>
      <c r="M2560" s="0" t="n">
        <v>506</v>
      </c>
      <c r="N2560" s="0" t="n">
        <v>86.33</v>
      </c>
      <c r="O2560" s="0" t="n">
        <v>26.89</v>
      </c>
      <c r="P2560" s="0" t="n">
        <v>4.49</v>
      </c>
      <c r="Q2560" s="0" t="n">
        <v>3.34</v>
      </c>
      <c r="T2560" s="0" t="n">
        <v>45.75</v>
      </c>
      <c r="U2560" s="0" t="n">
        <v>962</v>
      </c>
      <c r="V2560" s="0" t="n">
        <v>1</v>
      </c>
      <c r="W2560" s="60" t="n">
        <v>46093</v>
      </c>
      <c r="X2560" s="55" t="n">
        <f aca="false">IF(I2560="Male",0,1)</f>
        <v>1</v>
      </c>
      <c r="Y2560" s="55" t="n">
        <f aca="false">IF(OR(I2560="DNB",I2560="Dry DNB"),1,0)</f>
        <v>0</v>
      </c>
      <c r="Z2560" s="55" t="n">
        <f aca="false">IF(ISNUMBER(W2560),A2560-W2560,"")</f>
        <v>217</v>
      </c>
      <c r="AA2560" s="55" t="n">
        <f aca="false">MATCH(A2560,DATAS,0)</f>
        <v>2</v>
      </c>
      <c r="AB2560" s="55" t="n">
        <f aca="false">IF(AND(E2560&gt;0,OR(AND(B2560&gt;=1,B2560&lt;=6),B2560=10)),1,0)</f>
        <v>1</v>
      </c>
      <c r="AC2560" s="55" t="n">
        <f aca="false">IF(AND(E2560&gt;0,B2560=10),1,0)</f>
        <v>0</v>
      </c>
      <c r="AD2560" s="55" t="n">
        <f aca="false">IF(AND(C2559=C2560,AA2559=AA2560-1),AB2559,"")</f>
        <v>1</v>
      </c>
      <c r="AE2560" s="55" t="n">
        <f aca="false">IF(AND(C2559=C2560,AA2559=AA2560-1),AC2559,"")</f>
        <v>0</v>
      </c>
      <c r="AF2560" s="55" t="n">
        <f aca="false">IF(AA2560=1,"",IF(AND(AB2560=1,AD2560&lt;&gt;1),1,0))</f>
        <v>0</v>
      </c>
      <c r="AG2560" s="55" t="n">
        <f aca="false">IF(AA2560=1,"",IF(AND(AC2560=1,AE2560&lt;&gt;1),1,0))</f>
        <v>0</v>
      </c>
      <c r="AH2560" s="60" t="str">
        <f aca="false">IF(AND(E2560&gt;0,AA2560&lt;2,NOT(AND(C2561=C2560,AA2561=AA2560+1))),INDEX(DATAS,AA2560+1),"")</f>
        <v/>
      </c>
      <c r="AI2560" s="60" t="str">
        <f aca="false">IF(AND(AC2560=1,AA2560&lt;2),IF(AND(C2561=C2560,AA2561=AA2560+1),IF(AC2561=1,"",INDEX(DATAS,AA2560+1)),INDEX(DATAS,AA2560+1)),"")</f>
        <v/>
      </c>
    </row>
    <row r="2561" customFormat="false" ht="15" hidden="false" customHeight="false" outlineLevel="0" collapsed="false">
      <c r="A2561" s="60" t="n">
        <v>46309</v>
      </c>
      <c r="B2561" s="0" t="n">
        <v>4</v>
      </c>
      <c r="C2561" s="0" t="n">
        <v>5359</v>
      </c>
      <c r="D2561" s="0" t="n">
        <v>256</v>
      </c>
      <c r="E2561" s="0" t="n">
        <v>1</v>
      </c>
      <c r="F2561" s="55" t="s">
        <v>880</v>
      </c>
      <c r="G2561" s="0" t="n">
        <v>42.2</v>
      </c>
      <c r="H2561" s="0" t="n">
        <v>41</v>
      </c>
      <c r="I2561" s="55" t="s">
        <v>157</v>
      </c>
      <c r="J2561" s="0" t="n">
        <v>67</v>
      </c>
      <c r="K2561" s="0" t="n">
        <v>67</v>
      </c>
      <c r="L2561" s="0" t="n">
        <v>189</v>
      </c>
      <c r="M2561" s="0" t="n">
        <v>1057.55</v>
      </c>
      <c r="N2561" s="0" t="n">
        <v>44.97</v>
      </c>
      <c r="O2561" s="0" t="n">
        <v>34.01</v>
      </c>
      <c r="P2561" s="0" t="n">
        <v>3.34</v>
      </c>
      <c r="Q2561" s="0" t="n">
        <v>3.52</v>
      </c>
      <c r="R2561" s="0" t="n">
        <v>4896</v>
      </c>
      <c r="S2561" s="0" t="n">
        <v>10917</v>
      </c>
      <c r="T2561" s="0" t="n">
        <v>59.3</v>
      </c>
      <c r="U2561" s="0" t="n">
        <v>960</v>
      </c>
      <c r="V2561" s="0" t="n">
        <v>1</v>
      </c>
      <c r="W2561" s="60" t="n">
        <v>46121</v>
      </c>
      <c r="X2561" s="55" t="n">
        <f aca="false">IF(I2561="Male",0,1)</f>
        <v>1</v>
      </c>
      <c r="Y2561" s="55" t="n">
        <f aca="false">IF(OR(I2561="DNB",I2561="Dry DNB"),1,0)</f>
        <v>0</v>
      </c>
      <c r="Z2561" s="55" t="n">
        <f aca="false">IF(ISNUMBER(W2561),A2561-W2561,"")</f>
        <v>188</v>
      </c>
      <c r="AA2561" s="55" t="n">
        <f aca="false">MATCH(A2561,DATAS,0)</f>
        <v>1</v>
      </c>
      <c r="AB2561" s="55" t="n">
        <f aca="false">IF(AND(E2561&gt;0,OR(AND(B2561&gt;=1,B2561&lt;=6),B2561=10)),1,0)</f>
        <v>1</v>
      </c>
      <c r="AC2561" s="55" t="n">
        <f aca="false">IF(AND(E2561&gt;0,B2561=10),1,0)</f>
        <v>0</v>
      </c>
      <c r="AD2561" s="0" t="str">
        <f aca="false">IF(AND(C2560=C2561,AA2560=AA2561-1),AB2560,"")</f>
        <v/>
      </c>
      <c r="AE2561" s="0" t="str">
        <f aca="false">IF(AND(C2560=C2561,AA2560=AA2561-1),AC2560,"")</f>
        <v/>
      </c>
      <c r="AF2561" s="0" t="str">
        <f aca="false">IF(AA2561=1,"",IF(AND(AB2561=1,AD2561&lt;&gt;1),1,0))</f>
        <v/>
      </c>
      <c r="AG2561" s="0" t="str">
        <f aca="false">IF(AA2561=1,"",IF(AND(AC2561=1,AE2561&lt;&gt;1),1,0))</f>
        <v/>
      </c>
      <c r="AH2561" s="60" t="str">
        <f aca="false">IF(AND(E2561&gt;0,AA2561&lt;2,NOT(AND(C2562=C2561,AA2562=AA2561+1))),INDEX(DATAS,AA2561+1),"")</f>
        <v/>
      </c>
      <c r="AI2561" s="60" t="str">
        <f aca="false">IF(AND(AC2561=1,AA2561&lt;2),IF(AND(C2562=C2561,AA2562=AA2561+1),IF(AC2562=1,"",INDEX(DATAS,AA2561+1)),INDEX(DATAS,AA2561+1)),"")</f>
        <v/>
      </c>
    </row>
    <row r="2562" customFormat="false" ht="15" hidden="false" customHeight="false" outlineLevel="0" collapsed="false">
      <c r="A2562" s="60" t="n">
        <v>46310</v>
      </c>
      <c r="B2562" s="0" t="n">
        <v>4</v>
      </c>
      <c r="C2562" s="0" t="n">
        <v>5359</v>
      </c>
      <c r="D2562" s="0" t="n">
        <v>257</v>
      </c>
      <c r="E2562" s="0" t="n">
        <v>1</v>
      </c>
      <c r="F2562" s="55" t="s">
        <v>880</v>
      </c>
      <c r="G2562" s="0" t="n">
        <v>42.4</v>
      </c>
      <c r="H2562" s="0" t="n">
        <v>41</v>
      </c>
      <c r="I2562" s="55" t="s">
        <v>157</v>
      </c>
      <c r="J2562" s="0" t="n">
        <v>67</v>
      </c>
      <c r="K2562" s="0" t="n">
        <v>67</v>
      </c>
      <c r="L2562" s="0" t="n">
        <v>190</v>
      </c>
      <c r="M2562" s="0" t="n">
        <v>1057.55</v>
      </c>
      <c r="N2562" s="0" t="n">
        <v>44.97</v>
      </c>
      <c r="O2562" s="0" t="n">
        <v>34.01</v>
      </c>
      <c r="P2562" s="0" t="n">
        <v>3.34</v>
      </c>
      <c r="Q2562" s="0" t="n">
        <v>3.52</v>
      </c>
      <c r="T2562" s="0" t="n">
        <v>59.3</v>
      </c>
      <c r="U2562" s="0" t="n">
        <v>961</v>
      </c>
      <c r="V2562" s="0" t="n">
        <v>1</v>
      </c>
      <c r="W2562" s="60" t="n">
        <v>46121</v>
      </c>
      <c r="X2562" s="55" t="n">
        <f aca="false">IF(I2562="Male",0,1)</f>
        <v>1</v>
      </c>
      <c r="Y2562" s="55" t="n">
        <f aca="false">IF(OR(I2562="DNB",I2562="Dry DNB"),1,0)</f>
        <v>0</v>
      </c>
      <c r="Z2562" s="55" t="n">
        <f aca="false">IF(ISNUMBER(W2562),A2562-W2562,"")</f>
        <v>189</v>
      </c>
      <c r="AA2562" s="55" t="n">
        <f aca="false">MATCH(A2562,DATAS,0)</f>
        <v>2</v>
      </c>
      <c r="AB2562" s="55" t="n">
        <f aca="false">IF(AND(E2562&gt;0,OR(AND(B2562&gt;=1,B2562&lt;=6),B2562=10)),1,0)</f>
        <v>1</v>
      </c>
      <c r="AC2562" s="55" t="n">
        <f aca="false">IF(AND(E2562&gt;0,B2562=10),1,0)</f>
        <v>0</v>
      </c>
      <c r="AD2562" s="55" t="n">
        <f aca="false">IF(AND(C2561=C2562,AA2561=AA2562-1),AB2561,"")</f>
        <v>1</v>
      </c>
      <c r="AE2562" s="55" t="n">
        <f aca="false">IF(AND(C2561=C2562,AA2561=AA2562-1),AC2561,"")</f>
        <v>0</v>
      </c>
      <c r="AF2562" s="55" t="n">
        <f aca="false">IF(AA2562=1,"",IF(AND(AB2562=1,AD2562&lt;&gt;1),1,0))</f>
        <v>0</v>
      </c>
      <c r="AG2562" s="55" t="n">
        <f aca="false">IF(AA2562=1,"",IF(AND(AC2562=1,AE2562&lt;&gt;1),1,0))</f>
        <v>0</v>
      </c>
      <c r="AH2562" s="60" t="str">
        <f aca="false">IF(AND(E2562&gt;0,AA2562&lt;2,NOT(AND(C2563=C2562,AA2563=AA2562+1))),INDEX(DATAS,AA2562+1),"")</f>
        <v/>
      </c>
      <c r="AI2562" s="60" t="str">
        <f aca="false">IF(AND(AC2562=1,AA2562&lt;2),IF(AND(C2563=C2562,AA2563=AA2562+1),IF(AC2563=1,"",INDEX(DATAS,AA2562+1)),INDEX(DATAS,AA2562+1)),"")</f>
        <v/>
      </c>
    </row>
    <row r="2563" customFormat="false" ht="15" hidden="false" customHeight="false" outlineLevel="0" collapsed="false">
      <c r="A2563" s="60" t="n">
        <v>46309</v>
      </c>
      <c r="B2563" s="0" t="n">
        <v>4</v>
      </c>
      <c r="C2563" s="0" t="n">
        <v>5360</v>
      </c>
      <c r="D2563" s="0" t="n">
        <v>343</v>
      </c>
      <c r="E2563" s="0" t="n">
        <v>1</v>
      </c>
      <c r="F2563" s="55" t="s">
        <v>881</v>
      </c>
      <c r="G2563" s="0" t="n">
        <v>37.3</v>
      </c>
      <c r="H2563" s="0" t="n">
        <v>38</v>
      </c>
      <c r="I2563" s="55" t="s">
        <v>177</v>
      </c>
      <c r="J2563" s="0" t="n">
        <v>343</v>
      </c>
      <c r="K2563" s="0" t="n">
        <v>77</v>
      </c>
      <c r="M2563" s="0" t="n">
        <v>651.86</v>
      </c>
      <c r="N2563" s="0" t="n">
        <v>32.55</v>
      </c>
      <c r="O2563" s="0" t="n">
        <v>35.75</v>
      </c>
      <c r="P2563" s="0" t="n">
        <v>3.52</v>
      </c>
      <c r="Q2563" s="0" t="n">
        <v>4.25</v>
      </c>
      <c r="R2563" s="0" t="n">
        <v>3706</v>
      </c>
      <c r="S2563" s="0" t="n">
        <v>7943</v>
      </c>
      <c r="T2563" s="0" t="n">
        <v>40.1</v>
      </c>
      <c r="U2563" s="0" t="n">
        <v>959</v>
      </c>
      <c r="V2563" s="0" t="n">
        <v>7</v>
      </c>
      <c r="W2563" s="60" t="n">
        <v>46268</v>
      </c>
      <c r="X2563" s="55" t="n">
        <f aca="false">IF(I2563="Male",0,1)</f>
        <v>1</v>
      </c>
      <c r="Y2563" s="55" t="n">
        <f aca="false">IF(OR(I2563="DNB",I2563="Dry DNB"),1,0)</f>
        <v>0</v>
      </c>
      <c r="Z2563" s="55" t="n">
        <f aca="false">IF(ISNUMBER(W2563),A2563-W2563,"")</f>
        <v>41</v>
      </c>
      <c r="AA2563" s="55" t="n">
        <f aca="false">MATCH(A2563,DATAS,0)</f>
        <v>1</v>
      </c>
      <c r="AB2563" s="55" t="n">
        <f aca="false">IF(AND(E2563&gt;0,OR(AND(B2563&gt;=1,B2563&lt;=6),B2563=10)),1,0)</f>
        <v>1</v>
      </c>
      <c r="AC2563" s="55" t="n">
        <f aca="false">IF(AND(E2563&gt;0,B2563=10),1,0)</f>
        <v>0</v>
      </c>
      <c r="AD2563" s="0" t="str">
        <f aca="false">IF(AND(C2562=C2563,AA2562=AA2563-1),AB2562,"")</f>
        <v/>
      </c>
      <c r="AE2563" s="0" t="str">
        <f aca="false">IF(AND(C2562=C2563,AA2562=AA2563-1),AC2562,"")</f>
        <v/>
      </c>
      <c r="AF2563" s="0" t="str">
        <f aca="false">IF(AA2563=1,"",IF(AND(AB2563=1,AD2563&lt;&gt;1),1,0))</f>
        <v/>
      </c>
      <c r="AG2563" s="0" t="str">
        <f aca="false">IF(AA2563=1,"",IF(AND(AC2563=1,AE2563&lt;&gt;1),1,0))</f>
        <v/>
      </c>
      <c r="AH2563" s="60" t="str">
        <f aca="false">IF(AND(E2563&gt;0,AA2563&lt;2,NOT(AND(C2564=C2563,AA2564=AA2563+1))),INDEX(DATAS,AA2563+1),"")</f>
        <v/>
      </c>
      <c r="AI2563" s="60" t="str">
        <f aca="false">IF(AND(AC2563=1,AA2563&lt;2),IF(AND(C2564=C2563,AA2564=AA2563+1),IF(AC2564=1,"",INDEX(DATAS,AA2563+1)),INDEX(DATAS,AA2563+1)),"")</f>
        <v/>
      </c>
    </row>
    <row r="2564" customFormat="false" ht="15" hidden="false" customHeight="false" outlineLevel="0" collapsed="false">
      <c r="A2564" s="60" t="n">
        <v>46310</v>
      </c>
      <c r="B2564" s="0" t="n">
        <v>4</v>
      </c>
      <c r="C2564" s="0" t="n">
        <v>5360</v>
      </c>
      <c r="D2564" s="0" t="n">
        <v>344</v>
      </c>
      <c r="E2564" s="0" t="n">
        <v>1</v>
      </c>
      <c r="F2564" s="55" t="s">
        <v>881</v>
      </c>
      <c r="G2564" s="0" t="n">
        <v>43.9</v>
      </c>
      <c r="H2564" s="0" t="n">
        <v>37</v>
      </c>
      <c r="I2564" s="55" t="s">
        <v>177</v>
      </c>
      <c r="J2564" s="0" t="n">
        <v>344</v>
      </c>
      <c r="K2564" s="0" t="n">
        <v>77</v>
      </c>
      <c r="M2564" s="0" t="n">
        <v>651.86</v>
      </c>
      <c r="N2564" s="0" t="n">
        <v>32.55</v>
      </c>
      <c r="O2564" s="0" t="n">
        <v>35.75</v>
      </c>
      <c r="P2564" s="0" t="n">
        <v>3.52</v>
      </c>
      <c r="Q2564" s="0" t="n">
        <v>4.25</v>
      </c>
      <c r="T2564" s="0" t="n">
        <v>40.1</v>
      </c>
      <c r="U2564" s="0" t="n">
        <v>960</v>
      </c>
      <c r="V2564" s="0" t="n">
        <v>7</v>
      </c>
      <c r="W2564" s="60" t="n">
        <v>46268</v>
      </c>
      <c r="X2564" s="55" t="n">
        <f aca="false">IF(I2564="Male",0,1)</f>
        <v>1</v>
      </c>
      <c r="Y2564" s="55" t="n">
        <f aca="false">IF(OR(I2564="DNB",I2564="Dry DNB"),1,0)</f>
        <v>0</v>
      </c>
      <c r="Z2564" s="55" t="n">
        <f aca="false">IF(ISNUMBER(W2564),A2564-W2564,"")</f>
        <v>42</v>
      </c>
      <c r="AA2564" s="55" t="n">
        <f aca="false">MATCH(A2564,DATAS,0)</f>
        <v>2</v>
      </c>
      <c r="AB2564" s="55" t="n">
        <f aca="false">IF(AND(E2564&gt;0,OR(AND(B2564&gt;=1,B2564&lt;=6),B2564=10)),1,0)</f>
        <v>1</v>
      </c>
      <c r="AC2564" s="55" t="n">
        <f aca="false">IF(AND(E2564&gt;0,B2564=10),1,0)</f>
        <v>0</v>
      </c>
      <c r="AD2564" s="55" t="n">
        <f aca="false">IF(AND(C2563=C2564,AA2563=AA2564-1),AB2563,"")</f>
        <v>1</v>
      </c>
      <c r="AE2564" s="55" t="n">
        <f aca="false">IF(AND(C2563=C2564,AA2563=AA2564-1),AC2563,"")</f>
        <v>0</v>
      </c>
      <c r="AF2564" s="55" t="n">
        <f aca="false">IF(AA2564=1,"",IF(AND(AB2564=1,AD2564&lt;&gt;1),1,0))</f>
        <v>0</v>
      </c>
      <c r="AG2564" s="55" t="n">
        <f aca="false">IF(AA2564=1,"",IF(AND(AC2564=1,AE2564&lt;&gt;1),1,0))</f>
        <v>0</v>
      </c>
      <c r="AH2564" s="60" t="str">
        <f aca="false">IF(AND(E2564&gt;0,AA2564&lt;2,NOT(AND(C2565=C2564,AA2565=AA2564+1))),INDEX(DATAS,AA2564+1),"")</f>
        <v/>
      </c>
      <c r="AI2564" s="60" t="str">
        <f aca="false">IF(AND(AC2564=1,AA2564&lt;2),IF(AND(C2565=C2564,AA2565=AA2564+1),IF(AC2565=1,"",INDEX(DATAS,AA2564+1)),INDEX(DATAS,AA2564+1)),"")</f>
        <v/>
      </c>
    </row>
    <row r="2565" customFormat="false" ht="15" hidden="false" customHeight="false" outlineLevel="0" collapsed="false">
      <c r="A2565" s="60" t="n">
        <v>46309</v>
      </c>
      <c r="B2565" s="0" t="n">
        <v>6</v>
      </c>
      <c r="C2565" s="0" t="n">
        <v>5361</v>
      </c>
      <c r="D2565" s="0" t="n">
        <v>370</v>
      </c>
      <c r="E2565" s="0" t="n">
        <v>1</v>
      </c>
      <c r="F2565" s="55" t="s">
        <v>881</v>
      </c>
      <c r="G2565" s="0" t="n">
        <v>32</v>
      </c>
      <c r="H2565" s="0" t="n">
        <v>29</v>
      </c>
      <c r="I2565" s="55" t="s">
        <v>143</v>
      </c>
      <c r="J2565" s="0" t="n">
        <v>370</v>
      </c>
      <c r="K2565" s="0" t="n">
        <v>70</v>
      </c>
      <c r="M2565" s="0" t="n">
        <v>1572.99</v>
      </c>
      <c r="N2565" s="0" t="n">
        <v>27.39</v>
      </c>
      <c r="O2565" s="0" t="n">
        <v>51.99</v>
      </c>
      <c r="P2565" s="0" t="n">
        <v>5.07</v>
      </c>
      <c r="Q2565" s="0" t="n">
        <v>3.77</v>
      </c>
      <c r="R2565" s="0" t="n">
        <v>2626</v>
      </c>
      <c r="S2565" s="0" t="n">
        <v>6100</v>
      </c>
      <c r="T2565" s="0" t="n">
        <v>30</v>
      </c>
      <c r="U2565" s="0" t="n">
        <v>959</v>
      </c>
      <c r="V2565" s="0" t="n">
        <v>6</v>
      </c>
      <c r="W2565" s="60" t="n">
        <v>46242</v>
      </c>
      <c r="X2565" s="55" t="n">
        <f aca="false">IF(I2565="Male",0,1)</f>
        <v>1</v>
      </c>
      <c r="Y2565" s="55" t="n">
        <f aca="false">IF(OR(I2565="DNB",I2565="Dry DNB"),1,0)</f>
        <v>1</v>
      </c>
      <c r="Z2565" s="55" t="n">
        <f aca="false">IF(ISNUMBER(W2565),A2565-W2565,"")</f>
        <v>67</v>
      </c>
      <c r="AA2565" s="55" t="n">
        <f aca="false">MATCH(A2565,DATAS,0)</f>
        <v>1</v>
      </c>
      <c r="AB2565" s="55" t="n">
        <f aca="false">IF(AND(E2565&gt;0,OR(AND(B2565&gt;=1,B2565&lt;=6),B2565=10)),1,0)</f>
        <v>1</v>
      </c>
      <c r="AC2565" s="55" t="n">
        <f aca="false">IF(AND(E2565&gt;0,B2565=10),1,0)</f>
        <v>0</v>
      </c>
      <c r="AD2565" s="0" t="str">
        <f aca="false">IF(AND(C2564=C2565,AA2564=AA2565-1),AB2564,"")</f>
        <v/>
      </c>
      <c r="AE2565" s="0" t="str">
        <f aca="false">IF(AND(C2564=C2565,AA2564=AA2565-1),AC2564,"")</f>
        <v/>
      </c>
      <c r="AF2565" s="0" t="str">
        <f aca="false">IF(AA2565=1,"",IF(AND(AB2565=1,AD2565&lt;&gt;1),1,0))</f>
        <v/>
      </c>
      <c r="AG2565" s="0" t="str">
        <f aca="false">IF(AA2565=1,"",IF(AND(AC2565=1,AE2565&lt;&gt;1),1,0))</f>
        <v/>
      </c>
      <c r="AH2565" s="60" t="str">
        <f aca="false">IF(AND(E2565&gt;0,AA2565&lt;2,NOT(AND(C2566=C2565,AA2566=AA2565+1))),INDEX(DATAS,AA2565+1),"")</f>
        <v/>
      </c>
      <c r="AI2565" s="60" t="str">
        <f aca="false">IF(AND(AC2565=1,AA2565&lt;2),IF(AND(C2566=C2565,AA2566=AA2565+1),IF(AC2566=1,"",INDEX(DATAS,AA2565+1)),INDEX(DATAS,AA2565+1)),"")</f>
        <v/>
      </c>
    </row>
    <row r="2566" customFormat="false" ht="15" hidden="false" customHeight="false" outlineLevel="0" collapsed="false">
      <c r="A2566" s="60" t="n">
        <v>46310</v>
      </c>
      <c r="B2566" s="0" t="n">
        <v>6</v>
      </c>
      <c r="C2566" s="0" t="n">
        <v>5361</v>
      </c>
      <c r="D2566" s="0" t="n">
        <v>371</v>
      </c>
      <c r="E2566" s="0" t="n">
        <v>1</v>
      </c>
      <c r="F2566" s="55" t="s">
        <v>881</v>
      </c>
      <c r="G2566" s="0" t="n">
        <v>35.6</v>
      </c>
      <c r="H2566" s="0" t="n">
        <v>30</v>
      </c>
      <c r="I2566" s="55" t="s">
        <v>143</v>
      </c>
      <c r="J2566" s="0" t="n">
        <v>371</v>
      </c>
      <c r="K2566" s="0" t="n">
        <v>70</v>
      </c>
      <c r="M2566" s="0" t="n">
        <v>1572.99</v>
      </c>
      <c r="N2566" s="0" t="n">
        <v>27.39</v>
      </c>
      <c r="O2566" s="0" t="n">
        <v>51.99</v>
      </c>
      <c r="P2566" s="0" t="n">
        <v>5.07</v>
      </c>
      <c r="Q2566" s="0" t="n">
        <v>3.77</v>
      </c>
      <c r="T2566" s="0" t="n">
        <v>30</v>
      </c>
      <c r="U2566" s="0" t="n">
        <v>960</v>
      </c>
      <c r="V2566" s="0" t="n">
        <v>6</v>
      </c>
      <c r="W2566" s="60" t="n">
        <v>46242</v>
      </c>
      <c r="X2566" s="55" t="n">
        <f aca="false">IF(I2566="Male",0,1)</f>
        <v>1</v>
      </c>
      <c r="Y2566" s="55" t="n">
        <f aca="false">IF(OR(I2566="DNB",I2566="Dry DNB"),1,0)</f>
        <v>1</v>
      </c>
      <c r="Z2566" s="55" t="n">
        <f aca="false">IF(ISNUMBER(W2566),A2566-W2566,"")</f>
        <v>68</v>
      </c>
      <c r="AA2566" s="55" t="n">
        <f aca="false">MATCH(A2566,DATAS,0)</f>
        <v>2</v>
      </c>
      <c r="AB2566" s="55" t="n">
        <f aca="false">IF(AND(E2566&gt;0,OR(AND(B2566&gt;=1,B2566&lt;=6),B2566=10)),1,0)</f>
        <v>1</v>
      </c>
      <c r="AC2566" s="55" t="n">
        <f aca="false">IF(AND(E2566&gt;0,B2566=10),1,0)</f>
        <v>0</v>
      </c>
      <c r="AD2566" s="55" t="n">
        <f aca="false">IF(AND(C2565=C2566,AA2565=AA2566-1),AB2565,"")</f>
        <v>1</v>
      </c>
      <c r="AE2566" s="55" t="n">
        <f aca="false">IF(AND(C2565=C2566,AA2565=AA2566-1),AC2565,"")</f>
        <v>0</v>
      </c>
      <c r="AF2566" s="55" t="n">
        <f aca="false">IF(AA2566=1,"",IF(AND(AB2566=1,AD2566&lt;&gt;1),1,0))</f>
        <v>0</v>
      </c>
      <c r="AG2566" s="55" t="n">
        <f aca="false">IF(AA2566=1,"",IF(AND(AC2566=1,AE2566&lt;&gt;1),1,0))</f>
        <v>0</v>
      </c>
      <c r="AH2566" s="60" t="str">
        <f aca="false">IF(AND(E2566&gt;0,AA2566&lt;2,NOT(AND(C2567=C2566,AA2567=AA2566+1))),INDEX(DATAS,AA2566+1),"")</f>
        <v/>
      </c>
      <c r="AI2566" s="60" t="str">
        <f aca="false">IF(AND(AC2566=1,AA2566&lt;2),IF(AND(C2567=C2566,AA2567=AA2566+1),IF(AC2567=1,"",INDEX(DATAS,AA2566+1)),INDEX(DATAS,AA2566+1)),"")</f>
        <v/>
      </c>
    </row>
    <row r="2567" customFormat="false" ht="15" hidden="false" customHeight="false" outlineLevel="0" collapsed="false">
      <c r="A2567" s="60" t="n">
        <v>46309</v>
      </c>
      <c r="B2567" s="0" t="n">
        <v>4</v>
      </c>
      <c r="C2567" s="0" t="n">
        <v>5362</v>
      </c>
      <c r="D2567" s="0" t="n">
        <v>283</v>
      </c>
      <c r="E2567" s="0" t="n">
        <v>1</v>
      </c>
      <c r="F2567" s="55" t="s">
        <v>881</v>
      </c>
      <c r="G2567" s="0" t="n">
        <v>44.2</v>
      </c>
      <c r="H2567" s="0" t="n">
        <v>44</v>
      </c>
      <c r="I2567" s="55" t="s">
        <v>157</v>
      </c>
      <c r="J2567" s="0" t="n">
        <v>199</v>
      </c>
      <c r="K2567" s="0" t="n">
        <v>66</v>
      </c>
      <c r="L2567" s="0" t="n">
        <v>84</v>
      </c>
      <c r="M2567" s="0" t="n">
        <v>274.94</v>
      </c>
      <c r="N2567" s="0" t="n">
        <v>65.42</v>
      </c>
      <c r="O2567" s="0" t="n">
        <v>40.84</v>
      </c>
      <c r="P2567" s="0" t="n">
        <v>3.92</v>
      </c>
      <c r="Q2567" s="0" t="n">
        <v>3.91</v>
      </c>
      <c r="R2567" s="0" t="n">
        <v>4286</v>
      </c>
      <c r="S2567" s="0" t="n">
        <v>9451</v>
      </c>
      <c r="T2567" s="0" t="n">
        <v>45.35</v>
      </c>
      <c r="U2567" s="0" t="n">
        <v>959</v>
      </c>
      <c r="V2567" s="0" t="n">
        <v>4</v>
      </c>
      <c r="W2567" s="60" t="n">
        <v>46226</v>
      </c>
      <c r="X2567" s="55" t="n">
        <f aca="false">IF(I2567="Male",0,1)</f>
        <v>1</v>
      </c>
      <c r="Y2567" s="55" t="n">
        <f aca="false">IF(OR(I2567="DNB",I2567="Dry DNB"),1,0)</f>
        <v>0</v>
      </c>
      <c r="Z2567" s="55" t="n">
        <f aca="false">IF(ISNUMBER(W2567),A2567-W2567,"")</f>
        <v>83</v>
      </c>
      <c r="AA2567" s="55" t="n">
        <f aca="false">MATCH(A2567,DATAS,0)</f>
        <v>1</v>
      </c>
      <c r="AB2567" s="55" t="n">
        <f aca="false">IF(AND(E2567&gt;0,OR(AND(B2567&gt;=1,B2567&lt;=6),B2567=10)),1,0)</f>
        <v>1</v>
      </c>
      <c r="AC2567" s="55" t="n">
        <f aca="false">IF(AND(E2567&gt;0,B2567=10),1,0)</f>
        <v>0</v>
      </c>
      <c r="AD2567" s="0" t="str">
        <f aca="false">IF(AND(C2566=C2567,AA2566=AA2567-1),AB2566,"")</f>
        <v/>
      </c>
      <c r="AE2567" s="0" t="str">
        <f aca="false">IF(AND(C2566=C2567,AA2566=AA2567-1),AC2566,"")</f>
        <v/>
      </c>
      <c r="AF2567" s="0" t="str">
        <f aca="false">IF(AA2567=1,"",IF(AND(AB2567=1,AD2567&lt;&gt;1),1,0))</f>
        <v/>
      </c>
      <c r="AG2567" s="0" t="str">
        <f aca="false">IF(AA2567=1,"",IF(AND(AC2567=1,AE2567&lt;&gt;1),1,0))</f>
        <v/>
      </c>
      <c r="AH2567" s="60" t="str">
        <f aca="false">IF(AND(E2567&gt;0,AA2567&lt;2,NOT(AND(C2568=C2567,AA2568=AA2567+1))),INDEX(DATAS,AA2567+1),"")</f>
        <v/>
      </c>
      <c r="AI2567" s="60" t="str">
        <f aca="false">IF(AND(AC2567=1,AA2567&lt;2),IF(AND(C2568=C2567,AA2568=AA2567+1),IF(AC2568=1,"",INDEX(DATAS,AA2567+1)),INDEX(DATAS,AA2567+1)),"")</f>
        <v/>
      </c>
    </row>
    <row r="2568" customFormat="false" ht="15" hidden="false" customHeight="false" outlineLevel="0" collapsed="false">
      <c r="A2568" s="60" t="n">
        <v>46310</v>
      </c>
      <c r="B2568" s="0" t="n">
        <v>4</v>
      </c>
      <c r="C2568" s="0" t="n">
        <v>5362</v>
      </c>
      <c r="D2568" s="0" t="n">
        <v>284</v>
      </c>
      <c r="E2568" s="0" t="n">
        <v>1</v>
      </c>
      <c r="F2568" s="55" t="s">
        <v>881</v>
      </c>
      <c r="G2568" s="0" t="n">
        <v>43.3</v>
      </c>
      <c r="H2568" s="0" t="n">
        <v>43</v>
      </c>
      <c r="I2568" s="55" t="s">
        <v>157</v>
      </c>
      <c r="J2568" s="0" t="n">
        <v>199</v>
      </c>
      <c r="K2568" s="0" t="n">
        <v>66</v>
      </c>
      <c r="L2568" s="0" t="n">
        <v>85</v>
      </c>
      <c r="M2568" s="0" t="n">
        <v>274.94</v>
      </c>
      <c r="N2568" s="0" t="n">
        <v>65.42</v>
      </c>
      <c r="O2568" s="0" t="n">
        <v>40.84</v>
      </c>
      <c r="P2568" s="0" t="n">
        <v>3.92</v>
      </c>
      <c r="Q2568" s="0" t="n">
        <v>3.91</v>
      </c>
      <c r="T2568" s="0" t="n">
        <v>45.35</v>
      </c>
      <c r="U2568" s="0" t="n">
        <v>960</v>
      </c>
      <c r="V2568" s="0" t="n">
        <v>4</v>
      </c>
      <c r="W2568" s="60" t="n">
        <v>46226</v>
      </c>
      <c r="X2568" s="55" t="n">
        <f aca="false">IF(I2568="Male",0,1)</f>
        <v>1</v>
      </c>
      <c r="Y2568" s="55" t="n">
        <f aca="false">IF(OR(I2568="DNB",I2568="Dry DNB"),1,0)</f>
        <v>0</v>
      </c>
      <c r="Z2568" s="55" t="n">
        <f aca="false">IF(ISNUMBER(W2568),A2568-W2568,"")</f>
        <v>84</v>
      </c>
      <c r="AA2568" s="55" t="n">
        <f aca="false">MATCH(A2568,DATAS,0)</f>
        <v>2</v>
      </c>
      <c r="AB2568" s="55" t="n">
        <f aca="false">IF(AND(E2568&gt;0,OR(AND(B2568&gt;=1,B2568&lt;=6),B2568=10)),1,0)</f>
        <v>1</v>
      </c>
      <c r="AC2568" s="55" t="n">
        <f aca="false">IF(AND(E2568&gt;0,B2568=10),1,0)</f>
        <v>0</v>
      </c>
      <c r="AD2568" s="55" t="n">
        <f aca="false">IF(AND(C2567=C2568,AA2567=AA2568-1),AB2567,"")</f>
        <v>1</v>
      </c>
      <c r="AE2568" s="55" t="n">
        <f aca="false">IF(AND(C2567=C2568,AA2567=AA2568-1),AC2567,"")</f>
        <v>0</v>
      </c>
      <c r="AF2568" s="55" t="n">
        <f aca="false">IF(AA2568=1,"",IF(AND(AB2568=1,AD2568&lt;&gt;1),1,0))</f>
        <v>0</v>
      </c>
      <c r="AG2568" s="55" t="n">
        <f aca="false">IF(AA2568=1,"",IF(AND(AC2568=1,AE2568&lt;&gt;1),1,0))</f>
        <v>0</v>
      </c>
      <c r="AH2568" s="60" t="str">
        <f aca="false">IF(AND(E2568&gt;0,AA2568&lt;2,NOT(AND(C2569=C2568,AA2569=AA2568+1))),INDEX(DATAS,AA2568+1),"")</f>
        <v/>
      </c>
      <c r="AI2568" s="60" t="str">
        <f aca="false">IF(AND(AC2568=1,AA2568&lt;2),IF(AND(C2569=C2568,AA2569=AA2568+1),IF(AC2569=1,"",INDEX(DATAS,AA2568+1)),INDEX(DATAS,AA2568+1)),"")</f>
        <v/>
      </c>
    </row>
    <row r="2569" customFormat="false" ht="15" hidden="false" customHeight="false" outlineLevel="0" collapsed="false">
      <c r="A2569" s="60" t="n">
        <v>46309</v>
      </c>
      <c r="B2569" s="0" t="n">
        <v>4</v>
      </c>
      <c r="C2569" s="0" t="n">
        <v>5365</v>
      </c>
      <c r="D2569" s="0" t="n">
        <v>309</v>
      </c>
      <c r="E2569" s="0" t="n">
        <v>1</v>
      </c>
      <c r="F2569" s="55" t="s">
        <v>882</v>
      </c>
      <c r="G2569" s="0" t="n">
        <v>61.9</v>
      </c>
      <c r="H2569" s="0" t="n">
        <v>57</v>
      </c>
      <c r="I2569" s="55" t="s">
        <v>187</v>
      </c>
      <c r="J2569" s="0" t="n">
        <v>309</v>
      </c>
      <c r="K2569" s="0" t="n">
        <v>64</v>
      </c>
      <c r="M2569" s="0" t="n">
        <v>1661.85</v>
      </c>
      <c r="N2569" s="0" t="n">
        <v>68.4</v>
      </c>
      <c r="O2569" s="0" t="n">
        <v>47.19</v>
      </c>
      <c r="P2569" s="0" t="n">
        <v>3.25</v>
      </c>
      <c r="Q2569" s="0" t="n">
        <v>3.58</v>
      </c>
      <c r="R2569" s="0" t="n">
        <v>4754</v>
      </c>
      <c r="S2569" s="0" t="n">
        <v>10751</v>
      </c>
      <c r="T2569" s="0" t="n">
        <v>49.9</v>
      </c>
      <c r="U2569" s="0" t="n">
        <v>957</v>
      </c>
      <c r="V2569" s="0" t="n">
        <v>10</v>
      </c>
      <c r="W2569" s="60" t="n">
        <v>46307</v>
      </c>
      <c r="X2569" s="55" t="n">
        <f aca="false">IF(I2569="Male",0,1)</f>
        <v>1</v>
      </c>
      <c r="Y2569" s="55" t="n">
        <f aca="false">IF(OR(I2569="DNB",I2569="Dry DNB"),1,0)</f>
        <v>0</v>
      </c>
      <c r="Z2569" s="55" t="n">
        <f aca="false">IF(ISNUMBER(W2569),A2569-W2569,"")</f>
        <v>2</v>
      </c>
      <c r="AA2569" s="55" t="n">
        <f aca="false">MATCH(A2569,DATAS,0)</f>
        <v>1</v>
      </c>
      <c r="AB2569" s="55" t="n">
        <f aca="false">IF(AND(E2569&gt;0,OR(AND(B2569&gt;=1,B2569&lt;=6),B2569=10)),1,0)</f>
        <v>1</v>
      </c>
      <c r="AC2569" s="55" t="n">
        <f aca="false">IF(AND(E2569&gt;0,B2569=10),1,0)</f>
        <v>0</v>
      </c>
      <c r="AD2569" s="0" t="str">
        <f aca="false">IF(AND(C2568=C2569,AA2568=AA2569-1),AB2568,"")</f>
        <v/>
      </c>
      <c r="AE2569" s="0" t="str">
        <f aca="false">IF(AND(C2568=C2569,AA2568=AA2569-1),AC2568,"")</f>
        <v/>
      </c>
      <c r="AF2569" s="0" t="str">
        <f aca="false">IF(AA2569=1,"",IF(AND(AB2569=1,AD2569&lt;&gt;1),1,0))</f>
        <v/>
      </c>
      <c r="AG2569" s="0" t="str">
        <f aca="false">IF(AA2569=1,"",IF(AND(AC2569=1,AE2569&lt;&gt;1),1,0))</f>
        <v/>
      </c>
      <c r="AH2569" s="60" t="str">
        <f aca="false">IF(AND(E2569&gt;0,AA2569&lt;2,NOT(AND(C2570=C2569,AA2570=AA2569+1))),INDEX(DATAS,AA2569+1),"")</f>
        <v/>
      </c>
      <c r="AI2569" s="60" t="str">
        <f aca="false">IF(AND(AC2569=1,AA2569&lt;2),IF(AND(C2570=C2569,AA2570=AA2569+1),IF(AC2570=1,"",INDEX(DATAS,AA2569+1)),INDEX(DATAS,AA2569+1)),"")</f>
        <v/>
      </c>
    </row>
    <row r="2570" customFormat="false" ht="15" hidden="false" customHeight="false" outlineLevel="0" collapsed="false">
      <c r="A2570" s="60" t="n">
        <v>46310</v>
      </c>
      <c r="B2570" s="0" t="n">
        <v>4</v>
      </c>
      <c r="C2570" s="0" t="n">
        <v>5365</v>
      </c>
      <c r="D2570" s="0" t="n">
        <v>310</v>
      </c>
      <c r="E2570" s="0" t="n">
        <v>1</v>
      </c>
      <c r="F2570" s="55" t="s">
        <v>882</v>
      </c>
      <c r="G2570" s="0" t="n">
        <v>65.5</v>
      </c>
      <c r="H2570" s="0" t="n">
        <v>58</v>
      </c>
      <c r="I2570" s="55" t="s">
        <v>187</v>
      </c>
      <c r="J2570" s="0" t="n">
        <v>310</v>
      </c>
      <c r="K2570" s="0" t="n">
        <v>64</v>
      </c>
      <c r="M2570" s="0" t="n">
        <v>1661.85</v>
      </c>
      <c r="N2570" s="0" t="n">
        <v>68.4</v>
      </c>
      <c r="O2570" s="0" t="n">
        <v>47.19</v>
      </c>
      <c r="P2570" s="0" t="n">
        <v>3.25</v>
      </c>
      <c r="Q2570" s="0" t="n">
        <v>3.58</v>
      </c>
      <c r="T2570" s="0" t="n">
        <v>49.9</v>
      </c>
      <c r="U2570" s="0" t="n">
        <v>958</v>
      </c>
      <c r="V2570" s="0" t="n">
        <v>10</v>
      </c>
      <c r="W2570" s="60" t="n">
        <v>46307</v>
      </c>
      <c r="X2570" s="55" t="n">
        <f aca="false">IF(I2570="Male",0,1)</f>
        <v>1</v>
      </c>
      <c r="Y2570" s="55" t="n">
        <f aca="false">IF(OR(I2570="DNB",I2570="Dry DNB"),1,0)</f>
        <v>0</v>
      </c>
      <c r="Z2570" s="55" t="n">
        <f aca="false">IF(ISNUMBER(W2570),A2570-W2570,"")</f>
        <v>3</v>
      </c>
      <c r="AA2570" s="55" t="n">
        <f aca="false">MATCH(A2570,DATAS,0)</f>
        <v>2</v>
      </c>
      <c r="AB2570" s="55" t="n">
        <f aca="false">IF(AND(E2570&gt;0,OR(AND(B2570&gt;=1,B2570&lt;=6),B2570=10)),1,0)</f>
        <v>1</v>
      </c>
      <c r="AC2570" s="55" t="n">
        <f aca="false">IF(AND(E2570&gt;0,B2570=10),1,0)</f>
        <v>0</v>
      </c>
      <c r="AD2570" s="55" t="n">
        <f aca="false">IF(AND(C2569=C2570,AA2569=AA2570-1),AB2569,"")</f>
        <v>1</v>
      </c>
      <c r="AE2570" s="55" t="n">
        <f aca="false">IF(AND(C2569=C2570,AA2569=AA2570-1),AC2569,"")</f>
        <v>0</v>
      </c>
      <c r="AF2570" s="55" t="n">
        <f aca="false">IF(AA2570=1,"",IF(AND(AB2570=1,AD2570&lt;&gt;1),1,0))</f>
        <v>0</v>
      </c>
      <c r="AG2570" s="55" t="n">
        <f aca="false">IF(AA2570=1,"",IF(AND(AC2570=1,AE2570&lt;&gt;1),1,0))</f>
        <v>0</v>
      </c>
      <c r="AH2570" s="60" t="str">
        <f aca="false">IF(AND(E2570&gt;0,AA2570&lt;2,NOT(AND(C2571=C2570,AA2571=AA2570+1))),INDEX(DATAS,AA2570+1),"")</f>
        <v/>
      </c>
      <c r="AI2570" s="60" t="str">
        <f aca="false">IF(AND(AC2570=1,AA2570&lt;2),IF(AND(C2571=C2570,AA2571=AA2570+1),IF(AC2571=1,"",INDEX(DATAS,AA2570+1)),INDEX(DATAS,AA2570+1)),"")</f>
        <v/>
      </c>
    </row>
    <row r="2571" customFormat="false" ht="15" hidden="false" customHeight="false" outlineLevel="0" collapsed="false">
      <c r="A2571" s="60" t="n">
        <v>46309</v>
      </c>
      <c r="B2571" s="0" t="n">
        <v>4</v>
      </c>
      <c r="C2571" s="0" t="n">
        <v>5366</v>
      </c>
      <c r="D2571" s="0" t="n">
        <v>305</v>
      </c>
      <c r="E2571" s="0" t="n">
        <v>1</v>
      </c>
      <c r="F2571" s="55" t="s">
        <v>882</v>
      </c>
      <c r="G2571" s="0" t="n">
        <v>42.3</v>
      </c>
      <c r="H2571" s="0" t="n">
        <v>42</v>
      </c>
      <c r="I2571" s="55" t="s">
        <v>157</v>
      </c>
      <c r="J2571" s="0" t="n">
        <v>151</v>
      </c>
      <c r="K2571" s="0" t="n">
        <v>60</v>
      </c>
      <c r="L2571" s="0" t="n">
        <v>154</v>
      </c>
      <c r="M2571" s="0" t="n">
        <v>772.25</v>
      </c>
      <c r="N2571" s="0" t="n">
        <v>63.04</v>
      </c>
      <c r="O2571" s="0" t="n">
        <v>34.08</v>
      </c>
      <c r="P2571" s="0" t="n">
        <v>4.21</v>
      </c>
      <c r="Q2571" s="0" t="n">
        <v>3.85</v>
      </c>
      <c r="R2571" s="0" t="n">
        <v>4981</v>
      </c>
      <c r="S2571" s="0" t="n">
        <v>9906</v>
      </c>
      <c r="T2571" s="0" t="n">
        <v>52.3</v>
      </c>
      <c r="U2571" s="0" t="n">
        <v>957</v>
      </c>
      <c r="V2571" s="0" t="n">
        <v>4</v>
      </c>
      <c r="W2571" s="60" t="n">
        <v>46156</v>
      </c>
      <c r="X2571" s="55" t="n">
        <f aca="false">IF(I2571="Male",0,1)</f>
        <v>1</v>
      </c>
      <c r="Y2571" s="55" t="n">
        <f aca="false">IF(OR(I2571="DNB",I2571="Dry DNB"),1,0)</f>
        <v>0</v>
      </c>
      <c r="Z2571" s="55" t="n">
        <f aca="false">IF(ISNUMBER(W2571),A2571-W2571,"")</f>
        <v>153</v>
      </c>
      <c r="AA2571" s="55" t="n">
        <f aca="false">MATCH(A2571,DATAS,0)</f>
        <v>1</v>
      </c>
      <c r="AB2571" s="55" t="n">
        <f aca="false">IF(AND(E2571&gt;0,OR(AND(B2571&gt;=1,B2571&lt;=6),B2571=10)),1,0)</f>
        <v>1</v>
      </c>
      <c r="AC2571" s="55" t="n">
        <f aca="false">IF(AND(E2571&gt;0,B2571=10),1,0)</f>
        <v>0</v>
      </c>
      <c r="AD2571" s="0" t="str">
        <f aca="false">IF(AND(C2570=C2571,AA2570=AA2571-1),AB2570,"")</f>
        <v/>
      </c>
      <c r="AE2571" s="0" t="str">
        <f aca="false">IF(AND(C2570=C2571,AA2570=AA2571-1),AC2570,"")</f>
        <v/>
      </c>
      <c r="AF2571" s="0" t="str">
        <f aca="false">IF(AA2571=1,"",IF(AND(AB2571=1,AD2571&lt;&gt;1),1,0))</f>
        <v/>
      </c>
      <c r="AG2571" s="0" t="str">
        <f aca="false">IF(AA2571=1,"",IF(AND(AC2571=1,AE2571&lt;&gt;1),1,0))</f>
        <v/>
      </c>
      <c r="AH2571" s="60" t="str">
        <f aca="false">IF(AND(E2571&gt;0,AA2571&lt;2,NOT(AND(C2572=C2571,AA2572=AA2571+1))),INDEX(DATAS,AA2571+1),"")</f>
        <v/>
      </c>
      <c r="AI2571" s="60" t="str">
        <f aca="false">IF(AND(AC2571=1,AA2571&lt;2),IF(AND(C2572=C2571,AA2572=AA2571+1),IF(AC2572=1,"",INDEX(DATAS,AA2571+1)),INDEX(DATAS,AA2571+1)),"")</f>
        <v/>
      </c>
    </row>
    <row r="2572" customFormat="false" ht="15" hidden="false" customHeight="false" outlineLevel="0" collapsed="false">
      <c r="A2572" s="60" t="n">
        <v>46310</v>
      </c>
      <c r="B2572" s="0" t="n">
        <v>4</v>
      </c>
      <c r="C2572" s="0" t="n">
        <v>5366</v>
      </c>
      <c r="D2572" s="0" t="n">
        <v>306</v>
      </c>
      <c r="E2572" s="0" t="n">
        <v>1</v>
      </c>
      <c r="F2572" s="55" t="s">
        <v>882</v>
      </c>
      <c r="G2572" s="0" t="n">
        <v>45.2</v>
      </c>
      <c r="H2572" s="0" t="n">
        <v>43</v>
      </c>
      <c r="I2572" s="55" t="s">
        <v>157</v>
      </c>
      <c r="J2572" s="0" t="n">
        <v>151</v>
      </c>
      <c r="K2572" s="0" t="n">
        <v>60</v>
      </c>
      <c r="L2572" s="0" t="n">
        <v>155</v>
      </c>
      <c r="M2572" s="0" t="n">
        <v>772.25</v>
      </c>
      <c r="N2572" s="0" t="n">
        <v>63.04</v>
      </c>
      <c r="O2572" s="0" t="n">
        <v>34.08</v>
      </c>
      <c r="P2572" s="0" t="n">
        <v>4.21</v>
      </c>
      <c r="Q2572" s="0" t="n">
        <v>3.85</v>
      </c>
      <c r="T2572" s="0" t="n">
        <v>52.3</v>
      </c>
      <c r="U2572" s="0" t="n">
        <v>958</v>
      </c>
      <c r="V2572" s="0" t="n">
        <v>4</v>
      </c>
      <c r="W2572" s="60" t="n">
        <v>46156</v>
      </c>
      <c r="X2572" s="55" t="n">
        <f aca="false">IF(I2572="Male",0,1)</f>
        <v>1</v>
      </c>
      <c r="Y2572" s="55" t="n">
        <f aca="false">IF(OR(I2572="DNB",I2572="Dry DNB"),1,0)</f>
        <v>0</v>
      </c>
      <c r="Z2572" s="55" t="n">
        <f aca="false">IF(ISNUMBER(W2572),A2572-W2572,"")</f>
        <v>154</v>
      </c>
      <c r="AA2572" s="55" t="n">
        <f aca="false">MATCH(A2572,DATAS,0)</f>
        <v>2</v>
      </c>
      <c r="AB2572" s="55" t="n">
        <f aca="false">IF(AND(E2572&gt;0,OR(AND(B2572&gt;=1,B2572&lt;=6),B2572=10)),1,0)</f>
        <v>1</v>
      </c>
      <c r="AC2572" s="55" t="n">
        <f aca="false">IF(AND(E2572&gt;0,B2572=10),1,0)</f>
        <v>0</v>
      </c>
      <c r="AD2572" s="55" t="n">
        <f aca="false">IF(AND(C2571=C2572,AA2571=AA2572-1),AB2571,"")</f>
        <v>1</v>
      </c>
      <c r="AE2572" s="55" t="n">
        <f aca="false">IF(AND(C2571=C2572,AA2571=AA2572-1),AC2571,"")</f>
        <v>0</v>
      </c>
      <c r="AF2572" s="55" t="n">
        <f aca="false">IF(AA2572=1,"",IF(AND(AB2572=1,AD2572&lt;&gt;1),1,0))</f>
        <v>0</v>
      </c>
      <c r="AG2572" s="55" t="n">
        <f aca="false">IF(AA2572=1,"",IF(AND(AC2572=1,AE2572&lt;&gt;1),1,0))</f>
        <v>0</v>
      </c>
      <c r="AH2572" s="60" t="str">
        <f aca="false">IF(AND(E2572&gt;0,AA2572&lt;2,NOT(AND(C2573=C2572,AA2573=AA2572+1))),INDEX(DATAS,AA2572+1),"")</f>
        <v/>
      </c>
      <c r="AI2572" s="60" t="str">
        <f aca="false">IF(AND(AC2572=1,AA2572&lt;2),IF(AND(C2573=C2572,AA2573=AA2572+1),IF(AC2573=1,"",INDEX(DATAS,AA2572+1)),INDEX(DATAS,AA2572+1)),"")</f>
        <v/>
      </c>
    </row>
    <row r="2573" customFormat="false" ht="15" hidden="false" customHeight="false" outlineLevel="0" collapsed="false">
      <c r="A2573" s="60" t="n">
        <v>46309</v>
      </c>
      <c r="B2573" s="0" t="n">
        <v>4</v>
      </c>
      <c r="C2573" s="0" t="n">
        <v>5367</v>
      </c>
      <c r="D2573" s="0" t="n">
        <v>303</v>
      </c>
      <c r="E2573" s="0" t="n">
        <v>1</v>
      </c>
      <c r="F2573" s="55" t="s">
        <v>882</v>
      </c>
      <c r="G2573" s="0" t="n">
        <v>50.1</v>
      </c>
      <c r="H2573" s="0" t="n">
        <v>48</v>
      </c>
      <c r="I2573" s="55" t="s">
        <v>187</v>
      </c>
      <c r="J2573" s="0" t="n">
        <v>303</v>
      </c>
      <c r="K2573" s="0" t="n">
        <v>65</v>
      </c>
      <c r="M2573" s="0" t="n">
        <v>1250.69</v>
      </c>
      <c r="N2573" s="0" t="n">
        <v>58.85</v>
      </c>
      <c r="O2573" s="0" t="n">
        <v>53.74</v>
      </c>
      <c r="P2573" s="0" t="n">
        <v>3.37</v>
      </c>
      <c r="Q2573" s="0" t="n">
        <v>3.81</v>
      </c>
      <c r="R2573" s="0" t="n">
        <v>4322</v>
      </c>
      <c r="S2573" s="0" t="n">
        <v>9740</v>
      </c>
      <c r="T2573" s="0" t="n">
        <v>46.45</v>
      </c>
      <c r="U2573" s="0" t="n">
        <v>957</v>
      </c>
      <c r="V2573" s="0" t="n">
        <v>10</v>
      </c>
      <c r="W2573" s="60" t="n">
        <v>46293</v>
      </c>
      <c r="X2573" s="55" t="n">
        <f aca="false">IF(I2573="Male",0,1)</f>
        <v>1</v>
      </c>
      <c r="Y2573" s="55" t="n">
        <f aca="false">IF(OR(I2573="DNB",I2573="Dry DNB"),1,0)</f>
        <v>0</v>
      </c>
      <c r="Z2573" s="55" t="n">
        <f aca="false">IF(ISNUMBER(W2573),A2573-W2573,"")</f>
        <v>16</v>
      </c>
      <c r="AA2573" s="55" t="n">
        <f aca="false">MATCH(A2573,DATAS,0)</f>
        <v>1</v>
      </c>
      <c r="AB2573" s="55" t="n">
        <f aca="false">IF(AND(E2573&gt;0,OR(AND(B2573&gt;=1,B2573&lt;=6),B2573=10)),1,0)</f>
        <v>1</v>
      </c>
      <c r="AC2573" s="55" t="n">
        <f aca="false">IF(AND(E2573&gt;0,B2573=10),1,0)</f>
        <v>0</v>
      </c>
      <c r="AD2573" s="0" t="str">
        <f aca="false">IF(AND(C2572=C2573,AA2572=AA2573-1),AB2572,"")</f>
        <v/>
      </c>
      <c r="AE2573" s="0" t="str">
        <f aca="false">IF(AND(C2572=C2573,AA2572=AA2573-1),AC2572,"")</f>
        <v/>
      </c>
      <c r="AF2573" s="0" t="str">
        <f aca="false">IF(AA2573=1,"",IF(AND(AB2573=1,AD2573&lt;&gt;1),1,0))</f>
        <v/>
      </c>
      <c r="AG2573" s="0" t="str">
        <f aca="false">IF(AA2573=1,"",IF(AND(AC2573=1,AE2573&lt;&gt;1),1,0))</f>
        <v/>
      </c>
      <c r="AH2573" s="60" t="str">
        <f aca="false">IF(AND(E2573&gt;0,AA2573&lt;2,NOT(AND(C2574=C2573,AA2574=AA2573+1))),INDEX(DATAS,AA2573+1),"")</f>
        <v/>
      </c>
      <c r="AI2573" s="60" t="str">
        <f aca="false">IF(AND(AC2573=1,AA2573&lt;2),IF(AND(C2574=C2573,AA2574=AA2573+1),IF(AC2574=1,"",INDEX(DATAS,AA2573+1)),INDEX(DATAS,AA2573+1)),"")</f>
        <v/>
      </c>
    </row>
    <row r="2574" customFormat="false" ht="15" hidden="false" customHeight="false" outlineLevel="0" collapsed="false">
      <c r="A2574" s="60" t="n">
        <v>46310</v>
      </c>
      <c r="B2574" s="0" t="n">
        <v>4</v>
      </c>
      <c r="C2574" s="0" t="n">
        <v>5367</v>
      </c>
      <c r="D2574" s="0" t="n">
        <v>304</v>
      </c>
      <c r="E2574" s="0" t="n">
        <v>1</v>
      </c>
      <c r="F2574" s="55" t="s">
        <v>882</v>
      </c>
      <c r="G2574" s="0" t="n">
        <v>54.3</v>
      </c>
      <c r="H2574" s="0" t="n">
        <v>49</v>
      </c>
      <c r="I2574" s="55" t="s">
        <v>187</v>
      </c>
      <c r="J2574" s="0" t="n">
        <v>304</v>
      </c>
      <c r="K2574" s="0" t="n">
        <v>65</v>
      </c>
      <c r="M2574" s="0" t="n">
        <v>1250.69</v>
      </c>
      <c r="N2574" s="0" t="n">
        <v>58.85</v>
      </c>
      <c r="O2574" s="0" t="n">
        <v>53.74</v>
      </c>
      <c r="P2574" s="0" t="n">
        <v>3.37</v>
      </c>
      <c r="Q2574" s="0" t="n">
        <v>3.81</v>
      </c>
      <c r="T2574" s="0" t="n">
        <v>46.45</v>
      </c>
      <c r="U2574" s="0" t="n">
        <v>958</v>
      </c>
      <c r="V2574" s="0" t="n">
        <v>10</v>
      </c>
      <c r="W2574" s="60" t="n">
        <v>46293</v>
      </c>
      <c r="X2574" s="55" t="n">
        <f aca="false">IF(I2574="Male",0,1)</f>
        <v>1</v>
      </c>
      <c r="Y2574" s="55" t="n">
        <f aca="false">IF(OR(I2574="DNB",I2574="Dry DNB"),1,0)</f>
        <v>0</v>
      </c>
      <c r="Z2574" s="55" t="n">
        <f aca="false">IF(ISNUMBER(W2574),A2574-W2574,"")</f>
        <v>17</v>
      </c>
      <c r="AA2574" s="55" t="n">
        <f aca="false">MATCH(A2574,DATAS,0)</f>
        <v>2</v>
      </c>
      <c r="AB2574" s="55" t="n">
        <f aca="false">IF(AND(E2574&gt;0,OR(AND(B2574&gt;=1,B2574&lt;=6),B2574=10)),1,0)</f>
        <v>1</v>
      </c>
      <c r="AC2574" s="55" t="n">
        <f aca="false">IF(AND(E2574&gt;0,B2574=10),1,0)</f>
        <v>0</v>
      </c>
      <c r="AD2574" s="55" t="n">
        <f aca="false">IF(AND(C2573=C2574,AA2573=AA2574-1),AB2573,"")</f>
        <v>1</v>
      </c>
      <c r="AE2574" s="55" t="n">
        <f aca="false">IF(AND(C2573=C2574,AA2573=AA2574-1),AC2573,"")</f>
        <v>0</v>
      </c>
      <c r="AF2574" s="55" t="n">
        <f aca="false">IF(AA2574=1,"",IF(AND(AB2574=1,AD2574&lt;&gt;1),1,0))</f>
        <v>0</v>
      </c>
      <c r="AG2574" s="55" t="n">
        <f aca="false">IF(AA2574=1,"",IF(AND(AC2574=1,AE2574&lt;&gt;1),1,0))</f>
        <v>0</v>
      </c>
      <c r="AH2574" s="60" t="str">
        <f aca="false">IF(AND(E2574&gt;0,AA2574&lt;2,NOT(AND(C2575=C2574,AA2575=AA2574+1))),INDEX(DATAS,AA2574+1),"")</f>
        <v/>
      </c>
      <c r="AI2574" s="60" t="str">
        <f aca="false">IF(AND(AC2574=1,AA2574&lt;2),IF(AND(C2575=C2574,AA2575=AA2574+1),IF(AC2575=1,"",INDEX(DATAS,AA2574+1)),INDEX(DATAS,AA2574+1)),"")</f>
        <v/>
      </c>
    </row>
    <row r="2575" customFormat="false" ht="15" hidden="false" customHeight="false" outlineLevel="0" collapsed="false">
      <c r="A2575" s="60" t="n">
        <v>46309</v>
      </c>
      <c r="B2575" s="0" t="n">
        <v>4</v>
      </c>
      <c r="C2575" s="0" t="n">
        <v>5368</v>
      </c>
      <c r="D2575" s="0" t="n">
        <v>336</v>
      </c>
      <c r="E2575" s="0" t="n">
        <v>1</v>
      </c>
      <c r="F2575" s="55" t="s">
        <v>883</v>
      </c>
      <c r="G2575" s="0" t="n">
        <v>44.9</v>
      </c>
      <c r="H2575" s="0" t="n">
        <v>47</v>
      </c>
      <c r="I2575" s="55" t="s">
        <v>157</v>
      </c>
      <c r="J2575" s="0" t="n">
        <v>210</v>
      </c>
      <c r="K2575" s="0" t="n">
        <v>77</v>
      </c>
      <c r="L2575" s="0" t="n">
        <v>126</v>
      </c>
      <c r="M2575" s="0" t="n">
        <v>829.7</v>
      </c>
      <c r="N2575" s="0" t="n">
        <v>22.72</v>
      </c>
      <c r="O2575" s="0" t="n">
        <v>23.91</v>
      </c>
      <c r="P2575" s="0" t="n">
        <v>2.64</v>
      </c>
      <c r="Q2575" s="0" t="n">
        <v>3.8</v>
      </c>
      <c r="R2575" s="0" t="n">
        <v>4660</v>
      </c>
      <c r="S2575" s="0" t="n">
        <v>10446</v>
      </c>
      <c r="T2575" s="0" t="n">
        <v>50.65</v>
      </c>
      <c r="U2575" s="0" t="n">
        <v>955</v>
      </c>
      <c r="V2575" s="0" t="n">
        <v>6</v>
      </c>
      <c r="W2575" s="60" t="n">
        <v>46163</v>
      </c>
      <c r="X2575" s="55" t="n">
        <f aca="false">IF(I2575="Male",0,1)</f>
        <v>1</v>
      </c>
      <c r="Y2575" s="55" t="n">
        <f aca="false">IF(OR(I2575="DNB",I2575="Dry DNB"),1,0)</f>
        <v>0</v>
      </c>
      <c r="Z2575" s="55" t="n">
        <f aca="false">IF(ISNUMBER(W2575),A2575-W2575,"")</f>
        <v>146</v>
      </c>
      <c r="AA2575" s="55" t="n">
        <f aca="false">MATCH(A2575,DATAS,0)</f>
        <v>1</v>
      </c>
      <c r="AB2575" s="55" t="n">
        <f aca="false">IF(AND(E2575&gt;0,OR(AND(B2575&gt;=1,B2575&lt;=6),B2575=10)),1,0)</f>
        <v>1</v>
      </c>
      <c r="AC2575" s="55" t="n">
        <f aca="false">IF(AND(E2575&gt;0,B2575=10),1,0)</f>
        <v>0</v>
      </c>
      <c r="AD2575" s="0" t="str">
        <f aca="false">IF(AND(C2574=C2575,AA2574=AA2575-1),AB2574,"")</f>
        <v/>
      </c>
      <c r="AE2575" s="0" t="str">
        <f aca="false">IF(AND(C2574=C2575,AA2574=AA2575-1),AC2574,"")</f>
        <v/>
      </c>
      <c r="AF2575" s="0" t="str">
        <f aca="false">IF(AA2575=1,"",IF(AND(AB2575=1,AD2575&lt;&gt;1),1,0))</f>
        <v/>
      </c>
      <c r="AG2575" s="0" t="str">
        <f aca="false">IF(AA2575=1,"",IF(AND(AC2575=1,AE2575&lt;&gt;1),1,0))</f>
        <v/>
      </c>
      <c r="AH2575" s="60" t="str">
        <f aca="false">IF(AND(E2575&gt;0,AA2575&lt;2,NOT(AND(C2576=C2575,AA2576=AA2575+1))),INDEX(DATAS,AA2575+1),"")</f>
        <v/>
      </c>
      <c r="AI2575" s="60" t="str">
        <f aca="false">IF(AND(AC2575=1,AA2575&lt;2),IF(AND(C2576=C2575,AA2576=AA2575+1),IF(AC2576=1,"",INDEX(DATAS,AA2575+1)),INDEX(DATAS,AA2575+1)),"")</f>
        <v/>
      </c>
    </row>
    <row r="2576" customFormat="false" ht="15" hidden="false" customHeight="false" outlineLevel="0" collapsed="false">
      <c r="A2576" s="60" t="n">
        <v>46310</v>
      </c>
      <c r="B2576" s="0" t="n">
        <v>4</v>
      </c>
      <c r="C2576" s="0" t="n">
        <v>5368</v>
      </c>
      <c r="D2576" s="0" t="n">
        <v>337</v>
      </c>
      <c r="E2576" s="0" t="n">
        <v>1</v>
      </c>
      <c r="F2576" s="55" t="s">
        <v>883</v>
      </c>
      <c r="G2576" s="0" t="n">
        <v>46.7</v>
      </c>
      <c r="H2576" s="0" t="n">
        <v>47</v>
      </c>
      <c r="I2576" s="55" t="s">
        <v>157</v>
      </c>
      <c r="J2576" s="0" t="n">
        <v>210</v>
      </c>
      <c r="K2576" s="0" t="n">
        <v>77</v>
      </c>
      <c r="L2576" s="0" t="n">
        <v>127</v>
      </c>
      <c r="M2576" s="0" t="n">
        <v>829.7</v>
      </c>
      <c r="N2576" s="0" t="n">
        <v>22.72</v>
      </c>
      <c r="O2576" s="0" t="n">
        <v>23.91</v>
      </c>
      <c r="P2576" s="0" t="n">
        <v>2.64</v>
      </c>
      <c r="Q2576" s="0" t="n">
        <v>3.8</v>
      </c>
      <c r="T2576" s="0" t="n">
        <v>50.65</v>
      </c>
      <c r="U2576" s="0" t="n">
        <v>956</v>
      </c>
      <c r="V2576" s="0" t="n">
        <v>6</v>
      </c>
      <c r="W2576" s="60" t="n">
        <v>46163</v>
      </c>
      <c r="X2576" s="55" t="n">
        <f aca="false">IF(I2576="Male",0,1)</f>
        <v>1</v>
      </c>
      <c r="Y2576" s="55" t="n">
        <f aca="false">IF(OR(I2576="DNB",I2576="Dry DNB"),1,0)</f>
        <v>0</v>
      </c>
      <c r="Z2576" s="55" t="n">
        <f aca="false">IF(ISNUMBER(W2576),A2576-W2576,"")</f>
        <v>147</v>
      </c>
      <c r="AA2576" s="55" t="n">
        <f aca="false">MATCH(A2576,DATAS,0)</f>
        <v>2</v>
      </c>
      <c r="AB2576" s="55" t="n">
        <f aca="false">IF(AND(E2576&gt;0,OR(AND(B2576&gt;=1,B2576&lt;=6),B2576=10)),1,0)</f>
        <v>1</v>
      </c>
      <c r="AC2576" s="55" t="n">
        <f aca="false">IF(AND(E2576&gt;0,B2576=10),1,0)</f>
        <v>0</v>
      </c>
      <c r="AD2576" s="55" t="n">
        <f aca="false">IF(AND(C2575=C2576,AA2575=AA2576-1),AB2575,"")</f>
        <v>1</v>
      </c>
      <c r="AE2576" s="55" t="n">
        <f aca="false">IF(AND(C2575=C2576,AA2575=AA2576-1),AC2575,"")</f>
        <v>0</v>
      </c>
      <c r="AF2576" s="55" t="n">
        <f aca="false">IF(AA2576=1,"",IF(AND(AB2576=1,AD2576&lt;&gt;1),1,0))</f>
        <v>0</v>
      </c>
      <c r="AG2576" s="55" t="n">
        <f aca="false">IF(AA2576=1,"",IF(AND(AC2576=1,AE2576&lt;&gt;1),1,0))</f>
        <v>0</v>
      </c>
      <c r="AH2576" s="60" t="str">
        <f aca="false">IF(AND(E2576&gt;0,AA2576&lt;2,NOT(AND(C2577=C2576,AA2577=AA2576+1))),INDEX(DATAS,AA2576+1),"")</f>
        <v/>
      </c>
      <c r="AI2576" s="60" t="str">
        <f aca="false">IF(AND(AC2576=1,AA2576&lt;2),IF(AND(C2577=C2576,AA2577=AA2576+1),IF(AC2577=1,"",INDEX(DATAS,AA2576+1)),INDEX(DATAS,AA2576+1)),"")</f>
        <v/>
      </c>
    </row>
    <row r="2577" customFormat="false" ht="15" hidden="false" customHeight="false" outlineLevel="0" collapsed="false">
      <c r="A2577" s="60" t="n">
        <v>46309</v>
      </c>
      <c r="B2577" s="0" t="n">
        <v>4</v>
      </c>
      <c r="C2577" s="0" t="n">
        <v>5369</v>
      </c>
      <c r="D2577" s="0" t="n">
        <v>329</v>
      </c>
      <c r="E2577" s="0" t="n">
        <v>1</v>
      </c>
      <c r="F2577" s="55" t="s">
        <v>884</v>
      </c>
      <c r="G2577" s="0" t="n">
        <v>3.5</v>
      </c>
      <c r="H2577" s="0" t="n">
        <v>28</v>
      </c>
      <c r="I2577" s="55" t="s">
        <v>157</v>
      </c>
      <c r="J2577" s="0" t="n">
        <v>161</v>
      </c>
      <c r="K2577" s="0" t="n">
        <v>63</v>
      </c>
      <c r="L2577" s="0" t="n">
        <v>168</v>
      </c>
      <c r="M2577" s="0" t="n">
        <v>1136.93</v>
      </c>
      <c r="N2577" s="0" t="n">
        <v>54.96</v>
      </c>
      <c r="O2577" s="0" t="n">
        <v>43.91</v>
      </c>
      <c r="P2577" s="0" t="n">
        <v>3.15</v>
      </c>
      <c r="Q2577" s="0" t="n">
        <v>3.58</v>
      </c>
      <c r="R2577" s="0" t="n">
        <v>5261</v>
      </c>
      <c r="S2577" s="0" t="n">
        <v>11457</v>
      </c>
      <c r="T2577" s="0" t="n">
        <v>60.4</v>
      </c>
      <c r="U2577" s="0" t="n">
        <v>954</v>
      </c>
      <c r="V2577" s="0" t="n">
        <v>5</v>
      </c>
      <c r="W2577" s="60" t="n">
        <v>46142</v>
      </c>
      <c r="X2577" s="55" t="n">
        <f aca="false">IF(I2577="Male",0,1)</f>
        <v>1</v>
      </c>
      <c r="Y2577" s="55" t="n">
        <f aca="false">IF(OR(I2577="DNB",I2577="Dry DNB"),1,0)</f>
        <v>0</v>
      </c>
      <c r="Z2577" s="55" t="n">
        <f aca="false">IF(ISNUMBER(W2577),A2577-W2577,"")</f>
        <v>167</v>
      </c>
      <c r="AA2577" s="55" t="n">
        <f aca="false">MATCH(A2577,DATAS,0)</f>
        <v>1</v>
      </c>
      <c r="AB2577" s="55" t="n">
        <f aca="false">IF(AND(E2577&gt;0,OR(AND(B2577&gt;=1,B2577&lt;=6),B2577=10)),1,0)</f>
        <v>1</v>
      </c>
      <c r="AC2577" s="55" t="n">
        <f aca="false">IF(AND(E2577&gt;0,B2577=10),1,0)</f>
        <v>0</v>
      </c>
      <c r="AD2577" s="0" t="str">
        <f aca="false">IF(AND(C2576=C2577,AA2576=AA2577-1),AB2576,"")</f>
        <v/>
      </c>
      <c r="AE2577" s="0" t="str">
        <f aca="false">IF(AND(C2576=C2577,AA2576=AA2577-1),AC2576,"")</f>
        <v/>
      </c>
      <c r="AF2577" s="0" t="str">
        <f aca="false">IF(AA2577=1,"",IF(AND(AB2577=1,AD2577&lt;&gt;1),1,0))</f>
        <v/>
      </c>
      <c r="AG2577" s="0" t="str">
        <f aca="false">IF(AA2577=1,"",IF(AND(AC2577=1,AE2577&lt;&gt;1),1,0))</f>
        <v/>
      </c>
      <c r="AH2577" s="60" t="str">
        <f aca="false">IF(AND(E2577&gt;0,AA2577&lt;2,NOT(AND(C2578=C2577,AA2578=AA2577+1))),INDEX(DATAS,AA2577+1),"")</f>
        <v/>
      </c>
      <c r="AI2577" s="60" t="str">
        <f aca="false">IF(AND(AC2577=1,AA2577&lt;2),IF(AND(C2578=C2577,AA2578=AA2577+1),IF(AC2578=1,"",INDEX(DATAS,AA2577+1)),INDEX(DATAS,AA2577+1)),"")</f>
        <v/>
      </c>
    </row>
    <row r="2578" customFormat="false" ht="15" hidden="false" customHeight="false" outlineLevel="0" collapsed="false">
      <c r="A2578" s="60" t="n">
        <v>46310</v>
      </c>
      <c r="B2578" s="0" t="n">
        <v>4</v>
      </c>
      <c r="C2578" s="0" t="n">
        <v>5369</v>
      </c>
      <c r="D2578" s="0" t="n">
        <v>330</v>
      </c>
      <c r="E2578" s="0" t="n">
        <v>1</v>
      </c>
      <c r="F2578" s="55" t="s">
        <v>884</v>
      </c>
      <c r="H2578" s="0" t="n">
        <v>25</v>
      </c>
      <c r="I2578" s="55" t="s">
        <v>157</v>
      </c>
      <c r="J2578" s="0" t="n">
        <v>161</v>
      </c>
      <c r="K2578" s="0" t="n">
        <v>63</v>
      </c>
      <c r="L2578" s="0" t="n">
        <v>169</v>
      </c>
      <c r="M2578" s="0" t="n">
        <v>1136.93</v>
      </c>
      <c r="N2578" s="0" t="n">
        <v>54.96</v>
      </c>
      <c r="O2578" s="0" t="n">
        <v>43.91</v>
      </c>
      <c r="P2578" s="0" t="n">
        <v>3.15</v>
      </c>
      <c r="Q2578" s="0" t="n">
        <v>3.58</v>
      </c>
      <c r="T2578" s="0" t="n">
        <v>60.4</v>
      </c>
      <c r="U2578" s="0" t="n">
        <v>955</v>
      </c>
      <c r="V2578" s="0" t="n">
        <v>5</v>
      </c>
      <c r="W2578" s="60" t="n">
        <v>46142</v>
      </c>
      <c r="X2578" s="55" t="n">
        <f aca="false">IF(I2578="Male",0,1)</f>
        <v>1</v>
      </c>
      <c r="Y2578" s="55" t="n">
        <f aca="false">IF(OR(I2578="DNB",I2578="Dry DNB"),1,0)</f>
        <v>0</v>
      </c>
      <c r="Z2578" s="55" t="n">
        <f aca="false">IF(ISNUMBER(W2578),A2578-W2578,"")</f>
        <v>168</v>
      </c>
      <c r="AA2578" s="55" t="n">
        <f aca="false">MATCH(A2578,DATAS,0)</f>
        <v>2</v>
      </c>
      <c r="AB2578" s="55" t="n">
        <f aca="false">IF(AND(E2578&gt;0,OR(AND(B2578&gt;=1,B2578&lt;=6),B2578=10)),1,0)</f>
        <v>1</v>
      </c>
      <c r="AC2578" s="55" t="n">
        <f aca="false">IF(AND(E2578&gt;0,B2578=10),1,0)</f>
        <v>0</v>
      </c>
      <c r="AD2578" s="55" t="n">
        <f aca="false">IF(AND(C2577=C2578,AA2577=AA2578-1),AB2577,"")</f>
        <v>1</v>
      </c>
      <c r="AE2578" s="55" t="n">
        <f aca="false">IF(AND(C2577=C2578,AA2577=AA2578-1),AC2577,"")</f>
        <v>0</v>
      </c>
      <c r="AF2578" s="55" t="n">
        <f aca="false">IF(AA2578=1,"",IF(AND(AB2578=1,AD2578&lt;&gt;1),1,0))</f>
        <v>0</v>
      </c>
      <c r="AG2578" s="55" t="n">
        <f aca="false">IF(AA2578=1,"",IF(AND(AC2578=1,AE2578&lt;&gt;1),1,0))</f>
        <v>0</v>
      </c>
      <c r="AH2578" s="60" t="str">
        <f aca="false">IF(AND(E2578&gt;0,AA2578&lt;2,NOT(AND(C2579=C2578,AA2579=AA2578+1))),INDEX(DATAS,AA2578+1),"")</f>
        <v/>
      </c>
      <c r="AI2578" s="60" t="str">
        <f aca="false">IF(AND(AC2578=1,AA2578&lt;2),IF(AND(C2579=C2578,AA2579=AA2578+1),IF(AC2579=1,"",INDEX(DATAS,AA2578+1)),INDEX(DATAS,AA2578+1)),"")</f>
        <v/>
      </c>
    </row>
    <row r="2579" customFormat="false" ht="15" hidden="false" customHeight="false" outlineLevel="0" collapsed="false">
      <c r="A2579" s="60" t="n">
        <v>46309</v>
      </c>
      <c r="B2579" s="0" t="n">
        <v>4</v>
      </c>
      <c r="C2579" s="0" t="n">
        <v>5370</v>
      </c>
      <c r="D2579" s="0" t="n">
        <v>259</v>
      </c>
      <c r="E2579" s="0" t="n">
        <v>1</v>
      </c>
      <c r="F2579" s="55" t="s">
        <v>884</v>
      </c>
      <c r="G2579" s="0" t="n">
        <v>42</v>
      </c>
      <c r="H2579" s="0" t="n">
        <v>42</v>
      </c>
      <c r="I2579" s="55" t="s">
        <v>157</v>
      </c>
      <c r="J2579" s="0" t="n">
        <v>109</v>
      </c>
      <c r="K2579" s="0" t="n">
        <v>63</v>
      </c>
      <c r="L2579" s="0" t="n">
        <v>150</v>
      </c>
      <c r="M2579" s="0" t="n">
        <v>557.34</v>
      </c>
      <c r="N2579" s="0" t="n">
        <v>38.41</v>
      </c>
      <c r="O2579" s="0" t="n">
        <v>23.91</v>
      </c>
      <c r="P2579" s="0" t="n">
        <v>4</v>
      </c>
      <c r="Q2579" s="0" t="n">
        <v>3.43</v>
      </c>
      <c r="R2579" s="0" t="n">
        <v>4281</v>
      </c>
      <c r="S2579" s="0" t="n">
        <v>8964</v>
      </c>
      <c r="T2579" s="0" t="n">
        <v>42.5</v>
      </c>
      <c r="U2579" s="0" t="n">
        <v>954</v>
      </c>
      <c r="V2579" s="0" t="n">
        <v>3</v>
      </c>
      <c r="W2579" s="60" t="n">
        <v>46160</v>
      </c>
      <c r="X2579" s="55" t="n">
        <f aca="false">IF(I2579="Male",0,1)</f>
        <v>1</v>
      </c>
      <c r="Y2579" s="55" t="n">
        <f aca="false">IF(OR(I2579="DNB",I2579="Dry DNB"),1,0)</f>
        <v>0</v>
      </c>
      <c r="Z2579" s="55" t="n">
        <f aca="false">IF(ISNUMBER(W2579),A2579-W2579,"")</f>
        <v>149</v>
      </c>
      <c r="AA2579" s="55" t="n">
        <f aca="false">MATCH(A2579,DATAS,0)</f>
        <v>1</v>
      </c>
      <c r="AB2579" s="55" t="n">
        <f aca="false">IF(AND(E2579&gt;0,OR(AND(B2579&gt;=1,B2579&lt;=6),B2579=10)),1,0)</f>
        <v>1</v>
      </c>
      <c r="AC2579" s="55" t="n">
        <f aca="false">IF(AND(E2579&gt;0,B2579=10),1,0)</f>
        <v>0</v>
      </c>
      <c r="AD2579" s="0" t="str">
        <f aca="false">IF(AND(C2578=C2579,AA2578=AA2579-1),AB2578,"")</f>
        <v/>
      </c>
      <c r="AE2579" s="0" t="str">
        <f aca="false">IF(AND(C2578=C2579,AA2578=AA2579-1),AC2578,"")</f>
        <v/>
      </c>
      <c r="AF2579" s="0" t="str">
        <f aca="false">IF(AA2579=1,"",IF(AND(AB2579=1,AD2579&lt;&gt;1),1,0))</f>
        <v/>
      </c>
      <c r="AG2579" s="0" t="str">
        <f aca="false">IF(AA2579=1,"",IF(AND(AC2579=1,AE2579&lt;&gt;1),1,0))</f>
        <v/>
      </c>
      <c r="AH2579" s="60" t="str">
        <f aca="false">IF(AND(E2579&gt;0,AA2579&lt;2,NOT(AND(C2580=C2579,AA2580=AA2579+1))),INDEX(DATAS,AA2579+1),"")</f>
        <v/>
      </c>
      <c r="AI2579" s="60" t="str">
        <f aca="false">IF(AND(AC2579=1,AA2579&lt;2),IF(AND(C2580=C2579,AA2580=AA2579+1),IF(AC2580=1,"",INDEX(DATAS,AA2579+1)),INDEX(DATAS,AA2579+1)),"")</f>
        <v/>
      </c>
    </row>
    <row r="2580" customFormat="false" ht="15" hidden="false" customHeight="false" outlineLevel="0" collapsed="false">
      <c r="A2580" s="60" t="n">
        <v>46310</v>
      </c>
      <c r="B2580" s="0" t="n">
        <v>4</v>
      </c>
      <c r="C2580" s="0" t="n">
        <v>5370</v>
      </c>
      <c r="D2580" s="0" t="n">
        <v>260</v>
      </c>
      <c r="E2580" s="0" t="n">
        <v>1</v>
      </c>
      <c r="F2580" s="55" t="s">
        <v>884</v>
      </c>
      <c r="G2580" s="0" t="n">
        <v>45.5</v>
      </c>
      <c r="H2580" s="0" t="n">
        <v>42</v>
      </c>
      <c r="I2580" s="55" t="s">
        <v>157</v>
      </c>
      <c r="J2580" s="0" t="n">
        <v>109</v>
      </c>
      <c r="K2580" s="0" t="n">
        <v>63</v>
      </c>
      <c r="L2580" s="0" t="n">
        <v>151</v>
      </c>
      <c r="M2580" s="0" t="n">
        <v>557.34</v>
      </c>
      <c r="N2580" s="0" t="n">
        <v>38.41</v>
      </c>
      <c r="O2580" s="0" t="n">
        <v>23.91</v>
      </c>
      <c r="P2580" s="0" t="n">
        <v>4</v>
      </c>
      <c r="Q2580" s="0" t="n">
        <v>3.43</v>
      </c>
      <c r="T2580" s="0" t="n">
        <v>42.5</v>
      </c>
      <c r="U2580" s="0" t="n">
        <v>955</v>
      </c>
      <c r="V2580" s="0" t="n">
        <v>3</v>
      </c>
      <c r="W2580" s="60" t="n">
        <v>46160</v>
      </c>
      <c r="X2580" s="55" t="n">
        <f aca="false">IF(I2580="Male",0,1)</f>
        <v>1</v>
      </c>
      <c r="Y2580" s="55" t="n">
        <f aca="false">IF(OR(I2580="DNB",I2580="Dry DNB"),1,0)</f>
        <v>0</v>
      </c>
      <c r="Z2580" s="55" t="n">
        <f aca="false">IF(ISNUMBER(W2580),A2580-W2580,"")</f>
        <v>150</v>
      </c>
      <c r="AA2580" s="55" t="n">
        <f aca="false">MATCH(A2580,DATAS,0)</f>
        <v>2</v>
      </c>
      <c r="AB2580" s="55" t="n">
        <f aca="false">IF(AND(E2580&gt;0,OR(AND(B2580&gt;=1,B2580&lt;=6),B2580=10)),1,0)</f>
        <v>1</v>
      </c>
      <c r="AC2580" s="55" t="n">
        <f aca="false">IF(AND(E2580&gt;0,B2580=10),1,0)</f>
        <v>0</v>
      </c>
      <c r="AD2580" s="55" t="n">
        <f aca="false">IF(AND(C2579=C2580,AA2579=AA2580-1),AB2579,"")</f>
        <v>1</v>
      </c>
      <c r="AE2580" s="55" t="n">
        <f aca="false">IF(AND(C2579=C2580,AA2579=AA2580-1),AC2579,"")</f>
        <v>0</v>
      </c>
      <c r="AF2580" s="55" t="n">
        <f aca="false">IF(AA2580=1,"",IF(AND(AB2580=1,AD2580&lt;&gt;1),1,0))</f>
        <v>0</v>
      </c>
      <c r="AG2580" s="55" t="n">
        <f aca="false">IF(AA2580=1,"",IF(AND(AC2580=1,AE2580&lt;&gt;1),1,0))</f>
        <v>0</v>
      </c>
      <c r="AH2580" s="60" t="str">
        <f aca="false">IF(AND(E2580&gt;0,AA2580&lt;2,NOT(AND(C2581=C2580,AA2581=AA2580+1))),INDEX(DATAS,AA2580+1),"")</f>
        <v/>
      </c>
      <c r="AI2580" s="60" t="str">
        <f aca="false">IF(AND(AC2580=1,AA2580&lt;2),IF(AND(C2581=C2580,AA2581=AA2580+1),IF(AC2581=1,"",INDEX(DATAS,AA2580+1)),INDEX(DATAS,AA2580+1)),"")</f>
        <v/>
      </c>
    </row>
    <row r="2581" customFormat="false" ht="15" hidden="false" customHeight="false" outlineLevel="0" collapsed="false">
      <c r="A2581" s="60" t="n">
        <v>46309</v>
      </c>
      <c r="B2581" s="0" t="n">
        <v>6</v>
      </c>
      <c r="C2581" s="0" t="n">
        <v>5371</v>
      </c>
      <c r="D2581" s="0" t="n">
        <v>147</v>
      </c>
      <c r="E2581" s="0" t="n">
        <v>1</v>
      </c>
      <c r="F2581" s="55" t="s">
        <v>885</v>
      </c>
      <c r="G2581" s="0" t="n">
        <v>22.7</v>
      </c>
      <c r="H2581" s="0" t="n">
        <v>26</v>
      </c>
      <c r="I2581" s="55" t="s">
        <v>187</v>
      </c>
      <c r="J2581" s="0" t="n">
        <v>147</v>
      </c>
      <c r="K2581" s="0" t="n">
        <v>63</v>
      </c>
      <c r="M2581" s="0" t="n">
        <v>308.77</v>
      </c>
      <c r="N2581" s="0" t="n">
        <v>42.36</v>
      </c>
      <c r="O2581" s="0" t="n">
        <v>19.31</v>
      </c>
      <c r="P2581" s="0" t="n">
        <v>4.25</v>
      </c>
      <c r="Q2581" s="0" t="n">
        <v>3.42</v>
      </c>
      <c r="R2581" s="0" t="n">
        <v>2323</v>
      </c>
      <c r="S2581" s="0" t="n">
        <v>4854</v>
      </c>
      <c r="T2581" s="0" t="n">
        <v>26.45</v>
      </c>
      <c r="U2581" s="0" t="n">
        <v>953</v>
      </c>
      <c r="V2581" s="0" t="n">
        <v>4</v>
      </c>
      <c r="W2581" s="60" t="n">
        <v>46303</v>
      </c>
      <c r="X2581" s="55" t="n">
        <f aca="false">IF(I2581="Male",0,1)</f>
        <v>1</v>
      </c>
      <c r="Y2581" s="55" t="n">
        <f aca="false">IF(OR(I2581="DNB",I2581="Dry DNB"),1,0)</f>
        <v>0</v>
      </c>
      <c r="Z2581" s="55" t="n">
        <f aca="false">IF(ISNUMBER(W2581),A2581-W2581,"")</f>
        <v>6</v>
      </c>
      <c r="AA2581" s="55" t="n">
        <f aca="false">MATCH(A2581,DATAS,0)</f>
        <v>1</v>
      </c>
      <c r="AB2581" s="55" t="n">
        <f aca="false">IF(AND(E2581&gt;0,OR(AND(B2581&gt;=1,B2581&lt;=6),B2581=10)),1,0)</f>
        <v>1</v>
      </c>
      <c r="AC2581" s="55" t="n">
        <f aca="false">IF(AND(E2581&gt;0,B2581=10),1,0)</f>
        <v>0</v>
      </c>
      <c r="AD2581" s="0" t="str">
        <f aca="false">IF(AND(C2580=C2581,AA2580=AA2581-1),AB2580,"")</f>
        <v/>
      </c>
      <c r="AE2581" s="0" t="str">
        <f aca="false">IF(AND(C2580=C2581,AA2580=AA2581-1),AC2580,"")</f>
        <v/>
      </c>
      <c r="AF2581" s="0" t="str">
        <f aca="false">IF(AA2581=1,"",IF(AND(AB2581=1,AD2581&lt;&gt;1),1,0))</f>
        <v/>
      </c>
      <c r="AG2581" s="0" t="str">
        <f aca="false">IF(AA2581=1,"",IF(AND(AC2581=1,AE2581&lt;&gt;1),1,0))</f>
        <v/>
      </c>
      <c r="AH2581" s="60" t="str">
        <f aca="false">IF(AND(E2581&gt;0,AA2581&lt;2,NOT(AND(C2582=C2581,AA2582=AA2581+1))),INDEX(DATAS,AA2581+1),"")</f>
        <v/>
      </c>
      <c r="AI2581" s="60" t="str">
        <f aca="false">IF(AND(AC2581=1,AA2581&lt;2),IF(AND(C2582=C2581,AA2582=AA2581+1),IF(AC2582=1,"",INDEX(DATAS,AA2581+1)),INDEX(DATAS,AA2581+1)),"")</f>
        <v/>
      </c>
    </row>
    <row r="2582" customFormat="false" ht="15" hidden="false" customHeight="false" outlineLevel="0" collapsed="false">
      <c r="A2582" s="60" t="n">
        <v>46310</v>
      </c>
      <c r="B2582" s="0" t="n">
        <v>6</v>
      </c>
      <c r="C2582" s="0" t="n">
        <v>5371</v>
      </c>
      <c r="D2582" s="0" t="n">
        <v>148</v>
      </c>
      <c r="E2582" s="0" t="n">
        <v>1</v>
      </c>
      <c r="F2582" s="55" t="s">
        <v>885</v>
      </c>
      <c r="G2582" s="0" t="n">
        <v>26</v>
      </c>
      <c r="H2582" s="0" t="n">
        <v>25</v>
      </c>
      <c r="I2582" s="55" t="s">
        <v>187</v>
      </c>
      <c r="J2582" s="0" t="n">
        <v>148</v>
      </c>
      <c r="K2582" s="0" t="n">
        <v>63</v>
      </c>
      <c r="M2582" s="0" t="n">
        <v>308.77</v>
      </c>
      <c r="N2582" s="0" t="n">
        <v>42.36</v>
      </c>
      <c r="O2582" s="0" t="n">
        <v>19.31</v>
      </c>
      <c r="P2582" s="0" t="n">
        <v>4.25</v>
      </c>
      <c r="Q2582" s="0" t="n">
        <v>3.42</v>
      </c>
      <c r="T2582" s="0" t="n">
        <v>26.45</v>
      </c>
      <c r="U2582" s="0" t="n">
        <v>954</v>
      </c>
      <c r="V2582" s="0" t="n">
        <v>4</v>
      </c>
      <c r="W2582" s="60" t="n">
        <v>46303</v>
      </c>
      <c r="X2582" s="55" t="n">
        <f aca="false">IF(I2582="Male",0,1)</f>
        <v>1</v>
      </c>
      <c r="Y2582" s="55" t="n">
        <f aca="false">IF(OR(I2582="DNB",I2582="Dry DNB"),1,0)</f>
        <v>0</v>
      </c>
      <c r="Z2582" s="55" t="n">
        <f aca="false">IF(ISNUMBER(W2582),A2582-W2582,"")</f>
        <v>7</v>
      </c>
      <c r="AA2582" s="55" t="n">
        <f aca="false">MATCH(A2582,DATAS,0)</f>
        <v>2</v>
      </c>
      <c r="AB2582" s="55" t="n">
        <f aca="false">IF(AND(E2582&gt;0,OR(AND(B2582&gt;=1,B2582&lt;=6),B2582=10)),1,0)</f>
        <v>1</v>
      </c>
      <c r="AC2582" s="55" t="n">
        <f aca="false">IF(AND(E2582&gt;0,B2582=10),1,0)</f>
        <v>0</v>
      </c>
      <c r="AD2582" s="55" t="n">
        <f aca="false">IF(AND(C2581=C2582,AA2581=AA2582-1),AB2581,"")</f>
        <v>1</v>
      </c>
      <c r="AE2582" s="55" t="n">
        <f aca="false">IF(AND(C2581=C2582,AA2581=AA2582-1),AC2581,"")</f>
        <v>0</v>
      </c>
      <c r="AF2582" s="55" t="n">
        <f aca="false">IF(AA2582=1,"",IF(AND(AB2582=1,AD2582&lt;&gt;1),1,0))</f>
        <v>0</v>
      </c>
      <c r="AG2582" s="55" t="n">
        <f aca="false">IF(AA2582=1,"",IF(AND(AC2582=1,AE2582&lt;&gt;1),1,0))</f>
        <v>0</v>
      </c>
      <c r="AH2582" s="60" t="str">
        <f aca="false">IF(AND(E2582&gt;0,AA2582&lt;2,NOT(AND(C2583=C2582,AA2583=AA2582+1))),INDEX(DATAS,AA2582+1),"")</f>
        <v/>
      </c>
      <c r="AI2582" s="60" t="str">
        <f aca="false">IF(AND(AC2582=1,AA2582&lt;2),IF(AND(C2583=C2582,AA2583=AA2582+1),IF(AC2583=1,"",INDEX(DATAS,AA2582+1)),INDEX(DATAS,AA2582+1)),"")</f>
        <v/>
      </c>
    </row>
    <row r="2583" customFormat="false" ht="15" hidden="false" customHeight="false" outlineLevel="0" collapsed="false">
      <c r="A2583" s="60" t="n">
        <v>46309</v>
      </c>
      <c r="B2583" s="0" t="n">
        <v>4</v>
      </c>
      <c r="C2583" s="0" t="n">
        <v>5372</v>
      </c>
      <c r="D2583" s="0" t="n">
        <v>329</v>
      </c>
      <c r="E2583" s="0" t="n">
        <v>1</v>
      </c>
      <c r="F2583" s="55" t="s">
        <v>885</v>
      </c>
      <c r="G2583" s="0" t="n">
        <v>46.2</v>
      </c>
      <c r="H2583" s="0" t="n">
        <v>48</v>
      </c>
      <c r="I2583" s="55" t="s">
        <v>157</v>
      </c>
      <c r="J2583" s="0" t="n">
        <v>154</v>
      </c>
      <c r="K2583" s="0" t="n">
        <v>70</v>
      </c>
      <c r="L2583" s="0" t="n">
        <v>175</v>
      </c>
      <c r="M2583" s="0" t="n">
        <v>819.71</v>
      </c>
      <c r="N2583" s="0" t="n">
        <v>51.07</v>
      </c>
      <c r="O2583" s="0" t="n">
        <v>30.74</v>
      </c>
      <c r="P2583" s="0" t="n">
        <v>3.22</v>
      </c>
      <c r="Q2583" s="0" t="n">
        <v>3.55</v>
      </c>
      <c r="R2583" s="0" t="n">
        <v>3711</v>
      </c>
      <c r="S2583" s="0" t="n">
        <v>8625</v>
      </c>
      <c r="T2583" s="0" t="n">
        <v>41.8</v>
      </c>
      <c r="U2583" s="0" t="n">
        <v>953</v>
      </c>
      <c r="V2583" s="0" t="n">
        <v>3</v>
      </c>
      <c r="W2583" s="60" t="n">
        <v>46135</v>
      </c>
      <c r="X2583" s="55" t="n">
        <f aca="false">IF(I2583="Male",0,1)</f>
        <v>1</v>
      </c>
      <c r="Y2583" s="55" t="n">
        <f aca="false">IF(OR(I2583="DNB",I2583="Dry DNB"),1,0)</f>
        <v>0</v>
      </c>
      <c r="Z2583" s="55" t="n">
        <f aca="false">IF(ISNUMBER(W2583),A2583-W2583,"")</f>
        <v>174</v>
      </c>
      <c r="AA2583" s="55" t="n">
        <f aca="false">MATCH(A2583,DATAS,0)</f>
        <v>1</v>
      </c>
      <c r="AB2583" s="55" t="n">
        <f aca="false">IF(AND(E2583&gt;0,OR(AND(B2583&gt;=1,B2583&lt;=6),B2583=10)),1,0)</f>
        <v>1</v>
      </c>
      <c r="AC2583" s="55" t="n">
        <f aca="false">IF(AND(E2583&gt;0,B2583=10),1,0)</f>
        <v>0</v>
      </c>
      <c r="AD2583" s="0" t="str">
        <f aca="false">IF(AND(C2582=C2583,AA2582=AA2583-1),AB2582,"")</f>
        <v/>
      </c>
      <c r="AE2583" s="0" t="str">
        <f aca="false">IF(AND(C2582=C2583,AA2582=AA2583-1),AC2582,"")</f>
        <v/>
      </c>
      <c r="AF2583" s="0" t="str">
        <f aca="false">IF(AA2583=1,"",IF(AND(AB2583=1,AD2583&lt;&gt;1),1,0))</f>
        <v/>
      </c>
      <c r="AG2583" s="0" t="str">
        <f aca="false">IF(AA2583=1,"",IF(AND(AC2583=1,AE2583&lt;&gt;1),1,0))</f>
        <v/>
      </c>
      <c r="AH2583" s="60" t="str">
        <f aca="false">IF(AND(E2583&gt;0,AA2583&lt;2,NOT(AND(C2584=C2583,AA2584=AA2583+1))),INDEX(DATAS,AA2583+1),"")</f>
        <v/>
      </c>
      <c r="AI2583" s="60" t="str">
        <f aca="false">IF(AND(AC2583=1,AA2583&lt;2),IF(AND(C2584=C2583,AA2584=AA2583+1),IF(AC2584=1,"",INDEX(DATAS,AA2583+1)),INDEX(DATAS,AA2583+1)),"")</f>
        <v/>
      </c>
    </row>
    <row r="2584" customFormat="false" ht="15" hidden="false" customHeight="false" outlineLevel="0" collapsed="false">
      <c r="A2584" s="60" t="n">
        <v>46310</v>
      </c>
      <c r="B2584" s="0" t="n">
        <v>4</v>
      </c>
      <c r="C2584" s="0" t="n">
        <v>5372</v>
      </c>
      <c r="D2584" s="0" t="n">
        <v>330</v>
      </c>
      <c r="E2584" s="0" t="n">
        <v>1</v>
      </c>
      <c r="F2584" s="55" t="s">
        <v>885</v>
      </c>
      <c r="G2584" s="0" t="n">
        <v>50.2</v>
      </c>
      <c r="H2584" s="0" t="n">
        <v>47</v>
      </c>
      <c r="I2584" s="55" t="s">
        <v>157</v>
      </c>
      <c r="J2584" s="0" t="n">
        <v>154</v>
      </c>
      <c r="K2584" s="0" t="n">
        <v>70</v>
      </c>
      <c r="L2584" s="0" t="n">
        <v>176</v>
      </c>
      <c r="M2584" s="0" t="n">
        <v>819.71</v>
      </c>
      <c r="N2584" s="0" t="n">
        <v>51.07</v>
      </c>
      <c r="O2584" s="0" t="n">
        <v>30.74</v>
      </c>
      <c r="P2584" s="0" t="n">
        <v>3.22</v>
      </c>
      <c r="Q2584" s="0" t="n">
        <v>3.55</v>
      </c>
      <c r="T2584" s="0" t="n">
        <v>41.8</v>
      </c>
      <c r="U2584" s="0" t="n">
        <v>954</v>
      </c>
      <c r="V2584" s="0" t="n">
        <v>3</v>
      </c>
      <c r="W2584" s="60" t="n">
        <v>46135</v>
      </c>
      <c r="X2584" s="55" t="n">
        <f aca="false">IF(I2584="Male",0,1)</f>
        <v>1</v>
      </c>
      <c r="Y2584" s="55" t="n">
        <f aca="false">IF(OR(I2584="DNB",I2584="Dry DNB"),1,0)</f>
        <v>0</v>
      </c>
      <c r="Z2584" s="55" t="n">
        <f aca="false">IF(ISNUMBER(W2584),A2584-W2584,"")</f>
        <v>175</v>
      </c>
      <c r="AA2584" s="55" t="n">
        <f aca="false">MATCH(A2584,DATAS,0)</f>
        <v>2</v>
      </c>
      <c r="AB2584" s="55" t="n">
        <f aca="false">IF(AND(E2584&gt;0,OR(AND(B2584&gt;=1,B2584&lt;=6),B2584=10)),1,0)</f>
        <v>1</v>
      </c>
      <c r="AC2584" s="55" t="n">
        <f aca="false">IF(AND(E2584&gt;0,B2584=10),1,0)</f>
        <v>0</v>
      </c>
      <c r="AD2584" s="55" t="n">
        <f aca="false">IF(AND(C2583=C2584,AA2583=AA2584-1),AB2583,"")</f>
        <v>1</v>
      </c>
      <c r="AE2584" s="55" t="n">
        <f aca="false">IF(AND(C2583=C2584,AA2583=AA2584-1),AC2583,"")</f>
        <v>0</v>
      </c>
      <c r="AF2584" s="55" t="n">
        <f aca="false">IF(AA2584=1,"",IF(AND(AB2584=1,AD2584&lt;&gt;1),1,0))</f>
        <v>0</v>
      </c>
      <c r="AG2584" s="55" t="n">
        <f aca="false">IF(AA2584=1,"",IF(AND(AC2584=1,AE2584&lt;&gt;1),1,0))</f>
        <v>0</v>
      </c>
      <c r="AH2584" s="60" t="str">
        <f aca="false">IF(AND(E2584&gt;0,AA2584&lt;2,NOT(AND(C2585=C2584,AA2585=AA2584+1))),INDEX(DATAS,AA2584+1),"")</f>
        <v/>
      </c>
      <c r="AI2584" s="60" t="str">
        <f aca="false">IF(AND(AC2584=1,AA2584&lt;2),IF(AND(C2585=C2584,AA2585=AA2584+1),IF(AC2585=1,"",INDEX(DATAS,AA2584+1)),INDEX(DATAS,AA2584+1)),"")</f>
        <v/>
      </c>
    </row>
    <row r="2585" customFormat="false" ht="15" hidden="false" customHeight="false" outlineLevel="0" collapsed="false">
      <c r="A2585" s="60" t="n">
        <v>46309</v>
      </c>
      <c r="B2585" s="0" t="n">
        <v>4</v>
      </c>
      <c r="C2585" s="0" t="n">
        <v>5374</v>
      </c>
      <c r="D2585" s="0" t="n">
        <v>238</v>
      </c>
      <c r="E2585" s="0" t="n">
        <v>1</v>
      </c>
      <c r="F2585" s="55" t="s">
        <v>885</v>
      </c>
      <c r="G2585" s="0" t="n">
        <v>57.9</v>
      </c>
      <c r="H2585" s="0" t="n">
        <v>60</v>
      </c>
      <c r="I2585" s="55" t="s">
        <v>157</v>
      </c>
      <c r="J2585" s="0" t="n">
        <v>122</v>
      </c>
      <c r="K2585" s="0" t="n">
        <v>63</v>
      </c>
      <c r="L2585" s="0" t="n">
        <v>116</v>
      </c>
      <c r="M2585" s="0" t="n">
        <v>1765.5</v>
      </c>
      <c r="N2585" s="0" t="n">
        <v>46.76</v>
      </c>
      <c r="O2585" s="0" t="n">
        <v>51.19</v>
      </c>
      <c r="P2585" s="0" t="n">
        <v>4.18</v>
      </c>
      <c r="Q2585" s="0" t="n">
        <v>3.53</v>
      </c>
      <c r="R2585" s="0" t="n">
        <v>4302</v>
      </c>
      <c r="S2585" s="0" t="n">
        <v>10842</v>
      </c>
      <c r="T2585" s="0" t="n">
        <v>47.3</v>
      </c>
      <c r="U2585" s="0" t="n">
        <v>953</v>
      </c>
      <c r="V2585" s="0" t="n">
        <v>3</v>
      </c>
      <c r="W2585" s="60" t="n">
        <v>46194</v>
      </c>
      <c r="X2585" s="55" t="n">
        <f aca="false">IF(I2585="Male",0,1)</f>
        <v>1</v>
      </c>
      <c r="Y2585" s="55" t="n">
        <f aca="false">IF(OR(I2585="DNB",I2585="Dry DNB"),1,0)</f>
        <v>0</v>
      </c>
      <c r="Z2585" s="55" t="n">
        <f aca="false">IF(ISNUMBER(W2585),A2585-W2585,"")</f>
        <v>115</v>
      </c>
      <c r="AA2585" s="55" t="n">
        <f aca="false">MATCH(A2585,DATAS,0)</f>
        <v>1</v>
      </c>
      <c r="AB2585" s="55" t="n">
        <f aca="false">IF(AND(E2585&gt;0,OR(AND(B2585&gt;=1,B2585&lt;=6),B2585=10)),1,0)</f>
        <v>1</v>
      </c>
      <c r="AC2585" s="55" t="n">
        <f aca="false">IF(AND(E2585&gt;0,B2585=10),1,0)</f>
        <v>0</v>
      </c>
      <c r="AD2585" s="0" t="str">
        <f aca="false">IF(AND(C2584=C2585,AA2584=AA2585-1),AB2584,"")</f>
        <v/>
      </c>
      <c r="AE2585" s="0" t="str">
        <f aca="false">IF(AND(C2584=C2585,AA2584=AA2585-1),AC2584,"")</f>
        <v/>
      </c>
      <c r="AF2585" s="0" t="str">
        <f aca="false">IF(AA2585=1,"",IF(AND(AB2585=1,AD2585&lt;&gt;1),1,0))</f>
        <v/>
      </c>
      <c r="AG2585" s="0" t="str">
        <f aca="false">IF(AA2585=1,"",IF(AND(AC2585=1,AE2585&lt;&gt;1),1,0))</f>
        <v/>
      </c>
      <c r="AH2585" s="60" t="str">
        <f aca="false">IF(AND(E2585&gt;0,AA2585&lt;2,NOT(AND(C2586=C2585,AA2586=AA2585+1))),INDEX(DATAS,AA2585+1),"")</f>
        <v/>
      </c>
      <c r="AI2585" s="60" t="str">
        <f aca="false">IF(AND(AC2585=1,AA2585&lt;2),IF(AND(C2586=C2585,AA2586=AA2585+1),IF(AC2586=1,"",INDEX(DATAS,AA2585+1)),INDEX(DATAS,AA2585+1)),"")</f>
        <v/>
      </c>
    </row>
    <row r="2586" customFormat="false" ht="15" hidden="false" customHeight="false" outlineLevel="0" collapsed="false">
      <c r="A2586" s="60" t="n">
        <v>46310</v>
      </c>
      <c r="B2586" s="0" t="n">
        <v>4</v>
      </c>
      <c r="C2586" s="0" t="n">
        <v>5374</v>
      </c>
      <c r="D2586" s="0" t="n">
        <v>239</v>
      </c>
      <c r="E2586" s="0" t="n">
        <v>1</v>
      </c>
      <c r="F2586" s="55" t="s">
        <v>885</v>
      </c>
      <c r="G2586" s="0" t="n">
        <v>60.2</v>
      </c>
      <c r="H2586" s="0" t="n">
        <v>60</v>
      </c>
      <c r="I2586" s="55" t="s">
        <v>157</v>
      </c>
      <c r="J2586" s="0" t="n">
        <v>122</v>
      </c>
      <c r="K2586" s="0" t="n">
        <v>63</v>
      </c>
      <c r="L2586" s="0" t="n">
        <v>117</v>
      </c>
      <c r="M2586" s="0" t="n">
        <v>1765.5</v>
      </c>
      <c r="N2586" s="0" t="n">
        <v>46.76</v>
      </c>
      <c r="O2586" s="0" t="n">
        <v>51.19</v>
      </c>
      <c r="P2586" s="0" t="n">
        <v>4.18</v>
      </c>
      <c r="Q2586" s="0" t="n">
        <v>3.53</v>
      </c>
      <c r="T2586" s="0" t="n">
        <v>47.3</v>
      </c>
      <c r="U2586" s="0" t="n">
        <v>954</v>
      </c>
      <c r="V2586" s="0" t="n">
        <v>3</v>
      </c>
      <c r="W2586" s="60" t="n">
        <v>46194</v>
      </c>
      <c r="X2586" s="55" t="n">
        <f aca="false">IF(I2586="Male",0,1)</f>
        <v>1</v>
      </c>
      <c r="Y2586" s="55" t="n">
        <f aca="false">IF(OR(I2586="DNB",I2586="Dry DNB"),1,0)</f>
        <v>0</v>
      </c>
      <c r="Z2586" s="55" t="n">
        <f aca="false">IF(ISNUMBER(W2586),A2586-W2586,"")</f>
        <v>116</v>
      </c>
      <c r="AA2586" s="55" t="n">
        <f aca="false">MATCH(A2586,DATAS,0)</f>
        <v>2</v>
      </c>
      <c r="AB2586" s="55" t="n">
        <f aca="false">IF(AND(E2586&gt;0,OR(AND(B2586&gt;=1,B2586&lt;=6),B2586=10)),1,0)</f>
        <v>1</v>
      </c>
      <c r="AC2586" s="55" t="n">
        <f aca="false">IF(AND(E2586&gt;0,B2586=10),1,0)</f>
        <v>0</v>
      </c>
      <c r="AD2586" s="55" t="n">
        <f aca="false">IF(AND(C2585=C2586,AA2585=AA2586-1),AB2585,"")</f>
        <v>1</v>
      </c>
      <c r="AE2586" s="55" t="n">
        <f aca="false">IF(AND(C2585=C2586,AA2585=AA2586-1),AC2585,"")</f>
        <v>0</v>
      </c>
      <c r="AF2586" s="55" t="n">
        <f aca="false">IF(AA2586=1,"",IF(AND(AB2586=1,AD2586&lt;&gt;1),1,0))</f>
        <v>0</v>
      </c>
      <c r="AG2586" s="55" t="n">
        <f aca="false">IF(AA2586=1,"",IF(AND(AC2586=1,AE2586&lt;&gt;1),1,0))</f>
        <v>0</v>
      </c>
      <c r="AH2586" s="60" t="str">
        <f aca="false">IF(AND(E2586&gt;0,AA2586&lt;2,NOT(AND(C2587=C2586,AA2587=AA2586+1))),INDEX(DATAS,AA2586+1),"")</f>
        <v/>
      </c>
      <c r="AI2586" s="60" t="str">
        <f aca="false">IF(AND(AC2586=1,AA2586&lt;2),IF(AND(C2587=C2586,AA2587=AA2586+1),IF(AC2587=1,"",INDEX(DATAS,AA2586+1)),INDEX(DATAS,AA2586+1)),"")</f>
        <v/>
      </c>
    </row>
    <row r="2587" customFormat="false" ht="15" hidden="false" customHeight="false" outlineLevel="0" collapsed="false">
      <c r="A2587" s="60" t="n">
        <v>46309</v>
      </c>
      <c r="B2587" s="0" t="n">
        <v>5</v>
      </c>
      <c r="C2587" s="0" t="n">
        <v>5376</v>
      </c>
      <c r="D2587" s="0" t="n">
        <v>331</v>
      </c>
      <c r="E2587" s="0" t="n">
        <v>1</v>
      </c>
      <c r="F2587" s="55" t="s">
        <v>886</v>
      </c>
      <c r="G2587" s="0" t="n">
        <v>39.8</v>
      </c>
      <c r="H2587" s="0" t="n">
        <v>36</v>
      </c>
      <c r="I2587" s="55" t="s">
        <v>187</v>
      </c>
      <c r="J2587" s="0" t="n">
        <v>331</v>
      </c>
      <c r="K2587" s="0" t="n">
        <v>65</v>
      </c>
      <c r="M2587" s="0" t="n">
        <v>14.12</v>
      </c>
      <c r="N2587" s="0" t="n">
        <v>33.84</v>
      </c>
      <c r="O2587" s="0" t="n">
        <v>22.6</v>
      </c>
      <c r="P2587" s="0" t="n">
        <v>3.33</v>
      </c>
      <c r="Q2587" s="0" t="n">
        <v>3.88</v>
      </c>
      <c r="R2587" s="0" t="n">
        <v>3056</v>
      </c>
      <c r="S2587" s="0" t="n">
        <v>6675</v>
      </c>
      <c r="T2587" s="0" t="n">
        <v>33.35</v>
      </c>
      <c r="U2587" s="0" t="n">
        <v>952</v>
      </c>
      <c r="V2587" s="0" t="n">
        <v>7</v>
      </c>
      <c r="W2587" s="60" t="n">
        <v>46303</v>
      </c>
      <c r="X2587" s="55" t="n">
        <f aca="false">IF(I2587="Male",0,1)</f>
        <v>1</v>
      </c>
      <c r="Y2587" s="55" t="n">
        <f aca="false">IF(OR(I2587="DNB",I2587="Dry DNB"),1,0)</f>
        <v>0</v>
      </c>
      <c r="Z2587" s="55" t="n">
        <f aca="false">IF(ISNUMBER(W2587),A2587-W2587,"")</f>
        <v>6</v>
      </c>
      <c r="AA2587" s="55" t="n">
        <f aca="false">MATCH(A2587,DATAS,0)</f>
        <v>1</v>
      </c>
      <c r="AB2587" s="55" t="n">
        <f aca="false">IF(AND(E2587&gt;0,OR(AND(B2587&gt;=1,B2587&lt;=6),B2587=10)),1,0)</f>
        <v>1</v>
      </c>
      <c r="AC2587" s="55" t="n">
        <f aca="false">IF(AND(E2587&gt;0,B2587=10),1,0)</f>
        <v>0</v>
      </c>
      <c r="AD2587" s="0" t="str">
        <f aca="false">IF(AND(C2586=C2587,AA2586=AA2587-1),AB2586,"")</f>
        <v/>
      </c>
      <c r="AE2587" s="0" t="str">
        <f aca="false">IF(AND(C2586=C2587,AA2586=AA2587-1),AC2586,"")</f>
        <v/>
      </c>
      <c r="AF2587" s="0" t="str">
        <f aca="false">IF(AA2587=1,"",IF(AND(AB2587=1,AD2587&lt;&gt;1),1,0))</f>
        <v/>
      </c>
      <c r="AG2587" s="0" t="str">
        <f aca="false">IF(AA2587=1,"",IF(AND(AC2587=1,AE2587&lt;&gt;1),1,0))</f>
        <v/>
      </c>
      <c r="AH2587" s="60" t="str">
        <f aca="false">IF(AND(E2587&gt;0,AA2587&lt;2,NOT(AND(C2588=C2587,AA2588=AA2587+1))),INDEX(DATAS,AA2587+1),"")</f>
        <v/>
      </c>
      <c r="AI2587" s="60" t="str">
        <f aca="false">IF(AND(AC2587=1,AA2587&lt;2),IF(AND(C2588=C2587,AA2588=AA2587+1),IF(AC2588=1,"",INDEX(DATAS,AA2587+1)),INDEX(DATAS,AA2587+1)),"")</f>
        <v/>
      </c>
    </row>
    <row r="2588" customFormat="false" ht="15" hidden="false" customHeight="false" outlineLevel="0" collapsed="false">
      <c r="A2588" s="60" t="n">
        <v>46310</v>
      </c>
      <c r="B2588" s="0" t="n">
        <v>5</v>
      </c>
      <c r="C2588" s="0" t="n">
        <v>5376</v>
      </c>
      <c r="D2588" s="0" t="n">
        <v>332</v>
      </c>
      <c r="E2588" s="0" t="n">
        <v>1</v>
      </c>
      <c r="F2588" s="55" t="s">
        <v>886</v>
      </c>
      <c r="G2588" s="0" t="n">
        <v>42.4</v>
      </c>
      <c r="H2588" s="0" t="n">
        <v>37</v>
      </c>
      <c r="I2588" s="55" t="s">
        <v>187</v>
      </c>
      <c r="J2588" s="0" t="n">
        <v>332</v>
      </c>
      <c r="K2588" s="0" t="n">
        <v>65</v>
      </c>
      <c r="M2588" s="0" t="n">
        <v>14.12</v>
      </c>
      <c r="N2588" s="0" t="n">
        <v>33.84</v>
      </c>
      <c r="O2588" s="0" t="n">
        <v>22.6</v>
      </c>
      <c r="P2588" s="0" t="n">
        <v>3.33</v>
      </c>
      <c r="Q2588" s="0" t="n">
        <v>3.88</v>
      </c>
      <c r="T2588" s="0" t="n">
        <v>33.35</v>
      </c>
      <c r="U2588" s="0" t="n">
        <v>953</v>
      </c>
      <c r="V2588" s="0" t="n">
        <v>7</v>
      </c>
      <c r="W2588" s="60" t="n">
        <v>46303</v>
      </c>
      <c r="X2588" s="55" t="n">
        <f aca="false">IF(I2588="Male",0,1)</f>
        <v>1</v>
      </c>
      <c r="Y2588" s="55" t="n">
        <f aca="false">IF(OR(I2588="DNB",I2588="Dry DNB"),1,0)</f>
        <v>0</v>
      </c>
      <c r="Z2588" s="55" t="n">
        <f aca="false">IF(ISNUMBER(W2588),A2588-W2588,"")</f>
        <v>7</v>
      </c>
      <c r="AA2588" s="55" t="n">
        <f aca="false">MATCH(A2588,DATAS,0)</f>
        <v>2</v>
      </c>
      <c r="AB2588" s="55" t="n">
        <f aca="false">IF(AND(E2588&gt;0,OR(AND(B2588&gt;=1,B2588&lt;=6),B2588=10)),1,0)</f>
        <v>1</v>
      </c>
      <c r="AC2588" s="55" t="n">
        <f aca="false">IF(AND(E2588&gt;0,B2588=10),1,0)</f>
        <v>0</v>
      </c>
      <c r="AD2588" s="55" t="n">
        <f aca="false">IF(AND(C2587=C2588,AA2587=AA2588-1),AB2587,"")</f>
        <v>1</v>
      </c>
      <c r="AE2588" s="55" t="n">
        <f aca="false">IF(AND(C2587=C2588,AA2587=AA2588-1),AC2587,"")</f>
        <v>0</v>
      </c>
      <c r="AF2588" s="55" t="n">
        <f aca="false">IF(AA2588=1,"",IF(AND(AB2588=1,AD2588&lt;&gt;1),1,0))</f>
        <v>0</v>
      </c>
      <c r="AG2588" s="55" t="n">
        <f aca="false">IF(AA2588=1,"",IF(AND(AC2588=1,AE2588&lt;&gt;1),1,0))</f>
        <v>0</v>
      </c>
      <c r="AH2588" s="60" t="str">
        <f aca="false">IF(AND(E2588&gt;0,AA2588&lt;2,NOT(AND(C2589=C2588,AA2589=AA2588+1))),INDEX(DATAS,AA2588+1),"")</f>
        <v/>
      </c>
      <c r="AI2588" s="60" t="str">
        <f aca="false">IF(AND(AC2588=1,AA2588&lt;2),IF(AND(C2589=C2588,AA2589=AA2588+1),IF(AC2589=1,"",INDEX(DATAS,AA2588+1)),INDEX(DATAS,AA2588+1)),"")</f>
        <v/>
      </c>
    </row>
    <row r="2589" customFormat="false" ht="15" hidden="false" customHeight="false" outlineLevel="0" collapsed="false">
      <c r="A2589" s="60" t="n">
        <v>46309</v>
      </c>
      <c r="B2589" s="0" t="n">
        <v>4</v>
      </c>
      <c r="C2589" s="0" t="n">
        <v>5377</v>
      </c>
      <c r="D2589" s="0" t="n">
        <v>189</v>
      </c>
      <c r="E2589" s="0" t="n">
        <v>1</v>
      </c>
      <c r="F2589" s="55" t="s">
        <v>887</v>
      </c>
      <c r="G2589" s="0" t="n">
        <v>49.3</v>
      </c>
      <c r="H2589" s="0" t="n">
        <v>50</v>
      </c>
      <c r="I2589" s="55" t="s">
        <v>157</v>
      </c>
      <c r="J2589" s="0" t="n">
        <v>63</v>
      </c>
      <c r="K2589" s="0" t="n">
        <v>63</v>
      </c>
      <c r="L2589" s="0" t="n">
        <v>126</v>
      </c>
      <c r="M2589" s="0" t="n">
        <v>836.58</v>
      </c>
      <c r="N2589" s="0" t="n">
        <v>18.49</v>
      </c>
      <c r="O2589" s="0" t="n">
        <v>37.43</v>
      </c>
      <c r="P2589" s="0" t="n">
        <v>2.75</v>
      </c>
      <c r="Q2589" s="0" t="n">
        <v>3.34</v>
      </c>
      <c r="R2589" s="0" t="n">
        <v>4466</v>
      </c>
      <c r="S2589" s="0" t="n">
        <v>9748</v>
      </c>
      <c r="T2589" s="0" t="n">
        <v>47.6</v>
      </c>
      <c r="U2589" s="0" t="n">
        <v>951</v>
      </c>
      <c r="V2589" s="0" t="n">
        <v>1</v>
      </c>
      <c r="W2589" s="60" t="n">
        <v>46184</v>
      </c>
      <c r="X2589" s="55" t="n">
        <f aca="false">IF(I2589="Male",0,1)</f>
        <v>1</v>
      </c>
      <c r="Y2589" s="55" t="n">
        <f aca="false">IF(OR(I2589="DNB",I2589="Dry DNB"),1,0)</f>
        <v>0</v>
      </c>
      <c r="Z2589" s="55" t="n">
        <f aca="false">IF(ISNUMBER(W2589),A2589-W2589,"")</f>
        <v>125</v>
      </c>
      <c r="AA2589" s="55" t="n">
        <f aca="false">MATCH(A2589,DATAS,0)</f>
        <v>1</v>
      </c>
      <c r="AB2589" s="55" t="n">
        <f aca="false">IF(AND(E2589&gt;0,OR(AND(B2589&gt;=1,B2589&lt;=6),B2589=10)),1,0)</f>
        <v>1</v>
      </c>
      <c r="AC2589" s="55" t="n">
        <f aca="false">IF(AND(E2589&gt;0,B2589=10),1,0)</f>
        <v>0</v>
      </c>
      <c r="AD2589" s="0" t="str">
        <f aca="false">IF(AND(C2588=C2589,AA2588=AA2589-1),AB2588,"")</f>
        <v/>
      </c>
      <c r="AE2589" s="0" t="str">
        <f aca="false">IF(AND(C2588=C2589,AA2588=AA2589-1),AC2588,"")</f>
        <v/>
      </c>
      <c r="AF2589" s="0" t="str">
        <f aca="false">IF(AA2589=1,"",IF(AND(AB2589=1,AD2589&lt;&gt;1),1,0))</f>
        <v/>
      </c>
      <c r="AG2589" s="0" t="str">
        <f aca="false">IF(AA2589=1,"",IF(AND(AC2589=1,AE2589&lt;&gt;1),1,0))</f>
        <v/>
      </c>
      <c r="AH2589" s="60" t="str">
        <f aca="false">IF(AND(E2589&gt;0,AA2589&lt;2,NOT(AND(C2590=C2589,AA2590=AA2589+1))),INDEX(DATAS,AA2589+1),"")</f>
        <v/>
      </c>
      <c r="AI2589" s="60" t="str">
        <f aca="false">IF(AND(AC2589=1,AA2589&lt;2),IF(AND(C2590=C2589,AA2590=AA2589+1),IF(AC2590=1,"",INDEX(DATAS,AA2589+1)),INDEX(DATAS,AA2589+1)),"")</f>
        <v/>
      </c>
    </row>
    <row r="2590" customFormat="false" ht="15" hidden="false" customHeight="false" outlineLevel="0" collapsed="false">
      <c r="A2590" s="60" t="n">
        <v>46310</v>
      </c>
      <c r="B2590" s="0" t="n">
        <v>4</v>
      </c>
      <c r="C2590" s="0" t="n">
        <v>5377</v>
      </c>
      <c r="D2590" s="0" t="n">
        <v>190</v>
      </c>
      <c r="E2590" s="0" t="n">
        <v>1</v>
      </c>
      <c r="F2590" s="55" t="s">
        <v>887</v>
      </c>
      <c r="G2590" s="0" t="n">
        <v>50.2</v>
      </c>
      <c r="H2590" s="0" t="n">
        <v>49</v>
      </c>
      <c r="I2590" s="55" t="s">
        <v>157</v>
      </c>
      <c r="J2590" s="0" t="n">
        <v>63</v>
      </c>
      <c r="K2590" s="0" t="n">
        <v>63</v>
      </c>
      <c r="L2590" s="0" t="n">
        <v>127</v>
      </c>
      <c r="M2590" s="0" t="n">
        <v>836.58</v>
      </c>
      <c r="N2590" s="0" t="n">
        <v>18.49</v>
      </c>
      <c r="O2590" s="0" t="n">
        <v>37.43</v>
      </c>
      <c r="P2590" s="0" t="n">
        <v>2.75</v>
      </c>
      <c r="Q2590" s="0" t="n">
        <v>3.34</v>
      </c>
      <c r="T2590" s="0" t="n">
        <v>47.6</v>
      </c>
      <c r="U2590" s="0" t="n">
        <v>952</v>
      </c>
      <c r="V2590" s="0" t="n">
        <v>1</v>
      </c>
      <c r="W2590" s="60" t="n">
        <v>46184</v>
      </c>
      <c r="X2590" s="55" t="n">
        <f aca="false">IF(I2590="Male",0,1)</f>
        <v>1</v>
      </c>
      <c r="Y2590" s="55" t="n">
        <f aca="false">IF(OR(I2590="DNB",I2590="Dry DNB"),1,0)</f>
        <v>0</v>
      </c>
      <c r="Z2590" s="55" t="n">
        <f aca="false">IF(ISNUMBER(W2590),A2590-W2590,"")</f>
        <v>126</v>
      </c>
      <c r="AA2590" s="55" t="n">
        <f aca="false">MATCH(A2590,DATAS,0)</f>
        <v>2</v>
      </c>
      <c r="AB2590" s="55" t="n">
        <f aca="false">IF(AND(E2590&gt;0,OR(AND(B2590&gt;=1,B2590&lt;=6),B2590=10)),1,0)</f>
        <v>1</v>
      </c>
      <c r="AC2590" s="55" t="n">
        <f aca="false">IF(AND(E2590&gt;0,B2590=10),1,0)</f>
        <v>0</v>
      </c>
      <c r="AD2590" s="55" t="n">
        <f aca="false">IF(AND(C2589=C2590,AA2589=AA2590-1),AB2589,"")</f>
        <v>1</v>
      </c>
      <c r="AE2590" s="55" t="n">
        <f aca="false">IF(AND(C2589=C2590,AA2589=AA2590-1),AC2589,"")</f>
        <v>0</v>
      </c>
      <c r="AF2590" s="55" t="n">
        <f aca="false">IF(AA2590=1,"",IF(AND(AB2590=1,AD2590&lt;&gt;1),1,0))</f>
        <v>0</v>
      </c>
      <c r="AG2590" s="55" t="n">
        <f aca="false">IF(AA2590=1,"",IF(AND(AC2590=1,AE2590&lt;&gt;1),1,0))</f>
        <v>0</v>
      </c>
      <c r="AH2590" s="60" t="str">
        <f aca="false">IF(AND(E2590&gt;0,AA2590&lt;2,NOT(AND(C2591=C2590,AA2591=AA2590+1))),INDEX(DATAS,AA2590+1),"")</f>
        <v/>
      </c>
      <c r="AI2590" s="60" t="str">
        <f aca="false">IF(AND(AC2590=1,AA2590&lt;2),IF(AND(C2591=C2590,AA2591=AA2590+1),IF(AC2591=1,"",INDEX(DATAS,AA2590+1)),INDEX(DATAS,AA2590+1)),"")</f>
        <v/>
      </c>
    </row>
    <row r="2591" customFormat="false" ht="15" hidden="false" customHeight="false" outlineLevel="0" collapsed="false">
      <c r="A2591" s="60" t="n">
        <v>46309</v>
      </c>
      <c r="B2591" s="0" t="n">
        <v>4</v>
      </c>
      <c r="C2591" s="0" t="n">
        <v>5378</v>
      </c>
      <c r="D2591" s="0" t="n">
        <v>329</v>
      </c>
      <c r="E2591" s="0" t="n">
        <v>1</v>
      </c>
      <c r="F2591" s="55" t="s">
        <v>887</v>
      </c>
      <c r="G2591" s="0" t="n">
        <v>44.4</v>
      </c>
      <c r="H2591" s="0" t="n">
        <v>43</v>
      </c>
      <c r="I2591" s="55" t="s">
        <v>157</v>
      </c>
      <c r="J2591" s="0" t="n">
        <v>196</v>
      </c>
      <c r="K2591" s="0" t="n">
        <v>63</v>
      </c>
      <c r="L2591" s="0" t="n">
        <v>133</v>
      </c>
      <c r="M2591" s="0" t="n">
        <v>67.17</v>
      </c>
      <c r="N2591" s="0" t="n">
        <v>34.64</v>
      </c>
      <c r="O2591" s="0" t="n">
        <v>9.67</v>
      </c>
      <c r="P2591" s="0" t="n">
        <v>2.75</v>
      </c>
      <c r="Q2591" s="0" t="n">
        <v>3.28</v>
      </c>
      <c r="R2591" s="0" t="n">
        <v>4366</v>
      </c>
      <c r="S2591" s="0" t="n">
        <v>8795</v>
      </c>
      <c r="T2591" s="0" t="n">
        <v>53.1</v>
      </c>
      <c r="U2591" s="0" t="n">
        <v>951</v>
      </c>
      <c r="V2591" s="0" t="n">
        <v>5</v>
      </c>
      <c r="W2591" s="60" t="n">
        <v>46177</v>
      </c>
      <c r="X2591" s="55" t="n">
        <f aca="false">IF(I2591="Male",0,1)</f>
        <v>1</v>
      </c>
      <c r="Y2591" s="55" t="n">
        <f aca="false">IF(OR(I2591="DNB",I2591="Dry DNB"),1,0)</f>
        <v>0</v>
      </c>
      <c r="Z2591" s="55" t="n">
        <f aca="false">IF(ISNUMBER(W2591),A2591-W2591,"")</f>
        <v>132</v>
      </c>
      <c r="AA2591" s="55" t="n">
        <f aca="false">MATCH(A2591,DATAS,0)</f>
        <v>1</v>
      </c>
      <c r="AB2591" s="55" t="n">
        <f aca="false">IF(AND(E2591&gt;0,OR(AND(B2591&gt;=1,B2591&lt;=6),B2591=10)),1,0)</f>
        <v>1</v>
      </c>
      <c r="AC2591" s="55" t="n">
        <f aca="false">IF(AND(E2591&gt;0,B2591=10),1,0)</f>
        <v>0</v>
      </c>
      <c r="AD2591" s="0" t="str">
        <f aca="false">IF(AND(C2590=C2591,AA2590=AA2591-1),AB2590,"")</f>
        <v/>
      </c>
      <c r="AE2591" s="0" t="str">
        <f aca="false">IF(AND(C2590=C2591,AA2590=AA2591-1),AC2590,"")</f>
        <v/>
      </c>
      <c r="AF2591" s="0" t="str">
        <f aca="false">IF(AA2591=1,"",IF(AND(AB2591=1,AD2591&lt;&gt;1),1,0))</f>
        <v/>
      </c>
      <c r="AG2591" s="0" t="str">
        <f aca="false">IF(AA2591=1,"",IF(AND(AC2591=1,AE2591&lt;&gt;1),1,0))</f>
        <v/>
      </c>
      <c r="AH2591" s="60" t="str">
        <f aca="false">IF(AND(E2591&gt;0,AA2591&lt;2,NOT(AND(C2592=C2591,AA2592=AA2591+1))),INDEX(DATAS,AA2591+1),"")</f>
        <v/>
      </c>
      <c r="AI2591" s="60" t="str">
        <f aca="false">IF(AND(AC2591=1,AA2591&lt;2),IF(AND(C2592=C2591,AA2592=AA2591+1),IF(AC2592=1,"",INDEX(DATAS,AA2591+1)),INDEX(DATAS,AA2591+1)),"")</f>
        <v/>
      </c>
    </row>
    <row r="2592" customFormat="false" ht="15" hidden="false" customHeight="false" outlineLevel="0" collapsed="false">
      <c r="A2592" s="60" t="n">
        <v>46310</v>
      </c>
      <c r="B2592" s="0" t="n">
        <v>4</v>
      </c>
      <c r="C2592" s="0" t="n">
        <v>5378</v>
      </c>
      <c r="D2592" s="0" t="n">
        <v>330</v>
      </c>
      <c r="E2592" s="0" t="n">
        <v>1</v>
      </c>
      <c r="F2592" s="55" t="s">
        <v>887</v>
      </c>
      <c r="G2592" s="0" t="n">
        <v>44.9</v>
      </c>
      <c r="H2592" s="0" t="n">
        <v>43</v>
      </c>
      <c r="I2592" s="55" t="s">
        <v>157</v>
      </c>
      <c r="J2592" s="0" t="n">
        <v>196</v>
      </c>
      <c r="K2592" s="0" t="n">
        <v>63</v>
      </c>
      <c r="L2592" s="0" t="n">
        <v>134</v>
      </c>
      <c r="M2592" s="0" t="n">
        <v>67.17</v>
      </c>
      <c r="N2592" s="0" t="n">
        <v>34.64</v>
      </c>
      <c r="O2592" s="0" t="n">
        <v>9.67</v>
      </c>
      <c r="P2592" s="0" t="n">
        <v>2.75</v>
      </c>
      <c r="Q2592" s="0" t="n">
        <v>3.28</v>
      </c>
      <c r="T2592" s="0" t="n">
        <v>53.1</v>
      </c>
      <c r="U2592" s="0" t="n">
        <v>952</v>
      </c>
      <c r="V2592" s="0" t="n">
        <v>5</v>
      </c>
      <c r="W2592" s="60" t="n">
        <v>46177</v>
      </c>
      <c r="X2592" s="55" t="n">
        <f aca="false">IF(I2592="Male",0,1)</f>
        <v>1</v>
      </c>
      <c r="Y2592" s="55" t="n">
        <f aca="false">IF(OR(I2592="DNB",I2592="Dry DNB"),1,0)</f>
        <v>0</v>
      </c>
      <c r="Z2592" s="55" t="n">
        <f aca="false">IF(ISNUMBER(W2592),A2592-W2592,"")</f>
        <v>133</v>
      </c>
      <c r="AA2592" s="55" t="n">
        <f aca="false">MATCH(A2592,DATAS,0)</f>
        <v>2</v>
      </c>
      <c r="AB2592" s="55" t="n">
        <f aca="false">IF(AND(E2592&gt;0,OR(AND(B2592&gt;=1,B2592&lt;=6),B2592=10)),1,0)</f>
        <v>1</v>
      </c>
      <c r="AC2592" s="55" t="n">
        <f aca="false">IF(AND(E2592&gt;0,B2592=10),1,0)</f>
        <v>0</v>
      </c>
      <c r="AD2592" s="55" t="n">
        <f aca="false">IF(AND(C2591=C2592,AA2591=AA2592-1),AB2591,"")</f>
        <v>1</v>
      </c>
      <c r="AE2592" s="55" t="n">
        <f aca="false">IF(AND(C2591=C2592,AA2591=AA2592-1),AC2591,"")</f>
        <v>0</v>
      </c>
      <c r="AF2592" s="55" t="n">
        <f aca="false">IF(AA2592=1,"",IF(AND(AB2592=1,AD2592&lt;&gt;1),1,0))</f>
        <v>0</v>
      </c>
      <c r="AG2592" s="55" t="n">
        <f aca="false">IF(AA2592=1,"",IF(AND(AC2592=1,AE2592&lt;&gt;1),1,0))</f>
        <v>0</v>
      </c>
      <c r="AH2592" s="60" t="str">
        <f aca="false">IF(AND(E2592&gt;0,AA2592&lt;2,NOT(AND(C2593=C2592,AA2593=AA2592+1))),INDEX(DATAS,AA2592+1),"")</f>
        <v/>
      </c>
      <c r="AI2592" s="60" t="str">
        <f aca="false">IF(AND(AC2592=1,AA2592&lt;2),IF(AND(C2593=C2592,AA2593=AA2592+1),IF(AC2593=1,"",INDEX(DATAS,AA2592+1)),INDEX(DATAS,AA2592+1)),"")</f>
        <v/>
      </c>
    </row>
    <row r="2593" customFormat="false" ht="15" hidden="false" customHeight="false" outlineLevel="0" collapsed="false">
      <c r="A2593" s="60" t="n">
        <v>46309</v>
      </c>
      <c r="B2593" s="0" t="n">
        <v>10</v>
      </c>
      <c r="C2593" s="0" t="n">
        <v>5381</v>
      </c>
      <c r="D2593" s="0" t="n">
        <v>284</v>
      </c>
      <c r="E2593" s="0" t="n">
        <v>1</v>
      </c>
      <c r="F2593" s="55" t="s">
        <v>888</v>
      </c>
      <c r="G2593" s="0" t="n">
        <v>14.6</v>
      </c>
      <c r="H2593" s="0" t="n">
        <v>16</v>
      </c>
      <c r="I2593" s="55" t="s">
        <v>157</v>
      </c>
      <c r="J2593" s="0" t="n">
        <v>249</v>
      </c>
      <c r="K2593" s="0" t="n">
        <v>67</v>
      </c>
      <c r="L2593" s="0" t="n">
        <v>35</v>
      </c>
      <c r="M2593" s="0" t="n">
        <v>734.06</v>
      </c>
      <c r="N2593" s="0" t="n">
        <v>30.46</v>
      </c>
      <c r="O2593" s="0" t="n">
        <v>32.97</v>
      </c>
      <c r="P2593" s="0" t="n">
        <v>3.63</v>
      </c>
      <c r="Q2593" s="0" t="n">
        <v>3.53</v>
      </c>
      <c r="R2593" s="0" t="n">
        <v>3899</v>
      </c>
      <c r="S2593" s="0" t="n">
        <v>9350</v>
      </c>
      <c r="T2593" s="0" t="n">
        <v>40</v>
      </c>
      <c r="U2593" s="0" t="n">
        <v>950</v>
      </c>
      <c r="V2593" s="0" t="n">
        <v>7</v>
      </c>
      <c r="W2593" s="60" t="n">
        <v>46275</v>
      </c>
      <c r="X2593" s="55" t="n">
        <f aca="false">IF(I2593="Male",0,1)</f>
        <v>1</v>
      </c>
      <c r="Y2593" s="55" t="n">
        <f aca="false">IF(OR(I2593="DNB",I2593="Dry DNB"),1,0)</f>
        <v>0</v>
      </c>
      <c r="Z2593" s="55" t="n">
        <f aca="false">IF(ISNUMBER(W2593),A2593-W2593,"")</f>
        <v>34</v>
      </c>
      <c r="AA2593" s="55" t="n">
        <f aca="false">MATCH(A2593,DATAS,0)</f>
        <v>1</v>
      </c>
      <c r="AB2593" s="55" t="n">
        <f aca="false">IF(AND(E2593&gt;0,OR(AND(B2593&gt;=1,B2593&lt;=6),B2593=10)),1,0)</f>
        <v>1</v>
      </c>
      <c r="AC2593" s="55" t="n">
        <f aca="false">IF(AND(E2593&gt;0,B2593=10),1,0)</f>
        <v>1</v>
      </c>
      <c r="AD2593" s="0" t="str">
        <f aca="false">IF(AND(C2592=C2593,AA2592=AA2593-1),AB2592,"")</f>
        <v/>
      </c>
      <c r="AE2593" s="0" t="str">
        <f aca="false">IF(AND(C2592=C2593,AA2592=AA2593-1),AC2592,"")</f>
        <v/>
      </c>
      <c r="AF2593" s="0" t="str">
        <f aca="false">IF(AA2593=1,"",IF(AND(AB2593=1,AD2593&lt;&gt;1),1,0))</f>
        <v/>
      </c>
      <c r="AG2593" s="0" t="str">
        <f aca="false">IF(AA2593=1,"",IF(AND(AC2593=1,AE2593&lt;&gt;1),1,0))</f>
        <v/>
      </c>
      <c r="AH2593" s="60" t="str">
        <f aca="false">IF(AND(E2593&gt;0,AA2593&lt;2,NOT(AND(C2594=C2593,AA2594=AA2593+1))),INDEX(DATAS,AA2593+1),"")</f>
        <v/>
      </c>
      <c r="AI2593" s="60" t="str">
        <f aca="false">IF(AND(AC2593=1,AA2593&lt;2),IF(AND(C2594=C2593,AA2594=AA2593+1),IF(AC2594=1,"",INDEX(DATAS,AA2593+1)),INDEX(DATAS,AA2593+1)),"")</f>
        <v/>
      </c>
    </row>
    <row r="2594" customFormat="false" ht="15" hidden="false" customHeight="false" outlineLevel="0" collapsed="false">
      <c r="A2594" s="60" t="n">
        <v>46310</v>
      </c>
      <c r="B2594" s="0" t="n">
        <v>10</v>
      </c>
      <c r="C2594" s="0" t="n">
        <v>5381</v>
      </c>
      <c r="D2594" s="0" t="n">
        <v>285</v>
      </c>
      <c r="E2594" s="0" t="n">
        <v>1</v>
      </c>
      <c r="F2594" s="55" t="s">
        <v>888</v>
      </c>
      <c r="G2594" s="0" t="n">
        <v>29.9</v>
      </c>
      <c r="H2594" s="0" t="n">
        <v>19</v>
      </c>
      <c r="I2594" s="55" t="s">
        <v>157</v>
      </c>
      <c r="J2594" s="0" t="n">
        <v>249</v>
      </c>
      <c r="K2594" s="0" t="n">
        <v>67</v>
      </c>
      <c r="L2594" s="0" t="n">
        <v>36</v>
      </c>
      <c r="M2594" s="0" t="n">
        <v>734.06</v>
      </c>
      <c r="N2594" s="0" t="n">
        <v>30.46</v>
      </c>
      <c r="O2594" s="0" t="n">
        <v>32.97</v>
      </c>
      <c r="P2594" s="0" t="n">
        <v>3.63</v>
      </c>
      <c r="Q2594" s="0" t="n">
        <v>3.53</v>
      </c>
      <c r="T2594" s="0" t="n">
        <v>40</v>
      </c>
      <c r="U2594" s="0" t="n">
        <v>951</v>
      </c>
      <c r="V2594" s="0" t="n">
        <v>7</v>
      </c>
      <c r="W2594" s="60" t="n">
        <v>46275</v>
      </c>
      <c r="X2594" s="55" t="n">
        <f aca="false">IF(I2594="Male",0,1)</f>
        <v>1</v>
      </c>
      <c r="Y2594" s="55" t="n">
        <f aca="false">IF(OR(I2594="DNB",I2594="Dry DNB"),1,0)</f>
        <v>0</v>
      </c>
      <c r="Z2594" s="55" t="n">
        <f aca="false">IF(ISNUMBER(W2594),A2594-W2594,"")</f>
        <v>35</v>
      </c>
      <c r="AA2594" s="55" t="n">
        <f aca="false">MATCH(A2594,DATAS,0)</f>
        <v>2</v>
      </c>
      <c r="AB2594" s="55" t="n">
        <f aca="false">IF(AND(E2594&gt;0,OR(AND(B2594&gt;=1,B2594&lt;=6),B2594=10)),1,0)</f>
        <v>1</v>
      </c>
      <c r="AC2594" s="55" t="n">
        <f aca="false">IF(AND(E2594&gt;0,B2594=10),1,0)</f>
        <v>1</v>
      </c>
      <c r="AD2594" s="55" t="n">
        <f aca="false">IF(AND(C2593=C2594,AA2593=AA2594-1),AB2593,"")</f>
        <v>1</v>
      </c>
      <c r="AE2594" s="55" t="n">
        <f aca="false">IF(AND(C2593=C2594,AA2593=AA2594-1),AC2593,"")</f>
        <v>1</v>
      </c>
      <c r="AF2594" s="55" t="n">
        <f aca="false">IF(AA2594=1,"",IF(AND(AB2594=1,AD2594&lt;&gt;1),1,0))</f>
        <v>0</v>
      </c>
      <c r="AG2594" s="55" t="n">
        <f aca="false">IF(AA2594=1,"",IF(AND(AC2594=1,AE2594&lt;&gt;1),1,0))</f>
        <v>0</v>
      </c>
      <c r="AH2594" s="60" t="str">
        <f aca="false">IF(AND(E2594&gt;0,AA2594&lt;2,NOT(AND(C2595=C2594,AA2595=AA2594+1))),INDEX(DATAS,AA2594+1),"")</f>
        <v/>
      </c>
      <c r="AI2594" s="60" t="str">
        <f aca="false">IF(AND(AC2594=1,AA2594&lt;2),IF(AND(C2595=C2594,AA2595=AA2594+1),IF(AC2595=1,"",INDEX(DATAS,AA2594+1)),INDEX(DATAS,AA2594+1)),"")</f>
        <v/>
      </c>
    </row>
    <row r="2595" customFormat="false" ht="15" hidden="false" customHeight="false" outlineLevel="0" collapsed="false">
      <c r="A2595" s="60" t="n">
        <v>46309</v>
      </c>
      <c r="B2595" s="0" t="n">
        <v>4</v>
      </c>
      <c r="C2595" s="0" t="n">
        <v>5382</v>
      </c>
      <c r="D2595" s="0" t="n">
        <v>218</v>
      </c>
      <c r="E2595" s="0" t="n">
        <v>1</v>
      </c>
      <c r="F2595" s="55" t="s">
        <v>889</v>
      </c>
      <c r="G2595" s="0" t="n">
        <v>43.1</v>
      </c>
      <c r="H2595" s="0" t="n">
        <v>48</v>
      </c>
      <c r="I2595" s="55" t="s">
        <v>157</v>
      </c>
      <c r="J2595" s="0" t="n">
        <v>64</v>
      </c>
      <c r="K2595" s="0" t="n">
        <v>64</v>
      </c>
      <c r="L2595" s="0" t="n">
        <v>154</v>
      </c>
      <c r="M2595" s="0" t="n">
        <v>704.9</v>
      </c>
      <c r="N2595" s="0" t="n">
        <v>49.23</v>
      </c>
      <c r="O2595" s="0" t="n">
        <v>33.41</v>
      </c>
      <c r="P2595" s="0" t="n">
        <v>3.28</v>
      </c>
      <c r="Q2595" s="0" t="n">
        <v>3.44</v>
      </c>
      <c r="R2595" s="0" t="n">
        <v>4687</v>
      </c>
      <c r="S2595" s="0" t="n">
        <v>11016</v>
      </c>
      <c r="T2595" s="0" t="n">
        <v>55.65</v>
      </c>
      <c r="U2595" s="0" t="n">
        <v>948</v>
      </c>
      <c r="V2595" s="0" t="n">
        <v>1</v>
      </c>
      <c r="W2595" s="60" t="n">
        <v>46156</v>
      </c>
      <c r="X2595" s="55" t="n">
        <f aca="false">IF(I2595="Male",0,1)</f>
        <v>1</v>
      </c>
      <c r="Y2595" s="55" t="n">
        <f aca="false">IF(OR(I2595="DNB",I2595="Dry DNB"),1,0)</f>
        <v>0</v>
      </c>
      <c r="Z2595" s="55" t="n">
        <f aca="false">IF(ISNUMBER(W2595),A2595-W2595,"")</f>
        <v>153</v>
      </c>
      <c r="AA2595" s="55" t="n">
        <f aca="false">MATCH(A2595,DATAS,0)</f>
        <v>1</v>
      </c>
      <c r="AB2595" s="55" t="n">
        <f aca="false">IF(AND(E2595&gt;0,OR(AND(B2595&gt;=1,B2595&lt;=6),B2595=10)),1,0)</f>
        <v>1</v>
      </c>
      <c r="AC2595" s="55" t="n">
        <f aca="false">IF(AND(E2595&gt;0,B2595=10),1,0)</f>
        <v>0</v>
      </c>
      <c r="AD2595" s="0" t="str">
        <f aca="false">IF(AND(C2594=C2595,AA2594=AA2595-1),AB2594,"")</f>
        <v/>
      </c>
      <c r="AE2595" s="0" t="str">
        <f aca="false">IF(AND(C2594=C2595,AA2594=AA2595-1),AC2594,"")</f>
        <v/>
      </c>
      <c r="AF2595" s="0" t="str">
        <f aca="false">IF(AA2595=1,"",IF(AND(AB2595=1,AD2595&lt;&gt;1),1,0))</f>
        <v/>
      </c>
      <c r="AG2595" s="0" t="str">
        <f aca="false">IF(AA2595=1,"",IF(AND(AC2595=1,AE2595&lt;&gt;1),1,0))</f>
        <v/>
      </c>
      <c r="AH2595" s="60" t="str">
        <f aca="false">IF(AND(E2595&gt;0,AA2595&lt;2,NOT(AND(C2596=C2595,AA2596=AA2595+1))),INDEX(DATAS,AA2595+1),"")</f>
        <v/>
      </c>
      <c r="AI2595" s="60" t="str">
        <f aca="false">IF(AND(AC2595=1,AA2595&lt;2),IF(AND(C2596=C2595,AA2596=AA2595+1),IF(AC2596=1,"",INDEX(DATAS,AA2595+1)),INDEX(DATAS,AA2595+1)),"")</f>
        <v/>
      </c>
    </row>
    <row r="2596" customFormat="false" ht="15" hidden="false" customHeight="false" outlineLevel="0" collapsed="false">
      <c r="A2596" s="60" t="n">
        <v>46310</v>
      </c>
      <c r="B2596" s="0" t="n">
        <v>4</v>
      </c>
      <c r="C2596" s="0" t="n">
        <v>5382</v>
      </c>
      <c r="D2596" s="0" t="n">
        <v>219</v>
      </c>
      <c r="E2596" s="0" t="n">
        <v>1</v>
      </c>
      <c r="F2596" s="55" t="s">
        <v>889</v>
      </c>
      <c r="G2596" s="0" t="n">
        <v>48.5</v>
      </c>
      <c r="H2596" s="0" t="n">
        <v>48</v>
      </c>
      <c r="I2596" s="55" t="s">
        <v>157</v>
      </c>
      <c r="J2596" s="0" t="n">
        <v>64</v>
      </c>
      <c r="K2596" s="0" t="n">
        <v>64</v>
      </c>
      <c r="L2596" s="0" t="n">
        <v>155</v>
      </c>
      <c r="M2596" s="0" t="n">
        <v>704.9</v>
      </c>
      <c r="N2596" s="0" t="n">
        <v>49.23</v>
      </c>
      <c r="O2596" s="0" t="n">
        <v>33.41</v>
      </c>
      <c r="P2596" s="0" t="n">
        <v>3.28</v>
      </c>
      <c r="Q2596" s="0" t="n">
        <v>3.44</v>
      </c>
      <c r="T2596" s="0" t="n">
        <v>55.65</v>
      </c>
      <c r="U2596" s="0" t="n">
        <v>949</v>
      </c>
      <c r="V2596" s="0" t="n">
        <v>1</v>
      </c>
      <c r="W2596" s="60" t="n">
        <v>46156</v>
      </c>
      <c r="X2596" s="55" t="n">
        <f aca="false">IF(I2596="Male",0,1)</f>
        <v>1</v>
      </c>
      <c r="Y2596" s="55" t="n">
        <f aca="false">IF(OR(I2596="DNB",I2596="Dry DNB"),1,0)</f>
        <v>0</v>
      </c>
      <c r="Z2596" s="55" t="n">
        <f aca="false">IF(ISNUMBER(W2596),A2596-W2596,"")</f>
        <v>154</v>
      </c>
      <c r="AA2596" s="55" t="n">
        <f aca="false">MATCH(A2596,DATAS,0)</f>
        <v>2</v>
      </c>
      <c r="AB2596" s="55" t="n">
        <f aca="false">IF(AND(E2596&gt;0,OR(AND(B2596&gt;=1,B2596&lt;=6),B2596=10)),1,0)</f>
        <v>1</v>
      </c>
      <c r="AC2596" s="55" t="n">
        <f aca="false">IF(AND(E2596&gt;0,B2596=10),1,0)</f>
        <v>0</v>
      </c>
      <c r="AD2596" s="55" t="n">
        <f aca="false">IF(AND(C2595=C2596,AA2595=AA2596-1),AB2595,"")</f>
        <v>1</v>
      </c>
      <c r="AE2596" s="55" t="n">
        <f aca="false">IF(AND(C2595=C2596,AA2595=AA2596-1),AC2595,"")</f>
        <v>0</v>
      </c>
      <c r="AF2596" s="55" t="n">
        <f aca="false">IF(AA2596=1,"",IF(AND(AB2596=1,AD2596&lt;&gt;1),1,0))</f>
        <v>0</v>
      </c>
      <c r="AG2596" s="55" t="n">
        <f aca="false">IF(AA2596=1,"",IF(AND(AC2596=1,AE2596&lt;&gt;1),1,0))</f>
        <v>0</v>
      </c>
      <c r="AH2596" s="60" t="str">
        <f aca="false">IF(AND(E2596&gt;0,AA2596&lt;2,NOT(AND(C2597=C2596,AA2597=AA2596+1))),INDEX(DATAS,AA2596+1),"")</f>
        <v/>
      </c>
      <c r="AI2596" s="60" t="str">
        <f aca="false">IF(AND(AC2596=1,AA2596&lt;2),IF(AND(C2597=C2596,AA2597=AA2596+1),IF(AC2597=1,"",INDEX(DATAS,AA2596+1)),INDEX(DATAS,AA2596+1)),"")</f>
        <v/>
      </c>
    </row>
    <row r="2597" customFormat="false" ht="15" hidden="false" customHeight="false" outlineLevel="0" collapsed="false">
      <c r="A2597" s="60" t="n">
        <v>46309</v>
      </c>
      <c r="B2597" s="0" t="n">
        <v>4</v>
      </c>
      <c r="C2597" s="0" t="n">
        <v>5383</v>
      </c>
      <c r="D2597" s="0" t="n">
        <v>311</v>
      </c>
      <c r="E2597" s="0" t="n">
        <v>1</v>
      </c>
      <c r="F2597" s="55" t="s">
        <v>890</v>
      </c>
      <c r="G2597" s="0" t="n">
        <v>44.2</v>
      </c>
      <c r="H2597" s="0" t="n">
        <v>45</v>
      </c>
      <c r="I2597" s="55" t="s">
        <v>157</v>
      </c>
      <c r="J2597" s="0" t="n">
        <v>101</v>
      </c>
      <c r="K2597" s="0" t="n">
        <v>66</v>
      </c>
      <c r="L2597" s="0" t="n">
        <v>210</v>
      </c>
      <c r="M2597" s="0" t="n">
        <v>324.93</v>
      </c>
      <c r="N2597" s="0" t="n">
        <v>29.43</v>
      </c>
      <c r="O2597" s="0" t="n">
        <v>17.03</v>
      </c>
      <c r="P2597" s="0" t="n">
        <v>3.79</v>
      </c>
      <c r="Q2597" s="0" t="n">
        <v>3.51</v>
      </c>
      <c r="R2597" s="0" t="n">
        <v>3800</v>
      </c>
      <c r="S2597" s="0" t="n">
        <v>8373</v>
      </c>
      <c r="T2597" s="0" t="n">
        <v>41.6</v>
      </c>
      <c r="U2597" s="0" t="n">
        <v>949</v>
      </c>
      <c r="V2597" s="0" t="n">
        <v>2</v>
      </c>
      <c r="W2597" s="60" t="n">
        <v>46100</v>
      </c>
      <c r="X2597" s="55" t="n">
        <f aca="false">IF(I2597="Male",0,1)</f>
        <v>1</v>
      </c>
      <c r="Y2597" s="55" t="n">
        <f aca="false">IF(OR(I2597="DNB",I2597="Dry DNB"),1,0)</f>
        <v>0</v>
      </c>
      <c r="Z2597" s="55" t="n">
        <f aca="false">IF(ISNUMBER(W2597),A2597-W2597,"")</f>
        <v>209</v>
      </c>
      <c r="AA2597" s="55" t="n">
        <f aca="false">MATCH(A2597,DATAS,0)</f>
        <v>1</v>
      </c>
      <c r="AB2597" s="55" t="n">
        <f aca="false">IF(AND(E2597&gt;0,OR(AND(B2597&gt;=1,B2597&lt;=6),B2597=10)),1,0)</f>
        <v>1</v>
      </c>
      <c r="AC2597" s="55" t="n">
        <f aca="false">IF(AND(E2597&gt;0,B2597=10),1,0)</f>
        <v>0</v>
      </c>
      <c r="AD2597" s="0" t="str">
        <f aca="false">IF(AND(C2596=C2597,AA2596=AA2597-1),AB2596,"")</f>
        <v/>
      </c>
      <c r="AE2597" s="0" t="str">
        <f aca="false">IF(AND(C2596=C2597,AA2596=AA2597-1),AC2596,"")</f>
        <v/>
      </c>
      <c r="AF2597" s="0" t="str">
        <f aca="false">IF(AA2597=1,"",IF(AND(AB2597=1,AD2597&lt;&gt;1),1,0))</f>
        <v/>
      </c>
      <c r="AG2597" s="0" t="str">
        <f aca="false">IF(AA2597=1,"",IF(AND(AC2597=1,AE2597&lt;&gt;1),1,0))</f>
        <v/>
      </c>
      <c r="AH2597" s="60" t="str">
        <f aca="false">IF(AND(E2597&gt;0,AA2597&lt;2,NOT(AND(C2598=C2597,AA2598=AA2597+1))),INDEX(DATAS,AA2597+1),"")</f>
        <v/>
      </c>
      <c r="AI2597" s="60" t="str">
        <f aca="false">IF(AND(AC2597=1,AA2597&lt;2),IF(AND(C2598=C2597,AA2598=AA2597+1),IF(AC2598=1,"",INDEX(DATAS,AA2597+1)),INDEX(DATAS,AA2597+1)),"")</f>
        <v/>
      </c>
    </row>
    <row r="2598" customFormat="false" ht="15" hidden="false" customHeight="false" outlineLevel="0" collapsed="false">
      <c r="A2598" s="60" t="n">
        <v>46310</v>
      </c>
      <c r="B2598" s="0" t="n">
        <v>4</v>
      </c>
      <c r="C2598" s="0" t="n">
        <v>5383</v>
      </c>
      <c r="D2598" s="0" t="n">
        <v>312</v>
      </c>
      <c r="E2598" s="0" t="n">
        <v>1</v>
      </c>
      <c r="F2598" s="55" t="s">
        <v>890</v>
      </c>
      <c r="G2598" s="0" t="n">
        <v>45.6</v>
      </c>
      <c r="H2598" s="0" t="n">
        <v>45</v>
      </c>
      <c r="I2598" s="55" t="s">
        <v>157</v>
      </c>
      <c r="J2598" s="0" t="n">
        <v>101</v>
      </c>
      <c r="K2598" s="0" t="n">
        <v>66</v>
      </c>
      <c r="L2598" s="0" t="n">
        <v>211</v>
      </c>
      <c r="M2598" s="0" t="n">
        <v>324.93</v>
      </c>
      <c r="N2598" s="0" t="n">
        <v>29.43</v>
      </c>
      <c r="O2598" s="0" t="n">
        <v>17.03</v>
      </c>
      <c r="P2598" s="0" t="n">
        <v>3.79</v>
      </c>
      <c r="Q2598" s="0" t="n">
        <v>3.51</v>
      </c>
      <c r="T2598" s="0" t="n">
        <v>41.6</v>
      </c>
      <c r="U2598" s="0" t="n">
        <v>950</v>
      </c>
      <c r="V2598" s="0" t="n">
        <v>2</v>
      </c>
      <c r="W2598" s="60" t="n">
        <v>46100</v>
      </c>
      <c r="X2598" s="55" t="n">
        <f aca="false">IF(I2598="Male",0,1)</f>
        <v>1</v>
      </c>
      <c r="Y2598" s="55" t="n">
        <f aca="false">IF(OR(I2598="DNB",I2598="Dry DNB"),1,0)</f>
        <v>0</v>
      </c>
      <c r="Z2598" s="55" t="n">
        <f aca="false">IF(ISNUMBER(W2598),A2598-W2598,"")</f>
        <v>210</v>
      </c>
      <c r="AA2598" s="55" t="n">
        <f aca="false">MATCH(A2598,DATAS,0)</f>
        <v>2</v>
      </c>
      <c r="AB2598" s="55" t="n">
        <f aca="false">IF(AND(E2598&gt;0,OR(AND(B2598&gt;=1,B2598&lt;=6),B2598=10)),1,0)</f>
        <v>1</v>
      </c>
      <c r="AC2598" s="55" t="n">
        <f aca="false">IF(AND(E2598&gt;0,B2598=10),1,0)</f>
        <v>0</v>
      </c>
      <c r="AD2598" s="55" t="n">
        <f aca="false">IF(AND(C2597=C2598,AA2597=AA2598-1),AB2597,"")</f>
        <v>1</v>
      </c>
      <c r="AE2598" s="55" t="n">
        <f aca="false">IF(AND(C2597=C2598,AA2597=AA2598-1),AC2597,"")</f>
        <v>0</v>
      </c>
      <c r="AF2598" s="55" t="n">
        <f aca="false">IF(AA2598=1,"",IF(AND(AB2598=1,AD2598&lt;&gt;1),1,0))</f>
        <v>0</v>
      </c>
      <c r="AG2598" s="55" t="n">
        <f aca="false">IF(AA2598=1,"",IF(AND(AC2598=1,AE2598&lt;&gt;1),1,0))</f>
        <v>0</v>
      </c>
      <c r="AH2598" s="60" t="str">
        <f aca="false">IF(AND(E2598&gt;0,AA2598&lt;2,NOT(AND(C2599=C2598,AA2599=AA2598+1))),INDEX(DATAS,AA2598+1),"")</f>
        <v/>
      </c>
      <c r="AI2598" s="60" t="str">
        <f aca="false">IF(AND(AC2598=1,AA2598&lt;2),IF(AND(C2599=C2598,AA2599=AA2598+1),IF(AC2599=1,"",INDEX(DATAS,AA2598+1)),INDEX(DATAS,AA2598+1)),"")</f>
        <v/>
      </c>
    </row>
    <row r="2599" customFormat="false" ht="15" hidden="false" customHeight="false" outlineLevel="0" collapsed="false">
      <c r="A2599" s="60" t="n">
        <v>46309</v>
      </c>
      <c r="B2599" s="0" t="n">
        <v>4</v>
      </c>
      <c r="C2599" s="0" t="n">
        <v>5384</v>
      </c>
      <c r="D2599" s="0" t="n">
        <v>315</v>
      </c>
      <c r="E2599" s="0" t="n">
        <v>1</v>
      </c>
      <c r="F2599" s="55" t="s">
        <v>889</v>
      </c>
      <c r="G2599" s="0" t="n">
        <v>34</v>
      </c>
      <c r="H2599" s="0" t="n">
        <v>36</v>
      </c>
      <c r="I2599" s="55" t="s">
        <v>187</v>
      </c>
      <c r="J2599" s="0" t="n">
        <v>315</v>
      </c>
      <c r="K2599" s="0" t="n">
        <v>70</v>
      </c>
      <c r="M2599" s="0" t="n">
        <v>-153.15</v>
      </c>
      <c r="N2599" s="0" t="n">
        <v>81.13</v>
      </c>
      <c r="O2599" s="0" t="n">
        <v>24.11</v>
      </c>
      <c r="P2599" s="0" t="n">
        <v>5.36</v>
      </c>
      <c r="Q2599" s="0" t="n">
        <v>4.02</v>
      </c>
      <c r="R2599" s="0" t="n">
        <v>3634</v>
      </c>
      <c r="S2599" s="0" t="n">
        <v>7587</v>
      </c>
      <c r="T2599" s="0" t="n">
        <v>42.35</v>
      </c>
      <c r="U2599" s="0" t="n">
        <v>948</v>
      </c>
      <c r="V2599" s="0" t="n">
        <v>7</v>
      </c>
      <c r="W2599" s="60" t="n">
        <v>46300</v>
      </c>
      <c r="X2599" s="55" t="n">
        <f aca="false">IF(I2599="Male",0,1)</f>
        <v>1</v>
      </c>
      <c r="Y2599" s="55" t="n">
        <f aca="false">IF(OR(I2599="DNB",I2599="Dry DNB"),1,0)</f>
        <v>0</v>
      </c>
      <c r="Z2599" s="55" t="n">
        <f aca="false">IF(ISNUMBER(W2599),A2599-W2599,"")</f>
        <v>9</v>
      </c>
      <c r="AA2599" s="55" t="n">
        <f aca="false">MATCH(A2599,DATAS,0)</f>
        <v>1</v>
      </c>
      <c r="AB2599" s="55" t="n">
        <f aca="false">IF(AND(E2599&gt;0,OR(AND(B2599&gt;=1,B2599&lt;=6),B2599=10)),1,0)</f>
        <v>1</v>
      </c>
      <c r="AC2599" s="55" t="n">
        <f aca="false">IF(AND(E2599&gt;0,B2599=10),1,0)</f>
        <v>0</v>
      </c>
      <c r="AD2599" s="0" t="str">
        <f aca="false">IF(AND(C2598=C2599,AA2598=AA2599-1),AB2598,"")</f>
        <v/>
      </c>
      <c r="AE2599" s="0" t="str">
        <f aca="false">IF(AND(C2598=C2599,AA2598=AA2599-1),AC2598,"")</f>
        <v/>
      </c>
      <c r="AF2599" s="0" t="str">
        <f aca="false">IF(AA2599=1,"",IF(AND(AB2599=1,AD2599&lt;&gt;1),1,0))</f>
        <v/>
      </c>
      <c r="AG2599" s="0" t="str">
        <f aca="false">IF(AA2599=1,"",IF(AND(AC2599=1,AE2599&lt;&gt;1),1,0))</f>
        <v/>
      </c>
      <c r="AH2599" s="60" t="str">
        <f aca="false">IF(AND(E2599&gt;0,AA2599&lt;2,NOT(AND(C2600=C2599,AA2600=AA2599+1))),INDEX(DATAS,AA2599+1),"")</f>
        <v/>
      </c>
      <c r="AI2599" s="60" t="str">
        <f aca="false">IF(AND(AC2599=1,AA2599&lt;2),IF(AND(C2600=C2599,AA2600=AA2599+1),IF(AC2600=1,"",INDEX(DATAS,AA2599+1)),INDEX(DATAS,AA2599+1)),"")</f>
        <v/>
      </c>
    </row>
    <row r="2600" customFormat="false" ht="15" hidden="false" customHeight="false" outlineLevel="0" collapsed="false">
      <c r="A2600" s="60" t="n">
        <v>46310</v>
      </c>
      <c r="B2600" s="0" t="n">
        <v>4</v>
      </c>
      <c r="C2600" s="0" t="n">
        <v>5384</v>
      </c>
      <c r="D2600" s="0" t="n">
        <v>316</v>
      </c>
      <c r="E2600" s="0" t="n">
        <v>1</v>
      </c>
      <c r="F2600" s="55" t="s">
        <v>889</v>
      </c>
      <c r="G2600" s="0" t="n">
        <v>39.1</v>
      </c>
      <c r="H2600" s="0" t="n">
        <v>35</v>
      </c>
      <c r="I2600" s="55" t="s">
        <v>187</v>
      </c>
      <c r="J2600" s="0" t="n">
        <v>316</v>
      </c>
      <c r="K2600" s="0" t="n">
        <v>70</v>
      </c>
      <c r="M2600" s="0" t="n">
        <v>-153.15</v>
      </c>
      <c r="N2600" s="0" t="n">
        <v>81.13</v>
      </c>
      <c r="O2600" s="0" t="n">
        <v>24.11</v>
      </c>
      <c r="P2600" s="0" t="n">
        <v>5.36</v>
      </c>
      <c r="Q2600" s="0" t="n">
        <v>4.02</v>
      </c>
      <c r="T2600" s="0" t="n">
        <v>42.35</v>
      </c>
      <c r="U2600" s="0" t="n">
        <v>949</v>
      </c>
      <c r="V2600" s="0" t="n">
        <v>7</v>
      </c>
      <c r="W2600" s="60" t="n">
        <v>46300</v>
      </c>
      <c r="X2600" s="55" t="n">
        <f aca="false">IF(I2600="Male",0,1)</f>
        <v>1</v>
      </c>
      <c r="Y2600" s="55" t="n">
        <f aca="false">IF(OR(I2600="DNB",I2600="Dry DNB"),1,0)</f>
        <v>0</v>
      </c>
      <c r="Z2600" s="55" t="n">
        <f aca="false">IF(ISNUMBER(W2600),A2600-W2600,"")</f>
        <v>10</v>
      </c>
      <c r="AA2600" s="55" t="n">
        <f aca="false">MATCH(A2600,DATAS,0)</f>
        <v>2</v>
      </c>
      <c r="AB2600" s="55" t="n">
        <f aca="false">IF(AND(E2600&gt;0,OR(AND(B2600&gt;=1,B2600&lt;=6),B2600=10)),1,0)</f>
        <v>1</v>
      </c>
      <c r="AC2600" s="55" t="n">
        <f aca="false">IF(AND(E2600&gt;0,B2600=10),1,0)</f>
        <v>0</v>
      </c>
      <c r="AD2600" s="55" t="n">
        <f aca="false">IF(AND(C2599=C2600,AA2599=AA2600-1),AB2599,"")</f>
        <v>1</v>
      </c>
      <c r="AE2600" s="55" t="n">
        <f aca="false">IF(AND(C2599=C2600,AA2599=AA2600-1),AC2599,"")</f>
        <v>0</v>
      </c>
      <c r="AF2600" s="55" t="n">
        <f aca="false">IF(AA2600=1,"",IF(AND(AB2600=1,AD2600&lt;&gt;1),1,0))</f>
        <v>0</v>
      </c>
      <c r="AG2600" s="55" t="n">
        <f aca="false">IF(AA2600=1,"",IF(AND(AC2600=1,AE2600&lt;&gt;1),1,0))</f>
        <v>0</v>
      </c>
      <c r="AH2600" s="60" t="str">
        <f aca="false">IF(AND(E2600&gt;0,AA2600&lt;2,NOT(AND(C2601=C2600,AA2601=AA2600+1))),INDEX(DATAS,AA2600+1),"")</f>
        <v/>
      </c>
      <c r="AI2600" s="60" t="str">
        <f aca="false">IF(AND(AC2600=1,AA2600&lt;2),IF(AND(C2601=C2600,AA2601=AA2600+1),IF(AC2601=1,"",INDEX(DATAS,AA2600+1)),INDEX(DATAS,AA2600+1)),"")</f>
        <v/>
      </c>
    </row>
    <row r="2601" customFormat="false" ht="15" hidden="false" customHeight="false" outlineLevel="0" collapsed="false">
      <c r="A2601" s="60" t="n">
        <v>46309</v>
      </c>
      <c r="B2601" s="0" t="n">
        <v>7</v>
      </c>
      <c r="C2601" s="0" t="n">
        <v>5385</v>
      </c>
      <c r="D2601" s="0" t="n">
        <v>310</v>
      </c>
      <c r="E2601" s="0" t="n">
        <v>1</v>
      </c>
      <c r="F2601" s="55" t="s">
        <v>889</v>
      </c>
      <c r="G2601" s="0" t="n">
        <v>14</v>
      </c>
      <c r="H2601" s="0" t="n">
        <v>42</v>
      </c>
      <c r="I2601" s="55" t="s">
        <v>162</v>
      </c>
      <c r="J2601" s="0" t="n">
        <v>88</v>
      </c>
      <c r="K2601" s="0" t="n">
        <v>66</v>
      </c>
      <c r="L2601" s="0" t="n">
        <v>223</v>
      </c>
      <c r="M2601" s="0" t="n">
        <v>209.99</v>
      </c>
      <c r="N2601" s="0" t="n">
        <v>61</v>
      </c>
      <c r="O2601" s="0" t="n">
        <v>28.39</v>
      </c>
      <c r="P2601" s="0" t="n">
        <v>3.8</v>
      </c>
      <c r="Q2601" s="0" t="n">
        <v>3.84</v>
      </c>
      <c r="R2601" s="0" t="n">
        <v>4080</v>
      </c>
      <c r="S2601" s="0" t="n">
        <v>9125</v>
      </c>
      <c r="T2601" s="0" t="n">
        <v>42.5</v>
      </c>
      <c r="U2601" s="0" t="n">
        <v>948</v>
      </c>
      <c r="V2601" s="0" t="n">
        <v>2</v>
      </c>
      <c r="W2601" s="60" t="n">
        <v>46087</v>
      </c>
      <c r="X2601" s="55" t="n">
        <f aca="false">IF(I2601="Male",0,1)</f>
        <v>1</v>
      </c>
      <c r="Y2601" s="55" t="n">
        <f aca="false">IF(OR(I2601="DNB",I2601="Dry DNB"),1,0)</f>
        <v>0</v>
      </c>
      <c r="Z2601" s="55" t="n">
        <f aca="false">IF(ISNUMBER(W2601),A2601-W2601,"")</f>
        <v>222</v>
      </c>
      <c r="AA2601" s="55" t="n">
        <f aca="false">MATCH(A2601,DATAS,0)</f>
        <v>1</v>
      </c>
      <c r="AB2601" s="55" t="n">
        <f aca="false">IF(AND(E2601&gt;0,OR(AND(B2601&gt;=1,B2601&lt;=6),B2601=10)),1,0)</f>
        <v>0</v>
      </c>
      <c r="AC2601" s="55" t="n">
        <f aca="false">IF(AND(E2601&gt;0,B2601=10),1,0)</f>
        <v>0</v>
      </c>
      <c r="AD2601" s="0" t="str">
        <f aca="false">IF(AND(C2600=C2601,AA2600=AA2601-1),AB2600,"")</f>
        <v/>
      </c>
      <c r="AE2601" s="0" t="str">
        <f aca="false">IF(AND(C2600=C2601,AA2600=AA2601-1),AC2600,"")</f>
        <v/>
      </c>
      <c r="AF2601" s="0" t="str">
        <f aca="false">IF(AA2601=1,"",IF(AND(AB2601=1,AD2601&lt;&gt;1),1,0))</f>
        <v/>
      </c>
      <c r="AG2601" s="0" t="str">
        <f aca="false">IF(AA2601=1,"",IF(AND(AC2601=1,AE2601&lt;&gt;1),1,0))</f>
        <v/>
      </c>
      <c r="AH2601" s="60" t="str">
        <f aca="false">IF(AND(E2601&gt;0,AA2601&lt;2,NOT(AND(C2602=C2601,AA2602=AA2601+1))),INDEX(DATAS,AA2601+1),"")</f>
        <v/>
      </c>
      <c r="AI2601" s="60" t="str">
        <f aca="false">IF(AND(AC2601=1,AA2601&lt;2),IF(AND(C2602=C2601,AA2602=AA2601+1),IF(AC2602=1,"",INDEX(DATAS,AA2601+1)),INDEX(DATAS,AA2601+1)),"")</f>
        <v/>
      </c>
    </row>
    <row r="2602" customFormat="false" ht="15" hidden="false" customHeight="false" outlineLevel="0" collapsed="false">
      <c r="A2602" s="60" t="n">
        <v>46310</v>
      </c>
      <c r="B2602" s="0" t="n">
        <v>7</v>
      </c>
      <c r="C2602" s="0" t="n">
        <v>5385</v>
      </c>
      <c r="D2602" s="0" t="n">
        <v>310</v>
      </c>
      <c r="E2602" s="0" t="n">
        <v>1</v>
      </c>
      <c r="F2602" s="55" t="s">
        <v>889</v>
      </c>
      <c r="H2602" s="0" t="n">
        <v>40</v>
      </c>
      <c r="I2602" s="55" t="s">
        <v>162</v>
      </c>
      <c r="J2602" s="0" t="n">
        <v>88</v>
      </c>
      <c r="K2602" s="0" t="n">
        <v>66</v>
      </c>
      <c r="L2602" s="0" t="n">
        <v>224</v>
      </c>
      <c r="M2602" s="0" t="n">
        <v>209.99</v>
      </c>
      <c r="N2602" s="0" t="n">
        <v>61</v>
      </c>
      <c r="O2602" s="0" t="n">
        <v>28.39</v>
      </c>
      <c r="P2602" s="0" t="n">
        <v>3.8</v>
      </c>
      <c r="Q2602" s="0" t="n">
        <v>3.84</v>
      </c>
      <c r="T2602" s="0" t="n">
        <v>42.5</v>
      </c>
      <c r="U2602" s="0" t="n">
        <v>949</v>
      </c>
      <c r="V2602" s="0" t="n">
        <v>2</v>
      </c>
      <c r="W2602" s="60" t="n">
        <v>46087</v>
      </c>
      <c r="X2602" s="55" t="n">
        <f aca="false">IF(I2602="Male",0,1)</f>
        <v>1</v>
      </c>
      <c r="Y2602" s="55" t="n">
        <f aca="false">IF(OR(I2602="DNB",I2602="Dry DNB"),1,0)</f>
        <v>0</v>
      </c>
      <c r="Z2602" s="55" t="n">
        <f aca="false">IF(ISNUMBER(W2602),A2602-W2602,"")</f>
        <v>223</v>
      </c>
      <c r="AA2602" s="55" t="n">
        <f aca="false">MATCH(A2602,DATAS,0)</f>
        <v>2</v>
      </c>
      <c r="AB2602" s="55" t="n">
        <f aca="false">IF(AND(E2602&gt;0,OR(AND(B2602&gt;=1,B2602&lt;=6),B2602=10)),1,0)</f>
        <v>0</v>
      </c>
      <c r="AC2602" s="55" t="n">
        <f aca="false">IF(AND(E2602&gt;0,B2602=10),1,0)</f>
        <v>0</v>
      </c>
      <c r="AD2602" s="55" t="n">
        <f aca="false">IF(AND(C2601=C2602,AA2601=AA2602-1),AB2601,"")</f>
        <v>0</v>
      </c>
      <c r="AE2602" s="55" t="n">
        <f aca="false">IF(AND(C2601=C2602,AA2601=AA2602-1),AC2601,"")</f>
        <v>0</v>
      </c>
      <c r="AF2602" s="55" t="n">
        <f aca="false">IF(AA2602=1,"",IF(AND(AB2602=1,AD2602&lt;&gt;1),1,0))</f>
        <v>0</v>
      </c>
      <c r="AG2602" s="55" t="n">
        <f aca="false">IF(AA2602=1,"",IF(AND(AC2602=1,AE2602&lt;&gt;1),1,0))</f>
        <v>0</v>
      </c>
      <c r="AH2602" s="60" t="str">
        <f aca="false">IF(AND(E2602&gt;0,AA2602&lt;2,NOT(AND(C2603=C2602,AA2603=AA2602+1))),INDEX(DATAS,AA2602+1),"")</f>
        <v/>
      </c>
      <c r="AI2602" s="60" t="str">
        <f aca="false">IF(AND(AC2602=1,AA2602&lt;2),IF(AND(C2603=C2602,AA2603=AA2602+1),IF(AC2603=1,"",INDEX(DATAS,AA2602+1)),INDEX(DATAS,AA2602+1)),"")</f>
        <v/>
      </c>
    </row>
    <row r="2603" customFormat="false" ht="15" hidden="false" customHeight="false" outlineLevel="0" collapsed="false">
      <c r="A2603" s="60" t="n">
        <v>46309</v>
      </c>
      <c r="B2603" s="0" t="n">
        <v>4</v>
      </c>
      <c r="C2603" s="0" t="n">
        <v>5386</v>
      </c>
      <c r="D2603" s="0" t="n">
        <v>305</v>
      </c>
      <c r="E2603" s="0" t="n">
        <v>1</v>
      </c>
      <c r="F2603" s="55" t="s">
        <v>889</v>
      </c>
      <c r="G2603" s="0" t="n">
        <v>38.7</v>
      </c>
      <c r="H2603" s="0" t="n">
        <v>38</v>
      </c>
      <c r="I2603" s="55" t="s">
        <v>157</v>
      </c>
      <c r="J2603" s="0" t="n">
        <v>172</v>
      </c>
      <c r="K2603" s="0" t="n">
        <v>67</v>
      </c>
      <c r="L2603" s="0" t="n">
        <v>133</v>
      </c>
      <c r="M2603" s="0" t="n">
        <v>1448.19</v>
      </c>
      <c r="N2603" s="0" t="n">
        <v>28.03</v>
      </c>
      <c r="O2603" s="0" t="n">
        <v>38.58</v>
      </c>
      <c r="P2603" s="0" t="n">
        <v>2.99</v>
      </c>
      <c r="Q2603" s="0" t="n">
        <v>3.69</v>
      </c>
      <c r="R2603" s="0" t="n">
        <v>5172</v>
      </c>
      <c r="S2603" s="0" t="n">
        <v>10640</v>
      </c>
      <c r="T2603" s="0" t="n">
        <v>56.95</v>
      </c>
      <c r="U2603" s="0" t="n">
        <v>948</v>
      </c>
      <c r="V2603" s="0" t="n">
        <v>4</v>
      </c>
      <c r="W2603" s="60" t="n">
        <v>46178</v>
      </c>
      <c r="X2603" s="55" t="n">
        <f aca="false">IF(I2603="Male",0,1)</f>
        <v>1</v>
      </c>
      <c r="Y2603" s="55" t="n">
        <f aca="false">IF(OR(I2603="DNB",I2603="Dry DNB"),1,0)</f>
        <v>0</v>
      </c>
      <c r="Z2603" s="55" t="n">
        <f aca="false">IF(ISNUMBER(W2603),A2603-W2603,"")</f>
        <v>131</v>
      </c>
      <c r="AA2603" s="55" t="n">
        <f aca="false">MATCH(A2603,DATAS,0)</f>
        <v>1</v>
      </c>
      <c r="AB2603" s="55" t="n">
        <f aca="false">IF(AND(E2603&gt;0,OR(AND(B2603&gt;=1,B2603&lt;=6),B2603=10)),1,0)</f>
        <v>1</v>
      </c>
      <c r="AC2603" s="55" t="n">
        <f aca="false">IF(AND(E2603&gt;0,B2603=10),1,0)</f>
        <v>0</v>
      </c>
      <c r="AD2603" s="0" t="str">
        <f aca="false">IF(AND(C2602=C2603,AA2602=AA2603-1),AB2602,"")</f>
        <v/>
      </c>
      <c r="AE2603" s="0" t="str">
        <f aca="false">IF(AND(C2602=C2603,AA2602=AA2603-1),AC2602,"")</f>
        <v/>
      </c>
      <c r="AF2603" s="0" t="str">
        <f aca="false">IF(AA2603=1,"",IF(AND(AB2603=1,AD2603&lt;&gt;1),1,0))</f>
        <v/>
      </c>
      <c r="AG2603" s="0" t="str">
        <f aca="false">IF(AA2603=1,"",IF(AND(AC2603=1,AE2603&lt;&gt;1),1,0))</f>
        <v/>
      </c>
      <c r="AH2603" s="60" t="str">
        <f aca="false">IF(AND(E2603&gt;0,AA2603&lt;2,NOT(AND(C2604=C2603,AA2604=AA2603+1))),INDEX(DATAS,AA2603+1),"")</f>
        <v/>
      </c>
      <c r="AI2603" s="60" t="str">
        <f aca="false">IF(AND(AC2603=1,AA2603&lt;2),IF(AND(C2604=C2603,AA2604=AA2603+1),IF(AC2604=1,"",INDEX(DATAS,AA2603+1)),INDEX(DATAS,AA2603+1)),"")</f>
        <v/>
      </c>
    </row>
    <row r="2604" customFormat="false" ht="15" hidden="false" customHeight="false" outlineLevel="0" collapsed="false">
      <c r="A2604" s="60" t="n">
        <v>46310</v>
      </c>
      <c r="B2604" s="0" t="n">
        <v>4</v>
      </c>
      <c r="C2604" s="0" t="n">
        <v>5386</v>
      </c>
      <c r="D2604" s="0" t="n">
        <v>306</v>
      </c>
      <c r="E2604" s="0" t="n">
        <v>1</v>
      </c>
      <c r="F2604" s="55" t="s">
        <v>889</v>
      </c>
      <c r="G2604" s="0" t="n">
        <v>41.3</v>
      </c>
      <c r="H2604" s="0" t="n">
        <v>38</v>
      </c>
      <c r="I2604" s="55" t="s">
        <v>157</v>
      </c>
      <c r="J2604" s="0" t="n">
        <v>172</v>
      </c>
      <c r="K2604" s="0" t="n">
        <v>67</v>
      </c>
      <c r="L2604" s="0" t="n">
        <v>134</v>
      </c>
      <c r="M2604" s="0" t="n">
        <v>1448.19</v>
      </c>
      <c r="N2604" s="0" t="n">
        <v>28.03</v>
      </c>
      <c r="O2604" s="0" t="n">
        <v>38.58</v>
      </c>
      <c r="P2604" s="0" t="n">
        <v>2.99</v>
      </c>
      <c r="Q2604" s="0" t="n">
        <v>3.69</v>
      </c>
      <c r="T2604" s="0" t="n">
        <v>56.95</v>
      </c>
      <c r="U2604" s="0" t="n">
        <v>949</v>
      </c>
      <c r="V2604" s="0" t="n">
        <v>4</v>
      </c>
      <c r="W2604" s="60" t="n">
        <v>46178</v>
      </c>
      <c r="X2604" s="55" t="n">
        <f aca="false">IF(I2604="Male",0,1)</f>
        <v>1</v>
      </c>
      <c r="Y2604" s="55" t="n">
        <f aca="false">IF(OR(I2604="DNB",I2604="Dry DNB"),1,0)</f>
        <v>0</v>
      </c>
      <c r="Z2604" s="55" t="n">
        <f aca="false">IF(ISNUMBER(W2604),A2604-W2604,"")</f>
        <v>132</v>
      </c>
      <c r="AA2604" s="55" t="n">
        <f aca="false">MATCH(A2604,DATAS,0)</f>
        <v>2</v>
      </c>
      <c r="AB2604" s="55" t="n">
        <f aca="false">IF(AND(E2604&gt;0,OR(AND(B2604&gt;=1,B2604&lt;=6),B2604=10)),1,0)</f>
        <v>1</v>
      </c>
      <c r="AC2604" s="55" t="n">
        <f aca="false">IF(AND(E2604&gt;0,B2604=10),1,0)</f>
        <v>0</v>
      </c>
      <c r="AD2604" s="55" t="n">
        <f aca="false">IF(AND(C2603=C2604,AA2603=AA2604-1),AB2603,"")</f>
        <v>1</v>
      </c>
      <c r="AE2604" s="55" t="n">
        <f aca="false">IF(AND(C2603=C2604,AA2603=AA2604-1),AC2603,"")</f>
        <v>0</v>
      </c>
      <c r="AF2604" s="55" t="n">
        <f aca="false">IF(AA2604=1,"",IF(AND(AB2604=1,AD2604&lt;&gt;1),1,0))</f>
        <v>0</v>
      </c>
      <c r="AG2604" s="55" t="n">
        <f aca="false">IF(AA2604=1,"",IF(AND(AC2604=1,AE2604&lt;&gt;1),1,0))</f>
        <v>0</v>
      </c>
      <c r="AH2604" s="60" t="str">
        <f aca="false">IF(AND(E2604&gt;0,AA2604&lt;2,NOT(AND(C2605=C2604,AA2605=AA2604+1))),INDEX(DATAS,AA2604+1),"")</f>
        <v/>
      </c>
      <c r="AI2604" s="60" t="str">
        <f aca="false">IF(AND(AC2604=1,AA2604&lt;2),IF(AND(C2605=C2604,AA2605=AA2604+1),IF(AC2605=1,"",INDEX(DATAS,AA2604+1)),INDEX(DATAS,AA2604+1)),"")</f>
        <v/>
      </c>
    </row>
    <row r="2605" customFormat="false" ht="15" hidden="false" customHeight="false" outlineLevel="0" collapsed="false">
      <c r="A2605" s="60" t="n">
        <v>46309</v>
      </c>
      <c r="B2605" s="0" t="n">
        <v>4</v>
      </c>
      <c r="C2605" s="0" t="n">
        <v>5387</v>
      </c>
      <c r="D2605" s="0" t="n">
        <v>234</v>
      </c>
      <c r="E2605" s="0" t="n">
        <v>1</v>
      </c>
      <c r="F2605" s="55" t="s">
        <v>889</v>
      </c>
      <c r="G2605" s="0" t="n">
        <v>47.8</v>
      </c>
      <c r="H2605" s="0" t="n">
        <v>46</v>
      </c>
      <c r="I2605" s="55" t="s">
        <v>157</v>
      </c>
      <c r="J2605" s="0" t="n">
        <v>91</v>
      </c>
      <c r="K2605" s="0" t="n">
        <v>66</v>
      </c>
      <c r="L2605" s="0" t="n">
        <v>143</v>
      </c>
      <c r="M2605" s="0" t="n">
        <v>829.27</v>
      </c>
      <c r="N2605" s="0" t="n">
        <v>32.26</v>
      </c>
      <c r="O2605" s="0" t="n">
        <v>33.31</v>
      </c>
      <c r="P2605" s="0" t="n">
        <v>3.6</v>
      </c>
      <c r="Q2605" s="0" t="n">
        <v>3.46</v>
      </c>
      <c r="R2605" s="0" t="n">
        <v>3723</v>
      </c>
      <c r="S2605" s="0" t="n">
        <v>9339</v>
      </c>
      <c r="T2605" s="0" t="n">
        <v>41.85</v>
      </c>
      <c r="U2605" s="0" t="n">
        <v>948</v>
      </c>
      <c r="V2605" s="0" t="n">
        <v>2</v>
      </c>
      <c r="W2605" s="60" t="n">
        <v>46168</v>
      </c>
      <c r="X2605" s="55" t="n">
        <f aca="false">IF(I2605="Male",0,1)</f>
        <v>1</v>
      </c>
      <c r="Y2605" s="55" t="n">
        <f aca="false">IF(OR(I2605="DNB",I2605="Dry DNB"),1,0)</f>
        <v>0</v>
      </c>
      <c r="Z2605" s="55" t="n">
        <f aca="false">IF(ISNUMBER(W2605),A2605-W2605,"")</f>
        <v>141</v>
      </c>
      <c r="AA2605" s="55" t="n">
        <f aca="false">MATCH(A2605,DATAS,0)</f>
        <v>1</v>
      </c>
      <c r="AB2605" s="55" t="n">
        <f aca="false">IF(AND(E2605&gt;0,OR(AND(B2605&gt;=1,B2605&lt;=6),B2605=10)),1,0)</f>
        <v>1</v>
      </c>
      <c r="AC2605" s="55" t="n">
        <f aca="false">IF(AND(E2605&gt;0,B2605=10),1,0)</f>
        <v>0</v>
      </c>
      <c r="AD2605" s="0" t="str">
        <f aca="false">IF(AND(C2604=C2605,AA2604=AA2605-1),AB2604,"")</f>
        <v/>
      </c>
      <c r="AE2605" s="0" t="str">
        <f aca="false">IF(AND(C2604=C2605,AA2604=AA2605-1),AC2604,"")</f>
        <v/>
      </c>
      <c r="AF2605" s="0" t="str">
        <f aca="false">IF(AA2605=1,"",IF(AND(AB2605=1,AD2605&lt;&gt;1),1,0))</f>
        <v/>
      </c>
      <c r="AG2605" s="0" t="str">
        <f aca="false">IF(AA2605=1,"",IF(AND(AC2605=1,AE2605&lt;&gt;1),1,0))</f>
        <v/>
      </c>
      <c r="AH2605" s="60" t="str">
        <f aca="false">IF(AND(E2605&gt;0,AA2605&lt;2,NOT(AND(C2606=C2605,AA2606=AA2605+1))),INDEX(DATAS,AA2605+1),"")</f>
        <v/>
      </c>
      <c r="AI2605" s="60" t="str">
        <f aca="false">IF(AND(AC2605=1,AA2605&lt;2),IF(AND(C2606=C2605,AA2606=AA2605+1),IF(AC2606=1,"",INDEX(DATAS,AA2605+1)),INDEX(DATAS,AA2605+1)),"")</f>
        <v/>
      </c>
    </row>
    <row r="2606" customFormat="false" ht="15" hidden="false" customHeight="false" outlineLevel="0" collapsed="false">
      <c r="A2606" s="60" t="n">
        <v>46310</v>
      </c>
      <c r="B2606" s="0" t="n">
        <v>4</v>
      </c>
      <c r="C2606" s="0" t="n">
        <v>5387</v>
      </c>
      <c r="D2606" s="0" t="n">
        <v>235</v>
      </c>
      <c r="E2606" s="0" t="n">
        <v>1</v>
      </c>
      <c r="F2606" s="55" t="s">
        <v>889</v>
      </c>
      <c r="G2606" s="0" t="n">
        <v>52.6</v>
      </c>
      <c r="H2606" s="0" t="n">
        <v>46</v>
      </c>
      <c r="I2606" s="55" t="s">
        <v>157</v>
      </c>
      <c r="J2606" s="0" t="n">
        <v>91</v>
      </c>
      <c r="K2606" s="0" t="n">
        <v>66</v>
      </c>
      <c r="L2606" s="0" t="n">
        <v>144</v>
      </c>
      <c r="M2606" s="0" t="n">
        <v>829.27</v>
      </c>
      <c r="N2606" s="0" t="n">
        <v>32.26</v>
      </c>
      <c r="O2606" s="0" t="n">
        <v>33.31</v>
      </c>
      <c r="P2606" s="0" t="n">
        <v>3.6</v>
      </c>
      <c r="Q2606" s="0" t="n">
        <v>3.46</v>
      </c>
      <c r="T2606" s="0" t="n">
        <v>41.85</v>
      </c>
      <c r="U2606" s="0" t="n">
        <v>949</v>
      </c>
      <c r="V2606" s="0" t="n">
        <v>2</v>
      </c>
      <c r="W2606" s="60" t="n">
        <v>46168</v>
      </c>
      <c r="X2606" s="55" t="n">
        <f aca="false">IF(I2606="Male",0,1)</f>
        <v>1</v>
      </c>
      <c r="Y2606" s="55" t="n">
        <f aca="false">IF(OR(I2606="DNB",I2606="Dry DNB"),1,0)</f>
        <v>0</v>
      </c>
      <c r="Z2606" s="55" t="n">
        <f aca="false">IF(ISNUMBER(W2606),A2606-W2606,"")</f>
        <v>142</v>
      </c>
      <c r="AA2606" s="55" t="n">
        <f aca="false">MATCH(A2606,DATAS,0)</f>
        <v>2</v>
      </c>
      <c r="AB2606" s="55" t="n">
        <f aca="false">IF(AND(E2606&gt;0,OR(AND(B2606&gt;=1,B2606&lt;=6),B2606=10)),1,0)</f>
        <v>1</v>
      </c>
      <c r="AC2606" s="55" t="n">
        <f aca="false">IF(AND(E2606&gt;0,B2606=10),1,0)</f>
        <v>0</v>
      </c>
      <c r="AD2606" s="55" t="n">
        <f aca="false">IF(AND(C2605=C2606,AA2605=AA2606-1),AB2605,"")</f>
        <v>1</v>
      </c>
      <c r="AE2606" s="55" t="n">
        <f aca="false">IF(AND(C2605=C2606,AA2605=AA2606-1),AC2605,"")</f>
        <v>0</v>
      </c>
      <c r="AF2606" s="55" t="n">
        <f aca="false">IF(AA2606=1,"",IF(AND(AB2606=1,AD2606&lt;&gt;1),1,0))</f>
        <v>0</v>
      </c>
      <c r="AG2606" s="55" t="n">
        <f aca="false">IF(AA2606=1,"",IF(AND(AC2606=1,AE2606&lt;&gt;1),1,0))</f>
        <v>0</v>
      </c>
      <c r="AH2606" s="60" t="str">
        <f aca="false">IF(AND(E2606&gt;0,AA2606&lt;2,NOT(AND(C2607=C2606,AA2607=AA2606+1))),INDEX(DATAS,AA2606+1),"")</f>
        <v/>
      </c>
      <c r="AI2606" s="60" t="str">
        <f aca="false">IF(AND(AC2606=1,AA2606&lt;2),IF(AND(C2607=C2606,AA2607=AA2606+1),IF(AC2607=1,"",INDEX(DATAS,AA2606+1)),INDEX(DATAS,AA2606+1)),"")</f>
        <v/>
      </c>
    </row>
    <row r="2607" customFormat="false" ht="15" hidden="false" customHeight="false" outlineLevel="0" collapsed="false">
      <c r="A2607" s="60" t="n">
        <v>46309</v>
      </c>
      <c r="B2607" s="0" t="n">
        <v>4</v>
      </c>
      <c r="C2607" s="0" t="n">
        <v>5388</v>
      </c>
      <c r="D2607" s="0" t="n">
        <v>240</v>
      </c>
      <c r="E2607" s="0" t="n">
        <v>1</v>
      </c>
      <c r="F2607" s="55" t="s">
        <v>889</v>
      </c>
      <c r="G2607" s="0" t="n">
        <v>44.9</v>
      </c>
      <c r="H2607" s="0" t="n">
        <v>40</v>
      </c>
      <c r="I2607" s="55" t="s">
        <v>157</v>
      </c>
      <c r="J2607" s="0" t="n">
        <v>65</v>
      </c>
      <c r="K2607" s="0" t="n">
        <v>65</v>
      </c>
      <c r="L2607" s="0" t="n">
        <v>175</v>
      </c>
      <c r="M2607" s="0" t="n">
        <v>249.82</v>
      </c>
      <c r="N2607" s="0" t="n">
        <v>60.36</v>
      </c>
      <c r="O2607" s="0" t="n">
        <v>24.57</v>
      </c>
      <c r="P2607" s="0" t="n">
        <v>3.64</v>
      </c>
      <c r="Q2607" s="0" t="n">
        <v>3.61</v>
      </c>
      <c r="R2607" s="0" t="n">
        <v>3754</v>
      </c>
      <c r="S2607" s="0" t="n">
        <v>8513</v>
      </c>
      <c r="T2607" s="0" t="n">
        <v>44.45</v>
      </c>
      <c r="U2607" s="0" t="n">
        <v>948</v>
      </c>
      <c r="V2607" s="0" t="n">
        <v>1</v>
      </c>
      <c r="W2607" s="60" t="n">
        <v>46135</v>
      </c>
      <c r="X2607" s="55" t="n">
        <f aca="false">IF(I2607="Male",0,1)</f>
        <v>1</v>
      </c>
      <c r="Y2607" s="55" t="n">
        <f aca="false">IF(OR(I2607="DNB",I2607="Dry DNB"),1,0)</f>
        <v>0</v>
      </c>
      <c r="Z2607" s="55" t="n">
        <f aca="false">IF(ISNUMBER(W2607),A2607-W2607,"")</f>
        <v>174</v>
      </c>
      <c r="AA2607" s="55" t="n">
        <f aca="false">MATCH(A2607,DATAS,0)</f>
        <v>1</v>
      </c>
      <c r="AB2607" s="55" t="n">
        <f aca="false">IF(AND(E2607&gt;0,OR(AND(B2607&gt;=1,B2607&lt;=6),B2607=10)),1,0)</f>
        <v>1</v>
      </c>
      <c r="AC2607" s="55" t="n">
        <f aca="false">IF(AND(E2607&gt;0,B2607=10),1,0)</f>
        <v>0</v>
      </c>
      <c r="AD2607" s="0" t="str">
        <f aca="false">IF(AND(C2606=C2607,AA2606=AA2607-1),AB2606,"")</f>
        <v/>
      </c>
      <c r="AE2607" s="0" t="str">
        <f aca="false">IF(AND(C2606=C2607,AA2606=AA2607-1),AC2606,"")</f>
        <v/>
      </c>
      <c r="AF2607" s="0" t="str">
        <f aca="false">IF(AA2607=1,"",IF(AND(AB2607=1,AD2607&lt;&gt;1),1,0))</f>
        <v/>
      </c>
      <c r="AG2607" s="0" t="str">
        <f aca="false">IF(AA2607=1,"",IF(AND(AC2607=1,AE2607&lt;&gt;1),1,0))</f>
        <v/>
      </c>
      <c r="AH2607" s="60" t="str">
        <f aca="false">IF(AND(E2607&gt;0,AA2607&lt;2,NOT(AND(C2608=C2607,AA2608=AA2607+1))),INDEX(DATAS,AA2607+1),"")</f>
        <v/>
      </c>
      <c r="AI2607" s="60" t="str">
        <f aca="false">IF(AND(AC2607=1,AA2607&lt;2),IF(AND(C2608=C2607,AA2608=AA2607+1),IF(AC2608=1,"",INDEX(DATAS,AA2607+1)),INDEX(DATAS,AA2607+1)),"")</f>
        <v/>
      </c>
    </row>
    <row r="2608" customFormat="false" ht="15" hidden="false" customHeight="false" outlineLevel="0" collapsed="false">
      <c r="A2608" s="60" t="n">
        <v>46310</v>
      </c>
      <c r="B2608" s="0" t="n">
        <v>4</v>
      </c>
      <c r="C2608" s="0" t="n">
        <v>5388</v>
      </c>
      <c r="D2608" s="0" t="n">
        <v>241</v>
      </c>
      <c r="E2608" s="0" t="n">
        <v>1</v>
      </c>
      <c r="F2608" s="55" t="s">
        <v>889</v>
      </c>
      <c r="G2608" s="0" t="n">
        <v>45</v>
      </c>
      <c r="H2608" s="0" t="n">
        <v>41</v>
      </c>
      <c r="I2608" s="55" t="s">
        <v>157</v>
      </c>
      <c r="J2608" s="0" t="n">
        <v>65</v>
      </c>
      <c r="K2608" s="0" t="n">
        <v>65</v>
      </c>
      <c r="L2608" s="0" t="n">
        <v>176</v>
      </c>
      <c r="M2608" s="0" t="n">
        <v>249.82</v>
      </c>
      <c r="N2608" s="0" t="n">
        <v>60.36</v>
      </c>
      <c r="O2608" s="0" t="n">
        <v>24.57</v>
      </c>
      <c r="P2608" s="0" t="n">
        <v>3.64</v>
      </c>
      <c r="Q2608" s="0" t="n">
        <v>3.61</v>
      </c>
      <c r="T2608" s="0" t="n">
        <v>44.45</v>
      </c>
      <c r="U2608" s="0" t="n">
        <v>949</v>
      </c>
      <c r="V2608" s="0" t="n">
        <v>1</v>
      </c>
      <c r="W2608" s="60" t="n">
        <v>46135</v>
      </c>
      <c r="X2608" s="55" t="n">
        <f aca="false">IF(I2608="Male",0,1)</f>
        <v>1</v>
      </c>
      <c r="Y2608" s="55" t="n">
        <f aca="false">IF(OR(I2608="DNB",I2608="Dry DNB"),1,0)</f>
        <v>0</v>
      </c>
      <c r="Z2608" s="55" t="n">
        <f aca="false">IF(ISNUMBER(W2608),A2608-W2608,"")</f>
        <v>175</v>
      </c>
      <c r="AA2608" s="55" t="n">
        <f aca="false">MATCH(A2608,DATAS,0)</f>
        <v>2</v>
      </c>
      <c r="AB2608" s="55" t="n">
        <f aca="false">IF(AND(E2608&gt;0,OR(AND(B2608&gt;=1,B2608&lt;=6),B2608=10)),1,0)</f>
        <v>1</v>
      </c>
      <c r="AC2608" s="55" t="n">
        <f aca="false">IF(AND(E2608&gt;0,B2608=10),1,0)</f>
        <v>0</v>
      </c>
      <c r="AD2608" s="55" t="n">
        <f aca="false">IF(AND(C2607=C2608,AA2607=AA2608-1),AB2607,"")</f>
        <v>1</v>
      </c>
      <c r="AE2608" s="55" t="n">
        <f aca="false">IF(AND(C2607=C2608,AA2607=AA2608-1),AC2607,"")</f>
        <v>0</v>
      </c>
      <c r="AF2608" s="55" t="n">
        <f aca="false">IF(AA2608=1,"",IF(AND(AB2608=1,AD2608&lt;&gt;1),1,0))</f>
        <v>0</v>
      </c>
      <c r="AG2608" s="55" t="n">
        <f aca="false">IF(AA2608=1,"",IF(AND(AC2608=1,AE2608&lt;&gt;1),1,0))</f>
        <v>0</v>
      </c>
      <c r="AH2608" s="60" t="str">
        <f aca="false">IF(AND(E2608&gt;0,AA2608&lt;2,NOT(AND(C2609=C2608,AA2609=AA2608+1))),INDEX(DATAS,AA2608+1),"")</f>
        <v/>
      </c>
      <c r="AI2608" s="60" t="str">
        <f aca="false">IF(AND(AC2608=1,AA2608&lt;2),IF(AND(C2609=C2608,AA2609=AA2608+1),IF(AC2609=1,"",INDEX(DATAS,AA2608+1)),INDEX(DATAS,AA2608+1)),"")</f>
        <v/>
      </c>
    </row>
    <row r="2609" customFormat="false" ht="15" hidden="false" customHeight="false" outlineLevel="0" collapsed="false">
      <c r="A2609" s="60" t="n">
        <v>46309</v>
      </c>
      <c r="B2609" s="0" t="n">
        <v>4</v>
      </c>
      <c r="C2609" s="0" t="n">
        <v>5389</v>
      </c>
      <c r="D2609" s="0" t="n">
        <v>253</v>
      </c>
      <c r="E2609" s="0" t="n">
        <v>1</v>
      </c>
      <c r="F2609" s="55" t="s">
        <v>891</v>
      </c>
      <c r="G2609" s="0" t="n">
        <v>33.2</v>
      </c>
      <c r="H2609" s="0" t="n">
        <v>32</v>
      </c>
      <c r="I2609" s="55" t="s">
        <v>187</v>
      </c>
      <c r="J2609" s="0" t="n">
        <v>253</v>
      </c>
      <c r="K2609" s="0" t="n">
        <v>36</v>
      </c>
      <c r="M2609" s="0" t="n">
        <v>949.13</v>
      </c>
      <c r="N2609" s="0" t="n">
        <v>83.57</v>
      </c>
      <c r="O2609" s="0" t="n">
        <v>33.54</v>
      </c>
      <c r="P2609" s="0" t="n">
        <v>4.38</v>
      </c>
      <c r="Q2609" s="0" t="n">
        <v>3.66</v>
      </c>
      <c r="R2609" s="0" t="n">
        <v>3898</v>
      </c>
      <c r="S2609" s="0" t="n">
        <v>8202</v>
      </c>
      <c r="T2609" s="0" t="n">
        <v>43.1</v>
      </c>
      <c r="U2609" s="0" t="n">
        <v>947</v>
      </c>
      <c r="V2609" s="0" t="n">
        <v>8</v>
      </c>
      <c r="W2609" s="60" t="n">
        <v>46282</v>
      </c>
      <c r="X2609" s="55" t="n">
        <f aca="false">IF(I2609="Male",0,1)</f>
        <v>1</v>
      </c>
      <c r="Y2609" s="55" t="n">
        <f aca="false">IF(OR(I2609="DNB",I2609="Dry DNB"),1,0)</f>
        <v>0</v>
      </c>
      <c r="Z2609" s="55" t="n">
        <f aca="false">IF(ISNUMBER(W2609),A2609-W2609,"")</f>
        <v>27</v>
      </c>
      <c r="AA2609" s="55" t="n">
        <f aca="false">MATCH(A2609,DATAS,0)</f>
        <v>1</v>
      </c>
      <c r="AB2609" s="55" t="n">
        <f aca="false">IF(AND(E2609&gt;0,OR(AND(B2609&gt;=1,B2609&lt;=6),B2609=10)),1,0)</f>
        <v>1</v>
      </c>
      <c r="AC2609" s="55" t="n">
        <f aca="false">IF(AND(E2609&gt;0,B2609=10),1,0)</f>
        <v>0</v>
      </c>
      <c r="AD2609" s="0" t="str">
        <f aca="false">IF(AND(C2608=C2609,AA2608=AA2609-1),AB2608,"")</f>
        <v/>
      </c>
      <c r="AE2609" s="0" t="str">
        <f aca="false">IF(AND(C2608=C2609,AA2608=AA2609-1),AC2608,"")</f>
        <v/>
      </c>
      <c r="AF2609" s="0" t="str">
        <f aca="false">IF(AA2609=1,"",IF(AND(AB2609=1,AD2609&lt;&gt;1),1,0))</f>
        <v/>
      </c>
      <c r="AG2609" s="0" t="str">
        <f aca="false">IF(AA2609=1,"",IF(AND(AC2609=1,AE2609&lt;&gt;1),1,0))</f>
        <v/>
      </c>
      <c r="AH2609" s="60" t="str">
        <f aca="false">IF(AND(E2609&gt;0,AA2609&lt;2,NOT(AND(C2610=C2609,AA2610=AA2609+1))),INDEX(DATAS,AA2609+1),"")</f>
        <v/>
      </c>
      <c r="AI2609" s="60" t="str">
        <f aca="false">IF(AND(AC2609=1,AA2609&lt;2),IF(AND(C2610=C2609,AA2610=AA2609+1),IF(AC2610=1,"",INDEX(DATAS,AA2609+1)),INDEX(DATAS,AA2609+1)),"")</f>
        <v/>
      </c>
    </row>
    <row r="2610" customFormat="false" ht="15" hidden="false" customHeight="false" outlineLevel="0" collapsed="false">
      <c r="A2610" s="60" t="n">
        <v>46310</v>
      </c>
      <c r="B2610" s="0" t="n">
        <v>4</v>
      </c>
      <c r="C2610" s="0" t="n">
        <v>5389</v>
      </c>
      <c r="D2610" s="0" t="n">
        <v>254</v>
      </c>
      <c r="E2610" s="0" t="n">
        <v>1</v>
      </c>
      <c r="F2610" s="55" t="s">
        <v>891</v>
      </c>
      <c r="G2610" s="0" t="n">
        <v>33.4</v>
      </c>
      <c r="H2610" s="0" t="n">
        <v>32</v>
      </c>
      <c r="I2610" s="55" t="s">
        <v>187</v>
      </c>
      <c r="J2610" s="0" t="n">
        <v>254</v>
      </c>
      <c r="K2610" s="0" t="n">
        <v>36</v>
      </c>
      <c r="M2610" s="0" t="n">
        <v>949.13</v>
      </c>
      <c r="N2610" s="0" t="n">
        <v>83.57</v>
      </c>
      <c r="O2610" s="0" t="n">
        <v>33.54</v>
      </c>
      <c r="P2610" s="0" t="n">
        <v>4.38</v>
      </c>
      <c r="Q2610" s="0" t="n">
        <v>3.66</v>
      </c>
      <c r="T2610" s="0" t="n">
        <v>43.1</v>
      </c>
      <c r="U2610" s="0" t="n">
        <v>948</v>
      </c>
      <c r="V2610" s="0" t="n">
        <v>8</v>
      </c>
      <c r="W2610" s="60" t="n">
        <v>46282</v>
      </c>
      <c r="X2610" s="55" t="n">
        <f aca="false">IF(I2610="Male",0,1)</f>
        <v>1</v>
      </c>
      <c r="Y2610" s="55" t="n">
        <f aca="false">IF(OR(I2610="DNB",I2610="Dry DNB"),1,0)</f>
        <v>0</v>
      </c>
      <c r="Z2610" s="55" t="n">
        <f aca="false">IF(ISNUMBER(W2610),A2610-W2610,"")</f>
        <v>28</v>
      </c>
      <c r="AA2610" s="55" t="n">
        <f aca="false">MATCH(A2610,DATAS,0)</f>
        <v>2</v>
      </c>
      <c r="AB2610" s="55" t="n">
        <f aca="false">IF(AND(E2610&gt;0,OR(AND(B2610&gt;=1,B2610&lt;=6),B2610=10)),1,0)</f>
        <v>1</v>
      </c>
      <c r="AC2610" s="55" t="n">
        <f aca="false">IF(AND(E2610&gt;0,B2610=10),1,0)</f>
        <v>0</v>
      </c>
      <c r="AD2610" s="55" t="n">
        <f aca="false">IF(AND(C2609=C2610,AA2609=AA2610-1),AB2609,"")</f>
        <v>1</v>
      </c>
      <c r="AE2610" s="55" t="n">
        <f aca="false">IF(AND(C2609=C2610,AA2609=AA2610-1),AC2609,"")</f>
        <v>0</v>
      </c>
      <c r="AF2610" s="55" t="n">
        <f aca="false">IF(AA2610=1,"",IF(AND(AB2610=1,AD2610&lt;&gt;1),1,0))</f>
        <v>0</v>
      </c>
      <c r="AG2610" s="55" t="n">
        <f aca="false">IF(AA2610=1,"",IF(AND(AC2610=1,AE2610&lt;&gt;1),1,0))</f>
        <v>0</v>
      </c>
      <c r="AH2610" s="60" t="str">
        <f aca="false">IF(AND(E2610&gt;0,AA2610&lt;2,NOT(AND(C2611=C2610,AA2611=AA2610+1))),INDEX(DATAS,AA2610+1),"")</f>
        <v/>
      </c>
      <c r="AI2610" s="60" t="str">
        <f aca="false">IF(AND(AC2610=1,AA2610&lt;2),IF(AND(C2611=C2610,AA2611=AA2610+1),IF(AC2611=1,"",INDEX(DATAS,AA2610+1)),INDEX(DATAS,AA2610+1)),"")</f>
        <v/>
      </c>
    </row>
    <row r="2611" customFormat="false" ht="15" hidden="false" customHeight="false" outlineLevel="0" collapsed="false">
      <c r="A2611" s="60" t="n">
        <v>46309</v>
      </c>
      <c r="B2611" s="0" t="n">
        <v>4</v>
      </c>
      <c r="C2611" s="0" t="n">
        <v>5392</v>
      </c>
      <c r="D2611" s="0" t="n">
        <v>258</v>
      </c>
      <c r="E2611" s="0" t="n">
        <v>1</v>
      </c>
      <c r="F2611" s="55" t="s">
        <v>892</v>
      </c>
      <c r="G2611" s="0" t="n">
        <v>54.7</v>
      </c>
      <c r="H2611" s="0" t="n">
        <v>53</v>
      </c>
      <c r="I2611" s="55" t="s">
        <v>157</v>
      </c>
      <c r="J2611" s="0" t="n">
        <v>188</v>
      </c>
      <c r="K2611" s="0" t="n">
        <v>69</v>
      </c>
      <c r="L2611" s="0" t="n">
        <v>70</v>
      </c>
      <c r="M2611" s="0" t="n">
        <v>1169.37</v>
      </c>
      <c r="N2611" s="0" t="n">
        <v>73.96</v>
      </c>
      <c r="O2611" s="0" t="n">
        <v>36.78</v>
      </c>
      <c r="P2611" s="0" t="n">
        <v>3.89</v>
      </c>
      <c r="Q2611" s="0" t="n">
        <v>3.42</v>
      </c>
      <c r="R2611" s="0" t="n">
        <v>4303</v>
      </c>
      <c r="S2611" s="0" t="n">
        <v>10157</v>
      </c>
      <c r="T2611" s="0" t="n">
        <v>38.85</v>
      </c>
      <c r="U2611" s="0" t="n">
        <v>945</v>
      </c>
      <c r="V2611" s="0" t="n">
        <v>4</v>
      </c>
      <c r="W2611" s="60" t="n">
        <v>46240</v>
      </c>
      <c r="X2611" s="55" t="n">
        <f aca="false">IF(I2611="Male",0,1)</f>
        <v>1</v>
      </c>
      <c r="Y2611" s="55" t="n">
        <f aca="false">IF(OR(I2611="DNB",I2611="Dry DNB"),1,0)</f>
        <v>0</v>
      </c>
      <c r="Z2611" s="55" t="n">
        <f aca="false">IF(ISNUMBER(W2611),A2611-W2611,"")</f>
        <v>69</v>
      </c>
      <c r="AA2611" s="55" t="n">
        <f aca="false">MATCH(A2611,DATAS,0)</f>
        <v>1</v>
      </c>
      <c r="AB2611" s="55" t="n">
        <f aca="false">IF(AND(E2611&gt;0,OR(AND(B2611&gt;=1,B2611&lt;=6),B2611=10)),1,0)</f>
        <v>1</v>
      </c>
      <c r="AC2611" s="55" t="n">
        <f aca="false">IF(AND(E2611&gt;0,B2611=10),1,0)</f>
        <v>0</v>
      </c>
      <c r="AD2611" s="0" t="str">
        <f aca="false">IF(AND(C2610=C2611,AA2610=AA2611-1),AB2610,"")</f>
        <v/>
      </c>
      <c r="AE2611" s="0" t="str">
        <f aca="false">IF(AND(C2610=C2611,AA2610=AA2611-1),AC2610,"")</f>
        <v/>
      </c>
      <c r="AF2611" s="0" t="str">
        <f aca="false">IF(AA2611=1,"",IF(AND(AB2611=1,AD2611&lt;&gt;1),1,0))</f>
        <v/>
      </c>
      <c r="AG2611" s="0" t="str">
        <f aca="false">IF(AA2611=1,"",IF(AND(AC2611=1,AE2611&lt;&gt;1),1,0))</f>
        <v/>
      </c>
      <c r="AH2611" s="60" t="str">
        <f aca="false">IF(AND(E2611&gt;0,AA2611&lt;2,NOT(AND(C2612=C2611,AA2612=AA2611+1))),INDEX(DATAS,AA2611+1),"")</f>
        <v/>
      </c>
      <c r="AI2611" s="60" t="str">
        <f aca="false">IF(AND(AC2611=1,AA2611&lt;2),IF(AND(C2612=C2611,AA2612=AA2611+1),IF(AC2612=1,"",INDEX(DATAS,AA2611+1)),INDEX(DATAS,AA2611+1)),"")</f>
        <v/>
      </c>
    </row>
    <row r="2612" customFormat="false" ht="15" hidden="false" customHeight="false" outlineLevel="0" collapsed="false">
      <c r="A2612" s="60" t="n">
        <v>46310</v>
      </c>
      <c r="B2612" s="0" t="n">
        <v>4</v>
      </c>
      <c r="C2612" s="0" t="n">
        <v>5392</v>
      </c>
      <c r="D2612" s="0" t="n">
        <v>259</v>
      </c>
      <c r="E2612" s="0" t="n">
        <v>1</v>
      </c>
      <c r="F2612" s="55" t="s">
        <v>892</v>
      </c>
      <c r="G2612" s="0" t="n">
        <v>60</v>
      </c>
      <c r="H2612" s="0" t="n">
        <v>54</v>
      </c>
      <c r="I2612" s="55" t="s">
        <v>157</v>
      </c>
      <c r="J2612" s="0" t="n">
        <v>188</v>
      </c>
      <c r="K2612" s="0" t="n">
        <v>69</v>
      </c>
      <c r="L2612" s="0" t="n">
        <v>71</v>
      </c>
      <c r="M2612" s="0" t="n">
        <v>1169.37</v>
      </c>
      <c r="N2612" s="0" t="n">
        <v>73.96</v>
      </c>
      <c r="O2612" s="0" t="n">
        <v>36.78</v>
      </c>
      <c r="P2612" s="0" t="n">
        <v>3.89</v>
      </c>
      <c r="Q2612" s="0" t="n">
        <v>3.42</v>
      </c>
      <c r="T2612" s="0" t="n">
        <v>38.85</v>
      </c>
      <c r="U2612" s="0" t="n">
        <v>946</v>
      </c>
      <c r="V2612" s="0" t="n">
        <v>4</v>
      </c>
      <c r="W2612" s="60" t="n">
        <v>46240</v>
      </c>
      <c r="X2612" s="55" t="n">
        <f aca="false">IF(I2612="Male",0,1)</f>
        <v>1</v>
      </c>
      <c r="Y2612" s="55" t="n">
        <f aca="false">IF(OR(I2612="DNB",I2612="Dry DNB"),1,0)</f>
        <v>0</v>
      </c>
      <c r="Z2612" s="55" t="n">
        <f aca="false">IF(ISNUMBER(W2612),A2612-W2612,"")</f>
        <v>70</v>
      </c>
      <c r="AA2612" s="55" t="n">
        <f aca="false">MATCH(A2612,DATAS,0)</f>
        <v>2</v>
      </c>
      <c r="AB2612" s="55" t="n">
        <f aca="false">IF(AND(E2612&gt;0,OR(AND(B2612&gt;=1,B2612&lt;=6),B2612=10)),1,0)</f>
        <v>1</v>
      </c>
      <c r="AC2612" s="55" t="n">
        <f aca="false">IF(AND(E2612&gt;0,B2612=10),1,0)</f>
        <v>0</v>
      </c>
      <c r="AD2612" s="55" t="n">
        <f aca="false">IF(AND(C2611=C2612,AA2611=AA2612-1),AB2611,"")</f>
        <v>1</v>
      </c>
      <c r="AE2612" s="55" t="n">
        <f aca="false">IF(AND(C2611=C2612,AA2611=AA2612-1),AC2611,"")</f>
        <v>0</v>
      </c>
      <c r="AF2612" s="55" t="n">
        <f aca="false">IF(AA2612=1,"",IF(AND(AB2612=1,AD2612&lt;&gt;1),1,0))</f>
        <v>0</v>
      </c>
      <c r="AG2612" s="55" t="n">
        <f aca="false">IF(AA2612=1,"",IF(AND(AC2612=1,AE2612&lt;&gt;1),1,0))</f>
        <v>0</v>
      </c>
      <c r="AH2612" s="60" t="str">
        <f aca="false">IF(AND(E2612&gt;0,AA2612&lt;2,NOT(AND(C2613=C2612,AA2613=AA2612+1))),INDEX(DATAS,AA2612+1),"")</f>
        <v/>
      </c>
      <c r="AI2612" s="60" t="str">
        <f aca="false">IF(AND(AC2612=1,AA2612&lt;2),IF(AND(C2613=C2612,AA2613=AA2612+1),IF(AC2613=1,"",INDEX(DATAS,AA2612+1)),INDEX(DATAS,AA2612+1)),"")</f>
        <v/>
      </c>
    </row>
    <row r="2613" customFormat="false" ht="15" hidden="false" customHeight="false" outlineLevel="0" collapsed="false">
      <c r="A2613" s="60" t="n">
        <v>46309</v>
      </c>
      <c r="B2613" s="0" t="n">
        <v>4</v>
      </c>
      <c r="C2613" s="0" t="n">
        <v>5393</v>
      </c>
      <c r="D2613" s="0" t="n">
        <v>270</v>
      </c>
      <c r="E2613" s="0" t="n">
        <v>1</v>
      </c>
      <c r="F2613" s="55" t="s">
        <v>893</v>
      </c>
      <c r="G2613" s="0" t="n">
        <v>42</v>
      </c>
      <c r="H2613" s="0" t="n">
        <v>42</v>
      </c>
      <c r="I2613" s="55" t="s">
        <v>157</v>
      </c>
      <c r="J2613" s="0" t="n">
        <v>186</v>
      </c>
      <c r="K2613" s="0" t="n">
        <v>67</v>
      </c>
      <c r="L2613" s="0" t="n">
        <v>84</v>
      </c>
      <c r="M2613" s="0" t="n">
        <v>821.52</v>
      </c>
      <c r="N2613" s="0" t="n">
        <v>73.66</v>
      </c>
      <c r="O2613" s="0" t="n">
        <v>34.48</v>
      </c>
      <c r="P2613" s="0" t="n">
        <v>3.85</v>
      </c>
      <c r="Q2613" s="0" t="n">
        <v>3.1</v>
      </c>
      <c r="R2613" s="0" t="n">
        <v>4283</v>
      </c>
      <c r="S2613" s="0" t="n">
        <v>9310</v>
      </c>
      <c r="T2613" s="0" t="n">
        <v>46.45</v>
      </c>
      <c r="U2613" s="0" t="n">
        <v>944</v>
      </c>
      <c r="V2613" s="0" t="n">
        <v>3</v>
      </c>
      <c r="W2613" s="60" t="n">
        <v>46226</v>
      </c>
      <c r="X2613" s="55" t="n">
        <f aca="false">IF(I2613="Male",0,1)</f>
        <v>1</v>
      </c>
      <c r="Y2613" s="55" t="n">
        <f aca="false">IF(OR(I2613="DNB",I2613="Dry DNB"),1,0)</f>
        <v>0</v>
      </c>
      <c r="Z2613" s="55" t="n">
        <f aca="false">IF(ISNUMBER(W2613),A2613-W2613,"")</f>
        <v>83</v>
      </c>
      <c r="AA2613" s="55" t="n">
        <f aca="false">MATCH(A2613,DATAS,0)</f>
        <v>1</v>
      </c>
      <c r="AB2613" s="55" t="n">
        <f aca="false">IF(AND(E2613&gt;0,OR(AND(B2613&gt;=1,B2613&lt;=6),B2613=10)),1,0)</f>
        <v>1</v>
      </c>
      <c r="AC2613" s="55" t="n">
        <f aca="false">IF(AND(E2613&gt;0,B2613=10),1,0)</f>
        <v>0</v>
      </c>
      <c r="AD2613" s="0" t="str">
        <f aca="false">IF(AND(C2612=C2613,AA2612=AA2613-1),AB2612,"")</f>
        <v/>
      </c>
      <c r="AE2613" s="0" t="str">
        <f aca="false">IF(AND(C2612=C2613,AA2612=AA2613-1),AC2612,"")</f>
        <v/>
      </c>
      <c r="AF2613" s="0" t="str">
        <f aca="false">IF(AA2613=1,"",IF(AND(AB2613=1,AD2613&lt;&gt;1),1,0))</f>
        <v/>
      </c>
      <c r="AG2613" s="0" t="str">
        <f aca="false">IF(AA2613=1,"",IF(AND(AC2613=1,AE2613&lt;&gt;1),1,0))</f>
        <v/>
      </c>
      <c r="AH2613" s="60" t="str">
        <f aca="false">IF(AND(E2613&gt;0,AA2613&lt;2,NOT(AND(C2614=C2613,AA2614=AA2613+1))),INDEX(DATAS,AA2613+1),"")</f>
        <v/>
      </c>
      <c r="AI2613" s="60" t="str">
        <f aca="false">IF(AND(AC2613=1,AA2613&lt;2),IF(AND(C2614=C2613,AA2614=AA2613+1),IF(AC2614=1,"",INDEX(DATAS,AA2613+1)),INDEX(DATAS,AA2613+1)),"")</f>
        <v/>
      </c>
    </row>
    <row r="2614" customFormat="false" ht="15" hidden="false" customHeight="false" outlineLevel="0" collapsed="false">
      <c r="A2614" s="60" t="n">
        <v>46310</v>
      </c>
      <c r="B2614" s="0" t="n">
        <v>4</v>
      </c>
      <c r="C2614" s="0" t="n">
        <v>5393</v>
      </c>
      <c r="D2614" s="0" t="n">
        <v>271</v>
      </c>
      <c r="E2614" s="0" t="n">
        <v>1</v>
      </c>
      <c r="F2614" s="55" t="s">
        <v>893</v>
      </c>
      <c r="G2614" s="0" t="n">
        <v>49.2</v>
      </c>
      <c r="H2614" s="0" t="n">
        <v>42</v>
      </c>
      <c r="I2614" s="55" t="s">
        <v>157</v>
      </c>
      <c r="J2614" s="0" t="n">
        <v>186</v>
      </c>
      <c r="K2614" s="0" t="n">
        <v>67</v>
      </c>
      <c r="L2614" s="0" t="n">
        <v>85</v>
      </c>
      <c r="M2614" s="0" t="n">
        <v>821.52</v>
      </c>
      <c r="N2614" s="0" t="n">
        <v>73.66</v>
      </c>
      <c r="O2614" s="0" t="n">
        <v>34.48</v>
      </c>
      <c r="P2614" s="0" t="n">
        <v>3.85</v>
      </c>
      <c r="Q2614" s="0" t="n">
        <v>3.1</v>
      </c>
      <c r="T2614" s="0" t="n">
        <v>46.45</v>
      </c>
      <c r="U2614" s="0" t="n">
        <v>945</v>
      </c>
      <c r="V2614" s="0" t="n">
        <v>3</v>
      </c>
      <c r="W2614" s="60" t="n">
        <v>46226</v>
      </c>
      <c r="X2614" s="55" t="n">
        <f aca="false">IF(I2614="Male",0,1)</f>
        <v>1</v>
      </c>
      <c r="Y2614" s="55" t="n">
        <f aca="false">IF(OR(I2614="DNB",I2614="Dry DNB"),1,0)</f>
        <v>0</v>
      </c>
      <c r="Z2614" s="55" t="n">
        <f aca="false">IF(ISNUMBER(W2614),A2614-W2614,"")</f>
        <v>84</v>
      </c>
      <c r="AA2614" s="55" t="n">
        <f aca="false">MATCH(A2614,DATAS,0)</f>
        <v>2</v>
      </c>
      <c r="AB2614" s="55" t="n">
        <f aca="false">IF(AND(E2614&gt;0,OR(AND(B2614&gt;=1,B2614&lt;=6),B2614=10)),1,0)</f>
        <v>1</v>
      </c>
      <c r="AC2614" s="55" t="n">
        <f aca="false">IF(AND(E2614&gt;0,B2614=10),1,0)</f>
        <v>0</v>
      </c>
      <c r="AD2614" s="55" t="n">
        <f aca="false">IF(AND(C2613=C2614,AA2613=AA2614-1),AB2613,"")</f>
        <v>1</v>
      </c>
      <c r="AE2614" s="55" t="n">
        <f aca="false">IF(AND(C2613=C2614,AA2613=AA2614-1),AC2613,"")</f>
        <v>0</v>
      </c>
      <c r="AF2614" s="55" t="n">
        <f aca="false">IF(AA2614=1,"",IF(AND(AB2614=1,AD2614&lt;&gt;1),1,0))</f>
        <v>0</v>
      </c>
      <c r="AG2614" s="55" t="n">
        <f aca="false">IF(AA2614=1,"",IF(AND(AC2614=1,AE2614&lt;&gt;1),1,0))</f>
        <v>0</v>
      </c>
      <c r="AH2614" s="60" t="str">
        <f aca="false">IF(AND(E2614&gt;0,AA2614&lt;2,NOT(AND(C2615=C2614,AA2615=AA2614+1))),INDEX(DATAS,AA2614+1),"")</f>
        <v/>
      </c>
      <c r="AI2614" s="60" t="str">
        <f aca="false">IF(AND(AC2614=1,AA2614&lt;2),IF(AND(C2615=C2614,AA2615=AA2614+1),IF(AC2615=1,"",INDEX(DATAS,AA2614+1)),INDEX(DATAS,AA2614+1)),"")</f>
        <v/>
      </c>
    </row>
    <row r="2615" customFormat="false" ht="15" hidden="false" customHeight="false" outlineLevel="0" collapsed="false">
      <c r="A2615" s="60" t="n">
        <v>46309</v>
      </c>
      <c r="B2615" s="0" t="n">
        <v>4</v>
      </c>
      <c r="C2615" s="0" t="n">
        <v>5394</v>
      </c>
      <c r="D2615" s="0" t="n">
        <v>254</v>
      </c>
      <c r="E2615" s="0" t="n">
        <v>1</v>
      </c>
      <c r="F2615" s="55" t="s">
        <v>892</v>
      </c>
      <c r="G2615" s="0" t="n">
        <v>41.6</v>
      </c>
      <c r="H2615" s="0" t="n">
        <v>44</v>
      </c>
      <c r="I2615" s="55" t="s">
        <v>157</v>
      </c>
      <c r="J2615" s="0" t="n">
        <v>121</v>
      </c>
      <c r="K2615" s="0" t="n">
        <v>86</v>
      </c>
      <c r="L2615" s="0" t="n">
        <v>133</v>
      </c>
      <c r="M2615" s="0" t="n">
        <v>554.24</v>
      </c>
      <c r="N2615" s="0" t="n">
        <v>14.35</v>
      </c>
      <c r="O2615" s="0" t="n">
        <v>23.52</v>
      </c>
      <c r="P2615" s="0" t="n">
        <v>3.06</v>
      </c>
      <c r="Q2615" s="0" t="n">
        <v>3.66</v>
      </c>
      <c r="R2615" s="0" t="n">
        <v>3528</v>
      </c>
      <c r="S2615" s="0" t="n">
        <v>7935</v>
      </c>
      <c r="T2615" s="0" t="n">
        <v>39.95</v>
      </c>
      <c r="U2615" s="0" t="n">
        <v>945</v>
      </c>
      <c r="V2615" s="0" t="n">
        <v>2</v>
      </c>
      <c r="W2615" s="60" t="n">
        <v>46177</v>
      </c>
      <c r="X2615" s="55" t="n">
        <f aca="false">IF(I2615="Male",0,1)</f>
        <v>1</v>
      </c>
      <c r="Y2615" s="55" t="n">
        <f aca="false">IF(OR(I2615="DNB",I2615="Dry DNB"),1,0)</f>
        <v>0</v>
      </c>
      <c r="Z2615" s="55" t="n">
        <f aca="false">IF(ISNUMBER(W2615),A2615-W2615,"")</f>
        <v>132</v>
      </c>
      <c r="AA2615" s="55" t="n">
        <f aca="false">MATCH(A2615,DATAS,0)</f>
        <v>1</v>
      </c>
      <c r="AB2615" s="55" t="n">
        <f aca="false">IF(AND(E2615&gt;0,OR(AND(B2615&gt;=1,B2615&lt;=6),B2615=10)),1,0)</f>
        <v>1</v>
      </c>
      <c r="AC2615" s="55" t="n">
        <f aca="false">IF(AND(E2615&gt;0,B2615=10),1,0)</f>
        <v>0</v>
      </c>
      <c r="AD2615" s="0" t="str">
        <f aca="false">IF(AND(C2614=C2615,AA2614=AA2615-1),AB2614,"")</f>
        <v/>
      </c>
      <c r="AE2615" s="0" t="str">
        <f aca="false">IF(AND(C2614=C2615,AA2614=AA2615-1),AC2614,"")</f>
        <v/>
      </c>
      <c r="AF2615" s="0" t="str">
        <f aca="false">IF(AA2615=1,"",IF(AND(AB2615=1,AD2615&lt;&gt;1),1,0))</f>
        <v/>
      </c>
      <c r="AG2615" s="0" t="str">
        <f aca="false">IF(AA2615=1,"",IF(AND(AC2615=1,AE2615&lt;&gt;1),1,0))</f>
        <v/>
      </c>
      <c r="AH2615" s="60" t="str">
        <f aca="false">IF(AND(E2615&gt;0,AA2615&lt;2,NOT(AND(C2616=C2615,AA2616=AA2615+1))),INDEX(DATAS,AA2615+1),"")</f>
        <v/>
      </c>
      <c r="AI2615" s="60" t="str">
        <f aca="false">IF(AND(AC2615=1,AA2615&lt;2),IF(AND(C2616=C2615,AA2616=AA2615+1),IF(AC2616=1,"",INDEX(DATAS,AA2615+1)),INDEX(DATAS,AA2615+1)),"")</f>
        <v/>
      </c>
    </row>
    <row r="2616" customFormat="false" ht="15" hidden="false" customHeight="false" outlineLevel="0" collapsed="false">
      <c r="A2616" s="60" t="n">
        <v>46310</v>
      </c>
      <c r="B2616" s="0" t="n">
        <v>4</v>
      </c>
      <c r="C2616" s="0" t="n">
        <v>5394</v>
      </c>
      <c r="D2616" s="0" t="n">
        <v>255</v>
      </c>
      <c r="E2616" s="0" t="n">
        <v>1</v>
      </c>
      <c r="F2616" s="55" t="s">
        <v>892</v>
      </c>
      <c r="G2616" s="0" t="n">
        <v>44.4</v>
      </c>
      <c r="H2616" s="0" t="n">
        <v>43</v>
      </c>
      <c r="I2616" s="55" t="s">
        <v>157</v>
      </c>
      <c r="J2616" s="0" t="n">
        <v>121</v>
      </c>
      <c r="K2616" s="0" t="n">
        <v>86</v>
      </c>
      <c r="L2616" s="0" t="n">
        <v>134</v>
      </c>
      <c r="M2616" s="0" t="n">
        <v>554.24</v>
      </c>
      <c r="N2616" s="0" t="n">
        <v>14.35</v>
      </c>
      <c r="O2616" s="0" t="n">
        <v>23.52</v>
      </c>
      <c r="P2616" s="0" t="n">
        <v>3.06</v>
      </c>
      <c r="Q2616" s="0" t="n">
        <v>3.66</v>
      </c>
      <c r="T2616" s="0" t="n">
        <v>39.95</v>
      </c>
      <c r="U2616" s="0" t="n">
        <v>946</v>
      </c>
      <c r="V2616" s="0" t="n">
        <v>2</v>
      </c>
      <c r="W2616" s="60" t="n">
        <v>46177</v>
      </c>
      <c r="X2616" s="55" t="n">
        <f aca="false">IF(I2616="Male",0,1)</f>
        <v>1</v>
      </c>
      <c r="Y2616" s="55" t="n">
        <f aca="false">IF(OR(I2616="DNB",I2616="Dry DNB"),1,0)</f>
        <v>0</v>
      </c>
      <c r="Z2616" s="55" t="n">
        <f aca="false">IF(ISNUMBER(W2616),A2616-W2616,"")</f>
        <v>133</v>
      </c>
      <c r="AA2616" s="55" t="n">
        <f aca="false">MATCH(A2616,DATAS,0)</f>
        <v>2</v>
      </c>
      <c r="AB2616" s="55" t="n">
        <f aca="false">IF(AND(E2616&gt;0,OR(AND(B2616&gt;=1,B2616&lt;=6),B2616=10)),1,0)</f>
        <v>1</v>
      </c>
      <c r="AC2616" s="55" t="n">
        <f aca="false">IF(AND(E2616&gt;0,B2616=10),1,0)</f>
        <v>0</v>
      </c>
      <c r="AD2616" s="55" t="n">
        <f aca="false">IF(AND(C2615=C2616,AA2615=AA2616-1),AB2615,"")</f>
        <v>1</v>
      </c>
      <c r="AE2616" s="55" t="n">
        <f aca="false">IF(AND(C2615=C2616,AA2615=AA2616-1),AC2615,"")</f>
        <v>0</v>
      </c>
      <c r="AF2616" s="55" t="n">
        <f aca="false">IF(AA2616=1,"",IF(AND(AB2616=1,AD2616&lt;&gt;1),1,0))</f>
        <v>0</v>
      </c>
      <c r="AG2616" s="55" t="n">
        <f aca="false">IF(AA2616=1,"",IF(AND(AC2616=1,AE2616&lt;&gt;1),1,0))</f>
        <v>0</v>
      </c>
      <c r="AH2616" s="60" t="str">
        <f aca="false">IF(AND(E2616&gt;0,AA2616&lt;2,NOT(AND(C2617=C2616,AA2617=AA2616+1))),INDEX(DATAS,AA2616+1),"")</f>
        <v/>
      </c>
      <c r="AI2616" s="60" t="str">
        <f aca="false">IF(AND(AC2616=1,AA2616&lt;2),IF(AND(C2617=C2616,AA2617=AA2616+1),IF(AC2617=1,"",INDEX(DATAS,AA2616+1)),INDEX(DATAS,AA2616+1)),"")</f>
        <v/>
      </c>
    </row>
    <row r="2617" customFormat="false" ht="15" hidden="false" customHeight="false" outlineLevel="0" collapsed="false">
      <c r="A2617" s="60" t="n">
        <v>46309</v>
      </c>
      <c r="B2617" s="0" t="n">
        <v>7</v>
      </c>
      <c r="C2617" s="0" t="n">
        <v>5395</v>
      </c>
      <c r="D2617" s="0" t="n">
        <v>290</v>
      </c>
      <c r="E2617" s="0" t="n">
        <v>1</v>
      </c>
      <c r="F2617" s="55" t="s">
        <v>892</v>
      </c>
      <c r="I2617" s="55" t="s">
        <v>162</v>
      </c>
      <c r="J2617" s="0" t="n">
        <v>67</v>
      </c>
      <c r="K2617" s="0" t="n">
        <v>67</v>
      </c>
      <c r="L2617" s="0" t="n">
        <v>238</v>
      </c>
      <c r="M2617" s="0" t="n">
        <v>314.14</v>
      </c>
      <c r="N2617" s="0" t="n">
        <v>59.22</v>
      </c>
      <c r="O2617" s="0" t="n">
        <v>26.02</v>
      </c>
      <c r="P2617" s="0" t="n">
        <v>5.85</v>
      </c>
      <c r="Q2617" s="0" t="n">
        <v>3.78</v>
      </c>
      <c r="R2617" s="0" t="n">
        <v>3480</v>
      </c>
      <c r="S2617" s="0" t="n">
        <v>7212</v>
      </c>
      <c r="T2617" s="0" t="n">
        <v>37.1</v>
      </c>
      <c r="U2617" s="0" t="n">
        <v>945</v>
      </c>
      <c r="V2617" s="0" t="n">
        <v>1</v>
      </c>
      <c r="W2617" s="60" t="n">
        <v>46072</v>
      </c>
      <c r="X2617" s="55" t="n">
        <f aca="false">IF(I2617="Male",0,1)</f>
        <v>1</v>
      </c>
      <c r="Y2617" s="55" t="n">
        <f aca="false">IF(OR(I2617="DNB",I2617="Dry DNB"),1,0)</f>
        <v>0</v>
      </c>
      <c r="Z2617" s="55" t="n">
        <f aca="false">IF(ISNUMBER(W2617),A2617-W2617,"")</f>
        <v>237</v>
      </c>
      <c r="AA2617" s="55" t="n">
        <f aca="false">MATCH(A2617,DATAS,0)</f>
        <v>1</v>
      </c>
      <c r="AB2617" s="55" t="n">
        <f aca="false">IF(AND(E2617&gt;0,OR(AND(B2617&gt;=1,B2617&lt;=6),B2617=10)),1,0)</f>
        <v>0</v>
      </c>
      <c r="AC2617" s="55" t="n">
        <f aca="false">IF(AND(E2617&gt;0,B2617=10),1,0)</f>
        <v>0</v>
      </c>
      <c r="AD2617" s="0" t="str">
        <f aca="false">IF(AND(C2616=C2617,AA2616=AA2617-1),AB2616,"")</f>
        <v/>
      </c>
      <c r="AE2617" s="0" t="str">
        <f aca="false">IF(AND(C2616=C2617,AA2616=AA2617-1),AC2616,"")</f>
        <v/>
      </c>
      <c r="AF2617" s="0" t="str">
        <f aca="false">IF(AA2617=1,"",IF(AND(AB2617=1,AD2617&lt;&gt;1),1,0))</f>
        <v/>
      </c>
      <c r="AG2617" s="0" t="str">
        <f aca="false">IF(AA2617=1,"",IF(AND(AC2617=1,AE2617&lt;&gt;1),1,0))</f>
        <v/>
      </c>
      <c r="AH2617" s="60" t="str">
        <f aca="false">IF(AND(E2617&gt;0,AA2617&lt;2,NOT(AND(C2618=C2617,AA2618=AA2617+1))),INDEX(DATAS,AA2617+1),"")</f>
        <v/>
      </c>
      <c r="AI2617" s="60" t="str">
        <f aca="false">IF(AND(AC2617=1,AA2617&lt;2),IF(AND(C2618=C2617,AA2618=AA2617+1),IF(AC2618=1,"",INDEX(DATAS,AA2617+1)),INDEX(DATAS,AA2617+1)),"")</f>
        <v/>
      </c>
    </row>
    <row r="2618" customFormat="false" ht="15" hidden="false" customHeight="false" outlineLevel="0" collapsed="false">
      <c r="A2618" s="60" t="n">
        <v>46310</v>
      </c>
      <c r="B2618" s="0" t="n">
        <v>7</v>
      </c>
      <c r="C2618" s="0" t="n">
        <v>5395</v>
      </c>
      <c r="D2618" s="0" t="n">
        <v>290</v>
      </c>
      <c r="E2618" s="0" t="n">
        <v>1</v>
      </c>
      <c r="F2618" s="55" t="s">
        <v>892</v>
      </c>
      <c r="I2618" s="55" t="s">
        <v>162</v>
      </c>
      <c r="J2618" s="0" t="n">
        <v>67</v>
      </c>
      <c r="K2618" s="0" t="n">
        <v>67</v>
      </c>
      <c r="L2618" s="0" t="n">
        <v>239</v>
      </c>
      <c r="M2618" s="0" t="n">
        <v>314.14</v>
      </c>
      <c r="N2618" s="0" t="n">
        <v>59.22</v>
      </c>
      <c r="O2618" s="0" t="n">
        <v>26.02</v>
      </c>
      <c r="P2618" s="0" t="n">
        <v>5.85</v>
      </c>
      <c r="Q2618" s="0" t="n">
        <v>3.78</v>
      </c>
      <c r="T2618" s="0" t="n">
        <v>37.1</v>
      </c>
      <c r="U2618" s="0" t="n">
        <v>946</v>
      </c>
      <c r="V2618" s="0" t="n">
        <v>1</v>
      </c>
      <c r="W2618" s="60" t="n">
        <v>46072</v>
      </c>
      <c r="X2618" s="55" t="n">
        <f aca="false">IF(I2618="Male",0,1)</f>
        <v>1</v>
      </c>
      <c r="Y2618" s="55" t="n">
        <f aca="false">IF(OR(I2618="DNB",I2618="Dry DNB"),1,0)</f>
        <v>0</v>
      </c>
      <c r="Z2618" s="55" t="n">
        <f aca="false">IF(ISNUMBER(W2618),A2618-W2618,"")</f>
        <v>238</v>
      </c>
      <c r="AA2618" s="55" t="n">
        <f aca="false">MATCH(A2618,DATAS,0)</f>
        <v>2</v>
      </c>
      <c r="AB2618" s="55" t="n">
        <f aca="false">IF(AND(E2618&gt;0,OR(AND(B2618&gt;=1,B2618&lt;=6),B2618=10)),1,0)</f>
        <v>0</v>
      </c>
      <c r="AC2618" s="55" t="n">
        <f aca="false">IF(AND(E2618&gt;0,B2618=10),1,0)</f>
        <v>0</v>
      </c>
      <c r="AD2618" s="55" t="n">
        <f aca="false">IF(AND(C2617=C2618,AA2617=AA2618-1),AB2617,"")</f>
        <v>0</v>
      </c>
      <c r="AE2618" s="55" t="n">
        <f aca="false">IF(AND(C2617=C2618,AA2617=AA2618-1),AC2617,"")</f>
        <v>0</v>
      </c>
      <c r="AF2618" s="55" t="n">
        <f aca="false">IF(AA2618=1,"",IF(AND(AB2618=1,AD2618&lt;&gt;1),1,0))</f>
        <v>0</v>
      </c>
      <c r="AG2618" s="55" t="n">
        <f aca="false">IF(AA2618=1,"",IF(AND(AC2618=1,AE2618&lt;&gt;1),1,0))</f>
        <v>0</v>
      </c>
      <c r="AH2618" s="60" t="str">
        <f aca="false">IF(AND(E2618&gt;0,AA2618&lt;2,NOT(AND(C2619=C2618,AA2619=AA2618+1))),INDEX(DATAS,AA2618+1),"")</f>
        <v/>
      </c>
      <c r="AI2618" s="60" t="str">
        <f aca="false">IF(AND(AC2618=1,AA2618&lt;2),IF(AND(C2619=C2618,AA2619=AA2618+1),IF(AC2619=1,"",INDEX(DATAS,AA2618+1)),INDEX(DATAS,AA2618+1)),"")</f>
        <v/>
      </c>
    </row>
    <row r="2619" customFormat="false" ht="15" hidden="false" customHeight="false" outlineLevel="0" collapsed="false">
      <c r="A2619" s="60" t="n">
        <v>46309</v>
      </c>
      <c r="B2619" s="0" t="n">
        <v>4</v>
      </c>
      <c r="C2619" s="0" t="n">
        <v>5396</v>
      </c>
      <c r="D2619" s="0" t="n">
        <v>256</v>
      </c>
      <c r="E2619" s="0" t="n">
        <v>1</v>
      </c>
      <c r="F2619" s="55" t="s">
        <v>892</v>
      </c>
      <c r="G2619" s="0" t="n">
        <v>48.3</v>
      </c>
      <c r="H2619" s="0" t="n">
        <v>48</v>
      </c>
      <c r="I2619" s="55" t="s">
        <v>157</v>
      </c>
      <c r="J2619" s="0" t="n">
        <v>158</v>
      </c>
      <c r="K2619" s="0" t="n">
        <v>67</v>
      </c>
      <c r="L2619" s="0" t="n">
        <v>98</v>
      </c>
      <c r="M2619" s="0" t="n">
        <v>359.99</v>
      </c>
      <c r="N2619" s="0" t="n">
        <v>61.04</v>
      </c>
      <c r="O2619" s="0" t="n">
        <v>27.58</v>
      </c>
      <c r="P2619" s="0" t="n">
        <v>3.39</v>
      </c>
      <c r="Q2619" s="0" t="n">
        <v>3.68</v>
      </c>
      <c r="R2619" s="0" t="n">
        <v>3918</v>
      </c>
      <c r="S2619" s="0" t="n">
        <v>8964</v>
      </c>
      <c r="T2619" s="0" t="n">
        <v>39.85</v>
      </c>
      <c r="U2619" s="0" t="n">
        <v>945</v>
      </c>
      <c r="V2619" s="0" t="n">
        <v>4</v>
      </c>
      <c r="W2619" s="60" t="n">
        <v>46212</v>
      </c>
      <c r="X2619" s="55" t="n">
        <f aca="false">IF(I2619="Male",0,1)</f>
        <v>1</v>
      </c>
      <c r="Y2619" s="55" t="n">
        <f aca="false">IF(OR(I2619="DNB",I2619="Dry DNB"),1,0)</f>
        <v>0</v>
      </c>
      <c r="Z2619" s="55" t="n">
        <f aca="false">IF(ISNUMBER(W2619),A2619-W2619,"")</f>
        <v>97</v>
      </c>
      <c r="AA2619" s="55" t="n">
        <f aca="false">MATCH(A2619,DATAS,0)</f>
        <v>1</v>
      </c>
      <c r="AB2619" s="55" t="n">
        <f aca="false">IF(AND(E2619&gt;0,OR(AND(B2619&gt;=1,B2619&lt;=6),B2619=10)),1,0)</f>
        <v>1</v>
      </c>
      <c r="AC2619" s="55" t="n">
        <f aca="false">IF(AND(E2619&gt;0,B2619=10),1,0)</f>
        <v>0</v>
      </c>
      <c r="AD2619" s="0" t="str">
        <f aca="false">IF(AND(C2618=C2619,AA2618=AA2619-1),AB2618,"")</f>
        <v/>
      </c>
      <c r="AE2619" s="0" t="str">
        <f aca="false">IF(AND(C2618=C2619,AA2618=AA2619-1),AC2618,"")</f>
        <v/>
      </c>
      <c r="AF2619" s="0" t="str">
        <f aca="false">IF(AA2619=1,"",IF(AND(AB2619=1,AD2619&lt;&gt;1),1,0))</f>
        <v/>
      </c>
      <c r="AG2619" s="0" t="str">
        <f aca="false">IF(AA2619=1,"",IF(AND(AC2619=1,AE2619&lt;&gt;1),1,0))</f>
        <v/>
      </c>
      <c r="AH2619" s="60" t="str">
        <f aca="false">IF(AND(E2619&gt;0,AA2619&lt;2,NOT(AND(C2620=C2619,AA2620=AA2619+1))),INDEX(DATAS,AA2619+1),"")</f>
        <v/>
      </c>
      <c r="AI2619" s="60" t="str">
        <f aca="false">IF(AND(AC2619=1,AA2619&lt;2),IF(AND(C2620=C2619,AA2620=AA2619+1),IF(AC2620=1,"",INDEX(DATAS,AA2619+1)),INDEX(DATAS,AA2619+1)),"")</f>
        <v/>
      </c>
    </row>
    <row r="2620" customFormat="false" ht="15" hidden="false" customHeight="false" outlineLevel="0" collapsed="false">
      <c r="A2620" s="60" t="n">
        <v>46310</v>
      </c>
      <c r="B2620" s="0" t="n">
        <v>4</v>
      </c>
      <c r="C2620" s="0" t="n">
        <v>5396</v>
      </c>
      <c r="D2620" s="0" t="n">
        <v>257</v>
      </c>
      <c r="E2620" s="0" t="n">
        <v>1</v>
      </c>
      <c r="F2620" s="55" t="s">
        <v>892</v>
      </c>
      <c r="G2620" s="0" t="n">
        <v>47.7</v>
      </c>
      <c r="H2620" s="0" t="n">
        <v>48</v>
      </c>
      <c r="I2620" s="55" t="s">
        <v>157</v>
      </c>
      <c r="J2620" s="0" t="n">
        <v>158</v>
      </c>
      <c r="K2620" s="0" t="n">
        <v>67</v>
      </c>
      <c r="L2620" s="0" t="n">
        <v>99</v>
      </c>
      <c r="M2620" s="0" t="n">
        <v>359.99</v>
      </c>
      <c r="N2620" s="0" t="n">
        <v>61.04</v>
      </c>
      <c r="O2620" s="0" t="n">
        <v>27.58</v>
      </c>
      <c r="P2620" s="0" t="n">
        <v>3.39</v>
      </c>
      <c r="Q2620" s="0" t="n">
        <v>3.68</v>
      </c>
      <c r="T2620" s="0" t="n">
        <v>39.85</v>
      </c>
      <c r="U2620" s="0" t="n">
        <v>946</v>
      </c>
      <c r="V2620" s="0" t="n">
        <v>4</v>
      </c>
      <c r="W2620" s="60" t="n">
        <v>46212</v>
      </c>
      <c r="X2620" s="55" t="n">
        <f aca="false">IF(I2620="Male",0,1)</f>
        <v>1</v>
      </c>
      <c r="Y2620" s="55" t="n">
        <f aca="false">IF(OR(I2620="DNB",I2620="Dry DNB"),1,0)</f>
        <v>0</v>
      </c>
      <c r="Z2620" s="55" t="n">
        <f aca="false">IF(ISNUMBER(W2620),A2620-W2620,"")</f>
        <v>98</v>
      </c>
      <c r="AA2620" s="55" t="n">
        <f aca="false">MATCH(A2620,DATAS,0)</f>
        <v>2</v>
      </c>
      <c r="AB2620" s="55" t="n">
        <f aca="false">IF(AND(E2620&gt;0,OR(AND(B2620&gt;=1,B2620&lt;=6),B2620=10)),1,0)</f>
        <v>1</v>
      </c>
      <c r="AC2620" s="55" t="n">
        <f aca="false">IF(AND(E2620&gt;0,B2620=10),1,0)</f>
        <v>0</v>
      </c>
      <c r="AD2620" s="55" t="n">
        <f aca="false">IF(AND(C2619=C2620,AA2619=AA2620-1),AB2619,"")</f>
        <v>1</v>
      </c>
      <c r="AE2620" s="55" t="n">
        <f aca="false">IF(AND(C2619=C2620,AA2619=AA2620-1),AC2619,"")</f>
        <v>0</v>
      </c>
      <c r="AF2620" s="55" t="n">
        <f aca="false">IF(AA2620=1,"",IF(AND(AB2620=1,AD2620&lt;&gt;1),1,0))</f>
        <v>0</v>
      </c>
      <c r="AG2620" s="55" t="n">
        <f aca="false">IF(AA2620=1,"",IF(AND(AC2620=1,AE2620&lt;&gt;1),1,0))</f>
        <v>0</v>
      </c>
      <c r="AH2620" s="60" t="str">
        <f aca="false">IF(AND(E2620&gt;0,AA2620&lt;2,NOT(AND(C2621=C2620,AA2621=AA2620+1))),INDEX(DATAS,AA2620+1),"")</f>
        <v/>
      </c>
      <c r="AI2620" s="60" t="str">
        <f aca="false">IF(AND(AC2620=1,AA2620&lt;2),IF(AND(C2621=C2620,AA2621=AA2620+1),IF(AC2621=1,"",INDEX(DATAS,AA2620+1)),INDEX(DATAS,AA2620+1)),"")</f>
        <v/>
      </c>
    </row>
    <row r="2621" customFormat="false" ht="15" hidden="false" customHeight="false" outlineLevel="0" collapsed="false">
      <c r="A2621" s="60" t="n">
        <v>46309</v>
      </c>
      <c r="B2621" s="0" t="n">
        <v>4</v>
      </c>
      <c r="C2621" s="0" t="n">
        <v>5397</v>
      </c>
      <c r="D2621" s="0" t="n">
        <v>292</v>
      </c>
      <c r="E2621" s="0" t="n">
        <v>1</v>
      </c>
      <c r="F2621" s="55" t="s">
        <v>892</v>
      </c>
      <c r="G2621" s="0" t="n">
        <v>43.8</v>
      </c>
      <c r="H2621" s="0" t="n">
        <v>44</v>
      </c>
      <c r="I2621" s="55" t="s">
        <v>157</v>
      </c>
      <c r="J2621" s="0" t="n">
        <v>75</v>
      </c>
      <c r="K2621" s="0" t="n">
        <v>75</v>
      </c>
      <c r="L2621" s="0" t="n">
        <v>217</v>
      </c>
      <c r="M2621" s="0" t="n">
        <v>1273.61</v>
      </c>
      <c r="N2621" s="0" t="n">
        <v>56.15</v>
      </c>
      <c r="O2621" s="0" t="n">
        <v>45.4</v>
      </c>
      <c r="P2621" s="0" t="n">
        <v>0</v>
      </c>
      <c r="Q2621" s="0" t="n">
        <v>0</v>
      </c>
      <c r="R2621" s="0" t="n">
        <v>4628</v>
      </c>
      <c r="S2621" s="0" t="n">
        <v>10472</v>
      </c>
      <c r="T2621" s="0" t="n">
        <v>50.1</v>
      </c>
      <c r="U2621" s="0" t="n">
        <v>945</v>
      </c>
      <c r="V2621" s="0" t="n">
        <v>1</v>
      </c>
      <c r="W2621" s="60" t="n">
        <v>46093</v>
      </c>
      <c r="X2621" s="55" t="n">
        <f aca="false">IF(I2621="Male",0,1)</f>
        <v>1</v>
      </c>
      <c r="Y2621" s="55" t="n">
        <f aca="false">IF(OR(I2621="DNB",I2621="Dry DNB"),1,0)</f>
        <v>0</v>
      </c>
      <c r="Z2621" s="55" t="n">
        <f aca="false">IF(ISNUMBER(W2621),A2621-W2621,"")</f>
        <v>216</v>
      </c>
      <c r="AA2621" s="55" t="n">
        <f aca="false">MATCH(A2621,DATAS,0)</f>
        <v>1</v>
      </c>
      <c r="AB2621" s="55" t="n">
        <f aca="false">IF(AND(E2621&gt;0,OR(AND(B2621&gt;=1,B2621&lt;=6),B2621=10)),1,0)</f>
        <v>1</v>
      </c>
      <c r="AC2621" s="55" t="n">
        <f aca="false">IF(AND(E2621&gt;0,B2621=10),1,0)</f>
        <v>0</v>
      </c>
      <c r="AD2621" s="0" t="str">
        <f aca="false">IF(AND(C2620=C2621,AA2620=AA2621-1),AB2620,"")</f>
        <v/>
      </c>
      <c r="AE2621" s="0" t="str">
        <f aca="false">IF(AND(C2620=C2621,AA2620=AA2621-1),AC2620,"")</f>
        <v/>
      </c>
      <c r="AF2621" s="0" t="str">
        <f aca="false">IF(AA2621=1,"",IF(AND(AB2621=1,AD2621&lt;&gt;1),1,0))</f>
        <v/>
      </c>
      <c r="AG2621" s="0" t="str">
        <f aca="false">IF(AA2621=1,"",IF(AND(AC2621=1,AE2621&lt;&gt;1),1,0))</f>
        <v/>
      </c>
      <c r="AH2621" s="60" t="str">
        <f aca="false">IF(AND(E2621&gt;0,AA2621&lt;2,NOT(AND(C2622=C2621,AA2622=AA2621+1))),INDEX(DATAS,AA2621+1),"")</f>
        <v/>
      </c>
      <c r="AI2621" s="60" t="str">
        <f aca="false">IF(AND(AC2621=1,AA2621&lt;2),IF(AND(C2622=C2621,AA2622=AA2621+1),IF(AC2622=1,"",INDEX(DATAS,AA2621+1)),INDEX(DATAS,AA2621+1)),"")</f>
        <v/>
      </c>
    </row>
    <row r="2622" customFormat="false" ht="15" hidden="false" customHeight="false" outlineLevel="0" collapsed="false">
      <c r="A2622" s="60" t="n">
        <v>46310</v>
      </c>
      <c r="B2622" s="0" t="n">
        <v>4</v>
      </c>
      <c r="C2622" s="0" t="n">
        <v>5397</v>
      </c>
      <c r="D2622" s="0" t="n">
        <v>293</v>
      </c>
      <c r="E2622" s="0" t="n">
        <v>1</v>
      </c>
      <c r="F2622" s="55" t="s">
        <v>892</v>
      </c>
      <c r="G2622" s="0" t="n">
        <v>44</v>
      </c>
      <c r="H2622" s="0" t="n">
        <v>44</v>
      </c>
      <c r="I2622" s="55" t="s">
        <v>157</v>
      </c>
      <c r="J2622" s="0" t="n">
        <v>75</v>
      </c>
      <c r="K2622" s="0" t="n">
        <v>75</v>
      </c>
      <c r="L2622" s="0" t="n">
        <v>218</v>
      </c>
      <c r="M2622" s="0" t="n">
        <v>1273.61</v>
      </c>
      <c r="N2622" s="0" t="n">
        <v>56.15</v>
      </c>
      <c r="O2622" s="0" t="n">
        <v>45.4</v>
      </c>
      <c r="P2622" s="0" t="n">
        <v>0</v>
      </c>
      <c r="Q2622" s="0" t="n">
        <v>0</v>
      </c>
      <c r="T2622" s="0" t="n">
        <v>50.1</v>
      </c>
      <c r="U2622" s="0" t="n">
        <v>946</v>
      </c>
      <c r="V2622" s="0" t="n">
        <v>1</v>
      </c>
      <c r="W2622" s="60" t="n">
        <v>46093</v>
      </c>
      <c r="X2622" s="55" t="n">
        <f aca="false">IF(I2622="Male",0,1)</f>
        <v>1</v>
      </c>
      <c r="Y2622" s="55" t="n">
        <f aca="false">IF(OR(I2622="DNB",I2622="Dry DNB"),1,0)</f>
        <v>0</v>
      </c>
      <c r="Z2622" s="55" t="n">
        <f aca="false">IF(ISNUMBER(W2622),A2622-W2622,"")</f>
        <v>217</v>
      </c>
      <c r="AA2622" s="55" t="n">
        <f aca="false">MATCH(A2622,DATAS,0)</f>
        <v>2</v>
      </c>
      <c r="AB2622" s="55" t="n">
        <f aca="false">IF(AND(E2622&gt;0,OR(AND(B2622&gt;=1,B2622&lt;=6),B2622=10)),1,0)</f>
        <v>1</v>
      </c>
      <c r="AC2622" s="55" t="n">
        <f aca="false">IF(AND(E2622&gt;0,B2622=10),1,0)</f>
        <v>0</v>
      </c>
      <c r="AD2622" s="55" t="n">
        <f aca="false">IF(AND(C2621=C2622,AA2621=AA2622-1),AB2621,"")</f>
        <v>1</v>
      </c>
      <c r="AE2622" s="55" t="n">
        <f aca="false">IF(AND(C2621=C2622,AA2621=AA2622-1),AC2621,"")</f>
        <v>0</v>
      </c>
      <c r="AF2622" s="55" t="n">
        <f aca="false">IF(AA2622=1,"",IF(AND(AB2622=1,AD2622&lt;&gt;1),1,0))</f>
        <v>0</v>
      </c>
      <c r="AG2622" s="55" t="n">
        <f aca="false">IF(AA2622=1,"",IF(AND(AC2622=1,AE2622&lt;&gt;1),1,0))</f>
        <v>0</v>
      </c>
      <c r="AH2622" s="60" t="str">
        <f aca="false">IF(AND(E2622&gt;0,AA2622&lt;2,NOT(AND(C2623=C2622,AA2623=AA2622+1))),INDEX(DATAS,AA2622+1),"")</f>
        <v/>
      </c>
      <c r="AI2622" s="60" t="str">
        <f aca="false">IF(AND(AC2622=1,AA2622&lt;2),IF(AND(C2623=C2622,AA2623=AA2622+1),IF(AC2623=1,"",INDEX(DATAS,AA2622+1)),INDEX(DATAS,AA2622+1)),"")</f>
        <v/>
      </c>
    </row>
    <row r="2623" customFormat="false" ht="15" hidden="false" customHeight="false" outlineLevel="0" collapsed="false">
      <c r="A2623" s="60" t="n">
        <v>46309</v>
      </c>
      <c r="B2623" s="0" t="n">
        <v>4</v>
      </c>
      <c r="C2623" s="0" t="n">
        <v>5398</v>
      </c>
      <c r="D2623" s="0" t="n">
        <v>298</v>
      </c>
      <c r="E2623" s="0" t="n">
        <v>1</v>
      </c>
      <c r="F2623" s="55" t="s">
        <v>893</v>
      </c>
      <c r="G2623" s="0" t="n">
        <v>44.7</v>
      </c>
      <c r="H2623" s="0" t="n">
        <v>42</v>
      </c>
      <c r="I2623" s="55" t="s">
        <v>157</v>
      </c>
      <c r="J2623" s="0" t="n">
        <v>95</v>
      </c>
      <c r="K2623" s="0" t="n">
        <v>60</v>
      </c>
      <c r="L2623" s="0" t="n">
        <v>203</v>
      </c>
      <c r="M2623" s="0" t="n">
        <v>540.06</v>
      </c>
      <c r="N2623" s="0" t="n">
        <v>78.01</v>
      </c>
      <c r="O2623" s="0" t="n">
        <v>33.53</v>
      </c>
      <c r="P2623" s="0" t="n">
        <v>4.22</v>
      </c>
      <c r="Q2623" s="0" t="n">
        <v>3.77</v>
      </c>
      <c r="R2623" s="0" t="n">
        <v>4634</v>
      </c>
      <c r="S2623" s="0" t="n">
        <v>10110</v>
      </c>
      <c r="T2623" s="0" t="n">
        <v>49.05</v>
      </c>
      <c r="U2623" s="0" t="n">
        <v>944</v>
      </c>
      <c r="V2623" s="0" t="n">
        <v>2</v>
      </c>
      <c r="W2623" s="60" t="n">
        <v>46072</v>
      </c>
      <c r="X2623" s="55" t="n">
        <f aca="false">IF(I2623="Male",0,1)</f>
        <v>1</v>
      </c>
      <c r="Y2623" s="55" t="n">
        <f aca="false">IF(OR(I2623="DNB",I2623="Dry DNB"),1,0)</f>
        <v>0</v>
      </c>
      <c r="Z2623" s="55" t="n">
        <f aca="false">IF(ISNUMBER(W2623),A2623-W2623,"")</f>
        <v>237</v>
      </c>
      <c r="AA2623" s="55" t="n">
        <f aca="false">MATCH(A2623,DATAS,0)</f>
        <v>1</v>
      </c>
      <c r="AB2623" s="55" t="n">
        <f aca="false">IF(AND(E2623&gt;0,OR(AND(B2623&gt;=1,B2623&lt;=6),B2623=10)),1,0)</f>
        <v>1</v>
      </c>
      <c r="AC2623" s="55" t="n">
        <f aca="false">IF(AND(E2623&gt;0,B2623=10),1,0)</f>
        <v>0</v>
      </c>
      <c r="AD2623" s="0" t="str">
        <f aca="false">IF(AND(C2622=C2623,AA2622=AA2623-1),AB2622,"")</f>
        <v/>
      </c>
      <c r="AE2623" s="0" t="str">
        <f aca="false">IF(AND(C2622=C2623,AA2622=AA2623-1),AC2622,"")</f>
        <v/>
      </c>
      <c r="AF2623" s="0" t="str">
        <f aca="false">IF(AA2623=1,"",IF(AND(AB2623=1,AD2623&lt;&gt;1),1,0))</f>
        <v/>
      </c>
      <c r="AG2623" s="0" t="str">
        <f aca="false">IF(AA2623=1,"",IF(AND(AC2623=1,AE2623&lt;&gt;1),1,0))</f>
        <v/>
      </c>
      <c r="AH2623" s="60" t="str">
        <f aca="false">IF(AND(E2623&gt;0,AA2623&lt;2,NOT(AND(C2624=C2623,AA2624=AA2623+1))),INDEX(DATAS,AA2623+1),"")</f>
        <v/>
      </c>
      <c r="AI2623" s="60" t="str">
        <f aca="false">IF(AND(AC2623=1,AA2623&lt;2),IF(AND(C2624=C2623,AA2624=AA2623+1),IF(AC2624=1,"",INDEX(DATAS,AA2623+1)),INDEX(DATAS,AA2623+1)),"")</f>
        <v/>
      </c>
    </row>
    <row r="2624" customFormat="false" ht="15" hidden="false" customHeight="false" outlineLevel="0" collapsed="false">
      <c r="A2624" s="60" t="n">
        <v>46310</v>
      </c>
      <c r="B2624" s="0" t="n">
        <v>4</v>
      </c>
      <c r="C2624" s="0" t="n">
        <v>5398</v>
      </c>
      <c r="D2624" s="0" t="n">
        <v>299</v>
      </c>
      <c r="E2624" s="0" t="n">
        <v>1</v>
      </c>
      <c r="F2624" s="55" t="s">
        <v>893</v>
      </c>
      <c r="G2624" s="0" t="n">
        <v>36.5</v>
      </c>
      <c r="H2624" s="0" t="n">
        <v>42</v>
      </c>
      <c r="I2624" s="55" t="s">
        <v>157</v>
      </c>
      <c r="J2624" s="0" t="n">
        <v>95</v>
      </c>
      <c r="K2624" s="0" t="n">
        <v>60</v>
      </c>
      <c r="L2624" s="0" t="n">
        <v>204</v>
      </c>
      <c r="M2624" s="0" t="n">
        <v>540.06</v>
      </c>
      <c r="N2624" s="0" t="n">
        <v>78.01</v>
      </c>
      <c r="O2624" s="0" t="n">
        <v>33.53</v>
      </c>
      <c r="P2624" s="0" t="n">
        <v>4.22</v>
      </c>
      <c r="Q2624" s="0" t="n">
        <v>3.77</v>
      </c>
      <c r="T2624" s="0" t="n">
        <v>49.05</v>
      </c>
      <c r="U2624" s="0" t="n">
        <v>945</v>
      </c>
      <c r="V2624" s="0" t="n">
        <v>2</v>
      </c>
      <c r="W2624" s="60" t="n">
        <v>46072</v>
      </c>
      <c r="X2624" s="55" t="n">
        <f aca="false">IF(I2624="Male",0,1)</f>
        <v>1</v>
      </c>
      <c r="Y2624" s="55" t="n">
        <f aca="false">IF(OR(I2624="DNB",I2624="Dry DNB"),1,0)</f>
        <v>0</v>
      </c>
      <c r="Z2624" s="55" t="n">
        <f aca="false">IF(ISNUMBER(W2624),A2624-W2624,"")</f>
        <v>238</v>
      </c>
      <c r="AA2624" s="55" t="n">
        <f aca="false">MATCH(A2624,DATAS,0)</f>
        <v>2</v>
      </c>
      <c r="AB2624" s="55" t="n">
        <f aca="false">IF(AND(E2624&gt;0,OR(AND(B2624&gt;=1,B2624&lt;=6),B2624=10)),1,0)</f>
        <v>1</v>
      </c>
      <c r="AC2624" s="55" t="n">
        <f aca="false">IF(AND(E2624&gt;0,B2624=10),1,0)</f>
        <v>0</v>
      </c>
      <c r="AD2624" s="55" t="n">
        <f aca="false">IF(AND(C2623=C2624,AA2623=AA2624-1),AB2623,"")</f>
        <v>1</v>
      </c>
      <c r="AE2624" s="55" t="n">
        <f aca="false">IF(AND(C2623=C2624,AA2623=AA2624-1),AC2623,"")</f>
        <v>0</v>
      </c>
      <c r="AF2624" s="55" t="n">
        <f aca="false">IF(AA2624=1,"",IF(AND(AB2624=1,AD2624&lt;&gt;1),1,0))</f>
        <v>0</v>
      </c>
      <c r="AG2624" s="55" t="n">
        <f aca="false">IF(AA2624=1,"",IF(AND(AC2624=1,AE2624&lt;&gt;1),1,0))</f>
        <v>0</v>
      </c>
      <c r="AH2624" s="60" t="str">
        <f aca="false">IF(AND(E2624&gt;0,AA2624&lt;2,NOT(AND(C2625=C2624,AA2625=AA2624+1))),INDEX(DATAS,AA2624+1),"")</f>
        <v/>
      </c>
      <c r="AI2624" s="60" t="str">
        <f aca="false">IF(AND(AC2624=1,AA2624&lt;2),IF(AND(C2625=C2624,AA2625=AA2624+1),IF(AC2625=1,"",INDEX(DATAS,AA2624+1)),INDEX(DATAS,AA2624+1)),"")</f>
        <v/>
      </c>
    </row>
    <row r="2625" customFormat="false" ht="15" hidden="false" customHeight="false" outlineLevel="0" collapsed="false">
      <c r="A2625" s="60" t="n">
        <v>46309</v>
      </c>
      <c r="B2625" s="0" t="n">
        <v>7</v>
      </c>
      <c r="C2625" s="0" t="n">
        <v>5399</v>
      </c>
      <c r="D2625" s="0" t="n">
        <v>287</v>
      </c>
      <c r="E2625" s="0" t="n">
        <v>1</v>
      </c>
      <c r="F2625" s="55" t="s">
        <v>893</v>
      </c>
      <c r="G2625" s="0" t="n">
        <v>11.9</v>
      </c>
      <c r="H2625" s="0" t="n">
        <v>34</v>
      </c>
      <c r="I2625" s="55" t="s">
        <v>162</v>
      </c>
      <c r="J2625" s="0" t="n">
        <v>64</v>
      </c>
      <c r="K2625" s="0" t="n">
        <v>64</v>
      </c>
      <c r="L2625" s="0" t="n">
        <v>224</v>
      </c>
      <c r="M2625" s="0" t="n">
        <v>838.89</v>
      </c>
      <c r="N2625" s="0" t="n">
        <v>69.74</v>
      </c>
      <c r="O2625" s="0" t="n">
        <v>41.79</v>
      </c>
      <c r="P2625" s="0" t="n">
        <v>3.84</v>
      </c>
      <c r="Q2625" s="0" t="n">
        <v>3.79</v>
      </c>
      <c r="R2625" s="0" t="n">
        <v>4114</v>
      </c>
      <c r="S2625" s="0" t="n">
        <v>9179</v>
      </c>
      <c r="T2625" s="0" t="n">
        <v>41.3</v>
      </c>
      <c r="U2625" s="0" t="n">
        <v>944</v>
      </c>
      <c r="V2625" s="0" t="n">
        <v>1</v>
      </c>
      <c r="W2625" s="60" t="n">
        <v>46086</v>
      </c>
      <c r="X2625" s="55" t="n">
        <f aca="false">IF(I2625="Male",0,1)</f>
        <v>1</v>
      </c>
      <c r="Y2625" s="55" t="n">
        <f aca="false">IF(OR(I2625="DNB",I2625="Dry DNB"),1,0)</f>
        <v>0</v>
      </c>
      <c r="Z2625" s="55" t="n">
        <f aca="false">IF(ISNUMBER(W2625),A2625-W2625,"")</f>
        <v>223</v>
      </c>
      <c r="AA2625" s="55" t="n">
        <f aca="false">MATCH(A2625,DATAS,0)</f>
        <v>1</v>
      </c>
      <c r="AB2625" s="55" t="n">
        <f aca="false">IF(AND(E2625&gt;0,OR(AND(B2625&gt;=1,B2625&lt;=6),B2625=10)),1,0)</f>
        <v>0</v>
      </c>
      <c r="AC2625" s="55" t="n">
        <f aca="false">IF(AND(E2625&gt;0,B2625=10),1,0)</f>
        <v>0</v>
      </c>
      <c r="AD2625" s="0" t="str">
        <f aca="false">IF(AND(C2624=C2625,AA2624=AA2625-1),AB2624,"")</f>
        <v/>
      </c>
      <c r="AE2625" s="0" t="str">
        <f aca="false">IF(AND(C2624=C2625,AA2624=AA2625-1),AC2624,"")</f>
        <v/>
      </c>
      <c r="AF2625" s="0" t="str">
        <f aca="false">IF(AA2625=1,"",IF(AND(AB2625=1,AD2625&lt;&gt;1),1,0))</f>
        <v/>
      </c>
      <c r="AG2625" s="0" t="str">
        <f aca="false">IF(AA2625=1,"",IF(AND(AC2625=1,AE2625&lt;&gt;1),1,0))</f>
        <v/>
      </c>
      <c r="AH2625" s="60" t="str">
        <f aca="false">IF(AND(E2625&gt;0,AA2625&lt;2,NOT(AND(C2626=C2625,AA2626=AA2625+1))),INDEX(DATAS,AA2625+1),"")</f>
        <v/>
      </c>
      <c r="AI2625" s="60" t="str">
        <f aca="false">IF(AND(AC2625=1,AA2625&lt;2),IF(AND(C2626=C2625,AA2626=AA2625+1),IF(AC2626=1,"",INDEX(DATAS,AA2625+1)),INDEX(DATAS,AA2625+1)),"")</f>
        <v/>
      </c>
    </row>
    <row r="2626" customFormat="false" ht="15" hidden="false" customHeight="false" outlineLevel="0" collapsed="false">
      <c r="A2626" s="60" t="n">
        <v>46310</v>
      </c>
      <c r="B2626" s="0" t="n">
        <v>7</v>
      </c>
      <c r="C2626" s="0" t="n">
        <v>5399</v>
      </c>
      <c r="D2626" s="0" t="n">
        <v>287</v>
      </c>
      <c r="E2626" s="0" t="n">
        <v>1</v>
      </c>
      <c r="F2626" s="55" t="s">
        <v>893</v>
      </c>
      <c r="H2626" s="0" t="n">
        <v>34</v>
      </c>
      <c r="I2626" s="55" t="s">
        <v>162</v>
      </c>
      <c r="J2626" s="0" t="n">
        <v>64</v>
      </c>
      <c r="K2626" s="0" t="n">
        <v>64</v>
      </c>
      <c r="L2626" s="0" t="n">
        <v>225</v>
      </c>
      <c r="M2626" s="0" t="n">
        <v>838.89</v>
      </c>
      <c r="N2626" s="0" t="n">
        <v>69.74</v>
      </c>
      <c r="O2626" s="0" t="n">
        <v>41.79</v>
      </c>
      <c r="P2626" s="0" t="n">
        <v>3.84</v>
      </c>
      <c r="Q2626" s="0" t="n">
        <v>3.79</v>
      </c>
      <c r="T2626" s="0" t="n">
        <v>41.3</v>
      </c>
      <c r="U2626" s="0" t="n">
        <v>945</v>
      </c>
      <c r="V2626" s="0" t="n">
        <v>1</v>
      </c>
      <c r="W2626" s="60" t="n">
        <v>46086</v>
      </c>
      <c r="X2626" s="55" t="n">
        <f aca="false">IF(I2626="Male",0,1)</f>
        <v>1</v>
      </c>
      <c r="Y2626" s="55" t="n">
        <f aca="false">IF(OR(I2626="DNB",I2626="Dry DNB"),1,0)</f>
        <v>0</v>
      </c>
      <c r="Z2626" s="55" t="n">
        <f aca="false">IF(ISNUMBER(W2626),A2626-W2626,"")</f>
        <v>224</v>
      </c>
      <c r="AA2626" s="55" t="n">
        <f aca="false">MATCH(A2626,DATAS,0)</f>
        <v>2</v>
      </c>
      <c r="AB2626" s="55" t="n">
        <f aca="false">IF(AND(E2626&gt;0,OR(AND(B2626&gt;=1,B2626&lt;=6),B2626=10)),1,0)</f>
        <v>0</v>
      </c>
      <c r="AC2626" s="55" t="n">
        <f aca="false">IF(AND(E2626&gt;0,B2626=10),1,0)</f>
        <v>0</v>
      </c>
      <c r="AD2626" s="55" t="n">
        <f aca="false">IF(AND(C2625=C2626,AA2625=AA2626-1),AB2625,"")</f>
        <v>0</v>
      </c>
      <c r="AE2626" s="55" t="n">
        <f aca="false">IF(AND(C2625=C2626,AA2625=AA2626-1),AC2625,"")</f>
        <v>0</v>
      </c>
      <c r="AF2626" s="55" t="n">
        <f aca="false">IF(AA2626=1,"",IF(AND(AB2626=1,AD2626&lt;&gt;1),1,0))</f>
        <v>0</v>
      </c>
      <c r="AG2626" s="55" t="n">
        <f aca="false">IF(AA2626=1,"",IF(AND(AC2626=1,AE2626&lt;&gt;1),1,0))</f>
        <v>0</v>
      </c>
      <c r="AH2626" s="60" t="str">
        <f aca="false">IF(AND(E2626&gt;0,AA2626&lt;2,NOT(AND(C2627=C2626,AA2627=AA2626+1))),INDEX(DATAS,AA2626+1),"")</f>
        <v/>
      </c>
      <c r="AI2626" s="60" t="str">
        <f aca="false">IF(AND(AC2626=1,AA2626&lt;2),IF(AND(C2627=C2626,AA2627=AA2626+1),IF(AC2627=1,"",INDEX(DATAS,AA2626+1)),INDEX(DATAS,AA2626+1)),"")</f>
        <v/>
      </c>
    </row>
    <row r="2627" customFormat="false" ht="15" hidden="false" customHeight="false" outlineLevel="0" collapsed="false">
      <c r="A2627" s="60" t="n">
        <v>46309</v>
      </c>
      <c r="B2627" s="0" t="n">
        <v>4</v>
      </c>
      <c r="C2627" s="0" t="n">
        <v>5400</v>
      </c>
      <c r="D2627" s="0" t="n">
        <v>286</v>
      </c>
      <c r="E2627" s="0" t="n">
        <v>1</v>
      </c>
      <c r="F2627" s="55" t="s">
        <v>893</v>
      </c>
      <c r="G2627" s="0" t="n">
        <v>50.1</v>
      </c>
      <c r="H2627" s="0" t="n">
        <v>49</v>
      </c>
      <c r="I2627" s="55" t="s">
        <v>177</v>
      </c>
      <c r="J2627" s="0" t="n">
        <v>286</v>
      </c>
      <c r="K2627" s="0" t="n">
        <v>62</v>
      </c>
      <c r="M2627" s="0" t="n">
        <v>770.74</v>
      </c>
      <c r="N2627" s="0" t="n">
        <v>58.44</v>
      </c>
      <c r="O2627" s="0" t="n">
        <v>32.52</v>
      </c>
      <c r="P2627" s="0" t="n">
        <v>4.05</v>
      </c>
      <c r="Q2627" s="0" t="n">
        <v>3.75</v>
      </c>
      <c r="R2627" s="0" t="n">
        <v>4798</v>
      </c>
      <c r="S2627" s="0" t="n">
        <v>10364</v>
      </c>
      <c r="T2627" s="0" t="n">
        <v>51.8</v>
      </c>
      <c r="U2627" s="0" t="n">
        <v>944</v>
      </c>
      <c r="V2627" s="0" t="n">
        <v>6</v>
      </c>
      <c r="W2627" s="60" t="n">
        <v>46275</v>
      </c>
      <c r="X2627" s="55" t="n">
        <f aca="false">IF(I2627="Male",0,1)</f>
        <v>1</v>
      </c>
      <c r="Y2627" s="55" t="n">
        <f aca="false">IF(OR(I2627="DNB",I2627="Dry DNB"),1,0)</f>
        <v>0</v>
      </c>
      <c r="Z2627" s="55" t="n">
        <f aca="false">IF(ISNUMBER(W2627),A2627-W2627,"")</f>
        <v>34</v>
      </c>
      <c r="AA2627" s="55" t="n">
        <f aca="false">MATCH(A2627,DATAS,0)</f>
        <v>1</v>
      </c>
      <c r="AB2627" s="55" t="n">
        <f aca="false">IF(AND(E2627&gt;0,OR(AND(B2627&gt;=1,B2627&lt;=6),B2627=10)),1,0)</f>
        <v>1</v>
      </c>
      <c r="AC2627" s="55" t="n">
        <f aca="false">IF(AND(E2627&gt;0,B2627=10),1,0)</f>
        <v>0</v>
      </c>
      <c r="AD2627" s="0" t="str">
        <f aca="false">IF(AND(C2626=C2627,AA2626=AA2627-1),AB2626,"")</f>
        <v/>
      </c>
      <c r="AE2627" s="0" t="str">
        <f aca="false">IF(AND(C2626=C2627,AA2626=AA2627-1),AC2626,"")</f>
        <v/>
      </c>
      <c r="AF2627" s="0" t="str">
        <f aca="false">IF(AA2627=1,"",IF(AND(AB2627=1,AD2627&lt;&gt;1),1,0))</f>
        <v/>
      </c>
      <c r="AG2627" s="0" t="str">
        <f aca="false">IF(AA2627=1,"",IF(AND(AC2627=1,AE2627&lt;&gt;1),1,0))</f>
        <v/>
      </c>
      <c r="AH2627" s="60" t="str">
        <f aca="false">IF(AND(E2627&gt;0,AA2627&lt;2,NOT(AND(C2628=C2627,AA2628=AA2627+1))),INDEX(DATAS,AA2627+1),"")</f>
        <v/>
      </c>
      <c r="AI2627" s="60" t="str">
        <f aca="false">IF(AND(AC2627=1,AA2627&lt;2),IF(AND(C2628=C2627,AA2628=AA2627+1),IF(AC2628=1,"",INDEX(DATAS,AA2627+1)),INDEX(DATAS,AA2627+1)),"")</f>
        <v/>
      </c>
    </row>
    <row r="2628" customFormat="false" ht="15" hidden="false" customHeight="false" outlineLevel="0" collapsed="false">
      <c r="A2628" s="60" t="n">
        <v>46310</v>
      </c>
      <c r="B2628" s="0" t="n">
        <v>4</v>
      </c>
      <c r="C2628" s="0" t="n">
        <v>5400</v>
      </c>
      <c r="D2628" s="0" t="n">
        <v>287</v>
      </c>
      <c r="E2628" s="0" t="n">
        <v>1</v>
      </c>
      <c r="F2628" s="55" t="s">
        <v>893</v>
      </c>
      <c r="G2628" s="0" t="n">
        <v>52.7</v>
      </c>
      <c r="H2628" s="0" t="n">
        <v>49</v>
      </c>
      <c r="I2628" s="55" t="s">
        <v>177</v>
      </c>
      <c r="J2628" s="0" t="n">
        <v>287</v>
      </c>
      <c r="K2628" s="0" t="n">
        <v>62</v>
      </c>
      <c r="M2628" s="0" t="n">
        <v>770.74</v>
      </c>
      <c r="N2628" s="0" t="n">
        <v>58.44</v>
      </c>
      <c r="O2628" s="0" t="n">
        <v>32.52</v>
      </c>
      <c r="P2628" s="0" t="n">
        <v>4.05</v>
      </c>
      <c r="Q2628" s="0" t="n">
        <v>3.75</v>
      </c>
      <c r="T2628" s="0" t="n">
        <v>51.8</v>
      </c>
      <c r="U2628" s="0" t="n">
        <v>945</v>
      </c>
      <c r="V2628" s="0" t="n">
        <v>6</v>
      </c>
      <c r="W2628" s="60" t="n">
        <v>46275</v>
      </c>
      <c r="X2628" s="55" t="n">
        <f aca="false">IF(I2628="Male",0,1)</f>
        <v>1</v>
      </c>
      <c r="Y2628" s="55" t="n">
        <f aca="false">IF(OR(I2628="DNB",I2628="Dry DNB"),1,0)</f>
        <v>0</v>
      </c>
      <c r="Z2628" s="55" t="n">
        <f aca="false">IF(ISNUMBER(W2628),A2628-W2628,"")</f>
        <v>35</v>
      </c>
      <c r="AA2628" s="55" t="n">
        <f aca="false">MATCH(A2628,DATAS,0)</f>
        <v>2</v>
      </c>
      <c r="AB2628" s="55" t="n">
        <f aca="false">IF(AND(E2628&gt;0,OR(AND(B2628&gt;=1,B2628&lt;=6),B2628=10)),1,0)</f>
        <v>1</v>
      </c>
      <c r="AC2628" s="55" t="n">
        <f aca="false">IF(AND(E2628&gt;0,B2628=10),1,0)</f>
        <v>0</v>
      </c>
      <c r="AD2628" s="55" t="n">
        <f aca="false">IF(AND(C2627=C2628,AA2627=AA2628-1),AB2627,"")</f>
        <v>1</v>
      </c>
      <c r="AE2628" s="55" t="n">
        <f aca="false">IF(AND(C2627=C2628,AA2627=AA2628-1),AC2627,"")</f>
        <v>0</v>
      </c>
      <c r="AF2628" s="55" t="n">
        <f aca="false">IF(AA2628=1,"",IF(AND(AB2628=1,AD2628&lt;&gt;1),1,0))</f>
        <v>0</v>
      </c>
      <c r="AG2628" s="55" t="n">
        <f aca="false">IF(AA2628=1,"",IF(AND(AC2628=1,AE2628&lt;&gt;1),1,0))</f>
        <v>0</v>
      </c>
      <c r="AH2628" s="60" t="str">
        <f aca="false">IF(AND(E2628&gt;0,AA2628&lt;2,NOT(AND(C2629=C2628,AA2629=AA2628+1))),INDEX(DATAS,AA2628+1),"")</f>
        <v/>
      </c>
      <c r="AI2628" s="60" t="str">
        <f aca="false">IF(AND(AC2628=1,AA2628&lt;2),IF(AND(C2629=C2628,AA2629=AA2628+1),IF(AC2629=1,"",INDEX(DATAS,AA2628+1)),INDEX(DATAS,AA2628+1)),"")</f>
        <v/>
      </c>
    </row>
    <row r="2629" customFormat="false" ht="15" hidden="false" customHeight="false" outlineLevel="0" collapsed="false">
      <c r="A2629" s="60" t="n">
        <v>46309</v>
      </c>
      <c r="B2629" s="0" t="n">
        <v>4</v>
      </c>
      <c r="C2629" s="0" t="n">
        <v>5401</v>
      </c>
      <c r="D2629" s="0" t="n">
        <v>297</v>
      </c>
      <c r="E2629" s="0" t="n">
        <v>1</v>
      </c>
      <c r="F2629" s="55" t="s">
        <v>894</v>
      </c>
      <c r="G2629" s="0" t="n">
        <v>53.3</v>
      </c>
      <c r="H2629" s="0" t="n">
        <v>49</v>
      </c>
      <c r="I2629" s="55" t="s">
        <v>157</v>
      </c>
      <c r="J2629" s="0" t="n">
        <v>122</v>
      </c>
      <c r="K2629" s="0" t="n">
        <v>66</v>
      </c>
      <c r="L2629" s="0" t="n">
        <v>175</v>
      </c>
      <c r="M2629" s="0" t="n">
        <v>1694.28</v>
      </c>
      <c r="N2629" s="0" t="n">
        <v>65.41</v>
      </c>
      <c r="O2629" s="0" t="n">
        <v>55.36</v>
      </c>
      <c r="P2629" s="0" t="n">
        <v>3.37</v>
      </c>
      <c r="Q2629" s="0" t="n">
        <v>4.05</v>
      </c>
      <c r="R2629" s="0" t="n">
        <v>4896</v>
      </c>
      <c r="S2629" s="0" t="n">
        <v>10799</v>
      </c>
      <c r="T2629" s="0" t="n">
        <v>52.4</v>
      </c>
      <c r="U2629" s="0" t="n">
        <v>942</v>
      </c>
      <c r="V2629" s="0" t="n">
        <v>3</v>
      </c>
      <c r="W2629" s="60" t="n">
        <v>46135</v>
      </c>
      <c r="X2629" s="55" t="n">
        <f aca="false">IF(I2629="Male",0,1)</f>
        <v>1</v>
      </c>
      <c r="Y2629" s="55" t="n">
        <f aca="false">IF(OR(I2629="DNB",I2629="Dry DNB"),1,0)</f>
        <v>0</v>
      </c>
      <c r="Z2629" s="55" t="n">
        <f aca="false">IF(ISNUMBER(W2629),A2629-W2629,"")</f>
        <v>174</v>
      </c>
      <c r="AA2629" s="55" t="n">
        <f aca="false">MATCH(A2629,DATAS,0)</f>
        <v>1</v>
      </c>
      <c r="AB2629" s="55" t="n">
        <f aca="false">IF(AND(E2629&gt;0,OR(AND(B2629&gt;=1,B2629&lt;=6),B2629=10)),1,0)</f>
        <v>1</v>
      </c>
      <c r="AC2629" s="55" t="n">
        <f aca="false">IF(AND(E2629&gt;0,B2629=10),1,0)</f>
        <v>0</v>
      </c>
      <c r="AD2629" s="0" t="str">
        <f aca="false">IF(AND(C2628=C2629,AA2628=AA2629-1),AB2628,"")</f>
        <v/>
      </c>
      <c r="AE2629" s="0" t="str">
        <f aca="false">IF(AND(C2628=C2629,AA2628=AA2629-1),AC2628,"")</f>
        <v/>
      </c>
      <c r="AF2629" s="0" t="str">
        <f aca="false">IF(AA2629=1,"",IF(AND(AB2629=1,AD2629&lt;&gt;1),1,0))</f>
        <v/>
      </c>
      <c r="AG2629" s="0" t="str">
        <f aca="false">IF(AA2629=1,"",IF(AND(AC2629=1,AE2629&lt;&gt;1),1,0))</f>
        <v/>
      </c>
      <c r="AH2629" s="60" t="str">
        <f aca="false">IF(AND(E2629&gt;0,AA2629&lt;2,NOT(AND(C2630=C2629,AA2630=AA2629+1))),INDEX(DATAS,AA2629+1),"")</f>
        <v/>
      </c>
      <c r="AI2629" s="60" t="str">
        <f aca="false">IF(AND(AC2629=1,AA2629&lt;2),IF(AND(C2630=C2629,AA2630=AA2629+1),IF(AC2630=1,"",INDEX(DATAS,AA2629+1)),INDEX(DATAS,AA2629+1)),"")</f>
        <v/>
      </c>
    </row>
    <row r="2630" customFormat="false" ht="15" hidden="false" customHeight="false" outlineLevel="0" collapsed="false">
      <c r="A2630" s="60" t="n">
        <v>46310</v>
      </c>
      <c r="B2630" s="0" t="n">
        <v>4</v>
      </c>
      <c r="C2630" s="0" t="n">
        <v>5401</v>
      </c>
      <c r="D2630" s="0" t="n">
        <v>298</v>
      </c>
      <c r="E2630" s="0" t="n">
        <v>1</v>
      </c>
      <c r="F2630" s="55" t="s">
        <v>894</v>
      </c>
      <c r="G2630" s="0" t="n">
        <v>52.2</v>
      </c>
      <c r="H2630" s="0" t="n">
        <v>49</v>
      </c>
      <c r="I2630" s="55" t="s">
        <v>157</v>
      </c>
      <c r="J2630" s="0" t="n">
        <v>122</v>
      </c>
      <c r="K2630" s="0" t="n">
        <v>66</v>
      </c>
      <c r="L2630" s="0" t="n">
        <v>176</v>
      </c>
      <c r="M2630" s="0" t="n">
        <v>1694.28</v>
      </c>
      <c r="N2630" s="0" t="n">
        <v>65.41</v>
      </c>
      <c r="O2630" s="0" t="n">
        <v>55.36</v>
      </c>
      <c r="P2630" s="0" t="n">
        <v>3.37</v>
      </c>
      <c r="Q2630" s="0" t="n">
        <v>4.05</v>
      </c>
      <c r="T2630" s="0" t="n">
        <v>52.4</v>
      </c>
      <c r="U2630" s="0" t="n">
        <v>943</v>
      </c>
      <c r="V2630" s="0" t="n">
        <v>3</v>
      </c>
      <c r="W2630" s="60" t="n">
        <v>46135</v>
      </c>
      <c r="X2630" s="55" t="n">
        <f aca="false">IF(I2630="Male",0,1)</f>
        <v>1</v>
      </c>
      <c r="Y2630" s="55" t="n">
        <f aca="false">IF(OR(I2630="DNB",I2630="Dry DNB"),1,0)</f>
        <v>0</v>
      </c>
      <c r="Z2630" s="55" t="n">
        <f aca="false">IF(ISNUMBER(W2630),A2630-W2630,"")</f>
        <v>175</v>
      </c>
      <c r="AA2630" s="55" t="n">
        <f aca="false">MATCH(A2630,DATAS,0)</f>
        <v>2</v>
      </c>
      <c r="AB2630" s="55" t="n">
        <f aca="false">IF(AND(E2630&gt;0,OR(AND(B2630&gt;=1,B2630&lt;=6),B2630=10)),1,0)</f>
        <v>1</v>
      </c>
      <c r="AC2630" s="55" t="n">
        <f aca="false">IF(AND(E2630&gt;0,B2630=10),1,0)</f>
        <v>0</v>
      </c>
      <c r="AD2630" s="55" t="n">
        <f aca="false">IF(AND(C2629=C2630,AA2629=AA2630-1),AB2629,"")</f>
        <v>1</v>
      </c>
      <c r="AE2630" s="55" t="n">
        <f aca="false">IF(AND(C2629=C2630,AA2629=AA2630-1),AC2629,"")</f>
        <v>0</v>
      </c>
      <c r="AF2630" s="55" t="n">
        <f aca="false">IF(AA2630=1,"",IF(AND(AB2630=1,AD2630&lt;&gt;1),1,0))</f>
        <v>0</v>
      </c>
      <c r="AG2630" s="55" t="n">
        <f aca="false">IF(AA2630=1,"",IF(AND(AC2630=1,AE2630&lt;&gt;1),1,0))</f>
        <v>0</v>
      </c>
      <c r="AH2630" s="60" t="str">
        <f aca="false">IF(AND(E2630&gt;0,AA2630&lt;2,NOT(AND(C2631=C2630,AA2631=AA2630+1))),INDEX(DATAS,AA2630+1),"")</f>
        <v/>
      </c>
      <c r="AI2630" s="60" t="str">
        <f aca="false">IF(AND(AC2630=1,AA2630&lt;2),IF(AND(C2631=C2630,AA2631=AA2630+1),IF(AC2631=1,"",INDEX(DATAS,AA2630+1)),INDEX(DATAS,AA2630+1)),"")</f>
        <v/>
      </c>
    </row>
    <row r="2631" customFormat="false" ht="15" hidden="false" customHeight="false" outlineLevel="0" collapsed="false">
      <c r="A2631" s="60" t="n">
        <v>46309</v>
      </c>
      <c r="B2631" s="0" t="n">
        <v>4</v>
      </c>
      <c r="C2631" s="0" t="n">
        <v>5403</v>
      </c>
      <c r="D2631" s="0" t="n">
        <v>309</v>
      </c>
      <c r="E2631" s="0" t="n">
        <v>1</v>
      </c>
      <c r="F2631" s="55" t="s">
        <v>894</v>
      </c>
      <c r="G2631" s="0" t="n">
        <v>36.1</v>
      </c>
      <c r="H2631" s="0" t="n">
        <v>36</v>
      </c>
      <c r="I2631" s="55" t="s">
        <v>157</v>
      </c>
      <c r="J2631" s="0" t="n">
        <v>176</v>
      </c>
      <c r="K2631" s="0" t="n">
        <v>71</v>
      </c>
      <c r="L2631" s="0" t="n">
        <v>133</v>
      </c>
      <c r="M2631" s="0" t="n">
        <v>317.31</v>
      </c>
      <c r="N2631" s="0" t="n">
        <v>30.04</v>
      </c>
      <c r="O2631" s="0" t="n">
        <v>19.27</v>
      </c>
      <c r="P2631" s="0" t="n">
        <v>3.85</v>
      </c>
      <c r="Q2631" s="0" t="n">
        <v>3.8</v>
      </c>
      <c r="R2631" s="0" t="n">
        <v>2341</v>
      </c>
      <c r="S2631" s="0" t="n">
        <v>5711</v>
      </c>
      <c r="T2631" s="0" t="n">
        <v>26.75</v>
      </c>
      <c r="U2631" s="0" t="n">
        <v>942</v>
      </c>
      <c r="V2631" s="0" t="n">
        <v>5</v>
      </c>
      <c r="W2631" s="60" t="n">
        <v>46177</v>
      </c>
      <c r="X2631" s="55" t="n">
        <f aca="false">IF(I2631="Male",0,1)</f>
        <v>1</v>
      </c>
      <c r="Y2631" s="55" t="n">
        <f aca="false">IF(OR(I2631="DNB",I2631="Dry DNB"),1,0)</f>
        <v>0</v>
      </c>
      <c r="Z2631" s="55" t="n">
        <f aca="false">IF(ISNUMBER(W2631),A2631-W2631,"")</f>
        <v>132</v>
      </c>
      <c r="AA2631" s="55" t="n">
        <f aca="false">MATCH(A2631,DATAS,0)</f>
        <v>1</v>
      </c>
      <c r="AB2631" s="55" t="n">
        <f aca="false">IF(AND(E2631&gt;0,OR(AND(B2631&gt;=1,B2631&lt;=6),B2631=10)),1,0)</f>
        <v>1</v>
      </c>
      <c r="AC2631" s="55" t="n">
        <f aca="false">IF(AND(E2631&gt;0,B2631=10),1,0)</f>
        <v>0</v>
      </c>
      <c r="AD2631" s="0" t="str">
        <f aca="false">IF(AND(C2630=C2631,AA2630=AA2631-1),AB2630,"")</f>
        <v/>
      </c>
      <c r="AE2631" s="0" t="str">
        <f aca="false">IF(AND(C2630=C2631,AA2630=AA2631-1),AC2630,"")</f>
        <v/>
      </c>
      <c r="AF2631" s="0" t="str">
        <f aca="false">IF(AA2631=1,"",IF(AND(AB2631=1,AD2631&lt;&gt;1),1,0))</f>
        <v/>
      </c>
      <c r="AG2631" s="0" t="str">
        <f aca="false">IF(AA2631=1,"",IF(AND(AC2631=1,AE2631&lt;&gt;1),1,0))</f>
        <v/>
      </c>
      <c r="AH2631" s="60" t="str">
        <f aca="false">IF(AND(E2631&gt;0,AA2631&lt;2,NOT(AND(C2632=C2631,AA2632=AA2631+1))),INDEX(DATAS,AA2631+1),"")</f>
        <v/>
      </c>
      <c r="AI2631" s="60" t="str">
        <f aca="false">IF(AND(AC2631=1,AA2631&lt;2),IF(AND(C2632=C2631,AA2632=AA2631+1),IF(AC2632=1,"",INDEX(DATAS,AA2631+1)),INDEX(DATAS,AA2631+1)),"")</f>
        <v/>
      </c>
    </row>
    <row r="2632" customFormat="false" ht="15" hidden="false" customHeight="false" outlineLevel="0" collapsed="false">
      <c r="A2632" s="60" t="n">
        <v>46310</v>
      </c>
      <c r="B2632" s="0" t="n">
        <v>4</v>
      </c>
      <c r="C2632" s="0" t="n">
        <v>5403</v>
      </c>
      <c r="D2632" s="0" t="n">
        <v>310</v>
      </c>
      <c r="E2632" s="0" t="n">
        <v>1</v>
      </c>
      <c r="F2632" s="55" t="s">
        <v>894</v>
      </c>
      <c r="G2632" s="0" t="n">
        <v>37.1</v>
      </c>
      <c r="H2632" s="0" t="n">
        <v>36</v>
      </c>
      <c r="I2632" s="55" t="s">
        <v>157</v>
      </c>
      <c r="J2632" s="0" t="n">
        <v>176</v>
      </c>
      <c r="K2632" s="0" t="n">
        <v>71</v>
      </c>
      <c r="L2632" s="0" t="n">
        <v>134</v>
      </c>
      <c r="M2632" s="0" t="n">
        <v>317.31</v>
      </c>
      <c r="N2632" s="0" t="n">
        <v>30.04</v>
      </c>
      <c r="O2632" s="0" t="n">
        <v>19.27</v>
      </c>
      <c r="P2632" s="0" t="n">
        <v>3.85</v>
      </c>
      <c r="Q2632" s="0" t="n">
        <v>3.8</v>
      </c>
      <c r="T2632" s="0" t="n">
        <v>26.75</v>
      </c>
      <c r="U2632" s="0" t="n">
        <v>943</v>
      </c>
      <c r="V2632" s="0" t="n">
        <v>5</v>
      </c>
      <c r="W2632" s="60" t="n">
        <v>46177</v>
      </c>
      <c r="X2632" s="55" t="n">
        <f aca="false">IF(I2632="Male",0,1)</f>
        <v>1</v>
      </c>
      <c r="Y2632" s="55" t="n">
        <f aca="false">IF(OR(I2632="DNB",I2632="Dry DNB"),1,0)</f>
        <v>0</v>
      </c>
      <c r="Z2632" s="55" t="n">
        <f aca="false">IF(ISNUMBER(W2632),A2632-W2632,"")</f>
        <v>133</v>
      </c>
      <c r="AA2632" s="55" t="n">
        <f aca="false">MATCH(A2632,DATAS,0)</f>
        <v>2</v>
      </c>
      <c r="AB2632" s="55" t="n">
        <f aca="false">IF(AND(E2632&gt;0,OR(AND(B2632&gt;=1,B2632&lt;=6),B2632=10)),1,0)</f>
        <v>1</v>
      </c>
      <c r="AC2632" s="55" t="n">
        <f aca="false">IF(AND(E2632&gt;0,B2632=10),1,0)</f>
        <v>0</v>
      </c>
      <c r="AD2632" s="55" t="n">
        <f aca="false">IF(AND(C2631=C2632,AA2631=AA2632-1),AB2631,"")</f>
        <v>1</v>
      </c>
      <c r="AE2632" s="55" t="n">
        <f aca="false">IF(AND(C2631=C2632,AA2631=AA2632-1),AC2631,"")</f>
        <v>0</v>
      </c>
      <c r="AF2632" s="55" t="n">
        <f aca="false">IF(AA2632=1,"",IF(AND(AB2632=1,AD2632&lt;&gt;1),1,0))</f>
        <v>0</v>
      </c>
      <c r="AG2632" s="55" t="n">
        <f aca="false">IF(AA2632=1,"",IF(AND(AC2632=1,AE2632&lt;&gt;1),1,0))</f>
        <v>0</v>
      </c>
      <c r="AH2632" s="60" t="str">
        <f aca="false">IF(AND(E2632&gt;0,AA2632&lt;2,NOT(AND(C2633=C2632,AA2633=AA2632+1))),INDEX(DATAS,AA2632+1),"")</f>
        <v/>
      </c>
      <c r="AI2632" s="60" t="str">
        <f aca="false">IF(AND(AC2632=1,AA2632&lt;2),IF(AND(C2633=C2632,AA2633=AA2632+1),IF(AC2633=1,"",INDEX(DATAS,AA2632+1)),INDEX(DATAS,AA2632+1)),"")</f>
        <v/>
      </c>
    </row>
    <row r="2633" customFormat="false" ht="15" hidden="false" customHeight="false" outlineLevel="0" collapsed="false">
      <c r="A2633" s="60" t="n">
        <v>46309</v>
      </c>
      <c r="B2633" s="0" t="n">
        <v>3</v>
      </c>
      <c r="C2633" s="0" t="n">
        <v>5404</v>
      </c>
      <c r="D2633" s="0" t="n">
        <v>37</v>
      </c>
      <c r="E2633" s="0" t="n">
        <v>2</v>
      </c>
      <c r="F2633" s="55" t="s">
        <v>895</v>
      </c>
      <c r="G2633" s="0" t="n">
        <v>50.6</v>
      </c>
      <c r="H2633" s="0" t="n">
        <v>50</v>
      </c>
      <c r="I2633" s="55" t="s">
        <v>166</v>
      </c>
      <c r="J2633" s="0" t="n">
        <v>37</v>
      </c>
      <c r="M2633" s="0" t="n">
        <v>603.79</v>
      </c>
      <c r="N2633" s="0" t="n">
        <v>40.61</v>
      </c>
      <c r="O2633" s="0" t="n">
        <v>37.2</v>
      </c>
      <c r="P2633" s="0" t="n">
        <v>4.58</v>
      </c>
      <c r="Q2633" s="0" t="n">
        <v>3.89</v>
      </c>
      <c r="R2633" s="0" t="n">
        <v>4259</v>
      </c>
      <c r="S2633" s="0" t="n">
        <v>8562</v>
      </c>
      <c r="U2633" s="0" t="n">
        <v>941</v>
      </c>
      <c r="V2633" s="0" t="n">
        <v>0</v>
      </c>
      <c r="X2633" s="55" t="n">
        <f aca="false">IF(I2633="Male",0,1)</f>
        <v>1</v>
      </c>
      <c r="Y2633" s="55" t="n">
        <f aca="false">IF(OR(I2633="DNB",I2633="Dry DNB"),1,0)</f>
        <v>0</v>
      </c>
      <c r="Z2633" s="0" t="str">
        <f aca="false">IF(ISNUMBER(W2633),A2633-W2633,"")</f>
        <v/>
      </c>
      <c r="AA2633" s="55" t="n">
        <f aca="false">MATCH(A2633,DATAS,0)</f>
        <v>1</v>
      </c>
      <c r="AB2633" s="55" t="n">
        <f aca="false">IF(AND(E2633&gt;0,OR(AND(B2633&gt;=1,B2633&lt;=6),B2633=10)),1,0)</f>
        <v>1</v>
      </c>
      <c r="AC2633" s="55" t="n">
        <f aca="false">IF(AND(E2633&gt;0,B2633=10),1,0)</f>
        <v>0</v>
      </c>
      <c r="AD2633" s="0" t="str">
        <f aca="false">IF(AND(C2632=C2633,AA2632=AA2633-1),AB2632,"")</f>
        <v/>
      </c>
      <c r="AE2633" s="0" t="str">
        <f aca="false">IF(AND(C2632=C2633,AA2632=AA2633-1),AC2632,"")</f>
        <v/>
      </c>
      <c r="AF2633" s="0" t="str">
        <f aca="false">IF(AA2633=1,"",IF(AND(AB2633=1,AD2633&lt;&gt;1),1,0))</f>
        <v/>
      </c>
      <c r="AG2633" s="0" t="str">
        <f aca="false">IF(AA2633=1,"",IF(AND(AC2633=1,AE2633&lt;&gt;1),1,0))</f>
        <v/>
      </c>
      <c r="AH2633" s="60" t="str">
        <f aca="false">IF(AND(E2633&gt;0,AA2633&lt;2,NOT(AND(C2634=C2633,AA2634=AA2633+1))),INDEX(DATAS,AA2633+1),"")</f>
        <v/>
      </c>
      <c r="AI2633" s="60" t="str">
        <f aca="false">IF(AND(AC2633=1,AA2633&lt;2),IF(AND(C2634=C2633,AA2634=AA2633+1),IF(AC2634=1,"",INDEX(DATAS,AA2633+1)),INDEX(DATAS,AA2633+1)),"")</f>
        <v/>
      </c>
    </row>
    <row r="2634" customFormat="false" ht="15" hidden="false" customHeight="false" outlineLevel="0" collapsed="false">
      <c r="A2634" s="60" t="n">
        <v>46310</v>
      </c>
      <c r="B2634" s="0" t="n">
        <v>3</v>
      </c>
      <c r="C2634" s="0" t="n">
        <v>5404</v>
      </c>
      <c r="D2634" s="0" t="n">
        <v>38</v>
      </c>
      <c r="E2634" s="0" t="n">
        <v>2</v>
      </c>
      <c r="F2634" s="55" t="s">
        <v>895</v>
      </c>
      <c r="G2634" s="0" t="n">
        <v>50.5</v>
      </c>
      <c r="H2634" s="0" t="n">
        <v>50</v>
      </c>
      <c r="I2634" s="55" t="s">
        <v>166</v>
      </c>
      <c r="J2634" s="0" t="n">
        <v>38</v>
      </c>
      <c r="M2634" s="0" t="n">
        <v>603.79</v>
      </c>
      <c r="N2634" s="0" t="n">
        <v>40.61</v>
      </c>
      <c r="O2634" s="0" t="n">
        <v>37.2</v>
      </c>
      <c r="P2634" s="0" t="n">
        <v>4.58</v>
      </c>
      <c r="Q2634" s="0" t="n">
        <v>3.89</v>
      </c>
      <c r="U2634" s="0" t="n">
        <v>942</v>
      </c>
      <c r="V2634" s="0" t="n">
        <v>0</v>
      </c>
      <c r="X2634" s="55" t="n">
        <f aca="false">IF(I2634="Male",0,1)</f>
        <v>1</v>
      </c>
      <c r="Y2634" s="55" t="n">
        <f aca="false">IF(OR(I2634="DNB",I2634="Dry DNB"),1,0)</f>
        <v>0</v>
      </c>
      <c r="Z2634" s="0" t="str">
        <f aca="false">IF(ISNUMBER(W2634),A2634-W2634,"")</f>
        <v/>
      </c>
      <c r="AA2634" s="55" t="n">
        <f aca="false">MATCH(A2634,DATAS,0)</f>
        <v>2</v>
      </c>
      <c r="AB2634" s="55" t="n">
        <f aca="false">IF(AND(E2634&gt;0,OR(AND(B2634&gt;=1,B2634&lt;=6),B2634=10)),1,0)</f>
        <v>1</v>
      </c>
      <c r="AC2634" s="55" t="n">
        <f aca="false">IF(AND(E2634&gt;0,B2634=10),1,0)</f>
        <v>0</v>
      </c>
      <c r="AD2634" s="55" t="n">
        <f aca="false">IF(AND(C2633=C2634,AA2633=AA2634-1),AB2633,"")</f>
        <v>1</v>
      </c>
      <c r="AE2634" s="55" t="n">
        <f aca="false">IF(AND(C2633=C2634,AA2633=AA2634-1),AC2633,"")</f>
        <v>0</v>
      </c>
      <c r="AF2634" s="55" t="n">
        <f aca="false">IF(AA2634=1,"",IF(AND(AB2634=1,AD2634&lt;&gt;1),1,0))</f>
        <v>0</v>
      </c>
      <c r="AG2634" s="55" t="n">
        <f aca="false">IF(AA2634=1,"",IF(AND(AC2634=1,AE2634&lt;&gt;1),1,0))</f>
        <v>0</v>
      </c>
      <c r="AH2634" s="60" t="str">
        <f aca="false">IF(AND(E2634&gt;0,AA2634&lt;2,NOT(AND(C2635=C2634,AA2635=AA2634+1))),INDEX(DATAS,AA2634+1),"")</f>
        <v/>
      </c>
      <c r="AI2634" s="60" t="str">
        <f aca="false">IF(AND(AC2634=1,AA2634&lt;2),IF(AND(C2635=C2634,AA2635=AA2634+1),IF(AC2635=1,"",INDEX(DATAS,AA2634+1)),INDEX(DATAS,AA2634+1)),"")</f>
        <v/>
      </c>
    </row>
    <row r="2635" customFormat="false" ht="15" hidden="false" customHeight="false" outlineLevel="0" collapsed="false">
      <c r="A2635" s="60" t="n">
        <v>46309</v>
      </c>
      <c r="B2635" s="0" t="n">
        <v>4</v>
      </c>
      <c r="C2635" s="0" t="n">
        <v>5406</v>
      </c>
      <c r="D2635" s="0" t="n">
        <v>259</v>
      </c>
      <c r="E2635" s="0" t="n">
        <v>1</v>
      </c>
      <c r="F2635" s="55" t="s">
        <v>896</v>
      </c>
      <c r="G2635" s="0" t="n">
        <v>40.5</v>
      </c>
      <c r="H2635" s="0" t="n">
        <v>42</v>
      </c>
      <c r="I2635" s="55" t="s">
        <v>157</v>
      </c>
      <c r="J2635" s="0" t="n">
        <v>133</v>
      </c>
      <c r="K2635" s="0" t="n">
        <v>91</v>
      </c>
      <c r="L2635" s="0" t="n">
        <v>126</v>
      </c>
      <c r="M2635" s="0" t="n">
        <v>868.58</v>
      </c>
      <c r="N2635" s="0" t="n">
        <v>26.75</v>
      </c>
      <c r="O2635" s="0" t="n">
        <v>37.91</v>
      </c>
      <c r="P2635" s="0" t="n">
        <v>3.53</v>
      </c>
      <c r="Q2635" s="0" t="n">
        <v>3.65</v>
      </c>
      <c r="R2635" s="0" t="n">
        <v>3714</v>
      </c>
      <c r="S2635" s="0" t="n">
        <v>8307</v>
      </c>
      <c r="T2635" s="0" t="n">
        <v>38.8</v>
      </c>
      <c r="U2635" s="0" t="n">
        <v>940</v>
      </c>
      <c r="V2635" s="0" t="n">
        <v>2</v>
      </c>
      <c r="W2635" s="60" t="n">
        <v>46184</v>
      </c>
      <c r="X2635" s="55" t="n">
        <f aca="false">IF(I2635="Male",0,1)</f>
        <v>1</v>
      </c>
      <c r="Y2635" s="55" t="n">
        <f aca="false">IF(OR(I2635="DNB",I2635="Dry DNB"),1,0)</f>
        <v>0</v>
      </c>
      <c r="Z2635" s="55" t="n">
        <f aca="false">IF(ISNUMBER(W2635),A2635-W2635,"")</f>
        <v>125</v>
      </c>
      <c r="AA2635" s="55" t="n">
        <f aca="false">MATCH(A2635,DATAS,0)</f>
        <v>1</v>
      </c>
      <c r="AB2635" s="55" t="n">
        <f aca="false">IF(AND(E2635&gt;0,OR(AND(B2635&gt;=1,B2635&lt;=6),B2635=10)),1,0)</f>
        <v>1</v>
      </c>
      <c r="AC2635" s="55" t="n">
        <f aca="false">IF(AND(E2635&gt;0,B2635=10),1,0)</f>
        <v>0</v>
      </c>
      <c r="AD2635" s="0" t="str">
        <f aca="false">IF(AND(C2634=C2635,AA2634=AA2635-1),AB2634,"")</f>
        <v/>
      </c>
      <c r="AE2635" s="0" t="str">
        <f aca="false">IF(AND(C2634=C2635,AA2634=AA2635-1),AC2634,"")</f>
        <v/>
      </c>
      <c r="AF2635" s="0" t="str">
        <f aca="false">IF(AA2635=1,"",IF(AND(AB2635=1,AD2635&lt;&gt;1),1,0))</f>
        <v/>
      </c>
      <c r="AG2635" s="0" t="str">
        <f aca="false">IF(AA2635=1,"",IF(AND(AC2635=1,AE2635&lt;&gt;1),1,0))</f>
        <v/>
      </c>
      <c r="AH2635" s="60" t="str">
        <f aca="false">IF(AND(E2635&gt;0,AA2635&lt;2,NOT(AND(C2636=C2635,AA2636=AA2635+1))),INDEX(DATAS,AA2635+1),"")</f>
        <v/>
      </c>
      <c r="AI2635" s="60" t="str">
        <f aca="false">IF(AND(AC2635=1,AA2635&lt;2),IF(AND(C2636=C2635,AA2636=AA2635+1),IF(AC2636=1,"",INDEX(DATAS,AA2635+1)),INDEX(DATAS,AA2635+1)),"")</f>
        <v/>
      </c>
    </row>
    <row r="2636" customFormat="false" ht="15" hidden="false" customHeight="false" outlineLevel="0" collapsed="false">
      <c r="A2636" s="60" t="n">
        <v>46310</v>
      </c>
      <c r="B2636" s="0" t="n">
        <v>4</v>
      </c>
      <c r="C2636" s="0" t="n">
        <v>5406</v>
      </c>
      <c r="D2636" s="0" t="n">
        <v>260</v>
      </c>
      <c r="E2636" s="0" t="n">
        <v>1</v>
      </c>
      <c r="F2636" s="55" t="s">
        <v>896</v>
      </c>
      <c r="G2636" s="0" t="n">
        <v>45.4</v>
      </c>
      <c r="H2636" s="0" t="n">
        <v>42</v>
      </c>
      <c r="I2636" s="55" t="s">
        <v>157</v>
      </c>
      <c r="J2636" s="0" t="n">
        <v>133</v>
      </c>
      <c r="K2636" s="0" t="n">
        <v>91</v>
      </c>
      <c r="L2636" s="0" t="n">
        <v>127</v>
      </c>
      <c r="M2636" s="0" t="n">
        <v>868.58</v>
      </c>
      <c r="N2636" s="0" t="n">
        <v>26.75</v>
      </c>
      <c r="O2636" s="0" t="n">
        <v>37.91</v>
      </c>
      <c r="P2636" s="0" t="n">
        <v>3.53</v>
      </c>
      <c r="Q2636" s="0" t="n">
        <v>3.65</v>
      </c>
      <c r="T2636" s="0" t="n">
        <v>38.8</v>
      </c>
      <c r="U2636" s="0" t="n">
        <v>941</v>
      </c>
      <c r="V2636" s="0" t="n">
        <v>2</v>
      </c>
      <c r="W2636" s="60" t="n">
        <v>46184</v>
      </c>
      <c r="X2636" s="55" t="n">
        <f aca="false">IF(I2636="Male",0,1)</f>
        <v>1</v>
      </c>
      <c r="Y2636" s="55" t="n">
        <f aca="false">IF(OR(I2636="DNB",I2636="Dry DNB"),1,0)</f>
        <v>0</v>
      </c>
      <c r="Z2636" s="55" t="n">
        <f aca="false">IF(ISNUMBER(W2636),A2636-W2636,"")</f>
        <v>126</v>
      </c>
      <c r="AA2636" s="55" t="n">
        <f aca="false">MATCH(A2636,DATAS,0)</f>
        <v>2</v>
      </c>
      <c r="AB2636" s="55" t="n">
        <f aca="false">IF(AND(E2636&gt;0,OR(AND(B2636&gt;=1,B2636&lt;=6),B2636=10)),1,0)</f>
        <v>1</v>
      </c>
      <c r="AC2636" s="55" t="n">
        <f aca="false">IF(AND(E2636&gt;0,B2636=10),1,0)</f>
        <v>0</v>
      </c>
      <c r="AD2636" s="55" t="n">
        <f aca="false">IF(AND(C2635=C2636,AA2635=AA2636-1),AB2635,"")</f>
        <v>1</v>
      </c>
      <c r="AE2636" s="55" t="n">
        <f aca="false">IF(AND(C2635=C2636,AA2635=AA2636-1),AC2635,"")</f>
        <v>0</v>
      </c>
      <c r="AF2636" s="55" t="n">
        <f aca="false">IF(AA2636=1,"",IF(AND(AB2636=1,AD2636&lt;&gt;1),1,0))</f>
        <v>0</v>
      </c>
      <c r="AG2636" s="55" t="n">
        <f aca="false">IF(AA2636=1,"",IF(AND(AC2636=1,AE2636&lt;&gt;1),1,0))</f>
        <v>0</v>
      </c>
      <c r="AH2636" s="60" t="str">
        <f aca="false">IF(AND(E2636&gt;0,AA2636&lt;2,NOT(AND(C2637=C2636,AA2637=AA2636+1))),INDEX(DATAS,AA2636+1),"")</f>
        <v/>
      </c>
      <c r="AI2636" s="60" t="str">
        <f aca="false">IF(AND(AC2636=1,AA2636&lt;2),IF(AND(C2637=C2636,AA2637=AA2636+1),IF(AC2637=1,"",INDEX(DATAS,AA2636+1)),INDEX(DATAS,AA2636+1)),"")</f>
        <v/>
      </c>
    </row>
    <row r="2637" customFormat="false" ht="15" hidden="false" customHeight="false" outlineLevel="0" collapsed="false">
      <c r="A2637" s="60" t="n">
        <v>46309</v>
      </c>
      <c r="B2637" s="0" t="n">
        <v>4</v>
      </c>
      <c r="C2637" s="0" t="n">
        <v>5407</v>
      </c>
      <c r="D2637" s="0" t="n">
        <v>279</v>
      </c>
      <c r="E2637" s="0" t="n">
        <v>1</v>
      </c>
      <c r="F2637" s="55" t="s">
        <v>896</v>
      </c>
      <c r="G2637" s="0" t="n">
        <v>40.5</v>
      </c>
      <c r="H2637" s="0" t="n">
        <v>41</v>
      </c>
      <c r="I2637" s="55" t="s">
        <v>157</v>
      </c>
      <c r="J2637" s="0" t="n">
        <v>69</v>
      </c>
      <c r="K2637" s="0" t="n">
        <v>69</v>
      </c>
      <c r="L2637" s="0" t="n">
        <v>210</v>
      </c>
      <c r="M2637" s="0" t="n">
        <v>823.69</v>
      </c>
      <c r="N2637" s="0" t="n">
        <v>69.94</v>
      </c>
      <c r="O2637" s="0" t="n">
        <v>40.5</v>
      </c>
      <c r="P2637" s="0" t="n">
        <v>4.27</v>
      </c>
      <c r="Q2637" s="0" t="n">
        <v>3.73</v>
      </c>
      <c r="R2637" s="0" t="n">
        <v>3724</v>
      </c>
      <c r="S2637" s="0" t="n">
        <v>8377</v>
      </c>
      <c r="T2637" s="0" t="n">
        <v>36.2</v>
      </c>
      <c r="U2637" s="0" t="n">
        <v>940</v>
      </c>
      <c r="V2637" s="0" t="n">
        <v>1</v>
      </c>
      <c r="W2637" s="60" t="n">
        <v>46100</v>
      </c>
      <c r="X2637" s="55" t="n">
        <f aca="false">IF(I2637="Male",0,1)</f>
        <v>1</v>
      </c>
      <c r="Y2637" s="55" t="n">
        <f aca="false">IF(OR(I2637="DNB",I2637="Dry DNB"),1,0)</f>
        <v>0</v>
      </c>
      <c r="Z2637" s="55" t="n">
        <f aca="false">IF(ISNUMBER(W2637),A2637-W2637,"")</f>
        <v>209</v>
      </c>
      <c r="AA2637" s="55" t="n">
        <f aca="false">MATCH(A2637,DATAS,0)</f>
        <v>1</v>
      </c>
      <c r="AB2637" s="55" t="n">
        <f aca="false">IF(AND(E2637&gt;0,OR(AND(B2637&gt;=1,B2637&lt;=6),B2637=10)),1,0)</f>
        <v>1</v>
      </c>
      <c r="AC2637" s="55" t="n">
        <f aca="false">IF(AND(E2637&gt;0,B2637=10),1,0)</f>
        <v>0</v>
      </c>
      <c r="AD2637" s="0" t="str">
        <f aca="false">IF(AND(C2636=C2637,AA2636=AA2637-1),AB2636,"")</f>
        <v/>
      </c>
      <c r="AE2637" s="0" t="str">
        <f aca="false">IF(AND(C2636=C2637,AA2636=AA2637-1),AC2636,"")</f>
        <v/>
      </c>
      <c r="AF2637" s="0" t="str">
        <f aca="false">IF(AA2637=1,"",IF(AND(AB2637=1,AD2637&lt;&gt;1),1,0))</f>
        <v/>
      </c>
      <c r="AG2637" s="0" t="str">
        <f aca="false">IF(AA2637=1,"",IF(AND(AC2637=1,AE2637&lt;&gt;1),1,0))</f>
        <v/>
      </c>
      <c r="AH2637" s="60" t="str">
        <f aca="false">IF(AND(E2637&gt;0,AA2637&lt;2,NOT(AND(C2638=C2637,AA2638=AA2637+1))),INDEX(DATAS,AA2637+1),"")</f>
        <v/>
      </c>
      <c r="AI2637" s="60" t="str">
        <f aca="false">IF(AND(AC2637=1,AA2637&lt;2),IF(AND(C2638=C2637,AA2638=AA2637+1),IF(AC2638=1,"",INDEX(DATAS,AA2637+1)),INDEX(DATAS,AA2637+1)),"")</f>
        <v/>
      </c>
    </row>
    <row r="2638" customFormat="false" ht="15" hidden="false" customHeight="false" outlineLevel="0" collapsed="false">
      <c r="A2638" s="60" t="n">
        <v>46310</v>
      </c>
      <c r="B2638" s="0" t="n">
        <v>4</v>
      </c>
      <c r="C2638" s="0" t="n">
        <v>5407</v>
      </c>
      <c r="D2638" s="0" t="n">
        <v>280</v>
      </c>
      <c r="E2638" s="0" t="n">
        <v>1</v>
      </c>
      <c r="F2638" s="55" t="s">
        <v>896</v>
      </c>
      <c r="G2638" s="0" t="n">
        <v>42.6</v>
      </c>
      <c r="H2638" s="0" t="n">
        <v>41</v>
      </c>
      <c r="I2638" s="55" t="s">
        <v>157</v>
      </c>
      <c r="J2638" s="0" t="n">
        <v>69</v>
      </c>
      <c r="K2638" s="0" t="n">
        <v>69</v>
      </c>
      <c r="L2638" s="0" t="n">
        <v>211</v>
      </c>
      <c r="M2638" s="0" t="n">
        <v>823.69</v>
      </c>
      <c r="N2638" s="0" t="n">
        <v>69.94</v>
      </c>
      <c r="O2638" s="0" t="n">
        <v>40.5</v>
      </c>
      <c r="P2638" s="0" t="n">
        <v>4.27</v>
      </c>
      <c r="Q2638" s="0" t="n">
        <v>3.73</v>
      </c>
      <c r="T2638" s="0" t="n">
        <v>36.2</v>
      </c>
      <c r="U2638" s="0" t="n">
        <v>941</v>
      </c>
      <c r="V2638" s="0" t="n">
        <v>1</v>
      </c>
      <c r="W2638" s="60" t="n">
        <v>46100</v>
      </c>
      <c r="X2638" s="55" t="n">
        <f aca="false">IF(I2638="Male",0,1)</f>
        <v>1</v>
      </c>
      <c r="Y2638" s="55" t="n">
        <f aca="false">IF(OR(I2638="DNB",I2638="Dry DNB"),1,0)</f>
        <v>0</v>
      </c>
      <c r="Z2638" s="55" t="n">
        <f aca="false">IF(ISNUMBER(W2638),A2638-W2638,"")</f>
        <v>210</v>
      </c>
      <c r="AA2638" s="55" t="n">
        <f aca="false">MATCH(A2638,DATAS,0)</f>
        <v>2</v>
      </c>
      <c r="AB2638" s="55" t="n">
        <f aca="false">IF(AND(E2638&gt;0,OR(AND(B2638&gt;=1,B2638&lt;=6),B2638=10)),1,0)</f>
        <v>1</v>
      </c>
      <c r="AC2638" s="55" t="n">
        <f aca="false">IF(AND(E2638&gt;0,B2638=10),1,0)</f>
        <v>0</v>
      </c>
      <c r="AD2638" s="55" t="n">
        <f aca="false">IF(AND(C2637=C2638,AA2637=AA2638-1),AB2637,"")</f>
        <v>1</v>
      </c>
      <c r="AE2638" s="55" t="n">
        <f aca="false">IF(AND(C2637=C2638,AA2637=AA2638-1),AC2637,"")</f>
        <v>0</v>
      </c>
      <c r="AF2638" s="55" t="n">
        <f aca="false">IF(AA2638=1,"",IF(AND(AB2638=1,AD2638&lt;&gt;1),1,0))</f>
        <v>0</v>
      </c>
      <c r="AG2638" s="55" t="n">
        <f aca="false">IF(AA2638=1,"",IF(AND(AC2638=1,AE2638&lt;&gt;1),1,0))</f>
        <v>0</v>
      </c>
      <c r="AH2638" s="60" t="str">
        <f aca="false">IF(AND(E2638&gt;0,AA2638&lt;2,NOT(AND(C2639=C2638,AA2639=AA2638+1))),INDEX(DATAS,AA2638+1),"")</f>
        <v/>
      </c>
      <c r="AI2638" s="60" t="str">
        <f aca="false">IF(AND(AC2638=1,AA2638&lt;2),IF(AND(C2639=C2638,AA2639=AA2638+1),IF(AC2639=1,"",INDEX(DATAS,AA2638+1)),INDEX(DATAS,AA2638+1)),"")</f>
        <v/>
      </c>
    </row>
    <row r="2639" customFormat="false" ht="15" hidden="false" customHeight="false" outlineLevel="0" collapsed="false">
      <c r="A2639" s="60" t="n">
        <v>46309</v>
      </c>
      <c r="B2639" s="0" t="n">
        <v>4</v>
      </c>
      <c r="C2639" s="0" t="n">
        <v>5408</v>
      </c>
      <c r="D2639" s="0" t="n">
        <v>314</v>
      </c>
      <c r="E2639" s="0" t="n">
        <v>1</v>
      </c>
      <c r="F2639" s="55" t="s">
        <v>897</v>
      </c>
      <c r="G2639" s="0" t="n">
        <v>53.5</v>
      </c>
      <c r="H2639" s="0" t="n">
        <v>53</v>
      </c>
      <c r="I2639" s="55" t="s">
        <v>157</v>
      </c>
      <c r="J2639" s="0" t="n">
        <v>146</v>
      </c>
      <c r="K2639" s="0" t="n">
        <v>69</v>
      </c>
      <c r="L2639" s="0" t="n">
        <v>168</v>
      </c>
      <c r="M2639" s="0" t="n">
        <v>1688.13</v>
      </c>
      <c r="N2639" s="0" t="n">
        <v>66.35</v>
      </c>
      <c r="O2639" s="0" t="n">
        <v>48.94</v>
      </c>
      <c r="P2639" s="0" t="n">
        <v>3.19</v>
      </c>
      <c r="Q2639" s="0" t="n">
        <v>3.37</v>
      </c>
      <c r="R2639" s="0" t="n">
        <v>4384</v>
      </c>
      <c r="S2639" s="0" t="n">
        <v>9588</v>
      </c>
      <c r="T2639" s="0" t="n">
        <v>49.35</v>
      </c>
      <c r="U2639" s="0" t="n">
        <v>939</v>
      </c>
      <c r="V2639" s="0" t="n">
        <v>4</v>
      </c>
      <c r="W2639" s="60" t="n">
        <v>46142</v>
      </c>
      <c r="X2639" s="55" t="n">
        <f aca="false">IF(I2639="Male",0,1)</f>
        <v>1</v>
      </c>
      <c r="Y2639" s="55" t="n">
        <f aca="false">IF(OR(I2639="DNB",I2639="Dry DNB"),1,0)</f>
        <v>0</v>
      </c>
      <c r="Z2639" s="55" t="n">
        <f aca="false">IF(ISNUMBER(W2639),A2639-W2639,"")</f>
        <v>167</v>
      </c>
      <c r="AA2639" s="55" t="n">
        <f aca="false">MATCH(A2639,DATAS,0)</f>
        <v>1</v>
      </c>
      <c r="AB2639" s="55" t="n">
        <f aca="false">IF(AND(E2639&gt;0,OR(AND(B2639&gt;=1,B2639&lt;=6),B2639=10)),1,0)</f>
        <v>1</v>
      </c>
      <c r="AC2639" s="55" t="n">
        <f aca="false">IF(AND(E2639&gt;0,B2639=10),1,0)</f>
        <v>0</v>
      </c>
      <c r="AD2639" s="0" t="str">
        <f aca="false">IF(AND(C2638=C2639,AA2638=AA2639-1),AB2638,"")</f>
        <v/>
      </c>
      <c r="AE2639" s="0" t="str">
        <f aca="false">IF(AND(C2638=C2639,AA2638=AA2639-1),AC2638,"")</f>
        <v/>
      </c>
      <c r="AF2639" s="0" t="str">
        <f aca="false">IF(AA2639=1,"",IF(AND(AB2639=1,AD2639&lt;&gt;1),1,0))</f>
        <v/>
      </c>
      <c r="AG2639" s="0" t="str">
        <f aca="false">IF(AA2639=1,"",IF(AND(AC2639=1,AE2639&lt;&gt;1),1,0))</f>
        <v/>
      </c>
      <c r="AH2639" s="60" t="str">
        <f aca="false">IF(AND(E2639&gt;0,AA2639&lt;2,NOT(AND(C2640=C2639,AA2640=AA2639+1))),INDEX(DATAS,AA2639+1),"")</f>
        <v/>
      </c>
      <c r="AI2639" s="60" t="str">
        <f aca="false">IF(AND(AC2639=1,AA2639&lt;2),IF(AND(C2640=C2639,AA2640=AA2639+1),IF(AC2640=1,"",INDEX(DATAS,AA2639+1)),INDEX(DATAS,AA2639+1)),"")</f>
        <v/>
      </c>
    </row>
    <row r="2640" customFormat="false" ht="15" hidden="false" customHeight="false" outlineLevel="0" collapsed="false">
      <c r="A2640" s="60" t="n">
        <v>46310</v>
      </c>
      <c r="B2640" s="0" t="n">
        <v>4</v>
      </c>
      <c r="C2640" s="0" t="n">
        <v>5408</v>
      </c>
      <c r="D2640" s="0" t="n">
        <v>315</v>
      </c>
      <c r="E2640" s="0" t="n">
        <v>1</v>
      </c>
      <c r="F2640" s="55" t="s">
        <v>897</v>
      </c>
      <c r="G2640" s="0" t="n">
        <v>56.5</v>
      </c>
      <c r="H2640" s="0" t="n">
        <v>53</v>
      </c>
      <c r="I2640" s="55" t="s">
        <v>157</v>
      </c>
      <c r="J2640" s="0" t="n">
        <v>146</v>
      </c>
      <c r="K2640" s="0" t="n">
        <v>69</v>
      </c>
      <c r="L2640" s="0" t="n">
        <v>169</v>
      </c>
      <c r="M2640" s="0" t="n">
        <v>1688.13</v>
      </c>
      <c r="N2640" s="0" t="n">
        <v>66.35</v>
      </c>
      <c r="O2640" s="0" t="n">
        <v>48.94</v>
      </c>
      <c r="P2640" s="0" t="n">
        <v>3.19</v>
      </c>
      <c r="Q2640" s="0" t="n">
        <v>3.37</v>
      </c>
      <c r="T2640" s="0" t="n">
        <v>49.35</v>
      </c>
      <c r="U2640" s="0" t="n">
        <v>940</v>
      </c>
      <c r="V2640" s="0" t="n">
        <v>4</v>
      </c>
      <c r="W2640" s="60" t="n">
        <v>46142</v>
      </c>
      <c r="X2640" s="55" t="n">
        <f aca="false">IF(I2640="Male",0,1)</f>
        <v>1</v>
      </c>
      <c r="Y2640" s="55" t="n">
        <f aca="false">IF(OR(I2640="DNB",I2640="Dry DNB"),1,0)</f>
        <v>0</v>
      </c>
      <c r="Z2640" s="55" t="n">
        <f aca="false">IF(ISNUMBER(W2640),A2640-W2640,"")</f>
        <v>168</v>
      </c>
      <c r="AA2640" s="55" t="n">
        <f aca="false">MATCH(A2640,DATAS,0)</f>
        <v>2</v>
      </c>
      <c r="AB2640" s="55" t="n">
        <f aca="false">IF(AND(E2640&gt;0,OR(AND(B2640&gt;=1,B2640&lt;=6),B2640=10)),1,0)</f>
        <v>1</v>
      </c>
      <c r="AC2640" s="55" t="n">
        <f aca="false">IF(AND(E2640&gt;0,B2640=10),1,0)</f>
        <v>0</v>
      </c>
      <c r="AD2640" s="55" t="n">
        <f aca="false">IF(AND(C2639=C2640,AA2639=AA2640-1),AB2639,"")</f>
        <v>1</v>
      </c>
      <c r="AE2640" s="55" t="n">
        <f aca="false">IF(AND(C2639=C2640,AA2639=AA2640-1),AC2639,"")</f>
        <v>0</v>
      </c>
      <c r="AF2640" s="55" t="n">
        <f aca="false">IF(AA2640=1,"",IF(AND(AB2640=1,AD2640&lt;&gt;1),1,0))</f>
        <v>0</v>
      </c>
      <c r="AG2640" s="55" t="n">
        <f aca="false">IF(AA2640=1,"",IF(AND(AC2640=1,AE2640&lt;&gt;1),1,0))</f>
        <v>0</v>
      </c>
      <c r="AH2640" s="60" t="str">
        <f aca="false">IF(AND(E2640&gt;0,AA2640&lt;2,NOT(AND(C2641=C2640,AA2641=AA2640+1))),INDEX(DATAS,AA2640+1),"")</f>
        <v/>
      </c>
      <c r="AI2640" s="60" t="str">
        <f aca="false">IF(AND(AC2640=1,AA2640&lt;2),IF(AND(C2641=C2640,AA2641=AA2640+1),IF(AC2641=1,"",INDEX(DATAS,AA2640+1)),INDEX(DATAS,AA2640+1)),"")</f>
        <v/>
      </c>
    </row>
    <row r="2641" customFormat="false" ht="15" hidden="false" customHeight="false" outlineLevel="0" collapsed="false">
      <c r="A2641" s="60" t="n">
        <v>46309</v>
      </c>
      <c r="B2641" s="0" t="n">
        <v>7</v>
      </c>
      <c r="C2641" s="0" t="n">
        <v>5409</v>
      </c>
      <c r="D2641" s="0" t="n">
        <v>288</v>
      </c>
      <c r="E2641" s="0" t="n">
        <v>1</v>
      </c>
      <c r="F2641" s="55" t="s">
        <v>897</v>
      </c>
      <c r="I2641" s="55" t="s">
        <v>162</v>
      </c>
      <c r="J2641" s="0" t="n">
        <v>65</v>
      </c>
      <c r="K2641" s="0" t="n">
        <v>65</v>
      </c>
      <c r="L2641" s="0" t="n">
        <v>252</v>
      </c>
      <c r="M2641" s="0" t="n">
        <v>969.72</v>
      </c>
      <c r="N2641" s="0" t="n">
        <v>29.72</v>
      </c>
      <c r="O2641" s="0" t="n">
        <v>29.7</v>
      </c>
      <c r="P2641" s="0" t="n">
        <v>4.45</v>
      </c>
      <c r="Q2641" s="0" t="n">
        <v>3.35</v>
      </c>
      <c r="R2641" s="0" t="n">
        <v>4014</v>
      </c>
      <c r="S2641" s="0" t="n">
        <v>9137</v>
      </c>
      <c r="T2641" s="0" t="n">
        <v>42.45</v>
      </c>
      <c r="U2641" s="0" t="n">
        <v>939</v>
      </c>
      <c r="V2641" s="0" t="n">
        <v>1</v>
      </c>
      <c r="W2641" s="60" t="n">
        <v>46058</v>
      </c>
      <c r="X2641" s="55" t="n">
        <f aca="false">IF(I2641="Male",0,1)</f>
        <v>1</v>
      </c>
      <c r="Y2641" s="55" t="n">
        <f aca="false">IF(OR(I2641="DNB",I2641="Dry DNB"),1,0)</f>
        <v>0</v>
      </c>
      <c r="Z2641" s="55" t="n">
        <f aca="false">IF(ISNUMBER(W2641),A2641-W2641,"")</f>
        <v>251</v>
      </c>
      <c r="AA2641" s="55" t="n">
        <f aca="false">MATCH(A2641,DATAS,0)</f>
        <v>1</v>
      </c>
      <c r="AB2641" s="55" t="n">
        <f aca="false">IF(AND(E2641&gt;0,OR(AND(B2641&gt;=1,B2641&lt;=6),B2641=10)),1,0)</f>
        <v>0</v>
      </c>
      <c r="AC2641" s="55" t="n">
        <f aca="false">IF(AND(E2641&gt;0,B2641=10),1,0)</f>
        <v>0</v>
      </c>
      <c r="AD2641" s="0" t="str">
        <f aca="false">IF(AND(C2640=C2641,AA2640=AA2641-1),AB2640,"")</f>
        <v/>
      </c>
      <c r="AE2641" s="0" t="str">
        <f aca="false">IF(AND(C2640=C2641,AA2640=AA2641-1),AC2640,"")</f>
        <v/>
      </c>
      <c r="AF2641" s="0" t="str">
        <f aca="false">IF(AA2641=1,"",IF(AND(AB2641=1,AD2641&lt;&gt;1),1,0))</f>
        <v/>
      </c>
      <c r="AG2641" s="0" t="str">
        <f aca="false">IF(AA2641=1,"",IF(AND(AC2641=1,AE2641&lt;&gt;1),1,0))</f>
        <v/>
      </c>
      <c r="AH2641" s="60" t="str">
        <f aca="false">IF(AND(E2641&gt;0,AA2641&lt;2,NOT(AND(C2642=C2641,AA2642=AA2641+1))),INDEX(DATAS,AA2641+1),"")</f>
        <v/>
      </c>
      <c r="AI2641" s="60" t="str">
        <f aca="false">IF(AND(AC2641=1,AA2641&lt;2),IF(AND(C2642=C2641,AA2642=AA2641+1),IF(AC2642=1,"",INDEX(DATAS,AA2641+1)),INDEX(DATAS,AA2641+1)),"")</f>
        <v/>
      </c>
    </row>
    <row r="2642" customFormat="false" ht="15" hidden="false" customHeight="false" outlineLevel="0" collapsed="false">
      <c r="A2642" s="60" t="n">
        <v>46310</v>
      </c>
      <c r="B2642" s="0" t="n">
        <v>7</v>
      </c>
      <c r="C2642" s="0" t="n">
        <v>5409</v>
      </c>
      <c r="D2642" s="0" t="n">
        <v>288</v>
      </c>
      <c r="E2642" s="0" t="n">
        <v>1</v>
      </c>
      <c r="F2642" s="55" t="s">
        <v>897</v>
      </c>
      <c r="I2642" s="55" t="s">
        <v>162</v>
      </c>
      <c r="J2642" s="0" t="n">
        <v>65</v>
      </c>
      <c r="K2642" s="0" t="n">
        <v>65</v>
      </c>
      <c r="L2642" s="0" t="n">
        <v>253</v>
      </c>
      <c r="M2642" s="0" t="n">
        <v>969.72</v>
      </c>
      <c r="N2642" s="0" t="n">
        <v>29.72</v>
      </c>
      <c r="O2642" s="0" t="n">
        <v>29.7</v>
      </c>
      <c r="P2642" s="0" t="n">
        <v>4.45</v>
      </c>
      <c r="Q2642" s="0" t="n">
        <v>3.35</v>
      </c>
      <c r="T2642" s="0" t="n">
        <v>42.45</v>
      </c>
      <c r="U2642" s="0" t="n">
        <v>940</v>
      </c>
      <c r="V2642" s="0" t="n">
        <v>1</v>
      </c>
      <c r="W2642" s="60" t="n">
        <v>46058</v>
      </c>
      <c r="X2642" s="55" t="n">
        <f aca="false">IF(I2642="Male",0,1)</f>
        <v>1</v>
      </c>
      <c r="Y2642" s="55" t="n">
        <f aca="false">IF(OR(I2642="DNB",I2642="Dry DNB"),1,0)</f>
        <v>0</v>
      </c>
      <c r="Z2642" s="55" t="n">
        <f aca="false">IF(ISNUMBER(W2642),A2642-W2642,"")</f>
        <v>252</v>
      </c>
      <c r="AA2642" s="55" t="n">
        <f aca="false">MATCH(A2642,DATAS,0)</f>
        <v>2</v>
      </c>
      <c r="AB2642" s="55" t="n">
        <f aca="false">IF(AND(E2642&gt;0,OR(AND(B2642&gt;=1,B2642&lt;=6),B2642=10)),1,0)</f>
        <v>0</v>
      </c>
      <c r="AC2642" s="55" t="n">
        <f aca="false">IF(AND(E2642&gt;0,B2642=10),1,0)</f>
        <v>0</v>
      </c>
      <c r="AD2642" s="55" t="n">
        <f aca="false">IF(AND(C2641=C2642,AA2641=AA2642-1),AB2641,"")</f>
        <v>0</v>
      </c>
      <c r="AE2642" s="55" t="n">
        <f aca="false">IF(AND(C2641=C2642,AA2641=AA2642-1),AC2641,"")</f>
        <v>0</v>
      </c>
      <c r="AF2642" s="55" t="n">
        <f aca="false">IF(AA2642=1,"",IF(AND(AB2642=1,AD2642&lt;&gt;1),1,0))</f>
        <v>0</v>
      </c>
      <c r="AG2642" s="55" t="n">
        <f aca="false">IF(AA2642=1,"",IF(AND(AC2642=1,AE2642&lt;&gt;1),1,0))</f>
        <v>0</v>
      </c>
      <c r="AH2642" s="60" t="str">
        <f aca="false">IF(AND(E2642&gt;0,AA2642&lt;2,NOT(AND(C2643=C2642,AA2643=AA2642+1))),INDEX(DATAS,AA2642+1),"")</f>
        <v/>
      </c>
      <c r="AI2642" s="60" t="str">
        <f aca="false">IF(AND(AC2642=1,AA2642&lt;2),IF(AND(C2643=C2642,AA2643=AA2642+1),IF(AC2643=1,"",INDEX(DATAS,AA2642+1)),INDEX(DATAS,AA2642+1)),"")</f>
        <v/>
      </c>
    </row>
    <row r="2643" customFormat="false" ht="15" hidden="false" customHeight="false" outlineLevel="0" collapsed="false">
      <c r="A2643" s="60" t="n">
        <v>46309</v>
      </c>
      <c r="B2643" s="0" t="n">
        <v>5</v>
      </c>
      <c r="C2643" s="0" t="n">
        <v>5410</v>
      </c>
      <c r="D2643" s="0" t="n">
        <v>289</v>
      </c>
      <c r="E2643" s="0" t="n">
        <v>1</v>
      </c>
      <c r="F2643" s="55" t="s">
        <v>898</v>
      </c>
      <c r="G2643" s="0" t="n">
        <v>44.7</v>
      </c>
      <c r="H2643" s="0" t="n">
        <v>42</v>
      </c>
      <c r="I2643" s="55" t="s">
        <v>177</v>
      </c>
      <c r="J2643" s="0" t="n">
        <v>289</v>
      </c>
      <c r="K2643" s="0" t="n">
        <v>65</v>
      </c>
      <c r="M2643" s="0" t="n">
        <v>1271.11</v>
      </c>
      <c r="N2643" s="0" t="n">
        <v>73.05</v>
      </c>
      <c r="O2643" s="0" t="n">
        <v>44.55</v>
      </c>
      <c r="P2643" s="0" t="n">
        <v>3.46</v>
      </c>
      <c r="Q2643" s="0" t="n">
        <v>3.84</v>
      </c>
      <c r="R2643" s="0" t="n">
        <v>4886</v>
      </c>
      <c r="S2643" s="0" t="n">
        <v>10079</v>
      </c>
      <c r="T2643" s="0" t="n">
        <v>46.05</v>
      </c>
      <c r="U2643" s="0" t="n">
        <v>938</v>
      </c>
      <c r="V2643" s="0" t="n">
        <v>5</v>
      </c>
      <c r="W2643" s="60" t="n">
        <v>46247</v>
      </c>
      <c r="X2643" s="55" t="n">
        <f aca="false">IF(I2643="Male",0,1)</f>
        <v>1</v>
      </c>
      <c r="Y2643" s="55" t="n">
        <f aca="false">IF(OR(I2643="DNB",I2643="Dry DNB"),1,0)</f>
        <v>0</v>
      </c>
      <c r="Z2643" s="55" t="n">
        <f aca="false">IF(ISNUMBER(W2643),A2643-W2643,"")</f>
        <v>62</v>
      </c>
      <c r="AA2643" s="55" t="n">
        <f aca="false">MATCH(A2643,DATAS,0)</f>
        <v>1</v>
      </c>
      <c r="AB2643" s="55" t="n">
        <f aca="false">IF(AND(E2643&gt;0,OR(AND(B2643&gt;=1,B2643&lt;=6),B2643=10)),1,0)</f>
        <v>1</v>
      </c>
      <c r="AC2643" s="55" t="n">
        <f aca="false">IF(AND(E2643&gt;0,B2643=10),1,0)</f>
        <v>0</v>
      </c>
      <c r="AD2643" s="0" t="str">
        <f aca="false">IF(AND(C2642=C2643,AA2642=AA2643-1),AB2642,"")</f>
        <v/>
      </c>
      <c r="AE2643" s="0" t="str">
        <f aca="false">IF(AND(C2642=C2643,AA2642=AA2643-1),AC2642,"")</f>
        <v/>
      </c>
      <c r="AF2643" s="0" t="str">
        <f aca="false">IF(AA2643=1,"",IF(AND(AB2643=1,AD2643&lt;&gt;1),1,0))</f>
        <v/>
      </c>
      <c r="AG2643" s="0" t="str">
        <f aca="false">IF(AA2643=1,"",IF(AND(AC2643=1,AE2643&lt;&gt;1),1,0))</f>
        <v/>
      </c>
      <c r="AH2643" s="60" t="str">
        <f aca="false">IF(AND(E2643&gt;0,AA2643&lt;2,NOT(AND(C2644=C2643,AA2644=AA2643+1))),INDEX(DATAS,AA2643+1),"")</f>
        <v/>
      </c>
      <c r="AI2643" s="60" t="str">
        <f aca="false">IF(AND(AC2643=1,AA2643&lt;2),IF(AND(C2644=C2643,AA2644=AA2643+1),IF(AC2644=1,"",INDEX(DATAS,AA2643+1)),INDEX(DATAS,AA2643+1)),"")</f>
        <v/>
      </c>
    </row>
    <row r="2644" customFormat="false" ht="15" hidden="false" customHeight="false" outlineLevel="0" collapsed="false">
      <c r="A2644" s="60" t="n">
        <v>46310</v>
      </c>
      <c r="B2644" s="0" t="n">
        <v>5</v>
      </c>
      <c r="C2644" s="0" t="n">
        <v>5410</v>
      </c>
      <c r="D2644" s="0" t="n">
        <v>290</v>
      </c>
      <c r="E2644" s="0" t="n">
        <v>1</v>
      </c>
      <c r="F2644" s="55" t="s">
        <v>898</v>
      </c>
      <c r="G2644" s="0" t="n">
        <v>40.3</v>
      </c>
      <c r="H2644" s="0" t="n">
        <v>42</v>
      </c>
      <c r="I2644" s="55" t="s">
        <v>177</v>
      </c>
      <c r="J2644" s="0" t="n">
        <v>290</v>
      </c>
      <c r="K2644" s="0" t="n">
        <v>65</v>
      </c>
      <c r="M2644" s="0" t="n">
        <v>1271.11</v>
      </c>
      <c r="N2644" s="0" t="n">
        <v>73.05</v>
      </c>
      <c r="O2644" s="0" t="n">
        <v>44.55</v>
      </c>
      <c r="P2644" s="0" t="n">
        <v>3.46</v>
      </c>
      <c r="Q2644" s="0" t="n">
        <v>3.84</v>
      </c>
      <c r="T2644" s="0" t="n">
        <v>46.05</v>
      </c>
      <c r="U2644" s="0" t="n">
        <v>939</v>
      </c>
      <c r="V2644" s="0" t="n">
        <v>5</v>
      </c>
      <c r="W2644" s="60" t="n">
        <v>46247</v>
      </c>
      <c r="X2644" s="55" t="n">
        <f aca="false">IF(I2644="Male",0,1)</f>
        <v>1</v>
      </c>
      <c r="Y2644" s="55" t="n">
        <f aca="false">IF(OR(I2644="DNB",I2644="Dry DNB"),1,0)</f>
        <v>0</v>
      </c>
      <c r="Z2644" s="55" t="n">
        <f aca="false">IF(ISNUMBER(W2644),A2644-W2644,"")</f>
        <v>63</v>
      </c>
      <c r="AA2644" s="55" t="n">
        <f aca="false">MATCH(A2644,DATAS,0)</f>
        <v>2</v>
      </c>
      <c r="AB2644" s="55" t="n">
        <f aca="false">IF(AND(E2644&gt;0,OR(AND(B2644&gt;=1,B2644&lt;=6),B2644=10)),1,0)</f>
        <v>1</v>
      </c>
      <c r="AC2644" s="55" t="n">
        <f aca="false">IF(AND(E2644&gt;0,B2644=10),1,0)</f>
        <v>0</v>
      </c>
      <c r="AD2644" s="55" t="n">
        <f aca="false">IF(AND(C2643=C2644,AA2643=AA2644-1),AB2643,"")</f>
        <v>1</v>
      </c>
      <c r="AE2644" s="55" t="n">
        <f aca="false">IF(AND(C2643=C2644,AA2643=AA2644-1),AC2643,"")</f>
        <v>0</v>
      </c>
      <c r="AF2644" s="55" t="n">
        <f aca="false">IF(AA2644=1,"",IF(AND(AB2644=1,AD2644&lt;&gt;1),1,0))</f>
        <v>0</v>
      </c>
      <c r="AG2644" s="55" t="n">
        <f aca="false">IF(AA2644=1,"",IF(AND(AC2644=1,AE2644&lt;&gt;1),1,0))</f>
        <v>0</v>
      </c>
      <c r="AH2644" s="60" t="str">
        <f aca="false">IF(AND(E2644&gt;0,AA2644&lt;2,NOT(AND(C2645=C2644,AA2645=AA2644+1))),INDEX(DATAS,AA2644+1),"")</f>
        <v/>
      </c>
      <c r="AI2644" s="60" t="str">
        <f aca="false">IF(AND(AC2644=1,AA2644&lt;2),IF(AND(C2645=C2644,AA2645=AA2644+1),IF(AC2645=1,"",INDEX(DATAS,AA2644+1)),INDEX(DATAS,AA2644+1)),"")</f>
        <v/>
      </c>
    </row>
    <row r="2645" customFormat="false" ht="15" hidden="false" customHeight="false" outlineLevel="0" collapsed="false">
      <c r="A2645" s="60" t="n">
        <v>46309</v>
      </c>
      <c r="B2645" s="0" t="n">
        <v>4</v>
      </c>
      <c r="C2645" s="0" t="n">
        <v>5411</v>
      </c>
      <c r="D2645" s="0" t="n">
        <v>288</v>
      </c>
      <c r="E2645" s="0" t="n">
        <v>1</v>
      </c>
      <c r="F2645" s="55" t="s">
        <v>899</v>
      </c>
      <c r="G2645" s="0" t="n">
        <v>34.4</v>
      </c>
      <c r="H2645" s="0" t="n">
        <v>36</v>
      </c>
      <c r="I2645" s="55" t="s">
        <v>157</v>
      </c>
      <c r="J2645" s="0" t="n">
        <v>169</v>
      </c>
      <c r="K2645" s="0" t="n">
        <v>64</v>
      </c>
      <c r="L2645" s="0" t="n">
        <v>119</v>
      </c>
      <c r="M2645" s="0" t="n">
        <v>676.06</v>
      </c>
      <c r="N2645" s="0" t="n">
        <v>28.12</v>
      </c>
      <c r="O2645" s="0" t="n">
        <v>17.01</v>
      </c>
      <c r="P2645" s="0" t="n">
        <v>2.97</v>
      </c>
      <c r="Q2645" s="0" t="n">
        <v>3.29</v>
      </c>
      <c r="R2645" s="0" t="n">
        <v>4279</v>
      </c>
      <c r="S2645" s="0" t="n">
        <v>8758</v>
      </c>
      <c r="T2645" s="0" t="n">
        <v>44.6</v>
      </c>
      <c r="U2645" s="0" t="n">
        <v>937</v>
      </c>
      <c r="V2645" s="0" t="n">
        <v>4</v>
      </c>
      <c r="W2645" s="60" t="n">
        <v>46191</v>
      </c>
      <c r="X2645" s="55" t="n">
        <f aca="false">IF(I2645="Male",0,1)</f>
        <v>1</v>
      </c>
      <c r="Y2645" s="55" t="n">
        <f aca="false">IF(OR(I2645="DNB",I2645="Dry DNB"),1,0)</f>
        <v>0</v>
      </c>
      <c r="Z2645" s="55" t="n">
        <f aca="false">IF(ISNUMBER(W2645),A2645-W2645,"")</f>
        <v>118</v>
      </c>
      <c r="AA2645" s="55" t="n">
        <f aca="false">MATCH(A2645,DATAS,0)</f>
        <v>1</v>
      </c>
      <c r="AB2645" s="55" t="n">
        <f aca="false">IF(AND(E2645&gt;0,OR(AND(B2645&gt;=1,B2645&lt;=6),B2645=10)),1,0)</f>
        <v>1</v>
      </c>
      <c r="AC2645" s="55" t="n">
        <f aca="false">IF(AND(E2645&gt;0,B2645=10),1,0)</f>
        <v>0</v>
      </c>
      <c r="AD2645" s="0" t="str">
        <f aca="false">IF(AND(C2644=C2645,AA2644=AA2645-1),AB2644,"")</f>
        <v/>
      </c>
      <c r="AE2645" s="0" t="str">
        <f aca="false">IF(AND(C2644=C2645,AA2644=AA2645-1),AC2644,"")</f>
        <v/>
      </c>
      <c r="AF2645" s="0" t="str">
        <f aca="false">IF(AA2645=1,"",IF(AND(AB2645=1,AD2645&lt;&gt;1),1,0))</f>
        <v/>
      </c>
      <c r="AG2645" s="0" t="str">
        <f aca="false">IF(AA2645=1,"",IF(AND(AC2645=1,AE2645&lt;&gt;1),1,0))</f>
        <v/>
      </c>
      <c r="AH2645" s="60" t="str">
        <f aca="false">IF(AND(E2645&gt;0,AA2645&lt;2,NOT(AND(C2646=C2645,AA2646=AA2645+1))),INDEX(DATAS,AA2645+1),"")</f>
        <v/>
      </c>
      <c r="AI2645" s="60" t="str">
        <f aca="false">IF(AND(AC2645=1,AA2645&lt;2),IF(AND(C2646=C2645,AA2646=AA2645+1),IF(AC2646=1,"",INDEX(DATAS,AA2645+1)),INDEX(DATAS,AA2645+1)),"")</f>
        <v/>
      </c>
    </row>
    <row r="2646" customFormat="false" ht="15" hidden="false" customHeight="false" outlineLevel="0" collapsed="false">
      <c r="A2646" s="60" t="n">
        <v>46310</v>
      </c>
      <c r="B2646" s="0" t="n">
        <v>4</v>
      </c>
      <c r="C2646" s="0" t="n">
        <v>5411</v>
      </c>
      <c r="D2646" s="0" t="n">
        <v>289</v>
      </c>
      <c r="E2646" s="0" t="n">
        <v>1</v>
      </c>
      <c r="F2646" s="55" t="s">
        <v>899</v>
      </c>
      <c r="G2646" s="0" t="n">
        <v>32.5</v>
      </c>
      <c r="H2646" s="0" t="n">
        <v>35</v>
      </c>
      <c r="I2646" s="55" t="s">
        <v>157</v>
      </c>
      <c r="J2646" s="0" t="n">
        <v>169</v>
      </c>
      <c r="K2646" s="0" t="n">
        <v>64</v>
      </c>
      <c r="L2646" s="0" t="n">
        <v>120</v>
      </c>
      <c r="M2646" s="0" t="n">
        <v>676.06</v>
      </c>
      <c r="N2646" s="0" t="n">
        <v>28.12</v>
      </c>
      <c r="O2646" s="0" t="n">
        <v>17.01</v>
      </c>
      <c r="P2646" s="0" t="n">
        <v>2.97</v>
      </c>
      <c r="Q2646" s="0" t="n">
        <v>3.29</v>
      </c>
      <c r="T2646" s="0" t="n">
        <v>44.6</v>
      </c>
      <c r="U2646" s="0" t="n">
        <v>938</v>
      </c>
      <c r="V2646" s="0" t="n">
        <v>4</v>
      </c>
      <c r="W2646" s="60" t="n">
        <v>46191</v>
      </c>
      <c r="X2646" s="55" t="n">
        <f aca="false">IF(I2646="Male",0,1)</f>
        <v>1</v>
      </c>
      <c r="Y2646" s="55" t="n">
        <f aca="false">IF(OR(I2646="DNB",I2646="Dry DNB"),1,0)</f>
        <v>0</v>
      </c>
      <c r="Z2646" s="55" t="n">
        <f aca="false">IF(ISNUMBER(W2646),A2646-W2646,"")</f>
        <v>119</v>
      </c>
      <c r="AA2646" s="55" t="n">
        <f aca="false">MATCH(A2646,DATAS,0)</f>
        <v>2</v>
      </c>
      <c r="AB2646" s="55" t="n">
        <f aca="false">IF(AND(E2646&gt;0,OR(AND(B2646&gt;=1,B2646&lt;=6),B2646=10)),1,0)</f>
        <v>1</v>
      </c>
      <c r="AC2646" s="55" t="n">
        <f aca="false">IF(AND(E2646&gt;0,B2646=10),1,0)</f>
        <v>0</v>
      </c>
      <c r="AD2646" s="55" t="n">
        <f aca="false">IF(AND(C2645=C2646,AA2645=AA2646-1),AB2645,"")</f>
        <v>1</v>
      </c>
      <c r="AE2646" s="55" t="n">
        <f aca="false">IF(AND(C2645=C2646,AA2645=AA2646-1),AC2645,"")</f>
        <v>0</v>
      </c>
      <c r="AF2646" s="55" t="n">
        <f aca="false">IF(AA2646=1,"",IF(AND(AB2646=1,AD2646&lt;&gt;1),1,0))</f>
        <v>0</v>
      </c>
      <c r="AG2646" s="55" t="n">
        <f aca="false">IF(AA2646=1,"",IF(AND(AC2646=1,AE2646&lt;&gt;1),1,0))</f>
        <v>0</v>
      </c>
      <c r="AH2646" s="60" t="str">
        <f aca="false">IF(AND(E2646&gt;0,AA2646&lt;2,NOT(AND(C2647=C2646,AA2647=AA2646+1))),INDEX(DATAS,AA2646+1),"")</f>
        <v/>
      </c>
      <c r="AI2646" s="60" t="str">
        <f aca="false">IF(AND(AC2646=1,AA2646&lt;2),IF(AND(C2647=C2646,AA2647=AA2646+1),IF(AC2647=1,"",INDEX(DATAS,AA2646+1)),INDEX(DATAS,AA2646+1)),"")</f>
        <v/>
      </c>
    </row>
    <row r="2647" customFormat="false" ht="15" hidden="false" customHeight="false" outlineLevel="0" collapsed="false">
      <c r="A2647" s="60" t="n">
        <v>46309</v>
      </c>
      <c r="B2647" s="0" t="n">
        <v>4</v>
      </c>
      <c r="C2647" s="0" t="n">
        <v>5412</v>
      </c>
      <c r="D2647" s="0" t="n">
        <v>315</v>
      </c>
      <c r="E2647" s="0" t="n">
        <v>1</v>
      </c>
      <c r="F2647" s="55" t="s">
        <v>899</v>
      </c>
      <c r="G2647" s="0" t="n">
        <v>51.4</v>
      </c>
      <c r="H2647" s="0" t="n">
        <v>51</v>
      </c>
      <c r="I2647" s="55" t="s">
        <v>157</v>
      </c>
      <c r="J2647" s="0" t="n">
        <v>252</v>
      </c>
      <c r="K2647" s="0" t="n">
        <v>63</v>
      </c>
      <c r="L2647" s="0" t="n">
        <v>63</v>
      </c>
      <c r="M2647" s="0" t="n">
        <v>1605.31</v>
      </c>
      <c r="N2647" s="0" t="n">
        <v>54.72</v>
      </c>
      <c r="O2647" s="0" t="n">
        <v>49.8</v>
      </c>
      <c r="P2647" s="0" t="n">
        <v>3.04</v>
      </c>
      <c r="Q2647" s="0" t="n">
        <v>3.65</v>
      </c>
      <c r="R2647" s="0" t="n">
        <v>4322</v>
      </c>
      <c r="S2647" s="0" t="n">
        <v>10098</v>
      </c>
      <c r="T2647" s="0" t="n">
        <v>41.75</v>
      </c>
      <c r="U2647" s="0" t="n">
        <v>937</v>
      </c>
      <c r="V2647" s="0" t="n">
        <v>8</v>
      </c>
      <c r="W2647" s="60" t="n">
        <v>46247</v>
      </c>
      <c r="X2647" s="55" t="n">
        <f aca="false">IF(I2647="Male",0,1)</f>
        <v>1</v>
      </c>
      <c r="Y2647" s="55" t="n">
        <f aca="false">IF(OR(I2647="DNB",I2647="Dry DNB"),1,0)</f>
        <v>0</v>
      </c>
      <c r="Z2647" s="55" t="n">
        <f aca="false">IF(ISNUMBER(W2647),A2647-W2647,"")</f>
        <v>62</v>
      </c>
      <c r="AA2647" s="55" t="n">
        <f aca="false">MATCH(A2647,DATAS,0)</f>
        <v>1</v>
      </c>
      <c r="AB2647" s="55" t="n">
        <f aca="false">IF(AND(E2647&gt;0,OR(AND(B2647&gt;=1,B2647&lt;=6),B2647=10)),1,0)</f>
        <v>1</v>
      </c>
      <c r="AC2647" s="55" t="n">
        <f aca="false">IF(AND(E2647&gt;0,B2647=10),1,0)</f>
        <v>0</v>
      </c>
      <c r="AD2647" s="0" t="str">
        <f aca="false">IF(AND(C2646=C2647,AA2646=AA2647-1),AB2646,"")</f>
        <v/>
      </c>
      <c r="AE2647" s="0" t="str">
        <f aca="false">IF(AND(C2646=C2647,AA2646=AA2647-1),AC2646,"")</f>
        <v/>
      </c>
      <c r="AF2647" s="0" t="str">
        <f aca="false">IF(AA2647=1,"",IF(AND(AB2647=1,AD2647&lt;&gt;1),1,0))</f>
        <v/>
      </c>
      <c r="AG2647" s="0" t="str">
        <f aca="false">IF(AA2647=1,"",IF(AND(AC2647=1,AE2647&lt;&gt;1),1,0))</f>
        <v/>
      </c>
      <c r="AH2647" s="60" t="str">
        <f aca="false">IF(AND(E2647&gt;0,AA2647&lt;2,NOT(AND(C2648=C2647,AA2648=AA2647+1))),INDEX(DATAS,AA2647+1),"")</f>
        <v/>
      </c>
      <c r="AI2647" s="60" t="str">
        <f aca="false">IF(AND(AC2647=1,AA2647&lt;2),IF(AND(C2648=C2647,AA2648=AA2647+1),IF(AC2648=1,"",INDEX(DATAS,AA2647+1)),INDEX(DATAS,AA2647+1)),"")</f>
        <v/>
      </c>
    </row>
    <row r="2648" customFormat="false" ht="15" hidden="false" customHeight="false" outlineLevel="0" collapsed="false">
      <c r="A2648" s="60" t="n">
        <v>46310</v>
      </c>
      <c r="B2648" s="0" t="n">
        <v>4</v>
      </c>
      <c r="C2648" s="0" t="n">
        <v>5412</v>
      </c>
      <c r="D2648" s="0" t="n">
        <v>316</v>
      </c>
      <c r="E2648" s="0" t="n">
        <v>1</v>
      </c>
      <c r="F2648" s="55" t="s">
        <v>899</v>
      </c>
      <c r="G2648" s="0" t="n">
        <v>52.9</v>
      </c>
      <c r="H2648" s="0" t="n">
        <v>51</v>
      </c>
      <c r="I2648" s="55" t="s">
        <v>157</v>
      </c>
      <c r="J2648" s="0" t="n">
        <v>252</v>
      </c>
      <c r="K2648" s="0" t="n">
        <v>63</v>
      </c>
      <c r="L2648" s="0" t="n">
        <v>64</v>
      </c>
      <c r="M2648" s="0" t="n">
        <v>1605.31</v>
      </c>
      <c r="N2648" s="0" t="n">
        <v>54.72</v>
      </c>
      <c r="O2648" s="0" t="n">
        <v>49.8</v>
      </c>
      <c r="P2648" s="0" t="n">
        <v>3.04</v>
      </c>
      <c r="Q2648" s="0" t="n">
        <v>3.65</v>
      </c>
      <c r="T2648" s="0" t="n">
        <v>41.75</v>
      </c>
      <c r="U2648" s="0" t="n">
        <v>938</v>
      </c>
      <c r="V2648" s="0" t="n">
        <v>8</v>
      </c>
      <c r="W2648" s="60" t="n">
        <v>46247</v>
      </c>
      <c r="X2648" s="55" t="n">
        <f aca="false">IF(I2648="Male",0,1)</f>
        <v>1</v>
      </c>
      <c r="Y2648" s="55" t="n">
        <f aca="false">IF(OR(I2648="DNB",I2648="Dry DNB"),1,0)</f>
        <v>0</v>
      </c>
      <c r="Z2648" s="55" t="n">
        <f aca="false">IF(ISNUMBER(W2648),A2648-W2648,"")</f>
        <v>63</v>
      </c>
      <c r="AA2648" s="55" t="n">
        <f aca="false">MATCH(A2648,DATAS,0)</f>
        <v>2</v>
      </c>
      <c r="AB2648" s="55" t="n">
        <f aca="false">IF(AND(E2648&gt;0,OR(AND(B2648&gt;=1,B2648&lt;=6),B2648=10)),1,0)</f>
        <v>1</v>
      </c>
      <c r="AC2648" s="55" t="n">
        <f aca="false">IF(AND(E2648&gt;0,B2648=10),1,0)</f>
        <v>0</v>
      </c>
      <c r="AD2648" s="55" t="n">
        <f aca="false">IF(AND(C2647=C2648,AA2647=AA2648-1),AB2647,"")</f>
        <v>1</v>
      </c>
      <c r="AE2648" s="55" t="n">
        <f aca="false">IF(AND(C2647=C2648,AA2647=AA2648-1),AC2647,"")</f>
        <v>0</v>
      </c>
      <c r="AF2648" s="55" t="n">
        <f aca="false">IF(AA2648=1,"",IF(AND(AB2648=1,AD2648&lt;&gt;1),1,0))</f>
        <v>0</v>
      </c>
      <c r="AG2648" s="55" t="n">
        <f aca="false">IF(AA2648=1,"",IF(AND(AC2648=1,AE2648&lt;&gt;1),1,0))</f>
        <v>0</v>
      </c>
      <c r="AH2648" s="60" t="str">
        <f aca="false">IF(AND(E2648&gt;0,AA2648&lt;2,NOT(AND(C2649=C2648,AA2649=AA2648+1))),INDEX(DATAS,AA2648+1),"")</f>
        <v/>
      </c>
      <c r="AI2648" s="60" t="str">
        <f aca="false">IF(AND(AC2648=1,AA2648&lt;2),IF(AND(C2649=C2648,AA2649=AA2648+1),IF(AC2649=1,"",INDEX(DATAS,AA2648+1)),INDEX(DATAS,AA2648+1)),"")</f>
        <v/>
      </c>
    </row>
    <row r="2649" customFormat="false" ht="15" hidden="false" customHeight="false" outlineLevel="0" collapsed="false">
      <c r="A2649" s="60" t="n">
        <v>46309</v>
      </c>
      <c r="B2649" s="0" t="n">
        <v>4</v>
      </c>
      <c r="C2649" s="0" t="n">
        <v>5413</v>
      </c>
      <c r="D2649" s="0" t="n">
        <v>313</v>
      </c>
      <c r="E2649" s="0" t="n">
        <v>1</v>
      </c>
      <c r="F2649" s="55" t="s">
        <v>900</v>
      </c>
      <c r="G2649" s="0" t="n">
        <v>39.5</v>
      </c>
      <c r="H2649" s="0" t="n">
        <v>39</v>
      </c>
      <c r="I2649" s="55" t="s">
        <v>157</v>
      </c>
      <c r="J2649" s="0" t="n">
        <v>111</v>
      </c>
      <c r="K2649" s="0" t="n">
        <v>68</v>
      </c>
      <c r="L2649" s="0" t="n">
        <v>202</v>
      </c>
      <c r="M2649" s="0" t="n">
        <v>626.95</v>
      </c>
      <c r="N2649" s="0" t="n">
        <v>80.51</v>
      </c>
      <c r="O2649" s="0" t="n">
        <v>33.55</v>
      </c>
      <c r="P2649" s="0" t="n">
        <v>3.53</v>
      </c>
      <c r="Q2649" s="0" t="n">
        <v>3.81</v>
      </c>
      <c r="R2649" s="0" t="n">
        <v>4160</v>
      </c>
      <c r="S2649" s="0" t="n">
        <v>8583</v>
      </c>
      <c r="T2649" s="0" t="n">
        <v>44.9</v>
      </c>
      <c r="U2649" s="0" t="n">
        <v>936</v>
      </c>
      <c r="V2649" s="0" t="n">
        <v>3</v>
      </c>
      <c r="W2649" s="60" t="n">
        <v>46108</v>
      </c>
      <c r="X2649" s="55" t="n">
        <f aca="false">IF(I2649="Male",0,1)</f>
        <v>1</v>
      </c>
      <c r="Y2649" s="55" t="n">
        <f aca="false">IF(OR(I2649="DNB",I2649="Dry DNB"),1,0)</f>
        <v>0</v>
      </c>
      <c r="Z2649" s="55" t="n">
        <f aca="false">IF(ISNUMBER(W2649),A2649-W2649,"")</f>
        <v>201</v>
      </c>
      <c r="AA2649" s="55" t="n">
        <f aca="false">MATCH(A2649,DATAS,0)</f>
        <v>1</v>
      </c>
      <c r="AB2649" s="55" t="n">
        <f aca="false">IF(AND(E2649&gt;0,OR(AND(B2649&gt;=1,B2649&lt;=6),B2649=10)),1,0)</f>
        <v>1</v>
      </c>
      <c r="AC2649" s="55" t="n">
        <f aca="false">IF(AND(E2649&gt;0,B2649=10),1,0)</f>
        <v>0</v>
      </c>
      <c r="AD2649" s="0" t="str">
        <f aca="false">IF(AND(C2648=C2649,AA2648=AA2649-1),AB2648,"")</f>
        <v/>
      </c>
      <c r="AE2649" s="0" t="str">
        <f aca="false">IF(AND(C2648=C2649,AA2648=AA2649-1),AC2648,"")</f>
        <v/>
      </c>
      <c r="AF2649" s="0" t="str">
        <f aca="false">IF(AA2649=1,"",IF(AND(AB2649=1,AD2649&lt;&gt;1),1,0))</f>
        <v/>
      </c>
      <c r="AG2649" s="0" t="str">
        <f aca="false">IF(AA2649=1,"",IF(AND(AC2649=1,AE2649&lt;&gt;1),1,0))</f>
        <v/>
      </c>
      <c r="AH2649" s="60" t="str">
        <f aca="false">IF(AND(E2649&gt;0,AA2649&lt;2,NOT(AND(C2650=C2649,AA2650=AA2649+1))),INDEX(DATAS,AA2649+1),"")</f>
        <v/>
      </c>
      <c r="AI2649" s="60" t="str">
        <f aca="false">IF(AND(AC2649=1,AA2649&lt;2),IF(AND(C2650=C2649,AA2650=AA2649+1),IF(AC2650=1,"",INDEX(DATAS,AA2649+1)),INDEX(DATAS,AA2649+1)),"")</f>
        <v/>
      </c>
    </row>
    <row r="2650" customFormat="false" ht="15" hidden="false" customHeight="false" outlineLevel="0" collapsed="false">
      <c r="A2650" s="60" t="n">
        <v>46310</v>
      </c>
      <c r="B2650" s="0" t="n">
        <v>4</v>
      </c>
      <c r="C2650" s="0" t="n">
        <v>5413</v>
      </c>
      <c r="D2650" s="0" t="n">
        <v>314</v>
      </c>
      <c r="E2650" s="0" t="n">
        <v>1</v>
      </c>
      <c r="F2650" s="55" t="s">
        <v>900</v>
      </c>
      <c r="G2650" s="0" t="n">
        <v>44.4</v>
      </c>
      <c r="H2650" s="0" t="n">
        <v>39</v>
      </c>
      <c r="I2650" s="55" t="s">
        <v>157</v>
      </c>
      <c r="J2650" s="0" t="n">
        <v>111</v>
      </c>
      <c r="K2650" s="0" t="n">
        <v>68</v>
      </c>
      <c r="L2650" s="0" t="n">
        <v>203</v>
      </c>
      <c r="M2650" s="0" t="n">
        <v>626.95</v>
      </c>
      <c r="N2650" s="0" t="n">
        <v>80.51</v>
      </c>
      <c r="O2650" s="0" t="n">
        <v>33.55</v>
      </c>
      <c r="P2650" s="0" t="n">
        <v>3.53</v>
      </c>
      <c r="Q2650" s="0" t="n">
        <v>3.81</v>
      </c>
      <c r="T2650" s="0" t="n">
        <v>44.9</v>
      </c>
      <c r="U2650" s="0" t="n">
        <v>937</v>
      </c>
      <c r="V2650" s="0" t="n">
        <v>3</v>
      </c>
      <c r="W2650" s="60" t="n">
        <v>46108</v>
      </c>
      <c r="X2650" s="55" t="n">
        <f aca="false">IF(I2650="Male",0,1)</f>
        <v>1</v>
      </c>
      <c r="Y2650" s="55" t="n">
        <f aca="false">IF(OR(I2650="DNB",I2650="Dry DNB"),1,0)</f>
        <v>0</v>
      </c>
      <c r="Z2650" s="55" t="n">
        <f aca="false">IF(ISNUMBER(W2650),A2650-W2650,"")</f>
        <v>202</v>
      </c>
      <c r="AA2650" s="55" t="n">
        <f aca="false">MATCH(A2650,DATAS,0)</f>
        <v>2</v>
      </c>
      <c r="AB2650" s="55" t="n">
        <f aca="false">IF(AND(E2650&gt;0,OR(AND(B2650&gt;=1,B2650&lt;=6),B2650=10)),1,0)</f>
        <v>1</v>
      </c>
      <c r="AC2650" s="55" t="n">
        <f aca="false">IF(AND(E2650&gt;0,B2650=10),1,0)</f>
        <v>0</v>
      </c>
      <c r="AD2650" s="55" t="n">
        <f aca="false">IF(AND(C2649=C2650,AA2649=AA2650-1),AB2649,"")</f>
        <v>1</v>
      </c>
      <c r="AE2650" s="55" t="n">
        <f aca="false">IF(AND(C2649=C2650,AA2649=AA2650-1),AC2649,"")</f>
        <v>0</v>
      </c>
      <c r="AF2650" s="55" t="n">
        <f aca="false">IF(AA2650=1,"",IF(AND(AB2650=1,AD2650&lt;&gt;1),1,0))</f>
        <v>0</v>
      </c>
      <c r="AG2650" s="55" t="n">
        <f aca="false">IF(AA2650=1,"",IF(AND(AC2650=1,AE2650&lt;&gt;1),1,0))</f>
        <v>0</v>
      </c>
      <c r="AH2650" s="60" t="str">
        <f aca="false">IF(AND(E2650&gt;0,AA2650&lt;2,NOT(AND(C2651=C2650,AA2651=AA2650+1))),INDEX(DATAS,AA2650+1),"")</f>
        <v/>
      </c>
      <c r="AI2650" s="60" t="str">
        <f aca="false">IF(AND(AC2650=1,AA2650&lt;2),IF(AND(C2651=C2650,AA2651=AA2650+1),IF(AC2651=1,"",INDEX(DATAS,AA2650+1)),INDEX(DATAS,AA2650+1)),"")</f>
        <v/>
      </c>
    </row>
    <row r="2651" customFormat="false" ht="15" hidden="false" customHeight="false" outlineLevel="0" collapsed="false">
      <c r="A2651" s="60" t="n">
        <v>46309</v>
      </c>
      <c r="B2651" s="0" t="n">
        <v>4</v>
      </c>
      <c r="C2651" s="0" t="n">
        <v>5414</v>
      </c>
      <c r="D2651" s="0" t="n">
        <v>308</v>
      </c>
      <c r="E2651" s="0" t="n">
        <v>1</v>
      </c>
      <c r="F2651" s="55" t="s">
        <v>901</v>
      </c>
      <c r="G2651" s="0" t="n">
        <v>50.6</v>
      </c>
      <c r="H2651" s="0" t="n">
        <v>51</v>
      </c>
      <c r="I2651" s="55" t="s">
        <v>177</v>
      </c>
      <c r="J2651" s="0" t="n">
        <v>308</v>
      </c>
      <c r="K2651" s="0" t="n">
        <v>63</v>
      </c>
      <c r="M2651" s="0" t="n">
        <v>1270.29</v>
      </c>
      <c r="N2651" s="0" t="n">
        <v>56.33</v>
      </c>
      <c r="O2651" s="0" t="n">
        <v>40.52</v>
      </c>
      <c r="P2651" s="0" t="n">
        <v>4.18</v>
      </c>
      <c r="Q2651" s="0" t="n">
        <v>3.36</v>
      </c>
      <c r="R2651" s="0" t="n">
        <v>3803</v>
      </c>
      <c r="S2651" s="0" t="n">
        <v>9061</v>
      </c>
      <c r="T2651" s="0" t="n">
        <v>43.1</v>
      </c>
      <c r="U2651" s="0" t="n">
        <v>935</v>
      </c>
      <c r="V2651" s="0" t="n">
        <v>7</v>
      </c>
      <c r="W2651" s="60" t="n">
        <v>46263</v>
      </c>
      <c r="X2651" s="55" t="n">
        <f aca="false">IF(I2651="Male",0,1)</f>
        <v>1</v>
      </c>
      <c r="Y2651" s="55" t="n">
        <f aca="false">IF(OR(I2651="DNB",I2651="Dry DNB"),1,0)</f>
        <v>0</v>
      </c>
      <c r="Z2651" s="55" t="n">
        <f aca="false">IF(ISNUMBER(W2651),A2651-W2651,"")</f>
        <v>46</v>
      </c>
      <c r="AA2651" s="55" t="n">
        <f aca="false">MATCH(A2651,DATAS,0)</f>
        <v>1</v>
      </c>
      <c r="AB2651" s="55" t="n">
        <f aca="false">IF(AND(E2651&gt;0,OR(AND(B2651&gt;=1,B2651&lt;=6),B2651=10)),1,0)</f>
        <v>1</v>
      </c>
      <c r="AC2651" s="55" t="n">
        <f aca="false">IF(AND(E2651&gt;0,B2651=10),1,0)</f>
        <v>0</v>
      </c>
      <c r="AD2651" s="0" t="str">
        <f aca="false">IF(AND(C2650=C2651,AA2650=AA2651-1),AB2650,"")</f>
        <v/>
      </c>
      <c r="AE2651" s="0" t="str">
        <f aca="false">IF(AND(C2650=C2651,AA2650=AA2651-1),AC2650,"")</f>
        <v/>
      </c>
      <c r="AF2651" s="0" t="str">
        <f aca="false">IF(AA2651=1,"",IF(AND(AB2651=1,AD2651&lt;&gt;1),1,0))</f>
        <v/>
      </c>
      <c r="AG2651" s="0" t="str">
        <f aca="false">IF(AA2651=1,"",IF(AND(AC2651=1,AE2651&lt;&gt;1),1,0))</f>
        <v/>
      </c>
      <c r="AH2651" s="60" t="str">
        <f aca="false">IF(AND(E2651&gt;0,AA2651&lt;2,NOT(AND(C2652=C2651,AA2652=AA2651+1))),INDEX(DATAS,AA2651+1),"")</f>
        <v/>
      </c>
      <c r="AI2651" s="60" t="str">
        <f aca="false">IF(AND(AC2651=1,AA2651&lt;2),IF(AND(C2652=C2651,AA2652=AA2651+1),IF(AC2652=1,"",INDEX(DATAS,AA2651+1)),INDEX(DATAS,AA2651+1)),"")</f>
        <v/>
      </c>
    </row>
    <row r="2652" customFormat="false" ht="15" hidden="false" customHeight="false" outlineLevel="0" collapsed="false">
      <c r="A2652" s="60" t="n">
        <v>46310</v>
      </c>
      <c r="B2652" s="0" t="n">
        <v>4</v>
      </c>
      <c r="C2652" s="0" t="n">
        <v>5414</v>
      </c>
      <c r="D2652" s="0" t="n">
        <v>309</v>
      </c>
      <c r="E2652" s="0" t="n">
        <v>1</v>
      </c>
      <c r="F2652" s="55" t="s">
        <v>901</v>
      </c>
      <c r="G2652" s="0" t="n">
        <v>47.3</v>
      </c>
      <c r="H2652" s="0" t="n">
        <v>50</v>
      </c>
      <c r="I2652" s="55" t="s">
        <v>177</v>
      </c>
      <c r="J2652" s="0" t="n">
        <v>309</v>
      </c>
      <c r="K2652" s="0" t="n">
        <v>63</v>
      </c>
      <c r="M2652" s="0" t="n">
        <v>1270.29</v>
      </c>
      <c r="N2652" s="0" t="n">
        <v>56.33</v>
      </c>
      <c r="O2652" s="0" t="n">
        <v>40.52</v>
      </c>
      <c r="P2652" s="0" t="n">
        <v>4.18</v>
      </c>
      <c r="Q2652" s="0" t="n">
        <v>3.36</v>
      </c>
      <c r="T2652" s="0" t="n">
        <v>43.1</v>
      </c>
      <c r="U2652" s="0" t="n">
        <v>936</v>
      </c>
      <c r="V2652" s="0" t="n">
        <v>7</v>
      </c>
      <c r="W2652" s="60" t="n">
        <v>46263</v>
      </c>
      <c r="X2652" s="55" t="n">
        <f aca="false">IF(I2652="Male",0,1)</f>
        <v>1</v>
      </c>
      <c r="Y2652" s="55" t="n">
        <f aca="false">IF(OR(I2652="DNB",I2652="Dry DNB"),1,0)</f>
        <v>0</v>
      </c>
      <c r="Z2652" s="55" t="n">
        <f aca="false">IF(ISNUMBER(W2652),A2652-W2652,"")</f>
        <v>47</v>
      </c>
      <c r="AA2652" s="55" t="n">
        <f aca="false">MATCH(A2652,DATAS,0)</f>
        <v>2</v>
      </c>
      <c r="AB2652" s="55" t="n">
        <f aca="false">IF(AND(E2652&gt;0,OR(AND(B2652&gt;=1,B2652&lt;=6),B2652=10)),1,0)</f>
        <v>1</v>
      </c>
      <c r="AC2652" s="55" t="n">
        <f aca="false">IF(AND(E2652&gt;0,B2652=10),1,0)</f>
        <v>0</v>
      </c>
      <c r="AD2652" s="55" t="n">
        <f aca="false">IF(AND(C2651=C2652,AA2651=AA2652-1),AB2651,"")</f>
        <v>1</v>
      </c>
      <c r="AE2652" s="55" t="n">
        <f aca="false">IF(AND(C2651=C2652,AA2651=AA2652-1),AC2651,"")</f>
        <v>0</v>
      </c>
      <c r="AF2652" s="55" t="n">
        <f aca="false">IF(AA2652=1,"",IF(AND(AB2652=1,AD2652&lt;&gt;1),1,0))</f>
        <v>0</v>
      </c>
      <c r="AG2652" s="55" t="n">
        <f aca="false">IF(AA2652=1,"",IF(AND(AC2652=1,AE2652&lt;&gt;1),1,0))</f>
        <v>0</v>
      </c>
      <c r="AH2652" s="60" t="str">
        <f aca="false">IF(AND(E2652&gt;0,AA2652&lt;2,NOT(AND(C2653=C2652,AA2653=AA2652+1))),INDEX(DATAS,AA2652+1),"")</f>
        <v/>
      </c>
      <c r="AI2652" s="60" t="str">
        <f aca="false">IF(AND(AC2652=1,AA2652&lt;2),IF(AND(C2653=C2652,AA2653=AA2652+1),IF(AC2653=1,"",INDEX(DATAS,AA2652+1)),INDEX(DATAS,AA2652+1)),"")</f>
        <v/>
      </c>
    </row>
    <row r="2653" customFormat="false" ht="15" hidden="false" customHeight="false" outlineLevel="0" collapsed="false">
      <c r="A2653" s="60" t="n">
        <v>46309</v>
      </c>
      <c r="B2653" s="0" t="n">
        <v>4</v>
      </c>
      <c r="C2653" s="0" t="n">
        <v>5416</v>
      </c>
      <c r="D2653" s="0" t="n">
        <v>318</v>
      </c>
      <c r="E2653" s="0" t="n">
        <v>1</v>
      </c>
      <c r="F2653" s="55" t="s">
        <v>902</v>
      </c>
      <c r="G2653" s="0" t="n">
        <v>46.9</v>
      </c>
      <c r="H2653" s="0" t="n">
        <v>47</v>
      </c>
      <c r="I2653" s="55" t="s">
        <v>157</v>
      </c>
      <c r="J2653" s="0" t="n">
        <v>157</v>
      </c>
      <c r="K2653" s="0" t="n">
        <v>73</v>
      </c>
      <c r="L2653" s="0" t="n">
        <v>161</v>
      </c>
      <c r="M2653" s="0" t="n">
        <v>1016.36</v>
      </c>
      <c r="N2653" s="0" t="n">
        <v>35.99</v>
      </c>
      <c r="O2653" s="0" t="n">
        <v>32.85</v>
      </c>
      <c r="P2653" s="0" t="n">
        <v>3.18</v>
      </c>
      <c r="Q2653" s="0" t="n">
        <v>3.5</v>
      </c>
      <c r="R2653" s="0" t="n">
        <v>4005</v>
      </c>
      <c r="S2653" s="0" t="n">
        <v>8826</v>
      </c>
      <c r="T2653" s="0" t="n">
        <v>42.95</v>
      </c>
      <c r="U2653" s="0" t="n">
        <v>934</v>
      </c>
      <c r="V2653" s="0" t="n">
        <v>3</v>
      </c>
      <c r="W2653" s="60" t="n">
        <v>46149</v>
      </c>
      <c r="X2653" s="55" t="n">
        <f aca="false">IF(I2653="Male",0,1)</f>
        <v>1</v>
      </c>
      <c r="Y2653" s="55" t="n">
        <f aca="false">IF(OR(I2653="DNB",I2653="Dry DNB"),1,0)</f>
        <v>0</v>
      </c>
      <c r="Z2653" s="55" t="n">
        <f aca="false">IF(ISNUMBER(W2653),A2653-W2653,"")</f>
        <v>160</v>
      </c>
      <c r="AA2653" s="55" t="n">
        <f aca="false">MATCH(A2653,DATAS,0)</f>
        <v>1</v>
      </c>
      <c r="AB2653" s="55" t="n">
        <f aca="false">IF(AND(E2653&gt;0,OR(AND(B2653&gt;=1,B2653&lt;=6),B2653=10)),1,0)</f>
        <v>1</v>
      </c>
      <c r="AC2653" s="55" t="n">
        <f aca="false">IF(AND(E2653&gt;0,B2653=10),1,0)</f>
        <v>0</v>
      </c>
      <c r="AD2653" s="0" t="str">
        <f aca="false">IF(AND(C2652=C2653,AA2652=AA2653-1),AB2652,"")</f>
        <v/>
      </c>
      <c r="AE2653" s="0" t="str">
        <f aca="false">IF(AND(C2652=C2653,AA2652=AA2653-1),AC2652,"")</f>
        <v/>
      </c>
      <c r="AF2653" s="0" t="str">
        <f aca="false">IF(AA2653=1,"",IF(AND(AB2653=1,AD2653&lt;&gt;1),1,0))</f>
        <v/>
      </c>
      <c r="AG2653" s="0" t="str">
        <f aca="false">IF(AA2653=1,"",IF(AND(AC2653=1,AE2653&lt;&gt;1),1,0))</f>
        <v/>
      </c>
      <c r="AH2653" s="60" t="str">
        <f aca="false">IF(AND(E2653&gt;0,AA2653&lt;2,NOT(AND(C2654=C2653,AA2654=AA2653+1))),INDEX(DATAS,AA2653+1),"")</f>
        <v/>
      </c>
      <c r="AI2653" s="60" t="str">
        <f aca="false">IF(AND(AC2653=1,AA2653&lt;2),IF(AND(C2654=C2653,AA2654=AA2653+1),IF(AC2654=1,"",INDEX(DATAS,AA2653+1)),INDEX(DATAS,AA2653+1)),"")</f>
        <v/>
      </c>
    </row>
    <row r="2654" customFormat="false" ht="15" hidden="false" customHeight="false" outlineLevel="0" collapsed="false">
      <c r="A2654" s="60" t="n">
        <v>46310</v>
      </c>
      <c r="B2654" s="0" t="n">
        <v>4</v>
      </c>
      <c r="C2654" s="0" t="n">
        <v>5416</v>
      </c>
      <c r="D2654" s="0" t="n">
        <v>319</v>
      </c>
      <c r="E2654" s="0" t="n">
        <v>1</v>
      </c>
      <c r="F2654" s="55" t="s">
        <v>902</v>
      </c>
      <c r="G2654" s="0" t="n">
        <v>50</v>
      </c>
      <c r="H2654" s="0" t="n">
        <v>47</v>
      </c>
      <c r="I2654" s="55" t="s">
        <v>157</v>
      </c>
      <c r="J2654" s="0" t="n">
        <v>157</v>
      </c>
      <c r="K2654" s="0" t="n">
        <v>73</v>
      </c>
      <c r="L2654" s="0" t="n">
        <v>162</v>
      </c>
      <c r="M2654" s="0" t="n">
        <v>1016.36</v>
      </c>
      <c r="N2654" s="0" t="n">
        <v>35.99</v>
      </c>
      <c r="O2654" s="0" t="n">
        <v>32.85</v>
      </c>
      <c r="P2654" s="0" t="n">
        <v>3.18</v>
      </c>
      <c r="Q2654" s="0" t="n">
        <v>3.5</v>
      </c>
      <c r="T2654" s="0" t="n">
        <v>42.95</v>
      </c>
      <c r="U2654" s="0" t="n">
        <v>935</v>
      </c>
      <c r="V2654" s="0" t="n">
        <v>3</v>
      </c>
      <c r="W2654" s="60" t="n">
        <v>46149</v>
      </c>
      <c r="X2654" s="55" t="n">
        <f aca="false">IF(I2654="Male",0,1)</f>
        <v>1</v>
      </c>
      <c r="Y2654" s="55" t="n">
        <f aca="false">IF(OR(I2654="DNB",I2654="Dry DNB"),1,0)</f>
        <v>0</v>
      </c>
      <c r="Z2654" s="55" t="n">
        <f aca="false">IF(ISNUMBER(W2654),A2654-W2654,"")</f>
        <v>161</v>
      </c>
      <c r="AA2654" s="55" t="n">
        <f aca="false">MATCH(A2654,DATAS,0)</f>
        <v>2</v>
      </c>
      <c r="AB2654" s="55" t="n">
        <f aca="false">IF(AND(E2654&gt;0,OR(AND(B2654&gt;=1,B2654&lt;=6),B2654=10)),1,0)</f>
        <v>1</v>
      </c>
      <c r="AC2654" s="55" t="n">
        <f aca="false">IF(AND(E2654&gt;0,B2654=10),1,0)</f>
        <v>0</v>
      </c>
      <c r="AD2654" s="55" t="n">
        <f aca="false">IF(AND(C2653=C2654,AA2653=AA2654-1),AB2653,"")</f>
        <v>1</v>
      </c>
      <c r="AE2654" s="55" t="n">
        <f aca="false">IF(AND(C2653=C2654,AA2653=AA2654-1),AC2653,"")</f>
        <v>0</v>
      </c>
      <c r="AF2654" s="55" t="n">
        <f aca="false">IF(AA2654=1,"",IF(AND(AB2654=1,AD2654&lt;&gt;1),1,0))</f>
        <v>0</v>
      </c>
      <c r="AG2654" s="55" t="n">
        <f aca="false">IF(AA2654=1,"",IF(AND(AC2654=1,AE2654&lt;&gt;1),1,0))</f>
        <v>0</v>
      </c>
      <c r="AH2654" s="60" t="str">
        <f aca="false">IF(AND(E2654&gt;0,AA2654&lt;2,NOT(AND(C2655=C2654,AA2655=AA2654+1))),INDEX(DATAS,AA2654+1),"")</f>
        <v/>
      </c>
      <c r="AI2654" s="60" t="str">
        <f aca="false">IF(AND(AC2654=1,AA2654&lt;2),IF(AND(C2655=C2654,AA2655=AA2654+1),IF(AC2655=1,"",INDEX(DATAS,AA2654+1)),INDEX(DATAS,AA2654+1)),"")</f>
        <v/>
      </c>
    </row>
    <row r="2655" customFormat="false" ht="15" hidden="false" customHeight="false" outlineLevel="0" collapsed="false">
      <c r="A2655" s="60" t="n">
        <v>46309</v>
      </c>
      <c r="B2655" s="0" t="n">
        <v>4</v>
      </c>
      <c r="C2655" s="0" t="n">
        <v>5417</v>
      </c>
      <c r="D2655" s="0" t="n">
        <v>235</v>
      </c>
      <c r="E2655" s="0" t="n">
        <v>1</v>
      </c>
      <c r="F2655" s="55" t="s">
        <v>902</v>
      </c>
      <c r="G2655" s="0" t="n">
        <v>60.9</v>
      </c>
      <c r="H2655" s="0" t="n">
        <v>59</v>
      </c>
      <c r="I2655" s="55" t="s">
        <v>157</v>
      </c>
      <c r="J2655" s="0" t="n">
        <v>189</v>
      </c>
      <c r="K2655" s="0" t="n">
        <v>67</v>
      </c>
      <c r="L2655" s="0" t="n">
        <v>46</v>
      </c>
      <c r="M2655" s="0" t="n">
        <v>1112.87</v>
      </c>
      <c r="N2655" s="0" t="n">
        <v>58.05</v>
      </c>
      <c r="O2655" s="0" t="n">
        <v>39.5</v>
      </c>
      <c r="P2655" s="0" t="n">
        <v>3.08</v>
      </c>
      <c r="Q2655" s="0" t="n">
        <v>3.45</v>
      </c>
      <c r="R2655" s="0" t="n">
        <v>5002</v>
      </c>
      <c r="S2655" s="0" t="n">
        <v>11277</v>
      </c>
      <c r="T2655" s="0" t="n">
        <v>57.85</v>
      </c>
      <c r="U2655" s="0" t="n">
        <v>934</v>
      </c>
      <c r="V2655" s="0" t="n">
        <v>3</v>
      </c>
      <c r="W2655" s="60" t="n">
        <v>46264</v>
      </c>
      <c r="X2655" s="55" t="n">
        <f aca="false">IF(I2655="Male",0,1)</f>
        <v>1</v>
      </c>
      <c r="Y2655" s="55" t="n">
        <f aca="false">IF(OR(I2655="DNB",I2655="Dry DNB"),1,0)</f>
        <v>0</v>
      </c>
      <c r="Z2655" s="55" t="n">
        <f aca="false">IF(ISNUMBER(W2655),A2655-W2655,"")</f>
        <v>45</v>
      </c>
      <c r="AA2655" s="55" t="n">
        <f aca="false">MATCH(A2655,DATAS,0)</f>
        <v>1</v>
      </c>
      <c r="AB2655" s="55" t="n">
        <f aca="false">IF(AND(E2655&gt;0,OR(AND(B2655&gt;=1,B2655&lt;=6),B2655=10)),1,0)</f>
        <v>1</v>
      </c>
      <c r="AC2655" s="55" t="n">
        <f aca="false">IF(AND(E2655&gt;0,B2655=10),1,0)</f>
        <v>0</v>
      </c>
      <c r="AD2655" s="0" t="str">
        <f aca="false">IF(AND(C2654=C2655,AA2654=AA2655-1),AB2654,"")</f>
        <v/>
      </c>
      <c r="AE2655" s="0" t="str">
        <f aca="false">IF(AND(C2654=C2655,AA2654=AA2655-1),AC2654,"")</f>
        <v/>
      </c>
      <c r="AF2655" s="0" t="str">
        <f aca="false">IF(AA2655=1,"",IF(AND(AB2655=1,AD2655&lt;&gt;1),1,0))</f>
        <v/>
      </c>
      <c r="AG2655" s="0" t="str">
        <f aca="false">IF(AA2655=1,"",IF(AND(AC2655=1,AE2655&lt;&gt;1),1,0))</f>
        <v/>
      </c>
      <c r="AH2655" s="60" t="str">
        <f aca="false">IF(AND(E2655&gt;0,AA2655&lt;2,NOT(AND(C2656=C2655,AA2656=AA2655+1))),INDEX(DATAS,AA2655+1),"")</f>
        <v/>
      </c>
      <c r="AI2655" s="60" t="str">
        <f aca="false">IF(AND(AC2655=1,AA2655&lt;2),IF(AND(C2656=C2655,AA2656=AA2655+1),IF(AC2656=1,"",INDEX(DATAS,AA2655+1)),INDEX(DATAS,AA2655+1)),"")</f>
        <v/>
      </c>
    </row>
    <row r="2656" customFormat="false" ht="15" hidden="false" customHeight="false" outlineLevel="0" collapsed="false">
      <c r="A2656" s="60" t="n">
        <v>46310</v>
      </c>
      <c r="B2656" s="0" t="n">
        <v>4</v>
      </c>
      <c r="C2656" s="0" t="n">
        <v>5417</v>
      </c>
      <c r="D2656" s="0" t="n">
        <v>236</v>
      </c>
      <c r="E2656" s="0" t="n">
        <v>1</v>
      </c>
      <c r="F2656" s="55" t="s">
        <v>902</v>
      </c>
      <c r="G2656" s="0" t="n">
        <v>62.4</v>
      </c>
      <c r="H2656" s="0" t="n">
        <v>60</v>
      </c>
      <c r="I2656" s="55" t="s">
        <v>157</v>
      </c>
      <c r="J2656" s="0" t="n">
        <v>189</v>
      </c>
      <c r="K2656" s="0" t="n">
        <v>67</v>
      </c>
      <c r="L2656" s="0" t="n">
        <v>47</v>
      </c>
      <c r="M2656" s="0" t="n">
        <v>1112.87</v>
      </c>
      <c r="N2656" s="0" t="n">
        <v>58.05</v>
      </c>
      <c r="O2656" s="0" t="n">
        <v>39.5</v>
      </c>
      <c r="P2656" s="0" t="n">
        <v>3.08</v>
      </c>
      <c r="Q2656" s="0" t="n">
        <v>3.45</v>
      </c>
      <c r="T2656" s="0" t="n">
        <v>57.85</v>
      </c>
      <c r="U2656" s="0" t="n">
        <v>935</v>
      </c>
      <c r="V2656" s="0" t="n">
        <v>3</v>
      </c>
      <c r="W2656" s="60" t="n">
        <v>46264</v>
      </c>
      <c r="X2656" s="55" t="n">
        <f aca="false">IF(I2656="Male",0,1)</f>
        <v>1</v>
      </c>
      <c r="Y2656" s="55" t="n">
        <f aca="false">IF(OR(I2656="DNB",I2656="Dry DNB"),1,0)</f>
        <v>0</v>
      </c>
      <c r="Z2656" s="55" t="n">
        <f aca="false">IF(ISNUMBER(W2656),A2656-W2656,"")</f>
        <v>46</v>
      </c>
      <c r="AA2656" s="55" t="n">
        <f aca="false">MATCH(A2656,DATAS,0)</f>
        <v>2</v>
      </c>
      <c r="AB2656" s="55" t="n">
        <f aca="false">IF(AND(E2656&gt;0,OR(AND(B2656&gt;=1,B2656&lt;=6),B2656=10)),1,0)</f>
        <v>1</v>
      </c>
      <c r="AC2656" s="55" t="n">
        <f aca="false">IF(AND(E2656&gt;0,B2656=10),1,0)</f>
        <v>0</v>
      </c>
      <c r="AD2656" s="55" t="n">
        <f aca="false">IF(AND(C2655=C2656,AA2655=AA2656-1),AB2655,"")</f>
        <v>1</v>
      </c>
      <c r="AE2656" s="55" t="n">
        <f aca="false">IF(AND(C2655=C2656,AA2655=AA2656-1),AC2655,"")</f>
        <v>0</v>
      </c>
      <c r="AF2656" s="55" t="n">
        <f aca="false">IF(AA2656=1,"",IF(AND(AB2656=1,AD2656&lt;&gt;1),1,0))</f>
        <v>0</v>
      </c>
      <c r="AG2656" s="55" t="n">
        <f aca="false">IF(AA2656=1,"",IF(AND(AC2656=1,AE2656&lt;&gt;1),1,0))</f>
        <v>0</v>
      </c>
      <c r="AH2656" s="60" t="str">
        <f aca="false">IF(AND(E2656&gt;0,AA2656&lt;2,NOT(AND(C2657=C2656,AA2657=AA2656+1))),INDEX(DATAS,AA2656+1),"")</f>
        <v/>
      </c>
      <c r="AI2656" s="60" t="str">
        <f aca="false">IF(AND(AC2656=1,AA2656&lt;2),IF(AND(C2657=C2656,AA2657=AA2656+1),IF(AC2657=1,"",INDEX(DATAS,AA2656+1)),INDEX(DATAS,AA2656+1)),"")</f>
        <v/>
      </c>
    </row>
    <row r="2657" customFormat="false" ht="15" hidden="false" customHeight="false" outlineLevel="0" collapsed="false">
      <c r="A2657" s="60" t="n">
        <v>46309</v>
      </c>
      <c r="B2657" s="0" t="n">
        <v>4</v>
      </c>
      <c r="C2657" s="0" t="n">
        <v>5418</v>
      </c>
      <c r="D2657" s="0" t="n">
        <v>281</v>
      </c>
      <c r="E2657" s="0" t="n">
        <v>1</v>
      </c>
      <c r="F2657" s="55" t="s">
        <v>902</v>
      </c>
      <c r="G2657" s="0" t="n">
        <v>32.4</v>
      </c>
      <c r="H2657" s="0" t="n">
        <v>34</v>
      </c>
      <c r="I2657" s="55" t="s">
        <v>157</v>
      </c>
      <c r="J2657" s="0" t="n">
        <v>64</v>
      </c>
      <c r="K2657" s="0" t="n">
        <v>71</v>
      </c>
      <c r="L2657" s="0" t="n">
        <v>217</v>
      </c>
      <c r="M2657" s="0" t="n">
        <v>676.64</v>
      </c>
      <c r="N2657" s="0" t="n">
        <v>63.72</v>
      </c>
      <c r="O2657" s="0" t="n">
        <v>32.04</v>
      </c>
      <c r="P2657" s="0" t="n">
        <v>4.52</v>
      </c>
      <c r="Q2657" s="0" t="n">
        <v>3.46</v>
      </c>
      <c r="R2657" s="0" t="n">
        <v>3052</v>
      </c>
      <c r="S2657" s="0" t="n">
        <v>6594</v>
      </c>
      <c r="T2657" s="0" t="n">
        <v>30.55</v>
      </c>
      <c r="U2657" s="0" t="n">
        <v>934</v>
      </c>
      <c r="V2657" s="0" t="n">
        <v>1</v>
      </c>
      <c r="X2657" s="55" t="n">
        <f aca="false">IF(I2657="Male",0,1)</f>
        <v>1</v>
      </c>
      <c r="Y2657" s="55" t="n">
        <f aca="false">IF(OR(I2657="DNB",I2657="Dry DNB"),1,0)</f>
        <v>0</v>
      </c>
      <c r="Z2657" s="0" t="str">
        <f aca="false">IF(ISNUMBER(W2657),A2657-W2657,"")</f>
        <v/>
      </c>
      <c r="AA2657" s="55" t="n">
        <f aca="false">MATCH(A2657,DATAS,0)</f>
        <v>1</v>
      </c>
      <c r="AB2657" s="55" t="n">
        <f aca="false">IF(AND(E2657&gt;0,OR(AND(B2657&gt;=1,B2657&lt;=6),B2657=10)),1,0)</f>
        <v>1</v>
      </c>
      <c r="AC2657" s="55" t="n">
        <f aca="false">IF(AND(E2657&gt;0,B2657=10),1,0)</f>
        <v>0</v>
      </c>
      <c r="AD2657" s="0" t="str">
        <f aca="false">IF(AND(C2656=C2657,AA2656=AA2657-1),AB2656,"")</f>
        <v/>
      </c>
      <c r="AE2657" s="0" t="str">
        <f aca="false">IF(AND(C2656=C2657,AA2656=AA2657-1),AC2656,"")</f>
        <v/>
      </c>
      <c r="AF2657" s="0" t="str">
        <f aca="false">IF(AA2657=1,"",IF(AND(AB2657=1,AD2657&lt;&gt;1),1,0))</f>
        <v/>
      </c>
      <c r="AG2657" s="0" t="str">
        <f aca="false">IF(AA2657=1,"",IF(AND(AC2657=1,AE2657&lt;&gt;1),1,0))</f>
        <v/>
      </c>
      <c r="AH2657" s="60" t="str">
        <f aca="false">IF(AND(E2657&gt;0,AA2657&lt;2,NOT(AND(C2658=C2657,AA2658=AA2657+1))),INDEX(DATAS,AA2657+1),"")</f>
        <v/>
      </c>
      <c r="AI2657" s="60" t="str">
        <f aca="false">IF(AND(AC2657=1,AA2657&lt;2),IF(AND(C2658=C2657,AA2658=AA2657+1),IF(AC2658=1,"",INDEX(DATAS,AA2657+1)),INDEX(DATAS,AA2657+1)),"")</f>
        <v/>
      </c>
    </row>
    <row r="2658" customFormat="false" ht="15" hidden="false" customHeight="false" outlineLevel="0" collapsed="false">
      <c r="A2658" s="60" t="n">
        <v>46310</v>
      </c>
      <c r="B2658" s="0" t="n">
        <v>4</v>
      </c>
      <c r="C2658" s="0" t="n">
        <v>5418</v>
      </c>
      <c r="D2658" s="0" t="n">
        <v>282</v>
      </c>
      <c r="E2658" s="0" t="n">
        <v>1</v>
      </c>
      <c r="F2658" s="55" t="s">
        <v>902</v>
      </c>
      <c r="G2658" s="0" t="n">
        <v>36.5</v>
      </c>
      <c r="H2658" s="0" t="n">
        <v>34</v>
      </c>
      <c r="I2658" s="55" t="s">
        <v>157</v>
      </c>
      <c r="J2658" s="0" t="n">
        <v>64</v>
      </c>
      <c r="K2658" s="0" t="n">
        <v>71</v>
      </c>
      <c r="L2658" s="0" t="n">
        <v>218</v>
      </c>
      <c r="M2658" s="0" t="n">
        <v>676.64</v>
      </c>
      <c r="N2658" s="0" t="n">
        <v>63.72</v>
      </c>
      <c r="O2658" s="0" t="n">
        <v>32.04</v>
      </c>
      <c r="P2658" s="0" t="n">
        <v>4.52</v>
      </c>
      <c r="Q2658" s="0" t="n">
        <v>3.46</v>
      </c>
      <c r="T2658" s="0" t="n">
        <v>30.55</v>
      </c>
      <c r="U2658" s="0" t="n">
        <v>935</v>
      </c>
      <c r="V2658" s="0" t="n">
        <v>1</v>
      </c>
      <c r="X2658" s="55" t="n">
        <f aca="false">IF(I2658="Male",0,1)</f>
        <v>1</v>
      </c>
      <c r="Y2658" s="55" t="n">
        <f aca="false">IF(OR(I2658="DNB",I2658="Dry DNB"),1,0)</f>
        <v>0</v>
      </c>
      <c r="Z2658" s="0" t="str">
        <f aca="false">IF(ISNUMBER(W2658),A2658-W2658,"")</f>
        <v/>
      </c>
      <c r="AA2658" s="55" t="n">
        <f aca="false">MATCH(A2658,DATAS,0)</f>
        <v>2</v>
      </c>
      <c r="AB2658" s="55" t="n">
        <f aca="false">IF(AND(E2658&gt;0,OR(AND(B2658&gt;=1,B2658&lt;=6),B2658=10)),1,0)</f>
        <v>1</v>
      </c>
      <c r="AC2658" s="55" t="n">
        <f aca="false">IF(AND(E2658&gt;0,B2658=10),1,0)</f>
        <v>0</v>
      </c>
      <c r="AD2658" s="55" t="n">
        <f aca="false">IF(AND(C2657=C2658,AA2657=AA2658-1),AB2657,"")</f>
        <v>1</v>
      </c>
      <c r="AE2658" s="55" t="n">
        <f aca="false">IF(AND(C2657=C2658,AA2657=AA2658-1),AC2657,"")</f>
        <v>0</v>
      </c>
      <c r="AF2658" s="55" t="n">
        <f aca="false">IF(AA2658=1,"",IF(AND(AB2658=1,AD2658&lt;&gt;1),1,0))</f>
        <v>0</v>
      </c>
      <c r="AG2658" s="55" t="n">
        <f aca="false">IF(AA2658=1,"",IF(AND(AC2658=1,AE2658&lt;&gt;1),1,0))</f>
        <v>0</v>
      </c>
      <c r="AH2658" s="60" t="str">
        <f aca="false">IF(AND(E2658&gt;0,AA2658&lt;2,NOT(AND(C2659=C2658,AA2659=AA2658+1))),INDEX(DATAS,AA2658+1),"")</f>
        <v/>
      </c>
      <c r="AI2658" s="60" t="str">
        <f aca="false">IF(AND(AC2658=1,AA2658&lt;2),IF(AND(C2659=C2658,AA2659=AA2658+1),IF(AC2659=1,"",INDEX(DATAS,AA2658+1)),INDEX(DATAS,AA2658+1)),"")</f>
        <v/>
      </c>
    </row>
    <row r="2659" customFormat="false" ht="15" hidden="false" customHeight="false" outlineLevel="0" collapsed="false">
      <c r="A2659" s="60" t="n">
        <v>46309</v>
      </c>
      <c r="B2659" s="0" t="n">
        <v>4</v>
      </c>
      <c r="C2659" s="0" t="n">
        <v>5419</v>
      </c>
      <c r="D2659" s="0" t="n">
        <v>313</v>
      </c>
      <c r="E2659" s="0" t="n">
        <v>1</v>
      </c>
      <c r="F2659" s="55" t="s">
        <v>902</v>
      </c>
      <c r="G2659" s="0" t="n">
        <v>37.5</v>
      </c>
      <c r="H2659" s="0" t="n">
        <v>40</v>
      </c>
      <c r="I2659" s="55" t="s">
        <v>157</v>
      </c>
      <c r="J2659" s="0" t="n">
        <v>103</v>
      </c>
      <c r="K2659" s="0" t="n">
        <v>68</v>
      </c>
      <c r="L2659" s="0" t="n">
        <v>210</v>
      </c>
      <c r="M2659" s="0" t="n">
        <v>34.84</v>
      </c>
      <c r="N2659" s="0" t="n">
        <v>82.49</v>
      </c>
      <c r="O2659" s="0" t="n">
        <v>25.29</v>
      </c>
      <c r="P2659" s="0" t="n">
        <v>4.62</v>
      </c>
      <c r="Q2659" s="0" t="n">
        <v>3.88</v>
      </c>
      <c r="R2659" s="0" t="n">
        <v>3692</v>
      </c>
      <c r="S2659" s="0" t="n">
        <v>7518</v>
      </c>
      <c r="T2659" s="0" t="n">
        <v>38.7</v>
      </c>
      <c r="U2659" s="0" t="n">
        <v>934</v>
      </c>
      <c r="V2659" s="0" t="n">
        <v>2</v>
      </c>
      <c r="W2659" s="60" t="n">
        <v>46100</v>
      </c>
      <c r="X2659" s="55" t="n">
        <f aca="false">IF(I2659="Male",0,1)</f>
        <v>1</v>
      </c>
      <c r="Y2659" s="55" t="n">
        <f aca="false">IF(OR(I2659="DNB",I2659="Dry DNB"),1,0)</f>
        <v>0</v>
      </c>
      <c r="Z2659" s="55" t="n">
        <f aca="false">IF(ISNUMBER(W2659),A2659-W2659,"")</f>
        <v>209</v>
      </c>
      <c r="AA2659" s="55" t="n">
        <f aca="false">MATCH(A2659,DATAS,0)</f>
        <v>1</v>
      </c>
      <c r="AB2659" s="55" t="n">
        <f aca="false">IF(AND(E2659&gt;0,OR(AND(B2659&gt;=1,B2659&lt;=6),B2659=10)),1,0)</f>
        <v>1</v>
      </c>
      <c r="AC2659" s="55" t="n">
        <f aca="false">IF(AND(E2659&gt;0,B2659=10),1,0)</f>
        <v>0</v>
      </c>
      <c r="AD2659" s="0" t="str">
        <f aca="false">IF(AND(C2658=C2659,AA2658=AA2659-1),AB2658,"")</f>
        <v/>
      </c>
      <c r="AE2659" s="0" t="str">
        <f aca="false">IF(AND(C2658=C2659,AA2658=AA2659-1),AC2658,"")</f>
        <v/>
      </c>
      <c r="AF2659" s="0" t="str">
        <f aca="false">IF(AA2659=1,"",IF(AND(AB2659=1,AD2659&lt;&gt;1),1,0))</f>
        <v/>
      </c>
      <c r="AG2659" s="0" t="str">
        <f aca="false">IF(AA2659=1,"",IF(AND(AC2659=1,AE2659&lt;&gt;1),1,0))</f>
        <v/>
      </c>
      <c r="AH2659" s="60" t="str">
        <f aca="false">IF(AND(E2659&gt;0,AA2659&lt;2,NOT(AND(C2660=C2659,AA2660=AA2659+1))),INDEX(DATAS,AA2659+1),"")</f>
        <v/>
      </c>
      <c r="AI2659" s="60" t="str">
        <f aca="false">IF(AND(AC2659=1,AA2659&lt;2),IF(AND(C2660=C2659,AA2660=AA2659+1),IF(AC2660=1,"",INDEX(DATAS,AA2659+1)),INDEX(DATAS,AA2659+1)),"")</f>
        <v/>
      </c>
    </row>
    <row r="2660" customFormat="false" ht="15" hidden="false" customHeight="false" outlineLevel="0" collapsed="false">
      <c r="A2660" s="60" t="n">
        <v>46310</v>
      </c>
      <c r="B2660" s="0" t="n">
        <v>4</v>
      </c>
      <c r="C2660" s="0" t="n">
        <v>5419</v>
      </c>
      <c r="D2660" s="0" t="n">
        <v>314</v>
      </c>
      <c r="E2660" s="0" t="n">
        <v>1</v>
      </c>
      <c r="F2660" s="55" t="s">
        <v>902</v>
      </c>
      <c r="G2660" s="0" t="n">
        <v>41.6</v>
      </c>
      <c r="H2660" s="0" t="n">
        <v>40</v>
      </c>
      <c r="I2660" s="55" t="s">
        <v>157</v>
      </c>
      <c r="J2660" s="0" t="n">
        <v>103</v>
      </c>
      <c r="K2660" s="0" t="n">
        <v>68</v>
      </c>
      <c r="L2660" s="0" t="n">
        <v>211</v>
      </c>
      <c r="M2660" s="0" t="n">
        <v>34.84</v>
      </c>
      <c r="N2660" s="0" t="n">
        <v>82.49</v>
      </c>
      <c r="O2660" s="0" t="n">
        <v>25.29</v>
      </c>
      <c r="P2660" s="0" t="n">
        <v>4.62</v>
      </c>
      <c r="Q2660" s="0" t="n">
        <v>3.88</v>
      </c>
      <c r="T2660" s="0" t="n">
        <v>38.7</v>
      </c>
      <c r="U2660" s="0" t="n">
        <v>935</v>
      </c>
      <c r="V2660" s="0" t="n">
        <v>2</v>
      </c>
      <c r="W2660" s="60" t="n">
        <v>46100</v>
      </c>
      <c r="X2660" s="55" t="n">
        <f aca="false">IF(I2660="Male",0,1)</f>
        <v>1</v>
      </c>
      <c r="Y2660" s="55" t="n">
        <f aca="false">IF(OR(I2660="DNB",I2660="Dry DNB"),1,0)</f>
        <v>0</v>
      </c>
      <c r="Z2660" s="55" t="n">
        <f aca="false">IF(ISNUMBER(W2660),A2660-W2660,"")</f>
        <v>210</v>
      </c>
      <c r="AA2660" s="55" t="n">
        <f aca="false">MATCH(A2660,DATAS,0)</f>
        <v>2</v>
      </c>
      <c r="AB2660" s="55" t="n">
        <f aca="false">IF(AND(E2660&gt;0,OR(AND(B2660&gt;=1,B2660&lt;=6),B2660=10)),1,0)</f>
        <v>1</v>
      </c>
      <c r="AC2660" s="55" t="n">
        <f aca="false">IF(AND(E2660&gt;0,B2660=10),1,0)</f>
        <v>0</v>
      </c>
      <c r="AD2660" s="55" t="n">
        <f aca="false">IF(AND(C2659=C2660,AA2659=AA2660-1),AB2659,"")</f>
        <v>1</v>
      </c>
      <c r="AE2660" s="55" t="n">
        <f aca="false">IF(AND(C2659=C2660,AA2659=AA2660-1),AC2659,"")</f>
        <v>0</v>
      </c>
      <c r="AF2660" s="55" t="n">
        <f aca="false">IF(AA2660=1,"",IF(AND(AB2660=1,AD2660&lt;&gt;1),1,0))</f>
        <v>0</v>
      </c>
      <c r="AG2660" s="55" t="n">
        <f aca="false">IF(AA2660=1,"",IF(AND(AC2660=1,AE2660&lt;&gt;1),1,0))</f>
        <v>0</v>
      </c>
      <c r="AH2660" s="60" t="str">
        <f aca="false">IF(AND(E2660&gt;0,AA2660&lt;2,NOT(AND(C2661=C2660,AA2661=AA2660+1))),INDEX(DATAS,AA2660+1),"")</f>
        <v/>
      </c>
      <c r="AI2660" s="60" t="str">
        <f aca="false">IF(AND(AC2660=1,AA2660&lt;2),IF(AND(C2661=C2660,AA2661=AA2660+1),IF(AC2661=1,"",INDEX(DATAS,AA2660+1)),INDEX(DATAS,AA2660+1)),"")</f>
        <v/>
      </c>
    </row>
    <row r="2661" customFormat="false" ht="15" hidden="false" customHeight="false" outlineLevel="0" collapsed="false">
      <c r="A2661" s="60" t="n">
        <v>46309</v>
      </c>
      <c r="B2661" s="0" t="n">
        <v>4</v>
      </c>
      <c r="C2661" s="0" t="n">
        <v>5420</v>
      </c>
      <c r="D2661" s="0" t="n">
        <v>237</v>
      </c>
      <c r="E2661" s="0" t="n">
        <v>1</v>
      </c>
      <c r="F2661" s="55" t="s">
        <v>903</v>
      </c>
      <c r="G2661" s="0" t="n">
        <v>44.4</v>
      </c>
      <c r="H2661" s="0" t="n">
        <v>46</v>
      </c>
      <c r="I2661" s="55" t="s">
        <v>157</v>
      </c>
      <c r="J2661" s="0" t="n">
        <v>112</v>
      </c>
      <c r="K2661" s="0" t="n">
        <v>69</v>
      </c>
      <c r="L2661" s="0" t="n">
        <v>125</v>
      </c>
      <c r="M2661" s="0" t="n">
        <v>731.01</v>
      </c>
      <c r="N2661" s="0" t="n">
        <v>49.12</v>
      </c>
      <c r="O2661" s="0" t="n">
        <v>43.76</v>
      </c>
      <c r="P2661" s="0" t="n">
        <v>3.41</v>
      </c>
      <c r="Q2661" s="0" t="n">
        <v>3.88</v>
      </c>
      <c r="R2661" s="0" t="n">
        <v>4826</v>
      </c>
      <c r="S2661" s="0" t="n">
        <v>10371</v>
      </c>
      <c r="T2661" s="0" t="n">
        <v>55.45</v>
      </c>
      <c r="U2661" s="0" t="n">
        <v>933</v>
      </c>
      <c r="V2661" s="0" t="n">
        <v>3</v>
      </c>
      <c r="W2661" s="60" t="n">
        <v>46185</v>
      </c>
      <c r="X2661" s="55" t="n">
        <f aca="false">IF(I2661="Male",0,1)</f>
        <v>1</v>
      </c>
      <c r="Y2661" s="55" t="n">
        <f aca="false">IF(OR(I2661="DNB",I2661="Dry DNB"),1,0)</f>
        <v>0</v>
      </c>
      <c r="Z2661" s="55" t="n">
        <f aca="false">IF(ISNUMBER(W2661),A2661-W2661,"")</f>
        <v>124</v>
      </c>
      <c r="AA2661" s="55" t="n">
        <f aca="false">MATCH(A2661,DATAS,0)</f>
        <v>1</v>
      </c>
      <c r="AB2661" s="55" t="n">
        <f aca="false">IF(AND(E2661&gt;0,OR(AND(B2661&gt;=1,B2661&lt;=6),B2661=10)),1,0)</f>
        <v>1</v>
      </c>
      <c r="AC2661" s="55" t="n">
        <f aca="false">IF(AND(E2661&gt;0,B2661=10),1,0)</f>
        <v>0</v>
      </c>
      <c r="AD2661" s="0" t="str">
        <f aca="false">IF(AND(C2660=C2661,AA2660=AA2661-1),AB2660,"")</f>
        <v/>
      </c>
      <c r="AE2661" s="0" t="str">
        <f aca="false">IF(AND(C2660=C2661,AA2660=AA2661-1),AC2660,"")</f>
        <v/>
      </c>
      <c r="AF2661" s="0" t="str">
        <f aca="false">IF(AA2661=1,"",IF(AND(AB2661=1,AD2661&lt;&gt;1),1,0))</f>
        <v/>
      </c>
      <c r="AG2661" s="0" t="str">
        <f aca="false">IF(AA2661=1,"",IF(AND(AC2661=1,AE2661&lt;&gt;1),1,0))</f>
        <v/>
      </c>
      <c r="AH2661" s="60" t="str">
        <f aca="false">IF(AND(E2661&gt;0,AA2661&lt;2,NOT(AND(C2662=C2661,AA2662=AA2661+1))),INDEX(DATAS,AA2661+1),"")</f>
        <v/>
      </c>
      <c r="AI2661" s="60" t="str">
        <f aca="false">IF(AND(AC2661=1,AA2661&lt;2),IF(AND(C2662=C2661,AA2662=AA2661+1),IF(AC2662=1,"",INDEX(DATAS,AA2661+1)),INDEX(DATAS,AA2661+1)),"")</f>
        <v/>
      </c>
    </row>
    <row r="2662" customFormat="false" ht="15" hidden="false" customHeight="false" outlineLevel="0" collapsed="false">
      <c r="A2662" s="60" t="n">
        <v>46310</v>
      </c>
      <c r="B2662" s="0" t="n">
        <v>4</v>
      </c>
      <c r="C2662" s="0" t="n">
        <v>5420</v>
      </c>
      <c r="D2662" s="0" t="n">
        <v>238</v>
      </c>
      <c r="E2662" s="0" t="n">
        <v>1</v>
      </c>
      <c r="F2662" s="55" t="s">
        <v>903</v>
      </c>
      <c r="G2662" s="0" t="n">
        <v>44.6</v>
      </c>
      <c r="H2662" s="0" t="n">
        <v>45</v>
      </c>
      <c r="I2662" s="55" t="s">
        <v>157</v>
      </c>
      <c r="J2662" s="0" t="n">
        <v>112</v>
      </c>
      <c r="K2662" s="0" t="n">
        <v>69</v>
      </c>
      <c r="L2662" s="0" t="n">
        <v>126</v>
      </c>
      <c r="M2662" s="0" t="n">
        <v>731.01</v>
      </c>
      <c r="N2662" s="0" t="n">
        <v>49.12</v>
      </c>
      <c r="O2662" s="0" t="n">
        <v>43.76</v>
      </c>
      <c r="P2662" s="0" t="n">
        <v>3.41</v>
      </c>
      <c r="Q2662" s="0" t="n">
        <v>3.88</v>
      </c>
      <c r="T2662" s="0" t="n">
        <v>55.45</v>
      </c>
      <c r="U2662" s="0" t="n">
        <v>934</v>
      </c>
      <c r="V2662" s="0" t="n">
        <v>3</v>
      </c>
      <c r="W2662" s="60" t="n">
        <v>46185</v>
      </c>
      <c r="X2662" s="55" t="n">
        <f aca="false">IF(I2662="Male",0,1)</f>
        <v>1</v>
      </c>
      <c r="Y2662" s="55" t="n">
        <f aca="false">IF(OR(I2662="DNB",I2662="Dry DNB"),1,0)</f>
        <v>0</v>
      </c>
      <c r="Z2662" s="55" t="n">
        <f aca="false">IF(ISNUMBER(W2662),A2662-W2662,"")</f>
        <v>125</v>
      </c>
      <c r="AA2662" s="55" t="n">
        <f aca="false">MATCH(A2662,DATAS,0)</f>
        <v>2</v>
      </c>
      <c r="AB2662" s="55" t="n">
        <f aca="false">IF(AND(E2662&gt;0,OR(AND(B2662&gt;=1,B2662&lt;=6),B2662=10)),1,0)</f>
        <v>1</v>
      </c>
      <c r="AC2662" s="55" t="n">
        <f aca="false">IF(AND(E2662&gt;0,B2662=10),1,0)</f>
        <v>0</v>
      </c>
      <c r="AD2662" s="55" t="n">
        <f aca="false">IF(AND(C2661=C2662,AA2661=AA2662-1),AB2661,"")</f>
        <v>1</v>
      </c>
      <c r="AE2662" s="55" t="n">
        <f aca="false">IF(AND(C2661=C2662,AA2661=AA2662-1),AC2661,"")</f>
        <v>0</v>
      </c>
      <c r="AF2662" s="55" t="n">
        <f aca="false">IF(AA2662=1,"",IF(AND(AB2662=1,AD2662&lt;&gt;1),1,0))</f>
        <v>0</v>
      </c>
      <c r="AG2662" s="55" t="n">
        <f aca="false">IF(AA2662=1,"",IF(AND(AC2662=1,AE2662&lt;&gt;1),1,0))</f>
        <v>0</v>
      </c>
      <c r="AH2662" s="60" t="str">
        <f aca="false">IF(AND(E2662&gt;0,AA2662&lt;2,NOT(AND(C2663=C2662,AA2663=AA2662+1))),INDEX(DATAS,AA2662+1),"")</f>
        <v/>
      </c>
      <c r="AI2662" s="60" t="str">
        <f aca="false">IF(AND(AC2662=1,AA2662&lt;2),IF(AND(C2663=C2662,AA2663=AA2662+1),IF(AC2663=1,"",INDEX(DATAS,AA2662+1)),INDEX(DATAS,AA2662+1)),"")</f>
        <v/>
      </c>
    </row>
    <row r="2663" customFormat="false" ht="15" hidden="false" customHeight="false" outlineLevel="0" collapsed="false">
      <c r="A2663" s="60" t="n">
        <v>46309</v>
      </c>
      <c r="B2663" s="0" t="n">
        <v>4</v>
      </c>
      <c r="C2663" s="0" t="n">
        <v>5421</v>
      </c>
      <c r="D2663" s="0" t="n">
        <v>305</v>
      </c>
      <c r="E2663" s="0" t="n">
        <v>1</v>
      </c>
      <c r="F2663" s="55" t="s">
        <v>903</v>
      </c>
      <c r="G2663" s="0" t="n">
        <v>35.3</v>
      </c>
      <c r="H2663" s="0" t="n">
        <v>39</v>
      </c>
      <c r="I2663" s="55" t="s">
        <v>157</v>
      </c>
      <c r="J2663" s="0" t="n">
        <v>172</v>
      </c>
      <c r="K2663" s="0" t="n">
        <v>60</v>
      </c>
      <c r="L2663" s="0" t="n">
        <v>133</v>
      </c>
      <c r="M2663" s="0" t="n">
        <v>-110.15</v>
      </c>
      <c r="N2663" s="0" t="n">
        <v>79.12</v>
      </c>
      <c r="O2663" s="0" t="n">
        <v>24.76</v>
      </c>
      <c r="P2663" s="0" t="n">
        <v>4.53</v>
      </c>
      <c r="Q2663" s="0" t="n">
        <v>3.79</v>
      </c>
      <c r="R2663" s="0" t="n">
        <v>4272</v>
      </c>
      <c r="S2663" s="0" t="n">
        <v>8930</v>
      </c>
      <c r="T2663" s="0" t="n">
        <v>46.65</v>
      </c>
      <c r="U2663" s="0" t="n">
        <v>933</v>
      </c>
      <c r="V2663" s="0" t="n">
        <v>4</v>
      </c>
      <c r="W2663" s="60" t="n">
        <v>46177</v>
      </c>
      <c r="X2663" s="55" t="n">
        <f aca="false">IF(I2663="Male",0,1)</f>
        <v>1</v>
      </c>
      <c r="Y2663" s="55" t="n">
        <f aca="false">IF(OR(I2663="DNB",I2663="Dry DNB"),1,0)</f>
        <v>0</v>
      </c>
      <c r="Z2663" s="55" t="n">
        <f aca="false">IF(ISNUMBER(W2663),A2663-W2663,"")</f>
        <v>132</v>
      </c>
      <c r="AA2663" s="55" t="n">
        <f aca="false">MATCH(A2663,DATAS,0)</f>
        <v>1</v>
      </c>
      <c r="AB2663" s="55" t="n">
        <f aca="false">IF(AND(E2663&gt;0,OR(AND(B2663&gt;=1,B2663&lt;=6),B2663=10)),1,0)</f>
        <v>1</v>
      </c>
      <c r="AC2663" s="55" t="n">
        <f aca="false">IF(AND(E2663&gt;0,B2663=10),1,0)</f>
        <v>0</v>
      </c>
      <c r="AD2663" s="0" t="str">
        <f aca="false">IF(AND(C2662=C2663,AA2662=AA2663-1),AB2662,"")</f>
        <v/>
      </c>
      <c r="AE2663" s="0" t="str">
        <f aca="false">IF(AND(C2662=C2663,AA2662=AA2663-1),AC2662,"")</f>
        <v/>
      </c>
      <c r="AF2663" s="0" t="str">
        <f aca="false">IF(AA2663=1,"",IF(AND(AB2663=1,AD2663&lt;&gt;1),1,0))</f>
        <v/>
      </c>
      <c r="AG2663" s="0" t="str">
        <f aca="false">IF(AA2663=1,"",IF(AND(AC2663=1,AE2663&lt;&gt;1),1,0))</f>
        <v/>
      </c>
      <c r="AH2663" s="60" t="str">
        <f aca="false">IF(AND(E2663&gt;0,AA2663&lt;2,NOT(AND(C2664=C2663,AA2664=AA2663+1))),INDEX(DATAS,AA2663+1),"")</f>
        <v/>
      </c>
      <c r="AI2663" s="60" t="str">
        <f aca="false">IF(AND(AC2663=1,AA2663&lt;2),IF(AND(C2664=C2663,AA2664=AA2663+1),IF(AC2664=1,"",INDEX(DATAS,AA2663+1)),INDEX(DATAS,AA2663+1)),"")</f>
        <v/>
      </c>
    </row>
    <row r="2664" customFormat="false" ht="15" hidden="false" customHeight="false" outlineLevel="0" collapsed="false">
      <c r="A2664" s="60" t="n">
        <v>46310</v>
      </c>
      <c r="B2664" s="0" t="n">
        <v>4</v>
      </c>
      <c r="C2664" s="0" t="n">
        <v>5421</v>
      </c>
      <c r="D2664" s="0" t="n">
        <v>306</v>
      </c>
      <c r="E2664" s="0" t="n">
        <v>1</v>
      </c>
      <c r="F2664" s="55" t="s">
        <v>903</v>
      </c>
      <c r="G2664" s="0" t="n">
        <v>36.8</v>
      </c>
      <c r="H2664" s="0" t="n">
        <v>38</v>
      </c>
      <c r="I2664" s="55" t="s">
        <v>157</v>
      </c>
      <c r="J2664" s="0" t="n">
        <v>172</v>
      </c>
      <c r="K2664" s="0" t="n">
        <v>60</v>
      </c>
      <c r="L2664" s="0" t="n">
        <v>134</v>
      </c>
      <c r="M2664" s="0" t="n">
        <v>-110.15</v>
      </c>
      <c r="N2664" s="0" t="n">
        <v>79.12</v>
      </c>
      <c r="O2664" s="0" t="n">
        <v>24.76</v>
      </c>
      <c r="P2664" s="0" t="n">
        <v>4.53</v>
      </c>
      <c r="Q2664" s="0" t="n">
        <v>3.79</v>
      </c>
      <c r="T2664" s="0" t="n">
        <v>46.65</v>
      </c>
      <c r="U2664" s="0" t="n">
        <v>934</v>
      </c>
      <c r="V2664" s="0" t="n">
        <v>4</v>
      </c>
      <c r="W2664" s="60" t="n">
        <v>46177</v>
      </c>
      <c r="X2664" s="55" t="n">
        <f aca="false">IF(I2664="Male",0,1)</f>
        <v>1</v>
      </c>
      <c r="Y2664" s="55" t="n">
        <f aca="false">IF(OR(I2664="DNB",I2664="Dry DNB"),1,0)</f>
        <v>0</v>
      </c>
      <c r="Z2664" s="55" t="n">
        <f aca="false">IF(ISNUMBER(W2664),A2664-W2664,"")</f>
        <v>133</v>
      </c>
      <c r="AA2664" s="55" t="n">
        <f aca="false">MATCH(A2664,DATAS,0)</f>
        <v>2</v>
      </c>
      <c r="AB2664" s="55" t="n">
        <f aca="false">IF(AND(E2664&gt;0,OR(AND(B2664&gt;=1,B2664&lt;=6),B2664=10)),1,0)</f>
        <v>1</v>
      </c>
      <c r="AC2664" s="55" t="n">
        <f aca="false">IF(AND(E2664&gt;0,B2664=10),1,0)</f>
        <v>0</v>
      </c>
      <c r="AD2664" s="55" t="n">
        <f aca="false">IF(AND(C2663=C2664,AA2663=AA2664-1),AB2663,"")</f>
        <v>1</v>
      </c>
      <c r="AE2664" s="55" t="n">
        <f aca="false">IF(AND(C2663=C2664,AA2663=AA2664-1),AC2663,"")</f>
        <v>0</v>
      </c>
      <c r="AF2664" s="55" t="n">
        <f aca="false">IF(AA2664=1,"",IF(AND(AB2664=1,AD2664&lt;&gt;1),1,0))</f>
        <v>0</v>
      </c>
      <c r="AG2664" s="55" t="n">
        <f aca="false">IF(AA2664=1,"",IF(AND(AC2664=1,AE2664&lt;&gt;1),1,0))</f>
        <v>0</v>
      </c>
      <c r="AH2664" s="60" t="str">
        <f aca="false">IF(AND(E2664&gt;0,AA2664&lt;2,NOT(AND(C2665=C2664,AA2665=AA2664+1))),INDEX(DATAS,AA2664+1),"")</f>
        <v/>
      </c>
      <c r="AI2664" s="60" t="str">
        <f aca="false">IF(AND(AC2664=1,AA2664&lt;2),IF(AND(C2665=C2664,AA2665=AA2664+1),IF(AC2665=1,"",INDEX(DATAS,AA2664+1)),INDEX(DATAS,AA2664+1)),"")</f>
        <v/>
      </c>
    </row>
    <row r="2665" customFormat="false" ht="15" hidden="false" customHeight="false" outlineLevel="0" collapsed="false">
      <c r="A2665" s="60" t="n">
        <v>46309</v>
      </c>
      <c r="B2665" s="0" t="n">
        <v>7</v>
      </c>
      <c r="C2665" s="0" t="n">
        <v>5422</v>
      </c>
      <c r="D2665" s="0" t="n">
        <v>289</v>
      </c>
      <c r="E2665" s="0" t="n">
        <v>1</v>
      </c>
      <c r="F2665" s="55" t="s">
        <v>903</v>
      </c>
      <c r="I2665" s="55" t="s">
        <v>162</v>
      </c>
      <c r="J2665" s="0" t="n">
        <v>66</v>
      </c>
      <c r="K2665" s="0" t="n">
        <v>66</v>
      </c>
      <c r="L2665" s="0" t="n">
        <v>245</v>
      </c>
      <c r="M2665" s="0" t="n">
        <v>149.34</v>
      </c>
      <c r="N2665" s="0" t="n">
        <v>82.7</v>
      </c>
      <c r="O2665" s="0" t="n">
        <v>30.99</v>
      </c>
      <c r="P2665" s="0" t="n">
        <v>4.22</v>
      </c>
      <c r="Q2665" s="0" t="n">
        <v>4.76</v>
      </c>
      <c r="R2665" s="0" t="n">
        <v>4160</v>
      </c>
      <c r="S2665" s="0" t="n">
        <v>8399</v>
      </c>
      <c r="T2665" s="0" t="n">
        <v>44.4</v>
      </c>
      <c r="U2665" s="0" t="n">
        <v>933</v>
      </c>
      <c r="V2665" s="0" t="n">
        <v>1</v>
      </c>
      <c r="W2665" s="60" t="n">
        <v>46065</v>
      </c>
      <c r="X2665" s="55" t="n">
        <f aca="false">IF(I2665="Male",0,1)</f>
        <v>1</v>
      </c>
      <c r="Y2665" s="55" t="n">
        <f aca="false">IF(OR(I2665="DNB",I2665="Dry DNB"),1,0)</f>
        <v>0</v>
      </c>
      <c r="Z2665" s="55" t="n">
        <f aca="false">IF(ISNUMBER(W2665),A2665-W2665,"")</f>
        <v>244</v>
      </c>
      <c r="AA2665" s="55" t="n">
        <f aca="false">MATCH(A2665,DATAS,0)</f>
        <v>1</v>
      </c>
      <c r="AB2665" s="55" t="n">
        <f aca="false">IF(AND(E2665&gt;0,OR(AND(B2665&gt;=1,B2665&lt;=6),B2665=10)),1,0)</f>
        <v>0</v>
      </c>
      <c r="AC2665" s="55" t="n">
        <f aca="false">IF(AND(E2665&gt;0,B2665=10),1,0)</f>
        <v>0</v>
      </c>
      <c r="AD2665" s="0" t="str">
        <f aca="false">IF(AND(C2664=C2665,AA2664=AA2665-1),AB2664,"")</f>
        <v/>
      </c>
      <c r="AE2665" s="0" t="str">
        <f aca="false">IF(AND(C2664=C2665,AA2664=AA2665-1),AC2664,"")</f>
        <v/>
      </c>
      <c r="AF2665" s="0" t="str">
        <f aca="false">IF(AA2665=1,"",IF(AND(AB2665=1,AD2665&lt;&gt;1),1,0))</f>
        <v/>
      </c>
      <c r="AG2665" s="0" t="str">
        <f aca="false">IF(AA2665=1,"",IF(AND(AC2665=1,AE2665&lt;&gt;1),1,0))</f>
        <v/>
      </c>
      <c r="AH2665" s="60" t="str">
        <f aca="false">IF(AND(E2665&gt;0,AA2665&lt;2,NOT(AND(C2666=C2665,AA2666=AA2665+1))),INDEX(DATAS,AA2665+1),"")</f>
        <v/>
      </c>
      <c r="AI2665" s="60" t="str">
        <f aca="false">IF(AND(AC2665=1,AA2665&lt;2),IF(AND(C2666=C2665,AA2666=AA2665+1),IF(AC2666=1,"",INDEX(DATAS,AA2665+1)),INDEX(DATAS,AA2665+1)),"")</f>
        <v/>
      </c>
    </row>
    <row r="2666" customFormat="false" ht="15" hidden="false" customHeight="false" outlineLevel="0" collapsed="false">
      <c r="A2666" s="60" t="n">
        <v>46310</v>
      </c>
      <c r="B2666" s="0" t="n">
        <v>7</v>
      </c>
      <c r="C2666" s="0" t="n">
        <v>5422</v>
      </c>
      <c r="D2666" s="0" t="n">
        <v>289</v>
      </c>
      <c r="E2666" s="0" t="n">
        <v>1</v>
      </c>
      <c r="F2666" s="55" t="s">
        <v>903</v>
      </c>
      <c r="I2666" s="55" t="s">
        <v>162</v>
      </c>
      <c r="J2666" s="0" t="n">
        <v>66</v>
      </c>
      <c r="K2666" s="0" t="n">
        <v>66</v>
      </c>
      <c r="L2666" s="0" t="n">
        <v>246</v>
      </c>
      <c r="M2666" s="0" t="n">
        <v>149.34</v>
      </c>
      <c r="N2666" s="0" t="n">
        <v>82.7</v>
      </c>
      <c r="O2666" s="0" t="n">
        <v>30.99</v>
      </c>
      <c r="P2666" s="0" t="n">
        <v>4.22</v>
      </c>
      <c r="Q2666" s="0" t="n">
        <v>4.76</v>
      </c>
      <c r="T2666" s="0" t="n">
        <v>44.4</v>
      </c>
      <c r="U2666" s="0" t="n">
        <v>934</v>
      </c>
      <c r="V2666" s="0" t="n">
        <v>1</v>
      </c>
      <c r="W2666" s="60" t="n">
        <v>46065</v>
      </c>
      <c r="X2666" s="55" t="n">
        <f aca="false">IF(I2666="Male",0,1)</f>
        <v>1</v>
      </c>
      <c r="Y2666" s="55" t="n">
        <f aca="false">IF(OR(I2666="DNB",I2666="Dry DNB"),1,0)</f>
        <v>0</v>
      </c>
      <c r="Z2666" s="55" t="n">
        <f aca="false">IF(ISNUMBER(W2666),A2666-W2666,"")</f>
        <v>245</v>
      </c>
      <c r="AA2666" s="55" t="n">
        <f aca="false">MATCH(A2666,DATAS,0)</f>
        <v>2</v>
      </c>
      <c r="AB2666" s="55" t="n">
        <f aca="false">IF(AND(E2666&gt;0,OR(AND(B2666&gt;=1,B2666&lt;=6),B2666=10)),1,0)</f>
        <v>0</v>
      </c>
      <c r="AC2666" s="55" t="n">
        <f aca="false">IF(AND(E2666&gt;0,B2666=10),1,0)</f>
        <v>0</v>
      </c>
      <c r="AD2666" s="55" t="n">
        <f aca="false">IF(AND(C2665=C2666,AA2665=AA2666-1),AB2665,"")</f>
        <v>0</v>
      </c>
      <c r="AE2666" s="55" t="n">
        <f aca="false">IF(AND(C2665=C2666,AA2665=AA2666-1),AC2665,"")</f>
        <v>0</v>
      </c>
      <c r="AF2666" s="55" t="n">
        <f aca="false">IF(AA2666=1,"",IF(AND(AB2666=1,AD2666&lt;&gt;1),1,0))</f>
        <v>0</v>
      </c>
      <c r="AG2666" s="55" t="n">
        <f aca="false">IF(AA2666=1,"",IF(AND(AC2666=1,AE2666&lt;&gt;1),1,0))</f>
        <v>0</v>
      </c>
      <c r="AH2666" s="60" t="str">
        <f aca="false">IF(AND(E2666&gt;0,AA2666&lt;2,NOT(AND(C2667=C2666,AA2667=AA2666+1))),INDEX(DATAS,AA2666+1),"")</f>
        <v/>
      </c>
      <c r="AI2666" s="60" t="str">
        <f aca="false">IF(AND(AC2666=1,AA2666&lt;2),IF(AND(C2667=C2666,AA2667=AA2666+1),IF(AC2667=1,"",INDEX(DATAS,AA2666+1)),INDEX(DATAS,AA2666+1)),"")</f>
        <v/>
      </c>
    </row>
    <row r="2667" customFormat="false" ht="15" hidden="false" customHeight="false" outlineLevel="0" collapsed="false">
      <c r="A2667" s="60" t="n">
        <v>46309</v>
      </c>
      <c r="B2667" s="0" t="n">
        <v>7</v>
      </c>
      <c r="C2667" s="0" t="n">
        <v>5423</v>
      </c>
      <c r="D2667" s="0" t="n">
        <v>287</v>
      </c>
      <c r="E2667" s="0" t="n">
        <v>1</v>
      </c>
      <c r="F2667" s="55" t="s">
        <v>904</v>
      </c>
      <c r="I2667" s="55" t="s">
        <v>162</v>
      </c>
      <c r="J2667" s="0" t="n">
        <v>64</v>
      </c>
      <c r="K2667" s="0" t="n">
        <v>64</v>
      </c>
      <c r="L2667" s="0" t="n">
        <v>245</v>
      </c>
      <c r="M2667" s="0" t="n">
        <v>1020.9</v>
      </c>
      <c r="N2667" s="0" t="n">
        <v>49.04</v>
      </c>
      <c r="O2667" s="0" t="n">
        <v>34.96</v>
      </c>
      <c r="P2667" s="0" t="n">
        <v>5.01</v>
      </c>
      <c r="Q2667" s="0" t="n">
        <v>3.39</v>
      </c>
      <c r="R2667" s="0" t="n">
        <v>3994</v>
      </c>
      <c r="S2667" s="0" t="n">
        <v>9852</v>
      </c>
      <c r="T2667" s="0" t="n">
        <v>46</v>
      </c>
      <c r="U2667" s="0" t="n">
        <v>932</v>
      </c>
      <c r="V2667" s="0" t="n">
        <v>1</v>
      </c>
      <c r="W2667" s="60" t="n">
        <v>46065</v>
      </c>
      <c r="X2667" s="55" t="n">
        <f aca="false">IF(I2667="Male",0,1)</f>
        <v>1</v>
      </c>
      <c r="Y2667" s="55" t="n">
        <f aca="false">IF(OR(I2667="DNB",I2667="Dry DNB"),1,0)</f>
        <v>0</v>
      </c>
      <c r="Z2667" s="55" t="n">
        <f aca="false">IF(ISNUMBER(W2667),A2667-W2667,"")</f>
        <v>244</v>
      </c>
      <c r="AA2667" s="55" t="n">
        <f aca="false">MATCH(A2667,DATAS,0)</f>
        <v>1</v>
      </c>
      <c r="AB2667" s="55" t="n">
        <f aca="false">IF(AND(E2667&gt;0,OR(AND(B2667&gt;=1,B2667&lt;=6),B2667=10)),1,0)</f>
        <v>0</v>
      </c>
      <c r="AC2667" s="55" t="n">
        <f aca="false">IF(AND(E2667&gt;0,B2667=10),1,0)</f>
        <v>0</v>
      </c>
      <c r="AD2667" s="0" t="str">
        <f aca="false">IF(AND(C2666=C2667,AA2666=AA2667-1),AB2666,"")</f>
        <v/>
      </c>
      <c r="AE2667" s="0" t="str">
        <f aca="false">IF(AND(C2666=C2667,AA2666=AA2667-1),AC2666,"")</f>
        <v/>
      </c>
      <c r="AF2667" s="0" t="str">
        <f aca="false">IF(AA2667=1,"",IF(AND(AB2667=1,AD2667&lt;&gt;1),1,0))</f>
        <v/>
      </c>
      <c r="AG2667" s="0" t="str">
        <f aca="false">IF(AA2667=1,"",IF(AND(AC2667=1,AE2667&lt;&gt;1),1,0))</f>
        <v/>
      </c>
      <c r="AH2667" s="60" t="str">
        <f aca="false">IF(AND(E2667&gt;0,AA2667&lt;2,NOT(AND(C2668=C2667,AA2668=AA2667+1))),INDEX(DATAS,AA2667+1),"")</f>
        <v/>
      </c>
      <c r="AI2667" s="60" t="str">
        <f aca="false">IF(AND(AC2667=1,AA2667&lt;2),IF(AND(C2668=C2667,AA2668=AA2667+1),IF(AC2668=1,"",INDEX(DATAS,AA2667+1)),INDEX(DATAS,AA2667+1)),"")</f>
        <v/>
      </c>
    </row>
    <row r="2668" customFormat="false" ht="15" hidden="false" customHeight="false" outlineLevel="0" collapsed="false">
      <c r="A2668" s="60" t="n">
        <v>46310</v>
      </c>
      <c r="B2668" s="0" t="n">
        <v>7</v>
      </c>
      <c r="C2668" s="0" t="n">
        <v>5423</v>
      </c>
      <c r="D2668" s="0" t="n">
        <v>287</v>
      </c>
      <c r="E2668" s="0" t="n">
        <v>1</v>
      </c>
      <c r="F2668" s="55" t="s">
        <v>904</v>
      </c>
      <c r="I2668" s="55" t="s">
        <v>162</v>
      </c>
      <c r="J2668" s="0" t="n">
        <v>64</v>
      </c>
      <c r="K2668" s="0" t="n">
        <v>64</v>
      </c>
      <c r="L2668" s="0" t="n">
        <v>246</v>
      </c>
      <c r="M2668" s="0" t="n">
        <v>1020.9</v>
      </c>
      <c r="N2668" s="0" t="n">
        <v>49.04</v>
      </c>
      <c r="O2668" s="0" t="n">
        <v>34.96</v>
      </c>
      <c r="P2668" s="0" t="n">
        <v>5.01</v>
      </c>
      <c r="Q2668" s="0" t="n">
        <v>3.39</v>
      </c>
      <c r="T2668" s="0" t="n">
        <v>46</v>
      </c>
      <c r="U2668" s="0" t="n">
        <v>933</v>
      </c>
      <c r="V2668" s="0" t="n">
        <v>1</v>
      </c>
      <c r="W2668" s="60" t="n">
        <v>46065</v>
      </c>
      <c r="X2668" s="55" t="n">
        <f aca="false">IF(I2668="Male",0,1)</f>
        <v>1</v>
      </c>
      <c r="Y2668" s="55" t="n">
        <f aca="false">IF(OR(I2668="DNB",I2668="Dry DNB"),1,0)</f>
        <v>0</v>
      </c>
      <c r="Z2668" s="55" t="n">
        <f aca="false">IF(ISNUMBER(W2668),A2668-W2668,"")</f>
        <v>245</v>
      </c>
      <c r="AA2668" s="55" t="n">
        <f aca="false">MATCH(A2668,DATAS,0)</f>
        <v>2</v>
      </c>
      <c r="AB2668" s="55" t="n">
        <f aca="false">IF(AND(E2668&gt;0,OR(AND(B2668&gt;=1,B2668&lt;=6),B2668=10)),1,0)</f>
        <v>0</v>
      </c>
      <c r="AC2668" s="55" t="n">
        <f aca="false">IF(AND(E2668&gt;0,B2668=10),1,0)</f>
        <v>0</v>
      </c>
      <c r="AD2668" s="55" t="n">
        <f aca="false">IF(AND(C2667=C2668,AA2667=AA2668-1),AB2667,"")</f>
        <v>0</v>
      </c>
      <c r="AE2668" s="55" t="n">
        <f aca="false">IF(AND(C2667=C2668,AA2667=AA2668-1),AC2667,"")</f>
        <v>0</v>
      </c>
      <c r="AF2668" s="55" t="n">
        <f aca="false">IF(AA2668=1,"",IF(AND(AB2668=1,AD2668&lt;&gt;1),1,0))</f>
        <v>0</v>
      </c>
      <c r="AG2668" s="55" t="n">
        <f aca="false">IF(AA2668=1,"",IF(AND(AC2668=1,AE2668&lt;&gt;1),1,0))</f>
        <v>0</v>
      </c>
      <c r="AH2668" s="60" t="str">
        <f aca="false">IF(AND(E2668&gt;0,AA2668&lt;2,NOT(AND(C2669=C2668,AA2669=AA2668+1))),INDEX(DATAS,AA2668+1),"")</f>
        <v/>
      </c>
      <c r="AI2668" s="60" t="str">
        <f aca="false">IF(AND(AC2668=1,AA2668&lt;2),IF(AND(C2669=C2668,AA2669=AA2668+1),IF(AC2669=1,"",INDEX(DATAS,AA2668+1)),INDEX(DATAS,AA2668+1)),"")</f>
        <v/>
      </c>
    </row>
    <row r="2669" customFormat="false" ht="15" hidden="false" customHeight="false" outlineLevel="0" collapsed="false">
      <c r="A2669" s="60" t="n">
        <v>46309</v>
      </c>
      <c r="B2669" s="0" t="n">
        <v>4</v>
      </c>
      <c r="C2669" s="0" t="n">
        <v>5424</v>
      </c>
      <c r="D2669" s="0" t="n">
        <v>250</v>
      </c>
      <c r="E2669" s="0" t="n">
        <v>1</v>
      </c>
      <c r="F2669" s="55" t="s">
        <v>904</v>
      </c>
      <c r="G2669" s="0" t="n">
        <v>34.9</v>
      </c>
      <c r="H2669" s="0" t="n">
        <v>37</v>
      </c>
      <c r="I2669" s="55" t="s">
        <v>157</v>
      </c>
      <c r="J2669" s="0" t="n">
        <v>208</v>
      </c>
      <c r="K2669" s="0" t="n">
        <v>68</v>
      </c>
      <c r="L2669" s="0" t="n">
        <v>42</v>
      </c>
      <c r="M2669" s="0" t="n">
        <v>142.64</v>
      </c>
      <c r="N2669" s="0" t="n">
        <v>50.94</v>
      </c>
      <c r="O2669" s="0" t="n">
        <v>21.6</v>
      </c>
      <c r="P2669" s="0" t="n">
        <v>4.08</v>
      </c>
      <c r="Q2669" s="0" t="n">
        <v>3.49</v>
      </c>
      <c r="R2669" s="0" t="n">
        <v>3400</v>
      </c>
      <c r="S2669" s="0" t="n">
        <v>8307</v>
      </c>
      <c r="T2669" s="0" t="n">
        <v>35.5</v>
      </c>
      <c r="U2669" s="0" t="n">
        <v>932</v>
      </c>
      <c r="V2669" s="0" t="n">
        <v>4</v>
      </c>
      <c r="W2669" s="60" t="n">
        <v>46268</v>
      </c>
      <c r="X2669" s="55" t="n">
        <f aca="false">IF(I2669="Male",0,1)</f>
        <v>1</v>
      </c>
      <c r="Y2669" s="55" t="n">
        <f aca="false">IF(OR(I2669="DNB",I2669="Dry DNB"),1,0)</f>
        <v>0</v>
      </c>
      <c r="Z2669" s="55" t="n">
        <f aca="false">IF(ISNUMBER(W2669),A2669-W2669,"")</f>
        <v>41</v>
      </c>
      <c r="AA2669" s="55" t="n">
        <f aca="false">MATCH(A2669,DATAS,0)</f>
        <v>1</v>
      </c>
      <c r="AB2669" s="55" t="n">
        <f aca="false">IF(AND(E2669&gt;0,OR(AND(B2669&gt;=1,B2669&lt;=6),B2669=10)),1,0)</f>
        <v>1</v>
      </c>
      <c r="AC2669" s="55" t="n">
        <f aca="false">IF(AND(E2669&gt;0,B2669=10),1,0)</f>
        <v>0</v>
      </c>
      <c r="AD2669" s="0" t="str">
        <f aca="false">IF(AND(C2668=C2669,AA2668=AA2669-1),AB2668,"")</f>
        <v/>
      </c>
      <c r="AE2669" s="0" t="str">
        <f aca="false">IF(AND(C2668=C2669,AA2668=AA2669-1),AC2668,"")</f>
        <v/>
      </c>
      <c r="AF2669" s="0" t="str">
        <f aca="false">IF(AA2669=1,"",IF(AND(AB2669=1,AD2669&lt;&gt;1),1,0))</f>
        <v/>
      </c>
      <c r="AG2669" s="0" t="str">
        <f aca="false">IF(AA2669=1,"",IF(AND(AC2669=1,AE2669&lt;&gt;1),1,0))</f>
        <v/>
      </c>
      <c r="AH2669" s="60" t="str">
        <f aca="false">IF(AND(E2669&gt;0,AA2669&lt;2,NOT(AND(C2670=C2669,AA2670=AA2669+1))),INDEX(DATAS,AA2669+1),"")</f>
        <v/>
      </c>
      <c r="AI2669" s="60" t="str">
        <f aca="false">IF(AND(AC2669=1,AA2669&lt;2),IF(AND(C2670=C2669,AA2670=AA2669+1),IF(AC2670=1,"",INDEX(DATAS,AA2669+1)),INDEX(DATAS,AA2669+1)),"")</f>
        <v/>
      </c>
    </row>
    <row r="2670" customFormat="false" ht="15" hidden="false" customHeight="false" outlineLevel="0" collapsed="false">
      <c r="A2670" s="60" t="n">
        <v>46310</v>
      </c>
      <c r="B2670" s="0" t="n">
        <v>4</v>
      </c>
      <c r="C2670" s="0" t="n">
        <v>5424</v>
      </c>
      <c r="D2670" s="0" t="n">
        <v>251</v>
      </c>
      <c r="E2670" s="0" t="n">
        <v>1</v>
      </c>
      <c r="F2670" s="55" t="s">
        <v>904</v>
      </c>
      <c r="G2670" s="0" t="n">
        <v>29.2</v>
      </c>
      <c r="H2670" s="0" t="n">
        <v>36</v>
      </c>
      <c r="I2670" s="55" t="s">
        <v>157</v>
      </c>
      <c r="J2670" s="0" t="n">
        <v>208</v>
      </c>
      <c r="K2670" s="0" t="n">
        <v>68</v>
      </c>
      <c r="L2670" s="0" t="n">
        <v>43</v>
      </c>
      <c r="M2670" s="0" t="n">
        <v>142.64</v>
      </c>
      <c r="N2670" s="0" t="n">
        <v>50.94</v>
      </c>
      <c r="O2670" s="0" t="n">
        <v>21.6</v>
      </c>
      <c r="P2670" s="0" t="n">
        <v>4.08</v>
      </c>
      <c r="Q2670" s="0" t="n">
        <v>3.49</v>
      </c>
      <c r="T2670" s="0" t="n">
        <v>35.5</v>
      </c>
      <c r="U2670" s="0" t="n">
        <v>933</v>
      </c>
      <c r="V2670" s="0" t="n">
        <v>4</v>
      </c>
      <c r="W2670" s="60" t="n">
        <v>46268</v>
      </c>
      <c r="X2670" s="55" t="n">
        <f aca="false">IF(I2670="Male",0,1)</f>
        <v>1</v>
      </c>
      <c r="Y2670" s="55" t="n">
        <f aca="false">IF(OR(I2670="DNB",I2670="Dry DNB"),1,0)</f>
        <v>0</v>
      </c>
      <c r="Z2670" s="55" t="n">
        <f aca="false">IF(ISNUMBER(W2670),A2670-W2670,"")</f>
        <v>42</v>
      </c>
      <c r="AA2670" s="55" t="n">
        <f aca="false">MATCH(A2670,DATAS,0)</f>
        <v>2</v>
      </c>
      <c r="AB2670" s="55" t="n">
        <f aca="false">IF(AND(E2670&gt;0,OR(AND(B2670&gt;=1,B2670&lt;=6),B2670=10)),1,0)</f>
        <v>1</v>
      </c>
      <c r="AC2670" s="55" t="n">
        <f aca="false">IF(AND(E2670&gt;0,B2670=10),1,0)</f>
        <v>0</v>
      </c>
      <c r="AD2670" s="55" t="n">
        <f aca="false">IF(AND(C2669=C2670,AA2669=AA2670-1),AB2669,"")</f>
        <v>1</v>
      </c>
      <c r="AE2670" s="55" t="n">
        <f aca="false">IF(AND(C2669=C2670,AA2669=AA2670-1),AC2669,"")</f>
        <v>0</v>
      </c>
      <c r="AF2670" s="55" t="n">
        <f aca="false">IF(AA2670=1,"",IF(AND(AB2670=1,AD2670&lt;&gt;1),1,0))</f>
        <v>0</v>
      </c>
      <c r="AG2670" s="55" t="n">
        <f aca="false">IF(AA2670=1,"",IF(AND(AC2670=1,AE2670&lt;&gt;1),1,0))</f>
        <v>0</v>
      </c>
      <c r="AH2670" s="60" t="str">
        <f aca="false">IF(AND(E2670&gt;0,AA2670&lt;2,NOT(AND(C2671=C2670,AA2671=AA2670+1))),INDEX(DATAS,AA2670+1),"")</f>
        <v/>
      </c>
      <c r="AI2670" s="60" t="str">
        <f aca="false">IF(AND(AC2670=1,AA2670&lt;2),IF(AND(C2671=C2670,AA2671=AA2670+1),IF(AC2671=1,"",INDEX(DATAS,AA2670+1)),INDEX(DATAS,AA2670+1)),"")</f>
        <v/>
      </c>
    </row>
    <row r="2671" customFormat="false" ht="15" hidden="false" customHeight="false" outlineLevel="0" collapsed="false">
      <c r="A2671" s="60" t="n">
        <v>46309</v>
      </c>
      <c r="B2671" s="0" t="n">
        <v>4</v>
      </c>
      <c r="C2671" s="0" t="n">
        <v>5425</v>
      </c>
      <c r="D2671" s="0" t="n">
        <v>144</v>
      </c>
      <c r="E2671" s="0" t="n">
        <v>1</v>
      </c>
      <c r="F2671" s="55" t="s">
        <v>905</v>
      </c>
      <c r="G2671" s="0" t="n">
        <v>29.8</v>
      </c>
      <c r="H2671" s="0" t="n">
        <v>32</v>
      </c>
      <c r="I2671" s="55" t="s">
        <v>187</v>
      </c>
      <c r="J2671" s="0" t="n">
        <v>144</v>
      </c>
      <c r="K2671" s="0" t="n">
        <v>67</v>
      </c>
      <c r="M2671" s="0" t="n">
        <v>929.8</v>
      </c>
      <c r="N2671" s="0" t="n">
        <v>27.36</v>
      </c>
      <c r="O2671" s="0" t="n">
        <v>33.04</v>
      </c>
      <c r="P2671" s="0" t="n">
        <v>3.04</v>
      </c>
      <c r="Q2671" s="0" t="n">
        <v>3.15</v>
      </c>
      <c r="R2671" s="0" t="n">
        <v>2867</v>
      </c>
      <c r="S2671" s="0" t="n">
        <v>5975</v>
      </c>
      <c r="T2671" s="0" t="n">
        <v>32.65</v>
      </c>
      <c r="U2671" s="0" t="n">
        <v>931</v>
      </c>
      <c r="V2671" s="0" t="n">
        <v>3</v>
      </c>
      <c r="W2671" s="60" t="n">
        <v>46254</v>
      </c>
      <c r="X2671" s="55" t="n">
        <f aca="false">IF(I2671="Male",0,1)</f>
        <v>1</v>
      </c>
      <c r="Y2671" s="55" t="n">
        <f aca="false">IF(OR(I2671="DNB",I2671="Dry DNB"),1,0)</f>
        <v>0</v>
      </c>
      <c r="Z2671" s="55" t="n">
        <f aca="false">IF(ISNUMBER(W2671),A2671-W2671,"")</f>
        <v>55</v>
      </c>
      <c r="AA2671" s="55" t="n">
        <f aca="false">MATCH(A2671,DATAS,0)</f>
        <v>1</v>
      </c>
      <c r="AB2671" s="55" t="n">
        <f aca="false">IF(AND(E2671&gt;0,OR(AND(B2671&gt;=1,B2671&lt;=6),B2671=10)),1,0)</f>
        <v>1</v>
      </c>
      <c r="AC2671" s="55" t="n">
        <f aca="false">IF(AND(E2671&gt;0,B2671=10),1,0)</f>
        <v>0</v>
      </c>
      <c r="AD2671" s="0" t="str">
        <f aca="false">IF(AND(C2670=C2671,AA2670=AA2671-1),AB2670,"")</f>
        <v/>
      </c>
      <c r="AE2671" s="0" t="str">
        <f aca="false">IF(AND(C2670=C2671,AA2670=AA2671-1),AC2670,"")</f>
        <v/>
      </c>
      <c r="AF2671" s="0" t="str">
        <f aca="false">IF(AA2671=1,"",IF(AND(AB2671=1,AD2671&lt;&gt;1),1,0))</f>
        <v/>
      </c>
      <c r="AG2671" s="0" t="str">
        <f aca="false">IF(AA2671=1,"",IF(AND(AC2671=1,AE2671&lt;&gt;1),1,0))</f>
        <v/>
      </c>
      <c r="AH2671" s="60" t="str">
        <f aca="false">IF(AND(E2671&gt;0,AA2671&lt;2,NOT(AND(C2672=C2671,AA2672=AA2671+1))),INDEX(DATAS,AA2671+1),"")</f>
        <v/>
      </c>
      <c r="AI2671" s="60" t="str">
        <f aca="false">IF(AND(AC2671=1,AA2671&lt;2),IF(AND(C2672=C2671,AA2672=AA2671+1),IF(AC2672=1,"",INDEX(DATAS,AA2671+1)),INDEX(DATAS,AA2671+1)),"")</f>
        <v/>
      </c>
    </row>
    <row r="2672" customFormat="false" ht="15" hidden="false" customHeight="false" outlineLevel="0" collapsed="false">
      <c r="A2672" s="60" t="n">
        <v>46310</v>
      </c>
      <c r="B2672" s="0" t="n">
        <v>4</v>
      </c>
      <c r="C2672" s="0" t="n">
        <v>5425</v>
      </c>
      <c r="D2672" s="0" t="n">
        <v>145</v>
      </c>
      <c r="E2672" s="0" t="n">
        <v>1</v>
      </c>
      <c r="F2672" s="55" t="s">
        <v>905</v>
      </c>
      <c r="G2672" s="0" t="n">
        <v>29.9</v>
      </c>
      <c r="H2672" s="0" t="n">
        <v>32</v>
      </c>
      <c r="I2672" s="55" t="s">
        <v>187</v>
      </c>
      <c r="J2672" s="0" t="n">
        <v>145</v>
      </c>
      <c r="K2672" s="0" t="n">
        <v>67</v>
      </c>
      <c r="M2672" s="0" t="n">
        <v>929.8</v>
      </c>
      <c r="N2672" s="0" t="n">
        <v>27.36</v>
      </c>
      <c r="O2672" s="0" t="n">
        <v>33.04</v>
      </c>
      <c r="P2672" s="0" t="n">
        <v>3.04</v>
      </c>
      <c r="Q2672" s="0" t="n">
        <v>3.15</v>
      </c>
      <c r="T2672" s="0" t="n">
        <v>32.65</v>
      </c>
      <c r="U2672" s="0" t="n">
        <v>932</v>
      </c>
      <c r="V2672" s="0" t="n">
        <v>3</v>
      </c>
      <c r="W2672" s="60" t="n">
        <v>46254</v>
      </c>
      <c r="X2672" s="55" t="n">
        <f aca="false">IF(I2672="Male",0,1)</f>
        <v>1</v>
      </c>
      <c r="Y2672" s="55" t="n">
        <f aca="false">IF(OR(I2672="DNB",I2672="Dry DNB"),1,0)</f>
        <v>0</v>
      </c>
      <c r="Z2672" s="55" t="n">
        <f aca="false">IF(ISNUMBER(W2672),A2672-W2672,"")</f>
        <v>56</v>
      </c>
      <c r="AA2672" s="55" t="n">
        <f aca="false">MATCH(A2672,DATAS,0)</f>
        <v>2</v>
      </c>
      <c r="AB2672" s="55" t="n">
        <f aca="false">IF(AND(E2672&gt;0,OR(AND(B2672&gt;=1,B2672&lt;=6),B2672=10)),1,0)</f>
        <v>1</v>
      </c>
      <c r="AC2672" s="55" t="n">
        <f aca="false">IF(AND(E2672&gt;0,B2672=10),1,0)</f>
        <v>0</v>
      </c>
      <c r="AD2672" s="55" t="n">
        <f aca="false">IF(AND(C2671=C2672,AA2671=AA2672-1),AB2671,"")</f>
        <v>1</v>
      </c>
      <c r="AE2672" s="55" t="n">
        <f aca="false">IF(AND(C2671=C2672,AA2671=AA2672-1),AC2671,"")</f>
        <v>0</v>
      </c>
      <c r="AF2672" s="55" t="n">
        <f aca="false">IF(AA2672=1,"",IF(AND(AB2672=1,AD2672&lt;&gt;1),1,0))</f>
        <v>0</v>
      </c>
      <c r="AG2672" s="55" t="n">
        <f aca="false">IF(AA2672=1,"",IF(AND(AC2672=1,AE2672&lt;&gt;1),1,0))</f>
        <v>0</v>
      </c>
      <c r="AH2672" s="60" t="str">
        <f aca="false">IF(AND(E2672&gt;0,AA2672&lt;2,NOT(AND(C2673=C2672,AA2673=AA2672+1))),INDEX(DATAS,AA2672+1),"")</f>
        <v/>
      </c>
      <c r="AI2672" s="60" t="str">
        <f aca="false">IF(AND(AC2672=1,AA2672&lt;2),IF(AND(C2673=C2672,AA2673=AA2672+1),IF(AC2673=1,"",INDEX(DATAS,AA2672+1)),INDEX(DATAS,AA2672+1)),"")</f>
        <v/>
      </c>
    </row>
    <row r="2673" customFormat="false" ht="15" hidden="false" customHeight="false" outlineLevel="0" collapsed="false">
      <c r="A2673" s="60" t="n">
        <v>46309</v>
      </c>
      <c r="B2673" s="0" t="n">
        <v>4</v>
      </c>
      <c r="C2673" s="0" t="n">
        <v>5426</v>
      </c>
      <c r="D2673" s="0" t="n">
        <v>273</v>
      </c>
      <c r="E2673" s="0" t="n">
        <v>1</v>
      </c>
      <c r="F2673" s="55" t="s">
        <v>905</v>
      </c>
      <c r="G2673" s="0" t="n">
        <v>29.3</v>
      </c>
      <c r="H2673" s="0" t="n">
        <v>29</v>
      </c>
      <c r="I2673" s="55" t="s">
        <v>157</v>
      </c>
      <c r="J2673" s="0" t="n">
        <v>63</v>
      </c>
      <c r="K2673" s="0" t="n">
        <v>63</v>
      </c>
      <c r="L2673" s="0" t="n">
        <v>210</v>
      </c>
      <c r="M2673" s="0" t="n">
        <v>836.45</v>
      </c>
      <c r="N2673" s="0" t="n">
        <v>44.36</v>
      </c>
      <c r="O2673" s="0" t="n">
        <v>23.32</v>
      </c>
      <c r="P2673" s="0" t="n">
        <v>5.28</v>
      </c>
      <c r="Q2673" s="0" t="n">
        <v>2.9</v>
      </c>
      <c r="R2673" s="0" t="n">
        <v>4123</v>
      </c>
      <c r="S2673" s="0" t="n">
        <v>9081</v>
      </c>
      <c r="T2673" s="0" t="n">
        <v>43.7</v>
      </c>
      <c r="U2673" s="0" t="n">
        <v>931</v>
      </c>
      <c r="V2673" s="0" t="n">
        <v>1</v>
      </c>
      <c r="W2673" s="60" t="n">
        <v>46100</v>
      </c>
      <c r="X2673" s="55" t="n">
        <f aca="false">IF(I2673="Male",0,1)</f>
        <v>1</v>
      </c>
      <c r="Y2673" s="55" t="n">
        <f aca="false">IF(OR(I2673="DNB",I2673="Dry DNB"),1,0)</f>
        <v>0</v>
      </c>
      <c r="Z2673" s="55" t="n">
        <f aca="false">IF(ISNUMBER(W2673),A2673-W2673,"")</f>
        <v>209</v>
      </c>
      <c r="AA2673" s="55" t="n">
        <f aca="false">MATCH(A2673,DATAS,0)</f>
        <v>1</v>
      </c>
      <c r="AB2673" s="55" t="n">
        <f aca="false">IF(AND(E2673&gt;0,OR(AND(B2673&gt;=1,B2673&lt;=6),B2673=10)),1,0)</f>
        <v>1</v>
      </c>
      <c r="AC2673" s="55" t="n">
        <f aca="false">IF(AND(E2673&gt;0,B2673=10),1,0)</f>
        <v>0</v>
      </c>
      <c r="AD2673" s="0" t="str">
        <f aca="false">IF(AND(C2672=C2673,AA2672=AA2673-1),AB2672,"")</f>
        <v/>
      </c>
      <c r="AE2673" s="0" t="str">
        <f aca="false">IF(AND(C2672=C2673,AA2672=AA2673-1),AC2672,"")</f>
        <v/>
      </c>
      <c r="AF2673" s="0" t="str">
        <f aca="false">IF(AA2673=1,"",IF(AND(AB2673=1,AD2673&lt;&gt;1),1,0))</f>
        <v/>
      </c>
      <c r="AG2673" s="0" t="str">
        <f aca="false">IF(AA2673=1,"",IF(AND(AC2673=1,AE2673&lt;&gt;1),1,0))</f>
        <v/>
      </c>
      <c r="AH2673" s="60" t="str">
        <f aca="false">IF(AND(E2673&gt;0,AA2673&lt;2,NOT(AND(C2674=C2673,AA2674=AA2673+1))),INDEX(DATAS,AA2673+1),"")</f>
        <v/>
      </c>
      <c r="AI2673" s="60" t="str">
        <f aca="false">IF(AND(AC2673=1,AA2673&lt;2),IF(AND(C2674=C2673,AA2674=AA2673+1),IF(AC2674=1,"",INDEX(DATAS,AA2673+1)),INDEX(DATAS,AA2673+1)),"")</f>
        <v/>
      </c>
    </row>
    <row r="2674" customFormat="false" ht="15" hidden="false" customHeight="false" outlineLevel="0" collapsed="false">
      <c r="A2674" s="60" t="n">
        <v>46310</v>
      </c>
      <c r="B2674" s="0" t="n">
        <v>4</v>
      </c>
      <c r="C2674" s="0" t="n">
        <v>5426</v>
      </c>
      <c r="D2674" s="0" t="n">
        <v>274</v>
      </c>
      <c r="E2674" s="0" t="n">
        <v>1</v>
      </c>
      <c r="F2674" s="55" t="s">
        <v>905</v>
      </c>
      <c r="G2674" s="0" t="n">
        <v>29.9</v>
      </c>
      <c r="H2674" s="0" t="n">
        <v>29</v>
      </c>
      <c r="I2674" s="55" t="s">
        <v>157</v>
      </c>
      <c r="J2674" s="0" t="n">
        <v>63</v>
      </c>
      <c r="K2674" s="0" t="n">
        <v>63</v>
      </c>
      <c r="L2674" s="0" t="n">
        <v>211</v>
      </c>
      <c r="M2674" s="0" t="n">
        <v>836.45</v>
      </c>
      <c r="N2674" s="0" t="n">
        <v>44.36</v>
      </c>
      <c r="O2674" s="0" t="n">
        <v>23.32</v>
      </c>
      <c r="P2674" s="0" t="n">
        <v>5.28</v>
      </c>
      <c r="Q2674" s="0" t="n">
        <v>2.9</v>
      </c>
      <c r="T2674" s="0" t="n">
        <v>43.7</v>
      </c>
      <c r="U2674" s="0" t="n">
        <v>932</v>
      </c>
      <c r="V2674" s="0" t="n">
        <v>1</v>
      </c>
      <c r="W2674" s="60" t="n">
        <v>46100</v>
      </c>
      <c r="X2674" s="55" t="n">
        <f aca="false">IF(I2674="Male",0,1)</f>
        <v>1</v>
      </c>
      <c r="Y2674" s="55" t="n">
        <f aca="false">IF(OR(I2674="DNB",I2674="Dry DNB"),1,0)</f>
        <v>0</v>
      </c>
      <c r="Z2674" s="55" t="n">
        <f aca="false">IF(ISNUMBER(W2674),A2674-W2674,"")</f>
        <v>210</v>
      </c>
      <c r="AA2674" s="55" t="n">
        <f aca="false">MATCH(A2674,DATAS,0)</f>
        <v>2</v>
      </c>
      <c r="AB2674" s="55" t="n">
        <f aca="false">IF(AND(E2674&gt;0,OR(AND(B2674&gt;=1,B2674&lt;=6),B2674=10)),1,0)</f>
        <v>1</v>
      </c>
      <c r="AC2674" s="55" t="n">
        <f aca="false">IF(AND(E2674&gt;0,B2674=10),1,0)</f>
        <v>0</v>
      </c>
      <c r="AD2674" s="55" t="n">
        <f aca="false">IF(AND(C2673=C2674,AA2673=AA2674-1),AB2673,"")</f>
        <v>1</v>
      </c>
      <c r="AE2674" s="55" t="n">
        <f aca="false">IF(AND(C2673=C2674,AA2673=AA2674-1),AC2673,"")</f>
        <v>0</v>
      </c>
      <c r="AF2674" s="55" t="n">
        <f aca="false">IF(AA2674=1,"",IF(AND(AB2674=1,AD2674&lt;&gt;1),1,0))</f>
        <v>0</v>
      </c>
      <c r="AG2674" s="55" t="n">
        <f aca="false">IF(AA2674=1,"",IF(AND(AC2674=1,AE2674&lt;&gt;1),1,0))</f>
        <v>0</v>
      </c>
      <c r="AH2674" s="60" t="str">
        <f aca="false">IF(AND(E2674&gt;0,AA2674&lt;2,NOT(AND(C2675=C2674,AA2675=AA2674+1))),INDEX(DATAS,AA2674+1),"")</f>
        <v/>
      </c>
      <c r="AI2674" s="60" t="str">
        <f aca="false">IF(AND(AC2674=1,AA2674&lt;2),IF(AND(C2675=C2674,AA2675=AA2674+1),IF(AC2675=1,"",INDEX(DATAS,AA2674+1)),INDEX(DATAS,AA2674+1)),"")</f>
        <v/>
      </c>
    </row>
    <row r="2675" customFormat="false" ht="15" hidden="false" customHeight="false" outlineLevel="0" collapsed="false">
      <c r="A2675" s="60" t="n">
        <v>46309</v>
      </c>
      <c r="B2675" s="0" t="n">
        <v>7</v>
      </c>
      <c r="C2675" s="0" t="n">
        <v>5427</v>
      </c>
      <c r="D2675" s="0" t="n">
        <v>288</v>
      </c>
      <c r="E2675" s="0" t="n">
        <v>1</v>
      </c>
      <c r="F2675" s="55" t="s">
        <v>905</v>
      </c>
      <c r="I2675" s="55" t="s">
        <v>162</v>
      </c>
      <c r="J2675" s="0" t="n">
        <v>86</v>
      </c>
      <c r="K2675" s="0" t="n">
        <v>86</v>
      </c>
      <c r="L2675" s="0" t="n">
        <v>231</v>
      </c>
      <c r="M2675" s="0" t="n">
        <v>1678.72</v>
      </c>
      <c r="N2675" s="0" t="n">
        <v>63.56</v>
      </c>
      <c r="O2675" s="0" t="n">
        <v>38.39</v>
      </c>
      <c r="P2675" s="0" t="n">
        <v>4.73</v>
      </c>
      <c r="Q2675" s="0" t="n">
        <v>3.36</v>
      </c>
      <c r="R2675" s="0" t="n">
        <v>1066</v>
      </c>
      <c r="S2675" s="0" t="n">
        <v>3002</v>
      </c>
      <c r="T2675" s="0" t="n">
        <v>10.45</v>
      </c>
      <c r="U2675" s="0" t="n">
        <v>931</v>
      </c>
      <c r="V2675" s="0" t="n">
        <v>1</v>
      </c>
      <c r="W2675" s="60" t="n">
        <v>46079</v>
      </c>
      <c r="X2675" s="55" t="n">
        <f aca="false">IF(I2675="Male",0,1)</f>
        <v>1</v>
      </c>
      <c r="Y2675" s="55" t="n">
        <f aca="false">IF(OR(I2675="DNB",I2675="Dry DNB"),1,0)</f>
        <v>0</v>
      </c>
      <c r="Z2675" s="55" t="n">
        <f aca="false">IF(ISNUMBER(W2675),A2675-W2675,"")</f>
        <v>230</v>
      </c>
      <c r="AA2675" s="55" t="n">
        <f aca="false">MATCH(A2675,DATAS,0)</f>
        <v>1</v>
      </c>
      <c r="AB2675" s="55" t="n">
        <f aca="false">IF(AND(E2675&gt;0,OR(AND(B2675&gt;=1,B2675&lt;=6),B2675=10)),1,0)</f>
        <v>0</v>
      </c>
      <c r="AC2675" s="55" t="n">
        <f aca="false">IF(AND(E2675&gt;0,B2675=10),1,0)</f>
        <v>0</v>
      </c>
      <c r="AD2675" s="0" t="str">
        <f aca="false">IF(AND(C2674=C2675,AA2674=AA2675-1),AB2674,"")</f>
        <v/>
      </c>
      <c r="AE2675" s="0" t="str">
        <f aca="false">IF(AND(C2674=C2675,AA2674=AA2675-1),AC2674,"")</f>
        <v/>
      </c>
      <c r="AF2675" s="0" t="str">
        <f aca="false">IF(AA2675=1,"",IF(AND(AB2675=1,AD2675&lt;&gt;1),1,0))</f>
        <v/>
      </c>
      <c r="AG2675" s="0" t="str">
        <f aca="false">IF(AA2675=1,"",IF(AND(AC2675=1,AE2675&lt;&gt;1),1,0))</f>
        <v/>
      </c>
      <c r="AH2675" s="60" t="str">
        <f aca="false">IF(AND(E2675&gt;0,AA2675&lt;2,NOT(AND(C2676=C2675,AA2676=AA2675+1))),INDEX(DATAS,AA2675+1),"")</f>
        <v/>
      </c>
      <c r="AI2675" s="60" t="str">
        <f aca="false">IF(AND(AC2675=1,AA2675&lt;2),IF(AND(C2676=C2675,AA2676=AA2675+1),IF(AC2676=1,"",INDEX(DATAS,AA2675+1)),INDEX(DATAS,AA2675+1)),"")</f>
        <v/>
      </c>
    </row>
    <row r="2676" customFormat="false" ht="15" hidden="false" customHeight="false" outlineLevel="0" collapsed="false">
      <c r="A2676" s="60" t="n">
        <v>46310</v>
      </c>
      <c r="B2676" s="0" t="n">
        <v>7</v>
      </c>
      <c r="C2676" s="0" t="n">
        <v>5427</v>
      </c>
      <c r="D2676" s="0" t="n">
        <v>288</v>
      </c>
      <c r="E2676" s="0" t="n">
        <v>1</v>
      </c>
      <c r="F2676" s="55" t="s">
        <v>905</v>
      </c>
      <c r="I2676" s="55" t="s">
        <v>162</v>
      </c>
      <c r="J2676" s="0" t="n">
        <v>86</v>
      </c>
      <c r="K2676" s="0" t="n">
        <v>86</v>
      </c>
      <c r="L2676" s="0" t="n">
        <v>232</v>
      </c>
      <c r="M2676" s="0" t="n">
        <v>1678.72</v>
      </c>
      <c r="N2676" s="0" t="n">
        <v>63.56</v>
      </c>
      <c r="O2676" s="0" t="n">
        <v>38.39</v>
      </c>
      <c r="P2676" s="0" t="n">
        <v>4.73</v>
      </c>
      <c r="Q2676" s="0" t="n">
        <v>3.36</v>
      </c>
      <c r="T2676" s="0" t="n">
        <v>10.45</v>
      </c>
      <c r="U2676" s="0" t="n">
        <v>932</v>
      </c>
      <c r="V2676" s="0" t="n">
        <v>1</v>
      </c>
      <c r="W2676" s="60" t="n">
        <v>46079</v>
      </c>
      <c r="X2676" s="55" t="n">
        <f aca="false">IF(I2676="Male",0,1)</f>
        <v>1</v>
      </c>
      <c r="Y2676" s="55" t="n">
        <f aca="false">IF(OR(I2676="DNB",I2676="Dry DNB"),1,0)</f>
        <v>0</v>
      </c>
      <c r="Z2676" s="55" t="n">
        <f aca="false">IF(ISNUMBER(W2676),A2676-W2676,"")</f>
        <v>231</v>
      </c>
      <c r="AA2676" s="55" t="n">
        <f aca="false">MATCH(A2676,DATAS,0)</f>
        <v>2</v>
      </c>
      <c r="AB2676" s="55" t="n">
        <f aca="false">IF(AND(E2676&gt;0,OR(AND(B2676&gt;=1,B2676&lt;=6),B2676=10)),1,0)</f>
        <v>0</v>
      </c>
      <c r="AC2676" s="55" t="n">
        <f aca="false">IF(AND(E2676&gt;0,B2676=10),1,0)</f>
        <v>0</v>
      </c>
      <c r="AD2676" s="55" t="n">
        <f aca="false">IF(AND(C2675=C2676,AA2675=AA2676-1),AB2675,"")</f>
        <v>0</v>
      </c>
      <c r="AE2676" s="55" t="n">
        <f aca="false">IF(AND(C2675=C2676,AA2675=AA2676-1),AC2675,"")</f>
        <v>0</v>
      </c>
      <c r="AF2676" s="55" t="n">
        <f aca="false">IF(AA2676=1,"",IF(AND(AB2676=1,AD2676&lt;&gt;1),1,0))</f>
        <v>0</v>
      </c>
      <c r="AG2676" s="55" t="n">
        <f aca="false">IF(AA2676=1,"",IF(AND(AC2676=1,AE2676&lt;&gt;1),1,0))</f>
        <v>0</v>
      </c>
      <c r="AH2676" s="60" t="str">
        <f aca="false">IF(AND(E2676&gt;0,AA2676&lt;2,NOT(AND(C2677=C2676,AA2677=AA2676+1))),INDEX(DATAS,AA2676+1),"")</f>
        <v/>
      </c>
      <c r="AI2676" s="60" t="str">
        <f aca="false">IF(AND(AC2676=1,AA2676&lt;2),IF(AND(C2677=C2676,AA2677=AA2676+1),IF(AC2677=1,"",INDEX(DATAS,AA2676+1)),INDEX(DATAS,AA2676+1)),"")</f>
        <v/>
      </c>
    </row>
    <row r="2677" customFormat="false" ht="15" hidden="false" customHeight="false" outlineLevel="0" collapsed="false">
      <c r="A2677" s="60" t="n">
        <v>46309</v>
      </c>
      <c r="B2677" s="0" t="n">
        <v>4</v>
      </c>
      <c r="C2677" s="0" t="n">
        <v>5428</v>
      </c>
      <c r="D2677" s="0" t="n">
        <v>247</v>
      </c>
      <c r="E2677" s="0" t="n">
        <v>1</v>
      </c>
      <c r="F2677" s="55" t="s">
        <v>905</v>
      </c>
      <c r="G2677" s="0" t="n">
        <v>39.6</v>
      </c>
      <c r="H2677" s="0" t="n">
        <v>39</v>
      </c>
      <c r="I2677" s="55" t="s">
        <v>157</v>
      </c>
      <c r="J2677" s="0" t="n">
        <v>65</v>
      </c>
      <c r="K2677" s="0" t="n">
        <v>65</v>
      </c>
      <c r="L2677" s="0" t="n">
        <v>182</v>
      </c>
      <c r="M2677" s="0" t="n">
        <v>1035.57</v>
      </c>
      <c r="N2677" s="0" t="n">
        <v>78.61</v>
      </c>
      <c r="O2677" s="0" t="n">
        <v>37.5</v>
      </c>
      <c r="P2677" s="0" t="n">
        <v>4.51</v>
      </c>
      <c r="Q2677" s="0" t="n">
        <v>3.53</v>
      </c>
      <c r="R2677" s="0" t="n">
        <v>3444</v>
      </c>
      <c r="S2677" s="0" t="n">
        <v>7248</v>
      </c>
      <c r="T2677" s="0" t="n">
        <v>36.35</v>
      </c>
      <c r="U2677" s="0" t="n">
        <v>931</v>
      </c>
      <c r="V2677" s="0" t="n">
        <v>1</v>
      </c>
      <c r="W2677" s="60" t="n">
        <v>46128</v>
      </c>
      <c r="X2677" s="55" t="n">
        <f aca="false">IF(I2677="Male",0,1)</f>
        <v>1</v>
      </c>
      <c r="Y2677" s="55" t="n">
        <f aca="false">IF(OR(I2677="DNB",I2677="Dry DNB"),1,0)</f>
        <v>0</v>
      </c>
      <c r="Z2677" s="55" t="n">
        <f aca="false">IF(ISNUMBER(W2677),A2677-W2677,"")</f>
        <v>181</v>
      </c>
      <c r="AA2677" s="55" t="n">
        <f aca="false">MATCH(A2677,DATAS,0)</f>
        <v>1</v>
      </c>
      <c r="AB2677" s="55" t="n">
        <f aca="false">IF(AND(E2677&gt;0,OR(AND(B2677&gt;=1,B2677&lt;=6),B2677=10)),1,0)</f>
        <v>1</v>
      </c>
      <c r="AC2677" s="55" t="n">
        <f aca="false">IF(AND(E2677&gt;0,B2677=10),1,0)</f>
        <v>0</v>
      </c>
      <c r="AD2677" s="0" t="str">
        <f aca="false">IF(AND(C2676=C2677,AA2676=AA2677-1),AB2676,"")</f>
        <v/>
      </c>
      <c r="AE2677" s="0" t="str">
        <f aca="false">IF(AND(C2676=C2677,AA2676=AA2677-1),AC2676,"")</f>
        <v/>
      </c>
      <c r="AF2677" s="0" t="str">
        <f aca="false">IF(AA2677=1,"",IF(AND(AB2677=1,AD2677&lt;&gt;1),1,0))</f>
        <v/>
      </c>
      <c r="AG2677" s="0" t="str">
        <f aca="false">IF(AA2677=1,"",IF(AND(AC2677=1,AE2677&lt;&gt;1),1,0))</f>
        <v/>
      </c>
      <c r="AH2677" s="60" t="str">
        <f aca="false">IF(AND(E2677&gt;0,AA2677&lt;2,NOT(AND(C2678=C2677,AA2678=AA2677+1))),INDEX(DATAS,AA2677+1),"")</f>
        <v/>
      </c>
      <c r="AI2677" s="60" t="str">
        <f aca="false">IF(AND(AC2677=1,AA2677&lt;2),IF(AND(C2678=C2677,AA2678=AA2677+1),IF(AC2678=1,"",INDEX(DATAS,AA2677+1)),INDEX(DATAS,AA2677+1)),"")</f>
        <v/>
      </c>
    </row>
    <row r="2678" customFormat="false" ht="15" hidden="false" customHeight="false" outlineLevel="0" collapsed="false">
      <c r="A2678" s="60" t="n">
        <v>46310</v>
      </c>
      <c r="B2678" s="0" t="n">
        <v>4</v>
      </c>
      <c r="C2678" s="0" t="n">
        <v>5428</v>
      </c>
      <c r="D2678" s="0" t="n">
        <v>248</v>
      </c>
      <c r="E2678" s="0" t="n">
        <v>1</v>
      </c>
      <c r="F2678" s="55" t="s">
        <v>905</v>
      </c>
      <c r="G2678" s="0" t="n">
        <v>39.8</v>
      </c>
      <c r="H2678" s="0" t="n">
        <v>39</v>
      </c>
      <c r="I2678" s="55" t="s">
        <v>157</v>
      </c>
      <c r="J2678" s="0" t="n">
        <v>65</v>
      </c>
      <c r="K2678" s="0" t="n">
        <v>65</v>
      </c>
      <c r="L2678" s="0" t="n">
        <v>183</v>
      </c>
      <c r="M2678" s="0" t="n">
        <v>1035.57</v>
      </c>
      <c r="N2678" s="0" t="n">
        <v>78.61</v>
      </c>
      <c r="O2678" s="0" t="n">
        <v>37.5</v>
      </c>
      <c r="P2678" s="0" t="n">
        <v>4.51</v>
      </c>
      <c r="Q2678" s="0" t="n">
        <v>3.53</v>
      </c>
      <c r="T2678" s="0" t="n">
        <v>36.35</v>
      </c>
      <c r="U2678" s="0" t="n">
        <v>932</v>
      </c>
      <c r="V2678" s="0" t="n">
        <v>1</v>
      </c>
      <c r="W2678" s="60" t="n">
        <v>46128</v>
      </c>
      <c r="X2678" s="55" t="n">
        <f aca="false">IF(I2678="Male",0,1)</f>
        <v>1</v>
      </c>
      <c r="Y2678" s="55" t="n">
        <f aca="false">IF(OR(I2678="DNB",I2678="Dry DNB"),1,0)</f>
        <v>0</v>
      </c>
      <c r="Z2678" s="55" t="n">
        <f aca="false">IF(ISNUMBER(W2678),A2678-W2678,"")</f>
        <v>182</v>
      </c>
      <c r="AA2678" s="55" t="n">
        <f aca="false">MATCH(A2678,DATAS,0)</f>
        <v>2</v>
      </c>
      <c r="AB2678" s="55" t="n">
        <f aca="false">IF(AND(E2678&gt;0,OR(AND(B2678&gt;=1,B2678&lt;=6),B2678=10)),1,0)</f>
        <v>1</v>
      </c>
      <c r="AC2678" s="55" t="n">
        <f aca="false">IF(AND(E2678&gt;0,B2678=10),1,0)</f>
        <v>0</v>
      </c>
      <c r="AD2678" s="55" t="n">
        <f aca="false">IF(AND(C2677=C2678,AA2677=AA2678-1),AB2677,"")</f>
        <v>1</v>
      </c>
      <c r="AE2678" s="55" t="n">
        <f aca="false">IF(AND(C2677=C2678,AA2677=AA2678-1),AC2677,"")</f>
        <v>0</v>
      </c>
      <c r="AF2678" s="55" t="n">
        <f aca="false">IF(AA2678=1,"",IF(AND(AB2678=1,AD2678&lt;&gt;1),1,0))</f>
        <v>0</v>
      </c>
      <c r="AG2678" s="55" t="n">
        <f aca="false">IF(AA2678=1,"",IF(AND(AC2678=1,AE2678&lt;&gt;1),1,0))</f>
        <v>0</v>
      </c>
      <c r="AH2678" s="60" t="str">
        <f aca="false">IF(AND(E2678&gt;0,AA2678&lt;2,NOT(AND(C2679=C2678,AA2679=AA2678+1))),INDEX(DATAS,AA2678+1),"")</f>
        <v/>
      </c>
      <c r="AI2678" s="60" t="str">
        <f aca="false">IF(AND(AC2678=1,AA2678&lt;2),IF(AND(C2679=C2678,AA2679=AA2678+1),IF(AC2679=1,"",INDEX(DATAS,AA2678+1)),INDEX(DATAS,AA2678+1)),"")</f>
        <v/>
      </c>
    </row>
    <row r="2679" customFormat="false" ht="15" hidden="false" customHeight="false" outlineLevel="0" collapsed="false">
      <c r="A2679" s="60" t="n">
        <v>46309</v>
      </c>
      <c r="B2679" s="0" t="n">
        <v>4</v>
      </c>
      <c r="C2679" s="0" t="n">
        <v>5429</v>
      </c>
      <c r="D2679" s="0" t="n">
        <v>258</v>
      </c>
      <c r="E2679" s="0" t="n">
        <v>1</v>
      </c>
      <c r="F2679" s="55" t="s">
        <v>906</v>
      </c>
      <c r="G2679" s="0" t="n">
        <v>32.1</v>
      </c>
      <c r="H2679" s="0" t="n">
        <v>38</v>
      </c>
      <c r="I2679" s="55" t="s">
        <v>157</v>
      </c>
      <c r="J2679" s="0" t="n">
        <v>146</v>
      </c>
      <c r="K2679" s="0" t="n">
        <v>73</v>
      </c>
      <c r="L2679" s="0" t="n">
        <v>112</v>
      </c>
      <c r="M2679" s="0" t="n">
        <v>155.74</v>
      </c>
      <c r="N2679" s="0" t="n">
        <v>18.76</v>
      </c>
      <c r="O2679" s="0" t="n">
        <v>22.47</v>
      </c>
      <c r="P2679" s="0" t="n">
        <v>3.71</v>
      </c>
      <c r="Q2679" s="0" t="n">
        <v>3.87</v>
      </c>
      <c r="R2679" s="0" t="n">
        <v>3107</v>
      </c>
      <c r="S2679" s="0" t="n">
        <v>7368</v>
      </c>
      <c r="T2679" s="0" t="n">
        <v>32.3</v>
      </c>
      <c r="U2679" s="0" t="n">
        <v>930</v>
      </c>
      <c r="V2679" s="0" t="n">
        <v>3</v>
      </c>
      <c r="W2679" s="60" t="n">
        <v>46198</v>
      </c>
      <c r="X2679" s="55" t="n">
        <f aca="false">IF(I2679="Male",0,1)</f>
        <v>1</v>
      </c>
      <c r="Y2679" s="55" t="n">
        <f aca="false">IF(OR(I2679="DNB",I2679="Dry DNB"),1,0)</f>
        <v>0</v>
      </c>
      <c r="Z2679" s="55" t="n">
        <f aca="false">IF(ISNUMBER(W2679),A2679-W2679,"")</f>
        <v>111</v>
      </c>
      <c r="AA2679" s="55" t="n">
        <f aca="false">MATCH(A2679,DATAS,0)</f>
        <v>1</v>
      </c>
      <c r="AB2679" s="55" t="n">
        <f aca="false">IF(AND(E2679&gt;0,OR(AND(B2679&gt;=1,B2679&lt;=6),B2679=10)),1,0)</f>
        <v>1</v>
      </c>
      <c r="AC2679" s="55" t="n">
        <f aca="false">IF(AND(E2679&gt;0,B2679=10),1,0)</f>
        <v>0</v>
      </c>
      <c r="AD2679" s="0" t="str">
        <f aca="false">IF(AND(C2678=C2679,AA2678=AA2679-1),AB2678,"")</f>
        <v/>
      </c>
      <c r="AE2679" s="0" t="str">
        <f aca="false">IF(AND(C2678=C2679,AA2678=AA2679-1),AC2678,"")</f>
        <v/>
      </c>
      <c r="AF2679" s="0" t="str">
        <f aca="false">IF(AA2679=1,"",IF(AND(AB2679=1,AD2679&lt;&gt;1),1,0))</f>
        <v/>
      </c>
      <c r="AG2679" s="0" t="str">
        <f aca="false">IF(AA2679=1,"",IF(AND(AC2679=1,AE2679&lt;&gt;1),1,0))</f>
        <v/>
      </c>
      <c r="AH2679" s="60" t="str">
        <f aca="false">IF(AND(E2679&gt;0,AA2679&lt;2,NOT(AND(C2680=C2679,AA2680=AA2679+1))),INDEX(DATAS,AA2679+1),"")</f>
        <v/>
      </c>
      <c r="AI2679" s="60" t="str">
        <f aca="false">IF(AND(AC2679=1,AA2679&lt;2),IF(AND(C2680=C2679,AA2680=AA2679+1),IF(AC2680=1,"",INDEX(DATAS,AA2679+1)),INDEX(DATAS,AA2679+1)),"")</f>
        <v/>
      </c>
    </row>
    <row r="2680" customFormat="false" ht="15" hidden="false" customHeight="false" outlineLevel="0" collapsed="false">
      <c r="A2680" s="60" t="n">
        <v>46310</v>
      </c>
      <c r="B2680" s="0" t="n">
        <v>4</v>
      </c>
      <c r="C2680" s="0" t="n">
        <v>5429</v>
      </c>
      <c r="D2680" s="0" t="n">
        <v>259</v>
      </c>
      <c r="E2680" s="0" t="n">
        <v>1</v>
      </c>
      <c r="F2680" s="55" t="s">
        <v>906</v>
      </c>
      <c r="G2680" s="0" t="n">
        <v>34.9</v>
      </c>
      <c r="H2680" s="0" t="n">
        <v>37</v>
      </c>
      <c r="I2680" s="55" t="s">
        <v>157</v>
      </c>
      <c r="J2680" s="0" t="n">
        <v>146</v>
      </c>
      <c r="K2680" s="0" t="n">
        <v>73</v>
      </c>
      <c r="L2680" s="0" t="n">
        <v>113</v>
      </c>
      <c r="M2680" s="0" t="n">
        <v>155.74</v>
      </c>
      <c r="N2680" s="0" t="n">
        <v>18.76</v>
      </c>
      <c r="O2680" s="0" t="n">
        <v>22.47</v>
      </c>
      <c r="P2680" s="0" t="n">
        <v>3.71</v>
      </c>
      <c r="Q2680" s="0" t="n">
        <v>3.87</v>
      </c>
      <c r="T2680" s="0" t="n">
        <v>32.3</v>
      </c>
      <c r="U2680" s="0" t="n">
        <v>931</v>
      </c>
      <c r="V2680" s="0" t="n">
        <v>3</v>
      </c>
      <c r="W2680" s="60" t="n">
        <v>46198</v>
      </c>
      <c r="X2680" s="55" t="n">
        <f aca="false">IF(I2680="Male",0,1)</f>
        <v>1</v>
      </c>
      <c r="Y2680" s="55" t="n">
        <f aca="false">IF(OR(I2680="DNB",I2680="Dry DNB"),1,0)</f>
        <v>0</v>
      </c>
      <c r="Z2680" s="55" t="n">
        <f aca="false">IF(ISNUMBER(W2680),A2680-W2680,"")</f>
        <v>112</v>
      </c>
      <c r="AA2680" s="55" t="n">
        <f aca="false">MATCH(A2680,DATAS,0)</f>
        <v>2</v>
      </c>
      <c r="AB2680" s="55" t="n">
        <f aca="false">IF(AND(E2680&gt;0,OR(AND(B2680&gt;=1,B2680&lt;=6),B2680=10)),1,0)</f>
        <v>1</v>
      </c>
      <c r="AC2680" s="55" t="n">
        <f aca="false">IF(AND(E2680&gt;0,B2680=10),1,0)</f>
        <v>0</v>
      </c>
      <c r="AD2680" s="55" t="n">
        <f aca="false">IF(AND(C2679=C2680,AA2679=AA2680-1),AB2679,"")</f>
        <v>1</v>
      </c>
      <c r="AE2680" s="55" t="n">
        <f aca="false">IF(AND(C2679=C2680,AA2679=AA2680-1),AC2679,"")</f>
        <v>0</v>
      </c>
      <c r="AF2680" s="55" t="n">
        <f aca="false">IF(AA2680=1,"",IF(AND(AB2680=1,AD2680&lt;&gt;1),1,0))</f>
        <v>0</v>
      </c>
      <c r="AG2680" s="55" t="n">
        <f aca="false">IF(AA2680=1,"",IF(AND(AC2680=1,AE2680&lt;&gt;1),1,0))</f>
        <v>0</v>
      </c>
      <c r="AH2680" s="60" t="str">
        <f aca="false">IF(AND(E2680&gt;0,AA2680&lt;2,NOT(AND(C2681=C2680,AA2681=AA2680+1))),INDEX(DATAS,AA2680+1),"")</f>
        <v/>
      </c>
      <c r="AI2680" s="60" t="str">
        <f aca="false">IF(AND(AC2680=1,AA2680&lt;2),IF(AND(C2681=C2680,AA2681=AA2680+1),IF(AC2681=1,"",INDEX(DATAS,AA2680+1)),INDEX(DATAS,AA2680+1)),"")</f>
        <v/>
      </c>
    </row>
    <row r="2681" customFormat="false" ht="15" hidden="false" customHeight="false" outlineLevel="0" collapsed="false">
      <c r="A2681" s="60" t="n">
        <v>46309</v>
      </c>
      <c r="B2681" s="0" t="n">
        <v>4</v>
      </c>
      <c r="C2681" s="0" t="n">
        <v>5430</v>
      </c>
      <c r="D2681" s="0" t="n">
        <v>184</v>
      </c>
      <c r="E2681" s="0" t="n">
        <v>1</v>
      </c>
      <c r="F2681" s="55" t="s">
        <v>906</v>
      </c>
      <c r="G2681" s="0" t="n">
        <v>48.4</v>
      </c>
      <c r="H2681" s="0" t="n">
        <v>46</v>
      </c>
      <c r="I2681" s="55" t="s">
        <v>157</v>
      </c>
      <c r="J2681" s="0" t="n">
        <v>65</v>
      </c>
      <c r="K2681" s="0" t="n">
        <v>65</v>
      </c>
      <c r="L2681" s="0" t="n">
        <v>119</v>
      </c>
      <c r="M2681" s="0" t="n">
        <v>732.78</v>
      </c>
      <c r="N2681" s="0" t="n">
        <v>74.15</v>
      </c>
      <c r="O2681" s="0" t="n">
        <v>39.61</v>
      </c>
      <c r="P2681" s="0" t="n">
        <v>3.67</v>
      </c>
      <c r="Q2681" s="0" t="n">
        <v>3.7</v>
      </c>
      <c r="R2681" s="0" t="n">
        <v>4119</v>
      </c>
      <c r="S2681" s="0" t="n">
        <v>9128</v>
      </c>
      <c r="T2681" s="0" t="n">
        <v>42.25</v>
      </c>
      <c r="U2681" s="0" t="n">
        <v>930</v>
      </c>
      <c r="V2681" s="0" t="n">
        <v>1</v>
      </c>
      <c r="W2681" s="60" t="n">
        <v>46191</v>
      </c>
      <c r="X2681" s="55" t="n">
        <f aca="false">IF(I2681="Male",0,1)</f>
        <v>1</v>
      </c>
      <c r="Y2681" s="55" t="n">
        <f aca="false">IF(OR(I2681="DNB",I2681="Dry DNB"),1,0)</f>
        <v>0</v>
      </c>
      <c r="Z2681" s="55" t="n">
        <f aca="false">IF(ISNUMBER(W2681),A2681-W2681,"")</f>
        <v>118</v>
      </c>
      <c r="AA2681" s="55" t="n">
        <f aca="false">MATCH(A2681,DATAS,0)</f>
        <v>1</v>
      </c>
      <c r="AB2681" s="55" t="n">
        <f aca="false">IF(AND(E2681&gt;0,OR(AND(B2681&gt;=1,B2681&lt;=6),B2681=10)),1,0)</f>
        <v>1</v>
      </c>
      <c r="AC2681" s="55" t="n">
        <f aca="false">IF(AND(E2681&gt;0,B2681=10),1,0)</f>
        <v>0</v>
      </c>
      <c r="AD2681" s="0" t="str">
        <f aca="false">IF(AND(C2680=C2681,AA2680=AA2681-1),AB2680,"")</f>
        <v/>
      </c>
      <c r="AE2681" s="0" t="str">
        <f aca="false">IF(AND(C2680=C2681,AA2680=AA2681-1),AC2680,"")</f>
        <v/>
      </c>
      <c r="AF2681" s="0" t="str">
        <f aca="false">IF(AA2681=1,"",IF(AND(AB2681=1,AD2681&lt;&gt;1),1,0))</f>
        <v/>
      </c>
      <c r="AG2681" s="0" t="str">
        <f aca="false">IF(AA2681=1,"",IF(AND(AC2681=1,AE2681&lt;&gt;1),1,0))</f>
        <v/>
      </c>
      <c r="AH2681" s="60" t="str">
        <f aca="false">IF(AND(E2681&gt;0,AA2681&lt;2,NOT(AND(C2682=C2681,AA2682=AA2681+1))),INDEX(DATAS,AA2681+1),"")</f>
        <v/>
      </c>
      <c r="AI2681" s="60" t="str">
        <f aca="false">IF(AND(AC2681=1,AA2681&lt;2),IF(AND(C2682=C2681,AA2682=AA2681+1),IF(AC2682=1,"",INDEX(DATAS,AA2681+1)),INDEX(DATAS,AA2681+1)),"")</f>
        <v/>
      </c>
    </row>
    <row r="2682" customFormat="false" ht="15" hidden="false" customHeight="false" outlineLevel="0" collapsed="false">
      <c r="A2682" s="60" t="n">
        <v>46310</v>
      </c>
      <c r="B2682" s="0" t="n">
        <v>4</v>
      </c>
      <c r="C2682" s="0" t="n">
        <v>5430</v>
      </c>
      <c r="D2682" s="0" t="n">
        <v>185</v>
      </c>
      <c r="E2682" s="0" t="n">
        <v>1</v>
      </c>
      <c r="F2682" s="55" t="s">
        <v>906</v>
      </c>
      <c r="G2682" s="0" t="n">
        <v>51.3</v>
      </c>
      <c r="H2682" s="0" t="n">
        <v>47</v>
      </c>
      <c r="I2682" s="55" t="s">
        <v>157</v>
      </c>
      <c r="J2682" s="0" t="n">
        <v>65</v>
      </c>
      <c r="K2682" s="0" t="n">
        <v>65</v>
      </c>
      <c r="L2682" s="0" t="n">
        <v>120</v>
      </c>
      <c r="M2682" s="0" t="n">
        <v>732.78</v>
      </c>
      <c r="N2682" s="0" t="n">
        <v>74.15</v>
      </c>
      <c r="O2682" s="0" t="n">
        <v>39.61</v>
      </c>
      <c r="P2682" s="0" t="n">
        <v>3.67</v>
      </c>
      <c r="Q2682" s="0" t="n">
        <v>3.7</v>
      </c>
      <c r="T2682" s="0" t="n">
        <v>42.25</v>
      </c>
      <c r="U2682" s="0" t="n">
        <v>931</v>
      </c>
      <c r="V2682" s="0" t="n">
        <v>1</v>
      </c>
      <c r="W2682" s="60" t="n">
        <v>46191</v>
      </c>
      <c r="X2682" s="55" t="n">
        <f aca="false">IF(I2682="Male",0,1)</f>
        <v>1</v>
      </c>
      <c r="Y2682" s="55" t="n">
        <f aca="false">IF(OR(I2682="DNB",I2682="Dry DNB"),1,0)</f>
        <v>0</v>
      </c>
      <c r="Z2682" s="55" t="n">
        <f aca="false">IF(ISNUMBER(W2682),A2682-W2682,"")</f>
        <v>119</v>
      </c>
      <c r="AA2682" s="55" t="n">
        <f aca="false">MATCH(A2682,DATAS,0)</f>
        <v>2</v>
      </c>
      <c r="AB2682" s="55" t="n">
        <f aca="false">IF(AND(E2682&gt;0,OR(AND(B2682&gt;=1,B2682&lt;=6),B2682=10)),1,0)</f>
        <v>1</v>
      </c>
      <c r="AC2682" s="55" t="n">
        <f aca="false">IF(AND(E2682&gt;0,B2682=10),1,0)</f>
        <v>0</v>
      </c>
      <c r="AD2682" s="55" t="n">
        <f aca="false">IF(AND(C2681=C2682,AA2681=AA2682-1),AB2681,"")</f>
        <v>1</v>
      </c>
      <c r="AE2682" s="55" t="n">
        <f aca="false">IF(AND(C2681=C2682,AA2681=AA2682-1),AC2681,"")</f>
        <v>0</v>
      </c>
      <c r="AF2682" s="55" t="n">
        <f aca="false">IF(AA2682=1,"",IF(AND(AB2682=1,AD2682&lt;&gt;1),1,0))</f>
        <v>0</v>
      </c>
      <c r="AG2682" s="55" t="n">
        <f aca="false">IF(AA2682=1,"",IF(AND(AC2682=1,AE2682&lt;&gt;1),1,0))</f>
        <v>0</v>
      </c>
      <c r="AH2682" s="60" t="str">
        <f aca="false">IF(AND(E2682&gt;0,AA2682&lt;2,NOT(AND(C2683=C2682,AA2683=AA2682+1))),INDEX(DATAS,AA2682+1),"")</f>
        <v/>
      </c>
      <c r="AI2682" s="60" t="str">
        <f aca="false">IF(AND(AC2682=1,AA2682&lt;2),IF(AND(C2683=C2682,AA2683=AA2682+1),IF(AC2683=1,"",INDEX(DATAS,AA2682+1)),INDEX(DATAS,AA2682+1)),"")</f>
        <v/>
      </c>
    </row>
    <row r="2683" customFormat="false" ht="15" hidden="false" customHeight="false" outlineLevel="0" collapsed="false">
      <c r="A2683" s="60" t="n">
        <v>46309</v>
      </c>
      <c r="B2683" s="0" t="n">
        <v>7</v>
      </c>
      <c r="C2683" s="0" t="n">
        <v>5432</v>
      </c>
      <c r="D2683" s="0" t="n">
        <v>295</v>
      </c>
      <c r="E2683" s="0" t="n">
        <v>1</v>
      </c>
      <c r="F2683" s="55" t="s">
        <v>906</v>
      </c>
      <c r="G2683" s="0" t="n">
        <v>12.6</v>
      </c>
      <c r="H2683" s="0" t="n">
        <v>37</v>
      </c>
      <c r="I2683" s="55" t="s">
        <v>162</v>
      </c>
      <c r="J2683" s="0" t="n">
        <v>72</v>
      </c>
      <c r="K2683" s="0" t="n">
        <v>72</v>
      </c>
      <c r="L2683" s="0" t="n">
        <v>224</v>
      </c>
      <c r="M2683" s="0" t="n">
        <v>820.94</v>
      </c>
      <c r="N2683" s="0" t="n">
        <v>84.09</v>
      </c>
      <c r="O2683" s="0" t="n">
        <v>37.29</v>
      </c>
      <c r="P2683" s="0" t="n">
        <v>3.55</v>
      </c>
      <c r="Q2683" s="0" t="n">
        <v>3.4</v>
      </c>
      <c r="R2683" s="0" t="n">
        <v>4171</v>
      </c>
      <c r="S2683" s="0" t="n">
        <v>9525</v>
      </c>
      <c r="T2683" s="0" t="n">
        <v>43.35</v>
      </c>
      <c r="U2683" s="0" t="n">
        <v>930</v>
      </c>
      <c r="V2683" s="0" t="n">
        <v>1</v>
      </c>
      <c r="W2683" s="60" t="n">
        <v>46086</v>
      </c>
      <c r="X2683" s="55" t="n">
        <f aca="false">IF(I2683="Male",0,1)</f>
        <v>1</v>
      </c>
      <c r="Y2683" s="55" t="n">
        <f aca="false">IF(OR(I2683="DNB",I2683="Dry DNB"),1,0)</f>
        <v>0</v>
      </c>
      <c r="Z2683" s="55" t="n">
        <f aca="false">IF(ISNUMBER(W2683),A2683-W2683,"")</f>
        <v>223</v>
      </c>
      <c r="AA2683" s="55" t="n">
        <f aca="false">MATCH(A2683,DATAS,0)</f>
        <v>1</v>
      </c>
      <c r="AB2683" s="55" t="n">
        <f aca="false">IF(AND(E2683&gt;0,OR(AND(B2683&gt;=1,B2683&lt;=6),B2683=10)),1,0)</f>
        <v>0</v>
      </c>
      <c r="AC2683" s="55" t="n">
        <f aca="false">IF(AND(E2683&gt;0,B2683=10),1,0)</f>
        <v>0</v>
      </c>
      <c r="AD2683" s="0" t="str">
        <f aca="false">IF(AND(C2682=C2683,AA2682=AA2683-1),AB2682,"")</f>
        <v/>
      </c>
      <c r="AE2683" s="0" t="str">
        <f aca="false">IF(AND(C2682=C2683,AA2682=AA2683-1),AC2682,"")</f>
        <v/>
      </c>
      <c r="AF2683" s="0" t="str">
        <f aca="false">IF(AA2683=1,"",IF(AND(AB2683=1,AD2683&lt;&gt;1),1,0))</f>
        <v/>
      </c>
      <c r="AG2683" s="0" t="str">
        <f aca="false">IF(AA2683=1,"",IF(AND(AC2683=1,AE2683&lt;&gt;1),1,0))</f>
        <v/>
      </c>
      <c r="AH2683" s="60" t="str">
        <f aca="false">IF(AND(E2683&gt;0,AA2683&lt;2,NOT(AND(C2684=C2683,AA2684=AA2683+1))),INDEX(DATAS,AA2683+1),"")</f>
        <v/>
      </c>
      <c r="AI2683" s="60" t="str">
        <f aca="false">IF(AND(AC2683=1,AA2683&lt;2),IF(AND(C2684=C2683,AA2684=AA2683+1),IF(AC2684=1,"",INDEX(DATAS,AA2683+1)),INDEX(DATAS,AA2683+1)),"")</f>
        <v/>
      </c>
    </row>
    <row r="2684" customFormat="false" ht="15" hidden="false" customHeight="false" outlineLevel="0" collapsed="false">
      <c r="A2684" s="60" t="n">
        <v>46310</v>
      </c>
      <c r="B2684" s="0" t="n">
        <v>7</v>
      </c>
      <c r="C2684" s="0" t="n">
        <v>5432</v>
      </c>
      <c r="D2684" s="0" t="n">
        <v>295</v>
      </c>
      <c r="E2684" s="0" t="n">
        <v>1</v>
      </c>
      <c r="F2684" s="55" t="s">
        <v>906</v>
      </c>
      <c r="H2684" s="0" t="n">
        <v>34</v>
      </c>
      <c r="I2684" s="55" t="s">
        <v>162</v>
      </c>
      <c r="J2684" s="0" t="n">
        <v>72</v>
      </c>
      <c r="K2684" s="0" t="n">
        <v>72</v>
      </c>
      <c r="L2684" s="0" t="n">
        <v>225</v>
      </c>
      <c r="M2684" s="0" t="n">
        <v>820.94</v>
      </c>
      <c r="N2684" s="0" t="n">
        <v>84.09</v>
      </c>
      <c r="O2684" s="0" t="n">
        <v>37.29</v>
      </c>
      <c r="P2684" s="0" t="n">
        <v>3.55</v>
      </c>
      <c r="Q2684" s="0" t="n">
        <v>3.4</v>
      </c>
      <c r="T2684" s="0" t="n">
        <v>43.35</v>
      </c>
      <c r="U2684" s="0" t="n">
        <v>931</v>
      </c>
      <c r="V2684" s="0" t="n">
        <v>1</v>
      </c>
      <c r="W2684" s="60" t="n">
        <v>46086</v>
      </c>
      <c r="X2684" s="55" t="n">
        <f aca="false">IF(I2684="Male",0,1)</f>
        <v>1</v>
      </c>
      <c r="Y2684" s="55" t="n">
        <f aca="false">IF(OR(I2684="DNB",I2684="Dry DNB"),1,0)</f>
        <v>0</v>
      </c>
      <c r="Z2684" s="55" t="n">
        <f aca="false">IF(ISNUMBER(W2684),A2684-W2684,"")</f>
        <v>224</v>
      </c>
      <c r="AA2684" s="55" t="n">
        <f aca="false">MATCH(A2684,DATAS,0)</f>
        <v>2</v>
      </c>
      <c r="AB2684" s="55" t="n">
        <f aca="false">IF(AND(E2684&gt;0,OR(AND(B2684&gt;=1,B2684&lt;=6),B2684=10)),1,0)</f>
        <v>0</v>
      </c>
      <c r="AC2684" s="55" t="n">
        <f aca="false">IF(AND(E2684&gt;0,B2684=10),1,0)</f>
        <v>0</v>
      </c>
      <c r="AD2684" s="55" t="n">
        <f aca="false">IF(AND(C2683=C2684,AA2683=AA2684-1),AB2683,"")</f>
        <v>0</v>
      </c>
      <c r="AE2684" s="55" t="n">
        <f aca="false">IF(AND(C2683=C2684,AA2683=AA2684-1),AC2683,"")</f>
        <v>0</v>
      </c>
      <c r="AF2684" s="55" t="n">
        <f aca="false">IF(AA2684=1,"",IF(AND(AB2684=1,AD2684&lt;&gt;1),1,0))</f>
        <v>0</v>
      </c>
      <c r="AG2684" s="55" t="n">
        <f aca="false">IF(AA2684=1,"",IF(AND(AC2684=1,AE2684&lt;&gt;1),1,0))</f>
        <v>0</v>
      </c>
      <c r="AH2684" s="60" t="str">
        <f aca="false">IF(AND(E2684&gt;0,AA2684&lt;2,NOT(AND(C2685=C2684,AA2685=AA2684+1))),INDEX(DATAS,AA2684+1),"")</f>
        <v/>
      </c>
      <c r="AI2684" s="60" t="str">
        <f aca="false">IF(AND(AC2684=1,AA2684&lt;2),IF(AND(C2685=C2684,AA2685=AA2684+1),IF(AC2685=1,"",INDEX(DATAS,AA2684+1)),INDEX(DATAS,AA2684+1)),"")</f>
        <v/>
      </c>
    </row>
    <row r="2685" customFormat="false" ht="15" hidden="false" customHeight="false" outlineLevel="0" collapsed="false">
      <c r="A2685" s="60" t="n">
        <v>46309</v>
      </c>
      <c r="B2685" s="0" t="n">
        <v>5</v>
      </c>
      <c r="C2685" s="0" t="n">
        <v>5433</v>
      </c>
      <c r="D2685" s="0" t="n">
        <v>277</v>
      </c>
      <c r="E2685" s="0" t="n">
        <v>1</v>
      </c>
      <c r="F2685" s="55" t="s">
        <v>906</v>
      </c>
      <c r="G2685" s="0" t="n">
        <v>40.4</v>
      </c>
      <c r="H2685" s="0" t="n">
        <v>38</v>
      </c>
      <c r="I2685" s="55" t="s">
        <v>157</v>
      </c>
      <c r="J2685" s="0" t="n">
        <v>67</v>
      </c>
      <c r="K2685" s="0" t="n">
        <v>67</v>
      </c>
      <c r="L2685" s="0" t="n">
        <v>210</v>
      </c>
      <c r="M2685" s="0" t="n">
        <v>973.89</v>
      </c>
      <c r="N2685" s="0" t="n">
        <v>19.11</v>
      </c>
      <c r="O2685" s="0" t="n">
        <v>25.35</v>
      </c>
      <c r="P2685" s="0" t="n">
        <v>2.97</v>
      </c>
      <c r="Q2685" s="0" t="n">
        <v>3.81</v>
      </c>
      <c r="R2685" s="0" t="n">
        <v>3868</v>
      </c>
      <c r="S2685" s="0" t="n">
        <v>9343</v>
      </c>
      <c r="T2685" s="0" t="n">
        <v>31.6</v>
      </c>
      <c r="U2685" s="0" t="n">
        <v>930</v>
      </c>
      <c r="V2685" s="0" t="n">
        <v>1</v>
      </c>
      <c r="W2685" s="60" t="n">
        <v>46100</v>
      </c>
      <c r="X2685" s="55" t="n">
        <f aca="false">IF(I2685="Male",0,1)</f>
        <v>1</v>
      </c>
      <c r="Y2685" s="55" t="n">
        <f aca="false">IF(OR(I2685="DNB",I2685="Dry DNB"),1,0)</f>
        <v>0</v>
      </c>
      <c r="Z2685" s="55" t="n">
        <f aca="false">IF(ISNUMBER(W2685),A2685-W2685,"")</f>
        <v>209</v>
      </c>
      <c r="AA2685" s="55" t="n">
        <f aca="false">MATCH(A2685,DATAS,0)</f>
        <v>1</v>
      </c>
      <c r="AB2685" s="55" t="n">
        <f aca="false">IF(AND(E2685&gt;0,OR(AND(B2685&gt;=1,B2685&lt;=6),B2685=10)),1,0)</f>
        <v>1</v>
      </c>
      <c r="AC2685" s="55" t="n">
        <f aca="false">IF(AND(E2685&gt;0,B2685=10),1,0)</f>
        <v>0</v>
      </c>
      <c r="AD2685" s="0" t="str">
        <f aca="false">IF(AND(C2684=C2685,AA2684=AA2685-1),AB2684,"")</f>
        <v/>
      </c>
      <c r="AE2685" s="0" t="str">
        <f aca="false">IF(AND(C2684=C2685,AA2684=AA2685-1),AC2684,"")</f>
        <v/>
      </c>
      <c r="AF2685" s="0" t="str">
        <f aca="false">IF(AA2685=1,"",IF(AND(AB2685=1,AD2685&lt;&gt;1),1,0))</f>
        <v/>
      </c>
      <c r="AG2685" s="0" t="str">
        <f aca="false">IF(AA2685=1,"",IF(AND(AC2685=1,AE2685&lt;&gt;1),1,0))</f>
        <v/>
      </c>
      <c r="AH2685" s="60" t="str">
        <f aca="false">IF(AND(E2685&gt;0,AA2685&lt;2,NOT(AND(C2686=C2685,AA2686=AA2685+1))),INDEX(DATAS,AA2685+1),"")</f>
        <v/>
      </c>
      <c r="AI2685" s="60" t="str">
        <f aca="false">IF(AND(AC2685=1,AA2685&lt;2),IF(AND(C2686=C2685,AA2686=AA2685+1),IF(AC2686=1,"",INDEX(DATAS,AA2685+1)),INDEX(DATAS,AA2685+1)),"")</f>
        <v/>
      </c>
    </row>
    <row r="2686" customFormat="false" ht="15" hidden="false" customHeight="false" outlineLevel="0" collapsed="false">
      <c r="A2686" s="60" t="n">
        <v>46310</v>
      </c>
      <c r="B2686" s="0" t="n">
        <v>5</v>
      </c>
      <c r="C2686" s="0" t="n">
        <v>5433</v>
      </c>
      <c r="D2686" s="0" t="n">
        <v>278</v>
      </c>
      <c r="E2686" s="0" t="n">
        <v>1</v>
      </c>
      <c r="F2686" s="55" t="s">
        <v>906</v>
      </c>
      <c r="G2686" s="0" t="n">
        <v>43.3</v>
      </c>
      <c r="H2686" s="0" t="n">
        <v>39</v>
      </c>
      <c r="I2686" s="55" t="s">
        <v>157</v>
      </c>
      <c r="J2686" s="0" t="n">
        <v>67</v>
      </c>
      <c r="K2686" s="0" t="n">
        <v>67</v>
      </c>
      <c r="L2686" s="0" t="n">
        <v>211</v>
      </c>
      <c r="M2686" s="0" t="n">
        <v>973.89</v>
      </c>
      <c r="N2686" s="0" t="n">
        <v>19.11</v>
      </c>
      <c r="O2686" s="0" t="n">
        <v>25.35</v>
      </c>
      <c r="P2686" s="0" t="n">
        <v>2.97</v>
      </c>
      <c r="Q2686" s="0" t="n">
        <v>3.81</v>
      </c>
      <c r="T2686" s="0" t="n">
        <v>31.6</v>
      </c>
      <c r="U2686" s="0" t="n">
        <v>931</v>
      </c>
      <c r="V2686" s="0" t="n">
        <v>1</v>
      </c>
      <c r="W2686" s="60" t="n">
        <v>46100</v>
      </c>
      <c r="X2686" s="55" t="n">
        <f aca="false">IF(I2686="Male",0,1)</f>
        <v>1</v>
      </c>
      <c r="Y2686" s="55" t="n">
        <f aca="false">IF(OR(I2686="DNB",I2686="Dry DNB"),1,0)</f>
        <v>0</v>
      </c>
      <c r="Z2686" s="55" t="n">
        <f aca="false">IF(ISNUMBER(W2686),A2686-W2686,"")</f>
        <v>210</v>
      </c>
      <c r="AA2686" s="55" t="n">
        <f aca="false">MATCH(A2686,DATAS,0)</f>
        <v>2</v>
      </c>
      <c r="AB2686" s="55" t="n">
        <f aca="false">IF(AND(E2686&gt;0,OR(AND(B2686&gt;=1,B2686&lt;=6),B2686=10)),1,0)</f>
        <v>1</v>
      </c>
      <c r="AC2686" s="55" t="n">
        <f aca="false">IF(AND(E2686&gt;0,B2686=10),1,0)</f>
        <v>0</v>
      </c>
      <c r="AD2686" s="55" t="n">
        <f aca="false">IF(AND(C2685=C2686,AA2685=AA2686-1),AB2685,"")</f>
        <v>1</v>
      </c>
      <c r="AE2686" s="55" t="n">
        <f aca="false">IF(AND(C2685=C2686,AA2685=AA2686-1),AC2685,"")</f>
        <v>0</v>
      </c>
      <c r="AF2686" s="55" t="n">
        <f aca="false">IF(AA2686=1,"",IF(AND(AB2686=1,AD2686&lt;&gt;1),1,0))</f>
        <v>0</v>
      </c>
      <c r="AG2686" s="55" t="n">
        <f aca="false">IF(AA2686=1,"",IF(AND(AC2686=1,AE2686&lt;&gt;1),1,0))</f>
        <v>0</v>
      </c>
      <c r="AH2686" s="60" t="str">
        <f aca="false">IF(AND(E2686&gt;0,AA2686&lt;2,NOT(AND(C2687=C2686,AA2687=AA2686+1))),INDEX(DATAS,AA2686+1),"")</f>
        <v/>
      </c>
      <c r="AI2686" s="60" t="str">
        <f aca="false">IF(AND(AC2686=1,AA2686&lt;2),IF(AND(C2687=C2686,AA2687=AA2686+1),IF(AC2687=1,"",INDEX(DATAS,AA2686+1)),INDEX(DATAS,AA2686+1)),"")</f>
        <v/>
      </c>
    </row>
    <row r="2687" customFormat="false" ht="15" hidden="false" customHeight="false" outlineLevel="0" collapsed="false">
      <c r="A2687" s="60" t="n">
        <v>46309</v>
      </c>
      <c r="B2687" s="0" t="n">
        <v>7</v>
      </c>
      <c r="C2687" s="0" t="n">
        <v>5434</v>
      </c>
      <c r="D2687" s="0" t="n">
        <v>274</v>
      </c>
      <c r="E2687" s="0" t="n">
        <v>1</v>
      </c>
      <c r="F2687" s="55" t="s">
        <v>907</v>
      </c>
      <c r="I2687" s="55" t="s">
        <v>162</v>
      </c>
      <c r="J2687" s="0" t="n">
        <v>51</v>
      </c>
      <c r="K2687" s="0" t="n">
        <v>51</v>
      </c>
      <c r="L2687" s="0" t="n">
        <v>238</v>
      </c>
      <c r="M2687" s="0" t="n">
        <v>1248.37</v>
      </c>
      <c r="N2687" s="0" t="n">
        <v>72.12</v>
      </c>
      <c r="O2687" s="0" t="n">
        <v>52.61</v>
      </c>
      <c r="P2687" s="0" t="n">
        <v>4.7</v>
      </c>
      <c r="Q2687" s="0" t="n">
        <v>3.7</v>
      </c>
      <c r="R2687" s="0" t="n">
        <v>4410</v>
      </c>
      <c r="S2687" s="0" t="n">
        <v>8960</v>
      </c>
      <c r="T2687" s="0" t="n">
        <v>46.3</v>
      </c>
      <c r="U2687" s="0" t="n">
        <v>929</v>
      </c>
      <c r="V2687" s="0" t="n">
        <v>1</v>
      </c>
      <c r="W2687" s="60" t="n">
        <v>46072</v>
      </c>
      <c r="X2687" s="55" t="n">
        <f aca="false">IF(I2687="Male",0,1)</f>
        <v>1</v>
      </c>
      <c r="Y2687" s="55" t="n">
        <f aca="false">IF(OR(I2687="DNB",I2687="Dry DNB"),1,0)</f>
        <v>0</v>
      </c>
      <c r="Z2687" s="55" t="n">
        <f aca="false">IF(ISNUMBER(W2687),A2687-W2687,"")</f>
        <v>237</v>
      </c>
      <c r="AA2687" s="55" t="n">
        <f aca="false">MATCH(A2687,DATAS,0)</f>
        <v>1</v>
      </c>
      <c r="AB2687" s="55" t="n">
        <f aca="false">IF(AND(E2687&gt;0,OR(AND(B2687&gt;=1,B2687&lt;=6),B2687=10)),1,0)</f>
        <v>0</v>
      </c>
      <c r="AC2687" s="55" t="n">
        <f aca="false">IF(AND(E2687&gt;0,B2687=10),1,0)</f>
        <v>0</v>
      </c>
      <c r="AD2687" s="0" t="str">
        <f aca="false">IF(AND(C2686=C2687,AA2686=AA2687-1),AB2686,"")</f>
        <v/>
      </c>
      <c r="AE2687" s="0" t="str">
        <f aca="false">IF(AND(C2686=C2687,AA2686=AA2687-1),AC2686,"")</f>
        <v/>
      </c>
      <c r="AF2687" s="0" t="str">
        <f aca="false">IF(AA2687=1,"",IF(AND(AB2687=1,AD2687&lt;&gt;1),1,0))</f>
        <v/>
      </c>
      <c r="AG2687" s="0" t="str">
        <f aca="false">IF(AA2687=1,"",IF(AND(AC2687=1,AE2687&lt;&gt;1),1,0))</f>
        <v/>
      </c>
      <c r="AH2687" s="60" t="str">
        <f aca="false">IF(AND(E2687&gt;0,AA2687&lt;2,NOT(AND(C2688=C2687,AA2688=AA2687+1))),INDEX(DATAS,AA2687+1),"")</f>
        <v/>
      </c>
      <c r="AI2687" s="60" t="str">
        <f aca="false">IF(AND(AC2687=1,AA2687&lt;2),IF(AND(C2688=C2687,AA2688=AA2687+1),IF(AC2688=1,"",INDEX(DATAS,AA2687+1)),INDEX(DATAS,AA2687+1)),"")</f>
        <v/>
      </c>
    </row>
    <row r="2688" customFormat="false" ht="15" hidden="false" customHeight="false" outlineLevel="0" collapsed="false">
      <c r="A2688" s="60" t="n">
        <v>46310</v>
      </c>
      <c r="B2688" s="0" t="n">
        <v>7</v>
      </c>
      <c r="C2688" s="0" t="n">
        <v>5434</v>
      </c>
      <c r="D2688" s="0" t="n">
        <v>274</v>
      </c>
      <c r="E2688" s="0" t="n">
        <v>1</v>
      </c>
      <c r="F2688" s="55" t="s">
        <v>907</v>
      </c>
      <c r="I2688" s="55" t="s">
        <v>162</v>
      </c>
      <c r="J2688" s="0" t="n">
        <v>51</v>
      </c>
      <c r="K2688" s="0" t="n">
        <v>51</v>
      </c>
      <c r="L2688" s="0" t="n">
        <v>239</v>
      </c>
      <c r="M2688" s="0" t="n">
        <v>1248.37</v>
      </c>
      <c r="N2688" s="0" t="n">
        <v>72.12</v>
      </c>
      <c r="O2688" s="0" t="n">
        <v>52.61</v>
      </c>
      <c r="P2688" s="0" t="n">
        <v>4.7</v>
      </c>
      <c r="Q2688" s="0" t="n">
        <v>3.7</v>
      </c>
      <c r="T2688" s="0" t="n">
        <v>46.3</v>
      </c>
      <c r="U2688" s="0" t="n">
        <v>930</v>
      </c>
      <c r="V2688" s="0" t="n">
        <v>1</v>
      </c>
      <c r="W2688" s="60" t="n">
        <v>46072</v>
      </c>
      <c r="X2688" s="55" t="n">
        <f aca="false">IF(I2688="Male",0,1)</f>
        <v>1</v>
      </c>
      <c r="Y2688" s="55" t="n">
        <f aca="false">IF(OR(I2688="DNB",I2688="Dry DNB"),1,0)</f>
        <v>0</v>
      </c>
      <c r="Z2688" s="55" t="n">
        <f aca="false">IF(ISNUMBER(W2688),A2688-W2688,"")</f>
        <v>238</v>
      </c>
      <c r="AA2688" s="55" t="n">
        <f aca="false">MATCH(A2688,DATAS,0)</f>
        <v>2</v>
      </c>
      <c r="AB2688" s="55" t="n">
        <f aca="false">IF(AND(E2688&gt;0,OR(AND(B2688&gt;=1,B2688&lt;=6),B2688=10)),1,0)</f>
        <v>0</v>
      </c>
      <c r="AC2688" s="55" t="n">
        <f aca="false">IF(AND(E2688&gt;0,B2688=10),1,0)</f>
        <v>0</v>
      </c>
      <c r="AD2688" s="55" t="n">
        <f aca="false">IF(AND(C2687=C2688,AA2687=AA2688-1),AB2687,"")</f>
        <v>0</v>
      </c>
      <c r="AE2688" s="55" t="n">
        <f aca="false">IF(AND(C2687=C2688,AA2687=AA2688-1),AC2687,"")</f>
        <v>0</v>
      </c>
      <c r="AF2688" s="55" t="n">
        <f aca="false">IF(AA2688=1,"",IF(AND(AB2688=1,AD2688&lt;&gt;1),1,0))</f>
        <v>0</v>
      </c>
      <c r="AG2688" s="55" t="n">
        <f aca="false">IF(AA2688=1,"",IF(AND(AC2688=1,AE2688&lt;&gt;1),1,0))</f>
        <v>0</v>
      </c>
      <c r="AH2688" s="60" t="str">
        <f aca="false">IF(AND(E2688&gt;0,AA2688&lt;2,NOT(AND(C2689=C2688,AA2689=AA2688+1))),INDEX(DATAS,AA2688+1),"")</f>
        <v/>
      </c>
      <c r="AI2688" s="60" t="str">
        <f aca="false">IF(AND(AC2688=1,AA2688&lt;2),IF(AND(C2689=C2688,AA2689=AA2688+1),IF(AC2689=1,"",INDEX(DATAS,AA2688+1)),INDEX(DATAS,AA2688+1)),"")</f>
        <v/>
      </c>
    </row>
    <row r="2689" customFormat="false" ht="15" hidden="false" customHeight="false" outlineLevel="0" collapsed="false">
      <c r="A2689" s="60" t="n">
        <v>46309</v>
      </c>
      <c r="B2689" s="0" t="n">
        <v>4</v>
      </c>
      <c r="C2689" s="0" t="n">
        <v>5435</v>
      </c>
      <c r="D2689" s="0" t="n">
        <v>264</v>
      </c>
      <c r="E2689" s="0" t="n">
        <v>1</v>
      </c>
      <c r="F2689" s="55" t="s">
        <v>907</v>
      </c>
      <c r="G2689" s="0" t="n">
        <v>36.2</v>
      </c>
      <c r="H2689" s="0" t="n">
        <v>50</v>
      </c>
      <c r="I2689" s="55" t="s">
        <v>157</v>
      </c>
      <c r="J2689" s="0" t="n">
        <v>68</v>
      </c>
      <c r="K2689" s="0" t="n">
        <v>68</v>
      </c>
      <c r="L2689" s="0" t="n">
        <v>196</v>
      </c>
      <c r="M2689" s="0" t="n">
        <v>1171.63</v>
      </c>
      <c r="N2689" s="0" t="n">
        <v>74.15</v>
      </c>
      <c r="O2689" s="0" t="n">
        <v>33.04</v>
      </c>
      <c r="P2689" s="0" t="n">
        <v>3.01</v>
      </c>
      <c r="Q2689" s="0" t="n">
        <v>2.96</v>
      </c>
      <c r="R2689" s="0" t="n">
        <v>5143</v>
      </c>
      <c r="S2689" s="0" t="n">
        <v>11636</v>
      </c>
      <c r="T2689" s="0" t="n">
        <v>55.05</v>
      </c>
      <c r="U2689" s="0" t="n">
        <v>929</v>
      </c>
      <c r="V2689" s="0" t="n">
        <v>1</v>
      </c>
      <c r="W2689" s="60" t="n">
        <v>46114</v>
      </c>
      <c r="X2689" s="55" t="n">
        <f aca="false">IF(I2689="Male",0,1)</f>
        <v>1</v>
      </c>
      <c r="Y2689" s="55" t="n">
        <f aca="false">IF(OR(I2689="DNB",I2689="Dry DNB"),1,0)</f>
        <v>0</v>
      </c>
      <c r="Z2689" s="55" t="n">
        <f aca="false">IF(ISNUMBER(W2689),A2689-W2689,"")</f>
        <v>195</v>
      </c>
      <c r="AA2689" s="55" t="n">
        <f aca="false">MATCH(A2689,DATAS,0)</f>
        <v>1</v>
      </c>
      <c r="AB2689" s="55" t="n">
        <f aca="false">IF(AND(E2689&gt;0,OR(AND(B2689&gt;=1,B2689&lt;=6),B2689=10)),1,0)</f>
        <v>1</v>
      </c>
      <c r="AC2689" s="55" t="n">
        <f aca="false">IF(AND(E2689&gt;0,B2689=10),1,0)</f>
        <v>0</v>
      </c>
      <c r="AD2689" s="0" t="str">
        <f aca="false">IF(AND(C2688=C2689,AA2688=AA2689-1),AB2688,"")</f>
        <v/>
      </c>
      <c r="AE2689" s="0" t="str">
        <f aca="false">IF(AND(C2688=C2689,AA2688=AA2689-1),AC2688,"")</f>
        <v/>
      </c>
      <c r="AF2689" s="0" t="str">
        <f aca="false">IF(AA2689=1,"",IF(AND(AB2689=1,AD2689&lt;&gt;1),1,0))</f>
        <v/>
      </c>
      <c r="AG2689" s="0" t="str">
        <f aca="false">IF(AA2689=1,"",IF(AND(AC2689=1,AE2689&lt;&gt;1),1,0))</f>
        <v/>
      </c>
      <c r="AH2689" s="60" t="str">
        <f aca="false">IF(AND(E2689&gt;0,AA2689&lt;2,NOT(AND(C2690=C2689,AA2690=AA2689+1))),INDEX(DATAS,AA2689+1),"")</f>
        <v/>
      </c>
      <c r="AI2689" s="60" t="str">
        <f aca="false">IF(AND(AC2689=1,AA2689&lt;2),IF(AND(C2690=C2689,AA2690=AA2689+1),IF(AC2690=1,"",INDEX(DATAS,AA2689+1)),INDEX(DATAS,AA2689+1)),"")</f>
        <v/>
      </c>
    </row>
    <row r="2690" customFormat="false" ht="15" hidden="false" customHeight="false" outlineLevel="0" collapsed="false">
      <c r="A2690" s="60" t="n">
        <v>46310</v>
      </c>
      <c r="B2690" s="0" t="n">
        <v>4</v>
      </c>
      <c r="C2690" s="0" t="n">
        <v>5435</v>
      </c>
      <c r="D2690" s="0" t="n">
        <v>265</v>
      </c>
      <c r="E2690" s="0" t="n">
        <v>1</v>
      </c>
      <c r="F2690" s="55" t="s">
        <v>907</v>
      </c>
      <c r="G2690" s="0" t="n">
        <v>50.2</v>
      </c>
      <c r="H2690" s="0" t="n">
        <v>48</v>
      </c>
      <c r="I2690" s="55" t="s">
        <v>157</v>
      </c>
      <c r="J2690" s="0" t="n">
        <v>68</v>
      </c>
      <c r="K2690" s="0" t="n">
        <v>68</v>
      </c>
      <c r="L2690" s="0" t="n">
        <v>197</v>
      </c>
      <c r="M2690" s="0" t="n">
        <v>1171.63</v>
      </c>
      <c r="N2690" s="0" t="n">
        <v>74.15</v>
      </c>
      <c r="O2690" s="0" t="n">
        <v>33.04</v>
      </c>
      <c r="P2690" s="0" t="n">
        <v>3.01</v>
      </c>
      <c r="Q2690" s="0" t="n">
        <v>2.96</v>
      </c>
      <c r="T2690" s="0" t="n">
        <v>55.05</v>
      </c>
      <c r="U2690" s="0" t="n">
        <v>930</v>
      </c>
      <c r="V2690" s="0" t="n">
        <v>1</v>
      </c>
      <c r="W2690" s="60" t="n">
        <v>46114</v>
      </c>
      <c r="X2690" s="55" t="n">
        <f aca="false">IF(I2690="Male",0,1)</f>
        <v>1</v>
      </c>
      <c r="Y2690" s="55" t="n">
        <f aca="false">IF(OR(I2690="DNB",I2690="Dry DNB"),1,0)</f>
        <v>0</v>
      </c>
      <c r="Z2690" s="55" t="n">
        <f aca="false">IF(ISNUMBER(W2690),A2690-W2690,"")</f>
        <v>196</v>
      </c>
      <c r="AA2690" s="55" t="n">
        <f aca="false">MATCH(A2690,DATAS,0)</f>
        <v>2</v>
      </c>
      <c r="AB2690" s="55" t="n">
        <f aca="false">IF(AND(E2690&gt;0,OR(AND(B2690&gt;=1,B2690&lt;=6),B2690=10)),1,0)</f>
        <v>1</v>
      </c>
      <c r="AC2690" s="55" t="n">
        <f aca="false">IF(AND(E2690&gt;0,B2690=10),1,0)</f>
        <v>0</v>
      </c>
      <c r="AD2690" s="55" t="n">
        <f aca="false">IF(AND(C2689=C2690,AA2689=AA2690-1),AB2689,"")</f>
        <v>1</v>
      </c>
      <c r="AE2690" s="55" t="n">
        <f aca="false">IF(AND(C2689=C2690,AA2689=AA2690-1),AC2689,"")</f>
        <v>0</v>
      </c>
      <c r="AF2690" s="55" t="n">
        <f aca="false">IF(AA2690=1,"",IF(AND(AB2690=1,AD2690&lt;&gt;1),1,0))</f>
        <v>0</v>
      </c>
      <c r="AG2690" s="55" t="n">
        <f aca="false">IF(AA2690=1,"",IF(AND(AC2690=1,AE2690&lt;&gt;1),1,0))</f>
        <v>0</v>
      </c>
      <c r="AH2690" s="60" t="str">
        <f aca="false">IF(AND(E2690&gt;0,AA2690&lt;2,NOT(AND(C2691=C2690,AA2691=AA2690+1))),INDEX(DATAS,AA2690+1),"")</f>
        <v/>
      </c>
      <c r="AI2690" s="60" t="str">
        <f aca="false">IF(AND(AC2690=1,AA2690&lt;2),IF(AND(C2691=C2690,AA2691=AA2690+1),IF(AC2691=1,"",INDEX(DATAS,AA2690+1)),INDEX(DATAS,AA2690+1)),"")</f>
        <v/>
      </c>
    </row>
    <row r="2691" customFormat="false" ht="15" hidden="false" customHeight="false" outlineLevel="0" collapsed="false">
      <c r="A2691" s="60" t="n">
        <v>46309</v>
      </c>
      <c r="B2691" s="0" t="n">
        <v>4</v>
      </c>
      <c r="C2691" s="0" t="n">
        <v>5437</v>
      </c>
      <c r="D2691" s="0" t="n">
        <v>267</v>
      </c>
      <c r="E2691" s="0" t="n">
        <v>1</v>
      </c>
      <c r="F2691" s="55" t="s">
        <v>908</v>
      </c>
      <c r="G2691" s="0" t="n">
        <v>45.1</v>
      </c>
      <c r="H2691" s="0" t="n">
        <v>45</v>
      </c>
      <c r="I2691" s="55" t="s">
        <v>157</v>
      </c>
      <c r="J2691" s="0" t="n">
        <v>134</v>
      </c>
      <c r="K2691" s="0" t="n">
        <v>85</v>
      </c>
      <c r="L2691" s="0" t="n">
        <v>133</v>
      </c>
      <c r="M2691" s="0" t="n">
        <v>688.57</v>
      </c>
      <c r="N2691" s="0" t="n">
        <v>78.59</v>
      </c>
      <c r="O2691" s="0" t="n">
        <v>40.82</v>
      </c>
      <c r="P2691" s="0" t="n">
        <v>3.53</v>
      </c>
      <c r="Q2691" s="0" t="n">
        <v>3.77</v>
      </c>
      <c r="R2691" s="0" t="n">
        <v>4434</v>
      </c>
      <c r="S2691" s="0" t="n">
        <v>8837</v>
      </c>
      <c r="T2691" s="0" t="n">
        <v>45.35</v>
      </c>
      <c r="U2691" s="0" t="n">
        <v>928</v>
      </c>
      <c r="V2691" s="0" t="n">
        <v>2</v>
      </c>
      <c r="W2691" s="60" t="n">
        <v>46177</v>
      </c>
      <c r="X2691" s="55" t="n">
        <f aca="false">IF(I2691="Male",0,1)</f>
        <v>1</v>
      </c>
      <c r="Y2691" s="55" t="n">
        <f aca="false">IF(OR(I2691="DNB",I2691="Dry DNB"),1,0)</f>
        <v>0</v>
      </c>
      <c r="Z2691" s="55" t="n">
        <f aca="false">IF(ISNUMBER(W2691),A2691-W2691,"")</f>
        <v>132</v>
      </c>
      <c r="AA2691" s="55" t="n">
        <f aca="false">MATCH(A2691,DATAS,0)</f>
        <v>1</v>
      </c>
      <c r="AB2691" s="55" t="n">
        <f aca="false">IF(AND(E2691&gt;0,OR(AND(B2691&gt;=1,B2691&lt;=6),B2691=10)),1,0)</f>
        <v>1</v>
      </c>
      <c r="AC2691" s="55" t="n">
        <f aca="false">IF(AND(E2691&gt;0,B2691=10),1,0)</f>
        <v>0</v>
      </c>
      <c r="AD2691" s="0" t="str">
        <f aca="false">IF(AND(C2690=C2691,AA2690=AA2691-1),AB2690,"")</f>
        <v/>
      </c>
      <c r="AE2691" s="0" t="str">
        <f aca="false">IF(AND(C2690=C2691,AA2690=AA2691-1),AC2690,"")</f>
        <v/>
      </c>
      <c r="AF2691" s="0" t="str">
        <f aca="false">IF(AA2691=1,"",IF(AND(AB2691=1,AD2691&lt;&gt;1),1,0))</f>
        <v/>
      </c>
      <c r="AG2691" s="0" t="str">
        <f aca="false">IF(AA2691=1,"",IF(AND(AC2691=1,AE2691&lt;&gt;1),1,0))</f>
        <v/>
      </c>
      <c r="AH2691" s="60" t="str">
        <f aca="false">IF(AND(E2691&gt;0,AA2691&lt;2,NOT(AND(C2692=C2691,AA2692=AA2691+1))),INDEX(DATAS,AA2691+1),"")</f>
        <v/>
      </c>
      <c r="AI2691" s="60" t="str">
        <f aca="false">IF(AND(AC2691=1,AA2691&lt;2),IF(AND(C2692=C2691,AA2692=AA2691+1),IF(AC2692=1,"",INDEX(DATAS,AA2691+1)),INDEX(DATAS,AA2691+1)),"")</f>
        <v/>
      </c>
    </row>
    <row r="2692" customFormat="false" ht="15" hidden="false" customHeight="false" outlineLevel="0" collapsed="false">
      <c r="A2692" s="60" t="n">
        <v>46310</v>
      </c>
      <c r="B2692" s="0" t="n">
        <v>4</v>
      </c>
      <c r="C2692" s="0" t="n">
        <v>5437</v>
      </c>
      <c r="D2692" s="0" t="n">
        <v>268</v>
      </c>
      <c r="E2692" s="0" t="n">
        <v>1</v>
      </c>
      <c r="F2692" s="55" t="s">
        <v>908</v>
      </c>
      <c r="G2692" s="0" t="n">
        <v>48</v>
      </c>
      <c r="H2692" s="0" t="n">
        <v>45</v>
      </c>
      <c r="I2692" s="55" t="s">
        <v>157</v>
      </c>
      <c r="J2692" s="0" t="n">
        <v>134</v>
      </c>
      <c r="K2692" s="0" t="n">
        <v>85</v>
      </c>
      <c r="L2692" s="0" t="n">
        <v>134</v>
      </c>
      <c r="M2692" s="0" t="n">
        <v>688.57</v>
      </c>
      <c r="N2692" s="0" t="n">
        <v>78.59</v>
      </c>
      <c r="O2692" s="0" t="n">
        <v>40.82</v>
      </c>
      <c r="P2692" s="0" t="n">
        <v>3.53</v>
      </c>
      <c r="Q2692" s="0" t="n">
        <v>3.77</v>
      </c>
      <c r="T2692" s="0" t="n">
        <v>45.35</v>
      </c>
      <c r="U2692" s="0" t="n">
        <v>929</v>
      </c>
      <c r="V2692" s="0" t="n">
        <v>2</v>
      </c>
      <c r="W2692" s="60" t="n">
        <v>46177</v>
      </c>
      <c r="X2692" s="55" t="n">
        <f aca="false">IF(I2692="Male",0,1)</f>
        <v>1</v>
      </c>
      <c r="Y2692" s="55" t="n">
        <f aca="false">IF(OR(I2692="DNB",I2692="Dry DNB"),1,0)</f>
        <v>0</v>
      </c>
      <c r="Z2692" s="55" t="n">
        <f aca="false">IF(ISNUMBER(W2692),A2692-W2692,"")</f>
        <v>133</v>
      </c>
      <c r="AA2692" s="55" t="n">
        <f aca="false">MATCH(A2692,DATAS,0)</f>
        <v>2</v>
      </c>
      <c r="AB2692" s="55" t="n">
        <f aca="false">IF(AND(E2692&gt;0,OR(AND(B2692&gt;=1,B2692&lt;=6),B2692=10)),1,0)</f>
        <v>1</v>
      </c>
      <c r="AC2692" s="55" t="n">
        <f aca="false">IF(AND(E2692&gt;0,B2692=10),1,0)</f>
        <v>0</v>
      </c>
      <c r="AD2692" s="55" t="n">
        <f aca="false">IF(AND(C2691=C2692,AA2691=AA2692-1),AB2691,"")</f>
        <v>1</v>
      </c>
      <c r="AE2692" s="55" t="n">
        <f aca="false">IF(AND(C2691=C2692,AA2691=AA2692-1),AC2691,"")</f>
        <v>0</v>
      </c>
      <c r="AF2692" s="55" t="n">
        <f aca="false">IF(AA2692=1,"",IF(AND(AB2692=1,AD2692&lt;&gt;1),1,0))</f>
        <v>0</v>
      </c>
      <c r="AG2692" s="55" t="n">
        <f aca="false">IF(AA2692=1,"",IF(AND(AC2692=1,AE2692&lt;&gt;1),1,0))</f>
        <v>0</v>
      </c>
      <c r="AH2692" s="60" t="str">
        <f aca="false">IF(AND(E2692&gt;0,AA2692&lt;2,NOT(AND(C2693=C2692,AA2693=AA2692+1))),INDEX(DATAS,AA2692+1),"")</f>
        <v/>
      </c>
      <c r="AI2692" s="60" t="str">
        <f aca="false">IF(AND(AC2692=1,AA2692&lt;2),IF(AND(C2693=C2692,AA2693=AA2692+1),IF(AC2693=1,"",INDEX(DATAS,AA2692+1)),INDEX(DATAS,AA2692+1)),"")</f>
        <v/>
      </c>
    </row>
    <row r="2693" customFormat="false" ht="15" hidden="false" customHeight="false" outlineLevel="0" collapsed="false">
      <c r="A2693" s="60" t="n">
        <v>46309</v>
      </c>
      <c r="B2693" s="0" t="n">
        <v>4</v>
      </c>
      <c r="C2693" s="0" t="n">
        <v>5440</v>
      </c>
      <c r="D2693" s="0" t="n">
        <v>276</v>
      </c>
      <c r="E2693" s="0" t="n">
        <v>1</v>
      </c>
      <c r="F2693" s="55" t="s">
        <v>909</v>
      </c>
      <c r="G2693" s="0" t="n">
        <v>37.1</v>
      </c>
      <c r="H2693" s="0" t="n">
        <v>42</v>
      </c>
      <c r="I2693" s="55" t="s">
        <v>157</v>
      </c>
      <c r="J2693" s="0" t="n">
        <v>101</v>
      </c>
      <c r="K2693" s="0" t="n">
        <v>66</v>
      </c>
      <c r="L2693" s="0" t="n">
        <v>175</v>
      </c>
      <c r="M2693" s="0" t="n">
        <v>1333.58</v>
      </c>
      <c r="N2693" s="0" t="n">
        <v>31.5</v>
      </c>
      <c r="O2693" s="0" t="n">
        <v>32.21</v>
      </c>
      <c r="P2693" s="0" t="n">
        <v>3.05</v>
      </c>
      <c r="Q2693" s="0" t="n">
        <v>3.1</v>
      </c>
      <c r="R2693" s="0" t="n">
        <v>4486</v>
      </c>
      <c r="S2693" s="0" t="n">
        <v>9990</v>
      </c>
      <c r="T2693" s="0" t="n">
        <v>44.35</v>
      </c>
      <c r="U2693" s="0" t="n">
        <v>927</v>
      </c>
      <c r="V2693" s="0" t="n">
        <v>2</v>
      </c>
      <c r="W2693" s="60" t="n">
        <v>46135</v>
      </c>
      <c r="X2693" s="55" t="n">
        <f aca="false">IF(I2693="Male",0,1)</f>
        <v>1</v>
      </c>
      <c r="Y2693" s="55" t="n">
        <f aca="false">IF(OR(I2693="DNB",I2693="Dry DNB"),1,0)</f>
        <v>0</v>
      </c>
      <c r="Z2693" s="55" t="n">
        <f aca="false">IF(ISNUMBER(W2693),A2693-W2693,"")</f>
        <v>174</v>
      </c>
      <c r="AA2693" s="55" t="n">
        <f aca="false">MATCH(A2693,DATAS,0)</f>
        <v>1</v>
      </c>
      <c r="AB2693" s="55" t="n">
        <f aca="false">IF(AND(E2693&gt;0,OR(AND(B2693&gt;=1,B2693&lt;=6),B2693=10)),1,0)</f>
        <v>1</v>
      </c>
      <c r="AC2693" s="55" t="n">
        <f aca="false">IF(AND(E2693&gt;0,B2693=10),1,0)</f>
        <v>0</v>
      </c>
      <c r="AD2693" s="0" t="str">
        <f aca="false">IF(AND(C2692=C2693,AA2692=AA2693-1),AB2692,"")</f>
        <v/>
      </c>
      <c r="AE2693" s="0" t="str">
        <f aca="false">IF(AND(C2692=C2693,AA2692=AA2693-1),AC2692,"")</f>
        <v/>
      </c>
      <c r="AF2693" s="0" t="str">
        <f aca="false">IF(AA2693=1,"",IF(AND(AB2693=1,AD2693&lt;&gt;1),1,0))</f>
        <v/>
      </c>
      <c r="AG2693" s="0" t="str">
        <f aca="false">IF(AA2693=1,"",IF(AND(AC2693=1,AE2693&lt;&gt;1),1,0))</f>
        <v/>
      </c>
      <c r="AH2693" s="60" t="str">
        <f aca="false">IF(AND(E2693&gt;0,AA2693&lt;2,NOT(AND(C2694=C2693,AA2694=AA2693+1))),INDEX(DATAS,AA2693+1),"")</f>
        <v/>
      </c>
      <c r="AI2693" s="60" t="str">
        <f aca="false">IF(AND(AC2693=1,AA2693&lt;2),IF(AND(C2694=C2693,AA2694=AA2693+1),IF(AC2694=1,"",INDEX(DATAS,AA2693+1)),INDEX(DATAS,AA2693+1)),"")</f>
        <v/>
      </c>
    </row>
    <row r="2694" customFormat="false" ht="15" hidden="false" customHeight="false" outlineLevel="0" collapsed="false">
      <c r="A2694" s="60" t="n">
        <v>46310</v>
      </c>
      <c r="B2694" s="0" t="n">
        <v>4</v>
      </c>
      <c r="C2694" s="0" t="n">
        <v>5440</v>
      </c>
      <c r="D2694" s="0" t="n">
        <v>277</v>
      </c>
      <c r="E2694" s="0" t="n">
        <v>1</v>
      </c>
      <c r="F2694" s="55" t="s">
        <v>909</v>
      </c>
      <c r="G2694" s="0" t="n">
        <v>42.7</v>
      </c>
      <c r="H2694" s="0" t="n">
        <v>43</v>
      </c>
      <c r="I2694" s="55" t="s">
        <v>157</v>
      </c>
      <c r="J2694" s="0" t="n">
        <v>101</v>
      </c>
      <c r="K2694" s="0" t="n">
        <v>66</v>
      </c>
      <c r="L2694" s="0" t="n">
        <v>176</v>
      </c>
      <c r="M2694" s="0" t="n">
        <v>1333.58</v>
      </c>
      <c r="N2694" s="0" t="n">
        <v>31.5</v>
      </c>
      <c r="O2694" s="0" t="n">
        <v>32.21</v>
      </c>
      <c r="P2694" s="0" t="n">
        <v>3.05</v>
      </c>
      <c r="Q2694" s="0" t="n">
        <v>3.1</v>
      </c>
      <c r="T2694" s="0" t="n">
        <v>44.35</v>
      </c>
      <c r="U2694" s="0" t="n">
        <v>928</v>
      </c>
      <c r="V2694" s="0" t="n">
        <v>2</v>
      </c>
      <c r="W2694" s="60" t="n">
        <v>46135</v>
      </c>
      <c r="X2694" s="55" t="n">
        <f aca="false">IF(I2694="Male",0,1)</f>
        <v>1</v>
      </c>
      <c r="Y2694" s="55" t="n">
        <f aca="false">IF(OR(I2694="DNB",I2694="Dry DNB"),1,0)</f>
        <v>0</v>
      </c>
      <c r="Z2694" s="55" t="n">
        <f aca="false">IF(ISNUMBER(W2694),A2694-W2694,"")</f>
        <v>175</v>
      </c>
      <c r="AA2694" s="55" t="n">
        <f aca="false">MATCH(A2694,DATAS,0)</f>
        <v>2</v>
      </c>
      <c r="AB2694" s="55" t="n">
        <f aca="false">IF(AND(E2694&gt;0,OR(AND(B2694&gt;=1,B2694&lt;=6),B2694=10)),1,0)</f>
        <v>1</v>
      </c>
      <c r="AC2694" s="55" t="n">
        <f aca="false">IF(AND(E2694&gt;0,B2694=10),1,0)</f>
        <v>0</v>
      </c>
      <c r="AD2694" s="55" t="n">
        <f aca="false">IF(AND(C2693=C2694,AA2693=AA2694-1),AB2693,"")</f>
        <v>1</v>
      </c>
      <c r="AE2694" s="55" t="n">
        <f aca="false">IF(AND(C2693=C2694,AA2693=AA2694-1),AC2693,"")</f>
        <v>0</v>
      </c>
      <c r="AF2694" s="55" t="n">
        <f aca="false">IF(AA2694=1,"",IF(AND(AB2694=1,AD2694&lt;&gt;1),1,0))</f>
        <v>0</v>
      </c>
      <c r="AG2694" s="55" t="n">
        <f aca="false">IF(AA2694=1,"",IF(AND(AC2694=1,AE2694&lt;&gt;1),1,0))</f>
        <v>0</v>
      </c>
      <c r="AH2694" s="60" t="str">
        <f aca="false">IF(AND(E2694&gt;0,AA2694&lt;2,NOT(AND(C2695=C2694,AA2695=AA2694+1))),INDEX(DATAS,AA2694+1),"")</f>
        <v/>
      </c>
      <c r="AI2694" s="60" t="str">
        <f aca="false">IF(AND(AC2694=1,AA2694&lt;2),IF(AND(C2695=C2694,AA2695=AA2694+1),IF(AC2695=1,"",INDEX(DATAS,AA2694+1)),INDEX(DATAS,AA2694+1)),"")</f>
        <v/>
      </c>
    </row>
    <row r="2695" customFormat="false" ht="15" hidden="false" customHeight="false" outlineLevel="0" collapsed="false">
      <c r="A2695" s="60" t="n">
        <v>46309</v>
      </c>
      <c r="B2695" s="0" t="n">
        <v>4</v>
      </c>
      <c r="C2695" s="0" t="n">
        <v>5442</v>
      </c>
      <c r="D2695" s="0" t="n">
        <v>266</v>
      </c>
      <c r="E2695" s="0" t="n">
        <v>1</v>
      </c>
      <c r="F2695" s="55" t="s">
        <v>909</v>
      </c>
      <c r="G2695" s="0" t="n">
        <v>45.1</v>
      </c>
      <c r="H2695" s="0" t="n">
        <v>46</v>
      </c>
      <c r="I2695" s="55" t="s">
        <v>157</v>
      </c>
      <c r="J2695" s="0" t="n">
        <v>98</v>
      </c>
      <c r="K2695" s="0" t="n">
        <v>63</v>
      </c>
      <c r="L2695" s="0" t="n">
        <v>168</v>
      </c>
      <c r="M2695" s="0" t="n">
        <v>281.41</v>
      </c>
      <c r="N2695" s="0" t="n">
        <v>39.24</v>
      </c>
      <c r="O2695" s="0" t="n">
        <v>20.39</v>
      </c>
      <c r="P2695" s="0" t="n">
        <v>4.43</v>
      </c>
      <c r="Q2695" s="0" t="n">
        <v>3.48</v>
      </c>
      <c r="R2695" s="0" t="n">
        <v>4357</v>
      </c>
      <c r="S2695" s="0" t="n">
        <v>10148</v>
      </c>
      <c r="T2695" s="0" t="n">
        <v>47.4</v>
      </c>
      <c r="U2695" s="0" t="n">
        <v>927</v>
      </c>
      <c r="V2695" s="0" t="n">
        <v>2</v>
      </c>
      <c r="W2695" s="60" t="n">
        <v>46142</v>
      </c>
      <c r="X2695" s="55" t="n">
        <f aca="false">IF(I2695="Male",0,1)</f>
        <v>1</v>
      </c>
      <c r="Y2695" s="55" t="n">
        <f aca="false">IF(OR(I2695="DNB",I2695="Dry DNB"),1,0)</f>
        <v>0</v>
      </c>
      <c r="Z2695" s="55" t="n">
        <f aca="false">IF(ISNUMBER(W2695),A2695-W2695,"")</f>
        <v>167</v>
      </c>
      <c r="AA2695" s="55" t="n">
        <f aca="false">MATCH(A2695,DATAS,0)</f>
        <v>1</v>
      </c>
      <c r="AB2695" s="55" t="n">
        <f aca="false">IF(AND(E2695&gt;0,OR(AND(B2695&gt;=1,B2695&lt;=6),B2695=10)),1,0)</f>
        <v>1</v>
      </c>
      <c r="AC2695" s="55" t="n">
        <f aca="false">IF(AND(E2695&gt;0,B2695=10),1,0)</f>
        <v>0</v>
      </c>
      <c r="AD2695" s="0" t="str">
        <f aca="false">IF(AND(C2694=C2695,AA2694=AA2695-1),AB2694,"")</f>
        <v/>
      </c>
      <c r="AE2695" s="0" t="str">
        <f aca="false">IF(AND(C2694=C2695,AA2694=AA2695-1),AC2694,"")</f>
        <v/>
      </c>
      <c r="AF2695" s="0" t="str">
        <f aca="false">IF(AA2695=1,"",IF(AND(AB2695=1,AD2695&lt;&gt;1),1,0))</f>
        <v/>
      </c>
      <c r="AG2695" s="0" t="str">
        <f aca="false">IF(AA2695=1,"",IF(AND(AC2695=1,AE2695&lt;&gt;1),1,0))</f>
        <v/>
      </c>
      <c r="AH2695" s="60" t="str">
        <f aca="false">IF(AND(E2695&gt;0,AA2695&lt;2,NOT(AND(C2696=C2695,AA2696=AA2695+1))),INDEX(DATAS,AA2695+1),"")</f>
        <v/>
      </c>
      <c r="AI2695" s="60" t="str">
        <f aca="false">IF(AND(AC2695=1,AA2695&lt;2),IF(AND(C2696=C2695,AA2696=AA2695+1),IF(AC2696=1,"",INDEX(DATAS,AA2695+1)),INDEX(DATAS,AA2695+1)),"")</f>
        <v/>
      </c>
    </row>
    <row r="2696" customFormat="false" ht="15" hidden="false" customHeight="false" outlineLevel="0" collapsed="false">
      <c r="A2696" s="60" t="n">
        <v>46310</v>
      </c>
      <c r="B2696" s="0" t="n">
        <v>4</v>
      </c>
      <c r="C2696" s="0" t="n">
        <v>5442</v>
      </c>
      <c r="D2696" s="0" t="n">
        <v>267</v>
      </c>
      <c r="E2696" s="0" t="n">
        <v>1</v>
      </c>
      <c r="F2696" s="55" t="s">
        <v>909</v>
      </c>
      <c r="G2696" s="0" t="n">
        <v>49.3</v>
      </c>
      <c r="H2696" s="0" t="n">
        <v>46</v>
      </c>
      <c r="I2696" s="55" t="s">
        <v>157</v>
      </c>
      <c r="J2696" s="0" t="n">
        <v>98</v>
      </c>
      <c r="K2696" s="0" t="n">
        <v>63</v>
      </c>
      <c r="L2696" s="0" t="n">
        <v>169</v>
      </c>
      <c r="M2696" s="0" t="n">
        <v>281.41</v>
      </c>
      <c r="N2696" s="0" t="n">
        <v>39.24</v>
      </c>
      <c r="O2696" s="0" t="n">
        <v>20.39</v>
      </c>
      <c r="P2696" s="0" t="n">
        <v>4.43</v>
      </c>
      <c r="Q2696" s="0" t="n">
        <v>3.48</v>
      </c>
      <c r="T2696" s="0" t="n">
        <v>47.4</v>
      </c>
      <c r="U2696" s="0" t="n">
        <v>928</v>
      </c>
      <c r="V2696" s="0" t="n">
        <v>2</v>
      </c>
      <c r="W2696" s="60" t="n">
        <v>46142</v>
      </c>
      <c r="X2696" s="55" t="n">
        <f aca="false">IF(I2696="Male",0,1)</f>
        <v>1</v>
      </c>
      <c r="Y2696" s="55" t="n">
        <f aca="false">IF(OR(I2696="DNB",I2696="Dry DNB"),1,0)</f>
        <v>0</v>
      </c>
      <c r="Z2696" s="55" t="n">
        <f aca="false">IF(ISNUMBER(W2696),A2696-W2696,"")</f>
        <v>168</v>
      </c>
      <c r="AA2696" s="55" t="n">
        <f aca="false">MATCH(A2696,DATAS,0)</f>
        <v>2</v>
      </c>
      <c r="AB2696" s="55" t="n">
        <f aca="false">IF(AND(E2696&gt;0,OR(AND(B2696&gt;=1,B2696&lt;=6),B2696=10)),1,0)</f>
        <v>1</v>
      </c>
      <c r="AC2696" s="55" t="n">
        <f aca="false">IF(AND(E2696&gt;0,B2696=10),1,0)</f>
        <v>0</v>
      </c>
      <c r="AD2696" s="55" t="n">
        <f aca="false">IF(AND(C2695=C2696,AA2695=AA2696-1),AB2695,"")</f>
        <v>1</v>
      </c>
      <c r="AE2696" s="55" t="n">
        <f aca="false">IF(AND(C2695=C2696,AA2695=AA2696-1),AC2695,"")</f>
        <v>0</v>
      </c>
      <c r="AF2696" s="55" t="n">
        <f aca="false">IF(AA2696=1,"",IF(AND(AB2696=1,AD2696&lt;&gt;1),1,0))</f>
        <v>0</v>
      </c>
      <c r="AG2696" s="55" t="n">
        <f aca="false">IF(AA2696=1,"",IF(AND(AC2696=1,AE2696&lt;&gt;1),1,0))</f>
        <v>0</v>
      </c>
      <c r="AH2696" s="60" t="str">
        <f aca="false">IF(AND(E2696&gt;0,AA2696&lt;2,NOT(AND(C2697=C2696,AA2697=AA2696+1))),INDEX(DATAS,AA2696+1),"")</f>
        <v/>
      </c>
      <c r="AI2696" s="60" t="str">
        <f aca="false">IF(AND(AC2696=1,AA2696&lt;2),IF(AND(C2697=C2696,AA2697=AA2696+1),IF(AC2697=1,"",INDEX(DATAS,AA2696+1)),INDEX(DATAS,AA2696+1)),"")</f>
        <v/>
      </c>
    </row>
    <row r="2697" customFormat="false" ht="15" hidden="false" customHeight="false" outlineLevel="0" collapsed="false">
      <c r="A2697" s="60" t="n">
        <v>46309</v>
      </c>
      <c r="B2697" s="0" t="n">
        <v>4</v>
      </c>
      <c r="C2697" s="0" t="n">
        <v>5443</v>
      </c>
      <c r="D2697" s="0" t="n">
        <v>229</v>
      </c>
      <c r="E2697" s="0" t="n">
        <v>1</v>
      </c>
      <c r="F2697" s="55" t="s">
        <v>910</v>
      </c>
      <c r="G2697" s="0" t="n">
        <v>45.1</v>
      </c>
      <c r="H2697" s="0" t="n">
        <v>43</v>
      </c>
      <c r="I2697" s="55" t="s">
        <v>157</v>
      </c>
      <c r="J2697" s="0" t="n">
        <v>68</v>
      </c>
      <c r="K2697" s="0" t="n">
        <v>68</v>
      </c>
      <c r="L2697" s="0" t="n">
        <v>161</v>
      </c>
      <c r="M2697" s="0" t="n">
        <v>243.33</v>
      </c>
      <c r="N2697" s="0" t="n">
        <v>61.24</v>
      </c>
      <c r="O2697" s="0" t="n">
        <v>23.69</v>
      </c>
      <c r="P2697" s="0" t="n">
        <v>2.69</v>
      </c>
      <c r="Q2697" s="0" t="n">
        <v>3.39</v>
      </c>
      <c r="R2697" s="0" t="n">
        <v>4554</v>
      </c>
      <c r="S2697" s="0" t="n">
        <v>9999</v>
      </c>
      <c r="T2697" s="0" t="n">
        <v>47.7</v>
      </c>
      <c r="U2697" s="0" t="n">
        <v>926</v>
      </c>
      <c r="V2697" s="0" t="n">
        <v>1</v>
      </c>
      <c r="W2697" s="60" t="n">
        <v>46149</v>
      </c>
      <c r="X2697" s="55" t="n">
        <f aca="false">IF(I2697="Male",0,1)</f>
        <v>1</v>
      </c>
      <c r="Y2697" s="55" t="n">
        <f aca="false">IF(OR(I2697="DNB",I2697="Dry DNB"),1,0)</f>
        <v>0</v>
      </c>
      <c r="Z2697" s="55" t="n">
        <f aca="false">IF(ISNUMBER(W2697),A2697-W2697,"")</f>
        <v>160</v>
      </c>
      <c r="AA2697" s="55" t="n">
        <f aca="false">MATCH(A2697,DATAS,0)</f>
        <v>1</v>
      </c>
      <c r="AB2697" s="55" t="n">
        <f aca="false">IF(AND(E2697&gt;0,OR(AND(B2697&gt;=1,B2697&lt;=6),B2697=10)),1,0)</f>
        <v>1</v>
      </c>
      <c r="AC2697" s="55" t="n">
        <f aca="false">IF(AND(E2697&gt;0,B2697=10),1,0)</f>
        <v>0</v>
      </c>
      <c r="AD2697" s="0" t="str">
        <f aca="false">IF(AND(C2696=C2697,AA2696=AA2697-1),AB2696,"")</f>
        <v/>
      </c>
      <c r="AE2697" s="0" t="str">
        <f aca="false">IF(AND(C2696=C2697,AA2696=AA2697-1),AC2696,"")</f>
        <v/>
      </c>
      <c r="AF2697" s="0" t="str">
        <f aca="false">IF(AA2697=1,"",IF(AND(AB2697=1,AD2697&lt;&gt;1),1,0))</f>
        <v/>
      </c>
      <c r="AG2697" s="0" t="str">
        <f aca="false">IF(AA2697=1,"",IF(AND(AC2697=1,AE2697&lt;&gt;1),1,0))</f>
        <v/>
      </c>
      <c r="AH2697" s="60" t="str">
        <f aca="false">IF(AND(E2697&gt;0,AA2697&lt;2,NOT(AND(C2698=C2697,AA2698=AA2697+1))),INDEX(DATAS,AA2697+1),"")</f>
        <v/>
      </c>
      <c r="AI2697" s="60" t="str">
        <f aca="false">IF(AND(AC2697=1,AA2697&lt;2),IF(AND(C2698=C2697,AA2698=AA2697+1),IF(AC2698=1,"",INDEX(DATAS,AA2697+1)),INDEX(DATAS,AA2697+1)),"")</f>
        <v/>
      </c>
    </row>
    <row r="2698" customFormat="false" ht="15" hidden="false" customHeight="false" outlineLevel="0" collapsed="false">
      <c r="A2698" s="60" t="n">
        <v>46310</v>
      </c>
      <c r="B2698" s="0" t="n">
        <v>4</v>
      </c>
      <c r="C2698" s="0" t="n">
        <v>5443</v>
      </c>
      <c r="D2698" s="0" t="n">
        <v>230</v>
      </c>
      <c r="E2698" s="0" t="n">
        <v>1</v>
      </c>
      <c r="F2698" s="55" t="s">
        <v>910</v>
      </c>
      <c r="G2698" s="0" t="n">
        <v>46.3</v>
      </c>
      <c r="H2698" s="0" t="n">
        <v>44</v>
      </c>
      <c r="I2698" s="55" t="s">
        <v>157</v>
      </c>
      <c r="J2698" s="0" t="n">
        <v>68</v>
      </c>
      <c r="K2698" s="0" t="n">
        <v>68</v>
      </c>
      <c r="L2698" s="0" t="n">
        <v>162</v>
      </c>
      <c r="M2698" s="0" t="n">
        <v>243.33</v>
      </c>
      <c r="N2698" s="0" t="n">
        <v>61.24</v>
      </c>
      <c r="O2698" s="0" t="n">
        <v>23.69</v>
      </c>
      <c r="P2698" s="0" t="n">
        <v>2.69</v>
      </c>
      <c r="Q2698" s="0" t="n">
        <v>3.39</v>
      </c>
      <c r="T2698" s="0" t="n">
        <v>47.7</v>
      </c>
      <c r="U2698" s="0" t="n">
        <v>927</v>
      </c>
      <c r="V2698" s="0" t="n">
        <v>1</v>
      </c>
      <c r="W2698" s="60" t="n">
        <v>46149</v>
      </c>
      <c r="X2698" s="55" t="n">
        <f aca="false">IF(I2698="Male",0,1)</f>
        <v>1</v>
      </c>
      <c r="Y2698" s="55" t="n">
        <f aca="false">IF(OR(I2698="DNB",I2698="Dry DNB"),1,0)</f>
        <v>0</v>
      </c>
      <c r="Z2698" s="55" t="n">
        <f aca="false">IF(ISNUMBER(W2698),A2698-W2698,"")</f>
        <v>161</v>
      </c>
      <c r="AA2698" s="55" t="n">
        <f aca="false">MATCH(A2698,DATAS,0)</f>
        <v>2</v>
      </c>
      <c r="AB2698" s="55" t="n">
        <f aca="false">IF(AND(E2698&gt;0,OR(AND(B2698&gt;=1,B2698&lt;=6),B2698=10)),1,0)</f>
        <v>1</v>
      </c>
      <c r="AC2698" s="55" t="n">
        <f aca="false">IF(AND(E2698&gt;0,B2698=10),1,0)</f>
        <v>0</v>
      </c>
      <c r="AD2698" s="55" t="n">
        <f aca="false">IF(AND(C2697=C2698,AA2697=AA2698-1),AB2697,"")</f>
        <v>1</v>
      </c>
      <c r="AE2698" s="55" t="n">
        <f aca="false">IF(AND(C2697=C2698,AA2697=AA2698-1),AC2697,"")</f>
        <v>0</v>
      </c>
      <c r="AF2698" s="55" t="n">
        <f aca="false">IF(AA2698=1,"",IF(AND(AB2698=1,AD2698&lt;&gt;1),1,0))</f>
        <v>0</v>
      </c>
      <c r="AG2698" s="55" t="n">
        <f aca="false">IF(AA2698=1,"",IF(AND(AC2698=1,AE2698&lt;&gt;1),1,0))</f>
        <v>0</v>
      </c>
      <c r="AH2698" s="60" t="str">
        <f aca="false">IF(AND(E2698&gt;0,AA2698&lt;2,NOT(AND(C2699=C2698,AA2699=AA2698+1))),INDEX(DATAS,AA2698+1),"")</f>
        <v/>
      </c>
      <c r="AI2698" s="60" t="str">
        <f aca="false">IF(AND(AC2698=1,AA2698&lt;2),IF(AND(C2699=C2698,AA2699=AA2698+1),IF(AC2699=1,"",INDEX(DATAS,AA2698+1)),INDEX(DATAS,AA2698+1)),"")</f>
        <v/>
      </c>
    </row>
    <row r="2699" customFormat="false" ht="15" hidden="false" customHeight="false" outlineLevel="0" collapsed="false">
      <c r="A2699" s="60" t="n">
        <v>46309</v>
      </c>
      <c r="B2699" s="0" t="n">
        <v>6</v>
      </c>
      <c r="C2699" s="0" t="n">
        <v>5444</v>
      </c>
      <c r="D2699" s="0" t="n">
        <v>264</v>
      </c>
      <c r="E2699" s="0" t="n">
        <v>1</v>
      </c>
      <c r="F2699" s="55" t="s">
        <v>911</v>
      </c>
      <c r="G2699" s="0" t="n">
        <v>28.2</v>
      </c>
      <c r="H2699" s="0" t="n">
        <v>23</v>
      </c>
      <c r="I2699" s="55" t="s">
        <v>157</v>
      </c>
      <c r="J2699" s="0" t="n">
        <v>90</v>
      </c>
      <c r="K2699" s="0" t="n">
        <v>68</v>
      </c>
      <c r="L2699" s="0" t="n">
        <v>174</v>
      </c>
      <c r="M2699" s="0" t="n">
        <v>342.13</v>
      </c>
      <c r="N2699" s="0" t="n">
        <v>78.07</v>
      </c>
      <c r="O2699" s="0" t="n">
        <v>44.52</v>
      </c>
      <c r="P2699" s="0" t="n">
        <v>4.58</v>
      </c>
      <c r="Q2699" s="0" t="n">
        <v>4.07</v>
      </c>
      <c r="R2699" s="0" t="n">
        <v>3409</v>
      </c>
      <c r="S2699" s="0" t="n">
        <v>7326</v>
      </c>
      <c r="T2699" s="0" t="n">
        <v>34.55</v>
      </c>
      <c r="U2699" s="0" t="n">
        <v>925</v>
      </c>
      <c r="V2699" s="0" t="n">
        <v>2</v>
      </c>
      <c r="W2699" s="60" t="n">
        <v>46136</v>
      </c>
      <c r="X2699" s="55" t="n">
        <f aca="false">IF(I2699="Male",0,1)</f>
        <v>1</v>
      </c>
      <c r="Y2699" s="55" t="n">
        <f aca="false">IF(OR(I2699="DNB",I2699="Dry DNB"),1,0)</f>
        <v>0</v>
      </c>
      <c r="Z2699" s="55" t="n">
        <f aca="false">IF(ISNUMBER(W2699),A2699-W2699,"")</f>
        <v>173</v>
      </c>
      <c r="AA2699" s="55" t="n">
        <f aca="false">MATCH(A2699,DATAS,0)</f>
        <v>1</v>
      </c>
      <c r="AB2699" s="55" t="n">
        <f aca="false">IF(AND(E2699&gt;0,OR(AND(B2699&gt;=1,B2699&lt;=6),B2699=10)),1,0)</f>
        <v>1</v>
      </c>
      <c r="AC2699" s="55" t="n">
        <f aca="false">IF(AND(E2699&gt;0,B2699=10),1,0)</f>
        <v>0</v>
      </c>
      <c r="AD2699" s="0" t="str">
        <f aca="false">IF(AND(C2698=C2699,AA2698=AA2699-1),AB2698,"")</f>
        <v/>
      </c>
      <c r="AE2699" s="0" t="str">
        <f aca="false">IF(AND(C2698=C2699,AA2698=AA2699-1),AC2698,"")</f>
        <v/>
      </c>
      <c r="AF2699" s="0" t="str">
        <f aca="false">IF(AA2699=1,"",IF(AND(AB2699=1,AD2699&lt;&gt;1),1,0))</f>
        <v/>
      </c>
      <c r="AG2699" s="0" t="str">
        <f aca="false">IF(AA2699=1,"",IF(AND(AC2699=1,AE2699&lt;&gt;1),1,0))</f>
        <v/>
      </c>
      <c r="AH2699" s="60" t="str">
        <f aca="false">IF(AND(E2699&gt;0,AA2699&lt;2,NOT(AND(C2700=C2699,AA2700=AA2699+1))),INDEX(DATAS,AA2699+1),"")</f>
        <v/>
      </c>
      <c r="AI2699" s="60" t="str">
        <f aca="false">IF(AND(AC2699=1,AA2699&lt;2),IF(AND(C2700=C2699,AA2700=AA2699+1),IF(AC2700=1,"",INDEX(DATAS,AA2699+1)),INDEX(DATAS,AA2699+1)),"")</f>
        <v/>
      </c>
    </row>
    <row r="2700" customFormat="false" ht="15" hidden="false" customHeight="false" outlineLevel="0" collapsed="false">
      <c r="A2700" s="60" t="n">
        <v>46310</v>
      </c>
      <c r="B2700" s="0" t="n">
        <v>6</v>
      </c>
      <c r="C2700" s="0" t="n">
        <v>5444</v>
      </c>
      <c r="D2700" s="0" t="n">
        <v>265</v>
      </c>
      <c r="E2700" s="0" t="n">
        <v>1</v>
      </c>
      <c r="F2700" s="55" t="s">
        <v>911</v>
      </c>
      <c r="G2700" s="0" t="n">
        <v>25.1</v>
      </c>
      <c r="H2700" s="0" t="n">
        <v>23</v>
      </c>
      <c r="I2700" s="55" t="s">
        <v>157</v>
      </c>
      <c r="J2700" s="0" t="n">
        <v>90</v>
      </c>
      <c r="K2700" s="0" t="n">
        <v>68</v>
      </c>
      <c r="L2700" s="0" t="n">
        <v>175</v>
      </c>
      <c r="M2700" s="0" t="n">
        <v>342.13</v>
      </c>
      <c r="N2700" s="0" t="n">
        <v>78.07</v>
      </c>
      <c r="O2700" s="0" t="n">
        <v>44.52</v>
      </c>
      <c r="P2700" s="0" t="n">
        <v>4.58</v>
      </c>
      <c r="Q2700" s="0" t="n">
        <v>4.07</v>
      </c>
      <c r="T2700" s="0" t="n">
        <v>34.55</v>
      </c>
      <c r="U2700" s="0" t="n">
        <v>926</v>
      </c>
      <c r="V2700" s="0" t="n">
        <v>2</v>
      </c>
      <c r="W2700" s="60" t="n">
        <v>46136</v>
      </c>
      <c r="X2700" s="55" t="n">
        <f aca="false">IF(I2700="Male",0,1)</f>
        <v>1</v>
      </c>
      <c r="Y2700" s="55" t="n">
        <f aca="false">IF(OR(I2700="DNB",I2700="Dry DNB"),1,0)</f>
        <v>0</v>
      </c>
      <c r="Z2700" s="55" t="n">
        <f aca="false">IF(ISNUMBER(W2700),A2700-W2700,"")</f>
        <v>174</v>
      </c>
      <c r="AA2700" s="55" t="n">
        <f aca="false">MATCH(A2700,DATAS,0)</f>
        <v>2</v>
      </c>
      <c r="AB2700" s="55" t="n">
        <f aca="false">IF(AND(E2700&gt;0,OR(AND(B2700&gt;=1,B2700&lt;=6),B2700=10)),1,0)</f>
        <v>1</v>
      </c>
      <c r="AC2700" s="55" t="n">
        <f aca="false">IF(AND(E2700&gt;0,B2700=10),1,0)</f>
        <v>0</v>
      </c>
      <c r="AD2700" s="55" t="n">
        <f aca="false">IF(AND(C2699=C2700,AA2699=AA2700-1),AB2699,"")</f>
        <v>1</v>
      </c>
      <c r="AE2700" s="55" t="n">
        <f aca="false">IF(AND(C2699=C2700,AA2699=AA2700-1),AC2699,"")</f>
        <v>0</v>
      </c>
      <c r="AF2700" s="55" t="n">
        <f aca="false">IF(AA2700=1,"",IF(AND(AB2700=1,AD2700&lt;&gt;1),1,0))</f>
        <v>0</v>
      </c>
      <c r="AG2700" s="55" t="n">
        <f aca="false">IF(AA2700=1,"",IF(AND(AC2700=1,AE2700&lt;&gt;1),1,0))</f>
        <v>0</v>
      </c>
      <c r="AH2700" s="60" t="str">
        <f aca="false">IF(AND(E2700&gt;0,AA2700&lt;2,NOT(AND(C2701=C2700,AA2701=AA2700+1))),INDEX(DATAS,AA2700+1),"")</f>
        <v/>
      </c>
      <c r="AI2700" s="60" t="str">
        <f aca="false">IF(AND(AC2700=1,AA2700&lt;2),IF(AND(C2701=C2700,AA2701=AA2700+1),IF(AC2701=1,"",INDEX(DATAS,AA2700+1)),INDEX(DATAS,AA2700+1)),"")</f>
        <v/>
      </c>
    </row>
    <row r="2701" customFormat="false" ht="15" hidden="false" customHeight="false" outlineLevel="0" collapsed="false">
      <c r="A2701" s="60" t="n">
        <v>46309</v>
      </c>
      <c r="B2701" s="0" t="n">
        <v>4</v>
      </c>
      <c r="C2701" s="0" t="n">
        <v>5445</v>
      </c>
      <c r="D2701" s="0" t="n">
        <v>271</v>
      </c>
      <c r="E2701" s="0" t="n">
        <v>1</v>
      </c>
      <c r="F2701" s="55" t="s">
        <v>911</v>
      </c>
      <c r="G2701" s="0" t="n">
        <v>25.1</v>
      </c>
      <c r="H2701" s="0" t="n">
        <v>27</v>
      </c>
      <c r="I2701" s="55" t="s">
        <v>157</v>
      </c>
      <c r="J2701" s="0" t="n">
        <v>68</v>
      </c>
      <c r="K2701" s="0" t="n">
        <v>68</v>
      </c>
      <c r="L2701" s="0" t="n">
        <v>203</v>
      </c>
      <c r="M2701" s="0" t="n">
        <v>367</v>
      </c>
      <c r="N2701" s="0" t="n">
        <v>72.32</v>
      </c>
      <c r="O2701" s="0" t="n">
        <v>28.9</v>
      </c>
      <c r="P2701" s="0" t="n">
        <v>3.43</v>
      </c>
      <c r="Q2701" s="0" t="n">
        <v>3.97</v>
      </c>
      <c r="R2701" s="0" t="n">
        <v>4636</v>
      </c>
      <c r="S2701" s="0" t="n">
        <v>10201</v>
      </c>
      <c r="T2701" s="0" t="n">
        <v>49.95</v>
      </c>
      <c r="U2701" s="0" t="n">
        <v>925</v>
      </c>
      <c r="V2701" s="0" t="n">
        <v>1</v>
      </c>
      <c r="W2701" s="60" t="n">
        <v>46107</v>
      </c>
      <c r="X2701" s="55" t="n">
        <f aca="false">IF(I2701="Male",0,1)</f>
        <v>1</v>
      </c>
      <c r="Y2701" s="55" t="n">
        <f aca="false">IF(OR(I2701="DNB",I2701="Dry DNB"),1,0)</f>
        <v>0</v>
      </c>
      <c r="Z2701" s="55" t="n">
        <f aca="false">IF(ISNUMBER(W2701),A2701-W2701,"")</f>
        <v>202</v>
      </c>
      <c r="AA2701" s="55" t="n">
        <f aca="false">MATCH(A2701,DATAS,0)</f>
        <v>1</v>
      </c>
      <c r="AB2701" s="55" t="n">
        <f aca="false">IF(AND(E2701&gt;0,OR(AND(B2701&gt;=1,B2701&lt;=6),B2701=10)),1,0)</f>
        <v>1</v>
      </c>
      <c r="AC2701" s="55" t="n">
        <f aca="false">IF(AND(E2701&gt;0,B2701=10),1,0)</f>
        <v>0</v>
      </c>
      <c r="AD2701" s="0" t="str">
        <f aca="false">IF(AND(C2700=C2701,AA2700=AA2701-1),AB2700,"")</f>
        <v/>
      </c>
      <c r="AE2701" s="0" t="str">
        <f aca="false">IF(AND(C2700=C2701,AA2700=AA2701-1),AC2700,"")</f>
        <v/>
      </c>
      <c r="AF2701" s="0" t="str">
        <f aca="false">IF(AA2701=1,"",IF(AND(AB2701=1,AD2701&lt;&gt;1),1,0))</f>
        <v/>
      </c>
      <c r="AG2701" s="0" t="str">
        <f aca="false">IF(AA2701=1,"",IF(AND(AC2701=1,AE2701&lt;&gt;1),1,0))</f>
        <v/>
      </c>
      <c r="AH2701" s="60" t="str">
        <f aca="false">IF(AND(E2701&gt;0,AA2701&lt;2,NOT(AND(C2702=C2701,AA2702=AA2701+1))),INDEX(DATAS,AA2701+1),"")</f>
        <v/>
      </c>
      <c r="AI2701" s="60" t="str">
        <f aca="false">IF(AND(AC2701=1,AA2701&lt;2),IF(AND(C2702=C2701,AA2702=AA2701+1),IF(AC2702=1,"",INDEX(DATAS,AA2701+1)),INDEX(DATAS,AA2701+1)),"")</f>
        <v/>
      </c>
    </row>
    <row r="2702" customFormat="false" ht="15" hidden="false" customHeight="false" outlineLevel="0" collapsed="false">
      <c r="A2702" s="60" t="n">
        <v>46310</v>
      </c>
      <c r="B2702" s="0" t="n">
        <v>4</v>
      </c>
      <c r="C2702" s="0" t="n">
        <v>5445</v>
      </c>
      <c r="D2702" s="0" t="n">
        <v>272</v>
      </c>
      <c r="E2702" s="0" t="n">
        <v>1</v>
      </c>
      <c r="F2702" s="55" t="s">
        <v>911</v>
      </c>
      <c r="G2702" s="0" t="n">
        <v>23.5</v>
      </c>
      <c r="H2702" s="0" t="n">
        <v>25</v>
      </c>
      <c r="I2702" s="55" t="s">
        <v>157</v>
      </c>
      <c r="J2702" s="0" t="n">
        <v>68</v>
      </c>
      <c r="K2702" s="0" t="n">
        <v>68</v>
      </c>
      <c r="L2702" s="0" t="n">
        <v>204</v>
      </c>
      <c r="M2702" s="0" t="n">
        <v>367</v>
      </c>
      <c r="N2702" s="0" t="n">
        <v>72.32</v>
      </c>
      <c r="O2702" s="0" t="n">
        <v>28.9</v>
      </c>
      <c r="P2702" s="0" t="n">
        <v>3.43</v>
      </c>
      <c r="Q2702" s="0" t="n">
        <v>3.97</v>
      </c>
      <c r="T2702" s="0" t="n">
        <v>49.95</v>
      </c>
      <c r="U2702" s="0" t="n">
        <v>926</v>
      </c>
      <c r="V2702" s="0" t="n">
        <v>1</v>
      </c>
      <c r="W2702" s="60" t="n">
        <v>46107</v>
      </c>
      <c r="X2702" s="55" t="n">
        <f aca="false">IF(I2702="Male",0,1)</f>
        <v>1</v>
      </c>
      <c r="Y2702" s="55" t="n">
        <f aca="false">IF(OR(I2702="DNB",I2702="Dry DNB"),1,0)</f>
        <v>0</v>
      </c>
      <c r="Z2702" s="55" t="n">
        <f aca="false">IF(ISNUMBER(W2702),A2702-W2702,"")</f>
        <v>203</v>
      </c>
      <c r="AA2702" s="55" t="n">
        <f aca="false">MATCH(A2702,DATAS,0)</f>
        <v>2</v>
      </c>
      <c r="AB2702" s="55" t="n">
        <f aca="false">IF(AND(E2702&gt;0,OR(AND(B2702&gt;=1,B2702&lt;=6),B2702=10)),1,0)</f>
        <v>1</v>
      </c>
      <c r="AC2702" s="55" t="n">
        <f aca="false">IF(AND(E2702&gt;0,B2702=10),1,0)</f>
        <v>0</v>
      </c>
      <c r="AD2702" s="55" t="n">
        <f aca="false">IF(AND(C2701=C2702,AA2701=AA2702-1),AB2701,"")</f>
        <v>1</v>
      </c>
      <c r="AE2702" s="55" t="n">
        <f aca="false">IF(AND(C2701=C2702,AA2701=AA2702-1),AC2701,"")</f>
        <v>0</v>
      </c>
      <c r="AF2702" s="55" t="n">
        <f aca="false">IF(AA2702=1,"",IF(AND(AB2702=1,AD2702&lt;&gt;1),1,0))</f>
        <v>0</v>
      </c>
      <c r="AG2702" s="55" t="n">
        <f aca="false">IF(AA2702=1,"",IF(AND(AC2702=1,AE2702&lt;&gt;1),1,0))</f>
        <v>0</v>
      </c>
      <c r="AH2702" s="60" t="str">
        <f aca="false">IF(AND(E2702&gt;0,AA2702&lt;2,NOT(AND(C2703=C2702,AA2703=AA2702+1))),INDEX(DATAS,AA2702+1),"")</f>
        <v/>
      </c>
      <c r="AI2702" s="60" t="str">
        <f aca="false">IF(AND(AC2702=1,AA2702&lt;2),IF(AND(C2703=C2702,AA2703=AA2702+1),IF(AC2703=1,"",INDEX(DATAS,AA2702+1)),INDEX(DATAS,AA2702+1)),"")</f>
        <v/>
      </c>
    </row>
    <row r="2703" customFormat="false" ht="15" hidden="false" customHeight="false" outlineLevel="0" collapsed="false">
      <c r="A2703" s="60" t="n">
        <v>46309</v>
      </c>
      <c r="B2703" s="0" t="n">
        <v>7</v>
      </c>
      <c r="C2703" s="0" t="n">
        <v>5447</v>
      </c>
      <c r="D2703" s="0" t="n">
        <v>237</v>
      </c>
      <c r="E2703" s="0" t="n">
        <v>1</v>
      </c>
      <c r="F2703" s="55" t="s">
        <v>911</v>
      </c>
      <c r="I2703" s="55" t="s">
        <v>162</v>
      </c>
      <c r="J2703" s="0" t="n">
        <v>119</v>
      </c>
      <c r="K2703" s="0" t="n">
        <v>70</v>
      </c>
      <c r="L2703" s="0" t="n">
        <v>168</v>
      </c>
      <c r="M2703" s="0" t="n">
        <v>890.4</v>
      </c>
      <c r="N2703" s="0" t="n">
        <v>6.33</v>
      </c>
      <c r="O2703" s="0" t="n">
        <v>24.17</v>
      </c>
      <c r="P2703" s="0" t="n">
        <v>3.63</v>
      </c>
      <c r="Q2703" s="0" t="n">
        <v>3</v>
      </c>
      <c r="R2703" s="0" t="n">
        <v>4643</v>
      </c>
      <c r="S2703" s="0" t="n">
        <v>9337</v>
      </c>
      <c r="T2703" s="0" t="n">
        <v>47.7</v>
      </c>
      <c r="U2703" s="0" t="n">
        <v>925</v>
      </c>
      <c r="V2703" s="0" t="n">
        <v>2</v>
      </c>
      <c r="W2703" s="60" t="n">
        <v>46142</v>
      </c>
      <c r="X2703" s="55" t="n">
        <f aca="false">IF(I2703="Male",0,1)</f>
        <v>1</v>
      </c>
      <c r="Y2703" s="55" t="n">
        <f aca="false">IF(OR(I2703="DNB",I2703="Dry DNB"),1,0)</f>
        <v>0</v>
      </c>
      <c r="Z2703" s="55" t="n">
        <f aca="false">IF(ISNUMBER(W2703),A2703-W2703,"")</f>
        <v>167</v>
      </c>
      <c r="AA2703" s="55" t="n">
        <f aca="false">MATCH(A2703,DATAS,0)</f>
        <v>1</v>
      </c>
      <c r="AB2703" s="55" t="n">
        <f aca="false">IF(AND(E2703&gt;0,OR(AND(B2703&gt;=1,B2703&lt;=6),B2703=10)),1,0)</f>
        <v>0</v>
      </c>
      <c r="AC2703" s="55" t="n">
        <f aca="false">IF(AND(E2703&gt;0,B2703=10),1,0)</f>
        <v>0</v>
      </c>
      <c r="AD2703" s="0" t="str">
        <f aca="false">IF(AND(C2702=C2703,AA2702=AA2703-1),AB2702,"")</f>
        <v/>
      </c>
      <c r="AE2703" s="0" t="str">
        <f aca="false">IF(AND(C2702=C2703,AA2702=AA2703-1),AC2702,"")</f>
        <v/>
      </c>
      <c r="AF2703" s="0" t="str">
        <f aca="false">IF(AA2703=1,"",IF(AND(AB2703=1,AD2703&lt;&gt;1),1,0))</f>
        <v/>
      </c>
      <c r="AG2703" s="0" t="str">
        <f aca="false">IF(AA2703=1,"",IF(AND(AC2703=1,AE2703&lt;&gt;1),1,0))</f>
        <v/>
      </c>
      <c r="AH2703" s="60" t="str">
        <f aca="false">IF(AND(E2703&gt;0,AA2703&lt;2,NOT(AND(C2704=C2703,AA2704=AA2703+1))),INDEX(DATAS,AA2703+1),"")</f>
        <v/>
      </c>
      <c r="AI2703" s="60" t="str">
        <f aca="false">IF(AND(AC2703=1,AA2703&lt;2),IF(AND(C2704=C2703,AA2704=AA2703+1),IF(AC2704=1,"",INDEX(DATAS,AA2703+1)),INDEX(DATAS,AA2703+1)),"")</f>
        <v/>
      </c>
    </row>
    <row r="2704" customFormat="false" ht="15" hidden="false" customHeight="false" outlineLevel="0" collapsed="false">
      <c r="A2704" s="60" t="n">
        <v>46310</v>
      </c>
      <c r="B2704" s="0" t="n">
        <v>7</v>
      </c>
      <c r="C2704" s="0" t="n">
        <v>5447</v>
      </c>
      <c r="D2704" s="0" t="n">
        <v>237</v>
      </c>
      <c r="E2704" s="0" t="n">
        <v>1</v>
      </c>
      <c r="F2704" s="55" t="s">
        <v>911</v>
      </c>
      <c r="I2704" s="55" t="s">
        <v>162</v>
      </c>
      <c r="J2704" s="0" t="n">
        <v>119</v>
      </c>
      <c r="K2704" s="0" t="n">
        <v>70</v>
      </c>
      <c r="L2704" s="0" t="n">
        <v>169</v>
      </c>
      <c r="M2704" s="0" t="n">
        <v>890.4</v>
      </c>
      <c r="N2704" s="0" t="n">
        <v>6.33</v>
      </c>
      <c r="O2704" s="0" t="n">
        <v>24.17</v>
      </c>
      <c r="P2704" s="0" t="n">
        <v>3.63</v>
      </c>
      <c r="Q2704" s="0" t="n">
        <v>3</v>
      </c>
      <c r="T2704" s="0" t="n">
        <v>47.7</v>
      </c>
      <c r="U2704" s="0" t="n">
        <v>926</v>
      </c>
      <c r="V2704" s="0" t="n">
        <v>2</v>
      </c>
      <c r="W2704" s="60" t="n">
        <v>46142</v>
      </c>
      <c r="X2704" s="55" t="n">
        <f aca="false">IF(I2704="Male",0,1)</f>
        <v>1</v>
      </c>
      <c r="Y2704" s="55" t="n">
        <f aca="false">IF(OR(I2704="DNB",I2704="Dry DNB"),1,0)</f>
        <v>0</v>
      </c>
      <c r="Z2704" s="55" t="n">
        <f aca="false">IF(ISNUMBER(W2704),A2704-W2704,"")</f>
        <v>168</v>
      </c>
      <c r="AA2704" s="55" t="n">
        <f aca="false">MATCH(A2704,DATAS,0)</f>
        <v>2</v>
      </c>
      <c r="AB2704" s="55" t="n">
        <f aca="false">IF(AND(E2704&gt;0,OR(AND(B2704&gt;=1,B2704&lt;=6),B2704=10)),1,0)</f>
        <v>0</v>
      </c>
      <c r="AC2704" s="55" t="n">
        <f aca="false">IF(AND(E2704&gt;0,B2704=10),1,0)</f>
        <v>0</v>
      </c>
      <c r="AD2704" s="55" t="n">
        <f aca="false">IF(AND(C2703=C2704,AA2703=AA2704-1),AB2703,"")</f>
        <v>0</v>
      </c>
      <c r="AE2704" s="55" t="n">
        <f aca="false">IF(AND(C2703=C2704,AA2703=AA2704-1),AC2703,"")</f>
        <v>0</v>
      </c>
      <c r="AF2704" s="55" t="n">
        <f aca="false">IF(AA2704=1,"",IF(AND(AB2704=1,AD2704&lt;&gt;1),1,0))</f>
        <v>0</v>
      </c>
      <c r="AG2704" s="55" t="n">
        <f aca="false">IF(AA2704=1,"",IF(AND(AC2704=1,AE2704&lt;&gt;1),1,0))</f>
        <v>0</v>
      </c>
      <c r="AH2704" s="60" t="str">
        <f aca="false">IF(AND(E2704&gt;0,AA2704&lt;2,NOT(AND(C2705=C2704,AA2705=AA2704+1))),INDEX(DATAS,AA2704+1),"")</f>
        <v/>
      </c>
      <c r="AI2704" s="60" t="str">
        <f aca="false">IF(AND(AC2704=1,AA2704&lt;2),IF(AND(C2705=C2704,AA2705=AA2704+1),IF(AC2705=1,"",INDEX(DATAS,AA2704+1)),INDEX(DATAS,AA2704+1)),"")</f>
        <v/>
      </c>
    </row>
    <row r="2705" customFormat="false" ht="15" hidden="false" customHeight="false" outlineLevel="0" collapsed="false">
      <c r="A2705" s="60" t="n">
        <v>46309</v>
      </c>
      <c r="B2705" s="0" t="n">
        <v>4</v>
      </c>
      <c r="C2705" s="0" t="n">
        <v>5448</v>
      </c>
      <c r="D2705" s="0" t="n">
        <v>206</v>
      </c>
      <c r="E2705" s="0" t="n">
        <v>1</v>
      </c>
      <c r="F2705" s="55" t="s">
        <v>911</v>
      </c>
      <c r="G2705" s="0" t="n">
        <v>55.3</v>
      </c>
      <c r="H2705" s="0" t="n">
        <v>53</v>
      </c>
      <c r="I2705" s="55" t="s">
        <v>157</v>
      </c>
      <c r="J2705" s="0" t="n">
        <v>157</v>
      </c>
      <c r="K2705" s="0" t="n">
        <v>66</v>
      </c>
      <c r="L2705" s="0" t="n">
        <v>49</v>
      </c>
      <c r="M2705" s="0" t="n">
        <v>63.97</v>
      </c>
      <c r="N2705" s="0" t="n">
        <v>70.71</v>
      </c>
      <c r="O2705" s="0" t="n">
        <v>27.41</v>
      </c>
      <c r="P2705" s="0" t="n">
        <v>3.82</v>
      </c>
      <c r="Q2705" s="0" t="n">
        <v>3.51</v>
      </c>
      <c r="R2705" s="0" t="n">
        <v>4365</v>
      </c>
      <c r="S2705" s="0" t="n">
        <v>9356</v>
      </c>
      <c r="T2705" s="0" t="n">
        <v>50.25</v>
      </c>
      <c r="U2705" s="0" t="n">
        <v>925</v>
      </c>
      <c r="V2705" s="0" t="n">
        <v>4</v>
      </c>
      <c r="W2705" s="60" t="n">
        <v>46261</v>
      </c>
      <c r="X2705" s="55" t="n">
        <f aca="false">IF(I2705="Male",0,1)</f>
        <v>1</v>
      </c>
      <c r="Y2705" s="55" t="n">
        <f aca="false">IF(OR(I2705="DNB",I2705="Dry DNB"),1,0)</f>
        <v>0</v>
      </c>
      <c r="Z2705" s="55" t="n">
        <f aca="false">IF(ISNUMBER(W2705),A2705-W2705,"")</f>
        <v>48</v>
      </c>
      <c r="AA2705" s="55" t="n">
        <f aca="false">MATCH(A2705,DATAS,0)</f>
        <v>1</v>
      </c>
      <c r="AB2705" s="55" t="n">
        <f aca="false">IF(AND(E2705&gt;0,OR(AND(B2705&gt;=1,B2705&lt;=6),B2705=10)),1,0)</f>
        <v>1</v>
      </c>
      <c r="AC2705" s="55" t="n">
        <f aca="false">IF(AND(E2705&gt;0,B2705=10),1,0)</f>
        <v>0</v>
      </c>
      <c r="AD2705" s="0" t="str">
        <f aca="false">IF(AND(C2704=C2705,AA2704=AA2705-1),AB2704,"")</f>
        <v/>
      </c>
      <c r="AE2705" s="0" t="str">
        <f aca="false">IF(AND(C2704=C2705,AA2704=AA2705-1),AC2704,"")</f>
        <v/>
      </c>
      <c r="AF2705" s="0" t="str">
        <f aca="false">IF(AA2705=1,"",IF(AND(AB2705=1,AD2705&lt;&gt;1),1,0))</f>
        <v/>
      </c>
      <c r="AG2705" s="0" t="str">
        <f aca="false">IF(AA2705=1,"",IF(AND(AC2705=1,AE2705&lt;&gt;1),1,0))</f>
        <v/>
      </c>
      <c r="AH2705" s="60" t="str">
        <f aca="false">IF(AND(E2705&gt;0,AA2705&lt;2,NOT(AND(C2706=C2705,AA2706=AA2705+1))),INDEX(DATAS,AA2705+1),"")</f>
        <v/>
      </c>
      <c r="AI2705" s="60" t="str">
        <f aca="false">IF(AND(AC2705=1,AA2705&lt;2),IF(AND(C2706=C2705,AA2706=AA2705+1),IF(AC2706=1,"",INDEX(DATAS,AA2705+1)),INDEX(DATAS,AA2705+1)),"")</f>
        <v/>
      </c>
    </row>
    <row r="2706" customFormat="false" ht="15" hidden="false" customHeight="false" outlineLevel="0" collapsed="false">
      <c r="A2706" s="60" t="n">
        <v>46310</v>
      </c>
      <c r="B2706" s="0" t="n">
        <v>4</v>
      </c>
      <c r="C2706" s="0" t="n">
        <v>5448</v>
      </c>
      <c r="D2706" s="0" t="n">
        <v>207</v>
      </c>
      <c r="E2706" s="0" t="n">
        <v>1</v>
      </c>
      <c r="F2706" s="55" t="s">
        <v>911</v>
      </c>
      <c r="G2706" s="0" t="n">
        <v>56.9</v>
      </c>
      <c r="H2706" s="0" t="n">
        <v>53</v>
      </c>
      <c r="I2706" s="55" t="s">
        <v>157</v>
      </c>
      <c r="J2706" s="0" t="n">
        <v>157</v>
      </c>
      <c r="K2706" s="0" t="n">
        <v>66</v>
      </c>
      <c r="L2706" s="0" t="n">
        <v>50</v>
      </c>
      <c r="M2706" s="0" t="n">
        <v>63.97</v>
      </c>
      <c r="N2706" s="0" t="n">
        <v>70.71</v>
      </c>
      <c r="O2706" s="0" t="n">
        <v>27.41</v>
      </c>
      <c r="P2706" s="0" t="n">
        <v>3.82</v>
      </c>
      <c r="Q2706" s="0" t="n">
        <v>3.51</v>
      </c>
      <c r="T2706" s="0" t="n">
        <v>50.25</v>
      </c>
      <c r="U2706" s="0" t="n">
        <v>926</v>
      </c>
      <c r="V2706" s="0" t="n">
        <v>4</v>
      </c>
      <c r="W2706" s="60" t="n">
        <v>46261</v>
      </c>
      <c r="X2706" s="55" t="n">
        <f aca="false">IF(I2706="Male",0,1)</f>
        <v>1</v>
      </c>
      <c r="Y2706" s="55" t="n">
        <f aca="false">IF(OR(I2706="DNB",I2706="Dry DNB"),1,0)</f>
        <v>0</v>
      </c>
      <c r="Z2706" s="55" t="n">
        <f aca="false">IF(ISNUMBER(W2706),A2706-W2706,"")</f>
        <v>49</v>
      </c>
      <c r="AA2706" s="55" t="n">
        <f aca="false">MATCH(A2706,DATAS,0)</f>
        <v>2</v>
      </c>
      <c r="AB2706" s="55" t="n">
        <f aca="false">IF(AND(E2706&gt;0,OR(AND(B2706&gt;=1,B2706&lt;=6),B2706=10)),1,0)</f>
        <v>1</v>
      </c>
      <c r="AC2706" s="55" t="n">
        <f aca="false">IF(AND(E2706&gt;0,B2706=10),1,0)</f>
        <v>0</v>
      </c>
      <c r="AD2706" s="55" t="n">
        <f aca="false">IF(AND(C2705=C2706,AA2705=AA2706-1),AB2705,"")</f>
        <v>1</v>
      </c>
      <c r="AE2706" s="55" t="n">
        <f aca="false">IF(AND(C2705=C2706,AA2705=AA2706-1),AC2705,"")</f>
        <v>0</v>
      </c>
      <c r="AF2706" s="55" t="n">
        <f aca="false">IF(AA2706=1,"",IF(AND(AB2706=1,AD2706&lt;&gt;1),1,0))</f>
        <v>0</v>
      </c>
      <c r="AG2706" s="55" t="n">
        <f aca="false">IF(AA2706=1,"",IF(AND(AC2706=1,AE2706&lt;&gt;1),1,0))</f>
        <v>0</v>
      </c>
      <c r="AH2706" s="60" t="str">
        <f aca="false">IF(AND(E2706&gt;0,AA2706&lt;2,NOT(AND(C2707=C2706,AA2707=AA2706+1))),INDEX(DATAS,AA2706+1),"")</f>
        <v/>
      </c>
      <c r="AI2706" s="60" t="str">
        <f aca="false">IF(AND(AC2706=1,AA2706&lt;2),IF(AND(C2707=C2706,AA2707=AA2706+1),IF(AC2707=1,"",INDEX(DATAS,AA2706+1)),INDEX(DATAS,AA2706+1)),"")</f>
        <v/>
      </c>
    </row>
    <row r="2707" customFormat="false" ht="15" hidden="false" customHeight="false" outlineLevel="0" collapsed="false">
      <c r="A2707" s="60" t="n">
        <v>46309</v>
      </c>
      <c r="B2707" s="0" t="n">
        <v>5</v>
      </c>
      <c r="C2707" s="0" t="n">
        <v>5449</v>
      </c>
      <c r="D2707" s="0" t="n">
        <v>264</v>
      </c>
      <c r="E2707" s="0" t="n">
        <v>1</v>
      </c>
      <c r="F2707" s="55" t="s">
        <v>912</v>
      </c>
      <c r="G2707" s="0" t="n">
        <v>42.8</v>
      </c>
      <c r="H2707" s="0" t="n">
        <v>40</v>
      </c>
      <c r="I2707" s="55" t="s">
        <v>157</v>
      </c>
      <c r="J2707" s="0" t="n">
        <v>68</v>
      </c>
      <c r="K2707" s="0" t="n">
        <v>68</v>
      </c>
      <c r="L2707" s="0" t="n">
        <v>196</v>
      </c>
      <c r="M2707" s="0" t="n">
        <v>443.53</v>
      </c>
      <c r="N2707" s="0" t="n">
        <v>59.75</v>
      </c>
      <c r="O2707" s="0" t="n">
        <v>24.39</v>
      </c>
      <c r="P2707" s="0" t="n">
        <v>4.5</v>
      </c>
      <c r="Q2707" s="0" t="n">
        <v>3.55</v>
      </c>
      <c r="R2707" s="0" t="n">
        <v>4715</v>
      </c>
      <c r="S2707" s="0" t="n">
        <v>10324</v>
      </c>
      <c r="T2707" s="0" t="n">
        <v>47.9</v>
      </c>
      <c r="U2707" s="0" t="n">
        <v>924</v>
      </c>
      <c r="V2707" s="0" t="n">
        <v>1</v>
      </c>
      <c r="W2707" s="60" t="n">
        <v>46114</v>
      </c>
      <c r="X2707" s="55" t="n">
        <f aca="false">IF(I2707="Male",0,1)</f>
        <v>1</v>
      </c>
      <c r="Y2707" s="55" t="n">
        <f aca="false">IF(OR(I2707="DNB",I2707="Dry DNB"),1,0)</f>
        <v>0</v>
      </c>
      <c r="Z2707" s="55" t="n">
        <f aca="false">IF(ISNUMBER(W2707),A2707-W2707,"")</f>
        <v>195</v>
      </c>
      <c r="AA2707" s="55" t="n">
        <f aca="false">MATCH(A2707,DATAS,0)</f>
        <v>1</v>
      </c>
      <c r="AB2707" s="55" t="n">
        <f aca="false">IF(AND(E2707&gt;0,OR(AND(B2707&gt;=1,B2707&lt;=6),B2707=10)),1,0)</f>
        <v>1</v>
      </c>
      <c r="AC2707" s="55" t="n">
        <f aca="false">IF(AND(E2707&gt;0,B2707=10),1,0)</f>
        <v>0</v>
      </c>
      <c r="AD2707" s="0" t="str">
        <f aca="false">IF(AND(C2706=C2707,AA2706=AA2707-1),AB2706,"")</f>
        <v/>
      </c>
      <c r="AE2707" s="0" t="str">
        <f aca="false">IF(AND(C2706=C2707,AA2706=AA2707-1),AC2706,"")</f>
        <v/>
      </c>
      <c r="AF2707" s="0" t="str">
        <f aca="false">IF(AA2707=1,"",IF(AND(AB2707=1,AD2707&lt;&gt;1),1,0))</f>
        <v/>
      </c>
      <c r="AG2707" s="0" t="str">
        <f aca="false">IF(AA2707=1,"",IF(AND(AC2707=1,AE2707&lt;&gt;1),1,0))</f>
        <v/>
      </c>
      <c r="AH2707" s="60" t="str">
        <f aca="false">IF(AND(E2707&gt;0,AA2707&lt;2,NOT(AND(C2708=C2707,AA2708=AA2707+1))),INDEX(DATAS,AA2707+1),"")</f>
        <v/>
      </c>
      <c r="AI2707" s="60" t="str">
        <f aca="false">IF(AND(AC2707=1,AA2707&lt;2),IF(AND(C2708=C2707,AA2708=AA2707+1),IF(AC2708=1,"",INDEX(DATAS,AA2707+1)),INDEX(DATAS,AA2707+1)),"")</f>
        <v/>
      </c>
    </row>
    <row r="2708" customFormat="false" ht="15" hidden="false" customHeight="false" outlineLevel="0" collapsed="false">
      <c r="A2708" s="60" t="n">
        <v>46310</v>
      </c>
      <c r="B2708" s="0" t="n">
        <v>5</v>
      </c>
      <c r="C2708" s="0" t="n">
        <v>5449</v>
      </c>
      <c r="D2708" s="0" t="n">
        <v>265</v>
      </c>
      <c r="E2708" s="0" t="n">
        <v>1</v>
      </c>
      <c r="F2708" s="55" t="s">
        <v>912</v>
      </c>
      <c r="G2708" s="0" t="n">
        <v>44.7</v>
      </c>
      <c r="H2708" s="0" t="n">
        <v>41</v>
      </c>
      <c r="I2708" s="55" t="s">
        <v>157</v>
      </c>
      <c r="J2708" s="0" t="n">
        <v>68</v>
      </c>
      <c r="K2708" s="0" t="n">
        <v>68</v>
      </c>
      <c r="L2708" s="0" t="n">
        <v>197</v>
      </c>
      <c r="M2708" s="0" t="n">
        <v>443.53</v>
      </c>
      <c r="N2708" s="0" t="n">
        <v>59.75</v>
      </c>
      <c r="O2708" s="0" t="n">
        <v>24.39</v>
      </c>
      <c r="P2708" s="0" t="n">
        <v>4.5</v>
      </c>
      <c r="Q2708" s="0" t="n">
        <v>3.55</v>
      </c>
      <c r="T2708" s="0" t="n">
        <v>47.9</v>
      </c>
      <c r="U2708" s="0" t="n">
        <v>925</v>
      </c>
      <c r="V2708" s="0" t="n">
        <v>1</v>
      </c>
      <c r="W2708" s="60" t="n">
        <v>46114</v>
      </c>
      <c r="X2708" s="55" t="n">
        <f aca="false">IF(I2708="Male",0,1)</f>
        <v>1</v>
      </c>
      <c r="Y2708" s="55" t="n">
        <f aca="false">IF(OR(I2708="DNB",I2708="Dry DNB"),1,0)</f>
        <v>0</v>
      </c>
      <c r="Z2708" s="55" t="n">
        <f aca="false">IF(ISNUMBER(W2708),A2708-W2708,"")</f>
        <v>196</v>
      </c>
      <c r="AA2708" s="55" t="n">
        <f aca="false">MATCH(A2708,DATAS,0)</f>
        <v>2</v>
      </c>
      <c r="AB2708" s="55" t="n">
        <f aca="false">IF(AND(E2708&gt;0,OR(AND(B2708&gt;=1,B2708&lt;=6),B2708=10)),1,0)</f>
        <v>1</v>
      </c>
      <c r="AC2708" s="55" t="n">
        <f aca="false">IF(AND(E2708&gt;0,B2708=10),1,0)</f>
        <v>0</v>
      </c>
      <c r="AD2708" s="55" t="n">
        <f aca="false">IF(AND(C2707=C2708,AA2707=AA2708-1),AB2707,"")</f>
        <v>1</v>
      </c>
      <c r="AE2708" s="55" t="n">
        <f aca="false">IF(AND(C2707=C2708,AA2707=AA2708-1),AC2707,"")</f>
        <v>0</v>
      </c>
      <c r="AF2708" s="55" t="n">
        <f aca="false">IF(AA2708=1,"",IF(AND(AB2708=1,AD2708&lt;&gt;1),1,0))</f>
        <v>0</v>
      </c>
      <c r="AG2708" s="55" t="n">
        <f aca="false">IF(AA2708=1,"",IF(AND(AC2708=1,AE2708&lt;&gt;1),1,0))</f>
        <v>0</v>
      </c>
      <c r="AH2708" s="60" t="str">
        <f aca="false">IF(AND(E2708&gt;0,AA2708&lt;2,NOT(AND(C2709=C2708,AA2709=AA2708+1))),INDEX(DATAS,AA2708+1),"")</f>
        <v/>
      </c>
      <c r="AI2708" s="60" t="str">
        <f aca="false">IF(AND(AC2708=1,AA2708&lt;2),IF(AND(C2709=C2708,AA2709=AA2708+1),IF(AC2709=1,"",INDEX(DATAS,AA2708+1)),INDEX(DATAS,AA2708+1)),"")</f>
        <v/>
      </c>
    </row>
    <row r="2709" customFormat="false" ht="15" hidden="false" customHeight="false" outlineLevel="0" collapsed="false">
      <c r="A2709" s="60" t="n">
        <v>46309</v>
      </c>
      <c r="B2709" s="0" t="n">
        <v>5</v>
      </c>
      <c r="C2709" s="0" t="n">
        <v>5450</v>
      </c>
      <c r="D2709" s="0" t="n">
        <v>268</v>
      </c>
      <c r="E2709" s="0" t="n">
        <v>1</v>
      </c>
      <c r="F2709" s="55" t="s">
        <v>912</v>
      </c>
      <c r="G2709" s="0" t="n">
        <v>46.9</v>
      </c>
      <c r="H2709" s="0" t="n">
        <v>42</v>
      </c>
      <c r="I2709" s="55" t="s">
        <v>157</v>
      </c>
      <c r="J2709" s="0" t="n">
        <v>65</v>
      </c>
      <c r="K2709" s="0" t="n">
        <v>65</v>
      </c>
      <c r="L2709" s="0" t="n">
        <v>203</v>
      </c>
      <c r="M2709" s="0" t="n">
        <v>735.05</v>
      </c>
      <c r="N2709" s="0" t="n">
        <v>59.24</v>
      </c>
      <c r="O2709" s="0" t="n">
        <v>38.84</v>
      </c>
      <c r="P2709" s="0" t="n">
        <v>4.81</v>
      </c>
      <c r="Q2709" s="0" t="n">
        <v>3.68</v>
      </c>
      <c r="R2709" s="0" t="n">
        <v>4657</v>
      </c>
      <c r="S2709" s="0" t="n">
        <v>10174</v>
      </c>
      <c r="T2709" s="0" t="n">
        <v>54.65</v>
      </c>
      <c r="U2709" s="0" t="n">
        <v>924</v>
      </c>
      <c r="V2709" s="0" t="n">
        <v>1</v>
      </c>
      <c r="W2709" s="60" t="n">
        <v>46107</v>
      </c>
      <c r="X2709" s="55" t="n">
        <f aca="false">IF(I2709="Male",0,1)</f>
        <v>1</v>
      </c>
      <c r="Y2709" s="55" t="n">
        <f aca="false">IF(OR(I2709="DNB",I2709="Dry DNB"),1,0)</f>
        <v>0</v>
      </c>
      <c r="Z2709" s="55" t="n">
        <f aca="false">IF(ISNUMBER(W2709),A2709-W2709,"")</f>
        <v>202</v>
      </c>
      <c r="AA2709" s="55" t="n">
        <f aca="false">MATCH(A2709,DATAS,0)</f>
        <v>1</v>
      </c>
      <c r="AB2709" s="55" t="n">
        <f aca="false">IF(AND(E2709&gt;0,OR(AND(B2709&gt;=1,B2709&lt;=6),B2709=10)),1,0)</f>
        <v>1</v>
      </c>
      <c r="AC2709" s="55" t="n">
        <f aca="false">IF(AND(E2709&gt;0,B2709=10),1,0)</f>
        <v>0</v>
      </c>
      <c r="AD2709" s="0" t="str">
        <f aca="false">IF(AND(C2708=C2709,AA2708=AA2709-1),AB2708,"")</f>
        <v/>
      </c>
      <c r="AE2709" s="0" t="str">
        <f aca="false">IF(AND(C2708=C2709,AA2708=AA2709-1),AC2708,"")</f>
        <v/>
      </c>
      <c r="AF2709" s="0" t="str">
        <f aca="false">IF(AA2709=1,"",IF(AND(AB2709=1,AD2709&lt;&gt;1),1,0))</f>
        <v/>
      </c>
      <c r="AG2709" s="0" t="str">
        <f aca="false">IF(AA2709=1,"",IF(AND(AC2709=1,AE2709&lt;&gt;1),1,0))</f>
        <v/>
      </c>
      <c r="AH2709" s="60" t="str">
        <f aca="false">IF(AND(E2709&gt;0,AA2709&lt;2,NOT(AND(C2710=C2709,AA2710=AA2709+1))),INDEX(DATAS,AA2709+1),"")</f>
        <v/>
      </c>
      <c r="AI2709" s="60" t="str">
        <f aca="false">IF(AND(AC2709=1,AA2709&lt;2),IF(AND(C2710=C2709,AA2710=AA2709+1),IF(AC2710=1,"",INDEX(DATAS,AA2709+1)),INDEX(DATAS,AA2709+1)),"")</f>
        <v/>
      </c>
    </row>
    <row r="2710" customFormat="false" ht="15" hidden="false" customHeight="false" outlineLevel="0" collapsed="false">
      <c r="A2710" s="60" t="n">
        <v>46310</v>
      </c>
      <c r="B2710" s="0" t="n">
        <v>5</v>
      </c>
      <c r="C2710" s="0" t="n">
        <v>5450</v>
      </c>
      <c r="D2710" s="0" t="n">
        <v>269</v>
      </c>
      <c r="E2710" s="0" t="n">
        <v>1</v>
      </c>
      <c r="F2710" s="55" t="s">
        <v>912</v>
      </c>
      <c r="G2710" s="0" t="n">
        <v>47.6</v>
      </c>
      <c r="H2710" s="0" t="n">
        <v>43</v>
      </c>
      <c r="I2710" s="55" t="s">
        <v>157</v>
      </c>
      <c r="J2710" s="0" t="n">
        <v>65</v>
      </c>
      <c r="K2710" s="0" t="n">
        <v>65</v>
      </c>
      <c r="L2710" s="0" t="n">
        <v>204</v>
      </c>
      <c r="M2710" s="0" t="n">
        <v>735.05</v>
      </c>
      <c r="N2710" s="0" t="n">
        <v>59.24</v>
      </c>
      <c r="O2710" s="0" t="n">
        <v>38.84</v>
      </c>
      <c r="P2710" s="0" t="n">
        <v>4.81</v>
      </c>
      <c r="Q2710" s="0" t="n">
        <v>3.68</v>
      </c>
      <c r="T2710" s="0" t="n">
        <v>54.65</v>
      </c>
      <c r="U2710" s="0" t="n">
        <v>925</v>
      </c>
      <c r="V2710" s="0" t="n">
        <v>1</v>
      </c>
      <c r="W2710" s="60" t="n">
        <v>46107</v>
      </c>
      <c r="X2710" s="55" t="n">
        <f aca="false">IF(I2710="Male",0,1)</f>
        <v>1</v>
      </c>
      <c r="Y2710" s="55" t="n">
        <f aca="false">IF(OR(I2710="DNB",I2710="Dry DNB"),1,0)</f>
        <v>0</v>
      </c>
      <c r="Z2710" s="55" t="n">
        <f aca="false">IF(ISNUMBER(W2710),A2710-W2710,"")</f>
        <v>203</v>
      </c>
      <c r="AA2710" s="55" t="n">
        <f aca="false">MATCH(A2710,DATAS,0)</f>
        <v>2</v>
      </c>
      <c r="AB2710" s="55" t="n">
        <f aca="false">IF(AND(E2710&gt;0,OR(AND(B2710&gt;=1,B2710&lt;=6),B2710=10)),1,0)</f>
        <v>1</v>
      </c>
      <c r="AC2710" s="55" t="n">
        <f aca="false">IF(AND(E2710&gt;0,B2710=10),1,0)</f>
        <v>0</v>
      </c>
      <c r="AD2710" s="55" t="n">
        <f aca="false">IF(AND(C2709=C2710,AA2709=AA2710-1),AB2709,"")</f>
        <v>1</v>
      </c>
      <c r="AE2710" s="55" t="n">
        <f aca="false">IF(AND(C2709=C2710,AA2709=AA2710-1),AC2709,"")</f>
        <v>0</v>
      </c>
      <c r="AF2710" s="55" t="n">
        <f aca="false">IF(AA2710=1,"",IF(AND(AB2710=1,AD2710&lt;&gt;1),1,0))</f>
        <v>0</v>
      </c>
      <c r="AG2710" s="55" t="n">
        <f aca="false">IF(AA2710=1,"",IF(AND(AC2710=1,AE2710&lt;&gt;1),1,0))</f>
        <v>0</v>
      </c>
      <c r="AH2710" s="60" t="str">
        <f aca="false">IF(AND(E2710&gt;0,AA2710&lt;2,NOT(AND(C2711=C2710,AA2711=AA2710+1))),INDEX(DATAS,AA2710+1),"")</f>
        <v/>
      </c>
      <c r="AI2710" s="60" t="str">
        <f aca="false">IF(AND(AC2710=1,AA2710&lt;2),IF(AND(C2711=C2710,AA2711=AA2710+1),IF(AC2711=1,"",INDEX(DATAS,AA2710+1)),INDEX(DATAS,AA2710+1)),"")</f>
        <v/>
      </c>
    </row>
    <row r="2711" customFormat="false" ht="15" hidden="false" customHeight="false" outlineLevel="0" collapsed="false">
      <c r="A2711" s="60" t="n">
        <v>46309</v>
      </c>
      <c r="B2711" s="0" t="n">
        <v>4</v>
      </c>
      <c r="C2711" s="0" t="n">
        <v>5451</v>
      </c>
      <c r="D2711" s="0" t="n">
        <v>265</v>
      </c>
      <c r="E2711" s="0" t="n">
        <v>1</v>
      </c>
      <c r="F2711" s="55" t="s">
        <v>912</v>
      </c>
      <c r="G2711" s="0" t="n">
        <v>44.3</v>
      </c>
      <c r="H2711" s="0" t="n">
        <v>45</v>
      </c>
      <c r="I2711" s="55" t="s">
        <v>157</v>
      </c>
      <c r="J2711" s="0" t="n">
        <v>69</v>
      </c>
      <c r="K2711" s="0" t="n">
        <v>69</v>
      </c>
      <c r="L2711" s="0" t="n">
        <v>196</v>
      </c>
      <c r="M2711" s="0" t="n">
        <v>910.34</v>
      </c>
      <c r="N2711" s="0" t="n">
        <v>54.34</v>
      </c>
      <c r="O2711" s="0" t="n">
        <v>28.85</v>
      </c>
      <c r="P2711" s="0" t="n">
        <v>3.39</v>
      </c>
      <c r="Q2711" s="0" t="n">
        <v>3.53</v>
      </c>
      <c r="R2711" s="0" t="n">
        <v>4453</v>
      </c>
      <c r="S2711" s="0" t="n">
        <v>10130</v>
      </c>
      <c r="T2711" s="0" t="n">
        <v>43.85</v>
      </c>
      <c r="U2711" s="0" t="n">
        <v>924</v>
      </c>
      <c r="V2711" s="0" t="n">
        <v>1</v>
      </c>
      <c r="W2711" s="60" t="n">
        <v>46114</v>
      </c>
      <c r="X2711" s="55" t="n">
        <f aca="false">IF(I2711="Male",0,1)</f>
        <v>1</v>
      </c>
      <c r="Y2711" s="55" t="n">
        <f aca="false">IF(OR(I2711="DNB",I2711="Dry DNB"),1,0)</f>
        <v>0</v>
      </c>
      <c r="Z2711" s="55" t="n">
        <f aca="false">IF(ISNUMBER(W2711),A2711-W2711,"")</f>
        <v>195</v>
      </c>
      <c r="AA2711" s="55" t="n">
        <f aca="false">MATCH(A2711,DATAS,0)</f>
        <v>1</v>
      </c>
      <c r="AB2711" s="55" t="n">
        <f aca="false">IF(AND(E2711&gt;0,OR(AND(B2711&gt;=1,B2711&lt;=6),B2711=10)),1,0)</f>
        <v>1</v>
      </c>
      <c r="AC2711" s="55" t="n">
        <f aca="false">IF(AND(E2711&gt;0,B2711=10),1,0)</f>
        <v>0</v>
      </c>
      <c r="AD2711" s="0" t="str">
        <f aca="false">IF(AND(C2710=C2711,AA2710=AA2711-1),AB2710,"")</f>
        <v/>
      </c>
      <c r="AE2711" s="0" t="str">
        <f aca="false">IF(AND(C2710=C2711,AA2710=AA2711-1),AC2710,"")</f>
        <v/>
      </c>
      <c r="AF2711" s="0" t="str">
        <f aca="false">IF(AA2711=1,"",IF(AND(AB2711=1,AD2711&lt;&gt;1),1,0))</f>
        <v/>
      </c>
      <c r="AG2711" s="0" t="str">
        <f aca="false">IF(AA2711=1,"",IF(AND(AC2711=1,AE2711&lt;&gt;1),1,0))</f>
        <v/>
      </c>
      <c r="AH2711" s="60" t="str">
        <f aca="false">IF(AND(E2711&gt;0,AA2711&lt;2,NOT(AND(C2712=C2711,AA2712=AA2711+1))),INDEX(DATAS,AA2711+1),"")</f>
        <v/>
      </c>
      <c r="AI2711" s="60" t="str">
        <f aca="false">IF(AND(AC2711=1,AA2711&lt;2),IF(AND(C2712=C2711,AA2712=AA2711+1),IF(AC2712=1,"",INDEX(DATAS,AA2711+1)),INDEX(DATAS,AA2711+1)),"")</f>
        <v/>
      </c>
    </row>
    <row r="2712" customFormat="false" ht="15" hidden="false" customHeight="false" outlineLevel="0" collapsed="false">
      <c r="A2712" s="60" t="n">
        <v>46310</v>
      </c>
      <c r="B2712" s="0" t="n">
        <v>4</v>
      </c>
      <c r="C2712" s="0" t="n">
        <v>5451</v>
      </c>
      <c r="D2712" s="0" t="n">
        <v>266</v>
      </c>
      <c r="E2712" s="0" t="n">
        <v>1</v>
      </c>
      <c r="F2712" s="55" t="s">
        <v>912</v>
      </c>
      <c r="G2712" s="0" t="n">
        <v>47.6</v>
      </c>
      <c r="H2712" s="0" t="n">
        <v>46</v>
      </c>
      <c r="I2712" s="55" t="s">
        <v>157</v>
      </c>
      <c r="J2712" s="0" t="n">
        <v>69</v>
      </c>
      <c r="K2712" s="0" t="n">
        <v>69</v>
      </c>
      <c r="L2712" s="0" t="n">
        <v>197</v>
      </c>
      <c r="M2712" s="0" t="n">
        <v>910.34</v>
      </c>
      <c r="N2712" s="0" t="n">
        <v>54.34</v>
      </c>
      <c r="O2712" s="0" t="n">
        <v>28.85</v>
      </c>
      <c r="P2712" s="0" t="n">
        <v>3.39</v>
      </c>
      <c r="Q2712" s="0" t="n">
        <v>3.53</v>
      </c>
      <c r="T2712" s="0" t="n">
        <v>43.85</v>
      </c>
      <c r="U2712" s="0" t="n">
        <v>925</v>
      </c>
      <c r="V2712" s="0" t="n">
        <v>1</v>
      </c>
      <c r="W2712" s="60" t="n">
        <v>46114</v>
      </c>
      <c r="X2712" s="55" t="n">
        <f aca="false">IF(I2712="Male",0,1)</f>
        <v>1</v>
      </c>
      <c r="Y2712" s="55" t="n">
        <f aca="false">IF(OR(I2712="DNB",I2712="Dry DNB"),1,0)</f>
        <v>0</v>
      </c>
      <c r="Z2712" s="55" t="n">
        <f aca="false">IF(ISNUMBER(W2712),A2712-W2712,"")</f>
        <v>196</v>
      </c>
      <c r="AA2712" s="55" t="n">
        <f aca="false">MATCH(A2712,DATAS,0)</f>
        <v>2</v>
      </c>
      <c r="AB2712" s="55" t="n">
        <f aca="false">IF(AND(E2712&gt;0,OR(AND(B2712&gt;=1,B2712&lt;=6),B2712=10)),1,0)</f>
        <v>1</v>
      </c>
      <c r="AC2712" s="55" t="n">
        <f aca="false">IF(AND(E2712&gt;0,B2712=10),1,0)</f>
        <v>0</v>
      </c>
      <c r="AD2712" s="55" t="n">
        <f aca="false">IF(AND(C2711=C2712,AA2711=AA2712-1),AB2711,"")</f>
        <v>1</v>
      </c>
      <c r="AE2712" s="55" t="n">
        <f aca="false">IF(AND(C2711=C2712,AA2711=AA2712-1),AC2711,"")</f>
        <v>0</v>
      </c>
      <c r="AF2712" s="55" t="n">
        <f aca="false">IF(AA2712=1,"",IF(AND(AB2712=1,AD2712&lt;&gt;1),1,0))</f>
        <v>0</v>
      </c>
      <c r="AG2712" s="55" t="n">
        <f aca="false">IF(AA2712=1,"",IF(AND(AC2712=1,AE2712&lt;&gt;1),1,0))</f>
        <v>0</v>
      </c>
      <c r="AH2712" s="60" t="str">
        <f aca="false">IF(AND(E2712&gt;0,AA2712&lt;2,NOT(AND(C2713=C2712,AA2713=AA2712+1))),INDEX(DATAS,AA2712+1),"")</f>
        <v/>
      </c>
      <c r="AI2712" s="60" t="str">
        <f aca="false">IF(AND(AC2712=1,AA2712&lt;2),IF(AND(C2713=C2712,AA2713=AA2712+1),IF(AC2713=1,"",INDEX(DATAS,AA2712+1)),INDEX(DATAS,AA2712+1)),"")</f>
        <v/>
      </c>
    </row>
    <row r="2713" customFormat="false" ht="15" hidden="false" customHeight="false" outlineLevel="0" collapsed="false">
      <c r="A2713" s="60" t="n">
        <v>46309</v>
      </c>
      <c r="B2713" s="0" t="n">
        <v>4</v>
      </c>
      <c r="C2713" s="0" t="n">
        <v>5452</v>
      </c>
      <c r="D2713" s="0" t="n">
        <v>222</v>
      </c>
      <c r="E2713" s="0" t="n">
        <v>1</v>
      </c>
      <c r="F2713" s="55" t="s">
        <v>913</v>
      </c>
      <c r="G2713" s="0" t="n">
        <v>50.8</v>
      </c>
      <c r="H2713" s="0" t="n">
        <v>48</v>
      </c>
      <c r="I2713" s="55" t="s">
        <v>157</v>
      </c>
      <c r="J2713" s="0" t="n">
        <v>167</v>
      </c>
      <c r="K2713" s="0" t="n">
        <v>68</v>
      </c>
      <c r="L2713" s="0" t="n">
        <v>55</v>
      </c>
      <c r="M2713" s="0" t="n">
        <v>1034.93</v>
      </c>
      <c r="N2713" s="0" t="n">
        <v>42.63</v>
      </c>
      <c r="O2713" s="0" t="n">
        <v>49.31</v>
      </c>
      <c r="P2713" s="0" t="n">
        <v>2.84</v>
      </c>
      <c r="Q2713" s="0" t="n">
        <v>3.39</v>
      </c>
      <c r="R2713" s="0" t="n">
        <v>3937</v>
      </c>
      <c r="S2713" s="0" t="n">
        <v>8934</v>
      </c>
      <c r="T2713" s="0" t="n">
        <v>35.25</v>
      </c>
      <c r="U2713" s="0" t="n">
        <v>923</v>
      </c>
      <c r="V2713" s="0" t="n">
        <v>4</v>
      </c>
      <c r="W2713" s="60" t="n">
        <v>46212</v>
      </c>
      <c r="X2713" s="55" t="n">
        <f aca="false">IF(I2713="Male",0,1)</f>
        <v>1</v>
      </c>
      <c r="Y2713" s="55" t="n">
        <f aca="false">IF(OR(I2713="DNB",I2713="Dry DNB"),1,0)</f>
        <v>0</v>
      </c>
      <c r="Z2713" s="55" t="n">
        <f aca="false">IF(ISNUMBER(W2713),A2713-W2713,"")</f>
        <v>97</v>
      </c>
      <c r="AA2713" s="55" t="n">
        <f aca="false">MATCH(A2713,DATAS,0)</f>
        <v>1</v>
      </c>
      <c r="AB2713" s="55" t="n">
        <f aca="false">IF(AND(E2713&gt;0,OR(AND(B2713&gt;=1,B2713&lt;=6),B2713=10)),1,0)</f>
        <v>1</v>
      </c>
      <c r="AC2713" s="55" t="n">
        <f aca="false">IF(AND(E2713&gt;0,B2713=10),1,0)</f>
        <v>0</v>
      </c>
      <c r="AD2713" s="0" t="str">
        <f aca="false">IF(AND(C2712=C2713,AA2712=AA2713-1),AB2712,"")</f>
        <v/>
      </c>
      <c r="AE2713" s="0" t="str">
        <f aca="false">IF(AND(C2712=C2713,AA2712=AA2713-1),AC2712,"")</f>
        <v/>
      </c>
      <c r="AF2713" s="0" t="str">
        <f aca="false">IF(AA2713=1,"",IF(AND(AB2713=1,AD2713&lt;&gt;1),1,0))</f>
        <v/>
      </c>
      <c r="AG2713" s="0" t="str">
        <f aca="false">IF(AA2713=1,"",IF(AND(AC2713=1,AE2713&lt;&gt;1),1,0))</f>
        <v/>
      </c>
      <c r="AH2713" s="60" t="str">
        <f aca="false">IF(AND(E2713&gt;0,AA2713&lt;2,NOT(AND(C2714=C2713,AA2714=AA2713+1))),INDEX(DATAS,AA2713+1),"")</f>
        <v/>
      </c>
      <c r="AI2713" s="60" t="str">
        <f aca="false">IF(AND(AC2713=1,AA2713&lt;2),IF(AND(C2714=C2713,AA2714=AA2713+1),IF(AC2714=1,"",INDEX(DATAS,AA2713+1)),INDEX(DATAS,AA2713+1)),"")</f>
        <v/>
      </c>
    </row>
    <row r="2714" customFormat="false" ht="15" hidden="false" customHeight="false" outlineLevel="0" collapsed="false">
      <c r="A2714" s="60" t="n">
        <v>46310</v>
      </c>
      <c r="B2714" s="0" t="n">
        <v>4</v>
      </c>
      <c r="C2714" s="0" t="n">
        <v>5452</v>
      </c>
      <c r="D2714" s="0" t="n">
        <v>223</v>
      </c>
      <c r="E2714" s="0" t="n">
        <v>1</v>
      </c>
      <c r="F2714" s="55" t="s">
        <v>913</v>
      </c>
      <c r="G2714" s="0" t="n">
        <v>54.8</v>
      </c>
      <c r="H2714" s="0" t="n">
        <v>48</v>
      </c>
      <c r="I2714" s="55" t="s">
        <v>157</v>
      </c>
      <c r="J2714" s="0" t="n">
        <v>167</v>
      </c>
      <c r="K2714" s="0" t="n">
        <v>68</v>
      </c>
      <c r="L2714" s="0" t="n">
        <v>56</v>
      </c>
      <c r="M2714" s="0" t="n">
        <v>1034.93</v>
      </c>
      <c r="N2714" s="0" t="n">
        <v>42.63</v>
      </c>
      <c r="O2714" s="0" t="n">
        <v>49.31</v>
      </c>
      <c r="P2714" s="0" t="n">
        <v>2.84</v>
      </c>
      <c r="Q2714" s="0" t="n">
        <v>3.39</v>
      </c>
      <c r="T2714" s="0" t="n">
        <v>35.25</v>
      </c>
      <c r="U2714" s="0" t="n">
        <v>924</v>
      </c>
      <c r="V2714" s="0" t="n">
        <v>4</v>
      </c>
      <c r="W2714" s="60" t="n">
        <v>46212</v>
      </c>
      <c r="X2714" s="55" t="n">
        <f aca="false">IF(I2714="Male",0,1)</f>
        <v>1</v>
      </c>
      <c r="Y2714" s="55" t="n">
        <f aca="false">IF(OR(I2714="DNB",I2714="Dry DNB"),1,0)</f>
        <v>0</v>
      </c>
      <c r="Z2714" s="55" t="n">
        <f aca="false">IF(ISNUMBER(W2714),A2714-W2714,"")</f>
        <v>98</v>
      </c>
      <c r="AA2714" s="55" t="n">
        <f aca="false">MATCH(A2714,DATAS,0)</f>
        <v>2</v>
      </c>
      <c r="AB2714" s="55" t="n">
        <f aca="false">IF(AND(E2714&gt;0,OR(AND(B2714&gt;=1,B2714&lt;=6),B2714=10)),1,0)</f>
        <v>1</v>
      </c>
      <c r="AC2714" s="55" t="n">
        <f aca="false">IF(AND(E2714&gt;0,B2714=10),1,0)</f>
        <v>0</v>
      </c>
      <c r="AD2714" s="55" t="n">
        <f aca="false">IF(AND(C2713=C2714,AA2713=AA2714-1),AB2713,"")</f>
        <v>1</v>
      </c>
      <c r="AE2714" s="55" t="n">
        <f aca="false">IF(AND(C2713=C2714,AA2713=AA2714-1),AC2713,"")</f>
        <v>0</v>
      </c>
      <c r="AF2714" s="55" t="n">
        <f aca="false">IF(AA2714=1,"",IF(AND(AB2714=1,AD2714&lt;&gt;1),1,0))</f>
        <v>0</v>
      </c>
      <c r="AG2714" s="55" t="n">
        <f aca="false">IF(AA2714=1,"",IF(AND(AC2714=1,AE2714&lt;&gt;1),1,0))</f>
        <v>0</v>
      </c>
      <c r="AH2714" s="60" t="str">
        <f aca="false">IF(AND(E2714&gt;0,AA2714&lt;2,NOT(AND(C2715=C2714,AA2715=AA2714+1))),INDEX(DATAS,AA2714+1),"")</f>
        <v/>
      </c>
      <c r="AI2714" s="60" t="str">
        <f aca="false">IF(AND(AC2714=1,AA2714&lt;2),IF(AND(C2715=C2714,AA2715=AA2714+1),IF(AC2715=1,"",INDEX(DATAS,AA2714+1)),INDEX(DATAS,AA2714+1)),"")</f>
        <v/>
      </c>
    </row>
    <row r="2715" customFormat="false" ht="15" hidden="false" customHeight="false" outlineLevel="0" collapsed="false">
      <c r="A2715" s="60" t="n">
        <v>46309</v>
      </c>
      <c r="B2715" s="0" t="n">
        <v>4</v>
      </c>
      <c r="C2715" s="0" t="n">
        <v>5453</v>
      </c>
      <c r="D2715" s="0" t="n">
        <v>208</v>
      </c>
      <c r="E2715" s="0" t="n">
        <v>1</v>
      </c>
      <c r="F2715" s="55" t="s">
        <v>914</v>
      </c>
      <c r="G2715" s="0" t="n">
        <v>41.7</v>
      </c>
      <c r="H2715" s="0" t="n">
        <v>42</v>
      </c>
      <c r="I2715" s="55" t="s">
        <v>157</v>
      </c>
      <c r="J2715" s="0" t="n">
        <v>93</v>
      </c>
      <c r="K2715" s="0" t="n">
        <v>68</v>
      </c>
      <c r="L2715" s="0" t="n">
        <v>115</v>
      </c>
      <c r="M2715" s="0" t="n">
        <v>199.49</v>
      </c>
      <c r="N2715" s="0" t="n">
        <v>61.52</v>
      </c>
      <c r="O2715" s="0" t="n">
        <v>21.68</v>
      </c>
      <c r="P2715" s="0" t="n">
        <v>3.99</v>
      </c>
      <c r="Q2715" s="0" t="n">
        <v>3.42</v>
      </c>
      <c r="R2715" s="0" t="n">
        <v>3308</v>
      </c>
      <c r="S2715" s="0" t="n">
        <v>8086</v>
      </c>
      <c r="T2715" s="0" t="n">
        <v>39.3</v>
      </c>
      <c r="U2715" s="0" t="n">
        <v>921</v>
      </c>
      <c r="V2715" s="0" t="n">
        <v>2</v>
      </c>
      <c r="W2715" s="60" t="n">
        <v>46195</v>
      </c>
      <c r="X2715" s="55" t="n">
        <f aca="false">IF(I2715="Male",0,1)</f>
        <v>1</v>
      </c>
      <c r="Y2715" s="55" t="n">
        <f aca="false">IF(OR(I2715="DNB",I2715="Dry DNB"),1,0)</f>
        <v>0</v>
      </c>
      <c r="Z2715" s="55" t="n">
        <f aca="false">IF(ISNUMBER(W2715),A2715-W2715,"")</f>
        <v>114</v>
      </c>
      <c r="AA2715" s="55" t="n">
        <f aca="false">MATCH(A2715,DATAS,0)</f>
        <v>1</v>
      </c>
      <c r="AB2715" s="55" t="n">
        <f aca="false">IF(AND(E2715&gt;0,OR(AND(B2715&gt;=1,B2715&lt;=6),B2715=10)),1,0)</f>
        <v>1</v>
      </c>
      <c r="AC2715" s="55" t="n">
        <f aca="false">IF(AND(E2715&gt;0,B2715=10),1,0)</f>
        <v>0</v>
      </c>
      <c r="AD2715" s="0" t="str">
        <f aca="false">IF(AND(C2714=C2715,AA2714=AA2715-1),AB2714,"")</f>
        <v/>
      </c>
      <c r="AE2715" s="0" t="str">
        <f aca="false">IF(AND(C2714=C2715,AA2714=AA2715-1),AC2714,"")</f>
        <v/>
      </c>
      <c r="AF2715" s="0" t="str">
        <f aca="false">IF(AA2715=1,"",IF(AND(AB2715=1,AD2715&lt;&gt;1),1,0))</f>
        <v/>
      </c>
      <c r="AG2715" s="0" t="str">
        <f aca="false">IF(AA2715=1,"",IF(AND(AC2715=1,AE2715&lt;&gt;1),1,0))</f>
        <v/>
      </c>
      <c r="AH2715" s="60" t="str">
        <f aca="false">IF(AND(E2715&gt;0,AA2715&lt;2,NOT(AND(C2716=C2715,AA2716=AA2715+1))),INDEX(DATAS,AA2715+1),"")</f>
        <v/>
      </c>
      <c r="AI2715" s="60" t="str">
        <f aca="false">IF(AND(AC2715=1,AA2715&lt;2),IF(AND(C2716=C2715,AA2716=AA2715+1),IF(AC2716=1,"",INDEX(DATAS,AA2715+1)),INDEX(DATAS,AA2715+1)),"")</f>
        <v/>
      </c>
    </row>
    <row r="2716" customFormat="false" ht="15" hidden="false" customHeight="false" outlineLevel="0" collapsed="false">
      <c r="A2716" s="60" t="n">
        <v>46310</v>
      </c>
      <c r="B2716" s="0" t="n">
        <v>4</v>
      </c>
      <c r="C2716" s="0" t="n">
        <v>5453</v>
      </c>
      <c r="D2716" s="0" t="n">
        <v>209</v>
      </c>
      <c r="E2716" s="0" t="n">
        <v>1</v>
      </c>
      <c r="F2716" s="55" t="s">
        <v>914</v>
      </c>
      <c r="G2716" s="0" t="n">
        <v>45.2</v>
      </c>
      <c r="H2716" s="0" t="n">
        <v>42</v>
      </c>
      <c r="I2716" s="55" t="s">
        <v>157</v>
      </c>
      <c r="J2716" s="0" t="n">
        <v>93</v>
      </c>
      <c r="K2716" s="0" t="n">
        <v>68</v>
      </c>
      <c r="L2716" s="0" t="n">
        <v>116</v>
      </c>
      <c r="M2716" s="0" t="n">
        <v>199.49</v>
      </c>
      <c r="N2716" s="0" t="n">
        <v>61.52</v>
      </c>
      <c r="O2716" s="0" t="n">
        <v>21.68</v>
      </c>
      <c r="P2716" s="0" t="n">
        <v>3.99</v>
      </c>
      <c r="Q2716" s="0" t="n">
        <v>3.42</v>
      </c>
      <c r="T2716" s="0" t="n">
        <v>39.3</v>
      </c>
      <c r="U2716" s="0" t="n">
        <v>922</v>
      </c>
      <c r="V2716" s="0" t="n">
        <v>2</v>
      </c>
      <c r="W2716" s="60" t="n">
        <v>46195</v>
      </c>
      <c r="X2716" s="55" t="n">
        <f aca="false">IF(I2716="Male",0,1)</f>
        <v>1</v>
      </c>
      <c r="Y2716" s="55" t="n">
        <f aca="false">IF(OR(I2716="DNB",I2716="Dry DNB"),1,0)</f>
        <v>0</v>
      </c>
      <c r="Z2716" s="55" t="n">
        <f aca="false">IF(ISNUMBER(W2716),A2716-W2716,"")</f>
        <v>115</v>
      </c>
      <c r="AA2716" s="55" t="n">
        <f aca="false">MATCH(A2716,DATAS,0)</f>
        <v>2</v>
      </c>
      <c r="AB2716" s="55" t="n">
        <f aca="false">IF(AND(E2716&gt;0,OR(AND(B2716&gt;=1,B2716&lt;=6),B2716=10)),1,0)</f>
        <v>1</v>
      </c>
      <c r="AC2716" s="55" t="n">
        <f aca="false">IF(AND(E2716&gt;0,B2716=10),1,0)</f>
        <v>0</v>
      </c>
      <c r="AD2716" s="55" t="n">
        <f aca="false">IF(AND(C2715=C2716,AA2715=AA2716-1),AB2715,"")</f>
        <v>1</v>
      </c>
      <c r="AE2716" s="55" t="n">
        <f aca="false">IF(AND(C2715=C2716,AA2715=AA2716-1),AC2715,"")</f>
        <v>0</v>
      </c>
      <c r="AF2716" s="55" t="n">
        <f aca="false">IF(AA2716=1,"",IF(AND(AB2716=1,AD2716&lt;&gt;1),1,0))</f>
        <v>0</v>
      </c>
      <c r="AG2716" s="55" t="n">
        <f aca="false">IF(AA2716=1,"",IF(AND(AC2716=1,AE2716&lt;&gt;1),1,0))</f>
        <v>0</v>
      </c>
      <c r="AH2716" s="60" t="str">
        <f aca="false">IF(AND(E2716&gt;0,AA2716&lt;2,NOT(AND(C2717=C2716,AA2717=AA2716+1))),INDEX(DATAS,AA2716+1),"")</f>
        <v/>
      </c>
      <c r="AI2716" s="60" t="str">
        <f aca="false">IF(AND(AC2716=1,AA2716&lt;2),IF(AND(C2717=C2716,AA2717=AA2716+1),IF(AC2717=1,"",INDEX(DATAS,AA2716+1)),INDEX(DATAS,AA2716+1)),"")</f>
        <v/>
      </c>
    </row>
    <row r="2717" customFormat="false" ht="15" hidden="false" customHeight="false" outlineLevel="0" collapsed="false">
      <c r="A2717" s="60" t="n">
        <v>46309</v>
      </c>
      <c r="B2717" s="0" t="n">
        <v>4</v>
      </c>
      <c r="C2717" s="0" t="n">
        <v>5455</v>
      </c>
      <c r="D2717" s="0" t="n">
        <v>261</v>
      </c>
      <c r="E2717" s="0" t="n">
        <v>1</v>
      </c>
      <c r="F2717" s="55" t="s">
        <v>914</v>
      </c>
      <c r="G2717" s="0" t="n">
        <v>21.1</v>
      </c>
      <c r="H2717" s="0" t="n">
        <v>20</v>
      </c>
      <c r="I2717" s="55" t="s">
        <v>157</v>
      </c>
      <c r="J2717" s="0" t="n">
        <v>89</v>
      </c>
      <c r="K2717" s="0" t="n">
        <v>65</v>
      </c>
      <c r="L2717" s="0" t="n">
        <v>172</v>
      </c>
      <c r="M2717" s="0" t="n">
        <v>333.06</v>
      </c>
      <c r="N2717" s="0" t="n">
        <v>81.75</v>
      </c>
      <c r="O2717" s="0" t="n">
        <v>42.59</v>
      </c>
      <c r="P2717" s="0" t="n">
        <v>4.17</v>
      </c>
      <c r="Q2717" s="0" t="n">
        <v>3.91</v>
      </c>
      <c r="R2717" s="0" t="n">
        <v>3744</v>
      </c>
      <c r="S2717" s="0" t="n">
        <v>8915</v>
      </c>
      <c r="T2717" s="0" t="n">
        <v>35.1</v>
      </c>
      <c r="U2717" s="0" t="n">
        <v>921</v>
      </c>
      <c r="V2717" s="0" t="n">
        <v>2</v>
      </c>
      <c r="W2717" s="60" t="n">
        <v>46139</v>
      </c>
      <c r="X2717" s="55" t="n">
        <f aca="false">IF(I2717="Male",0,1)</f>
        <v>1</v>
      </c>
      <c r="Y2717" s="55" t="n">
        <f aca="false">IF(OR(I2717="DNB",I2717="Dry DNB"),1,0)</f>
        <v>0</v>
      </c>
      <c r="Z2717" s="55" t="n">
        <f aca="false">IF(ISNUMBER(W2717),A2717-W2717,"")</f>
        <v>170</v>
      </c>
      <c r="AA2717" s="55" t="n">
        <f aca="false">MATCH(A2717,DATAS,0)</f>
        <v>1</v>
      </c>
      <c r="AB2717" s="55" t="n">
        <f aca="false">IF(AND(E2717&gt;0,OR(AND(B2717&gt;=1,B2717&lt;=6),B2717=10)),1,0)</f>
        <v>1</v>
      </c>
      <c r="AC2717" s="55" t="n">
        <f aca="false">IF(AND(E2717&gt;0,B2717=10),1,0)</f>
        <v>0</v>
      </c>
      <c r="AD2717" s="0" t="str">
        <f aca="false">IF(AND(C2716=C2717,AA2716=AA2717-1),AB2716,"")</f>
        <v/>
      </c>
      <c r="AE2717" s="0" t="str">
        <f aca="false">IF(AND(C2716=C2717,AA2716=AA2717-1),AC2716,"")</f>
        <v/>
      </c>
      <c r="AF2717" s="0" t="str">
        <f aca="false">IF(AA2717=1,"",IF(AND(AB2717=1,AD2717&lt;&gt;1),1,0))</f>
        <v/>
      </c>
      <c r="AG2717" s="0" t="str">
        <f aca="false">IF(AA2717=1,"",IF(AND(AC2717=1,AE2717&lt;&gt;1),1,0))</f>
        <v/>
      </c>
      <c r="AH2717" s="60" t="str">
        <f aca="false">IF(AND(E2717&gt;0,AA2717&lt;2,NOT(AND(C2718=C2717,AA2718=AA2717+1))),INDEX(DATAS,AA2717+1),"")</f>
        <v/>
      </c>
      <c r="AI2717" s="60" t="str">
        <f aca="false">IF(AND(AC2717=1,AA2717&lt;2),IF(AND(C2718=C2717,AA2718=AA2717+1),IF(AC2718=1,"",INDEX(DATAS,AA2717+1)),INDEX(DATAS,AA2717+1)),"")</f>
        <v/>
      </c>
    </row>
    <row r="2718" customFormat="false" ht="15" hidden="false" customHeight="false" outlineLevel="0" collapsed="false">
      <c r="A2718" s="60" t="n">
        <v>46310</v>
      </c>
      <c r="B2718" s="0" t="n">
        <v>4</v>
      </c>
      <c r="C2718" s="0" t="n">
        <v>5455</v>
      </c>
      <c r="D2718" s="0" t="n">
        <v>262</v>
      </c>
      <c r="E2718" s="0" t="n">
        <v>1</v>
      </c>
      <c r="F2718" s="55" t="s">
        <v>914</v>
      </c>
      <c r="G2718" s="0" t="n">
        <v>23.4</v>
      </c>
      <c r="H2718" s="0" t="n">
        <v>21</v>
      </c>
      <c r="I2718" s="55" t="s">
        <v>157</v>
      </c>
      <c r="J2718" s="0" t="n">
        <v>89</v>
      </c>
      <c r="K2718" s="0" t="n">
        <v>65</v>
      </c>
      <c r="L2718" s="0" t="n">
        <v>173</v>
      </c>
      <c r="M2718" s="0" t="n">
        <v>333.06</v>
      </c>
      <c r="N2718" s="0" t="n">
        <v>81.75</v>
      </c>
      <c r="O2718" s="0" t="n">
        <v>42.59</v>
      </c>
      <c r="P2718" s="0" t="n">
        <v>4.17</v>
      </c>
      <c r="Q2718" s="0" t="n">
        <v>3.91</v>
      </c>
      <c r="T2718" s="0" t="n">
        <v>35.1</v>
      </c>
      <c r="U2718" s="0" t="n">
        <v>922</v>
      </c>
      <c r="V2718" s="0" t="n">
        <v>2</v>
      </c>
      <c r="W2718" s="60" t="n">
        <v>46139</v>
      </c>
      <c r="X2718" s="55" t="n">
        <f aca="false">IF(I2718="Male",0,1)</f>
        <v>1</v>
      </c>
      <c r="Y2718" s="55" t="n">
        <f aca="false">IF(OR(I2718="DNB",I2718="Dry DNB"),1,0)</f>
        <v>0</v>
      </c>
      <c r="Z2718" s="55" t="n">
        <f aca="false">IF(ISNUMBER(W2718),A2718-W2718,"")</f>
        <v>171</v>
      </c>
      <c r="AA2718" s="55" t="n">
        <f aca="false">MATCH(A2718,DATAS,0)</f>
        <v>2</v>
      </c>
      <c r="AB2718" s="55" t="n">
        <f aca="false">IF(AND(E2718&gt;0,OR(AND(B2718&gt;=1,B2718&lt;=6),B2718=10)),1,0)</f>
        <v>1</v>
      </c>
      <c r="AC2718" s="55" t="n">
        <f aca="false">IF(AND(E2718&gt;0,B2718=10),1,0)</f>
        <v>0</v>
      </c>
      <c r="AD2718" s="55" t="n">
        <f aca="false">IF(AND(C2717=C2718,AA2717=AA2718-1),AB2717,"")</f>
        <v>1</v>
      </c>
      <c r="AE2718" s="55" t="n">
        <f aca="false">IF(AND(C2717=C2718,AA2717=AA2718-1),AC2717,"")</f>
        <v>0</v>
      </c>
      <c r="AF2718" s="55" t="n">
        <f aca="false">IF(AA2718=1,"",IF(AND(AB2718=1,AD2718&lt;&gt;1),1,0))</f>
        <v>0</v>
      </c>
      <c r="AG2718" s="55" t="n">
        <f aca="false">IF(AA2718=1,"",IF(AND(AC2718=1,AE2718&lt;&gt;1),1,0))</f>
        <v>0</v>
      </c>
      <c r="AH2718" s="60" t="str">
        <f aca="false">IF(AND(E2718&gt;0,AA2718&lt;2,NOT(AND(C2719=C2718,AA2719=AA2718+1))),INDEX(DATAS,AA2718+1),"")</f>
        <v/>
      </c>
      <c r="AI2718" s="60" t="str">
        <f aca="false">IF(AND(AC2718=1,AA2718&lt;2),IF(AND(C2719=C2718,AA2719=AA2718+1),IF(AC2719=1,"",INDEX(DATAS,AA2718+1)),INDEX(DATAS,AA2718+1)),"")</f>
        <v/>
      </c>
    </row>
    <row r="2719" customFormat="false" ht="15" hidden="false" customHeight="false" outlineLevel="0" collapsed="false">
      <c r="A2719" s="60" t="n">
        <v>46309</v>
      </c>
      <c r="B2719" s="0" t="n">
        <v>4</v>
      </c>
      <c r="C2719" s="0" t="n">
        <v>5457</v>
      </c>
      <c r="D2719" s="0" t="n">
        <v>260</v>
      </c>
      <c r="E2719" s="0" t="n">
        <v>1</v>
      </c>
      <c r="F2719" s="55" t="s">
        <v>914</v>
      </c>
      <c r="G2719" s="0" t="n">
        <v>45.3</v>
      </c>
      <c r="H2719" s="0" t="n">
        <v>49</v>
      </c>
      <c r="I2719" s="55" t="s">
        <v>187</v>
      </c>
      <c r="J2719" s="0" t="n">
        <v>260</v>
      </c>
      <c r="K2719" s="0" t="n">
        <v>64</v>
      </c>
      <c r="M2719" s="0" t="n">
        <v>402.07</v>
      </c>
      <c r="N2719" s="0" t="n">
        <v>30.2</v>
      </c>
      <c r="O2719" s="0" t="n">
        <v>23.06</v>
      </c>
      <c r="P2719" s="0" t="n">
        <v>2.96</v>
      </c>
      <c r="Q2719" s="0" t="n">
        <v>3.43</v>
      </c>
      <c r="R2719" s="0" t="n">
        <v>4732</v>
      </c>
      <c r="S2719" s="0" t="n">
        <v>10038</v>
      </c>
      <c r="T2719" s="0" t="n">
        <v>47.55</v>
      </c>
      <c r="U2719" s="0" t="n">
        <v>921</v>
      </c>
      <c r="V2719" s="0" t="n">
        <v>6</v>
      </c>
      <c r="W2719" s="60" t="n">
        <v>46289</v>
      </c>
      <c r="X2719" s="55" t="n">
        <f aca="false">IF(I2719="Male",0,1)</f>
        <v>1</v>
      </c>
      <c r="Y2719" s="55" t="n">
        <f aca="false">IF(OR(I2719="DNB",I2719="Dry DNB"),1,0)</f>
        <v>0</v>
      </c>
      <c r="Z2719" s="55" t="n">
        <f aca="false">IF(ISNUMBER(W2719),A2719-W2719,"")</f>
        <v>20</v>
      </c>
      <c r="AA2719" s="55" t="n">
        <f aca="false">MATCH(A2719,DATAS,0)</f>
        <v>1</v>
      </c>
      <c r="AB2719" s="55" t="n">
        <f aca="false">IF(AND(E2719&gt;0,OR(AND(B2719&gt;=1,B2719&lt;=6),B2719=10)),1,0)</f>
        <v>1</v>
      </c>
      <c r="AC2719" s="55" t="n">
        <f aca="false">IF(AND(E2719&gt;0,B2719=10),1,0)</f>
        <v>0</v>
      </c>
      <c r="AD2719" s="0" t="str">
        <f aca="false">IF(AND(C2718=C2719,AA2718=AA2719-1),AB2718,"")</f>
        <v/>
      </c>
      <c r="AE2719" s="0" t="str">
        <f aca="false">IF(AND(C2718=C2719,AA2718=AA2719-1),AC2718,"")</f>
        <v/>
      </c>
      <c r="AF2719" s="0" t="str">
        <f aca="false">IF(AA2719=1,"",IF(AND(AB2719=1,AD2719&lt;&gt;1),1,0))</f>
        <v/>
      </c>
      <c r="AG2719" s="0" t="str">
        <f aca="false">IF(AA2719=1,"",IF(AND(AC2719=1,AE2719&lt;&gt;1),1,0))</f>
        <v/>
      </c>
      <c r="AH2719" s="60" t="str">
        <f aca="false">IF(AND(E2719&gt;0,AA2719&lt;2,NOT(AND(C2720=C2719,AA2720=AA2719+1))),INDEX(DATAS,AA2719+1),"")</f>
        <v/>
      </c>
      <c r="AI2719" s="60" t="str">
        <f aca="false">IF(AND(AC2719=1,AA2719&lt;2),IF(AND(C2720=C2719,AA2720=AA2719+1),IF(AC2720=1,"",INDEX(DATAS,AA2719+1)),INDEX(DATAS,AA2719+1)),"")</f>
        <v/>
      </c>
    </row>
    <row r="2720" customFormat="false" ht="15" hidden="false" customHeight="false" outlineLevel="0" collapsed="false">
      <c r="A2720" s="60" t="n">
        <v>46310</v>
      </c>
      <c r="B2720" s="0" t="n">
        <v>4</v>
      </c>
      <c r="C2720" s="0" t="n">
        <v>5457</v>
      </c>
      <c r="D2720" s="0" t="n">
        <v>261</v>
      </c>
      <c r="E2720" s="0" t="n">
        <v>1</v>
      </c>
      <c r="F2720" s="55" t="s">
        <v>914</v>
      </c>
      <c r="G2720" s="0" t="n">
        <v>52.5</v>
      </c>
      <c r="H2720" s="0" t="n">
        <v>49</v>
      </c>
      <c r="I2720" s="55" t="s">
        <v>187</v>
      </c>
      <c r="J2720" s="0" t="n">
        <v>261</v>
      </c>
      <c r="K2720" s="0" t="n">
        <v>64</v>
      </c>
      <c r="M2720" s="0" t="n">
        <v>402.07</v>
      </c>
      <c r="N2720" s="0" t="n">
        <v>30.2</v>
      </c>
      <c r="O2720" s="0" t="n">
        <v>23.06</v>
      </c>
      <c r="P2720" s="0" t="n">
        <v>2.96</v>
      </c>
      <c r="Q2720" s="0" t="n">
        <v>3.43</v>
      </c>
      <c r="T2720" s="0" t="n">
        <v>47.55</v>
      </c>
      <c r="U2720" s="0" t="n">
        <v>922</v>
      </c>
      <c r="V2720" s="0" t="n">
        <v>6</v>
      </c>
      <c r="W2720" s="60" t="n">
        <v>46289</v>
      </c>
      <c r="X2720" s="55" t="n">
        <f aca="false">IF(I2720="Male",0,1)</f>
        <v>1</v>
      </c>
      <c r="Y2720" s="55" t="n">
        <f aca="false">IF(OR(I2720="DNB",I2720="Dry DNB"),1,0)</f>
        <v>0</v>
      </c>
      <c r="Z2720" s="55" t="n">
        <f aca="false">IF(ISNUMBER(W2720),A2720-W2720,"")</f>
        <v>21</v>
      </c>
      <c r="AA2720" s="55" t="n">
        <f aca="false">MATCH(A2720,DATAS,0)</f>
        <v>2</v>
      </c>
      <c r="AB2720" s="55" t="n">
        <f aca="false">IF(AND(E2720&gt;0,OR(AND(B2720&gt;=1,B2720&lt;=6),B2720=10)),1,0)</f>
        <v>1</v>
      </c>
      <c r="AC2720" s="55" t="n">
        <f aca="false">IF(AND(E2720&gt;0,B2720=10),1,0)</f>
        <v>0</v>
      </c>
      <c r="AD2720" s="55" t="n">
        <f aca="false">IF(AND(C2719=C2720,AA2719=AA2720-1),AB2719,"")</f>
        <v>1</v>
      </c>
      <c r="AE2720" s="55" t="n">
        <f aca="false">IF(AND(C2719=C2720,AA2719=AA2720-1),AC2719,"")</f>
        <v>0</v>
      </c>
      <c r="AF2720" s="55" t="n">
        <f aca="false">IF(AA2720=1,"",IF(AND(AB2720=1,AD2720&lt;&gt;1),1,0))</f>
        <v>0</v>
      </c>
      <c r="AG2720" s="55" t="n">
        <f aca="false">IF(AA2720=1,"",IF(AND(AC2720=1,AE2720&lt;&gt;1),1,0))</f>
        <v>0</v>
      </c>
      <c r="AH2720" s="60" t="str">
        <f aca="false">IF(AND(E2720&gt;0,AA2720&lt;2,NOT(AND(C2721=C2720,AA2721=AA2720+1))),INDEX(DATAS,AA2720+1),"")</f>
        <v/>
      </c>
      <c r="AI2720" s="60" t="str">
        <f aca="false">IF(AND(AC2720=1,AA2720&lt;2),IF(AND(C2721=C2720,AA2721=AA2720+1),IF(AC2721=1,"",INDEX(DATAS,AA2720+1)),INDEX(DATAS,AA2720+1)),"")</f>
        <v/>
      </c>
    </row>
    <row r="2721" customFormat="false" ht="15" hidden="false" customHeight="false" outlineLevel="0" collapsed="false">
      <c r="A2721" s="60" t="n">
        <v>46309</v>
      </c>
      <c r="B2721" s="0" t="n">
        <v>4</v>
      </c>
      <c r="C2721" s="0" t="n">
        <v>5459</v>
      </c>
      <c r="D2721" s="0" t="n">
        <v>193</v>
      </c>
      <c r="E2721" s="0" t="n">
        <v>1</v>
      </c>
      <c r="F2721" s="55" t="s">
        <v>915</v>
      </c>
      <c r="G2721" s="0" t="n">
        <v>45</v>
      </c>
      <c r="H2721" s="0" t="n">
        <v>34</v>
      </c>
      <c r="I2721" s="55" t="s">
        <v>187</v>
      </c>
      <c r="J2721" s="0" t="n">
        <v>193</v>
      </c>
      <c r="K2721" s="0" t="n">
        <v>60</v>
      </c>
      <c r="M2721" s="0" t="n">
        <v>860.44</v>
      </c>
      <c r="N2721" s="0" t="n">
        <v>37.54</v>
      </c>
      <c r="O2721" s="0" t="n">
        <v>26.16</v>
      </c>
      <c r="P2721" s="0" t="n">
        <v>3.57</v>
      </c>
      <c r="Q2721" s="0" t="n">
        <v>3.21</v>
      </c>
      <c r="R2721" s="0" t="n">
        <v>4826</v>
      </c>
      <c r="S2721" s="0" t="n">
        <v>10329</v>
      </c>
      <c r="T2721" s="0" t="n">
        <v>51.05</v>
      </c>
      <c r="U2721" s="0" t="n">
        <v>920</v>
      </c>
      <c r="V2721" s="0" t="n">
        <v>5</v>
      </c>
      <c r="W2721" s="60" t="n">
        <v>46303</v>
      </c>
      <c r="X2721" s="55" t="n">
        <f aca="false">IF(I2721="Male",0,1)</f>
        <v>1</v>
      </c>
      <c r="Y2721" s="55" t="n">
        <f aca="false">IF(OR(I2721="DNB",I2721="Dry DNB"),1,0)</f>
        <v>0</v>
      </c>
      <c r="Z2721" s="55" t="n">
        <f aca="false">IF(ISNUMBER(W2721),A2721-W2721,"")</f>
        <v>6</v>
      </c>
      <c r="AA2721" s="55" t="n">
        <f aca="false">MATCH(A2721,DATAS,0)</f>
        <v>1</v>
      </c>
      <c r="AB2721" s="55" t="n">
        <f aca="false">IF(AND(E2721&gt;0,OR(AND(B2721&gt;=1,B2721&lt;=6),B2721=10)),1,0)</f>
        <v>1</v>
      </c>
      <c r="AC2721" s="55" t="n">
        <f aca="false">IF(AND(E2721&gt;0,B2721=10),1,0)</f>
        <v>0</v>
      </c>
      <c r="AD2721" s="0" t="str">
        <f aca="false">IF(AND(C2720=C2721,AA2720=AA2721-1),AB2720,"")</f>
        <v/>
      </c>
      <c r="AE2721" s="0" t="str">
        <f aca="false">IF(AND(C2720=C2721,AA2720=AA2721-1),AC2720,"")</f>
        <v/>
      </c>
      <c r="AF2721" s="0" t="str">
        <f aca="false">IF(AA2721=1,"",IF(AND(AB2721=1,AD2721&lt;&gt;1),1,0))</f>
        <v/>
      </c>
      <c r="AG2721" s="0" t="str">
        <f aca="false">IF(AA2721=1,"",IF(AND(AC2721=1,AE2721&lt;&gt;1),1,0))</f>
        <v/>
      </c>
      <c r="AH2721" s="60" t="str">
        <f aca="false">IF(AND(E2721&gt;0,AA2721&lt;2,NOT(AND(C2722=C2721,AA2722=AA2721+1))),INDEX(DATAS,AA2721+1),"")</f>
        <v/>
      </c>
      <c r="AI2721" s="60" t="str">
        <f aca="false">IF(AND(AC2721=1,AA2721&lt;2),IF(AND(C2722=C2721,AA2722=AA2721+1),IF(AC2722=1,"",INDEX(DATAS,AA2721+1)),INDEX(DATAS,AA2721+1)),"")</f>
        <v/>
      </c>
    </row>
    <row r="2722" customFormat="false" ht="15" hidden="false" customHeight="false" outlineLevel="0" collapsed="false">
      <c r="A2722" s="60" t="n">
        <v>46310</v>
      </c>
      <c r="B2722" s="0" t="n">
        <v>4</v>
      </c>
      <c r="C2722" s="0" t="n">
        <v>5459</v>
      </c>
      <c r="D2722" s="0" t="n">
        <v>194</v>
      </c>
      <c r="E2722" s="0" t="n">
        <v>1</v>
      </c>
      <c r="F2722" s="55" t="s">
        <v>915</v>
      </c>
      <c r="G2722" s="0" t="n">
        <v>51.4</v>
      </c>
      <c r="H2722" s="0" t="n">
        <v>35</v>
      </c>
      <c r="I2722" s="55" t="s">
        <v>187</v>
      </c>
      <c r="J2722" s="0" t="n">
        <v>194</v>
      </c>
      <c r="K2722" s="0" t="n">
        <v>60</v>
      </c>
      <c r="M2722" s="0" t="n">
        <v>860.44</v>
      </c>
      <c r="N2722" s="0" t="n">
        <v>37.54</v>
      </c>
      <c r="O2722" s="0" t="n">
        <v>26.16</v>
      </c>
      <c r="P2722" s="0" t="n">
        <v>3.57</v>
      </c>
      <c r="Q2722" s="0" t="n">
        <v>3.21</v>
      </c>
      <c r="T2722" s="0" t="n">
        <v>51.05</v>
      </c>
      <c r="U2722" s="0" t="n">
        <v>921</v>
      </c>
      <c r="V2722" s="0" t="n">
        <v>5</v>
      </c>
      <c r="W2722" s="60" t="n">
        <v>46303</v>
      </c>
      <c r="X2722" s="55" t="n">
        <f aca="false">IF(I2722="Male",0,1)</f>
        <v>1</v>
      </c>
      <c r="Y2722" s="55" t="n">
        <f aca="false">IF(OR(I2722="DNB",I2722="Dry DNB"),1,0)</f>
        <v>0</v>
      </c>
      <c r="Z2722" s="55" t="n">
        <f aca="false">IF(ISNUMBER(W2722),A2722-W2722,"")</f>
        <v>7</v>
      </c>
      <c r="AA2722" s="55" t="n">
        <f aca="false">MATCH(A2722,DATAS,0)</f>
        <v>2</v>
      </c>
      <c r="AB2722" s="55" t="n">
        <f aca="false">IF(AND(E2722&gt;0,OR(AND(B2722&gt;=1,B2722&lt;=6),B2722=10)),1,0)</f>
        <v>1</v>
      </c>
      <c r="AC2722" s="55" t="n">
        <f aca="false">IF(AND(E2722&gt;0,B2722=10),1,0)</f>
        <v>0</v>
      </c>
      <c r="AD2722" s="55" t="n">
        <f aca="false">IF(AND(C2721=C2722,AA2721=AA2722-1),AB2721,"")</f>
        <v>1</v>
      </c>
      <c r="AE2722" s="55" t="n">
        <f aca="false">IF(AND(C2721=C2722,AA2721=AA2722-1),AC2721,"")</f>
        <v>0</v>
      </c>
      <c r="AF2722" s="55" t="n">
        <f aca="false">IF(AA2722=1,"",IF(AND(AB2722=1,AD2722&lt;&gt;1),1,0))</f>
        <v>0</v>
      </c>
      <c r="AG2722" s="55" t="n">
        <f aca="false">IF(AA2722=1,"",IF(AND(AC2722=1,AE2722&lt;&gt;1),1,0))</f>
        <v>0</v>
      </c>
      <c r="AH2722" s="60" t="str">
        <f aca="false">IF(AND(E2722&gt;0,AA2722&lt;2,NOT(AND(C2723=C2722,AA2723=AA2722+1))),INDEX(DATAS,AA2722+1),"")</f>
        <v/>
      </c>
      <c r="AI2722" s="60" t="str">
        <f aca="false">IF(AND(AC2722=1,AA2722&lt;2),IF(AND(C2723=C2722,AA2723=AA2722+1),IF(AC2723=1,"",INDEX(DATAS,AA2722+1)),INDEX(DATAS,AA2722+1)),"")</f>
        <v/>
      </c>
    </row>
    <row r="2723" customFormat="false" ht="15" hidden="false" customHeight="false" outlineLevel="0" collapsed="false">
      <c r="A2723" s="60" t="n">
        <v>46309</v>
      </c>
      <c r="B2723" s="0" t="n">
        <v>4</v>
      </c>
      <c r="C2723" s="0" t="n">
        <v>5461</v>
      </c>
      <c r="D2723" s="0" t="n">
        <v>252</v>
      </c>
      <c r="E2723" s="0" t="n">
        <v>1</v>
      </c>
      <c r="F2723" s="55" t="s">
        <v>916</v>
      </c>
      <c r="G2723" s="0" t="n">
        <v>46.3</v>
      </c>
      <c r="H2723" s="0" t="n">
        <v>47</v>
      </c>
      <c r="I2723" s="55" t="s">
        <v>157</v>
      </c>
      <c r="J2723" s="0" t="n">
        <v>98</v>
      </c>
      <c r="K2723" s="0" t="n">
        <v>71</v>
      </c>
      <c r="L2723" s="0" t="n">
        <v>154</v>
      </c>
      <c r="M2723" s="0" t="n">
        <v>1126.34</v>
      </c>
      <c r="N2723" s="0" t="n">
        <v>51.85</v>
      </c>
      <c r="O2723" s="0" t="n">
        <v>39.43</v>
      </c>
      <c r="P2723" s="0" t="n">
        <v>3.31</v>
      </c>
      <c r="Q2723" s="0" t="n">
        <v>3.32</v>
      </c>
      <c r="R2723" s="0" t="n">
        <v>4417</v>
      </c>
      <c r="S2723" s="0" t="n">
        <v>9965</v>
      </c>
      <c r="T2723" s="0" t="n">
        <v>45.45</v>
      </c>
      <c r="U2723" s="0" t="n">
        <v>918</v>
      </c>
      <c r="V2723" s="0" t="n">
        <v>2</v>
      </c>
      <c r="W2723" s="60" t="n">
        <v>46156</v>
      </c>
      <c r="X2723" s="55" t="n">
        <f aca="false">IF(I2723="Male",0,1)</f>
        <v>1</v>
      </c>
      <c r="Y2723" s="55" t="n">
        <f aca="false">IF(OR(I2723="DNB",I2723="Dry DNB"),1,0)</f>
        <v>0</v>
      </c>
      <c r="Z2723" s="55" t="n">
        <f aca="false">IF(ISNUMBER(W2723),A2723-W2723,"")</f>
        <v>153</v>
      </c>
      <c r="AA2723" s="55" t="n">
        <f aca="false">MATCH(A2723,DATAS,0)</f>
        <v>1</v>
      </c>
      <c r="AB2723" s="55" t="n">
        <f aca="false">IF(AND(E2723&gt;0,OR(AND(B2723&gt;=1,B2723&lt;=6),B2723=10)),1,0)</f>
        <v>1</v>
      </c>
      <c r="AC2723" s="55" t="n">
        <f aca="false">IF(AND(E2723&gt;0,B2723=10),1,0)</f>
        <v>0</v>
      </c>
      <c r="AD2723" s="0" t="str">
        <f aca="false">IF(AND(C2722=C2723,AA2722=AA2723-1),AB2722,"")</f>
        <v/>
      </c>
      <c r="AE2723" s="0" t="str">
        <f aca="false">IF(AND(C2722=C2723,AA2722=AA2723-1),AC2722,"")</f>
        <v/>
      </c>
      <c r="AF2723" s="0" t="str">
        <f aca="false">IF(AA2723=1,"",IF(AND(AB2723=1,AD2723&lt;&gt;1),1,0))</f>
        <v/>
      </c>
      <c r="AG2723" s="0" t="str">
        <f aca="false">IF(AA2723=1,"",IF(AND(AC2723=1,AE2723&lt;&gt;1),1,0))</f>
        <v/>
      </c>
      <c r="AH2723" s="60" t="str">
        <f aca="false">IF(AND(E2723&gt;0,AA2723&lt;2,NOT(AND(C2724=C2723,AA2724=AA2723+1))),INDEX(DATAS,AA2723+1),"")</f>
        <v/>
      </c>
      <c r="AI2723" s="60" t="str">
        <f aca="false">IF(AND(AC2723=1,AA2723&lt;2),IF(AND(C2724=C2723,AA2724=AA2723+1),IF(AC2724=1,"",INDEX(DATAS,AA2723+1)),INDEX(DATAS,AA2723+1)),"")</f>
        <v/>
      </c>
    </row>
    <row r="2724" customFormat="false" ht="15" hidden="false" customHeight="false" outlineLevel="0" collapsed="false">
      <c r="A2724" s="60" t="n">
        <v>46310</v>
      </c>
      <c r="B2724" s="0" t="n">
        <v>4</v>
      </c>
      <c r="C2724" s="0" t="n">
        <v>5461</v>
      </c>
      <c r="D2724" s="0" t="n">
        <v>253</v>
      </c>
      <c r="E2724" s="0" t="n">
        <v>1</v>
      </c>
      <c r="F2724" s="55" t="s">
        <v>916</v>
      </c>
      <c r="G2724" s="0" t="n">
        <v>49.1</v>
      </c>
      <c r="H2724" s="0" t="n">
        <v>47</v>
      </c>
      <c r="I2724" s="55" t="s">
        <v>157</v>
      </c>
      <c r="J2724" s="0" t="n">
        <v>98</v>
      </c>
      <c r="K2724" s="0" t="n">
        <v>71</v>
      </c>
      <c r="L2724" s="0" t="n">
        <v>155</v>
      </c>
      <c r="M2724" s="0" t="n">
        <v>1126.34</v>
      </c>
      <c r="N2724" s="0" t="n">
        <v>51.85</v>
      </c>
      <c r="O2724" s="0" t="n">
        <v>39.43</v>
      </c>
      <c r="P2724" s="0" t="n">
        <v>3.31</v>
      </c>
      <c r="Q2724" s="0" t="n">
        <v>3.32</v>
      </c>
      <c r="T2724" s="0" t="n">
        <v>45.45</v>
      </c>
      <c r="U2724" s="0" t="n">
        <v>919</v>
      </c>
      <c r="V2724" s="0" t="n">
        <v>2</v>
      </c>
      <c r="W2724" s="60" t="n">
        <v>46156</v>
      </c>
      <c r="X2724" s="55" t="n">
        <f aca="false">IF(I2724="Male",0,1)</f>
        <v>1</v>
      </c>
      <c r="Y2724" s="55" t="n">
        <f aca="false">IF(OR(I2724="DNB",I2724="Dry DNB"),1,0)</f>
        <v>0</v>
      </c>
      <c r="Z2724" s="55" t="n">
        <f aca="false">IF(ISNUMBER(W2724),A2724-W2724,"")</f>
        <v>154</v>
      </c>
      <c r="AA2724" s="55" t="n">
        <f aca="false">MATCH(A2724,DATAS,0)</f>
        <v>2</v>
      </c>
      <c r="AB2724" s="55" t="n">
        <f aca="false">IF(AND(E2724&gt;0,OR(AND(B2724&gt;=1,B2724&lt;=6),B2724=10)),1,0)</f>
        <v>1</v>
      </c>
      <c r="AC2724" s="55" t="n">
        <f aca="false">IF(AND(E2724&gt;0,B2724=10),1,0)</f>
        <v>0</v>
      </c>
      <c r="AD2724" s="55" t="n">
        <f aca="false">IF(AND(C2723=C2724,AA2723=AA2724-1),AB2723,"")</f>
        <v>1</v>
      </c>
      <c r="AE2724" s="55" t="n">
        <f aca="false">IF(AND(C2723=C2724,AA2723=AA2724-1),AC2723,"")</f>
        <v>0</v>
      </c>
      <c r="AF2724" s="55" t="n">
        <f aca="false">IF(AA2724=1,"",IF(AND(AB2724=1,AD2724&lt;&gt;1),1,0))</f>
        <v>0</v>
      </c>
      <c r="AG2724" s="55" t="n">
        <f aca="false">IF(AA2724=1,"",IF(AND(AC2724=1,AE2724&lt;&gt;1),1,0))</f>
        <v>0</v>
      </c>
      <c r="AH2724" s="60" t="str">
        <f aca="false">IF(AND(E2724&gt;0,AA2724&lt;2,NOT(AND(C2725=C2724,AA2725=AA2724+1))),INDEX(DATAS,AA2724+1),"")</f>
        <v/>
      </c>
      <c r="AI2724" s="60" t="str">
        <f aca="false">IF(AND(AC2724=1,AA2724&lt;2),IF(AND(C2725=C2724,AA2725=AA2724+1),IF(AC2725=1,"",INDEX(DATAS,AA2724+1)),INDEX(DATAS,AA2724+1)),"")</f>
        <v/>
      </c>
    </row>
    <row r="2725" customFormat="false" ht="15" hidden="false" customHeight="false" outlineLevel="0" collapsed="false">
      <c r="A2725" s="60" t="n">
        <v>46309</v>
      </c>
      <c r="B2725" s="0" t="n">
        <v>4</v>
      </c>
      <c r="C2725" s="0" t="n">
        <v>5462</v>
      </c>
      <c r="D2725" s="0" t="n">
        <v>208</v>
      </c>
      <c r="E2725" s="0" t="n">
        <v>1</v>
      </c>
      <c r="F2725" s="55" t="s">
        <v>917</v>
      </c>
      <c r="G2725" s="0" t="n">
        <v>23</v>
      </c>
      <c r="H2725" s="0" t="n">
        <v>25</v>
      </c>
      <c r="I2725" s="55" t="s">
        <v>157</v>
      </c>
      <c r="J2725" s="0" t="n">
        <v>103</v>
      </c>
      <c r="K2725" s="0" t="n">
        <v>68</v>
      </c>
      <c r="L2725" s="0" t="n">
        <v>105</v>
      </c>
      <c r="M2725" s="0" t="n">
        <v>1216.79</v>
      </c>
      <c r="N2725" s="0" t="n">
        <v>37.27</v>
      </c>
      <c r="O2725" s="0" t="n">
        <v>37.47</v>
      </c>
      <c r="P2725" s="0" t="n">
        <v>4.51</v>
      </c>
      <c r="Q2725" s="0" t="n">
        <v>3.35</v>
      </c>
      <c r="R2725" s="0" t="n">
        <v>4551</v>
      </c>
      <c r="S2725" s="0" t="n">
        <v>8832</v>
      </c>
      <c r="T2725" s="0" t="n">
        <v>51.9</v>
      </c>
      <c r="U2725" s="0" t="n">
        <v>917</v>
      </c>
      <c r="V2725" s="0" t="n">
        <v>2</v>
      </c>
      <c r="W2725" s="60" t="n">
        <v>46205</v>
      </c>
      <c r="X2725" s="55" t="n">
        <f aca="false">IF(I2725="Male",0,1)</f>
        <v>1</v>
      </c>
      <c r="Y2725" s="55" t="n">
        <f aca="false">IF(OR(I2725="DNB",I2725="Dry DNB"),1,0)</f>
        <v>0</v>
      </c>
      <c r="Z2725" s="55" t="n">
        <f aca="false">IF(ISNUMBER(W2725),A2725-W2725,"")</f>
        <v>104</v>
      </c>
      <c r="AA2725" s="55" t="n">
        <f aca="false">MATCH(A2725,DATAS,0)</f>
        <v>1</v>
      </c>
      <c r="AB2725" s="55" t="n">
        <f aca="false">IF(AND(E2725&gt;0,OR(AND(B2725&gt;=1,B2725&lt;=6),B2725=10)),1,0)</f>
        <v>1</v>
      </c>
      <c r="AC2725" s="55" t="n">
        <f aca="false">IF(AND(E2725&gt;0,B2725=10),1,0)</f>
        <v>0</v>
      </c>
      <c r="AD2725" s="0" t="str">
        <f aca="false">IF(AND(C2724=C2725,AA2724=AA2725-1),AB2724,"")</f>
        <v/>
      </c>
      <c r="AE2725" s="0" t="str">
        <f aca="false">IF(AND(C2724=C2725,AA2724=AA2725-1),AC2724,"")</f>
        <v/>
      </c>
      <c r="AF2725" s="0" t="str">
        <f aca="false">IF(AA2725=1,"",IF(AND(AB2725=1,AD2725&lt;&gt;1),1,0))</f>
        <v/>
      </c>
      <c r="AG2725" s="0" t="str">
        <f aca="false">IF(AA2725=1,"",IF(AND(AC2725=1,AE2725&lt;&gt;1),1,0))</f>
        <v/>
      </c>
      <c r="AH2725" s="60" t="str">
        <f aca="false">IF(AND(E2725&gt;0,AA2725&lt;2,NOT(AND(C2726=C2725,AA2726=AA2725+1))),INDEX(DATAS,AA2725+1),"")</f>
        <v/>
      </c>
      <c r="AI2725" s="60" t="str">
        <f aca="false">IF(AND(AC2725=1,AA2725&lt;2),IF(AND(C2726=C2725,AA2726=AA2725+1),IF(AC2726=1,"",INDEX(DATAS,AA2725+1)),INDEX(DATAS,AA2725+1)),"")</f>
        <v/>
      </c>
    </row>
    <row r="2726" customFormat="false" ht="15" hidden="false" customHeight="false" outlineLevel="0" collapsed="false">
      <c r="A2726" s="60" t="n">
        <v>46310</v>
      </c>
      <c r="B2726" s="0" t="n">
        <v>4</v>
      </c>
      <c r="C2726" s="0" t="n">
        <v>5462</v>
      </c>
      <c r="D2726" s="0" t="n">
        <v>209</v>
      </c>
      <c r="E2726" s="0" t="n">
        <v>1</v>
      </c>
      <c r="F2726" s="55" t="s">
        <v>917</v>
      </c>
      <c r="G2726" s="0" t="n">
        <v>24.7</v>
      </c>
      <c r="H2726" s="0" t="n">
        <v>25</v>
      </c>
      <c r="I2726" s="55" t="s">
        <v>157</v>
      </c>
      <c r="J2726" s="0" t="n">
        <v>103</v>
      </c>
      <c r="K2726" s="0" t="n">
        <v>68</v>
      </c>
      <c r="L2726" s="0" t="n">
        <v>106</v>
      </c>
      <c r="M2726" s="0" t="n">
        <v>1216.79</v>
      </c>
      <c r="N2726" s="0" t="n">
        <v>37.27</v>
      </c>
      <c r="O2726" s="0" t="n">
        <v>37.47</v>
      </c>
      <c r="P2726" s="0" t="n">
        <v>4.51</v>
      </c>
      <c r="Q2726" s="0" t="n">
        <v>3.35</v>
      </c>
      <c r="T2726" s="0" t="n">
        <v>51.9</v>
      </c>
      <c r="U2726" s="0" t="n">
        <v>918</v>
      </c>
      <c r="V2726" s="0" t="n">
        <v>2</v>
      </c>
      <c r="W2726" s="60" t="n">
        <v>46205</v>
      </c>
      <c r="X2726" s="55" t="n">
        <f aca="false">IF(I2726="Male",0,1)</f>
        <v>1</v>
      </c>
      <c r="Y2726" s="55" t="n">
        <f aca="false">IF(OR(I2726="DNB",I2726="Dry DNB"),1,0)</f>
        <v>0</v>
      </c>
      <c r="Z2726" s="55" t="n">
        <f aca="false">IF(ISNUMBER(W2726),A2726-W2726,"")</f>
        <v>105</v>
      </c>
      <c r="AA2726" s="55" t="n">
        <f aca="false">MATCH(A2726,DATAS,0)</f>
        <v>2</v>
      </c>
      <c r="AB2726" s="55" t="n">
        <f aca="false">IF(AND(E2726&gt;0,OR(AND(B2726&gt;=1,B2726&lt;=6),B2726=10)),1,0)</f>
        <v>1</v>
      </c>
      <c r="AC2726" s="55" t="n">
        <f aca="false">IF(AND(E2726&gt;0,B2726=10),1,0)</f>
        <v>0</v>
      </c>
      <c r="AD2726" s="55" t="n">
        <f aca="false">IF(AND(C2725=C2726,AA2725=AA2726-1),AB2725,"")</f>
        <v>1</v>
      </c>
      <c r="AE2726" s="55" t="n">
        <f aca="false">IF(AND(C2725=C2726,AA2725=AA2726-1),AC2725,"")</f>
        <v>0</v>
      </c>
      <c r="AF2726" s="55" t="n">
        <f aca="false">IF(AA2726=1,"",IF(AND(AB2726=1,AD2726&lt;&gt;1),1,0))</f>
        <v>0</v>
      </c>
      <c r="AG2726" s="55" t="n">
        <f aca="false">IF(AA2726=1,"",IF(AND(AC2726=1,AE2726&lt;&gt;1),1,0))</f>
        <v>0</v>
      </c>
      <c r="AH2726" s="60" t="str">
        <f aca="false">IF(AND(E2726&gt;0,AA2726&lt;2,NOT(AND(C2727=C2726,AA2727=AA2726+1))),INDEX(DATAS,AA2726+1),"")</f>
        <v/>
      </c>
      <c r="AI2726" s="60" t="str">
        <f aca="false">IF(AND(AC2726=1,AA2726&lt;2),IF(AND(C2727=C2726,AA2727=AA2726+1),IF(AC2727=1,"",INDEX(DATAS,AA2726+1)),INDEX(DATAS,AA2726+1)),"")</f>
        <v/>
      </c>
    </row>
    <row r="2727" customFormat="false" ht="15" hidden="false" customHeight="false" outlineLevel="0" collapsed="false">
      <c r="A2727" s="60" t="n">
        <v>46309</v>
      </c>
      <c r="B2727" s="0" t="n">
        <v>4</v>
      </c>
      <c r="C2727" s="0" t="n">
        <v>5466</v>
      </c>
      <c r="D2727" s="0" t="n">
        <v>270</v>
      </c>
      <c r="E2727" s="0" t="n">
        <v>1</v>
      </c>
      <c r="F2727" s="55" t="s">
        <v>917</v>
      </c>
      <c r="G2727" s="0" t="n">
        <v>31.4</v>
      </c>
      <c r="H2727" s="0" t="n">
        <v>31</v>
      </c>
      <c r="I2727" s="55" t="s">
        <v>157</v>
      </c>
      <c r="J2727" s="0" t="n">
        <v>223</v>
      </c>
      <c r="K2727" s="0" t="n">
        <v>67</v>
      </c>
      <c r="L2727" s="0" t="n">
        <v>47</v>
      </c>
      <c r="M2727" s="0" t="n">
        <v>82.29</v>
      </c>
      <c r="N2727" s="0" t="n">
        <v>64.17</v>
      </c>
      <c r="O2727" s="0" t="n">
        <v>32.97</v>
      </c>
      <c r="P2727" s="0" t="n">
        <v>5.53</v>
      </c>
      <c r="Q2727" s="0" t="n">
        <v>4.07</v>
      </c>
      <c r="R2727" s="0" t="n">
        <v>3532</v>
      </c>
      <c r="S2727" s="0" t="n">
        <v>7459</v>
      </c>
      <c r="T2727" s="0" t="n">
        <v>35.65</v>
      </c>
      <c r="U2727" s="0" t="n">
        <v>917</v>
      </c>
      <c r="V2727" s="0" t="n">
        <v>6</v>
      </c>
      <c r="W2727" s="60" t="n">
        <v>46263</v>
      </c>
      <c r="X2727" s="55" t="n">
        <f aca="false">IF(I2727="Male",0,1)</f>
        <v>1</v>
      </c>
      <c r="Y2727" s="55" t="n">
        <f aca="false">IF(OR(I2727="DNB",I2727="Dry DNB"),1,0)</f>
        <v>0</v>
      </c>
      <c r="Z2727" s="55" t="n">
        <f aca="false">IF(ISNUMBER(W2727),A2727-W2727,"")</f>
        <v>46</v>
      </c>
      <c r="AA2727" s="55" t="n">
        <f aca="false">MATCH(A2727,DATAS,0)</f>
        <v>1</v>
      </c>
      <c r="AB2727" s="55" t="n">
        <f aca="false">IF(AND(E2727&gt;0,OR(AND(B2727&gt;=1,B2727&lt;=6),B2727=10)),1,0)</f>
        <v>1</v>
      </c>
      <c r="AC2727" s="55" t="n">
        <f aca="false">IF(AND(E2727&gt;0,B2727=10),1,0)</f>
        <v>0</v>
      </c>
      <c r="AD2727" s="0" t="str">
        <f aca="false">IF(AND(C2726=C2727,AA2726=AA2727-1),AB2726,"")</f>
        <v/>
      </c>
      <c r="AE2727" s="0" t="str">
        <f aca="false">IF(AND(C2726=C2727,AA2726=AA2727-1),AC2726,"")</f>
        <v/>
      </c>
      <c r="AF2727" s="0" t="str">
        <f aca="false">IF(AA2727=1,"",IF(AND(AB2727=1,AD2727&lt;&gt;1),1,0))</f>
        <v/>
      </c>
      <c r="AG2727" s="0" t="str">
        <f aca="false">IF(AA2727=1,"",IF(AND(AC2727=1,AE2727&lt;&gt;1),1,0))</f>
        <v/>
      </c>
      <c r="AH2727" s="60" t="str">
        <f aca="false">IF(AND(E2727&gt;0,AA2727&lt;2,NOT(AND(C2728=C2727,AA2728=AA2727+1))),INDEX(DATAS,AA2727+1),"")</f>
        <v/>
      </c>
      <c r="AI2727" s="60" t="str">
        <f aca="false">IF(AND(AC2727=1,AA2727&lt;2),IF(AND(C2728=C2727,AA2728=AA2727+1),IF(AC2728=1,"",INDEX(DATAS,AA2727+1)),INDEX(DATAS,AA2727+1)),"")</f>
        <v/>
      </c>
    </row>
    <row r="2728" customFormat="false" ht="15" hidden="false" customHeight="false" outlineLevel="0" collapsed="false">
      <c r="A2728" s="60" t="n">
        <v>46310</v>
      </c>
      <c r="B2728" s="0" t="n">
        <v>4</v>
      </c>
      <c r="C2728" s="0" t="n">
        <v>5466</v>
      </c>
      <c r="D2728" s="0" t="n">
        <v>271</v>
      </c>
      <c r="E2728" s="0" t="n">
        <v>1</v>
      </c>
      <c r="F2728" s="55" t="s">
        <v>917</v>
      </c>
      <c r="G2728" s="0" t="n">
        <v>34.2</v>
      </c>
      <c r="H2728" s="0" t="n">
        <v>31</v>
      </c>
      <c r="I2728" s="55" t="s">
        <v>157</v>
      </c>
      <c r="J2728" s="0" t="n">
        <v>223</v>
      </c>
      <c r="K2728" s="0" t="n">
        <v>67</v>
      </c>
      <c r="L2728" s="0" t="n">
        <v>48</v>
      </c>
      <c r="M2728" s="0" t="n">
        <v>82.29</v>
      </c>
      <c r="N2728" s="0" t="n">
        <v>64.17</v>
      </c>
      <c r="O2728" s="0" t="n">
        <v>32.97</v>
      </c>
      <c r="P2728" s="0" t="n">
        <v>5.53</v>
      </c>
      <c r="Q2728" s="0" t="n">
        <v>4.07</v>
      </c>
      <c r="T2728" s="0" t="n">
        <v>35.65</v>
      </c>
      <c r="U2728" s="0" t="n">
        <v>918</v>
      </c>
      <c r="V2728" s="0" t="n">
        <v>6</v>
      </c>
      <c r="W2728" s="60" t="n">
        <v>46263</v>
      </c>
      <c r="X2728" s="55" t="n">
        <f aca="false">IF(I2728="Male",0,1)</f>
        <v>1</v>
      </c>
      <c r="Y2728" s="55" t="n">
        <f aca="false">IF(OR(I2728="DNB",I2728="Dry DNB"),1,0)</f>
        <v>0</v>
      </c>
      <c r="Z2728" s="55" t="n">
        <f aca="false">IF(ISNUMBER(W2728),A2728-W2728,"")</f>
        <v>47</v>
      </c>
      <c r="AA2728" s="55" t="n">
        <f aca="false">MATCH(A2728,DATAS,0)</f>
        <v>2</v>
      </c>
      <c r="AB2728" s="55" t="n">
        <f aca="false">IF(AND(E2728&gt;0,OR(AND(B2728&gt;=1,B2728&lt;=6),B2728=10)),1,0)</f>
        <v>1</v>
      </c>
      <c r="AC2728" s="55" t="n">
        <f aca="false">IF(AND(E2728&gt;0,B2728=10),1,0)</f>
        <v>0</v>
      </c>
      <c r="AD2728" s="55" t="n">
        <f aca="false">IF(AND(C2727=C2728,AA2727=AA2728-1),AB2727,"")</f>
        <v>1</v>
      </c>
      <c r="AE2728" s="55" t="n">
        <f aca="false">IF(AND(C2727=C2728,AA2727=AA2728-1),AC2727,"")</f>
        <v>0</v>
      </c>
      <c r="AF2728" s="55" t="n">
        <f aca="false">IF(AA2728=1,"",IF(AND(AB2728=1,AD2728&lt;&gt;1),1,0))</f>
        <v>0</v>
      </c>
      <c r="AG2728" s="55" t="n">
        <f aca="false">IF(AA2728=1,"",IF(AND(AC2728=1,AE2728&lt;&gt;1),1,0))</f>
        <v>0</v>
      </c>
      <c r="AH2728" s="60" t="str">
        <f aca="false">IF(AND(E2728&gt;0,AA2728&lt;2,NOT(AND(C2729=C2728,AA2729=AA2728+1))),INDEX(DATAS,AA2728+1),"")</f>
        <v/>
      </c>
      <c r="AI2728" s="60" t="str">
        <f aca="false">IF(AND(AC2728=1,AA2728&lt;2),IF(AND(C2729=C2728,AA2729=AA2728+1),IF(AC2729=1,"",INDEX(DATAS,AA2728+1)),INDEX(DATAS,AA2728+1)),"")</f>
        <v/>
      </c>
    </row>
    <row r="2729" customFormat="false" ht="15" hidden="false" customHeight="false" outlineLevel="0" collapsed="false">
      <c r="A2729" s="60" t="n">
        <v>46309</v>
      </c>
      <c r="B2729" s="0" t="n">
        <v>4</v>
      </c>
      <c r="C2729" s="0" t="n">
        <v>5467</v>
      </c>
      <c r="D2729" s="0" t="n">
        <v>264</v>
      </c>
      <c r="E2729" s="0" t="n">
        <v>1</v>
      </c>
      <c r="F2729" s="55" t="s">
        <v>917</v>
      </c>
      <c r="G2729" s="0" t="n">
        <v>43.7</v>
      </c>
      <c r="H2729" s="0" t="n">
        <v>45</v>
      </c>
      <c r="I2729" s="55" t="s">
        <v>157</v>
      </c>
      <c r="J2729" s="0" t="n">
        <v>68</v>
      </c>
      <c r="K2729" s="0" t="n">
        <v>68</v>
      </c>
      <c r="L2729" s="0" t="n">
        <v>196</v>
      </c>
      <c r="M2729" s="0" t="n">
        <v>453.56</v>
      </c>
      <c r="N2729" s="0" t="n">
        <v>53.56</v>
      </c>
      <c r="O2729" s="0" t="n">
        <v>31.68</v>
      </c>
      <c r="P2729" s="0" t="n">
        <v>3.42</v>
      </c>
      <c r="Q2729" s="0" t="n">
        <v>3.46</v>
      </c>
      <c r="R2729" s="0" t="n">
        <v>4589</v>
      </c>
      <c r="S2729" s="0" t="n">
        <v>10206</v>
      </c>
      <c r="T2729" s="0" t="n">
        <v>48.25</v>
      </c>
      <c r="U2729" s="0" t="n">
        <v>917</v>
      </c>
      <c r="V2729" s="0" t="n">
        <v>1</v>
      </c>
      <c r="W2729" s="60" t="n">
        <v>46114</v>
      </c>
      <c r="X2729" s="55" t="n">
        <f aca="false">IF(I2729="Male",0,1)</f>
        <v>1</v>
      </c>
      <c r="Y2729" s="55" t="n">
        <f aca="false">IF(OR(I2729="DNB",I2729="Dry DNB"),1,0)</f>
        <v>0</v>
      </c>
      <c r="Z2729" s="55" t="n">
        <f aca="false">IF(ISNUMBER(W2729),A2729-W2729,"")</f>
        <v>195</v>
      </c>
      <c r="AA2729" s="55" t="n">
        <f aca="false">MATCH(A2729,DATAS,0)</f>
        <v>1</v>
      </c>
      <c r="AB2729" s="55" t="n">
        <f aca="false">IF(AND(E2729&gt;0,OR(AND(B2729&gt;=1,B2729&lt;=6),B2729=10)),1,0)</f>
        <v>1</v>
      </c>
      <c r="AC2729" s="55" t="n">
        <f aca="false">IF(AND(E2729&gt;0,B2729=10),1,0)</f>
        <v>0</v>
      </c>
      <c r="AD2729" s="0" t="str">
        <f aca="false">IF(AND(C2728=C2729,AA2728=AA2729-1),AB2728,"")</f>
        <v/>
      </c>
      <c r="AE2729" s="0" t="str">
        <f aca="false">IF(AND(C2728=C2729,AA2728=AA2729-1),AC2728,"")</f>
        <v/>
      </c>
      <c r="AF2729" s="0" t="str">
        <f aca="false">IF(AA2729=1,"",IF(AND(AB2729=1,AD2729&lt;&gt;1),1,0))</f>
        <v/>
      </c>
      <c r="AG2729" s="0" t="str">
        <f aca="false">IF(AA2729=1,"",IF(AND(AC2729=1,AE2729&lt;&gt;1),1,0))</f>
        <v/>
      </c>
      <c r="AH2729" s="60" t="str">
        <f aca="false">IF(AND(E2729&gt;0,AA2729&lt;2,NOT(AND(C2730=C2729,AA2730=AA2729+1))),INDEX(DATAS,AA2729+1),"")</f>
        <v/>
      </c>
      <c r="AI2729" s="60" t="str">
        <f aca="false">IF(AND(AC2729=1,AA2729&lt;2),IF(AND(C2730=C2729,AA2730=AA2729+1),IF(AC2730=1,"",INDEX(DATAS,AA2729+1)),INDEX(DATAS,AA2729+1)),"")</f>
        <v/>
      </c>
    </row>
    <row r="2730" customFormat="false" ht="15" hidden="false" customHeight="false" outlineLevel="0" collapsed="false">
      <c r="A2730" s="60" t="n">
        <v>46310</v>
      </c>
      <c r="B2730" s="0" t="n">
        <v>4</v>
      </c>
      <c r="C2730" s="0" t="n">
        <v>5467</v>
      </c>
      <c r="D2730" s="0" t="n">
        <v>265</v>
      </c>
      <c r="E2730" s="0" t="n">
        <v>1</v>
      </c>
      <c r="F2730" s="55" t="s">
        <v>917</v>
      </c>
      <c r="G2730" s="0" t="n">
        <v>46.3</v>
      </c>
      <c r="H2730" s="0" t="n">
        <v>44</v>
      </c>
      <c r="I2730" s="55" t="s">
        <v>157</v>
      </c>
      <c r="J2730" s="0" t="n">
        <v>68</v>
      </c>
      <c r="K2730" s="0" t="n">
        <v>68</v>
      </c>
      <c r="L2730" s="0" t="n">
        <v>197</v>
      </c>
      <c r="M2730" s="0" t="n">
        <v>453.56</v>
      </c>
      <c r="N2730" s="0" t="n">
        <v>53.56</v>
      </c>
      <c r="O2730" s="0" t="n">
        <v>31.68</v>
      </c>
      <c r="P2730" s="0" t="n">
        <v>3.42</v>
      </c>
      <c r="Q2730" s="0" t="n">
        <v>3.46</v>
      </c>
      <c r="T2730" s="0" t="n">
        <v>48.25</v>
      </c>
      <c r="U2730" s="0" t="n">
        <v>918</v>
      </c>
      <c r="V2730" s="0" t="n">
        <v>1</v>
      </c>
      <c r="W2730" s="60" t="n">
        <v>46114</v>
      </c>
      <c r="X2730" s="55" t="n">
        <f aca="false">IF(I2730="Male",0,1)</f>
        <v>1</v>
      </c>
      <c r="Y2730" s="55" t="n">
        <f aca="false">IF(OR(I2730="DNB",I2730="Dry DNB"),1,0)</f>
        <v>0</v>
      </c>
      <c r="Z2730" s="55" t="n">
        <f aca="false">IF(ISNUMBER(W2730),A2730-W2730,"")</f>
        <v>196</v>
      </c>
      <c r="AA2730" s="55" t="n">
        <f aca="false">MATCH(A2730,DATAS,0)</f>
        <v>2</v>
      </c>
      <c r="AB2730" s="55" t="n">
        <f aca="false">IF(AND(E2730&gt;0,OR(AND(B2730&gt;=1,B2730&lt;=6),B2730=10)),1,0)</f>
        <v>1</v>
      </c>
      <c r="AC2730" s="55" t="n">
        <f aca="false">IF(AND(E2730&gt;0,B2730=10),1,0)</f>
        <v>0</v>
      </c>
      <c r="AD2730" s="55" t="n">
        <f aca="false">IF(AND(C2729=C2730,AA2729=AA2730-1),AB2729,"")</f>
        <v>1</v>
      </c>
      <c r="AE2730" s="55" t="n">
        <f aca="false">IF(AND(C2729=C2730,AA2729=AA2730-1),AC2729,"")</f>
        <v>0</v>
      </c>
      <c r="AF2730" s="55" t="n">
        <f aca="false">IF(AA2730=1,"",IF(AND(AB2730=1,AD2730&lt;&gt;1),1,0))</f>
        <v>0</v>
      </c>
      <c r="AG2730" s="55" t="n">
        <f aca="false">IF(AA2730=1,"",IF(AND(AC2730=1,AE2730&lt;&gt;1),1,0))</f>
        <v>0</v>
      </c>
      <c r="AH2730" s="60" t="str">
        <f aca="false">IF(AND(E2730&gt;0,AA2730&lt;2,NOT(AND(C2731=C2730,AA2731=AA2730+1))),INDEX(DATAS,AA2730+1),"")</f>
        <v/>
      </c>
      <c r="AI2730" s="60" t="str">
        <f aca="false">IF(AND(AC2730=1,AA2730&lt;2),IF(AND(C2731=C2730,AA2731=AA2730+1),IF(AC2731=1,"",INDEX(DATAS,AA2730+1)),INDEX(DATAS,AA2730+1)),"")</f>
        <v/>
      </c>
    </row>
    <row r="2731" customFormat="false" ht="15" hidden="false" customHeight="false" outlineLevel="0" collapsed="false">
      <c r="A2731" s="60" t="n">
        <v>46309</v>
      </c>
      <c r="B2731" s="0" t="n">
        <v>7</v>
      </c>
      <c r="C2731" s="0" t="n">
        <v>5468</v>
      </c>
      <c r="D2731" s="0" t="n">
        <v>284</v>
      </c>
      <c r="E2731" s="0" t="n">
        <v>1</v>
      </c>
      <c r="F2731" s="55" t="s">
        <v>918</v>
      </c>
      <c r="I2731" s="55" t="s">
        <v>162</v>
      </c>
      <c r="J2731" s="0" t="n">
        <v>61</v>
      </c>
      <c r="K2731" s="0" t="n">
        <v>61</v>
      </c>
      <c r="L2731" s="0" t="n">
        <v>231</v>
      </c>
      <c r="M2731" s="0" t="n">
        <v>561.94</v>
      </c>
      <c r="N2731" s="0" t="n">
        <v>64.62</v>
      </c>
      <c r="O2731" s="0" t="n">
        <v>27.29</v>
      </c>
      <c r="P2731" s="0" t="n">
        <v>3.23</v>
      </c>
      <c r="Q2731" s="0" t="n">
        <v>3.58</v>
      </c>
      <c r="R2731" s="0" t="n">
        <v>3494</v>
      </c>
      <c r="S2731" s="0" t="n">
        <v>8372</v>
      </c>
      <c r="T2731" s="0" t="n">
        <v>35.35</v>
      </c>
      <c r="U2731" s="0" t="n">
        <v>916</v>
      </c>
      <c r="V2731" s="0" t="n">
        <v>1</v>
      </c>
      <c r="W2731" s="60" t="n">
        <v>46079</v>
      </c>
      <c r="X2731" s="55" t="n">
        <f aca="false">IF(I2731="Male",0,1)</f>
        <v>1</v>
      </c>
      <c r="Y2731" s="55" t="n">
        <f aca="false">IF(OR(I2731="DNB",I2731="Dry DNB"),1,0)</f>
        <v>0</v>
      </c>
      <c r="Z2731" s="55" t="n">
        <f aca="false">IF(ISNUMBER(W2731),A2731-W2731,"")</f>
        <v>230</v>
      </c>
      <c r="AA2731" s="55" t="n">
        <f aca="false">MATCH(A2731,DATAS,0)</f>
        <v>1</v>
      </c>
      <c r="AB2731" s="55" t="n">
        <f aca="false">IF(AND(E2731&gt;0,OR(AND(B2731&gt;=1,B2731&lt;=6),B2731=10)),1,0)</f>
        <v>0</v>
      </c>
      <c r="AC2731" s="55" t="n">
        <f aca="false">IF(AND(E2731&gt;0,B2731=10),1,0)</f>
        <v>0</v>
      </c>
      <c r="AD2731" s="0" t="str">
        <f aca="false">IF(AND(C2730=C2731,AA2730=AA2731-1),AB2730,"")</f>
        <v/>
      </c>
      <c r="AE2731" s="0" t="str">
        <f aca="false">IF(AND(C2730=C2731,AA2730=AA2731-1),AC2730,"")</f>
        <v/>
      </c>
      <c r="AF2731" s="0" t="str">
        <f aca="false">IF(AA2731=1,"",IF(AND(AB2731=1,AD2731&lt;&gt;1),1,0))</f>
        <v/>
      </c>
      <c r="AG2731" s="0" t="str">
        <f aca="false">IF(AA2731=1,"",IF(AND(AC2731=1,AE2731&lt;&gt;1),1,0))</f>
        <v/>
      </c>
      <c r="AH2731" s="60" t="str">
        <f aca="false">IF(AND(E2731&gt;0,AA2731&lt;2,NOT(AND(C2732=C2731,AA2732=AA2731+1))),INDEX(DATAS,AA2731+1),"")</f>
        <v/>
      </c>
      <c r="AI2731" s="60" t="str">
        <f aca="false">IF(AND(AC2731=1,AA2731&lt;2),IF(AND(C2732=C2731,AA2732=AA2731+1),IF(AC2732=1,"",INDEX(DATAS,AA2731+1)),INDEX(DATAS,AA2731+1)),"")</f>
        <v/>
      </c>
    </row>
    <row r="2732" customFormat="false" ht="15" hidden="false" customHeight="false" outlineLevel="0" collapsed="false">
      <c r="A2732" s="60" t="n">
        <v>46310</v>
      </c>
      <c r="B2732" s="0" t="n">
        <v>7</v>
      </c>
      <c r="C2732" s="0" t="n">
        <v>5468</v>
      </c>
      <c r="D2732" s="0" t="n">
        <v>284</v>
      </c>
      <c r="E2732" s="0" t="n">
        <v>1</v>
      </c>
      <c r="F2732" s="55" t="s">
        <v>918</v>
      </c>
      <c r="I2732" s="55" t="s">
        <v>162</v>
      </c>
      <c r="J2732" s="0" t="n">
        <v>61</v>
      </c>
      <c r="K2732" s="0" t="n">
        <v>61</v>
      </c>
      <c r="L2732" s="0" t="n">
        <v>232</v>
      </c>
      <c r="M2732" s="0" t="n">
        <v>561.94</v>
      </c>
      <c r="N2732" s="0" t="n">
        <v>64.62</v>
      </c>
      <c r="O2732" s="0" t="n">
        <v>27.29</v>
      </c>
      <c r="P2732" s="0" t="n">
        <v>3.23</v>
      </c>
      <c r="Q2732" s="0" t="n">
        <v>3.58</v>
      </c>
      <c r="T2732" s="0" t="n">
        <v>35.35</v>
      </c>
      <c r="U2732" s="0" t="n">
        <v>917</v>
      </c>
      <c r="V2732" s="0" t="n">
        <v>1</v>
      </c>
      <c r="W2732" s="60" t="n">
        <v>46079</v>
      </c>
      <c r="X2732" s="55" t="n">
        <f aca="false">IF(I2732="Male",0,1)</f>
        <v>1</v>
      </c>
      <c r="Y2732" s="55" t="n">
        <f aca="false">IF(OR(I2732="DNB",I2732="Dry DNB"),1,0)</f>
        <v>0</v>
      </c>
      <c r="Z2732" s="55" t="n">
        <f aca="false">IF(ISNUMBER(W2732),A2732-W2732,"")</f>
        <v>231</v>
      </c>
      <c r="AA2732" s="55" t="n">
        <f aca="false">MATCH(A2732,DATAS,0)</f>
        <v>2</v>
      </c>
      <c r="AB2732" s="55" t="n">
        <f aca="false">IF(AND(E2732&gt;0,OR(AND(B2732&gt;=1,B2732&lt;=6),B2732=10)),1,0)</f>
        <v>0</v>
      </c>
      <c r="AC2732" s="55" t="n">
        <f aca="false">IF(AND(E2732&gt;0,B2732=10),1,0)</f>
        <v>0</v>
      </c>
      <c r="AD2732" s="55" t="n">
        <f aca="false">IF(AND(C2731=C2732,AA2731=AA2732-1),AB2731,"")</f>
        <v>0</v>
      </c>
      <c r="AE2732" s="55" t="n">
        <f aca="false">IF(AND(C2731=C2732,AA2731=AA2732-1),AC2731,"")</f>
        <v>0</v>
      </c>
      <c r="AF2732" s="55" t="n">
        <f aca="false">IF(AA2732=1,"",IF(AND(AB2732=1,AD2732&lt;&gt;1),1,0))</f>
        <v>0</v>
      </c>
      <c r="AG2732" s="55" t="n">
        <f aca="false">IF(AA2732=1,"",IF(AND(AC2732=1,AE2732&lt;&gt;1),1,0))</f>
        <v>0</v>
      </c>
      <c r="AH2732" s="60" t="str">
        <f aca="false">IF(AND(E2732&gt;0,AA2732&lt;2,NOT(AND(C2733=C2732,AA2733=AA2732+1))),INDEX(DATAS,AA2732+1),"")</f>
        <v/>
      </c>
      <c r="AI2732" s="60" t="str">
        <f aca="false">IF(AND(AC2732=1,AA2732&lt;2),IF(AND(C2733=C2732,AA2733=AA2732+1),IF(AC2733=1,"",INDEX(DATAS,AA2732+1)),INDEX(DATAS,AA2732+1)),"")</f>
        <v/>
      </c>
    </row>
    <row r="2733" customFormat="false" ht="15" hidden="false" customHeight="false" outlineLevel="0" collapsed="false">
      <c r="A2733" s="60" t="n">
        <v>46309</v>
      </c>
      <c r="B2733" s="0" t="n">
        <v>10</v>
      </c>
      <c r="C2733" s="0" t="n">
        <v>5469</v>
      </c>
      <c r="D2733" s="0" t="n">
        <v>237</v>
      </c>
      <c r="E2733" s="0" t="n">
        <v>1</v>
      </c>
      <c r="F2733" s="55" t="s">
        <v>919</v>
      </c>
      <c r="G2733" s="0" t="n">
        <v>12.7</v>
      </c>
      <c r="H2733" s="0" t="n">
        <v>30</v>
      </c>
      <c r="I2733" s="55" t="s">
        <v>157</v>
      </c>
      <c r="J2733" s="0" t="n">
        <v>104</v>
      </c>
      <c r="K2733" s="0" t="n">
        <v>69</v>
      </c>
      <c r="L2733" s="0" t="n">
        <v>133</v>
      </c>
      <c r="M2733" s="0" t="n">
        <v>371.46</v>
      </c>
      <c r="N2733" s="0" t="n">
        <v>41.58</v>
      </c>
      <c r="O2733" s="0" t="n">
        <v>26.89</v>
      </c>
      <c r="P2733" s="0" t="n">
        <v>5.05</v>
      </c>
      <c r="Q2733" s="0" t="n">
        <v>3.61</v>
      </c>
      <c r="R2733" s="0" t="n">
        <v>3927</v>
      </c>
      <c r="S2733" s="0" t="n">
        <v>8776</v>
      </c>
      <c r="T2733" s="0" t="n">
        <v>46</v>
      </c>
      <c r="U2733" s="0" t="n">
        <v>914</v>
      </c>
      <c r="V2733" s="0" t="n">
        <v>2</v>
      </c>
      <c r="W2733" s="60" t="n">
        <v>46177</v>
      </c>
      <c r="X2733" s="55" t="n">
        <f aca="false">IF(I2733="Male",0,1)</f>
        <v>1</v>
      </c>
      <c r="Y2733" s="55" t="n">
        <f aca="false">IF(OR(I2733="DNB",I2733="Dry DNB"),1,0)</f>
        <v>0</v>
      </c>
      <c r="Z2733" s="55" t="n">
        <f aca="false">IF(ISNUMBER(W2733),A2733-W2733,"")</f>
        <v>132</v>
      </c>
      <c r="AA2733" s="55" t="n">
        <f aca="false">MATCH(A2733,DATAS,0)</f>
        <v>1</v>
      </c>
      <c r="AB2733" s="55" t="n">
        <f aca="false">IF(AND(E2733&gt;0,OR(AND(B2733&gt;=1,B2733&lt;=6),B2733=10)),1,0)</f>
        <v>1</v>
      </c>
      <c r="AC2733" s="55" t="n">
        <f aca="false">IF(AND(E2733&gt;0,B2733=10),1,0)</f>
        <v>1</v>
      </c>
      <c r="AD2733" s="0" t="str">
        <f aca="false">IF(AND(C2732=C2733,AA2732=AA2733-1),AB2732,"")</f>
        <v/>
      </c>
      <c r="AE2733" s="0" t="str">
        <f aca="false">IF(AND(C2732=C2733,AA2732=AA2733-1),AC2732,"")</f>
        <v/>
      </c>
      <c r="AF2733" s="0" t="str">
        <f aca="false">IF(AA2733=1,"",IF(AND(AB2733=1,AD2733&lt;&gt;1),1,0))</f>
        <v/>
      </c>
      <c r="AG2733" s="0" t="str">
        <f aca="false">IF(AA2733=1,"",IF(AND(AC2733=1,AE2733&lt;&gt;1),1,0))</f>
        <v/>
      </c>
      <c r="AH2733" s="60" t="str">
        <f aca="false">IF(AND(E2733&gt;0,AA2733&lt;2,NOT(AND(C2734=C2733,AA2734=AA2733+1))),INDEX(DATAS,AA2733+1),"")</f>
        <v/>
      </c>
      <c r="AI2733" s="60" t="str">
        <f aca="false">IF(AND(AC2733=1,AA2733&lt;2),IF(AND(C2734=C2733,AA2734=AA2733+1),IF(AC2734=1,"",INDEX(DATAS,AA2733+1)),INDEX(DATAS,AA2733+1)),"")</f>
        <v/>
      </c>
    </row>
    <row r="2734" customFormat="false" ht="15" hidden="false" customHeight="false" outlineLevel="0" collapsed="false">
      <c r="A2734" s="60" t="n">
        <v>46310</v>
      </c>
      <c r="B2734" s="0" t="n">
        <v>10</v>
      </c>
      <c r="C2734" s="0" t="n">
        <v>5469</v>
      </c>
      <c r="D2734" s="0" t="n">
        <v>238</v>
      </c>
      <c r="E2734" s="0" t="n">
        <v>1</v>
      </c>
      <c r="F2734" s="55" t="s">
        <v>919</v>
      </c>
      <c r="G2734" s="0" t="n">
        <v>25.6</v>
      </c>
      <c r="H2734" s="0" t="n">
        <v>29</v>
      </c>
      <c r="I2734" s="55" t="s">
        <v>157</v>
      </c>
      <c r="J2734" s="0" t="n">
        <v>104</v>
      </c>
      <c r="K2734" s="0" t="n">
        <v>69</v>
      </c>
      <c r="L2734" s="0" t="n">
        <v>134</v>
      </c>
      <c r="M2734" s="0" t="n">
        <v>371.46</v>
      </c>
      <c r="N2734" s="0" t="n">
        <v>41.58</v>
      </c>
      <c r="O2734" s="0" t="n">
        <v>26.89</v>
      </c>
      <c r="P2734" s="0" t="n">
        <v>5.05</v>
      </c>
      <c r="Q2734" s="0" t="n">
        <v>3.61</v>
      </c>
      <c r="T2734" s="0" t="n">
        <v>46</v>
      </c>
      <c r="U2734" s="0" t="n">
        <v>915</v>
      </c>
      <c r="V2734" s="0" t="n">
        <v>2</v>
      </c>
      <c r="W2734" s="60" t="n">
        <v>46177</v>
      </c>
      <c r="X2734" s="55" t="n">
        <f aca="false">IF(I2734="Male",0,1)</f>
        <v>1</v>
      </c>
      <c r="Y2734" s="55" t="n">
        <f aca="false">IF(OR(I2734="DNB",I2734="Dry DNB"),1,0)</f>
        <v>0</v>
      </c>
      <c r="Z2734" s="55" t="n">
        <f aca="false">IF(ISNUMBER(W2734),A2734-W2734,"")</f>
        <v>133</v>
      </c>
      <c r="AA2734" s="55" t="n">
        <f aca="false">MATCH(A2734,DATAS,0)</f>
        <v>2</v>
      </c>
      <c r="AB2734" s="55" t="n">
        <f aca="false">IF(AND(E2734&gt;0,OR(AND(B2734&gt;=1,B2734&lt;=6),B2734=10)),1,0)</f>
        <v>1</v>
      </c>
      <c r="AC2734" s="55" t="n">
        <f aca="false">IF(AND(E2734&gt;0,B2734=10),1,0)</f>
        <v>1</v>
      </c>
      <c r="AD2734" s="55" t="n">
        <f aca="false">IF(AND(C2733=C2734,AA2733=AA2734-1),AB2733,"")</f>
        <v>1</v>
      </c>
      <c r="AE2734" s="55" t="n">
        <f aca="false">IF(AND(C2733=C2734,AA2733=AA2734-1),AC2733,"")</f>
        <v>1</v>
      </c>
      <c r="AF2734" s="55" t="n">
        <f aca="false">IF(AA2734=1,"",IF(AND(AB2734=1,AD2734&lt;&gt;1),1,0))</f>
        <v>0</v>
      </c>
      <c r="AG2734" s="55" t="n">
        <f aca="false">IF(AA2734=1,"",IF(AND(AC2734=1,AE2734&lt;&gt;1),1,0))</f>
        <v>0</v>
      </c>
      <c r="AH2734" s="60" t="str">
        <f aca="false">IF(AND(E2734&gt;0,AA2734&lt;2,NOT(AND(C2735=C2734,AA2735=AA2734+1))),INDEX(DATAS,AA2734+1),"")</f>
        <v/>
      </c>
      <c r="AI2734" s="60" t="str">
        <f aca="false">IF(AND(AC2734=1,AA2734&lt;2),IF(AND(C2735=C2734,AA2735=AA2734+1),IF(AC2735=1,"",INDEX(DATAS,AA2734+1)),INDEX(DATAS,AA2734+1)),"")</f>
        <v/>
      </c>
    </row>
    <row r="2735" customFormat="false" ht="15" hidden="false" customHeight="false" outlineLevel="0" collapsed="false">
      <c r="A2735" s="60" t="n">
        <v>46309</v>
      </c>
      <c r="B2735" s="0" t="n">
        <v>4</v>
      </c>
      <c r="C2735" s="0" t="n">
        <v>5471</v>
      </c>
      <c r="D2735" s="0" t="n">
        <v>259</v>
      </c>
      <c r="E2735" s="0" t="n">
        <v>1</v>
      </c>
      <c r="F2735" s="55" t="s">
        <v>920</v>
      </c>
      <c r="G2735" s="0" t="n">
        <v>43.8</v>
      </c>
      <c r="H2735" s="0" t="n">
        <v>42</v>
      </c>
      <c r="I2735" s="55" t="s">
        <v>157</v>
      </c>
      <c r="J2735" s="0" t="n">
        <v>98</v>
      </c>
      <c r="K2735" s="0" t="n">
        <v>63</v>
      </c>
      <c r="L2735" s="0" t="n">
        <v>161</v>
      </c>
      <c r="M2735" s="0" t="n">
        <v>823.28</v>
      </c>
      <c r="N2735" s="0" t="n">
        <v>56.89</v>
      </c>
      <c r="O2735" s="0" t="n">
        <v>26.65</v>
      </c>
      <c r="P2735" s="0" t="n">
        <v>3.55</v>
      </c>
      <c r="Q2735" s="0" t="n">
        <v>3.43</v>
      </c>
      <c r="R2735" s="0" t="n">
        <v>4159</v>
      </c>
      <c r="S2735" s="0" t="n">
        <v>8751</v>
      </c>
      <c r="T2735" s="0" t="n">
        <v>54.3</v>
      </c>
      <c r="U2735" s="0" t="n">
        <v>913</v>
      </c>
      <c r="V2735" s="0" t="n">
        <v>2</v>
      </c>
      <c r="W2735" s="60" t="n">
        <v>46149</v>
      </c>
      <c r="X2735" s="55" t="n">
        <f aca="false">IF(I2735="Male",0,1)</f>
        <v>1</v>
      </c>
      <c r="Y2735" s="55" t="n">
        <f aca="false">IF(OR(I2735="DNB",I2735="Dry DNB"),1,0)</f>
        <v>0</v>
      </c>
      <c r="Z2735" s="55" t="n">
        <f aca="false">IF(ISNUMBER(W2735),A2735-W2735,"")</f>
        <v>160</v>
      </c>
      <c r="AA2735" s="55" t="n">
        <f aca="false">MATCH(A2735,DATAS,0)</f>
        <v>1</v>
      </c>
      <c r="AB2735" s="55" t="n">
        <f aca="false">IF(AND(E2735&gt;0,OR(AND(B2735&gt;=1,B2735&lt;=6),B2735=10)),1,0)</f>
        <v>1</v>
      </c>
      <c r="AC2735" s="55" t="n">
        <f aca="false">IF(AND(E2735&gt;0,B2735=10),1,0)</f>
        <v>0</v>
      </c>
      <c r="AD2735" s="0" t="str">
        <f aca="false">IF(AND(C2734=C2735,AA2734=AA2735-1),AB2734,"")</f>
        <v/>
      </c>
      <c r="AE2735" s="0" t="str">
        <f aca="false">IF(AND(C2734=C2735,AA2734=AA2735-1),AC2734,"")</f>
        <v/>
      </c>
      <c r="AF2735" s="0" t="str">
        <f aca="false">IF(AA2735=1,"",IF(AND(AB2735=1,AD2735&lt;&gt;1),1,0))</f>
        <v/>
      </c>
      <c r="AG2735" s="0" t="str">
        <f aca="false">IF(AA2735=1,"",IF(AND(AC2735=1,AE2735&lt;&gt;1),1,0))</f>
        <v/>
      </c>
      <c r="AH2735" s="60" t="str">
        <f aca="false">IF(AND(E2735&gt;0,AA2735&lt;2,NOT(AND(C2736=C2735,AA2736=AA2735+1))),INDEX(DATAS,AA2735+1),"")</f>
        <v/>
      </c>
      <c r="AI2735" s="60" t="str">
        <f aca="false">IF(AND(AC2735=1,AA2735&lt;2),IF(AND(C2736=C2735,AA2736=AA2735+1),IF(AC2736=1,"",INDEX(DATAS,AA2735+1)),INDEX(DATAS,AA2735+1)),"")</f>
        <v/>
      </c>
    </row>
    <row r="2736" customFormat="false" ht="15" hidden="false" customHeight="false" outlineLevel="0" collapsed="false">
      <c r="A2736" s="60" t="n">
        <v>46310</v>
      </c>
      <c r="B2736" s="0" t="n">
        <v>4</v>
      </c>
      <c r="C2736" s="0" t="n">
        <v>5471</v>
      </c>
      <c r="D2736" s="0" t="n">
        <v>260</v>
      </c>
      <c r="E2736" s="0" t="n">
        <v>1</v>
      </c>
      <c r="F2736" s="55" t="s">
        <v>920</v>
      </c>
      <c r="G2736" s="0" t="n">
        <v>46.1</v>
      </c>
      <c r="H2736" s="0" t="n">
        <v>43</v>
      </c>
      <c r="I2736" s="55" t="s">
        <v>157</v>
      </c>
      <c r="J2736" s="0" t="n">
        <v>98</v>
      </c>
      <c r="K2736" s="0" t="n">
        <v>63</v>
      </c>
      <c r="L2736" s="0" t="n">
        <v>162</v>
      </c>
      <c r="M2736" s="0" t="n">
        <v>823.28</v>
      </c>
      <c r="N2736" s="0" t="n">
        <v>56.89</v>
      </c>
      <c r="O2736" s="0" t="n">
        <v>26.65</v>
      </c>
      <c r="P2736" s="0" t="n">
        <v>3.55</v>
      </c>
      <c r="Q2736" s="0" t="n">
        <v>3.43</v>
      </c>
      <c r="T2736" s="0" t="n">
        <v>54.3</v>
      </c>
      <c r="U2736" s="0" t="n">
        <v>914</v>
      </c>
      <c r="V2736" s="0" t="n">
        <v>2</v>
      </c>
      <c r="W2736" s="60" t="n">
        <v>46149</v>
      </c>
      <c r="X2736" s="55" t="n">
        <f aca="false">IF(I2736="Male",0,1)</f>
        <v>1</v>
      </c>
      <c r="Y2736" s="55" t="n">
        <f aca="false">IF(OR(I2736="DNB",I2736="Dry DNB"),1,0)</f>
        <v>0</v>
      </c>
      <c r="Z2736" s="55" t="n">
        <f aca="false">IF(ISNUMBER(W2736),A2736-W2736,"")</f>
        <v>161</v>
      </c>
      <c r="AA2736" s="55" t="n">
        <f aca="false">MATCH(A2736,DATAS,0)</f>
        <v>2</v>
      </c>
      <c r="AB2736" s="55" t="n">
        <f aca="false">IF(AND(E2736&gt;0,OR(AND(B2736&gt;=1,B2736&lt;=6),B2736=10)),1,0)</f>
        <v>1</v>
      </c>
      <c r="AC2736" s="55" t="n">
        <f aca="false">IF(AND(E2736&gt;0,B2736=10),1,0)</f>
        <v>0</v>
      </c>
      <c r="AD2736" s="55" t="n">
        <f aca="false">IF(AND(C2735=C2736,AA2735=AA2736-1),AB2735,"")</f>
        <v>1</v>
      </c>
      <c r="AE2736" s="55" t="n">
        <f aca="false">IF(AND(C2735=C2736,AA2735=AA2736-1),AC2735,"")</f>
        <v>0</v>
      </c>
      <c r="AF2736" s="55" t="n">
        <f aca="false">IF(AA2736=1,"",IF(AND(AB2736=1,AD2736&lt;&gt;1),1,0))</f>
        <v>0</v>
      </c>
      <c r="AG2736" s="55" t="n">
        <f aca="false">IF(AA2736=1,"",IF(AND(AC2736=1,AE2736&lt;&gt;1),1,0))</f>
        <v>0</v>
      </c>
      <c r="AH2736" s="60" t="str">
        <f aca="false">IF(AND(E2736&gt;0,AA2736&lt;2,NOT(AND(C2737=C2736,AA2737=AA2736+1))),INDEX(DATAS,AA2736+1),"")</f>
        <v/>
      </c>
      <c r="AI2736" s="60" t="str">
        <f aca="false">IF(AND(AC2736=1,AA2736&lt;2),IF(AND(C2737=C2736,AA2737=AA2736+1),IF(AC2737=1,"",INDEX(DATAS,AA2736+1)),INDEX(DATAS,AA2736+1)),"")</f>
        <v/>
      </c>
    </row>
    <row r="2737" customFormat="false" ht="15" hidden="false" customHeight="false" outlineLevel="0" collapsed="false">
      <c r="A2737" s="60" t="n">
        <v>46309</v>
      </c>
      <c r="B2737" s="0" t="n">
        <v>4</v>
      </c>
      <c r="C2737" s="0" t="n">
        <v>5472</v>
      </c>
      <c r="D2737" s="0" t="n">
        <v>245</v>
      </c>
      <c r="E2737" s="0" t="n">
        <v>1</v>
      </c>
      <c r="F2737" s="55" t="s">
        <v>921</v>
      </c>
      <c r="G2737" s="0" t="n">
        <v>44.4</v>
      </c>
      <c r="H2737" s="0" t="n">
        <v>45</v>
      </c>
      <c r="I2737" s="55" t="s">
        <v>157</v>
      </c>
      <c r="J2737" s="0" t="n">
        <v>105</v>
      </c>
      <c r="K2737" s="0" t="n">
        <v>70</v>
      </c>
      <c r="L2737" s="0" t="n">
        <v>140</v>
      </c>
      <c r="M2737" s="0" t="n">
        <v>642.17</v>
      </c>
      <c r="N2737" s="0" t="n">
        <v>61.22</v>
      </c>
      <c r="O2737" s="0" t="n">
        <v>29.48</v>
      </c>
      <c r="P2737" s="0" t="n">
        <v>3.27</v>
      </c>
      <c r="Q2737" s="0" t="n">
        <v>3.56</v>
      </c>
      <c r="R2737" s="0" t="n">
        <v>3743</v>
      </c>
      <c r="S2737" s="0" t="n">
        <v>8247</v>
      </c>
      <c r="T2737" s="0" t="n">
        <v>39.25</v>
      </c>
      <c r="U2737" s="0" t="n">
        <v>912</v>
      </c>
      <c r="V2737" s="0" t="n">
        <v>2</v>
      </c>
      <c r="W2737" s="60" t="n">
        <v>46170</v>
      </c>
      <c r="X2737" s="55" t="n">
        <f aca="false">IF(I2737="Male",0,1)</f>
        <v>1</v>
      </c>
      <c r="Y2737" s="55" t="n">
        <f aca="false">IF(OR(I2737="DNB",I2737="Dry DNB"),1,0)</f>
        <v>0</v>
      </c>
      <c r="Z2737" s="55" t="n">
        <f aca="false">IF(ISNUMBER(W2737),A2737-W2737,"")</f>
        <v>139</v>
      </c>
      <c r="AA2737" s="55" t="n">
        <f aca="false">MATCH(A2737,DATAS,0)</f>
        <v>1</v>
      </c>
      <c r="AB2737" s="55" t="n">
        <f aca="false">IF(AND(E2737&gt;0,OR(AND(B2737&gt;=1,B2737&lt;=6),B2737=10)),1,0)</f>
        <v>1</v>
      </c>
      <c r="AC2737" s="55" t="n">
        <f aca="false">IF(AND(E2737&gt;0,B2737=10),1,0)</f>
        <v>0</v>
      </c>
      <c r="AD2737" s="0" t="str">
        <f aca="false">IF(AND(C2736=C2737,AA2736=AA2737-1),AB2736,"")</f>
        <v/>
      </c>
      <c r="AE2737" s="0" t="str">
        <f aca="false">IF(AND(C2736=C2737,AA2736=AA2737-1),AC2736,"")</f>
        <v/>
      </c>
      <c r="AF2737" s="0" t="str">
        <f aca="false">IF(AA2737=1,"",IF(AND(AB2737=1,AD2737&lt;&gt;1),1,0))</f>
        <v/>
      </c>
      <c r="AG2737" s="0" t="str">
        <f aca="false">IF(AA2737=1,"",IF(AND(AC2737=1,AE2737&lt;&gt;1),1,0))</f>
        <v/>
      </c>
      <c r="AH2737" s="60" t="str">
        <f aca="false">IF(AND(E2737&gt;0,AA2737&lt;2,NOT(AND(C2738=C2737,AA2738=AA2737+1))),INDEX(DATAS,AA2737+1),"")</f>
        <v/>
      </c>
      <c r="AI2737" s="60" t="str">
        <f aca="false">IF(AND(AC2737=1,AA2737&lt;2),IF(AND(C2738=C2737,AA2738=AA2737+1),IF(AC2738=1,"",INDEX(DATAS,AA2737+1)),INDEX(DATAS,AA2737+1)),"")</f>
        <v/>
      </c>
    </row>
    <row r="2738" customFormat="false" ht="15" hidden="false" customHeight="false" outlineLevel="0" collapsed="false">
      <c r="A2738" s="60" t="n">
        <v>46310</v>
      </c>
      <c r="B2738" s="0" t="n">
        <v>4</v>
      </c>
      <c r="C2738" s="0" t="n">
        <v>5472</v>
      </c>
      <c r="D2738" s="0" t="n">
        <v>246</v>
      </c>
      <c r="E2738" s="0" t="n">
        <v>1</v>
      </c>
      <c r="F2738" s="55" t="s">
        <v>921</v>
      </c>
      <c r="G2738" s="0" t="n">
        <v>46.5</v>
      </c>
      <c r="H2738" s="0" t="n">
        <v>45</v>
      </c>
      <c r="I2738" s="55" t="s">
        <v>157</v>
      </c>
      <c r="J2738" s="0" t="n">
        <v>105</v>
      </c>
      <c r="K2738" s="0" t="n">
        <v>70</v>
      </c>
      <c r="L2738" s="0" t="n">
        <v>141</v>
      </c>
      <c r="M2738" s="0" t="n">
        <v>642.17</v>
      </c>
      <c r="N2738" s="0" t="n">
        <v>61.22</v>
      </c>
      <c r="O2738" s="0" t="n">
        <v>29.48</v>
      </c>
      <c r="P2738" s="0" t="n">
        <v>3.27</v>
      </c>
      <c r="Q2738" s="0" t="n">
        <v>3.56</v>
      </c>
      <c r="T2738" s="0" t="n">
        <v>39.25</v>
      </c>
      <c r="U2738" s="0" t="n">
        <v>913</v>
      </c>
      <c r="V2738" s="0" t="n">
        <v>2</v>
      </c>
      <c r="W2738" s="60" t="n">
        <v>46170</v>
      </c>
      <c r="X2738" s="55" t="n">
        <f aca="false">IF(I2738="Male",0,1)</f>
        <v>1</v>
      </c>
      <c r="Y2738" s="55" t="n">
        <f aca="false">IF(OR(I2738="DNB",I2738="Dry DNB"),1,0)</f>
        <v>0</v>
      </c>
      <c r="Z2738" s="55" t="n">
        <f aca="false">IF(ISNUMBER(W2738),A2738-W2738,"")</f>
        <v>140</v>
      </c>
      <c r="AA2738" s="55" t="n">
        <f aca="false">MATCH(A2738,DATAS,0)</f>
        <v>2</v>
      </c>
      <c r="AB2738" s="55" t="n">
        <f aca="false">IF(AND(E2738&gt;0,OR(AND(B2738&gt;=1,B2738&lt;=6),B2738=10)),1,0)</f>
        <v>1</v>
      </c>
      <c r="AC2738" s="55" t="n">
        <f aca="false">IF(AND(E2738&gt;0,B2738=10),1,0)</f>
        <v>0</v>
      </c>
      <c r="AD2738" s="55" t="n">
        <f aca="false">IF(AND(C2737=C2738,AA2737=AA2738-1),AB2737,"")</f>
        <v>1</v>
      </c>
      <c r="AE2738" s="55" t="n">
        <f aca="false">IF(AND(C2737=C2738,AA2737=AA2738-1),AC2737,"")</f>
        <v>0</v>
      </c>
      <c r="AF2738" s="55" t="n">
        <f aca="false">IF(AA2738=1,"",IF(AND(AB2738=1,AD2738&lt;&gt;1),1,0))</f>
        <v>0</v>
      </c>
      <c r="AG2738" s="55" t="n">
        <f aca="false">IF(AA2738=1,"",IF(AND(AC2738=1,AE2738&lt;&gt;1),1,0))</f>
        <v>0</v>
      </c>
      <c r="AH2738" s="60" t="str">
        <f aca="false">IF(AND(E2738&gt;0,AA2738&lt;2,NOT(AND(C2739=C2738,AA2739=AA2738+1))),INDEX(DATAS,AA2738+1),"")</f>
        <v/>
      </c>
      <c r="AI2738" s="60" t="str">
        <f aca="false">IF(AND(AC2738=1,AA2738&lt;2),IF(AND(C2739=C2738,AA2739=AA2738+1),IF(AC2739=1,"",INDEX(DATAS,AA2738+1)),INDEX(DATAS,AA2738+1)),"")</f>
        <v/>
      </c>
    </row>
    <row r="2739" customFormat="false" ht="15" hidden="false" customHeight="false" outlineLevel="0" collapsed="false">
      <c r="A2739" s="60" t="n">
        <v>46309</v>
      </c>
      <c r="B2739" s="0" t="n">
        <v>4</v>
      </c>
      <c r="C2739" s="0" t="n">
        <v>5473</v>
      </c>
      <c r="D2739" s="0" t="n">
        <v>196</v>
      </c>
      <c r="E2739" s="0" t="n">
        <v>1</v>
      </c>
      <c r="F2739" s="55" t="s">
        <v>922</v>
      </c>
      <c r="G2739" s="0" t="n">
        <v>53.7</v>
      </c>
      <c r="H2739" s="0" t="n">
        <v>55</v>
      </c>
      <c r="I2739" s="55" t="s">
        <v>157</v>
      </c>
      <c r="J2739" s="0" t="n">
        <v>63</v>
      </c>
      <c r="K2739" s="0" t="n">
        <v>63</v>
      </c>
      <c r="L2739" s="0" t="n">
        <v>133</v>
      </c>
      <c r="M2739" s="0" t="n">
        <v>160.29</v>
      </c>
      <c r="N2739" s="0" t="n">
        <v>61.83</v>
      </c>
      <c r="O2739" s="0" t="n">
        <v>26.91</v>
      </c>
      <c r="P2739" s="0" t="n">
        <v>3.38</v>
      </c>
      <c r="Q2739" s="0" t="n">
        <v>3.63</v>
      </c>
      <c r="R2739" s="0" t="n">
        <v>4580</v>
      </c>
      <c r="S2739" s="0" t="n">
        <v>10234</v>
      </c>
      <c r="T2739" s="0" t="n">
        <v>47.25</v>
      </c>
      <c r="U2739" s="0" t="n">
        <v>911</v>
      </c>
      <c r="V2739" s="0" t="n">
        <v>1</v>
      </c>
      <c r="W2739" s="60" t="n">
        <v>46177</v>
      </c>
      <c r="X2739" s="55" t="n">
        <f aca="false">IF(I2739="Male",0,1)</f>
        <v>1</v>
      </c>
      <c r="Y2739" s="55" t="n">
        <f aca="false">IF(OR(I2739="DNB",I2739="Dry DNB"),1,0)</f>
        <v>0</v>
      </c>
      <c r="Z2739" s="55" t="n">
        <f aca="false">IF(ISNUMBER(W2739),A2739-W2739,"")</f>
        <v>132</v>
      </c>
      <c r="AA2739" s="55" t="n">
        <f aca="false">MATCH(A2739,DATAS,0)</f>
        <v>1</v>
      </c>
      <c r="AB2739" s="55" t="n">
        <f aca="false">IF(AND(E2739&gt;0,OR(AND(B2739&gt;=1,B2739&lt;=6),B2739=10)),1,0)</f>
        <v>1</v>
      </c>
      <c r="AC2739" s="55" t="n">
        <f aca="false">IF(AND(E2739&gt;0,B2739=10),1,0)</f>
        <v>0</v>
      </c>
      <c r="AD2739" s="0" t="str">
        <f aca="false">IF(AND(C2738=C2739,AA2738=AA2739-1),AB2738,"")</f>
        <v/>
      </c>
      <c r="AE2739" s="0" t="str">
        <f aca="false">IF(AND(C2738=C2739,AA2738=AA2739-1),AC2738,"")</f>
        <v/>
      </c>
      <c r="AF2739" s="0" t="str">
        <f aca="false">IF(AA2739=1,"",IF(AND(AB2739=1,AD2739&lt;&gt;1),1,0))</f>
        <v/>
      </c>
      <c r="AG2739" s="0" t="str">
        <f aca="false">IF(AA2739=1,"",IF(AND(AC2739=1,AE2739&lt;&gt;1),1,0))</f>
        <v/>
      </c>
      <c r="AH2739" s="60" t="str">
        <f aca="false">IF(AND(E2739&gt;0,AA2739&lt;2,NOT(AND(C2740=C2739,AA2740=AA2739+1))),INDEX(DATAS,AA2739+1),"")</f>
        <v/>
      </c>
      <c r="AI2739" s="60" t="str">
        <f aca="false">IF(AND(AC2739=1,AA2739&lt;2),IF(AND(C2740=C2739,AA2740=AA2739+1),IF(AC2740=1,"",INDEX(DATAS,AA2739+1)),INDEX(DATAS,AA2739+1)),"")</f>
        <v/>
      </c>
    </row>
    <row r="2740" customFormat="false" ht="15" hidden="false" customHeight="false" outlineLevel="0" collapsed="false">
      <c r="A2740" s="60" t="n">
        <v>46310</v>
      </c>
      <c r="B2740" s="0" t="n">
        <v>4</v>
      </c>
      <c r="C2740" s="0" t="n">
        <v>5473</v>
      </c>
      <c r="D2740" s="0" t="n">
        <v>197</v>
      </c>
      <c r="E2740" s="0" t="n">
        <v>1</v>
      </c>
      <c r="F2740" s="55" t="s">
        <v>922</v>
      </c>
      <c r="G2740" s="0" t="n">
        <v>52.7</v>
      </c>
      <c r="H2740" s="0" t="n">
        <v>55</v>
      </c>
      <c r="I2740" s="55" t="s">
        <v>157</v>
      </c>
      <c r="J2740" s="0" t="n">
        <v>63</v>
      </c>
      <c r="K2740" s="0" t="n">
        <v>63</v>
      </c>
      <c r="L2740" s="0" t="n">
        <v>134</v>
      </c>
      <c r="M2740" s="0" t="n">
        <v>160.29</v>
      </c>
      <c r="N2740" s="0" t="n">
        <v>61.83</v>
      </c>
      <c r="O2740" s="0" t="n">
        <v>26.91</v>
      </c>
      <c r="P2740" s="0" t="n">
        <v>3.38</v>
      </c>
      <c r="Q2740" s="0" t="n">
        <v>3.63</v>
      </c>
      <c r="T2740" s="0" t="n">
        <v>47.25</v>
      </c>
      <c r="U2740" s="0" t="n">
        <v>912</v>
      </c>
      <c r="V2740" s="0" t="n">
        <v>1</v>
      </c>
      <c r="W2740" s="60" t="n">
        <v>46177</v>
      </c>
      <c r="X2740" s="55" t="n">
        <f aca="false">IF(I2740="Male",0,1)</f>
        <v>1</v>
      </c>
      <c r="Y2740" s="55" t="n">
        <f aca="false">IF(OR(I2740="DNB",I2740="Dry DNB"),1,0)</f>
        <v>0</v>
      </c>
      <c r="Z2740" s="55" t="n">
        <f aca="false">IF(ISNUMBER(W2740),A2740-W2740,"")</f>
        <v>133</v>
      </c>
      <c r="AA2740" s="55" t="n">
        <f aca="false">MATCH(A2740,DATAS,0)</f>
        <v>2</v>
      </c>
      <c r="AB2740" s="55" t="n">
        <f aca="false">IF(AND(E2740&gt;0,OR(AND(B2740&gt;=1,B2740&lt;=6),B2740=10)),1,0)</f>
        <v>1</v>
      </c>
      <c r="AC2740" s="55" t="n">
        <f aca="false">IF(AND(E2740&gt;0,B2740=10),1,0)</f>
        <v>0</v>
      </c>
      <c r="AD2740" s="55" t="n">
        <f aca="false">IF(AND(C2739=C2740,AA2739=AA2740-1),AB2739,"")</f>
        <v>1</v>
      </c>
      <c r="AE2740" s="55" t="n">
        <f aca="false">IF(AND(C2739=C2740,AA2739=AA2740-1),AC2739,"")</f>
        <v>0</v>
      </c>
      <c r="AF2740" s="55" t="n">
        <f aca="false">IF(AA2740=1,"",IF(AND(AB2740=1,AD2740&lt;&gt;1),1,0))</f>
        <v>0</v>
      </c>
      <c r="AG2740" s="55" t="n">
        <f aca="false">IF(AA2740=1,"",IF(AND(AC2740=1,AE2740&lt;&gt;1),1,0))</f>
        <v>0</v>
      </c>
      <c r="AH2740" s="60" t="str">
        <f aca="false">IF(AND(E2740&gt;0,AA2740&lt;2,NOT(AND(C2741=C2740,AA2741=AA2740+1))),INDEX(DATAS,AA2740+1),"")</f>
        <v/>
      </c>
      <c r="AI2740" s="60" t="str">
        <f aca="false">IF(AND(AC2740=1,AA2740&lt;2),IF(AND(C2741=C2740,AA2741=AA2740+1),IF(AC2741=1,"",INDEX(DATAS,AA2740+1)),INDEX(DATAS,AA2740+1)),"")</f>
        <v/>
      </c>
    </row>
    <row r="2741" customFormat="false" ht="15" hidden="false" customHeight="false" outlineLevel="0" collapsed="false">
      <c r="A2741" s="60" t="n">
        <v>46309</v>
      </c>
      <c r="B2741" s="0" t="n">
        <v>4</v>
      </c>
      <c r="C2741" s="0" t="n">
        <v>5474</v>
      </c>
      <c r="D2741" s="0" t="n">
        <v>242</v>
      </c>
      <c r="E2741" s="0" t="n">
        <v>1</v>
      </c>
      <c r="F2741" s="55" t="s">
        <v>923</v>
      </c>
      <c r="G2741" s="0" t="n">
        <v>42.2</v>
      </c>
      <c r="H2741" s="0" t="n">
        <v>44</v>
      </c>
      <c r="I2741" s="55" t="s">
        <v>157</v>
      </c>
      <c r="J2741" s="0" t="n">
        <v>158</v>
      </c>
      <c r="K2741" s="0" t="n">
        <v>91</v>
      </c>
      <c r="L2741" s="0" t="n">
        <v>84</v>
      </c>
      <c r="P2741" s="0" t="n">
        <v>3.88</v>
      </c>
      <c r="Q2741" s="0" t="n">
        <v>3.52</v>
      </c>
      <c r="R2741" s="0" t="n">
        <v>3285</v>
      </c>
      <c r="S2741" s="0" t="n">
        <v>7186</v>
      </c>
      <c r="T2741" s="0" t="n">
        <v>34.85</v>
      </c>
      <c r="U2741" s="0" t="n">
        <v>910</v>
      </c>
      <c r="V2741" s="0" t="n">
        <v>3</v>
      </c>
      <c r="W2741" s="60" t="n">
        <v>46226</v>
      </c>
      <c r="X2741" s="55" t="n">
        <f aca="false">IF(I2741="Male",0,1)</f>
        <v>1</v>
      </c>
      <c r="Y2741" s="55" t="n">
        <f aca="false">IF(OR(I2741="DNB",I2741="Dry DNB"),1,0)</f>
        <v>0</v>
      </c>
      <c r="Z2741" s="55" t="n">
        <f aca="false">IF(ISNUMBER(W2741),A2741-W2741,"")</f>
        <v>83</v>
      </c>
      <c r="AA2741" s="55" t="n">
        <f aca="false">MATCH(A2741,DATAS,0)</f>
        <v>1</v>
      </c>
      <c r="AB2741" s="55" t="n">
        <f aca="false">IF(AND(E2741&gt;0,OR(AND(B2741&gt;=1,B2741&lt;=6),B2741=10)),1,0)</f>
        <v>1</v>
      </c>
      <c r="AC2741" s="55" t="n">
        <f aca="false">IF(AND(E2741&gt;0,B2741=10),1,0)</f>
        <v>0</v>
      </c>
      <c r="AD2741" s="0" t="str">
        <f aca="false">IF(AND(C2740=C2741,AA2740=AA2741-1),AB2740,"")</f>
        <v/>
      </c>
      <c r="AE2741" s="0" t="str">
        <f aca="false">IF(AND(C2740=C2741,AA2740=AA2741-1),AC2740,"")</f>
        <v/>
      </c>
      <c r="AF2741" s="0" t="str">
        <f aca="false">IF(AA2741=1,"",IF(AND(AB2741=1,AD2741&lt;&gt;1),1,0))</f>
        <v/>
      </c>
      <c r="AG2741" s="0" t="str">
        <f aca="false">IF(AA2741=1,"",IF(AND(AC2741=1,AE2741&lt;&gt;1),1,0))</f>
        <v/>
      </c>
      <c r="AH2741" s="60" t="str">
        <f aca="false">IF(AND(E2741&gt;0,AA2741&lt;2,NOT(AND(C2742=C2741,AA2742=AA2741+1))),INDEX(DATAS,AA2741+1),"")</f>
        <v/>
      </c>
      <c r="AI2741" s="60" t="str">
        <f aca="false">IF(AND(AC2741=1,AA2741&lt;2),IF(AND(C2742=C2741,AA2742=AA2741+1),IF(AC2742=1,"",INDEX(DATAS,AA2741+1)),INDEX(DATAS,AA2741+1)),"")</f>
        <v/>
      </c>
    </row>
    <row r="2742" customFormat="false" ht="15" hidden="false" customHeight="false" outlineLevel="0" collapsed="false">
      <c r="A2742" s="60" t="n">
        <v>46310</v>
      </c>
      <c r="B2742" s="0" t="n">
        <v>4</v>
      </c>
      <c r="C2742" s="0" t="n">
        <v>5474</v>
      </c>
      <c r="D2742" s="0" t="n">
        <v>243</v>
      </c>
      <c r="E2742" s="0" t="n">
        <v>1</v>
      </c>
      <c r="F2742" s="55" t="s">
        <v>923</v>
      </c>
      <c r="G2742" s="0" t="n">
        <v>46.5</v>
      </c>
      <c r="H2742" s="0" t="n">
        <v>44</v>
      </c>
      <c r="I2742" s="55" t="s">
        <v>157</v>
      </c>
      <c r="J2742" s="0" t="n">
        <v>158</v>
      </c>
      <c r="K2742" s="0" t="n">
        <v>91</v>
      </c>
      <c r="L2742" s="0" t="n">
        <v>85</v>
      </c>
      <c r="P2742" s="0" t="n">
        <v>3.88</v>
      </c>
      <c r="Q2742" s="0" t="n">
        <v>3.52</v>
      </c>
      <c r="T2742" s="0" t="n">
        <v>34.85</v>
      </c>
      <c r="U2742" s="0" t="n">
        <v>911</v>
      </c>
      <c r="V2742" s="0" t="n">
        <v>3</v>
      </c>
      <c r="W2742" s="60" t="n">
        <v>46226</v>
      </c>
      <c r="X2742" s="55" t="n">
        <f aca="false">IF(I2742="Male",0,1)</f>
        <v>1</v>
      </c>
      <c r="Y2742" s="55" t="n">
        <f aca="false">IF(OR(I2742="DNB",I2742="Dry DNB"),1,0)</f>
        <v>0</v>
      </c>
      <c r="Z2742" s="55" t="n">
        <f aca="false">IF(ISNUMBER(W2742),A2742-W2742,"")</f>
        <v>84</v>
      </c>
      <c r="AA2742" s="55" t="n">
        <f aca="false">MATCH(A2742,DATAS,0)</f>
        <v>2</v>
      </c>
      <c r="AB2742" s="55" t="n">
        <f aca="false">IF(AND(E2742&gt;0,OR(AND(B2742&gt;=1,B2742&lt;=6),B2742=10)),1,0)</f>
        <v>1</v>
      </c>
      <c r="AC2742" s="55" t="n">
        <f aca="false">IF(AND(E2742&gt;0,B2742=10),1,0)</f>
        <v>0</v>
      </c>
      <c r="AD2742" s="55" t="n">
        <f aca="false">IF(AND(C2741=C2742,AA2741=AA2742-1),AB2741,"")</f>
        <v>1</v>
      </c>
      <c r="AE2742" s="55" t="n">
        <f aca="false">IF(AND(C2741=C2742,AA2741=AA2742-1),AC2741,"")</f>
        <v>0</v>
      </c>
      <c r="AF2742" s="55" t="n">
        <f aca="false">IF(AA2742=1,"",IF(AND(AB2742=1,AD2742&lt;&gt;1),1,0))</f>
        <v>0</v>
      </c>
      <c r="AG2742" s="55" t="n">
        <f aca="false">IF(AA2742=1,"",IF(AND(AC2742=1,AE2742&lt;&gt;1),1,0))</f>
        <v>0</v>
      </c>
      <c r="AH2742" s="60" t="str">
        <f aca="false">IF(AND(E2742&gt;0,AA2742&lt;2,NOT(AND(C2743=C2742,AA2743=AA2742+1))),INDEX(DATAS,AA2742+1),"")</f>
        <v/>
      </c>
      <c r="AI2742" s="60" t="str">
        <f aca="false">IF(AND(AC2742=1,AA2742&lt;2),IF(AND(C2743=C2742,AA2743=AA2742+1),IF(AC2743=1,"",INDEX(DATAS,AA2742+1)),INDEX(DATAS,AA2742+1)),"")</f>
        <v/>
      </c>
    </row>
    <row r="2743" customFormat="false" ht="15" hidden="false" customHeight="false" outlineLevel="0" collapsed="false">
      <c r="A2743" s="60" t="n">
        <v>46309</v>
      </c>
      <c r="B2743" s="0" t="n">
        <v>4</v>
      </c>
      <c r="C2743" s="0" t="n">
        <v>5475</v>
      </c>
      <c r="D2743" s="0" t="n">
        <v>223</v>
      </c>
      <c r="E2743" s="0" t="n">
        <v>1</v>
      </c>
      <c r="F2743" s="55" t="s">
        <v>923</v>
      </c>
      <c r="G2743" s="0" t="n">
        <v>42.2</v>
      </c>
      <c r="H2743" s="0" t="n">
        <v>43</v>
      </c>
      <c r="I2743" s="55" t="s">
        <v>157</v>
      </c>
      <c r="J2743" s="0" t="n">
        <v>69</v>
      </c>
      <c r="K2743" s="0" t="n">
        <v>69</v>
      </c>
      <c r="L2743" s="0" t="n">
        <v>154</v>
      </c>
      <c r="M2743" s="0" t="n">
        <v>-150.32</v>
      </c>
      <c r="N2743" s="0" t="n">
        <v>55.77</v>
      </c>
      <c r="O2743" s="0" t="n">
        <v>12.35</v>
      </c>
      <c r="P2743" s="0" t="n">
        <v>4.65</v>
      </c>
      <c r="Q2743" s="0" t="n">
        <v>3.75</v>
      </c>
      <c r="R2743" s="0" t="n">
        <v>3739</v>
      </c>
      <c r="S2743" s="0" t="n">
        <v>8259</v>
      </c>
      <c r="T2743" s="0" t="n">
        <v>38.5</v>
      </c>
      <c r="U2743" s="0" t="n">
        <v>910</v>
      </c>
      <c r="V2743" s="0" t="n">
        <v>1</v>
      </c>
      <c r="W2743" s="60" t="n">
        <v>46156</v>
      </c>
      <c r="X2743" s="55" t="n">
        <f aca="false">IF(I2743="Male",0,1)</f>
        <v>1</v>
      </c>
      <c r="Y2743" s="55" t="n">
        <f aca="false">IF(OR(I2743="DNB",I2743="Dry DNB"),1,0)</f>
        <v>0</v>
      </c>
      <c r="Z2743" s="55" t="n">
        <f aca="false">IF(ISNUMBER(W2743),A2743-W2743,"")</f>
        <v>153</v>
      </c>
      <c r="AA2743" s="55" t="n">
        <f aca="false">MATCH(A2743,DATAS,0)</f>
        <v>1</v>
      </c>
      <c r="AB2743" s="55" t="n">
        <f aca="false">IF(AND(E2743&gt;0,OR(AND(B2743&gt;=1,B2743&lt;=6),B2743=10)),1,0)</f>
        <v>1</v>
      </c>
      <c r="AC2743" s="55" t="n">
        <f aca="false">IF(AND(E2743&gt;0,B2743=10),1,0)</f>
        <v>0</v>
      </c>
      <c r="AD2743" s="0" t="str">
        <f aca="false">IF(AND(C2742=C2743,AA2742=AA2743-1),AB2742,"")</f>
        <v/>
      </c>
      <c r="AE2743" s="0" t="str">
        <f aca="false">IF(AND(C2742=C2743,AA2742=AA2743-1),AC2742,"")</f>
        <v/>
      </c>
      <c r="AF2743" s="0" t="str">
        <f aca="false">IF(AA2743=1,"",IF(AND(AB2743=1,AD2743&lt;&gt;1),1,0))</f>
        <v/>
      </c>
      <c r="AG2743" s="0" t="str">
        <f aca="false">IF(AA2743=1,"",IF(AND(AC2743=1,AE2743&lt;&gt;1),1,0))</f>
        <v/>
      </c>
      <c r="AH2743" s="60" t="str">
        <f aca="false">IF(AND(E2743&gt;0,AA2743&lt;2,NOT(AND(C2744=C2743,AA2744=AA2743+1))),INDEX(DATAS,AA2743+1),"")</f>
        <v/>
      </c>
      <c r="AI2743" s="60" t="str">
        <f aca="false">IF(AND(AC2743=1,AA2743&lt;2),IF(AND(C2744=C2743,AA2744=AA2743+1),IF(AC2744=1,"",INDEX(DATAS,AA2743+1)),INDEX(DATAS,AA2743+1)),"")</f>
        <v/>
      </c>
    </row>
    <row r="2744" customFormat="false" ht="15" hidden="false" customHeight="false" outlineLevel="0" collapsed="false">
      <c r="A2744" s="60" t="n">
        <v>46310</v>
      </c>
      <c r="B2744" s="0" t="n">
        <v>4</v>
      </c>
      <c r="C2744" s="0" t="n">
        <v>5475</v>
      </c>
      <c r="D2744" s="0" t="n">
        <v>224</v>
      </c>
      <c r="E2744" s="0" t="n">
        <v>1</v>
      </c>
      <c r="F2744" s="55" t="s">
        <v>923</v>
      </c>
      <c r="G2744" s="0" t="n">
        <v>45.3</v>
      </c>
      <c r="H2744" s="0" t="n">
        <v>43</v>
      </c>
      <c r="I2744" s="55" t="s">
        <v>157</v>
      </c>
      <c r="J2744" s="0" t="n">
        <v>69</v>
      </c>
      <c r="K2744" s="0" t="n">
        <v>69</v>
      </c>
      <c r="L2744" s="0" t="n">
        <v>155</v>
      </c>
      <c r="M2744" s="0" t="n">
        <v>-150.32</v>
      </c>
      <c r="N2744" s="0" t="n">
        <v>55.77</v>
      </c>
      <c r="O2744" s="0" t="n">
        <v>12.35</v>
      </c>
      <c r="P2744" s="0" t="n">
        <v>4.65</v>
      </c>
      <c r="Q2744" s="0" t="n">
        <v>3.75</v>
      </c>
      <c r="T2744" s="0" t="n">
        <v>38.5</v>
      </c>
      <c r="U2744" s="0" t="n">
        <v>911</v>
      </c>
      <c r="V2744" s="0" t="n">
        <v>1</v>
      </c>
      <c r="W2744" s="60" t="n">
        <v>46156</v>
      </c>
      <c r="X2744" s="55" t="n">
        <f aca="false">IF(I2744="Male",0,1)</f>
        <v>1</v>
      </c>
      <c r="Y2744" s="55" t="n">
        <f aca="false">IF(OR(I2744="DNB",I2744="Dry DNB"),1,0)</f>
        <v>0</v>
      </c>
      <c r="Z2744" s="55" t="n">
        <f aca="false">IF(ISNUMBER(W2744),A2744-W2744,"")</f>
        <v>154</v>
      </c>
      <c r="AA2744" s="55" t="n">
        <f aca="false">MATCH(A2744,DATAS,0)</f>
        <v>2</v>
      </c>
      <c r="AB2744" s="55" t="n">
        <f aca="false">IF(AND(E2744&gt;0,OR(AND(B2744&gt;=1,B2744&lt;=6),B2744=10)),1,0)</f>
        <v>1</v>
      </c>
      <c r="AC2744" s="55" t="n">
        <f aca="false">IF(AND(E2744&gt;0,B2744=10),1,0)</f>
        <v>0</v>
      </c>
      <c r="AD2744" s="55" t="n">
        <f aca="false">IF(AND(C2743=C2744,AA2743=AA2744-1),AB2743,"")</f>
        <v>1</v>
      </c>
      <c r="AE2744" s="55" t="n">
        <f aca="false">IF(AND(C2743=C2744,AA2743=AA2744-1),AC2743,"")</f>
        <v>0</v>
      </c>
      <c r="AF2744" s="55" t="n">
        <f aca="false">IF(AA2744=1,"",IF(AND(AB2744=1,AD2744&lt;&gt;1),1,0))</f>
        <v>0</v>
      </c>
      <c r="AG2744" s="55" t="n">
        <f aca="false">IF(AA2744=1,"",IF(AND(AC2744=1,AE2744&lt;&gt;1),1,0))</f>
        <v>0</v>
      </c>
      <c r="AH2744" s="60" t="str">
        <f aca="false">IF(AND(E2744&gt;0,AA2744&lt;2,NOT(AND(C2745=C2744,AA2745=AA2744+1))),INDEX(DATAS,AA2744+1),"")</f>
        <v/>
      </c>
      <c r="AI2744" s="60" t="str">
        <f aca="false">IF(AND(AC2744=1,AA2744&lt;2),IF(AND(C2745=C2744,AA2745=AA2744+1),IF(AC2745=1,"",INDEX(DATAS,AA2744+1)),INDEX(DATAS,AA2744+1)),"")</f>
        <v/>
      </c>
    </row>
    <row r="2745" customFormat="false" ht="15" hidden="false" customHeight="false" outlineLevel="0" collapsed="false">
      <c r="A2745" s="60" t="n">
        <v>46309</v>
      </c>
      <c r="B2745" s="0" t="n">
        <v>4</v>
      </c>
      <c r="C2745" s="0" t="n">
        <v>5477</v>
      </c>
      <c r="D2745" s="0" t="n">
        <v>195</v>
      </c>
      <c r="E2745" s="0" t="n">
        <v>1</v>
      </c>
      <c r="F2745" s="55" t="s">
        <v>924</v>
      </c>
      <c r="G2745" s="0" t="n">
        <v>54.7</v>
      </c>
      <c r="H2745" s="0" t="n">
        <v>53</v>
      </c>
      <c r="I2745" s="55" t="s">
        <v>157</v>
      </c>
      <c r="J2745" s="0" t="n">
        <v>62</v>
      </c>
      <c r="K2745" s="0" t="n">
        <v>62</v>
      </c>
      <c r="L2745" s="0" t="n">
        <v>133</v>
      </c>
      <c r="M2745" s="0" t="n">
        <v>767.37</v>
      </c>
      <c r="N2745" s="0" t="n">
        <v>79.76</v>
      </c>
      <c r="O2745" s="0" t="n">
        <v>37.41</v>
      </c>
      <c r="P2745" s="0" t="n">
        <v>4.15</v>
      </c>
      <c r="Q2745" s="0" t="n">
        <v>3.44</v>
      </c>
      <c r="R2745" s="0" t="n">
        <v>4644</v>
      </c>
      <c r="S2745" s="0" t="n">
        <v>9848</v>
      </c>
      <c r="T2745" s="0" t="n">
        <v>50.45</v>
      </c>
      <c r="U2745" s="0" t="n">
        <v>909</v>
      </c>
      <c r="V2745" s="0" t="n">
        <v>1</v>
      </c>
      <c r="W2745" s="60" t="n">
        <v>46178</v>
      </c>
      <c r="X2745" s="55" t="n">
        <f aca="false">IF(I2745="Male",0,1)</f>
        <v>1</v>
      </c>
      <c r="Y2745" s="55" t="n">
        <f aca="false">IF(OR(I2745="DNB",I2745="Dry DNB"),1,0)</f>
        <v>0</v>
      </c>
      <c r="Z2745" s="55" t="n">
        <f aca="false">IF(ISNUMBER(W2745),A2745-W2745,"")</f>
        <v>131</v>
      </c>
      <c r="AA2745" s="55" t="n">
        <f aca="false">MATCH(A2745,DATAS,0)</f>
        <v>1</v>
      </c>
      <c r="AB2745" s="55" t="n">
        <f aca="false">IF(AND(E2745&gt;0,OR(AND(B2745&gt;=1,B2745&lt;=6),B2745=10)),1,0)</f>
        <v>1</v>
      </c>
      <c r="AC2745" s="55" t="n">
        <f aca="false">IF(AND(E2745&gt;0,B2745=10),1,0)</f>
        <v>0</v>
      </c>
      <c r="AD2745" s="0" t="str">
        <f aca="false">IF(AND(C2744=C2745,AA2744=AA2745-1),AB2744,"")</f>
        <v/>
      </c>
      <c r="AE2745" s="0" t="str">
        <f aca="false">IF(AND(C2744=C2745,AA2744=AA2745-1),AC2744,"")</f>
        <v/>
      </c>
      <c r="AF2745" s="0" t="str">
        <f aca="false">IF(AA2745=1,"",IF(AND(AB2745=1,AD2745&lt;&gt;1),1,0))</f>
        <v/>
      </c>
      <c r="AG2745" s="0" t="str">
        <f aca="false">IF(AA2745=1,"",IF(AND(AC2745=1,AE2745&lt;&gt;1),1,0))</f>
        <v/>
      </c>
      <c r="AH2745" s="60" t="str">
        <f aca="false">IF(AND(E2745&gt;0,AA2745&lt;2,NOT(AND(C2746=C2745,AA2746=AA2745+1))),INDEX(DATAS,AA2745+1),"")</f>
        <v/>
      </c>
      <c r="AI2745" s="60" t="str">
        <f aca="false">IF(AND(AC2745=1,AA2745&lt;2),IF(AND(C2746=C2745,AA2746=AA2745+1),IF(AC2746=1,"",INDEX(DATAS,AA2745+1)),INDEX(DATAS,AA2745+1)),"")</f>
        <v/>
      </c>
    </row>
    <row r="2746" customFormat="false" ht="15" hidden="false" customHeight="false" outlineLevel="0" collapsed="false">
      <c r="A2746" s="60" t="n">
        <v>46310</v>
      </c>
      <c r="B2746" s="0" t="n">
        <v>4</v>
      </c>
      <c r="C2746" s="0" t="n">
        <v>5477</v>
      </c>
      <c r="D2746" s="0" t="n">
        <v>196</v>
      </c>
      <c r="E2746" s="0" t="n">
        <v>1</v>
      </c>
      <c r="F2746" s="55" t="s">
        <v>924</v>
      </c>
      <c r="G2746" s="0" t="n">
        <v>57.9</v>
      </c>
      <c r="H2746" s="0" t="n">
        <v>53</v>
      </c>
      <c r="I2746" s="55" t="s">
        <v>157</v>
      </c>
      <c r="J2746" s="0" t="n">
        <v>62</v>
      </c>
      <c r="K2746" s="0" t="n">
        <v>62</v>
      </c>
      <c r="L2746" s="0" t="n">
        <v>134</v>
      </c>
      <c r="M2746" s="0" t="n">
        <v>767.37</v>
      </c>
      <c r="N2746" s="0" t="n">
        <v>79.76</v>
      </c>
      <c r="O2746" s="0" t="n">
        <v>37.41</v>
      </c>
      <c r="P2746" s="0" t="n">
        <v>4.15</v>
      </c>
      <c r="Q2746" s="0" t="n">
        <v>3.44</v>
      </c>
      <c r="T2746" s="0" t="n">
        <v>50.45</v>
      </c>
      <c r="U2746" s="0" t="n">
        <v>910</v>
      </c>
      <c r="V2746" s="0" t="n">
        <v>1</v>
      </c>
      <c r="W2746" s="60" t="n">
        <v>46178</v>
      </c>
      <c r="X2746" s="55" t="n">
        <f aca="false">IF(I2746="Male",0,1)</f>
        <v>1</v>
      </c>
      <c r="Y2746" s="55" t="n">
        <f aca="false">IF(OR(I2746="DNB",I2746="Dry DNB"),1,0)</f>
        <v>0</v>
      </c>
      <c r="Z2746" s="55" t="n">
        <f aca="false">IF(ISNUMBER(W2746),A2746-W2746,"")</f>
        <v>132</v>
      </c>
      <c r="AA2746" s="55" t="n">
        <f aca="false">MATCH(A2746,DATAS,0)</f>
        <v>2</v>
      </c>
      <c r="AB2746" s="55" t="n">
        <f aca="false">IF(AND(E2746&gt;0,OR(AND(B2746&gt;=1,B2746&lt;=6),B2746=10)),1,0)</f>
        <v>1</v>
      </c>
      <c r="AC2746" s="55" t="n">
        <f aca="false">IF(AND(E2746&gt;0,B2746=10),1,0)</f>
        <v>0</v>
      </c>
      <c r="AD2746" s="55" t="n">
        <f aca="false">IF(AND(C2745=C2746,AA2745=AA2746-1),AB2745,"")</f>
        <v>1</v>
      </c>
      <c r="AE2746" s="55" t="n">
        <f aca="false">IF(AND(C2745=C2746,AA2745=AA2746-1),AC2745,"")</f>
        <v>0</v>
      </c>
      <c r="AF2746" s="55" t="n">
        <f aca="false">IF(AA2746=1,"",IF(AND(AB2746=1,AD2746&lt;&gt;1),1,0))</f>
        <v>0</v>
      </c>
      <c r="AG2746" s="55" t="n">
        <f aca="false">IF(AA2746=1,"",IF(AND(AC2746=1,AE2746&lt;&gt;1),1,0))</f>
        <v>0</v>
      </c>
      <c r="AH2746" s="60" t="str">
        <f aca="false">IF(AND(E2746&gt;0,AA2746&lt;2,NOT(AND(C2747=C2746,AA2747=AA2746+1))),INDEX(DATAS,AA2746+1),"")</f>
        <v/>
      </c>
      <c r="AI2746" s="60" t="str">
        <f aca="false">IF(AND(AC2746=1,AA2746&lt;2),IF(AND(C2747=C2746,AA2747=AA2746+1),IF(AC2747=1,"",INDEX(DATAS,AA2746+1)),INDEX(DATAS,AA2746+1)),"")</f>
        <v/>
      </c>
    </row>
    <row r="2747" customFormat="false" ht="15" hidden="false" customHeight="false" outlineLevel="0" collapsed="false">
      <c r="A2747" s="60" t="n">
        <v>46309</v>
      </c>
      <c r="B2747" s="0" t="n">
        <v>4</v>
      </c>
      <c r="C2747" s="0" t="n">
        <v>5478</v>
      </c>
      <c r="D2747" s="0" t="n">
        <v>200</v>
      </c>
      <c r="E2747" s="0" t="n">
        <v>1</v>
      </c>
      <c r="F2747" s="55" t="s">
        <v>925</v>
      </c>
      <c r="G2747" s="0" t="n">
        <v>48.8</v>
      </c>
      <c r="H2747" s="0" t="n">
        <v>47</v>
      </c>
      <c r="I2747" s="55" t="s">
        <v>187</v>
      </c>
      <c r="J2747" s="0" t="n">
        <v>200</v>
      </c>
      <c r="K2747" s="0" t="n">
        <v>67</v>
      </c>
      <c r="M2747" s="0" t="n">
        <v>650.78</v>
      </c>
      <c r="N2747" s="0" t="n">
        <v>56.36</v>
      </c>
      <c r="O2747" s="0" t="n">
        <v>36.05</v>
      </c>
      <c r="P2747" s="0" t="n">
        <v>4</v>
      </c>
      <c r="Q2747" s="0" t="n">
        <v>3.77</v>
      </c>
      <c r="R2747" s="0" t="n">
        <v>4797</v>
      </c>
      <c r="S2747" s="0" t="n">
        <v>10109</v>
      </c>
      <c r="T2747" s="0" t="n">
        <v>54.9</v>
      </c>
      <c r="U2747" s="0" t="n">
        <v>908</v>
      </c>
      <c r="V2747" s="0" t="n">
        <v>5</v>
      </c>
      <c r="W2747" s="60" t="n">
        <v>46282</v>
      </c>
      <c r="X2747" s="55" t="n">
        <f aca="false">IF(I2747="Male",0,1)</f>
        <v>1</v>
      </c>
      <c r="Y2747" s="55" t="n">
        <f aca="false">IF(OR(I2747="DNB",I2747="Dry DNB"),1,0)</f>
        <v>0</v>
      </c>
      <c r="Z2747" s="55" t="n">
        <f aca="false">IF(ISNUMBER(W2747),A2747-W2747,"")</f>
        <v>27</v>
      </c>
      <c r="AA2747" s="55" t="n">
        <f aca="false">MATCH(A2747,DATAS,0)</f>
        <v>1</v>
      </c>
      <c r="AB2747" s="55" t="n">
        <f aca="false">IF(AND(E2747&gt;0,OR(AND(B2747&gt;=1,B2747&lt;=6),B2747=10)),1,0)</f>
        <v>1</v>
      </c>
      <c r="AC2747" s="55" t="n">
        <f aca="false">IF(AND(E2747&gt;0,B2747=10),1,0)</f>
        <v>0</v>
      </c>
      <c r="AD2747" s="0" t="str">
        <f aca="false">IF(AND(C2746=C2747,AA2746=AA2747-1),AB2746,"")</f>
        <v/>
      </c>
      <c r="AE2747" s="0" t="str">
        <f aca="false">IF(AND(C2746=C2747,AA2746=AA2747-1),AC2746,"")</f>
        <v/>
      </c>
      <c r="AF2747" s="0" t="str">
        <f aca="false">IF(AA2747=1,"",IF(AND(AB2747=1,AD2747&lt;&gt;1),1,0))</f>
        <v/>
      </c>
      <c r="AG2747" s="0" t="str">
        <f aca="false">IF(AA2747=1,"",IF(AND(AC2747=1,AE2747&lt;&gt;1),1,0))</f>
        <v/>
      </c>
      <c r="AH2747" s="60" t="str">
        <f aca="false">IF(AND(E2747&gt;0,AA2747&lt;2,NOT(AND(C2748=C2747,AA2748=AA2747+1))),INDEX(DATAS,AA2747+1),"")</f>
        <v/>
      </c>
      <c r="AI2747" s="60" t="str">
        <f aca="false">IF(AND(AC2747=1,AA2747&lt;2),IF(AND(C2748=C2747,AA2748=AA2747+1),IF(AC2748=1,"",INDEX(DATAS,AA2747+1)),INDEX(DATAS,AA2747+1)),"")</f>
        <v/>
      </c>
    </row>
    <row r="2748" customFormat="false" ht="15" hidden="false" customHeight="false" outlineLevel="0" collapsed="false">
      <c r="A2748" s="60" t="n">
        <v>46310</v>
      </c>
      <c r="B2748" s="0" t="n">
        <v>4</v>
      </c>
      <c r="C2748" s="0" t="n">
        <v>5478</v>
      </c>
      <c r="D2748" s="0" t="n">
        <v>201</v>
      </c>
      <c r="E2748" s="0" t="n">
        <v>1</v>
      </c>
      <c r="F2748" s="55" t="s">
        <v>925</v>
      </c>
      <c r="G2748" s="0" t="n">
        <v>50.1</v>
      </c>
      <c r="H2748" s="0" t="n">
        <v>47</v>
      </c>
      <c r="I2748" s="55" t="s">
        <v>187</v>
      </c>
      <c r="J2748" s="0" t="n">
        <v>201</v>
      </c>
      <c r="K2748" s="0" t="n">
        <v>67</v>
      </c>
      <c r="M2748" s="0" t="n">
        <v>650.78</v>
      </c>
      <c r="N2748" s="0" t="n">
        <v>56.36</v>
      </c>
      <c r="O2748" s="0" t="n">
        <v>36.05</v>
      </c>
      <c r="P2748" s="0" t="n">
        <v>4</v>
      </c>
      <c r="Q2748" s="0" t="n">
        <v>3.77</v>
      </c>
      <c r="T2748" s="0" t="n">
        <v>54.9</v>
      </c>
      <c r="U2748" s="0" t="n">
        <v>909</v>
      </c>
      <c r="V2748" s="0" t="n">
        <v>5</v>
      </c>
      <c r="W2748" s="60" t="n">
        <v>46282</v>
      </c>
      <c r="X2748" s="55" t="n">
        <f aca="false">IF(I2748="Male",0,1)</f>
        <v>1</v>
      </c>
      <c r="Y2748" s="55" t="n">
        <f aca="false">IF(OR(I2748="DNB",I2748="Dry DNB"),1,0)</f>
        <v>0</v>
      </c>
      <c r="Z2748" s="55" t="n">
        <f aca="false">IF(ISNUMBER(W2748),A2748-W2748,"")</f>
        <v>28</v>
      </c>
      <c r="AA2748" s="55" t="n">
        <f aca="false">MATCH(A2748,DATAS,0)</f>
        <v>2</v>
      </c>
      <c r="AB2748" s="55" t="n">
        <f aca="false">IF(AND(E2748&gt;0,OR(AND(B2748&gt;=1,B2748&lt;=6),B2748=10)),1,0)</f>
        <v>1</v>
      </c>
      <c r="AC2748" s="55" t="n">
        <f aca="false">IF(AND(E2748&gt;0,B2748=10),1,0)</f>
        <v>0</v>
      </c>
      <c r="AD2748" s="55" t="n">
        <f aca="false">IF(AND(C2747=C2748,AA2747=AA2748-1),AB2747,"")</f>
        <v>1</v>
      </c>
      <c r="AE2748" s="55" t="n">
        <f aca="false">IF(AND(C2747=C2748,AA2747=AA2748-1),AC2747,"")</f>
        <v>0</v>
      </c>
      <c r="AF2748" s="55" t="n">
        <f aca="false">IF(AA2748=1,"",IF(AND(AB2748=1,AD2748&lt;&gt;1),1,0))</f>
        <v>0</v>
      </c>
      <c r="AG2748" s="55" t="n">
        <f aca="false">IF(AA2748=1,"",IF(AND(AC2748=1,AE2748&lt;&gt;1),1,0))</f>
        <v>0</v>
      </c>
      <c r="AH2748" s="60" t="str">
        <f aca="false">IF(AND(E2748&gt;0,AA2748&lt;2,NOT(AND(C2749=C2748,AA2749=AA2748+1))),INDEX(DATAS,AA2748+1),"")</f>
        <v/>
      </c>
      <c r="AI2748" s="60" t="str">
        <f aca="false">IF(AND(AC2748=1,AA2748&lt;2),IF(AND(C2749=C2748,AA2749=AA2748+1),IF(AC2749=1,"",INDEX(DATAS,AA2748+1)),INDEX(DATAS,AA2748+1)),"")</f>
        <v/>
      </c>
    </row>
    <row r="2749" customFormat="false" ht="15" hidden="false" customHeight="false" outlineLevel="0" collapsed="false">
      <c r="A2749" s="60" t="n">
        <v>46309</v>
      </c>
      <c r="B2749" s="0" t="n">
        <v>4</v>
      </c>
      <c r="C2749" s="0" t="n">
        <v>5479</v>
      </c>
      <c r="D2749" s="0" t="n">
        <v>268</v>
      </c>
      <c r="E2749" s="0" t="n">
        <v>1</v>
      </c>
      <c r="F2749" s="55" t="s">
        <v>925</v>
      </c>
      <c r="G2749" s="0" t="n">
        <v>51.6</v>
      </c>
      <c r="H2749" s="0" t="n">
        <v>52</v>
      </c>
      <c r="I2749" s="55" t="s">
        <v>157</v>
      </c>
      <c r="J2749" s="0" t="n">
        <v>100</v>
      </c>
      <c r="K2749" s="0" t="n">
        <v>65</v>
      </c>
      <c r="L2749" s="0" t="n">
        <v>168</v>
      </c>
      <c r="M2749" s="0" t="n">
        <v>839.24</v>
      </c>
      <c r="N2749" s="0" t="n">
        <v>64.52</v>
      </c>
      <c r="O2749" s="0" t="n">
        <v>29.13</v>
      </c>
      <c r="P2749" s="0" t="n">
        <v>3.02</v>
      </c>
      <c r="Q2749" s="0" t="n">
        <v>3.24</v>
      </c>
      <c r="R2749" s="0" t="n">
        <v>4157</v>
      </c>
      <c r="S2749" s="0" t="n">
        <v>9562</v>
      </c>
      <c r="T2749" s="0" t="n">
        <v>43.3</v>
      </c>
      <c r="U2749" s="0" t="n">
        <v>908</v>
      </c>
      <c r="V2749" s="0" t="n">
        <v>2</v>
      </c>
      <c r="W2749" s="60" t="n">
        <v>46142</v>
      </c>
      <c r="X2749" s="55" t="n">
        <f aca="false">IF(I2749="Male",0,1)</f>
        <v>1</v>
      </c>
      <c r="Y2749" s="55" t="n">
        <f aca="false">IF(OR(I2749="DNB",I2749="Dry DNB"),1,0)</f>
        <v>0</v>
      </c>
      <c r="Z2749" s="55" t="n">
        <f aca="false">IF(ISNUMBER(W2749),A2749-W2749,"")</f>
        <v>167</v>
      </c>
      <c r="AA2749" s="55" t="n">
        <f aca="false">MATCH(A2749,DATAS,0)</f>
        <v>1</v>
      </c>
      <c r="AB2749" s="55" t="n">
        <f aca="false">IF(AND(E2749&gt;0,OR(AND(B2749&gt;=1,B2749&lt;=6),B2749=10)),1,0)</f>
        <v>1</v>
      </c>
      <c r="AC2749" s="55" t="n">
        <f aca="false">IF(AND(E2749&gt;0,B2749=10),1,0)</f>
        <v>0</v>
      </c>
      <c r="AD2749" s="0" t="str">
        <f aca="false">IF(AND(C2748=C2749,AA2748=AA2749-1),AB2748,"")</f>
        <v/>
      </c>
      <c r="AE2749" s="0" t="str">
        <f aca="false">IF(AND(C2748=C2749,AA2748=AA2749-1),AC2748,"")</f>
        <v/>
      </c>
      <c r="AF2749" s="0" t="str">
        <f aca="false">IF(AA2749=1,"",IF(AND(AB2749=1,AD2749&lt;&gt;1),1,0))</f>
        <v/>
      </c>
      <c r="AG2749" s="0" t="str">
        <f aca="false">IF(AA2749=1,"",IF(AND(AC2749=1,AE2749&lt;&gt;1),1,0))</f>
        <v/>
      </c>
      <c r="AH2749" s="60" t="str">
        <f aca="false">IF(AND(E2749&gt;0,AA2749&lt;2,NOT(AND(C2750=C2749,AA2750=AA2749+1))),INDEX(DATAS,AA2749+1),"")</f>
        <v/>
      </c>
      <c r="AI2749" s="60" t="str">
        <f aca="false">IF(AND(AC2749=1,AA2749&lt;2),IF(AND(C2750=C2749,AA2750=AA2749+1),IF(AC2750=1,"",INDEX(DATAS,AA2749+1)),INDEX(DATAS,AA2749+1)),"")</f>
        <v/>
      </c>
    </row>
    <row r="2750" customFormat="false" ht="15" hidden="false" customHeight="false" outlineLevel="0" collapsed="false">
      <c r="A2750" s="60" t="n">
        <v>46310</v>
      </c>
      <c r="B2750" s="0" t="n">
        <v>4</v>
      </c>
      <c r="C2750" s="0" t="n">
        <v>5479</v>
      </c>
      <c r="D2750" s="0" t="n">
        <v>269</v>
      </c>
      <c r="E2750" s="0" t="n">
        <v>1</v>
      </c>
      <c r="F2750" s="55" t="s">
        <v>925</v>
      </c>
      <c r="G2750" s="0" t="n">
        <v>52.4</v>
      </c>
      <c r="H2750" s="0" t="n">
        <v>52</v>
      </c>
      <c r="I2750" s="55" t="s">
        <v>157</v>
      </c>
      <c r="J2750" s="0" t="n">
        <v>100</v>
      </c>
      <c r="K2750" s="0" t="n">
        <v>65</v>
      </c>
      <c r="L2750" s="0" t="n">
        <v>169</v>
      </c>
      <c r="M2750" s="0" t="n">
        <v>839.24</v>
      </c>
      <c r="N2750" s="0" t="n">
        <v>64.52</v>
      </c>
      <c r="O2750" s="0" t="n">
        <v>29.13</v>
      </c>
      <c r="P2750" s="0" t="n">
        <v>3.02</v>
      </c>
      <c r="Q2750" s="0" t="n">
        <v>3.24</v>
      </c>
      <c r="T2750" s="0" t="n">
        <v>43.3</v>
      </c>
      <c r="U2750" s="0" t="n">
        <v>909</v>
      </c>
      <c r="V2750" s="0" t="n">
        <v>2</v>
      </c>
      <c r="W2750" s="60" t="n">
        <v>46142</v>
      </c>
      <c r="X2750" s="55" t="n">
        <f aca="false">IF(I2750="Male",0,1)</f>
        <v>1</v>
      </c>
      <c r="Y2750" s="55" t="n">
        <f aca="false">IF(OR(I2750="DNB",I2750="Dry DNB"),1,0)</f>
        <v>0</v>
      </c>
      <c r="Z2750" s="55" t="n">
        <f aca="false">IF(ISNUMBER(W2750),A2750-W2750,"")</f>
        <v>168</v>
      </c>
      <c r="AA2750" s="55" t="n">
        <f aca="false">MATCH(A2750,DATAS,0)</f>
        <v>2</v>
      </c>
      <c r="AB2750" s="55" t="n">
        <f aca="false">IF(AND(E2750&gt;0,OR(AND(B2750&gt;=1,B2750&lt;=6),B2750=10)),1,0)</f>
        <v>1</v>
      </c>
      <c r="AC2750" s="55" t="n">
        <f aca="false">IF(AND(E2750&gt;0,B2750=10),1,0)</f>
        <v>0</v>
      </c>
      <c r="AD2750" s="55" t="n">
        <f aca="false">IF(AND(C2749=C2750,AA2749=AA2750-1),AB2749,"")</f>
        <v>1</v>
      </c>
      <c r="AE2750" s="55" t="n">
        <f aca="false">IF(AND(C2749=C2750,AA2749=AA2750-1),AC2749,"")</f>
        <v>0</v>
      </c>
      <c r="AF2750" s="55" t="n">
        <f aca="false">IF(AA2750=1,"",IF(AND(AB2750=1,AD2750&lt;&gt;1),1,0))</f>
        <v>0</v>
      </c>
      <c r="AG2750" s="55" t="n">
        <f aca="false">IF(AA2750=1,"",IF(AND(AC2750=1,AE2750&lt;&gt;1),1,0))</f>
        <v>0</v>
      </c>
      <c r="AH2750" s="60" t="str">
        <f aca="false">IF(AND(E2750&gt;0,AA2750&lt;2,NOT(AND(C2751=C2750,AA2751=AA2750+1))),INDEX(DATAS,AA2750+1),"")</f>
        <v/>
      </c>
      <c r="AI2750" s="60" t="str">
        <f aca="false">IF(AND(AC2750=1,AA2750&lt;2),IF(AND(C2751=C2750,AA2751=AA2750+1),IF(AC2751=1,"",INDEX(DATAS,AA2750+1)),INDEX(DATAS,AA2750+1)),"")</f>
        <v/>
      </c>
    </row>
    <row r="2751" customFormat="false" ht="15" hidden="false" customHeight="false" outlineLevel="0" collapsed="false">
      <c r="A2751" s="60" t="n">
        <v>46309</v>
      </c>
      <c r="B2751" s="0" t="n">
        <v>4</v>
      </c>
      <c r="C2751" s="0" t="n">
        <v>5481</v>
      </c>
      <c r="D2751" s="0" t="n">
        <v>198</v>
      </c>
      <c r="E2751" s="0" t="n">
        <v>1</v>
      </c>
      <c r="F2751" s="55" t="s">
        <v>925</v>
      </c>
      <c r="G2751" s="0" t="n">
        <v>50.6</v>
      </c>
      <c r="H2751" s="0" t="n">
        <v>52</v>
      </c>
      <c r="I2751" s="55" t="s">
        <v>157</v>
      </c>
      <c r="J2751" s="0" t="n">
        <v>88</v>
      </c>
      <c r="K2751" s="0" t="n">
        <v>65</v>
      </c>
      <c r="L2751" s="0" t="n">
        <v>110</v>
      </c>
      <c r="M2751" s="0" t="n">
        <v>978.61</v>
      </c>
      <c r="N2751" s="0" t="n">
        <v>59.01</v>
      </c>
      <c r="O2751" s="0" t="n">
        <v>40.49</v>
      </c>
      <c r="P2751" s="0" t="n">
        <v>3.19</v>
      </c>
      <c r="Q2751" s="0" t="n">
        <v>3.46</v>
      </c>
      <c r="R2751" s="0" t="n">
        <v>4405</v>
      </c>
      <c r="S2751" s="0" t="n">
        <v>9841</v>
      </c>
      <c r="T2751" s="0" t="n">
        <v>49.5</v>
      </c>
      <c r="U2751" s="0" t="n">
        <v>908</v>
      </c>
      <c r="V2751" s="0" t="n">
        <v>2</v>
      </c>
      <c r="W2751" s="60" t="n">
        <v>46200</v>
      </c>
      <c r="X2751" s="55" t="n">
        <f aca="false">IF(I2751="Male",0,1)</f>
        <v>1</v>
      </c>
      <c r="Y2751" s="55" t="n">
        <f aca="false">IF(OR(I2751="DNB",I2751="Dry DNB"),1,0)</f>
        <v>0</v>
      </c>
      <c r="Z2751" s="55" t="n">
        <f aca="false">IF(ISNUMBER(W2751),A2751-W2751,"")</f>
        <v>109</v>
      </c>
      <c r="AA2751" s="55" t="n">
        <f aca="false">MATCH(A2751,DATAS,0)</f>
        <v>1</v>
      </c>
      <c r="AB2751" s="55" t="n">
        <f aca="false">IF(AND(E2751&gt;0,OR(AND(B2751&gt;=1,B2751&lt;=6),B2751=10)),1,0)</f>
        <v>1</v>
      </c>
      <c r="AC2751" s="55" t="n">
        <f aca="false">IF(AND(E2751&gt;0,B2751=10),1,0)</f>
        <v>0</v>
      </c>
      <c r="AD2751" s="0" t="str">
        <f aca="false">IF(AND(C2750=C2751,AA2750=AA2751-1),AB2750,"")</f>
        <v/>
      </c>
      <c r="AE2751" s="0" t="str">
        <f aca="false">IF(AND(C2750=C2751,AA2750=AA2751-1),AC2750,"")</f>
        <v/>
      </c>
      <c r="AF2751" s="0" t="str">
        <f aca="false">IF(AA2751=1,"",IF(AND(AB2751=1,AD2751&lt;&gt;1),1,0))</f>
        <v/>
      </c>
      <c r="AG2751" s="0" t="str">
        <f aca="false">IF(AA2751=1,"",IF(AND(AC2751=1,AE2751&lt;&gt;1),1,0))</f>
        <v/>
      </c>
      <c r="AH2751" s="60" t="str">
        <f aca="false">IF(AND(E2751&gt;0,AA2751&lt;2,NOT(AND(C2752=C2751,AA2752=AA2751+1))),INDEX(DATAS,AA2751+1),"")</f>
        <v/>
      </c>
      <c r="AI2751" s="60" t="str">
        <f aca="false">IF(AND(AC2751=1,AA2751&lt;2),IF(AND(C2752=C2751,AA2752=AA2751+1),IF(AC2752=1,"",INDEX(DATAS,AA2751+1)),INDEX(DATAS,AA2751+1)),"")</f>
        <v/>
      </c>
    </row>
    <row r="2752" customFormat="false" ht="15" hidden="false" customHeight="false" outlineLevel="0" collapsed="false">
      <c r="A2752" s="60" t="n">
        <v>46310</v>
      </c>
      <c r="B2752" s="0" t="n">
        <v>4</v>
      </c>
      <c r="C2752" s="0" t="n">
        <v>5481</v>
      </c>
      <c r="D2752" s="0" t="n">
        <v>199</v>
      </c>
      <c r="E2752" s="0" t="n">
        <v>1</v>
      </c>
      <c r="F2752" s="55" t="s">
        <v>925</v>
      </c>
      <c r="G2752" s="0" t="n">
        <v>53.9</v>
      </c>
      <c r="H2752" s="0" t="n">
        <v>51</v>
      </c>
      <c r="I2752" s="55" t="s">
        <v>157</v>
      </c>
      <c r="J2752" s="0" t="n">
        <v>88</v>
      </c>
      <c r="K2752" s="0" t="n">
        <v>65</v>
      </c>
      <c r="L2752" s="0" t="n">
        <v>111</v>
      </c>
      <c r="M2752" s="0" t="n">
        <v>978.61</v>
      </c>
      <c r="N2752" s="0" t="n">
        <v>59.01</v>
      </c>
      <c r="O2752" s="0" t="n">
        <v>40.49</v>
      </c>
      <c r="P2752" s="0" t="n">
        <v>3.19</v>
      </c>
      <c r="Q2752" s="0" t="n">
        <v>3.46</v>
      </c>
      <c r="T2752" s="0" t="n">
        <v>49.5</v>
      </c>
      <c r="U2752" s="0" t="n">
        <v>909</v>
      </c>
      <c r="V2752" s="0" t="n">
        <v>2</v>
      </c>
      <c r="W2752" s="60" t="n">
        <v>46200</v>
      </c>
      <c r="X2752" s="55" t="n">
        <f aca="false">IF(I2752="Male",0,1)</f>
        <v>1</v>
      </c>
      <c r="Y2752" s="55" t="n">
        <f aca="false">IF(OR(I2752="DNB",I2752="Dry DNB"),1,0)</f>
        <v>0</v>
      </c>
      <c r="Z2752" s="55" t="n">
        <f aca="false">IF(ISNUMBER(W2752),A2752-W2752,"")</f>
        <v>110</v>
      </c>
      <c r="AA2752" s="55" t="n">
        <f aca="false">MATCH(A2752,DATAS,0)</f>
        <v>2</v>
      </c>
      <c r="AB2752" s="55" t="n">
        <f aca="false">IF(AND(E2752&gt;0,OR(AND(B2752&gt;=1,B2752&lt;=6),B2752=10)),1,0)</f>
        <v>1</v>
      </c>
      <c r="AC2752" s="55" t="n">
        <f aca="false">IF(AND(E2752&gt;0,B2752=10),1,0)</f>
        <v>0</v>
      </c>
      <c r="AD2752" s="55" t="n">
        <f aca="false">IF(AND(C2751=C2752,AA2751=AA2752-1),AB2751,"")</f>
        <v>1</v>
      </c>
      <c r="AE2752" s="55" t="n">
        <f aca="false">IF(AND(C2751=C2752,AA2751=AA2752-1),AC2751,"")</f>
        <v>0</v>
      </c>
      <c r="AF2752" s="55" t="n">
        <f aca="false">IF(AA2752=1,"",IF(AND(AB2752=1,AD2752&lt;&gt;1),1,0))</f>
        <v>0</v>
      </c>
      <c r="AG2752" s="55" t="n">
        <f aca="false">IF(AA2752=1,"",IF(AND(AC2752=1,AE2752&lt;&gt;1),1,0))</f>
        <v>0</v>
      </c>
      <c r="AH2752" s="60" t="str">
        <f aca="false">IF(AND(E2752&gt;0,AA2752&lt;2,NOT(AND(C2753=C2752,AA2753=AA2752+1))),INDEX(DATAS,AA2752+1),"")</f>
        <v/>
      </c>
      <c r="AI2752" s="60" t="str">
        <f aca="false">IF(AND(AC2752=1,AA2752&lt;2),IF(AND(C2753=C2752,AA2753=AA2752+1),IF(AC2753=1,"",INDEX(DATAS,AA2752+1)),INDEX(DATAS,AA2752+1)),"")</f>
        <v/>
      </c>
    </row>
    <row r="2753" customFormat="false" ht="15" hidden="false" customHeight="false" outlineLevel="0" collapsed="false">
      <c r="A2753" s="60" t="n">
        <v>46309</v>
      </c>
      <c r="B2753" s="0" t="n">
        <v>4</v>
      </c>
      <c r="C2753" s="0" t="n">
        <v>5483</v>
      </c>
      <c r="D2753" s="0" t="n">
        <v>256</v>
      </c>
      <c r="E2753" s="0" t="n">
        <v>1</v>
      </c>
      <c r="F2753" s="55" t="s">
        <v>926</v>
      </c>
      <c r="G2753" s="0" t="n">
        <v>38.5</v>
      </c>
      <c r="H2753" s="0" t="n">
        <v>41</v>
      </c>
      <c r="I2753" s="55" t="s">
        <v>157</v>
      </c>
      <c r="J2753" s="0" t="n">
        <v>67</v>
      </c>
      <c r="K2753" s="0" t="n">
        <v>67</v>
      </c>
      <c r="L2753" s="0" t="n">
        <v>189</v>
      </c>
      <c r="M2753" s="0" t="n">
        <v>785.47</v>
      </c>
      <c r="N2753" s="0" t="n">
        <v>47.82</v>
      </c>
      <c r="O2753" s="0" t="n">
        <v>18.22</v>
      </c>
      <c r="P2753" s="0" t="n">
        <v>4.08</v>
      </c>
      <c r="Q2753" s="0" t="n">
        <v>3.3</v>
      </c>
      <c r="R2753" s="0" t="n">
        <v>3855</v>
      </c>
      <c r="S2753" s="0" t="n">
        <v>8798</v>
      </c>
      <c r="T2753" s="0" t="n">
        <v>55.65</v>
      </c>
      <c r="U2753" s="0" t="n">
        <v>905</v>
      </c>
      <c r="V2753" s="0" t="n">
        <v>1</v>
      </c>
      <c r="W2753" s="60" t="n">
        <v>46121</v>
      </c>
      <c r="X2753" s="55" t="n">
        <f aca="false">IF(I2753="Male",0,1)</f>
        <v>1</v>
      </c>
      <c r="Y2753" s="55" t="n">
        <f aca="false">IF(OR(I2753="DNB",I2753="Dry DNB"),1,0)</f>
        <v>0</v>
      </c>
      <c r="Z2753" s="55" t="n">
        <f aca="false">IF(ISNUMBER(W2753),A2753-W2753,"")</f>
        <v>188</v>
      </c>
      <c r="AA2753" s="55" t="n">
        <f aca="false">MATCH(A2753,DATAS,0)</f>
        <v>1</v>
      </c>
      <c r="AB2753" s="55" t="n">
        <f aca="false">IF(AND(E2753&gt;0,OR(AND(B2753&gt;=1,B2753&lt;=6),B2753=10)),1,0)</f>
        <v>1</v>
      </c>
      <c r="AC2753" s="55" t="n">
        <f aca="false">IF(AND(E2753&gt;0,B2753=10),1,0)</f>
        <v>0</v>
      </c>
      <c r="AD2753" s="0" t="str">
        <f aca="false">IF(AND(C2752=C2753,AA2752=AA2753-1),AB2752,"")</f>
        <v/>
      </c>
      <c r="AE2753" s="0" t="str">
        <f aca="false">IF(AND(C2752=C2753,AA2752=AA2753-1),AC2752,"")</f>
        <v/>
      </c>
      <c r="AF2753" s="0" t="str">
        <f aca="false">IF(AA2753=1,"",IF(AND(AB2753=1,AD2753&lt;&gt;1),1,0))</f>
        <v/>
      </c>
      <c r="AG2753" s="0" t="str">
        <f aca="false">IF(AA2753=1,"",IF(AND(AC2753=1,AE2753&lt;&gt;1),1,0))</f>
        <v/>
      </c>
      <c r="AH2753" s="60" t="str">
        <f aca="false">IF(AND(E2753&gt;0,AA2753&lt;2,NOT(AND(C2754=C2753,AA2754=AA2753+1))),INDEX(DATAS,AA2753+1),"")</f>
        <v/>
      </c>
      <c r="AI2753" s="60" t="str">
        <f aca="false">IF(AND(AC2753=1,AA2753&lt;2),IF(AND(C2754=C2753,AA2754=AA2753+1),IF(AC2754=1,"",INDEX(DATAS,AA2753+1)),INDEX(DATAS,AA2753+1)),"")</f>
        <v/>
      </c>
    </row>
    <row r="2754" customFormat="false" ht="15" hidden="false" customHeight="false" outlineLevel="0" collapsed="false">
      <c r="A2754" s="60" t="n">
        <v>46310</v>
      </c>
      <c r="B2754" s="0" t="n">
        <v>4</v>
      </c>
      <c r="C2754" s="0" t="n">
        <v>5483</v>
      </c>
      <c r="D2754" s="0" t="n">
        <v>257</v>
      </c>
      <c r="E2754" s="0" t="n">
        <v>1</v>
      </c>
      <c r="F2754" s="55" t="s">
        <v>926</v>
      </c>
      <c r="G2754" s="0" t="n">
        <v>45.1</v>
      </c>
      <c r="H2754" s="0" t="n">
        <v>41</v>
      </c>
      <c r="I2754" s="55" t="s">
        <v>157</v>
      </c>
      <c r="J2754" s="0" t="n">
        <v>67</v>
      </c>
      <c r="K2754" s="0" t="n">
        <v>67</v>
      </c>
      <c r="L2754" s="0" t="n">
        <v>190</v>
      </c>
      <c r="M2754" s="0" t="n">
        <v>785.47</v>
      </c>
      <c r="N2754" s="0" t="n">
        <v>47.82</v>
      </c>
      <c r="O2754" s="0" t="n">
        <v>18.22</v>
      </c>
      <c r="P2754" s="0" t="n">
        <v>4.08</v>
      </c>
      <c r="Q2754" s="0" t="n">
        <v>3.3</v>
      </c>
      <c r="T2754" s="0" t="n">
        <v>55.65</v>
      </c>
      <c r="U2754" s="0" t="n">
        <v>906</v>
      </c>
      <c r="V2754" s="0" t="n">
        <v>1</v>
      </c>
      <c r="W2754" s="60" t="n">
        <v>46121</v>
      </c>
      <c r="X2754" s="55" t="n">
        <f aca="false">IF(I2754="Male",0,1)</f>
        <v>1</v>
      </c>
      <c r="Y2754" s="55" t="n">
        <f aca="false">IF(OR(I2754="DNB",I2754="Dry DNB"),1,0)</f>
        <v>0</v>
      </c>
      <c r="Z2754" s="55" t="n">
        <f aca="false">IF(ISNUMBER(W2754),A2754-W2754,"")</f>
        <v>189</v>
      </c>
      <c r="AA2754" s="55" t="n">
        <f aca="false">MATCH(A2754,DATAS,0)</f>
        <v>2</v>
      </c>
      <c r="AB2754" s="55" t="n">
        <f aca="false">IF(AND(E2754&gt;0,OR(AND(B2754&gt;=1,B2754&lt;=6),B2754=10)),1,0)</f>
        <v>1</v>
      </c>
      <c r="AC2754" s="55" t="n">
        <f aca="false">IF(AND(E2754&gt;0,B2754=10),1,0)</f>
        <v>0</v>
      </c>
      <c r="AD2754" s="55" t="n">
        <f aca="false">IF(AND(C2753=C2754,AA2753=AA2754-1),AB2753,"")</f>
        <v>1</v>
      </c>
      <c r="AE2754" s="55" t="n">
        <f aca="false">IF(AND(C2753=C2754,AA2753=AA2754-1),AC2753,"")</f>
        <v>0</v>
      </c>
      <c r="AF2754" s="55" t="n">
        <f aca="false">IF(AA2754=1,"",IF(AND(AB2754=1,AD2754&lt;&gt;1),1,0))</f>
        <v>0</v>
      </c>
      <c r="AG2754" s="55" t="n">
        <f aca="false">IF(AA2754=1,"",IF(AND(AC2754=1,AE2754&lt;&gt;1),1,0))</f>
        <v>0</v>
      </c>
      <c r="AH2754" s="60" t="str">
        <f aca="false">IF(AND(E2754&gt;0,AA2754&lt;2,NOT(AND(C2755=C2754,AA2755=AA2754+1))),INDEX(DATAS,AA2754+1),"")</f>
        <v/>
      </c>
      <c r="AI2754" s="60" t="str">
        <f aca="false">IF(AND(AC2754=1,AA2754&lt;2),IF(AND(C2755=C2754,AA2755=AA2754+1),IF(AC2755=1,"",INDEX(DATAS,AA2754+1)),INDEX(DATAS,AA2754+1)),"")</f>
        <v/>
      </c>
    </row>
    <row r="2755" customFormat="false" ht="15" hidden="false" customHeight="false" outlineLevel="0" collapsed="false">
      <c r="A2755" s="60" t="n">
        <v>46309</v>
      </c>
      <c r="B2755" s="0" t="n">
        <v>4</v>
      </c>
      <c r="C2755" s="0" t="n">
        <v>5485</v>
      </c>
      <c r="D2755" s="0" t="n">
        <v>258</v>
      </c>
      <c r="E2755" s="0" t="n">
        <v>1</v>
      </c>
      <c r="F2755" s="55" t="s">
        <v>926</v>
      </c>
      <c r="G2755" s="0" t="n">
        <v>43.7</v>
      </c>
      <c r="H2755" s="0" t="n">
        <v>43</v>
      </c>
      <c r="I2755" s="55" t="s">
        <v>187</v>
      </c>
      <c r="J2755" s="0" t="n">
        <v>258</v>
      </c>
      <c r="K2755" s="0" t="n">
        <v>77</v>
      </c>
      <c r="M2755" s="0" t="n">
        <v>801.15</v>
      </c>
      <c r="N2755" s="0" t="n">
        <v>48.64</v>
      </c>
      <c r="O2755" s="0" t="n">
        <v>46.47</v>
      </c>
      <c r="P2755" s="0" t="n">
        <v>3.99</v>
      </c>
      <c r="Q2755" s="0" t="n">
        <v>3.99</v>
      </c>
      <c r="R2755" s="0" t="n">
        <v>3182</v>
      </c>
      <c r="S2755" s="0" t="n">
        <v>7642</v>
      </c>
      <c r="T2755" s="0" t="n">
        <v>48.5</v>
      </c>
      <c r="U2755" s="0" t="n">
        <v>905</v>
      </c>
      <c r="V2755" s="0" t="n">
        <v>5</v>
      </c>
      <c r="W2755" s="60" t="n">
        <v>46291</v>
      </c>
      <c r="X2755" s="55" t="n">
        <f aca="false">IF(I2755="Male",0,1)</f>
        <v>1</v>
      </c>
      <c r="Y2755" s="55" t="n">
        <f aca="false">IF(OR(I2755="DNB",I2755="Dry DNB"),1,0)</f>
        <v>0</v>
      </c>
      <c r="Z2755" s="55" t="n">
        <f aca="false">IF(ISNUMBER(W2755),A2755-W2755,"")</f>
        <v>18</v>
      </c>
      <c r="AA2755" s="55" t="n">
        <f aca="false">MATCH(A2755,DATAS,0)</f>
        <v>1</v>
      </c>
      <c r="AB2755" s="55" t="n">
        <f aca="false">IF(AND(E2755&gt;0,OR(AND(B2755&gt;=1,B2755&lt;=6),B2755=10)),1,0)</f>
        <v>1</v>
      </c>
      <c r="AC2755" s="55" t="n">
        <f aca="false">IF(AND(E2755&gt;0,B2755=10),1,0)</f>
        <v>0</v>
      </c>
      <c r="AD2755" s="0" t="str">
        <f aca="false">IF(AND(C2754=C2755,AA2754=AA2755-1),AB2754,"")</f>
        <v/>
      </c>
      <c r="AE2755" s="0" t="str">
        <f aca="false">IF(AND(C2754=C2755,AA2754=AA2755-1),AC2754,"")</f>
        <v/>
      </c>
      <c r="AF2755" s="0" t="str">
        <f aca="false">IF(AA2755=1,"",IF(AND(AB2755=1,AD2755&lt;&gt;1),1,0))</f>
        <v/>
      </c>
      <c r="AG2755" s="0" t="str">
        <f aca="false">IF(AA2755=1,"",IF(AND(AC2755=1,AE2755&lt;&gt;1),1,0))</f>
        <v/>
      </c>
      <c r="AH2755" s="60" t="str">
        <f aca="false">IF(AND(E2755&gt;0,AA2755&lt;2,NOT(AND(C2756=C2755,AA2756=AA2755+1))),INDEX(DATAS,AA2755+1),"")</f>
        <v/>
      </c>
      <c r="AI2755" s="60" t="str">
        <f aca="false">IF(AND(AC2755=1,AA2755&lt;2),IF(AND(C2756=C2755,AA2756=AA2755+1),IF(AC2756=1,"",INDEX(DATAS,AA2755+1)),INDEX(DATAS,AA2755+1)),"")</f>
        <v/>
      </c>
    </row>
    <row r="2756" customFormat="false" ht="15" hidden="false" customHeight="false" outlineLevel="0" collapsed="false">
      <c r="A2756" s="60" t="n">
        <v>46310</v>
      </c>
      <c r="B2756" s="0" t="n">
        <v>4</v>
      </c>
      <c r="C2756" s="0" t="n">
        <v>5485</v>
      </c>
      <c r="D2756" s="0" t="n">
        <v>259</v>
      </c>
      <c r="E2756" s="0" t="n">
        <v>1</v>
      </c>
      <c r="F2756" s="55" t="s">
        <v>926</v>
      </c>
      <c r="G2756" s="0" t="n">
        <v>45.4</v>
      </c>
      <c r="H2756" s="0" t="n">
        <v>43</v>
      </c>
      <c r="I2756" s="55" t="s">
        <v>187</v>
      </c>
      <c r="J2756" s="0" t="n">
        <v>259</v>
      </c>
      <c r="K2756" s="0" t="n">
        <v>77</v>
      </c>
      <c r="M2756" s="0" t="n">
        <v>801.15</v>
      </c>
      <c r="N2756" s="0" t="n">
        <v>48.64</v>
      </c>
      <c r="O2756" s="0" t="n">
        <v>46.47</v>
      </c>
      <c r="P2756" s="0" t="n">
        <v>3.99</v>
      </c>
      <c r="Q2756" s="0" t="n">
        <v>3.99</v>
      </c>
      <c r="T2756" s="0" t="n">
        <v>48.5</v>
      </c>
      <c r="U2756" s="0" t="n">
        <v>906</v>
      </c>
      <c r="V2756" s="0" t="n">
        <v>5</v>
      </c>
      <c r="W2756" s="60" t="n">
        <v>46291</v>
      </c>
      <c r="X2756" s="55" t="n">
        <f aca="false">IF(I2756="Male",0,1)</f>
        <v>1</v>
      </c>
      <c r="Y2756" s="55" t="n">
        <f aca="false">IF(OR(I2756="DNB",I2756="Dry DNB"),1,0)</f>
        <v>0</v>
      </c>
      <c r="Z2756" s="55" t="n">
        <f aca="false">IF(ISNUMBER(W2756),A2756-W2756,"")</f>
        <v>19</v>
      </c>
      <c r="AA2756" s="55" t="n">
        <f aca="false">MATCH(A2756,DATAS,0)</f>
        <v>2</v>
      </c>
      <c r="AB2756" s="55" t="n">
        <f aca="false">IF(AND(E2756&gt;0,OR(AND(B2756&gt;=1,B2756&lt;=6),B2756=10)),1,0)</f>
        <v>1</v>
      </c>
      <c r="AC2756" s="55" t="n">
        <f aca="false">IF(AND(E2756&gt;0,B2756=10),1,0)</f>
        <v>0</v>
      </c>
      <c r="AD2756" s="55" t="n">
        <f aca="false">IF(AND(C2755=C2756,AA2755=AA2756-1),AB2755,"")</f>
        <v>1</v>
      </c>
      <c r="AE2756" s="55" t="n">
        <f aca="false">IF(AND(C2755=C2756,AA2755=AA2756-1),AC2755,"")</f>
        <v>0</v>
      </c>
      <c r="AF2756" s="55" t="n">
        <f aca="false">IF(AA2756=1,"",IF(AND(AB2756=1,AD2756&lt;&gt;1),1,0))</f>
        <v>0</v>
      </c>
      <c r="AG2756" s="55" t="n">
        <f aca="false">IF(AA2756=1,"",IF(AND(AC2756=1,AE2756&lt;&gt;1),1,0))</f>
        <v>0</v>
      </c>
      <c r="AH2756" s="60" t="str">
        <f aca="false">IF(AND(E2756&gt;0,AA2756&lt;2,NOT(AND(C2757=C2756,AA2757=AA2756+1))),INDEX(DATAS,AA2756+1),"")</f>
        <v/>
      </c>
      <c r="AI2756" s="60" t="str">
        <f aca="false">IF(AND(AC2756=1,AA2756&lt;2),IF(AND(C2757=C2756,AA2757=AA2756+1),IF(AC2757=1,"",INDEX(DATAS,AA2756+1)),INDEX(DATAS,AA2756+1)),"")</f>
        <v/>
      </c>
    </row>
    <row r="2757" customFormat="false" ht="15" hidden="false" customHeight="false" outlineLevel="0" collapsed="false">
      <c r="A2757" s="60" t="n">
        <v>46309</v>
      </c>
      <c r="B2757" s="0" t="n">
        <v>4</v>
      </c>
      <c r="C2757" s="0" t="n">
        <v>5487</v>
      </c>
      <c r="D2757" s="0" t="n">
        <v>159</v>
      </c>
      <c r="E2757" s="0" t="n">
        <v>1</v>
      </c>
      <c r="F2757" s="55" t="s">
        <v>926</v>
      </c>
      <c r="G2757" s="0" t="n">
        <v>44.9</v>
      </c>
      <c r="H2757" s="0" t="n">
        <v>46</v>
      </c>
      <c r="I2757" s="55" t="s">
        <v>157</v>
      </c>
      <c r="J2757" s="0" t="n">
        <v>103</v>
      </c>
      <c r="K2757" s="0" t="n">
        <v>68</v>
      </c>
      <c r="L2757" s="0" t="n">
        <v>56</v>
      </c>
      <c r="M2757" s="0" t="n">
        <v>-628.94</v>
      </c>
      <c r="N2757" s="0" t="n">
        <v>55</v>
      </c>
      <c r="O2757" s="0" t="n">
        <v>14.84</v>
      </c>
      <c r="P2757" s="0" t="n">
        <v>4.06</v>
      </c>
      <c r="Q2757" s="0" t="n">
        <v>3.75</v>
      </c>
      <c r="R2757" s="0" t="n">
        <v>4045</v>
      </c>
      <c r="S2757" s="0" t="n">
        <v>8508</v>
      </c>
      <c r="T2757" s="0" t="n">
        <v>45.55</v>
      </c>
      <c r="U2757" s="0" t="n">
        <v>905</v>
      </c>
      <c r="V2757" s="0" t="n">
        <v>2</v>
      </c>
      <c r="W2757" s="60" t="n">
        <v>46254</v>
      </c>
      <c r="X2757" s="55" t="n">
        <f aca="false">IF(I2757="Male",0,1)</f>
        <v>1</v>
      </c>
      <c r="Y2757" s="55" t="n">
        <f aca="false">IF(OR(I2757="DNB",I2757="Dry DNB"),1,0)</f>
        <v>0</v>
      </c>
      <c r="Z2757" s="55" t="n">
        <f aca="false">IF(ISNUMBER(W2757),A2757-W2757,"")</f>
        <v>55</v>
      </c>
      <c r="AA2757" s="55" t="n">
        <f aca="false">MATCH(A2757,DATAS,0)</f>
        <v>1</v>
      </c>
      <c r="AB2757" s="55" t="n">
        <f aca="false">IF(AND(E2757&gt;0,OR(AND(B2757&gt;=1,B2757&lt;=6),B2757=10)),1,0)</f>
        <v>1</v>
      </c>
      <c r="AC2757" s="55" t="n">
        <f aca="false">IF(AND(E2757&gt;0,B2757=10),1,0)</f>
        <v>0</v>
      </c>
      <c r="AD2757" s="0" t="str">
        <f aca="false">IF(AND(C2756=C2757,AA2756=AA2757-1),AB2756,"")</f>
        <v/>
      </c>
      <c r="AE2757" s="0" t="str">
        <f aca="false">IF(AND(C2756=C2757,AA2756=AA2757-1),AC2756,"")</f>
        <v/>
      </c>
      <c r="AF2757" s="0" t="str">
        <f aca="false">IF(AA2757=1,"",IF(AND(AB2757=1,AD2757&lt;&gt;1),1,0))</f>
        <v/>
      </c>
      <c r="AG2757" s="0" t="str">
        <f aca="false">IF(AA2757=1,"",IF(AND(AC2757=1,AE2757&lt;&gt;1),1,0))</f>
        <v/>
      </c>
      <c r="AH2757" s="60" t="str">
        <f aca="false">IF(AND(E2757&gt;0,AA2757&lt;2,NOT(AND(C2758=C2757,AA2758=AA2757+1))),INDEX(DATAS,AA2757+1),"")</f>
        <v/>
      </c>
      <c r="AI2757" s="60" t="str">
        <f aca="false">IF(AND(AC2757=1,AA2757&lt;2),IF(AND(C2758=C2757,AA2758=AA2757+1),IF(AC2758=1,"",INDEX(DATAS,AA2757+1)),INDEX(DATAS,AA2757+1)),"")</f>
        <v/>
      </c>
    </row>
    <row r="2758" customFormat="false" ht="15" hidden="false" customHeight="false" outlineLevel="0" collapsed="false">
      <c r="A2758" s="60" t="n">
        <v>46310</v>
      </c>
      <c r="B2758" s="0" t="n">
        <v>4</v>
      </c>
      <c r="C2758" s="0" t="n">
        <v>5487</v>
      </c>
      <c r="D2758" s="0" t="n">
        <v>160</v>
      </c>
      <c r="E2758" s="0" t="n">
        <v>1</v>
      </c>
      <c r="F2758" s="55" t="s">
        <v>926</v>
      </c>
      <c r="G2758" s="0" t="n">
        <v>49.6</v>
      </c>
      <c r="H2758" s="0" t="n">
        <v>46</v>
      </c>
      <c r="I2758" s="55" t="s">
        <v>157</v>
      </c>
      <c r="J2758" s="0" t="n">
        <v>103</v>
      </c>
      <c r="K2758" s="0" t="n">
        <v>68</v>
      </c>
      <c r="L2758" s="0" t="n">
        <v>57</v>
      </c>
      <c r="M2758" s="0" t="n">
        <v>-628.94</v>
      </c>
      <c r="N2758" s="0" t="n">
        <v>55</v>
      </c>
      <c r="O2758" s="0" t="n">
        <v>14.84</v>
      </c>
      <c r="P2758" s="0" t="n">
        <v>4.06</v>
      </c>
      <c r="Q2758" s="0" t="n">
        <v>3.75</v>
      </c>
      <c r="T2758" s="0" t="n">
        <v>45.55</v>
      </c>
      <c r="U2758" s="0" t="n">
        <v>906</v>
      </c>
      <c r="V2758" s="0" t="n">
        <v>2</v>
      </c>
      <c r="W2758" s="60" t="n">
        <v>46254</v>
      </c>
      <c r="X2758" s="55" t="n">
        <f aca="false">IF(I2758="Male",0,1)</f>
        <v>1</v>
      </c>
      <c r="Y2758" s="55" t="n">
        <f aca="false">IF(OR(I2758="DNB",I2758="Dry DNB"),1,0)</f>
        <v>0</v>
      </c>
      <c r="Z2758" s="55" t="n">
        <f aca="false">IF(ISNUMBER(W2758),A2758-W2758,"")</f>
        <v>56</v>
      </c>
      <c r="AA2758" s="55" t="n">
        <f aca="false">MATCH(A2758,DATAS,0)</f>
        <v>2</v>
      </c>
      <c r="AB2758" s="55" t="n">
        <f aca="false">IF(AND(E2758&gt;0,OR(AND(B2758&gt;=1,B2758&lt;=6),B2758=10)),1,0)</f>
        <v>1</v>
      </c>
      <c r="AC2758" s="55" t="n">
        <f aca="false">IF(AND(E2758&gt;0,B2758=10),1,0)</f>
        <v>0</v>
      </c>
      <c r="AD2758" s="55" t="n">
        <f aca="false">IF(AND(C2757=C2758,AA2757=AA2758-1),AB2757,"")</f>
        <v>1</v>
      </c>
      <c r="AE2758" s="55" t="n">
        <f aca="false">IF(AND(C2757=C2758,AA2757=AA2758-1),AC2757,"")</f>
        <v>0</v>
      </c>
      <c r="AF2758" s="55" t="n">
        <f aca="false">IF(AA2758=1,"",IF(AND(AB2758=1,AD2758&lt;&gt;1),1,0))</f>
        <v>0</v>
      </c>
      <c r="AG2758" s="55" t="n">
        <f aca="false">IF(AA2758=1,"",IF(AND(AC2758=1,AE2758&lt;&gt;1),1,0))</f>
        <v>0</v>
      </c>
      <c r="AH2758" s="60" t="str">
        <f aca="false">IF(AND(E2758&gt;0,AA2758&lt;2,NOT(AND(C2759=C2758,AA2759=AA2758+1))),INDEX(DATAS,AA2758+1),"")</f>
        <v/>
      </c>
      <c r="AI2758" s="60" t="str">
        <f aca="false">IF(AND(AC2758=1,AA2758&lt;2),IF(AND(C2759=C2758,AA2759=AA2758+1),IF(AC2759=1,"",INDEX(DATAS,AA2758+1)),INDEX(DATAS,AA2758+1)),"")</f>
        <v/>
      </c>
    </row>
    <row r="2759" customFormat="false" ht="15" hidden="false" customHeight="false" outlineLevel="0" collapsed="false">
      <c r="A2759" s="60" t="n">
        <v>46309</v>
      </c>
      <c r="B2759" s="0" t="n">
        <v>4</v>
      </c>
      <c r="C2759" s="0" t="n">
        <v>5489</v>
      </c>
      <c r="D2759" s="0" t="n">
        <v>254</v>
      </c>
      <c r="E2759" s="0" t="n">
        <v>1</v>
      </c>
      <c r="F2759" s="55" t="s">
        <v>927</v>
      </c>
      <c r="G2759" s="0" t="n">
        <v>40.4</v>
      </c>
      <c r="H2759" s="0" t="n">
        <v>40</v>
      </c>
      <c r="I2759" s="55" t="s">
        <v>157</v>
      </c>
      <c r="J2759" s="0" t="n">
        <v>85</v>
      </c>
      <c r="K2759" s="0" t="n">
        <v>73</v>
      </c>
      <c r="L2759" s="0" t="n">
        <v>169</v>
      </c>
      <c r="M2759" s="0" t="n">
        <v>931.01</v>
      </c>
      <c r="N2759" s="0" t="n">
        <v>19.85</v>
      </c>
      <c r="O2759" s="0" t="n">
        <v>27.6</v>
      </c>
      <c r="P2759" s="0" t="n">
        <v>2.95</v>
      </c>
      <c r="Q2759" s="0" t="n">
        <v>3.2</v>
      </c>
      <c r="R2759" s="0" t="n">
        <v>3819</v>
      </c>
      <c r="S2759" s="0" t="n">
        <v>8859</v>
      </c>
      <c r="T2759" s="0" t="n">
        <v>40.35</v>
      </c>
      <c r="U2759" s="0" t="n">
        <v>904</v>
      </c>
      <c r="V2759" s="0" t="n">
        <v>2</v>
      </c>
      <c r="W2759" s="60" t="n">
        <v>46142</v>
      </c>
      <c r="X2759" s="55" t="n">
        <f aca="false">IF(I2759="Male",0,1)</f>
        <v>1</v>
      </c>
      <c r="Y2759" s="55" t="n">
        <f aca="false">IF(OR(I2759="DNB",I2759="Dry DNB"),1,0)</f>
        <v>0</v>
      </c>
      <c r="Z2759" s="55" t="n">
        <f aca="false">IF(ISNUMBER(W2759),A2759-W2759,"")</f>
        <v>167</v>
      </c>
      <c r="AA2759" s="55" t="n">
        <f aca="false">MATCH(A2759,DATAS,0)</f>
        <v>1</v>
      </c>
      <c r="AB2759" s="55" t="n">
        <f aca="false">IF(AND(E2759&gt;0,OR(AND(B2759&gt;=1,B2759&lt;=6),B2759=10)),1,0)</f>
        <v>1</v>
      </c>
      <c r="AC2759" s="55" t="n">
        <f aca="false">IF(AND(E2759&gt;0,B2759=10),1,0)</f>
        <v>0</v>
      </c>
      <c r="AD2759" s="0" t="str">
        <f aca="false">IF(AND(C2758=C2759,AA2758=AA2759-1),AB2758,"")</f>
        <v/>
      </c>
      <c r="AE2759" s="0" t="str">
        <f aca="false">IF(AND(C2758=C2759,AA2758=AA2759-1),AC2758,"")</f>
        <v/>
      </c>
      <c r="AF2759" s="0" t="str">
        <f aca="false">IF(AA2759=1,"",IF(AND(AB2759=1,AD2759&lt;&gt;1),1,0))</f>
        <v/>
      </c>
      <c r="AG2759" s="0" t="str">
        <f aca="false">IF(AA2759=1,"",IF(AND(AC2759=1,AE2759&lt;&gt;1),1,0))</f>
        <v/>
      </c>
      <c r="AH2759" s="60" t="str">
        <f aca="false">IF(AND(E2759&gt;0,AA2759&lt;2,NOT(AND(C2760=C2759,AA2760=AA2759+1))),INDEX(DATAS,AA2759+1),"")</f>
        <v/>
      </c>
      <c r="AI2759" s="60" t="str">
        <f aca="false">IF(AND(AC2759=1,AA2759&lt;2),IF(AND(C2760=C2759,AA2760=AA2759+1),IF(AC2760=1,"",INDEX(DATAS,AA2759+1)),INDEX(DATAS,AA2759+1)),"")</f>
        <v/>
      </c>
    </row>
    <row r="2760" customFormat="false" ht="15" hidden="false" customHeight="false" outlineLevel="0" collapsed="false">
      <c r="A2760" s="60" t="n">
        <v>46310</v>
      </c>
      <c r="B2760" s="0" t="n">
        <v>4</v>
      </c>
      <c r="C2760" s="0" t="n">
        <v>5489</v>
      </c>
      <c r="D2760" s="0" t="n">
        <v>255</v>
      </c>
      <c r="E2760" s="0" t="n">
        <v>1</v>
      </c>
      <c r="F2760" s="55" t="s">
        <v>927</v>
      </c>
      <c r="G2760" s="0" t="n">
        <v>44.5</v>
      </c>
      <c r="H2760" s="0" t="n">
        <v>40</v>
      </c>
      <c r="I2760" s="55" t="s">
        <v>157</v>
      </c>
      <c r="J2760" s="0" t="n">
        <v>85</v>
      </c>
      <c r="K2760" s="0" t="n">
        <v>73</v>
      </c>
      <c r="L2760" s="0" t="n">
        <v>170</v>
      </c>
      <c r="M2760" s="0" t="n">
        <v>931.01</v>
      </c>
      <c r="N2760" s="0" t="n">
        <v>19.85</v>
      </c>
      <c r="O2760" s="0" t="n">
        <v>27.6</v>
      </c>
      <c r="P2760" s="0" t="n">
        <v>2.95</v>
      </c>
      <c r="Q2760" s="0" t="n">
        <v>3.2</v>
      </c>
      <c r="T2760" s="0" t="n">
        <v>40.35</v>
      </c>
      <c r="U2760" s="0" t="n">
        <v>905</v>
      </c>
      <c r="V2760" s="0" t="n">
        <v>2</v>
      </c>
      <c r="W2760" s="60" t="n">
        <v>46142</v>
      </c>
      <c r="X2760" s="55" t="n">
        <f aca="false">IF(I2760="Male",0,1)</f>
        <v>1</v>
      </c>
      <c r="Y2760" s="55" t="n">
        <f aca="false">IF(OR(I2760="DNB",I2760="Dry DNB"),1,0)</f>
        <v>0</v>
      </c>
      <c r="Z2760" s="55" t="n">
        <f aca="false">IF(ISNUMBER(W2760),A2760-W2760,"")</f>
        <v>168</v>
      </c>
      <c r="AA2760" s="55" t="n">
        <f aca="false">MATCH(A2760,DATAS,0)</f>
        <v>2</v>
      </c>
      <c r="AB2760" s="55" t="n">
        <f aca="false">IF(AND(E2760&gt;0,OR(AND(B2760&gt;=1,B2760&lt;=6),B2760=10)),1,0)</f>
        <v>1</v>
      </c>
      <c r="AC2760" s="55" t="n">
        <f aca="false">IF(AND(E2760&gt;0,B2760=10),1,0)</f>
        <v>0</v>
      </c>
      <c r="AD2760" s="55" t="n">
        <f aca="false">IF(AND(C2759=C2760,AA2759=AA2760-1),AB2759,"")</f>
        <v>1</v>
      </c>
      <c r="AE2760" s="55" t="n">
        <f aca="false">IF(AND(C2759=C2760,AA2759=AA2760-1),AC2759,"")</f>
        <v>0</v>
      </c>
      <c r="AF2760" s="55" t="n">
        <f aca="false">IF(AA2760=1,"",IF(AND(AB2760=1,AD2760&lt;&gt;1),1,0))</f>
        <v>0</v>
      </c>
      <c r="AG2760" s="55" t="n">
        <f aca="false">IF(AA2760=1,"",IF(AND(AC2760=1,AE2760&lt;&gt;1),1,0))</f>
        <v>0</v>
      </c>
      <c r="AH2760" s="60" t="str">
        <f aca="false">IF(AND(E2760&gt;0,AA2760&lt;2,NOT(AND(C2761=C2760,AA2761=AA2760+1))),INDEX(DATAS,AA2760+1),"")</f>
        <v/>
      </c>
      <c r="AI2760" s="60" t="str">
        <f aca="false">IF(AND(AC2760=1,AA2760&lt;2),IF(AND(C2761=C2760,AA2761=AA2760+1),IF(AC2761=1,"",INDEX(DATAS,AA2760+1)),INDEX(DATAS,AA2760+1)),"")</f>
        <v/>
      </c>
    </row>
    <row r="2761" customFormat="false" ht="15" hidden="false" customHeight="false" outlineLevel="0" collapsed="false">
      <c r="A2761" s="60" t="n">
        <v>46309</v>
      </c>
      <c r="B2761" s="0" t="n">
        <v>4</v>
      </c>
      <c r="C2761" s="0" t="n">
        <v>5490</v>
      </c>
      <c r="D2761" s="0" t="n">
        <v>254</v>
      </c>
      <c r="E2761" s="0" t="n">
        <v>1</v>
      </c>
      <c r="F2761" s="55" t="s">
        <v>928</v>
      </c>
      <c r="G2761" s="0" t="n">
        <v>45.9</v>
      </c>
      <c r="H2761" s="0" t="n">
        <v>43</v>
      </c>
      <c r="I2761" s="55" t="s">
        <v>157</v>
      </c>
      <c r="J2761" s="0" t="n">
        <v>65</v>
      </c>
      <c r="K2761" s="0" t="n">
        <v>65</v>
      </c>
      <c r="L2761" s="0" t="n">
        <v>189</v>
      </c>
      <c r="M2761" s="0" t="n">
        <v>27.49</v>
      </c>
      <c r="N2761" s="0" t="n">
        <v>75.4</v>
      </c>
      <c r="O2761" s="0" t="n">
        <v>17.79</v>
      </c>
      <c r="P2761" s="0" t="n">
        <v>4.12</v>
      </c>
      <c r="Q2761" s="0" t="n">
        <v>3.46</v>
      </c>
      <c r="R2761" s="0" t="n">
        <v>3738</v>
      </c>
      <c r="S2761" s="0" t="n">
        <v>8620</v>
      </c>
      <c r="T2761" s="0" t="n">
        <v>39.15</v>
      </c>
      <c r="U2761" s="0" t="n">
        <v>903</v>
      </c>
      <c r="V2761" s="0" t="n">
        <v>1</v>
      </c>
      <c r="W2761" s="60" t="n">
        <v>46121</v>
      </c>
      <c r="X2761" s="55" t="n">
        <f aca="false">IF(I2761="Male",0,1)</f>
        <v>1</v>
      </c>
      <c r="Y2761" s="55" t="n">
        <f aca="false">IF(OR(I2761="DNB",I2761="Dry DNB"),1,0)</f>
        <v>0</v>
      </c>
      <c r="Z2761" s="55" t="n">
        <f aca="false">IF(ISNUMBER(W2761),A2761-W2761,"")</f>
        <v>188</v>
      </c>
      <c r="AA2761" s="55" t="n">
        <f aca="false">MATCH(A2761,DATAS,0)</f>
        <v>1</v>
      </c>
      <c r="AB2761" s="55" t="n">
        <f aca="false">IF(AND(E2761&gt;0,OR(AND(B2761&gt;=1,B2761&lt;=6),B2761=10)),1,0)</f>
        <v>1</v>
      </c>
      <c r="AC2761" s="55" t="n">
        <f aca="false">IF(AND(E2761&gt;0,B2761=10),1,0)</f>
        <v>0</v>
      </c>
      <c r="AD2761" s="0" t="str">
        <f aca="false">IF(AND(C2760=C2761,AA2760=AA2761-1),AB2760,"")</f>
        <v/>
      </c>
      <c r="AE2761" s="0" t="str">
        <f aca="false">IF(AND(C2760=C2761,AA2760=AA2761-1),AC2760,"")</f>
        <v/>
      </c>
      <c r="AF2761" s="0" t="str">
        <f aca="false">IF(AA2761=1,"",IF(AND(AB2761=1,AD2761&lt;&gt;1),1,0))</f>
        <v/>
      </c>
      <c r="AG2761" s="0" t="str">
        <f aca="false">IF(AA2761=1,"",IF(AND(AC2761=1,AE2761&lt;&gt;1),1,0))</f>
        <v/>
      </c>
      <c r="AH2761" s="60" t="str">
        <f aca="false">IF(AND(E2761&gt;0,AA2761&lt;2,NOT(AND(C2762=C2761,AA2762=AA2761+1))),INDEX(DATAS,AA2761+1),"")</f>
        <v/>
      </c>
      <c r="AI2761" s="60" t="str">
        <f aca="false">IF(AND(AC2761=1,AA2761&lt;2),IF(AND(C2762=C2761,AA2762=AA2761+1),IF(AC2762=1,"",INDEX(DATAS,AA2761+1)),INDEX(DATAS,AA2761+1)),"")</f>
        <v/>
      </c>
    </row>
    <row r="2762" customFormat="false" ht="15" hidden="false" customHeight="false" outlineLevel="0" collapsed="false">
      <c r="A2762" s="60" t="n">
        <v>46310</v>
      </c>
      <c r="B2762" s="0" t="n">
        <v>4</v>
      </c>
      <c r="C2762" s="0" t="n">
        <v>5490</v>
      </c>
      <c r="D2762" s="0" t="n">
        <v>255</v>
      </c>
      <c r="E2762" s="0" t="n">
        <v>1</v>
      </c>
      <c r="F2762" s="55" t="s">
        <v>928</v>
      </c>
      <c r="G2762" s="0" t="n">
        <v>45.3</v>
      </c>
      <c r="H2762" s="0" t="n">
        <v>44</v>
      </c>
      <c r="I2762" s="55" t="s">
        <v>157</v>
      </c>
      <c r="J2762" s="0" t="n">
        <v>65</v>
      </c>
      <c r="K2762" s="0" t="n">
        <v>65</v>
      </c>
      <c r="L2762" s="0" t="n">
        <v>190</v>
      </c>
      <c r="M2762" s="0" t="n">
        <v>27.49</v>
      </c>
      <c r="N2762" s="0" t="n">
        <v>75.4</v>
      </c>
      <c r="O2762" s="0" t="n">
        <v>17.79</v>
      </c>
      <c r="P2762" s="0" t="n">
        <v>4.12</v>
      </c>
      <c r="Q2762" s="0" t="n">
        <v>3.46</v>
      </c>
      <c r="T2762" s="0" t="n">
        <v>39.15</v>
      </c>
      <c r="U2762" s="0" t="n">
        <v>904</v>
      </c>
      <c r="V2762" s="0" t="n">
        <v>1</v>
      </c>
      <c r="W2762" s="60" t="n">
        <v>46121</v>
      </c>
      <c r="X2762" s="55" t="n">
        <f aca="false">IF(I2762="Male",0,1)</f>
        <v>1</v>
      </c>
      <c r="Y2762" s="55" t="n">
        <f aca="false">IF(OR(I2762="DNB",I2762="Dry DNB"),1,0)</f>
        <v>0</v>
      </c>
      <c r="Z2762" s="55" t="n">
        <f aca="false">IF(ISNUMBER(W2762),A2762-W2762,"")</f>
        <v>189</v>
      </c>
      <c r="AA2762" s="55" t="n">
        <f aca="false">MATCH(A2762,DATAS,0)</f>
        <v>2</v>
      </c>
      <c r="AB2762" s="55" t="n">
        <f aca="false">IF(AND(E2762&gt;0,OR(AND(B2762&gt;=1,B2762&lt;=6),B2762=10)),1,0)</f>
        <v>1</v>
      </c>
      <c r="AC2762" s="55" t="n">
        <f aca="false">IF(AND(E2762&gt;0,B2762=10),1,0)</f>
        <v>0</v>
      </c>
      <c r="AD2762" s="55" t="n">
        <f aca="false">IF(AND(C2761=C2762,AA2761=AA2762-1),AB2761,"")</f>
        <v>1</v>
      </c>
      <c r="AE2762" s="55" t="n">
        <f aca="false">IF(AND(C2761=C2762,AA2761=AA2762-1),AC2761,"")</f>
        <v>0</v>
      </c>
      <c r="AF2762" s="55" t="n">
        <f aca="false">IF(AA2762=1,"",IF(AND(AB2762=1,AD2762&lt;&gt;1),1,0))</f>
        <v>0</v>
      </c>
      <c r="AG2762" s="55" t="n">
        <f aca="false">IF(AA2762=1,"",IF(AND(AC2762=1,AE2762&lt;&gt;1),1,0))</f>
        <v>0</v>
      </c>
      <c r="AH2762" s="60" t="str">
        <f aca="false">IF(AND(E2762&gt;0,AA2762&lt;2,NOT(AND(C2763=C2762,AA2763=AA2762+1))),INDEX(DATAS,AA2762+1),"")</f>
        <v/>
      </c>
      <c r="AI2762" s="60" t="str">
        <f aca="false">IF(AND(AC2762=1,AA2762&lt;2),IF(AND(C2763=C2762,AA2763=AA2762+1),IF(AC2763=1,"",INDEX(DATAS,AA2762+1)),INDEX(DATAS,AA2762+1)),"")</f>
        <v/>
      </c>
    </row>
    <row r="2763" customFormat="false" ht="15" hidden="false" customHeight="false" outlineLevel="0" collapsed="false">
      <c r="A2763" s="60" t="n">
        <v>46309</v>
      </c>
      <c r="B2763" s="0" t="n">
        <v>1</v>
      </c>
      <c r="C2763" s="0" t="n">
        <v>5491</v>
      </c>
      <c r="D2763" s="0" t="n">
        <v>213</v>
      </c>
      <c r="E2763" s="0" t="n">
        <v>1</v>
      </c>
      <c r="F2763" s="55" t="s">
        <v>928</v>
      </c>
      <c r="G2763" s="0" t="n">
        <v>29.4</v>
      </c>
      <c r="H2763" s="0" t="n">
        <v>24</v>
      </c>
      <c r="I2763" s="55" t="s">
        <v>157</v>
      </c>
      <c r="J2763" s="0" t="n">
        <v>122</v>
      </c>
      <c r="K2763" s="0" t="n">
        <v>66</v>
      </c>
      <c r="L2763" s="0" t="n">
        <v>91</v>
      </c>
      <c r="M2763" s="0" t="n">
        <v>482.58</v>
      </c>
      <c r="N2763" s="0" t="n">
        <v>35.45</v>
      </c>
      <c r="O2763" s="0" t="n">
        <v>24.97</v>
      </c>
      <c r="P2763" s="0" t="n">
        <v>4.07</v>
      </c>
      <c r="Q2763" s="0" t="n">
        <v>3.23</v>
      </c>
      <c r="R2763" s="0" t="n">
        <v>3522</v>
      </c>
      <c r="S2763" s="0" t="n">
        <v>7998</v>
      </c>
      <c r="T2763" s="0" t="n">
        <v>41.05</v>
      </c>
      <c r="U2763" s="0" t="n">
        <v>903</v>
      </c>
      <c r="V2763" s="0" t="n">
        <v>3</v>
      </c>
      <c r="W2763" s="60" t="n">
        <v>46219</v>
      </c>
      <c r="X2763" s="55" t="n">
        <f aca="false">IF(I2763="Male",0,1)</f>
        <v>1</v>
      </c>
      <c r="Y2763" s="55" t="n">
        <f aca="false">IF(OR(I2763="DNB",I2763="Dry DNB"),1,0)</f>
        <v>0</v>
      </c>
      <c r="Z2763" s="55" t="n">
        <f aca="false">IF(ISNUMBER(W2763),A2763-W2763,"")</f>
        <v>90</v>
      </c>
      <c r="AA2763" s="55" t="n">
        <f aca="false">MATCH(A2763,DATAS,0)</f>
        <v>1</v>
      </c>
      <c r="AB2763" s="55" t="n">
        <f aca="false">IF(AND(E2763&gt;0,OR(AND(B2763&gt;=1,B2763&lt;=6),B2763=10)),1,0)</f>
        <v>1</v>
      </c>
      <c r="AC2763" s="55" t="n">
        <f aca="false">IF(AND(E2763&gt;0,B2763=10),1,0)</f>
        <v>0</v>
      </c>
      <c r="AD2763" s="0" t="str">
        <f aca="false">IF(AND(C2762=C2763,AA2762=AA2763-1),AB2762,"")</f>
        <v/>
      </c>
      <c r="AE2763" s="0" t="str">
        <f aca="false">IF(AND(C2762=C2763,AA2762=AA2763-1),AC2762,"")</f>
        <v/>
      </c>
      <c r="AF2763" s="0" t="str">
        <f aca="false">IF(AA2763=1,"",IF(AND(AB2763=1,AD2763&lt;&gt;1),1,0))</f>
        <v/>
      </c>
      <c r="AG2763" s="0" t="str">
        <f aca="false">IF(AA2763=1,"",IF(AND(AC2763=1,AE2763&lt;&gt;1),1,0))</f>
        <v/>
      </c>
      <c r="AH2763" s="60" t="str">
        <f aca="false">IF(AND(E2763&gt;0,AA2763&lt;2,NOT(AND(C2764=C2763,AA2764=AA2763+1))),INDEX(DATAS,AA2763+1),"")</f>
        <v/>
      </c>
      <c r="AI2763" s="60" t="str">
        <f aca="false">IF(AND(AC2763=1,AA2763&lt;2),IF(AND(C2764=C2763,AA2764=AA2763+1),IF(AC2764=1,"",INDEX(DATAS,AA2763+1)),INDEX(DATAS,AA2763+1)),"")</f>
        <v/>
      </c>
    </row>
    <row r="2764" customFormat="false" ht="15" hidden="false" customHeight="false" outlineLevel="0" collapsed="false">
      <c r="A2764" s="60" t="n">
        <v>46310</v>
      </c>
      <c r="B2764" s="0" t="n">
        <v>1</v>
      </c>
      <c r="C2764" s="0" t="n">
        <v>5491</v>
      </c>
      <c r="D2764" s="0" t="n">
        <v>214</v>
      </c>
      <c r="E2764" s="0" t="n">
        <v>1</v>
      </c>
      <c r="F2764" s="55" t="s">
        <v>928</v>
      </c>
      <c r="G2764" s="0" t="n">
        <v>30.3</v>
      </c>
      <c r="H2764" s="0" t="n">
        <v>24</v>
      </c>
      <c r="I2764" s="55" t="s">
        <v>157</v>
      </c>
      <c r="J2764" s="0" t="n">
        <v>122</v>
      </c>
      <c r="K2764" s="0" t="n">
        <v>66</v>
      </c>
      <c r="L2764" s="0" t="n">
        <v>92</v>
      </c>
      <c r="M2764" s="0" t="n">
        <v>482.58</v>
      </c>
      <c r="N2764" s="0" t="n">
        <v>35.45</v>
      </c>
      <c r="O2764" s="0" t="n">
        <v>24.97</v>
      </c>
      <c r="P2764" s="0" t="n">
        <v>4.07</v>
      </c>
      <c r="Q2764" s="0" t="n">
        <v>3.23</v>
      </c>
      <c r="T2764" s="0" t="n">
        <v>41.05</v>
      </c>
      <c r="U2764" s="0" t="n">
        <v>904</v>
      </c>
      <c r="V2764" s="0" t="n">
        <v>3</v>
      </c>
      <c r="W2764" s="60" t="n">
        <v>46219</v>
      </c>
      <c r="X2764" s="55" t="n">
        <f aca="false">IF(I2764="Male",0,1)</f>
        <v>1</v>
      </c>
      <c r="Y2764" s="55" t="n">
        <f aca="false">IF(OR(I2764="DNB",I2764="Dry DNB"),1,0)</f>
        <v>0</v>
      </c>
      <c r="Z2764" s="55" t="n">
        <f aca="false">IF(ISNUMBER(W2764),A2764-W2764,"")</f>
        <v>91</v>
      </c>
      <c r="AA2764" s="55" t="n">
        <f aca="false">MATCH(A2764,DATAS,0)</f>
        <v>2</v>
      </c>
      <c r="AB2764" s="55" t="n">
        <f aca="false">IF(AND(E2764&gt;0,OR(AND(B2764&gt;=1,B2764&lt;=6),B2764=10)),1,0)</f>
        <v>1</v>
      </c>
      <c r="AC2764" s="55" t="n">
        <f aca="false">IF(AND(E2764&gt;0,B2764=10),1,0)</f>
        <v>0</v>
      </c>
      <c r="AD2764" s="55" t="n">
        <f aca="false">IF(AND(C2763=C2764,AA2763=AA2764-1),AB2763,"")</f>
        <v>1</v>
      </c>
      <c r="AE2764" s="55" t="n">
        <f aca="false">IF(AND(C2763=C2764,AA2763=AA2764-1),AC2763,"")</f>
        <v>0</v>
      </c>
      <c r="AF2764" s="55" t="n">
        <f aca="false">IF(AA2764=1,"",IF(AND(AB2764=1,AD2764&lt;&gt;1),1,0))</f>
        <v>0</v>
      </c>
      <c r="AG2764" s="55" t="n">
        <f aca="false">IF(AA2764=1,"",IF(AND(AC2764=1,AE2764&lt;&gt;1),1,0))</f>
        <v>0</v>
      </c>
      <c r="AH2764" s="60" t="str">
        <f aca="false">IF(AND(E2764&gt;0,AA2764&lt;2,NOT(AND(C2765=C2764,AA2765=AA2764+1))),INDEX(DATAS,AA2764+1),"")</f>
        <v/>
      </c>
      <c r="AI2764" s="60" t="str">
        <f aca="false">IF(AND(AC2764=1,AA2764&lt;2),IF(AND(C2765=C2764,AA2765=AA2764+1),IF(AC2765=1,"",INDEX(DATAS,AA2764+1)),INDEX(DATAS,AA2764+1)),"")</f>
        <v/>
      </c>
    </row>
    <row r="2765" customFormat="false" ht="15" hidden="false" customHeight="false" outlineLevel="0" collapsed="false">
      <c r="A2765" s="60" t="n">
        <v>46309</v>
      </c>
      <c r="B2765" s="0" t="n">
        <v>4</v>
      </c>
      <c r="C2765" s="0" t="n">
        <v>5493</v>
      </c>
      <c r="D2765" s="0" t="n">
        <v>245</v>
      </c>
      <c r="E2765" s="0" t="n">
        <v>1</v>
      </c>
      <c r="F2765" s="55" t="s">
        <v>928</v>
      </c>
      <c r="G2765" s="0" t="n">
        <v>54.3</v>
      </c>
      <c r="H2765" s="0" t="n">
        <v>47</v>
      </c>
      <c r="I2765" s="55" t="s">
        <v>157</v>
      </c>
      <c r="J2765" s="0" t="n">
        <v>63</v>
      </c>
      <c r="K2765" s="0" t="n">
        <v>63</v>
      </c>
      <c r="L2765" s="0" t="n">
        <v>182</v>
      </c>
      <c r="M2765" s="0" t="n">
        <v>688.36</v>
      </c>
      <c r="N2765" s="0" t="n">
        <v>33.3</v>
      </c>
      <c r="O2765" s="0" t="n">
        <v>42.6</v>
      </c>
      <c r="P2765" s="0" t="n">
        <v>3.79</v>
      </c>
      <c r="Q2765" s="0" t="n">
        <v>3.7</v>
      </c>
      <c r="R2765" s="0" t="n">
        <v>4140</v>
      </c>
      <c r="S2765" s="0" t="n">
        <v>9108</v>
      </c>
      <c r="T2765" s="0" t="n">
        <v>42.4</v>
      </c>
      <c r="U2765" s="0" t="n">
        <v>903</v>
      </c>
      <c r="V2765" s="0" t="n">
        <v>1</v>
      </c>
      <c r="W2765" s="60" t="n">
        <v>46128</v>
      </c>
      <c r="X2765" s="55" t="n">
        <f aca="false">IF(I2765="Male",0,1)</f>
        <v>1</v>
      </c>
      <c r="Y2765" s="55" t="n">
        <f aca="false">IF(OR(I2765="DNB",I2765="Dry DNB"),1,0)</f>
        <v>0</v>
      </c>
      <c r="Z2765" s="55" t="n">
        <f aca="false">IF(ISNUMBER(W2765),A2765-W2765,"")</f>
        <v>181</v>
      </c>
      <c r="AA2765" s="55" t="n">
        <f aca="false">MATCH(A2765,DATAS,0)</f>
        <v>1</v>
      </c>
      <c r="AB2765" s="55" t="n">
        <f aca="false">IF(AND(E2765&gt;0,OR(AND(B2765&gt;=1,B2765&lt;=6),B2765=10)),1,0)</f>
        <v>1</v>
      </c>
      <c r="AC2765" s="55" t="n">
        <f aca="false">IF(AND(E2765&gt;0,B2765=10),1,0)</f>
        <v>0</v>
      </c>
      <c r="AD2765" s="0" t="str">
        <f aca="false">IF(AND(C2764=C2765,AA2764=AA2765-1),AB2764,"")</f>
        <v/>
      </c>
      <c r="AE2765" s="0" t="str">
        <f aca="false">IF(AND(C2764=C2765,AA2764=AA2765-1),AC2764,"")</f>
        <v/>
      </c>
      <c r="AF2765" s="0" t="str">
        <f aca="false">IF(AA2765=1,"",IF(AND(AB2765=1,AD2765&lt;&gt;1),1,0))</f>
        <v/>
      </c>
      <c r="AG2765" s="0" t="str">
        <f aca="false">IF(AA2765=1,"",IF(AND(AC2765=1,AE2765&lt;&gt;1),1,0))</f>
        <v/>
      </c>
      <c r="AH2765" s="60" t="str">
        <f aca="false">IF(AND(E2765&gt;0,AA2765&lt;2,NOT(AND(C2766=C2765,AA2766=AA2765+1))),INDEX(DATAS,AA2765+1),"")</f>
        <v/>
      </c>
      <c r="AI2765" s="60" t="str">
        <f aca="false">IF(AND(AC2765=1,AA2765&lt;2),IF(AND(C2766=C2765,AA2766=AA2765+1),IF(AC2766=1,"",INDEX(DATAS,AA2765+1)),INDEX(DATAS,AA2765+1)),"")</f>
        <v/>
      </c>
    </row>
    <row r="2766" customFormat="false" ht="15" hidden="false" customHeight="false" outlineLevel="0" collapsed="false">
      <c r="A2766" s="60" t="n">
        <v>46310</v>
      </c>
      <c r="B2766" s="0" t="n">
        <v>4</v>
      </c>
      <c r="C2766" s="0" t="n">
        <v>5493</v>
      </c>
      <c r="D2766" s="0" t="n">
        <v>246</v>
      </c>
      <c r="E2766" s="0" t="n">
        <v>1</v>
      </c>
      <c r="F2766" s="55" t="s">
        <v>928</v>
      </c>
      <c r="G2766" s="0" t="n">
        <v>53.8</v>
      </c>
      <c r="H2766" s="0" t="n">
        <v>48</v>
      </c>
      <c r="I2766" s="55" t="s">
        <v>157</v>
      </c>
      <c r="J2766" s="0" t="n">
        <v>63</v>
      </c>
      <c r="K2766" s="0" t="n">
        <v>63</v>
      </c>
      <c r="L2766" s="0" t="n">
        <v>183</v>
      </c>
      <c r="M2766" s="0" t="n">
        <v>688.36</v>
      </c>
      <c r="N2766" s="0" t="n">
        <v>33.3</v>
      </c>
      <c r="O2766" s="0" t="n">
        <v>42.6</v>
      </c>
      <c r="P2766" s="0" t="n">
        <v>3.79</v>
      </c>
      <c r="Q2766" s="0" t="n">
        <v>3.7</v>
      </c>
      <c r="T2766" s="0" t="n">
        <v>42.4</v>
      </c>
      <c r="U2766" s="0" t="n">
        <v>904</v>
      </c>
      <c r="V2766" s="0" t="n">
        <v>1</v>
      </c>
      <c r="W2766" s="60" t="n">
        <v>46128</v>
      </c>
      <c r="X2766" s="55" t="n">
        <f aca="false">IF(I2766="Male",0,1)</f>
        <v>1</v>
      </c>
      <c r="Y2766" s="55" t="n">
        <f aca="false">IF(OR(I2766="DNB",I2766="Dry DNB"),1,0)</f>
        <v>0</v>
      </c>
      <c r="Z2766" s="55" t="n">
        <f aca="false">IF(ISNUMBER(W2766),A2766-W2766,"")</f>
        <v>182</v>
      </c>
      <c r="AA2766" s="55" t="n">
        <f aca="false">MATCH(A2766,DATAS,0)</f>
        <v>2</v>
      </c>
      <c r="AB2766" s="55" t="n">
        <f aca="false">IF(AND(E2766&gt;0,OR(AND(B2766&gt;=1,B2766&lt;=6),B2766=10)),1,0)</f>
        <v>1</v>
      </c>
      <c r="AC2766" s="55" t="n">
        <f aca="false">IF(AND(E2766&gt;0,B2766=10),1,0)</f>
        <v>0</v>
      </c>
      <c r="AD2766" s="55" t="n">
        <f aca="false">IF(AND(C2765=C2766,AA2765=AA2766-1),AB2765,"")</f>
        <v>1</v>
      </c>
      <c r="AE2766" s="55" t="n">
        <f aca="false">IF(AND(C2765=C2766,AA2765=AA2766-1),AC2765,"")</f>
        <v>0</v>
      </c>
      <c r="AF2766" s="55" t="n">
        <f aca="false">IF(AA2766=1,"",IF(AND(AB2766=1,AD2766&lt;&gt;1),1,0))</f>
        <v>0</v>
      </c>
      <c r="AG2766" s="55" t="n">
        <f aca="false">IF(AA2766=1,"",IF(AND(AC2766=1,AE2766&lt;&gt;1),1,0))</f>
        <v>0</v>
      </c>
      <c r="AH2766" s="60" t="str">
        <f aca="false">IF(AND(E2766&gt;0,AA2766&lt;2,NOT(AND(C2767=C2766,AA2767=AA2766+1))),INDEX(DATAS,AA2766+1),"")</f>
        <v/>
      </c>
      <c r="AI2766" s="60" t="str">
        <f aca="false">IF(AND(AC2766=1,AA2766&lt;2),IF(AND(C2767=C2766,AA2767=AA2766+1),IF(AC2767=1,"",INDEX(DATAS,AA2766+1)),INDEX(DATAS,AA2766+1)),"")</f>
        <v/>
      </c>
    </row>
    <row r="2767" customFormat="false" ht="15" hidden="false" customHeight="false" outlineLevel="0" collapsed="false">
      <c r="A2767" s="60" t="n">
        <v>46309</v>
      </c>
      <c r="B2767" s="0" t="n">
        <v>4</v>
      </c>
      <c r="C2767" s="0" t="n">
        <v>5494</v>
      </c>
      <c r="D2767" s="0" t="n">
        <v>261</v>
      </c>
      <c r="E2767" s="0" t="n">
        <v>1</v>
      </c>
      <c r="F2767" s="55" t="s">
        <v>928</v>
      </c>
      <c r="G2767" s="0" t="n">
        <v>36.5</v>
      </c>
      <c r="H2767" s="0" t="n">
        <v>37</v>
      </c>
      <c r="I2767" s="55" t="s">
        <v>157</v>
      </c>
      <c r="J2767" s="0" t="n">
        <v>135</v>
      </c>
      <c r="K2767" s="0" t="n">
        <v>65</v>
      </c>
      <c r="L2767" s="0" t="n">
        <v>126</v>
      </c>
      <c r="M2767" s="0" t="n">
        <v>506.05</v>
      </c>
      <c r="N2767" s="0" t="n">
        <v>96.91</v>
      </c>
      <c r="O2767" s="0" t="n">
        <v>23.46</v>
      </c>
      <c r="P2767" s="0" t="n">
        <v>4.58</v>
      </c>
      <c r="Q2767" s="0" t="n">
        <v>3.24</v>
      </c>
      <c r="R2767" s="0" t="n">
        <v>3884</v>
      </c>
      <c r="S2767" s="0" t="n">
        <v>8203</v>
      </c>
      <c r="T2767" s="0" t="n">
        <v>41.65</v>
      </c>
      <c r="U2767" s="0" t="n">
        <v>903</v>
      </c>
      <c r="V2767" s="0" t="n">
        <v>3</v>
      </c>
      <c r="W2767" s="60" t="n">
        <v>46184</v>
      </c>
      <c r="X2767" s="55" t="n">
        <f aca="false">IF(I2767="Male",0,1)</f>
        <v>1</v>
      </c>
      <c r="Y2767" s="55" t="n">
        <f aca="false">IF(OR(I2767="DNB",I2767="Dry DNB"),1,0)</f>
        <v>0</v>
      </c>
      <c r="Z2767" s="55" t="n">
        <f aca="false">IF(ISNUMBER(W2767),A2767-W2767,"")</f>
        <v>125</v>
      </c>
      <c r="AA2767" s="55" t="n">
        <f aca="false">MATCH(A2767,DATAS,0)</f>
        <v>1</v>
      </c>
      <c r="AB2767" s="55" t="n">
        <f aca="false">IF(AND(E2767&gt;0,OR(AND(B2767&gt;=1,B2767&lt;=6),B2767=10)),1,0)</f>
        <v>1</v>
      </c>
      <c r="AC2767" s="55" t="n">
        <f aca="false">IF(AND(E2767&gt;0,B2767=10),1,0)</f>
        <v>0</v>
      </c>
      <c r="AD2767" s="0" t="str">
        <f aca="false">IF(AND(C2766=C2767,AA2766=AA2767-1),AB2766,"")</f>
        <v/>
      </c>
      <c r="AE2767" s="0" t="str">
        <f aca="false">IF(AND(C2766=C2767,AA2766=AA2767-1),AC2766,"")</f>
        <v/>
      </c>
      <c r="AF2767" s="0" t="str">
        <f aca="false">IF(AA2767=1,"",IF(AND(AB2767=1,AD2767&lt;&gt;1),1,0))</f>
        <v/>
      </c>
      <c r="AG2767" s="0" t="str">
        <f aca="false">IF(AA2767=1,"",IF(AND(AC2767=1,AE2767&lt;&gt;1),1,0))</f>
        <v/>
      </c>
      <c r="AH2767" s="60" t="str">
        <f aca="false">IF(AND(E2767&gt;0,AA2767&lt;2,NOT(AND(C2768=C2767,AA2768=AA2767+1))),INDEX(DATAS,AA2767+1),"")</f>
        <v/>
      </c>
      <c r="AI2767" s="60" t="str">
        <f aca="false">IF(AND(AC2767=1,AA2767&lt;2),IF(AND(C2768=C2767,AA2768=AA2767+1),IF(AC2768=1,"",INDEX(DATAS,AA2767+1)),INDEX(DATAS,AA2767+1)),"")</f>
        <v/>
      </c>
    </row>
    <row r="2768" customFormat="false" ht="15" hidden="false" customHeight="false" outlineLevel="0" collapsed="false">
      <c r="A2768" s="60" t="n">
        <v>46310</v>
      </c>
      <c r="B2768" s="0" t="n">
        <v>4</v>
      </c>
      <c r="C2768" s="0" t="n">
        <v>5494</v>
      </c>
      <c r="D2768" s="0" t="n">
        <v>262</v>
      </c>
      <c r="E2768" s="0" t="n">
        <v>1</v>
      </c>
      <c r="F2768" s="55" t="s">
        <v>928</v>
      </c>
      <c r="G2768" s="0" t="n">
        <v>37.8</v>
      </c>
      <c r="H2768" s="0" t="n">
        <v>36</v>
      </c>
      <c r="I2768" s="55" t="s">
        <v>157</v>
      </c>
      <c r="J2768" s="0" t="n">
        <v>135</v>
      </c>
      <c r="K2768" s="0" t="n">
        <v>65</v>
      </c>
      <c r="L2768" s="0" t="n">
        <v>127</v>
      </c>
      <c r="M2768" s="0" t="n">
        <v>506.05</v>
      </c>
      <c r="N2768" s="0" t="n">
        <v>96.91</v>
      </c>
      <c r="O2768" s="0" t="n">
        <v>23.46</v>
      </c>
      <c r="P2768" s="0" t="n">
        <v>4.58</v>
      </c>
      <c r="Q2768" s="0" t="n">
        <v>3.24</v>
      </c>
      <c r="T2768" s="0" t="n">
        <v>41.65</v>
      </c>
      <c r="U2768" s="0" t="n">
        <v>904</v>
      </c>
      <c r="V2768" s="0" t="n">
        <v>3</v>
      </c>
      <c r="W2768" s="60" t="n">
        <v>46184</v>
      </c>
      <c r="X2768" s="55" t="n">
        <f aca="false">IF(I2768="Male",0,1)</f>
        <v>1</v>
      </c>
      <c r="Y2768" s="55" t="n">
        <f aca="false">IF(OR(I2768="DNB",I2768="Dry DNB"),1,0)</f>
        <v>0</v>
      </c>
      <c r="Z2768" s="55" t="n">
        <f aca="false">IF(ISNUMBER(W2768),A2768-W2768,"")</f>
        <v>126</v>
      </c>
      <c r="AA2768" s="55" t="n">
        <f aca="false">MATCH(A2768,DATAS,0)</f>
        <v>2</v>
      </c>
      <c r="AB2768" s="55" t="n">
        <f aca="false">IF(AND(E2768&gt;0,OR(AND(B2768&gt;=1,B2768&lt;=6),B2768=10)),1,0)</f>
        <v>1</v>
      </c>
      <c r="AC2768" s="55" t="n">
        <f aca="false">IF(AND(E2768&gt;0,B2768=10),1,0)</f>
        <v>0</v>
      </c>
      <c r="AD2768" s="55" t="n">
        <f aca="false">IF(AND(C2767=C2768,AA2767=AA2768-1),AB2767,"")</f>
        <v>1</v>
      </c>
      <c r="AE2768" s="55" t="n">
        <f aca="false">IF(AND(C2767=C2768,AA2767=AA2768-1),AC2767,"")</f>
        <v>0</v>
      </c>
      <c r="AF2768" s="55" t="n">
        <f aca="false">IF(AA2768=1,"",IF(AND(AB2768=1,AD2768&lt;&gt;1),1,0))</f>
        <v>0</v>
      </c>
      <c r="AG2768" s="55" t="n">
        <f aca="false">IF(AA2768=1,"",IF(AND(AC2768=1,AE2768&lt;&gt;1),1,0))</f>
        <v>0</v>
      </c>
      <c r="AH2768" s="60" t="str">
        <f aca="false">IF(AND(E2768&gt;0,AA2768&lt;2,NOT(AND(C2769=C2768,AA2769=AA2768+1))),INDEX(DATAS,AA2768+1),"")</f>
        <v/>
      </c>
      <c r="AI2768" s="60" t="str">
        <f aca="false">IF(AND(AC2768=1,AA2768&lt;2),IF(AND(C2769=C2768,AA2769=AA2768+1),IF(AC2769=1,"",INDEX(DATAS,AA2768+1)),INDEX(DATAS,AA2768+1)),"")</f>
        <v/>
      </c>
    </row>
    <row r="2769" customFormat="false" ht="15" hidden="false" customHeight="false" outlineLevel="0" collapsed="false">
      <c r="A2769" s="60" t="n">
        <v>46309</v>
      </c>
      <c r="B2769" s="0" t="n">
        <v>4</v>
      </c>
      <c r="C2769" s="0" t="n">
        <v>5496</v>
      </c>
      <c r="D2769" s="0" t="n">
        <v>221</v>
      </c>
      <c r="E2769" s="0" t="n">
        <v>1</v>
      </c>
      <c r="F2769" s="55" t="s">
        <v>929</v>
      </c>
      <c r="G2769" s="0" t="n">
        <v>55.4</v>
      </c>
      <c r="H2769" s="0" t="n">
        <v>57</v>
      </c>
      <c r="I2769" s="55" t="s">
        <v>157</v>
      </c>
      <c r="J2769" s="0" t="n">
        <v>179</v>
      </c>
      <c r="K2769" s="0" t="n">
        <v>67</v>
      </c>
      <c r="L2769" s="0" t="n">
        <v>42</v>
      </c>
      <c r="M2769" s="0" t="n">
        <v>1225.7</v>
      </c>
      <c r="N2769" s="0" t="n">
        <v>47.21</v>
      </c>
      <c r="O2769" s="0" t="n">
        <v>36.55</v>
      </c>
      <c r="P2769" s="0" t="n">
        <v>4.1</v>
      </c>
      <c r="Q2769" s="0" t="n">
        <v>3.13</v>
      </c>
      <c r="R2769" s="0" t="n">
        <v>4682</v>
      </c>
      <c r="S2769" s="0" t="n">
        <v>10685</v>
      </c>
      <c r="T2769" s="0" t="n">
        <v>52.4</v>
      </c>
      <c r="U2769" s="0" t="n">
        <v>902</v>
      </c>
      <c r="V2769" s="0" t="n">
        <v>5</v>
      </c>
      <c r="W2769" s="60" t="n">
        <v>46268</v>
      </c>
      <c r="X2769" s="55" t="n">
        <f aca="false">IF(I2769="Male",0,1)</f>
        <v>1</v>
      </c>
      <c r="Y2769" s="55" t="n">
        <f aca="false">IF(OR(I2769="DNB",I2769="Dry DNB"),1,0)</f>
        <v>0</v>
      </c>
      <c r="Z2769" s="55" t="n">
        <f aca="false">IF(ISNUMBER(W2769),A2769-W2769,"")</f>
        <v>41</v>
      </c>
      <c r="AA2769" s="55" t="n">
        <f aca="false">MATCH(A2769,DATAS,0)</f>
        <v>1</v>
      </c>
      <c r="AB2769" s="55" t="n">
        <f aca="false">IF(AND(E2769&gt;0,OR(AND(B2769&gt;=1,B2769&lt;=6),B2769=10)),1,0)</f>
        <v>1</v>
      </c>
      <c r="AC2769" s="55" t="n">
        <f aca="false">IF(AND(E2769&gt;0,B2769=10),1,0)</f>
        <v>0</v>
      </c>
      <c r="AD2769" s="0" t="str">
        <f aca="false">IF(AND(C2768=C2769,AA2768=AA2769-1),AB2768,"")</f>
        <v/>
      </c>
      <c r="AE2769" s="0" t="str">
        <f aca="false">IF(AND(C2768=C2769,AA2768=AA2769-1),AC2768,"")</f>
        <v/>
      </c>
      <c r="AF2769" s="0" t="str">
        <f aca="false">IF(AA2769=1,"",IF(AND(AB2769=1,AD2769&lt;&gt;1),1,0))</f>
        <v/>
      </c>
      <c r="AG2769" s="0" t="str">
        <f aca="false">IF(AA2769=1,"",IF(AND(AC2769=1,AE2769&lt;&gt;1),1,0))</f>
        <v/>
      </c>
      <c r="AH2769" s="60" t="str">
        <f aca="false">IF(AND(E2769&gt;0,AA2769&lt;2,NOT(AND(C2770=C2769,AA2770=AA2769+1))),INDEX(DATAS,AA2769+1),"")</f>
        <v/>
      </c>
      <c r="AI2769" s="60" t="str">
        <f aca="false">IF(AND(AC2769=1,AA2769&lt;2),IF(AND(C2770=C2769,AA2770=AA2769+1),IF(AC2770=1,"",INDEX(DATAS,AA2769+1)),INDEX(DATAS,AA2769+1)),"")</f>
        <v/>
      </c>
    </row>
    <row r="2770" customFormat="false" ht="15" hidden="false" customHeight="false" outlineLevel="0" collapsed="false">
      <c r="A2770" s="60" t="n">
        <v>46310</v>
      </c>
      <c r="B2770" s="0" t="n">
        <v>4</v>
      </c>
      <c r="C2770" s="0" t="n">
        <v>5496</v>
      </c>
      <c r="D2770" s="0" t="n">
        <v>222</v>
      </c>
      <c r="E2770" s="0" t="n">
        <v>1</v>
      </c>
      <c r="F2770" s="55" t="s">
        <v>929</v>
      </c>
      <c r="G2770" s="0" t="n">
        <v>61.5</v>
      </c>
      <c r="H2770" s="0" t="n">
        <v>58</v>
      </c>
      <c r="I2770" s="55" t="s">
        <v>157</v>
      </c>
      <c r="J2770" s="0" t="n">
        <v>179</v>
      </c>
      <c r="K2770" s="0" t="n">
        <v>67</v>
      </c>
      <c r="L2770" s="0" t="n">
        <v>43</v>
      </c>
      <c r="M2770" s="0" t="n">
        <v>1225.7</v>
      </c>
      <c r="N2770" s="0" t="n">
        <v>47.21</v>
      </c>
      <c r="O2770" s="0" t="n">
        <v>36.55</v>
      </c>
      <c r="P2770" s="0" t="n">
        <v>4.1</v>
      </c>
      <c r="Q2770" s="0" t="n">
        <v>3.13</v>
      </c>
      <c r="T2770" s="0" t="n">
        <v>52.4</v>
      </c>
      <c r="U2770" s="0" t="n">
        <v>903</v>
      </c>
      <c r="V2770" s="0" t="n">
        <v>5</v>
      </c>
      <c r="W2770" s="60" t="n">
        <v>46268</v>
      </c>
      <c r="X2770" s="55" t="n">
        <f aca="false">IF(I2770="Male",0,1)</f>
        <v>1</v>
      </c>
      <c r="Y2770" s="55" t="n">
        <f aca="false">IF(OR(I2770="DNB",I2770="Dry DNB"),1,0)</f>
        <v>0</v>
      </c>
      <c r="Z2770" s="55" t="n">
        <f aca="false">IF(ISNUMBER(W2770),A2770-W2770,"")</f>
        <v>42</v>
      </c>
      <c r="AA2770" s="55" t="n">
        <f aca="false">MATCH(A2770,DATAS,0)</f>
        <v>2</v>
      </c>
      <c r="AB2770" s="55" t="n">
        <f aca="false">IF(AND(E2770&gt;0,OR(AND(B2770&gt;=1,B2770&lt;=6),B2770=10)),1,0)</f>
        <v>1</v>
      </c>
      <c r="AC2770" s="55" t="n">
        <f aca="false">IF(AND(E2770&gt;0,B2770=10),1,0)</f>
        <v>0</v>
      </c>
      <c r="AD2770" s="55" t="n">
        <f aca="false">IF(AND(C2769=C2770,AA2769=AA2770-1),AB2769,"")</f>
        <v>1</v>
      </c>
      <c r="AE2770" s="55" t="n">
        <f aca="false">IF(AND(C2769=C2770,AA2769=AA2770-1),AC2769,"")</f>
        <v>0</v>
      </c>
      <c r="AF2770" s="55" t="n">
        <f aca="false">IF(AA2770=1,"",IF(AND(AB2770=1,AD2770&lt;&gt;1),1,0))</f>
        <v>0</v>
      </c>
      <c r="AG2770" s="55" t="n">
        <f aca="false">IF(AA2770=1,"",IF(AND(AC2770=1,AE2770&lt;&gt;1),1,0))</f>
        <v>0</v>
      </c>
      <c r="AH2770" s="60" t="str">
        <f aca="false">IF(AND(E2770&gt;0,AA2770&lt;2,NOT(AND(C2771=C2770,AA2771=AA2770+1))),INDEX(DATAS,AA2770+1),"")</f>
        <v/>
      </c>
      <c r="AI2770" s="60" t="str">
        <f aca="false">IF(AND(AC2770=1,AA2770&lt;2),IF(AND(C2771=C2770,AA2771=AA2770+1),IF(AC2771=1,"",INDEX(DATAS,AA2770+1)),INDEX(DATAS,AA2770+1)),"")</f>
        <v/>
      </c>
    </row>
    <row r="2771" customFormat="false" ht="15" hidden="false" customHeight="false" outlineLevel="0" collapsed="false">
      <c r="A2771" s="60" t="n">
        <v>46309</v>
      </c>
      <c r="B2771" s="0" t="n">
        <v>4</v>
      </c>
      <c r="C2771" s="0" t="n">
        <v>5499</v>
      </c>
      <c r="D2771" s="0" t="n">
        <v>256</v>
      </c>
      <c r="E2771" s="0" t="n">
        <v>1</v>
      </c>
      <c r="F2771" s="55" t="s">
        <v>930</v>
      </c>
      <c r="G2771" s="0" t="n">
        <v>47.3</v>
      </c>
      <c r="H2771" s="0" t="n">
        <v>46</v>
      </c>
      <c r="I2771" s="55" t="s">
        <v>157</v>
      </c>
      <c r="J2771" s="0" t="n">
        <v>103</v>
      </c>
      <c r="K2771" s="0" t="n">
        <v>81</v>
      </c>
      <c r="L2771" s="0" t="n">
        <v>153</v>
      </c>
      <c r="M2771" s="0" t="n">
        <v>1602.87</v>
      </c>
      <c r="N2771" s="0" t="n">
        <v>75.16</v>
      </c>
      <c r="O2771" s="0" t="n">
        <v>43.89</v>
      </c>
      <c r="P2771" s="0" t="n">
        <v>3.11</v>
      </c>
      <c r="Q2771" s="0" t="n">
        <v>3.48</v>
      </c>
      <c r="R2771" s="0" t="n">
        <v>4922</v>
      </c>
      <c r="S2771" s="0" t="n">
        <v>10643</v>
      </c>
      <c r="T2771" s="0" t="n">
        <v>51.1</v>
      </c>
      <c r="U2771" s="0" t="n">
        <v>901</v>
      </c>
      <c r="V2771" s="0" t="n">
        <v>2</v>
      </c>
      <c r="W2771" s="60" t="n">
        <v>46159</v>
      </c>
      <c r="X2771" s="55" t="n">
        <f aca="false">IF(I2771="Male",0,1)</f>
        <v>1</v>
      </c>
      <c r="Y2771" s="55" t="n">
        <f aca="false">IF(OR(I2771="DNB",I2771="Dry DNB"),1,0)</f>
        <v>0</v>
      </c>
      <c r="Z2771" s="55" t="n">
        <f aca="false">IF(ISNUMBER(W2771),A2771-W2771,"")</f>
        <v>150</v>
      </c>
      <c r="AA2771" s="55" t="n">
        <f aca="false">MATCH(A2771,DATAS,0)</f>
        <v>1</v>
      </c>
      <c r="AB2771" s="55" t="n">
        <f aca="false">IF(AND(E2771&gt;0,OR(AND(B2771&gt;=1,B2771&lt;=6),B2771=10)),1,0)</f>
        <v>1</v>
      </c>
      <c r="AC2771" s="55" t="n">
        <f aca="false">IF(AND(E2771&gt;0,B2771=10),1,0)</f>
        <v>0</v>
      </c>
      <c r="AD2771" s="0" t="str">
        <f aca="false">IF(AND(C2770=C2771,AA2770=AA2771-1),AB2770,"")</f>
        <v/>
      </c>
      <c r="AE2771" s="0" t="str">
        <f aca="false">IF(AND(C2770=C2771,AA2770=AA2771-1),AC2770,"")</f>
        <v/>
      </c>
      <c r="AF2771" s="0" t="str">
        <f aca="false">IF(AA2771=1,"",IF(AND(AB2771=1,AD2771&lt;&gt;1),1,0))</f>
        <v/>
      </c>
      <c r="AG2771" s="0" t="str">
        <f aca="false">IF(AA2771=1,"",IF(AND(AC2771=1,AE2771&lt;&gt;1),1,0))</f>
        <v/>
      </c>
      <c r="AH2771" s="60" t="str">
        <f aca="false">IF(AND(E2771&gt;0,AA2771&lt;2,NOT(AND(C2772=C2771,AA2772=AA2771+1))),INDEX(DATAS,AA2771+1),"")</f>
        <v/>
      </c>
      <c r="AI2771" s="60" t="str">
        <f aca="false">IF(AND(AC2771=1,AA2771&lt;2),IF(AND(C2772=C2771,AA2772=AA2771+1),IF(AC2772=1,"",INDEX(DATAS,AA2771+1)),INDEX(DATAS,AA2771+1)),"")</f>
        <v/>
      </c>
    </row>
    <row r="2772" customFormat="false" ht="15" hidden="false" customHeight="false" outlineLevel="0" collapsed="false">
      <c r="A2772" s="60" t="n">
        <v>46310</v>
      </c>
      <c r="B2772" s="0" t="n">
        <v>4</v>
      </c>
      <c r="C2772" s="0" t="n">
        <v>5499</v>
      </c>
      <c r="D2772" s="0" t="n">
        <v>257</v>
      </c>
      <c r="E2772" s="0" t="n">
        <v>1</v>
      </c>
      <c r="F2772" s="55" t="s">
        <v>930</v>
      </c>
      <c r="G2772" s="0" t="n">
        <v>48.8</v>
      </c>
      <c r="H2772" s="0" t="n">
        <v>45</v>
      </c>
      <c r="I2772" s="55" t="s">
        <v>157</v>
      </c>
      <c r="J2772" s="0" t="n">
        <v>103</v>
      </c>
      <c r="K2772" s="0" t="n">
        <v>81</v>
      </c>
      <c r="L2772" s="0" t="n">
        <v>154</v>
      </c>
      <c r="M2772" s="0" t="n">
        <v>1602.87</v>
      </c>
      <c r="N2772" s="0" t="n">
        <v>75.16</v>
      </c>
      <c r="O2772" s="0" t="n">
        <v>43.89</v>
      </c>
      <c r="P2772" s="0" t="n">
        <v>3.11</v>
      </c>
      <c r="Q2772" s="0" t="n">
        <v>3.48</v>
      </c>
      <c r="T2772" s="0" t="n">
        <v>51.1</v>
      </c>
      <c r="U2772" s="0" t="n">
        <v>902</v>
      </c>
      <c r="V2772" s="0" t="n">
        <v>2</v>
      </c>
      <c r="W2772" s="60" t="n">
        <v>46159</v>
      </c>
      <c r="X2772" s="55" t="n">
        <f aca="false">IF(I2772="Male",0,1)</f>
        <v>1</v>
      </c>
      <c r="Y2772" s="55" t="n">
        <f aca="false">IF(OR(I2772="DNB",I2772="Dry DNB"),1,0)</f>
        <v>0</v>
      </c>
      <c r="Z2772" s="55" t="n">
        <f aca="false">IF(ISNUMBER(W2772),A2772-W2772,"")</f>
        <v>151</v>
      </c>
      <c r="AA2772" s="55" t="n">
        <f aca="false">MATCH(A2772,DATAS,0)</f>
        <v>2</v>
      </c>
      <c r="AB2772" s="55" t="n">
        <f aca="false">IF(AND(E2772&gt;0,OR(AND(B2772&gt;=1,B2772&lt;=6),B2772=10)),1,0)</f>
        <v>1</v>
      </c>
      <c r="AC2772" s="55" t="n">
        <f aca="false">IF(AND(E2772&gt;0,B2772=10),1,0)</f>
        <v>0</v>
      </c>
      <c r="AD2772" s="55" t="n">
        <f aca="false">IF(AND(C2771=C2772,AA2771=AA2772-1),AB2771,"")</f>
        <v>1</v>
      </c>
      <c r="AE2772" s="55" t="n">
        <f aca="false">IF(AND(C2771=C2772,AA2771=AA2772-1),AC2771,"")</f>
        <v>0</v>
      </c>
      <c r="AF2772" s="55" t="n">
        <f aca="false">IF(AA2772=1,"",IF(AND(AB2772=1,AD2772&lt;&gt;1),1,0))</f>
        <v>0</v>
      </c>
      <c r="AG2772" s="55" t="n">
        <f aca="false">IF(AA2772=1,"",IF(AND(AC2772=1,AE2772&lt;&gt;1),1,0))</f>
        <v>0</v>
      </c>
      <c r="AH2772" s="60" t="str">
        <f aca="false">IF(AND(E2772&gt;0,AA2772&lt;2,NOT(AND(C2773=C2772,AA2773=AA2772+1))),INDEX(DATAS,AA2772+1),"")</f>
        <v/>
      </c>
      <c r="AI2772" s="60" t="str">
        <f aca="false">IF(AND(AC2772=1,AA2772&lt;2),IF(AND(C2773=C2772,AA2773=AA2772+1),IF(AC2773=1,"",INDEX(DATAS,AA2772+1)),INDEX(DATAS,AA2772+1)),"")</f>
        <v/>
      </c>
    </row>
    <row r="2773" customFormat="false" ht="15" hidden="false" customHeight="false" outlineLevel="0" collapsed="false">
      <c r="A2773" s="60" t="n">
        <v>46309</v>
      </c>
      <c r="B2773" s="0" t="n">
        <v>4</v>
      </c>
      <c r="C2773" s="0" t="n">
        <v>5500</v>
      </c>
      <c r="D2773" s="0" t="n">
        <v>264</v>
      </c>
      <c r="E2773" s="0" t="n">
        <v>1</v>
      </c>
      <c r="F2773" s="55" t="s">
        <v>930</v>
      </c>
      <c r="G2773" s="0" t="n">
        <v>45.1</v>
      </c>
      <c r="H2773" s="0" t="n">
        <v>45</v>
      </c>
      <c r="I2773" s="55" t="s">
        <v>157</v>
      </c>
      <c r="J2773" s="0" t="n">
        <v>124</v>
      </c>
      <c r="K2773" s="0" t="n">
        <v>68</v>
      </c>
      <c r="L2773" s="0" t="n">
        <v>140</v>
      </c>
      <c r="M2773" s="0" t="n">
        <v>528.12</v>
      </c>
      <c r="N2773" s="0" t="n">
        <v>55.44</v>
      </c>
      <c r="O2773" s="0" t="n">
        <v>39.1</v>
      </c>
      <c r="P2773" s="0" t="n">
        <v>4.01</v>
      </c>
      <c r="Q2773" s="0" t="n">
        <v>3.83</v>
      </c>
      <c r="R2773" s="0" t="n">
        <v>3636</v>
      </c>
      <c r="S2773" s="0" t="n">
        <v>8520</v>
      </c>
      <c r="T2773" s="0" t="n">
        <v>38</v>
      </c>
      <c r="U2773" s="0" t="n">
        <v>901</v>
      </c>
      <c r="V2773" s="0" t="n">
        <v>2</v>
      </c>
      <c r="W2773" s="60" t="n">
        <v>46170</v>
      </c>
      <c r="X2773" s="55" t="n">
        <f aca="false">IF(I2773="Male",0,1)</f>
        <v>1</v>
      </c>
      <c r="Y2773" s="55" t="n">
        <f aca="false">IF(OR(I2773="DNB",I2773="Dry DNB"),1,0)</f>
        <v>0</v>
      </c>
      <c r="Z2773" s="55" t="n">
        <f aca="false">IF(ISNUMBER(W2773),A2773-W2773,"")</f>
        <v>139</v>
      </c>
      <c r="AA2773" s="55" t="n">
        <f aca="false">MATCH(A2773,DATAS,0)</f>
        <v>1</v>
      </c>
      <c r="AB2773" s="55" t="n">
        <f aca="false">IF(AND(E2773&gt;0,OR(AND(B2773&gt;=1,B2773&lt;=6),B2773=10)),1,0)</f>
        <v>1</v>
      </c>
      <c r="AC2773" s="55" t="n">
        <f aca="false">IF(AND(E2773&gt;0,B2773=10),1,0)</f>
        <v>0</v>
      </c>
      <c r="AD2773" s="0" t="str">
        <f aca="false">IF(AND(C2772=C2773,AA2772=AA2773-1),AB2772,"")</f>
        <v/>
      </c>
      <c r="AE2773" s="0" t="str">
        <f aca="false">IF(AND(C2772=C2773,AA2772=AA2773-1),AC2772,"")</f>
        <v/>
      </c>
      <c r="AF2773" s="0" t="str">
        <f aca="false">IF(AA2773=1,"",IF(AND(AB2773=1,AD2773&lt;&gt;1),1,0))</f>
        <v/>
      </c>
      <c r="AG2773" s="0" t="str">
        <f aca="false">IF(AA2773=1,"",IF(AND(AC2773=1,AE2773&lt;&gt;1),1,0))</f>
        <v/>
      </c>
      <c r="AH2773" s="60" t="str">
        <f aca="false">IF(AND(E2773&gt;0,AA2773&lt;2,NOT(AND(C2774=C2773,AA2774=AA2773+1))),INDEX(DATAS,AA2773+1),"")</f>
        <v/>
      </c>
      <c r="AI2773" s="60" t="str">
        <f aca="false">IF(AND(AC2773=1,AA2773&lt;2),IF(AND(C2774=C2773,AA2774=AA2773+1),IF(AC2774=1,"",INDEX(DATAS,AA2773+1)),INDEX(DATAS,AA2773+1)),"")</f>
        <v/>
      </c>
    </row>
    <row r="2774" customFormat="false" ht="15" hidden="false" customHeight="false" outlineLevel="0" collapsed="false">
      <c r="A2774" s="60" t="n">
        <v>46310</v>
      </c>
      <c r="B2774" s="0" t="n">
        <v>4</v>
      </c>
      <c r="C2774" s="0" t="n">
        <v>5500</v>
      </c>
      <c r="D2774" s="0" t="n">
        <v>265</v>
      </c>
      <c r="E2774" s="0" t="n">
        <v>1</v>
      </c>
      <c r="F2774" s="55" t="s">
        <v>930</v>
      </c>
      <c r="G2774" s="0" t="n">
        <v>44.4</v>
      </c>
      <c r="H2774" s="0" t="n">
        <v>44</v>
      </c>
      <c r="I2774" s="55" t="s">
        <v>157</v>
      </c>
      <c r="J2774" s="0" t="n">
        <v>124</v>
      </c>
      <c r="K2774" s="0" t="n">
        <v>68</v>
      </c>
      <c r="L2774" s="0" t="n">
        <v>141</v>
      </c>
      <c r="M2774" s="0" t="n">
        <v>528.12</v>
      </c>
      <c r="N2774" s="0" t="n">
        <v>55.44</v>
      </c>
      <c r="O2774" s="0" t="n">
        <v>39.1</v>
      </c>
      <c r="P2774" s="0" t="n">
        <v>4.01</v>
      </c>
      <c r="Q2774" s="0" t="n">
        <v>3.83</v>
      </c>
      <c r="T2774" s="0" t="n">
        <v>38</v>
      </c>
      <c r="U2774" s="0" t="n">
        <v>902</v>
      </c>
      <c r="V2774" s="0" t="n">
        <v>2</v>
      </c>
      <c r="W2774" s="60" t="n">
        <v>46170</v>
      </c>
      <c r="X2774" s="55" t="n">
        <f aca="false">IF(I2774="Male",0,1)</f>
        <v>1</v>
      </c>
      <c r="Y2774" s="55" t="n">
        <f aca="false">IF(OR(I2774="DNB",I2774="Dry DNB"),1,0)</f>
        <v>0</v>
      </c>
      <c r="Z2774" s="55" t="n">
        <f aca="false">IF(ISNUMBER(W2774),A2774-W2774,"")</f>
        <v>140</v>
      </c>
      <c r="AA2774" s="55" t="n">
        <f aca="false">MATCH(A2774,DATAS,0)</f>
        <v>2</v>
      </c>
      <c r="AB2774" s="55" t="n">
        <f aca="false">IF(AND(E2774&gt;0,OR(AND(B2774&gt;=1,B2774&lt;=6),B2774=10)),1,0)</f>
        <v>1</v>
      </c>
      <c r="AC2774" s="55" t="n">
        <f aca="false">IF(AND(E2774&gt;0,B2774=10),1,0)</f>
        <v>0</v>
      </c>
      <c r="AD2774" s="55" t="n">
        <f aca="false">IF(AND(C2773=C2774,AA2773=AA2774-1),AB2773,"")</f>
        <v>1</v>
      </c>
      <c r="AE2774" s="55" t="n">
        <f aca="false">IF(AND(C2773=C2774,AA2773=AA2774-1),AC2773,"")</f>
        <v>0</v>
      </c>
      <c r="AF2774" s="55" t="n">
        <f aca="false">IF(AA2774=1,"",IF(AND(AB2774=1,AD2774&lt;&gt;1),1,0))</f>
        <v>0</v>
      </c>
      <c r="AG2774" s="55" t="n">
        <f aca="false">IF(AA2774=1,"",IF(AND(AC2774=1,AE2774&lt;&gt;1),1,0))</f>
        <v>0</v>
      </c>
      <c r="AH2774" s="60" t="str">
        <f aca="false">IF(AND(E2774&gt;0,AA2774&lt;2,NOT(AND(C2775=C2774,AA2775=AA2774+1))),INDEX(DATAS,AA2774+1),"")</f>
        <v/>
      </c>
      <c r="AI2774" s="60" t="str">
        <f aca="false">IF(AND(AC2774=1,AA2774&lt;2),IF(AND(C2775=C2774,AA2775=AA2774+1),IF(AC2775=1,"",INDEX(DATAS,AA2774+1)),INDEX(DATAS,AA2774+1)),"")</f>
        <v/>
      </c>
    </row>
    <row r="2775" customFormat="false" ht="15" hidden="false" customHeight="false" outlineLevel="0" collapsed="false">
      <c r="A2775" s="60" t="n">
        <v>46309</v>
      </c>
      <c r="B2775" s="0" t="n">
        <v>4</v>
      </c>
      <c r="C2775" s="0" t="n">
        <v>5501</v>
      </c>
      <c r="D2775" s="0" t="n">
        <v>205</v>
      </c>
      <c r="E2775" s="0" t="n">
        <v>1</v>
      </c>
      <c r="F2775" s="55" t="s">
        <v>931</v>
      </c>
      <c r="G2775" s="0" t="n">
        <v>53</v>
      </c>
      <c r="H2775" s="0" t="n">
        <v>54</v>
      </c>
      <c r="I2775" s="55" t="s">
        <v>157</v>
      </c>
      <c r="J2775" s="0" t="n">
        <v>100</v>
      </c>
      <c r="K2775" s="0" t="n">
        <v>65</v>
      </c>
      <c r="L2775" s="0" t="n">
        <v>105</v>
      </c>
      <c r="M2775" s="0" t="n">
        <v>1240.59</v>
      </c>
      <c r="N2775" s="0" t="n">
        <v>69.85</v>
      </c>
      <c r="O2775" s="0" t="n">
        <v>48.88</v>
      </c>
      <c r="P2775" s="0" t="n">
        <v>3.01</v>
      </c>
      <c r="Q2775" s="0" t="n">
        <v>3.5</v>
      </c>
      <c r="R2775" s="0" t="n">
        <v>4935</v>
      </c>
      <c r="S2775" s="0" t="n">
        <v>10831</v>
      </c>
      <c r="T2775" s="0" t="n">
        <v>59.25</v>
      </c>
      <c r="U2775" s="0" t="n">
        <v>900</v>
      </c>
      <c r="V2775" s="0" t="n">
        <v>2</v>
      </c>
      <c r="W2775" s="60" t="n">
        <v>46205</v>
      </c>
      <c r="X2775" s="55" t="n">
        <f aca="false">IF(I2775="Male",0,1)</f>
        <v>1</v>
      </c>
      <c r="Y2775" s="55" t="n">
        <f aca="false">IF(OR(I2775="DNB",I2775="Dry DNB"),1,0)</f>
        <v>0</v>
      </c>
      <c r="Z2775" s="55" t="n">
        <f aca="false">IF(ISNUMBER(W2775),A2775-W2775,"")</f>
        <v>104</v>
      </c>
      <c r="AA2775" s="55" t="n">
        <f aca="false">MATCH(A2775,DATAS,0)</f>
        <v>1</v>
      </c>
      <c r="AB2775" s="55" t="n">
        <f aca="false">IF(AND(E2775&gt;0,OR(AND(B2775&gt;=1,B2775&lt;=6),B2775=10)),1,0)</f>
        <v>1</v>
      </c>
      <c r="AC2775" s="55" t="n">
        <f aca="false">IF(AND(E2775&gt;0,B2775=10),1,0)</f>
        <v>0</v>
      </c>
      <c r="AD2775" s="0" t="str">
        <f aca="false">IF(AND(C2774=C2775,AA2774=AA2775-1),AB2774,"")</f>
        <v/>
      </c>
      <c r="AE2775" s="0" t="str">
        <f aca="false">IF(AND(C2774=C2775,AA2774=AA2775-1),AC2774,"")</f>
        <v/>
      </c>
      <c r="AF2775" s="0" t="str">
        <f aca="false">IF(AA2775=1,"",IF(AND(AB2775=1,AD2775&lt;&gt;1),1,0))</f>
        <v/>
      </c>
      <c r="AG2775" s="0" t="str">
        <f aca="false">IF(AA2775=1,"",IF(AND(AC2775=1,AE2775&lt;&gt;1),1,0))</f>
        <v/>
      </c>
      <c r="AH2775" s="60" t="str">
        <f aca="false">IF(AND(E2775&gt;0,AA2775&lt;2,NOT(AND(C2776=C2775,AA2776=AA2775+1))),INDEX(DATAS,AA2775+1),"")</f>
        <v/>
      </c>
      <c r="AI2775" s="60" t="str">
        <f aca="false">IF(AND(AC2775=1,AA2775&lt;2),IF(AND(C2776=C2775,AA2776=AA2775+1),IF(AC2776=1,"",INDEX(DATAS,AA2775+1)),INDEX(DATAS,AA2775+1)),"")</f>
        <v/>
      </c>
    </row>
    <row r="2776" customFormat="false" ht="15" hidden="false" customHeight="false" outlineLevel="0" collapsed="false">
      <c r="A2776" s="60" t="n">
        <v>46310</v>
      </c>
      <c r="B2776" s="0" t="n">
        <v>4</v>
      </c>
      <c r="C2776" s="0" t="n">
        <v>5501</v>
      </c>
      <c r="D2776" s="0" t="n">
        <v>206</v>
      </c>
      <c r="E2776" s="0" t="n">
        <v>1</v>
      </c>
      <c r="F2776" s="55" t="s">
        <v>931</v>
      </c>
      <c r="G2776" s="0" t="n">
        <v>56.5</v>
      </c>
      <c r="H2776" s="0" t="n">
        <v>54</v>
      </c>
      <c r="I2776" s="55" t="s">
        <v>157</v>
      </c>
      <c r="J2776" s="0" t="n">
        <v>100</v>
      </c>
      <c r="K2776" s="0" t="n">
        <v>65</v>
      </c>
      <c r="L2776" s="0" t="n">
        <v>106</v>
      </c>
      <c r="M2776" s="0" t="n">
        <v>1240.59</v>
      </c>
      <c r="N2776" s="0" t="n">
        <v>69.85</v>
      </c>
      <c r="O2776" s="0" t="n">
        <v>48.88</v>
      </c>
      <c r="P2776" s="0" t="n">
        <v>3.01</v>
      </c>
      <c r="Q2776" s="0" t="n">
        <v>3.5</v>
      </c>
      <c r="T2776" s="0" t="n">
        <v>59.25</v>
      </c>
      <c r="U2776" s="0" t="n">
        <v>901</v>
      </c>
      <c r="V2776" s="0" t="n">
        <v>2</v>
      </c>
      <c r="W2776" s="60" t="n">
        <v>46205</v>
      </c>
      <c r="X2776" s="55" t="n">
        <f aca="false">IF(I2776="Male",0,1)</f>
        <v>1</v>
      </c>
      <c r="Y2776" s="55" t="n">
        <f aca="false">IF(OR(I2776="DNB",I2776="Dry DNB"),1,0)</f>
        <v>0</v>
      </c>
      <c r="Z2776" s="55" t="n">
        <f aca="false">IF(ISNUMBER(W2776),A2776-W2776,"")</f>
        <v>105</v>
      </c>
      <c r="AA2776" s="55" t="n">
        <f aca="false">MATCH(A2776,DATAS,0)</f>
        <v>2</v>
      </c>
      <c r="AB2776" s="55" t="n">
        <f aca="false">IF(AND(E2776&gt;0,OR(AND(B2776&gt;=1,B2776&lt;=6),B2776=10)),1,0)</f>
        <v>1</v>
      </c>
      <c r="AC2776" s="55" t="n">
        <f aca="false">IF(AND(E2776&gt;0,B2776=10),1,0)</f>
        <v>0</v>
      </c>
      <c r="AD2776" s="55" t="n">
        <f aca="false">IF(AND(C2775=C2776,AA2775=AA2776-1),AB2775,"")</f>
        <v>1</v>
      </c>
      <c r="AE2776" s="55" t="n">
        <f aca="false">IF(AND(C2775=C2776,AA2775=AA2776-1),AC2775,"")</f>
        <v>0</v>
      </c>
      <c r="AF2776" s="55" t="n">
        <f aca="false">IF(AA2776=1,"",IF(AND(AB2776=1,AD2776&lt;&gt;1),1,0))</f>
        <v>0</v>
      </c>
      <c r="AG2776" s="55" t="n">
        <f aca="false">IF(AA2776=1,"",IF(AND(AC2776=1,AE2776&lt;&gt;1),1,0))</f>
        <v>0</v>
      </c>
      <c r="AH2776" s="60" t="str">
        <f aca="false">IF(AND(E2776&gt;0,AA2776&lt;2,NOT(AND(C2777=C2776,AA2777=AA2776+1))),INDEX(DATAS,AA2776+1),"")</f>
        <v/>
      </c>
      <c r="AI2776" s="60" t="str">
        <f aca="false">IF(AND(AC2776=1,AA2776&lt;2),IF(AND(C2777=C2776,AA2777=AA2776+1),IF(AC2777=1,"",INDEX(DATAS,AA2776+1)),INDEX(DATAS,AA2776+1)),"")</f>
        <v/>
      </c>
    </row>
    <row r="2777" customFormat="false" ht="15" hidden="false" customHeight="false" outlineLevel="0" collapsed="false">
      <c r="A2777" s="60" t="n">
        <v>46309</v>
      </c>
      <c r="B2777" s="0" t="n">
        <v>4</v>
      </c>
      <c r="C2777" s="0" t="n">
        <v>5503</v>
      </c>
      <c r="D2777" s="0" t="n">
        <v>194</v>
      </c>
      <c r="E2777" s="0" t="n">
        <v>1</v>
      </c>
      <c r="F2777" s="55" t="s">
        <v>931</v>
      </c>
      <c r="G2777" s="0" t="n">
        <v>45.5</v>
      </c>
      <c r="H2777" s="0" t="n">
        <v>48</v>
      </c>
      <c r="I2777" s="55" t="s">
        <v>157</v>
      </c>
      <c r="J2777" s="0" t="n">
        <v>68</v>
      </c>
      <c r="K2777" s="0" t="n">
        <v>68</v>
      </c>
      <c r="L2777" s="0" t="n">
        <v>126</v>
      </c>
      <c r="M2777" s="0" t="n">
        <v>1084.59</v>
      </c>
      <c r="N2777" s="0" t="n">
        <v>69.67</v>
      </c>
      <c r="O2777" s="0" t="n">
        <v>33.24</v>
      </c>
      <c r="P2777" s="0" t="n">
        <v>4.28</v>
      </c>
      <c r="Q2777" s="0" t="n">
        <v>3.25</v>
      </c>
      <c r="R2777" s="0" t="n">
        <v>4257</v>
      </c>
      <c r="S2777" s="0" t="n">
        <v>8970</v>
      </c>
      <c r="T2777" s="0" t="n">
        <v>45.05</v>
      </c>
      <c r="U2777" s="0" t="n">
        <v>900</v>
      </c>
      <c r="V2777" s="0" t="n">
        <v>1</v>
      </c>
      <c r="W2777" s="60" t="n">
        <v>46184</v>
      </c>
      <c r="X2777" s="55" t="n">
        <f aca="false">IF(I2777="Male",0,1)</f>
        <v>1</v>
      </c>
      <c r="Y2777" s="55" t="n">
        <f aca="false">IF(OR(I2777="DNB",I2777="Dry DNB"),1,0)</f>
        <v>0</v>
      </c>
      <c r="Z2777" s="55" t="n">
        <f aca="false">IF(ISNUMBER(W2777),A2777-W2777,"")</f>
        <v>125</v>
      </c>
      <c r="AA2777" s="55" t="n">
        <f aca="false">MATCH(A2777,DATAS,0)</f>
        <v>1</v>
      </c>
      <c r="AB2777" s="55" t="n">
        <f aca="false">IF(AND(E2777&gt;0,OR(AND(B2777&gt;=1,B2777&lt;=6),B2777=10)),1,0)</f>
        <v>1</v>
      </c>
      <c r="AC2777" s="55" t="n">
        <f aca="false">IF(AND(E2777&gt;0,B2777=10),1,0)</f>
        <v>0</v>
      </c>
      <c r="AD2777" s="0" t="str">
        <f aca="false">IF(AND(C2776=C2777,AA2776=AA2777-1),AB2776,"")</f>
        <v/>
      </c>
      <c r="AE2777" s="0" t="str">
        <f aca="false">IF(AND(C2776=C2777,AA2776=AA2777-1),AC2776,"")</f>
        <v/>
      </c>
      <c r="AF2777" s="0" t="str">
        <f aca="false">IF(AA2777=1,"",IF(AND(AB2777=1,AD2777&lt;&gt;1),1,0))</f>
        <v/>
      </c>
      <c r="AG2777" s="0" t="str">
        <f aca="false">IF(AA2777=1,"",IF(AND(AC2777=1,AE2777&lt;&gt;1),1,0))</f>
        <v/>
      </c>
      <c r="AH2777" s="60" t="str">
        <f aca="false">IF(AND(E2777&gt;0,AA2777&lt;2,NOT(AND(C2778=C2777,AA2778=AA2777+1))),INDEX(DATAS,AA2777+1),"")</f>
        <v/>
      </c>
      <c r="AI2777" s="60" t="str">
        <f aca="false">IF(AND(AC2777=1,AA2777&lt;2),IF(AND(C2778=C2777,AA2778=AA2777+1),IF(AC2778=1,"",INDEX(DATAS,AA2777+1)),INDEX(DATAS,AA2777+1)),"")</f>
        <v/>
      </c>
    </row>
    <row r="2778" customFormat="false" ht="15" hidden="false" customHeight="false" outlineLevel="0" collapsed="false">
      <c r="A2778" s="60" t="n">
        <v>46310</v>
      </c>
      <c r="B2778" s="0" t="n">
        <v>4</v>
      </c>
      <c r="C2778" s="0" t="n">
        <v>5503</v>
      </c>
      <c r="D2778" s="0" t="n">
        <v>195</v>
      </c>
      <c r="E2778" s="0" t="n">
        <v>1</v>
      </c>
      <c r="F2778" s="55" t="s">
        <v>931</v>
      </c>
      <c r="G2778" s="0" t="n">
        <v>44.5</v>
      </c>
      <c r="H2778" s="0" t="n">
        <v>47</v>
      </c>
      <c r="I2778" s="55" t="s">
        <v>157</v>
      </c>
      <c r="J2778" s="0" t="n">
        <v>68</v>
      </c>
      <c r="K2778" s="0" t="n">
        <v>68</v>
      </c>
      <c r="L2778" s="0" t="n">
        <v>127</v>
      </c>
      <c r="M2778" s="0" t="n">
        <v>1084.59</v>
      </c>
      <c r="N2778" s="0" t="n">
        <v>69.67</v>
      </c>
      <c r="O2778" s="0" t="n">
        <v>33.24</v>
      </c>
      <c r="P2778" s="0" t="n">
        <v>4.28</v>
      </c>
      <c r="Q2778" s="0" t="n">
        <v>3.25</v>
      </c>
      <c r="T2778" s="0" t="n">
        <v>45.05</v>
      </c>
      <c r="U2778" s="0" t="n">
        <v>901</v>
      </c>
      <c r="V2778" s="0" t="n">
        <v>1</v>
      </c>
      <c r="W2778" s="60" t="n">
        <v>46184</v>
      </c>
      <c r="X2778" s="55" t="n">
        <f aca="false">IF(I2778="Male",0,1)</f>
        <v>1</v>
      </c>
      <c r="Y2778" s="55" t="n">
        <f aca="false">IF(OR(I2778="DNB",I2778="Dry DNB"),1,0)</f>
        <v>0</v>
      </c>
      <c r="Z2778" s="55" t="n">
        <f aca="false">IF(ISNUMBER(W2778),A2778-W2778,"")</f>
        <v>126</v>
      </c>
      <c r="AA2778" s="55" t="n">
        <f aca="false">MATCH(A2778,DATAS,0)</f>
        <v>2</v>
      </c>
      <c r="AB2778" s="55" t="n">
        <f aca="false">IF(AND(E2778&gt;0,OR(AND(B2778&gt;=1,B2778&lt;=6),B2778=10)),1,0)</f>
        <v>1</v>
      </c>
      <c r="AC2778" s="55" t="n">
        <f aca="false">IF(AND(E2778&gt;0,B2778=10),1,0)</f>
        <v>0</v>
      </c>
      <c r="AD2778" s="55" t="n">
        <f aca="false">IF(AND(C2777=C2778,AA2777=AA2778-1),AB2777,"")</f>
        <v>1</v>
      </c>
      <c r="AE2778" s="55" t="n">
        <f aca="false">IF(AND(C2777=C2778,AA2777=AA2778-1),AC2777,"")</f>
        <v>0</v>
      </c>
      <c r="AF2778" s="55" t="n">
        <f aca="false">IF(AA2778=1,"",IF(AND(AB2778=1,AD2778&lt;&gt;1),1,0))</f>
        <v>0</v>
      </c>
      <c r="AG2778" s="55" t="n">
        <f aca="false">IF(AA2778=1,"",IF(AND(AC2778=1,AE2778&lt;&gt;1),1,0))</f>
        <v>0</v>
      </c>
      <c r="AH2778" s="60" t="str">
        <f aca="false">IF(AND(E2778&gt;0,AA2778&lt;2,NOT(AND(C2779=C2778,AA2779=AA2778+1))),INDEX(DATAS,AA2778+1),"")</f>
        <v/>
      </c>
      <c r="AI2778" s="60" t="str">
        <f aca="false">IF(AND(AC2778=1,AA2778&lt;2),IF(AND(C2779=C2778,AA2779=AA2778+1),IF(AC2779=1,"",INDEX(DATAS,AA2778+1)),INDEX(DATAS,AA2778+1)),"")</f>
        <v/>
      </c>
    </row>
    <row r="2779" customFormat="false" ht="15" hidden="false" customHeight="false" outlineLevel="0" collapsed="false">
      <c r="A2779" s="60" t="n">
        <v>46309</v>
      </c>
      <c r="B2779" s="0" t="n">
        <v>4</v>
      </c>
      <c r="C2779" s="0" t="n">
        <v>5504</v>
      </c>
      <c r="D2779" s="0" t="n">
        <v>208</v>
      </c>
      <c r="E2779" s="0" t="n">
        <v>1</v>
      </c>
      <c r="F2779" s="55" t="s">
        <v>931</v>
      </c>
      <c r="G2779" s="0" t="n">
        <v>50.3</v>
      </c>
      <c r="H2779" s="0" t="n">
        <v>50</v>
      </c>
      <c r="I2779" s="55" t="s">
        <v>157</v>
      </c>
      <c r="J2779" s="0" t="n">
        <v>68</v>
      </c>
      <c r="K2779" s="0" t="n">
        <v>68</v>
      </c>
      <c r="L2779" s="0" t="n">
        <v>140</v>
      </c>
      <c r="M2779" s="0" t="n">
        <v>1327.69</v>
      </c>
      <c r="N2779" s="0" t="n">
        <v>57.9</v>
      </c>
      <c r="O2779" s="0" t="n">
        <v>37.27</v>
      </c>
      <c r="P2779" s="0" t="n">
        <v>3.74</v>
      </c>
      <c r="Q2779" s="0" t="n">
        <v>3.29</v>
      </c>
      <c r="R2779" s="0" t="n">
        <v>3350</v>
      </c>
      <c r="S2779" s="0" t="n">
        <v>8821</v>
      </c>
      <c r="T2779" s="0" t="n">
        <v>46.4</v>
      </c>
      <c r="U2779" s="0" t="n">
        <v>900</v>
      </c>
      <c r="V2779" s="0" t="n">
        <v>1</v>
      </c>
      <c r="W2779" s="60" t="n">
        <v>46170</v>
      </c>
      <c r="X2779" s="55" t="n">
        <f aca="false">IF(I2779="Male",0,1)</f>
        <v>1</v>
      </c>
      <c r="Y2779" s="55" t="n">
        <f aca="false">IF(OR(I2779="DNB",I2779="Dry DNB"),1,0)</f>
        <v>0</v>
      </c>
      <c r="Z2779" s="55" t="n">
        <f aca="false">IF(ISNUMBER(W2779),A2779-W2779,"")</f>
        <v>139</v>
      </c>
      <c r="AA2779" s="55" t="n">
        <f aca="false">MATCH(A2779,DATAS,0)</f>
        <v>1</v>
      </c>
      <c r="AB2779" s="55" t="n">
        <f aca="false">IF(AND(E2779&gt;0,OR(AND(B2779&gt;=1,B2779&lt;=6),B2779=10)),1,0)</f>
        <v>1</v>
      </c>
      <c r="AC2779" s="55" t="n">
        <f aca="false">IF(AND(E2779&gt;0,B2779=10),1,0)</f>
        <v>0</v>
      </c>
      <c r="AD2779" s="0" t="str">
        <f aca="false">IF(AND(C2778=C2779,AA2778=AA2779-1),AB2778,"")</f>
        <v/>
      </c>
      <c r="AE2779" s="0" t="str">
        <f aca="false">IF(AND(C2778=C2779,AA2778=AA2779-1),AC2778,"")</f>
        <v/>
      </c>
      <c r="AF2779" s="0" t="str">
        <f aca="false">IF(AA2779=1,"",IF(AND(AB2779=1,AD2779&lt;&gt;1),1,0))</f>
        <v/>
      </c>
      <c r="AG2779" s="0" t="str">
        <f aca="false">IF(AA2779=1,"",IF(AND(AC2779=1,AE2779&lt;&gt;1),1,0))</f>
        <v/>
      </c>
      <c r="AH2779" s="60" t="str">
        <f aca="false">IF(AND(E2779&gt;0,AA2779&lt;2,NOT(AND(C2780=C2779,AA2780=AA2779+1))),INDEX(DATAS,AA2779+1),"")</f>
        <v/>
      </c>
      <c r="AI2779" s="60" t="str">
        <f aca="false">IF(AND(AC2779=1,AA2779&lt;2),IF(AND(C2780=C2779,AA2780=AA2779+1),IF(AC2780=1,"",INDEX(DATAS,AA2779+1)),INDEX(DATAS,AA2779+1)),"")</f>
        <v/>
      </c>
    </row>
    <row r="2780" customFormat="false" ht="15" hidden="false" customHeight="false" outlineLevel="0" collapsed="false">
      <c r="A2780" s="60" t="n">
        <v>46310</v>
      </c>
      <c r="B2780" s="0" t="n">
        <v>4</v>
      </c>
      <c r="C2780" s="0" t="n">
        <v>5504</v>
      </c>
      <c r="D2780" s="0" t="n">
        <v>209</v>
      </c>
      <c r="E2780" s="0" t="n">
        <v>1</v>
      </c>
      <c r="F2780" s="55" t="s">
        <v>931</v>
      </c>
      <c r="G2780" s="0" t="n">
        <v>50.9</v>
      </c>
      <c r="H2780" s="0" t="n">
        <v>50</v>
      </c>
      <c r="I2780" s="55" t="s">
        <v>157</v>
      </c>
      <c r="J2780" s="0" t="n">
        <v>68</v>
      </c>
      <c r="K2780" s="0" t="n">
        <v>68</v>
      </c>
      <c r="L2780" s="0" t="n">
        <v>141</v>
      </c>
      <c r="M2780" s="0" t="n">
        <v>1327.69</v>
      </c>
      <c r="N2780" s="0" t="n">
        <v>57.9</v>
      </c>
      <c r="O2780" s="0" t="n">
        <v>37.27</v>
      </c>
      <c r="P2780" s="0" t="n">
        <v>3.74</v>
      </c>
      <c r="Q2780" s="0" t="n">
        <v>3.29</v>
      </c>
      <c r="T2780" s="0" t="n">
        <v>46.4</v>
      </c>
      <c r="U2780" s="0" t="n">
        <v>901</v>
      </c>
      <c r="V2780" s="0" t="n">
        <v>1</v>
      </c>
      <c r="W2780" s="60" t="n">
        <v>46170</v>
      </c>
      <c r="X2780" s="55" t="n">
        <f aca="false">IF(I2780="Male",0,1)</f>
        <v>1</v>
      </c>
      <c r="Y2780" s="55" t="n">
        <f aca="false">IF(OR(I2780="DNB",I2780="Dry DNB"),1,0)</f>
        <v>0</v>
      </c>
      <c r="Z2780" s="55" t="n">
        <f aca="false">IF(ISNUMBER(W2780),A2780-W2780,"")</f>
        <v>140</v>
      </c>
      <c r="AA2780" s="55" t="n">
        <f aca="false">MATCH(A2780,DATAS,0)</f>
        <v>2</v>
      </c>
      <c r="AB2780" s="55" t="n">
        <f aca="false">IF(AND(E2780&gt;0,OR(AND(B2780&gt;=1,B2780&lt;=6),B2780=10)),1,0)</f>
        <v>1</v>
      </c>
      <c r="AC2780" s="55" t="n">
        <f aca="false">IF(AND(E2780&gt;0,B2780=10),1,0)</f>
        <v>0</v>
      </c>
      <c r="AD2780" s="55" t="n">
        <f aca="false">IF(AND(C2779=C2780,AA2779=AA2780-1),AB2779,"")</f>
        <v>1</v>
      </c>
      <c r="AE2780" s="55" t="n">
        <f aca="false">IF(AND(C2779=C2780,AA2779=AA2780-1),AC2779,"")</f>
        <v>0</v>
      </c>
      <c r="AF2780" s="55" t="n">
        <f aca="false">IF(AA2780=1,"",IF(AND(AB2780=1,AD2780&lt;&gt;1),1,0))</f>
        <v>0</v>
      </c>
      <c r="AG2780" s="55" t="n">
        <f aca="false">IF(AA2780=1,"",IF(AND(AC2780=1,AE2780&lt;&gt;1),1,0))</f>
        <v>0</v>
      </c>
      <c r="AH2780" s="60" t="str">
        <f aca="false">IF(AND(E2780&gt;0,AA2780&lt;2,NOT(AND(C2781=C2780,AA2781=AA2780+1))),INDEX(DATAS,AA2780+1),"")</f>
        <v/>
      </c>
      <c r="AI2780" s="60" t="str">
        <f aca="false">IF(AND(AC2780=1,AA2780&lt;2),IF(AND(C2781=C2780,AA2781=AA2780+1),IF(AC2781=1,"",INDEX(DATAS,AA2780+1)),INDEX(DATAS,AA2780+1)),"")</f>
        <v/>
      </c>
    </row>
    <row r="2781" customFormat="false" ht="15" hidden="false" customHeight="false" outlineLevel="0" collapsed="false">
      <c r="A2781" s="60" t="n">
        <v>46309</v>
      </c>
      <c r="B2781" s="0" t="n">
        <v>4</v>
      </c>
      <c r="C2781" s="0" t="n">
        <v>5505</v>
      </c>
      <c r="D2781" s="0" t="n">
        <v>201</v>
      </c>
      <c r="E2781" s="0" t="n">
        <v>1</v>
      </c>
      <c r="F2781" s="55" t="s">
        <v>931</v>
      </c>
      <c r="G2781" s="0" t="n">
        <v>46.6</v>
      </c>
      <c r="H2781" s="0" t="n">
        <v>42</v>
      </c>
      <c r="I2781" s="55" t="s">
        <v>157</v>
      </c>
      <c r="J2781" s="0" t="n">
        <v>89</v>
      </c>
      <c r="K2781" s="0" t="n">
        <v>68</v>
      </c>
      <c r="L2781" s="0" t="n">
        <v>112</v>
      </c>
      <c r="M2781" s="0" t="n">
        <v>912.53</v>
      </c>
      <c r="N2781" s="0" t="n">
        <v>62.2</v>
      </c>
      <c r="O2781" s="0" t="n">
        <v>35.85</v>
      </c>
      <c r="P2781" s="0" t="n">
        <v>3.97</v>
      </c>
      <c r="Q2781" s="0" t="n">
        <v>3.59</v>
      </c>
      <c r="R2781" s="0" t="n">
        <v>3542</v>
      </c>
      <c r="S2781" s="0" t="n">
        <v>8482</v>
      </c>
      <c r="T2781" s="0" t="n">
        <v>45.05</v>
      </c>
      <c r="U2781" s="0" t="n">
        <v>900</v>
      </c>
      <c r="V2781" s="0" t="n">
        <v>2</v>
      </c>
      <c r="W2781" s="60" t="n">
        <v>46198</v>
      </c>
      <c r="X2781" s="55" t="n">
        <f aca="false">IF(I2781="Male",0,1)</f>
        <v>1</v>
      </c>
      <c r="Y2781" s="55" t="n">
        <f aca="false">IF(OR(I2781="DNB",I2781="Dry DNB"),1,0)</f>
        <v>0</v>
      </c>
      <c r="Z2781" s="55" t="n">
        <f aca="false">IF(ISNUMBER(W2781),A2781-W2781,"")</f>
        <v>111</v>
      </c>
      <c r="AA2781" s="55" t="n">
        <f aca="false">MATCH(A2781,DATAS,0)</f>
        <v>1</v>
      </c>
      <c r="AB2781" s="55" t="n">
        <f aca="false">IF(AND(E2781&gt;0,OR(AND(B2781&gt;=1,B2781&lt;=6),B2781=10)),1,0)</f>
        <v>1</v>
      </c>
      <c r="AC2781" s="55" t="n">
        <f aca="false">IF(AND(E2781&gt;0,B2781=10),1,0)</f>
        <v>0</v>
      </c>
      <c r="AD2781" s="0" t="str">
        <f aca="false">IF(AND(C2780=C2781,AA2780=AA2781-1),AB2780,"")</f>
        <v/>
      </c>
      <c r="AE2781" s="0" t="str">
        <f aca="false">IF(AND(C2780=C2781,AA2780=AA2781-1),AC2780,"")</f>
        <v/>
      </c>
      <c r="AF2781" s="0" t="str">
        <f aca="false">IF(AA2781=1,"",IF(AND(AB2781=1,AD2781&lt;&gt;1),1,0))</f>
        <v/>
      </c>
      <c r="AG2781" s="0" t="str">
        <f aca="false">IF(AA2781=1,"",IF(AND(AC2781=1,AE2781&lt;&gt;1),1,0))</f>
        <v/>
      </c>
      <c r="AH2781" s="60" t="str">
        <f aca="false">IF(AND(E2781&gt;0,AA2781&lt;2,NOT(AND(C2782=C2781,AA2782=AA2781+1))),INDEX(DATAS,AA2781+1),"")</f>
        <v/>
      </c>
      <c r="AI2781" s="60" t="str">
        <f aca="false">IF(AND(AC2781=1,AA2781&lt;2),IF(AND(C2782=C2781,AA2782=AA2781+1),IF(AC2782=1,"",INDEX(DATAS,AA2781+1)),INDEX(DATAS,AA2781+1)),"")</f>
        <v/>
      </c>
    </row>
    <row r="2782" customFormat="false" ht="15" hidden="false" customHeight="false" outlineLevel="0" collapsed="false">
      <c r="A2782" s="60" t="n">
        <v>46310</v>
      </c>
      <c r="B2782" s="0" t="n">
        <v>4</v>
      </c>
      <c r="C2782" s="0" t="n">
        <v>5505</v>
      </c>
      <c r="D2782" s="0" t="n">
        <v>202</v>
      </c>
      <c r="E2782" s="0" t="n">
        <v>1</v>
      </c>
      <c r="F2782" s="55" t="s">
        <v>931</v>
      </c>
      <c r="G2782" s="0" t="n">
        <v>45.7</v>
      </c>
      <c r="H2782" s="0" t="n">
        <v>43</v>
      </c>
      <c r="I2782" s="55" t="s">
        <v>157</v>
      </c>
      <c r="J2782" s="0" t="n">
        <v>89</v>
      </c>
      <c r="K2782" s="0" t="n">
        <v>68</v>
      </c>
      <c r="L2782" s="0" t="n">
        <v>113</v>
      </c>
      <c r="M2782" s="0" t="n">
        <v>912.53</v>
      </c>
      <c r="N2782" s="0" t="n">
        <v>62.2</v>
      </c>
      <c r="O2782" s="0" t="n">
        <v>35.85</v>
      </c>
      <c r="P2782" s="0" t="n">
        <v>3.97</v>
      </c>
      <c r="Q2782" s="0" t="n">
        <v>3.59</v>
      </c>
      <c r="T2782" s="0" t="n">
        <v>45.05</v>
      </c>
      <c r="U2782" s="0" t="n">
        <v>901</v>
      </c>
      <c r="V2782" s="0" t="n">
        <v>2</v>
      </c>
      <c r="W2782" s="60" t="n">
        <v>46198</v>
      </c>
      <c r="X2782" s="55" t="n">
        <f aca="false">IF(I2782="Male",0,1)</f>
        <v>1</v>
      </c>
      <c r="Y2782" s="55" t="n">
        <f aca="false">IF(OR(I2782="DNB",I2782="Dry DNB"),1,0)</f>
        <v>0</v>
      </c>
      <c r="Z2782" s="55" t="n">
        <f aca="false">IF(ISNUMBER(W2782),A2782-W2782,"")</f>
        <v>112</v>
      </c>
      <c r="AA2782" s="55" t="n">
        <f aca="false">MATCH(A2782,DATAS,0)</f>
        <v>2</v>
      </c>
      <c r="AB2782" s="55" t="n">
        <f aca="false">IF(AND(E2782&gt;0,OR(AND(B2782&gt;=1,B2782&lt;=6),B2782=10)),1,0)</f>
        <v>1</v>
      </c>
      <c r="AC2782" s="55" t="n">
        <f aca="false">IF(AND(E2782&gt;0,B2782=10),1,0)</f>
        <v>0</v>
      </c>
      <c r="AD2782" s="55" t="n">
        <f aca="false">IF(AND(C2781=C2782,AA2781=AA2782-1),AB2781,"")</f>
        <v>1</v>
      </c>
      <c r="AE2782" s="55" t="n">
        <f aca="false">IF(AND(C2781=C2782,AA2781=AA2782-1),AC2781,"")</f>
        <v>0</v>
      </c>
      <c r="AF2782" s="55" t="n">
        <f aca="false">IF(AA2782=1,"",IF(AND(AB2782=1,AD2782&lt;&gt;1),1,0))</f>
        <v>0</v>
      </c>
      <c r="AG2782" s="55" t="n">
        <f aca="false">IF(AA2782=1,"",IF(AND(AC2782=1,AE2782&lt;&gt;1),1,0))</f>
        <v>0</v>
      </c>
      <c r="AH2782" s="60" t="str">
        <f aca="false">IF(AND(E2782&gt;0,AA2782&lt;2,NOT(AND(C2783=C2782,AA2783=AA2782+1))),INDEX(DATAS,AA2782+1),"")</f>
        <v/>
      </c>
      <c r="AI2782" s="60" t="str">
        <f aca="false">IF(AND(AC2782=1,AA2782&lt;2),IF(AND(C2783=C2782,AA2783=AA2782+1),IF(AC2783=1,"",INDEX(DATAS,AA2782+1)),INDEX(DATAS,AA2782+1)),"")</f>
        <v/>
      </c>
    </row>
    <row r="2783" customFormat="false" ht="15" hidden="false" customHeight="false" outlineLevel="0" collapsed="false">
      <c r="A2783" s="60" t="n">
        <v>46309</v>
      </c>
      <c r="B2783" s="0" t="n">
        <v>4</v>
      </c>
      <c r="C2783" s="0" t="n">
        <v>5506</v>
      </c>
      <c r="D2783" s="0" t="n">
        <v>186</v>
      </c>
      <c r="E2783" s="0" t="n">
        <v>1</v>
      </c>
      <c r="F2783" s="55" t="s">
        <v>931</v>
      </c>
      <c r="G2783" s="0" t="n">
        <v>60.3</v>
      </c>
      <c r="H2783" s="0" t="n">
        <v>59</v>
      </c>
      <c r="I2783" s="55" t="s">
        <v>187</v>
      </c>
      <c r="J2783" s="0" t="n">
        <v>186</v>
      </c>
      <c r="K2783" s="0" t="n">
        <v>67</v>
      </c>
      <c r="M2783" s="0" t="n">
        <v>1059.4</v>
      </c>
      <c r="N2783" s="0" t="n">
        <v>67.5</v>
      </c>
      <c r="O2783" s="0" t="n">
        <v>35.98</v>
      </c>
      <c r="P2783" s="0" t="n">
        <v>3.44</v>
      </c>
      <c r="Q2783" s="0" t="n">
        <v>3.09</v>
      </c>
      <c r="R2783" s="0" t="n">
        <v>5123</v>
      </c>
      <c r="S2783" s="0" t="n">
        <v>10866</v>
      </c>
      <c r="T2783" s="0" t="n">
        <v>53.6</v>
      </c>
      <c r="U2783" s="0" t="n">
        <v>900</v>
      </c>
      <c r="V2783" s="0" t="n">
        <v>4</v>
      </c>
      <c r="W2783" s="60" t="n">
        <v>46296</v>
      </c>
      <c r="X2783" s="55" t="n">
        <f aca="false">IF(I2783="Male",0,1)</f>
        <v>1</v>
      </c>
      <c r="Y2783" s="55" t="n">
        <f aca="false">IF(OR(I2783="DNB",I2783="Dry DNB"),1,0)</f>
        <v>0</v>
      </c>
      <c r="Z2783" s="55" t="n">
        <f aca="false">IF(ISNUMBER(W2783),A2783-W2783,"")</f>
        <v>13</v>
      </c>
      <c r="AA2783" s="55" t="n">
        <f aca="false">MATCH(A2783,DATAS,0)</f>
        <v>1</v>
      </c>
      <c r="AB2783" s="55" t="n">
        <f aca="false">IF(AND(E2783&gt;0,OR(AND(B2783&gt;=1,B2783&lt;=6),B2783=10)),1,0)</f>
        <v>1</v>
      </c>
      <c r="AC2783" s="55" t="n">
        <f aca="false">IF(AND(E2783&gt;0,B2783=10),1,0)</f>
        <v>0</v>
      </c>
      <c r="AD2783" s="0" t="str">
        <f aca="false">IF(AND(C2782=C2783,AA2782=AA2783-1),AB2782,"")</f>
        <v/>
      </c>
      <c r="AE2783" s="0" t="str">
        <f aca="false">IF(AND(C2782=C2783,AA2782=AA2783-1),AC2782,"")</f>
        <v/>
      </c>
      <c r="AF2783" s="0" t="str">
        <f aca="false">IF(AA2783=1,"",IF(AND(AB2783=1,AD2783&lt;&gt;1),1,0))</f>
        <v/>
      </c>
      <c r="AG2783" s="0" t="str">
        <f aca="false">IF(AA2783=1,"",IF(AND(AC2783=1,AE2783&lt;&gt;1),1,0))</f>
        <v/>
      </c>
      <c r="AH2783" s="60" t="str">
        <f aca="false">IF(AND(E2783&gt;0,AA2783&lt;2,NOT(AND(C2784=C2783,AA2784=AA2783+1))),INDEX(DATAS,AA2783+1),"")</f>
        <v/>
      </c>
      <c r="AI2783" s="60" t="str">
        <f aca="false">IF(AND(AC2783=1,AA2783&lt;2),IF(AND(C2784=C2783,AA2784=AA2783+1),IF(AC2784=1,"",INDEX(DATAS,AA2783+1)),INDEX(DATAS,AA2783+1)),"")</f>
        <v/>
      </c>
    </row>
    <row r="2784" customFormat="false" ht="15" hidden="false" customHeight="false" outlineLevel="0" collapsed="false">
      <c r="A2784" s="60" t="n">
        <v>46310</v>
      </c>
      <c r="B2784" s="0" t="n">
        <v>4</v>
      </c>
      <c r="C2784" s="0" t="n">
        <v>5506</v>
      </c>
      <c r="D2784" s="0" t="n">
        <v>187</v>
      </c>
      <c r="E2784" s="0" t="n">
        <v>1</v>
      </c>
      <c r="F2784" s="55" t="s">
        <v>931</v>
      </c>
      <c r="G2784" s="0" t="n">
        <v>60.5</v>
      </c>
      <c r="H2784" s="0" t="n">
        <v>58</v>
      </c>
      <c r="I2784" s="55" t="s">
        <v>187</v>
      </c>
      <c r="J2784" s="0" t="n">
        <v>187</v>
      </c>
      <c r="K2784" s="0" t="n">
        <v>67</v>
      </c>
      <c r="M2784" s="0" t="n">
        <v>1059.4</v>
      </c>
      <c r="N2784" s="0" t="n">
        <v>67.5</v>
      </c>
      <c r="O2784" s="0" t="n">
        <v>35.98</v>
      </c>
      <c r="P2784" s="0" t="n">
        <v>3.44</v>
      </c>
      <c r="Q2784" s="0" t="n">
        <v>3.09</v>
      </c>
      <c r="T2784" s="0" t="n">
        <v>53.6</v>
      </c>
      <c r="U2784" s="0" t="n">
        <v>901</v>
      </c>
      <c r="V2784" s="0" t="n">
        <v>4</v>
      </c>
      <c r="W2784" s="60" t="n">
        <v>46296</v>
      </c>
      <c r="X2784" s="55" t="n">
        <f aca="false">IF(I2784="Male",0,1)</f>
        <v>1</v>
      </c>
      <c r="Y2784" s="55" t="n">
        <f aca="false">IF(OR(I2784="DNB",I2784="Dry DNB"),1,0)</f>
        <v>0</v>
      </c>
      <c r="Z2784" s="55" t="n">
        <f aca="false">IF(ISNUMBER(W2784),A2784-W2784,"")</f>
        <v>14</v>
      </c>
      <c r="AA2784" s="55" t="n">
        <f aca="false">MATCH(A2784,DATAS,0)</f>
        <v>2</v>
      </c>
      <c r="AB2784" s="55" t="n">
        <f aca="false">IF(AND(E2784&gt;0,OR(AND(B2784&gt;=1,B2784&lt;=6),B2784=10)),1,0)</f>
        <v>1</v>
      </c>
      <c r="AC2784" s="55" t="n">
        <f aca="false">IF(AND(E2784&gt;0,B2784=10),1,0)</f>
        <v>0</v>
      </c>
      <c r="AD2784" s="55" t="n">
        <f aca="false">IF(AND(C2783=C2784,AA2783=AA2784-1),AB2783,"")</f>
        <v>1</v>
      </c>
      <c r="AE2784" s="55" t="n">
        <f aca="false">IF(AND(C2783=C2784,AA2783=AA2784-1),AC2783,"")</f>
        <v>0</v>
      </c>
      <c r="AF2784" s="55" t="n">
        <f aca="false">IF(AA2784=1,"",IF(AND(AB2784=1,AD2784&lt;&gt;1),1,0))</f>
        <v>0</v>
      </c>
      <c r="AG2784" s="55" t="n">
        <f aca="false">IF(AA2784=1,"",IF(AND(AC2784=1,AE2784&lt;&gt;1),1,0))</f>
        <v>0</v>
      </c>
      <c r="AH2784" s="60" t="str">
        <f aca="false">IF(AND(E2784&gt;0,AA2784&lt;2,NOT(AND(C2785=C2784,AA2785=AA2784+1))),INDEX(DATAS,AA2784+1),"")</f>
        <v/>
      </c>
      <c r="AI2784" s="60" t="str">
        <f aca="false">IF(AND(AC2784=1,AA2784&lt;2),IF(AND(C2785=C2784,AA2785=AA2784+1),IF(AC2785=1,"",INDEX(DATAS,AA2784+1)),INDEX(DATAS,AA2784+1)),"")</f>
        <v/>
      </c>
    </row>
    <row r="2785" customFormat="false" ht="15" hidden="false" customHeight="false" outlineLevel="0" collapsed="false">
      <c r="A2785" s="60" t="n">
        <v>46309</v>
      </c>
      <c r="B2785" s="0" t="n">
        <v>4</v>
      </c>
      <c r="C2785" s="0" t="n">
        <v>5507</v>
      </c>
      <c r="D2785" s="0" t="n">
        <v>207</v>
      </c>
      <c r="E2785" s="0" t="n">
        <v>1</v>
      </c>
      <c r="F2785" s="55" t="s">
        <v>932</v>
      </c>
      <c r="G2785" s="0" t="n">
        <v>42.1</v>
      </c>
      <c r="H2785" s="0" t="n">
        <v>42</v>
      </c>
      <c r="I2785" s="55" t="s">
        <v>157</v>
      </c>
      <c r="J2785" s="0" t="n">
        <v>67</v>
      </c>
      <c r="K2785" s="0" t="n">
        <v>67</v>
      </c>
      <c r="L2785" s="0" t="n">
        <v>140</v>
      </c>
      <c r="M2785" s="0" t="n">
        <v>794.14</v>
      </c>
      <c r="N2785" s="0" t="n">
        <v>67.31</v>
      </c>
      <c r="O2785" s="0" t="n">
        <v>42.16</v>
      </c>
      <c r="P2785" s="0" t="n">
        <v>4.19</v>
      </c>
      <c r="Q2785" s="0" t="n">
        <v>3.58</v>
      </c>
      <c r="R2785" s="0" t="n">
        <v>3954</v>
      </c>
      <c r="S2785" s="0" t="n">
        <v>8316</v>
      </c>
      <c r="T2785" s="0" t="n">
        <v>45.1</v>
      </c>
      <c r="U2785" s="0" t="n">
        <v>899</v>
      </c>
      <c r="V2785" s="0" t="n">
        <v>1</v>
      </c>
      <c r="W2785" s="60" t="n">
        <v>46170</v>
      </c>
      <c r="X2785" s="55" t="n">
        <f aca="false">IF(I2785="Male",0,1)</f>
        <v>1</v>
      </c>
      <c r="Y2785" s="55" t="n">
        <f aca="false">IF(OR(I2785="DNB",I2785="Dry DNB"),1,0)</f>
        <v>0</v>
      </c>
      <c r="Z2785" s="55" t="n">
        <f aca="false">IF(ISNUMBER(W2785),A2785-W2785,"")</f>
        <v>139</v>
      </c>
      <c r="AA2785" s="55" t="n">
        <f aca="false">MATCH(A2785,DATAS,0)</f>
        <v>1</v>
      </c>
      <c r="AB2785" s="55" t="n">
        <f aca="false">IF(AND(E2785&gt;0,OR(AND(B2785&gt;=1,B2785&lt;=6),B2785=10)),1,0)</f>
        <v>1</v>
      </c>
      <c r="AC2785" s="55" t="n">
        <f aca="false">IF(AND(E2785&gt;0,B2785=10),1,0)</f>
        <v>0</v>
      </c>
      <c r="AD2785" s="0" t="str">
        <f aca="false">IF(AND(C2784=C2785,AA2784=AA2785-1),AB2784,"")</f>
        <v/>
      </c>
      <c r="AE2785" s="0" t="str">
        <f aca="false">IF(AND(C2784=C2785,AA2784=AA2785-1),AC2784,"")</f>
        <v/>
      </c>
      <c r="AF2785" s="0" t="str">
        <f aca="false">IF(AA2785=1,"",IF(AND(AB2785=1,AD2785&lt;&gt;1),1,0))</f>
        <v/>
      </c>
      <c r="AG2785" s="0" t="str">
        <f aca="false">IF(AA2785=1,"",IF(AND(AC2785=1,AE2785&lt;&gt;1),1,0))</f>
        <v/>
      </c>
      <c r="AH2785" s="60" t="str">
        <f aca="false">IF(AND(E2785&gt;0,AA2785&lt;2,NOT(AND(C2786=C2785,AA2786=AA2785+1))),INDEX(DATAS,AA2785+1),"")</f>
        <v/>
      </c>
      <c r="AI2785" s="60" t="str">
        <f aca="false">IF(AND(AC2785=1,AA2785&lt;2),IF(AND(C2786=C2785,AA2786=AA2785+1),IF(AC2786=1,"",INDEX(DATAS,AA2785+1)),INDEX(DATAS,AA2785+1)),"")</f>
        <v/>
      </c>
    </row>
    <row r="2786" customFormat="false" ht="15" hidden="false" customHeight="false" outlineLevel="0" collapsed="false">
      <c r="A2786" s="60" t="n">
        <v>46310</v>
      </c>
      <c r="B2786" s="0" t="n">
        <v>4</v>
      </c>
      <c r="C2786" s="0" t="n">
        <v>5507</v>
      </c>
      <c r="D2786" s="0" t="n">
        <v>208</v>
      </c>
      <c r="E2786" s="0" t="n">
        <v>1</v>
      </c>
      <c r="F2786" s="55" t="s">
        <v>932</v>
      </c>
      <c r="G2786" s="0" t="n">
        <v>41.5</v>
      </c>
      <c r="H2786" s="0" t="n">
        <v>42</v>
      </c>
      <c r="I2786" s="55" t="s">
        <v>157</v>
      </c>
      <c r="J2786" s="0" t="n">
        <v>67</v>
      </c>
      <c r="K2786" s="0" t="n">
        <v>67</v>
      </c>
      <c r="L2786" s="0" t="n">
        <v>141</v>
      </c>
      <c r="M2786" s="0" t="n">
        <v>794.14</v>
      </c>
      <c r="N2786" s="0" t="n">
        <v>67.31</v>
      </c>
      <c r="O2786" s="0" t="n">
        <v>42.16</v>
      </c>
      <c r="P2786" s="0" t="n">
        <v>4.19</v>
      </c>
      <c r="Q2786" s="0" t="n">
        <v>3.58</v>
      </c>
      <c r="T2786" s="0" t="n">
        <v>45.1</v>
      </c>
      <c r="U2786" s="0" t="n">
        <v>900</v>
      </c>
      <c r="V2786" s="0" t="n">
        <v>1</v>
      </c>
      <c r="W2786" s="60" t="n">
        <v>46170</v>
      </c>
      <c r="X2786" s="55" t="n">
        <f aca="false">IF(I2786="Male",0,1)</f>
        <v>1</v>
      </c>
      <c r="Y2786" s="55" t="n">
        <f aca="false">IF(OR(I2786="DNB",I2786="Dry DNB"),1,0)</f>
        <v>0</v>
      </c>
      <c r="Z2786" s="55" t="n">
        <f aca="false">IF(ISNUMBER(W2786),A2786-W2786,"")</f>
        <v>140</v>
      </c>
      <c r="AA2786" s="55" t="n">
        <f aca="false">MATCH(A2786,DATAS,0)</f>
        <v>2</v>
      </c>
      <c r="AB2786" s="55" t="n">
        <f aca="false">IF(AND(E2786&gt;0,OR(AND(B2786&gt;=1,B2786&lt;=6),B2786=10)),1,0)</f>
        <v>1</v>
      </c>
      <c r="AC2786" s="55" t="n">
        <f aca="false">IF(AND(E2786&gt;0,B2786=10),1,0)</f>
        <v>0</v>
      </c>
      <c r="AD2786" s="55" t="n">
        <f aca="false">IF(AND(C2785=C2786,AA2785=AA2786-1),AB2785,"")</f>
        <v>1</v>
      </c>
      <c r="AE2786" s="55" t="n">
        <f aca="false">IF(AND(C2785=C2786,AA2785=AA2786-1),AC2785,"")</f>
        <v>0</v>
      </c>
      <c r="AF2786" s="55" t="n">
        <f aca="false">IF(AA2786=1,"",IF(AND(AB2786=1,AD2786&lt;&gt;1),1,0))</f>
        <v>0</v>
      </c>
      <c r="AG2786" s="55" t="n">
        <f aca="false">IF(AA2786=1,"",IF(AND(AC2786=1,AE2786&lt;&gt;1),1,0))</f>
        <v>0</v>
      </c>
      <c r="AH2786" s="60" t="str">
        <f aca="false">IF(AND(E2786&gt;0,AA2786&lt;2,NOT(AND(C2787=C2786,AA2787=AA2786+1))),INDEX(DATAS,AA2786+1),"")</f>
        <v/>
      </c>
      <c r="AI2786" s="60" t="str">
        <f aca="false">IF(AND(AC2786=1,AA2786&lt;2),IF(AND(C2787=C2786,AA2787=AA2786+1),IF(AC2787=1,"",INDEX(DATAS,AA2786+1)),INDEX(DATAS,AA2786+1)),"")</f>
        <v/>
      </c>
    </row>
    <row r="2787" customFormat="false" ht="15" hidden="false" customHeight="false" outlineLevel="0" collapsed="false">
      <c r="A2787" s="60" t="n">
        <v>46309</v>
      </c>
      <c r="B2787" s="0" t="n">
        <v>4</v>
      </c>
      <c r="C2787" s="0" t="n">
        <v>5508</v>
      </c>
      <c r="D2787" s="0" t="n">
        <v>259</v>
      </c>
      <c r="E2787" s="0" t="n">
        <v>1</v>
      </c>
      <c r="F2787" s="55" t="s">
        <v>933</v>
      </c>
      <c r="G2787" s="0" t="n">
        <v>27.9</v>
      </c>
      <c r="H2787" s="0" t="n">
        <v>32</v>
      </c>
      <c r="I2787" s="55" t="s">
        <v>157</v>
      </c>
      <c r="J2787" s="0" t="n">
        <v>140</v>
      </c>
      <c r="K2787" s="0" t="n">
        <v>63</v>
      </c>
      <c r="L2787" s="0" t="n">
        <v>119</v>
      </c>
      <c r="M2787" s="0" t="n">
        <v>-34.5</v>
      </c>
      <c r="N2787" s="0" t="n">
        <v>47.01</v>
      </c>
      <c r="O2787" s="0" t="n">
        <v>20.92</v>
      </c>
      <c r="P2787" s="0" t="n">
        <v>5.3</v>
      </c>
      <c r="Q2787" s="0" t="n">
        <v>4.06</v>
      </c>
      <c r="R2787" s="0" t="n">
        <v>3028</v>
      </c>
      <c r="S2787" s="0" t="n">
        <v>6523</v>
      </c>
      <c r="T2787" s="0" t="n">
        <v>30.3</v>
      </c>
      <c r="U2787" s="0" t="n">
        <v>897</v>
      </c>
      <c r="V2787" s="0" t="n">
        <v>3</v>
      </c>
      <c r="W2787" s="60" t="n">
        <v>46191</v>
      </c>
      <c r="X2787" s="55" t="n">
        <f aca="false">IF(I2787="Male",0,1)</f>
        <v>1</v>
      </c>
      <c r="Y2787" s="55" t="n">
        <f aca="false">IF(OR(I2787="DNB",I2787="Dry DNB"),1,0)</f>
        <v>0</v>
      </c>
      <c r="Z2787" s="55" t="n">
        <f aca="false">IF(ISNUMBER(W2787),A2787-W2787,"")</f>
        <v>118</v>
      </c>
      <c r="AA2787" s="55" t="n">
        <f aca="false">MATCH(A2787,DATAS,0)</f>
        <v>1</v>
      </c>
      <c r="AB2787" s="55" t="n">
        <f aca="false">IF(AND(E2787&gt;0,OR(AND(B2787&gt;=1,B2787&lt;=6),B2787=10)),1,0)</f>
        <v>1</v>
      </c>
      <c r="AC2787" s="55" t="n">
        <f aca="false">IF(AND(E2787&gt;0,B2787=10),1,0)</f>
        <v>0</v>
      </c>
      <c r="AD2787" s="0" t="str">
        <f aca="false">IF(AND(C2786=C2787,AA2786=AA2787-1),AB2786,"")</f>
        <v/>
      </c>
      <c r="AE2787" s="0" t="str">
        <f aca="false">IF(AND(C2786=C2787,AA2786=AA2787-1),AC2786,"")</f>
        <v/>
      </c>
      <c r="AF2787" s="0" t="str">
        <f aca="false">IF(AA2787=1,"",IF(AND(AB2787=1,AD2787&lt;&gt;1),1,0))</f>
        <v/>
      </c>
      <c r="AG2787" s="0" t="str">
        <f aca="false">IF(AA2787=1,"",IF(AND(AC2787=1,AE2787&lt;&gt;1),1,0))</f>
        <v/>
      </c>
      <c r="AH2787" s="60" t="str">
        <f aca="false">IF(AND(E2787&gt;0,AA2787&lt;2,NOT(AND(C2788=C2787,AA2788=AA2787+1))),INDEX(DATAS,AA2787+1),"")</f>
        <v/>
      </c>
      <c r="AI2787" s="60" t="str">
        <f aca="false">IF(AND(AC2787=1,AA2787&lt;2),IF(AND(C2788=C2787,AA2788=AA2787+1),IF(AC2788=1,"",INDEX(DATAS,AA2787+1)),INDEX(DATAS,AA2787+1)),"")</f>
        <v/>
      </c>
    </row>
    <row r="2788" customFormat="false" ht="15" hidden="false" customHeight="false" outlineLevel="0" collapsed="false">
      <c r="A2788" s="60" t="n">
        <v>46310</v>
      </c>
      <c r="B2788" s="0" t="n">
        <v>4</v>
      </c>
      <c r="C2788" s="0" t="n">
        <v>5508</v>
      </c>
      <c r="D2788" s="0" t="n">
        <v>260</v>
      </c>
      <c r="E2788" s="0" t="n">
        <v>1</v>
      </c>
      <c r="F2788" s="55" t="s">
        <v>933</v>
      </c>
      <c r="G2788" s="0" t="n">
        <v>22.7</v>
      </c>
      <c r="H2788" s="0" t="n">
        <v>30</v>
      </c>
      <c r="I2788" s="55" t="s">
        <v>157</v>
      </c>
      <c r="J2788" s="0" t="n">
        <v>140</v>
      </c>
      <c r="K2788" s="0" t="n">
        <v>63</v>
      </c>
      <c r="L2788" s="0" t="n">
        <v>120</v>
      </c>
      <c r="M2788" s="0" t="n">
        <v>-34.5</v>
      </c>
      <c r="N2788" s="0" t="n">
        <v>47.01</v>
      </c>
      <c r="O2788" s="0" t="n">
        <v>20.92</v>
      </c>
      <c r="P2788" s="0" t="n">
        <v>5.3</v>
      </c>
      <c r="Q2788" s="0" t="n">
        <v>4.06</v>
      </c>
      <c r="T2788" s="0" t="n">
        <v>30.3</v>
      </c>
      <c r="U2788" s="0" t="n">
        <v>898</v>
      </c>
      <c r="V2788" s="0" t="n">
        <v>3</v>
      </c>
      <c r="W2788" s="60" t="n">
        <v>46191</v>
      </c>
      <c r="X2788" s="55" t="n">
        <f aca="false">IF(I2788="Male",0,1)</f>
        <v>1</v>
      </c>
      <c r="Y2788" s="55" t="n">
        <f aca="false">IF(OR(I2788="DNB",I2788="Dry DNB"),1,0)</f>
        <v>0</v>
      </c>
      <c r="Z2788" s="55" t="n">
        <f aca="false">IF(ISNUMBER(W2788),A2788-W2788,"")</f>
        <v>119</v>
      </c>
      <c r="AA2788" s="55" t="n">
        <f aca="false">MATCH(A2788,DATAS,0)</f>
        <v>2</v>
      </c>
      <c r="AB2788" s="55" t="n">
        <f aca="false">IF(AND(E2788&gt;0,OR(AND(B2788&gt;=1,B2788&lt;=6),B2788=10)),1,0)</f>
        <v>1</v>
      </c>
      <c r="AC2788" s="55" t="n">
        <f aca="false">IF(AND(E2788&gt;0,B2788=10),1,0)</f>
        <v>0</v>
      </c>
      <c r="AD2788" s="55" t="n">
        <f aca="false">IF(AND(C2787=C2788,AA2787=AA2788-1),AB2787,"")</f>
        <v>1</v>
      </c>
      <c r="AE2788" s="55" t="n">
        <f aca="false">IF(AND(C2787=C2788,AA2787=AA2788-1),AC2787,"")</f>
        <v>0</v>
      </c>
      <c r="AF2788" s="55" t="n">
        <f aca="false">IF(AA2788=1,"",IF(AND(AB2788=1,AD2788&lt;&gt;1),1,0))</f>
        <v>0</v>
      </c>
      <c r="AG2788" s="55" t="n">
        <f aca="false">IF(AA2788=1,"",IF(AND(AC2788=1,AE2788&lt;&gt;1),1,0))</f>
        <v>0</v>
      </c>
      <c r="AH2788" s="60" t="str">
        <f aca="false">IF(AND(E2788&gt;0,AA2788&lt;2,NOT(AND(C2789=C2788,AA2789=AA2788+1))),INDEX(DATAS,AA2788+1),"")</f>
        <v/>
      </c>
      <c r="AI2788" s="60" t="str">
        <f aca="false">IF(AND(AC2788=1,AA2788&lt;2),IF(AND(C2789=C2788,AA2789=AA2788+1),IF(AC2789=1,"",INDEX(DATAS,AA2788+1)),INDEX(DATAS,AA2788+1)),"")</f>
        <v/>
      </c>
    </row>
    <row r="2789" customFormat="false" ht="15" hidden="false" customHeight="false" outlineLevel="0" collapsed="false">
      <c r="A2789" s="60" t="n">
        <v>46309</v>
      </c>
      <c r="B2789" s="0" t="n">
        <v>4</v>
      </c>
      <c r="C2789" s="0" t="n">
        <v>5509</v>
      </c>
      <c r="D2789" s="0" t="n">
        <v>235</v>
      </c>
      <c r="E2789" s="0" t="n">
        <v>1</v>
      </c>
      <c r="F2789" s="55" t="s">
        <v>932</v>
      </c>
      <c r="G2789" s="0" t="n">
        <v>51.7</v>
      </c>
      <c r="H2789" s="0" t="n">
        <v>51</v>
      </c>
      <c r="I2789" s="55" t="s">
        <v>157</v>
      </c>
      <c r="J2789" s="0" t="n">
        <v>151</v>
      </c>
      <c r="K2789" s="0" t="n">
        <v>109</v>
      </c>
      <c r="L2789" s="0" t="n">
        <v>84</v>
      </c>
      <c r="M2789" s="0" t="n">
        <v>556.77</v>
      </c>
      <c r="N2789" s="0" t="n">
        <v>63.37</v>
      </c>
      <c r="O2789" s="0" t="n">
        <v>28.12</v>
      </c>
      <c r="P2789" s="0" t="n">
        <v>3.08</v>
      </c>
      <c r="Q2789" s="0" t="n">
        <v>3.39</v>
      </c>
      <c r="R2789" s="0" t="n">
        <v>3061</v>
      </c>
      <c r="S2789" s="0" t="n">
        <v>7473</v>
      </c>
      <c r="T2789" s="0" t="n">
        <v>36.3</v>
      </c>
      <c r="U2789" s="0" t="n">
        <v>899</v>
      </c>
      <c r="V2789" s="0" t="n">
        <v>2</v>
      </c>
      <c r="W2789" s="60" t="n">
        <v>46226</v>
      </c>
      <c r="X2789" s="55" t="n">
        <f aca="false">IF(I2789="Male",0,1)</f>
        <v>1</v>
      </c>
      <c r="Y2789" s="55" t="n">
        <f aca="false">IF(OR(I2789="DNB",I2789="Dry DNB"),1,0)</f>
        <v>0</v>
      </c>
      <c r="Z2789" s="55" t="n">
        <f aca="false">IF(ISNUMBER(W2789),A2789-W2789,"")</f>
        <v>83</v>
      </c>
      <c r="AA2789" s="55" t="n">
        <f aca="false">MATCH(A2789,DATAS,0)</f>
        <v>1</v>
      </c>
      <c r="AB2789" s="55" t="n">
        <f aca="false">IF(AND(E2789&gt;0,OR(AND(B2789&gt;=1,B2789&lt;=6),B2789=10)),1,0)</f>
        <v>1</v>
      </c>
      <c r="AC2789" s="55" t="n">
        <f aca="false">IF(AND(E2789&gt;0,B2789=10),1,0)</f>
        <v>0</v>
      </c>
      <c r="AD2789" s="0" t="str">
        <f aca="false">IF(AND(C2788=C2789,AA2788=AA2789-1),AB2788,"")</f>
        <v/>
      </c>
      <c r="AE2789" s="0" t="str">
        <f aca="false">IF(AND(C2788=C2789,AA2788=AA2789-1),AC2788,"")</f>
        <v/>
      </c>
      <c r="AF2789" s="0" t="str">
        <f aca="false">IF(AA2789=1,"",IF(AND(AB2789=1,AD2789&lt;&gt;1),1,0))</f>
        <v/>
      </c>
      <c r="AG2789" s="0" t="str">
        <f aca="false">IF(AA2789=1,"",IF(AND(AC2789=1,AE2789&lt;&gt;1),1,0))</f>
        <v/>
      </c>
      <c r="AH2789" s="60" t="str">
        <f aca="false">IF(AND(E2789&gt;0,AA2789&lt;2,NOT(AND(C2790=C2789,AA2790=AA2789+1))),INDEX(DATAS,AA2789+1),"")</f>
        <v/>
      </c>
      <c r="AI2789" s="60" t="str">
        <f aca="false">IF(AND(AC2789=1,AA2789&lt;2),IF(AND(C2790=C2789,AA2790=AA2789+1),IF(AC2790=1,"",INDEX(DATAS,AA2789+1)),INDEX(DATAS,AA2789+1)),"")</f>
        <v/>
      </c>
    </row>
    <row r="2790" customFormat="false" ht="15" hidden="false" customHeight="false" outlineLevel="0" collapsed="false">
      <c r="A2790" s="60" t="n">
        <v>46310</v>
      </c>
      <c r="B2790" s="0" t="n">
        <v>4</v>
      </c>
      <c r="C2790" s="0" t="n">
        <v>5509</v>
      </c>
      <c r="D2790" s="0" t="n">
        <v>236</v>
      </c>
      <c r="E2790" s="0" t="n">
        <v>1</v>
      </c>
      <c r="F2790" s="55" t="s">
        <v>932</v>
      </c>
      <c r="G2790" s="0" t="n">
        <v>54.5</v>
      </c>
      <c r="H2790" s="0" t="n">
        <v>51</v>
      </c>
      <c r="I2790" s="55" t="s">
        <v>157</v>
      </c>
      <c r="J2790" s="0" t="n">
        <v>151</v>
      </c>
      <c r="K2790" s="0" t="n">
        <v>109</v>
      </c>
      <c r="L2790" s="0" t="n">
        <v>85</v>
      </c>
      <c r="M2790" s="0" t="n">
        <v>556.77</v>
      </c>
      <c r="N2790" s="0" t="n">
        <v>63.37</v>
      </c>
      <c r="O2790" s="0" t="n">
        <v>28.12</v>
      </c>
      <c r="P2790" s="0" t="n">
        <v>3.08</v>
      </c>
      <c r="Q2790" s="0" t="n">
        <v>3.39</v>
      </c>
      <c r="T2790" s="0" t="n">
        <v>36.3</v>
      </c>
      <c r="U2790" s="0" t="n">
        <v>900</v>
      </c>
      <c r="V2790" s="0" t="n">
        <v>2</v>
      </c>
      <c r="W2790" s="60" t="n">
        <v>46226</v>
      </c>
      <c r="X2790" s="55" t="n">
        <f aca="false">IF(I2790="Male",0,1)</f>
        <v>1</v>
      </c>
      <c r="Y2790" s="55" t="n">
        <f aca="false">IF(OR(I2790="DNB",I2790="Dry DNB"),1,0)</f>
        <v>0</v>
      </c>
      <c r="Z2790" s="55" t="n">
        <f aca="false">IF(ISNUMBER(W2790),A2790-W2790,"")</f>
        <v>84</v>
      </c>
      <c r="AA2790" s="55" t="n">
        <f aca="false">MATCH(A2790,DATAS,0)</f>
        <v>2</v>
      </c>
      <c r="AB2790" s="55" t="n">
        <f aca="false">IF(AND(E2790&gt;0,OR(AND(B2790&gt;=1,B2790&lt;=6),B2790=10)),1,0)</f>
        <v>1</v>
      </c>
      <c r="AC2790" s="55" t="n">
        <f aca="false">IF(AND(E2790&gt;0,B2790=10),1,0)</f>
        <v>0</v>
      </c>
      <c r="AD2790" s="55" t="n">
        <f aca="false">IF(AND(C2789=C2790,AA2789=AA2790-1),AB2789,"")</f>
        <v>1</v>
      </c>
      <c r="AE2790" s="55" t="n">
        <f aca="false">IF(AND(C2789=C2790,AA2789=AA2790-1),AC2789,"")</f>
        <v>0</v>
      </c>
      <c r="AF2790" s="55" t="n">
        <f aca="false">IF(AA2790=1,"",IF(AND(AB2790=1,AD2790&lt;&gt;1),1,0))</f>
        <v>0</v>
      </c>
      <c r="AG2790" s="55" t="n">
        <f aca="false">IF(AA2790=1,"",IF(AND(AC2790=1,AE2790&lt;&gt;1),1,0))</f>
        <v>0</v>
      </c>
      <c r="AH2790" s="60" t="str">
        <f aca="false">IF(AND(E2790&gt;0,AA2790&lt;2,NOT(AND(C2791=C2790,AA2791=AA2790+1))),INDEX(DATAS,AA2790+1),"")</f>
        <v/>
      </c>
      <c r="AI2790" s="60" t="str">
        <f aca="false">IF(AND(AC2790=1,AA2790&lt;2),IF(AND(C2791=C2790,AA2791=AA2790+1),IF(AC2791=1,"",INDEX(DATAS,AA2790+1)),INDEX(DATAS,AA2790+1)),"")</f>
        <v/>
      </c>
    </row>
    <row r="2791" customFormat="false" ht="15" hidden="false" customHeight="false" outlineLevel="0" collapsed="false">
      <c r="A2791" s="60" t="n">
        <v>46309</v>
      </c>
      <c r="B2791" s="0" t="n">
        <v>4</v>
      </c>
      <c r="C2791" s="0" t="n">
        <v>5510</v>
      </c>
      <c r="D2791" s="0" t="n">
        <v>256</v>
      </c>
      <c r="E2791" s="0" t="n">
        <v>1</v>
      </c>
      <c r="F2791" s="55" t="s">
        <v>932</v>
      </c>
      <c r="G2791" s="0" t="n">
        <v>49.2</v>
      </c>
      <c r="H2791" s="0" t="n">
        <v>45</v>
      </c>
      <c r="I2791" s="55" t="s">
        <v>157</v>
      </c>
      <c r="J2791" s="0" t="n">
        <v>193</v>
      </c>
      <c r="K2791" s="0" t="n">
        <v>67</v>
      </c>
      <c r="L2791" s="0" t="n">
        <v>63</v>
      </c>
      <c r="M2791" s="0" t="n">
        <v>713.84</v>
      </c>
      <c r="N2791" s="0" t="n">
        <v>62.65</v>
      </c>
      <c r="O2791" s="0" t="n">
        <v>11.33</v>
      </c>
      <c r="P2791" s="0" t="n">
        <v>4.27</v>
      </c>
      <c r="Q2791" s="0" t="n">
        <v>3.35</v>
      </c>
      <c r="R2791" s="0" t="n">
        <v>4027</v>
      </c>
      <c r="S2791" s="0" t="n">
        <v>8377</v>
      </c>
      <c r="T2791" s="0" t="n">
        <v>39.9</v>
      </c>
      <c r="U2791" s="0" t="n">
        <v>899</v>
      </c>
      <c r="V2791" s="0" t="n">
        <v>4</v>
      </c>
      <c r="W2791" s="60" t="n">
        <v>46247</v>
      </c>
      <c r="X2791" s="55" t="n">
        <f aca="false">IF(I2791="Male",0,1)</f>
        <v>1</v>
      </c>
      <c r="Y2791" s="55" t="n">
        <f aca="false">IF(OR(I2791="DNB",I2791="Dry DNB"),1,0)</f>
        <v>0</v>
      </c>
      <c r="Z2791" s="55" t="n">
        <f aca="false">IF(ISNUMBER(W2791),A2791-W2791,"")</f>
        <v>62</v>
      </c>
      <c r="AA2791" s="55" t="n">
        <f aca="false">MATCH(A2791,DATAS,0)</f>
        <v>1</v>
      </c>
      <c r="AB2791" s="55" t="n">
        <f aca="false">IF(AND(E2791&gt;0,OR(AND(B2791&gt;=1,B2791&lt;=6),B2791=10)),1,0)</f>
        <v>1</v>
      </c>
      <c r="AC2791" s="55" t="n">
        <f aca="false">IF(AND(E2791&gt;0,B2791=10),1,0)</f>
        <v>0</v>
      </c>
      <c r="AD2791" s="0" t="str">
        <f aca="false">IF(AND(C2790=C2791,AA2790=AA2791-1),AB2790,"")</f>
        <v/>
      </c>
      <c r="AE2791" s="0" t="str">
        <f aca="false">IF(AND(C2790=C2791,AA2790=AA2791-1),AC2790,"")</f>
        <v/>
      </c>
      <c r="AF2791" s="0" t="str">
        <f aca="false">IF(AA2791=1,"",IF(AND(AB2791=1,AD2791&lt;&gt;1),1,0))</f>
        <v/>
      </c>
      <c r="AG2791" s="0" t="str">
        <f aca="false">IF(AA2791=1,"",IF(AND(AC2791=1,AE2791&lt;&gt;1),1,0))</f>
        <v/>
      </c>
      <c r="AH2791" s="60" t="str">
        <f aca="false">IF(AND(E2791&gt;0,AA2791&lt;2,NOT(AND(C2792=C2791,AA2792=AA2791+1))),INDEX(DATAS,AA2791+1),"")</f>
        <v/>
      </c>
      <c r="AI2791" s="60" t="str">
        <f aca="false">IF(AND(AC2791=1,AA2791&lt;2),IF(AND(C2792=C2791,AA2792=AA2791+1),IF(AC2792=1,"",INDEX(DATAS,AA2791+1)),INDEX(DATAS,AA2791+1)),"")</f>
        <v/>
      </c>
    </row>
    <row r="2792" customFormat="false" ht="15" hidden="false" customHeight="false" outlineLevel="0" collapsed="false">
      <c r="A2792" s="60" t="n">
        <v>46310</v>
      </c>
      <c r="B2792" s="0" t="n">
        <v>4</v>
      </c>
      <c r="C2792" s="0" t="n">
        <v>5510</v>
      </c>
      <c r="D2792" s="0" t="n">
        <v>257</v>
      </c>
      <c r="E2792" s="0" t="n">
        <v>1</v>
      </c>
      <c r="F2792" s="55" t="s">
        <v>932</v>
      </c>
      <c r="G2792" s="0" t="n">
        <v>46.8</v>
      </c>
      <c r="H2792" s="0" t="n">
        <v>45</v>
      </c>
      <c r="I2792" s="55" t="s">
        <v>157</v>
      </c>
      <c r="J2792" s="0" t="n">
        <v>193</v>
      </c>
      <c r="K2792" s="0" t="n">
        <v>67</v>
      </c>
      <c r="L2792" s="0" t="n">
        <v>64</v>
      </c>
      <c r="M2792" s="0" t="n">
        <v>713.84</v>
      </c>
      <c r="N2792" s="0" t="n">
        <v>62.65</v>
      </c>
      <c r="O2792" s="0" t="n">
        <v>11.33</v>
      </c>
      <c r="P2792" s="0" t="n">
        <v>4.27</v>
      </c>
      <c r="Q2792" s="0" t="n">
        <v>3.35</v>
      </c>
      <c r="T2792" s="0" t="n">
        <v>39.9</v>
      </c>
      <c r="U2792" s="0" t="n">
        <v>900</v>
      </c>
      <c r="V2792" s="0" t="n">
        <v>4</v>
      </c>
      <c r="W2792" s="60" t="n">
        <v>46247</v>
      </c>
      <c r="X2792" s="55" t="n">
        <f aca="false">IF(I2792="Male",0,1)</f>
        <v>1</v>
      </c>
      <c r="Y2792" s="55" t="n">
        <f aca="false">IF(OR(I2792="DNB",I2792="Dry DNB"),1,0)</f>
        <v>0</v>
      </c>
      <c r="Z2792" s="55" t="n">
        <f aca="false">IF(ISNUMBER(W2792),A2792-W2792,"")</f>
        <v>63</v>
      </c>
      <c r="AA2792" s="55" t="n">
        <f aca="false">MATCH(A2792,DATAS,0)</f>
        <v>2</v>
      </c>
      <c r="AB2792" s="55" t="n">
        <f aca="false">IF(AND(E2792&gt;0,OR(AND(B2792&gt;=1,B2792&lt;=6),B2792=10)),1,0)</f>
        <v>1</v>
      </c>
      <c r="AC2792" s="55" t="n">
        <f aca="false">IF(AND(E2792&gt;0,B2792=10),1,0)</f>
        <v>0</v>
      </c>
      <c r="AD2792" s="55" t="n">
        <f aca="false">IF(AND(C2791=C2792,AA2791=AA2792-1),AB2791,"")</f>
        <v>1</v>
      </c>
      <c r="AE2792" s="55" t="n">
        <f aca="false">IF(AND(C2791=C2792,AA2791=AA2792-1),AC2791,"")</f>
        <v>0</v>
      </c>
      <c r="AF2792" s="55" t="n">
        <f aca="false">IF(AA2792=1,"",IF(AND(AB2792=1,AD2792&lt;&gt;1),1,0))</f>
        <v>0</v>
      </c>
      <c r="AG2792" s="55" t="n">
        <f aca="false">IF(AA2792=1,"",IF(AND(AC2792=1,AE2792&lt;&gt;1),1,0))</f>
        <v>0</v>
      </c>
      <c r="AH2792" s="60" t="str">
        <f aca="false">IF(AND(E2792&gt;0,AA2792&lt;2,NOT(AND(C2793=C2792,AA2793=AA2792+1))),INDEX(DATAS,AA2792+1),"")</f>
        <v/>
      </c>
      <c r="AI2792" s="60" t="str">
        <f aca="false">IF(AND(AC2792=1,AA2792&lt;2),IF(AND(C2793=C2792,AA2793=AA2792+1),IF(AC2793=1,"",INDEX(DATAS,AA2792+1)),INDEX(DATAS,AA2792+1)),"")</f>
        <v/>
      </c>
    </row>
    <row r="2793" customFormat="false" ht="15" hidden="false" customHeight="false" outlineLevel="0" collapsed="false">
      <c r="A2793" s="60" t="n">
        <v>46309</v>
      </c>
      <c r="B2793" s="0" t="n">
        <v>4</v>
      </c>
      <c r="C2793" s="0" t="n">
        <v>5511</v>
      </c>
      <c r="D2793" s="0" t="n">
        <v>260</v>
      </c>
      <c r="E2793" s="0" t="n">
        <v>1</v>
      </c>
      <c r="F2793" s="55" t="s">
        <v>932</v>
      </c>
      <c r="G2793" s="0" t="n">
        <v>35.1</v>
      </c>
      <c r="H2793" s="0" t="n">
        <v>31</v>
      </c>
      <c r="I2793" s="55" t="s">
        <v>157</v>
      </c>
      <c r="J2793" s="0" t="n">
        <v>64</v>
      </c>
      <c r="K2793" s="0" t="n">
        <v>64</v>
      </c>
      <c r="L2793" s="0" t="n">
        <v>196</v>
      </c>
      <c r="M2793" s="0" t="n">
        <v>768.15</v>
      </c>
      <c r="N2793" s="0" t="n">
        <v>46.72</v>
      </c>
      <c r="O2793" s="0" t="n">
        <v>43.69</v>
      </c>
      <c r="P2793" s="0" t="n">
        <v>3.8</v>
      </c>
      <c r="Q2793" s="0" t="n">
        <v>3.83</v>
      </c>
      <c r="R2793" s="0" t="n">
        <v>3613</v>
      </c>
      <c r="S2793" s="0" t="n">
        <v>8392</v>
      </c>
      <c r="T2793" s="0" t="n">
        <v>35.05</v>
      </c>
      <c r="U2793" s="0" t="n">
        <v>899</v>
      </c>
      <c r="V2793" s="0" t="n">
        <v>1</v>
      </c>
      <c r="W2793" s="60" t="n">
        <v>46114</v>
      </c>
      <c r="X2793" s="55" t="n">
        <f aca="false">IF(I2793="Male",0,1)</f>
        <v>1</v>
      </c>
      <c r="Y2793" s="55" t="n">
        <f aca="false">IF(OR(I2793="DNB",I2793="Dry DNB"),1,0)</f>
        <v>0</v>
      </c>
      <c r="Z2793" s="55" t="n">
        <f aca="false">IF(ISNUMBER(W2793),A2793-W2793,"")</f>
        <v>195</v>
      </c>
      <c r="AA2793" s="55" t="n">
        <f aca="false">MATCH(A2793,DATAS,0)</f>
        <v>1</v>
      </c>
      <c r="AB2793" s="55" t="n">
        <f aca="false">IF(AND(E2793&gt;0,OR(AND(B2793&gt;=1,B2793&lt;=6),B2793=10)),1,0)</f>
        <v>1</v>
      </c>
      <c r="AC2793" s="55" t="n">
        <f aca="false">IF(AND(E2793&gt;0,B2793=10),1,0)</f>
        <v>0</v>
      </c>
      <c r="AD2793" s="0" t="str">
        <f aca="false">IF(AND(C2792=C2793,AA2792=AA2793-1),AB2792,"")</f>
        <v/>
      </c>
      <c r="AE2793" s="0" t="str">
        <f aca="false">IF(AND(C2792=C2793,AA2792=AA2793-1),AC2792,"")</f>
        <v/>
      </c>
      <c r="AF2793" s="0" t="str">
        <f aca="false">IF(AA2793=1,"",IF(AND(AB2793=1,AD2793&lt;&gt;1),1,0))</f>
        <v/>
      </c>
      <c r="AG2793" s="0" t="str">
        <f aca="false">IF(AA2793=1,"",IF(AND(AC2793=1,AE2793&lt;&gt;1),1,0))</f>
        <v/>
      </c>
      <c r="AH2793" s="60" t="str">
        <f aca="false">IF(AND(E2793&gt;0,AA2793&lt;2,NOT(AND(C2794=C2793,AA2794=AA2793+1))),INDEX(DATAS,AA2793+1),"")</f>
        <v/>
      </c>
      <c r="AI2793" s="60" t="str">
        <f aca="false">IF(AND(AC2793=1,AA2793&lt;2),IF(AND(C2794=C2793,AA2794=AA2793+1),IF(AC2794=1,"",INDEX(DATAS,AA2793+1)),INDEX(DATAS,AA2793+1)),"")</f>
        <v/>
      </c>
    </row>
    <row r="2794" customFormat="false" ht="15" hidden="false" customHeight="false" outlineLevel="0" collapsed="false">
      <c r="A2794" s="60" t="n">
        <v>46310</v>
      </c>
      <c r="B2794" s="0" t="n">
        <v>4</v>
      </c>
      <c r="C2794" s="0" t="n">
        <v>5511</v>
      </c>
      <c r="D2794" s="0" t="n">
        <v>261</v>
      </c>
      <c r="E2794" s="0" t="n">
        <v>1</v>
      </c>
      <c r="F2794" s="55" t="s">
        <v>932</v>
      </c>
      <c r="G2794" s="0" t="n">
        <v>35.4</v>
      </c>
      <c r="H2794" s="0" t="n">
        <v>31</v>
      </c>
      <c r="I2794" s="55" t="s">
        <v>157</v>
      </c>
      <c r="J2794" s="0" t="n">
        <v>64</v>
      </c>
      <c r="K2794" s="0" t="n">
        <v>64</v>
      </c>
      <c r="L2794" s="0" t="n">
        <v>197</v>
      </c>
      <c r="M2794" s="0" t="n">
        <v>768.15</v>
      </c>
      <c r="N2794" s="0" t="n">
        <v>46.72</v>
      </c>
      <c r="O2794" s="0" t="n">
        <v>43.69</v>
      </c>
      <c r="P2794" s="0" t="n">
        <v>3.8</v>
      </c>
      <c r="Q2794" s="0" t="n">
        <v>3.83</v>
      </c>
      <c r="T2794" s="0" t="n">
        <v>35.05</v>
      </c>
      <c r="U2794" s="0" t="n">
        <v>900</v>
      </c>
      <c r="V2794" s="0" t="n">
        <v>1</v>
      </c>
      <c r="W2794" s="60" t="n">
        <v>46114</v>
      </c>
      <c r="X2794" s="55" t="n">
        <f aca="false">IF(I2794="Male",0,1)</f>
        <v>1</v>
      </c>
      <c r="Y2794" s="55" t="n">
        <f aca="false">IF(OR(I2794="DNB",I2794="Dry DNB"),1,0)</f>
        <v>0</v>
      </c>
      <c r="Z2794" s="55" t="n">
        <f aca="false">IF(ISNUMBER(W2794),A2794-W2794,"")</f>
        <v>196</v>
      </c>
      <c r="AA2794" s="55" t="n">
        <f aca="false">MATCH(A2794,DATAS,0)</f>
        <v>2</v>
      </c>
      <c r="AB2794" s="55" t="n">
        <f aca="false">IF(AND(E2794&gt;0,OR(AND(B2794&gt;=1,B2794&lt;=6),B2794=10)),1,0)</f>
        <v>1</v>
      </c>
      <c r="AC2794" s="55" t="n">
        <f aca="false">IF(AND(E2794&gt;0,B2794=10),1,0)</f>
        <v>0</v>
      </c>
      <c r="AD2794" s="55" t="n">
        <f aca="false">IF(AND(C2793=C2794,AA2793=AA2794-1),AB2793,"")</f>
        <v>1</v>
      </c>
      <c r="AE2794" s="55" t="n">
        <f aca="false">IF(AND(C2793=C2794,AA2793=AA2794-1),AC2793,"")</f>
        <v>0</v>
      </c>
      <c r="AF2794" s="55" t="n">
        <f aca="false">IF(AA2794=1,"",IF(AND(AB2794=1,AD2794&lt;&gt;1),1,0))</f>
        <v>0</v>
      </c>
      <c r="AG2794" s="55" t="n">
        <f aca="false">IF(AA2794=1,"",IF(AND(AC2794=1,AE2794&lt;&gt;1),1,0))</f>
        <v>0</v>
      </c>
      <c r="AH2794" s="60" t="str">
        <f aca="false">IF(AND(E2794&gt;0,AA2794&lt;2,NOT(AND(C2795=C2794,AA2795=AA2794+1))),INDEX(DATAS,AA2794+1),"")</f>
        <v/>
      </c>
      <c r="AI2794" s="60" t="str">
        <f aca="false">IF(AND(AC2794=1,AA2794&lt;2),IF(AND(C2795=C2794,AA2795=AA2794+1),IF(AC2795=1,"",INDEX(DATAS,AA2794+1)),INDEX(DATAS,AA2794+1)),"")</f>
        <v/>
      </c>
    </row>
    <row r="2795" customFormat="false" ht="15" hidden="false" customHeight="false" outlineLevel="0" collapsed="false">
      <c r="A2795" s="60" t="n">
        <v>46309</v>
      </c>
      <c r="B2795" s="0" t="n">
        <v>4</v>
      </c>
      <c r="C2795" s="0" t="n">
        <v>5513</v>
      </c>
      <c r="D2795" s="0" t="n">
        <v>185</v>
      </c>
      <c r="E2795" s="0" t="n">
        <v>1</v>
      </c>
      <c r="F2795" s="55" t="s">
        <v>934</v>
      </c>
      <c r="G2795" s="0" t="n">
        <v>53.1</v>
      </c>
      <c r="H2795" s="0" t="n">
        <v>53</v>
      </c>
      <c r="I2795" s="55" t="s">
        <v>187</v>
      </c>
      <c r="J2795" s="0" t="n">
        <v>185</v>
      </c>
      <c r="K2795" s="0" t="n">
        <v>66</v>
      </c>
      <c r="M2795" s="0" t="n">
        <v>793.05</v>
      </c>
      <c r="N2795" s="0" t="n">
        <v>67.59</v>
      </c>
      <c r="O2795" s="0" t="n">
        <v>29.19</v>
      </c>
      <c r="P2795" s="0" t="n">
        <v>3.13</v>
      </c>
      <c r="Q2795" s="0" t="n">
        <v>3.61</v>
      </c>
      <c r="R2795" s="0" t="n">
        <v>4788</v>
      </c>
      <c r="S2795" s="0" t="n">
        <v>10611</v>
      </c>
      <c r="T2795" s="0" t="n">
        <v>48.7</v>
      </c>
      <c r="U2795" s="0" t="n">
        <v>898</v>
      </c>
      <c r="V2795" s="0" t="n">
        <v>3</v>
      </c>
      <c r="W2795" s="60" t="n">
        <v>46303</v>
      </c>
      <c r="X2795" s="55" t="n">
        <f aca="false">IF(I2795="Male",0,1)</f>
        <v>1</v>
      </c>
      <c r="Y2795" s="55" t="n">
        <f aca="false">IF(OR(I2795="DNB",I2795="Dry DNB"),1,0)</f>
        <v>0</v>
      </c>
      <c r="Z2795" s="55" t="n">
        <f aca="false">IF(ISNUMBER(W2795),A2795-W2795,"")</f>
        <v>6</v>
      </c>
      <c r="AA2795" s="55" t="n">
        <f aca="false">MATCH(A2795,DATAS,0)</f>
        <v>1</v>
      </c>
      <c r="AB2795" s="55" t="n">
        <f aca="false">IF(AND(E2795&gt;0,OR(AND(B2795&gt;=1,B2795&lt;=6),B2795=10)),1,0)</f>
        <v>1</v>
      </c>
      <c r="AC2795" s="55" t="n">
        <f aca="false">IF(AND(E2795&gt;0,B2795=10),1,0)</f>
        <v>0</v>
      </c>
      <c r="AD2795" s="0" t="str">
        <f aca="false">IF(AND(C2794=C2795,AA2794=AA2795-1),AB2794,"")</f>
        <v/>
      </c>
      <c r="AE2795" s="0" t="str">
        <f aca="false">IF(AND(C2794=C2795,AA2794=AA2795-1),AC2794,"")</f>
        <v/>
      </c>
      <c r="AF2795" s="0" t="str">
        <f aca="false">IF(AA2795=1,"",IF(AND(AB2795=1,AD2795&lt;&gt;1),1,0))</f>
        <v/>
      </c>
      <c r="AG2795" s="0" t="str">
        <f aca="false">IF(AA2795=1,"",IF(AND(AC2795=1,AE2795&lt;&gt;1),1,0))</f>
        <v/>
      </c>
      <c r="AH2795" s="60" t="str">
        <f aca="false">IF(AND(E2795&gt;0,AA2795&lt;2,NOT(AND(C2796=C2795,AA2796=AA2795+1))),INDEX(DATAS,AA2795+1),"")</f>
        <v/>
      </c>
      <c r="AI2795" s="60" t="str">
        <f aca="false">IF(AND(AC2795=1,AA2795&lt;2),IF(AND(C2796=C2795,AA2796=AA2795+1),IF(AC2796=1,"",INDEX(DATAS,AA2795+1)),INDEX(DATAS,AA2795+1)),"")</f>
        <v/>
      </c>
    </row>
    <row r="2796" customFormat="false" ht="15" hidden="false" customHeight="false" outlineLevel="0" collapsed="false">
      <c r="A2796" s="60" t="n">
        <v>46310</v>
      </c>
      <c r="B2796" s="0" t="n">
        <v>4</v>
      </c>
      <c r="C2796" s="0" t="n">
        <v>5513</v>
      </c>
      <c r="D2796" s="0" t="n">
        <v>186</v>
      </c>
      <c r="E2796" s="0" t="n">
        <v>1</v>
      </c>
      <c r="F2796" s="55" t="s">
        <v>934</v>
      </c>
      <c r="G2796" s="0" t="n">
        <v>57.7</v>
      </c>
      <c r="H2796" s="0" t="n">
        <v>53</v>
      </c>
      <c r="I2796" s="55" t="s">
        <v>187</v>
      </c>
      <c r="J2796" s="0" t="n">
        <v>186</v>
      </c>
      <c r="K2796" s="0" t="n">
        <v>66</v>
      </c>
      <c r="M2796" s="0" t="n">
        <v>793.05</v>
      </c>
      <c r="N2796" s="0" t="n">
        <v>67.59</v>
      </c>
      <c r="O2796" s="0" t="n">
        <v>29.19</v>
      </c>
      <c r="P2796" s="0" t="n">
        <v>3.13</v>
      </c>
      <c r="Q2796" s="0" t="n">
        <v>3.61</v>
      </c>
      <c r="T2796" s="0" t="n">
        <v>48.7</v>
      </c>
      <c r="U2796" s="0" t="n">
        <v>899</v>
      </c>
      <c r="V2796" s="0" t="n">
        <v>3</v>
      </c>
      <c r="W2796" s="60" t="n">
        <v>46303</v>
      </c>
      <c r="X2796" s="55" t="n">
        <f aca="false">IF(I2796="Male",0,1)</f>
        <v>1</v>
      </c>
      <c r="Y2796" s="55" t="n">
        <f aca="false">IF(OR(I2796="DNB",I2796="Dry DNB"),1,0)</f>
        <v>0</v>
      </c>
      <c r="Z2796" s="55" t="n">
        <f aca="false">IF(ISNUMBER(W2796),A2796-W2796,"")</f>
        <v>7</v>
      </c>
      <c r="AA2796" s="55" t="n">
        <f aca="false">MATCH(A2796,DATAS,0)</f>
        <v>2</v>
      </c>
      <c r="AB2796" s="55" t="n">
        <f aca="false">IF(AND(E2796&gt;0,OR(AND(B2796&gt;=1,B2796&lt;=6),B2796=10)),1,0)</f>
        <v>1</v>
      </c>
      <c r="AC2796" s="55" t="n">
        <f aca="false">IF(AND(E2796&gt;0,B2796=10),1,0)</f>
        <v>0</v>
      </c>
      <c r="AD2796" s="55" t="n">
        <f aca="false">IF(AND(C2795=C2796,AA2795=AA2796-1),AB2795,"")</f>
        <v>1</v>
      </c>
      <c r="AE2796" s="55" t="n">
        <f aca="false">IF(AND(C2795=C2796,AA2795=AA2796-1),AC2795,"")</f>
        <v>0</v>
      </c>
      <c r="AF2796" s="55" t="n">
        <f aca="false">IF(AA2796=1,"",IF(AND(AB2796=1,AD2796&lt;&gt;1),1,0))</f>
        <v>0</v>
      </c>
      <c r="AG2796" s="55" t="n">
        <f aca="false">IF(AA2796=1,"",IF(AND(AC2796=1,AE2796&lt;&gt;1),1,0))</f>
        <v>0</v>
      </c>
      <c r="AH2796" s="60" t="str">
        <f aca="false">IF(AND(E2796&gt;0,AA2796&lt;2,NOT(AND(C2797=C2796,AA2797=AA2796+1))),INDEX(DATAS,AA2796+1),"")</f>
        <v/>
      </c>
      <c r="AI2796" s="60" t="str">
        <f aca="false">IF(AND(AC2796=1,AA2796&lt;2),IF(AND(C2797=C2796,AA2797=AA2796+1),IF(AC2797=1,"",INDEX(DATAS,AA2796+1)),INDEX(DATAS,AA2796+1)),"")</f>
        <v/>
      </c>
    </row>
    <row r="2797" customFormat="false" ht="15" hidden="false" customHeight="false" outlineLevel="0" collapsed="false">
      <c r="A2797" s="60" t="n">
        <v>46309</v>
      </c>
      <c r="B2797" s="0" t="n">
        <v>4</v>
      </c>
      <c r="C2797" s="0" t="n">
        <v>5514</v>
      </c>
      <c r="D2797" s="0" t="n">
        <v>253</v>
      </c>
      <c r="E2797" s="0" t="n">
        <v>1</v>
      </c>
      <c r="F2797" s="55" t="s">
        <v>934</v>
      </c>
      <c r="G2797" s="0" t="n">
        <v>43.5</v>
      </c>
      <c r="H2797" s="0" t="n">
        <v>43</v>
      </c>
      <c r="I2797" s="55" t="s">
        <v>157</v>
      </c>
      <c r="J2797" s="0" t="n">
        <v>148</v>
      </c>
      <c r="K2797" s="0" t="n">
        <v>64</v>
      </c>
      <c r="L2797" s="0" t="n">
        <v>105</v>
      </c>
      <c r="M2797" s="0" t="n">
        <v>254.4</v>
      </c>
      <c r="N2797" s="0" t="n">
        <v>42.48</v>
      </c>
      <c r="O2797" s="0" t="n">
        <v>20.54</v>
      </c>
      <c r="P2797" s="0" t="n">
        <v>3.49</v>
      </c>
      <c r="Q2797" s="0" t="n">
        <v>3.58</v>
      </c>
      <c r="R2797" s="0" t="n">
        <v>3408</v>
      </c>
      <c r="S2797" s="0" t="n">
        <v>8068</v>
      </c>
      <c r="T2797" s="0" t="n">
        <v>37.5</v>
      </c>
      <c r="U2797" s="0" t="n">
        <v>898</v>
      </c>
      <c r="V2797" s="0" t="n">
        <v>5</v>
      </c>
      <c r="W2797" s="60" t="n">
        <v>46205</v>
      </c>
      <c r="X2797" s="55" t="n">
        <f aca="false">IF(I2797="Male",0,1)</f>
        <v>1</v>
      </c>
      <c r="Y2797" s="55" t="n">
        <f aca="false">IF(OR(I2797="DNB",I2797="Dry DNB"),1,0)</f>
        <v>0</v>
      </c>
      <c r="Z2797" s="55" t="n">
        <f aca="false">IF(ISNUMBER(W2797),A2797-W2797,"")</f>
        <v>104</v>
      </c>
      <c r="AA2797" s="55" t="n">
        <f aca="false">MATCH(A2797,DATAS,0)</f>
        <v>1</v>
      </c>
      <c r="AB2797" s="55" t="n">
        <f aca="false">IF(AND(E2797&gt;0,OR(AND(B2797&gt;=1,B2797&lt;=6),B2797=10)),1,0)</f>
        <v>1</v>
      </c>
      <c r="AC2797" s="55" t="n">
        <f aca="false">IF(AND(E2797&gt;0,B2797=10),1,0)</f>
        <v>0</v>
      </c>
      <c r="AD2797" s="0" t="str">
        <f aca="false">IF(AND(C2796=C2797,AA2796=AA2797-1),AB2796,"")</f>
        <v/>
      </c>
      <c r="AE2797" s="0" t="str">
        <f aca="false">IF(AND(C2796=C2797,AA2796=AA2797-1),AC2796,"")</f>
        <v/>
      </c>
      <c r="AF2797" s="0" t="str">
        <f aca="false">IF(AA2797=1,"",IF(AND(AB2797=1,AD2797&lt;&gt;1),1,0))</f>
        <v/>
      </c>
      <c r="AG2797" s="0" t="str">
        <f aca="false">IF(AA2797=1,"",IF(AND(AC2797=1,AE2797&lt;&gt;1),1,0))</f>
        <v/>
      </c>
      <c r="AH2797" s="60" t="str">
        <f aca="false">IF(AND(E2797&gt;0,AA2797&lt;2,NOT(AND(C2798=C2797,AA2798=AA2797+1))),INDEX(DATAS,AA2797+1),"")</f>
        <v/>
      </c>
      <c r="AI2797" s="60" t="str">
        <f aca="false">IF(AND(AC2797=1,AA2797&lt;2),IF(AND(C2798=C2797,AA2798=AA2797+1),IF(AC2798=1,"",INDEX(DATAS,AA2797+1)),INDEX(DATAS,AA2797+1)),"")</f>
        <v/>
      </c>
    </row>
    <row r="2798" customFormat="false" ht="15" hidden="false" customHeight="false" outlineLevel="0" collapsed="false">
      <c r="A2798" s="60" t="n">
        <v>46310</v>
      </c>
      <c r="B2798" s="0" t="n">
        <v>4</v>
      </c>
      <c r="C2798" s="0" t="n">
        <v>5514</v>
      </c>
      <c r="D2798" s="0" t="n">
        <v>254</v>
      </c>
      <c r="E2798" s="0" t="n">
        <v>1</v>
      </c>
      <c r="F2798" s="55" t="s">
        <v>934</v>
      </c>
      <c r="G2798" s="0" t="n">
        <v>43.2</v>
      </c>
      <c r="H2798" s="0" t="n">
        <v>42</v>
      </c>
      <c r="I2798" s="55" t="s">
        <v>157</v>
      </c>
      <c r="J2798" s="0" t="n">
        <v>148</v>
      </c>
      <c r="K2798" s="0" t="n">
        <v>64</v>
      </c>
      <c r="L2798" s="0" t="n">
        <v>106</v>
      </c>
      <c r="M2798" s="0" t="n">
        <v>254.4</v>
      </c>
      <c r="N2798" s="0" t="n">
        <v>42.48</v>
      </c>
      <c r="O2798" s="0" t="n">
        <v>20.54</v>
      </c>
      <c r="P2798" s="0" t="n">
        <v>3.49</v>
      </c>
      <c r="Q2798" s="0" t="n">
        <v>3.58</v>
      </c>
      <c r="T2798" s="0" t="n">
        <v>37.5</v>
      </c>
      <c r="U2798" s="0" t="n">
        <v>899</v>
      </c>
      <c r="V2798" s="0" t="n">
        <v>5</v>
      </c>
      <c r="W2798" s="60" t="n">
        <v>46205</v>
      </c>
      <c r="X2798" s="55" t="n">
        <f aca="false">IF(I2798="Male",0,1)</f>
        <v>1</v>
      </c>
      <c r="Y2798" s="55" t="n">
        <f aca="false">IF(OR(I2798="DNB",I2798="Dry DNB"),1,0)</f>
        <v>0</v>
      </c>
      <c r="Z2798" s="55" t="n">
        <f aca="false">IF(ISNUMBER(W2798),A2798-W2798,"")</f>
        <v>105</v>
      </c>
      <c r="AA2798" s="55" t="n">
        <f aca="false">MATCH(A2798,DATAS,0)</f>
        <v>2</v>
      </c>
      <c r="AB2798" s="55" t="n">
        <f aca="false">IF(AND(E2798&gt;0,OR(AND(B2798&gt;=1,B2798&lt;=6),B2798=10)),1,0)</f>
        <v>1</v>
      </c>
      <c r="AC2798" s="55" t="n">
        <f aca="false">IF(AND(E2798&gt;0,B2798=10),1,0)</f>
        <v>0</v>
      </c>
      <c r="AD2798" s="55" t="n">
        <f aca="false">IF(AND(C2797=C2798,AA2797=AA2798-1),AB2797,"")</f>
        <v>1</v>
      </c>
      <c r="AE2798" s="55" t="n">
        <f aca="false">IF(AND(C2797=C2798,AA2797=AA2798-1),AC2797,"")</f>
        <v>0</v>
      </c>
      <c r="AF2798" s="55" t="n">
        <f aca="false">IF(AA2798=1,"",IF(AND(AB2798=1,AD2798&lt;&gt;1),1,0))</f>
        <v>0</v>
      </c>
      <c r="AG2798" s="55" t="n">
        <f aca="false">IF(AA2798=1,"",IF(AND(AC2798=1,AE2798&lt;&gt;1),1,0))</f>
        <v>0</v>
      </c>
      <c r="AH2798" s="60" t="str">
        <f aca="false">IF(AND(E2798&gt;0,AA2798&lt;2,NOT(AND(C2799=C2798,AA2799=AA2798+1))),INDEX(DATAS,AA2798+1),"")</f>
        <v/>
      </c>
      <c r="AI2798" s="60" t="str">
        <f aca="false">IF(AND(AC2798=1,AA2798&lt;2),IF(AND(C2799=C2798,AA2799=AA2798+1),IF(AC2799=1,"",INDEX(DATAS,AA2798+1)),INDEX(DATAS,AA2798+1)),"")</f>
        <v/>
      </c>
    </row>
    <row r="2799" customFormat="false" ht="15" hidden="false" customHeight="false" outlineLevel="0" collapsed="false">
      <c r="A2799" s="60" t="n">
        <v>46309</v>
      </c>
      <c r="B2799" s="0" t="n">
        <v>4</v>
      </c>
      <c r="C2799" s="0" t="n">
        <v>5515</v>
      </c>
      <c r="D2799" s="0" t="n">
        <v>182</v>
      </c>
      <c r="E2799" s="0" t="n">
        <v>1</v>
      </c>
      <c r="F2799" s="55" t="s">
        <v>934</v>
      </c>
      <c r="G2799" s="0" t="n">
        <v>57.5</v>
      </c>
      <c r="H2799" s="0" t="n">
        <v>56</v>
      </c>
      <c r="I2799" s="55" t="s">
        <v>177</v>
      </c>
      <c r="J2799" s="0" t="n">
        <v>182</v>
      </c>
      <c r="K2799" s="0" t="n">
        <v>63</v>
      </c>
      <c r="M2799" s="0" t="n">
        <v>435.56</v>
      </c>
      <c r="N2799" s="0" t="n">
        <v>58.34</v>
      </c>
      <c r="O2799" s="0" t="n">
        <v>29.22</v>
      </c>
      <c r="P2799" s="0" t="n">
        <v>3</v>
      </c>
      <c r="Q2799" s="0" t="n">
        <v>3.42</v>
      </c>
      <c r="R2799" s="0" t="n">
        <v>4587</v>
      </c>
      <c r="S2799" s="0" t="n">
        <v>10193</v>
      </c>
      <c r="T2799" s="0" t="n">
        <v>56.15</v>
      </c>
      <c r="U2799" s="0" t="n">
        <v>898</v>
      </c>
      <c r="V2799" s="0" t="n">
        <v>3</v>
      </c>
      <c r="W2799" s="60" t="n">
        <v>46272</v>
      </c>
      <c r="X2799" s="55" t="n">
        <f aca="false">IF(I2799="Male",0,1)</f>
        <v>1</v>
      </c>
      <c r="Y2799" s="55" t="n">
        <f aca="false">IF(OR(I2799="DNB",I2799="Dry DNB"),1,0)</f>
        <v>0</v>
      </c>
      <c r="Z2799" s="55" t="n">
        <f aca="false">IF(ISNUMBER(W2799),A2799-W2799,"")</f>
        <v>37</v>
      </c>
      <c r="AA2799" s="55" t="n">
        <f aca="false">MATCH(A2799,DATAS,0)</f>
        <v>1</v>
      </c>
      <c r="AB2799" s="55" t="n">
        <f aca="false">IF(AND(E2799&gt;0,OR(AND(B2799&gt;=1,B2799&lt;=6),B2799=10)),1,0)</f>
        <v>1</v>
      </c>
      <c r="AC2799" s="55" t="n">
        <f aca="false">IF(AND(E2799&gt;0,B2799=10),1,0)</f>
        <v>0</v>
      </c>
      <c r="AD2799" s="0" t="str">
        <f aca="false">IF(AND(C2798=C2799,AA2798=AA2799-1),AB2798,"")</f>
        <v/>
      </c>
      <c r="AE2799" s="0" t="str">
        <f aca="false">IF(AND(C2798=C2799,AA2798=AA2799-1),AC2798,"")</f>
        <v/>
      </c>
      <c r="AF2799" s="0" t="str">
        <f aca="false">IF(AA2799=1,"",IF(AND(AB2799=1,AD2799&lt;&gt;1),1,0))</f>
        <v/>
      </c>
      <c r="AG2799" s="0" t="str">
        <f aca="false">IF(AA2799=1,"",IF(AND(AC2799=1,AE2799&lt;&gt;1),1,0))</f>
        <v/>
      </c>
      <c r="AH2799" s="60" t="str">
        <f aca="false">IF(AND(E2799&gt;0,AA2799&lt;2,NOT(AND(C2800=C2799,AA2800=AA2799+1))),INDEX(DATAS,AA2799+1),"")</f>
        <v/>
      </c>
      <c r="AI2799" s="60" t="str">
        <f aca="false">IF(AND(AC2799=1,AA2799&lt;2),IF(AND(C2800=C2799,AA2800=AA2799+1),IF(AC2800=1,"",INDEX(DATAS,AA2799+1)),INDEX(DATAS,AA2799+1)),"")</f>
        <v/>
      </c>
    </row>
    <row r="2800" customFormat="false" ht="15" hidden="false" customHeight="false" outlineLevel="0" collapsed="false">
      <c r="A2800" s="60" t="n">
        <v>46310</v>
      </c>
      <c r="B2800" s="0" t="n">
        <v>4</v>
      </c>
      <c r="C2800" s="0" t="n">
        <v>5515</v>
      </c>
      <c r="D2800" s="0" t="n">
        <v>183</v>
      </c>
      <c r="E2800" s="0" t="n">
        <v>1</v>
      </c>
      <c r="F2800" s="55" t="s">
        <v>934</v>
      </c>
      <c r="G2800" s="0" t="n">
        <v>55.8</v>
      </c>
      <c r="H2800" s="0" t="n">
        <v>56</v>
      </c>
      <c r="I2800" s="55" t="s">
        <v>187</v>
      </c>
      <c r="J2800" s="0" t="n">
        <v>183</v>
      </c>
      <c r="K2800" s="0" t="n">
        <v>63</v>
      </c>
      <c r="M2800" s="0" t="n">
        <v>435.56</v>
      </c>
      <c r="N2800" s="0" t="n">
        <v>58.34</v>
      </c>
      <c r="O2800" s="0" t="n">
        <v>29.22</v>
      </c>
      <c r="P2800" s="0" t="n">
        <v>3</v>
      </c>
      <c r="Q2800" s="0" t="n">
        <v>3.42</v>
      </c>
      <c r="T2800" s="0" t="n">
        <v>56.15</v>
      </c>
      <c r="U2800" s="0" t="n">
        <v>899</v>
      </c>
      <c r="V2800" s="0" t="n">
        <v>4</v>
      </c>
      <c r="W2800" s="60" t="n">
        <v>46310</v>
      </c>
      <c r="X2800" s="55" t="n">
        <f aca="false">IF(I2800="Male",0,1)</f>
        <v>1</v>
      </c>
      <c r="Y2800" s="55" t="n">
        <f aca="false">IF(OR(I2800="DNB",I2800="Dry DNB"),1,0)</f>
        <v>0</v>
      </c>
      <c r="Z2800" s="55" t="n">
        <f aca="false">IF(ISNUMBER(W2800),A2800-W2800,"")</f>
        <v>0</v>
      </c>
      <c r="AA2800" s="55" t="n">
        <f aca="false">MATCH(A2800,DATAS,0)</f>
        <v>2</v>
      </c>
      <c r="AB2800" s="55" t="n">
        <f aca="false">IF(AND(E2800&gt;0,OR(AND(B2800&gt;=1,B2800&lt;=6),B2800=10)),1,0)</f>
        <v>1</v>
      </c>
      <c r="AC2800" s="55" t="n">
        <f aca="false">IF(AND(E2800&gt;0,B2800=10),1,0)</f>
        <v>0</v>
      </c>
      <c r="AD2800" s="55" t="n">
        <f aca="false">IF(AND(C2799=C2800,AA2799=AA2800-1),AB2799,"")</f>
        <v>1</v>
      </c>
      <c r="AE2800" s="55" t="n">
        <f aca="false">IF(AND(C2799=C2800,AA2799=AA2800-1),AC2799,"")</f>
        <v>0</v>
      </c>
      <c r="AF2800" s="55" t="n">
        <f aca="false">IF(AA2800=1,"",IF(AND(AB2800=1,AD2800&lt;&gt;1),1,0))</f>
        <v>0</v>
      </c>
      <c r="AG2800" s="55" t="n">
        <f aca="false">IF(AA2800=1,"",IF(AND(AC2800=1,AE2800&lt;&gt;1),1,0))</f>
        <v>0</v>
      </c>
      <c r="AH2800" s="60" t="str">
        <f aca="false">IF(AND(E2800&gt;0,AA2800&lt;2,NOT(AND(C2801=C2800,AA2801=AA2800+1))),INDEX(DATAS,AA2800+1),"")</f>
        <v/>
      </c>
      <c r="AI2800" s="60" t="str">
        <f aca="false">IF(AND(AC2800=1,AA2800&lt;2),IF(AND(C2801=C2800,AA2801=AA2800+1),IF(AC2801=1,"",INDEX(DATAS,AA2800+1)),INDEX(DATAS,AA2800+1)),"")</f>
        <v/>
      </c>
    </row>
    <row r="2801" customFormat="false" ht="15" hidden="false" customHeight="false" outlineLevel="0" collapsed="false">
      <c r="A2801" s="60" t="n">
        <v>46309</v>
      </c>
      <c r="B2801" s="0" t="n">
        <v>4</v>
      </c>
      <c r="C2801" s="0" t="n">
        <v>5516</v>
      </c>
      <c r="D2801" s="0" t="n">
        <v>263</v>
      </c>
      <c r="E2801" s="0" t="n">
        <v>1</v>
      </c>
      <c r="F2801" s="55" t="s">
        <v>934</v>
      </c>
      <c r="G2801" s="0" t="n">
        <v>48.5</v>
      </c>
      <c r="H2801" s="0" t="n">
        <v>50</v>
      </c>
      <c r="I2801" s="55" t="s">
        <v>157</v>
      </c>
      <c r="J2801" s="0" t="n">
        <v>67</v>
      </c>
      <c r="K2801" s="0" t="n">
        <v>67</v>
      </c>
      <c r="L2801" s="0" t="n">
        <v>196</v>
      </c>
      <c r="M2801" s="0" t="n">
        <v>945.4</v>
      </c>
      <c r="N2801" s="0" t="n">
        <v>36.17</v>
      </c>
      <c r="O2801" s="0" t="n">
        <v>31.39</v>
      </c>
      <c r="P2801" s="0" t="n">
        <v>4.2</v>
      </c>
      <c r="Q2801" s="0" t="n">
        <v>3.24</v>
      </c>
      <c r="R2801" s="0" t="n">
        <v>4514</v>
      </c>
      <c r="S2801" s="0" t="n">
        <v>10482</v>
      </c>
      <c r="T2801" s="0" t="n">
        <v>46.3</v>
      </c>
      <c r="U2801" s="0" t="n">
        <v>898</v>
      </c>
      <c r="V2801" s="0" t="n">
        <v>1</v>
      </c>
      <c r="W2801" s="60" t="n">
        <v>46114</v>
      </c>
      <c r="X2801" s="55" t="n">
        <f aca="false">IF(I2801="Male",0,1)</f>
        <v>1</v>
      </c>
      <c r="Y2801" s="55" t="n">
        <f aca="false">IF(OR(I2801="DNB",I2801="Dry DNB"),1,0)</f>
        <v>0</v>
      </c>
      <c r="Z2801" s="55" t="n">
        <f aca="false">IF(ISNUMBER(W2801),A2801-W2801,"")</f>
        <v>195</v>
      </c>
      <c r="AA2801" s="55" t="n">
        <f aca="false">MATCH(A2801,DATAS,0)</f>
        <v>1</v>
      </c>
      <c r="AB2801" s="55" t="n">
        <f aca="false">IF(AND(E2801&gt;0,OR(AND(B2801&gt;=1,B2801&lt;=6),B2801=10)),1,0)</f>
        <v>1</v>
      </c>
      <c r="AC2801" s="55" t="n">
        <f aca="false">IF(AND(E2801&gt;0,B2801=10),1,0)</f>
        <v>0</v>
      </c>
      <c r="AD2801" s="0" t="str">
        <f aca="false">IF(AND(C2800=C2801,AA2800=AA2801-1),AB2800,"")</f>
        <v/>
      </c>
      <c r="AE2801" s="0" t="str">
        <f aca="false">IF(AND(C2800=C2801,AA2800=AA2801-1),AC2800,"")</f>
        <v/>
      </c>
      <c r="AF2801" s="0" t="str">
        <f aca="false">IF(AA2801=1,"",IF(AND(AB2801=1,AD2801&lt;&gt;1),1,0))</f>
        <v/>
      </c>
      <c r="AG2801" s="0" t="str">
        <f aca="false">IF(AA2801=1,"",IF(AND(AC2801=1,AE2801&lt;&gt;1),1,0))</f>
        <v/>
      </c>
      <c r="AH2801" s="60" t="str">
        <f aca="false">IF(AND(E2801&gt;0,AA2801&lt;2,NOT(AND(C2802=C2801,AA2802=AA2801+1))),INDEX(DATAS,AA2801+1),"")</f>
        <v/>
      </c>
      <c r="AI2801" s="60" t="str">
        <f aca="false">IF(AND(AC2801=1,AA2801&lt;2),IF(AND(C2802=C2801,AA2802=AA2801+1),IF(AC2802=1,"",INDEX(DATAS,AA2801+1)),INDEX(DATAS,AA2801+1)),"")</f>
        <v/>
      </c>
    </row>
    <row r="2802" customFormat="false" ht="15" hidden="false" customHeight="false" outlineLevel="0" collapsed="false">
      <c r="A2802" s="60" t="n">
        <v>46310</v>
      </c>
      <c r="B2802" s="0" t="n">
        <v>4</v>
      </c>
      <c r="C2802" s="0" t="n">
        <v>5516</v>
      </c>
      <c r="D2802" s="0" t="n">
        <v>264</v>
      </c>
      <c r="E2802" s="0" t="n">
        <v>1</v>
      </c>
      <c r="F2802" s="55" t="s">
        <v>934</v>
      </c>
      <c r="G2802" s="0" t="n">
        <v>50.1</v>
      </c>
      <c r="H2802" s="0" t="n">
        <v>50</v>
      </c>
      <c r="I2802" s="55" t="s">
        <v>157</v>
      </c>
      <c r="J2802" s="0" t="n">
        <v>67</v>
      </c>
      <c r="K2802" s="0" t="n">
        <v>67</v>
      </c>
      <c r="L2802" s="0" t="n">
        <v>197</v>
      </c>
      <c r="M2802" s="0" t="n">
        <v>945.4</v>
      </c>
      <c r="N2802" s="0" t="n">
        <v>36.17</v>
      </c>
      <c r="O2802" s="0" t="n">
        <v>31.39</v>
      </c>
      <c r="P2802" s="0" t="n">
        <v>4.2</v>
      </c>
      <c r="Q2802" s="0" t="n">
        <v>3.24</v>
      </c>
      <c r="T2802" s="0" t="n">
        <v>46.3</v>
      </c>
      <c r="U2802" s="0" t="n">
        <v>899</v>
      </c>
      <c r="V2802" s="0" t="n">
        <v>1</v>
      </c>
      <c r="W2802" s="60" t="n">
        <v>46114</v>
      </c>
      <c r="X2802" s="55" t="n">
        <f aca="false">IF(I2802="Male",0,1)</f>
        <v>1</v>
      </c>
      <c r="Y2802" s="55" t="n">
        <f aca="false">IF(OR(I2802="DNB",I2802="Dry DNB"),1,0)</f>
        <v>0</v>
      </c>
      <c r="Z2802" s="55" t="n">
        <f aca="false">IF(ISNUMBER(W2802),A2802-W2802,"")</f>
        <v>196</v>
      </c>
      <c r="AA2802" s="55" t="n">
        <f aca="false">MATCH(A2802,DATAS,0)</f>
        <v>2</v>
      </c>
      <c r="AB2802" s="55" t="n">
        <f aca="false">IF(AND(E2802&gt;0,OR(AND(B2802&gt;=1,B2802&lt;=6),B2802=10)),1,0)</f>
        <v>1</v>
      </c>
      <c r="AC2802" s="55" t="n">
        <f aca="false">IF(AND(E2802&gt;0,B2802=10),1,0)</f>
        <v>0</v>
      </c>
      <c r="AD2802" s="55" t="n">
        <f aca="false">IF(AND(C2801=C2802,AA2801=AA2802-1),AB2801,"")</f>
        <v>1</v>
      </c>
      <c r="AE2802" s="55" t="n">
        <f aca="false">IF(AND(C2801=C2802,AA2801=AA2802-1),AC2801,"")</f>
        <v>0</v>
      </c>
      <c r="AF2802" s="55" t="n">
        <f aca="false">IF(AA2802=1,"",IF(AND(AB2802=1,AD2802&lt;&gt;1),1,0))</f>
        <v>0</v>
      </c>
      <c r="AG2802" s="55" t="n">
        <f aca="false">IF(AA2802=1,"",IF(AND(AC2802=1,AE2802&lt;&gt;1),1,0))</f>
        <v>0</v>
      </c>
      <c r="AH2802" s="60" t="str">
        <f aca="false">IF(AND(E2802&gt;0,AA2802&lt;2,NOT(AND(C2803=C2802,AA2803=AA2802+1))),INDEX(DATAS,AA2802+1),"")</f>
        <v/>
      </c>
      <c r="AI2802" s="60" t="str">
        <f aca="false">IF(AND(AC2802=1,AA2802&lt;2),IF(AND(C2803=C2802,AA2803=AA2802+1),IF(AC2803=1,"",INDEX(DATAS,AA2802+1)),INDEX(DATAS,AA2802+1)),"")</f>
        <v/>
      </c>
    </row>
    <row r="2803" customFormat="false" ht="15" hidden="false" customHeight="false" outlineLevel="0" collapsed="false">
      <c r="A2803" s="60" t="n">
        <v>46309</v>
      </c>
      <c r="B2803" s="0" t="n">
        <v>4</v>
      </c>
      <c r="C2803" s="0" t="n">
        <v>5518</v>
      </c>
      <c r="D2803" s="0" t="n">
        <v>250</v>
      </c>
      <c r="E2803" s="0" t="n">
        <v>1</v>
      </c>
      <c r="F2803" s="55" t="s">
        <v>933</v>
      </c>
      <c r="G2803" s="0" t="n">
        <v>28.2</v>
      </c>
      <c r="H2803" s="0" t="n">
        <v>32</v>
      </c>
      <c r="I2803" s="55" t="s">
        <v>157</v>
      </c>
      <c r="J2803" s="0" t="n">
        <v>124</v>
      </c>
      <c r="K2803" s="0" t="n">
        <v>68</v>
      </c>
      <c r="L2803" s="0" t="n">
        <v>126</v>
      </c>
      <c r="M2803" s="0" t="n">
        <v>382.46</v>
      </c>
      <c r="N2803" s="0" t="n">
        <v>82.96</v>
      </c>
      <c r="O2803" s="0" t="n">
        <v>28.99</v>
      </c>
      <c r="P2803" s="0" t="n">
        <v>4.22</v>
      </c>
      <c r="Q2803" s="0" t="n">
        <v>3.41</v>
      </c>
      <c r="R2803" s="0" t="n">
        <v>4134</v>
      </c>
      <c r="S2803" s="0" t="n">
        <v>9074</v>
      </c>
      <c r="T2803" s="0" t="n">
        <v>45.95</v>
      </c>
      <c r="U2803" s="0" t="n">
        <v>897</v>
      </c>
      <c r="V2803" s="0" t="n">
        <v>3</v>
      </c>
      <c r="W2803" s="60" t="n">
        <v>46184</v>
      </c>
      <c r="X2803" s="55" t="n">
        <f aca="false">IF(I2803="Male",0,1)</f>
        <v>1</v>
      </c>
      <c r="Y2803" s="55" t="n">
        <f aca="false">IF(OR(I2803="DNB",I2803="Dry DNB"),1,0)</f>
        <v>0</v>
      </c>
      <c r="Z2803" s="55" t="n">
        <f aca="false">IF(ISNUMBER(W2803),A2803-W2803,"")</f>
        <v>125</v>
      </c>
      <c r="AA2803" s="55" t="n">
        <f aca="false">MATCH(A2803,DATAS,0)</f>
        <v>1</v>
      </c>
      <c r="AB2803" s="55" t="n">
        <f aca="false">IF(AND(E2803&gt;0,OR(AND(B2803&gt;=1,B2803&lt;=6),B2803=10)),1,0)</f>
        <v>1</v>
      </c>
      <c r="AC2803" s="55" t="n">
        <f aca="false">IF(AND(E2803&gt;0,B2803=10),1,0)</f>
        <v>0</v>
      </c>
      <c r="AD2803" s="0" t="str">
        <f aca="false">IF(AND(C2802=C2803,AA2802=AA2803-1),AB2802,"")</f>
        <v/>
      </c>
      <c r="AE2803" s="0" t="str">
        <f aca="false">IF(AND(C2802=C2803,AA2802=AA2803-1),AC2802,"")</f>
        <v/>
      </c>
      <c r="AF2803" s="0" t="str">
        <f aca="false">IF(AA2803=1,"",IF(AND(AB2803=1,AD2803&lt;&gt;1),1,0))</f>
        <v/>
      </c>
      <c r="AG2803" s="0" t="str">
        <f aca="false">IF(AA2803=1,"",IF(AND(AC2803=1,AE2803&lt;&gt;1),1,0))</f>
        <v/>
      </c>
      <c r="AH2803" s="60" t="str">
        <f aca="false">IF(AND(E2803&gt;0,AA2803&lt;2,NOT(AND(C2804=C2803,AA2804=AA2803+1))),INDEX(DATAS,AA2803+1),"")</f>
        <v/>
      </c>
      <c r="AI2803" s="60" t="str">
        <f aca="false">IF(AND(AC2803=1,AA2803&lt;2),IF(AND(C2804=C2803,AA2804=AA2803+1),IF(AC2804=1,"",INDEX(DATAS,AA2803+1)),INDEX(DATAS,AA2803+1)),"")</f>
        <v/>
      </c>
    </row>
    <row r="2804" customFormat="false" ht="15" hidden="false" customHeight="false" outlineLevel="0" collapsed="false">
      <c r="A2804" s="60" t="n">
        <v>46310</v>
      </c>
      <c r="B2804" s="0" t="n">
        <v>4</v>
      </c>
      <c r="C2804" s="0" t="n">
        <v>5518</v>
      </c>
      <c r="D2804" s="0" t="n">
        <v>251</v>
      </c>
      <c r="E2804" s="0" t="n">
        <v>1</v>
      </c>
      <c r="F2804" s="55" t="s">
        <v>933</v>
      </c>
      <c r="G2804" s="0" t="n">
        <v>37.1</v>
      </c>
      <c r="H2804" s="0" t="n">
        <v>33</v>
      </c>
      <c r="I2804" s="55" t="s">
        <v>157</v>
      </c>
      <c r="J2804" s="0" t="n">
        <v>124</v>
      </c>
      <c r="K2804" s="0" t="n">
        <v>68</v>
      </c>
      <c r="L2804" s="0" t="n">
        <v>127</v>
      </c>
      <c r="M2804" s="0" t="n">
        <v>382.46</v>
      </c>
      <c r="N2804" s="0" t="n">
        <v>82.96</v>
      </c>
      <c r="O2804" s="0" t="n">
        <v>28.99</v>
      </c>
      <c r="P2804" s="0" t="n">
        <v>4.22</v>
      </c>
      <c r="Q2804" s="0" t="n">
        <v>3.41</v>
      </c>
      <c r="T2804" s="0" t="n">
        <v>45.95</v>
      </c>
      <c r="U2804" s="0" t="n">
        <v>898</v>
      </c>
      <c r="V2804" s="0" t="n">
        <v>3</v>
      </c>
      <c r="W2804" s="60" t="n">
        <v>46184</v>
      </c>
      <c r="X2804" s="55" t="n">
        <f aca="false">IF(I2804="Male",0,1)</f>
        <v>1</v>
      </c>
      <c r="Y2804" s="55" t="n">
        <f aca="false">IF(OR(I2804="DNB",I2804="Dry DNB"),1,0)</f>
        <v>0</v>
      </c>
      <c r="Z2804" s="55" t="n">
        <f aca="false">IF(ISNUMBER(W2804),A2804-W2804,"")</f>
        <v>126</v>
      </c>
      <c r="AA2804" s="55" t="n">
        <f aca="false">MATCH(A2804,DATAS,0)</f>
        <v>2</v>
      </c>
      <c r="AB2804" s="55" t="n">
        <f aca="false">IF(AND(E2804&gt;0,OR(AND(B2804&gt;=1,B2804&lt;=6),B2804=10)),1,0)</f>
        <v>1</v>
      </c>
      <c r="AC2804" s="55" t="n">
        <f aca="false">IF(AND(E2804&gt;0,B2804=10),1,0)</f>
        <v>0</v>
      </c>
      <c r="AD2804" s="55" t="n">
        <f aca="false">IF(AND(C2803=C2804,AA2803=AA2804-1),AB2803,"")</f>
        <v>1</v>
      </c>
      <c r="AE2804" s="55" t="n">
        <f aca="false">IF(AND(C2803=C2804,AA2803=AA2804-1),AC2803,"")</f>
        <v>0</v>
      </c>
      <c r="AF2804" s="55" t="n">
        <f aca="false">IF(AA2804=1,"",IF(AND(AB2804=1,AD2804&lt;&gt;1),1,0))</f>
        <v>0</v>
      </c>
      <c r="AG2804" s="55" t="n">
        <f aca="false">IF(AA2804=1,"",IF(AND(AC2804=1,AE2804&lt;&gt;1),1,0))</f>
        <v>0</v>
      </c>
      <c r="AH2804" s="60" t="str">
        <f aca="false">IF(AND(E2804&gt;0,AA2804&lt;2,NOT(AND(C2805=C2804,AA2805=AA2804+1))),INDEX(DATAS,AA2804+1),"")</f>
        <v/>
      </c>
      <c r="AI2804" s="60" t="str">
        <f aca="false">IF(AND(AC2804=1,AA2804&lt;2),IF(AND(C2805=C2804,AA2805=AA2804+1),IF(AC2805=1,"",INDEX(DATAS,AA2804+1)),INDEX(DATAS,AA2804+1)),"")</f>
        <v/>
      </c>
    </row>
    <row r="2805" customFormat="false" ht="15" hidden="false" customHeight="false" outlineLevel="0" collapsed="false">
      <c r="A2805" s="60" t="n">
        <v>46309</v>
      </c>
      <c r="B2805" s="0" t="n">
        <v>4</v>
      </c>
      <c r="C2805" s="0" t="n">
        <v>5519</v>
      </c>
      <c r="D2805" s="0" t="n">
        <v>191</v>
      </c>
      <c r="E2805" s="0" t="n">
        <v>1</v>
      </c>
      <c r="F2805" s="55" t="s">
        <v>933</v>
      </c>
      <c r="G2805" s="0" t="n">
        <v>52.1</v>
      </c>
      <c r="H2805" s="0" t="n">
        <v>52</v>
      </c>
      <c r="I2805" s="55" t="s">
        <v>187</v>
      </c>
      <c r="J2805" s="0" t="n">
        <v>191</v>
      </c>
      <c r="K2805" s="0" t="n">
        <v>65</v>
      </c>
      <c r="M2805" s="0" t="n">
        <v>333.18</v>
      </c>
      <c r="N2805" s="0" t="n">
        <v>48.45</v>
      </c>
      <c r="O2805" s="0" t="n">
        <v>15.97</v>
      </c>
      <c r="P2805" s="0" t="n">
        <v>4.16</v>
      </c>
      <c r="Q2805" s="0" t="n">
        <v>3.1</v>
      </c>
      <c r="R2805" s="0" t="n">
        <v>4326</v>
      </c>
      <c r="S2805" s="0" t="n">
        <v>9536</v>
      </c>
      <c r="T2805" s="0" t="n">
        <v>44.2</v>
      </c>
      <c r="U2805" s="0" t="n">
        <v>897</v>
      </c>
      <c r="V2805" s="0" t="n">
        <v>4</v>
      </c>
      <c r="W2805" s="60" t="n">
        <v>46296</v>
      </c>
      <c r="X2805" s="55" t="n">
        <f aca="false">IF(I2805="Male",0,1)</f>
        <v>1</v>
      </c>
      <c r="Y2805" s="55" t="n">
        <f aca="false">IF(OR(I2805="DNB",I2805="Dry DNB"),1,0)</f>
        <v>0</v>
      </c>
      <c r="Z2805" s="55" t="n">
        <f aca="false">IF(ISNUMBER(W2805),A2805-W2805,"")</f>
        <v>13</v>
      </c>
      <c r="AA2805" s="55" t="n">
        <f aca="false">MATCH(A2805,DATAS,0)</f>
        <v>1</v>
      </c>
      <c r="AB2805" s="55" t="n">
        <f aca="false">IF(AND(E2805&gt;0,OR(AND(B2805&gt;=1,B2805&lt;=6),B2805=10)),1,0)</f>
        <v>1</v>
      </c>
      <c r="AC2805" s="55" t="n">
        <f aca="false">IF(AND(E2805&gt;0,B2805=10),1,0)</f>
        <v>0</v>
      </c>
      <c r="AD2805" s="0" t="str">
        <f aca="false">IF(AND(C2804=C2805,AA2804=AA2805-1),AB2804,"")</f>
        <v/>
      </c>
      <c r="AE2805" s="0" t="str">
        <f aca="false">IF(AND(C2804=C2805,AA2804=AA2805-1),AC2804,"")</f>
        <v/>
      </c>
      <c r="AF2805" s="0" t="str">
        <f aca="false">IF(AA2805=1,"",IF(AND(AB2805=1,AD2805&lt;&gt;1),1,0))</f>
        <v/>
      </c>
      <c r="AG2805" s="0" t="str">
        <f aca="false">IF(AA2805=1,"",IF(AND(AC2805=1,AE2805&lt;&gt;1),1,0))</f>
        <v/>
      </c>
      <c r="AH2805" s="60" t="str">
        <f aca="false">IF(AND(E2805&gt;0,AA2805&lt;2,NOT(AND(C2806=C2805,AA2806=AA2805+1))),INDEX(DATAS,AA2805+1),"")</f>
        <v/>
      </c>
      <c r="AI2805" s="60" t="str">
        <f aca="false">IF(AND(AC2805=1,AA2805&lt;2),IF(AND(C2806=C2805,AA2806=AA2805+1),IF(AC2806=1,"",INDEX(DATAS,AA2805+1)),INDEX(DATAS,AA2805+1)),"")</f>
        <v/>
      </c>
    </row>
    <row r="2806" customFormat="false" ht="15" hidden="false" customHeight="false" outlineLevel="0" collapsed="false">
      <c r="A2806" s="60" t="n">
        <v>46310</v>
      </c>
      <c r="B2806" s="0" t="n">
        <v>4</v>
      </c>
      <c r="C2806" s="0" t="n">
        <v>5519</v>
      </c>
      <c r="D2806" s="0" t="n">
        <v>192</v>
      </c>
      <c r="E2806" s="0" t="n">
        <v>1</v>
      </c>
      <c r="F2806" s="55" t="s">
        <v>933</v>
      </c>
      <c r="G2806" s="0" t="n">
        <v>56.2</v>
      </c>
      <c r="H2806" s="0" t="n">
        <v>52</v>
      </c>
      <c r="I2806" s="55" t="s">
        <v>187</v>
      </c>
      <c r="J2806" s="0" t="n">
        <v>192</v>
      </c>
      <c r="K2806" s="0" t="n">
        <v>65</v>
      </c>
      <c r="M2806" s="0" t="n">
        <v>333.18</v>
      </c>
      <c r="N2806" s="0" t="n">
        <v>48.45</v>
      </c>
      <c r="O2806" s="0" t="n">
        <v>15.97</v>
      </c>
      <c r="P2806" s="0" t="n">
        <v>4.16</v>
      </c>
      <c r="Q2806" s="0" t="n">
        <v>3.1</v>
      </c>
      <c r="T2806" s="0" t="n">
        <v>44.2</v>
      </c>
      <c r="U2806" s="0" t="n">
        <v>898</v>
      </c>
      <c r="V2806" s="0" t="n">
        <v>4</v>
      </c>
      <c r="W2806" s="60" t="n">
        <v>46296</v>
      </c>
      <c r="X2806" s="55" t="n">
        <f aca="false">IF(I2806="Male",0,1)</f>
        <v>1</v>
      </c>
      <c r="Y2806" s="55" t="n">
        <f aca="false">IF(OR(I2806="DNB",I2806="Dry DNB"),1,0)</f>
        <v>0</v>
      </c>
      <c r="Z2806" s="55" t="n">
        <f aca="false">IF(ISNUMBER(W2806),A2806-W2806,"")</f>
        <v>14</v>
      </c>
      <c r="AA2806" s="55" t="n">
        <f aca="false">MATCH(A2806,DATAS,0)</f>
        <v>2</v>
      </c>
      <c r="AB2806" s="55" t="n">
        <f aca="false">IF(AND(E2806&gt;0,OR(AND(B2806&gt;=1,B2806&lt;=6),B2806=10)),1,0)</f>
        <v>1</v>
      </c>
      <c r="AC2806" s="55" t="n">
        <f aca="false">IF(AND(E2806&gt;0,B2806=10),1,0)</f>
        <v>0</v>
      </c>
      <c r="AD2806" s="55" t="n">
        <f aca="false">IF(AND(C2805=C2806,AA2805=AA2806-1),AB2805,"")</f>
        <v>1</v>
      </c>
      <c r="AE2806" s="55" t="n">
        <f aca="false">IF(AND(C2805=C2806,AA2805=AA2806-1),AC2805,"")</f>
        <v>0</v>
      </c>
      <c r="AF2806" s="55" t="n">
        <f aca="false">IF(AA2806=1,"",IF(AND(AB2806=1,AD2806&lt;&gt;1),1,0))</f>
        <v>0</v>
      </c>
      <c r="AG2806" s="55" t="n">
        <f aca="false">IF(AA2806=1,"",IF(AND(AC2806=1,AE2806&lt;&gt;1),1,0))</f>
        <v>0</v>
      </c>
      <c r="AH2806" s="60" t="str">
        <f aca="false">IF(AND(E2806&gt;0,AA2806&lt;2,NOT(AND(C2807=C2806,AA2807=AA2806+1))),INDEX(DATAS,AA2806+1),"")</f>
        <v/>
      </c>
      <c r="AI2806" s="60" t="str">
        <f aca="false">IF(AND(AC2806=1,AA2806&lt;2),IF(AND(C2807=C2806,AA2807=AA2806+1),IF(AC2807=1,"",INDEX(DATAS,AA2806+1)),INDEX(DATAS,AA2806+1)),"")</f>
        <v/>
      </c>
    </row>
    <row r="2807" customFormat="false" ht="15" hidden="false" customHeight="false" outlineLevel="0" collapsed="false">
      <c r="A2807" s="60" t="n">
        <v>46309</v>
      </c>
      <c r="B2807" s="0" t="n">
        <v>4</v>
      </c>
      <c r="C2807" s="0" t="n">
        <v>5520</v>
      </c>
      <c r="D2807" s="0" t="n">
        <v>195</v>
      </c>
      <c r="E2807" s="0" t="n">
        <v>1</v>
      </c>
      <c r="F2807" s="55" t="s">
        <v>933</v>
      </c>
      <c r="G2807" s="0" t="n">
        <v>55.5</v>
      </c>
      <c r="H2807" s="0" t="n">
        <v>51</v>
      </c>
      <c r="I2807" s="55" t="s">
        <v>157</v>
      </c>
      <c r="J2807" s="0" t="n">
        <v>62</v>
      </c>
      <c r="K2807" s="0" t="n">
        <v>62</v>
      </c>
      <c r="L2807" s="0" t="n">
        <v>133</v>
      </c>
      <c r="M2807" s="0" t="n">
        <v>607.18</v>
      </c>
      <c r="N2807" s="0" t="n">
        <v>47.51</v>
      </c>
      <c r="O2807" s="0" t="n">
        <v>22</v>
      </c>
      <c r="P2807" s="0" t="n">
        <v>3.61</v>
      </c>
      <c r="Q2807" s="0" t="n">
        <v>3.1</v>
      </c>
      <c r="R2807" s="0" t="n">
        <v>4230</v>
      </c>
      <c r="S2807" s="0" t="n">
        <v>9541</v>
      </c>
      <c r="T2807" s="0" t="n">
        <v>45.95</v>
      </c>
      <c r="U2807" s="0" t="n">
        <v>897</v>
      </c>
      <c r="V2807" s="0" t="n">
        <v>1</v>
      </c>
      <c r="W2807" s="60" t="n">
        <v>46178</v>
      </c>
      <c r="X2807" s="55" t="n">
        <f aca="false">IF(I2807="Male",0,1)</f>
        <v>1</v>
      </c>
      <c r="Y2807" s="55" t="n">
        <f aca="false">IF(OR(I2807="DNB",I2807="Dry DNB"),1,0)</f>
        <v>0</v>
      </c>
      <c r="Z2807" s="55" t="n">
        <f aca="false">IF(ISNUMBER(W2807),A2807-W2807,"")</f>
        <v>131</v>
      </c>
      <c r="AA2807" s="55" t="n">
        <f aca="false">MATCH(A2807,DATAS,0)</f>
        <v>1</v>
      </c>
      <c r="AB2807" s="55" t="n">
        <f aca="false">IF(AND(E2807&gt;0,OR(AND(B2807&gt;=1,B2807&lt;=6),B2807=10)),1,0)</f>
        <v>1</v>
      </c>
      <c r="AC2807" s="55" t="n">
        <f aca="false">IF(AND(E2807&gt;0,B2807=10),1,0)</f>
        <v>0</v>
      </c>
      <c r="AD2807" s="0" t="str">
        <f aca="false">IF(AND(C2806=C2807,AA2806=AA2807-1),AB2806,"")</f>
        <v/>
      </c>
      <c r="AE2807" s="0" t="str">
        <f aca="false">IF(AND(C2806=C2807,AA2806=AA2807-1),AC2806,"")</f>
        <v/>
      </c>
      <c r="AF2807" s="0" t="str">
        <f aca="false">IF(AA2807=1,"",IF(AND(AB2807=1,AD2807&lt;&gt;1),1,0))</f>
        <v/>
      </c>
      <c r="AG2807" s="0" t="str">
        <f aca="false">IF(AA2807=1,"",IF(AND(AC2807=1,AE2807&lt;&gt;1),1,0))</f>
        <v/>
      </c>
      <c r="AH2807" s="60" t="str">
        <f aca="false">IF(AND(E2807&gt;0,AA2807&lt;2,NOT(AND(C2808=C2807,AA2808=AA2807+1))),INDEX(DATAS,AA2807+1),"")</f>
        <v/>
      </c>
      <c r="AI2807" s="60" t="str">
        <f aca="false">IF(AND(AC2807=1,AA2807&lt;2),IF(AND(C2808=C2807,AA2808=AA2807+1),IF(AC2808=1,"",INDEX(DATAS,AA2807+1)),INDEX(DATAS,AA2807+1)),"")</f>
        <v/>
      </c>
    </row>
    <row r="2808" customFormat="false" ht="15" hidden="false" customHeight="false" outlineLevel="0" collapsed="false">
      <c r="A2808" s="60" t="n">
        <v>46310</v>
      </c>
      <c r="B2808" s="0" t="n">
        <v>4</v>
      </c>
      <c r="C2808" s="0" t="n">
        <v>5520</v>
      </c>
      <c r="D2808" s="0" t="n">
        <v>196</v>
      </c>
      <c r="E2808" s="0" t="n">
        <v>1</v>
      </c>
      <c r="F2808" s="55" t="s">
        <v>933</v>
      </c>
      <c r="G2808" s="0" t="n">
        <v>56.2</v>
      </c>
      <c r="H2808" s="0" t="n">
        <v>52</v>
      </c>
      <c r="I2808" s="55" t="s">
        <v>157</v>
      </c>
      <c r="J2808" s="0" t="n">
        <v>62</v>
      </c>
      <c r="K2808" s="0" t="n">
        <v>62</v>
      </c>
      <c r="L2808" s="0" t="n">
        <v>134</v>
      </c>
      <c r="M2808" s="0" t="n">
        <v>607.18</v>
      </c>
      <c r="N2808" s="0" t="n">
        <v>47.51</v>
      </c>
      <c r="O2808" s="0" t="n">
        <v>22</v>
      </c>
      <c r="P2808" s="0" t="n">
        <v>3.61</v>
      </c>
      <c r="Q2808" s="0" t="n">
        <v>3.1</v>
      </c>
      <c r="T2808" s="0" t="n">
        <v>45.95</v>
      </c>
      <c r="U2808" s="0" t="n">
        <v>898</v>
      </c>
      <c r="V2808" s="0" t="n">
        <v>1</v>
      </c>
      <c r="W2808" s="60" t="n">
        <v>46178</v>
      </c>
      <c r="X2808" s="55" t="n">
        <f aca="false">IF(I2808="Male",0,1)</f>
        <v>1</v>
      </c>
      <c r="Y2808" s="55" t="n">
        <f aca="false">IF(OR(I2808="DNB",I2808="Dry DNB"),1,0)</f>
        <v>0</v>
      </c>
      <c r="Z2808" s="55" t="n">
        <f aca="false">IF(ISNUMBER(W2808),A2808-W2808,"")</f>
        <v>132</v>
      </c>
      <c r="AA2808" s="55" t="n">
        <f aca="false">MATCH(A2808,DATAS,0)</f>
        <v>2</v>
      </c>
      <c r="AB2808" s="55" t="n">
        <f aca="false">IF(AND(E2808&gt;0,OR(AND(B2808&gt;=1,B2808&lt;=6),B2808=10)),1,0)</f>
        <v>1</v>
      </c>
      <c r="AC2808" s="55" t="n">
        <f aca="false">IF(AND(E2808&gt;0,B2808=10),1,0)</f>
        <v>0</v>
      </c>
      <c r="AD2808" s="55" t="n">
        <f aca="false">IF(AND(C2807=C2808,AA2807=AA2808-1),AB2807,"")</f>
        <v>1</v>
      </c>
      <c r="AE2808" s="55" t="n">
        <f aca="false">IF(AND(C2807=C2808,AA2807=AA2808-1),AC2807,"")</f>
        <v>0</v>
      </c>
      <c r="AF2808" s="55" t="n">
        <f aca="false">IF(AA2808=1,"",IF(AND(AB2808=1,AD2808&lt;&gt;1),1,0))</f>
        <v>0</v>
      </c>
      <c r="AG2808" s="55" t="n">
        <f aca="false">IF(AA2808=1,"",IF(AND(AC2808=1,AE2808&lt;&gt;1),1,0))</f>
        <v>0</v>
      </c>
      <c r="AH2808" s="60" t="str">
        <f aca="false">IF(AND(E2808&gt;0,AA2808&lt;2,NOT(AND(C2809=C2808,AA2809=AA2808+1))),INDEX(DATAS,AA2808+1),"")</f>
        <v/>
      </c>
      <c r="AI2808" s="60" t="str">
        <f aca="false">IF(AND(AC2808=1,AA2808&lt;2),IF(AND(C2809=C2808,AA2809=AA2808+1),IF(AC2809=1,"",INDEX(DATAS,AA2808+1)),INDEX(DATAS,AA2808+1)),"")</f>
        <v/>
      </c>
    </row>
    <row r="2809" customFormat="false" ht="15" hidden="false" customHeight="false" outlineLevel="0" collapsed="false">
      <c r="A2809" s="60" t="n">
        <v>46309</v>
      </c>
      <c r="B2809" s="0" t="n">
        <v>4</v>
      </c>
      <c r="C2809" s="0" t="n">
        <v>5521</v>
      </c>
      <c r="D2809" s="0" t="n">
        <v>264</v>
      </c>
      <c r="E2809" s="0" t="n">
        <v>1</v>
      </c>
      <c r="F2809" s="55" t="s">
        <v>933</v>
      </c>
      <c r="G2809" s="0" t="n">
        <v>45.9</v>
      </c>
      <c r="H2809" s="0" t="n">
        <v>45</v>
      </c>
      <c r="I2809" s="55" t="s">
        <v>157</v>
      </c>
      <c r="J2809" s="0" t="n">
        <v>145</v>
      </c>
      <c r="K2809" s="0" t="n">
        <v>68</v>
      </c>
      <c r="L2809" s="0" t="n">
        <v>119</v>
      </c>
      <c r="M2809" s="0" t="n">
        <v>1207.3</v>
      </c>
      <c r="N2809" s="0" t="n">
        <v>74.69</v>
      </c>
      <c r="O2809" s="0" t="n">
        <v>51.73</v>
      </c>
      <c r="P2809" s="0" t="n">
        <v>3.11</v>
      </c>
      <c r="Q2809" s="0" t="n">
        <v>3.72</v>
      </c>
      <c r="R2809" s="0" t="n">
        <v>5019</v>
      </c>
      <c r="S2809" s="0" t="n">
        <v>10857</v>
      </c>
      <c r="T2809" s="0" t="n">
        <v>53</v>
      </c>
      <c r="U2809" s="0" t="n">
        <v>897</v>
      </c>
      <c r="V2809" s="0" t="n">
        <v>3</v>
      </c>
      <c r="W2809" s="60" t="n">
        <v>46191</v>
      </c>
      <c r="X2809" s="55" t="n">
        <f aca="false">IF(I2809="Male",0,1)</f>
        <v>1</v>
      </c>
      <c r="Y2809" s="55" t="n">
        <f aca="false">IF(OR(I2809="DNB",I2809="Dry DNB"),1,0)</f>
        <v>0</v>
      </c>
      <c r="Z2809" s="55" t="n">
        <f aca="false">IF(ISNUMBER(W2809),A2809-W2809,"")</f>
        <v>118</v>
      </c>
      <c r="AA2809" s="55" t="n">
        <f aca="false">MATCH(A2809,DATAS,0)</f>
        <v>1</v>
      </c>
      <c r="AB2809" s="55" t="n">
        <f aca="false">IF(AND(E2809&gt;0,OR(AND(B2809&gt;=1,B2809&lt;=6),B2809=10)),1,0)</f>
        <v>1</v>
      </c>
      <c r="AC2809" s="55" t="n">
        <f aca="false">IF(AND(E2809&gt;0,B2809=10),1,0)</f>
        <v>0</v>
      </c>
      <c r="AD2809" s="0" t="str">
        <f aca="false">IF(AND(C2808=C2809,AA2808=AA2809-1),AB2808,"")</f>
        <v/>
      </c>
      <c r="AE2809" s="0" t="str">
        <f aca="false">IF(AND(C2808=C2809,AA2808=AA2809-1),AC2808,"")</f>
        <v/>
      </c>
      <c r="AF2809" s="0" t="str">
        <f aca="false">IF(AA2809=1,"",IF(AND(AB2809=1,AD2809&lt;&gt;1),1,0))</f>
        <v/>
      </c>
      <c r="AG2809" s="0" t="str">
        <f aca="false">IF(AA2809=1,"",IF(AND(AC2809=1,AE2809&lt;&gt;1),1,0))</f>
        <v/>
      </c>
      <c r="AH2809" s="60" t="str">
        <f aca="false">IF(AND(E2809&gt;0,AA2809&lt;2,NOT(AND(C2810=C2809,AA2810=AA2809+1))),INDEX(DATAS,AA2809+1),"")</f>
        <v/>
      </c>
      <c r="AI2809" s="60" t="str">
        <f aca="false">IF(AND(AC2809=1,AA2809&lt;2),IF(AND(C2810=C2809,AA2810=AA2809+1),IF(AC2810=1,"",INDEX(DATAS,AA2809+1)),INDEX(DATAS,AA2809+1)),"")</f>
        <v/>
      </c>
    </row>
    <row r="2810" customFormat="false" ht="15" hidden="false" customHeight="false" outlineLevel="0" collapsed="false">
      <c r="A2810" s="60" t="n">
        <v>46310</v>
      </c>
      <c r="B2810" s="0" t="n">
        <v>4</v>
      </c>
      <c r="C2810" s="0" t="n">
        <v>5521</v>
      </c>
      <c r="D2810" s="0" t="n">
        <v>265</v>
      </c>
      <c r="E2810" s="0" t="n">
        <v>1</v>
      </c>
      <c r="F2810" s="55" t="s">
        <v>933</v>
      </c>
      <c r="G2810" s="0" t="n">
        <v>44.5</v>
      </c>
      <c r="H2810" s="0" t="n">
        <v>44</v>
      </c>
      <c r="I2810" s="55" t="s">
        <v>157</v>
      </c>
      <c r="J2810" s="0" t="n">
        <v>145</v>
      </c>
      <c r="K2810" s="0" t="n">
        <v>68</v>
      </c>
      <c r="L2810" s="0" t="n">
        <v>120</v>
      </c>
      <c r="M2810" s="0" t="n">
        <v>1207.3</v>
      </c>
      <c r="N2810" s="0" t="n">
        <v>74.69</v>
      </c>
      <c r="O2810" s="0" t="n">
        <v>51.73</v>
      </c>
      <c r="P2810" s="0" t="n">
        <v>3.11</v>
      </c>
      <c r="Q2810" s="0" t="n">
        <v>3.72</v>
      </c>
      <c r="T2810" s="0" t="n">
        <v>53</v>
      </c>
      <c r="U2810" s="0" t="n">
        <v>898</v>
      </c>
      <c r="V2810" s="0" t="n">
        <v>3</v>
      </c>
      <c r="W2810" s="60" t="n">
        <v>46191</v>
      </c>
      <c r="X2810" s="55" t="n">
        <f aca="false">IF(I2810="Male",0,1)</f>
        <v>1</v>
      </c>
      <c r="Y2810" s="55" t="n">
        <f aca="false">IF(OR(I2810="DNB",I2810="Dry DNB"),1,0)</f>
        <v>0</v>
      </c>
      <c r="Z2810" s="55" t="n">
        <f aca="false">IF(ISNUMBER(W2810),A2810-W2810,"")</f>
        <v>119</v>
      </c>
      <c r="AA2810" s="55" t="n">
        <f aca="false">MATCH(A2810,DATAS,0)</f>
        <v>2</v>
      </c>
      <c r="AB2810" s="55" t="n">
        <f aca="false">IF(AND(E2810&gt;0,OR(AND(B2810&gt;=1,B2810&lt;=6),B2810=10)),1,0)</f>
        <v>1</v>
      </c>
      <c r="AC2810" s="55" t="n">
        <f aca="false">IF(AND(E2810&gt;0,B2810=10),1,0)</f>
        <v>0</v>
      </c>
      <c r="AD2810" s="55" t="n">
        <f aca="false">IF(AND(C2809=C2810,AA2809=AA2810-1),AB2809,"")</f>
        <v>1</v>
      </c>
      <c r="AE2810" s="55" t="n">
        <f aca="false">IF(AND(C2809=C2810,AA2809=AA2810-1),AC2809,"")</f>
        <v>0</v>
      </c>
      <c r="AF2810" s="55" t="n">
        <f aca="false">IF(AA2810=1,"",IF(AND(AB2810=1,AD2810&lt;&gt;1),1,0))</f>
        <v>0</v>
      </c>
      <c r="AG2810" s="55" t="n">
        <f aca="false">IF(AA2810=1,"",IF(AND(AC2810=1,AE2810&lt;&gt;1),1,0))</f>
        <v>0</v>
      </c>
      <c r="AH2810" s="60" t="str">
        <f aca="false">IF(AND(E2810&gt;0,AA2810&lt;2,NOT(AND(C2811=C2810,AA2811=AA2810+1))),INDEX(DATAS,AA2810+1),"")</f>
        <v/>
      </c>
      <c r="AI2810" s="60" t="str">
        <f aca="false">IF(AND(AC2810=1,AA2810&lt;2),IF(AND(C2811=C2810,AA2811=AA2810+1),IF(AC2811=1,"",INDEX(DATAS,AA2810+1)),INDEX(DATAS,AA2810+1)),"")</f>
        <v/>
      </c>
    </row>
    <row r="2811" customFormat="false" ht="15" hidden="false" customHeight="false" outlineLevel="0" collapsed="false">
      <c r="A2811" s="60" t="n">
        <v>46309</v>
      </c>
      <c r="B2811" s="0" t="n">
        <v>4</v>
      </c>
      <c r="C2811" s="0" t="n">
        <v>5523</v>
      </c>
      <c r="D2811" s="0" t="n">
        <v>253</v>
      </c>
      <c r="E2811" s="0" t="n">
        <v>1</v>
      </c>
      <c r="F2811" s="55" t="s">
        <v>933</v>
      </c>
      <c r="G2811" s="0" t="n">
        <v>48.7</v>
      </c>
      <c r="H2811" s="0" t="n">
        <v>49</v>
      </c>
      <c r="I2811" s="55" t="s">
        <v>157</v>
      </c>
      <c r="J2811" s="0" t="n">
        <v>211</v>
      </c>
      <c r="K2811" s="0" t="n">
        <v>64</v>
      </c>
      <c r="L2811" s="0" t="n">
        <v>42</v>
      </c>
      <c r="M2811" s="0" t="n">
        <v>189.63</v>
      </c>
      <c r="N2811" s="0" t="n">
        <v>79.91</v>
      </c>
      <c r="O2811" s="0" t="n">
        <v>32.87</v>
      </c>
      <c r="P2811" s="0" t="n">
        <v>3.3</v>
      </c>
      <c r="Q2811" s="0" t="n">
        <v>3.61</v>
      </c>
      <c r="R2811" s="0" t="n">
        <v>3932</v>
      </c>
      <c r="S2811" s="0" t="n">
        <v>9076</v>
      </c>
      <c r="T2811" s="0" t="n">
        <v>38.25</v>
      </c>
      <c r="U2811" s="0" t="n">
        <v>897</v>
      </c>
      <c r="V2811" s="0" t="n">
        <v>5</v>
      </c>
      <c r="W2811" s="60" t="n">
        <v>46268</v>
      </c>
      <c r="X2811" s="55" t="n">
        <f aca="false">IF(I2811="Male",0,1)</f>
        <v>1</v>
      </c>
      <c r="Y2811" s="55" t="n">
        <f aca="false">IF(OR(I2811="DNB",I2811="Dry DNB"),1,0)</f>
        <v>0</v>
      </c>
      <c r="Z2811" s="55" t="n">
        <f aca="false">IF(ISNUMBER(W2811),A2811-W2811,"")</f>
        <v>41</v>
      </c>
      <c r="AA2811" s="55" t="n">
        <f aca="false">MATCH(A2811,DATAS,0)</f>
        <v>1</v>
      </c>
      <c r="AB2811" s="55" t="n">
        <f aca="false">IF(AND(E2811&gt;0,OR(AND(B2811&gt;=1,B2811&lt;=6),B2811=10)),1,0)</f>
        <v>1</v>
      </c>
      <c r="AC2811" s="55" t="n">
        <f aca="false">IF(AND(E2811&gt;0,B2811=10),1,0)</f>
        <v>0</v>
      </c>
      <c r="AD2811" s="0" t="str">
        <f aca="false">IF(AND(C2810=C2811,AA2810=AA2811-1),AB2810,"")</f>
        <v/>
      </c>
      <c r="AE2811" s="0" t="str">
        <f aca="false">IF(AND(C2810=C2811,AA2810=AA2811-1),AC2810,"")</f>
        <v/>
      </c>
      <c r="AF2811" s="0" t="str">
        <f aca="false">IF(AA2811=1,"",IF(AND(AB2811=1,AD2811&lt;&gt;1),1,0))</f>
        <v/>
      </c>
      <c r="AG2811" s="0" t="str">
        <f aca="false">IF(AA2811=1,"",IF(AND(AC2811=1,AE2811&lt;&gt;1),1,0))</f>
        <v/>
      </c>
      <c r="AH2811" s="60" t="str">
        <f aca="false">IF(AND(E2811&gt;0,AA2811&lt;2,NOT(AND(C2812=C2811,AA2812=AA2811+1))),INDEX(DATAS,AA2811+1),"")</f>
        <v/>
      </c>
      <c r="AI2811" s="60" t="str">
        <f aca="false">IF(AND(AC2811=1,AA2811&lt;2),IF(AND(C2812=C2811,AA2812=AA2811+1),IF(AC2812=1,"",INDEX(DATAS,AA2811+1)),INDEX(DATAS,AA2811+1)),"")</f>
        <v/>
      </c>
    </row>
    <row r="2812" customFormat="false" ht="15" hidden="false" customHeight="false" outlineLevel="0" collapsed="false">
      <c r="A2812" s="60" t="n">
        <v>46310</v>
      </c>
      <c r="B2812" s="0" t="n">
        <v>4</v>
      </c>
      <c r="C2812" s="0" t="n">
        <v>5523</v>
      </c>
      <c r="D2812" s="0" t="n">
        <v>254</v>
      </c>
      <c r="E2812" s="0" t="n">
        <v>1</v>
      </c>
      <c r="F2812" s="55" t="s">
        <v>933</v>
      </c>
      <c r="G2812" s="0" t="n">
        <v>54.1</v>
      </c>
      <c r="H2812" s="0" t="n">
        <v>48</v>
      </c>
      <c r="I2812" s="55" t="s">
        <v>157</v>
      </c>
      <c r="J2812" s="0" t="n">
        <v>211</v>
      </c>
      <c r="K2812" s="0" t="n">
        <v>64</v>
      </c>
      <c r="L2812" s="0" t="n">
        <v>43</v>
      </c>
      <c r="M2812" s="0" t="n">
        <v>189.63</v>
      </c>
      <c r="N2812" s="0" t="n">
        <v>79.91</v>
      </c>
      <c r="O2812" s="0" t="n">
        <v>32.87</v>
      </c>
      <c r="P2812" s="0" t="n">
        <v>3.3</v>
      </c>
      <c r="Q2812" s="0" t="n">
        <v>3.61</v>
      </c>
      <c r="T2812" s="0" t="n">
        <v>38.25</v>
      </c>
      <c r="U2812" s="0" t="n">
        <v>898</v>
      </c>
      <c r="V2812" s="0" t="n">
        <v>5</v>
      </c>
      <c r="W2812" s="60" t="n">
        <v>46268</v>
      </c>
      <c r="X2812" s="55" t="n">
        <f aca="false">IF(I2812="Male",0,1)</f>
        <v>1</v>
      </c>
      <c r="Y2812" s="55" t="n">
        <f aca="false">IF(OR(I2812="DNB",I2812="Dry DNB"),1,0)</f>
        <v>0</v>
      </c>
      <c r="Z2812" s="55" t="n">
        <f aca="false">IF(ISNUMBER(W2812),A2812-W2812,"")</f>
        <v>42</v>
      </c>
      <c r="AA2812" s="55" t="n">
        <f aca="false">MATCH(A2812,DATAS,0)</f>
        <v>2</v>
      </c>
      <c r="AB2812" s="55" t="n">
        <f aca="false">IF(AND(E2812&gt;0,OR(AND(B2812&gt;=1,B2812&lt;=6),B2812=10)),1,0)</f>
        <v>1</v>
      </c>
      <c r="AC2812" s="55" t="n">
        <f aca="false">IF(AND(E2812&gt;0,B2812=10),1,0)</f>
        <v>0</v>
      </c>
      <c r="AD2812" s="55" t="n">
        <f aca="false">IF(AND(C2811=C2812,AA2811=AA2812-1),AB2811,"")</f>
        <v>1</v>
      </c>
      <c r="AE2812" s="55" t="n">
        <f aca="false">IF(AND(C2811=C2812,AA2811=AA2812-1),AC2811,"")</f>
        <v>0</v>
      </c>
      <c r="AF2812" s="55" t="n">
        <f aca="false">IF(AA2812=1,"",IF(AND(AB2812=1,AD2812&lt;&gt;1),1,0))</f>
        <v>0</v>
      </c>
      <c r="AG2812" s="55" t="n">
        <f aca="false">IF(AA2812=1,"",IF(AND(AC2812=1,AE2812&lt;&gt;1),1,0))</f>
        <v>0</v>
      </c>
      <c r="AH2812" s="60" t="str">
        <f aca="false">IF(AND(E2812&gt;0,AA2812&lt;2,NOT(AND(C2813=C2812,AA2813=AA2812+1))),INDEX(DATAS,AA2812+1),"")</f>
        <v/>
      </c>
      <c r="AI2812" s="60" t="str">
        <f aca="false">IF(AND(AC2812=1,AA2812&lt;2),IF(AND(C2813=C2812,AA2813=AA2812+1),IF(AC2813=1,"",INDEX(DATAS,AA2812+1)),INDEX(DATAS,AA2812+1)),"")</f>
        <v/>
      </c>
    </row>
    <row r="2813" customFormat="false" ht="15" hidden="false" customHeight="false" outlineLevel="0" collapsed="false">
      <c r="A2813" s="60" t="n">
        <v>46309</v>
      </c>
      <c r="B2813" s="0" t="n">
        <v>4</v>
      </c>
      <c r="C2813" s="0" t="n">
        <v>5524</v>
      </c>
      <c r="D2813" s="0" t="n">
        <v>203</v>
      </c>
      <c r="E2813" s="0" t="n">
        <v>1</v>
      </c>
      <c r="F2813" s="55" t="s">
        <v>935</v>
      </c>
      <c r="G2813" s="0" t="n">
        <v>50.1</v>
      </c>
      <c r="H2813" s="0" t="n">
        <v>48</v>
      </c>
      <c r="I2813" s="55" t="s">
        <v>157</v>
      </c>
      <c r="J2813" s="0" t="n">
        <v>98</v>
      </c>
      <c r="K2813" s="0" t="n">
        <v>63</v>
      </c>
      <c r="L2813" s="0" t="n">
        <v>105</v>
      </c>
      <c r="M2813" s="0" t="n">
        <v>979.08</v>
      </c>
      <c r="N2813" s="0" t="n">
        <v>50.14</v>
      </c>
      <c r="O2813" s="0" t="n">
        <v>41.97</v>
      </c>
      <c r="P2813" s="0" t="n">
        <v>4.37</v>
      </c>
      <c r="Q2813" s="0" t="n">
        <v>3.57</v>
      </c>
      <c r="R2813" s="0" t="n">
        <v>4520</v>
      </c>
      <c r="S2813" s="0" t="n">
        <v>9533</v>
      </c>
      <c r="T2813" s="0" t="n">
        <v>49.65</v>
      </c>
      <c r="U2813" s="0" t="n">
        <v>896</v>
      </c>
      <c r="V2813" s="0" t="n">
        <v>2</v>
      </c>
      <c r="W2813" s="60" t="n">
        <v>46205</v>
      </c>
      <c r="X2813" s="55" t="n">
        <f aca="false">IF(I2813="Male",0,1)</f>
        <v>1</v>
      </c>
      <c r="Y2813" s="55" t="n">
        <f aca="false">IF(OR(I2813="DNB",I2813="Dry DNB"),1,0)</f>
        <v>0</v>
      </c>
      <c r="Z2813" s="55" t="n">
        <f aca="false">IF(ISNUMBER(W2813),A2813-W2813,"")</f>
        <v>104</v>
      </c>
      <c r="AA2813" s="55" t="n">
        <f aca="false">MATCH(A2813,DATAS,0)</f>
        <v>1</v>
      </c>
      <c r="AB2813" s="55" t="n">
        <f aca="false">IF(AND(E2813&gt;0,OR(AND(B2813&gt;=1,B2813&lt;=6),B2813=10)),1,0)</f>
        <v>1</v>
      </c>
      <c r="AC2813" s="55" t="n">
        <f aca="false">IF(AND(E2813&gt;0,B2813=10),1,0)</f>
        <v>0</v>
      </c>
      <c r="AD2813" s="0" t="str">
        <f aca="false">IF(AND(C2812=C2813,AA2812=AA2813-1),AB2812,"")</f>
        <v/>
      </c>
      <c r="AE2813" s="0" t="str">
        <f aca="false">IF(AND(C2812=C2813,AA2812=AA2813-1),AC2812,"")</f>
        <v/>
      </c>
      <c r="AF2813" s="0" t="str">
        <f aca="false">IF(AA2813=1,"",IF(AND(AB2813=1,AD2813&lt;&gt;1),1,0))</f>
        <v/>
      </c>
      <c r="AG2813" s="0" t="str">
        <f aca="false">IF(AA2813=1,"",IF(AND(AC2813=1,AE2813&lt;&gt;1),1,0))</f>
        <v/>
      </c>
      <c r="AH2813" s="60" t="str">
        <f aca="false">IF(AND(E2813&gt;0,AA2813&lt;2,NOT(AND(C2814=C2813,AA2814=AA2813+1))),INDEX(DATAS,AA2813+1),"")</f>
        <v/>
      </c>
      <c r="AI2813" s="60" t="str">
        <f aca="false">IF(AND(AC2813=1,AA2813&lt;2),IF(AND(C2814=C2813,AA2814=AA2813+1),IF(AC2814=1,"",INDEX(DATAS,AA2813+1)),INDEX(DATAS,AA2813+1)),"")</f>
        <v/>
      </c>
    </row>
    <row r="2814" customFormat="false" ht="15" hidden="false" customHeight="false" outlineLevel="0" collapsed="false">
      <c r="A2814" s="60" t="n">
        <v>46310</v>
      </c>
      <c r="B2814" s="0" t="n">
        <v>4</v>
      </c>
      <c r="C2814" s="0" t="n">
        <v>5524</v>
      </c>
      <c r="D2814" s="0" t="n">
        <v>204</v>
      </c>
      <c r="E2814" s="0" t="n">
        <v>1</v>
      </c>
      <c r="F2814" s="55" t="s">
        <v>935</v>
      </c>
      <c r="G2814" s="0" t="n">
        <v>50.1</v>
      </c>
      <c r="H2814" s="0" t="n">
        <v>48</v>
      </c>
      <c r="I2814" s="55" t="s">
        <v>157</v>
      </c>
      <c r="J2814" s="0" t="n">
        <v>98</v>
      </c>
      <c r="K2814" s="0" t="n">
        <v>63</v>
      </c>
      <c r="L2814" s="0" t="n">
        <v>106</v>
      </c>
      <c r="M2814" s="0" t="n">
        <v>979.08</v>
      </c>
      <c r="N2814" s="0" t="n">
        <v>50.14</v>
      </c>
      <c r="O2814" s="0" t="n">
        <v>41.97</v>
      </c>
      <c r="P2814" s="0" t="n">
        <v>4.37</v>
      </c>
      <c r="Q2814" s="0" t="n">
        <v>3.57</v>
      </c>
      <c r="T2814" s="0" t="n">
        <v>49.65</v>
      </c>
      <c r="U2814" s="0" t="n">
        <v>897</v>
      </c>
      <c r="V2814" s="0" t="n">
        <v>2</v>
      </c>
      <c r="W2814" s="60" t="n">
        <v>46205</v>
      </c>
      <c r="X2814" s="55" t="n">
        <f aca="false">IF(I2814="Male",0,1)</f>
        <v>1</v>
      </c>
      <c r="Y2814" s="55" t="n">
        <f aca="false">IF(OR(I2814="DNB",I2814="Dry DNB"),1,0)</f>
        <v>0</v>
      </c>
      <c r="Z2814" s="55" t="n">
        <f aca="false">IF(ISNUMBER(W2814),A2814-W2814,"")</f>
        <v>105</v>
      </c>
      <c r="AA2814" s="55" t="n">
        <f aca="false">MATCH(A2814,DATAS,0)</f>
        <v>2</v>
      </c>
      <c r="AB2814" s="55" t="n">
        <f aca="false">IF(AND(E2814&gt;0,OR(AND(B2814&gt;=1,B2814&lt;=6),B2814=10)),1,0)</f>
        <v>1</v>
      </c>
      <c r="AC2814" s="55" t="n">
        <f aca="false">IF(AND(E2814&gt;0,B2814=10),1,0)</f>
        <v>0</v>
      </c>
      <c r="AD2814" s="55" t="n">
        <f aca="false">IF(AND(C2813=C2814,AA2813=AA2814-1),AB2813,"")</f>
        <v>1</v>
      </c>
      <c r="AE2814" s="55" t="n">
        <f aca="false">IF(AND(C2813=C2814,AA2813=AA2814-1),AC2813,"")</f>
        <v>0</v>
      </c>
      <c r="AF2814" s="55" t="n">
        <f aca="false">IF(AA2814=1,"",IF(AND(AB2814=1,AD2814&lt;&gt;1),1,0))</f>
        <v>0</v>
      </c>
      <c r="AG2814" s="55" t="n">
        <f aca="false">IF(AA2814=1,"",IF(AND(AC2814=1,AE2814&lt;&gt;1),1,0))</f>
        <v>0</v>
      </c>
      <c r="AH2814" s="60" t="str">
        <f aca="false">IF(AND(E2814&gt;0,AA2814&lt;2,NOT(AND(C2815=C2814,AA2815=AA2814+1))),INDEX(DATAS,AA2814+1),"")</f>
        <v/>
      </c>
      <c r="AI2814" s="60" t="str">
        <f aca="false">IF(AND(AC2814=1,AA2814&lt;2),IF(AND(C2815=C2814,AA2815=AA2814+1),IF(AC2815=1,"",INDEX(DATAS,AA2814+1)),INDEX(DATAS,AA2814+1)),"")</f>
        <v/>
      </c>
    </row>
    <row r="2815" customFormat="false" ht="15" hidden="false" customHeight="false" outlineLevel="0" collapsed="false">
      <c r="A2815" s="60" t="n">
        <v>46309</v>
      </c>
      <c r="B2815" s="0" t="n">
        <v>4</v>
      </c>
      <c r="C2815" s="0" t="n">
        <v>5525</v>
      </c>
      <c r="D2815" s="0" t="n">
        <v>253</v>
      </c>
      <c r="E2815" s="0" t="n">
        <v>1</v>
      </c>
      <c r="F2815" s="55" t="s">
        <v>936</v>
      </c>
      <c r="G2815" s="0" t="n">
        <v>42.5</v>
      </c>
      <c r="H2815" s="0" t="n">
        <v>42</v>
      </c>
      <c r="I2815" s="55" t="s">
        <v>157</v>
      </c>
      <c r="J2815" s="0" t="n">
        <v>87</v>
      </c>
      <c r="K2815" s="0" t="n">
        <v>64</v>
      </c>
      <c r="L2815" s="0" t="n">
        <v>166</v>
      </c>
      <c r="M2815" s="0" t="n">
        <v>345.04</v>
      </c>
      <c r="N2815" s="0" t="n">
        <v>45.72</v>
      </c>
      <c r="O2815" s="0" t="n">
        <v>45.8</v>
      </c>
      <c r="P2815" s="0" t="n">
        <v>4.11</v>
      </c>
      <c r="Q2815" s="0" t="n">
        <v>3.67</v>
      </c>
      <c r="R2815" s="0" t="n">
        <v>4064</v>
      </c>
      <c r="S2815" s="0" t="n">
        <v>9155</v>
      </c>
      <c r="T2815" s="0" t="n">
        <v>41.75</v>
      </c>
      <c r="U2815" s="0" t="n">
        <v>892</v>
      </c>
      <c r="V2815" s="0" t="n">
        <v>2</v>
      </c>
      <c r="W2815" s="60" t="n">
        <v>46144</v>
      </c>
      <c r="X2815" s="55" t="n">
        <f aca="false">IF(I2815="Male",0,1)</f>
        <v>1</v>
      </c>
      <c r="Y2815" s="55" t="n">
        <f aca="false">IF(OR(I2815="DNB",I2815="Dry DNB"),1,0)</f>
        <v>0</v>
      </c>
      <c r="Z2815" s="55" t="n">
        <f aca="false">IF(ISNUMBER(W2815),A2815-W2815,"")</f>
        <v>165</v>
      </c>
      <c r="AA2815" s="55" t="n">
        <f aca="false">MATCH(A2815,DATAS,0)</f>
        <v>1</v>
      </c>
      <c r="AB2815" s="55" t="n">
        <f aca="false">IF(AND(E2815&gt;0,OR(AND(B2815&gt;=1,B2815&lt;=6),B2815=10)),1,0)</f>
        <v>1</v>
      </c>
      <c r="AC2815" s="55" t="n">
        <f aca="false">IF(AND(E2815&gt;0,B2815=10),1,0)</f>
        <v>0</v>
      </c>
      <c r="AD2815" s="0" t="str">
        <f aca="false">IF(AND(C2814=C2815,AA2814=AA2815-1),AB2814,"")</f>
        <v/>
      </c>
      <c r="AE2815" s="0" t="str">
        <f aca="false">IF(AND(C2814=C2815,AA2814=AA2815-1),AC2814,"")</f>
        <v/>
      </c>
      <c r="AF2815" s="0" t="str">
        <f aca="false">IF(AA2815=1,"",IF(AND(AB2815=1,AD2815&lt;&gt;1),1,0))</f>
        <v/>
      </c>
      <c r="AG2815" s="0" t="str">
        <f aca="false">IF(AA2815=1,"",IF(AND(AC2815=1,AE2815&lt;&gt;1),1,0))</f>
        <v/>
      </c>
      <c r="AH2815" s="60" t="str">
        <f aca="false">IF(AND(E2815&gt;0,AA2815&lt;2,NOT(AND(C2816=C2815,AA2816=AA2815+1))),INDEX(DATAS,AA2815+1),"")</f>
        <v/>
      </c>
      <c r="AI2815" s="60" t="str">
        <f aca="false">IF(AND(AC2815=1,AA2815&lt;2),IF(AND(C2816=C2815,AA2816=AA2815+1),IF(AC2816=1,"",INDEX(DATAS,AA2815+1)),INDEX(DATAS,AA2815+1)),"")</f>
        <v/>
      </c>
    </row>
    <row r="2816" customFormat="false" ht="15" hidden="false" customHeight="false" outlineLevel="0" collapsed="false">
      <c r="A2816" s="60" t="n">
        <v>46310</v>
      </c>
      <c r="B2816" s="0" t="n">
        <v>4</v>
      </c>
      <c r="C2816" s="0" t="n">
        <v>5525</v>
      </c>
      <c r="D2816" s="0" t="n">
        <v>254</v>
      </c>
      <c r="E2816" s="0" t="n">
        <v>1</v>
      </c>
      <c r="F2816" s="55" t="s">
        <v>936</v>
      </c>
      <c r="G2816" s="0" t="n">
        <v>48.2</v>
      </c>
      <c r="H2816" s="0" t="n">
        <v>43</v>
      </c>
      <c r="I2816" s="55" t="s">
        <v>157</v>
      </c>
      <c r="J2816" s="0" t="n">
        <v>87</v>
      </c>
      <c r="K2816" s="0" t="n">
        <v>64</v>
      </c>
      <c r="L2816" s="0" t="n">
        <v>167</v>
      </c>
      <c r="M2816" s="0" t="n">
        <v>345.04</v>
      </c>
      <c r="N2816" s="0" t="n">
        <v>45.72</v>
      </c>
      <c r="O2816" s="0" t="n">
        <v>45.8</v>
      </c>
      <c r="P2816" s="0" t="n">
        <v>4.11</v>
      </c>
      <c r="Q2816" s="0" t="n">
        <v>3.67</v>
      </c>
      <c r="T2816" s="0" t="n">
        <v>41.75</v>
      </c>
      <c r="U2816" s="0" t="n">
        <v>893</v>
      </c>
      <c r="V2816" s="0" t="n">
        <v>2</v>
      </c>
      <c r="W2816" s="60" t="n">
        <v>46144</v>
      </c>
      <c r="X2816" s="55" t="n">
        <f aca="false">IF(I2816="Male",0,1)</f>
        <v>1</v>
      </c>
      <c r="Y2816" s="55" t="n">
        <f aca="false">IF(OR(I2816="DNB",I2816="Dry DNB"),1,0)</f>
        <v>0</v>
      </c>
      <c r="Z2816" s="55" t="n">
        <f aca="false">IF(ISNUMBER(W2816),A2816-W2816,"")</f>
        <v>166</v>
      </c>
      <c r="AA2816" s="55" t="n">
        <f aca="false">MATCH(A2816,DATAS,0)</f>
        <v>2</v>
      </c>
      <c r="AB2816" s="55" t="n">
        <f aca="false">IF(AND(E2816&gt;0,OR(AND(B2816&gt;=1,B2816&lt;=6),B2816=10)),1,0)</f>
        <v>1</v>
      </c>
      <c r="AC2816" s="55" t="n">
        <f aca="false">IF(AND(E2816&gt;0,B2816=10),1,0)</f>
        <v>0</v>
      </c>
      <c r="AD2816" s="55" t="n">
        <f aca="false">IF(AND(C2815=C2816,AA2815=AA2816-1),AB2815,"")</f>
        <v>1</v>
      </c>
      <c r="AE2816" s="55" t="n">
        <f aca="false">IF(AND(C2815=C2816,AA2815=AA2816-1),AC2815,"")</f>
        <v>0</v>
      </c>
      <c r="AF2816" s="55" t="n">
        <f aca="false">IF(AA2816=1,"",IF(AND(AB2816=1,AD2816&lt;&gt;1),1,0))</f>
        <v>0</v>
      </c>
      <c r="AG2816" s="55" t="n">
        <f aca="false">IF(AA2816=1,"",IF(AND(AC2816=1,AE2816&lt;&gt;1),1,0))</f>
        <v>0</v>
      </c>
      <c r="AH2816" s="60" t="str">
        <f aca="false">IF(AND(E2816&gt;0,AA2816&lt;2,NOT(AND(C2817=C2816,AA2817=AA2816+1))),INDEX(DATAS,AA2816+1),"")</f>
        <v/>
      </c>
      <c r="AI2816" s="60" t="str">
        <f aca="false">IF(AND(AC2816=1,AA2816&lt;2),IF(AND(C2817=C2816,AA2817=AA2816+1),IF(AC2817=1,"",INDEX(DATAS,AA2816+1)),INDEX(DATAS,AA2816+1)),"")</f>
        <v/>
      </c>
    </row>
    <row r="2817" customFormat="false" ht="15" hidden="false" customHeight="false" outlineLevel="0" collapsed="false">
      <c r="A2817" s="60" t="n">
        <v>46309</v>
      </c>
      <c r="B2817" s="0" t="n">
        <v>4</v>
      </c>
      <c r="C2817" s="0" t="n">
        <v>5526</v>
      </c>
      <c r="D2817" s="0" t="n">
        <v>245</v>
      </c>
      <c r="E2817" s="0" t="n">
        <v>1</v>
      </c>
      <c r="F2817" s="55" t="s">
        <v>937</v>
      </c>
      <c r="G2817" s="0" t="n">
        <v>57.4</v>
      </c>
      <c r="H2817" s="0" t="n">
        <v>57</v>
      </c>
      <c r="I2817" s="55" t="s">
        <v>157</v>
      </c>
      <c r="J2817" s="0" t="n">
        <v>133</v>
      </c>
      <c r="K2817" s="0" t="n">
        <v>63</v>
      </c>
      <c r="L2817" s="0" t="n">
        <v>112</v>
      </c>
      <c r="M2817" s="0" t="n">
        <v>1089.19</v>
      </c>
      <c r="N2817" s="0" t="n">
        <v>45.59</v>
      </c>
      <c r="O2817" s="0" t="n">
        <v>36.28</v>
      </c>
      <c r="P2817" s="0" t="n">
        <v>3.58</v>
      </c>
      <c r="Q2817" s="0" t="n">
        <v>3.19</v>
      </c>
      <c r="R2817" s="0" t="n">
        <v>4995</v>
      </c>
      <c r="S2817" s="0" t="n">
        <v>11261</v>
      </c>
      <c r="T2817" s="0" t="n">
        <v>52.55</v>
      </c>
      <c r="U2817" s="0" t="n">
        <v>895</v>
      </c>
      <c r="V2817" s="0" t="n">
        <v>3</v>
      </c>
      <c r="W2817" s="60" t="n">
        <v>46198</v>
      </c>
      <c r="X2817" s="55" t="n">
        <f aca="false">IF(I2817="Male",0,1)</f>
        <v>1</v>
      </c>
      <c r="Y2817" s="55" t="n">
        <f aca="false">IF(OR(I2817="DNB",I2817="Dry DNB"),1,0)</f>
        <v>0</v>
      </c>
      <c r="Z2817" s="55" t="n">
        <f aca="false">IF(ISNUMBER(W2817),A2817-W2817,"")</f>
        <v>111</v>
      </c>
      <c r="AA2817" s="55" t="n">
        <f aca="false">MATCH(A2817,DATAS,0)</f>
        <v>1</v>
      </c>
      <c r="AB2817" s="55" t="n">
        <f aca="false">IF(AND(E2817&gt;0,OR(AND(B2817&gt;=1,B2817&lt;=6),B2817=10)),1,0)</f>
        <v>1</v>
      </c>
      <c r="AC2817" s="55" t="n">
        <f aca="false">IF(AND(E2817&gt;0,B2817=10),1,0)</f>
        <v>0</v>
      </c>
      <c r="AD2817" s="0" t="str">
        <f aca="false">IF(AND(C2816=C2817,AA2816=AA2817-1),AB2816,"")</f>
        <v/>
      </c>
      <c r="AE2817" s="0" t="str">
        <f aca="false">IF(AND(C2816=C2817,AA2816=AA2817-1),AC2816,"")</f>
        <v/>
      </c>
      <c r="AF2817" s="0" t="str">
        <f aca="false">IF(AA2817=1,"",IF(AND(AB2817=1,AD2817&lt;&gt;1),1,0))</f>
        <v/>
      </c>
      <c r="AG2817" s="0" t="str">
        <f aca="false">IF(AA2817=1,"",IF(AND(AC2817=1,AE2817&lt;&gt;1),1,0))</f>
        <v/>
      </c>
      <c r="AH2817" s="60" t="str">
        <f aca="false">IF(AND(E2817&gt;0,AA2817&lt;2,NOT(AND(C2818=C2817,AA2818=AA2817+1))),INDEX(DATAS,AA2817+1),"")</f>
        <v/>
      </c>
      <c r="AI2817" s="60" t="str">
        <f aca="false">IF(AND(AC2817=1,AA2817&lt;2),IF(AND(C2818=C2817,AA2818=AA2817+1),IF(AC2818=1,"",INDEX(DATAS,AA2817+1)),INDEX(DATAS,AA2817+1)),"")</f>
        <v/>
      </c>
    </row>
    <row r="2818" customFormat="false" ht="15" hidden="false" customHeight="false" outlineLevel="0" collapsed="false">
      <c r="A2818" s="60" t="n">
        <v>46310</v>
      </c>
      <c r="B2818" s="0" t="n">
        <v>4</v>
      </c>
      <c r="C2818" s="0" t="n">
        <v>5526</v>
      </c>
      <c r="D2818" s="0" t="n">
        <v>246</v>
      </c>
      <c r="E2818" s="0" t="n">
        <v>1</v>
      </c>
      <c r="F2818" s="55" t="s">
        <v>937</v>
      </c>
      <c r="G2818" s="0" t="n">
        <v>61.4</v>
      </c>
      <c r="H2818" s="0" t="n">
        <v>57</v>
      </c>
      <c r="I2818" s="55" t="s">
        <v>157</v>
      </c>
      <c r="J2818" s="0" t="n">
        <v>133</v>
      </c>
      <c r="K2818" s="0" t="n">
        <v>63</v>
      </c>
      <c r="L2818" s="0" t="n">
        <v>113</v>
      </c>
      <c r="M2818" s="0" t="n">
        <v>1089.19</v>
      </c>
      <c r="N2818" s="0" t="n">
        <v>45.59</v>
      </c>
      <c r="O2818" s="0" t="n">
        <v>36.28</v>
      </c>
      <c r="P2818" s="0" t="n">
        <v>3.58</v>
      </c>
      <c r="Q2818" s="0" t="n">
        <v>3.19</v>
      </c>
      <c r="T2818" s="0" t="n">
        <v>52.55</v>
      </c>
      <c r="U2818" s="0" t="n">
        <v>896</v>
      </c>
      <c r="V2818" s="0" t="n">
        <v>3</v>
      </c>
      <c r="W2818" s="60" t="n">
        <v>46198</v>
      </c>
      <c r="X2818" s="55" t="n">
        <f aca="false">IF(I2818="Male",0,1)</f>
        <v>1</v>
      </c>
      <c r="Y2818" s="55" t="n">
        <f aca="false">IF(OR(I2818="DNB",I2818="Dry DNB"),1,0)</f>
        <v>0</v>
      </c>
      <c r="Z2818" s="55" t="n">
        <f aca="false">IF(ISNUMBER(W2818),A2818-W2818,"")</f>
        <v>112</v>
      </c>
      <c r="AA2818" s="55" t="n">
        <f aca="false">MATCH(A2818,DATAS,0)</f>
        <v>2</v>
      </c>
      <c r="AB2818" s="55" t="n">
        <f aca="false">IF(AND(E2818&gt;0,OR(AND(B2818&gt;=1,B2818&lt;=6),B2818=10)),1,0)</f>
        <v>1</v>
      </c>
      <c r="AC2818" s="55" t="n">
        <f aca="false">IF(AND(E2818&gt;0,B2818=10),1,0)</f>
        <v>0</v>
      </c>
      <c r="AD2818" s="55" t="n">
        <f aca="false">IF(AND(C2817=C2818,AA2817=AA2818-1),AB2817,"")</f>
        <v>1</v>
      </c>
      <c r="AE2818" s="55" t="n">
        <f aca="false">IF(AND(C2817=C2818,AA2817=AA2818-1),AC2817,"")</f>
        <v>0</v>
      </c>
      <c r="AF2818" s="55" t="n">
        <f aca="false">IF(AA2818=1,"",IF(AND(AB2818=1,AD2818&lt;&gt;1),1,0))</f>
        <v>0</v>
      </c>
      <c r="AG2818" s="55" t="n">
        <f aca="false">IF(AA2818=1,"",IF(AND(AC2818=1,AE2818&lt;&gt;1),1,0))</f>
        <v>0</v>
      </c>
      <c r="AH2818" s="60" t="str">
        <f aca="false">IF(AND(E2818&gt;0,AA2818&lt;2,NOT(AND(C2819=C2818,AA2819=AA2818+1))),INDEX(DATAS,AA2818+1),"")</f>
        <v/>
      </c>
      <c r="AI2818" s="60" t="str">
        <f aca="false">IF(AND(AC2818=1,AA2818&lt;2),IF(AND(C2819=C2818,AA2819=AA2818+1),IF(AC2819=1,"",INDEX(DATAS,AA2818+1)),INDEX(DATAS,AA2818+1)),"")</f>
        <v/>
      </c>
    </row>
    <row r="2819" customFormat="false" ht="15" hidden="false" customHeight="false" outlineLevel="0" collapsed="false">
      <c r="A2819" s="60" t="n">
        <v>46309</v>
      </c>
      <c r="B2819" s="0" t="n">
        <v>4</v>
      </c>
      <c r="C2819" s="0" t="n">
        <v>5528</v>
      </c>
      <c r="D2819" s="0" t="n">
        <v>187</v>
      </c>
      <c r="E2819" s="0" t="n">
        <v>1</v>
      </c>
      <c r="F2819" s="55" t="s">
        <v>938</v>
      </c>
      <c r="G2819" s="0" t="n">
        <v>50.5</v>
      </c>
      <c r="H2819" s="0" t="n">
        <v>53</v>
      </c>
      <c r="I2819" s="55" t="s">
        <v>177</v>
      </c>
      <c r="J2819" s="0" t="n">
        <v>187</v>
      </c>
      <c r="K2819" s="0" t="n">
        <v>68</v>
      </c>
      <c r="P2819" s="0" t="n">
        <v>3.99</v>
      </c>
      <c r="Q2819" s="0" t="n">
        <v>2.95</v>
      </c>
      <c r="R2819" s="0" t="n">
        <v>4224</v>
      </c>
      <c r="S2819" s="0" t="n">
        <v>9406</v>
      </c>
      <c r="T2819" s="0" t="n">
        <v>44.5</v>
      </c>
      <c r="U2819" s="0" t="n">
        <v>894</v>
      </c>
      <c r="V2819" s="0" t="n">
        <v>3</v>
      </c>
      <c r="W2819" s="60" t="n">
        <v>46256</v>
      </c>
      <c r="X2819" s="55" t="n">
        <f aca="false">IF(I2819="Male",0,1)</f>
        <v>1</v>
      </c>
      <c r="Y2819" s="55" t="n">
        <f aca="false">IF(OR(I2819="DNB",I2819="Dry DNB"),1,0)</f>
        <v>0</v>
      </c>
      <c r="Z2819" s="55" t="n">
        <f aca="false">IF(ISNUMBER(W2819),A2819-W2819,"")</f>
        <v>53</v>
      </c>
      <c r="AA2819" s="55" t="n">
        <f aca="false">MATCH(A2819,DATAS,0)</f>
        <v>1</v>
      </c>
      <c r="AB2819" s="55" t="n">
        <f aca="false">IF(AND(E2819&gt;0,OR(AND(B2819&gt;=1,B2819&lt;=6),B2819=10)),1,0)</f>
        <v>1</v>
      </c>
      <c r="AC2819" s="55" t="n">
        <f aca="false">IF(AND(E2819&gt;0,B2819=10),1,0)</f>
        <v>0</v>
      </c>
      <c r="AD2819" s="0" t="str">
        <f aca="false">IF(AND(C2818=C2819,AA2818=AA2819-1),AB2818,"")</f>
        <v/>
      </c>
      <c r="AE2819" s="0" t="str">
        <f aca="false">IF(AND(C2818=C2819,AA2818=AA2819-1),AC2818,"")</f>
        <v/>
      </c>
      <c r="AF2819" s="0" t="str">
        <f aca="false">IF(AA2819=1,"",IF(AND(AB2819=1,AD2819&lt;&gt;1),1,0))</f>
        <v/>
      </c>
      <c r="AG2819" s="0" t="str">
        <f aca="false">IF(AA2819=1,"",IF(AND(AC2819=1,AE2819&lt;&gt;1),1,0))</f>
        <v/>
      </c>
      <c r="AH2819" s="60" t="str">
        <f aca="false">IF(AND(E2819&gt;0,AA2819&lt;2,NOT(AND(C2820=C2819,AA2820=AA2819+1))),INDEX(DATAS,AA2819+1),"")</f>
        <v/>
      </c>
      <c r="AI2819" s="60" t="str">
        <f aca="false">IF(AND(AC2819=1,AA2819&lt;2),IF(AND(C2820=C2819,AA2820=AA2819+1),IF(AC2820=1,"",INDEX(DATAS,AA2819+1)),INDEX(DATAS,AA2819+1)),"")</f>
        <v/>
      </c>
    </row>
    <row r="2820" customFormat="false" ht="15" hidden="false" customHeight="false" outlineLevel="0" collapsed="false">
      <c r="A2820" s="60" t="n">
        <v>46310</v>
      </c>
      <c r="B2820" s="0" t="n">
        <v>4</v>
      </c>
      <c r="C2820" s="0" t="n">
        <v>5528</v>
      </c>
      <c r="D2820" s="0" t="n">
        <v>188</v>
      </c>
      <c r="E2820" s="0" t="n">
        <v>1</v>
      </c>
      <c r="F2820" s="55" t="s">
        <v>938</v>
      </c>
      <c r="G2820" s="0" t="n">
        <v>54.9</v>
      </c>
      <c r="H2820" s="0" t="n">
        <v>52</v>
      </c>
      <c r="I2820" s="55" t="s">
        <v>177</v>
      </c>
      <c r="J2820" s="0" t="n">
        <v>188</v>
      </c>
      <c r="K2820" s="0" t="n">
        <v>68</v>
      </c>
      <c r="P2820" s="0" t="n">
        <v>3.99</v>
      </c>
      <c r="Q2820" s="0" t="n">
        <v>2.95</v>
      </c>
      <c r="T2820" s="0" t="n">
        <v>44.5</v>
      </c>
      <c r="U2820" s="0" t="n">
        <v>895</v>
      </c>
      <c r="V2820" s="0" t="n">
        <v>3</v>
      </c>
      <c r="W2820" s="60" t="n">
        <v>46256</v>
      </c>
      <c r="X2820" s="55" t="n">
        <f aca="false">IF(I2820="Male",0,1)</f>
        <v>1</v>
      </c>
      <c r="Y2820" s="55" t="n">
        <f aca="false">IF(OR(I2820="DNB",I2820="Dry DNB"),1,0)</f>
        <v>0</v>
      </c>
      <c r="Z2820" s="55" t="n">
        <f aca="false">IF(ISNUMBER(W2820),A2820-W2820,"")</f>
        <v>54</v>
      </c>
      <c r="AA2820" s="55" t="n">
        <f aca="false">MATCH(A2820,DATAS,0)</f>
        <v>2</v>
      </c>
      <c r="AB2820" s="55" t="n">
        <f aca="false">IF(AND(E2820&gt;0,OR(AND(B2820&gt;=1,B2820&lt;=6),B2820=10)),1,0)</f>
        <v>1</v>
      </c>
      <c r="AC2820" s="55" t="n">
        <f aca="false">IF(AND(E2820&gt;0,B2820=10),1,0)</f>
        <v>0</v>
      </c>
      <c r="AD2820" s="55" t="n">
        <f aca="false">IF(AND(C2819=C2820,AA2819=AA2820-1),AB2819,"")</f>
        <v>1</v>
      </c>
      <c r="AE2820" s="55" t="n">
        <f aca="false">IF(AND(C2819=C2820,AA2819=AA2820-1),AC2819,"")</f>
        <v>0</v>
      </c>
      <c r="AF2820" s="55" t="n">
        <f aca="false">IF(AA2820=1,"",IF(AND(AB2820=1,AD2820&lt;&gt;1),1,0))</f>
        <v>0</v>
      </c>
      <c r="AG2820" s="55" t="n">
        <f aca="false">IF(AA2820=1,"",IF(AND(AC2820=1,AE2820&lt;&gt;1),1,0))</f>
        <v>0</v>
      </c>
      <c r="AH2820" s="60" t="str">
        <f aca="false">IF(AND(E2820&gt;0,AA2820&lt;2,NOT(AND(C2821=C2820,AA2821=AA2820+1))),INDEX(DATAS,AA2820+1),"")</f>
        <v/>
      </c>
      <c r="AI2820" s="60" t="str">
        <f aca="false">IF(AND(AC2820=1,AA2820&lt;2),IF(AND(C2821=C2820,AA2821=AA2820+1),IF(AC2821=1,"",INDEX(DATAS,AA2820+1)),INDEX(DATAS,AA2820+1)),"")</f>
        <v/>
      </c>
    </row>
    <row r="2821" customFormat="false" ht="15" hidden="false" customHeight="false" outlineLevel="0" collapsed="false">
      <c r="A2821" s="60" t="n">
        <v>46309</v>
      </c>
      <c r="B2821" s="0" t="n">
        <v>4</v>
      </c>
      <c r="C2821" s="0" t="n">
        <v>5529</v>
      </c>
      <c r="D2821" s="0" t="n">
        <v>217</v>
      </c>
      <c r="E2821" s="0" t="n">
        <v>1</v>
      </c>
      <c r="F2821" s="55" t="s">
        <v>938</v>
      </c>
      <c r="G2821" s="0" t="n">
        <v>44.9</v>
      </c>
      <c r="H2821" s="0" t="n">
        <v>49</v>
      </c>
      <c r="I2821" s="55" t="s">
        <v>157</v>
      </c>
      <c r="J2821" s="0" t="n">
        <v>63</v>
      </c>
      <c r="K2821" s="0" t="n">
        <v>63</v>
      </c>
      <c r="L2821" s="0" t="n">
        <v>154</v>
      </c>
      <c r="P2821" s="0" t="n">
        <v>2.62</v>
      </c>
      <c r="Q2821" s="0" t="n">
        <v>3.22</v>
      </c>
      <c r="R2821" s="0" t="n">
        <v>4233</v>
      </c>
      <c r="S2821" s="0" t="n">
        <v>9849</v>
      </c>
      <c r="T2821" s="0" t="n">
        <v>50.35</v>
      </c>
      <c r="U2821" s="0" t="n">
        <v>894</v>
      </c>
      <c r="V2821" s="0" t="n">
        <v>1</v>
      </c>
      <c r="W2821" s="60" t="n">
        <v>46156</v>
      </c>
      <c r="X2821" s="55" t="n">
        <f aca="false">IF(I2821="Male",0,1)</f>
        <v>1</v>
      </c>
      <c r="Y2821" s="55" t="n">
        <f aca="false">IF(OR(I2821="DNB",I2821="Dry DNB"),1,0)</f>
        <v>0</v>
      </c>
      <c r="Z2821" s="55" t="n">
        <f aca="false">IF(ISNUMBER(W2821),A2821-W2821,"")</f>
        <v>153</v>
      </c>
      <c r="AA2821" s="55" t="n">
        <f aca="false">MATCH(A2821,DATAS,0)</f>
        <v>1</v>
      </c>
      <c r="AB2821" s="55" t="n">
        <f aca="false">IF(AND(E2821&gt;0,OR(AND(B2821&gt;=1,B2821&lt;=6),B2821=10)),1,0)</f>
        <v>1</v>
      </c>
      <c r="AC2821" s="55" t="n">
        <f aca="false">IF(AND(E2821&gt;0,B2821=10),1,0)</f>
        <v>0</v>
      </c>
      <c r="AD2821" s="0" t="str">
        <f aca="false">IF(AND(C2820=C2821,AA2820=AA2821-1),AB2820,"")</f>
        <v/>
      </c>
      <c r="AE2821" s="0" t="str">
        <f aca="false">IF(AND(C2820=C2821,AA2820=AA2821-1),AC2820,"")</f>
        <v/>
      </c>
      <c r="AF2821" s="0" t="str">
        <f aca="false">IF(AA2821=1,"",IF(AND(AB2821=1,AD2821&lt;&gt;1),1,0))</f>
        <v/>
      </c>
      <c r="AG2821" s="0" t="str">
        <f aca="false">IF(AA2821=1,"",IF(AND(AC2821=1,AE2821&lt;&gt;1),1,0))</f>
        <v/>
      </c>
      <c r="AH2821" s="60" t="str">
        <f aca="false">IF(AND(E2821&gt;0,AA2821&lt;2,NOT(AND(C2822=C2821,AA2822=AA2821+1))),INDEX(DATAS,AA2821+1),"")</f>
        <v/>
      </c>
      <c r="AI2821" s="60" t="str">
        <f aca="false">IF(AND(AC2821=1,AA2821&lt;2),IF(AND(C2822=C2821,AA2822=AA2821+1),IF(AC2822=1,"",INDEX(DATAS,AA2821+1)),INDEX(DATAS,AA2821+1)),"")</f>
        <v/>
      </c>
    </row>
    <row r="2822" customFormat="false" ht="15" hidden="false" customHeight="false" outlineLevel="0" collapsed="false">
      <c r="A2822" s="60" t="n">
        <v>46310</v>
      </c>
      <c r="B2822" s="0" t="n">
        <v>4</v>
      </c>
      <c r="C2822" s="0" t="n">
        <v>5529</v>
      </c>
      <c r="D2822" s="0" t="n">
        <v>218</v>
      </c>
      <c r="E2822" s="0" t="n">
        <v>1</v>
      </c>
      <c r="F2822" s="55" t="s">
        <v>938</v>
      </c>
      <c r="G2822" s="0" t="n">
        <v>50.2</v>
      </c>
      <c r="H2822" s="0" t="n">
        <v>49</v>
      </c>
      <c r="I2822" s="55" t="s">
        <v>157</v>
      </c>
      <c r="J2822" s="0" t="n">
        <v>63</v>
      </c>
      <c r="K2822" s="0" t="n">
        <v>63</v>
      </c>
      <c r="L2822" s="0" t="n">
        <v>155</v>
      </c>
      <c r="P2822" s="0" t="n">
        <v>2.62</v>
      </c>
      <c r="Q2822" s="0" t="n">
        <v>3.22</v>
      </c>
      <c r="T2822" s="0" t="n">
        <v>50.35</v>
      </c>
      <c r="U2822" s="0" t="n">
        <v>895</v>
      </c>
      <c r="V2822" s="0" t="n">
        <v>1</v>
      </c>
      <c r="W2822" s="60" t="n">
        <v>46156</v>
      </c>
      <c r="X2822" s="55" t="n">
        <f aca="false">IF(I2822="Male",0,1)</f>
        <v>1</v>
      </c>
      <c r="Y2822" s="55" t="n">
        <f aca="false">IF(OR(I2822="DNB",I2822="Dry DNB"),1,0)</f>
        <v>0</v>
      </c>
      <c r="Z2822" s="55" t="n">
        <f aca="false">IF(ISNUMBER(W2822),A2822-W2822,"")</f>
        <v>154</v>
      </c>
      <c r="AA2822" s="55" t="n">
        <f aca="false">MATCH(A2822,DATAS,0)</f>
        <v>2</v>
      </c>
      <c r="AB2822" s="55" t="n">
        <f aca="false">IF(AND(E2822&gt;0,OR(AND(B2822&gt;=1,B2822&lt;=6),B2822=10)),1,0)</f>
        <v>1</v>
      </c>
      <c r="AC2822" s="55" t="n">
        <f aca="false">IF(AND(E2822&gt;0,B2822=10),1,0)</f>
        <v>0</v>
      </c>
      <c r="AD2822" s="55" t="n">
        <f aca="false">IF(AND(C2821=C2822,AA2821=AA2822-1),AB2821,"")</f>
        <v>1</v>
      </c>
      <c r="AE2822" s="55" t="n">
        <f aca="false">IF(AND(C2821=C2822,AA2821=AA2822-1),AC2821,"")</f>
        <v>0</v>
      </c>
      <c r="AF2822" s="55" t="n">
        <f aca="false">IF(AA2822=1,"",IF(AND(AB2822=1,AD2822&lt;&gt;1),1,0))</f>
        <v>0</v>
      </c>
      <c r="AG2822" s="55" t="n">
        <f aca="false">IF(AA2822=1,"",IF(AND(AC2822=1,AE2822&lt;&gt;1),1,0))</f>
        <v>0</v>
      </c>
      <c r="AH2822" s="60" t="str">
        <f aca="false">IF(AND(E2822&gt;0,AA2822&lt;2,NOT(AND(C2823=C2822,AA2823=AA2822+1))),INDEX(DATAS,AA2822+1),"")</f>
        <v/>
      </c>
      <c r="AI2822" s="60" t="str">
        <f aca="false">IF(AND(AC2822=1,AA2822&lt;2),IF(AND(C2823=C2822,AA2823=AA2822+1),IF(AC2823=1,"",INDEX(DATAS,AA2822+1)),INDEX(DATAS,AA2822+1)),"")</f>
        <v/>
      </c>
    </row>
    <row r="2823" customFormat="false" ht="15" hidden="false" customHeight="false" outlineLevel="0" collapsed="false">
      <c r="A2823" s="60" t="n">
        <v>46309</v>
      </c>
      <c r="B2823" s="0" t="n">
        <v>4</v>
      </c>
      <c r="C2823" s="0" t="n">
        <v>5532</v>
      </c>
      <c r="D2823" s="0" t="n">
        <v>194</v>
      </c>
      <c r="E2823" s="0" t="n">
        <v>1</v>
      </c>
      <c r="F2823" s="55" t="s">
        <v>939</v>
      </c>
      <c r="G2823" s="0" t="n">
        <v>54.1</v>
      </c>
      <c r="H2823" s="0" t="n">
        <v>58</v>
      </c>
      <c r="I2823" s="55" t="s">
        <v>157</v>
      </c>
      <c r="J2823" s="0" t="n">
        <v>68</v>
      </c>
      <c r="K2823" s="0" t="n">
        <v>68</v>
      </c>
      <c r="L2823" s="0" t="n">
        <v>126</v>
      </c>
      <c r="P2823" s="0" t="n">
        <v>3.54</v>
      </c>
      <c r="Q2823" s="0" t="n">
        <v>3.19</v>
      </c>
      <c r="R2823" s="0" t="n">
        <v>4350</v>
      </c>
      <c r="S2823" s="0" t="n">
        <v>10073</v>
      </c>
      <c r="T2823" s="0" t="n">
        <v>47.65</v>
      </c>
      <c r="U2823" s="0" t="n">
        <v>893</v>
      </c>
      <c r="V2823" s="0" t="n">
        <v>1</v>
      </c>
      <c r="W2823" s="60" t="n">
        <v>46184</v>
      </c>
      <c r="X2823" s="55" t="n">
        <f aca="false">IF(I2823="Male",0,1)</f>
        <v>1</v>
      </c>
      <c r="Y2823" s="55" t="n">
        <f aca="false">IF(OR(I2823="DNB",I2823="Dry DNB"),1,0)</f>
        <v>0</v>
      </c>
      <c r="Z2823" s="55" t="n">
        <f aca="false">IF(ISNUMBER(W2823),A2823-W2823,"")</f>
        <v>125</v>
      </c>
      <c r="AA2823" s="55" t="n">
        <f aca="false">MATCH(A2823,DATAS,0)</f>
        <v>1</v>
      </c>
      <c r="AB2823" s="55" t="n">
        <f aca="false">IF(AND(E2823&gt;0,OR(AND(B2823&gt;=1,B2823&lt;=6),B2823=10)),1,0)</f>
        <v>1</v>
      </c>
      <c r="AC2823" s="55" t="n">
        <f aca="false">IF(AND(E2823&gt;0,B2823=10),1,0)</f>
        <v>0</v>
      </c>
      <c r="AD2823" s="0" t="str">
        <f aca="false">IF(AND(C2822=C2823,AA2822=AA2823-1),AB2822,"")</f>
        <v/>
      </c>
      <c r="AE2823" s="0" t="str">
        <f aca="false">IF(AND(C2822=C2823,AA2822=AA2823-1),AC2822,"")</f>
        <v/>
      </c>
      <c r="AF2823" s="0" t="str">
        <f aca="false">IF(AA2823=1,"",IF(AND(AB2823=1,AD2823&lt;&gt;1),1,0))</f>
        <v/>
      </c>
      <c r="AG2823" s="0" t="str">
        <f aca="false">IF(AA2823=1,"",IF(AND(AC2823=1,AE2823&lt;&gt;1),1,0))</f>
        <v/>
      </c>
      <c r="AH2823" s="60" t="str">
        <f aca="false">IF(AND(E2823&gt;0,AA2823&lt;2,NOT(AND(C2824=C2823,AA2824=AA2823+1))),INDEX(DATAS,AA2823+1),"")</f>
        <v/>
      </c>
      <c r="AI2823" s="60" t="str">
        <f aca="false">IF(AND(AC2823=1,AA2823&lt;2),IF(AND(C2824=C2823,AA2824=AA2823+1),IF(AC2824=1,"",INDEX(DATAS,AA2823+1)),INDEX(DATAS,AA2823+1)),"")</f>
        <v/>
      </c>
    </row>
    <row r="2824" customFormat="false" ht="15" hidden="false" customHeight="false" outlineLevel="0" collapsed="false">
      <c r="A2824" s="60" t="n">
        <v>46310</v>
      </c>
      <c r="B2824" s="0" t="n">
        <v>4</v>
      </c>
      <c r="C2824" s="0" t="n">
        <v>5532</v>
      </c>
      <c r="D2824" s="0" t="n">
        <v>195</v>
      </c>
      <c r="E2824" s="0" t="n">
        <v>1</v>
      </c>
      <c r="F2824" s="55" t="s">
        <v>939</v>
      </c>
      <c r="G2824" s="0" t="n">
        <v>56.9</v>
      </c>
      <c r="H2824" s="0" t="n">
        <v>57</v>
      </c>
      <c r="I2824" s="55" t="s">
        <v>157</v>
      </c>
      <c r="J2824" s="0" t="n">
        <v>68</v>
      </c>
      <c r="K2824" s="0" t="n">
        <v>68</v>
      </c>
      <c r="L2824" s="0" t="n">
        <v>127</v>
      </c>
      <c r="P2824" s="0" t="n">
        <v>3.54</v>
      </c>
      <c r="Q2824" s="0" t="n">
        <v>3.19</v>
      </c>
      <c r="T2824" s="0" t="n">
        <v>47.65</v>
      </c>
      <c r="U2824" s="0" t="n">
        <v>894</v>
      </c>
      <c r="V2824" s="0" t="n">
        <v>1</v>
      </c>
      <c r="W2824" s="60" t="n">
        <v>46184</v>
      </c>
      <c r="X2824" s="55" t="n">
        <f aca="false">IF(I2824="Male",0,1)</f>
        <v>1</v>
      </c>
      <c r="Y2824" s="55" t="n">
        <f aca="false">IF(OR(I2824="DNB",I2824="Dry DNB"),1,0)</f>
        <v>0</v>
      </c>
      <c r="Z2824" s="55" t="n">
        <f aca="false">IF(ISNUMBER(W2824),A2824-W2824,"")</f>
        <v>126</v>
      </c>
      <c r="AA2824" s="55" t="n">
        <f aca="false">MATCH(A2824,DATAS,0)</f>
        <v>2</v>
      </c>
      <c r="AB2824" s="55" t="n">
        <f aca="false">IF(AND(E2824&gt;0,OR(AND(B2824&gt;=1,B2824&lt;=6),B2824=10)),1,0)</f>
        <v>1</v>
      </c>
      <c r="AC2824" s="55" t="n">
        <f aca="false">IF(AND(E2824&gt;0,B2824=10),1,0)</f>
        <v>0</v>
      </c>
      <c r="AD2824" s="55" t="n">
        <f aca="false">IF(AND(C2823=C2824,AA2823=AA2824-1),AB2823,"")</f>
        <v>1</v>
      </c>
      <c r="AE2824" s="55" t="n">
        <f aca="false">IF(AND(C2823=C2824,AA2823=AA2824-1),AC2823,"")</f>
        <v>0</v>
      </c>
      <c r="AF2824" s="55" t="n">
        <f aca="false">IF(AA2824=1,"",IF(AND(AB2824=1,AD2824&lt;&gt;1),1,0))</f>
        <v>0</v>
      </c>
      <c r="AG2824" s="55" t="n">
        <f aca="false">IF(AA2824=1,"",IF(AND(AC2824=1,AE2824&lt;&gt;1),1,0))</f>
        <v>0</v>
      </c>
      <c r="AH2824" s="60" t="str">
        <f aca="false">IF(AND(E2824&gt;0,AA2824&lt;2,NOT(AND(C2825=C2824,AA2825=AA2824+1))),INDEX(DATAS,AA2824+1),"")</f>
        <v/>
      </c>
      <c r="AI2824" s="60" t="str">
        <f aca="false">IF(AND(AC2824=1,AA2824&lt;2),IF(AND(C2825=C2824,AA2825=AA2824+1),IF(AC2825=1,"",INDEX(DATAS,AA2824+1)),INDEX(DATAS,AA2824+1)),"")</f>
        <v/>
      </c>
    </row>
    <row r="2825" customFormat="false" ht="15" hidden="false" customHeight="false" outlineLevel="0" collapsed="false">
      <c r="A2825" s="60" t="n">
        <v>46309</v>
      </c>
      <c r="B2825" s="0" t="n">
        <v>4</v>
      </c>
      <c r="C2825" s="0" t="n">
        <v>5533</v>
      </c>
      <c r="D2825" s="0" t="n">
        <v>241</v>
      </c>
      <c r="E2825" s="0" t="n">
        <v>1</v>
      </c>
      <c r="F2825" s="55" t="s">
        <v>936</v>
      </c>
      <c r="G2825" s="0" t="n">
        <v>49.5</v>
      </c>
      <c r="H2825" s="0" t="n">
        <v>49</v>
      </c>
      <c r="I2825" s="55" t="s">
        <v>157</v>
      </c>
      <c r="J2825" s="0" t="n">
        <v>66</v>
      </c>
      <c r="K2825" s="0" t="n">
        <v>66</v>
      </c>
      <c r="L2825" s="0" t="n">
        <v>175</v>
      </c>
      <c r="P2825" s="0" t="n">
        <v>4.24</v>
      </c>
      <c r="Q2825" s="0" t="n">
        <v>3.28</v>
      </c>
      <c r="R2825" s="0" t="n">
        <v>4835</v>
      </c>
      <c r="S2825" s="0" t="n">
        <v>10672</v>
      </c>
      <c r="T2825" s="0" t="n">
        <v>50.4</v>
      </c>
      <c r="U2825" s="0" t="n">
        <v>892</v>
      </c>
      <c r="V2825" s="0" t="n">
        <v>1</v>
      </c>
      <c r="W2825" s="60" t="n">
        <v>46135</v>
      </c>
      <c r="X2825" s="55" t="n">
        <f aca="false">IF(I2825="Male",0,1)</f>
        <v>1</v>
      </c>
      <c r="Y2825" s="55" t="n">
        <f aca="false">IF(OR(I2825="DNB",I2825="Dry DNB"),1,0)</f>
        <v>0</v>
      </c>
      <c r="Z2825" s="55" t="n">
        <f aca="false">IF(ISNUMBER(W2825),A2825-W2825,"")</f>
        <v>174</v>
      </c>
      <c r="AA2825" s="55" t="n">
        <f aca="false">MATCH(A2825,DATAS,0)</f>
        <v>1</v>
      </c>
      <c r="AB2825" s="55" t="n">
        <f aca="false">IF(AND(E2825&gt;0,OR(AND(B2825&gt;=1,B2825&lt;=6),B2825=10)),1,0)</f>
        <v>1</v>
      </c>
      <c r="AC2825" s="55" t="n">
        <f aca="false">IF(AND(E2825&gt;0,B2825=10),1,0)</f>
        <v>0</v>
      </c>
      <c r="AD2825" s="0" t="str">
        <f aca="false">IF(AND(C2824=C2825,AA2824=AA2825-1),AB2824,"")</f>
        <v/>
      </c>
      <c r="AE2825" s="0" t="str">
        <f aca="false">IF(AND(C2824=C2825,AA2824=AA2825-1),AC2824,"")</f>
        <v/>
      </c>
      <c r="AF2825" s="0" t="str">
        <f aca="false">IF(AA2825=1,"",IF(AND(AB2825=1,AD2825&lt;&gt;1),1,0))</f>
        <v/>
      </c>
      <c r="AG2825" s="0" t="str">
        <f aca="false">IF(AA2825=1,"",IF(AND(AC2825=1,AE2825&lt;&gt;1),1,0))</f>
        <v/>
      </c>
      <c r="AH2825" s="60" t="str">
        <f aca="false">IF(AND(E2825&gt;0,AA2825&lt;2,NOT(AND(C2826=C2825,AA2826=AA2825+1))),INDEX(DATAS,AA2825+1),"")</f>
        <v/>
      </c>
      <c r="AI2825" s="60" t="str">
        <f aca="false">IF(AND(AC2825=1,AA2825&lt;2),IF(AND(C2826=C2825,AA2826=AA2825+1),IF(AC2826=1,"",INDEX(DATAS,AA2825+1)),INDEX(DATAS,AA2825+1)),"")</f>
        <v/>
      </c>
    </row>
    <row r="2826" customFormat="false" ht="15" hidden="false" customHeight="false" outlineLevel="0" collapsed="false">
      <c r="A2826" s="60" t="n">
        <v>46310</v>
      </c>
      <c r="B2826" s="0" t="n">
        <v>4</v>
      </c>
      <c r="C2826" s="0" t="n">
        <v>5533</v>
      </c>
      <c r="D2826" s="0" t="n">
        <v>242</v>
      </c>
      <c r="E2826" s="0" t="n">
        <v>1</v>
      </c>
      <c r="F2826" s="55" t="s">
        <v>936</v>
      </c>
      <c r="G2826" s="0" t="n">
        <v>50.4</v>
      </c>
      <c r="H2826" s="0" t="n">
        <v>49</v>
      </c>
      <c r="I2826" s="55" t="s">
        <v>157</v>
      </c>
      <c r="J2826" s="0" t="n">
        <v>66</v>
      </c>
      <c r="K2826" s="0" t="n">
        <v>66</v>
      </c>
      <c r="L2826" s="0" t="n">
        <v>176</v>
      </c>
      <c r="P2826" s="0" t="n">
        <v>4.24</v>
      </c>
      <c r="Q2826" s="0" t="n">
        <v>3.28</v>
      </c>
      <c r="T2826" s="0" t="n">
        <v>50.4</v>
      </c>
      <c r="U2826" s="0" t="n">
        <v>893</v>
      </c>
      <c r="V2826" s="0" t="n">
        <v>1</v>
      </c>
      <c r="W2826" s="60" t="n">
        <v>46135</v>
      </c>
      <c r="X2826" s="55" t="n">
        <f aca="false">IF(I2826="Male",0,1)</f>
        <v>1</v>
      </c>
      <c r="Y2826" s="55" t="n">
        <f aca="false">IF(OR(I2826="DNB",I2826="Dry DNB"),1,0)</f>
        <v>0</v>
      </c>
      <c r="Z2826" s="55" t="n">
        <f aca="false">IF(ISNUMBER(W2826),A2826-W2826,"")</f>
        <v>175</v>
      </c>
      <c r="AA2826" s="55" t="n">
        <f aca="false">MATCH(A2826,DATAS,0)</f>
        <v>2</v>
      </c>
      <c r="AB2826" s="55" t="n">
        <f aca="false">IF(AND(E2826&gt;0,OR(AND(B2826&gt;=1,B2826&lt;=6),B2826=10)),1,0)</f>
        <v>1</v>
      </c>
      <c r="AC2826" s="55" t="n">
        <f aca="false">IF(AND(E2826&gt;0,B2826=10),1,0)</f>
        <v>0</v>
      </c>
      <c r="AD2826" s="55" t="n">
        <f aca="false">IF(AND(C2825=C2826,AA2825=AA2826-1),AB2825,"")</f>
        <v>1</v>
      </c>
      <c r="AE2826" s="55" t="n">
        <f aca="false">IF(AND(C2825=C2826,AA2825=AA2826-1),AC2825,"")</f>
        <v>0</v>
      </c>
      <c r="AF2826" s="55" t="n">
        <f aca="false">IF(AA2826=1,"",IF(AND(AB2826=1,AD2826&lt;&gt;1),1,0))</f>
        <v>0</v>
      </c>
      <c r="AG2826" s="55" t="n">
        <f aca="false">IF(AA2826=1,"",IF(AND(AC2826=1,AE2826&lt;&gt;1),1,0))</f>
        <v>0</v>
      </c>
      <c r="AH2826" s="60" t="str">
        <f aca="false">IF(AND(E2826&gt;0,AA2826&lt;2,NOT(AND(C2827=C2826,AA2827=AA2826+1))),INDEX(DATAS,AA2826+1),"")</f>
        <v/>
      </c>
      <c r="AI2826" s="60" t="str">
        <f aca="false">IF(AND(AC2826=1,AA2826&lt;2),IF(AND(C2827=C2826,AA2827=AA2826+1),IF(AC2827=1,"",INDEX(DATAS,AA2826+1)),INDEX(DATAS,AA2826+1)),"")</f>
        <v/>
      </c>
    </row>
    <row r="2827" customFormat="false" ht="15" hidden="false" customHeight="false" outlineLevel="0" collapsed="false">
      <c r="A2827" s="60" t="n">
        <v>46309</v>
      </c>
      <c r="B2827" s="0" t="n">
        <v>4</v>
      </c>
      <c r="C2827" s="0" t="n">
        <v>5534</v>
      </c>
      <c r="D2827" s="0" t="n">
        <v>203</v>
      </c>
      <c r="E2827" s="0" t="n">
        <v>1</v>
      </c>
      <c r="F2827" s="55" t="s">
        <v>936</v>
      </c>
      <c r="G2827" s="0" t="n">
        <v>49.3</v>
      </c>
      <c r="H2827" s="0" t="n">
        <v>48</v>
      </c>
      <c r="I2827" s="55" t="s">
        <v>157</v>
      </c>
      <c r="J2827" s="0" t="n">
        <v>63</v>
      </c>
      <c r="K2827" s="0" t="n">
        <v>63</v>
      </c>
      <c r="L2827" s="0" t="n">
        <v>140</v>
      </c>
      <c r="P2827" s="0" t="n">
        <v>5.03</v>
      </c>
      <c r="Q2827" s="0" t="n">
        <v>3.67</v>
      </c>
      <c r="R2827" s="0" t="n">
        <v>4065</v>
      </c>
      <c r="S2827" s="0" t="n">
        <v>8814</v>
      </c>
      <c r="T2827" s="0" t="n">
        <v>45.1</v>
      </c>
      <c r="U2827" s="0" t="n">
        <v>892</v>
      </c>
      <c r="V2827" s="0" t="n">
        <v>1</v>
      </c>
      <c r="W2827" s="60" t="n">
        <v>46170</v>
      </c>
      <c r="X2827" s="55" t="n">
        <f aca="false">IF(I2827="Male",0,1)</f>
        <v>1</v>
      </c>
      <c r="Y2827" s="55" t="n">
        <f aca="false">IF(OR(I2827="DNB",I2827="Dry DNB"),1,0)</f>
        <v>0</v>
      </c>
      <c r="Z2827" s="55" t="n">
        <f aca="false">IF(ISNUMBER(W2827),A2827-W2827,"")</f>
        <v>139</v>
      </c>
      <c r="AA2827" s="55" t="n">
        <f aca="false">MATCH(A2827,DATAS,0)</f>
        <v>1</v>
      </c>
      <c r="AB2827" s="55" t="n">
        <f aca="false">IF(AND(E2827&gt;0,OR(AND(B2827&gt;=1,B2827&lt;=6),B2827=10)),1,0)</f>
        <v>1</v>
      </c>
      <c r="AC2827" s="55" t="n">
        <f aca="false">IF(AND(E2827&gt;0,B2827=10),1,0)</f>
        <v>0</v>
      </c>
      <c r="AD2827" s="0" t="str">
        <f aca="false">IF(AND(C2826=C2827,AA2826=AA2827-1),AB2826,"")</f>
        <v/>
      </c>
      <c r="AE2827" s="0" t="str">
        <f aca="false">IF(AND(C2826=C2827,AA2826=AA2827-1),AC2826,"")</f>
        <v/>
      </c>
      <c r="AF2827" s="0" t="str">
        <f aca="false">IF(AA2827=1,"",IF(AND(AB2827=1,AD2827&lt;&gt;1),1,0))</f>
        <v/>
      </c>
      <c r="AG2827" s="0" t="str">
        <f aca="false">IF(AA2827=1,"",IF(AND(AC2827=1,AE2827&lt;&gt;1),1,0))</f>
        <v/>
      </c>
      <c r="AH2827" s="60" t="str">
        <f aca="false">IF(AND(E2827&gt;0,AA2827&lt;2,NOT(AND(C2828=C2827,AA2828=AA2827+1))),INDEX(DATAS,AA2827+1),"")</f>
        <v/>
      </c>
      <c r="AI2827" s="60" t="str">
        <f aca="false">IF(AND(AC2827=1,AA2827&lt;2),IF(AND(C2828=C2827,AA2828=AA2827+1),IF(AC2828=1,"",INDEX(DATAS,AA2827+1)),INDEX(DATAS,AA2827+1)),"")</f>
        <v/>
      </c>
    </row>
    <row r="2828" customFormat="false" ht="15" hidden="false" customHeight="false" outlineLevel="0" collapsed="false">
      <c r="A2828" s="60" t="n">
        <v>46310</v>
      </c>
      <c r="B2828" s="0" t="n">
        <v>4</v>
      </c>
      <c r="C2828" s="0" t="n">
        <v>5534</v>
      </c>
      <c r="D2828" s="0" t="n">
        <v>204</v>
      </c>
      <c r="E2828" s="0" t="n">
        <v>1</v>
      </c>
      <c r="F2828" s="55" t="s">
        <v>936</v>
      </c>
      <c r="G2828" s="0" t="n">
        <v>48.6</v>
      </c>
      <c r="H2828" s="0" t="n">
        <v>48</v>
      </c>
      <c r="I2828" s="55" t="s">
        <v>157</v>
      </c>
      <c r="J2828" s="0" t="n">
        <v>63</v>
      </c>
      <c r="K2828" s="0" t="n">
        <v>63</v>
      </c>
      <c r="L2828" s="0" t="n">
        <v>141</v>
      </c>
      <c r="P2828" s="0" t="n">
        <v>5.03</v>
      </c>
      <c r="Q2828" s="0" t="n">
        <v>3.67</v>
      </c>
      <c r="T2828" s="0" t="n">
        <v>45.1</v>
      </c>
      <c r="U2828" s="0" t="n">
        <v>893</v>
      </c>
      <c r="V2828" s="0" t="n">
        <v>1</v>
      </c>
      <c r="W2828" s="60" t="n">
        <v>46170</v>
      </c>
      <c r="X2828" s="55" t="n">
        <f aca="false">IF(I2828="Male",0,1)</f>
        <v>1</v>
      </c>
      <c r="Y2828" s="55" t="n">
        <f aca="false">IF(OR(I2828="DNB",I2828="Dry DNB"),1,0)</f>
        <v>0</v>
      </c>
      <c r="Z2828" s="55" t="n">
        <f aca="false">IF(ISNUMBER(W2828),A2828-W2828,"")</f>
        <v>140</v>
      </c>
      <c r="AA2828" s="55" t="n">
        <f aca="false">MATCH(A2828,DATAS,0)</f>
        <v>2</v>
      </c>
      <c r="AB2828" s="55" t="n">
        <f aca="false">IF(AND(E2828&gt;0,OR(AND(B2828&gt;=1,B2828&lt;=6),B2828=10)),1,0)</f>
        <v>1</v>
      </c>
      <c r="AC2828" s="55" t="n">
        <f aca="false">IF(AND(E2828&gt;0,B2828=10),1,0)</f>
        <v>0</v>
      </c>
      <c r="AD2828" s="55" t="n">
        <f aca="false">IF(AND(C2827=C2828,AA2827=AA2828-1),AB2827,"")</f>
        <v>1</v>
      </c>
      <c r="AE2828" s="55" t="n">
        <f aca="false">IF(AND(C2827=C2828,AA2827=AA2828-1),AC2827,"")</f>
        <v>0</v>
      </c>
      <c r="AF2828" s="55" t="n">
        <f aca="false">IF(AA2828=1,"",IF(AND(AB2828=1,AD2828&lt;&gt;1),1,0))</f>
        <v>0</v>
      </c>
      <c r="AG2828" s="55" t="n">
        <f aca="false">IF(AA2828=1,"",IF(AND(AC2828=1,AE2828&lt;&gt;1),1,0))</f>
        <v>0</v>
      </c>
      <c r="AH2828" s="60" t="str">
        <f aca="false">IF(AND(E2828&gt;0,AA2828&lt;2,NOT(AND(C2829=C2828,AA2829=AA2828+1))),INDEX(DATAS,AA2828+1),"")</f>
        <v/>
      </c>
      <c r="AI2828" s="60" t="str">
        <f aca="false">IF(AND(AC2828=1,AA2828&lt;2),IF(AND(C2829=C2828,AA2829=AA2828+1),IF(AC2829=1,"",INDEX(DATAS,AA2828+1)),INDEX(DATAS,AA2828+1)),"")</f>
        <v/>
      </c>
    </row>
    <row r="2829" customFormat="false" ht="15" hidden="false" customHeight="false" outlineLevel="0" collapsed="false">
      <c r="A2829" s="60" t="n">
        <v>46309</v>
      </c>
      <c r="B2829" s="0" t="n">
        <v>4</v>
      </c>
      <c r="C2829" s="0" t="n">
        <v>5535</v>
      </c>
      <c r="D2829" s="0" t="n">
        <v>213</v>
      </c>
      <c r="E2829" s="0" t="n">
        <v>1</v>
      </c>
      <c r="F2829" s="55" t="s">
        <v>940</v>
      </c>
      <c r="G2829" s="0" t="n">
        <v>40.6</v>
      </c>
      <c r="H2829" s="0" t="n">
        <v>43</v>
      </c>
      <c r="I2829" s="55" t="s">
        <v>157</v>
      </c>
      <c r="J2829" s="0" t="n">
        <v>122</v>
      </c>
      <c r="K2829" s="0" t="n">
        <v>66</v>
      </c>
      <c r="L2829" s="0" t="n">
        <v>91</v>
      </c>
      <c r="P2829" s="0" t="n">
        <v>4.78</v>
      </c>
      <c r="Q2829" s="0" t="n">
        <v>3.4</v>
      </c>
      <c r="R2829" s="0" t="n">
        <v>3855</v>
      </c>
      <c r="S2829" s="0" t="n">
        <v>8403</v>
      </c>
      <c r="T2829" s="0" t="n">
        <v>42.35</v>
      </c>
      <c r="U2829" s="0" t="n">
        <v>889</v>
      </c>
      <c r="V2829" s="0" t="n">
        <v>3</v>
      </c>
      <c r="W2829" s="60" t="n">
        <v>46219</v>
      </c>
      <c r="X2829" s="55" t="n">
        <f aca="false">IF(I2829="Male",0,1)</f>
        <v>1</v>
      </c>
      <c r="Y2829" s="55" t="n">
        <f aca="false">IF(OR(I2829="DNB",I2829="Dry DNB"),1,0)</f>
        <v>0</v>
      </c>
      <c r="Z2829" s="55" t="n">
        <f aca="false">IF(ISNUMBER(W2829),A2829-W2829,"")</f>
        <v>90</v>
      </c>
      <c r="AA2829" s="55" t="n">
        <f aca="false">MATCH(A2829,DATAS,0)</f>
        <v>1</v>
      </c>
      <c r="AB2829" s="55" t="n">
        <f aca="false">IF(AND(E2829&gt;0,OR(AND(B2829&gt;=1,B2829&lt;=6),B2829=10)),1,0)</f>
        <v>1</v>
      </c>
      <c r="AC2829" s="55" t="n">
        <f aca="false">IF(AND(E2829&gt;0,B2829=10),1,0)</f>
        <v>0</v>
      </c>
      <c r="AD2829" s="0" t="str">
        <f aca="false">IF(AND(C2828=C2829,AA2828=AA2829-1),AB2828,"")</f>
        <v/>
      </c>
      <c r="AE2829" s="0" t="str">
        <f aca="false">IF(AND(C2828=C2829,AA2828=AA2829-1),AC2828,"")</f>
        <v/>
      </c>
      <c r="AF2829" s="0" t="str">
        <f aca="false">IF(AA2829=1,"",IF(AND(AB2829=1,AD2829&lt;&gt;1),1,0))</f>
        <v/>
      </c>
      <c r="AG2829" s="0" t="str">
        <f aca="false">IF(AA2829=1,"",IF(AND(AC2829=1,AE2829&lt;&gt;1),1,0))</f>
        <v/>
      </c>
      <c r="AH2829" s="60" t="str">
        <f aca="false">IF(AND(E2829&gt;0,AA2829&lt;2,NOT(AND(C2830=C2829,AA2830=AA2829+1))),INDEX(DATAS,AA2829+1),"")</f>
        <v/>
      </c>
      <c r="AI2829" s="60" t="str">
        <f aca="false">IF(AND(AC2829=1,AA2829&lt;2),IF(AND(C2830=C2829,AA2830=AA2829+1),IF(AC2830=1,"",INDEX(DATAS,AA2829+1)),INDEX(DATAS,AA2829+1)),"")</f>
        <v/>
      </c>
    </row>
    <row r="2830" customFormat="false" ht="15" hidden="false" customHeight="false" outlineLevel="0" collapsed="false">
      <c r="A2830" s="60" t="n">
        <v>46310</v>
      </c>
      <c r="B2830" s="0" t="n">
        <v>4</v>
      </c>
      <c r="C2830" s="0" t="n">
        <v>5535</v>
      </c>
      <c r="D2830" s="0" t="n">
        <v>214</v>
      </c>
      <c r="E2830" s="0" t="n">
        <v>1</v>
      </c>
      <c r="F2830" s="55" t="s">
        <v>940</v>
      </c>
      <c r="G2830" s="0" t="n">
        <v>42.6</v>
      </c>
      <c r="H2830" s="0" t="n">
        <v>43</v>
      </c>
      <c r="I2830" s="55" t="s">
        <v>157</v>
      </c>
      <c r="J2830" s="0" t="n">
        <v>122</v>
      </c>
      <c r="K2830" s="0" t="n">
        <v>66</v>
      </c>
      <c r="L2830" s="0" t="n">
        <v>92</v>
      </c>
      <c r="P2830" s="0" t="n">
        <v>4.78</v>
      </c>
      <c r="Q2830" s="0" t="n">
        <v>3.4</v>
      </c>
      <c r="T2830" s="0" t="n">
        <v>42.35</v>
      </c>
      <c r="U2830" s="0" t="n">
        <v>890</v>
      </c>
      <c r="V2830" s="0" t="n">
        <v>3</v>
      </c>
      <c r="W2830" s="60" t="n">
        <v>46219</v>
      </c>
      <c r="X2830" s="55" t="n">
        <f aca="false">IF(I2830="Male",0,1)</f>
        <v>1</v>
      </c>
      <c r="Y2830" s="55" t="n">
        <f aca="false">IF(OR(I2830="DNB",I2830="Dry DNB"),1,0)</f>
        <v>0</v>
      </c>
      <c r="Z2830" s="55" t="n">
        <f aca="false">IF(ISNUMBER(W2830),A2830-W2830,"")</f>
        <v>91</v>
      </c>
      <c r="AA2830" s="55" t="n">
        <f aca="false">MATCH(A2830,DATAS,0)</f>
        <v>2</v>
      </c>
      <c r="AB2830" s="55" t="n">
        <f aca="false">IF(AND(E2830&gt;0,OR(AND(B2830&gt;=1,B2830&lt;=6),B2830=10)),1,0)</f>
        <v>1</v>
      </c>
      <c r="AC2830" s="55" t="n">
        <f aca="false">IF(AND(E2830&gt;0,B2830=10),1,0)</f>
        <v>0</v>
      </c>
      <c r="AD2830" s="55" t="n">
        <f aca="false">IF(AND(C2829=C2830,AA2829=AA2830-1),AB2829,"")</f>
        <v>1</v>
      </c>
      <c r="AE2830" s="55" t="n">
        <f aca="false">IF(AND(C2829=C2830,AA2829=AA2830-1),AC2829,"")</f>
        <v>0</v>
      </c>
      <c r="AF2830" s="55" t="n">
        <f aca="false">IF(AA2830=1,"",IF(AND(AB2830=1,AD2830&lt;&gt;1),1,0))</f>
        <v>0</v>
      </c>
      <c r="AG2830" s="55" t="n">
        <f aca="false">IF(AA2830=1,"",IF(AND(AC2830=1,AE2830&lt;&gt;1),1,0))</f>
        <v>0</v>
      </c>
      <c r="AH2830" s="60" t="str">
        <f aca="false">IF(AND(E2830&gt;0,AA2830&lt;2,NOT(AND(C2831=C2830,AA2831=AA2830+1))),INDEX(DATAS,AA2830+1),"")</f>
        <v/>
      </c>
      <c r="AI2830" s="60" t="str">
        <f aca="false">IF(AND(AC2830=1,AA2830&lt;2),IF(AND(C2831=C2830,AA2831=AA2830+1),IF(AC2831=1,"",INDEX(DATAS,AA2830+1)),INDEX(DATAS,AA2830+1)),"")</f>
        <v/>
      </c>
    </row>
    <row r="2831" customFormat="false" ht="15" hidden="false" customHeight="false" outlineLevel="0" collapsed="false">
      <c r="A2831" s="60" t="n">
        <v>46309</v>
      </c>
      <c r="B2831" s="0" t="n">
        <v>4</v>
      </c>
      <c r="C2831" s="0" t="n">
        <v>5536</v>
      </c>
      <c r="D2831" s="0" t="n">
        <v>224</v>
      </c>
      <c r="E2831" s="0" t="n">
        <v>1</v>
      </c>
      <c r="F2831" s="55" t="s">
        <v>941</v>
      </c>
      <c r="G2831" s="0" t="n">
        <v>45.7</v>
      </c>
      <c r="H2831" s="0" t="n">
        <v>41</v>
      </c>
      <c r="I2831" s="55" t="s">
        <v>187</v>
      </c>
      <c r="J2831" s="0" t="n">
        <v>224</v>
      </c>
      <c r="K2831" s="0" t="n">
        <v>63</v>
      </c>
      <c r="P2831" s="0" t="n">
        <v>3.55</v>
      </c>
      <c r="Q2831" s="0" t="n">
        <v>3.61</v>
      </c>
      <c r="R2831" s="0" t="n">
        <v>4607</v>
      </c>
      <c r="S2831" s="0" t="n">
        <v>10206</v>
      </c>
      <c r="T2831" s="0" t="n">
        <v>50.35</v>
      </c>
      <c r="U2831" s="0" t="n">
        <v>888</v>
      </c>
      <c r="V2831" s="0" t="n">
        <v>5</v>
      </c>
      <c r="W2831" s="60" t="n">
        <v>46303</v>
      </c>
      <c r="X2831" s="55" t="n">
        <f aca="false">IF(I2831="Male",0,1)</f>
        <v>1</v>
      </c>
      <c r="Y2831" s="55" t="n">
        <f aca="false">IF(OR(I2831="DNB",I2831="Dry DNB"),1,0)</f>
        <v>0</v>
      </c>
      <c r="Z2831" s="55" t="n">
        <f aca="false">IF(ISNUMBER(W2831),A2831-W2831,"")</f>
        <v>6</v>
      </c>
      <c r="AA2831" s="55" t="n">
        <f aca="false">MATCH(A2831,DATAS,0)</f>
        <v>1</v>
      </c>
      <c r="AB2831" s="55" t="n">
        <f aca="false">IF(AND(E2831&gt;0,OR(AND(B2831&gt;=1,B2831&lt;=6),B2831=10)),1,0)</f>
        <v>1</v>
      </c>
      <c r="AC2831" s="55" t="n">
        <f aca="false">IF(AND(E2831&gt;0,B2831=10),1,0)</f>
        <v>0</v>
      </c>
      <c r="AD2831" s="0" t="str">
        <f aca="false">IF(AND(C2830=C2831,AA2830=AA2831-1),AB2830,"")</f>
        <v/>
      </c>
      <c r="AE2831" s="0" t="str">
        <f aca="false">IF(AND(C2830=C2831,AA2830=AA2831-1),AC2830,"")</f>
        <v/>
      </c>
      <c r="AF2831" s="0" t="str">
        <f aca="false">IF(AA2831=1,"",IF(AND(AB2831=1,AD2831&lt;&gt;1),1,0))</f>
        <v/>
      </c>
      <c r="AG2831" s="0" t="str">
        <f aca="false">IF(AA2831=1,"",IF(AND(AC2831=1,AE2831&lt;&gt;1),1,0))</f>
        <v/>
      </c>
      <c r="AH2831" s="60" t="str">
        <f aca="false">IF(AND(E2831&gt;0,AA2831&lt;2,NOT(AND(C2832=C2831,AA2832=AA2831+1))),INDEX(DATAS,AA2831+1),"")</f>
        <v/>
      </c>
      <c r="AI2831" s="60" t="str">
        <f aca="false">IF(AND(AC2831=1,AA2831&lt;2),IF(AND(C2832=C2831,AA2832=AA2831+1),IF(AC2832=1,"",INDEX(DATAS,AA2831+1)),INDEX(DATAS,AA2831+1)),"")</f>
        <v/>
      </c>
    </row>
    <row r="2832" customFormat="false" ht="15" hidden="false" customHeight="false" outlineLevel="0" collapsed="false">
      <c r="A2832" s="60" t="n">
        <v>46310</v>
      </c>
      <c r="B2832" s="0" t="n">
        <v>4</v>
      </c>
      <c r="C2832" s="0" t="n">
        <v>5536</v>
      </c>
      <c r="D2832" s="0" t="n">
        <v>225</v>
      </c>
      <c r="E2832" s="0" t="n">
        <v>1</v>
      </c>
      <c r="F2832" s="55" t="s">
        <v>941</v>
      </c>
      <c r="G2832" s="0" t="n">
        <v>49.7</v>
      </c>
      <c r="H2832" s="0" t="n">
        <v>42</v>
      </c>
      <c r="I2832" s="55" t="s">
        <v>187</v>
      </c>
      <c r="J2832" s="0" t="n">
        <v>225</v>
      </c>
      <c r="K2832" s="0" t="n">
        <v>63</v>
      </c>
      <c r="P2832" s="0" t="n">
        <v>3.55</v>
      </c>
      <c r="Q2832" s="0" t="n">
        <v>3.61</v>
      </c>
      <c r="T2832" s="0" t="n">
        <v>50.35</v>
      </c>
      <c r="U2832" s="0" t="n">
        <v>889</v>
      </c>
      <c r="V2832" s="0" t="n">
        <v>5</v>
      </c>
      <c r="W2832" s="60" t="n">
        <v>46303</v>
      </c>
      <c r="X2832" s="55" t="n">
        <f aca="false">IF(I2832="Male",0,1)</f>
        <v>1</v>
      </c>
      <c r="Y2832" s="55" t="n">
        <f aca="false">IF(OR(I2832="DNB",I2832="Dry DNB"),1,0)</f>
        <v>0</v>
      </c>
      <c r="Z2832" s="55" t="n">
        <f aca="false">IF(ISNUMBER(W2832),A2832-W2832,"")</f>
        <v>7</v>
      </c>
      <c r="AA2832" s="55" t="n">
        <f aca="false">MATCH(A2832,DATAS,0)</f>
        <v>2</v>
      </c>
      <c r="AB2832" s="55" t="n">
        <f aca="false">IF(AND(E2832&gt;0,OR(AND(B2832&gt;=1,B2832&lt;=6),B2832=10)),1,0)</f>
        <v>1</v>
      </c>
      <c r="AC2832" s="55" t="n">
        <f aca="false">IF(AND(E2832&gt;0,B2832=10),1,0)</f>
        <v>0</v>
      </c>
      <c r="AD2832" s="55" t="n">
        <f aca="false">IF(AND(C2831=C2832,AA2831=AA2832-1),AB2831,"")</f>
        <v>1</v>
      </c>
      <c r="AE2832" s="55" t="n">
        <f aca="false">IF(AND(C2831=C2832,AA2831=AA2832-1),AC2831,"")</f>
        <v>0</v>
      </c>
      <c r="AF2832" s="55" t="n">
        <f aca="false">IF(AA2832=1,"",IF(AND(AB2832=1,AD2832&lt;&gt;1),1,0))</f>
        <v>0</v>
      </c>
      <c r="AG2832" s="55" t="n">
        <f aca="false">IF(AA2832=1,"",IF(AND(AC2832=1,AE2832&lt;&gt;1),1,0))</f>
        <v>0</v>
      </c>
      <c r="AH2832" s="60" t="str">
        <f aca="false">IF(AND(E2832&gt;0,AA2832&lt;2,NOT(AND(C2833=C2832,AA2833=AA2832+1))),INDEX(DATAS,AA2832+1),"")</f>
        <v/>
      </c>
      <c r="AI2832" s="60" t="str">
        <f aca="false">IF(AND(AC2832=1,AA2832&lt;2),IF(AND(C2833=C2832,AA2833=AA2832+1),IF(AC2833=1,"",INDEX(DATAS,AA2832+1)),INDEX(DATAS,AA2832+1)),"")</f>
        <v/>
      </c>
    </row>
    <row r="2833" customFormat="false" ht="15" hidden="false" customHeight="false" outlineLevel="0" collapsed="false">
      <c r="A2833" s="60" t="n">
        <v>46309</v>
      </c>
      <c r="B2833" s="0" t="n">
        <v>4</v>
      </c>
      <c r="C2833" s="0" t="n">
        <v>5537</v>
      </c>
      <c r="D2833" s="0" t="n">
        <v>205</v>
      </c>
      <c r="E2833" s="0" t="n">
        <v>1</v>
      </c>
      <c r="F2833" s="55" t="s">
        <v>941</v>
      </c>
      <c r="G2833" s="0" t="n">
        <v>39.6</v>
      </c>
      <c r="H2833" s="0" t="n">
        <v>41</v>
      </c>
      <c r="I2833" s="55" t="s">
        <v>157</v>
      </c>
      <c r="J2833" s="0" t="n">
        <v>118</v>
      </c>
      <c r="K2833" s="0" t="n">
        <v>65</v>
      </c>
      <c r="L2833" s="0" t="n">
        <v>87</v>
      </c>
      <c r="P2833" s="0" t="n">
        <v>3.61</v>
      </c>
      <c r="Q2833" s="0" t="n">
        <v>3.64</v>
      </c>
      <c r="R2833" s="0" t="n">
        <v>3250</v>
      </c>
      <c r="S2833" s="0" t="n">
        <v>7267</v>
      </c>
      <c r="T2833" s="0" t="n">
        <v>36.65</v>
      </c>
      <c r="U2833" s="0" t="n">
        <v>888</v>
      </c>
      <c r="V2833" s="0" t="n">
        <v>4</v>
      </c>
      <c r="W2833" s="60" t="n">
        <v>46223</v>
      </c>
      <c r="X2833" s="55" t="n">
        <f aca="false">IF(I2833="Male",0,1)</f>
        <v>1</v>
      </c>
      <c r="Y2833" s="55" t="n">
        <f aca="false">IF(OR(I2833="DNB",I2833="Dry DNB"),1,0)</f>
        <v>0</v>
      </c>
      <c r="Z2833" s="55" t="n">
        <f aca="false">IF(ISNUMBER(W2833),A2833-W2833,"")</f>
        <v>86</v>
      </c>
      <c r="AA2833" s="55" t="n">
        <f aca="false">MATCH(A2833,DATAS,0)</f>
        <v>1</v>
      </c>
      <c r="AB2833" s="55" t="n">
        <f aca="false">IF(AND(E2833&gt;0,OR(AND(B2833&gt;=1,B2833&lt;=6),B2833=10)),1,0)</f>
        <v>1</v>
      </c>
      <c r="AC2833" s="55" t="n">
        <f aca="false">IF(AND(E2833&gt;0,B2833=10),1,0)</f>
        <v>0</v>
      </c>
      <c r="AD2833" s="0" t="str">
        <f aca="false">IF(AND(C2832=C2833,AA2832=AA2833-1),AB2832,"")</f>
        <v/>
      </c>
      <c r="AE2833" s="0" t="str">
        <f aca="false">IF(AND(C2832=C2833,AA2832=AA2833-1),AC2832,"")</f>
        <v/>
      </c>
      <c r="AF2833" s="0" t="str">
        <f aca="false">IF(AA2833=1,"",IF(AND(AB2833=1,AD2833&lt;&gt;1),1,0))</f>
        <v/>
      </c>
      <c r="AG2833" s="0" t="str">
        <f aca="false">IF(AA2833=1,"",IF(AND(AC2833=1,AE2833&lt;&gt;1),1,0))</f>
        <v/>
      </c>
      <c r="AH2833" s="60" t="str">
        <f aca="false">IF(AND(E2833&gt;0,AA2833&lt;2,NOT(AND(C2834=C2833,AA2834=AA2833+1))),INDEX(DATAS,AA2833+1),"")</f>
        <v/>
      </c>
      <c r="AI2833" s="60" t="str">
        <f aca="false">IF(AND(AC2833=1,AA2833&lt;2),IF(AND(C2834=C2833,AA2834=AA2833+1),IF(AC2834=1,"",INDEX(DATAS,AA2833+1)),INDEX(DATAS,AA2833+1)),"")</f>
        <v/>
      </c>
    </row>
    <row r="2834" customFormat="false" ht="15" hidden="false" customHeight="false" outlineLevel="0" collapsed="false">
      <c r="A2834" s="60" t="n">
        <v>46310</v>
      </c>
      <c r="B2834" s="0" t="n">
        <v>4</v>
      </c>
      <c r="C2834" s="0" t="n">
        <v>5537</v>
      </c>
      <c r="D2834" s="0" t="n">
        <v>206</v>
      </c>
      <c r="E2834" s="0" t="n">
        <v>1</v>
      </c>
      <c r="F2834" s="55" t="s">
        <v>941</v>
      </c>
      <c r="G2834" s="0" t="n">
        <v>42.3</v>
      </c>
      <c r="H2834" s="0" t="n">
        <v>40</v>
      </c>
      <c r="I2834" s="55" t="s">
        <v>157</v>
      </c>
      <c r="J2834" s="0" t="n">
        <v>118</v>
      </c>
      <c r="K2834" s="0" t="n">
        <v>65</v>
      </c>
      <c r="L2834" s="0" t="n">
        <v>88</v>
      </c>
      <c r="P2834" s="0" t="n">
        <v>3.61</v>
      </c>
      <c r="Q2834" s="0" t="n">
        <v>3.64</v>
      </c>
      <c r="T2834" s="0" t="n">
        <v>36.65</v>
      </c>
      <c r="U2834" s="0" t="n">
        <v>889</v>
      </c>
      <c r="V2834" s="0" t="n">
        <v>4</v>
      </c>
      <c r="W2834" s="60" t="n">
        <v>46223</v>
      </c>
      <c r="X2834" s="55" t="n">
        <f aca="false">IF(I2834="Male",0,1)</f>
        <v>1</v>
      </c>
      <c r="Y2834" s="55" t="n">
        <f aca="false">IF(OR(I2834="DNB",I2834="Dry DNB"),1,0)</f>
        <v>0</v>
      </c>
      <c r="Z2834" s="55" t="n">
        <f aca="false">IF(ISNUMBER(W2834),A2834-W2834,"")</f>
        <v>87</v>
      </c>
      <c r="AA2834" s="55" t="n">
        <f aca="false">MATCH(A2834,DATAS,0)</f>
        <v>2</v>
      </c>
      <c r="AB2834" s="55" t="n">
        <f aca="false">IF(AND(E2834&gt;0,OR(AND(B2834&gt;=1,B2834&lt;=6),B2834=10)),1,0)</f>
        <v>1</v>
      </c>
      <c r="AC2834" s="55" t="n">
        <f aca="false">IF(AND(E2834&gt;0,B2834=10),1,0)</f>
        <v>0</v>
      </c>
      <c r="AD2834" s="55" t="n">
        <f aca="false">IF(AND(C2833=C2834,AA2833=AA2834-1),AB2833,"")</f>
        <v>1</v>
      </c>
      <c r="AE2834" s="55" t="n">
        <f aca="false">IF(AND(C2833=C2834,AA2833=AA2834-1),AC2833,"")</f>
        <v>0</v>
      </c>
      <c r="AF2834" s="55" t="n">
        <f aca="false">IF(AA2834=1,"",IF(AND(AB2834=1,AD2834&lt;&gt;1),1,0))</f>
        <v>0</v>
      </c>
      <c r="AG2834" s="55" t="n">
        <f aca="false">IF(AA2834=1,"",IF(AND(AC2834=1,AE2834&lt;&gt;1),1,0))</f>
        <v>0</v>
      </c>
      <c r="AH2834" s="60" t="str">
        <f aca="false">IF(AND(E2834&gt;0,AA2834&lt;2,NOT(AND(C2835=C2834,AA2835=AA2834+1))),INDEX(DATAS,AA2834+1),"")</f>
        <v/>
      </c>
      <c r="AI2834" s="60" t="str">
        <f aca="false">IF(AND(AC2834=1,AA2834&lt;2),IF(AND(C2835=C2834,AA2835=AA2834+1),IF(AC2835=1,"",INDEX(DATAS,AA2834+1)),INDEX(DATAS,AA2834+1)),"")</f>
        <v/>
      </c>
    </row>
    <row r="2835" customFormat="false" ht="15" hidden="false" customHeight="false" outlineLevel="0" collapsed="false">
      <c r="A2835" s="60" t="n">
        <v>46309</v>
      </c>
      <c r="B2835" s="0" t="n">
        <v>1</v>
      </c>
      <c r="C2835" s="0" t="n">
        <v>5538</v>
      </c>
      <c r="D2835" s="0" t="n">
        <v>105</v>
      </c>
      <c r="E2835" s="0" t="n">
        <v>1</v>
      </c>
      <c r="F2835" s="55" t="s">
        <v>942</v>
      </c>
      <c r="G2835" s="0" t="n">
        <v>55.4</v>
      </c>
      <c r="H2835" s="0" t="n">
        <v>57</v>
      </c>
      <c r="I2835" s="55" t="s">
        <v>157</v>
      </c>
      <c r="J2835" s="0" t="n">
        <v>70</v>
      </c>
      <c r="K2835" s="0" t="n">
        <v>70</v>
      </c>
      <c r="L2835" s="0" t="n">
        <v>35</v>
      </c>
      <c r="P2835" s="0" t="n">
        <v>4.24</v>
      </c>
      <c r="Q2835" s="0" t="n">
        <v>2.91</v>
      </c>
      <c r="R2835" s="0" t="n">
        <v>4667</v>
      </c>
      <c r="S2835" s="0" t="n">
        <v>9491</v>
      </c>
      <c r="T2835" s="0" t="n">
        <v>49.45</v>
      </c>
      <c r="U2835" s="0" t="n">
        <v>887</v>
      </c>
      <c r="V2835" s="0" t="n">
        <v>1</v>
      </c>
      <c r="W2835" s="60" t="n">
        <v>46275</v>
      </c>
      <c r="X2835" s="55" t="n">
        <f aca="false">IF(I2835="Male",0,1)</f>
        <v>1</v>
      </c>
      <c r="Y2835" s="55" t="n">
        <f aca="false">IF(OR(I2835="DNB",I2835="Dry DNB"),1,0)</f>
        <v>0</v>
      </c>
      <c r="Z2835" s="55" t="n">
        <f aca="false">IF(ISNUMBER(W2835),A2835-W2835,"")</f>
        <v>34</v>
      </c>
      <c r="AA2835" s="55" t="n">
        <f aca="false">MATCH(A2835,DATAS,0)</f>
        <v>1</v>
      </c>
      <c r="AB2835" s="55" t="n">
        <f aca="false">IF(AND(E2835&gt;0,OR(AND(B2835&gt;=1,B2835&lt;=6),B2835=10)),1,0)</f>
        <v>1</v>
      </c>
      <c r="AC2835" s="55" t="n">
        <f aca="false">IF(AND(E2835&gt;0,B2835=10),1,0)</f>
        <v>0</v>
      </c>
      <c r="AD2835" s="0" t="str">
        <f aca="false">IF(AND(C2834=C2835,AA2834=AA2835-1),AB2834,"")</f>
        <v/>
      </c>
      <c r="AE2835" s="0" t="str">
        <f aca="false">IF(AND(C2834=C2835,AA2834=AA2835-1),AC2834,"")</f>
        <v/>
      </c>
      <c r="AF2835" s="0" t="str">
        <f aca="false">IF(AA2835=1,"",IF(AND(AB2835=1,AD2835&lt;&gt;1),1,0))</f>
        <v/>
      </c>
      <c r="AG2835" s="0" t="str">
        <f aca="false">IF(AA2835=1,"",IF(AND(AC2835=1,AE2835&lt;&gt;1),1,0))</f>
        <v/>
      </c>
      <c r="AH2835" s="60" t="str">
        <f aca="false">IF(AND(E2835&gt;0,AA2835&lt;2,NOT(AND(C2836=C2835,AA2836=AA2835+1))),INDEX(DATAS,AA2835+1),"")</f>
        <v/>
      </c>
      <c r="AI2835" s="60" t="str">
        <f aca="false">IF(AND(AC2835=1,AA2835&lt;2),IF(AND(C2836=C2835,AA2836=AA2835+1),IF(AC2836=1,"",INDEX(DATAS,AA2835+1)),INDEX(DATAS,AA2835+1)),"")</f>
        <v/>
      </c>
    </row>
    <row r="2836" customFormat="false" ht="15" hidden="false" customHeight="false" outlineLevel="0" collapsed="false">
      <c r="A2836" s="60" t="n">
        <v>46310</v>
      </c>
      <c r="B2836" s="0" t="n">
        <v>1</v>
      </c>
      <c r="C2836" s="0" t="n">
        <v>5538</v>
      </c>
      <c r="D2836" s="0" t="n">
        <v>106</v>
      </c>
      <c r="E2836" s="0" t="n">
        <v>1</v>
      </c>
      <c r="F2836" s="55" t="s">
        <v>942</v>
      </c>
      <c r="G2836" s="0" t="n">
        <v>54.9</v>
      </c>
      <c r="H2836" s="0" t="n">
        <v>56</v>
      </c>
      <c r="I2836" s="55" t="s">
        <v>157</v>
      </c>
      <c r="J2836" s="0" t="n">
        <v>70</v>
      </c>
      <c r="K2836" s="0" t="n">
        <v>70</v>
      </c>
      <c r="L2836" s="0" t="n">
        <v>36</v>
      </c>
      <c r="P2836" s="0" t="n">
        <v>4.24</v>
      </c>
      <c r="Q2836" s="0" t="n">
        <v>2.91</v>
      </c>
      <c r="T2836" s="0" t="n">
        <v>49.45</v>
      </c>
      <c r="U2836" s="0" t="n">
        <v>888</v>
      </c>
      <c r="V2836" s="0" t="n">
        <v>1</v>
      </c>
      <c r="W2836" s="60" t="n">
        <v>46275</v>
      </c>
      <c r="X2836" s="55" t="n">
        <f aca="false">IF(I2836="Male",0,1)</f>
        <v>1</v>
      </c>
      <c r="Y2836" s="55" t="n">
        <f aca="false">IF(OR(I2836="DNB",I2836="Dry DNB"),1,0)</f>
        <v>0</v>
      </c>
      <c r="Z2836" s="55" t="n">
        <f aca="false">IF(ISNUMBER(W2836),A2836-W2836,"")</f>
        <v>35</v>
      </c>
      <c r="AA2836" s="55" t="n">
        <f aca="false">MATCH(A2836,DATAS,0)</f>
        <v>2</v>
      </c>
      <c r="AB2836" s="55" t="n">
        <f aca="false">IF(AND(E2836&gt;0,OR(AND(B2836&gt;=1,B2836&lt;=6),B2836=10)),1,0)</f>
        <v>1</v>
      </c>
      <c r="AC2836" s="55" t="n">
        <f aca="false">IF(AND(E2836&gt;0,B2836=10),1,0)</f>
        <v>0</v>
      </c>
      <c r="AD2836" s="55" t="n">
        <f aca="false">IF(AND(C2835=C2836,AA2835=AA2836-1),AB2835,"")</f>
        <v>1</v>
      </c>
      <c r="AE2836" s="55" t="n">
        <f aca="false">IF(AND(C2835=C2836,AA2835=AA2836-1),AC2835,"")</f>
        <v>0</v>
      </c>
      <c r="AF2836" s="55" t="n">
        <f aca="false">IF(AA2836=1,"",IF(AND(AB2836=1,AD2836&lt;&gt;1),1,0))</f>
        <v>0</v>
      </c>
      <c r="AG2836" s="55" t="n">
        <f aca="false">IF(AA2836=1,"",IF(AND(AC2836=1,AE2836&lt;&gt;1),1,0))</f>
        <v>0</v>
      </c>
      <c r="AH2836" s="60" t="str">
        <f aca="false">IF(AND(E2836&gt;0,AA2836&lt;2,NOT(AND(C2837=C2836,AA2837=AA2836+1))),INDEX(DATAS,AA2836+1),"")</f>
        <v/>
      </c>
      <c r="AI2836" s="60" t="str">
        <f aca="false">IF(AND(AC2836=1,AA2836&lt;2),IF(AND(C2837=C2836,AA2837=AA2836+1),IF(AC2837=1,"",INDEX(DATAS,AA2836+1)),INDEX(DATAS,AA2836+1)),"")</f>
        <v/>
      </c>
    </row>
    <row r="2837" customFormat="false" ht="15" hidden="false" customHeight="false" outlineLevel="0" collapsed="false">
      <c r="A2837" s="60" t="n">
        <v>46309</v>
      </c>
      <c r="B2837" s="0" t="n">
        <v>1</v>
      </c>
      <c r="C2837" s="0" t="n">
        <v>5539</v>
      </c>
      <c r="D2837" s="0" t="n">
        <v>70</v>
      </c>
      <c r="E2837" s="0" t="n">
        <v>1</v>
      </c>
      <c r="F2837" s="55" t="s">
        <v>942</v>
      </c>
      <c r="G2837" s="0" t="n">
        <v>44.7</v>
      </c>
      <c r="H2837" s="0" t="n">
        <v>47</v>
      </c>
      <c r="I2837" s="55" t="s">
        <v>187</v>
      </c>
      <c r="J2837" s="0" t="n">
        <v>70</v>
      </c>
      <c r="K2837" s="0" t="n">
        <v>63</v>
      </c>
      <c r="P2837" s="0" t="n">
        <v>4.55</v>
      </c>
      <c r="Q2837" s="0" t="n">
        <v>2.72</v>
      </c>
      <c r="R2837" s="0" t="n">
        <v>4179</v>
      </c>
      <c r="S2837" s="0" t="n">
        <v>8401</v>
      </c>
      <c r="U2837" s="0" t="n">
        <v>887</v>
      </c>
      <c r="V2837" s="0" t="n">
        <v>1</v>
      </c>
      <c r="W2837" s="60" t="n">
        <v>46303</v>
      </c>
      <c r="X2837" s="55" t="n">
        <f aca="false">IF(I2837="Male",0,1)</f>
        <v>1</v>
      </c>
      <c r="Y2837" s="55" t="n">
        <f aca="false">IF(OR(I2837="DNB",I2837="Dry DNB"),1,0)</f>
        <v>0</v>
      </c>
      <c r="Z2837" s="55" t="n">
        <f aca="false">IF(ISNUMBER(W2837),A2837-W2837,"")</f>
        <v>6</v>
      </c>
      <c r="AA2837" s="55" t="n">
        <f aca="false">MATCH(A2837,DATAS,0)</f>
        <v>1</v>
      </c>
      <c r="AB2837" s="55" t="n">
        <f aca="false">IF(AND(E2837&gt;0,OR(AND(B2837&gt;=1,B2837&lt;=6),B2837=10)),1,0)</f>
        <v>1</v>
      </c>
      <c r="AC2837" s="55" t="n">
        <f aca="false">IF(AND(E2837&gt;0,B2837=10),1,0)</f>
        <v>0</v>
      </c>
      <c r="AD2837" s="0" t="str">
        <f aca="false">IF(AND(C2836=C2837,AA2836=AA2837-1),AB2836,"")</f>
        <v/>
      </c>
      <c r="AE2837" s="0" t="str">
        <f aca="false">IF(AND(C2836=C2837,AA2836=AA2837-1),AC2836,"")</f>
        <v/>
      </c>
      <c r="AF2837" s="0" t="str">
        <f aca="false">IF(AA2837=1,"",IF(AND(AB2837=1,AD2837&lt;&gt;1),1,0))</f>
        <v/>
      </c>
      <c r="AG2837" s="0" t="str">
        <f aca="false">IF(AA2837=1,"",IF(AND(AC2837=1,AE2837&lt;&gt;1),1,0))</f>
        <v/>
      </c>
      <c r="AH2837" s="60" t="str">
        <f aca="false">IF(AND(E2837&gt;0,AA2837&lt;2,NOT(AND(C2838=C2837,AA2838=AA2837+1))),INDEX(DATAS,AA2837+1),"")</f>
        <v/>
      </c>
      <c r="AI2837" s="60" t="str">
        <f aca="false">IF(AND(AC2837=1,AA2837&lt;2),IF(AND(C2838=C2837,AA2838=AA2837+1),IF(AC2838=1,"",INDEX(DATAS,AA2837+1)),INDEX(DATAS,AA2837+1)),"")</f>
        <v/>
      </c>
    </row>
    <row r="2838" customFormat="false" ht="15" hidden="false" customHeight="false" outlineLevel="0" collapsed="false">
      <c r="A2838" s="60" t="n">
        <v>46310</v>
      </c>
      <c r="B2838" s="0" t="n">
        <v>1</v>
      </c>
      <c r="C2838" s="0" t="n">
        <v>5539</v>
      </c>
      <c r="D2838" s="0" t="n">
        <v>71</v>
      </c>
      <c r="E2838" s="0" t="n">
        <v>1</v>
      </c>
      <c r="F2838" s="55" t="s">
        <v>942</v>
      </c>
      <c r="G2838" s="0" t="n">
        <v>48.5</v>
      </c>
      <c r="H2838" s="0" t="n">
        <v>47</v>
      </c>
      <c r="I2838" s="55" t="s">
        <v>187</v>
      </c>
      <c r="J2838" s="0" t="n">
        <v>71</v>
      </c>
      <c r="K2838" s="0" t="n">
        <v>63</v>
      </c>
      <c r="P2838" s="0" t="n">
        <v>4.55</v>
      </c>
      <c r="Q2838" s="0" t="n">
        <v>2.72</v>
      </c>
      <c r="U2838" s="0" t="n">
        <v>888</v>
      </c>
      <c r="V2838" s="0" t="n">
        <v>1</v>
      </c>
      <c r="W2838" s="60" t="n">
        <v>46303</v>
      </c>
      <c r="X2838" s="55" t="n">
        <f aca="false">IF(I2838="Male",0,1)</f>
        <v>1</v>
      </c>
      <c r="Y2838" s="55" t="n">
        <f aca="false">IF(OR(I2838="DNB",I2838="Dry DNB"),1,0)</f>
        <v>0</v>
      </c>
      <c r="Z2838" s="55" t="n">
        <f aca="false">IF(ISNUMBER(W2838),A2838-W2838,"")</f>
        <v>7</v>
      </c>
      <c r="AA2838" s="55" t="n">
        <f aca="false">MATCH(A2838,DATAS,0)</f>
        <v>2</v>
      </c>
      <c r="AB2838" s="55" t="n">
        <f aca="false">IF(AND(E2838&gt;0,OR(AND(B2838&gt;=1,B2838&lt;=6),B2838=10)),1,0)</f>
        <v>1</v>
      </c>
      <c r="AC2838" s="55" t="n">
        <f aca="false">IF(AND(E2838&gt;0,B2838=10),1,0)</f>
        <v>0</v>
      </c>
      <c r="AD2838" s="55" t="n">
        <f aca="false">IF(AND(C2837=C2838,AA2837=AA2838-1),AB2837,"")</f>
        <v>1</v>
      </c>
      <c r="AE2838" s="55" t="n">
        <f aca="false">IF(AND(C2837=C2838,AA2837=AA2838-1),AC2837,"")</f>
        <v>0</v>
      </c>
      <c r="AF2838" s="55" t="n">
        <f aca="false">IF(AA2838=1,"",IF(AND(AB2838=1,AD2838&lt;&gt;1),1,0))</f>
        <v>0</v>
      </c>
      <c r="AG2838" s="55" t="n">
        <f aca="false">IF(AA2838=1,"",IF(AND(AC2838=1,AE2838&lt;&gt;1),1,0))</f>
        <v>0</v>
      </c>
      <c r="AH2838" s="60" t="str">
        <f aca="false">IF(AND(E2838&gt;0,AA2838&lt;2,NOT(AND(C2839=C2838,AA2839=AA2838+1))),INDEX(DATAS,AA2838+1),"")</f>
        <v/>
      </c>
      <c r="AI2838" s="60" t="str">
        <f aca="false">IF(AND(AC2838=1,AA2838&lt;2),IF(AND(C2839=C2838,AA2839=AA2838+1),IF(AC2839=1,"",INDEX(DATAS,AA2838+1)),INDEX(DATAS,AA2838+1)),"")</f>
        <v/>
      </c>
    </row>
    <row r="2839" customFormat="false" ht="15" hidden="false" customHeight="false" outlineLevel="0" collapsed="false">
      <c r="A2839" s="60" t="n">
        <v>46309</v>
      </c>
      <c r="B2839" s="0" t="n">
        <v>4</v>
      </c>
      <c r="C2839" s="0" t="n">
        <v>5541</v>
      </c>
      <c r="D2839" s="0" t="n">
        <v>125</v>
      </c>
      <c r="E2839" s="0" t="n">
        <v>1</v>
      </c>
      <c r="F2839" s="55" t="s">
        <v>943</v>
      </c>
      <c r="G2839" s="0" t="n">
        <v>52.5</v>
      </c>
      <c r="H2839" s="0" t="n">
        <v>51</v>
      </c>
      <c r="I2839" s="55" t="s">
        <v>187</v>
      </c>
      <c r="J2839" s="0" t="n">
        <v>125</v>
      </c>
      <c r="K2839" s="0" t="n">
        <v>77</v>
      </c>
      <c r="P2839" s="0" t="n">
        <v>3.83</v>
      </c>
      <c r="Q2839" s="0" t="n">
        <v>3.33</v>
      </c>
      <c r="R2839" s="0" t="n">
        <v>4739</v>
      </c>
      <c r="S2839" s="0" t="n">
        <v>9728</v>
      </c>
      <c r="T2839" s="0" t="n">
        <v>48.3</v>
      </c>
      <c r="U2839" s="0" t="n">
        <v>886</v>
      </c>
      <c r="V2839" s="0" t="n">
        <v>2</v>
      </c>
      <c r="X2839" s="55" t="n">
        <f aca="false">IF(I2839="Male",0,1)</f>
        <v>1</v>
      </c>
      <c r="Y2839" s="55" t="n">
        <f aca="false">IF(OR(I2839="DNB",I2839="Dry DNB"),1,0)</f>
        <v>0</v>
      </c>
      <c r="Z2839" s="0" t="str">
        <f aca="false">IF(ISNUMBER(W2839),A2839-W2839,"")</f>
        <v/>
      </c>
      <c r="AA2839" s="55" t="n">
        <f aca="false">MATCH(A2839,DATAS,0)</f>
        <v>1</v>
      </c>
      <c r="AB2839" s="55" t="n">
        <f aca="false">IF(AND(E2839&gt;0,OR(AND(B2839&gt;=1,B2839&lt;=6),B2839=10)),1,0)</f>
        <v>1</v>
      </c>
      <c r="AC2839" s="55" t="n">
        <f aca="false">IF(AND(E2839&gt;0,B2839=10),1,0)</f>
        <v>0</v>
      </c>
      <c r="AD2839" s="0" t="str">
        <f aca="false">IF(AND(C2838=C2839,AA2838=AA2839-1),AB2838,"")</f>
        <v/>
      </c>
      <c r="AE2839" s="0" t="str">
        <f aca="false">IF(AND(C2838=C2839,AA2838=AA2839-1),AC2838,"")</f>
        <v/>
      </c>
      <c r="AF2839" s="0" t="str">
        <f aca="false">IF(AA2839=1,"",IF(AND(AB2839=1,AD2839&lt;&gt;1),1,0))</f>
        <v/>
      </c>
      <c r="AG2839" s="0" t="str">
        <f aca="false">IF(AA2839=1,"",IF(AND(AC2839=1,AE2839&lt;&gt;1),1,0))</f>
        <v/>
      </c>
      <c r="AH2839" s="60" t="str">
        <f aca="false">IF(AND(E2839&gt;0,AA2839&lt;2,NOT(AND(C2840=C2839,AA2840=AA2839+1))),INDEX(DATAS,AA2839+1),"")</f>
        <v/>
      </c>
      <c r="AI2839" s="60" t="str">
        <f aca="false">IF(AND(AC2839=1,AA2839&lt;2),IF(AND(C2840=C2839,AA2840=AA2839+1),IF(AC2840=1,"",INDEX(DATAS,AA2839+1)),INDEX(DATAS,AA2839+1)),"")</f>
        <v/>
      </c>
    </row>
    <row r="2840" customFormat="false" ht="15" hidden="false" customHeight="false" outlineLevel="0" collapsed="false">
      <c r="A2840" s="60" t="n">
        <v>46310</v>
      </c>
      <c r="B2840" s="0" t="n">
        <v>4</v>
      </c>
      <c r="C2840" s="0" t="n">
        <v>5541</v>
      </c>
      <c r="D2840" s="0" t="n">
        <v>126</v>
      </c>
      <c r="E2840" s="0" t="n">
        <v>1</v>
      </c>
      <c r="F2840" s="55" t="s">
        <v>943</v>
      </c>
      <c r="G2840" s="0" t="n">
        <v>53.9</v>
      </c>
      <c r="H2840" s="0" t="n">
        <v>51</v>
      </c>
      <c r="I2840" s="55" t="s">
        <v>187</v>
      </c>
      <c r="J2840" s="0" t="n">
        <v>126</v>
      </c>
      <c r="K2840" s="0" t="n">
        <v>77</v>
      </c>
      <c r="P2840" s="0" t="n">
        <v>3.83</v>
      </c>
      <c r="Q2840" s="0" t="n">
        <v>3.33</v>
      </c>
      <c r="T2840" s="0" t="n">
        <v>48.3</v>
      </c>
      <c r="U2840" s="0" t="n">
        <v>887</v>
      </c>
      <c r="V2840" s="0" t="n">
        <v>2</v>
      </c>
      <c r="X2840" s="55" t="n">
        <f aca="false">IF(I2840="Male",0,1)</f>
        <v>1</v>
      </c>
      <c r="Y2840" s="55" t="n">
        <f aca="false">IF(OR(I2840="DNB",I2840="Dry DNB"),1,0)</f>
        <v>0</v>
      </c>
      <c r="Z2840" s="0" t="str">
        <f aca="false">IF(ISNUMBER(W2840),A2840-W2840,"")</f>
        <v/>
      </c>
      <c r="AA2840" s="55" t="n">
        <f aca="false">MATCH(A2840,DATAS,0)</f>
        <v>2</v>
      </c>
      <c r="AB2840" s="55" t="n">
        <f aca="false">IF(AND(E2840&gt;0,OR(AND(B2840&gt;=1,B2840&lt;=6),B2840=10)),1,0)</f>
        <v>1</v>
      </c>
      <c r="AC2840" s="55" t="n">
        <f aca="false">IF(AND(E2840&gt;0,B2840=10),1,0)</f>
        <v>0</v>
      </c>
      <c r="AD2840" s="55" t="n">
        <f aca="false">IF(AND(C2839=C2840,AA2839=AA2840-1),AB2839,"")</f>
        <v>1</v>
      </c>
      <c r="AE2840" s="55" t="n">
        <f aca="false">IF(AND(C2839=C2840,AA2839=AA2840-1),AC2839,"")</f>
        <v>0</v>
      </c>
      <c r="AF2840" s="55" t="n">
        <f aca="false">IF(AA2840=1,"",IF(AND(AB2840=1,AD2840&lt;&gt;1),1,0))</f>
        <v>0</v>
      </c>
      <c r="AG2840" s="55" t="n">
        <f aca="false">IF(AA2840=1,"",IF(AND(AC2840=1,AE2840&lt;&gt;1),1,0))</f>
        <v>0</v>
      </c>
      <c r="AH2840" s="60" t="str">
        <f aca="false">IF(AND(E2840&gt;0,AA2840&lt;2,NOT(AND(C2841=C2840,AA2841=AA2840+1))),INDEX(DATAS,AA2840+1),"")</f>
        <v/>
      </c>
      <c r="AI2840" s="60" t="str">
        <f aca="false">IF(AND(AC2840=1,AA2840&lt;2),IF(AND(C2841=C2840,AA2841=AA2840+1),IF(AC2841=1,"",INDEX(DATAS,AA2840+1)),INDEX(DATAS,AA2840+1)),"")</f>
        <v/>
      </c>
    </row>
    <row r="2841" customFormat="false" ht="15" hidden="false" customHeight="false" outlineLevel="0" collapsed="false">
      <c r="A2841" s="60" t="n">
        <v>46309</v>
      </c>
      <c r="B2841" s="0" t="n">
        <v>4</v>
      </c>
      <c r="C2841" s="0" t="n">
        <v>5542</v>
      </c>
      <c r="D2841" s="0" t="n">
        <v>160</v>
      </c>
      <c r="E2841" s="0" t="n">
        <v>1</v>
      </c>
      <c r="F2841" s="55" t="s">
        <v>943</v>
      </c>
      <c r="G2841" s="0" t="n">
        <v>43.9</v>
      </c>
      <c r="H2841" s="0" t="n">
        <v>48</v>
      </c>
      <c r="I2841" s="55" t="s">
        <v>157</v>
      </c>
      <c r="J2841" s="0" t="n">
        <v>125</v>
      </c>
      <c r="K2841" s="0" t="n">
        <v>69</v>
      </c>
      <c r="L2841" s="0" t="n">
        <v>35</v>
      </c>
      <c r="P2841" s="0" t="n">
        <v>3.9</v>
      </c>
      <c r="Q2841" s="0" t="n">
        <v>3.07</v>
      </c>
      <c r="R2841" s="0" t="n">
        <v>4387</v>
      </c>
      <c r="S2841" s="0" t="n">
        <v>9379</v>
      </c>
      <c r="T2841" s="0" t="n">
        <v>48</v>
      </c>
      <c r="U2841" s="0" t="n">
        <v>886</v>
      </c>
      <c r="V2841" s="0" t="n">
        <v>3</v>
      </c>
      <c r="W2841" s="60" t="n">
        <v>46275</v>
      </c>
      <c r="X2841" s="55" t="n">
        <f aca="false">IF(I2841="Male",0,1)</f>
        <v>1</v>
      </c>
      <c r="Y2841" s="55" t="n">
        <f aca="false">IF(OR(I2841="DNB",I2841="Dry DNB"),1,0)</f>
        <v>0</v>
      </c>
      <c r="Z2841" s="55" t="n">
        <f aca="false">IF(ISNUMBER(W2841),A2841-W2841,"")</f>
        <v>34</v>
      </c>
      <c r="AA2841" s="55" t="n">
        <f aca="false">MATCH(A2841,DATAS,0)</f>
        <v>1</v>
      </c>
      <c r="AB2841" s="55" t="n">
        <f aca="false">IF(AND(E2841&gt;0,OR(AND(B2841&gt;=1,B2841&lt;=6),B2841=10)),1,0)</f>
        <v>1</v>
      </c>
      <c r="AC2841" s="55" t="n">
        <f aca="false">IF(AND(E2841&gt;0,B2841=10),1,0)</f>
        <v>0</v>
      </c>
      <c r="AD2841" s="0" t="str">
        <f aca="false">IF(AND(C2840=C2841,AA2840=AA2841-1),AB2840,"")</f>
        <v/>
      </c>
      <c r="AE2841" s="0" t="str">
        <f aca="false">IF(AND(C2840=C2841,AA2840=AA2841-1),AC2840,"")</f>
        <v/>
      </c>
      <c r="AF2841" s="0" t="str">
        <f aca="false">IF(AA2841=1,"",IF(AND(AB2841=1,AD2841&lt;&gt;1),1,0))</f>
        <v/>
      </c>
      <c r="AG2841" s="0" t="str">
        <f aca="false">IF(AA2841=1,"",IF(AND(AC2841=1,AE2841&lt;&gt;1),1,0))</f>
        <v/>
      </c>
      <c r="AH2841" s="60" t="str">
        <f aca="false">IF(AND(E2841&gt;0,AA2841&lt;2,NOT(AND(C2842=C2841,AA2842=AA2841+1))),INDEX(DATAS,AA2841+1),"")</f>
        <v/>
      </c>
      <c r="AI2841" s="60" t="str">
        <f aca="false">IF(AND(AC2841=1,AA2841&lt;2),IF(AND(C2842=C2841,AA2842=AA2841+1),IF(AC2842=1,"",INDEX(DATAS,AA2841+1)),INDEX(DATAS,AA2841+1)),"")</f>
        <v/>
      </c>
    </row>
    <row r="2842" customFormat="false" ht="15" hidden="false" customHeight="false" outlineLevel="0" collapsed="false">
      <c r="A2842" s="60" t="n">
        <v>46310</v>
      </c>
      <c r="B2842" s="0" t="n">
        <v>4</v>
      </c>
      <c r="C2842" s="0" t="n">
        <v>5542</v>
      </c>
      <c r="D2842" s="0" t="n">
        <v>161</v>
      </c>
      <c r="E2842" s="0" t="n">
        <v>1</v>
      </c>
      <c r="F2842" s="55" t="s">
        <v>943</v>
      </c>
      <c r="G2842" s="0" t="n">
        <v>52.3</v>
      </c>
      <c r="H2842" s="0" t="n">
        <v>48</v>
      </c>
      <c r="I2842" s="55" t="s">
        <v>157</v>
      </c>
      <c r="J2842" s="0" t="n">
        <v>125</v>
      </c>
      <c r="K2842" s="0" t="n">
        <v>69</v>
      </c>
      <c r="L2842" s="0" t="n">
        <v>36</v>
      </c>
      <c r="P2842" s="0" t="n">
        <v>3.9</v>
      </c>
      <c r="Q2842" s="0" t="n">
        <v>3.07</v>
      </c>
      <c r="T2842" s="0" t="n">
        <v>48</v>
      </c>
      <c r="U2842" s="0" t="n">
        <v>887</v>
      </c>
      <c r="V2842" s="0" t="n">
        <v>3</v>
      </c>
      <c r="W2842" s="60" t="n">
        <v>46275</v>
      </c>
      <c r="X2842" s="55" t="n">
        <f aca="false">IF(I2842="Male",0,1)</f>
        <v>1</v>
      </c>
      <c r="Y2842" s="55" t="n">
        <f aca="false">IF(OR(I2842="DNB",I2842="Dry DNB"),1,0)</f>
        <v>0</v>
      </c>
      <c r="Z2842" s="55" t="n">
        <f aca="false">IF(ISNUMBER(W2842),A2842-W2842,"")</f>
        <v>35</v>
      </c>
      <c r="AA2842" s="55" t="n">
        <f aca="false">MATCH(A2842,DATAS,0)</f>
        <v>2</v>
      </c>
      <c r="AB2842" s="55" t="n">
        <f aca="false">IF(AND(E2842&gt;0,OR(AND(B2842&gt;=1,B2842&lt;=6),B2842=10)),1,0)</f>
        <v>1</v>
      </c>
      <c r="AC2842" s="55" t="n">
        <f aca="false">IF(AND(E2842&gt;0,B2842=10),1,0)</f>
        <v>0</v>
      </c>
      <c r="AD2842" s="55" t="n">
        <f aca="false">IF(AND(C2841=C2842,AA2841=AA2842-1),AB2841,"")</f>
        <v>1</v>
      </c>
      <c r="AE2842" s="55" t="n">
        <f aca="false">IF(AND(C2841=C2842,AA2841=AA2842-1),AC2841,"")</f>
        <v>0</v>
      </c>
      <c r="AF2842" s="55" t="n">
        <f aca="false">IF(AA2842=1,"",IF(AND(AB2842=1,AD2842&lt;&gt;1),1,0))</f>
        <v>0</v>
      </c>
      <c r="AG2842" s="55" t="n">
        <f aca="false">IF(AA2842=1,"",IF(AND(AC2842=1,AE2842&lt;&gt;1),1,0))</f>
        <v>0</v>
      </c>
      <c r="AH2842" s="60" t="str">
        <f aca="false">IF(AND(E2842&gt;0,AA2842&lt;2,NOT(AND(C2843=C2842,AA2843=AA2842+1))),INDEX(DATAS,AA2842+1),"")</f>
        <v/>
      </c>
      <c r="AI2842" s="60" t="str">
        <f aca="false">IF(AND(AC2842=1,AA2842&lt;2),IF(AND(C2843=C2842,AA2843=AA2842+1),IF(AC2843=1,"",INDEX(DATAS,AA2842+1)),INDEX(DATAS,AA2842+1)),"")</f>
        <v/>
      </c>
    </row>
    <row r="2843" customFormat="false" ht="15" hidden="false" customHeight="false" outlineLevel="0" collapsed="false">
      <c r="A2843" s="60" t="n">
        <v>46309</v>
      </c>
      <c r="B2843" s="0" t="n">
        <v>4</v>
      </c>
      <c r="C2843" s="0" t="n">
        <v>5543</v>
      </c>
      <c r="D2843" s="0" t="n">
        <v>172</v>
      </c>
      <c r="E2843" s="0" t="n">
        <v>1</v>
      </c>
      <c r="F2843" s="55" t="s">
        <v>944</v>
      </c>
      <c r="G2843" s="0" t="n">
        <v>25.3</v>
      </c>
      <c r="H2843" s="0" t="n">
        <v>24</v>
      </c>
      <c r="I2843" s="55" t="s">
        <v>157</v>
      </c>
      <c r="J2843" s="0" t="n">
        <v>102</v>
      </c>
      <c r="K2843" s="0" t="n">
        <v>67</v>
      </c>
      <c r="L2843" s="0" t="n">
        <v>70</v>
      </c>
      <c r="P2843" s="0" t="n">
        <v>3.68</v>
      </c>
      <c r="Q2843" s="0" t="n">
        <v>3.6</v>
      </c>
      <c r="R2843" s="0" t="n">
        <v>3747</v>
      </c>
      <c r="S2843" s="0" t="n">
        <v>7986</v>
      </c>
      <c r="T2843" s="0" t="n">
        <v>41.15</v>
      </c>
      <c r="U2843" s="0" t="n">
        <v>885</v>
      </c>
      <c r="V2843" s="0" t="n">
        <v>2</v>
      </c>
      <c r="W2843" s="60" t="n">
        <v>46240</v>
      </c>
      <c r="X2843" s="55" t="n">
        <f aca="false">IF(I2843="Male",0,1)</f>
        <v>1</v>
      </c>
      <c r="Y2843" s="55" t="n">
        <f aca="false">IF(OR(I2843="DNB",I2843="Dry DNB"),1,0)</f>
        <v>0</v>
      </c>
      <c r="Z2843" s="55" t="n">
        <f aca="false">IF(ISNUMBER(W2843),A2843-W2843,"")</f>
        <v>69</v>
      </c>
      <c r="AA2843" s="55" t="n">
        <f aca="false">MATCH(A2843,DATAS,0)</f>
        <v>1</v>
      </c>
      <c r="AB2843" s="55" t="n">
        <f aca="false">IF(AND(E2843&gt;0,OR(AND(B2843&gt;=1,B2843&lt;=6),B2843=10)),1,0)</f>
        <v>1</v>
      </c>
      <c r="AC2843" s="55" t="n">
        <f aca="false">IF(AND(E2843&gt;0,B2843=10),1,0)</f>
        <v>0</v>
      </c>
      <c r="AD2843" s="0" t="str">
        <f aca="false">IF(AND(C2842=C2843,AA2842=AA2843-1),AB2842,"")</f>
        <v/>
      </c>
      <c r="AE2843" s="0" t="str">
        <f aca="false">IF(AND(C2842=C2843,AA2842=AA2843-1),AC2842,"")</f>
        <v/>
      </c>
      <c r="AF2843" s="0" t="str">
        <f aca="false">IF(AA2843=1,"",IF(AND(AB2843=1,AD2843&lt;&gt;1),1,0))</f>
        <v/>
      </c>
      <c r="AG2843" s="0" t="str">
        <f aca="false">IF(AA2843=1,"",IF(AND(AC2843=1,AE2843&lt;&gt;1),1,0))</f>
        <v/>
      </c>
      <c r="AH2843" s="60" t="str">
        <f aca="false">IF(AND(E2843&gt;0,AA2843&lt;2,NOT(AND(C2844=C2843,AA2844=AA2843+1))),INDEX(DATAS,AA2843+1),"")</f>
        <v/>
      </c>
      <c r="AI2843" s="60" t="str">
        <f aca="false">IF(AND(AC2843=1,AA2843&lt;2),IF(AND(C2844=C2843,AA2844=AA2843+1),IF(AC2844=1,"",INDEX(DATAS,AA2843+1)),INDEX(DATAS,AA2843+1)),"")</f>
        <v/>
      </c>
    </row>
    <row r="2844" customFormat="false" ht="15" hidden="false" customHeight="false" outlineLevel="0" collapsed="false">
      <c r="A2844" s="60" t="n">
        <v>46310</v>
      </c>
      <c r="B2844" s="0" t="n">
        <v>4</v>
      </c>
      <c r="C2844" s="0" t="n">
        <v>5543</v>
      </c>
      <c r="D2844" s="0" t="n">
        <v>173</v>
      </c>
      <c r="E2844" s="0" t="n">
        <v>1</v>
      </c>
      <c r="F2844" s="55" t="s">
        <v>944</v>
      </c>
      <c r="G2844" s="0" t="n">
        <v>27.7</v>
      </c>
      <c r="H2844" s="0" t="n">
        <v>23</v>
      </c>
      <c r="I2844" s="55" t="s">
        <v>157</v>
      </c>
      <c r="J2844" s="0" t="n">
        <v>102</v>
      </c>
      <c r="K2844" s="0" t="n">
        <v>67</v>
      </c>
      <c r="L2844" s="0" t="n">
        <v>71</v>
      </c>
      <c r="P2844" s="0" t="n">
        <v>3.68</v>
      </c>
      <c r="Q2844" s="0" t="n">
        <v>3.6</v>
      </c>
      <c r="T2844" s="0" t="n">
        <v>41.15</v>
      </c>
      <c r="U2844" s="0" t="n">
        <v>886</v>
      </c>
      <c r="V2844" s="0" t="n">
        <v>2</v>
      </c>
      <c r="W2844" s="60" t="n">
        <v>46240</v>
      </c>
      <c r="X2844" s="55" t="n">
        <f aca="false">IF(I2844="Male",0,1)</f>
        <v>1</v>
      </c>
      <c r="Y2844" s="55" t="n">
        <f aca="false">IF(OR(I2844="DNB",I2844="Dry DNB"),1,0)</f>
        <v>0</v>
      </c>
      <c r="Z2844" s="55" t="n">
        <f aca="false">IF(ISNUMBER(W2844),A2844-W2844,"")</f>
        <v>70</v>
      </c>
      <c r="AA2844" s="55" t="n">
        <f aca="false">MATCH(A2844,DATAS,0)</f>
        <v>2</v>
      </c>
      <c r="AB2844" s="55" t="n">
        <f aca="false">IF(AND(E2844&gt;0,OR(AND(B2844&gt;=1,B2844&lt;=6),B2844=10)),1,0)</f>
        <v>1</v>
      </c>
      <c r="AC2844" s="55" t="n">
        <f aca="false">IF(AND(E2844&gt;0,B2844=10),1,0)</f>
        <v>0</v>
      </c>
      <c r="AD2844" s="55" t="n">
        <f aca="false">IF(AND(C2843=C2844,AA2843=AA2844-1),AB2843,"")</f>
        <v>1</v>
      </c>
      <c r="AE2844" s="55" t="n">
        <f aca="false">IF(AND(C2843=C2844,AA2843=AA2844-1),AC2843,"")</f>
        <v>0</v>
      </c>
      <c r="AF2844" s="55" t="n">
        <f aca="false">IF(AA2844=1,"",IF(AND(AB2844=1,AD2844&lt;&gt;1),1,0))</f>
        <v>0</v>
      </c>
      <c r="AG2844" s="55" t="n">
        <f aca="false">IF(AA2844=1,"",IF(AND(AC2844=1,AE2844&lt;&gt;1),1,0))</f>
        <v>0</v>
      </c>
      <c r="AH2844" s="60" t="str">
        <f aca="false">IF(AND(E2844&gt;0,AA2844&lt;2,NOT(AND(C2845=C2844,AA2845=AA2844+1))),INDEX(DATAS,AA2844+1),"")</f>
        <v/>
      </c>
      <c r="AI2844" s="60" t="str">
        <f aca="false">IF(AND(AC2844=1,AA2844&lt;2),IF(AND(C2845=C2844,AA2845=AA2844+1),IF(AC2845=1,"",INDEX(DATAS,AA2844+1)),INDEX(DATAS,AA2844+1)),"")</f>
        <v/>
      </c>
    </row>
    <row r="2845" customFormat="false" ht="15" hidden="false" customHeight="false" outlineLevel="0" collapsed="false">
      <c r="A2845" s="60" t="n">
        <v>46309</v>
      </c>
      <c r="B2845" s="0" t="n">
        <v>4</v>
      </c>
      <c r="C2845" s="0" t="n">
        <v>5549</v>
      </c>
      <c r="D2845" s="0" t="n">
        <v>170</v>
      </c>
      <c r="E2845" s="0" t="n">
        <v>1</v>
      </c>
      <c r="F2845" s="55" t="s">
        <v>945</v>
      </c>
      <c r="G2845" s="0" t="n">
        <v>46.9</v>
      </c>
      <c r="H2845" s="0" t="n">
        <v>47</v>
      </c>
      <c r="I2845" s="55" t="s">
        <v>157</v>
      </c>
      <c r="J2845" s="0" t="n">
        <v>135</v>
      </c>
      <c r="K2845" s="0" t="n">
        <v>65</v>
      </c>
      <c r="L2845" s="0" t="n">
        <v>35</v>
      </c>
      <c r="P2845" s="0" t="n">
        <v>3.21</v>
      </c>
      <c r="Q2845" s="0" t="n">
        <v>3.39</v>
      </c>
      <c r="R2845" s="0" t="n">
        <v>4004</v>
      </c>
      <c r="S2845" s="0" t="n">
        <v>8899</v>
      </c>
      <c r="T2845" s="0" t="n">
        <v>43.6</v>
      </c>
      <c r="U2845" s="0" t="n">
        <v>884</v>
      </c>
      <c r="V2845" s="0" t="n">
        <v>3</v>
      </c>
      <c r="W2845" s="60" t="n">
        <v>46275</v>
      </c>
      <c r="X2845" s="55" t="n">
        <f aca="false">IF(I2845="Male",0,1)</f>
        <v>1</v>
      </c>
      <c r="Y2845" s="55" t="n">
        <f aca="false">IF(OR(I2845="DNB",I2845="Dry DNB"),1,0)</f>
        <v>0</v>
      </c>
      <c r="Z2845" s="55" t="n">
        <f aca="false">IF(ISNUMBER(W2845),A2845-W2845,"")</f>
        <v>34</v>
      </c>
      <c r="AA2845" s="55" t="n">
        <f aca="false">MATCH(A2845,DATAS,0)</f>
        <v>1</v>
      </c>
      <c r="AB2845" s="55" t="n">
        <f aca="false">IF(AND(E2845&gt;0,OR(AND(B2845&gt;=1,B2845&lt;=6),B2845=10)),1,0)</f>
        <v>1</v>
      </c>
      <c r="AC2845" s="55" t="n">
        <f aca="false">IF(AND(E2845&gt;0,B2845=10),1,0)</f>
        <v>0</v>
      </c>
      <c r="AD2845" s="0" t="str">
        <f aca="false">IF(AND(C2844=C2845,AA2844=AA2845-1),AB2844,"")</f>
        <v/>
      </c>
      <c r="AE2845" s="0" t="str">
        <f aca="false">IF(AND(C2844=C2845,AA2844=AA2845-1),AC2844,"")</f>
        <v/>
      </c>
      <c r="AF2845" s="0" t="str">
        <f aca="false">IF(AA2845=1,"",IF(AND(AB2845=1,AD2845&lt;&gt;1),1,0))</f>
        <v/>
      </c>
      <c r="AG2845" s="0" t="str">
        <f aca="false">IF(AA2845=1,"",IF(AND(AC2845=1,AE2845&lt;&gt;1),1,0))</f>
        <v/>
      </c>
      <c r="AH2845" s="60" t="str">
        <f aca="false">IF(AND(E2845&gt;0,AA2845&lt;2,NOT(AND(C2846=C2845,AA2846=AA2845+1))),INDEX(DATAS,AA2845+1),"")</f>
        <v/>
      </c>
      <c r="AI2845" s="60" t="str">
        <f aca="false">IF(AND(AC2845=1,AA2845&lt;2),IF(AND(C2846=C2845,AA2846=AA2845+1),IF(AC2846=1,"",INDEX(DATAS,AA2845+1)),INDEX(DATAS,AA2845+1)),"")</f>
        <v/>
      </c>
    </row>
    <row r="2846" customFormat="false" ht="15" hidden="false" customHeight="false" outlineLevel="0" collapsed="false">
      <c r="A2846" s="60" t="n">
        <v>46310</v>
      </c>
      <c r="B2846" s="0" t="n">
        <v>4</v>
      </c>
      <c r="C2846" s="0" t="n">
        <v>5549</v>
      </c>
      <c r="D2846" s="0" t="n">
        <v>171</v>
      </c>
      <c r="E2846" s="0" t="n">
        <v>1</v>
      </c>
      <c r="F2846" s="55" t="s">
        <v>945</v>
      </c>
      <c r="G2846" s="0" t="n">
        <v>49</v>
      </c>
      <c r="H2846" s="0" t="n">
        <v>47</v>
      </c>
      <c r="I2846" s="55" t="s">
        <v>157</v>
      </c>
      <c r="J2846" s="0" t="n">
        <v>135</v>
      </c>
      <c r="K2846" s="0" t="n">
        <v>65</v>
      </c>
      <c r="L2846" s="0" t="n">
        <v>36</v>
      </c>
      <c r="P2846" s="0" t="n">
        <v>3.21</v>
      </c>
      <c r="Q2846" s="0" t="n">
        <v>3.39</v>
      </c>
      <c r="T2846" s="0" t="n">
        <v>43.6</v>
      </c>
      <c r="U2846" s="0" t="n">
        <v>885</v>
      </c>
      <c r="V2846" s="0" t="n">
        <v>3</v>
      </c>
      <c r="W2846" s="60" t="n">
        <v>46275</v>
      </c>
      <c r="X2846" s="55" t="n">
        <f aca="false">IF(I2846="Male",0,1)</f>
        <v>1</v>
      </c>
      <c r="Y2846" s="55" t="n">
        <f aca="false">IF(OR(I2846="DNB",I2846="Dry DNB"),1,0)</f>
        <v>0</v>
      </c>
      <c r="Z2846" s="55" t="n">
        <f aca="false">IF(ISNUMBER(W2846),A2846-W2846,"")</f>
        <v>35</v>
      </c>
      <c r="AA2846" s="55" t="n">
        <f aca="false">MATCH(A2846,DATAS,0)</f>
        <v>2</v>
      </c>
      <c r="AB2846" s="55" t="n">
        <f aca="false">IF(AND(E2846&gt;0,OR(AND(B2846&gt;=1,B2846&lt;=6),B2846=10)),1,0)</f>
        <v>1</v>
      </c>
      <c r="AC2846" s="55" t="n">
        <f aca="false">IF(AND(E2846&gt;0,B2846=10),1,0)</f>
        <v>0</v>
      </c>
      <c r="AD2846" s="55" t="n">
        <f aca="false">IF(AND(C2845=C2846,AA2845=AA2846-1),AB2845,"")</f>
        <v>1</v>
      </c>
      <c r="AE2846" s="55" t="n">
        <f aca="false">IF(AND(C2845=C2846,AA2845=AA2846-1),AC2845,"")</f>
        <v>0</v>
      </c>
      <c r="AF2846" s="55" t="n">
        <f aca="false">IF(AA2846=1,"",IF(AND(AB2846=1,AD2846&lt;&gt;1),1,0))</f>
        <v>0</v>
      </c>
      <c r="AG2846" s="55" t="n">
        <f aca="false">IF(AA2846=1,"",IF(AND(AC2846=1,AE2846&lt;&gt;1),1,0))</f>
        <v>0</v>
      </c>
      <c r="AH2846" s="60" t="str">
        <f aca="false">IF(AND(E2846&gt;0,AA2846&lt;2,NOT(AND(C2847=C2846,AA2847=AA2846+1))),INDEX(DATAS,AA2846+1),"")</f>
        <v/>
      </c>
      <c r="AI2846" s="60" t="str">
        <f aca="false">IF(AND(AC2846=1,AA2846&lt;2),IF(AND(C2847=C2846,AA2847=AA2846+1),IF(AC2847=1,"",INDEX(DATAS,AA2846+1)),INDEX(DATAS,AA2846+1)),"")</f>
        <v/>
      </c>
    </row>
    <row r="2847" customFormat="false" ht="15" hidden="false" customHeight="false" outlineLevel="0" collapsed="false">
      <c r="A2847" s="60" t="n">
        <v>46309</v>
      </c>
      <c r="B2847" s="0" t="n">
        <v>4</v>
      </c>
      <c r="C2847" s="0" t="n">
        <v>5550</v>
      </c>
      <c r="D2847" s="0" t="n">
        <v>221</v>
      </c>
      <c r="E2847" s="0" t="n">
        <v>1</v>
      </c>
      <c r="F2847" s="55" t="s">
        <v>945</v>
      </c>
      <c r="G2847" s="0" t="n">
        <v>54.8</v>
      </c>
      <c r="H2847" s="0" t="n">
        <v>55</v>
      </c>
      <c r="I2847" s="55" t="s">
        <v>157</v>
      </c>
      <c r="J2847" s="0" t="n">
        <v>165</v>
      </c>
      <c r="K2847" s="0" t="n">
        <v>67</v>
      </c>
      <c r="L2847" s="0" t="n">
        <v>56</v>
      </c>
      <c r="P2847" s="0" t="n">
        <v>3.41</v>
      </c>
      <c r="Q2847" s="0" t="n">
        <v>3.5</v>
      </c>
      <c r="R2847" s="0" t="n">
        <v>4402</v>
      </c>
      <c r="S2847" s="0" t="n">
        <v>10023</v>
      </c>
      <c r="T2847" s="0" t="n">
        <v>47.45</v>
      </c>
      <c r="U2847" s="0" t="n">
        <v>884</v>
      </c>
      <c r="V2847" s="0" t="n">
        <v>4</v>
      </c>
      <c r="W2847" s="60" t="n">
        <v>46254</v>
      </c>
      <c r="X2847" s="55" t="n">
        <f aca="false">IF(I2847="Male",0,1)</f>
        <v>1</v>
      </c>
      <c r="Y2847" s="55" t="n">
        <f aca="false">IF(OR(I2847="DNB",I2847="Dry DNB"),1,0)</f>
        <v>0</v>
      </c>
      <c r="Z2847" s="55" t="n">
        <f aca="false">IF(ISNUMBER(W2847),A2847-W2847,"")</f>
        <v>55</v>
      </c>
      <c r="AA2847" s="55" t="n">
        <f aca="false">MATCH(A2847,DATAS,0)</f>
        <v>1</v>
      </c>
      <c r="AB2847" s="55" t="n">
        <f aca="false">IF(AND(E2847&gt;0,OR(AND(B2847&gt;=1,B2847&lt;=6),B2847=10)),1,0)</f>
        <v>1</v>
      </c>
      <c r="AC2847" s="55" t="n">
        <f aca="false">IF(AND(E2847&gt;0,B2847=10),1,0)</f>
        <v>0</v>
      </c>
      <c r="AD2847" s="0" t="str">
        <f aca="false">IF(AND(C2846=C2847,AA2846=AA2847-1),AB2846,"")</f>
        <v/>
      </c>
      <c r="AE2847" s="0" t="str">
        <f aca="false">IF(AND(C2846=C2847,AA2846=AA2847-1),AC2846,"")</f>
        <v/>
      </c>
      <c r="AF2847" s="0" t="str">
        <f aca="false">IF(AA2847=1,"",IF(AND(AB2847=1,AD2847&lt;&gt;1),1,0))</f>
        <v/>
      </c>
      <c r="AG2847" s="0" t="str">
        <f aca="false">IF(AA2847=1,"",IF(AND(AC2847=1,AE2847&lt;&gt;1),1,0))</f>
        <v/>
      </c>
      <c r="AH2847" s="60" t="str">
        <f aca="false">IF(AND(E2847&gt;0,AA2847&lt;2,NOT(AND(C2848=C2847,AA2848=AA2847+1))),INDEX(DATAS,AA2847+1),"")</f>
        <v/>
      </c>
      <c r="AI2847" s="60" t="str">
        <f aca="false">IF(AND(AC2847=1,AA2847&lt;2),IF(AND(C2848=C2847,AA2848=AA2847+1),IF(AC2848=1,"",INDEX(DATAS,AA2847+1)),INDEX(DATAS,AA2847+1)),"")</f>
        <v/>
      </c>
    </row>
    <row r="2848" customFormat="false" ht="15" hidden="false" customHeight="false" outlineLevel="0" collapsed="false">
      <c r="A2848" s="60" t="n">
        <v>46310</v>
      </c>
      <c r="B2848" s="0" t="n">
        <v>4</v>
      </c>
      <c r="C2848" s="0" t="n">
        <v>5550</v>
      </c>
      <c r="D2848" s="0" t="n">
        <v>222</v>
      </c>
      <c r="E2848" s="0" t="n">
        <v>1</v>
      </c>
      <c r="F2848" s="55" t="s">
        <v>945</v>
      </c>
      <c r="G2848" s="0" t="n">
        <v>55.6</v>
      </c>
      <c r="H2848" s="0" t="n">
        <v>55</v>
      </c>
      <c r="I2848" s="55" t="s">
        <v>157</v>
      </c>
      <c r="J2848" s="0" t="n">
        <v>165</v>
      </c>
      <c r="K2848" s="0" t="n">
        <v>67</v>
      </c>
      <c r="L2848" s="0" t="n">
        <v>57</v>
      </c>
      <c r="P2848" s="0" t="n">
        <v>3.41</v>
      </c>
      <c r="Q2848" s="0" t="n">
        <v>3.5</v>
      </c>
      <c r="T2848" s="0" t="n">
        <v>47.45</v>
      </c>
      <c r="U2848" s="0" t="n">
        <v>885</v>
      </c>
      <c r="V2848" s="0" t="n">
        <v>4</v>
      </c>
      <c r="W2848" s="60" t="n">
        <v>46254</v>
      </c>
      <c r="X2848" s="55" t="n">
        <f aca="false">IF(I2848="Male",0,1)</f>
        <v>1</v>
      </c>
      <c r="Y2848" s="55" t="n">
        <f aca="false">IF(OR(I2848="DNB",I2848="Dry DNB"),1,0)</f>
        <v>0</v>
      </c>
      <c r="Z2848" s="55" t="n">
        <f aca="false">IF(ISNUMBER(W2848),A2848-W2848,"")</f>
        <v>56</v>
      </c>
      <c r="AA2848" s="55" t="n">
        <f aca="false">MATCH(A2848,DATAS,0)</f>
        <v>2</v>
      </c>
      <c r="AB2848" s="55" t="n">
        <f aca="false">IF(AND(E2848&gt;0,OR(AND(B2848&gt;=1,B2848&lt;=6),B2848=10)),1,0)</f>
        <v>1</v>
      </c>
      <c r="AC2848" s="55" t="n">
        <f aca="false">IF(AND(E2848&gt;0,B2848=10),1,0)</f>
        <v>0</v>
      </c>
      <c r="AD2848" s="55" t="n">
        <f aca="false">IF(AND(C2847=C2848,AA2847=AA2848-1),AB2847,"")</f>
        <v>1</v>
      </c>
      <c r="AE2848" s="55" t="n">
        <f aca="false">IF(AND(C2847=C2848,AA2847=AA2848-1),AC2847,"")</f>
        <v>0</v>
      </c>
      <c r="AF2848" s="55" t="n">
        <f aca="false">IF(AA2848=1,"",IF(AND(AB2848=1,AD2848&lt;&gt;1),1,0))</f>
        <v>0</v>
      </c>
      <c r="AG2848" s="55" t="n">
        <f aca="false">IF(AA2848=1,"",IF(AND(AC2848=1,AE2848&lt;&gt;1),1,0))</f>
        <v>0</v>
      </c>
      <c r="AH2848" s="60" t="str">
        <f aca="false">IF(AND(E2848&gt;0,AA2848&lt;2,NOT(AND(C2849=C2848,AA2849=AA2848+1))),INDEX(DATAS,AA2848+1),"")</f>
        <v/>
      </c>
      <c r="AI2848" s="60" t="str">
        <f aca="false">IF(AND(AC2848=1,AA2848&lt;2),IF(AND(C2849=C2848,AA2849=AA2848+1),IF(AC2849=1,"",INDEX(DATAS,AA2848+1)),INDEX(DATAS,AA2848+1)),"")</f>
        <v/>
      </c>
    </row>
    <row r="2849" customFormat="false" ht="15" hidden="false" customHeight="false" outlineLevel="0" collapsed="false">
      <c r="A2849" s="60" t="n">
        <v>46309</v>
      </c>
      <c r="B2849" s="0" t="n">
        <v>4</v>
      </c>
      <c r="C2849" s="0" t="n">
        <v>5551</v>
      </c>
      <c r="D2849" s="0" t="n">
        <v>237</v>
      </c>
      <c r="E2849" s="0" t="n">
        <v>1</v>
      </c>
      <c r="F2849" s="55" t="s">
        <v>946</v>
      </c>
      <c r="G2849" s="0" t="n">
        <v>48.5</v>
      </c>
      <c r="H2849" s="0" t="n">
        <v>49</v>
      </c>
      <c r="I2849" s="55" t="s">
        <v>157</v>
      </c>
      <c r="J2849" s="0" t="n">
        <v>69</v>
      </c>
      <c r="K2849" s="0" t="n">
        <v>69</v>
      </c>
      <c r="L2849" s="0" t="n">
        <v>168</v>
      </c>
      <c r="P2849" s="0" t="n">
        <v>4.19</v>
      </c>
      <c r="Q2849" s="0" t="n">
        <v>3.42</v>
      </c>
      <c r="R2849" s="0" t="n">
        <v>3702</v>
      </c>
      <c r="S2849" s="0" t="n">
        <v>8541</v>
      </c>
      <c r="T2849" s="0" t="n">
        <v>40.6</v>
      </c>
      <c r="U2849" s="0" t="n">
        <v>883</v>
      </c>
      <c r="V2849" s="0" t="n">
        <v>1</v>
      </c>
      <c r="W2849" s="60" t="n">
        <v>46142</v>
      </c>
      <c r="X2849" s="55" t="n">
        <f aca="false">IF(I2849="Male",0,1)</f>
        <v>1</v>
      </c>
      <c r="Y2849" s="55" t="n">
        <f aca="false">IF(OR(I2849="DNB",I2849="Dry DNB"),1,0)</f>
        <v>0</v>
      </c>
      <c r="Z2849" s="55" t="n">
        <f aca="false">IF(ISNUMBER(W2849),A2849-W2849,"")</f>
        <v>167</v>
      </c>
      <c r="AA2849" s="55" t="n">
        <f aca="false">MATCH(A2849,DATAS,0)</f>
        <v>1</v>
      </c>
      <c r="AB2849" s="55" t="n">
        <f aca="false">IF(AND(E2849&gt;0,OR(AND(B2849&gt;=1,B2849&lt;=6),B2849=10)),1,0)</f>
        <v>1</v>
      </c>
      <c r="AC2849" s="55" t="n">
        <f aca="false">IF(AND(E2849&gt;0,B2849=10),1,0)</f>
        <v>0</v>
      </c>
      <c r="AD2849" s="0" t="str">
        <f aca="false">IF(AND(C2848=C2849,AA2848=AA2849-1),AB2848,"")</f>
        <v/>
      </c>
      <c r="AE2849" s="0" t="str">
        <f aca="false">IF(AND(C2848=C2849,AA2848=AA2849-1),AC2848,"")</f>
        <v/>
      </c>
      <c r="AF2849" s="0" t="str">
        <f aca="false">IF(AA2849=1,"",IF(AND(AB2849=1,AD2849&lt;&gt;1),1,0))</f>
        <v/>
      </c>
      <c r="AG2849" s="0" t="str">
        <f aca="false">IF(AA2849=1,"",IF(AND(AC2849=1,AE2849&lt;&gt;1),1,0))</f>
        <v/>
      </c>
      <c r="AH2849" s="60" t="str">
        <f aca="false">IF(AND(E2849&gt;0,AA2849&lt;2,NOT(AND(C2850=C2849,AA2850=AA2849+1))),INDEX(DATAS,AA2849+1),"")</f>
        <v/>
      </c>
      <c r="AI2849" s="60" t="str">
        <f aca="false">IF(AND(AC2849=1,AA2849&lt;2),IF(AND(C2850=C2849,AA2850=AA2849+1),IF(AC2850=1,"",INDEX(DATAS,AA2849+1)),INDEX(DATAS,AA2849+1)),"")</f>
        <v/>
      </c>
    </row>
    <row r="2850" customFormat="false" ht="15" hidden="false" customHeight="false" outlineLevel="0" collapsed="false">
      <c r="A2850" s="60" t="n">
        <v>46310</v>
      </c>
      <c r="B2850" s="0" t="n">
        <v>4</v>
      </c>
      <c r="C2850" s="0" t="n">
        <v>5551</v>
      </c>
      <c r="D2850" s="0" t="n">
        <v>238</v>
      </c>
      <c r="E2850" s="0" t="n">
        <v>1</v>
      </c>
      <c r="F2850" s="55" t="s">
        <v>946</v>
      </c>
      <c r="G2850" s="0" t="n">
        <v>45.4</v>
      </c>
      <c r="H2850" s="0" t="n">
        <v>48</v>
      </c>
      <c r="I2850" s="55" t="s">
        <v>157</v>
      </c>
      <c r="J2850" s="0" t="n">
        <v>69</v>
      </c>
      <c r="K2850" s="0" t="n">
        <v>69</v>
      </c>
      <c r="L2850" s="0" t="n">
        <v>169</v>
      </c>
      <c r="P2850" s="0" t="n">
        <v>4.19</v>
      </c>
      <c r="Q2850" s="0" t="n">
        <v>3.42</v>
      </c>
      <c r="T2850" s="0" t="n">
        <v>40.6</v>
      </c>
      <c r="U2850" s="0" t="n">
        <v>884</v>
      </c>
      <c r="V2850" s="0" t="n">
        <v>1</v>
      </c>
      <c r="W2850" s="60" t="n">
        <v>46142</v>
      </c>
      <c r="X2850" s="55" t="n">
        <f aca="false">IF(I2850="Male",0,1)</f>
        <v>1</v>
      </c>
      <c r="Y2850" s="55" t="n">
        <f aca="false">IF(OR(I2850="DNB",I2850="Dry DNB"),1,0)</f>
        <v>0</v>
      </c>
      <c r="Z2850" s="55" t="n">
        <f aca="false">IF(ISNUMBER(W2850),A2850-W2850,"")</f>
        <v>168</v>
      </c>
      <c r="AA2850" s="55" t="n">
        <f aca="false">MATCH(A2850,DATAS,0)</f>
        <v>2</v>
      </c>
      <c r="AB2850" s="55" t="n">
        <f aca="false">IF(AND(E2850&gt;0,OR(AND(B2850&gt;=1,B2850&lt;=6),B2850=10)),1,0)</f>
        <v>1</v>
      </c>
      <c r="AC2850" s="55" t="n">
        <f aca="false">IF(AND(E2850&gt;0,B2850=10),1,0)</f>
        <v>0</v>
      </c>
      <c r="AD2850" s="55" t="n">
        <f aca="false">IF(AND(C2849=C2850,AA2849=AA2850-1),AB2849,"")</f>
        <v>1</v>
      </c>
      <c r="AE2850" s="55" t="n">
        <f aca="false">IF(AND(C2849=C2850,AA2849=AA2850-1),AC2849,"")</f>
        <v>0</v>
      </c>
      <c r="AF2850" s="55" t="n">
        <f aca="false">IF(AA2850=1,"",IF(AND(AB2850=1,AD2850&lt;&gt;1),1,0))</f>
        <v>0</v>
      </c>
      <c r="AG2850" s="55" t="n">
        <f aca="false">IF(AA2850=1,"",IF(AND(AC2850=1,AE2850&lt;&gt;1),1,0))</f>
        <v>0</v>
      </c>
      <c r="AH2850" s="60" t="str">
        <f aca="false">IF(AND(E2850&gt;0,AA2850&lt;2,NOT(AND(C2851=C2850,AA2851=AA2850+1))),INDEX(DATAS,AA2850+1),"")</f>
        <v/>
      </c>
      <c r="AI2850" s="60" t="str">
        <f aca="false">IF(AND(AC2850=1,AA2850&lt;2),IF(AND(C2851=C2850,AA2851=AA2850+1),IF(AC2851=1,"",INDEX(DATAS,AA2850+1)),INDEX(DATAS,AA2850+1)),"")</f>
        <v/>
      </c>
    </row>
    <row r="2851" customFormat="false" ht="15" hidden="false" customHeight="false" outlineLevel="0" collapsed="false">
      <c r="A2851" s="60" t="n">
        <v>46309</v>
      </c>
      <c r="B2851" s="0" t="n">
        <v>4</v>
      </c>
      <c r="C2851" s="0" t="n">
        <v>5552</v>
      </c>
      <c r="D2851" s="0" t="n">
        <v>242</v>
      </c>
      <c r="E2851" s="0" t="n">
        <v>1</v>
      </c>
      <c r="F2851" s="55" t="s">
        <v>946</v>
      </c>
      <c r="G2851" s="0" t="n">
        <v>48.5</v>
      </c>
      <c r="H2851" s="0" t="n">
        <v>49</v>
      </c>
      <c r="I2851" s="55" t="s">
        <v>157</v>
      </c>
      <c r="J2851" s="0" t="n">
        <v>67</v>
      </c>
      <c r="K2851" s="0" t="n">
        <v>67</v>
      </c>
      <c r="L2851" s="0" t="n">
        <v>175</v>
      </c>
      <c r="P2851" s="0" t="n">
        <v>3.53</v>
      </c>
      <c r="Q2851" s="0" t="n">
        <v>3.61</v>
      </c>
      <c r="R2851" s="0" t="n">
        <v>4270</v>
      </c>
      <c r="S2851" s="0" t="n">
        <v>9932</v>
      </c>
      <c r="T2851" s="0" t="n">
        <v>44.2</v>
      </c>
      <c r="U2851" s="0" t="n">
        <v>883</v>
      </c>
      <c r="V2851" s="0" t="n">
        <v>1</v>
      </c>
      <c r="W2851" s="60" t="n">
        <v>46135</v>
      </c>
      <c r="X2851" s="55" t="n">
        <f aca="false">IF(I2851="Male",0,1)</f>
        <v>1</v>
      </c>
      <c r="Y2851" s="55" t="n">
        <f aca="false">IF(OR(I2851="DNB",I2851="Dry DNB"),1,0)</f>
        <v>0</v>
      </c>
      <c r="Z2851" s="55" t="n">
        <f aca="false">IF(ISNUMBER(W2851),A2851-W2851,"")</f>
        <v>174</v>
      </c>
      <c r="AA2851" s="55" t="n">
        <f aca="false">MATCH(A2851,DATAS,0)</f>
        <v>1</v>
      </c>
      <c r="AB2851" s="55" t="n">
        <f aca="false">IF(AND(E2851&gt;0,OR(AND(B2851&gt;=1,B2851&lt;=6),B2851=10)),1,0)</f>
        <v>1</v>
      </c>
      <c r="AC2851" s="55" t="n">
        <f aca="false">IF(AND(E2851&gt;0,B2851=10),1,0)</f>
        <v>0</v>
      </c>
      <c r="AD2851" s="0" t="str">
        <f aca="false">IF(AND(C2850=C2851,AA2850=AA2851-1),AB2850,"")</f>
        <v/>
      </c>
      <c r="AE2851" s="0" t="str">
        <f aca="false">IF(AND(C2850=C2851,AA2850=AA2851-1),AC2850,"")</f>
        <v/>
      </c>
      <c r="AF2851" s="0" t="str">
        <f aca="false">IF(AA2851=1,"",IF(AND(AB2851=1,AD2851&lt;&gt;1),1,0))</f>
        <v/>
      </c>
      <c r="AG2851" s="0" t="str">
        <f aca="false">IF(AA2851=1,"",IF(AND(AC2851=1,AE2851&lt;&gt;1),1,0))</f>
        <v/>
      </c>
      <c r="AH2851" s="60" t="str">
        <f aca="false">IF(AND(E2851&gt;0,AA2851&lt;2,NOT(AND(C2852=C2851,AA2852=AA2851+1))),INDEX(DATAS,AA2851+1),"")</f>
        <v/>
      </c>
      <c r="AI2851" s="60" t="str">
        <f aca="false">IF(AND(AC2851=1,AA2851&lt;2),IF(AND(C2852=C2851,AA2852=AA2851+1),IF(AC2852=1,"",INDEX(DATAS,AA2851+1)),INDEX(DATAS,AA2851+1)),"")</f>
        <v/>
      </c>
    </row>
    <row r="2852" customFormat="false" ht="15" hidden="false" customHeight="false" outlineLevel="0" collapsed="false">
      <c r="A2852" s="60" t="n">
        <v>46310</v>
      </c>
      <c r="B2852" s="0" t="n">
        <v>4</v>
      </c>
      <c r="C2852" s="0" t="n">
        <v>5552</v>
      </c>
      <c r="D2852" s="0" t="n">
        <v>243</v>
      </c>
      <c r="E2852" s="0" t="n">
        <v>1</v>
      </c>
      <c r="F2852" s="55" t="s">
        <v>946</v>
      </c>
      <c r="G2852" s="0" t="n">
        <v>49.8</v>
      </c>
      <c r="H2852" s="0" t="n">
        <v>48</v>
      </c>
      <c r="I2852" s="55" t="s">
        <v>157</v>
      </c>
      <c r="J2852" s="0" t="n">
        <v>67</v>
      </c>
      <c r="K2852" s="0" t="n">
        <v>67</v>
      </c>
      <c r="L2852" s="0" t="n">
        <v>176</v>
      </c>
      <c r="P2852" s="0" t="n">
        <v>3.53</v>
      </c>
      <c r="Q2852" s="0" t="n">
        <v>3.61</v>
      </c>
      <c r="T2852" s="0" t="n">
        <v>44.2</v>
      </c>
      <c r="U2852" s="0" t="n">
        <v>884</v>
      </c>
      <c r="V2852" s="0" t="n">
        <v>1</v>
      </c>
      <c r="W2852" s="60" t="n">
        <v>46135</v>
      </c>
      <c r="X2852" s="55" t="n">
        <f aca="false">IF(I2852="Male",0,1)</f>
        <v>1</v>
      </c>
      <c r="Y2852" s="55" t="n">
        <f aca="false">IF(OR(I2852="DNB",I2852="Dry DNB"),1,0)</f>
        <v>0</v>
      </c>
      <c r="Z2852" s="55" t="n">
        <f aca="false">IF(ISNUMBER(W2852),A2852-W2852,"")</f>
        <v>175</v>
      </c>
      <c r="AA2852" s="55" t="n">
        <f aca="false">MATCH(A2852,DATAS,0)</f>
        <v>2</v>
      </c>
      <c r="AB2852" s="55" t="n">
        <f aca="false">IF(AND(E2852&gt;0,OR(AND(B2852&gt;=1,B2852&lt;=6),B2852=10)),1,0)</f>
        <v>1</v>
      </c>
      <c r="AC2852" s="55" t="n">
        <f aca="false">IF(AND(E2852&gt;0,B2852=10),1,0)</f>
        <v>0</v>
      </c>
      <c r="AD2852" s="55" t="n">
        <f aca="false">IF(AND(C2851=C2852,AA2851=AA2852-1),AB2851,"")</f>
        <v>1</v>
      </c>
      <c r="AE2852" s="55" t="n">
        <f aca="false">IF(AND(C2851=C2852,AA2851=AA2852-1),AC2851,"")</f>
        <v>0</v>
      </c>
      <c r="AF2852" s="55" t="n">
        <f aca="false">IF(AA2852=1,"",IF(AND(AB2852=1,AD2852&lt;&gt;1),1,0))</f>
        <v>0</v>
      </c>
      <c r="AG2852" s="55" t="n">
        <f aca="false">IF(AA2852=1,"",IF(AND(AC2852=1,AE2852&lt;&gt;1),1,0))</f>
        <v>0</v>
      </c>
      <c r="AH2852" s="60" t="str">
        <f aca="false">IF(AND(E2852&gt;0,AA2852&lt;2,NOT(AND(C2853=C2852,AA2853=AA2852+1))),INDEX(DATAS,AA2852+1),"")</f>
        <v/>
      </c>
      <c r="AI2852" s="60" t="str">
        <f aca="false">IF(AND(AC2852=1,AA2852&lt;2),IF(AND(C2853=C2852,AA2853=AA2852+1),IF(AC2853=1,"",INDEX(DATAS,AA2852+1)),INDEX(DATAS,AA2852+1)),"")</f>
        <v/>
      </c>
    </row>
    <row r="2853" customFormat="false" ht="15" hidden="false" customHeight="false" outlineLevel="0" collapsed="false">
      <c r="A2853" s="60" t="n">
        <v>46309</v>
      </c>
      <c r="B2853" s="0" t="n">
        <v>4</v>
      </c>
      <c r="C2853" s="0" t="n">
        <v>5553</v>
      </c>
      <c r="D2853" s="0" t="n">
        <v>244</v>
      </c>
      <c r="E2853" s="0" t="n">
        <v>1</v>
      </c>
      <c r="F2853" s="55" t="s">
        <v>946</v>
      </c>
      <c r="G2853" s="0" t="n">
        <v>39.4</v>
      </c>
      <c r="H2853" s="0" t="n">
        <v>39</v>
      </c>
      <c r="I2853" s="55" t="s">
        <v>157</v>
      </c>
      <c r="J2853" s="0" t="n">
        <v>69</v>
      </c>
      <c r="K2853" s="0" t="n">
        <v>69</v>
      </c>
      <c r="L2853" s="0" t="n">
        <v>175</v>
      </c>
      <c r="P2853" s="0" t="n">
        <v>3.9</v>
      </c>
      <c r="Q2853" s="0" t="n">
        <v>3.55</v>
      </c>
      <c r="R2853" s="0" t="n">
        <v>4290</v>
      </c>
      <c r="S2853" s="0" t="n">
        <v>9081</v>
      </c>
      <c r="T2853" s="0" t="n">
        <v>45.95</v>
      </c>
      <c r="U2853" s="0" t="n">
        <v>883</v>
      </c>
      <c r="V2853" s="0" t="n">
        <v>1</v>
      </c>
      <c r="W2853" s="60" t="n">
        <v>46135</v>
      </c>
      <c r="X2853" s="55" t="n">
        <f aca="false">IF(I2853="Male",0,1)</f>
        <v>1</v>
      </c>
      <c r="Y2853" s="55" t="n">
        <f aca="false">IF(OR(I2853="DNB",I2853="Dry DNB"),1,0)</f>
        <v>0</v>
      </c>
      <c r="Z2853" s="55" t="n">
        <f aca="false">IF(ISNUMBER(W2853),A2853-W2853,"")</f>
        <v>174</v>
      </c>
      <c r="AA2853" s="55" t="n">
        <f aca="false">MATCH(A2853,DATAS,0)</f>
        <v>1</v>
      </c>
      <c r="AB2853" s="55" t="n">
        <f aca="false">IF(AND(E2853&gt;0,OR(AND(B2853&gt;=1,B2853&lt;=6),B2853=10)),1,0)</f>
        <v>1</v>
      </c>
      <c r="AC2853" s="55" t="n">
        <f aca="false">IF(AND(E2853&gt;0,B2853=10),1,0)</f>
        <v>0</v>
      </c>
      <c r="AD2853" s="0" t="str">
        <f aca="false">IF(AND(C2852=C2853,AA2852=AA2853-1),AB2852,"")</f>
        <v/>
      </c>
      <c r="AE2853" s="0" t="str">
        <f aca="false">IF(AND(C2852=C2853,AA2852=AA2853-1),AC2852,"")</f>
        <v/>
      </c>
      <c r="AF2853" s="0" t="str">
        <f aca="false">IF(AA2853=1,"",IF(AND(AB2853=1,AD2853&lt;&gt;1),1,0))</f>
        <v/>
      </c>
      <c r="AG2853" s="0" t="str">
        <f aca="false">IF(AA2853=1,"",IF(AND(AC2853=1,AE2853&lt;&gt;1),1,0))</f>
        <v/>
      </c>
      <c r="AH2853" s="60" t="str">
        <f aca="false">IF(AND(E2853&gt;0,AA2853&lt;2,NOT(AND(C2854=C2853,AA2854=AA2853+1))),INDEX(DATAS,AA2853+1),"")</f>
        <v/>
      </c>
      <c r="AI2853" s="60" t="str">
        <f aca="false">IF(AND(AC2853=1,AA2853&lt;2),IF(AND(C2854=C2853,AA2854=AA2853+1),IF(AC2854=1,"",INDEX(DATAS,AA2853+1)),INDEX(DATAS,AA2853+1)),"")</f>
        <v/>
      </c>
    </row>
    <row r="2854" customFormat="false" ht="15" hidden="false" customHeight="false" outlineLevel="0" collapsed="false">
      <c r="A2854" s="60" t="n">
        <v>46310</v>
      </c>
      <c r="B2854" s="0" t="n">
        <v>4</v>
      </c>
      <c r="C2854" s="0" t="n">
        <v>5553</v>
      </c>
      <c r="D2854" s="0" t="n">
        <v>245</v>
      </c>
      <c r="E2854" s="0" t="n">
        <v>1</v>
      </c>
      <c r="F2854" s="55" t="s">
        <v>946</v>
      </c>
      <c r="G2854" s="0" t="n">
        <v>42.5</v>
      </c>
      <c r="H2854" s="0" t="n">
        <v>38</v>
      </c>
      <c r="I2854" s="55" t="s">
        <v>157</v>
      </c>
      <c r="J2854" s="0" t="n">
        <v>69</v>
      </c>
      <c r="K2854" s="0" t="n">
        <v>69</v>
      </c>
      <c r="L2854" s="0" t="n">
        <v>176</v>
      </c>
      <c r="P2854" s="0" t="n">
        <v>3.9</v>
      </c>
      <c r="Q2854" s="0" t="n">
        <v>3.55</v>
      </c>
      <c r="T2854" s="0" t="n">
        <v>45.95</v>
      </c>
      <c r="U2854" s="0" t="n">
        <v>884</v>
      </c>
      <c r="V2854" s="0" t="n">
        <v>1</v>
      </c>
      <c r="W2854" s="60" t="n">
        <v>46135</v>
      </c>
      <c r="X2854" s="55" t="n">
        <f aca="false">IF(I2854="Male",0,1)</f>
        <v>1</v>
      </c>
      <c r="Y2854" s="55" t="n">
        <f aca="false">IF(OR(I2854="DNB",I2854="Dry DNB"),1,0)</f>
        <v>0</v>
      </c>
      <c r="Z2854" s="55" t="n">
        <f aca="false">IF(ISNUMBER(W2854),A2854-W2854,"")</f>
        <v>175</v>
      </c>
      <c r="AA2854" s="55" t="n">
        <f aca="false">MATCH(A2854,DATAS,0)</f>
        <v>2</v>
      </c>
      <c r="AB2854" s="55" t="n">
        <f aca="false">IF(AND(E2854&gt;0,OR(AND(B2854&gt;=1,B2854&lt;=6),B2854=10)),1,0)</f>
        <v>1</v>
      </c>
      <c r="AC2854" s="55" t="n">
        <f aca="false">IF(AND(E2854&gt;0,B2854=10),1,0)</f>
        <v>0</v>
      </c>
      <c r="AD2854" s="55" t="n">
        <f aca="false">IF(AND(C2853=C2854,AA2853=AA2854-1),AB2853,"")</f>
        <v>1</v>
      </c>
      <c r="AE2854" s="55" t="n">
        <f aca="false">IF(AND(C2853=C2854,AA2853=AA2854-1),AC2853,"")</f>
        <v>0</v>
      </c>
      <c r="AF2854" s="55" t="n">
        <f aca="false">IF(AA2854=1,"",IF(AND(AB2854=1,AD2854&lt;&gt;1),1,0))</f>
        <v>0</v>
      </c>
      <c r="AG2854" s="55" t="n">
        <f aca="false">IF(AA2854=1,"",IF(AND(AC2854=1,AE2854&lt;&gt;1),1,0))</f>
        <v>0</v>
      </c>
      <c r="AH2854" s="60" t="str">
        <f aca="false">IF(AND(E2854&gt;0,AA2854&lt;2,NOT(AND(C2855=C2854,AA2855=AA2854+1))),INDEX(DATAS,AA2854+1),"")</f>
        <v/>
      </c>
      <c r="AI2854" s="60" t="str">
        <f aca="false">IF(AND(AC2854=1,AA2854&lt;2),IF(AND(C2855=C2854,AA2855=AA2854+1),IF(AC2855=1,"",INDEX(DATAS,AA2854+1)),INDEX(DATAS,AA2854+1)),"")</f>
        <v/>
      </c>
    </row>
    <row r="2855" customFormat="false" ht="15" hidden="false" customHeight="false" outlineLevel="0" collapsed="false">
      <c r="A2855" s="60" t="n">
        <v>46309</v>
      </c>
      <c r="B2855" s="0" t="n">
        <v>4</v>
      </c>
      <c r="C2855" s="0" t="n">
        <v>5554</v>
      </c>
      <c r="D2855" s="0" t="n">
        <v>238</v>
      </c>
      <c r="E2855" s="0" t="n">
        <v>1</v>
      </c>
      <c r="F2855" s="55" t="s">
        <v>946</v>
      </c>
      <c r="G2855" s="0" t="n">
        <v>50.4</v>
      </c>
      <c r="H2855" s="0" t="n">
        <v>49</v>
      </c>
      <c r="I2855" s="55" t="s">
        <v>187</v>
      </c>
      <c r="J2855" s="0" t="n">
        <v>238</v>
      </c>
      <c r="K2855" s="0" t="n">
        <v>70</v>
      </c>
      <c r="P2855" s="0" t="n">
        <v>3.02</v>
      </c>
      <c r="Q2855" s="0" t="n">
        <v>3.57</v>
      </c>
      <c r="R2855" s="0" t="n">
        <v>5271</v>
      </c>
      <c r="S2855" s="0" t="n">
        <v>11186</v>
      </c>
      <c r="T2855" s="0" t="n">
        <v>60</v>
      </c>
      <c r="U2855" s="0" t="n">
        <v>883</v>
      </c>
      <c r="V2855" s="0" t="n">
        <v>5</v>
      </c>
      <c r="W2855" s="60" t="n">
        <v>46303</v>
      </c>
      <c r="X2855" s="55" t="n">
        <f aca="false">IF(I2855="Male",0,1)</f>
        <v>1</v>
      </c>
      <c r="Y2855" s="55" t="n">
        <f aca="false">IF(OR(I2855="DNB",I2855="Dry DNB"),1,0)</f>
        <v>0</v>
      </c>
      <c r="Z2855" s="55" t="n">
        <f aca="false">IF(ISNUMBER(W2855),A2855-W2855,"")</f>
        <v>6</v>
      </c>
      <c r="AA2855" s="55" t="n">
        <f aca="false">MATCH(A2855,DATAS,0)</f>
        <v>1</v>
      </c>
      <c r="AB2855" s="55" t="n">
        <f aca="false">IF(AND(E2855&gt;0,OR(AND(B2855&gt;=1,B2855&lt;=6),B2855=10)),1,0)</f>
        <v>1</v>
      </c>
      <c r="AC2855" s="55" t="n">
        <f aca="false">IF(AND(E2855&gt;0,B2855=10),1,0)</f>
        <v>0</v>
      </c>
      <c r="AD2855" s="0" t="str">
        <f aca="false">IF(AND(C2854=C2855,AA2854=AA2855-1),AB2854,"")</f>
        <v/>
      </c>
      <c r="AE2855" s="0" t="str">
        <f aca="false">IF(AND(C2854=C2855,AA2854=AA2855-1),AC2854,"")</f>
        <v/>
      </c>
      <c r="AF2855" s="0" t="str">
        <f aca="false">IF(AA2855=1,"",IF(AND(AB2855=1,AD2855&lt;&gt;1),1,0))</f>
        <v/>
      </c>
      <c r="AG2855" s="0" t="str">
        <f aca="false">IF(AA2855=1,"",IF(AND(AC2855=1,AE2855&lt;&gt;1),1,0))</f>
        <v/>
      </c>
      <c r="AH2855" s="60" t="str">
        <f aca="false">IF(AND(E2855&gt;0,AA2855&lt;2,NOT(AND(C2856=C2855,AA2856=AA2855+1))),INDEX(DATAS,AA2855+1),"")</f>
        <v/>
      </c>
      <c r="AI2855" s="60" t="str">
        <f aca="false">IF(AND(AC2855=1,AA2855&lt;2),IF(AND(C2856=C2855,AA2856=AA2855+1),IF(AC2856=1,"",INDEX(DATAS,AA2855+1)),INDEX(DATAS,AA2855+1)),"")</f>
        <v/>
      </c>
    </row>
    <row r="2856" customFormat="false" ht="15" hidden="false" customHeight="false" outlineLevel="0" collapsed="false">
      <c r="A2856" s="60" t="n">
        <v>46310</v>
      </c>
      <c r="B2856" s="0" t="n">
        <v>4</v>
      </c>
      <c r="C2856" s="0" t="n">
        <v>5554</v>
      </c>
      <c r="D2856" s="0" t="n">
        <v>239</v>
      </c>
      <c r="E2856" s="0" t="n">
        <v>1</v>
      </c>
      <c r="F2856" s="55" t="s">
        <v>946</v>
      </c>
      <c r="G2856" s="0" t="n">
        <v>52.1</v>
      </c>
      <c r="H2856" s="0" t="n">
        <v>49</v>
      </c>
      <c r="I2856" s="55" t="s">
        <v>187</v>
      </c>
      <c r="J2856" s="0" t="n">
        <v>239</v>
      </c>
      <c r="K2856" s="0" t="n">
        <v>70</v>
      </c>
      <c r="P2856" s="0" t="n">
        <v>3.02</v>
      </c>
      <c r="Q2856" s="0" t="n">
        <v>3.57</v>
      </c>
      <c r="T2856" s="0" t="n">
        <v>60</v>
      </c>
      <c r="U2856" s="0" t="n">
        <v>884</v>
      </c>
      <c r="V2856" s="0" t="n">
        <v>5</v>
      </c>
      <c r="W2856" s="60" t="n">
        <v>46303</v>
      </c>
      <c r="X2856" s="55" t="n">
        <f aca="false">IF(I2856="Male",0,1)</f>
        <v>1</v>
      </c>
      <c r="Y2856" s="55" t="n">
        <f aca="false">IF(OR(I2856="DNB",I2856="Dry DNB"),1,0)</f>
        <v>0</v>
      </c>
      <c r="Z2856" s="55" t="n">
        <f aca="false">IF(ISNUMBER(W2856),A2856-W2856,"")</f>
        <v>7</v>
      </c>
      <c r="AA2856" s="55" t="n">
        <f aca="false">MATCH(A2856,DATAS,0)</f>
        <v>2</v>
      </c>
      <c r="AB2856" s="55" t="n">
        <f aca="false">IF(AND(E2856&gt;0,OR(AND(B2856&gt;=1,B2856&lt;=6),B2856=10)),1,0)</f>
        <v>1</v>
      </c>
      <c r="AC2856" s="55" t="n">
        <f aca="false">IF(AND(E2856&gt;0,B2856=10),1,0)</f>
        <v>0</v>
      </c>
      <c r="AD2856" s="55" t="n">
        <f aca="false">IF(AND(C2855=C2856,AA2855=AA2856-1),AB2855,"")</f>
        <v>1</v>
      </c>
      <c r="AE2856" s="55" t="n">
        <f aca="false">IF(AND(C2855=C2856,AA2855=AA2856-1),AC2855,"")</f>
        <v>0</v>
      </c>
      <c r="AF2856" s="55" t="n">
        <f aca="false">IF(AA2856=1,"",IF(AND(AB2856=1,AD2856&lt;&gt;1),1,0))</f>
        <v>0</v>
      </c>
      <c r="AG2856" s="55" t="n">
        <f aca="false">IF(AA2856=1,"",IF(AND(AC2856=1,AE2856&lt;&gt;1),1,0))</f>
        <v>0</v>
      </c>
      <c r="AH2856" s="60" t="str">
        <f aca="false">IF(AND(E2856&gt;0,AA2856&lt;2,NOT(AND(C2857=C2856,AA2857=AA2856+1))),INDEX(DATAS,AA2856+1),"")</f>
        <v/>
      </c>
      <c r="AI2856" s="60" t="str">
        <f aca="false">IF(AND(AC2856=1,AA2856&lt;2),IF(AND(C2857=C2856,AA2857=AA2856+1),IF(AC2857=1,"",INDEX(DATAS,AA2856+1)),INDEX(DATAS,AA2856+1)),"")</f>
        <v/>
      </c>
    </row>
    <row r="2857" customFormat="false" ht="15" hidden="false" customHeight="false" outlineLevel="0" collapsed="false">
      <c r="A2857" s="60" t="n">
        <v>46309</v>
      </c>
      <c r="B2857" s="0" t="n">
        <v>4</v>
      </c>
      <c r="C2857" s="0" t="n">
        <v>5555</v>
      </c>
      <c r="D2857" s="0" t="n">
        <v>238</v>
      </c>
      <c r="E2857" s="0" t="n">
        <v>1</v>
      </c>
      <c r="F2857" s="55" t="s">
        <v>946</v>
      </c>
      <c r="G2857" s="0" t="n">
        <v>48.5</v>
      </c>
      <c r="H2857" s="0" t="n">
        <v>49</v>
      </c>
      <c r="I2857" s="55" t="s">
        <v>157</v>
      </c>
      <c r="J2857" s="0" t="n">
        <v>87</v>
      </c>
      <c r="K2857" s="0" t="n">
        <v>63</v>
      </c>
      <c r="L2857" s="0" t="n">
        <v>151</v>
      </c>
      <c r="P2857" s="0" t="n">
        <v>3.21</v>
      </c>
      <c r="Q2857" s="0" t="n">
        <v>3.57</v>
      </c>
      <c r="R2857" s="0" t="n">
        <v>4519</v>
      </c>
      <c r="S2857" s="0" t="n">
        <v>9753</v>
      </c>
      <c r="T2857" s="0" t="n">
        <v>52.7</v>
      </c>
      <c r="U2857" s="0" t="n">
        <v>883</v>
      </c>
      <c r="V2857" s="0" t="n">
        <v>2</v>
      </c>
      <c r="W2857" s="60" t="n">
        <v>46159</v>
      </c>
      <c r="X2857" s="55" t="n">
        <f aca="false">IF(I2857="Male",0,1)</f>
        <v>1</v>
      </c>
      <c r="Y2857" s="55" t="n">
        <f aca="false">IF(OR(I2857="DNB",I2857="Dry DNB"),1,0)</f>
        <v>0</v>
      </c>
      <c r="Z2857" s="55" t="n">
        <f aca="false">IF(ISNUMBER(W2857),A2857-W2857,"")</f>
        <v>150</v>
      </c>
      <c r="AA2857" s="55" t="n">
        <f aca="false">MATCH(A2857,DATAS,0)</f>
        <v>1</v>
      </c>
      <c r="AB2857" s="55" t="n">
        <f aca="false">IF(AND(E2857&gt;0,OR(AND(B2857&gt;=1,B2857&lt;=6),B2857=10)),1,0)</f>
        <v>1</v>
      </c>
      <c r="AC2857" s="55" t="n">
        <f aca="false">IF(AND(E2857&gt;0,B2857=10),1,0)</f>
        <v>0</v>
      </c>
      <c r="AD2857" s="0" t="str">
        <f aca="false">IF(AND(C2856=C2857,AA2856=AA2857-1),AB2856,"")</f>
        <v/>
      </c>
      <c r="AE2857" s="0" t="str">
        <f aca="false">IF(AND(C2856=C2857,AA2856=AA2857-1),AC2856,"")</f>
        <v/>
      </c>
      <c r="AF2857" s="0" t="str">
        <f aca="false">IF(AA2857=1,"",IF(AND(AB2857=1,AD2857&lt;&gt;1),1,0))</f>
        <v/>
      </c>
      <c r="AG2857" s="0" t="str">
        <f aca="false">IF(AA2857=1,"",IF(AND(AC2857=1,AE2857&lt;&gt;1),1,0))</f>
        <v/>
      </c>
      <c r="AH2857" s="60" t="str">
        <f aca="false">IF(AND(E2857&gt;0,AA2857&lt;2,NOT(AND(C2858=C2857,AA2858=AA2857+1))),INDEX(DATAS,AA2857+1),"")</f>
        <v/>
      </c>
      <c r="AI2857" s="60" t="str">
        <f aca="false">IF(AND(AC2857=1,AA2857&lt;2),IF(AND(C2858=C2857,AA2858=AA2857+1),IF(AC2858=1,"",INDEX(DATAS,AA2857+1)),INDEX(DATAS,AA2857+1)),"")</f>
        <v/>
      </c>
    </row>
    <row r="2858" customFormat="false" ht="15" hidden="false" customHeight="false" outlineLevel="0" collapsed="false">
      <c r="A2858" s="60" t="n">
        <v>46310</v>
      </c>
      <c r="B2858" s="0" t="n">
        <v>4</v>
      </c>
      <c r="C2858" s="0" t="n">
        <v>5555</v>
      </c>
      <c r="D2858" s="0" t="n">
        <v>239</v>
      </c>
      <c r="E2858" s="0" t="n">
        <v>1</v>
      </c>
      <c r="F2858" s="55" t="s">
        <v>946</v>
      </c>
      <c r="G2858" s="0" t="n">
        <v>50.6</v>
      </c>
      <c r="H2858" s="0" t="n">
        <v>49</v>
      </c>
      <c r="I2858" s="55" t="s">
        <v>157</v>
      </c>
      <c r="J2858" s="0" t="n">
        <v>87</v>
      </c>
      <c r="K2858" s="0" t="n">
        <v>63</v>
      </c>
      <c r="L2858" s="0" t="n">
        <v>152</v>
      </c>
      <c r="P2858" s="0" t="n">
        <v>3.21</v>
      </c>
      <c r="Q2858" s="0" t="n">
        <v>3.57</v>
      </c>
      <c r="T2858" s="0" t="n">
        <v>52.7</v>
      </c>
      <c r="U2858" s="0" t="n">
        <v>884</v>
      </c>
      <c r="V2858" s="0" t="n">
        <v>2</v>
      </c>
      <c r="W2858" s="60" t="n">
        <v>46159</v>
      </c>
      <c r="X2858" s="55" t="n">
        <f aca="false">IF(I2858="Male",0,1)</f>
        <v>1</v>
      </c>
      <c r="Y2858" s="55" t="n">
        <f aca="false">IF(OR(I2858="DNB",I2858="Dry DNB"),1,0)</f>
        <v>0</v>
      </c>
      <c r="Z2858" s="55" t="n">
        <f aca="false">IF(ISNUMBER(W2858),A2858-W2858,"")</f>
        <v>151</v>
      </c>
      <c r="AA2858" s="55" t="n">
        <f aca="false">MATCH(A2858,DATAS,0)</f>
        <v>2</v>
      </c>
      <c r="AB2858" s="55" t="n">
        <f aca="false">IF(AND(E2858&gt;0,OR(AND(B2858&gt;=1,B2858&lt;=6),B2858=10)),1,0)</f>
        <v>1</v>
      </c>
      <c r="AC2858" s="55" t="n">
        <f aca="false">IF(AND(E2858&gt;0,B2858=10),1,0)</f>
        <v>0</v>
      </c>
      <c r="AD2858" s="55" t="n">
        <f aca="false">IF(AND(C2857=C2858,AA2857=AA2858-1),AB2857,"")</f>
        <v>1</v>
      </c>
      <c r="AE2858" s="55" t="n">
        <f aca="false">IF(AND(C2857=C2858,AA2857=AA2858-1),AC2857,"")</f>
        <v>0</v>
      </c>
      <c r="AF2858" s="55" t="n">
        <f aca="false">IF(AA2858=1,"",IF(AND(AB2858=1,AD2858&lt;&gt;1),1,0))</f>
        <v>0</v>
      </c>
      <c r="AG2858" s="55" t="n">
        <f aca="false">IF(AA2858=1,"",IF(AND(AC2858=1,AE2858&lt;&gt;1),1,0))</f>
        <v>0</v>
      </c>
      <c r="AH2858" s="60" t="str">
        <f aca="false">IF(AND(E2858&gt;0,AA2858&lt;2,NOT(AND(C2859=C2858,AA2859=AA2858+1))),INDEX(DATAS,AA2858+1),"")</f>
        <v/>
      </c>
      <c r="AI2858" s="60" t="str">
        <f aca="false">IF(AND(AC2858=1,AA2858&lt;2),IF(AND(C2859=C2858,AA2859=AA2858+1),IF(AC2859=1,"",INDEX(DATAS,AA2858+1)),INDEX(DATAS,AA2858+1)),"")</f>
        <v/>
      </c>
    </row>
    <row r="2859" customFormat="false" ht="15" hidden="false" customHeight="false" outlineLevel="0" collapsed="false">
      <c r="A2859" s="60" t="n">
        <v>46309</v>
      </c>
      <c r="B2859" s="0" t="n">
        <v>4</v>
      </c>
      <c r="C2859" s="0" t="n">
        <v>5556</v>
      </c>
      <c r="D2859" s="0" t="n">
        <v>283</v>
      </c>
      <c r="E2859" s="0" t="n">
        <v>1</v>
      </c>
      <c r="F2859" s="55" t="s">
        <v>947</v>
      </c>
      <c r="G2859" s="0" t="n">
        <v>24.7</v>
      </c>
      <c r="H2859" s="0" t="n">
        <v>29</v>
      </c>
      <c r="I2859" s="55" t="s">
        <v>157</v>
      </c>
      <c r="J2859" s="0" t="n">
        <v>66</v>
      </c>
      <c r="K2859" s="0" t="n">
        <v>66</v>
      </c>
      <c r="L2859" s="0" t="n">
        <v>217</v>
      </c>
      <c r="P2859" s="0" t="n">
        <v>3.13</v>
      </c>
      <c r="Q2859" s="0" t="n">
        <v>3.76</v>
      </c>
      <c r="R2859" s="0" t="n">
        <v>2753</v>
      </c>
      <c r="S2859" s="0" t="n">
        <v>6058</v>
      </c>
      <c r="T2859" s="0" t="n">
        <v>30.9</v>
      </c>
      <c r="U2859" s="0" t="n">
        <v>882</v>
      </c>
      <c r="V2859" s="0" t="n">
        <v>1</v>
      </c>
      <c r="W2859" s="60" t="n">
        <v>46093</v>
      </c>
      <c r="X2859" s="55" t="n">
        <f aca="false">IF(I2859="Male",0,1)</f>
        <v>1</v>
      </c>
      <c r="Y2859" s="55" t="n">
        <f aca="false">IF(OR(I2859="DNB",I2859="Dry DNB"),1,0)</f>
        <v>0</v>
      </c>
      <c r="Z2859" s="55" t="n">
        <f aca="false">IF(ISNUMBER(W2859),A2859-W2859,"")</f>
        <v>216</v>
      </c>
      <c r="AA2859" s="55" t="n">
        <f aca="false">MATCH(A2859,DATAS,0)</f>
        <v>1</v>
      </c>
      <c r="AB2859" s="55" t="n">
        <f aca="false">IF(AND(E2859&gt;0,OR(AND(B2859&gt;=1,B2859&lt;=6),B2859=10)),1,0)</f>
        <v>1</v>
      </c>
      <c r="AC2859" s="55" t="n">
        <f aca="false">IF(AND(E2859&gt;0,B2859=10),1,0)</f>
        <v>0</v>
      </c>
      <c r="AD2859" s="0" t="str">
        <f aca="false">IF(AND(C2858=C2859,AA2858=AA2859-1),AB2858,"")</f>
        <v/>
      </c>
      <c r="AE2859" s="0" t="str">
        <f aca="false">IF(AND(C2858=C2859,AA2858=AA2859-1),AC2858,"")</f>
        <v/>
      </c>
      <c r="AF2859" s="0" t="str">
        <f aca="false">IF(AA2859=1,"",IF(AND(AB2859=1,AD2859&lt;&gt;1),1,0))</f>
        <v/>
      </c>
      <c r="AG2859" s="0" t="str">
        <f aca="false">IF(AA2859=1,"",IF(AND(AC2859=1,AE2859&lt;&gt;1),1,0))</f>
        <v/>
      </c>
      <c r="AH2859" s="60" t="str">
        <f aca="false">IF(AND(E2859&gt;0,AA2859&lt;2,NOT(AND(C2860=C2859,AA2860=AA2859+1))),INDEX(DATAS,AA2859+1),"")</f>
        <v/>
      </c>
      <c r="AI2859" s="60" t="str">
        <f aca="false">IF(AND(AC2859=1,AA2859&lt;2),IF(AND(C2860=C2859,AA2860=AA2859+1),IF(AC2860=1,"",INDEX(DATAS,AA2859+1)),INDEX(DATAS,AA2859+1)),"")</f>
        <v/>
      </c>
    </row>
    <row r="2860" customFormat="false" ht="15" hidden="false" customHeight="false" outlineLevel="0" collapsed="false">
      <c r="A2860" s="60" t="n">
        <v>46310</v>
      </c>
      <c r="B2860" s="0" t="n">
        <v>4</v>
      </c>
      <c r="C2860" s="0" t="n">
        <v>5556</v>
      </c>
      <c r="D2860" s="0" t="n">
        <v>284</v>
      </c>
      <c r="E2860" s="0" t="n">
        <v>1</v>
      </c>
      <c r="F2860" s="55" t="s">
        <v>947</v>
      </c>
      <c r="G2860" s="0" t="n">
        <v>32.6</v>
      </c>
      <c r="H2860" s="0" t="n">
        <v>29</v>
      </c>
      <c r="I2860" s="55" t="s">
        <v>157</v>
      </c>
      <c r="J2860" s="0" t="n">
        <v>66</v>
      </c>
      <c r="K2860" s="0" t="n">
        <v>66</v>
      </c>
      <c r="L2860" s="0" t="n">
        <v>218</v>
      </c>
      <c r="P2860" s="0" t="n">
        <v>3.13</v>
      </c>
      <c r="Q2860" s="0" t="n">
        <v>3.76</v>
      </c>
      <c r="T2860" s="0" t="n">
        <v>30.9</v>
      </c>
      <c r="U2860" s="0" t="n">
        <v>883</v>
      </c>
      <c r="V2860" s="0" t="n">
        <v>1</v>
      </c>
      <c r="W2860" s="60" t="n">
        <v>46093</v>
      </c>
      <c r="X2860" s="55" t="n">
        <f aca="false">IF(I2860="Male",0,1)</f>
        <v>1</v>
      </c>
      <c r="Y2860" s="55" t="n">
        <f aca="false">IF(OR(I2860="DNB",I2860="Dry DNB"),1,0)</f>
        <v>0</v>
      </c>
      <c r="Z2860" s="55" t="n">
        <f aca="false">IF(ISNUMBER(W2860),A2860-W2860,"")</f>
        <v>217</v>
      </c>
      <c r="AA2860" s="55" t="n">
        <f aca="false">MATCH(A2860,DATAS,0)</f>
        <v>2</v>
      </c>
      <c r="AB2860" s="55" t="n">
        <f aca="false">IF(AND(E2860&gt;0,OR(AND(B2860&gt;=1,B2860&lt;=6),B2860=10)),1,0)</f>
        <v>1</v>
      </c>
      <c r="AC2860" s="55" t="n">
        <f aca="false">IF(AND(E2860&gt;0,B2860=10),1,0)</f>
        <v>0</v>
      </c>
      <c r="AD2860" s="55" t="n">
        <f aca="false">IF(AND(C2859=C2860,AA2859=AA2860-1),AB2859,"")</f>
        <v>1</v>
      </c>
      <c r="AE2860" s="55" t="n">
        <f aca="false">IF(AND(C2859=C2860,AA2859=AA2860-1),AC2859,"")</f>
        <v>0</v>
      </c>
      <c r="AF2860" s="55" t="n">
        <f aca="false">IF(AA2860=1,"",IF(AND(AB2860=1,AD2860&lt;&gt;1),1,0))</f>
        <v>0</v>
      </c>
      <c r="AG2860" s="55" t="n">
        <f aca="false">IF(AA2860=1,"",IF(AND(AC2860=1,AE2860&lt;&gt;1),1,0))</f>
        <v>0</v>
      </c>
      <c r="AH2860" s="60" t="str">
        <f aca="false">IF(AND(E2860&gt;0,AA2860&lt;2,NOT(AND(C2861=C2860,AA2861=AA2860+1))),INDEX(DATAS,AA2860+1),"")</f>
        <v/>
      </c>
      <c r="AI2860" s="60" t="str">
        <f aca="false">IF(AND(AC2860=1,AA2860&lt;2),IF(AND(C2861=C2860,AA2861=AA2860+1),IF(AC2861=1,"",INDEX(DATAS,AA2860+1)),INDEX(DATAS,AA2860+1)),"")</f>
        <v/>
      </c>
    </row>
    <row r="2861" customFormat="false" ht="15" hidden="false" customHeight="false" outlineLevel="0" collapsed="false">
      <c r="A2861" s="60" t="n">
        <v>46309</v>
      </c>
      <c r="B2861" s="0" t="n">
        <v>1</v>
      </c>
      <c r="C2861" s="0" t="n">
        <v>5557</v>
      </c>
      <c r="D2861" s="0" t="n">
        <v>105</v>
      </c>
      <c r="E2861" s="0" t="n">
        <v>1</v>
      </c>
      <c r="F2861" s="55" t="s">
        <v>947</v>
      </c>
      <c r="G2861" s="0" t="n">
        <v>39.3</v>
      </c>
      <c r="H2861" s="0" t="n">
        <v>40</v>
      </c>
      <c r="I2861" s="55" t="s">
        <v>187</v>
      </c>
      <c r="J2861" s="0" t="n">
        <v>105</v>
      </c>
      <c r="K2861" s="0" t="n">
        <v>98</v>
      </c>
      <c r="P2861" s="0" t="n">
        <v>3.59</v>
      </c>
      <c r="Q2861" s="0" t="n">
        <v>3.17</v>
      </c>
      <c r="R2861" s="0" t="n">
        <v>2846</v>
      </c>
      <c r="S2861" s="0" t="n">
        <v>5832</v>
      </c>
      <c r="T2861" s="0" t="n">
        <v>33.6</v>
      </c>
      <c r="U2861" s="0" t="n">
        <v>882</v>
      </c>
      <c r="V2861" s="0" t="n">
        <v>1</v>
      </c>
      <c r="X2861" s="55" t="n">
        <f aca="false">IF(I2861="Male",0,1)</f>
        <v>1</v>
      </c>
      <c r="Y2861" s="55" t="n">
        <f aca="false">IF(OR(I2861="DNB",I2861="Dry DNB"),1,0)</f>
        <v>0</v>
      </c>
      <c r="Z2861" s="0" t="str">
        <f aca="false">IF(ISNUMBER(W2861),A2861-W2861,"")</f>
        <v/>
      </c>
      <c r="AA2861" s="55" t="n">
        <f aca="false">MATCH(A2861,DATAS,0)</f>
        <v>1</v>
      </c>
      <c r="AB2861" s="55" t="n">
        <f aca="false">IF(AND(E2861&gt;0,OR(AND(B2861&gt;=1,B2861&lt;=6),B2861=10)),1,0)</f>
        <v>1</v>
      </c>
      <c r="AC2861" s="55" t="n">
        <f aca="false">IF(AND(E2861&gt;0,B2861=10),1,0)</f>
        <v>0</v>
      </c>
      <c r="AD2861" s="0" t="str">
        <f aca="false">IF(AND(C2860=C2861,AA2860=AA2861-1),AB2860,"")</f>
        <v/>
      </c>
      <c r="AE2861" s="0" t="str">
        <f aca="false">IF(AND(C2860=C2861,AA2860=AA2861-1),AC2860,"")</f>
        <v/>
      </c>
      <c r="AF2861" s="0" t="str">
        <f aca="false">IF(AA2861=1,"",IF(AND(AB2861=1,AD2861&lt;&gt;1),1,0))</f>
        <v/>
      </c>
      <c r="AG2861" s="0" t="str">
        <f aca="false">IF(AA2861=1,"",IF(AND(AC2861=1,AE2861&lt;&gt;1),1,0))</f>
        <v/>
      </c>
      <c r="AH2861" s="60" t="str">
        <f aca="false">IF(AND(E2861&gt;0,AA2861&lt;2,NOT(AND(C2862=C2861,AA2862=AA2861+1))),INDEX(DATAS,AA2861+1),"")</f>
        <v/>
      </c>
      <c r="AI2861" s="60" t="str">
        <f aca="false">IF(AND(AC2861=1,AA2861&lt;2),IF(AND(C2862=C2861,AA2862=AA2861+1),IF(AC2862=1,"",INDEX(DATAS,AA2861+1)),INDEX(DATAS,AA2861+1)),"")</f>
        <v/>
      </c>
    </row>
    <row r="2862" customFormat="false" ht="15" hidden="false" customHeight="false" outlineLevel="0" collapsed="false">
      <c r="A2862" s="60" t="n">
        <v>46310</v>
      </c>
      <c r="B2862" s="0" t="n">
        <v>1</v>
      </c>
      <c r="C2862" s="0" t="n">
        <v>5557</v>
      </c>
      <c r="D2862" s="0" t="n">
        <v>106</v>
      </c>
      <c r="E2862" s="0" t="n">
        <v>1</v>
      </c>
      <c r="F2862" s="55" t="s">
        <v>947</v>
      </c>
      <c r="G2862" s="0" t="n">
        <v>40.4</v>
      </c>
      <c r="H2862" s="0" t="n">
        <v>40</v>
      </c>
      <c r="I2862" s="55" t="s">
        <v>187</v>
      </c>
      <c r="J2862" s="0" t="n">
        <v>106</v>
      </c>
      <c r="K2862" s="0" t="n">
        <v>98</v>
      </c>
      <c r="P2862" s="0" t="n">
        <v>3.59</v>
      </c>
      <c r="Q2862" s="0" t="n">
        <v>3.17</v>
      </c>
      <c r="T2862" s="0" t="n">
        <v>33.6</v>
      </c>
      <c r="U2862" s="0" t="n">
        <v>883</v>
      </c>
      <c r="V2862" s="0" t="n">
        <v>1</v>
      </c>
      <c r="X2862" s="55" t="n">
        <f aca="false">IF(I2862="Male",0,1)</f>
        <v>1</v>
      </c>
      <c r="Y2862" s="55" t="n">
        <f aca="false">IF(OR(I2862="DNB",I2862="Dry DNB"),1,0)</f>
        <v>0</v>
      </c>
      <c r="Z2862" s="0" t="str">
        <f aca="false">IF(ISNUMBER(W2862),A2862-W2862,"")</f>
        <v/>
      </c>
      <c r="AA2862" s="55" t="n">
        <f aca="false">MATCH(A2862,DATAS,0)</f>
        <v>2</v>
      </c>
      <c r="AB2862" s="55" t="n">
        <f aca="false">IF(AND(E2862&gt;0,OR(AND(B2862&gt;=1,B2862&lt;=6),B2862=10)),1,0)</f>
        <v>1</v>
      </c>
      <c r="AC2862" s="55" t="n">
        <f aca="false">IF(AND(E2862&gt;0,B2862=10),1,0)</f>
        <v>0</v>
      </c>
      <c r="AD2862" s="55" t="n">
        <f aca="false">IF(AND(C2861=C2862,AA2861=AA2862-1),AB2861,"")</f>
        <v>1</v>
      </c>
      <c r="AE2862" s="55" t="n">
        <f aca="false">IF(AND(C2861=C2862,AA2861=AA2862-1),AC2861,"")</f>
        <v>0</v>
      </c>
      <c r="AF2862" s="55" t="n">
        <f aca="false">IF(AA2862=1,"",IF(AND(AB2862=1,AD2862&lt;&gt;1),1,0))</f>
        <v>0</v>
      </c>
      <c r="AG2862" s="55" t="n">
        <f aca="false">IF(AA2862=1,"",IF(AND(AC2862=1,AE2862&lt;&gt;1),1,0))</f>
        <v>0</v>
      </c>
      <c r="AH2862" s="60" t="str">
        <f aca="false">IF(AND(E2862&gt;0,AA2862&lt;2,NOT(AND(C2863=C2862,AA2863=AA2862+1))),INDEX(DATAS,AA2862+1),"")</f>
        <v/>
      </c>
      <c r="AI2862" s="60" t="str">
        <f aca="false">IF(AND(AC2862=1,AA2862&lt;2),IF(AND(C2863=C2862,AA2863=AA2862+1),IF(AC2863=1,"",INDEX(DATAS,AA2862+1)),INDEX(DATAS,AA2862+1)),"")</f>
        <v/>
      </c>
    </row>
    <row r="2863" customFormat="false" ht="15" hidden="false" customHeight="false" outlineLevel="0" collapsed="false">
      <c r="A2863" s="60" t="n">
        <v>46309</v>
      </c>
      <c r="B2863" s="0" t="n">
        <v>4</v>
      </c>
      <c r="C2863" s="0" t="n">
        <v>5558</v>
      </c>
      <c r="D2863" s="0" t="n">
        <v>232</v>
      </c>
      <c r="E2863" s="0" t="n">
        <v>1</v>
      </c>
      <c r="F2863" s="55" t="s">
        <v>947</v>
      </c>
      <c r="G2863" s="0" t="n">
        <v>57.1</v>
      </c>
      <c r="H2863" s="0" t="n">
        <v>53</v>
      </c>
      <c r="I2863" s="55" t="s">
        <v>157</v>
      </c>
      <c r="J2863" s="0" t="n">
        <v>71</v>
      </c>
      <c r="K2863" s="0" t="n">
        <v>71</v>
      </c>
      <c r="L2863" s="0" t="n">
        <v>161</v>
      </c>
      <c r="P2863" s="0" t="n">
        <v>3.38</v>
      </c>
      <c r="Q2863" s="0" t="n">
        <v>3.25</v>
      </c>
      <c r="R2863" s="0" t="n">
        <v>4227</v>
      </c>
      <c r="S2863" s="0" t="n">
        <v>9763</v>
      </c>
      <c r="T2863" s="0" t="n">
        <v>48.2</v>
      </c>
      <c r="U2863" s="0" t="n">
        <v>882</v>
      </c>
      <c r="V2863" s="0" t="n">
        <v>1</v>
      </c>
      <c r="W2863" s="60" t="n">
        <v>46149</v>
      </c>
      <c r="X2863" s="55" t="n">
        <f aca="false">IF(I2863="Male",0,1)</f>
        <v>1</v>
      </c>
      <c r="Y2863" s="55" t="n">
        <f aca="false">IF(OR(I2863="DNB",I2863="Dry DNB"),1,0)</f>
        <v>0</v>
      </c>
      <c r="Z2863" s="55" t="n">
        <f aca="false">IF(ISNUMBER(W2863),A2863-W2863,"")</f>
        <v>160</v>
      </c>
      <c r="AA2863" s="55" t="n">
        <f aca="false">MATCH(A2863,DATAS,0)</f>
        <v>1</v>
      </c>
      <c r="AB2863" s="55" t="n">
        <f aca="false">IF(AND(E2863&gt;0,OR(AND(B2863&gt;=1,B2863&lt;=6),B2863=10)),1,0)</f>
        <v>1</v>
      </c>
      <c r="AC2863" s="55" t="n">
        <f aca="false">IF(AND(E2863&gt;0,B2863=10),1,0)</f>
        <v>0</v>
      </c>
      <c r="AD2863" s="0" t="str">
        <f aca="false">IF(AND(C2862=C2863,AA2862=AA2863-1),AB2862,"")</f>
        <v/>
      </c>
      <c r="AE2863" s="0" t="str">
        <f aca="false">IF(AND(C2862=C2863,AA2862=AA2863-1),AC2862,"")</f>
        <v/>
      </c>
      <c r="AF2863" s="0" t="str">
        <f aca="false">IF(AA2863=1,"",IF(AND(AB2863=1,AD2863&lt;&gt;1),1,0))</f>
        <v/>
      </c>
      <c r="AG2863" s="0" t="str">
        <f aca="false">IF(AA2863=1,"",IF(AND(AC2863=1,AE2863&lt;&gt;1),1,0))</f>
        <v/>
      </c>
      <c r="AH2863" s="60" t="str">
        <f aca="false">IF(AND(E2863&gt;0,AA2863&lt;2,NOT(AND(C2864=C2863,AA2864=AA2863+1))),INDEX(DATAS,AA2863+1),"")</f>
        <v/>
      </c>
      <c r="AI2863" s="60" t="str">
        <f aca="false">IF(AND(AC2863=1,AA2863&lt;2),IF(AND(C2864=C2863,AA2864=AA2863+1),IF(AC2864=1,"",INDEX(DATAS,AA2863+1)),INDEX(DATAS,AA2863+1)),"")</f>
        <v/>
      </c>
    </row>
    <row r="2864" customFormat="false" ht="15" hidden="false" customHeight="false" outlineLevel="0" collapsed="false">
      <c r="A2864" s="60" t="n">
        <v>46310</v>
      </c>
      <c r="B2864" s="0" t="n">
        <v>4</v>
      </c>
      <c r="C2864" s="0" t="n">
        <v>5558</v>
      </c>
      <c r="D2864" s="0" t="n">
        <v>233</v>
      </c>
      <c r="E2864" s="0" t="n">
        <v>1</v>
      </c>
      <c r="F2864" s="55" t="s">
        <v>947</v>
      </c>
      <c r="G2864" s="0" t="n">
        <v>53.5</v>
      </c>
      <c r="H2864" s="0" t="n">
        <v>53</v>
      </c>
      <c r="I2864" s="55" t="s">
        <v>157</v>
      </c>
      <c r="J2864" s="0" t="n">
        <v>71</v>
      </c>
      <c r="K2864" s="0" t="n">
        <v>71</v>
      </c>
      <c r="L2864" s="0" t="n">
        <v>162</v>
      </c>
      <c r="P2864" s="0" t="n">
        <v>3.38</v>
      </c>
      <c r="Q2864" s="0" t="n">
        <v>3.25</v>
      </c>
      <c r="T2864" s="0" t="n">
        <v>48.2</v>
      </c>
      <c r="U2864" s="0" t="n">
        <v>883</v>
      </c>
      <c r="V2864" s="0" t="n">
        <v>1</v>
      </c>
      <c r="W2864" s="60" t="n">
        <v>46149</v>
      </c>
      <c r="X2864" s="55" t="n">
        <f aca="false">IF(I2864="Male",0,1)</f>
        <v>1</v>
      </c>
      <c r="Y2864" s="55" t="n">
        <f aca="false">IF(OR(I2864="DNB",I2864="Dry DNB"),1,0)</f>
        <v>0</v>
      </c>
      <c r="Z2864" s="55" t="n">
        <f aca="false">IF(ISNUMBER(W2864),A2864-W2864,"")</f>
        <v>161</v>
      </c>
      <c r="AA2864" s="55" t="n">
        <f aca="false">MATCH(A2864,DATAS,0)</f>
        <v>2</v>
      </c>
      <c r="AB2864" s="55" t="n">
        <f aca="false">IF(AND(E2864&gt;0,OR(AND(B2864&gt;=1,B2864&lt;=6),B2864=10)),1,0)</f>
        <v>1</v>
      </c>
      <c r="AC2864" s="55" t="n">
        <f aca="false">IF(AND(E2864&gt;0,B2864=10),1,0)</f>
        <v>0</v>
      </c>
      <c r="AD2864" s="55" t="n">
        <f aca="false">IF(AND(C2863=C2864,AA2863=AA2864-1),AB2863,"")</f>
        <v>1</v>
      </c>
      <c r="AE2864" s="55" t="n">
        <f aca="false">IF(AND(C2863=C2864,AA2863=AA2864-1),AC2863,"")</f>
        <v>0</v>
      </c>
      <c r="AF2864" s="55" t="n">
        <f aca="false">IF(AA2864=1,"",IF(AND(AB2864=1,AD2864&lt;&gt;1),1,0))</f>
        <v>0</v>
      </c>
      <c r="AG2864" s="55" t="n">
        <f aca="false">IF(AA2864=1,"",IF(AND(AC2864=1,AE2864&lt;&gt;1),1,0))</f>
        <v>0</v>
      </c>
      <c r="AH2864" s="60" t="str">
        <f aca="false">IF(AND(E2864&gt;0,AA2864&lt;2,NOT(AND(C2865=C2864,AA2865=AA2864+1))),INDEX(DATAS,AA2864+1),"")</f>
        <v/>
      </c>
      <c r="AI2864" s="60" t="str">
        <f aca="false">IF(AND(AC2864=1,AA2864&lt;2),IF(AND(C2865=C2864,AA2865=AA2864+1),IF(AC2865=1,"",INDEX(DATAS,AA2864+1)),INDEX(DATAS,AA2864+1)),"")</f>
        <v/>
      </c>
    </row>
    <row r="2865" customFormat="false" ht="15" hidden="false" customHeight="false" outlineLevel="0" collapsed="false">
      <c r="A2865" s="60" t="n">
        <v>46309</v>
      </c>
      <c r="B2865" s="0" t="n">
        <v>6</v>
      </c>
      <c r="C2865" s="0" t="n">
        <v>5559</v>
      </c>
      <c r="D2865" s="0" t="n">
        <v>225</v>
      </c>
      <c r="E2865" s="0" t="n">
        <v>1</v>
      </c>
      <c r="F2865" s="55" t="s">
        <v>948</v>
      </c>
      <c r="G2865" s="0" t="n">
        <v>17.9</v>
      </c>
      <c r="H2865" s="0" t="n">
        <v>22</v>
      </c>
      <c r="I2865" s="55" t="s">
        <v>187</v>
      </c>
      <c r="J2865" s="0" t="n">
        <v>225</v>
      </c>
      <c r="K2865" s="0" t="n">
        <v>92</v>
      </c>
      <c r="P2865" s="0" t="n">
        <v>4.92</v>
      </c>
      <c r="Q2865" s="0" t="n">
        <v>3.68</v>
      </c>
      <c r="R2865" s="0" t="n">
        <v>3471</v>
      </c>
      <c r="S2865" s="0" t="n">
        <v>6240</v>
      </c>
      <c r="T2865" s="0" t="n">
        <v>34.35</v>
      </c>
      <c r="U2865" s="0" t="n">
        <v>881</v>
      </c>
      <c r="V2865" s="0" t="n">
        <v>3</v>
      </c>
      <c r="W2865" s="60" t="n">
        <v>46303</v>
      </c>
      <c r="X2865" s="55" t="n">
        <f aca="false">IF(I2865="Male",0,1)</f>
        <v>1</v>
      </c>
      <c r="Y2865" s="55" t="n">
        <f aca="false">IF(OR(I2865="DNB",I2865="Dry DNB"),1,0)</f>
        <v>0</v>
      </c>
      <c r="Z2865" s="55" t="n">
        <f aca="false">IF(ISNUMBER(W2865),A2865-W2865,"")</f>
        <v>6</v>
      </c>
      <c r="AA2865" s="55" t="n">
        <f aca="false">MATCH(A2865,DATAS,0)</f>
        <v>1</v>
      </c>
      <c r="AB2865" s="55" t="n">
        <f aca="false">IF(AND(E2865&gt;0,OR(AND(B2865&gt;=1,B2865&lt;=6),B2865=10)),1,0)</f>
        <v>1</v>
      </c>
      <c r="AC2865" s="55" t="n">
        <f aca="false">IF(AND(E2865&gt;0,B2865=10),1,0)</f>
        <v>0</v>
      </c>
      <c r="AD2865" s="0" t="str">
        <f aca="false">IF(AND(C2864=C2865,AA2864=AA2865-1),AB2864,"")</f>
        <v/>
      </c>
      <c r="AE2865" s="0" t="str">
        <f aca="false">IF(AND(C2864=C2865,AA2864=AA2865-1),AC2864,"")</f>
        <v/>
      </c>
      <c r="AF2865" s="0" t="str">
        <f aca="false">IF(AA2865=1,"",IF(AND(AB2865=1,AD2865&lt;&gt;1),1,0))</f>
        <v/>
      </c>
      <c r="AG2865" s="0" t="str">
        <f aca="false">IF(AA2865=1,"",IF(AND(AC2865=1,AE2865&lt;&gt;1),1,0))</f>
        <v/>
      </c>
      <c r="AH2865" s="60" t="str">
        <f aca="false">IF(AND(E2865&gt;0,AA2865&lt;2,NOT(AND(C2866=C2865,AA2866=AA2865+1))),INDEX(DATAS,AA2865+1),"")</f>
        <v/>
      </c>
      <c r="AI2865" s="60" t="str">
        <f aca="false">IF(AND(AC2865=1,AA2865&lt;2),IF(AND(C2866=C2865,AA2866=AA2865+1),IF(AC2866=1,"",INDEX(DATAS,AA2865+1)),INDEX(DATAS,AA2865+1)),"")</f>
        <v/>
      </c>
    </row>
    <row r="2866" customFormat="false" ht="15" hidden="false" customHeight="false" outlineLevel="0" collapsed="false">
      <c r="A2866" s="60" t="n">
        <v>46310</v>
      </c>
      <c r="B2866" s="0" t="n">
        <v>6</v>
      </c>
      <c r="C2866" s="0" t="n">
        <v>5559</v>
      </c>
      <c r="D2866" s="0" t="n">
        <v>226</v>
      </c>
      <c r="E2866" s="0" t="n">
        <v>1</v>
      </c>
      <c r="F2866" s="55" t="s">
        <v>948</v>
      </c>
      <c r="G2866" s="0" t="n">
        <v>19.6</v>
      </c>
      <c r="H2866" s="0" t="n">
        <v>21</v>
      </c>
      <c r="I2866" s="55" t="s">
        <v>187</v>
      </c>
      <c r="J2866" s="0" t="n">
        <v>226</v>
      </c>
      <c r="K2866" s="0" t="n">
        <v>92</v>
      </c>
      <c r="P2866" s="0" t="n">
        <v>4.92</v>
      </c>
      <c r="Q2866" s="0" t="n">
        <v>3.68</v>
      </c>
      <c r="T2866" s="0" t="n">
        <v>34.35</v>
      </c>
      <c r="U2866" s="0" t="n">
        <v>882</v>
      </c>
      <c r="V2866" s="0" t="n">
        <v>3</v>
      </c>
      <c r="W2866" s="60" t="n">
        <v>46303</v>
      </c>
      <c r="X2866" s="55" t="n">
        <f aca="false">IF(I2866="Male",0,1)</f>
        <v>1</v>
      </c>
      <c r="Y2866" s="55" t="n">
        <f aca="false">IF(OR(I2866="DNB",I2866="Dry DNB"),1,0)</f>
        <v>0</v>
      </c>
      <c r="Z2866" s="55" t="n">
        <f aca="false">IF(ISNUMBER(W2866),A2866-W2866,"")</f>
        <v>7</v>
      </c>
      <c r="AA2866" s="55" t="n">
        <f aca="false">MATCH(A2866,DATAS,0)</f>
        <v>2</v>
      </c>
      <c r="AB2866" s="55" t="n">
        <f aca="false">IF(AND(E2866&gt;0,OR(AND(B2866&gt;=1,B2866&lt;=6),B2866=10)),1,0)</f>
        <v>1</v>
      </c>
      <c r="AC2866" s="55" t="n">
        <f aca="false">IF(AND(E2866&gt;0,B2866=10),1,0)</f>
        <v>0</v>
      </c>
      <c r="AD2866" s="55" t="n">
        <f aca="false">IF(AND(C2865=C2866,AA2865=AA2866-1),AB2865,"")</f>
        <v>1</v>
      </c>
      <c r="AE2866" s="55" t="n">
        <f aca="false">IF(AND(C2865=C2866,AA2865=AA2866-1),AC2865,"")</f>
        <v>0</v>
      </c>
      <c r="AF2866" s="55" t="n">
        <f aca="false">IF(AA2866=1,"",IF(AND(AB2866=1,AD2866&lt;&gt;1),1,0))</f>
        <v>0</v>
      </c>
      <c r="AG2866" s="55" t="n">
        <f aca="false">IF(AA2866=1,"",IF(AND(AC2866=1,AE2866&lt;&gt;1),1,0))</f>
        <v>0</v>
      </c>
      <c r="AH2866" s="60" t="str">
        <f aca="false">IF(AND(E2866&gt;0,AA2866&lt;2,NOT(AND(C2867=C2866,AA2867=AA2866+1))),INDEX(DATAS,AA2866+1),"")</f>
        <v/>
      </c>
      <c r="AI2866" s="60" t="str">
        <f aca="false">IF(AND(AC2866=1,AA2866&lt;2),IF(AND(C2867=C2866,AA2867=AA2866+1),IF(AC2867=1,"",INDEX(DATAS,AA2866+1)),INDEX(DATAS,AA2866+1)),"")</f>
        <v/>
      </c>
    </row>
    <row r="2867" customFormat="false" ht="15" hidden="false" customHeight="false" outlineLevel="0" collapsed="false">
      <c r="A2867" s="60" t="n">
        <v>46309</v>
      </c>
      <c r="B2867" s="0" t="n">
        <v>4</v>
      </c>
      <c r="C2867" s="0" t="n">
        <v>5560</v>
      </c>
      <c r="D2867" s="0" t="n">
        <v>237</v>
      </c>
      <c r="E2867" s="0" t="n">
        <v>1</v>
      </c>
      <c r="F2867" s="55" t="s">
        <v>949</v>
      </c>
      <c r="G2867" s="0" t="n">
        <v>44.8</v>
      </c>
      <c r="H2867" s="0" t="n">
        <v>44</v>
      </c>
      <c r="I2867" s="55" t="s">
        <v>157</v>
      </c>
      <c r="J2867" s="0" t="n">
        <v>125</v>
      </c>
      <c r="K2867" s="0" t="n">
        <v>69</v>
      </c>
      <c r="L2867" s="0" t="n">
        <v>112</v>
      </c>
      <c r="P2867" s="0" t="n">
        <v>3.56</v>
      </c>
      <c r="Q2867" s="0" t="n">
        <v>3.6</v>
      </c>
      <c r="R2867" s="0" t="n">
        <v>3875</v>
      </c>
      <c r="S2867" s="0" t="n">
        <v>8123</v>
      </c>
      <c r="T2867" s="0" t="n">
        <v>42.65</v>
      </c>
      <c r="U2867" s="0" t="n">
        <v>879</v>
      </c>
      <c r="V2867" s="0" t="n">
        <v>3</v>
      </c>
      <c r="W2867" s="60" t="n">
        <v>46198</v>
      </c>
      <c r="X2867" s="55" t="n">
        <f aca="false">IF(I2867="Male",0,1)</f>
        <v>1</v>
      </c>
      <c r="Y2867" s="55" t="n">
        <f aca="false">IF(OR(I2867="DNB",I2867="Dry DNB"),1,0)</f>
        <v>0</v>
      </c>
      <c r="Z2867" s="55" t="n">
        <f aca="false">IF(ISNUMBER(W2867),A2867-W2867,"")</f>
        <v>111</v>
      </c>
      <c r="AA2867" s="55" t="n">
        <f aca="false">MATCH(A2867,DATAS,0)</f>
        <v>1</v>
      </c>
      <c r="AB2867" s="55" t="n">
        <f aca="false">IF(AND(E2867&gt;0,OR(AND(B2867&gt;=1,B2867&lt;=6),B2867=10)),1,0)</f>
        <v>1</v>
      </c>
      <c r="AC2867" s="55" t="n">
        <f aca="false">IF(AND(E2867&gt;0,B2867=10),1,0)</f>
        <v>0</v>
      </c>
      <c r="AD2867" s="0" t="str">
        <f aca="false">IF(AND(C2866=C2867,AA2866=AA2867-1),AB2866,"")</f>
        <v/>
      </c>
      <c r="AE2867" s="0" t="str">
        <f aca="false">IF(AND(C2866=C2867,AA2866=AA2867-1),AC2866,"")</f>
        <v/>
      </c>
      <c r="AF2867" s="0" t="str">
        <f aca="false">IF(AA2867=1,"",IF(AND(AB2867=1,AD2867&lt;&gt;1),1,0))</f>
        <v/>
      </c>
      <c r="AG2867" s="0" t="str">
        <f aca="false">IF(AA2867=1,"",IF(AND(AC2867=1,AE2867&lt;&gt;1),1,0))</f>
        <v/>
      </c>
      <c r="AH2867" s="60" t="str">
        <f aca="false">IF(AND(E2867&gt;0,AA2867&lt;2,NOT(AND(C2868=C2867,AA2868=AA2867+1))),INDEX(DATAS,AA2867+1),"")</f>
        <v/>
      </c>
      <c r="AI2867" s="60" t="str">
        <f aca="false">IF(AND(AC2867=1,AA2867&lt;2),IF(AND(C2868=C2867,AA2868=AA2867+1),IF(AC2868=1,"",INDEX(DATAS,AA2867+1)),INDEX(DATAS,AA2867+1)),"")</f>
        <v/>
      </c>
    </row>
    <row r="2868" customFormat="false" ht="15" hidden="false" customHeight="false" outlineLevel="0" collapsed="false">
      <c r="A2868" s="60" t="n">
        <v>46310</v>
      </c>
      <c r="B2868" s="0" t="n">
        <v>4</v>
      </c>
      <c r="C2868" s="0" t="n">
        <v>5560</v>
      </c>
      <c r="D2868" s="0" t="n">
        <v>238</v>
      </c>
      <c r="E2868" s="0" t="n">
        <v>1</v>
      </c>
      <c r="F2868" s="55" t="s">
        <v>949</v>
      </c>
      <c r="G2868" s="0" t="n">
        <v>46.1</v>
      </c>
      <c r="H2868" s="0" t="n">
        <v>44</v>
      </c>
      <c r="I2868" s="55" t="s">
        <v>157</v>
      </c>
      <c r="J2868" s="0" t="n">
        <v>125</v>
      </c>
      <c r="K2868" s="0" t="n">
        <v>69</v>
      </c>
      <c r="L2868" s="0" t="n">
        <v>113</v>
      </c>
      <c r="P2868" s="0" t="n">
        <v>3.56</v>
      </c>
      <c r="Q2868" s="0" t="n">
        <v>3.6</v>
      </c>
      <c r="T2868" s="0" t="n">
        <v>42.65</v>
      </c>
      <c r="U2868" s="0" t="n">
        <v>880</v>
      </c>
      <c r="V2868" s="0" t="n">
        <v>3</v>
      </c>
      <c r="W2868" s="60" t="n">
        <v>46198</v>
      </c>
      <c r="X2868" s="55" t="n">
        <f aca="false">IF(I2868="Male",0,1)</f>
        <v>1</v>
      </c>
      <c r="Y2868" s="55" t="n">
        <f aca="false">IF(OR(I2868="DNB",I2868="Dry DNB"),1,0)</f>
        <v>0</v>
      </c>
      <c r="Z2868" s="55" t="n">
        <f aca="false">IF(ISNUMBER(W2868),A2868-W2868,"")</f>
        <v>112</v>
      </c>
      <c r="AA2868" s="55" t="n">
        <f aca="false">MATCH(A2868,DATAS,0)</f>
        <v>2</v>
      </c>
      <c r="AB2868" s="55" t="n">
        <f aca="false">IF(AND(E2868&gt;0,OR(AND(B2868&gt;=1,B2868&lt;=6),B2868=10)),1,0)</f>
        <v>1</v>
      </c>
      <c r="AC2868" s="55" t="n">
        <f aca="false">IF(AND(E2868&gt;0,B2868=10),1,0)</f>
        <v>0</v>
      </c>
      <c r="AD2868" s="55" t="n">
        <f aca="false">IF(AND(C2867=C2868,AA2867=AA2868-1),AB2867,"")</f>
        <v>1</v>
      </c>
      <c r="AE2868" s="55" t="n">
        <f aca="false">IF(AND(C2867=C2868,AA2867=AA2868-1),AC2867,"")</f>
        <v>0</v>
      </c>
      <c r="AF2868" s="55" t="n">
        <f aca="false">IF(AA2868=1,"",IF(AND(AB2868=1,AD2868&lt;&gt;1),1,0))</f>
        <v>0</v>
      </c>
      <c r="AG2868" s="55" t="n">
        <f aca="false">IF(AA2868=1,"",IF(AND(AC2868=1,AE2868&lt;&gt;1),1,0))</f>
        <v>0</v>
      </c>
      <c r="AH2868" s="60" t="str">
        <f aca="false">IF(AND(E2868&gt;0,AA2868&lt;2,NOT(AND(C2869=C2868,AA2869=AA2868+1))),INDEX(DATAS,AA2868+1),"")</f>
        <v/>
      </c>
      <c r="AI2868" s="60" t="str">
        <f aca="false">IF(AND(AC2868=1,AA2868&lt;2),IF(AND(C2869=C2868,AA2869=AA2868+1),IF(AC2869=1,"",INDEX(DATAS,AA2868+1)),INDEX(DATAS,AA2868+1)),"")</f>
        <v/>
      </c>
    </row>
    <row r="2869" customFormat="false" ht="15" hidden="false" customHeight="false" outlineLevel="0" collapsed="false">
      <c r="A2869" s="60" t="n">
        <v>46309</v>
      </c>
      <c r="B2869" s="0" t="n">
        <v>4</v>
      </c>
      <c r="C2869" s="0" t="n">
        <v>5561</v>
      </c>
      <c r="D2869" s="0" t="n">
        <v>237</v>
      </c>
      <c r="E2869" s="0" t="n">
        <v>1</v>
      </c>
      <c r="F2869" s="55" t="s">
        <v>949</v>
      </c>
      <c r="G2869" s="0" t="n">
        <v>43.2</v>
      </c>
      <c r="H2869" s="0" t="n">
        <v>46</v>
      </c>
      <c r="I2869" s="55" t="s">
        <v>187</v>
      </c>
      <c r="J2869" s="0" t="n">
        <v>237</v>
      </c>
      <c r="K2869" s="0" t="n">
        <v>69</v>
      </c>
      <c r="P2869" s="0" t="n">
        <v>3.85</v>
      </c>
      <c r="Q2869" s="0" t="n">
        <v>3.73</v>
      </c>
      <c r="R2869" s="0" t="n">
        <v>3973</v>
      </c>
      <c r="S2869" s="0" t="n">
        <v>8582</v>
      </c>
      <c r="T2869" s="0" t="n">
        <v>45.95</v>
      </c>
      <c r="U2869" s="0" t="n">
        <v>879</v>
      </c>
      <c r="V2869" s="0" t="n">
        <v>5</v>
      </c>
      <c r="W2869" s="60" t="n">
        <v>46282</v>
      </c>
      <c r="X2869" s="55" t="n">
        <f aca="false">IF(I2869="Male",0,1)</f>
        <v>1</v>
      </c>
      <c r="Y2869" s="55" t="n">
        <f aca="false">IF(OR(I2869="DNB",I2869="Dry DNB"),1,0)</f>
        <v>0</v>
      </c>
      <c r="Z2869" s="55" t="n">
        <f aca="false">IF(ISNUMBER(W2869),A2869-W2869,"")</f>
        <v>27</v>
      </c>
      <c r="AA2869" s="55" t="n">
        <f aca="false">MATCH(A2869,DATAS,0)</f>
        <v>1</v>
      </c>
      <c r="AB2869" s="55" t="n">
        <f aca="false">IF(AND(E2869&gt;0,OR(AND(B2869&gt;=1,B2869&lt;=6),B2869=10)),1,0)</f>
        <v>1</v>
      </c>
      <c r="AC2869" s="55" t="n">
        <f aca="false">IF(AND(E2869&gt;0,B2869=10),1,0)</f>
        <v>0</v>
      </c>
      <c r="AD2869" s="0" t="str">
        <f aca="false">IF(AND(C2868=C2869,AA2868=AA2869-1),AB2868,"")</f>
        <v/>
      </c>
      <c r="AE2869" s="0" t="str">
        <f aca="false">IF(AND(C2868=C2869,AA2868=AA2869-1),AC2868,"")</f>
        <v/>
      </c>
      <c r="AF2869" s="0" t="str">
        <f aca="false">IF(AA2869=1,"",IF(AND(AB2869=1,AD2869&lt;&gt;1),1,0))</f>
        <v/>
      </c>
      <c r="AG2869" s="0" t="str">
        <f aca="false">IF(AA2869=1,"",IF(AND(AC2869=1,AE2869&lt;&gt;1),1,0))</f>
        <v/>
      </c>
      <c r="AH2869" s="60" t="str">
        <f aca="false">IF(AND(E2869&gt;0,AA2869&lt;2,NOT(AND(C2870=C2869,AA2870=AA2869+1))),INDEX(DATAS,AA2869+1),"")</f>
        <v/>
      </c>
      <c r="AI2869" s="60" t="str">
        <f aca="false">IF(AND(AC2869=1,AA2869&lt;2),IF(AND(C2870=C2869,AA2870=AA2869+1),IF(AC2870=1,"",INDEX(DATAS,AA2869+1)),INDEX(DATAS,AA2869+1)),"")</f>
        <v/>
      </c>
    </row>
    <row r="2870" customFormat="false" ht="15" hidden="false" customHeight="false" outlineLevel="0" collapsed="false">
      <c r="A2870" s="60" t="n">
        <v>46310</v>
      </c>
      <c r="B2870" s="0" t="n">
        <v>4</v>
      </c>
      <c r="C2870" s="0" t="n">
        <v>5561</v>
      </c>
      <c r="D2870" s="0" t="n">
        <v>238</v>
      </c>
      <c r="E2870" s="0" t="n">
        <v>1</v>
      </c>
      <c r="F2870" s="55" t="s">
        <v>949</v>
      </c>
      <c r="G2870" s="0" t="n">
        <v>45.3</v>
      </c>
      <c r="H2870" s="0" t="n">
        <v>45</v>
      </c>
      <c r="I2870" s="55" t="s">
        <v>187</v>
      </c>
      <c r="J2870" s="0" t="n">
        <v>238</v>
      </c>
      <c r="K2870" s="0" t="n">
        <v>69</v>
      </c>
      <c r="P2870" s="0" t="n">
        <v>3.85</v>
      </c>
      <c r="Q2870" s="0" t="n">
        <v>3.73</v>
      </c>
      <c r="T2870" s="0" t="n">
        <v>45.95</v>
      </c>
      <c r="U2870" s="0" t="n">
        <v>880</v>
      </c>
      <c r="V2870" s="0" t="n">
        <v>5</v>
      </c>
      <c r="W2870" s="60" t="n">
        <v>46282</v>
      </c>
      <c r="X2870" s="55" t="n">
        <f aca="false">IF(I2870="Male",0,1)</f>
        <v>1</v>
      </c>
      <c r="Y2870" s="55" t="n">
        <f aca="false">IF(OR(I2870="DNB",I2870="Dry DNB"),1,0)</f>
        <v>0</v>
      </c>
      <c r="Z2870" s="55" t="n">
        <f aca="false">IF(ISNUMBER(W2870),A2870-W2870,"")</f>
        <v>28</v>
      </c>
      <c r="AA2870" s="55" t="n">
        <f aca="false">MATCH(A2870,DATAS,0)</f>
        <v>2</v>
      </c>
      <c r="AB2870" s="55" t="n">
        <f aca="false">IF(AND(E2870&gt;0,OR(AND(B2870&gt;=1,B2870&lt;=6),B2870=10)),1,0)</f>
        <v>1</v>
      </c>
      <c r="AC2870" s="55" t="n">
        <f aca="false">IF(AND(E2870&gt;0,B2870=10),1,0)</f>
        <v>0</v>
      </c>
      <c r="AD2870" s="55" t="n">
        <f aca="false">IF(AND(C2869=C2870,AA2869=AA2870-1),AB2869,"")</f>
        <v>1</v>
      </c>
      <c r="AE2870" s="55" t="n">
        <f aca="false">IF(AND(C2869=C2870,AA2869=AA2870-1),AC2869,"")</f>
        <v>0</v>
      </c>
      <c r="AF2870" s="55" t="n">
        <f aca="false">IF(AA2870=1,"",IF(AND(AB2870=1,AD2870&lt;&gt;1),1,0))</f>
        <v>0</v>
      </c>
      <c r="AG2870" s="55" t="n">
        <f aca="false">IF(AA2870=1,"",IF(AND(AC2870=1,AE2870&lt;&gt;1),1,0))</f>
        <v>0</v>
      </c>
      <c r="AH2870" s="60" t="str">
        <f aca="false">IF(AND(E2870&gt;0,AA2870&lt;2,NOT(AND(C2871=C2870,AA2871=AA2870+1))),INDEX(DATAS,AA2870+1),"")</f>
        <v/>
      </c>
      <c r="AI2870" s="60" t="str">
        <f aca="false">IF(AND(AC2870=1,AA2870&lt;2),IF(AND(C2871=C2870,AA2871=AA2870+1),IF(AC2871=1,"",INDEX(DATAS,AA2870+1)),INDEX(DATAS,AA2870+1)),"")</f>
        <v/>
      </c>
    </row>
    <row r="2871" customFormat="false" ht="15" hidden="false" customHeight="false" outlineLevel="0" collapsed="false">
      <c r="A2871" s="60" t="n">
        <v>46309</v>
      </c>
      <c r="B2871" s="0" t="n">
        <v>4</v>
      </c>
      <c r="C2871" s="0" t="n">
        <v>5562</v>
      </c>
      <c r="D2871" s="0" t="n">
        <v>240</v>
      </c>
      <c r="E2871" s="0" t="n">
        <v>1</v>
      </c>
      <c r="F2871" s="55" t="s">
        <v>949</v>
      </c>
      <c r="G2871" s="0" t="n">
        <v>52.3</v>
      </c>
      <c r="H2871" s="0" t="n">
        <v>50</v>
      </c>
      <c r="I2871" s="55" t="s">
        <v>157</v>
      </c>
      <c r="J2871" s="0" t="n">
        <v>65</v>
      </c>
      <c r="K2871" s="0" t="n">
        <v>65</v>
      </c>
      <c r="L2871" s="0" t="n">
        <v>175</v>
      </c>
      <c r="P2871" s="0" t="n">
        <v>3.88</v>
      </c>
      <c r="Q2871" s="0" t="n">
        <v>3.36</v>
      </c>
      <c r="R2871" s="0" t="n">
        <v>4328</v>
      </c>
      <c r="S2871" s="0" t="n">
        <v>10082</v>
      </c>
      <c r="T2871" s="0" t="n">
        <v>52.3</v>
      </c>
      <c r="U2871" s="0" t="n">
        <v>879</v>
      </c>
      <c r="V2871" s="0" t="n">
        <v>1</v>
      </c>
      <c r="W2871" s="60" t="n">
        <v>46135</v>
      </c>
      <c r="X2871" s="55" t="n">
        <f aca="false">IF(I2871="Male",0,1)</f>
        <v>1</v>
      </c>
      <c r="Y2871" s="55" t="n">
        <f aca="false">IF(OR(I2871="DNB",I2871="Dry DNB"),1,0)</f>
        <v>0</v>
      </c>
      <c r="Z2871" s="55" t="n">
        <f aca="false">IF(ISNUMBER(W2871),A2871-W2871,"")</f>
        <v>174</v>
      </c>
      <c r="AA2871" s="55" t="n">
        <f aca="false">MATCH(A2871,DATAS,0)</f>
        <v>1</v>
      </c>
      <c r="AB2871" s="55" t="n">
        <f aca="false">IF(AND(E2871&gt;0,OR(AND(B2871&gt;=1,B2871&lt;=6),B2871=10)),1,0)</f>
        <v>1</v>
      </c>
      <c r="AC2871" s="55" t="n">
        <f aca="false">IF(AND(E2871&gt;0,B2871=10),1,0)</f>
        <v>0</v>
      </c>
      <c r="AD2871" s="0" t="str">
        <f aca="false">IF(AND(C2870=C2871,AA2870=AA2871-1),AB2870,"")</f>
        <v/>
      </c>
      <c r="AE2871" s="0" t="str">
        <f aca="false">IF(AND(C2870=C2871,AA2870=AA2871-1),AC2870,"")</f>
        <v/>
      </c>
      <c r="AF2871" s="0" t="str">
        <f aca="false">IF(AA2871=1,"",IF(AND(AB2871=1,AD2871&lt;&gt;1),1,0))</f>
        <v/>
      </c>
      <c r="AG2871" s="0" t="str">
        <f aca="false">IF(AA2871=1,"",IF(AND(AC2871=1,AE2871&lt;&gt;1),1,0))</f>
        <v/>
      </c>
      <c r="AH2871" s="60" t="str">
        <f aca="false">IF(AND(E2871&gt;0,AA2871&lt;2,NOT(AND(C2872=C2871,AA2872=AA2871+1))),INDEX(DATAS,AA2871+1),"")</f>
        <v/>
      </c>
      <c r="AI2871" s="60" t="str">
        <f aca="false">IF(AND(AC2871=1,AA2871&lt;2),IF(AND(C2872=C2871,AA2872=AA2871+1),IF(AC2872=1,"",INDEX(DATAS,AA2871+1)),INDEX(DATAS,AA2871+1)),"")</f>
        <v/>
      </c>
    </row>
    <row r="2872" customFormat="false" ht="15" hidden="false" customHeight="false" outlineLevel="0" collapsed="false">
      <c r="A2872" s="60" t="n">
        <v>46310</v>
      </c>
      <c r="B2872" s="0" t="n">
        <v>4</v>
      </c>
      <c r="C2872" s="0" t="n">
        <v>5562</v>
      </c>
      <c r="D2872" s="0" t="n">
        <v>241</v>
      </c>
      <c r="E2872" s="0" t="n">
        <v>1</v>
      </c>
      <c r="F2872" s="55" t="s">
        <v>949</v>
      </c>
      <c r="G2872" s="0" t="n">
        <v>54.7</v>
      </c>
      <c r="H2872" s="0" t="n">
        <v>50</v>
      </c>
      <c r="I2872" s="55" t="s">
        <v>157</v>
      </c>
      <c r="J2872" s="0" t="n">
        <v>65</v>
      </c>
      <c r="K2872" s="0" t="n">
        <v>65</v>
      </c>
      <c r="L2872" s="0" t="n">
        <v>176</v>
      </c>
      <c r="P2872" s="0" t="n">
        <v>3.88</v>
      </c>
      <c r="Q2872" s="0" t="n">
        <v>3.36</v>
      </c>
      <c r="T2872" s="0" t="n">
        <v>52.3</v>
      </c>
      <c r="U2872" s="0" t="n">
        <v>880</v>
      </c>
      <c r="V2872" s="0" t="n">
        <v>1</v>
      </c>
      <c r="W2872" s="60" t="n">
        <v>46135</v>
      </c>
      <c r="X2872" s="55" t="n">
        <f aca="false">IF(I2872="Male",0,1)</f>
        <v>1</v>
      </c>
      <c r="Y2872" s="55" t="n">
        <f aca="false">IF(OR(I2872="DNB",I2872="Dry DNB"),1,0)</f>
        <v>0</v>
      </c>
      <c r="Z2872" s="55" t="n">
        <f aca="false">IF(ISNUMBER(W2872),A2872-W2872,"")</f>
        <v>175</v>
      </c>
      <c r="AA2872" s="55" t="n">
        <f aca="false">MATCH(A2872,DATAS,0)</f>
        <v>2</v>
      </c>
      <c r="AB2872" s="55" t="n">
        <f aca="false">IF(AND(E2872&gt;0,OR(AND(B2872&gt;=1,B2872&lt;=6),B2872=10)),1,0)</f>
        <v>1</v>
      </c>
      <c r="AC2872" s="55" t="n">
        <f aca="false">IF(AND(E2872&gt;0,B2872=10),1,0)</f>
        <v>0</v>
      </c>
      <c r="AD2872" s="55" t="n">
        <f aca="false">IF(AND(C2871=C2872,AA2871=AA2872-1),AB2871,"")</f>
        <v>1</v>
      </c>
      <c r="AE2872" s="55" t="n">
        <f aca="false">IF(AND(C2871=C2872,AA2871=AA2872-1),AC2871,"")</f>
        <v>0</v>
      </c>
      <c r="AF2872" s="55" t="n">
        <f aca="false">IF(AA2872=1,"",IF(AND(AB2872=1,AD2872&lt;&gt;1),1,0))</f>
        <v>0</v>
      </c>
      <c r="AG2872" s="55" t="n">
        <f aca="false">IF(AA2872=1,"",IF(AND(AC2872=1,AE2872&lt;&gt;1),1,0))</f>
        <v>0</v>
      </c>
      <c r="AH2872" s="60" t="str">
        <f aca="false">IF(AND(E2872&gt;0,AA2872&lt;2,NOT(AND(C2873=C2872,AA2873=AA2872+1))),INDEX(DATAS,AA2872+1),"")</f>
        <v/>
      </c>
      <c r="AI2872" s="60" t="str">
        <f aca="false">IF(AND(AC2872=1,AA2872&lt;2),IF(AND(C2873=C2872,AA2873=AA2872+1),IF(AC2873=1,"",INDEX(DATAS,AA2872+1)),INDEX(DATAS,AA2872+1)),"")</f>
        <v/>
      </c>
    </row>
    <row r="2873" customFormat="false" ht="15" hidden="false" customHeight="false" outlineLevel="0" collapsed="false">
      <c r="A2873" s="60" t="n">
        <v>46309</v>
      </c>
      <c r="B2873" s="0" t="n">
        <v>4</v>
      </c>
      <c r="C2873" s="0" t="n">
        <v>5563</v>
      </c>
      <c r="D2873" s="0" t="n">
        <v>171</v>
      </c>
      <c r="E2873" s="0" t="n">
        <v>1</v>
      </c>
      <c r="F2873" s="55" t="s">
        <v>949</v>
      </c>
      <c r="G2873" s="0" t="n">
        <v>54.9</v>
      </c>
      <c r="H2873" s="0" t="n">
        <v>56</v>
      </c>
      <c r="I2873" s="55" t="s">
        <v>157</v>
      </c>
      <c r="J2873" s="0" t="n">
        <v>122</v>
      </c>
      <c r="K2873" s="0" t="n">
        <v>66</v>
      </c>
      <c r="L2873" s="0" t="n">
        <v>49</v>
      </c>
      <c r="P2873" s="0" t="n">
        <v>3.93</v>
      </c>
      <c r="Q2873" s="0" t="n">
        <v>3.21</v>
      </c>
      <c r="R2873" s="0" t="n">
        <v>4542</v>
      </c>
      <c r="S2873" s="0" t="n">
        <v>9903</v>
      </c>
      <c r="T2873" s="0" t="n">
        <v>49.4</v>
      </c>
      <c r="U2873" s="0" t="n">
        <v>879</v>
      </c>
      <c r="V2873" s="0" t="n">
        <v>2</v>
      </c>
      <c r="W2873" s="60" t="n">
        <v>46261</v>
      </c>
      <c r="X2873" s="55" t="n">
        <f aca="false">IF(I2873="Male",0,1)</f>
        <v>1</v>
      </c>
      <c r="Y2873" s="55" t="n">
        <f aca="false">IF(OR(I2873="DNB",I2873="Dry DNB"),1,0)</f>
        <v>0</v>
      </c>
      <c r="Z2873" s="55" t="n">
        <f aca="false">IF(ISNUMBER(W2873),A2873-W2873,"")</f>
        <v>48</v>
      </c>
      <c r="AA2873" s="55" t="n">
        <f aca="false">MATCH(A2873,DATAS,0)</f>
        <v>1</v>
      </c>
      <c r="AB2873" s="55" t="n">
        <f aca="false">IF(AND(E2873&gt;0,OR(AND(B2873&gt;=1,B2873&lt;=6),B2873=10)),1,0)</f>
        <v>1</v>
      </c>
      <c r="AC2873" s="55" t="n">
        <f aca="false">IF(AND(E2873&gt;0,B2873=10),1,0)</f>
        <v>0</v>
      </c>
      <c r="AD2873" s="0" t="str">
        <f aca="false">IF(AND(C2872=C2873,AA2872=AA2873-1),AB2872,"")</f>
        <v/>
      </c>
      <c r="AE2873" s="0" t="str">
        <f aca="false">IF(AND(C2872=C2873,AA2872=AA2873-1),AC2872,"")</f>
        <v/>
      </c>
      <c r="AF2873" s="0" t="str">
        <f aca="false">IF(AA2873=1,"",IF(AND(AB2873=1,AD2873&lt;&gt;1),1,0))</f>
        <v/>
      </c>
      <c r="AG2873" s="0" t="str">
        <f aca="false">IF(AA2873=1,"",IF(AND(AC2873=1,AE2873&lt;&gt;1),1,0))</f>
        <v/>
      </c>
      <c r="AH2873" s="60" t="str">
        <f aca="false">IF(AND(E2873&gt;0,AA2873&lt;2,NOT(AND(C2874=C2873,AA2874=AA2873+1))),INDEX(DATAS,AA2873+1),"")</f>
        <v/>
      </c>
      <c r="AI2873" s="60" t="str">
        <f aca="false">IF(AND(AC2873=1,AA2873&lt;2),IF(AND(C2874=C2873,AA2874=AA2873+1),IF(AC2874=1,"",INDEX(DATAS,AA2873+1)),INDEX(DATAS,AA2873+1)),"")</f>
        <v/>
      </c>
    </row>
    <row r="2874" customFormat="false" ht="15" hidden="false" customHeight="false" outlineLevel="0" collapsed="false">
      <c r="A2874" s="60" t="n">
        <v>46310</v>
      </c>
      <c r="B2874" s="0" t="n">
        <v>4</v>
      </c>
      <c r="C2874" s="0" t="n">
        <v>5563</v>
      </c>
      <c r="D2874" s="0" t="n">
        <v>172</v>
      </c>
      <c r="E2874" s="0" t="n">
        <v>1</v>
      </c>
      <c r="F2874" s="55" t="s">
        <v>949</v>
      </c>
      <c r="G2874" s="0" t="n">
        <v>58.4</v>
      </c>
      <c r="H2874" s="0" t="n">
        <v>56</v>
      </c>
      <c r="I2874" s="55" t="s">
        <v>157</v>
      </c>
      <c r="J2874" s="0" t="n">
        <v>122</v>
      </c>
      <c r="K2874" s="0" t="n">
        <v>66</v>
      </c>
      <c r="L2874" s="0" t="n">
        <v>50</v>
      </c>
      <c r="P2874" s="0" t="n">
        <v>3.93</v>
      </c>
      <c r="Q2874" s="0" t="n">
        <v>3.21</v>
      </c>
      <c r="T2874" s="0" t="n">
        <v>49.4</v>
      </c>
      <c r="U2874" s="0" t="n">
        <v>880</v>
      </c>
      <c r="V2874" s="0" t="n">
        <v>2</v>
      </c>
      <c r="W2874" s="60" t="n">
        <v>46261</v>
      </c>
      <c r="X2874" s="55" t="n">
        <f aca="false">IF(I2874="Male",0,1)</f>
        <v>1</v>
      </c>
      <c r="Y2874" s="55" t="n">
        <f aca="false">IF(OR(I2874="DNB",I2874="Dry DNB"),1,0)</f>
        <v>0</v>
      </c>
      <c r="Z2874" s="55" t="n">
        <f aca="false">IF(ISNUMBER(W2874),A2874-W2874,"")</f>
        <v>49</v>
      </c>
      <c r="AA2874" s="55" t="n">
        <f aca="false">MATCH(A2874,DATAS,0)</f>
        <v>2</v>
      </c>
      <c r="AB2874" s="55" t="n">
        <f aca="false">IF(AND(E2874&gt;0,OR(AND(B2874&gt;=1,B2874&lt;=6),B2874=10)),1,0)</f>
        <v>1</v>
      </c>
      <c r="AC2874" s="55" t="n">
        <f aca="false">IF(AND(E2874&gt;0,B2874=10),1,0)</f>
        <v>0</v>
      </c>
      <c r="AD2874" s="55" t="n">
        <f aca="false">IF(AND(C2873=C2874,AA2873=AA2874-1),AB2873,"")</f>
        <v>1</v>
      </c>
      <c r="AE2874" s="55" t="n">
        <f aca="false">IF(AND(C2873=C2874,AA2873=AA2874-1),AC2873,"")</f>
        <v>0</v>
      </c>
      <c r="AF2874" s="55" t="n">
        <f aca="false">IF(AA2874=1,"",IF(AND(AB2874=1,AD2874&lt;&gt;1),1,0))</f>
        <v>0</v>
      </c>
      <c r="AG2874" s="55" t="n">
        <f aca="false">IF(AA2874=1,"",IF(AND(AC2874=1,AE2874&lt;&gt;1),1,0))</f>
        <v>0</v>
      </c>
      <c r="AH2874" s="60" t="str">
        <f aca="false">IF(AND(E2874&gt;0,AA2874&lt;2,NOT(AND(C2875=C2874,AA2875=AA2874+1))),INDEX(DATAS,AA2874+1),"")</f>
        <v/>
      </c>
      <c r="AI2874" s="60" t="str">
        <f aca="false">IF(AND(AC2874=1,AA2874&lt;2),IF(AND(C2875=C2874,AA2875=AA2874+1),IF(AC2875=1,"",INDEX(DATAS,AA2874+1)),INDEX(DATAS,AA2874+1)),"")</f>
        <v/>
      </c>
    </row>
    <row r="2875" customFormat="false" ht="15" hidden="false" customHeight="false" outlineLevel="0" collapsed="false">
      <c r="A2875" s="60" t="n">
        <v>46309</v>
      </c>
      <c r="B2875" s="0" t="n">
        <v>4</v>
      </c>
      <c r="C2875" s="0" t="n">
        <v>5564</v>
      </c>
      <c r="D2875" s="0" t="n">
        <v>236</v>
      </c>
      <c r="E2875" s="0" t="n">
        <v>1</v>
      </c>
      <c r="F2875" s="55" t="s">
        <v>949</v>
      </c>
      <c r="G2875" s="0" t="n">
        <v>42.1</v>
      </c>
      <c r="H2875" s="0" t="n">
        <v>42</v>
      </c>
      <c r="I2875" s="55" t="s">
        <v>157</v>
      </c>
      <c r="J2875" s="0" t="n">
        <v>124</v>
      </c>
      <c r="K2875" s="0" t="n">
        <v>68</v>
      </c>
      <c r="L2875" s="0" t="n">
        <v>112</v>
      </c>
      <c r="P2875" s="0" t="n">
        <v>3.08</v>
      </c>
      <c r="Q2875" s="0" t="n">
        <v>3.43</v>
      </c>
      <c r="R2875" s="0" t="n">
        <v>3221</v>
      </c>
      <c r="S2875" s="0" t="n">
        <v>8498</v>
      </c>
      <c r="T2875" s="0" t="n">
        <v>38.75</v>
      </c>
      <c r="U2875" s="0" t="n">
        <v>879</v>
      </c>
      <c r="V2875" s="0" t="n">
        <v>3</v>
      </c>
      <c r="W2875" s="60" t="n">
        <v>46198</v>
      </c>
      <c r="X2875" s="55" t="n">
        <f aca="false">IF(I2875="Male",0,1)</f>
        <v>1</v>
      </c>
      <c r="Y2875" s="55" t="n">
        <f aca="false">IF(OR(I2875="DNB",I2875="Dry DNB"),1,0)</f>
        <v>0</v>
      </c>
      <c r="Z2875" s="55" t="n">
        <f aca="false">IF(ISNUMBER(W2875),A2875-W2875,"")</f>
        <v>111</v>
      </c>
      <c r="AA2875" s="55" t="n">
        <f aca="false">MATCH(A2875,DATAS,0)</f>
        <v>1</v>
      </c>
      <c r="AB2875" s="55" t="n">
        <f aca="false">IF(AND(E2875&gt;0,OR(AND(B2875&gt;=1,B2875&lt;=6),B2875=10)),1,0)</f>
        <v>1</v>
      </c>
      <c r="AC2875" s="55" t="n">
        <f aca="false">IF(AND(E2875&gt;0,B2875=10),1,0)</f>
        <v>0</v>
      </c>
      <c r="AD2875" s="0" t="str">
        <f aca="false">IF(AND(C2874=C2875,AA2874=AA2875-1),AB2874,"")</f>
        <v/>
      </c>
      <c r="AE2875" s="0" t="str">
        <f aca="false">IF(AND(C2874=C2875,AA2874=AA2875-1),AC2874,"")</f>
        <v/>
      </c>
      <c r="AF2875" s="0" t="str">
        <f aca="false">IF(AA2875=1,"",IF(AND(AB2875=1,AD2875&lt;&gt;1),1,0))</f>
        <v/>
      </c>
      <c r="AG2875" s="0" t="str">
        <f aca="false">IF(AA2875=1,"",IF(AND(AC2875=1,AE2875&lt;&gt;1),1,0))</f>
        <v/>
      </c>
      <c r="AH2875" s="60" t="str">
        <f aca="false">IF(AND(E2875&gt;0,AA2875&lt;2,NOT(AND(C2876=C2875,AA2876=AA2875+1))),INDEX(DATAS,AA2875+1),"")</f>
        <v/>
      </c>
      <c r="AI2875" s="60" t="str">
        <f aca="false">IF(AND(AC2875=1,AA2875&lt;2),IF(AND(C2876=C2875,AA2876=AA2875+1),IF(AC2876=1,"",INDEX(DATAS,AA2875+1)),INDEX(DATAS,AA2875+1)),"")</f>
        <v/>
      </c>
    </row>
    <row r="2876" customFormat="false" ht="15" hidden="false" customHeight="false" outlineLevel="0" collapsed="false">
      <c r="A2876" s="60" t="n">
        <v>46310</v>
      </c>
      <c r="B2876" s="0" t="n">
        <v>4</v>
      </c>
      <c r="C2876" s="0" t="n">
        <v>5564</v>
      </c>
      <c r="D2876" s="0" t="n">
        <v>237</v>
      </c>
      <c r="E2876" s="0" t="n">
        <v>1</v>
      </c>
      <c r="F2876" s="55" t="s">
        <v>949</v>
      </c>
      <c r="G2876" s="0" t="n">
        <v>43.5</v>
      </c>
      <c r="H2876" s="0" t="n">
        <v>42</v>
      </c>
      <c r="I2876" s="55" t="s">
        <v>157</v>
      </c>
      <c r="J2876" s="0" t="n">
        <v>124</v>
      </c>
      <c r="K2876" s="0" t="n">
        <v>68</v>
      </c>
      <c r="L2876" s="0" t="n">
        <v>113</v>
      </c>
      <c r="P2876" s="0" t="n">
        <v>3.08</v>
      </c>
      <c r="Q2876" s="0" t="n">
        <v>3.43</v>
      </c>
      <c r="T2876" s="0" t="n">
        <v>38.75</v>
      </c>
      <c r="U2876" s="0" t="n">
        <v>880</v>
      </c>
      <c r="V2876" s="0" t="n">
        <v>3</v>
      </c>
      <c r="W2876" s="60" t="n">
        <v>46198</v>
      </c>
      <c r="X2876" s="55" t="n">
        <f aca="false">IF(I2876="Male",0,1)</f>
        <v>1</v>
      </c>
      <c r="Y2876" s="55" t="n">
        <f aca="false">IF(OR(I2876="DNB",I2876="Dry DNB"),1,0)</f>
        <v>0</v>
      </c>
      <c r="Z2876" s="55" t="n">
        <f aca="false">IF(ISNUMBER(W2876),A2876-W2876,"")</f>
        <v>112</v>
      </c>
      <c r="AA2876" s="55" t="n">
        <f aca="false">MATCH(A2876,DATAS,0)</f>
        <v>2</v>
      </c>
      <c r="AB2876" s="55" t="n">
        <f aca="false">IF(AND(E2876&gt;0,OR(AND(B2876&gt;=1,B2876&lt;=6),B2876=10)),1,0)</f>
        <v>1</v>
      </c>
      <c r="AC2876" s="55" t="n">
        <f aca="false">IF(AND(E2876&gt;0,B2876=10),1,0)</f>
        <v>0</v>
      </c>
      <c r="AD2876" s="55" t="n">
        <f aca="false">IF(AND(C2875=C2876,AA2875=AA2876-1),AB2875,"")</f>
        <v>1</v>
      </c>
      <c r="AE2876" s="55" t="n">
        <f aca="false">IF(AND(C2875=C2876,AA2875=AA2876-1),AC2875,"")</f>
        <v>0</v>
      </c>
      <c r="AF2876" s="55" t="n">
        <f aca="false">IF(AA2876=1,"",IF(AND(AB2876=1,AD2876&lt;&gt;1),1,0))</f>
        <v>0</v>
      </c>
      <c r="AG2876" s="55" t="n">
        <f aca="false">IF(AA2876=1,"",IF(AND(AC2876=1,AE2876&lt;&gt;1),1,0))</f>
        <v>0</v>
      </c>
      <c r="AH2876" s="60" t="str">
        <f aca="false">IF(AND(E2876&gt;0,AA2876&lt;2,NOT(AND(C2877=C2876,AA2877=AA2876+1))),INDEX(DATAS,AA2876+1),"")</f>
        <v/>
      </c>
      <c r="AI2876" s="60" t="str">
        <f aca="false">IF(AND(AC2876=1,AA2876&lt;2),IF(AND(C2877=C2876,AA2877=AA2876+1),IF(AC2877=1,"",INDEX(DATAS,AA2876+1)),INDEX(DATAS,AA2876+1)),"")</f>
        <v/>
      </c>
    </row>
    <row r="2877" customFormat="false" ht="15" hidden="false" customHeight="false" outlineLevel="0" collapsed="false">
      <c r="A2877" s="60" t="n">
        <v>46309</v>
      </c>
      <c r="B2877" s="0" t="n">
        <v>4</v>
      </c>
      <c r="C2877" s="0" t="n">
        <v>5565</v>
      </c>
      <c r="D2877" s="0" t="n">
        <v>132</v>
      </c>
      <c r="E2877" s="0" t="n">
        <v>1</v>
      </c>
      <c r="F2877" s="55" t="s">
        <v>949</v>
      </c>
      <c r="G2877" s="0" t="n">
        <v>52.6</v>
      </c>
      <c r="H2877" s="0" t="n">
        <v>54</v>
      </c>
      <c r="I2877" s="55" t="s">
        <v>187</v>
      </c>
      <c r="J2877" s="0" t="n">
        <v>132</v>
      </c>
      <c r="K2877" s="0" t="n">
        <v>69</v>
      </c>
      <c r="P2877" s="0" t="n">
        <v>3.42</v>
      </c>
      <c r="Q2877" s="0" t="n">
        <v>3.27</v>
      </c>
      <c r="R2877" s="0" t="n">
        <v>4645</v>
      </c>
      <c r="S2877" s="0" t="n">
        <v>9752</v>
      </c>
      <c r="T2877" s="0" t="n">
        <v>47.5</v>
      </c>
      <c r="U2877" s="0" t="n">
        <v>879</v>
      </c>
      <c r="V2877" s="0" t="n">
        <v>2</v>
      </c>
      <c r="W2877" s="60" t="n">
        <v>46282</v>
      </c>
      <c r="X2877" s="55" t="n">
        <f aca="false">IF(I2877="Male",0,1)</f>
        <v>1</v>
      </c>
      <c r="Y2877" s="55" t="n">
        <f aca="false">IF(OR(I2877="DNB",I2877="Dry DNB"),1,0)</f>
        <v>0</v>
      </c>
      <c r="Z2877" s="55" t="n">
        <f aca="false">IF(ISNUMBER(W2877),A2877-W2877,"")</f>
        <v>27</v>
      </c>
      <c r="AA2877" s="55" t="n">
        <f aca="false">MATCH(A2877,DATAS,0)</f>
        <v>1</v>
      </c>
      <c r="AB2877" s="55" t="n">
        <f aca="false">IF(AND(E2877&gt;0,OR(AND(B2877&gt;=1,B2877&lt;=6),B2877=10)),1,0)</f>
        <v>1</v>
      </c>
      <c r="AC2877" s="55" t="n">
        <f aca="false">IF(AND(E2877&gt;0,B2877=10),1,0)</f>
        <v>0</v>
      </c>
      <c r="AD2877" s="0" t="str">
        <f aca="false">IF(AND(C2876=C2877,AA2876=AA2877-1),AB2876,"")</f>
        <v/>
      </c>
      <c r="AE2877" s="0" t="str">
        <f aca="false">IF(AND(C2876=C2877,AA2876=AA2877-1),AC2876,"")</f>
        <v/>
      </c>
      <c r="AF2877" s="0" t="str">
        <f aca="false">IF(AA2877=1,"",IF(AND(AB2877=1,AD2877&lt;&gt;1),1,0))</f>
        <v/>
      </c>
      <c r="AG2877" s="0" t="str">
        <f aca="false">IF(AA2877=1,"",IF(AND(AC2877=1,AE2877&lt;&gt;1),1,0))</f>
        <v/>
      </c>
      <c r="AH2877" s="60" t="str">
        <f aca="false">IF(AND(E2877&gt;0,AA2877&lt;2,NOT(AND(C2878=C2877,AA2878=AA2877+1))),INDEX(DATAS,AA2877+1),"")</f>
        <v/>
      </c>
      <c r="AI2877" s="60" t="str">
        <f aca="false">IF(AND(AC2877=1,AA2877&lt;2),IF(AND(C2878=C2877,AA2878=AA2877+1),IF(AC2878=1,"",INDEX(DATAS,AA2877+1)),INDEX(DATAS,AA2877+1)),"")</f>
        <v/>
      </c>
    </row>
    <row r="2878" customFormat="false" ht="15" hidden="false" customHeight="false" outlineLevel="0" collapsed="false">
      <c r="A2878" s="60" t="n">
        <v>46310</v>
      </c>
      <c r="B2878" s="0" t="n">
        <v>4</v>
      </c>
      <c r="C2878" s="0" t="n">
        <v>5565</v>
      </c>
      <c r="D2878" s="0" t="n">
        <v>133</v>
      </c>
      <c r="E2878" s="0" t="n">
        <v>1</v>
      </c>
      <c r="F2878" s="55" t="s">
        <v>949</v>
      </c>
      <c r="G2878" s="0" t="n">
        <v>55</v>
      </c>
      <c r="H2878" s="0" t="n">
        <v>54</v>
      </c>
      <c r="I2878" s="55" t="s">
        <v>187</v>
      </c>
      <c r="J2878" s="0" t="n">
        <v>133</v>
      </c>
      <c r="K2878" s="0" t="n">
        <v>69</v>
      </c>
      <c r="P2878" s="0" t="n">
        <v>3.42</v>
      </c>
      <c r="Q2878" s="0" t="n">
        <v>3.27</v>
      </c>
      <c r="T2878" s="0" t="n">
        <v>47.5</v>
      </c>
      <c r="U2878" s="0" t="n">
        <v>880</v>
      </c>
      <c r="V2878" s="0" t="n">
        <v>2</v>
      </c>
      <c r="W2878" s="60" t="n">
        <v>46282</v>
      </c>
      <c r="X2878" s="55" t="n">
        <f aca="false">IF(I2878="Male",0,1)</f>
        <v>1</v>
      </c>
      <c r="Y2878" s="55" t="n">
        <f aca="false">IF(OR(I2878="DNB",I2878="Dry DNB"),1,0)</f>
        <v>0</v>
      </c>
      <c r="Z2878" s="55" t="n">
        <f aca="false">IF(ISNUMBER(W2878),A2878-W2878,"")</f>
        <v>28</v>
      </c>
      <c r="AA2878" s="55" t="n">
        <f aca="false">MATCH(A2878,DATAS,0)</f>
        <v>2</v>
      </c>
      <c r="AB2878" s="55" t="n">
        <f aca="false">IF(AND(E2878&gt;0,OR(AND(B2878&gt;=1,B2878&lt;=6),B2878=10)),1,0)</f>
        <v>1</v>
      </c>
      <c r="AC2878" s="55" t="n">
        <f aca="false">IF(AND(E2878&gt;0,B2878=10),1,0)</f>
        <v>0</v>
      </c>
      <c r="AD2878" s="55" t="n">
        <f aca="false">IF(AND(C2877=C2878,AA2877=AA2878-1),AB2877,"")</f>
        <v>1</v>
      </c>
      <c r="AE2878" s="55" t="n">
        <f aca="false">IF(AND(C2877=C2878,AA2877=AA2878-1),AC2877,"")</f>
        <v>0</v>
      </c>
      <c r="AF2878" s="55" t="n">
        <f aca="false">IF(AA2878=1,"",IF(AND(AB2878=1,AD2878&lt;&gt;1),1,0))</f>
        <v>0</v>
      </c>
      <c r="AG2878" s="55" t="n">
        <f aca="false">IF(AA2878=1,"",IF(AND(AC2878=1,AE2878&lt;&gt;1),1,0))</f>
        <v>0</v>
      </c>
      <c r="AH2878" s="60" t="str">
        <f aca="false">IF(AND(E2878&gt;0,AA2878&lt;2,NOT(AND(C2879=C2878,AA2879=AA2878+1))),INDEX(DATAS,AA2878+1),"")</f>
        <v/>
      </c>
      <c r="AI2878" s="60" t="str">
        <f aca="false">IF(AND(AC2878=1,AA2878&lt;2),IF(AND(C2879=C2878,AA2879=AA2878+1),IF(AC2879=1,"",INDEX(DATAS,AA2878+1)),INDEX(DATAS,AA2878+1)),"")</f>
        <v/>
      </c>
    </row>
    <row r="2879" customFormat="false" ht="15" hidden="false" customHeight="false" outlineLevel="0" collapsed="false">
      <c r="A2879" s="60" t="n">
        <v>46309</v>
      </c>
      <c r="B2879" s="0" t="n">
        <v>4</v>
      </c>
      <c r="C2879" s="0" t="n">
        <v>5566</v>
      </c>
      <c r="D2879" s="0" t="n">
        <v>205</v>
      </c>
      <c r="E2879" s="0" t="n">
        <v>1</v>
      </c>
      <c r="F2879" s="55" t="s">
        <v>949</v>
      </c>
      <c r="G2879" s="0" t="n">
        <v>48.9</v>
      </c>
      <c r="H2879" s="0" t="n">
        <v>48</v>
      </c>
      <c r="I2879" s="55" t="s">
        <v>187</v>
      </c>
      <c r="J2879" s="0" t="n">
        <v>205</v>
      </c>
      <c r="K2879" s="0" t="n">
        <v>65</v>
      </c>
      <c r="P2879" s="0" t="n">
        <v>3.29</v>
      </c>
      <c r="Q2879" s="0" t="n">
        <v>3.24</v>
      </c>
      <c r="R2879" s="0" t="n">
        <v>4790</v>
      </c>
      <c r="S2879" s="0" t="n">
        <v>9421</v>
      </c>
      <c r="T2879" s="0" t="n">
        <v>55.2</v>
      </c>
      <c r="U2879" s="0" t="n">
        <v>879</v>
      </c>
      <c r="V2879" s="0" t="n">
        <v>4</v>
      </c>
      <c r="W2879" s="60" t="n">
        <v>46307</v>
      </c>
      <c r="X2879" s="55" t="n">
        <f aca="false">IF(I2879="Male",0,1)</f>
        <v>1</v>
      </c>
      <c r="Y2879" s="55" t="n">
        <f aca="false">IF(OR(I2879="DNB",I2879="Dry DNB"),1,0)</f>
        <v>0</v>
      </c>
      <c r="Z2879" s="55" t="n">
        <f aca="false">IF(ISNUMBER(W2879),A2879-W2879,"")</f>
        <v>2</v>
      </c>
      <c r="AA2879" s="55" t="n">
        <f aca="false">MATCH(A2879,DATAS,0)</f>
        <v>1</v>
      </c>
      <c r="AB2879" s="55" t="n">
        <f aca="false">IF(AND(E2879&gt;0,OR(AND(B2879&gt;=1,B2879&lt;=6),B2879=10)),1,0)</f>
        <v>1</v>
      </c>
      <c r="AC2879" s="55" t="n">
        <f aca="false">IF(AND(E2879&gt;0,B2879=10),1,0)</f>
        <v>0</v>
      </c>
      <c r="AD2879" s="0" t="str">
        <f aca="false">IF(AND(C2878=C2879,AA2878=AA2879-1),AB2878,"")</f>
        <v/>
      </c>
      <c r="AE2879" s="0" t="str">
        <f aca="false">IF(AND(C2878=C2879,AA2878=AA2879-1),AC2878,"")</f>
        <v/>
      </c>
      <c r="AF2879" s="0" t="str">
        <f aca="false">IF(AA2879=1,"",IF(AND(AB2879=1,AD2879&lt;&gt;1),1,0))</f>
        <v/>
      </c>
      <c r="AG2879" s="0" t="str">
        <f aca="false">IF(AA2879=1,"",IF(AND(AC2879=1,AE2879&lt;&gt;1),1,0))</f>
        <v/>
      </c>
      <c r="AH2879" s="60" t="str">
        <f aca="false">IF(AND(E2879&gt;0,AA2879&lt;2,NOT(AND(C2880=C2879,AA2880=AA2879+1))),INDEX(DATAS,AA2879+1),"")</f>
        <v/>
      </c>
      <c r="AI2879" s="60" t="str">
        <f aca="false">IF(AND(AC2879=1,AA2879&lt;2),IF(AND(C2880=C2879,AA2880=AA2879+1),IF(AC2880=1,"",INDEX(DATAS,AA2879+1)),INDEX(DATAS,AA2879+1)),"")</f>
        <v/>
      </c>
    </row>
    <row r="2880" customFormat="false" ht="15" hidden="false" customHeight="false" outlineLevel="0" collapsed="false">
      <c r="A2880" s="60" t="n">
        <v>46310</v>
      </c>
      <c r="B2880" s="0" t="n">
        <v>4</v>
      </c>
      <c r="C2880" s="0" t="n">
        <v>5566</v>
      </c>
      <c r="D2880" s="0" t="n">
        <v>206</v>
      </c>
      <c r="E2880" s="0" t="n">
        <v>1</v>
      </c>
      <c r="F2880" s="55" t="s">
        <v>949</v>
      </c>
      <c r="G2880" s="0" t="n">
        <v>48.5</v>
      </c>
      <c r="H2880" s="0" t="n">
        <v>48</v>
      </c>
      <c r="I2880" s="55" t="s">
        <v>187</v>
      </c>
      <c r="J2880" s="0" t="n">
        <v>206</v>
      </c>
      <c r="K2880" s="0" t="n">
        <v>65</v>
      </c>
      <c r="P2880" s="0" t="n">
        <v>3.29</v>
      </c>
      <c r="Q2880" s="0" t="n">
        <v>3.24</v>
      </c>
      <c r="T2880" s="0" t="n">
        <v>55.2</v>
      </c>
      <c r="U2880" s="0" t="n">
        <v>880</v>
      </c>
      <c r="V2880" s="0" t="n">
        <v>4</v>
      </c>
      <c r="W2880" s="60" t="n">
        <v>46307</v>
      </c>
      <c r="X2880" s="55" t="n">
        <f aca="false">IF(I2880="Male",0,1)</f>
        <v>1</v>
      </c>
      <c r="Y2880" s="55" t="n">
        <f aca="false">IF(OR(I2880="DNB",I2880="Dry DNB"),1,0)</f>
        <v>0</v>
      </c>
      <c r="Z2880" s="55" t="n">
        <f aca="false">IF(ISNUMBER(W2880),A2880-W2880,"")</f>
        <v>3</v>
      </c>
      <c r="AA2880" s="55" t="n">
        <f aca="false">MATCH(A2880,DATAS,0)</f>
        <v>2</v>
      </c>
      <c r="AB2880" s="55" t="n">
        <f aca="false">IF(AND(E2880&gt;0,OR(AND(B2880&gt;=1,B2880&lt;=6),B2880=10)),1,0)</f>
        <v>1</v>
      </c>
      <c r="AC2880" s="55" t="n">
        <f aca="false">IF(AND(E2880&gt;0,B2880=10),1,0)</f>
        <v>0</v>
      </c>
      <c r="AD2880" s="55" t="n">
        <f aca="false">IF(AND(C2879=C2880,AA2879=AA2880-1),AB2879,"")</f>
        <v>1</v>
      </c>
      <c r="AE2880" s="55" t="n">
        <f aca="false">IF(AND(C2879=C2880,AA2879=AA2880-1),AC2879,"")</f>
        <v>0</v>
      </c>
      <c r="AF2880" s="55" t="n">
        <f aca="false">IF(AA2880=1,"",IF(AND(AB2880=1,AD2880&lt;&gt;1),1,0))</f>
        <v>0</v>
      </c>
      <c r="AG2880" s="55" t="n">
        <f aca="false">IF(AA2880=1,"",IF(AND(AC2880=1,AE2880&lt;&gt;1),1,0))</f>
        <v>0</v>
      </c>
      <c r="AH2880" s="60" t="str">
        <f aca="false">IF(AND(E2880&gt;0,AA2880&lt;2,NOT(AND(C2881=C2880,AA2881=AA2880+1))),INDEX(DATAS,AA2880+1),"")</f>
        <v/>
      </c>
      <c r="AI2880" s="60" t="str">
        <f aca="false">IF(AND(AC2880=1,AA2880&lt;2),IF(AND(C2881=C2880,AA2881=AA2880+1),IF(AC2881=1,"",INDEX(DATAS,AA2880+1)),INDEX(DATAS,AA2880+1)),"")</f>
        <v/>
      </c>
    </row>
    <row r="2881" customFormat="false" ht="15" hidden="false" customHeight="false" outlineLevel="0" collapsed="false">
      <c r="A2881" s="60" t="n">
        <v>46309</v>
      </c>
      <c r="B2881" s="0" t="n">
        <v>4</v>
      </c>
      <c r="C2881" s="0" t="n">
        <v>5567</v>
      </c>
      <c r="D2881" s="0" t="n">
        <v>235</v>
      </c>
      <c r="E2881" s="0" t="n">
        <v>1</v>
      </c>
      <c r="F2881" s="55" t="s">
        <v>949</v>
      </c>
      <c r="G2881" s="0" t="n">
        <v>39.2</v>
      </c>
      <c r="H2881" s="0" t="n">
        <v>44</v>
      </c>
      <c r="I2881" s="55" t="s">
        <v>157</v>
      </c>
      <c r="J2881" s="0" t="n">
        <v>67</v>
      </c>
      <c r="K2881" s="0" t="n">
        <v>67</v>
      </c>
      <c r="L2881" s="0" t="n">
        <v>168</v>
      </c>
      <c r="P2881" s="0" t="n">
        <v>3.47</v>
      </c>
      <c r="Q2881" s="0" t="n">
        <v>3.55</v>
      </c>
      <c r="R2881" s="0" t="n">
        <v>4274</v>
      </c>
      <c r="S2881" s="0" t="n">
        <v>9814</v>
      </c>
      <c r="T2881" s="0" t="n">
        <v>44.85</v>
      </c>
      <c r="U2881" s="0" t="n">
        <v>879</v>
      </c>
      <c r="V2881" s="0" t="n">
        <v>1</v>
      </c>
      <c r="W2881" s="60" t="n">
        <v>46142</v>
      </c>
      <c r="X2881" s="55" t="n">
        <f aca="false">IF(I2881="Male",0,1)</f>
        <v>1</v>
      </c>
      <c r="Y2881" s="55" t="n">
        <f aca="false">IF(OR(I2881="DNB",I2881="Dry DNB"),1,0)</f>
        <v>0</v>
      </c>
      <c r="Z2881" s="55" t="n">
        <f aca="false">IF(ISNUMBER(W2881),A2881-W2881,"")</f>
        <v>167</v>
      </c>
      <c r="AA2881" s="55" t="n">
        <f aca="false">MATCH(A2881,DATAS,0)</f>
        <v>1</v>
      </c>
      <c r="AB2881" s="55" t="n">
        <f aca="false">IF(AND(E2881&gt;0,OR(AND(B2881&gt;=1,B2881&lt;=6),B2881=10)),1,0)</f>
        <v>1</v>
      </c>
      <c r="AC2881" s="55" t="n">
        <f aca="false">IF(AND(E2881&gt;0,B2881=10),1,0)</f>
        <v>0</v>
      </c>
      <c r="AD2881" s="0" t="str">
        <f aca="false">IF(AND(C2880=C2881,AA2880=AA2881-1),AB2880,"")</f>
        <v/>
      </c>
      <c r="AE2881" s="0" t="str">
        <f aca="false">IF(AND(C2880=C2881,AA2880=AA2881-1),AC2880,"")</f>
        <v/>
      </c>
      <c r="AF2881" s="0" t="str">
        <f aca="false">IF(AA2881=1,"",IF(AND(AB2881=1,AD2881&lt;&gt;1),1,0))</f>
        <v/>
      </c>
      <c r="AG2881" s="0" t="str">
        <f aca="false">IF(AA2881=1,"",IF(AND(AC2881=1,AE2881&lt;&gt;1),1,0))</f>
        <v/>
      </c>
      <c r="AH2881" s="60" t="str">
        <f aca="false">IF(AND(E2881&gt;0,AA2881&lt;2,NOT(AND(C2882=C2881,AA2882=AA2881+1))),INDEX(DATAS,AA2881+1),"")</f>
        <v/>
      </c>
      <c r="AI2881" s="60" t="str">
        <f aca="false">IF(AND(AC2881=1,AA2881&lt;2),IF(AND(C2882=C2881,AA2882=AA2881+1),IF(AC2882=1,"",INDEX(DATAS,AA2881+1)),INDEX(DATAS,AA2881+1)),"")</f>
        <v/>
      </c>
    </row>
    <row r="2882" customFormat="false" ht="15" hidden="false" customHeight="false" outlineLevel="0" collapsed="false">
      <c r="A2882" s="60" t="n">
        <v>46310</v>
      </c>
      <c r="B2882" s="0" t="n">
        <v>4</v>
      </c>
      <c r="C2882" s="0" t="n">
        <v>5567</v>
      </c>
      <c r="D2882" s="0" t="n">
        <v>236</v>
      </c>
      <c r="E2882" s="0" t="n">
        <v>1</v>
      </c>
      <c r="F2882" s="55" t="s">
        <v>949</v>
      </c>
      <c r="G2882" s="0" t="n">
        <v>49.3</v>
      </c>
      <c r="H2882" s="0" t="n">
        <v>44</v>
      </c>
      <c r="I2882" s="55" t="s">
        <v>157</v>
      </c>
      <c r="J2882" s="0" t="n">
        <v>67</v>
      </c>
      <c r="K2882" s="0" t="n">
        <v>67</v>
      </c>
      <c r="L2882" s="0" t="n">
        <v>169</v>
      </c>
      <c r="P2882" s="0" t="n">
        <v>3.47</v>
      </c>
      <c r="Q2882" s="0" t="n">
        <v>3.55</v>
      </c>
      <c r="T2882" s="0" t="n">
        <v>44.85</v>
      </c>
      <c r="U2882" s="0" t="n">
        <v>880</v>
      </c>
      <c r="V2882" s="0" t="n">
        <v>1</v>
      </c>
      <c r="W2882" s="60" t="n">
        <v>46142</v>
      </c>
      <c r="X2882" s="55" t="n">
        <f aca="false">IF(I2882="Male",0,1)</f>
        <v>1</v>
      </c>
      <c r="Y2882" s="55" t="n">
        <f aca="false">IF(OR(I2882="DNB",I2882="Dry DNB"),1,0)</f>
        <v>0</v>
      </c>
      <c r="Z2882" s="55" t="n">
        <f aca="false">IF(ISNUMBER(W2882),A2882-W2882,"")</f>
        <v>168</v>
      </c>
      <c r="AA2882" s="55" t="n">
        <f aca="false">MATCH(A2882,DATAS,0)</f>
        <v>2</v>
      </c>
      <c r="AB2882" s="55" t="n">
        <f aca="false">IF(AND(E2882&gt;0,OR(AND(B2882&gt;=1,B2882&lt;=6),B2882=10)),1,0)</f>
        <v>1</v>
      </c>
      <c r="AC2882" s="55" t="n">
        <f aca="false">IF(AND(E2882&gt;0,B2882=10),1,0)</f>
        <v>0</v>
      </c>
      <c r="AD2882" s="55" t="n">
        <f aca="false">IF(AND(C2881=C2882,AA2881=AA2882-1),AB2881,"")</f>
        <v>1</v>
      </c>
      <c r="AE2882" s="55" t="n">
        <f aca="false">IF(AND(C2881=C2882,AA2881=AA2882-1),AC2881,"")</f>
        <v>0</v>
      </c>
      <c r="AF2882" s="55" t="n">
        <f aca="false">IF(AA2882=1,"",IF(AND(AB2882=1,AD2882&lt;&gt;1),1,0))</f>
        <v>0</v>
      </c>
      <c r="AG2882" s="55" t="n">
        <f aca="false">IF(AA2882=1,"",IF(AND(AC2882=1,AE2882&lt;&gt;1),1,0))</f>
        <v>0</v>
      </c>
      <c r="AH2882" s="60" t="str">
        <f aca="false">IF(AND(E2882&gt;0,AA2882&lt;2,NOT(AND(C2883=C2882,AA2883=AA2882+1))),INDEX(DATAS,AA2882+1),"")</f>
        <v/>
      </c>
      <c r="AI2882" s="60" t="str">
        <f aca="false">IF(AND(AC2882=1,AA2882&lt;2),IF(AND(C2883=C2882,AA2883=AA2882+1),IF(AC2883=1,"",INDEX(DATAS,AA2882+1)),INDEX(DATAS,AA2882+1)),"")</f>
        <v/>
      </c>
    </row>
    <row r="2883" customFormat="false" ht="15" hidden="false" customHeight="false" outlineLevel="0" collapsed="false">
      <c r="A2883" s="60" t="n">
        <v>46309</v>
      </c>
      <c r="B2883" s="0" t="n">
        <v>6</v>
      </c>
      <c r="C2883" s="0" t="n">
        <v>5568</v>
      </c>
      <c r="D2883" s="0" t="n">
        <v>140</v>
      </c>
      <c r="E2883" s="0" t="n">
        <v>1</v>
      </c>
      <c r="F2883" s="55" t="s">
        <v>949</v>
      </c>
      <c r="G2883" s="0" t="n">
        <v>34.7</v>
      </c>
      <c r="H2883" s="0" t="n">
        <v>31</v>
      </c>
      <c r="I2883" s="55" t="s">
        <v>187</v>
      </c>
      <c r="J2883" s="0" t="n">
        <v>140</v>
      </c>
      <c r="K2883" s="0" t="n">
        <v>77</v>
      </c>
      <c r="P2883" s="0" t="n">
        <v>3.93</v>
      </c>
      <c r="Q2883" s="0" t="n">
        <v>3.28</v>
      </c>
      <c r="R2883" s="0" t="n">
        <v>3574</v>
      </c>
      <c r="S2883" s="0" t="n">
        <v>7818</v>
      </c>
      <c r="T2883" s="0" t="n">
        <v>37.65</v>
      </c>
      <c r="U2883" s="0" t="n">
        <v>879</v>
      </c>
      <c r="V2883" s="0" t="n">
        <v>2</v>
      </c>
      <c r="W2883" s="60" t="n">
        <v>46282</v>
      </c>
      <c r="X2883" s="55" t="n">
        <f aca="false">IF(I2883="Male",0,1)</f>
        <v>1</v>
      </c>
      <c r="Y2883" s="55" t="n">
        <f aca="false">IF(OR(I2883="DNB",I2883="Dry DNB"),1,0)</f>
        <v>0</v>
      </c>
      <c r="Z2883" s="55" t="n">
        <f aca="false">IF(ISNUMBER(W2883),A2883-W2883,"")</f>
        <v>27</v>
      </c>
      <c r="AA2883" s="55" t="n">
        <f aca="false">MATCH(A2883,DATAS,0)</f>
        <v>1</v>
      </c>
      <c r="AB2883" s="55" t="n">
        <f aca="false">IF(AND(E2883&gt;0,OR(AND(B2883&gt;=1,B2883&lt;=6),B2883=10)),1,0)</f>
        <v>1</v>
      </c>
      <c r="AC2883" s="55" t="n">
        <f aca="false">IF(AND(E2883&gt;0,B2883=10),1,0)</f>
        <v>0</v>
      </c>
      <c r="AD2883" s="0" t="str">
        <f aca="false">IF(AND(C2882=C2883,AA2882=AA2883-1),AB2882,"")</f>
        <v/>
      </c>
      <c r="AE2883" s="0" t="str">
        <f aca="false">IF(AND(C2882=C2883,AA2882=AA2883-1),AC2882,"")</f>
        <v/>
      </c>
      <c r="AF2883" s="0" t="str">
        <f aca="false">IF(AA2883=1,"",IF(AND(AB2883=1,AD2883&lt;&gt;1),1,0))</f>
        <v/>
      </c>
      <c r="AG2883" s="0" t="str">
        <f aca="false">IF(AA2883=1,"",IF(AND(AC2883=1,AE2883&lt;&gt;1),1,0))</f>
        <v/>
      </c>
      <c r="AH2883" s="60" t="str">
        <f aca="false">IF(AND(E2883&gt;0,AA2883&lt;2,NOT(AND(C2884=C2883,AA2884=AA2883+1))),INDEX(DATAS,AA2883+1),"")</f>
        <v/>
      </c>
      <c r="AI2883" s="60" t="str">
        <f aca="false">IF(AND(AC2883=1,AA2883&lt;2),IF(AND(C2884=C2883,AA2884=AA2883+1),IF(AC2884=1,"",INDEX(DATAS,AA2883+1)),INDEX(DATAS,AA2883+1)),"")</f>
        <v/>
      </c>
    </row>
    <row r="2884" customFormat="false" ht="15" hidden="false" customHeight="false" outlineLevel="0" collapsed="false">
      <c r="A2884" s="60" t="n">
        <v>46310</v>
      </c>
      <c r="B2884" s="0" t="n">
        <v>6</v>
      </c>
      <c r="C2884" s="0" t="n">
        <v>5568</v>
      </c>
      <c r="D2884" s="0" t="n">
        <v>141</v>
      </c>
      <c r="E2884" s="0" t="n">
        <v>1</v>
      </c>
      <c r="F2884" s="55" t="s">
        <v>949</v>
      </c>
      <c r="G2884" s="0" t="n">
        <v>34.8</v>
      </c>
      <c r="H2884" s="0" t="n">
        <v>32</v>
      </c>
      <c r="I2884" s="55" t="s">
        <v>187</v>
      </c>
      <c r="J2884" s="0" t="n">
        <v>141</v>
      </c>
      <c r="K2884" s="0" t="n">
        <v>77</v>
      </c>
      <c r="P2884" s="0" t="n">
        <v>3.93</v>
      </c>
      <c r="Q2884" s="0" t="n">
        <v>3.28</v>
      </c>
      <c r="T2884" s="0" t="n">
        <v>37.65</v>
      </c>
      <c r="U2884" s="0" t="n">
        <v>880</v>
      </c>
      <c r="V2884" s="0" t="n">
        <v>2</v>
      </c>
      <c r="W2884" s="60" t="n">
        <v>46282</v>
      </c>
      <c r="X2884" s="55" t="n">
        <f aca="false">IF(I2884="Male",0,1)</f>
        <v>1</v>
      </c>
      <c r="Y2884" s="55" t="n">
        <f aca="false">IF(OR(I2884="DNB",I2884="Dry DNB"),1,0)</f>
        <v>0</v>
      </c>
      <c r="Z2884" s="55" t="n">
        <f aca="false">IF(ISNUMBER(W2884),A2884-W2884,"")</f>
        <v>28</v>
      </c>
      <c r="AA2884" s="55" t="n">
        <f aca="false">MATCH(A2884,DATAS,0)</f>
        <v>2</v>
      </c>
      <c r="AB2884" s="55" t="n">
        <f aca="false">IF(AND(E2884&gt;0,OR(AND(B2884&gt;=1,B2884&lt;=6),B2884=10)),1,0)</f>
        <v>1</v>
      </c>
      <c r="AC2884" s="55" t="n">
        <f aca="false">IF(AND(E2884&gt;0,B2884=10),1,0)</f>
        <v>0</v>
      </c>
      <c r="AD2884" s="55" t="n">
        <f aca="false">IF(AND(C2883=C2884,AA2883=AA2884-1),AB2883,"")</f>
        <v>1</v>
      </c>
      <c r="AE2884" s="55" t="n">
        <f aca="false">IF(AND(C2883=C2884,AA2883=AA2884-1),AC2883,"")</f>
        <v>0</v>
      </c>
      <c r="AF2884" s="55" t="n">
        <f aca="false">IF(AA2884=1,"",IF(AND(AB2884=1,AD2884&lt;&gt;1),1,0))</f>
        <v>0</v>
      </c>
      <c r="AG2884" s="55" t="n">
        <f aca="false">IF(AA2884=1,"",IF(AND(AC2884=1,AE2884&lt;&gt;1),1,0))</f>
        <v>0</v>
      </c>
      <c r="AH2884" s="60" t="str">
        <f aca="false">IF(AND(E2884&gt;0,AA2884&lt;2,NOT(AND(C2885=C2884,AA2885=AA2884+1))),INDEX(DATAS,AA2884+1),"")</f>
        <v/>
      </c>
      <c r="AI2884" s="60" t="str">
        <f aca="false">IF(AND(AC2884=1,AA2884&lt;2),IF(AND(C2885=C2884,AA2885=AA2884+1),IF(AC2885=1,"",INDEX(DATAS,AA2884+1)),INDEX(DATAS,AA2884+1)),"")</f>
        <v/>
      </c>
    </row>
    <row r="2885" customFormat="false" ht="15" hidden="false" customHeight="false" outlineLevel="0" collapsed="false">
      <c r="A2885" s="60" t="n">
        <v>46309</v>
      </c>
      <c r="B2885" s="0" t="n">
        <v>4</v>
      </c>
      <c r="C2885" s="0" t="n">
        <v>5569</v>
      </c>
      <c r="D2885" s="0" t="n">
        <v>172</v>
      </c>
      <c r="E2885" s="0" t="n">
        <v>1</v>
      </c>
      <c r="F2885" s="55" t="s">
        <v>949</v>
      </c>
      <c r="G2885" s="0" t="n">
        <v>46.1</v>
      </c>
      <c r="H2885" s="0" t="n">
        <v>47</v>
      </c>
      <c r="I2885" s="55" t="s">
        <v>157</v>
      </c>
      <c r="J2885" s="0" t="n">
        <v>109</v>
      </c>
      <c r="K2885" s="0" t="n">
        <v>67</v>
      </c>
      <c r="L2885" s="0" t="n">
        <v>63</v>
      </c>
      <c r="P2885" s="0" t="n">
        <v>3.73</v>
      </c>
      <c r="Q2885" s="0" t="n">
        <v>3.45</v>
      </c>
      <c r="R2885" s="0" t="n">
        <v>3596</v>
      </c>
      <c r="S2885" s="0" t="n">
        <v>8077</v>
      </c>
      <c r="T2885" s="0" t="n">
        <v>42</v>
      </c>
      <c r="U2885" s="0" t="n">
        <v>879</v>
      </c>
      <c r="V2885" s="0" t="n">
        <v>2</v>
      </c>
      <c r="W2885" s="60" t="n">
        <v>46247</v>
      </c>
      <c r="X2885" s="55" t="n">
        <f aca="false">IF(I2885="Male",0,1)</f>
        <v>1</v>
      </c>
      <c r="Y2885" s="55" t="n">
        <f aca="false">IF(OR(I2885="DNB",I2885="Dry DNB"),1,0)</f>
        <v>0</v>
      </c>
      <c r="Z2885" s="55" t="n">
        <f aca="false">IF(ISNUMBER(W2885),A2885-W2885,"")</f>
        <v>62</v>
      </c>
      <c r="AA2885" s="55" t="n">
        <f aca="false">MATCH(A2885,DATAS,0)</f>
        <v>1</v>
      </c>
      <c r="AB2885" s="55" t="n">
        <f aca="false">IF(AND(E2885&gt;0,OR(AND(B2885&gt;=1,B2885&lt;=6),B2885=10)),1,0)</f>
        <v>1</v>
      </c>
      <c r="AC2885" s="55" t="n">
        <f aca="false">IF(AND(E2885&gt;0,B2885=10),1,0)</f>
        <v>0</v>
      </c>
      <c r="AD2885" s="0" t="str">
        <f aca="false">IF(AND(C2884=C2885,AA2884=AA2885-1),AB2884,"")</f>
        <v/>
      </c>
      <c r="AE2885" s="0" t="str">
        <f aca="false">IF(AND(C2884=C2885,AA2884=AA2885-1),AC2884,"")</f>
        <v/>
      </c>
      <c r="AF2885" s="0" t="str">
        <f aca="false">IF(AA2885=1,"",IF(AND(AB2885=1,AD2885&lt;&gt;1),1,0))</f>
        <v/>
      </c>
      <c r="AG2885" s="0" t="str">
        <f aca="false">IF(AA2885=1,"",IF(AND(AC2885=1,AE2885&lt;&gt;1),1,0))</f>
        <v/>
      </c>
      <c r="AH2885" s="60" t="str">
        <f aca="false">IF(AND(E2885&gt;0,AA2885&lt;2,NOT(AND(C2886=C2885,AA2886=AA2885+1))),INDEX(DATAS,AA2885+1),"")</f>
        <v/>
      </c>
      <c r="AI2885" s="60" t="str">
        <f aca="false">IF(AND(AC2885=1,AA2885&lt;2),IF(AND(C2886=C2885,AA2886=AA2885+1),IF(AC2886=1,"",INDEX(DATAS,AA2885+1)),INDEX(DATAS,AA2885+1)),"")</f>
        <v/>
      </c>
    </row>
    <row r="2886" customFormat="false" ht="15" hidden="false" customHeight="false" outlineLevel="0" collapsed="false">
      <c r="A2886" s="60" t="n">
        <v>46310</v>
      </c>
      <c r="B2886" s="0" t="n">
        <v>4</v>
      </c>
      <c r="C2886" s="0" t="n">
        <v>5569</v>
      </c>
      <c r="D2886" s="0" t="n">
        <v>173</v>
      </c>
      <c r="E2886" s="0" t="n">
        <v>1</v>
      </c>
      <c r="F2886" s="55" t="s">
        <v>949</v>
      </c>
      <c r="G2886" s="0" t="n">
        <v>49.6</v>
      </c>
      <c r="H2886" s="0" t="n">
        <v>47</v>
      </c>
      <c r="I2886" s="55" t="s">
        <v>157</v>
      </c>
      <c r="J2886" s="0" t="n">
        <v>109</v>
      </c>
      <c r="K2886" s="0" t="n">
        <v>67</v>
      </c>
      <c r="L2886" s="0" t="n">
        <v>64</v>
      </c>
      <c r="P2886" s="0" t="n">
        <v>3.73</v>
      </c>
      <c r="Q2886" s="0" t="n">
        <v>3.45</v>
      </c>
      <c r="T2886" s="0" t="n">
        <v>42</v>
      </c>
      <c r="U2886" s="0" t="n">
        <v>880</v>
      </c>
      <c r="V2886" s="0" t="n">
        <v>2</v>
      </c>
      <c r="W2886" s="60" t="n">
        <v>46247</v>
      </c>
      <c r="X2886" s="55" t="n">
        <f aca="false">IF(I2886="Male",0,1)</f>
        <v>1</v>
      </c>
      <c r="Y2886" s="55" t="n">
        <f aca="false">IF(OR(I2886="DNB",I2886="Dry DNB"),1,0)</f>
        <v>0</v>
      </c>
      <c r="Z2886" s="55" t="n">
        <f aca="false">IF(ISNUMBER(W2886),A2886-W2886,"")</f>
        <v>63</v>
      </c>
      <c r="AA2886" s="55" t="n">
        <f aca="false">MATCH(A2886,DATAS,0)</f>
        <v>2</v>
      </c>
      <c r="AB2886" s="55" t="n">
        <f aca="false">IF(AND(E2886&gt;0,OR(AND(B2886&gt;=1,B2886&lt;=6),B2886=10)),1,0)</f>
        <v>1</v>
      </c>
      <c r="AC2886" s="55" t="n">
        <f aca="false">IF(AND(E2886&gt;0,B2886=10),1,0)</f>
        <v>0</v>
      </c>
      <c r="AD2886" s="55" t="n">
        <f aca="false">IF(AND(C2885=C2886,AA2885=AA2886-1),AB2885,"")</f>
        <v>1</v>
      </c>
      <c r="AE2886" s="55" t="n">
        <f aca="false">IF(AND(C2885=C2886,AA2885=AA2886-1),AC2885,"")</f>
        <v>0</v>
      </c>
      <c r="AF2886" s="55" t="n">
        <f aca="false">IF(AA2886=1,"",IF(AND(AB2886=1,AD2886&lt;&gt;1),1,0))</f>
        <v>0</v>
      </c>
      <c r="AG2886" s="55" t="n">
        <f aca="false">IF(AA2886=1,"",IF(AND(AC2886=1,AE2886&lt;&gt;1),1,0))</f>
        <v>0</v>
      </c>
      <c r="AH2886" s="60" t="str">
        <f aca="false">IF(AND(E2886&gt;0,AA2886&lt;2,NOT(AND(C2887=C2886,AA2887=AA2886+1))),INDEX(DATAS,AA2886+1),"")</f>
        <v/>
      </c>
      <c r="AI2886" s="60" t="str">
        <f aca="false">IF(AND(AC2886=1,AA2886&lt;2),IF(AND(C2887=C2886,AA2887=AA2886+1),IF(AC2887=1,"",INDEX(DATAS,AA2886+1)),INDEX(DATAS,AA2886+1)),"")</f>
        <v/>
      </c>
    </row>
    <row r="2887" customFormat="false" ht="15" hidden="false" customHeight="false" outlineLevel="0" collapsed="false">
      <c r="A2887" s="60" t="n">
        <v>46309</v>
      </c>
      <c r="B2887" s="0" t="n">
        <v>4</v>
      </c>
      <c r="C2887" s="0" t="n">
        <v>5570</v>
      </c>
      <c r="D2887" s="0" t="n">
        <v>206</v>
      </c>
      <c r="E2887" s="0" t="n">
        <v>1</v>
      </c>
      <c r="F2887" s="55" t="s">
        <v>950</v>
      </c>
      <c r="G2887" s="0" t="n">
        <v>44</v>
      </c>
      <c r="H2887" s="0" t="n">
        <v>42</v>
      </c>
      <c r="I2887" s="55" t="s">
        <v>157</v>
      </c>
      <c r="J2887" s="0" t="n">
        <v>66</v>
      </c>
      <c r="K2887" s="0" t="n">
        <v>73</v>
      </c>
      <c r="L2887" s="0" t="n">
        <v>140</v>
      </c>
      <c r="P2887" s="0" t="n">
        <v>3.87</v>
      </c>
      <c r="Q2887" s="0" t="n">
        <v>3.57</v>
      </c>
      <c r="R2887" s="0" t="n">
        <v>4075</v>
      </c>
      <c r="S2887" s="0" t="n">
        <v>9173</v>
      </c>
      <c r="T2887" s="0" t="n">
        <v>48.8</v>
      </c>
      <c r="U2887" s="0" t="n">
        <v>877</v>
      </c>
      <c r="V2887" s="0" t="n">
        <v>1</v>
      </c>
      <c r="X2887" s="55" t="n">
        <f aca="false">IF(I2887="Male",0,1)</f>
        <v>1</v>
      </c>
      <c r="Y2887" s="55" t="n">
        <f aca="false">IF(OR(I2887="DNB",I2887="Dry DNB"),1,0)</f>
        <v>0</v>
      </c>
      <c r="Z2887" s="0" t="str">
        <f aca="false">IF(ISNUMBER(W2887),A2887-W2887,"")</f>
        <v/>
      </c>
      <c r="AA2887" s="55" t="n">
        <f aca="false">MATCH(A2887,DATAS,0)</f>
        <v>1</v>
      </c>
      <c r="AB2887" s="55" t="n">
        <f aca="false">IF(AND(E2887&gt;0,OR(AND(B2887&gt;=1,B2887&lt;=6),B2887=10)),1,0)</f>
        <v>1</v>
      </c>
      <c r="AC2887" s="55" t="n">
        <f aca="false">IF(AND(E2887&gt;0,B2887=10),1,0)</f>
        <v>0</v>
      </c>
      <c r="AD2887" s="0" t="str">
        <f aca="false">IF(AND(C2886=C2887,AA2886=AA2887-1),AB2886,"")</f>
        <v/>
      </c>
      <c r="AE2887" s="0" t="str">
        <f aca="false">IF(AND(C2886=C2887,AA2886=AA2887-1),AC2886,"")</f>
        <v/>
      </c>
      <c r="AF2887" s="0" t="str">
        <f aca="false">IF(AA2887=1,"",IF(AND(AB2887=1,AD2887&lt;&gt;1),1,0))</f>
        <v/>
      </c>
      <c r="AG2887" s="0" t="str">
        <f aca="false">IF(AA2887=1,"",IF(AND(AC2887=1,AE2887&lt;&gt;1),1,0))</f>
        <v/>
      </c>
      <c r="AH2887" s="60" t="str">
        <f aca="false">IF(AND(E2887&gt;0,AA2887&lt;2,NOT(AND(C2888=C2887,AA2888=AA2887+1))),INDEX(DATAS,AA2887+1),"")</f>
        <v/>
      </c>
      <c r="AI2887" s="60" t="str">
        <f aca="false">IF(AND(AC2887=1,AA2887&lt;2),IF(AND(C2888=C2887,AA2888=AA2887+1),IF(AC2888=1,"",INDEX(DATAS,AA2887+1)),INDEX(DATAS,AA2887+1)),"")</f>
        <v/>
      </c>
    </row>
    <row r="2888" customFormat="false" ht="15" hidden="false" customHeight="false" outlineLevel="0" collapsed="false">
      <c r="A2888" s="60" t="n">
        <v>46310</v>
      </c>
      <c r="B2888" s="0" t="n">
        <v>4</v>
      </c>
      <c r="C2888" s="0" t="n">
        <v>5570</v>
      </c>
      <c r="D2888" s="0" t="n">
        <v>207</v>
      </c>
      <c r="E2888" s="0" t="n">
        <v>1</v>
      </c>
      <c r="F2888" s="55" t="s">
        <v>950</v>
      </c>
      <c r="G2888" s="0" t="n">
        <v>43</v>
      </c>
      <c r="H2888" s="0" t="n">
        <v>42</v>
      </c>
      <c r="I2888" s="55" t="s">
        <v>157</v>
      </c>
      <c r="J2888" s="0" t="n">
        <v>66</v>
      </c>
      <c r="K2888" s="0" t="n">
        <v>73</v>
      </c>
      <c r="L2888" s="0" t="n">
        <v>141</v>
      </c>
      <c r="P2888" s="0" t="n">
        <v>3.87</v>
      </c>
      <c r="Q2888" s="0" t="n">
        <v>3.57</v>
      </c>
      <c r="T2888" s="0" t="n">
        <v>48.8</v>
      </c>
      <c r="U2888" s="0" t="n">
        <v>878</v>
      </c>
      <c r="V2888" s="0" t="n">
        <v>1</v>
      </c>
      <c r="X2888" s="55" t="n">
        <f aca="false">IF(I2888="Male",0,1)</f>
        <v>1</v>
      </c>
      <c r="Y2888" s="55" t="n">
        <f aca="false">IF(OR(I2888="DNB",I2888="Dry DNB"),1,0)</f>
        <v>0</v>
      </c>
      <c r="Z2888" s="0" t="str">
        <f aca="false">IF(ISNUMBER(W2888),A2888-W2888,"")</f>
        <v/>
      </c>
      <c r="AA2888" s="55" t="n">
        <f aca="false">MATCH(A2888,DATAS,0)</f>
        <v>2</v>
      </c>
      <c r="AB2888" s="55" t="n">
        <f aca="false">IF(AND(E2888&gt;0,OR(AND(B2888&gt;=1,B2888&lt;=6),B2888=10)),1,0)</f>
        <v>1</v>
      </c>
      <c r="AC2888" s="55" t="n">
        <f aca="false">IF(AND(E2888&gt;0,B2888=10),1,0)</f>
        <v>0</v>
      </c>
      <c r="AD2888" s="55" t="n">
        <f aca="false">IF(AND(C2887=C2888,AA2887=AA2888-1),AB2887,"")</f>
        <v>1</v>
      </c>
      <c r="AE2888" s="55" t="n">
        <f aca="false">IF(AND(C2887=C2888,AA2887=AA2888-1),AC2887,"")</f>
        <v>0</v>
      </c>
      <c r="AF2888" s="55" t="n">
        <f aca="false">IF(AA2888=1,"",IF(AND(AB2888=1,AD2888&lt;&gt;1),1,0))</f>
        <v>0</v>
      </c>
      <c r="AG2888" s="55" t="n">
        <f aca="false">IF(AA2888=1,"",IF(AND(AC2888=1,AE2888&lt;&gt;1),1,0))</f>
        <v>0</v>
      </c>
      <c r="AH2888" s="60" t="str">
        <f aca="false">IF(AND(E2888&gt;0,AA2888&lt;2,NOT(AND(C2889=C2888,AA2889=AA2888+1))),INDEX(DATAS,AA2888+1),"")</f>
        <v/>
      </c>
      <c r="AI2888" s="60" t="str">
        <f aca="false">IF(AND(AC2888=1,AA2888&lt;2),IF(AND(C2889=C2888,AA2889=AA2888+1),IF(AC2889=1,"",INDEX(DATAS,AA2888+1)),INDEX(DATAS,AA2888+1)),"")</f>
        <v/>
      </c>
    </row>
    <row r="2889" customFormat="false" ht="15" hidden="false" customHeight="false" outlineLevel="0" collapsed="false">
      <c r="A2889" s="60" t="n">
        <v>46309</v>
      </c>
      <c r="B2889" s="0" t="n">
        <v>4</v>
      </c>
      <c r="C2889" s="0" t="n">
        <v>5571</v>
      </c>
      <c r="D2889" s="0" t="n">
        <v>164</v>
      </c>
      <c r="E2889" s="0" t="n">
        <v>1</v>
      </c>
      <c r="F2889" s="55" t="s">
        <v>950</v>
      </c>
      <c r="G2889" s="0" t="n">
        <v>50.9</v>
      </c>
      <c r="H2889" s="0" t="n">
        <v>48</v>
      </c>
      <c r="I2889" s="55" t="s">
        <v>157</v>
      </c>
      <c r="J2889" s="0" t="n">
        <v>66</v>
      </c>
      <c r="K2889" s="0" t="n">
        <v>66</v>
      </c>
      <c r="L2889" s="0" t="n">
        <v>98</v>
      </c>
      <c r="P2889" s="0" t="n">
        <v>4.41</v>
      </c>
      <c r="Q2889" s="0" t="n">
        <v>3.77</v>
      </c>
      <c r="R2889" s="0" t="n">
        <v>4047</v>
      </c>
      <c r="S2889" s="0" t="n">
        <v>8764</v>
      </c>
      <c r="T2889" s="0" t="n">
        <v>43.05</v>
      </c>
      <c r="U2889" s="0" t="n">
        <v>877</v>
      </c>
      <c r="V2889" s="0" t="n">
        <v>1</v>
      </c>
      <c r="W2889" s="60" t="n">
        <v>46212</v>
      </c>
      <c r="X2889" s="55" t="n">
        <f aca="false">IF(I2889="Male",0,1)</f>
        <v>1</v>
      </c>
      <c r="Y2889" s="55" t="n">
        <f aca="false">IF(OR(I2889="DNB",I2889="Dry DNB"),1,0)</f>
        <v>0</v>
      </c>
      <c r="Z2889" s="55" t="n">
        <f aca="false">IF(ISNUMBER(W2889),A2889-W2889,"")</f>
        <v>97</v>
      </c>
      <c r="AA2889" s="55" t="n">
        <f aca="false">MATCH(A2889,DATAS,0)</f>
        <v>1</v>
      </c>
      <c r="AB2889" s="55" t="n">
        <f aca="false">IF(AND(E2889&gt;0,OR(AND(B2889&gt;=1,B2889&lt;=6),B2889=10)),1,0)</f>
        <v>1</v>
      </c>
      <c r="AC2889" s="55" t="n">
        <f aca="false">IF(AND(E2889&gt;0,B2889=10),1,0)</f>
        <v>0</v>
      </c>
      <c r="AD2889" s="0" t="str">
        <f aca="false">IF(AND(C2888=C2889,AA2888=AA2889-1),AB2888,"")</f>
        <v/>
      </c>
      <c r="AE2889" s="0" t="str">
        <f aca="false">IF(AND(C2888=C2889,AA2888=AA2889-1),AC2888,"")</f>
        <v/>
      </c>
      <c r="AF2889" s="0" t="str">
        <f aca="false">IF(AA2889=1,"",IF(AND(AB2889=1,AD2889&lt;&gt;1),1,0))</f>
        <v/>
      </c>
      <c r="AG2889" s="0" t="str">
        <f aca="false">IF(AA2889=1,"",IF(AND(AC2889=1,AE2889&lt;&gt;1),1,0))</f>
        <v/>
      </c>
      <c r="AH2889" s="60" t="str">
        <f aca="false">IF(AND(E2889&gt;0,AA2889&lt;2,NOT(AND(C2890=C2889,AA2890=AA2889+1))),INDEX(DATAS,AA2889+1),"")</f>
        <v/>
      </c>
      <c r="AI2889" s="60" t="str">
        <f aca="false">IF(AND(AC2889=1,AA2889&lt;2),IF(AND(C2890=C2889,AA2890=AA2889+1),IF(AC2890=1,"",INDEX(DATAS,AA2889+1)),INDEX(DATAS,AA2889+1)),"")</f>
        <v/>
      </c>
    </row>
    <row r="2890" customFormat="false" ht="15" hidden="false" customHeight="false" outlineLevel="0" collapsed="false">
      <c r="A2890" s="60" t="n">
        <v>46310</v>
      </c>
      <c r="B2890" s="0" t="n">
        <v>4</v>
      </c>
      <c r="C2890" s="0" t="n">
        <v>5571</v>
      </c>
      <c r="D2890" s="0" t="n">
        <v>165</v>
      </c>
      <c r="E2890" s="0" t="n">
        <v>1</v>
      </c>
      <c r="F2890" s="55" t="s">
        <v>950</v>
      </c>
      <c r="G2890" s="0" t="n">
        <v>53.2</v>
      </c>
      <c r="H2890" s="0" t="n">
        <v>49</v>
      </c>
      <c r="I2890" s="55" t="s">
        <v>157</v>
      </c>
      <c r="J2890" s="0" t="n">
        <v>66</v>
      </c>
      <c r="K2890" s="0" t="n">
        <v>66</v>
      </c>
      <c r="L2890" s="0" t="n">
        <v>99</v>
      </c>
      <c r="P2890" s="0" t="n">
        <v>4.41</v>
      </c>
      <c r="Q2890" s="0" t="n">
        <v>3.77</v>
      </c>
      <c r="T2890" s="0" t="n">
        <v>43.05</v>
      </c>
      <c r="U2890" s="0" t="n">
        <v>878</v>
      </c>
      <c r="V2890" s="0" t="n">
        <v>1</v>
      </c>
      <c r="W2890" s="60" t="n">
        <v>46212</v>
      </c>
      <c r="X2890" s="55" t="n">
        <f aca="false">IF(I2890="Male",0,1)</f>
        <v>1</v>
      </c>
      <c r="Y2890" s="55" t="n">
        <f aca="false">IF(OR(I2890="DNB",I2890="Dry DNB"),1,0)</f>
        <v>0</v>
      </c>
      <c r="Z2890" s="55" t="n">
        <f aca="false">IF(ISNUMBER(W2890),A2890-W2890,"")</f>
        <v>98</v>
      </c>
      <c r="AA2890" s="55" t="n">
        <f aca="false">MATCH(A2890,DATAS,0)</f>
        <v>2</v>
      </c>
      <c r="AB2890" s="55" t="n">
        <f aca="false">IF(AND(E2890&gt;0,OR(AND(B2890&gt;=1,B2890&lt;=6),B2890=10)),1,0)</f>
        <v>1</v>
      </c>
      <c r="AC2890" s="55" t="n">
        <f aca="false">IF(AND(E2890&gt;0,B2890=10),1,0)</f>
        <v>0</v>
      </c>
      <c r="AD2890" s="55" t="n">
        <f aca="false">IF(AND(C2889=C2890,AA2889=AA2890-1),AB2889,"")</f>
        <v>1</v>
      </c>
      <c r="AE2890" s="55" t="n">
        <f aca="false">IF(AND(C2889=C2890,AA2889=AA2890-1),AC2889,"")</f>
        <v>0</v>
      </c>
      <c r="AF2890" s="55" t="n">
        <f aca="false">IF(AA2890=1,"",IF(AND(AB2890=1,AD2890&lt;&gt;1),1,0))</f>
        <v>0</v>
      </c>
      <c r="AG2890" s="55" t="n">
        <f aca="false">IF(AA2890=1,"",IF(AND(AC2890=1,AE2890&lt;&gt;1),1,0))</f>
        <v>0</v>
      </c>
      <c r="AH2890" s="60" t="str">
        <f aca="false">IF(AND(E2890&gt;0,AA2890&lt;2,NOT(AND(C2891=C2890,AA2891=AA2890+1))),INDEX(DATAS,AA2890+1),"")</f>
        <v/>
      </c>
      <c r="AI2890" s="60" t="str">
        <f aca="false">IF(AND(AC2890=1,AA2890&lt;2),IF(AND(C2891=C2890,AA2891=AA2890+1),IF(AC2891=1,"",INDEX(DATAS,AA2890+1)),INDEX(DATAS,AA2890+1)),"")</f>
        <v/>
      </c>
    </row>
    <row r="2891" customFormat="false" ht="15" hidden="false" customHeight="false" outlineLevel="0" collapsed="false">
      <c r="A2891" s="60" t="n">
        <v>46309</v>
      </c>
      <c r="B2891" s="0" t="n">
        <v>10</v>
      </c>
      <c r="C2891" s="0" t="n">
        <v>5572</v>
      </c>
      <c r="D2891" s="0" t="n">
        <v>211</v>
      </c>
      <c r="E2891" s="0" t="n">
        <v>1</v>
      </c>
      <c r="F2891" s="55" t="s">
        <v>950</v>
      </c>
      <c r="G2891" s="0" t="n">
        <v>18.8</v>
      </c>
      <c r="H2891" s="0" t="n">
        <v>25</v>
      </c>
      <c r="I2891" s="55" t="s">
        <v>157</v>
      </c>
      <c r="J2891" s="0" t="n">
        <v>169</v>
      </c>
      <c r="K2891" s="0" t="n">
        <v>64</v>
      </c>
      <c r="L2891" s="0" t="n">
        <v>42</v>
      </c>
      <c r="P2891" s="0" t="n">
        <v>3.4</v>
      </c>
      <c r="Q2891" s="0" t="n">
        <v>3.39</v>
      </c>
      <c r="R2891" s="0" t="n">
        <v>4629</v>
      </c>
      <c r="S2891" s="0" t="n">
        <v>10386</v>
      </c>
      <c r="T2891" s="0" t="n">
        <v>54.15</v>
      </c>
      <c r="U2891" s="0" t="n">
        <v>877</v>
      </c>
      <c r="V2891" s="0" t="n">
        <v>4</v>
      </c>
      <c r="W2891" s="60" t="n">
        <v>46268</v>
      </c>
      <c r="X2891" s="55" t="n">
        <f aca="false">IF(I2891="Male",0,1)</f>
        <v>1</v>
      </c>
      <c r="Y2891" s="55" t="n">
        <f aca="false">IF(OR(I2891="DNB",I2891="Dry DNB"),1,0)</f>
        <v>0</v>
      </c>
      <c r="Z2891" s="55" t="n">
        <f aca="false">IF(ISNUMBER(W2891),A2891-W2891,"")</f>
        <v>41</v>
      </c>
      <c r="AA2891" s="55" t="n">
        <f aca="false">MATCH(A2891,DATAS,0)</f>
        <v>1</v>
      </c>
      <c r="AB2891" s="55" t="n">
        <f aca="false">IF(AND(E2891&gt;0,OR(AND(B2891&gt;=1,B2891&lt;=6),B2891=10)),1,0)</f>
        <v>1</v>
      </c>
      <c r="AC2891" s="55" t="n">
        <f aca="false">IF(AND(E2891&gt;0,B2891=10),1,0)</f>
        <v>1</v>
      </c>
      <c r="AD2891" s="0" t="str">
        <f aca="false">IF(AND(C2890=C2891,AA2890=AA2891-1),AB2890,"")</f>
        <v/>
      </c>
      <c r="AE2891" s="0" t="str">
        <f aca="false">IF(AND(C2890=C2891,AA2890=AA2891-1),AC2890,"")</f>
        <v/>
      </c>
      <c r="AF2891" s="0" t="str">
        <f aca="false">IF(AA2891=1,"",IF(AND(AB2891=1,AD2891&lt;&gt;1),1,0))</f>
        <v/>
      </c>
      <c r="AG2891" s="0" t="str">
        <f aca="false">IF(AA2891=1,"",IF(AND(AC2891=1,AE2891&lt;&gt;1),1,0))</f>
        <v/>
      </c>
      <c r="AH2891" s="60" t="str">
        <f aca="false">IF(AND(E2891&gt;0,AA2891&lt;2,NOT(AND(C2892=C2891,AA2892=AA2891+1))),INDEX(DATAS,AA2891+1),"")</f>
        <v/>
      </c>
      <c r="AI2891" s="60" t="str">
        <f aca="false">IF(AND(AC2891=1,AA2891&lt;2),IF(AND(C2892=C2891,AA2892=AA2891+1),IF(AC2892=1,"",INDEX(DATAS,AA2891+1)),INDEX(DATAS,AA2891+1)),"")</f>
        <v/>
      </c>
    </row>
    <row r="2892" customFormat="false" ht="15" hidden="false" customHeight="false" outlineLevel="0" collapsed="false">
      <c r="A2892" s="60" t="n">
        <v>46310</v>
      </c>
      <c r="B2892" s="0" t="n">
        <v>10</v>
      </c>
      <c r="C2892" s="0" t="n">
        <v>5572</v>
      </c>
      <c r="D2892" s="0" t="n">
        <v>212</v>
      </c>
      <c r="E2892" s="0" t="n">
        <v>1</v>
      </c>
      <c r="F2892" s="55" t="s">
        <v>950</v>
      </c>
      <c r="G2892" s="0" t="n">
        <v>25.9</v>
      </c>
      <c r="H2892" s="0" t="n">
        <v>25</v>
      </c>
      <c r="I2892" s="55" t="s">
        <v>157</v>
      </c>
      <c r="J2892" s="0" t="n">
        <v>169</v>
      </c>
      <c r="K2892" s="0" t="n">
        <v>64</v>
      </c>
      <c r="L2892" s="0" t="n">
        <v>43</v>
      </c>
      <c r="P2892" s="0" t="n">
        <v>3.4</v>
      </c>
      <c r="Q2892" s="0" t="n">
        <v>3.39</v>
      </c>
      <c r="T2892" s="0" t="n">
        <v>54.15</v>
      </c>
      <c r="U2892" s="0" t="n">
        <v>878</v>
      </c>
      <c r="V2892" s="0" t="n">
        <v>4</v>
      </c>
      <c r="W2892" s="60" t="n">
        <v>46268</v>
      </c>
      <c r="X2892" s="55" t="n">
        <f aca="false">IF(I2892="Male",0,1)</f>
        <v>1</v>
      </c>
      <c r="Y2892" s="55" t="n">
        <f aca="false">IF(OR(I2892="DNB",I2892="Dry DNB"),1,0)</f>
        <v>0</v>
      </c>
      <c r="Z2892" s="55" t="n">
        <f aca="false">IF(ISNUMBER(W2892),A2892-W2892,"")</f>
        <v>42</v>
      </c>
      <c r="AA2892" s="55" t="n">
        <f aca="false">MATCH(A2892,DATAS,0)</f>
        <v>2</v>
      </c>
      <c r="AB2892" s="55" t="n">
        <f aca="false">IF(AND(E2892&gt;0,OR(AND(B2892&gt;=1,B2892&lt;=6),B2892=10)),1,0)</f>
        <v>1</v>
      </c>
      <c r="AC2892" s="55" t="n">
        <f aca="false">IF(AND(E2892&gt;0,B2892=10),1,0)</f>
        <v>1</v>
      </c>
      <c r="AD2892" s="55" t="n">
        <f aca="false">IF(AND(C2891=C2892,AA2891=AA2892-1),AB2891,"")</f>
        <v>1</v>
      </c>
      <c r="AE2892" s="55" t="n">
        <f aca="false">IF(AND(C2891=C2892,AA2891=AA2892-1),AC2891,"")</f>
        <v>1</v>
      </c>
      <c r="AF2892" s="55" t="n">
        <f aca="false">IF(AA2892=1,"",IF(AND(AB2892=1,AD2892&lt;&gt;1),1,0))</f>
        <v>0</v>
      </c>
      <c r="AG2892" s="55" t="n">
        <f aca="false">IF(AA2892=1,"",IF(AND(AC2892=1,AE2892&lt;&gt;1),1,0))</f>
        <v>0</v>
      </c>
      <c r="AH2892" s="60" t="str">
        <f aca="false">IF(AND(E2892&gt;0,AA2892&lt;2,NOT(AND(C2893=C2892,AA2893=AA2892+1))),INDEX(DATAS,AA2892+1),"")</f>
        <v/>
      </c>
      <c r="AI2892" s="60" t="str">
        <f aca="false">IF(AND(AC2892=1,AA2892&lt;2),IF(AND(C2893=C2892,AA2893=AA2892+1),IF(AC2893=1,"",INDEX(DATAS,AA2892+1)),INDEX(DATAS,AA2892+1)),"")</f>
        <v/>
      </c>
    </row>
    <row r="2893" customFormat="false" ht="15" hidden="false" customHeight="false" outlineLevel="0" collapsed="false">
      <c r="A2893" s="60" t="n">
        <v>46309</v>
      </c>
      <c r="B2893" s="0" t="n">
        <v>4</v>
      </c>
      <c r="C2893" s="0" t="n">
        <v>5573</v>
      </c>
      <c r="D2893" s="0" t="n">
        <v>232</v>
      </c>
      <c r="E2893" s="0" t="n">
        <v>1</v>
      </c>
      <c r="F2893" s="55" t="s">
        <v>950</v>
      </c>
      <c r="G2893" s="0" t="n">
        <v>39.8</v>
      </c>
      <c r="H2893" s="0" t="n">
        <v>39</v>
      </c>
      <c r="I2893" s="55" t="s">
        <v>157</v>
      </c>
      <c r="J2893" s="0" t="n">
        <v>85</v>
      </c>
      <c r="K2893" s="0" t="n">
        <v>64</v>
      </c>
      <c r="L2893" s="0" t="n">
        <v>147</v>
      </c>
      <c r="P2893" s="0" t="n">
        <v>3.51</v>
      </c>
      <c r="Q2893" s="0" t="n">
        <v>3.74</v>
      </c>
      <c r="R2893" s="0" t="n">
        <v>3490</v>
      </c>
      <c r="S2893" s="0" t="n">
        <v>7427</v>
      </c>
      <c r="T2893" s="0" t="n">
        <v>36.9</v>
      </c>
      <c r="U2893" s="0" t="n">
        <v>877</v>
      </c>
      <c r="V2893" s="0" t="n">
        <v>2</v>
      </c>
      <c r="W2893" s="60" t="n">
        <v>46163</v>
      </c>
      <c r="X2893" s="55" t="n">
        <f aca="false">IF(I2893="Male",0,1)</f>
        <v>1</v>
      </c>
      <c r="Y2893" s="55" t="n">
        <f aca="false">IF(OR(I2893="DNB",I2893="Dry DNB"),1,0)</f>
        <v>0</v>
      </c>
      <c r="Z2893" s="55" t="n">
        <f aca="false">IF(ISNUMBER(W2893),A2893-W2893,"")</f>
        <v>146</v>
      </c>
      <c r="AA2893" s="55" t="n">
        <f aca="false">MATCH(A2893,DATAS,0)</f>
        <v>1</v>
      </c>
      <c r="AB2893" s="55" t="n">
        <f aca="false">IF(AND(E2893&gt;0,OR(AND(B2893&gt;=1,B2893&lt;=6),B2893=10)),1,0)</f>
        <v>1</v>
      </c>
      <c r="AC2893" s="55" t="n">
        <f aca="false">IF(AND(E2893&gt;0,B2893=10),1,0)</f>
        <v>0</v>
      </c>
      <c r="AD2893" s="0" t="str">
        <f aca="false">IF(AND(C2892=C2893,AA2892=AA2893-1),AB2892,"")</f>
        <v/>
      </c>
      <c r="AE2893" s="0" t="str">
        <f aca="false">IF(AND(C2892=C2893,AA2892=AA2893-1),AC2892,"")</f>
        <v/>
      </c>
      <c r="AF2893" s="0" t="str">
        <f aca="false">IF(AA2893=1,"",IF(AND(AB2893=1,AD2893&lt;&gt;1),1,0))</f>
        <v/>
      </c>
      <c r="AG2893" s="0" t="str">
        <f aca="false">IF(AA2893=1,"",IF(AND(AC2893=1,AE2893&lt;&gt;1),1,0))</f>
        <v/>
      </c>
      <c r="AH2893" s="60" t="str">
        <f aca="false">IF(AND(E2893&gt;0,AA2893&lt;2,NOT(AND(C2894=C2893,AA2894=AA2893+1))),INDEX(DATAS,AA2893+1),"")</f>
        <v/>
      </c>
      <c r="AI2893" s="60" t="str">
        <f aca="false">IF(AND(AC2893=1,AA2893&lt;2),IF(AND(C2894=C2893,AA2894=AA2893+1),IF(AC2894=1,"",INDEX(DATAS,AA2893+1)),INDEX(DATAS,AA2893+1)),"")</f>
        <v/>
      </c>
    </row>
    <row r="2894" customFormat="false" ht="15" hidden="false" customHeight="false" outlineLevel="0" collapsed="false">
      <c r="A2894" s="60" t="n">
        <v>46310</v>
      </c>
      <c r="B2894" s="0" t="n">
        <v>4</v>
      </c>
      <c r="C2894" s="0" t="n">
        <v>5573</v>
      </c>
      <c r="D2894" s="0" t="n">
        <v>233</v>
      </c>
      <c r="E2894" s="0" t="n">
        <v>1</v>
      </c>
      <c r="F2894" s="55" t="s">
        <v>950</v>
      </c>
      <c r="G2894" s="0" t="n">
        <v>42.2</v>
      </c>
      <c r="H2894" s="0" t="n">
        <v>38</v>
      </c>
      <c r="I2894" s="55" t="s">
        <v>157</v>
      </c>
      <c r="J2894" s="0" t="n">
        <v>85</v>
      </c>
      <c r="K2894" s="0" t="n">
        <v>64</v>
      </c>
      <c r="L2894" s="0" t="n">
        <v>148</v>
      </c>
      <c r="P2894" s="0" t="n">
        <v>3.51</v>
      </c>
      <c r="Q2894" s="0" t="n">
        <v>3.74</v>
      </c>
      <c r="T2894" s="0" t="n">
        <v>36.9</v>
      </c>
      <c r="U2894" s="0" t="n">
        <v>878</v>
      </c>
      <c r="V2894" s="0" t="n">
        <v>2</v>
      </c>
      <c r="W2894" s="60" t="n">
        <v>46163</v>
      </c>
      <c r="X2894" s="55" t="n">
        <f aca="false">IF(I2894="Male",0,1)</f>
        <v>1</v>
      </c>
      <c r="Y2894" s="55" t="n">
        <f aca="false">IF(OR(I2894="DNB",I2894="Dry DNB"),1,0)</f>
        <v>0</v>
      </c>
      <c r="Z2894" s="55" t="n">
        <f aca="false">IF(ISNUMBER(W2894),A2894-W2894,"")</f>
        <v>147</v>
      </c>
      <c r="AA2894" s="55" t="n">
        <f aca="false">MATCH(A2894,DATAS,0)</f>
        <v>2</v>
      </c>
      <c r="AB2894" s="55" t="n">
        <f aca="false">IF(AND(E2894&gt;0,OR(AND(B2894&gt;=1,B2894&lt;=6),B2894=10)),1,0)</f>
        <v>1</v>
      </c>
      <c r="AC2894" s="55" t="n">
        <f aca="false">IF(AND(E2894&gt;0,B2894=10),1,0)</f>
        <v>0</v>
      </c>
      <c r="AD2894" s="55" t="n">
        <f aca="false">IF(AND(C2893=C2894,AA2893=AA2894-1),AB2893,"")</f>
        <v>1</v>
      </c>
      <c r="AE2894" s="55" t="n">
        <f aca="false">IF(AND(C2893=C2894,AA2893=AA2894-1),AC2893,"")</f>
        <v>0</v>
      </c>
      <c r="AF2894" s="55" t="n">
        <f aca="false">IF(AA2894=1,"",IF(AND(AB2894=1,AD2894&lt;&gt;1),1,0))</f>
        <v>0</v>
      </c>
      <c r="AG2894" s="55" t="n">
        <f aca="false">IF(AA2894=1,"",IF(AND(AC2894=1,AE2894&lt;&gt;1),1,0))</f>
        <v>0</v>
      </c>
      <c r="AH2894" s="60" t="str">
        <f aca="false">IF(AND(E2894&gt;0,AA2894&lt;2,NOT(AND(C2895=C2894,AA2895=AA2894+1))),INDEX(DATAS,AA2894+1),"")</f>
        <v/>
      </c>
      <c r="AI2894" s="60" t="str">
        <f aca="false">IF(AND(AC2894=1,AA2894&lt;2),IF(AND(C2895=C2894,AA2895=AA2894+1),IF(AC2895=1,"",INDEX(DATAS,AA2894+1)),INDEX(DATAS,AA2894+1)),"")</f>
        <v/>
      </c>
    </row>
    <row r="2895" customFormat="false" ht="15" hidden="false" customHeight="false" outlineLevel="0" collapsed="false">
      <c r="A2895" s="60" t="n">
        <v>46309</v>
      </c>
      <c r="B2895" s="0" t="n">
        <v>4</v>
      </c>
      <c r="C2895" s="0" t="n">
        <v>5574</v>
      </c>
      <c r="D2895" s="0" t="n">
        <v>184</v>
      </c>
      <c r="E2895" s="0" t="n">
        <v>1</v>
      </c>
      <c r="F2895" s="55" t="s">
        <v>950</v>
      </c>
      <c r="G2895" s="0" t="n">
        <v>51.5</v>
      </c>
      <c r="H2895" s="0" t="n">
        <v>54</v>
      </c>
      <c r="I2895" s="55" t="s">
        <v>157</v>
      </c>
      <c r="J2895" s="0" t="n">
        <v>87</v>
      </c>
      <c r="K2895" s="0" t="n">
        <v>65</v>
      </c>
      <c r="L2895" s="0" t="n">
        <v>97</v>
      </c>
      <c r="P2895" s="0" t="n">
        <v>3.84</v>
      </c>
      <c r="Q2895" s="0" t="n">
        <v>3.23</v>
      </c>
      <c r="R2895" s="0" t="n">
        <v>4695</v>
      </c>
      <c r="S2895" s="0" t="n">
        <v>10389</v>
      </c>
      <c r="T2895" s="0" t="n">
        <v>48.65</v>
      </c>
      <c r="U2895" s="0" t="n">
        <v>877</v>
      </c>
      <c r="V2895" s="0" t="n">
        <v>2</v>
      </c>
      <c r="W2895" s="60" t="n">
        <v>46213</v>
      </c>
      <c r="X2895" s="55" t="n">
        <f aca="false">IF(I2895="Male",0,1)</f>
        <v>1</v>
      </c>
      <c r="Y2895" s="55" t="n">
        <f aca="false">IF(OR(I2895="DNB",I2895="Dry DNB"),1,0)</f>
        <v>0</v>
      </c>
      <c r="Z2895" s="55" t="n">
        <f aca="false">IF(ISNUMBER(W2895),A2895-W2895,"")</f>
        <v>96</v>
      </c>
      <c r="AA2895" s="55" t="n">
        <f aca="false">MATCH(A2895,DATAS,0)</f>
        <v>1</v>
      </c>
      <c r="AB2895" s="55" t="n">
        <f aca="false">IF(AND(E2895&gt;0,OR(AND(B2895&gt;=1,B2895&lt;=6),B2895=10)),1,0)</f>
        <v>1</v>
      </c>
      <c r="AC2895" s="55" t="n">
        <f aca="false">IF(AND(E2895&gt;0,B2895=10),1,0)</f>
        <v>0</v>
      </c>
      <c r="AD2895" s="0" t="str">
        <f aca="false">IF(AND(C2894=C2895,AA2894=AA2895-1),AB2894,"")</f>
        <v/>
      </c>
      <c r="AE2895" s="0" t="str">
        <f aca="false">IF(AND(C2894=C2895,AA2894=AA2895-1),AC2894,"")</f>
        <v/>
      </c>
      <c r="AF2895" s="0" t="str">
        <f aca="false">IF(AA2895=1,"",IF(AND(AB2895=1,AD2895&lt;&gt;1),1,0))</f>
        <v/>
      </c>
      <c r="AG2895" s="0" t="str">
        <f aca="false">IF(AA2895=1,"",IF(AND(AC2895=1,AE2895&lt;&gt;1),1,0))</f>
        <v/>
      </c>
      <c r="AH2895" s="60" t="str">
        <f aca="false">IF(AND(E2895&gt;0,AA2895&lt;2,NOT(AND(C2896=C2895,AA2896=AA2895+1))),INDEX(DATAS,AA2895+1),"")</f>
        <v/>
      </c>
      <c r="AI2895" s="60" t="str">
        <f aca="false">IF(AND(AC2895=1,AA2895&lt;2),IF(AND(C2896=C2895,AA2896=AA2895+1),IF(AC2896=1,"",INDEX(DATAS,AA2895+1)),INDEX(DATAS,AA2895+1)),"")</f>
        <v/>
      </c>
    </row>
    <row r="2896" customFormat="false" ht="15" hidden="false" customHeight="false" outlineLevel="0" collapsed="false">
      <c r="A2896" s="60" t="n">
        <v>46310</v>
      </c>
      <c r="B2896" s="0" t="n">
        <v>4</v>
      </c>
      <c r="C2896" s="0" t="n">
        <v>5574</v>
      </c>
      <c r="D2896" s="0" t="n">
        <v>185</v>
      </c>
      <c r="E2896" s="0" t="n">
        <v>1</v>
      </c>
      <c r="F2896" s="55" t="s">
        <v>950</v>
      </c>
      <c r="G2896" s="0" t="n">
        <v>52.7</v>
      </c>
      <c r="H2896" s="0" t="n">
        <v>54</v>
      </c>
      <c r="I2896" s="55" t="s">
        <v>157</v>
      </c>
      <c r="J2896" s="0" t="n">
        <v>87</v>
      </c>
      <c r="K2896" s="0" t="n">
        <v>65</v>
      </c>
      <c r="L2896" s="0" t="n">
        <v>98</v>
      </c>
      <c r="P2896" s="0" t="n">
        <v>3.84</v>
      </c>
      <c r="Q2896" s="0" t="n">
        <v>3.23</v>
      </c>
      <c r="T2896" s="0" t="n">
        <v>48.65</v>
      </c>
      <c r="U2896" s="0" t="n">
        <v>878</v>
      </c>
      <c r="V2896" s="0" t="n">
        <v>2</v>
      </c>
      <c r="W2896" s="60" t="n">
        <v>46213</v>
      </c>
      <c r="X2896" s="55" t="n">
        <f aca="false">IF(I2896="Male",0,1)</f>
        <v>1</v>
      </c>
      <c r="Y2896" s="55" t="n">
        <f aca="false">IF(OR(I2896="DNB",I2896="Dry DNB"),1,0)</f>
        <v>0</v>
      </c>
      <c r="Z2896" s="55" t="n">
        <f aca="false">IF(ISNUMBER(W2896),A2896-W2896,"")</f>
        <v>97</v>
      </c>
      <c r="AA2896" s="55" t="n">
        <f aca="false">MATCH(A2896,DATAS,0)</f>
        <v>2</v>
      </c>
      <c r="AB2896" s="55" t="n">
        <f aca="false">IF(AND(E2896&gt;0,OR(AND(B2896&gt;=1,B2896&lt;=6),B2896=10)),1,0)</f>
        <v>1</v>
      </c>
      <c r="AC2896" s="55" t="n">
        <f aca="false">IF(AND(E2896&gt;0,B2896=10),1,0)</f>
        <v>0</v>
      </c>
      <c r="AD2896" s="55" t="n">
        <f aca="false">IF(AND(C2895=C2896,AA2895=AA2896-1),AB2895,"")</f>
        <v>1</v>
      </c>
      <c r="AE2896" s="55" t="n">
        <f aca="false">IF(AND(C2895=C2896,AA2895=AA2896-1),AC2895,"")</f>
        <v>0</v>
      </c>
      <c r="AF2896" s="55" t="n">
        <f aca="false">IF(AA2896=1,"",IF(AND(AB2896=1,AD2896&lt;&gt;1),1,0))</f>
        <v>0</v>
      </c>
      <c r="AG2896" s="55" t="n">
        <f aca="false">IF(AA2896=1,"",IF(AND(AC2896=1,AE2896&lt;&gt;1),1,0))</f>
        <v>0</v>
      </c>
      <c r="AH2896" s="60" t="str">
        <f aca="false">IF(AND(E2896&gt;0,AA2896&lt;2,NOT(AND(C2897=C2896,AA2897=AA2896+1))),INDEX(DATAS,AA2896+1),"")</f>
        <v/>
      </c>
      <c r="AI2896" s="60" t="str">
        <f aca="false">IF(AND(AC2896=1,AA2896&lt;2),IF(AND(C2897=C2896,AA2897=AA2896+1),IF(AC2897=1,"",INDEX(DATAS,AA2896+1)),INDEX(DATAS,AA2896+1)),"")</f>
        <v/>
      </c>
    </row>
    <row r="2897" customFormat="false" ht="15" hidden="false" customHeight="false" outlineLevel="0" collapsed="false">
      <c r="A2897" s="60" t="n">
        <v>46309</v>
      </c>
      <c r="B2897" s="0" t="n">
        <v>4</v>
      </c>
      <c r="C2897" s="0" t="n">
        <v>5575</v>
      </c>
      <c r="D2897" s="0" t="n">
        <v>160</v>
      </c>
      <c r="E2897" s="0" t="n">
        <v>1</v>
      </c>
      <c r="F2897" s="55" t="s">
        <v>950</v>
      </c>
      <c r="G2897" s="0" t="n">
        <v>51.3</v>
      </c>
      <c r="H2897" s="0" t="n">
        <v>48</v>
      </c>
      <c r="I2897" s="55" t="s">
        <v>187</v>
      </c>
      <c r="J2897" s="0" t="n">
        <v>160</v>
      </c>
      <c r="K2897" s="0" t="n">
        <v>76</v>
      </c>
      <c r="P2897" s="0" t="n">
        <v>3.51</v>
      </c>
      <c r="Q2897" s="0" t="n">
        <v>3.28</v>
      </c>
      <c r="R2897" s="0" t="n">
        <v>3538</v>
      </c>
      <c r="S2897" s="0" t="n">
        <v>8254</v>
      </c>
      <c r="T2897" s="0" t="n">
        <v>45.3</v>
      </c>
      <c r="U2897" s="0" t="n">
        <v>877</v>
      </c>
      <c r="V2897" s="0" t="n">
        <v>3</v>
      </c>
      <c r="W2897" s="60" t="n">
        <v>46303</v>
      </c>
      <c r="X2897" s="55" t="n">
        <f aca="false">IF(I2897="Male",0,1)</f>
        <v>1</v>
      </c>
      <c r="Y2897" s="55" t="n">
        <f aca="false">IF(OR(I2897="DNB",I2897="Dry DNB"),1,0)</f>
        <v>0</v>
      </c>
      <c r="Z2897" s="55" t="n">
        <f aca="false">IF(ISNUMBER(W2897),A2897-W2897,"")</f>
        <v>6</v>
      </c>
      <c r="AA2897" s="55" t="n">
        <f aca="false">MATCH(A2897,DATAS,0)</f>
        <v>1</v>
      </c>
      <c r="AB2897" s="55" t="n">
        <f aca="false">IF(AND(E2897&gt;0,OR(AND(B2897&gt;=1,B2897&lt;=6),B2897=10)),1,0)</f>
        <v>1</v>
      </c>
      <c r="AC2897" s="55" t="n">
        <f aca="false">IF(AND(E2897&gt;0,B2897=10),1,0)</f>
        <v>0</v>
      </c>
      <c r="AD2897" s="0" t="str">
        <f aca="false">IF(AND(C2896=C2897,AA2896=AA2897-1),AB2896,"")</f>
        <v/>
      </c>
      <c r="AE2897" s="0" t="str">
        <f aca="false">IF(AND(C2896=C2897,AA2896=AA2897-1),AC2896,"")</f>
        <v/>
      </c>
      <c r="AF2897" s="0" t="str">
        <f aca="false">IF(AA2897=1,"",IF(AND(AB2897=1,AD2897&lt;&gt;1),1,0))</f>
        <v/>
      </c>
      <c r="AG2897" s="0" t="str">
        <f aca="false">IF(AA2897=1,"",IF(AND(AC2897=1,AE2897&lt;&gt;1),1,0))</f>
        <v/>
      </c>
      <c r="AH2897" s="60" t="str">
        <f aca="false">IF(AND(E2897&gt;0,AA2897&lt;2,NOT(AND(C2898=C2897,AA2898=AA2897+1))),INDEX(DATAS,AA2897+1),"")</f>
        <v/>
      </c>
      <c r="AI2897" s="60" t="str">
        <f aca="false">IF(AND(AC2897=1,AA2897&lt;2),IF(AND(C2898=C2897,AA2898=AA2897+1),IF(AC2898=1,"",INDEX(DATAS,AA2897+1)),INDEX(DATAS,AA2897+1)),"")</f>
        <v/>
      </c>
    </row>
    <row r="2898" customFormat="false" ht="15" hidden="false" customHeight="false" outlineLevel="0" collapsed="false">
      <c r="A2898" s="60" t="n">
        <v>46310</v>
      </c>
      <c r="B2898" s="0" t="n">
        <v>4</v>
      </c>
      <c r="C2898" s="0" t="n">
        <v>5575</v>
      </c>
      <c r="D2898" s="0" t="n">
        <v>161</v>
      </c>
      <c r="E2898" s="0" t="n">
        <v>1</v>
      </c>
      <c r="F2898" s="55" t="s">
        <v>950</v>
      </c>
      <c r="G2898" s="0" t="n">
        <v>50.5</v>
      </c>
      <c r="H2898" s="0" t="n">
        <v>49</v>
      </c>
      <c r="I2898" s="55" t="s">
        <v>187</v>
      </c>
      <c r="J2898" s="0" t="n">
        <v>161</v>
      </c>
      <c r="K2898" s="0" t="n">
        <v>76</v>
      </c>
      <c r="P2898" s="0" t="n">
        <v>3.51</v>
      </c>
      <c r="Q2898" s="0" t="n">
        <v>3.28</v>
      </c>
      <c r="T2898" s="0" t="n">
        <v>45.3</v>
      </c>
      <c r="U2898" s="0" t="n">
        <v>878</v>
      </c>
      <c r="V2898" s="0" t="n">
        <v>3</v>
      </c>
      <c r="W2898" s="60" t="n">
        <v>46303</v>
      </c>
      <c r="X2898" s="55" t="n">
        <f aca="false">IF(I2898="Male",0,1)</f>
        <v>1</v>
      </c>
      <c r="Y2898" s="55" t="n">
        <f aca="false">IF(OR(I2898="DNB",I2898="Dry DNB"),1,0)</f>
        <v>0</v>
      </c>
      <c r="Z2898" s="55" t="n">
        <f aca="false">IF(ISNUMBER(W2898),A2898-W2898,"")</f>
        <v>7</v>
      </c>
      <c r="AA2898" s="55" t="n">
        <f aca="false">MATCH(A2898,DATAS,0)</f>
        <v>2</v>
      </c>
      <c r="AB2898" s="55" t="n">
        <f aca="false">IF(AND(E2898&gt;0,OR(AND(B2898&gt;=1,B2898&lt;=6),B2898=10)),1,0)</f>
        <v>1</v>
      </c>
      <c r="AC2898" s="55" t="n">
        <f aca="false">IF(AND(E2898&gt;0,B2898=10),1,0)</f>
        <v>0</v>
      </c>
      <c r="AD2898" s="55" t="n">
        <f aca="false">IF(AND(C2897=C2898,AA2897=AA2898-1),AB2897,"")</f>
        <v>1</v>
      </c>
      <c r="AE2898" s="55" t="n">
        <f aca="false">IF(AND(C2897=C2898,AA2897=AA2898-1),AC2897,"")</f>
        <v>0</v>
      </c>
      <c r="AF2898" s="55" t="n">
        <f aca="false">IF(AA2898=1,"",IF(AND(AB2898=1,AD2898&lt;&gt;1),1,0))</f>
        <v>0</v>
      </c>
      <c r="AG2898" s="55" t="n">
        <f aca="false">IF(AA2898=1,"",IF(AND(AC2898=1,AE2898&lt;&gt;1),1,0))</f>
        <v>0</v>
      </c>
      <c r="AH2898" s="60" t="str">
        <f aca="false">IF(AND(E2898&gt;0,AA2898&lt;2,NOT(AND(C2899=C2898,AA2899=AA2898+1))),INDEX(DATAS,AA2898+1),"")</f>
        <v/>
      </c>
      <c r="AI2898" s="60" t="str">
        <f aca="false">IF(AND(AC2898=1,AA2898&lt;2),IF(AND(C2899=C2898,AA2899=AA2898+1),IF(AC2899=1,"",INDEX(DATAS,AA2898+1)),INDEX(DATAS,AA2898+1)),"")</f>
        <v/>
      </c>
    </row>
    <row r="2899" customFormat="false" ht="15" hidden="false" customHeight="false" outlineLevel="0" collapsed="false">
      <c r="A2899" s="60" t="n">
        <v>46309</v>
      </c>
      <c r="B2899" s="0" t="n">
        <v>4</v>
      </c>
      <c r="C2899" s="0" t="n">
        <v>5576</v>
      </c>
      <c r="D2899" s="0" t="n">
        <v>213</v>
      </c>
      <c r="E2899" s="0" t="n">
        <v>1</v>
      </c>
      <c r="F2899" s="55" t="s">
        <v>951</v>
      </c>
      <c r="G2899" s="0" t="n">
        <v>32.6</v>
      </c>
      <c r="H2899" s="0" t="n">
        <v>32</v>
      </c>
      <c r="I2899" s="55" t="s">
        <v>157</v>
      </c>
      <c r="J2899" s="0" t="n">
        <v>136</v>
      </c>
      <c r="K2899" s="0" t="n">
        <v>66</v>
      </c>
      <c r="L2899" s="0" t="n">
        <v>77</v>
      </c>
      <c r="P2899" s="0" t="n">
        <v>4.24</v>
      </c>
      <c r="Q2899" s="0" t="n">
        <v>3.52</v>
      </c>
      <c r="R2899" s="0" t="n">
        <v>3326</v>
      </c>
      <c r="S2899" s="0" t="n">
        <v>7062</v>
      </c>
      <c r="T2899" s="0" t="n">
        <v>37.6</v>
      </c>
      <c r="U2899" s="0" t="n">
        <v>876</v>
      </c>
      <c r="V2899" s="0" t="n">
        <v>3</v>
      </c>
      <c r="W2899" s="60" t="n">
        <v>46233</v>
      </c>
      <c r="X2899" s="55" t="n">
        <f aca="false">IF(I2899="Male",0,1)</f>
        <v>1</v>
      </c>
      <c r="Y2899" s="55" t="n">
        <f aca="false">IF(OR(I2899="DNB",I2899="Dry DNB"),1,0)</f>
        <v>0</v>
      </c>
      <c r="Z2899" s="55" t="n">
        <f aca="false">IF(ISNUMBER(W2899),A2899-W2899,"")</f>
        <v>76</v>
      </c>
      <c r="AA2899" s="55" t="n">
        <f aca="false">MATCH(A2899,DATAS,0)</f>
        <v>1</v>
      </c>
      <c r="AB2899" s="55" t="n">
        <f aca="false">IF(AND(E2899&gt;0,OR(AND(B2899&gt;=1,B2899&lt;=6),B2899=10)),1,0)</f>
        <v>1</v>
      </c>
      <c r="AC2899" s="55" t="n">
        <f aca="false">IF(AND(E2899&gt;0,B2899=10),1,0)</f>
        <v>0</v>
      </c>
      <c r="AD2899" s="0" t="str">
        <f aca="false">IF(AND(C2898=C2899,AA2898=AA2899-1),AB2898,"")</f>
        <v/>
      </c>
      <c r="AE2899" s="0" t="str">
        <f aca="false">IF(AND(C2898=C2899,AA2898=AA2899-1),AC2898,"")</f>
        <v/>
      </c>
      <c r="AF2899" s="0" t="str">
        <f aca="false">IF(AA2899=1,"",IF(AND(AB2899=1,AD2899&lt;&gt;1),1,0))</f>
        <v/>
      </c>
      <c r="AG2899" s="0" t="str">
        <f aca="false">IF(AA2899=1,"",IF(AND(AC2899=1,AE2899&lt;&gt;1),1,0))</f>
        <v/>
      </c>
      <c r="AH2899" s="60" t="str">
        <f aca="false">IF(AND(E2899&gt;0,AA2899&lt;2,NOT(AND(C2900=C2899,AA2900=AA2899+1))),INDEX(DATAS,AA2899+1),"")</f>
        <v/>
      </c>
      <c r="AI2899" s="60" t="str">
        <f aca="false">IF(AND(AC2899=1,AA2899&lt;2),IF(AND(C2900=C2899,AA2900=AA2899+1),IF(AC2900=1,"",INDEX(DATAS,AA2899+1)),INDEX(DATAS,AA2899+1)),"")</f>
        <v/>
      </c>
    </row>
    <row r="2900" customFormat="false" ht="15" hidden="false" customHeight="false" outlineLevel="0" collapsed="false">
      <c r="A2900" s="60" t="n">
        <v>46310</v>
      </c>
      <c r="B2900" s="0" t="n">
        <v>4</v>
      </c>
      <c r="C2900" s="0" t="n">
        <v>5576</v>
      </c>
      <c r="D2900" s="0" t="n">
        <v>214</v>
      </c>
      <c r="E2900" s="0" t="n">
        <v>1</v>
      </c>
      <c r="F2900" s="55" t="s">
        <v>951</v>
      </c>
      <c r="G2900" s="0" t="n">
        <v>31.5</v>
      </c>
      <c r="H2900" s="0" t="n">
        <v>32</v>
      </c>
      <c r="I2900" s="55" t="s">
        <v>157</v>
      </c>
      <c r="J2900" s="0" t="n">
        <v>136</v>
      </c>
      <c r="K2900" s="0" t="n">
        <v>66</v>
      </c>
      <c r="L2900" s="0" t="n">
        <v>78</v>
      </c>
      <c r="P2900" s="0" t="n">
        <v>4.24</v>
      </c>
      <c r="Q2900" s="0" t="n">
        <v>3.52</v>
      </c>
      <c r="T2900" s="0" t="n">
        <v>37.6</v>
      </c>
      <c r="U2900" s="0" t="n">
        <v>877</v>
      </c>
      <c r="V2900" s="0" t="n">
        <v>3</v>
      </c>
      <c r="W2900" s="60" t="n">
        <v>46233</v>
      </c>
      <c r="X2900" s="55" t="n">
        <f aca="false">IF(I2900="Male",0,1)</f>
        <v>1</v>
      </c>
      <c r="Y2900" s="55" t="n">
        <f aca="false">IF(OR(I2900="DNB",I2900="Dry DNB"),1,0)</f>
        <v>0</v>
      </c>
      <c r="Z2900" s="55" t="n">
        <f aca="false">IF(ISNUMBER(W2900),A2900-W2900,"")</f>
        <v>77</v>
      </c>
      <c r="AA2900" s="55" t="n">
        <f aca="false">MATCH(A2900,DATAS,0)</f>
        <v>2</v>
      </c>
      <c r="AB2900" s="55" t="n">
        <f aca="false">IF(AND(E2900&gt;0,OR(AND(B2900&gt;=1,B2900&lt;=6),B2900=10)),1,0)</f>
        <v>1</v>
      </c>
      <c r="AC2900" s="55" t="n">
        <f aca="false">IF(AND(E2900&gt;0,B2900=10),1,0)</f>
        <v>0</v>
      </c>
      <c r="AD2900" s="55" t="n">
        <f aca="false">IF(AND(C2899=C2900,AA2899=AA2900-1),AB2899,"")</f>
        <v>1</v>
      </c>
      <c r="AE2900" s="55" t="n">
        <f aca="false">IF(AND(C2899=C2900,AA2899=AA2900-1),AC2899,"")</f>
        <v>0</v>
      </c>
      <c r="AF2900" s="55" t="n">
        <f aca="false">IF(AA2900=1,"",IF(AND(AB2900=1,AD2900&lt;&gt;1),1,0))</f>
        <v>0</v>
      </c>
      <c r="AG2900" s="55" t="n">
        <f aca="false">IF(AA2900=1,"",IF(AND(AC2900=1,AE2900&lt;&gt;1),1,0))</f>
        <v>0</v>
      </c>
      <c r="AH2900" s="60" t="str">
        <f aca="false">IF(AND(E2900&gt;0,AA2900&lt;2,NOT(AND(C2901=C2900,AA2901=AA2900+1))),INDEX(DATAS,AA2900+1),"")</f>
        <v/>
      </c>
      <c r="AI2900" s="60" t="str">
        <f aca="false">IF(AND(AC2900=1,AA2900&lt;2),IF(AND(C2901=C2900,AA2901=AA2900+1),IF(AC2901=1,"",INDEX(DATAS,AA2900+1)),INDEX(DATAS,AA2900+1)),"")</f>
        <v/>
      </c>
    </row>
    <row r="2901" customFormat="false" ht="15" hidden="false" customHeight="false" outlineLevel="0" collapsed="false">
      <c r="A2901" s="60" t="n">
        <v>46309</v>
      </c>
      <c r="B2901" s="0" t="n">
        <v>4</v>
      </c>
      <c r="C2901" s="0" t="n">
        <v>5578</v>
      </c>
      <c r="D2901" s="0" t="n">
        <v>196</v>
      </c>
      <c r="E2901" s="0" t="n">
        <v>1</v>
      </c>
      <c r="F2901" s="55" t="s">
        <v>951</v>
      </c>
      <c r="G2901" s="0" t="n">
        <v>47.4</v>
      </c>
      <c r="H2901" s="0" t="n">
        <v>48</v>
      </c>
      <c r="I2901" s="55" t="s">
        <v>157</v>
      </c>
      <c r="J2901" s="0" t="n">
        <v>98</v>
      </c>
      <c r="K2901" s="0" t="n">
        <v>63</v>
      </c>
      <c r="L2901" s="0" t="n">
        <v>98</v>
      </c>
      <c r="P2901" s="0" t="n">
        <v>2.52</v>
      </c>
      <c r="Q2901" s="0" t="n">
        <v>3.7</v>
      </c>
      <c r="R2901" s="0" t="n">
        <v>4700</v>
      </c>
      <c r="S2901" s="0" t="n">
        <v>10276</v>
      </c>
      <c r="T2901" s="0" t="n">
        <v>49.85</v>
      </c>
      <c r="U2901" s="0" t="n">
        <v>876</v>
      </c>
      <c r="V2901" s="0" t="n">
        <v>2</v>
      </c>
      <c r="W2901" s="60" t="n">
        <v>46212</v>
      </c>
      <c r="X2901" s="55" t="n">
        <f aca="false">IF(I2901="Male",0,1)</f>
        <v>1</v>
      </c>
      <c r="Y2901" s="55" t="n">
        <f aca="false">IF(OR(I2901="DNB",I2901="Dry DNB"),1,0)</f>
        <v>0</v>
      </c>
      <c r="Z2901" s="55" t="n">
        <f aca="false">IF(ISNUMBER(W2901),A2901-W2901,"")</f>
        <v>97</v>
      </c>
      <c r="AA2901" s="55" t="n">
        <f aca="false">MATCH(A2901,DATAS,0)</f>
        <v>1</v>
      </c>
      <c r="AB2901" s="55" t="n">
        <f aca="false">IF(AND(E2901&gt;0,OR(AND(B2901&gt;=1,B2901&lt;=6),B2901=10)),1,0)</f>
        <v>1</v>
      </c>
      <c r="AC2901" s="55" t="n">
        <f aca="false">IF(AND(E2901&gt;0,B2901=10),1,0)</f>
        <v>0</v>
      </c>
      <c r="AD2901" s="0" t="str">
        <f aca="false">IF(AND(C2900=C2901,AA2900=AA2901-1),AB2900,"")</f>
        <v/>
      </c>
      <c r="AE2901" s="0" t="str">
        <f aca="false">IF(AND(C2900=C2901,AA2900=AA2901-1),AC2900,"")</f>
        <v/>
      </c>
      <c r="AF2901" s="0" t="str">
        <f aca="false">IF(AA2901=1,"",IF(AND(AB2901=1,AD2901&lt;&gt;1),1,0))</f>
        <v/>
      </c>
      <c r="AG2901" s="0" t="str">
        <f aca="false">IF(AA2901=1,"",IF(AND(AC2901=1,AE2901&lt;&gt;1),1,0))</f>
        <v/>
      </c>
      <c r="AH2901" s="60" t="str">
        <f aca="false">IF(AND(E2901&gt;0,AA2901&lt;2,NOT(AND(C2902=C2901,AA2902=AA2901+1))),INDEX(DATAS,AA2901+1),"")</f>
        <v/>
      </c>
      <c r="AI2901" s="60" t="str">
        <f aca="false">IF(AND(AC2901=1,AA2901&lt;2),IF(AND(C2902=C2901,AA2902=AA2901+1),IF(AC2902=1,"",INDEX(DATAS,AA2901+1)),INDEX(DATAS,AA2901+1)),"")</f>
        <v/>
      </c>
    </row>
    <row r="2902" customFormat="false" ht="15" hidden="false" customHeight="false" outlineLevel="0" collapsed="false">
      <c r="A2902" s="60" t="n">
        <v>46310</v>
      </c>
      <c r="B2902" s="0" t="n">
        <v>4</v>
      </c>
      <c r="C2902" s="0" t="n">
        <v>5578</v>
      </c>
      <c r="D2902" s="0" t="n">
        <v>197</v>
      </c>
      <c r="E2902" s="0" t="n">
        <v>1</v>
      </c>
      <c r="F2902" s="55" t="s">
        <v>951</v>
      </c>
      <c r="G2902" s="0" t="n">
        <v>52.9</v>
      </c>
      <c r="H2902" s="0" t="n">
        <v>48</v>
      </c>
      <c r="I2902" s="55" t="s">
        <v>157</v>
      </c>
      <c r="J2902" s="0" t="n">
        <v>98</v>
      </c>
      <c r="K2902" s="0" t="n">
        <v>63</v>
      </c>
      <c r="L2902" s="0" t="n">
        <v>99</v>
      </c>
      <c r="P2902" s="0" t="n">
        <v>2.52</v>
      </c>
      <c r="Q2902" s="0" t="n">
        <v>3.7</v>
      </c>
      <c r="T2902" s="0" t="n">
        <v>49.85</v>
      </c>
      <c r="U2902" s="0" t="n">
        <v>877</v>
      </c>
      <c r="V2902" s="0" t="n">
        <v>2</v>
      </c>
      <c r="W2902" s="60" t="n">
        <v>46212</v>
      </c>
      <c r="X2902" s="55" t="n">
        <f aca="false">IF(I2902="Male",0,1)</f>
        <v>1</v>
      </c>
      <c r="Y2902" s="55" t="n">
        <f aca="false">IF(OR(I2902="DNB",I2902="Dry DNB"),1,0)</f>
        <v>0</v>
      </c>
      <c r="Z2902" s="55" t="n">
        <f aca="false">IF(ISNUMBER(W2902),A2902-W2902,"")</f>
        <v>98</v>
      </c>
      <c r="AA2902" s="55" t="n">
        <f aca="false">MATCH(A2902,DATAS,0)</f>
        <v>2</v>
      </c>
      <c r="AB2902" s="55" t="n">
        <f aca="false">IF(AND(E2902&gt;0,OR(AND(B2902&gt;=1,B2902&lt;=6),B2902=10)),1,0)</f>
        <v>1</v>
      </c>
      <c r="AC2902" s="55" t="n">
        <f aca="false">IF(AND(E2902&gt;0,B2902=10),1,0)</f>
        <v>0</v>
      </c>
      <c r="AD2902" s="55" t="n">
        <f aca="false">IF(AND(C2901=C2902,AA2901=AA2902-1),AB2901,"")</f>
        <v>1</v>
      </c>
      <c r="AE2902" s="55" t="n">
        <f aca="false">IF(AND(C2901=C2902,AA2901=AA2902-1),AC2901,"")</f>
        <v>0</v>
      </c>
      <c r="AF2902" s="55" t="n">
        <f aca="false">IF(AA2902=1,"",IF(AND(AB2902=1,AD2902&lt;&gt;1),1,0))</f>
        <v>0</v>
      </c>
      <c r="AG2902" s="55" t="n">
        <f aca="false">IF(AA2902=1,"",IF(AND(AC2902=1,AE2902&lt;&gt;1),1,0))</f>
        <v>0</v>
      </c>
      <c r="AH2902" s="60" t="str">
        <f aca="false">IF(AND(E2902&gt;0,AA2902&lt;2,NOT(AND(C2903=C2902,AA2903=AA2902+1))),INDEX(DATAS,AA2902+1),"")</f>
        <v/>
      </c>
      <c r="AI2902" s="60" t="str">
        <f aca="false">IF(AND(AC2902=1,AA2902&lt;2),IF(AND(C2903=C2902,AA2903=AA2902+1),IF(AC2903=1,"",INDEX(DATAS,AA2902+1)),INDEX(DATAS,AA2902+1)),"")</f>
        <v/>
      </c>
    </row>
    <row r="2903" customFormat="false" ht="15" hidden="false" customHeight="false" outlineLevel="0" collapsed="false">
      <c r="A2903" s="60" t="n">
        <v>46309</v>
      </c>
      <c r="B2903" s="0" t="n">
        <v>4</v>
      </c>
      <c r="C2903" s="0" t="n">
        <v>5579</v>
      </c>
      <c r="D2903" s="0" t="n">
        <v>205</v>
      </c>
      <c r="E2903" s="0" t="n">
        <v>1</v>
      </c>
      <c r="F2903" s="55" t="s">
        <v>951</v>
      </c>
      <c r="G2903" s="0" t="n">
        <v>43.1</v>
      </c>
      <c r="H2903" s="0" t="n">
        <v>43</v>
      </c>
      <c r="I2903" s="55" t="s">
        <v>157</v>
      </c>
      <c r="J2903" s="0" t="n">
        <v>89</v>
      </c>
      <c r="K2903" s="0" t="n">
        <v>65</v>
      </c>
      <c r="L2903" s="0" t="n">
        <v>116</v>
      </c>
      <c r="P2903" s="0" t="n">
        <v>3.26</v>
      </c>
      <c r="Q2903" s="0" t="n">
        <v>3.42</v>
      </c>
      <c r="R2903" s="0" t="n">
        <v>3317</v>
      </c>
      <c r="S2903" s="0" t="n">
        <v>8331</v>
      </c>
      <c r="T2903" s="0" t="n">
        <v>37.8</v>
      </c>
      <c r="U2903" s="0" t="n">
        <v>876</v>
      </c>
      <c r="V2903" s="0" t="n">
        <v>2</v>
      </c>
      <c r="W2903" s="60" t="n">
        <v>46194</v>
      </c>
      <c r="X2903" s="55" t="n">
        <f aca="false">IF(I2903="Male",0,1)</f>
        <v>1</v>
      </c>
      <c r="Y2903" s="55" t="n">
        <f aca="false">IF(OR(I2903="DNB",I2903="Dry DNB"),1,0)</f>
        <v>0</v>
      </c>
      <c r="Z2903" s="55" t="n">
        <f aca="false">IF(ISNUMBER(W2903),A2903-W2903,"")</f>
        <v>115</v>
      </c>
      <c r="AA2903" s="55" t="n">
        <f aca="false">MATCH(A2903,DATAS,0)</f>
        <v>1</v>
      </c>
      <c r="AB2903" s="55" t="n">
        <f aca="false">IF(AND(E2903&gt;0,OR(AND(B2903&gt;=1,B2903&lt;=6),B2903=10)),1,0)</f>
        <v>1</v>
      </c>
      <c r="AC2903" s="55" t="n">
        <f aca="false">IF(AND(E2903&gt;0,B2903=10),1,0)</f>
        <v>0</v>
      </c>
      <c r="AD2903" s="0" t="str">
        <f aca="false">IF(AND(C2902=C2903,AA2902=AA2903-1),AB2902,"")</f>
        <v/>
      </c>
      <c r="AE2903" s="0" t="str">
        <f aca="false">IF(AND(C2902=C2903,AA2902=AA2903-1),AC2902,"")</f>
        <v/>
      </c>
      <c r="AF2903" s="0" t="str">
        <f aca="false">IF(AA2903=1,"",IF(AND(AB2903=1,AD2903&lt;&gt;1),1,0))</f>
        <v/>
      </c>
      <c r="AG2903" s="0" t="str">
        <f aca="false">IF(AA2903=1,"",IF(AND(AC2903=1,AE2903&lt;&gt;1),1,0))</f>
        <v/>
      </c>
      <c r="AH2903" s="60" t="str">
        <f aca="false">IF(AND(E2903&gt;0,AA2903&lt;2,NOT(AND(C2904=C2903,AA2904=AA2903+1))),INDEX(DATAS,AA2903+1),"")</f>
        <v/>
      </c>
      <c r="AI2903" s="60" t="str">
        <f aca="false">IF(AND(AC2903=1,AA2903&lt;2),IF(AND(C2904=C2903,AA2904=AA2903+1),IF(AC2904=1,"",INDEX(DATAS,AA2903+1)),INDEX(DATAS,AA2903+1)),"")</f>
        <v/>
      </c>
    </row>
    <row r="2904" customFormat="false" ht="15" hidden="false" customHeight="false" outlineLevel="0" collapsed="false">
      <c r="A2904" s="60" t="n">
        <v>46310</v>
      </c>
      <c r="B2904" s="0" t="n">
        <v>4</v>
      </c>
      <c r="C2904" s="0" t="n">
        <v>5579</v>
      </c>
      <c r="D2904" s="0" t="n">
        <v>206</v>
      </c>
      <c r="E2904" s="0" t="n">
        <v>1</v>
      </c>
      <c r="F2904" s="55" t="s">
        <v>951</v>
      </c>
      <c r="G2904" s="0" t="n">
        <v>48</v>
      </c>
      <c r="H2904" s="0" t="n">
        <v>43</v>
      </c>
      <c r="I2904" s="55" t="s">
        <v>157</v>
      </c>
      <c r="J2904" s="0" t="n">
        <v>89</v>
      </c>
      <c r="K2904" s="0" t="n">
        <v>65</v>
      </c>
      <c r="L2904" s="0" t="n">
        <v>117</v>
      </c>
      <c r="P2904" s="0" t="n">
        <v>3.26</v>
      </c>
      <c r="Q2904" s="0" t="n">
        <v>3.42</v>
      </c>
      <c r="T2904" s="0" t="n">
        <v>37.8</v>
      </c>
      <c r="U2904" s="0" t="n">
        <v>877</v>
      </c>
      <c r="V2904" s="0" t="n">
        <v>2</v>
      </c>
      <c r="W2904" s="60" t="n">
        <v>46194</v>
      </c>
      <c r="X2904" s="55" t="n">
        <f aca="false">IF(I2904="Male",0,1)</f>
        <v>1</v>
      </c>
      <c r="Y2904" s="55" t="n">
        <f aca="false">IF(OR(I2904="DNB",I2904="Dry DNB"),1,0)</f>
        <v>0</v>
      </c>
      <c r="Z2904" s="55" t="n">
        <f aca="false">IF(ISNUMBER(W2904),A2904-W2904,"")</f>
        <v>116</v>
      </c>
      <c r="AA2904" s="55" t="n">
        <f aca="false">MATCH(A2904,DATAS,0)</f>
        <v>2</v>
      </c>
      <c r="AB2904" s="55" t="n">
        <f aca="false">IF(AND(E2904&gt;0,OR(AND(B2904&gt;=1,B2904&lt;=6),B2904=10)),1,0)</f>
        <v>1</v>
      </c>
      <c r="AC2904" s="55" t="n">
        <f aca="false">IF(AND(E2904&gt;0,B2904=10),1,0)</f>
        <v>0</v>
      </c>
      <c r="AD2904" s="55" t="n">
        <f aca="false">IF(AND(C2903=C2904,AA2903=AA2904-1),AB2903,"")</f>
        <v>1</v>
      </c>
      <c r="AE2904" s="55" t="n">
        <f aca="false">IF(AND(C2903=C2904,AA2903=AA2904-1),AC2903,"")</f>
        <v>0</v>
      </c>
      <c r="AF2904" s="55" t="n">
        <f aca="false">IF(AA2904=1,"",IF(AND(AB2904=1,AD2904&lt;&gt;1),1,0))</f>
        <v>0</v>
      </c>
      <c r="AG2904" s="55" t="n">
        <f aca="false">IF(AA2904=1,"",IF(AND(AC2904=1,AE2904&lt;&gt;1),1,0))</f>
        <v>0</v>
      </c>
      <c r="AH2904" s="60" t="str">
        <f aca="false">IF(AND(E2904&gt;0,AA2904&lt;2,NOT(AND(C2905=C2904,AA2905=AA2904+1))),INDEX(DATAS,AA2904+1),"")</f>
        <v/>
      </c>
      <c r="AI2904" s="60" t="str">
        <f aca="false">IF(AND(AC2904=1,AA2904&lt;2),IF(AND(C2905=C2904,AA2905=AA2904+1),IF(AC2905=1,"",INDEX(DATAS,AA2904+1)),INDEX(DATAS,AA2904+1)),"")</f>
        <v/>
      </c>
    </row>
    <row r="2905" customFormat="false" ht="15" hidden="false" customHeight="false" outlineLevel="0" collapsed="false">
      <c r="A2905" s="60" t="n">
        <v>46309</v>
      </c>
      <c r="B2905" s="0" t="n">
        <v>4</v>
      </c>
      <c r="C2905" s="0" t="n">
        <v>5580</v>
      </c>
      <c r="D2905" s="0" t="n">
        <v>184</v>
      </c>
      <c r="E2905" s="0" t="n">
        <v>1</v>
      </c>
      <c r="F2905" s="55" t="s">
        <v>952</v>
      </c>
      <c r="G2905" s="0" t="n">
        <v>53.5</v>
      </c>
      <c r="H2905" s="0" t="n">
        <v>51</v>
      </c>
      <c r="I2905" s="55" t="s">
        <v>157</v>
      </c>
      <c r="J2905" s="0" t="n">
        <v>65</v>
      </c>
      <c r="K2905" s="0" t="n">
        <v>65</v>
      </c>
      <c r="L2905" s="0" t="n">
        <v>119</v>
      </c>
      <c r="P2905" s="0" t="n">
        <v>4.34</v>
      </c>
      <c r="Q2905" s="0" t="n">
        <v>3.55</v>
      </c>
      <c r="R2905" s="0" t="n">
        <v>4020</v>
      </c>
      <c r="S2905" s="0" t="n">
        <v>8903</v>
      </c>
      <c r="T2905" s="0" t="n">
        <v>42.25</v>
      </c>
      <c r="U2905" s="0" t="n">
        <v>875</v>
      </c>
      <c r="V2905" s="0" t="n">
        <v>1</v>
      </c>
      <c r="W2905" s="60" t="n">
        <v>46191</v>
      </c>
      <c r="X2905" s="55" t="n">
        <f aca="false">IF(I2905="Male",0,1)</f>
        <v>1</v>
      </c>
      <c r="Y2905" s="55" t="n">
        <f aca="false">IF(OR(I2905="DNB",I2905="Dry DNB"),1,0)</f>
        <v>0</v>
      </c>
      <c r="Z2905" s="55" t="n">
        <f aca="false">IF(ISNUMBER(W2905),A2905-W2905,"")</f>
        <v>118</v>
      </c>
      <c r="AA2905" s="55" t="n">
        <f aca="false">MATCH(A2905,DATAS,0)</f>
        <v>1</v>
      </c>
      <c r="AB2905" s="55" t="n">
        <f aca="false">IF(AND(E2905&gt;0,OR(AND(B2905&gt;=1,B2905&lt;=6),B2905=10)),1,0)</f>
        <v>1</v>
      </c>
      <c r="AC2905" s="55" t="n">
        <f aca="false">IF(AND(E2905&gt;0,B2905=10),1,0)</f>
        <v>0</v>
      </c>
      <c r="AD2905" s="0" t="str">
        <f aca="false">IF(AND(C2904=C2905,AA2904=AA2905-1),AB2904,"")</f>
        <v/>
      </c>
      <c r="AE2905" s="0" t="str">
        <f aca="false">IF(AND(C2904=C2905,AA2904=AA2905-1),AC2904,"")</f>
        <v/>
      </c>
      <c r="AF2905" s="0" t="str">
        <f aca="false">IF(AA2905=1,"",IF(AND(AB2905=1,AD2905&lt;&gt;1),1,0))</f>
        <v/>
      </c>
      <c r="AG2905" s="0" t="str">
        <f aca="false">IF(AA2905=1,"",IF(AND(AC2905=1,AE2905&lt;&gt;1),1,0))</f>
        <v/>
      </c>
      <c r="AH2905" s="60" t="str">
        <f aca="false">IF(AND(E2905&gt;0,AA2905&lt;2,NOT(AND(C2906=C2905,AA2906=AA2905+1))),INDEX(DATAS,AA2905+1),"")</f>
        <v/>
      </c>
      <c r="AI2905" s="60" t="str">
        <f aca="false">IF(AND(AC2905=1,AA2905&lt;2),IF(AND(C2906=C2905,AA2906=AA2905+1),IF(AC2906=1,"",INDEX(DATAS,AA2905+1)),INDEX(DATAS,AA2905+1)),"")</f>
        <v/>
      </c>
    </row>
    <row r="2906" customFormat="false" ht="15" hidden="false" customHeight="false" outlineLevel="0" collapsed="false">
      <c r="A2906" s="60" t="n">
        <v>46310</v>
      </c>
      <c r="B2906" s="0" t="n">
        <v>4</v>
      </c>
      <c r="C2906" s="0" t="n">
        <v>5580</v>
      </c>
      <c r="D2906" s="0" t="n">
        <v>185</v>
      </c>
      <c r="E2906" s="0" t="n">
        <v>1</v>
      </c>
      <c r="F2906" s="55" t="s">
        <v>952</v>
      </c>
      <c r="G2906" s="0" t="n">
        <v>50.7</v>
      </c>
      <c r="H2906" s="0" t="n">
        <v>51</v>
      </c>
      <c r="I2906" s="55" t="s">
        <v>157</v>
      </c>
      <c r="J2906" s="0" t="n">
        <v>65</v>
      </c>
      <c r="K2906" s="0" t="n">
        <v>65</v>
      </c>
      <c r="L2906" s="0" t="n">
        <v>120</v>
      </c>
      <c r="P2906" s="0" t="n">
        <v>4.34</v>
      </c>
      <c r="Q2906" s="0" t="n">
        <v>3.55</v>
      </c>
      <c r="T2906" s="0" t="n">
        <v>42.25</v>
      </c>
      <c r="U2906" s="0" t="n">
        <v>876</v>
      </c>
      <c r="V2906" s="0" t="n">
        <v>1</v>
      </c>
      <c r="W2906" s="60" t="n">
        <v>46191</v>
      </c>
      <c r="X2906" s="55" t="n">
        <f aca="false">IF(I2906="Male",0,1)</f>
        <v>1</v>
      </c>
      <c r="Y2906" s="55" t="n">
        <f aca="false">IF(OR(I2906="DNB",I2906="Dry DNB"),1,0)</f>
        <v>0</v>
      </c>
      <c r="Z2906" s="55" t="n">
        <f aca="false">IF(ISNUMBER(W2906),A2906-W2906,"")</f>
        <v>119</v>
      </c>
      <c r="AA2906" s="55" t="n">
        <f aca="false">MATCH(A2906,DATAS,0)</f>
        <v>2</v>
      </c>
      <c r="AB2906" s="55" t="n">
        <f aca="false">IF(AND(E2906&gt;0,OR(AND(B2906&gt;=1,B2906&lt;=6),B2906=10)),1,0)</f>
        <v>1</v>
      </c>
      <c r="AC2906" s="55" t="n">
        <f aca="false">IF(AND(E2906&gt;0,B2906=10),1,0)</f>
        <v>0</v>
      </c>
      <c r="AD2906" s="55" t="n">
        <f aca="false">IF(AND(C2905=C2906,AA2905=AA2906-1),AB2905,"")</f>
        <v>1</v>
      </c>
      <c r="AE2906" s="55" t="n">
        <f aca="false">IF(AND(C2905=C2906,AA2905=AA2906-1),AC2905,"")</f>
        <v>0</v>
      </c>
      <c r="AF2906" s="55" t="n">
        <f aca="false">IF(AA2906=1,"",IF(AND(AB2906=1,AD2906&lt;&gt;1),1,0))</f>
        <v>0</v>
      </c>
      <c r="AG2906" s="55" t="n">
        <f aca="false">IF(AA2906=1,"",IF(AND(AC2906=1,AE2906&lt;&gt;1),1,0))</f>
        <v>0</v>
      </c>
      <c r="AH2906" s="60" t="str">
        <f aca="false">IF(AND(E2906&gt;0,AA2906&lt;2,NOT(AND(C2907=C2906,AA2907=AA2906+1))),INDEX(DATAS,AA2906+1),"")</f>
        <v/>
      </c>
      <c r="AI2906" s="60" t="str">
        <f aca="false">IF(AND(AC2906=1,AA2906&lt;2),IF(AND(C2907=C2906,AA2907=AA2906+1),IF(AC2907=1,"",INDEX(DATAS,AA2906+1)),INDEX(DATAS,AA2906+1)),"")</f>
        <v/>
      </c>
    </row>
    <row r="2907" customFormat="false" ht="15" hidden="false" customHeight="false" outlineLevel="0" collapsed="false">
      <c r="A2907" s="60" t="n">
        <v>46309</v>
      </c>
      <c r="B2907" s="0" t="n">
        <v>4</v>
      </c>
      <c r="C2907" s="0" t="n">
        <v>5581</v>
      </c>
      <c r="D2907" s="0" t="n">
        <v>171</v>
      </c>
      <c r="E2907" s="0" t="n">
        <v>1</v>
      </c>
      <c r="F2907" s="55" t="s">
        <v>952</v>
      </c>
      <c r="G2907" s="0" t="n">
        <v>53</v>
      </c>
      <c r="H2907" s="0" t="n">
        <v>51</v>
      </c>
      <c r="I2907" s="55" t="s">
        <v>157</v>
      </c>
      <c r="J2907" s="0" t="n">
        <v>66</v>
      </c>
      <c r="K2907" s="0" t="n">
        <v>66</v>
      </c>
      <c r="L2907" s="0" t="n">
        <v>105</v>
      </c>
      <c r="P2907" s="0" t="n">
        <v>3.83</v>
      </c>
      <c r="Q2907" s="0" t="n">
        <v>3.42</v>
      </c>
      <c r="R2907" s="0" t="n">
        <v>4356</v>
      </c>
      <c r="S2907" s="0" t="n">
        <v>9607</v>
      </c>
      <c r="T2907" s="0" t="n">
        <v>47.35</v>
      </c>
      <c r="U2907" s="0" t="n">
        <v>875</v>
      </c>
      <c r="V2907" s="0" t="n">
        <v>1</v>
      </c>
      <c r="W2907" s="60" t="n">
        <v>46205</v>
      </c>
      <c r="X2907" s="55" t="n">
        <f aca="false">IF(I2907="Male",0,1)</f>
        <v>1</v>
      </c>
      <c r="Y2907" s="55" t="n">
        <f aca="false">IF(OR(I2907="DNB",I2907="Dry DNB"),1,0)</f>
        <v>0</v>
      </c>
      <c r="Z2907" s="55" t="n">
        <f aca="false">IF(ISNUMBER(W2907),A2907-W2907,"")</f>
        <v>104</v>
      </c>
      <c r="AA2907" s="55" t="n">
        <f aca="false">MATCH(A2907,DATAS,0)</f>
        <v>1</v>
      </c>
      <c r="AB2907" s="55" t="n">
        <f aca="false">IF(AND(E2907&gt;0,OR(AND(B2907&gt;=1,B2907&lt;=6),B2907=10)),1,0)</f>
        <v>1</v>
      </c>
      <c r="AC2907" s="55" t="n">
        <f aca="false">IF(AND(E2907&gt;0,B2907=10),1,0)</f>
        <v>0</v>
      </c>
      <c r="AD2907" s="0" t="str">
        <f aca="false">IF(AND(C2906=C2907,AA2906=AA2907-1),AB2906,"")</f>
        <v/>
      </c>
      <c r="AE2907" s="0" t="str">
        <f aca="false">IF(AND(C2906=C2907,AA2906=AA2907-1),AC2906,"")</f>
        <v/>
      </c>
      <c r="AF2907" s="0" t="str">
        <f aca="false">IF(AA2907=1,"",IF(AND(AB2907=1,AD2907&lt;&gt;1),1,0))</f>
        <v/>
      </c>
      <c r="AG2907" s="0" t="str">
        <f aca="false">IF(AA2907=1,"",IF(AND(AC2907=1,AE2907&lt;&gt;1),1,0))</f>
        <v/>
      </c>
      <c r="AH2907" s="60" t="str">
        <f aca="false">IF(AND(E2907&gt;0,AA2907&lt;2,NOT(AND(C2908=C2907,AA2908=AA2907+1))),INDEX(DATAS,AA2907+1),"")</f>
        <v/>
      </c>
      <c r="AI2907" s="60" t="str">
        <f aca="false">IF(AND(AC2907=1,AA2907&lt;2),IF(AND(C2908=C2907,AA2908=AA2907+1),IF(AC2908=1,"",INDEX(DATAS,AA2907+1)),INDEX(DATAS,AA2907+1)),"")</f>
        <v/>
      </c>
    </row>
    <row r="2908" customFormat="false" ht="15" hidden="false" customHeight="false" outlineLevel="0" collapsed="false">
      <c r="A2908" s="60" t="n">
        <v>46310</v>
      </c>
      <c r="B2908" s="0" t="n">
        <v>4</v>
      </c>
      <c r="C2908" s="0" t="n">
        <v>5581</v>
      </c>
      <c r="D2908" s="0" t="n">
        <v>172</v>
      </c>
      <c r="E2908" s="0" t="n">
        <v>1</v>
      </c>
      <c r="F2908" s="55" t="s">
        <v>952</v>
      </c>
      <c r="G2908" s="0" t="n">
        <v>51.8</v>
      </c>
      <c r="H2908" s="0" t="n">
        <v>51</v>
      </c>
      <c r="I2908" s="55" t="s">
        <v>157</v>
      </c>
      <c r="J2908" s="0" t="n">
        <v>66</v>
      </c>
      <c r="K2908" s="0" t="n">
        <v>66</v>
      </c>
      <c r="L2908" s="0" t="n">
        <v>106</v>
      </c>
      <c r="P2908" s="0" t="n">
        <v>3.83</v>
      </c>
      <c r="Q2908" s="0" t="n">
        <v>3.42</v>
      </c>
      <c r="T2908" s="0" t="n">
        <v>47.35</v>
      </c>
      <c r="U2908" s="0" t="n">
        <v>876</v>
      </c>
      <c r="V2908" s="0" t="n">
        <v>1</v>
      </c>
      <c r="W2908" s="60" t="n">
        <v>46205</v>
      </c>
      <c r="X2908" s="55" t="n">
        <f aca="false">IF(I2908="Male",0,1)</f>
        <v>1</v>
      </c>
      <c r="Y2908" s="55" t="n">
        <f aca="false">IF(OR(I2908="DNB",I2908="Dry DNB"),1,0)</f>
        <v>0</v>
      </c>
      <c r="Z2908" s="55" t="n">
        <f aca="false">IF(ISNUMBER(W2908),A2908-W2908,"")</f>
        <v>105</v>
      </c>
      <c r="AA2908" s="55" t="n">
        <f aca="false">MATCH(A2908,DATAS,0)</f>
        <v>2</v>
      </c>
      <c r="AB2908" s="55" t="n">
        <f aca="false">IF(AND(E2908&gt;0,OR(AND(B2908&gt;=1,B2908&lt;=6),B2908=10)),1,0)</f>
        <v>1</v>
      </c>
      <c r="AC2908" s="55" t="n">
        <f aca="false">IF(AND(E2908&gt;0,B2908=10),1,0)</f>
        <v>0</v>
      </c>
      <c r="AD2908" s="55" t="n">
        <f aca="false">IF(AND(C2907=C2908,AA2907=AA2908-1),AB2907,"")</f>
        <v>1</v>
      </c>
      <c r="AE2908" s="55" t="n">
        <f aca="false">IF(AND(C2907=C2908,AA2907=AA2908-1),AC2907,"")</f>
        <v>0</v>
      </c>
      <c r="AF2908" s="55" t="n">
        <f aca="false">IF(AA2908=1,"",IF(AND(AB2908=1,AD2908&lt;&gt;1),1,0))</f>
        <v>0</v>
      </c>
      <c r="AG2908" s="55" t="n">
        <f aca="false">IF(AA2908=1,"",IF(AND(AC2908=1,AE2908&lt;&gt;1),1,0))</f>
        <v>0</v>
      </c>
      <c r="AH2908" s="60" t="str">
        <f aca="false">IF(AND(E2908&gt;0,AA2908&lt;2,NOT(AND(C2909=C2908,AA2909=AA2908+1))),INDEX(DATAS,AA2908+1),"")</f>
        <v/>
      </c>
      <c r="AI2908" s="60" t="str">
        <f aca="false">IF(AND(AC2908=1,AA2908&lt;2),IF(AND(C2909=C2908,AA2909=AA2908+1),IF(AC2909=1,"",INDEX(DATAS,AA2908+1)),INDEX(DATAS,AA2908+1)),"")</f>
        <v/>
      </c>
    </row>
    <row r="2909" customFormat="false" ht="15" hidden="false" customHeight="false" outlineLevel="0" collapsed="false">
      <c r="A2909" s="60" t="n">
        <v>46309</v>
      </c>
      <c r="B2909" s="0" t="n">
        <v>4</v>
      </c>
      <c r="C2909" s="0" t="n">
        <v>5582</v>
      </c>
      <c r="D2909" s="0" t="n">
        <v>124</v>
      </c>
      <c r="E2909" s="0" t="n">
        <v>1</v>
      </c>
      <c r="F2909" s="55" t="s">
        <v>952</v>
      </c>
      <c r="G2909" s="0" t="n">
        <v>49.8</v>
      </c>
      <c r="H2909" s="0" t="n">
        <v>50</v>
      </c>
      <c r="I2909" s="55" t="s">
        <v>157</v>
      </c>
      <c r="J2909" s="0" t="n">
        <v>75</v>
      </c>
      <c r="K2909" s="0" t="n">
        <v>75</v>
      </c>
      <c r="L2909" s="0" t="n">
        <v>49</v>
      </c>
      <c r="P2909" s="0" t="n">
        <v>2.83</v>
      </c>
      <c r="Q2909" s="0" t="n">
        <v>3.27</v>
      </c>
      <c r="R2909" s="0" t="n">
        <v>4106</v>
      </c>
      <c r="S2909" s="0" t="n">
        <v>8642</v>
      </c>
      <c r="T2909" s="0" t="n">
        <v>46.85</v>
      </c>
      <c r="U2909" s="0" t="n">
        <v>875</v>
      </c>
      <c r="V2909" s="0" t="n">
        <v>1</v>
      </c>
      <c r="W2909" s="60" t="n">
        <v>46261</v>
      </c>
      <c r="X2909" s="55" t="n">
        <f aca="false">IF(I2909="Male",0,1)</f>
        <v>1</v>
      </c>
      <c r="Y2909" s="55" t="n">
        <f aca="false">IF(OR(I2909="DNB",I2909="Dry DNB"),1,0)</f>
        <v>0</v>
      </c>
      <c r="Z2909" s="55" t="n">
        <f aca="false">IF(ISNUMBER(W2909),A2909-W2909,"")</f>
        <v>48</v>
      </c>
      <c r="AA2909" s="55" t="n">
        <f aca="false">MATCH(A2909,DATAS,0)</f>
        <v>1</v>
      </c>
      <c r="AB2909" s="55" t="n">
        <f aca="false">IF(AND(E2909&gt;0,OR(AND(B2909&gt;=1,B2909&lt;=6),B2909=10)),1,0)</f>
        <v>1</v>
      </c>
      <c r="AC2909" s="55" t="n">
        <f aca="false">IF(AND(E2909&gt;0,B2909=10),1,0)</f>
        <v>0</v>
      </c>
      <c r="AD2909" s="0" t="str">
        <f aca="false">IF(AND(C2908=C2909,AA2908=AA2909-1),AB2908,"")</f>
        <v/>
      </c>
      <c r="AE2909" s="0" t="str">
        <f aca="false">IF(AND(C2908=C2909,AA2908=AA2909-1),AC2908,"")</f>
        <v/>
      </c>
      <c r="AF2909" s="0" t="str">
        <f aca="false">IF(AA2909=1,"",IF(AND(AB2909=1,AD2909&lt;&gt;1),1,0))</f>
        <v/>
      </c>
      <c r="AG2909" s="0" t="str">
        <f aca="false">IF(AA2909=1,"",IF(AND(AC2909=1,AE2909&lt;&gt;1),1,0))</f>
        <v/>
      </c>
      <c r="AH2909" s="60" t="str">
        <f aca="false">IF(AND(E2909&gt;0,AA2909&lt;2,NOT(AND(C2910=C2909,AA2910=AA2909+1))),INDEX(DATAS,AA2909+1),"")</f>
        <v/>
      </c>
      <c r="AI2909" s="60" t="str">
        <f aca="false">IF(AND(AC2909=1,AA2909&lt;2),IF(AND(C2910=C2909,AA2910=AA2909+1),IF(AC2910=1,"",INDEX(DATAS,AA2909+1)),INDEX(DATAS,AA2909+1)),"")</f>
        <v/>
      </c>
    </row>
    <row r="2910" customFormat="false" ht="15" hidden="false" customHeight="false" outlineLevel="0" collapsed="false">
      <c r="A2910" s="60" t="n">
        <v>46310</v>
      </c>
      <c r="B2910" s="0" t="n">
        <v>4</v>
      </c>
      <c r="C2910" s="0" t="n">
        <v>5582</v>
      </c>
      <c r="D2910" s="0" t="n">
        <v>125</v>
      </c>
      <c r="E2910" s="0" t="n">
        <v>1</v>
      </c>
      <c r="F2910" s="55" t="s">
        <v>952</v>
      </c>
      <c r="G2910" s="0" t="n">
        <v>52</v>
      </c>
      <c r="H2910" s="0" t="n">
        <v>50</v>
      </c>
      <c r="I2910" s="55" t="s">
        <v>157</v>
      </c>
      <c r="J2910" s="0" t="n">
        <v>75</v>
      </c>
      <c r="K2910" s="0" t="n">
        <v>75</v>
      </c>
      <c r="L2910" s="0" t="n">
        <v>50</v>
      </c>
      <c r="P2910" s="0" t="n">
        <v>2.83</v>
      </c>
      <c r="Q2910" s="0" t="n">
        <v>3.27</v>
      </c>
      <c r="T2910" s="0" t="n">
        <v>46.85</v>
      </c>
      <c r="U2910" s="0" t="n">
        <v>876</v>
      </c>
      <c r="V2910" s="0" t="n">
        <v>1</v>
      </c>
      <c r="W2910" s="60" t="n">
        <v>46261</v>
      </c>
      <c r="X2910" s="55" t="n">
        <f aca="false">IF(I2910="Male",0,1)</f>
        <v>1</v>
      </c>
      <c r="Y2910" s="55" t="n">
        <f aca="false">IF(OR(I2910="DNB",I2910="Dry DNB"),1,0)</f>
        <v>0</v>
      </c>
      <c r="Z2910" s="55" t="n">
        <f aca="false">IF(ISNUMBER(W2910),A2910-W2910,"")</f>
        <v>49</v>
      </c>
      <c r="AA2910" s="55" t="n">
        <f aca="false">MATCH(A2910,DATAS,0)</f>
        <v>2</v>
      </c>
      <c r="AB2910" s="55" t="n">
        <f aca="false">IF(AND(E2910&gt;0,OR(AND(B2910&gt;=1,B2910&lt;=6),B2910=10)),1,0)</f>
        <v>1</v>
      </c>
      <c r="AC2910" s="55" t="n">
        <f aca="false">IF(AND(E2910&gt;0,B2910=10),1,0)</f>
        <v>0</v>
      </c>
      <c r="AD2910" s="55" t="n">
        <f aca="false">IF(AND(C2909=C2910,AA2909=AA2910-1),AB2909,"")</f>
        <v>1</v>
      </c>
      <c r="AE2910" s="55" t="n">
        <f aca="false">IF(AND(C2909=C2910,AA2909=AA2910-1),AC2909,"")</f>
        <v>0</v>
      </c>
      <c r="AF2910" s="55" t="n">
        <f aca="false">IF(AA2910=1,"",IF(AND(AB2910=1,AD2910&lt;&gt;1),1,0))</f>
        <v>0</v>
      </c>
      <c r="AG2910" s="55" t="n">
        <f aca="false">IF(AA2910=1,"",IF(AND(AC2910=1,AE2910&lt;&gt;1),1,0))</f>
        <v>0</v>
      </c>
      <c r="AH2910" s="60" t="str">
        <f aca="false">IF(AND(E2910&gt;0,AA2910&lt;2,NOT(AND(C2911=C2910,AA2911=AA2910+1))),INDEX(DATAS,AA2910+1),"")</f>
        <v/>
      </c>
      <c r="AI2910" s="60" t="str">
        <f aca="false">IF(AND(AC2910=1,AA2910&lt;2),IF(AND(C2911=C2910,AA2911=AA2910+1),IF(AC2911=1,"",INDEX(DATAS,AA2910+1)),INDEX(DATAS,AA2910+1)),"")</f>
        <v/>
      </c>
    </row>
    <row r="2911" customFormat="false" ht="15" hidden="false" customHeight="false" outlineLevel="0" collapsed="false">
      <c r="A2911" s="60" t="n">
        <v>46309</v>
      </c>
      <c r="B2911" s="0" t="n">
        <v>4</v>
      </c>
      <c r="C2911" s="0" t="n">
        <v>5583</v>
      </c>
      <c r="D2911" s="0" t="n">
        <v>191</v>
      </c>
      <c r="E2911" s="0" t="n">
        <v>1</v>
      </c>
      <c r="F2911" s="55" t="s">
        <v>952</v>
      </c>
      <c r="G2911" s="0" t="n">
        <v>38.7</v>
      </c>
      <c r="H2911" s="0" t="n">
        <v>39</v>
      </c>
      <c r="I2911" s="55" t="s">
        <v>157</v>
      </c>
      <c r="J2911" s="0" t="n">
        <v>65</v>
      </c>
      <c r="K2911" s="0" t="n">
        <v>65</v>
      </c>
      <c r="L2911" s="0" t="n">
        <v>126</v>
      </c>
      <c r="P2911" s="0" t="n">
        <v>3.45</v>
      </c>
      <c r="Q2911" s="0" t="n">
        <v>3.73</v>
      </c>
      <c r="R2911" s="0" t="n">
        <v>3982</v>
      </c>
      <c r="S2911" s="0" t="n">
        <v>8455</v>
      </c>
      <c r="T2911" s="0" t="n">
        <v>45.6</v>
      </c>
      <c r="U2911" s="0" t="n">
        <v>875</v>
      </c>
      <c r="V2911" s="0" t="n">
        <v>1</v>
      </c>
      <c r="W2911" s="60" t="n">
        <v>46184</v>
      </c>
      <c r="X2911" s="55" t="n">
        <f aca="false">IF(I2911="Male",0,1)</f>
        <v>1</v>
      </c>
      <c r="Y2911" s="55" t="n">
        <f aca="false">IF(OR(I2911="DNB",I2911="Dry DNB"),1,0)</f>
        <v>0</v>
      </c>
      <c r="Z2911" s="55" t="n">
        <f aca="false">IF(ISNUMBER(W2911),A2911-W2911,"")</f>
        <v>125</v>
      </c>
      <c r="AA2911" s="55" t="n">
        <f aca="false">MATCH(A2911,DATAS,0)</f>
        <v>1</v>
      </c>
      <c r="AB2911" s="55" t="n">
        <f aca="false">IF(AND(E2911&gt;0,OR(AND(B2911&gt;=1,B2911&lt;=6),B2911=10)),1,0)</f>
        <v>1</v>
      </c>
      <c r="AC2911" s="55" t="n">
        <f aca="false">IF(AND(E2911&gt;0,B2911=10),1,0)</f>
        <v>0</v>
      </c>
      <c r="AD2911" s="0" t="str">
        <f aca="false">IF(AND(C2910=C2911,AA2910=AA2911-1),AB2910,"")</f>
        <v/>
      </c>
      <c r="AE2911" s="0" t="str">
        <f aca="false">IF(AND(C2910=C2911,AA2910=AA2911-1),AC2910,"")</f>
        <v/>
      </c>
      <c r="AF2911" s="0" t="str">
        <f aca="false">IF(AA2911=1,"",IF(AND(AB2911=1,AD2911&lt;&gt;1),1,0))</f>
        <v/>
      </c>
      <c r="AG2911" s="0" t="str">
        <f aca="false">IF(AA2911=1,"",IF(AND(AC2911=1,AE2911&lt;&gt;1),1,0))</f>
        <v/>
      </c>
      <c r="AH2911" s="60" t="str">
        <f aca="false">IF(AND(E2911&gt;0,AA2911&lt;2,NOT(AND(C2912=C2911,AA2912=AA2911+1))),INDEX(DATAS,AA2911+1),"")</f>
        <v/>
      </c>
      <c r="AI2911" s="60" t="str">
        <f aca="false">IF(AND(AC2911=1,AA2911&lt;2),IF(AND(C2912=C2911,AA2912=AA2911+1),IF(AC2912=1,"",INDEX(DATAS,AA2911+1)),INDEX(DATAS,AA2911+1)),"")</f>
        <v/>
      </c>
    </row>
    <row r="2912" customFormat="false" ht="15" hidden="false" customHeight="false" outlineLevel="0" collapsed="false">
      <c r="A2912" s="60" t="n">
        <v>46310</v>
      </c>
      <c r="B2912" s="0" t="n">
        <v>4</v>
      </c>
      <c r="C2912" s="0" t="n">
        <v>5583</v>
      </c>
      <c r="D2912" s="0" t="n">
        <v>192</v>
      </c>
      <c r="E2912" s="0" t="n">
        <v>1</v>
      </c>
      <c r="F2912" s="55" t="s">
        <v>952</v>
      </c>
      <c r="G2912" s="0" t="n">
        <v>41.8</v>
      </c>
      <c r="H2912" s="0" t="n">
        <v>39</v>
      </c>
      <c r="I2912" s="55" t="s">
        <v>157</v>
      </c>
      <c r="J2912" s="0" t="n">
        <v>65</v>
      </c>
      <c r="K2912" s="0" t="n">
        <v>65</v>
      </c>
      <c r="L2912" s="0" t="n">
        <v>127</v>
      </c>
      <c r="P2912" s="0" t="n">
        <v>3.45</v>
      </c>
      <c r="Q2912" s="0" t="n">
        <v>3.73</v>
      </c>
      <c r="T2912" s="0" t="n">
        <v>45.6</v>
      </c>
      <c r="U2912" s="0" t="n">
        <v>876</v>
      </c>
      <c r="V2912" s="0" t="n">
        <v>1</v>
      </c>
      <c r="W2912" s="60" t="n">
        <v>46184</v>
      </c>
      <c r="X2912" s="55" t="n">
        <f aca="false">IF(I2912="Male",0,1)</f>
        <v>1</v>
      </c>
      <c r="Y2912" s="55" t="n">
        <f aca="false">IF(OR(I2912="DNB",I2912="Dry DNB"),1,0)</f>
        <v>0</v>
      </c>
      <c r="Z2912" s="55" t="n">
        <f aca="false">IF(ISNUMBER(W2912),A2912-W2912,"")</f>
        <v>126</v>
      </c>
      <c r="AA2912" s="55" t="n">
        <f aca="false">MATCH(A2912,DATAS,0)</f>
        <v>2</v>
      </c>
      <c r="AB2912" s="55" t="n">
        <f aca="false">IF(AND(E2912&gt;0,OR(AND(B2912&gt;=1,B2912&lt;=6),B2912=10)),1,0)</f>
        <v>1</v>
      </c>
      <c r="AC2912" s="55" t="n">
        <f aca="false">IF(AND(E2912&gt;0,B2912=10),1,0)</f>
        <v>0</v>
      </c>
      <c r="AD2912" s="55" t="n">
        <f aca="false">IF(AND(C2911=C2912,AA2911=AA2912-1),AB2911,"")</f>
        <v>1</v>
      </c>
      <c r="AE2912" s="55" t="n">
        <f aca="false">IF(AND(C2911=C2912,AA2911=AA2912-1),AC2911,"")</f>
        <v>0</v>
      </c>
      <c r="AF2912" s="55" t="n">
        <f aca="false">IF(AA2912=1,"",IF(AND(AB2912=1,AD2912&lt;&gt;1),1,0))</f>
        <v>0</v>
      </c>
      <c r="AG2912" s="55" t="n">
        <f aca="false">IF(AA2912=1,"",IF(AND(AC2912=1,AE2912&lt;&gt;1),1,0))</f>
        <v>0</v>
      </c>
      <c r="AH2912" s="60" t="str">
        <f aca="false">IF(AND(E2912&gt;0,AA2912&lt;2,NOT(AND(C2913=C2912,AA2913=AA2912+1))),INDEX(DATAS,AA2912+1),"")</f>
        <v/>
      </c>
      <c r="AI2912" s="60" t="str">
        <f aca="false">IF(AND(AC2912=1,AA2912&lt;2),IF(AND(C2913=C2912,AA2913=AA2912+1),IF(AC2913=1,"",INDEX(DATAS,AA2912+1)),INDEX(DATAS,AA2912+1)),"")</f>
        <v/>
      </c>
    </row>
    <row r="2913" customFormat="false" ht="15" hidden="false" customHeight="false" outlineLevel="0" collapsed="false">
      <c r="A2913" s="60" t="n">
        <v>46309</v>
      </c>
      <c r="B2913" s="0" t="n">
        <v>1</v>
      </c>
      <c r="C2913" s="0" t="n">
        <v>5584</v>
      </c>
      <c r="D2913" s="0" t="n">
        <v>203</v>
      </c>
      <c r="E2913" s="0" t="n">
        <v>1</v>
      </c>
      <c r="F2913" s="55" t="s">
        <v>952</v>
      </c>
      <c r="G2913" s="0" t="n">
        <v>32</v>
      </c>
      <c r="H2913" s="0" t="n">
        <v>34</v>
      </c>
      <c r="I2913" s="55" t="s">
        <v>157</v>
      </c>
      <c r="J2913" s="0" t="n">
        <v>63</v>
      </c>
      <c r="K2913" s="0" t="n">
        <v>63</v>
      </c>
      <c r="L2913" s="0" t="n">
        <v>140</v>
      </c>
      <c r="P2913" s="0" t="n">
        <v>3.17</v>
      </c>
      <c r="Q2913" s="0" t="n">
        <v>3.6</v>
      </c>
      <c r="R2913" s="0" t="n">
        <v>4328</v>
      </c>
      <c r="S2913" s="0" t="n">
        <v>7629</v>
      </c>
      <c r="T2913" s="0" t="n">
        <v>50.5</v>
      </c>
      <c r="U2913" s="0" t="n">
        <v>875</v>
      </c>
      <c r="V2913" s="0" t="n">
        <v>1</v>
      </c>
      <c r="W2913" s="60" t="n">
        <v>46170</v>
      </c>
      <c r="X2913" s="55" t="n">
        <f aca="false">IF(I2913="Male",0,1)</f>
        <v>1</v>
      </c>
      <c r="Y2913" s="55" t="n">
        <f aca="false">IF(OR(I2913="DNB",I2913="Dry DNB"),1,0)</f>
        <v>0</v>
      </c>
      <c r="Z2913" s="55" t="n">
        <f aca="false">IF(ISNUMBER(W2913),A2913-W2913,"")</f>
        <v>139</v>
      </c>
      <c r="AA2913" s="55" t="n">
        <f aca="false">MATCH(A2913,DATAS,0)</f>
        <v>1</v>
      </c>
      <c r="AB2913" s="55" t="n">
        <f aca="false">IF(AND(E2913&gt;0,OR(AND(B2913&gt;=1,B2913&lt;=6),B2913=10)),1,0)</f>
        <v>1</v>
      </c>
      <c r="AC2913" s="55" t="n">
        <f aca="false">IF(AND(E2913&gt;0,B2913=10),1,0)</f>
        <v>0</v>
      </c>
      <c r="AD2913" s="0" t="str">
        <f aca="false">IF(AND(C2912=C2913,AA2912=AA2913-1),AB2912,"")</f>
        <v/>
      </c>
      <c r="AE2913" s="0" t="str">
        <f aca="false">IF(AND(C2912=C2913,AA2912=AA2913-1),AC2912,"")</f>
        <v/>
      </c>
      <c r="AF2913" s="0" t="str">
        <f aca="false">IF(AA2913=1,"",IF(AND(AB2913=1,AD2913&lt;&gt;1),1,0))</f>
        <v/>
      </c>
      <c r="AG2913" s="0" t="str">
        <f aca="false">IF(AA2913=1,"",IF(AND(AC2913=1,AE2913&lt;&gt;1),1,0))</f>
        <v/>
      </c>
      <c r="AH2913" s="60" t="str">
        <f aca="false">IF(AND(E2913&gt;0,AA2913&lt;2,NOT(AND(C2914=C2913,AA2914=AA2913+1))),INDEX(DATAS,AA2913+1),"")</f>
        <v/>
      </c>
      <c r="AI2913" s="60" t="str">
        <f aca="false">IF(AND(AC2913=1,AA2913&lt;2),IF(AND(C2914=C2913,AA2914=AA2913+1),IF(AC2914=1,"",INDEX(DATAS,AA2913+1)),INDEX(DATAS,AA2913+1)),"")</f>
        <v/>
      </c>
    </row>
    <row r="2914" customFormat="false" ht="15" hidden="false" customHeight="false" outlineLevel="0" collapsed="false">
      <c r="A2914" s="60" t="n">
        <v>46310</v>
      </c>
      <c r="B2914" s="0" t="n">
        <v>1</v>
      </c>
      <c r="C2914" s="0" t="n">
        <v>5584</v>
      </c>
      <c r="D2914" s="0" t="n">
        <v>204</v>
      </c>
      <c r="E2914" s="0" t="n">
        <v>1</v>
      </c>
      <c r="F2914" s="55" t="s">
        <v>952</v>
      </c>
      <c r="G2914" s="0" t="n">
        <v>35.6</v>
      </c>
      <c r="H2914" s="0" t="n">
        <v>33</v>
      </c>
      <c r="I2914" s="55" t="s">
        <v>157</v>
      </c>
      <c r="J2914" s="0" t="n">
        <v>63</v>
      </c>
      <c r="K2914" s="0" t="n">
        <v>63</v>
      </c>
      <c r="L2914" s="0" t="n">
        <v>141</v>
      </c>
      <c r="P2914" s="0" t="n">
        <v>3.17</v>
      </c>
      <c r="Q2914" s="0" t="n">
        <v>3.6</v>
      </c>
      <c r="T2914" s="0" t="n">
        <v>50.5</v>
      </c>
      <c r="U2914" s="0" t="n">
        <v>876</v>
      </c>
      <c r="V2914" s="0" t="n">
        <v>1</v>
      </c>
      <c r="W2914" s="60" t="n">
        <v>46170</v>
      </c>
      <c r="X2914" s="55" t="n">
        <f aca="false">IF(I2914="Male",0,1)</f>
        <v>1</v>
      </c>
      <c r="Y2914" s="55" t="n">
        <f aca="false">IF(OR(I2914="DNB",I2914="Dry DNB"),1,0)</f>
        <v>0</v>
      </c>
      <c r="Z2914" s="55" t="n">
        <f aca="false">IF(ISNUMBER(W2914),A2914-W2914,"")</f>
        <v>140</v>
      </c>
      <c r="AA2914" s="55" t="n">
        <f aca="false">MATCH(A2914,DATAS,0)</f>
        <v>2</v>
      </c>
      <c r="AB2914" s="55" t="n">
        <f aca="false">IF(AND(E2914&gt;0,OR(AND(B2914&gt;=1,B2914&lt;=6),B2914=10)),1,0)</f>
        <v>1</v>
      </c>
      <c r="AC2914" s="55" t="n">
        <f aca="false">IF(AND(E2914&gt;0,B2914=10),1,0)</f>
        <v>0</v>
      </c>
      <c r="AD2914" s="55" t="n">
        <f aca="false">IF(AND(C2913=C2914,AA2913=AA2914-1),AB2913,"")</f>
        <v>1</v>
      </c>
      <c r="AE2914" s="55" t="n">
        <f aca="false">IF(AND(C2913=C2914,AA2913=AA2914-1),AC2913,"")</f>
        <v>0</v>
      </c>
      <c r="AF2914" s="55" t="n">
        <f aca="false">IF(AA2914=1,"",IF(AND(AB2914=1,AD2914&lt;&gt;1),1,0))</f>
        <v>0</v>
      </c>
      <c r="AG2914" s="55" t="n">
        <f aca="false">IF(AA2914=1,"",IF(AND(AC2914=1,AE2914&lt;&gt;1),1,0))</f>
        <v>0</v>
      </c>
      <c r="AH2914" s="60" t="str">
        <f aca="false">IF(AND(E2914&gt;0,AA2914&lt;2,NOT(AND(C2915=C2914,AA2915=AA2914+1))),INDEX(DATAS,AA2914+1),"")</f>
        <v/>
      </c>
      <c r="AI2914" s="60" t="str">
        <f aca="false">IF(AND(AC2914=1,AA2914&lt;2),IF(AND(C2915=C2914,AA2915=AA2914+1),IF(AC2915=1,"",INDEX(DATAS,AA2914+1)),INDEX(DATAS,AA2914+1)),"")</f>
        <v/>
      </c>
    </row>
    <row r="2915" customFormat="false" ht="15" hidden="false" customHeight="false" outlineLevel="0" collapsed="false">
      <c r="A2915" s="60" t="n">
        <v>46309</v>
      </c>
      <c r="B2915" s="0" t="n">
        <v>4</v>
      </c>
      <c r="C2915" s="0" t="n">
        <v>5585</v>
      </c>
      <c r="D2915" s="0" t="n">
        <v>234</v>
      </c>
      <c r="E2915" s="0" t="n">
        <v>1</v>
      </c>
      <c r="F2915" s="55" t="s">
        <v>952</v>
      </c>
      <c r="G2915" s="0" t="n">
        <v>34.4</v>
      </c>
      <c r="H2915" s="0" t="n">
        <v>33</v>
      </c>
      <c r="I2915" s="55" t="s">
        <v>157</v>
      </c>
      <c r="J2915" s="0" t="n">
        <v>103</v>
      </c>
      <c r="K2915" s="0" t="n">
        <v>80</v>
      </c>
      <c r="L2915" s="0" t="n">
        <v>131</v>
      </c>
      <c r="P2915" s="0" t="n">
        <v>3.26</v>
      </c>
      <c r="Q2915" s="0" t="n">
        <v>3.9</v>
      </c>
      <c r="R2915" s="0" t="n">
        <v>3323</v>
      </c>
      <c r="S2915" s="0" t="n">
        <v>7783</v>
      </c>
      <c r="T2915" s="0" t="n">
        <v>35</v>
      </c>
      <c r="U2915" s="0" t="n">
        <v>875</v>
      </c>
      <c r="V2915" s="0" t="n">
        <v>2</v>
      </c>
      <c r="W2915" s="60" t="n">
        <v>46179</v>
      </c>
      <c r="X2915" s="55" t="n">
        <f aca="false">IF(I2915="Male",0,1)</f>
        <v>1</v>
      </c>
      <c r="Y2915" s="55" t="n">
        <f aca="false">IF(OR(I2915="DNB",I2915="Dry DNB"),1,0)</f>
        <v>0</v>
      </c>
      <c r="Z2915" s="55" t="n">
        <f aca="false">IF(ISNUMBER(W2915),A2915-W2915,"")</f>
        <v>130</v>
      </c>
      <c r="AA2915" s="55" t="n">
        <f aca="false">MATCH(A2915,DATAS,0)</f>
        <v>1</v>
      </c>
      <c r="AB2915" s="55" t="n">
        <f aca="false">IF(AND(E2915&gt;0,OR(AND(B2915&gt;=1,B2915&lt;=6),B2915=10)),1,0)</f>
        <v>1</v>
      </c>
      <c r="AC2915" s="55" t="n">
        <f aca="false">IF(AND(E2915&gt;0,B2915=10),1,0)</f>
        <v>0</v>
      </c>
      <c r="AD2915" s="0" t="str">
        <f aca="false">IF(AND(C2914=C2915,AA2914=AA2915-1),AB2914,"")</f>
        <v/>
      </c>
      <c r="AE2915" s="0" t="str">
        <f aca="false">IF(AND(C2914=C2915,AA2914=AA2915-1),AC2914,"")</f>
        <v/>
      </c>
      <c r="AF2915" s="0" t="str">
        <f aca="false">IF(AA2915=1,"",IF(AND(AB2915=1,AD2915&lt;&gt;1),1,0))</f>
        <v/>
      </c>
      <c r="AG2915" s="0" t="str">
        <f aca="false">IF(AA2915=1,"",IF(AND(AC2915=1,AE2915&lt;&gt;1),1,0))</f>
        <v/>
      </c>
      <c r="AH2915" s="60" t="str">
        <f aca="false">IF(AND(E2915&gt;0,AA2915&lt;2,NOT(AND(C2916=C2915,AA2916=AA2915+1))),INDEX(DATAS,AA2915+1),"")</f>
        <v/>
      </c>
      <c r="AI2915" s="60" t="str">
        <f aca="false">IF(AND(AC2915=1,AA2915&lt;2),IF(AND(C2916=C2915,AA2916=AA2915+1),IF(AC2916=1,"",INDEX(DATAS,AA2915+1)),INDEX(DATAS,AA2915+1)),"")</f>
        <v/>
      </c>
    </row>
    <row r="2916" customFormat="false" ht="15" hidden="false" customHeight="false" outlineLevel="0" collapsed="false">
      <c r="A2916" s="60" t="n">
        <v>46310</v>
      </c>
      <c r="B2916" s="0" t="n">
        <v>4</v>
      </c>
      <c r="C2916" s="0" t="n">
        <v>5585</v>
      </c>
      <c r="D2916" s="0" t="n">
        <v>235</v>
      </c>
      <c r="E2916" s="0" t="n">
        <v>1</v>
      </c>
      <c r="F2916" s="55" t="s">
        <v>952</v>
      </c>
      <c r="G2916" s="0" t="n">
        <v>29.8</v>
      </c>
      <c r="H2916" s="0" t="n">
        <v>32</v>
      </c>
      <c r="I2916" s="55" t="s">
        <v>157</v>
      </c>
      <c r="J2916" s="0" t="n">
        <v>103</v>
      </c>
      <c r="K2916" s="0" t="n">
        <v>80</v>
      </c>
      <c r="L2916" s="0" t="n">
        <v>132</v>
      </c>
      <c r="P2916" s="0" t="n">
        <v>3.26</v>
      </c>
      <c r="Q2916" s="0" t="n">
        <v>3.9</v>
      </c>
      <c r="T2916" s="0" t="n">
        <v>35</v>
      </c>
      <c r="U2916" s="0" t="n">
        <v>876</v>
      </c>
      <c r="V2916" s="0" t="n">
        <v>2</v>
      </c>
      <c r="W2916" s="60" t="n">
        <v>46179</v>
      </c>
      <c r="X2916" s="55" t="n">
        <f aca="false">IF(I2916="Male",0,1)</f>
        <v>1</v>
      </c>
      <c r="Y2916" s="55" t="n">
        <f aca="false">IF(OR(I2916="DNB",I2916="Dry DNB"),1,0)</f>
        <v>0</v>
      </c>
      <c r="Z2916" s="55" t="n">
        <f aca="false">IF(ISNUMBER(W2916),A2916-W2916,"")</f>
        <v>131</v>
      </c>
      <c r="AA2916" s="55" t="n">
        <f aca="false">MATCH(A2916,DATAS,0)</f>
        <v>2</v>
      </c>
      <c r="AB2916" s="55" t="n">
        <f aca="false">IF(AND(E2916&gt;0,OR(AND(B2916&gt;=1,B2916&lt;=6),B2916=10)),1,0)</f>
        <v>1</v>
      </c>
      <c r="AC2916" s="55" t="n">
        <f aca="false">IF(AND(E2916&gt;0,B2916=10),1,0)</f>
        <v>0</v>
      </c>
      <c r="AD2916" s="55" t="n">
        <f aca="false">IF(AND(C2915=C2916,AA2915=AA2916-1),AB2915,"")</f>
        <v>1</v>
      </c>
      <c r="AE2916" s="55" t="n">
        <f aca="false">IF(AND(C2915=C2916,AA2915=AA2916-1),AC2915,"")</f>
        <v>0</v>
      </c>
      <c r="AF2916" s="55" t="n">
        <f aca="false">IF(AA2916=1,"",IF(AND(AB2916=1,AD2916&lt;&gt;1),1,0))</f>
        <v>0</v>
      </c>
      <c r="AG2916" s="55" t="n">
        <f aca="false">IF(AA2916=1,"",IF(AND(AC2916=1,AE2916&lt;&gt;1),1,0))</f>
        <v>0</v>
      </c>
      <c r="AH2916" s="60" t="str">
        <f aca="false">IF(AND(E2916&gt;0,AA2916&lt;2,NOT(AND(C2917=C2916,AA2917=AA2916+1))),INDEX(DATAS,AA2916+1),"")</f>
        <v/>
      </c>
      <c r="AI2916" s="60" t="str">
        <f aca="false">IF(AND(AC2916=1,AA2916&lt;2),IF(AND(C2917=C2916,AA2917=AA2916+1),IF(AC2917=1,"",INDEX(DATAS,AA2916+1)),INDEX(DATAS,AA2916+1)),"")</f>
        <v/>
      </c>
    </row>
    <row r="2917" customFormat="false" ht="15" hidden="false" customHeight="false" outlineLevel="0" collapsed="false">
      <c r="A2917" s="60" t="n">
        <v>46309</v>
      </c>
      <c r="B2917" s="0" t="n">
        <v>7</v>
      </c>
      <c r="C2917" s="0" t="n">
        <v>5586</v>
      </c>
      <c r="E2917" s="0" t="n">
        <v>0</v>
      </c>
      <c r="F2917" s="55" t="s">
        <v>953</v>
      </c>
      <c r="I2917" s="55" t="s">
        <v>157</v>
      </c>
      <c r="L2917" s="0" t="n">
        <v>224</v>
      </c>
      <c r="U2917" s="0" t="n">
        <v>874</v>
      </c>
      <c r="V2917" s="0" t="n">
        <v>5</v>
      </c>
      <c r="W2917" s="60" t="n">
        <v>46086</v>
      </c>
      <c r="X2917" s="55" t="n">
        <f aca="false">IF(I2917="Male",0,1)</f>
        <v>1</v>
      </c>
      <c r="Y2917" s="55" t="n">
        <f aca="false">IF(OR(I2917="DNB",I2917="Dry DNB"),1,0)</f>
        <v>0</v>
      </c>
      <c r="Z2917" s="55" t="n">
        <f aca="false">IF(ISNUMBER(W2917),A2917-W2917,"")</f>
        <v>223</v>
      </c>
      <c r="AA2917" s="55" t="n">
        <f aca="false">MATCH(A2917,DATAS,0)</f>
        <v>1</v>
      </c>
      <c r="AB2917" s="55" t="n">
        <f aca="false">IF(AND(E2917&gt;0,OR(AND(B2917&gt;=1,B2917&lt;=6),B2917=10)),1,0)</f>
        <v>0</v>
      </c>
      <c r="AC2917" s="55" t="n">
        <f aca="false">IF(AND(E2917&gt;0,B2917=10),1,0)</f>
        <v>0</v>
      </c>
      <c r="AD2917" s="0" t="str">
        <f aca="false">IF(AND(C2916=C2917,AA2916=AA2917-1),AB2916,"")</f>
        <v/>
      </c>
      <c r="AE2917" s="0" t="str">
        <f aca="false">IF(AND(C2916=C2917,AA2916=AA2917-1),AC2916,"")</f>
        <v/>
      </c>
      <c r="AF2917" s="0" t="str">
        <f aca="false">IF(AA2917=1,"",IF(AND(AB2917=1,AD2917&lt;&gt;1),1,0))</f>
        <v/>
      </c>
      <c r="AG2917" s="0" t="str">
        <f aca="false">IF(AA2917=1,"",IF(AND(AC2917=1,AE2917&lt;&gt;1),1,0))</f>
        <v/>
      </c>
      <c r="AH2917" s="60" t="str">
        <f aca="false">IF(AND(E2917&gt;0,AA2917&lt;2,NOT(AND(C2918=C2917,AA2918=AA2917+1))),INDEX(DATAS,AA2917+1),"")</f>
        <v/>
      </c>
      <c r="AI2917" s="60" t="str">
        <f aca="false">IF(AND(AC2917=1,AA2917&lt;2),IF(AND(C2918=C2917,AA2918=AA2917+1),IF(AC2918=1,"",INDEX(DATAS,AA2917+1)),INDEX(DATAS,AA2917+1)),"")</f>
        <v/>
      </c>
    </row>
    <row r="2918" customFormat="false" ht="15" hidden="false" customHeight="false" outlineLevel="0" collapsed="false">
      <c r="A2918" s="60" t="n">
        <v>46310</v>
      </c>
      <c r="B2918" s="0" t="n">
        <v>7</v>
      </c>
      <c r="C2918" s="0" t="n">
        <v>5586</v>
      </c>
      <c r="E2918" s="0" t="n">
        <v>0</v>
      </c>
      <c r="F2918" s="55" t="s">
        <v>953</v>
      </c>
      <c r="I2918" s="55" t="s">
        <v>157</v>
      </c>
      <c r="L2918" s="0" t="n">
        <v>225</v>
      </c>
      <c r="U2918" s="0" t="n">
        <v>875</v>
      </c>
      <c r="V2918" s="0" t="n">
        <v>5</v>
      </c>
      <c r="W2918" s="60" t="n">
        <v>46086</v>
      </c>
      <c r="X2918" s="55" t="n">
        <f aca="false">IF(I2918="Male",0,1)</f>
        <v>1</v>
      </c>
      <c r="Y2918" s="55" t="n">
        <f aca="false">IF(OR(I2918="DNB",I2918="Dry DNB"),1,0)</f>
        <v>0</v>
      </c>
      <c r="Z2918" s="55" t="n">
        <f aca="false">IF(ISNUMBER(W2918),A2918-W2918,"")</f>
        <v>224</v>
      </c>
      <c r="AA2918" s="55" t="n">
        <f aca="false">MATCH(A2918,DATAS,0)</f>
        <v>2</v>
      </c>
      <c r="AB2918" s="55" t="n">
        <f aca="false">IF(AND(E2918&gt;0,OR(AND(B2918&gt;=1,B2918&lt;=6),B2918=10)),1,0)</f>
        <v>0</v>
      </c>
      <c r="AC2918" s="55" t="n">
        <f aca="false">IF(AND(E2918&gt;0,B2918=10),1,0)</f>
        <v>0</v>
      </c>
      <c r="AD2918" s="55" t="n">
        <f aca="false">IF(AND(C2917=C2918,AA2917=AA2918-1),AB2917,"")</f>
        <v>0</v>
      </c>
      <c r="AE2918" s="55" t="n">
        <f aca="false">IF(AND(C2917=C2918,AA2917=AA2918-1),AC2917,"")</f>
        <v>0</v>
      </c>
      <c r="AF2918" s="55" t="n">
        <f aca="false">IF(AA2918=1,"",IF(AND(AB2918=1,AD2918&lt;&gt;1),1,0))</f>
        <v>0</v>
      </c>
      <c r="AG2918" s="55" t="n">
        <f aca="false">IF(AA2918=1,"",IF(AND(AC2918=1,AE2918&lt;&gt;1),1,0))</f>
        <v>0</v>
      </c>
      <c r="AH2918" s="60" t="str">
        <f aca="false">IF(AND(E2918&gt;0,AA2918&lt;2,NOT(AND(C2919=C2918,AA2919=AA2918+1))),INDEX(DATAS,AA2918+1),"")</f>
        <v/>
      </c>
      <c r="AI2918" s="60" t="str">
        <f aca="false">IF(AND(AC2918=1,AA2918&lt;2),IF(AND(C2919=C2918,AA2919=AA2918+1),IF(AC2919=1,"",INDEX(DATAS,AA2918+1)),INDEX(DATAS,AA2918+1)),"")</f>
        <v/>
      </c>
    </row>
    <row r="2919" customFormat="false" ht="15" hidden="false" customHeight="false" outlineLevel="0" collapsed="false">
      <c r="A2919" s="60" t="n">
        <v>46309</v>
      </c>
      <c r="B2919" s="0" t="n">
        <v>4</v>
      </c>
      <c r="C2919" s="0" t="n">
        <v>5587</v>
      </c>
      <c r="D2919" s="0" t="n">
        <v>223</v>
      </c>
      <c r="E2919" s="0" t="n">
        <v>1</v>
      </c>
      <c r="F2919" s="55" t="s">
        <v>954</v>
      </c>
      <c r="G2919" s="0" t="n">
        <v>37.7</v>
      </c>
      <c r="H2919" s="0" t="n">
        <v>38</v>
      </c>
      <c r="I2919" s="55" t="s">
        <v>157</v>
      </c>
      <c r="J2919" s="0" t="n">
        <v>113</v>
      </c>
      <c r="K2919" s="0" t="n">
        <v>69</v>
      </c>
      <c r="L2919" s="0" t="n">
        <v>110</v>
      </c>
      <c r="P2919" s="0" t="n">
        <v>3.79</v>
      </c>
      <c r="Q2919" s="0" t="n">
        <v>3.81</v>
      </c>
      <c r="R2919" s="0" t="n">
        <v>3667</v>
      </c>
      <c r="S2919" s="0" t="n">
        <v>8518</v>
      </c>
      <c r="T2919" s="0" t="n">
        <v>39</v>
      </c>
      <c r="U2919" s="0" t="n">
        <v>873</v>
      </c>
      <c r="V2919" s="0" t="n">
        <v>3</v>
      </c>
      <c r="W2919" s="60" t="n">
        <v>46200</v>
      </c>
      <c r="X2919" s="55" t="n">
        <f aca="false">IF(I2919="Male",0,1)</f>
        <v>1</v>
      </c>
      <c r="Y2919" s="55" t="n">
        <f aca="false">IF(OR(I2919="DNB",I2919="Dry DNB"),1,0)</f>
        <v>0</v>
      </c>
      <c r="Z2919" s="55" t="n">
        <f aca="false">IF(ISNUMBER(W2919),A2919-W2919,"")</f>
        <v>109</v>
      </c>
      <c r="AA2919" s="55" t="n">
        <f aca="false">MATCH(A2919,DATAS,0)</f>
        <v>1</v>
      </c>
      <c r="AB2919" s="55" t="n">
        <f aca="false">IF(AND(E2919&gt;0,OR(AND(B2919&gt;=1,B2919&lt;=6),B2919=10)),1,0)</f>
        <v>1</v>
      </c>
      <c r="AC2919" s="55" t="n">
        <f aca="false">IF(AND(E2919&gt;0,B2919=10),1,0)</f>
        <v>0</v>
      </c>
      <c r="AD2919" s="0" t="str">
        <f aca="false">IF(AND(C2918=C2919,AA2918=AA2919-1),AB2918,"")</f>
        <v/>
      </c>
      <c r="AE2919" s="0" t="str">
        <f aca="false">IF(AND(C2918=C2919,AA2918=AA2919-1),AC2918,"")</f>
        <v/>
      </c>
      <c r="AF2919" s="0" t="str">
        <f aca="false">IF(AA2919=1,"",IF(AND(AB2919=1,AD2919&lt;&gt;1),1,0))</f>
        <v/>
      </c>
      <c r="AG2919" s="0" t="str">
        <f aca="false">IF(AA2919=1,"",IF(AND(AC2919=1,AE2919&lt;&gt;1),1,0))</f>
        <v/>
      </c>
      <c r="AH2919" s="60" t="str">
        <f aca="false">IF(AND(E2919&gt;0,AA2919&lt;2,NOT(AND(C2920=C2919,AA2920=AA2919+1))),INDEX(DATAS,AA2919+1),"")</f>
        <v/>
      </c>
      <c r="AI2919" s="60" t="str">
        <f aca="false">IF(AND(AC2919=1,AA2919&lt;2),IF(AND(C2920=C2919,AA2920=AA2919+1),IF(AC2920=1,"",INDEX(DATAS,AA2919+1)),INDEX(DATAS,AA2919+1)),"")</f>
        <v/>
      </c>
    </row>
    <row r="2920" customFormat="false" ht="15" hidden="false" customHeight="false" outlineLevel="0" collapsed="false">
      <c r="A2920" s="60" t="n">
        <v>46310</v>
      </c>
      <c r="B2920" s="0" t="n">
        <v>4</v>
      </c>
      <c r="C2920" s="0" t="n">
        <v>5587</v>
      </c>
      <c r="D2920" s="0" t="n">
        <v>224</v>
      </c>
      <c r="E2920" s="0" t="n">
        <v>1</v>
      </c>
      <c r="F2920" s="55" t="s">
        <v>954</v>
      </c>
      <c r="G2920" s="0" t="n">
        <v>38.6</v>
      </c>
      <c r="H2920" s="0" t="n">
        <v>38</v>
      </c>
      <c r="I2920" s="55" t="s">
        <v>157</v>
      </c>
      <c r="J2920" s="0" t="n">
        <v>113</v>
      </c>
      <c r="K2920" s="0" t="n">
        <v>69</v>
      </c>
      <c r="L2920" s="0" t="n">
        <v>111</v>
      </c>
      <c r="P2920" s="0" t="n">
        <v>3.79</v>
      </c>
      <c r="Q2920" s="0" t="n">
        <v>3.81</v>
      </c>
      <c r="T2920" s="0" t="n">
        <v>39</v>
      </c>
      <c r="U2920" s="0" t="n">
        <v>874</v>
      </c>
      <c r="V2920" s="0" t="n">
        <v>3</v>
      </c>
      <c r="W2920" s="60" t="n">
        <v>46200</v>
      </c>
      <c r="X2920" s="55" t="n">
        <f aca="false">IF(I2920="Male",0,1)</f>
        <v>1</v>
      </c>
      <c r="Y2920" s="55" t="n">
        <f aca="false">IF(OR(I2920="DNB",I2920="Dry DNB"),1,0)</f>
        <v>0</v>
      </c>
      <c r="Z2920" s="55" t="n">
        <f aca="false">IF(ISNUMBER(W2920),A2920-W2920,"")</f>
        <v>110</v>
      </c>
      <c r="AA2920" s="55" t="n">
        <f aca="false">MATCH(A2920,DATAS,0)</f>
        <v>2</v>
      </c>
      <c r="AB2920" s="55" t="n">
        <f aca="false">IF(AND(E2920&gt;0,OR(AND(B2920&gt;=1,B2920&lt;=6),B2920=10)),1,0)</f>
        <v>1</v>
      </c>
      <c r="AC2920" s="55" t="n">
        <f aca="false">IF(AND(E2920&gt;0,B2920=10),1,0)</f>
        <v>0</v>
      </c>
      <c r="AD2920" s="55" t="n">
        <f aca="false">IF(AND(C2919=C2920,AA2919=AA2920-1),AB2919,"")</f>
        <v>1</v>
      </c>
      <c r="AE2920" s="55" t="n">
        <f aca="false">IF(AND(C2919=C2920,AA2919=AA2920-1),AC2919,"")</f>
        <v>0</v>
      </c>
      <c r="AF2920" s="55" t="n">
        <f aca="false">IF(AA2920=1,"",IF(AND(AB2920=1,AD2920&lt;&gt;1),1,0))</f>
        <v>0</v>
      </c>
      <c r="AG2920" s="55" t="n">
        <f aca="false">IF(AA2920=1,"",IF(AND(AC2920=1,AE2920&lt;&gt;1),1,0))</f>
        <v>0</v>
      </c>
      <c r="AH2920" s="60" t="str">
        <f aca="false">IF(AND(E2920&gt;0,AA2920&lt;2,NOT(AND(C2921=C2920,AA2921=AA2920+1))),INDEX(DATAS,AA2920+1),"")</f>
        <v/>
      </c>
      <c r="AI2920" s="60" t="str">
        <f aca="false">IF(AND(AC2920=1,AA2920&lt;2),IF(AND(C2921=C2920,AA2921=AA2920+1),IF(AC2921=1,"",INDEX(DATAS,AA2920+1)),INDEX(DATAS,AA2920+1)),"")</f>
        <v/>
      </c>
    </row>
    <row r="2921" customFormat="false" ht="15" hidden="false" customHeight="false" outlineLevel="0" collapsed="false">
      <c r="A2921" s="60" t="n">
        <v>46309</v>
      </c>
      <c r="B2921" s="0" t="n">
        <v>4</v>
      </c>
      <c r="C2921" s="0" t="n">
        <v>5589</v>
      </c>
      <c r="D2921" s="0" t="n">
        <v>210</v>
      </c>
      <c r="E2921" s="0" t="n">
        <v>1</v>
      </c>
      <c r="F2921" s="55" t="s">
        <v>954</v>
      </c>
      <c r="G2921" s="0" t="n">
        <v>46.1</v>
      </c>
      <c r="H2921" s="0" t="n">
        <v>46</v>
      </c>
      <c r="I2921" s="55" t="s">
        <v>157</v>
      </c>
      <c r="J2921" s="0" t="n">
        <v>98</v>
      </c>
      <c r="K2921" s="0" t="n">
        <v>63</v>
      </c>
      <c r="L2921" s="0" t="n">
        <v>112</v>
      </c>
      <c r="P2921" s="0" t="n">
        <v>4.55</v>
      </c>
      <c r="Q2921" s="0" t="n">
        <v>3.65</v>
      </c>
      <c r="R2921" s="0" t="n">
        <v>3989</v>
      </c>
      <c r="S2921" s="0" t="n">
        <v>8587</v>
      </c>
      <c r="T2921" s="0" t="n">
        <v>47.4</v>
      </c>
      <c r="U2921" s="0" t="n">
        <v>873</v>
      </c>
      <c r="V2921" s="0" t="n">
        <v>2</v>
      </c>
      <c r="W2921" s="60" t="n">
        <v>46198</v>
      </c>
      <c r="X2921" s="55" t="n">
        <f aca="false">IF(I2921="Male",0,1)</f>
        <v>1</v>
      </c>
      <c r="Y2921" s="55" t="n">
        <f aca="false">IF(OR(I2921="DNB",I2921="Dry DNB"),1,0)</f>
        <v>0</v>
      </c>
      <c r="Z2921" s="55" t="n">
        <f aca="false">IF(ISNUMBER(W2921),A2921-W2921,"")</f>
        <v>111</v>
      </c>
      <c r="AA2921" s="55" t="n">
        <f aca="false">MATCH(A2921,DATAS,0)</f>
        <v>1</v>
      </c>
      <c r="AB2921" s="55" t="n">
        <f aca="false">IF(AND(E2921&gt;0,OR(AND(B2921&gt;=1,B2921&lt;=6),B2921=10)),1,0)</f>
        <v>1</v>
      </c>
      <c r="AC2921" s="55" t="n">
        <f aca="false">IF(AND(E2921&gt;0,B2921=10),1,0)</f>
        <v>0</v>
      </c>
      <c r="AD2921" s="0" t="str">
        <f aca="false">IF(AND(C2920=C2921,AA2920=AA2921-1),AB2920,"")</f>
        <v/>
      </c>
      <c r="AE2921" s="0" t="str">
        <f aca="false">IF(AND(C2920=C2921,AA2920=AA2921-1),AC2920,"")</f>
        <v/>
      </c>
      <c r="AF2921" s="0" t="str">
        <f aca="false">IF(AA2921=1,"",IF(AND(AB2921=1,AD2921&lt;&gt;1),1,0))</f>
        <v/>
      </c>
      <c r="AG2921" s="0" t="str">
        <f aca="false">IF(AA2921=1,"",IF(AND(AC2921=1,AE2921&lt;&gt;1),1,0))</f>
        <v/>
      </c>
      <c r="AH2921" s="60" t="str">
        <f aca="false">IF(AND(E2921&gt;0,AA2921&lt;2,NOT(AND(C2922=C2921,AA2922=AA2921+1))),INDEX(DATAS,AA2921+1),"")</f>
        <v/>
      </c>
      <c r="AI2921" s="60" t="str">
        <f aca="false">IF(AND(AC2921=1,AA2921&lt;2),IF(AND(C2922=C2921,AA2922=AA2921+1),IF(AC2922=1,"",INDEX(DATAS,AA2921+1)),INDEX(DATAS,AA2921+1)),"")</f>
        <v/>
      </c>
    </row>
    <row r="2922" customFormat="false" ht="15" hidden="false" customHeight="false" outlineLevel="0" collapsed="false">
      <c r="A2922" s="60" t="n">
        <v>46310</v>
      </c>
      <c r="B2922" s="0" t="n">
        <v>4</v>
      </c>
      <c r="C2922" s="0" t="n">
        <v>5589</v>
      </c>
      <c r="D2922" s="0" t="n">
        <v>211</v>
      </c>
      <c r="E2922" s="0" t="n">
        <v>1</v>
      </c>
      <c r="F2922" s="55" t="s">
        <v>954</v>
      </c>
      <c r="G2922" s="0" t="n">
        <v>45.4</v>
      </c>
      <c r="H2922" s="0" t="n">
        <v>45</v>
      </c>
      <c r="I2922" s="55" t="s">
        <v>157</v>
      </c>
      <c r="J2922" s="0" t="n">
        <v>98</v>
      </c>
      <c r="K2922" s="0" t="n">
        <v>63</v>
      </c>
      <c r="L2922" s="0" t="n">
        <v>113</v>
      </c>
      <c r="P2922" s="0" t="n">
        <v>4.55</v>
      </c>
      <c r="Q2922" s="0" t="n">
        <v>3.65</v>
      </c>
      <c r="T2922" s="0" t="n">
        <v>47.4</v>
      </c>
      <c r="U2922" s="0" t="n">
        <v>874</v>
      </c>
      <c r="V2922" s="0" t="n">
        <v>2</v>
      </c>
      <c r="W2922" s="60" t="n">
        <v>46198</v>
      </c>
      <c r="X2922" s="55" t="n">
        <f aca="false">IF(I2922="Male",0,1)</f>
        <v>1</v>
      </c>
      <c r="Y2922" s="55" t="n">
        <f aca="false">IF(OR(I2922="DNB",I2922="Dry DNB"),1,0)</f>
        <v>0</v>
      </c>
      <c r="Z2922" s="55" t="n">
        <f aca="false">IF(ISNUMBER(W2922),A2922-W2922,"")</f>
        <v>112</v>
      </c>
      <c r="AA2922" s="55" t="n">
        <f aca="false">MATCH(A2922,DATAS,0)</f>
        <v>2</v>
      </c>
      <c r="AB2922" s="55" t="n">
        <f aca="false">IF(AND(E2922&gt;0,OR(AND(B2922&gt;=1,B2922&lt;=6),B2922=10)),1,0)</f>
        <v>1</v>
      </c>
      <c r="AC2922" s="55" t="n">
        <f aca="false">IF(AND(E2922&gt;0,B2922=10),1,0)</f>
        <v>0</v>
      </c>
      <c r="AD2922" s="55" t="n">
        <f aca="false">IF(AND(C2921=C2922,AA2921=AA2922-1),AB2921,"")</f>
        <v>1</v>
      </c>
      <c r="AE2922" s="55" t="n">
        <f aca="false">IF(AND(C2921=C2922,AA2921=AA2922-1),AC2921,"")</f>
        <v>0</v>
      </c>
      <c r="AF2922" s="55" t="n">
        <f aca="false">IF(AA2922=1,"",IF(AND(AB2922=1,AD2922&lt;&gt;1),1,0))</f>
        <v>0</v>
      </c>
      <c r="AG2922" s="55" t="n">
        <f aca="false">IF(AA2922=1,"",IF(AND(AC2922=1,AE2922&lt;&gt;1),1,0))</f>
        <v>0</v>
      </c>
      <c r="AH2922" s="60" t="str">
        <f aca="false">IF(AND(E2922&gt;0,AA2922&lt;2,NOT(AND(C2923=C2922,AA2923=AA2922+1))),INDEX(DATAS,AA2922+1),"")</f>
        <v/>
      </c>
      <c r="AI2922" s="60" t="str">
        <f aca="false">IF(AND(AC2922=1,AA2922&lt;2),IF(AND(C2923=C2922,AA2923=AA2922+1),IF(AC2923=1,"",INDEX(DATAS,AA2922+1)),INDEX(DATAS,AA2922+1)),"")</f>
        <v/>
      </c>
    </row>
    <row r="2923" customFormat="false" ht="15" hidden="false" customHeight="false" outlineLevel="0" collapsed="false">
      <c r="A2923" s="60" t="n">
        <v>46309</v>
      </c>
      <c r="B2923" s="0" t="n">
        <v>4</v>
      </c>
      <c r="C2923" s="0" t="n">
        <v>5590</v>
      </c>
      <c r="D2923" s="0" t="n">
        <v>228</v>
      </c>
      <c r="E2923" s="0" t="n">
        <v>1</v>
      </c>
      <c r="F2923" s="55" t="s">
        <v>955</v>
      </c>
      <c r="G2923" s="0" t="n">
        <v>36.2</v>
      </c>
      <c r="H2923" s="0" t="n">
        <v>37</v>
      </c>
      <c r="I2923" s="55" t="s">
        <v>157</v>
      </c>
      <c r="J2923" s="0" t="n">
        <v>67</v>
      </c>
      <c r="K2923" s="0" t="n">
        <v>67</v>
      </c>
      <c r="L2923" s="0" t="n">
        <v>161</v>
      </c>
      <c r="P2923" s="0" t="n">
        <v>3.43</v>
      </c>
      <c r="Q2923" s="0" t="n">
        <v>3.55</v>
      </c>
      <c r="R2923" s="0" t="n">
        <v>3107</v>
      </c>
      <c r="S2923" s="0" t="n">
        <v>7643</v>
      </c>
      <c r="T2923" s="0" t="n">
        <v>39.5</v>
      </c>
      <c r="U2923" s="0" t="n">
        <v>872</v>
      </c>
      <c r="V2923" s="0" t="n">
        <v>1</v>
      </c>
      <c r="W2923" s="60" t="n">
        <v>46149</v>
      </c>
      <c r="X2923" s="55" t="n">
        <f aca="false">IF(I2923="Male",0,1)</f>
        <v>1</v>
      </c>
      <c r="Y2923" s="55" t="n">
        <f aca="false">IF(OR(I2923="DNB",I2923="Dry DNB"),1,0)</f>
        <v>0</v>
      </c>
      <c r="Z2923" s="55" t="n">
        <f aca="false">IF(ISNUMBER(W2923),A2923-W2923,"")</f>
        <v>160</v>
      </c>
      <c r="AA2923" s="55" t="n">
        <f aca="false">MATCH(A2923,DATAS,0)</f>
        <v>1</v>
      </c>
      <c r="AB2923" s="55" t="n">
        <f aca="false">IF(AND(E2923&gt;0,OR(AND(B2923&gt;=1,B2923&lt;=6),B2923=10)),1,0)</f>
        <v>1</v>
      </c>
      <c r="AC2923" s="55" t="n">
        <f aca="false">IF(AND(E2923&gt;0,B2923=10),1,0)</f>
        <v>0</v>
      </c>
      <c r="AD2923" s="0" t="str">
        <f aca="false">IF(AND(C2922=C2923,AA2922=AA2923-1),AB2922,"")</f>
        <v/>
      </c>
      <c r="AE2923" s="0" t="str">
        <f aca="false">IF(AND(C2922=C2923,AA2922=AA2923-1),AC2922,"")</f>
        <v/>
      </c>
      <c r="AF2923" s="0" t="str">
        <f aca="false">IF(AA2923=1,"",IF(AND(AB2923=1,AD2923&lt;&gt;1),1,0))</f>
        <v/>
      </c>
      <c r="AG2923" s="0" t="str">
        <f aca="false">IF(AA2923=1,"",IF(AND(AC2923=1,AE2923&lt;&gt;1),1,0))</f>
        <v/>
      </c>
      <c r="AH2923" s="60" t="str">
        <f aca="false">IF(AND(E2923&gt;0,AA2923&lt;2,NOT(AND(C2924=C2923,AA2924=AA2923+1))),INDEX(DATAS,AA2923+1),"")</f>
        <v/>
      </c>
      <c r="AI2923" s="60" t="str">
        <f aca="false">IF(AND(AC2923=1,AA2923&lt;2),IF(AND(C2924=C2923,AA2924=AA2923+1),IF(AC2924=1,"",INDEX(DATAS,AA2923+1)),INDEX(DATAS,AA2923+1)),"")</f>
        <v/>
      </c>
    </row>
    <row r="2924" customFormat="false" ht="15" hidden="false" customHeight="false" outlineLevel="0" collapsed="false">
      <c r="A2924" s="60" t="n">
        <v>46310</v>
      </c>
      <c r="B2924" s="0" t="n">
        <v>4</v>
      </c>
      <c r="C2924" s="0" t="n">
        <v>5590</v>
      </c>
      <c r="D2924" s="0" t="n">
        <v>229</v>
      </c>
      <c r="E2924" s="0" t="n">
        <v>1</v>
      </c>
      <c r="F2924" s="55" t="s">
        <v>955</v>
      </c>
      <c r="G2924" s="0" t="n">
        <v>39.7</v>
      </c>
      <c r="H2924" s="0" t="n">
        <v>37</v>
      </c>
      <c r="I2924" s="55" t="s">
        <v>157</v>
      </c>
      <c r="J2924" s="0" t="n">
        <v>67</v>
      </c>
      <c r="K2924" s="0" t="n">
        <v>67</v>
      </c>
      <c r="L2924" s="0" t="n">
        <v>162</v>
      </c>
      <c r="P2924" s="0" t="n">
        <v>3.43</v>
      </c>
      <c r="Q2924" s="0" t="n">
        <v>3.55</v>
      </c>
      <c r="T2924" s="0" t="n">
        <v>39.5</v>
      </c>
      <c r="U2924" s="0" t="n">
        <v>873</v>
      </c>
      <c r="V2924" s="0" t="n">
        <v>1</v>
      </c>
      <c r="W2924" s="60" t="n">
        <v>46149</v>
      </c>
      <c r="X2924" s="55" t="n">
        <f aca="false">IF(I2924="Male",0,1)</f>
        <v>1</v>
      </c>
      <c r="Y2924" s="55" t="n">
        <f aca="false">IF(OR(I2924="DNB",I2924="Dry DNB"),1,0)</f>
        <v>0</v>
      </c>
      <c r="Z2924" s="55" t="n">
        <f aca="false">IF(ISNUMBER(W2924),A2924-W2924,"")</f>
        <v>161</v>
      </c>
      <c r="AA2924" s="55" t="n">
        <f aca="false">MATCH(A2924,DATAS,0)</f>
        <v>2</v>
      </c>
      <c r="AB2924" s="55" t="n">
        <f aca="false">IF(AND(E2924&gt;0,OR(AND(B2924&gt;=1,B2924&lt;=6),B2924=10)),1,0)</f>
        <v>1</v>
      </c>
      <c r="AC2924" s="55" t="n">
        <f aca="false">IF(AND(E2924&gt;0,B2924=10),1,0)</f>
        <v>0</v>
      </c>
      <c r="AD2924" s="55" t="n">
        <f aca="false">IF(AND(C2923=C2924,AA2923=AA2924-1),AB2923,"")</f>
        <v>1</v>
      </c>
      <c r="AE2924" s="55" t="n">
        <f aca="false">IF(AND(C2923=C2924,AA2923=AA2924-1),AC2923,"")</f>
        <v>0</v>
      </c>
      <c r="AF2924" s="55" t="n">
        <f aca="false">IF(AA2924=1,"",IF(AND(AB2924=1,AD2924&lt;&gt;1),1,0))</f>
        <v>0</v>
      </c>
      <c r="AG2924" s="55" t="n">
        <f aca="false">IF(AA2924=1,"",IF(AND(AC2924=1,AE2924&lt;&gt;1),1,0))</f>
        <v>0</v>
      </c>
      <c r="AH2924" s="60" t="str">
        <f aca="false">IF(AND(E2924&gt;0,AA2924&lt;2,NOT(AND(C2925=C2924,AA2925=AA2924+1))),INDEX(DATAS,AA2924+1),"")</f>
        <v/>
      </c>
      <c r="AI2924" s="60" t="str">
        <f aca="false">IF(AND(AC2924=1,AA2924&lt;2),IF(AND(C2925=C2924,AA2925=AA2924+1),IF(AC2925=1,"",INDEX(DATAS,AA2924+1)),INDEX(DATAS,AA2924+1)),"")</f>
        <v/>
      </c>
    </row>
    <row r="2925" customFormat="false" ht="15" hidden="false" customHeight="false" outlineLevel="0" collapsed="false">
      <c r="A2925" s="60" t="n">
        <v>46309</v>
      </c>
      <c r="B2925" s="0" t="n">
        <v>4</v>
      </c>
      <c r="C2925" s="0" t="n">
        <v>5591</v>
      </c>
      <c r="D2925" s="0" t="n">
        <v>120</v>
      </c>
      <c r="E2925" s="0" t="n">
        <v>1</v>
      </c>
      <c r="F2925" s="55" t="s">
        <v>955</v>
      </c>
      <c r="G2925" s="0" t="n">
        <v>33.8</v>
      </c>
      <c r="H2925" s="0" t="n">
        <v>33</v>
      </c>
      <c r="I2925" s="55" t="s">
        <v>187</v>
      </c>
      <c r="J2925" s="0" t="n">
        <v>120</v>
      </c>
      <c r="K2925" s="0" t="n">
        <v>64</v>
      </c>
      <c r="P2925" s="0" t="n">
        <v>4.37</v>
      </c>
      <c r="Q2925" s="0" t="n">
        <v>3.44</v>
      </c>
      <c r="R2925" s="0" t="n">
        <v>2651</v>
      </c>
      <c r="S2925" s="0" t="n">
        <v>5533</v>
      </c>
      <c r="T2925" s="0" t="n">
        <v>29</v>
      </c>
      <c r="U2925" s="0" t="n">
        <v>872</v>
      </c>
      <c r="V2925" s="0" t="n">
        <v>2</v>
      </c>
      <c r="W2925" s="60" t="n">
        <v>46254</v>
      </c>
      <c r="X2925" s="55" t="n">
        <f aca="false">IF(I2925="Male",0,1)</f>
        <v>1</v>
      </c>
      <c r="Y2925" s="55" t="n">
        <f aca="false">IF(OR(I2925="DNB",I2925="Dry DNB"),1,0)</f>
        <v>0</v>
      </c>
      <c r="Z2925" s="55" t="n">
        <f aca="false">IF(ISNUMBER(W2925),A2925-W2925,"")</f>
        <v>55</v>
      </c>
      <c r="AA2925" s="55" t="n">
        <f aca="false">MATCH(A2925,DATAS,0)</f>
        <v>1</v>
      </c>
      <c r="AB2925" s="55" t="n">
        <f aca="false">IF(AND(E2925&gt;0,OR(AND(B2925&gt;=1,B2925&lt;=6),B2925=10)),1,0)</f>
        <v>1</v>
      </c>
      <c r="AC2925" s="55" t="n">
        <f aca="false">IF(AND(E2925&gt;0,B2925=10),1,0)</f>
        <v>0</v>
      </c>
      <c r="AD2925" s="0" t="str">
        <f aca="false">IF(AND(C2924=C2925,AA2924=AA2925-1),AB2924,"")</f>
        <v/>
      </c>
      <c r="AE2925" s="0" t="str">
        <f aca="false">IF(AND(C2924=C2925,AA2924=AA2925-1),AC2924,"")</f>
        <v/>
      </c>
      <c r="AF2925" s="0" t="str">
        <f aca="false">IF(AA2925=1,"",IF(AND(AB2925=1,AD2925&lt;&gt;1),1,0))</f>
        <v/>
      </c>
      <c r="AG2925" s="0" t="str">
        <f aca="false">IF(AA2925=1,"",IF(AND(AC2925=1,AE2925&lt;&gt;1),1,0))</f>
        <v/>
      </c>
      <c r="AH2925" s="60" t="str">
        <f aca="false">IF(AND(E2925&gt;0,AA2925&lt;2,NOT(AND(C2926=C2925,AA2926=AA2925+1))),INDEX(DATAS,AA2925+1),"")</f>
        <v/>
      </c>
      <c r="AI2925" s="60" t="str">
        <f aca="false">IF(AND(AC2925=1,AA2925&lt;2),IF(AND(C2926=C2925,AA2926=AA2925+1),IF(AC2926=1,"",INDEX(DATAS,AA2925+1)),INDEX(DATAS,AA2925+1)),"")</f>
        <v/>
      </c>
    </row>
    <row r="2926" customFormat="false" ht="15" hidden="false" customHeight="false" outlineLevel="0" collapsed="false">
      <c r="A2926" s="60" t="n">
        <v>46310</v>
      </c>
      <c r="B2926" s="0" t="n">
        <v>4</v>
      </c>
      <c r="C2926" s="0" t="n">
        <v>5591</v>
      </c>
      <c r="D2926" s="0" t="n">
        <v>121</v>
      </c>
      <c r="E2926" s="0" t="n">
        <v>1</v>
      </c>
      <c r="F2926" s="55" t="s">
        <v>955</v>
      </c>
      <c r="G2926" s="0" t="n">
        <v>33</v>
      </c>
      <c r="H2926" s="0" t="n">
        <v>33</v>
      </c>
      <c r="I2926" s="55" t="s">
        <v>187</v>
      </c>
      <c r="J2926" s="0" t="n">
        <v>121</v>
      </c>
      <c r="K2926" s="0" t="n">
        <v>64</v>
      </c>
      <c r="P2926" s="0" t="n">
        <v>4.37</v>
      </c>
      <c r="Q2926" s="0" t="n">
        <v>3.44</v>
      </c>
      <c r="T2926" s="0" t="n">
        <v>29</v>
      </c>
      <c r="U2926" s="0" t="n">
        <v>873</v>
      </c>
      <c r="V2926" s="0" t="n">
        <v>2</v>
      </c>
      <c r="W2926" s="60" t="n">
        <v>46254</v>
      </c>
      <c r="X2926" s="55" t="n">
        <f aca="false">IF(I2926="Male",0,1)</f>
        <v>1</v>
      </c>
      <c r="Y2926" s="55" t="n">
        <f aca="false">IF(OR(I2926="DNB",I2926="Dry DNB"),1,0)</f>
        <v>0</v>
      </c>
      <c r="Z2926" s="55" t="n">
        <f aca="false">IF(ISNUMBER(W2926),A2926-W2926,"")</f>
        <v>56</v>
      </c>
      <c r="AA2926" s="55" t="n">
        <f aca="false">MATCH(A2926,DATAS,0)</f>
        <v>2</v>
      </c>
      <c r="AB2926" s="55" t="n">
        <f aca="false">IF(AND(E2926&gt;0,OR(AND(B2926&gt;=1,B2926&lt;=6),B2926=10)),1,0)</f>
        <v>1</v>
      </c>
      <c r="AC2926" s="55" t="n">
        <f aca="false">IF(AND(E2926&gt;0,B2926=10),1,0)</f>
        <v>0</v>
      </c>
      <c r="AD2926" s="55" t="n">
        <f aca="false">IF(AND(C2925=C2926,AA2925=AA2926-1),AB2925,"")</f>
        <v>1</v>
      </c>
      <c r="AE2926" s="55" t="n">
        <f aca="false">IF(AND(C2925=C2926,AA2925=AA2926-1),AC2925,"")</f>
        <v>0</v>
      </c>
      <c r="AF2926" s="55" t="n">
        <f aca="false">IF(AA2926=1,"",IF(AND(AB2926=1,AD2926&lt;&gt;1),1,0))</f>
        <v>0</v>
      </c>
      <c r="AG2926" s="55" t="n">
        <f aca="false">IF(AA2926=1,"",IF(AND(AC2926=1,AE2926&lt;&gt;1),1,0))</f>
        <v>0</v>
      </c>
      <c r="AH2926" s="60" t="str">
        <f aca="false">IF(AND(E2926&gt;0,AA2926&lt;2,NOT(AND(C2927=C2926,AA2927=AA2926+1))),INDEX(DATAS,AA2926+1),"")</f>
        <v/>
      </c>
      <c r="AI2926" s="60" t="str">
        <f aca="false">IF(AND(AC2926=1,AA2926&lt;2),IF(AND(C2927=C2926,AA2927=AA2926+1),IF(AC2927=1,"",INDEX(DATAS,AA2926+1)),INDEX(DATAS,AA2926+1)),"")</f>
        <v/>
      </c>
    </row>
    <row r="2927" customFormat="false" ht="15" hidden="false" customHeight="false" outlineLevel="0" collapsed="false">
      <c r="A2927" s="60" t="n">
        <v>46309</v>
      </c>
      <c r="B2927" s="0" t="n">
        <v>4</v>
      </c>
      <c r="C2927" s="0" t="n">
        <v>5592</v>
      </c>
      <c r="D2927" s="0" t="n">
        <v>209</v>
      </c>
      <c r="E2927" s="0" t="n">
        <v>1</v>
      </c>
      <c r="F2927" s="55" t="s">
        <v>956</v>
      </c>
      <c r="G2927" s="0" t="n">
        <v>46.9</v>
      </c>
      <c r="H2927" s="0" t="n">
        <v>46</v>
      </c>
      <c r="I2927" s="55" t="s">
        <v>157</v>
      </c>
      <c r="J2927" s="0" t="n">
        <v>104</v>
      </c>
      <c r="K2927" s="0" t="n">
        <v>69</v>
      </c>
      <c r="L2927" s="0" t="n">
        <v>105</v>
      </c>
      <c r="P2927" s="0" t="n">
        <v>4.1</v>
      </c>
      <c r="Q2927" s="0" t="n">
        <v>3.53</v>
      </c>
      <c r="R2927" s="0" t="n">
        <v>3831</v>
      </c>
      <c r="S2927" s="0" t="n">
        <v>8548</v>
      </c>
      <c r="T2927" s="0" t="n">
        <v>44.7</v>
      </c>
      <c r="U2927" s="0" t="n">
        <v>871</v>
      </c>
      <c r="V2927" s="0" t="n">
        <v>2</v>
      </c>
      <c r="W2927" s="60" t="n">
        <v>46205</v>
      </c>
      <c r="X2927" s="55" t="n">
        <f aca="false">IF(I2927="Male",0,1)</f>
        <v>1</v>
      </c>
      <c r="Y2927" s="55" t="n">
        <f aca="false">IF(OR(I2927="DNB",I2927="Dry DNB"),1,0)</f>
        <v>0</v>
      </c>
      <c r="Z2927" s="55" t="n">
        <f aca="false">IF(ISNUMBER(W2927),A2927-W2927,"")</f>
        <v>104</v>
      </c>
      <c r="AA2927" s="55" t="n">
        <f aca="false">MATCH(A2927,DATAS,0)</f>
        <v>1</v>
      </c>
      <c r="AB2927" s="55" t="n">
        <f aca="false">IF(AND(E2927&gt;0,OR(AND(B2927&gt;=1,B2927&lt;=6),B2927=10)),1,0)</f>
        <v>1</v>
      </c>
      <c r="AC2927" s="55" t="n">
        <f aca="false">IF(AND(E2927&gt;0,B2927=10),1,0)</f>
        <v>0</v>
      </c>
      <c r="AD2927" s="0" t="str">
        <f aca="false">IF(AND(C2926=C2927,AA2926=AA2927-1),AB2926,"")</f>
        <v/>
      </c>
      <c r="AE2927" s="0" t="str">
        <f aca="false">IF(AND(C2926=C2927,AA2926=AA2927-1),AC2926,"")</f>
        <v/>
      </c>
      <c r="AF2927" s="0" t="str">
        <f aca="false">IF(AA2927=1,"",IF(AND(AB2927=1,AD2927&lt;&gt;1),1,0))</f>
        <v/>
      </c>
      <c r="AG2927" s="0" t="str">
        <f aca="false">IF(AA2927=1,"",IF(AND(AC2927=1,AE2927&lt;&gt;1),1,0))</f>
        <v/>
      </c>
      <c r="AH2927" s="60" t="str">
        <f aca="false">IF(AND(E2927&gt;0,AA2927&lt;2,NOT(AND(C2928=C2927,AA2928=AA2927+1))),INDEX(DATAS,AA2927+1),"")</f>
        <v/>
      </c>
      <c r="AI2927" s="60" t="str">
        <f aca="false">IF(AND(AC2927=1,AA2927&lt;2),IF(AND(C2928=C2927,AA2928=AA2927+1),IF(AC2928=1,"",INDEX(DATAS,AA2927+1)),INDEX(DATAS,AA2927+1)),"")</f>
        <v/>
      </c>
    </row>
    <row r="2928" customFormat="false" ht="15" hidden="false" customHeight="false" outlineLevel="0" collapsed="false">
      <c r="A2928" s="60" t="n">
        <v>46310</v>
      </c>
      <c r="B2928" s="0" t="n">
        <v>4</v>
      </c>
      <c r="C2928" s="0" t="n">
        <v>5592</v>
      </c>
      <c r="D2928" s="0" t="n">
        <v>210</v>
      </c>
      <c r="E2928" s="0" t="n">
        <v>1</v>
      </c>
      <c r="F2928" s="55" t="s">
        <v>956</v>
      </c>
      <c r="G2928" s="0" t="n">
        <v>46.8</v>
      </c>
      <c r="H2928" s="0" t="n">
        <v>46</v>
      </c>
      <c r="I2928" s="55" t="s">
        <v>157</v>
      </c>
      <c r="J2928" s="0" t="n">
        <v>104</v>
      </c>
      <c r="K2928" s="0" t="n">
        <v>69</v>
      </c>
      <c r="L2928" s="0" t="n">
        <v>106</v>
      </c>
      <c r="P2928" s="0" t="n">
        <v>4.1</v>
      </c>
      <c r="Q2928" s="0" t="n">
        <v>3.53</v>
      </c>
      <c r="T2928" s="0" t="n">
        <v>44.7</v>
      </c>
      <c r="U2928" s="0" t="n">
        <v>872</v>
      </c>
      <c r="V2928" s="0" t="n">
        <v>2</v>
      </c>
      <c r="W2928" s="60" t="n">
        <v>46205</v>
      </c>
      <c r="X2928" s="55" t="n">
        <f aca="false">IF(I2928="Male",0,1)</f>
        <v>1</v>
      </c>
      <c r="Y2928" s="55" t="n">
        <f aca="false">IF(OR(I2928="DNB",I2928="Dry DNB"),1,0)</f>
        <v>0</v>
      </c>
      <c r="Z2928" s="55" t="n">
        <f aca="false">IF(ISNUMBER(W2928),A2928-W2928,"")</f>
        <v>105</v>
      </c>
      <c r="AA2928" s="55" t="n">
        <f aca="false">MATCH(A2928,DATAS,0)</f>
        <v>2</v>
      </c>
      <c r="AB2928" s="55" t="n">
        <f aca="false">IF(AND(E2928&gt;0,OR(AND(B2928&gt;=1,B2928&lt;=6),B2928=10)),1,0)</f>
        <v>1</v>
      </c>
      <c r="AC2928" s="55" t="n">
        <f aca="false">IF(AND(E2928&gt;0,B2928=10),1,0)</f>
        <v>0</v>
      </c>
      <c r="AD2928" s="55" t="n">
        <f aca="false">IF(AND(C2927=C2928,AA2927=AA2928-1),AB2927,"")</f>
        <v>1</v>
      </c>
      <c r="AE2928" s="55" t="n">
        <f aca="false">IF(AND(C2927=C2928,AA2927=AA2928-1),AC2927,"")</f>
        <v>0</v>
      </c>
      <c r="AF2928" s="55" t="n">
        <f aca="false">IF(AA2928=1,"",IF(AND(AB2928=1,AD2928&lt;&gt;1),1,0))</f>
        <v>0</v>
      </c>
      <c r="AG2928" s="55" t="n">
        <f aca="false">IF(AA2928=1,"",IF(AND(AC2928=1,AE2928&lt;&gt;1),1,0))</f>
        <v>0</v>
      </c>
      <c r="AH2928" s="60" t="str">
        <f aca="false">IF(AND(E2928&gt;0,AA2928&lt;2,NOT(AND(C2929=C2928,AA2929=AA2928+1))),INDEX(DATAS,AA2928+1),"")</f>
        <v/>
      </c>
      <c r="AI2928" s="60" t="str">
        <f aca="false">IF(AND(AC2928=1,AA2928&lt;2),IF(AND(C2929=C2928,AA2929=AA2928+1),IF(AC2929=1,"",INDEX(DATAS,AA2928+1)),INDEX(DATAS,AA2928+1)),"")</f>
        <v/>
      </c>
    </row>
    <row r="2929" customFormat="false" ht="15" hidden="false" customHeight="false" outlineLevel="0" collapsed="false">
      <c r="A2929" s="60" t="n">
        <v>46309</v>
      </c>
      <c r="B2929" s="0" t="n">
        <v>10</v>
      </c>
      <c r="C2929" s="0" t="n">
        <v>5593</v>
      </c>
      <c r="D2929" s="0" t="n">
        <v>209</v>
      </c>
      <c r="E2929" s="0" t="n">
        <v>1</v>
      </c>
      <c r="F2929" s="55" t="s">
        <v>956</v>
      </c>
      <c r="H2929" s="0" t="n">
        <v>20</v>
      </c>
      <c r="I2929" s="55" t="s">
        <v>157</v>
      </c>
      <c r="J2929" s="0" t="n">
        <v>69</v>
      </c>
      <c r="K2929" s="0" t="n">
        <v>76</v>
      </c>
      <c r="L2929" s="0" t="n">
        <v>140</v>
      </c>
      <c r="P2929" s="0" t="n">
        <v>4.48</v>
      </c>
      <c r="Q2929" s="0" t="n">
        <v>3.36</v>
      </c>
      <c r="R2929" s="0" t="n">
        <v>3414</v>
      </c>
      <c r="S2929" s="0" t="n">
        <v>7562</v>
      </c>
      <c r="T2929" s="0" t="n">
        <v>39.55</v>
      </c>
      <c r="U2929" s="0" t="n">
        <v>871</v>
      </c>
      <c r="V2929" s="0" t="n">
        <v>1</v>
      </c>
      <c r="X2929" s="55" t="n">
        <f aca="false">IF(I2929="Male",0,1)</f>
        <v>1</v>
      </c>
      <c r="Y2929" s="55" t="n">
        <f aca="false">IF(OR(I2929="DNB",I2929="Dry DNB"),1,0)</f>
        <v>0</v>
      </c>
      <c r="Z2929" s="0" t="str">
        <f aca="false">IF(ISNUMBER(W2929),A2929-W2929,"")</f>
        <v/>
      </c>
      <c r="AA2929" s="55" t="n">
        <f aca="false">MATCH(A2929,DATAS,0)</f>
        <v>1</v>
      </c>
      <c r="AB2929" s="55" t="n">
        <f aca="false">IF(AND(E2929&gt;0,OR(AND(B2929&gt;=1,B2929&lt;=6),B2929=10)),1,0)</f>
        <v>1</v>
      </c>
      <c r="AC2929" s="55" t="n">
        <f aca="false">IF(AND(E2929&gt;0,B2929=10),1,0)</f>
        <v>1</v>
      </c>
      <c r="AD2929" s="0" t="str">
        <f aca="false">IF(AND(C2928=C2929,AA2928=AA2929-1),AB2928,"")</f>
        <v/>
      </c>
      <c r="AE2929" s="0" t="str">
        <f aca="false">IF(AND(C2928=C2929,AA2928=AA2929-1),AC2928,"")</f>
        <v/>
      </c>
      <c r="AF2929" s="0" t="str">
        <f aca="false">IF(AA2929=1,"",IF(AND(AB2929=1,AD2929&lt;&gt;1),1,0))</f>
        <v/>
      </c>
      <c r="AG2929" s="0" t="str">
        <f aca="false">IF(AA2929=1,"",IF(AND(AC2929=1,AE2929&lt;&gt;1),1,0))</f>
        <v/>
      </c>
      <c r="AH2929" s="60" t="str">
        <f aca="false">IF(AND(E2929&gt;0,AA2929&lt;2,NOT(AND(C2930=C2929,AA2930=AA2929+1))),INDEX(DATAS,AA2929+1),"")</f>
        <v/>
      </c>
      <c r="AI2929" s="60" t="str">
        <f aca="false">IF(AND(AC2929=1,AA2929&lt;2),IF(AND(C2930=C2929,AA2930=AA2929+1),IF(AC2930=1,"",INDEX(DATAS,AA2929+1)),INDEX(DATAS,AA2929+1)),"")</f>
        <v/>
      </c>
    </row>
    <row r="2930" customFormat="false" ht="15" hidden="false" customHeight="false" outlineLevel="0" collapsed="false">
      <c r="A2930" s="60" t="n">
        <v>46310</v>
      </c>
      <c r="B2930" s="0" t="n">
        <v>10</v>
      </c>
      <c r="C2930" s="0" t="n">
        <v>5593</v>
      </c>
      <c r="D2930" s="0" t="n">
        <v>210</v>
      </c>
      <c r="E2930" s="0" t="n">
        <v>1</v>
      </c>
      <c r="F2930" s="55" t="s">
        <v>956</v>
      </c>
      <c r="H2930" s="0" t="n">
        <v>20</v>
      </c>
      <c r="I2930" s="55" t="s">
        <v>157</v>
      </c>
      <c r="J2930" s="0" t="n">
        <v>69</v>
      </c>
      <c r="K2930" s="0" t="n">
        <v>76</v>
      </c>
      <c r="L2930" s="0" t="n">
        <v>141</v>
      </c>
      <c r="P2930" s="0" t="n">
        <v>4.48</v>
      </c>
      <c r="Q2930" s="0" t="n">
        <v>3.36</v>
      </c>
      <c r="T2930" s="0" t="n">
        <v>39.55</v>
      </c>
      <c r="U2930" s="0" t="n">
        <v>872</v>
      </c>
      <c r="V2930" s="0" t="n">
        <v>1</v>
      </c>
      <c r="X2930" s="55" t="n">
        <f aca="false">IF(I2930="Male",0,1)</f>
        <v>1</v>
      </c>
      <c r="Y2930" s="55" t="n">
        <f aca="false">IF(OR(I2930="DNB",I2930="Dry DNB"),1,0)</f>
        <v>0</v>
      </c>
      <c r="Z2930" s="0" t="str">
        <f aca="false">IF(ISNUMBER(W2930),A2930-W2930,"")</f>
        <v/>
      </c>
      <c r="AA2930" s="55" t="n">
        <f aca="false">MATCH(A2930,DATAS,0)</f>
        <v>2</v>
      </c>
      <c r="AB2930" s="55" t="n">
        <f aca="false">IF(AND(E2930&gt;0,OR(AND(B2930&gt;=1,B2930&lt;=6),B2930=10)),1,0)</f>
        <v>1</v>
      </c>
      <c r="AC2930" s="55" t="n">
        <f aca="false">IF(AND(E2930&gt;0,B2930=10),1,0)</f>
        <v>1</v>
      </c>
      <c r="AD2930" s="55" t="n">
        <f aca="false">IF(AND(C2929=C2930,AA2929=AA2930-1),AB2929,"")</f>
        <v>1</v>
      </c>
      <c r="AE2930" s="55" t="n">
        <f aca="false">IF(AND(C2929=C2930,AA2929=AA2930-1),AC2929,"")</f>
        <v>1</v>
      </c>
      <c r="AF2930" s="55" t="n">
        <f aca="false">IF(AA2930=1,"",IF(AND(AB2930=1,AD2930&lt;&gt;1),1,0))</f>
        <v>0</v>
      </c>
      <c r="AG2930" s="55" t="n">
        <f aca="false">IF(AA2930=1,"",IF(AND(AC2930=1,AE2930&lt;&gt;1),1,0))</f>
        <v>0</v>
      </c>
      <c r="AH2930" s="60" t="str">
        <f aca="false">IF(AND(E2930&gt;0,AA2930&lt;2,NOT(AND(C2931=C2930,AA2931=AA2930+1))),INDEX(DATAS,AA2930+1),"")</f>
        <v/>
      </c>
      <c r="AI2930" s="60" t="str">
        <f aca="false">IF(AND(AC2930=1,AA2930&lt;2),IF(AND(C2931=C2930,AA2931=AA2930+1),IF(AC2931=1,"",INDEX(DATAS,AA2930+1)),INDEX(DATAS,AA2930+1)),"")</f>
        <v/>
      </c>
    </row>
    <row r="2931" customFormat="false" ht="15" hidden="false" customHeight="false" outlineLevel="0" collapsed="false">
      <c r="A2931" s="60" t="n">
        <v>46309</v>
      </c>
      <c r="B2931" s="0" t="n">
        <v>4</v>
      </c>
      <c r="C2931" s="0" t="n">
        <v>5594</v>
      </c>
      <c r="D2931" s="0" t="n">
        <v>186</v>
      </c>
      <c r="E2931" s="0" t="n">
        <v>1</v>
      </c>
      <c r="F2931" s="55" t="s">
        <v>956</v>
      </c>
      <c r="G2931" s="0" t="n">
        <v>53.4</v>
      </c>
      <c r="H2931" s="0" t="n">
        <v>53</v>
      </c>
      <c r="I2931" s="55" t="s">
        <v>157</v>
      </c>
      <c r="J2931" s="0" t="n">
        <v>67</v>
      </c>
      <c r="K2931" s="0" t="n">
        <v>67</v>
      </c>
      <c r="L2931" s="0" t="n">
        <v>119</v>
      </c>
      <c r="P2931" s="0" t="n">
        <v>3.3</v>
      </c>
      <c r="Q2931" s="0" t="n">
        <v>2.97</v>
      </c>
      <c r="R2931" s="0" t="n">
        <v>4938</v>
      </c>
      <c r="S2931" s="0" t="n">
        <v>9500</v>
      </c>
      <c r="T2931" s="0" t="n">
        <v>51.95</v>
      </c>
      <c r="U2931" s="0" t="n">
        <v>871</v>
      </c>
      <c r="V2931" s="0" t="n">
        <v>1</v>
      </c>
      <c r="W2931" s="60" t="n">
        <v>46191</v>
      </c>
      <c r="X2931" s="55" t="n">
        <f aca="false">IF(I2931="Male",0,1)</f>
        <v>1</v>
      </c>
      <c r="Y2931" s="55" t="n">
        <f aca="false">IF(OR(I2931="DNB",I2931="Dry DNB"),1,0)</f>
        <v>0</v>
      </c>
      <c r="Z2931" s="55" t="n">
        <f aca="false">IF(ISNUMBER(W2931),A2931-W2931,"")</f>
        <v>118</v>
      </c>
      <c r="AA2931" s="55" t="n">
        <f aca="false">MATCH(A2931,DATAS,0)</f>
        <v>1</v>
      </c>
      <c r="AB2931" s="55" t="n">
        <f aca="false">IF(AND(E2931&gt;0,OR(AND(B2931&gt;=1,B2931&lt;=6),B2931=10)),1,0)</f>
        <v>1</v>
      </c>
      <c r="AC2931" s="55" t="n">
        <f aca="false">IF(AND(E2931&gt;0,B2931=10),1,0)</f>
        <v>0</v>
      </c>
      <c r="AD2931" s="0" t="str">
        <f aca="false">IF(AND(C2930=C2931,AA2930=AA2931-1),AB2930,"")</f>
        <v/>
      </c>
      <c r="AE2931" s="0" t="str">
        <f aca="false">IF(AND(C2930=C2931,AA2930=AA2931-1),AC2930,"")</f>
        <v/>
      </c>
      <c r="AF2931" s="0" t="str">
        <f aca="false">IF(AA2931=1,"",IF(AND(AB2931=1,AD2931&lt;&gt;1),1,0))</f>
        <v/>
      </c>
      <c r="AG2931" s="0" t="str">
        <f aca="false">IF(AA2931=1,"",IF(AND(AC2931=1,AE2931&lt;&gt;1),1,0))</f>
        <v/>
      </c>
      <c r="AH2931" s="60" t="str">
        <f aca="false">IF(AND(E2931&gt;0,AA2931&lt;2,NOT(AND(C2932=C2931,AA2932=AA2931+1))),INDEX(DATAS,AA2931+1),"")</f>
        <v/>
      </c>
      <c r="AI2931" s="60" t="str">
        <f aca="false">IF(AND(AC2931=1,AA2931&lt;2),IF(AND(C2932=C2931,AA2932=AA2931+1),IF(AC2932=1,"",INDEX(DATAS,AA2931+1)),INDEX(DATAS,AA2931+1)),"")</f>
        <v/>
      </c>
    </row>
    <row r="2932" customFormat="false" ht="15" hidden="false" customHeight="false" outlineLevel="0" collapsed="false">
      <c r="A2932" s="60" t="n">
        <v>46310</v>
      </c>
      <c r="B2932" s="0" t="n">
        <v>4</v>
      </c>
      <c r="C2932" s="0" t="n">
        <v>5594</v>
      </c>
      <c r="D2932" s="0" t="n">
        <v>187</v>
      </c>
      <c r="E2932" s="0" t="n">
        <v>1</v>
      </c>
      <c r="F2932" s="55" t="s">
        <v>956</v>
      </c>
      <c r="G2932" s="0" t="n">
        <v>52.2</v>
      </c>
      <c r="H2932" s="0" t="n">
        <v>52</v>
      </c>
      <c r="I2932" s="55" t="s">
        <v>157</v>
      </c>
      <c r="J2932" s="0" t="n">
        <v>67</v>
      </c>
      <c r="K2932" s="0" t="n">
        <v>67</v>
      </c>
      <c r="L2932" s="0" t="n">
        <v>120</v>
      </c>
      <c r="P2932" s="0" t="n">
        <v>3.3</v>
      </c>
      <c r="Q2932" s="0" t="n">
        <v>2.97</v>
      </c>
      <c r="T2932" s="0" t="n">
        <v>51.95</v>
      </c>
      <c r="U2932" s="0" t="n">
        <v>872</v>
      </c>
      <c r="V2932" s="0" t="n">
        <v>1</v>
      </c>
      <c r="W2932" s="60" t="n">
        <v>46191</v>
      </c>
      <c r="X2932" s="55" t="n">
        <f aca="false">IF(I2932="Male",0,1)</f>
        <v>1</v>
      </c>
      <c r="Y2932" s="55" t="n">
        <f aca="false">IF(OR(I2932="DNB",I2932="Dry DNB"),1,0)</f>
        <v>0</v>
      </c>
      <c r="Z2932" s="55" t="n">
        <f aca="false">IF(ISNUMBER(W2932),A2932-W2932,"")</f>
        <v>119</v>
      </c>
      <c r="AA2932" s="55" t="n">
        <f aca="false">MATCH(A2932,DATAS,0)</f>
        <v>2</v>
      </c>
      <c r="AB2932" s="55" t="n">
        <f aca="false">IF(AND(E2932&gt;0,OR(AND(B2932&gt;=1,B2932&lt;=6),B2932=10)),1,0)</f>
        <v>1</v>
      </c>
      <c r="AC2932" s="55" t="n">
        <f aca="false">IF(AND(E2932&gt;0,B2932=10),1,0)</f>
        <v>0</v>
      </c>
      <c r="AD2932" s="55" t="n">
        <f aca="false">IF(AND(C2931=C2932,AA2931=AA2932-1),AB2931,"")</f>
        <v>1</v>
      </c>
      <c r="AE2932" s="55" t="n">
        <f aca="false">IF(AND(C2931=C2932,AA2931=AA2932-1),AC2931,"")</f>
        <v>0</v>
      </c>
      <c r="AF2932" s="55" t="n">
        <f aca="false">IF(AA2932=1,"",IF(AND(AB2932=1,AD2932&lt;&gt;1),1,0))</f>
        <v>0</v>
      </c>
      <c r="AG2932" s="55" t="n">
        <f aca="false">IF(AA2932=1,"",IF(AND(AC2932=1,AE2932&lt;&gt;1),1,0))</f>
        <v>0</v>
      </c>
      <c r="AH2932" s="60" t="str">
        <f aca="false">IF(AND(E2932&gt;0,AA2932&lt;2,NOT(AND(C2933=C2932,AA2933=AA2932+1))),INDEX(DATAS,AA2932+1),"")</f>
        <v/>
      </c>
      <c r="AI2932" s="60" t="str">
        <f aca="false">IF(AND(AC2932=1,AA2932&lt;2),IF(AND(C2933=C2932,AA2933=AA2932+1),IF(AC2933=1,"",INDEX(DATAS,AA2932+1)),INDEX(DATAS,AA2932+1)),"")</f>
        <v/>
      </c>
    </row>
    <row r="2933" customFormat="false" ht="15" hidden="false" customHeight="false" outlineLevel="0" collapsed="false">
      <c r="A2933" s="60" t="n">
        <v>46309</v>
      </c>
      <c r="B2933" s="0" t="n">
        <v>4</v>
      </c>
      <c r="C2933" s="0" t="n">
        <v>5595</v>
      </c>
      <c r="D2933" s="0" t="n">
        <v>240</v>
      </c>
      <c r="E2933" s="0" t="n">
        <v>1</v>
      </c>
      <c r="F2933" s="55" t="s">
        <v>957</v>
      </c>
      <c r="G2933" s="0" t="n">
        <v>45.4</v>
      </c>
      <c r="H2933" s="0" t="n">
        <v>46</v>
      </c>
      <c r="I2933" s="55" t="s">
        <v>157</v>
      </c>
      <c r="J2933" s="0" t="n">
        <v>65</v>
      </c>
      <c r="K2933" s="0" t="n">
        <v>65</v>
      </c>
      <c r="L2933" s="0" t="n">
        <v>175</v>
      </c>
      <c r="P2933" s="0" t="n">
        <v>3.82</v>
      </c>
      <c r="Q2933" s="0" t="n">
        <v>3.37</v>
      </c>
      <c r="R2933" s="0" t="n">
        <v>4005</v>
      </c>
      <c r="S2933" s="0" t="n">
        <v>9052</v>
      </c>
      <c r="T2933" s="0" t="n">
        <v>44.75</v>
      </c>
      <c r="U2933" s="0" t="n">
        <v>870</v>
      </c>
      <c r="V2933" s="0" t="n">
        <v>1</v>
      </c>
      <c r="W2933" s="60" t="n">
        <v>46135</v>
      </c>
      <c r="X2933" s="55" t="n">
        <f aca="false">IF(I2933="Male",0,1)</f>
        <v>1</v>
      </c>
      <c r="Y2933" s="55" t="n">
        <f aca="false">IF(OR(I2933="DNB",I2933="Dry DNB"),1,0)</f>
        <v>0</v>
      </c>
      <c r="Z2933" s="55" t="n">
        <f aca="false">IF(ISNUMBER(W2933),A2933-W2933,"")</f>
        <v>174</v>
      </c>
      <c r="AA2933" s="55" t="n">
        <f aca="false">MATCH(A2933,DATAS,0)</f>
        <v>1</v>
      </c>
      <c r="AB2933" s="55" t="n">
        <f aca="false">IF(AND(E2933&gt;0,OR(AND(B2933&gt;=1,B2933&lt;=6),B2933=10)),1,0)</f>
        <v>1</v>
      </c>
      <c r="AC2933" s="55" t="n">
        <f aca="false">IF(AND(E2933&gt;0,B2933=10),1,0)</f>
        <v>0</v>
      </c>
      <c r="AD2933" s="0" t="str">
        <f aca="false">IF(AND(C2932=C2933,AA2932=AA2933-1),AB2932,"")</f>
        <v/>
      </c>
      <c r="AE2933" s="0" t="str">
        <f aca="false">IF(AND(C2932=C2933,AA2932=AA2933-1),AC2932,"")</f>
        <v/>
      </c>
      <c r="AF2933" s="0" t="str">
        <f aca="false">IF(AA2933=1,"",IF(AND(AB2933=1,AD2933&lt;&gt;1),1,0))</f>
        <v/>
      </c>
      <c r="AG2933" s="0" t="str">
        <f aca="false">IF(AA2933=1,"",IF(AND(AC2933=1,AE2933&lt;&gt;1),1,0))</f>
        <v/>
      </c>
      <c r="AH2933" s="60" t="str">
        <f aca="false">IF(AND(E2933&gt;0,AA2933&lt;2,NOT(AND(C2934=C2933,AA2934=AA2933+1))),INDEX(DATAS,AA2933+1),"")</f>
        <v/>
      </c>
      <c r="AI2933" s="60" t="str">
        <f aca="false">IF(AND(AC2933=1,AA2933&lt;2),IF(AND(C2934=C2933,AA2934=AA2933+1),IF(AC2934=1,"",INDEX(DATAS,AA2933+1)),INDEX(DATAS,AA2933+1)),"")</f>
        <v/>
      </c>
    </row>
    <row r="2934" customFormat="false" ht="15" hidden="false" customHeight="false" outlineLevel="0" collapsed="false">
      <c r="A2934" s="60" t="n">
        <v>46310</v>
      </c>
      <c r="B2934" s="0" t="n">
        <v>4</v>
      </c>
      <c r="C2934" s="0" t="n">
        <v>5595</v>
      </c>
      <c r="D2934" s="0" t="n">
        <v>241</v>
      </c>
      <c r="E2934" s="0" t="n">
        <v>1</v>
      </c>
      <c r="F2934" s="55" t="s">
        <v>957</v>
      </c>
      <c r="G2934" s="0" t="n">
        <v>47.8</v>
      </c>
      <c r="H2934" s="0" t="n">
        <v>46</v>
      </c>
      <c r="I2934" s="55" t="s">
        <v>157</v>
      </c>
      <c r="J2934" s="0" t="n">
        <v>65</v>
      </c>
      <c r="K2934" s="0" t="n">
        <v>65</v>
      </c>
      <c r="L2934" s="0" t="n">
        <v>176</v>
      </c>
      <c r="P2934" s="0" t="n">
        <v>3.82</v>
      </c>
      <c r="Q2934" s="0" t="n">
        <v>3.37</v>
      </c>
      <c r="T2934" s="0" t="n">
        <v>44.75</v>
      </c>
      <c r="U2934" s="0" t="n">
        <v>871</v>
      </c>
      <c r="V2934" s="0" t="n">
        <v>1</v>
      </c>
      <c r="W2934" s="60" t="n">
        <v>46135</v>
      </c>
      <c r="X2934" s="55" t="n">
        <f aca="false">IF(I2934="Male",0,1)</f>
        <v>1</v>
      </c>
      <c r="Y2934" s="55" t="n">
        <f aca="false">IF(OR(I2934="DNB",I2934="Dry DNB"),1,0)</f>
        <v>0</v>
      </c>
      <c r="Z2934" s="55" t="n">
        <f aca="false">IF(ISNUMBER(W2934),A2934-W2934,"")</f>
        <v>175</v>
      </c>
      <c r="AA2934" s="55" t="n">
        <f aca="false">MATCH(A2934,DATAS,0)</f>
        <v>2</v>
      </c>
      <c r="AB2934" s="55" t="n">
        <f aca="false">IF(AND(E2934&gt;0,OR(AND(B2934&gt;=1,B2934&lt;=6),B2934=10)),1,0)</f>
        <v>1</v>
      </c>
      <c r="AC2934" s="55" t="n">
        <f aca="false">IF(AND(E2934&gt;0,B2934=10),1,0)</f>
        <v>0</v>
      </c>
      <c r="AD2934" s="55" t="n">
        <f aca="false">IF(AND(C2933=C2934,AA2933=AA2934-1),AB2933,"")</f>
        <v>1</v>
      </c>
      <c r="AE2934" s="55" t="n">
        <f aca="false">IF(AND(C2933=C2934,AA2933=AA2934-1),AC2933,"")</f>
        <v>0</v>
      </c>
      <c r="AF2934" s="55" t="n">
        <f aca="false">IF(AA2934=1,"",IF(AND(AB2934=1,AD2934&lt;&gt;1),1,0))</f>
        <v>0</v>
      </c>
      <c r="AG2934" s="55" t="n">
        <f aca="false">IF(AA2934=1,"",IF(AND(AC2934=1,AE2934&lt;&gt;1),1,0))</f>
        <v>0</v>
      </c>
      <c r="AH2934" s="60" t="str">
        <f aca="false">IF(AND(E2934&gt;0,AA2934&lt;2,NOT(AND(C2935=C2934,AA2935=AA2934+1))),INDEX(DATAS,AA2934+1),"")</f>
        <v/>
      </c>
      <c r="AI2934" s="60" t="str">
        <f aca="false">IF(AND(AC2934=1,AA2934&lt;2),IF(AND(C2935=C2934,AA2935=AA2934+1),IF(AC2935=1,"",INDEX(DATAS,AA2934+1)),INDEX(DATAS,AA2934+1)),"")</f>
        <v/>
      </c>
    </row>
    <row r="2935" customFormat="false" ht="15" hidden="false" customHeight="false" outlineLevel="0" collapsed="false">
      <c r="A2935" s="60" t="n">
        <v>46309</v>
      </c>
      <c r="B2935" s="0" t="n">
        <v>4</v>
      </c>
      <c r="C2935" s="0" t="n">
        <v>5596</v>
      </c>
      <c r="D2935" s="0" t="n">
        <v>220</v>
      </c>
      <c r="E2935" s="0" t="n">
        <v>1</v>
      </c>
      <c r="F2935" s="55" t="s">
        <v>957</v>
      </c>
      <c r="G2935" s="0" t="n">
        <v>33.4</v>
      </c>
      <c r="H2935" s="0" t="n">
        <v>35</v>
      </c>
      <c r="I2935" s="55" t="s">
        <v>157</v>
      </c>
      <c r="J2935" s="0" t="n">
        <v>164</v>
      </c>
      <c r="K2935" s="0" t="n">
        <v>66</v>
      </c>
      <c r="L2935" s="0" t="n">
        <v>56</v>
      </c>
      <c r="P2935" s="0" t="n">
        <v>4.75</v>
      </c>
      <c r="Q2935" s="0" t="n">
        <v>4.01</v>
      </c>
      <c r="R2935" s="0" t="n">
        <v>4777</v>
      </c>
      <c r="S2935" s="0" t="n">
        <v>8690</v>
      </c>
      <c r="T2935" s="0" t="n">
        <v>51.2</v>
      </c>
      <c r="U2935" s="0" t="n">
        <v>870</v>
      </c>
      <c r="V2935" s="0" t="n">
        <v>4</v>
      </c>
      <c r="W2935" s="60" t="n">
        <v>46254</v>
      </c>
      <c r="X2935" s="55" t="n">
        <f aca="false">IF(I2935="Male",0,1)</f>
        <v>1</v>
      </c>
      <c r="Y2935" s="55" t="n">
        <f aca="false">IF(OR(I2935="DNB",I2935="Dry DNB"),1,0)</f>
        <v>0</v>
      </c>
      <c r="Z2935" s="55" t="n">
        <f aca="false">IF(ISNUMBER(W2935),A2935-W2935,"")</f>
        <v>55</v>
      </c>
      <c r="AA2935" s="55" t="n">
        <f aca="false">MATCH(A2935,DATAS,0)</f>
        <v>1</v>
      </c>
      <c r="AB2935" s="55" t="n">
        <f aca="false">IF(AND(E2935&gt;0,OR(AND(B2935&gt;=1,B2935&lt;=6),B2935=10)),1,0)</f>
        <v>1</v>
      </c>
      <c r="AC2935" s="55" t="n">
        <f aca="false">IF(AND(E2935&gt;0,B2935=10),1,0)</f>
        <v>0</v>
      </c>
      <c r="AD2935" s="0" t="str">
        <f aca="false">IF(AND(C2934=C2935,AA2934=AA2935-1),AB2934,"")</f>
        <v/>
      </c>
      <c r="AE2935" s="0" t="str">
        <f aca="false">IF(AND(C2934=C2935,AA2934=AA2935-1),AC2934,"")</f>
        <v/>
      </c>
      <c r="AF2935" s="0" t="str">
        <f aca="false">IF(AA2935=1,"",IF(AND(AB2935=1,AD2935&lt;&gt;1),1,0))</f>
        <v/>
      </c>
      <c r="AG2935" s="0" t="str">
        <f aca="false">IF(AA2935=1,"",IF(AND(AC2935=1,AE2935&lt;&gt;1),1,0))</f>
        <v/>
      </c>
      <c r="AH2935" s="60" t="str">
        <f aca="false">IF(AND(E2935&gt;0,AA2935&lt;2,NOT(AND(C2936=C2935,AA2936=AA2935+1))),INDEX(DATAS,AA2935+1),"")</f>
        <v/>
      </c>
      <c r="AI2935" s="60" t="str">
        <f aca="false">IF(AND(AC2935=1,AA2935&lt;2),IF(AND(C2936=C2935,AA2936=AA2935+1),IF(AC2936=1,"",INDEX(DATAS,AA2935+1)),INDEX(DATAS,AA2935+1)),"")</f>
        <v/>
      </c>
    </row>
    <row r="2936" customFormat="false" ht="15" hidden="false" customHeight="false" outlineLevel="0" collapsed="false">
      <c r="A2936" s="60" t="n">
        <v>46310</v>
      </c>
      <c r="B2936" s="0" t="n">
        <v>4</v>
      </c>
      <c r="C2936" s="0" t="n">
        <v>5596</v>
      </c>
      <c r="D2936" s="0" t="n">
        <v>221</v>
      </c>
      <c r="E2936" s="0" t="n">
        <v>1</v>
      </c>
      <c r="F2936" s="55" t="s">
        <v>957</v>
      </c>
      <c r="G2936" s="0" t="n">
        <v>39.5</v>
      </c>
      <c r="H2936" s="0" t="n">
        <v>36</v>
      </c>
      <c r="I2936" s="55" t="s">
        <v>157</v>
      </c>
      <c r="J2936" s="0" t="n">
        <v>164</v>
      </c>
      <c r="K2936" s="0" t="n">
        <v>66</v>
      </c>
      <c r="L2936" s="0" t="n">
        <v>57</v>
      </c>
      <c r="P2936" s="0" t="n">
        <v>4.75</v>
      </c>
      <c r="Q2936" s="0" t="n">
        <v>4.01</v>
      </c>
      <c r="T2936" s="0" t="n">
        <v>51.2</v>
      </c>
      <c r="U2936" s="0" t="n">
        <v>871</v>
      </c>
      <c r="V2936" s="0" t="n">
        <v>4</v>
      </c>
      <c r="W2936" s="60" t="n">
        <v>46254</v>
      </c>
      <c r="X2936" s="55" t="n">
        <f aca="false">IF(I2936="Male",0,1)</f>
        <v>1</v>
      </c>
      <c r="Y2936" s="55" t="n">
        <f aca="false">IF(OR(I2936="DNB",I2936="Dry DNB"),1,0)</f>
        <v>0</v>
      </c>
      <c r="Z2936" s="55" t="n">
        <f aca="false">IF(ISNUMBER(W2936),A2936-W2936,"")</f>
        <v>56</v>
      </c>
      <c r="AA2936" s="55" t="n">
        <f aca="false">MATCH(A2936,DATAS,0)</f>
        <v>2</v>
      </c>
      <c r="AB2936" s="55" t="n">
        <f aca="false">IF(AND(E2936&gt;0,OR(AND(B2936&gt;=1,B2936&lt;=6),B2936=10)),1,0)</f>
        <v>1</v>
      </c>
      <c r="AC2936" s="55" t="n">
        <f aca="false">IF(AND(E2936&gt;0,B2936=10),1,0)</f>
        <v>0</v>
      </c>
      <c r="AD2936" s="55" t="n">
        <f aca="false">IF(AND(C2935=C2936,AA2935=AA2936-1),AB2935,"")</f>
        <v>1</v>
      </c>
      <c r="AE2936" s="55" t="n">
        <f aca="false">IF(AND(C2935=C2936,AA2935=AA2936-1),AC2935,"")</f>
        <v>0</v>
      </c>
      <c r="AF2936" s="55" t="n">
        <f aca="false">IF(AA2936=1,"",IF(AND(AB2936=1,AD2936&lt;&gt;1),1,0))</f>
        <v>0</v>
      </c>
      <c r="AG2936" s="55" t="n">
        <f aca="false">IF(AA2936=1,"",IF(AND(AC2936=1,AE2936&lt;&gt;1),1,0))</f>
        <v>0</v>
      </c>
      <c r="AH2936" s="60" t="str">
        <f aca="false">IF(AND(E2936&gt;0,AA2936&lt;2,NOT(AND(C2937=C2936,AA2937=AA2936+1))),INDEX(DATAS,AA2936+1),"")</f>
        <v/>
      </c>
      <c r="AI2936" s="60" t="str">
        <f aca="false">IF(AND(AC2936=1,AA2936&lt;2),IF(AND(C2937=C2936,AA2937=AA2936+1),IF(AC2937=1,"",INDEX(DATAS,AA2936+1)),INDEX(DATAS,AA2936+1)),"")</f>
        <v/>
      </c>
    </row>
    <row r="2937" customFormat="false" ht="15" hidden="false" customHeight="false" outlineLevel="0" collapsed="false">
      <c r="A2937" s="60" t="n">
        <v>46309</v>
      </c>
      <c r="B2937" s="0" t="n">
        <v>4</v>
      </c>
      <c r="C2937" s="0" t="n">
        <v>5597</v>
      </c>
      <c r="D2937" s="0" t="n">
        <v>201</v>
      </c>
      <c r="E2937" s="0" t="n">
        <v>1</v>
      </c>
      <c r="F2937" s="55" t="s">
        <v>958</v>
      </c>
      <c r="G2937" s="0" t="n">
        <v>48.7</v>
      </c>
      <c r="H2937" s="0" t="n">
        <v>48</v>
      </c>
      <c r="I2937" s="55" t="s">
        <v>157</v>
      </c>
      <c r="J2937" s="0" t="n">
        <v>90</v>
      </c>
      <c r="K2937" s="0" t="n">
        <v>68</v>
      </c>
      <c r="L2937" s="0" t="n">
        <v>111</v>
      </c>
      <c r="P2937" s="0" t="n">
        <v>3.92</v>
      </c>
      <c r="Q2937" s="0" t="n">
        <v>3.76</v>
      </c>
      <c r="R2937" s="0" t="n">
        <v>4472</v>
      </c>
      <c r="S2937" s="0" t="n">
        <v>9583</v>
      </c>
      <c r="T2937" s="0" t="n">
        <v>48.9</v>
      </c>
      <c r="U2937" s="0" t="n">
        <v>868</v>
      </c>
      <c r="V2937" s="0" t="n">
        <v>2</v>
      </c>
      <c r="W2937" s="60" t="n">
        <v>46199</v>
      </c>
      <c r="X2937" s="55" t="n">
        <f aca="false">IF(I2937="Male",0,1)</f>
        <v>1</v>
      </c>
      <c r="Y2937" s="55" t="n">
        <f aca="false">IF(OR(I2937="DNB",I2937="Dry DNB"),1,0)</f>
        <v>0</v>
      </c>
      <c r="Z2937" s="55" t="n">
        <f aca="false">IF(ISNUMBER(W2937),A2937-W2937,"")</f>
        <v>110</v>
      </c>
      <c r="AA2937" s="55" t="n">
        <f aca="false">MATCH(A2937,DATAS,0)</f>
        <v>1</v>
      </c>
      <c r="AB2937" s="55" t="n">
        <f aca="false">IF(AND(E2937&gt;0,OR(AND(B2937&gt;=1,B2937&lt;=6),B2937=10)),1,0)</f>
        <v>1</v>
      </c>
      <c r="AC2937" s="55" t="n">
        <f aca="false">IF(AND(E2937&gt;0,B2937=10),1,0)</f>
        <v>0</v>
      </c>
      <c r="AD2937" s="0" t="str">
        <f aca="false">IF(AND(C2936=C2937,AA2936=AA2937-1),AB2936,"")</f>
        <v/>
      </c>
      <c r="AE2937" s="0" t="str">
        <f aca="false">IF(AND(C2936=C2937,AA2936=AA2937-1),AC2936,"")</f>
        <v/>
      </c>
      <c r="AF2937" s="0" t="str">
        <f aca="false">IF(AA2937=1,"",IF(AND(AB2937=1,AD2937&lt;&gt;1),1,0))</f>
        <v/>
      </c>
      <c r="AG2937" s="0" t="str">
        <f aca="false">IF(AA2937=1,"",IF(AND(AC2937=1,AE2937&lt;&gt;1),1,0))</f>
        <v/>
      </c>
      <c r="AH2937" s="60" t="str">
        <f aca="false">IF(AND(E2937&gt;0,AA2937&lt;2,NOT(AND(C2938=C2937,AA2938=AA2937+1))),INDEX(DATAS,AA2937+1),"")</f>
        <v/>
      </c>
      <c r="AI2937" s="60" t="str">
        <f aca="false">IF(AND(AC2937=1,AA2937&lt;2),IF(AND(C2938=C2937,AA2938=AA2937+1),IF(AC2938=1,"",INDEX(DATAS,AA2937+1)),INDEX(DATAS,AA2937+1)),"")</f>
        <v/>
      </c>
    </row>
    <row r="2938" customFormat="false" ht="15" hidden="false" customHeight="false" outlineLevel="0" collapsed="false">
      <c r="A2938" s="60" t="n">
        <v>46310</v>
      </c>
      <c r="B2938" s="0" t="n">
        <v>4</v>
      </c>
      <c r="C2938" s="0" t="n">
        <v>5597</v>
      </c>
      <c r="D2938" s="0" t="n">
        <v>202</v>
      </c>
      <c r="E2938" s="0" t="n">
        <v>1</v>
      </c>
      <c r="F2938" s="55" t="s">
        <v>958</v>
      </c>
      <c r="G2938" s="0" t="n">
        <v>51.9</v>
      </c>
      <c r="H2938" s="0" t="n">
        <v>48</v>
      </c>
      <c r="I2938" s="55" t="s">
        <v>157</v>
      </c>
      <c r="J2938" s="0" t="n">
        <v>90</v>
      </c>
      <c r="K2938" s="0" t="n">
        <v>68</v>
      </c>
      <c r="L2938" s="0" t="n">
        <v>112</v>
      </c>
      <c r="P2938" s="0" t="n">
        <v>3.92</v>
      </c>
      <c r="Q2938" s="0" t="n">
        <v>3.76</v>
      </c>
      <c r="T2938" s="0" t="n">
        <v>48.9</v>
      </c>
      <c r="U2938" s="0" t="n">
        <v>869</v>
      </c>
      <c r="V2938" s="0" t="n">
        <v>2</v>
      </c>
      <c r="W2938" s="60" t="n">
        <v>46199</v>
      </c>
      <c r="X2938" s="55" t="n">
        <f aca="false">IF(I2938="Male",0,1)</f>
        <v>1</v>
      </c>
      <c r="Y2938" s="55" t="n">
        <f aca="false">IF(OR(I2938="DNB",I2938="Dry DNB"),1,0)</f>
        <v>0</v>
      </c>
      <c r="Z2938" s="55" t="n">
        <f aca="false">IF(ISNUMBER(W2938),A2938-W2938,"")</f>
        <v>111</v>
      </c>
      <c r="AA2938" s="55" t="n">
        <f aca="false">MATCH(A2938,DATAS,0)</f>
        <v>2</v>
      </c>
      <c r="AB2938" s="55" t="n">
        <f aca="false">IF(AND(E2938&gt;0,OR(AND(B2938&gt;=1,B2938&lt;=6),B2938=10)),1,0)</f>
        <v>1</v>
      </c>
      <c r="AC2938" s="55" t="n">
        <f aca="false">IF(AND(E2938&gt;0,B2938=10),1,0)</f>
        <v>0</v>
      </c>
      <c r="AD2938" s="55" t="n">
        <f aca="false">IF(AND(C2937=C2938,AA2937=AA2938-1),AB2937,"")</f>
        <v>1</v>
      </c>
      <c r="AE2938" s="55" t="n">
        <f aca="false">IF(AND(C2937=C2938,AA2937=AA2938-1),AC2937,"")</f>
        <v>0</v>
      </c>
      <c r="AF2938" s="55" t="n">
        <f aca="false">IF(AA2938=1,"",IF(AND(AB2938=1,AD2938&lt;&gt;1),1,0))</f>
        <v>0</v>
      </c>
      <c r="AG2938" s="55" t="n">
        <f aca="false">IF(AA2938=1,"",IF(AND(AC2938=1,AE2938&lt;&gt;1),1,0))</f>
        <v>0</v>
      </c>
      <c r="AH2938" s="60" t="str">
        <f aca="false">IF(AND(E2938&gt;0,AA2938&lt;2,NOT(AND(C2939=C2938,AA2939=AA2938+1))),INDEX(DATAS,AA2938+1),"")</f>
        <v/>
      </c>
      <c r="AI2938" s="60" t="str">
        <f aca="false">IF(AND(AC2938=1,AA2938&lt;2),IF(AND(C2939=C2938,AA2939=AA2938+1),IF(AC2939=1,"",INDEX(DATAS,AA2938+1)),INDEX(DATAS,AA2938+1)),"")</f>
        <v/>
      </c>
    </row>
    <row r="2939" customFormat="false" ht="15" hidden="false" customHeight="false" outlineLevel="0" collapsed="false">
      <c r="A2939" s="60" t="n">
        <v>46309</v>
      </c>
      <c r="B2939" s="0" t="n">
        <v>4</v>
      </c>
      <c r="C2939" s="0" t="n">
        <v>5598</v>
      </c>
      <c r="D2939" s="0" t="n">
        <v>144</v>
      </c>
      <c r="E2939" s="0" t="n">
        <v>1</v>
      </c>
      <c r="F2939" s="55" t="s">
        <v>958</v>
      </c>
      <c r="G2939" s="0" t="n">
        <v>45.4</v>
      </c>
      <c r="H2939" s="0" t="n">
        <v>46</v>
      </c>
      <c r="I2939" s="55" t="s">
        <v>187</v>
      </c>
      <c r="J2939" s="0" t="n">
        <v>144</v>
      </c>
      <c r="K2939" s="0" t="n">
        <v>67</v>
      </c>
      <c r="P2939" s="0" t="n">
        <v>3.47</v>
      </c>
      <c r="Q2939" s="0" t="n">
        <v>3.43</v>
      </c>
      <c r="R2939" s="0" t="n">
        <v>3233</v>
      </c>
      <c r="S2939" s="0" t="n">
        <v>7289</v>
      </c>
      <c r="T2939" s="0" t="n">
        <v>38.25</v>
      </c>
      <c r="U2939" s="0" t="n">
        <v>868</v>
      </c>
      <c r="V2939" s="0" t="n">
        <v>4</v>
      </c>
      <c r="W2939" s="60" t="n">
        <v>46307</v>
      </c>
      <c r="X2939" s="55" t="n">
        <f aca="false">IF(I2939="Male",0,1)</f>
        <v>1</v>
      </c>
      <c r="Y2939" s="55" t="n">
        <f aca="false">IF(OR(I2939="DNB",I2939="Dry DNB"),1,0)</f>
        <v>0</v>
      </c>
      <c r="Z2939" s="55" t="n">
        <f aca="false">IF(ISNUMBER(W2939),A2939-W2939,"")</f>
        <v>2</v>
      </c>
      <c r="AA2939" s="55" t="n">
        <f aca="false">MATCH(A2939,DATAS,0)</f>
        <v>1</v>
      </c>
      <c r="AB2939" s="55" t="n">
        <f aca="false">IF(AND(E2939&gt;0,OR(AND(B2939&gt;=1,B2939&lt;=6),B2939=10)),1,0)</f>
        <v>1</v>
      </c>
      <c r="AC2939" s="55" t="n">
        <f aca="false">IF(AND(E2939&gt;0,B2939=10),1,0)</f>
        <v>0</v>
      </c>
      <c r="AD2939" s="0" t="str">
        <f aca="false">IF(AND(C2938=C2939,AA2938=AA2939-1),AB2938,"")</f>
        <v/>
      </c>
      <c r="AE2939" s="0" t="str">
        <f aca="false">IF(AND(C2938=C2939,AA2938=AA2939-1),AC2938,"")</f>
        <v/>
      </c>
      <c r="AF2939" s="0" t="str">
        <f aca="false">IF(AA2939=1,"",IF(AND(AB2939=1,AD2939&lt;&gt;1),1,0))</f>
        <v/>
      </c>
      <c r="AG2939" s="0" t="str">
        <f aca="false">IF(AA2939=1,"",IF(AND(AC2939=1,AE2939&lt;&gt;1),1,0))</f>
        <v/>
      </c>
      <c r="AH2939" s="60" t="str">
        <f aca="false">IF(AND(E2939&gt;0,AA2939&lt;2,NOT(AND(C2940=C2939,AA2940=AA2939+1))),INDEX(DATAS,AA2939+1),"")</f>
        <v/>
      </c>
      <c r="AI2939" s="60" t="str">
        <f aca="false">IF(AND(AC2939=1,AA2939&lt;2),IF(AND(C2940=C2939,AA2940=AA2939+1),IF(AC2940=1,"",INDEX(DATAS,AA2939+1)),INDEX(DATAS,AA2939+1)),"")</f>
        <v/>
      </c>
    </row>
    <row r="2940" customFormat="false" ht="15" hidden="false" customHeight="false" outlineLevel="0" collapsed="false">
      <c r="A2940" s="60" t="n">
        <v>46310</v>
      </c>
      <c r="B2940" s="0" t="n">
        <v>4</v>
      </c>
      <c r="C2940" s="0" t="n">
        <v>5598</v>
      </c>
      <c r="D2940" s="0" t="n">
        <v>145</v>
      </c>
      <c r="E2940" s="0" t="n">
        <v>1</v>
      </c>
      <c r="F2940" s="55" t="s">
        <v>958</v>
      </c>
      <c r="G2940" s="0" t="n">
        <v>46.9</v>
      </c>
      <c r="H2940" s="0" t="n">
        <v>46</v>
      </c>
      <c r="I2940" s="55" t="s">
        <v>187</v>
      </c>
      <c r="J2940" s="0" t="n">
        <v>145</v>
      </c>
      <c r="K2940" s="0" t="n">
        <v>67</v>
      </c>
      <c r="P2940" s="0" t="n">
        <v>3.47</v>
      </c>
      <c r="Q2940" s="0" t="n">
        <v>3.43</v>
      </c>
      <c r="T2940" s="0" t="n">
        <v>38.25</v>
      </c>
      <c r="U2940" s="0" t="n">
        <v>869</v>
      </c>
      <c r="V2940" s="0" t="n">
        <v>4</v>
      </c>
      <c r="W2940" s="60" t="n">
        <v>46307</v>
      </c>
      <c r="X2940" s="55" t="n">
        <f aca="false">IF(I2940="Male",0,1)</f>
        <v>1</v>
      </c>
      <c r="Y2940" s="55" t="n">
        <f aca="false">IF(OR(I2940="DNB",I2940="Dry DNB"),1,0)</f>
        <v>0</v>
      </c>
      <c r="Z2940" s="55" t="n">
        <f aca="false">IF(ISNUMBER(W2940),A2940-W2940,"")</f>
        <v>3</v>
      </c>
      <c r="AA2940" s="55" t="n">
        <f aca="false">MATCH(A2940,DATAS,0)</f>
        <v>2</v>
      </c>
      <c r="AB2940" s="55" t="n">
        <f aca="false">IF(AND(E2940&gt;0,OR(AND(B2940&gt;=1,B2940&lt;=6),B2940=10)),1,0)</f>
        <v>1</v>
      </c>
      <c r="AC2940" s="55" t="n">
        <f aca="false">IF(AND(E2940&gt;0,B2940=10),1,0)</f>
        <v>0</v>
      </c>
      <c r="AD2940" s="55" t="n">
        <f aca="false">IF(AND(C2939=C2940,AA2939=AA2940-1),AB2939,"")</f>
        <v>1</v>
      </c>
      <c r="AE2940" s="55" t="n">
        <f aca="false">IF(AND(C2939=C2940,AA2939=AA2940-1),AC2939,"")</f>
        <v>0</v>
      </c>
      <c r="AF2940" s="55" t="n">
        <f aca="false">IF(AA2940=1,"",IF(AND(AB2940=1,AD2940&lt;&gt;1),1,0))</f>
        <v>0</v>
      </c>
      <c r="AG2940" s="55" t="n">
        <f aca="false">IF(AA2940=1,"",IF(AND(AC2940=1,AE2940&lt;&gt;1),1,0))</f>
        <v>0</v>
      </c>
      <c r="AH2940" s="60" t="str">
        <f aca="false">IF(AND(E2940&gt;0,AA2940&lt;2,NOT(AND(C2941=C2940,AA2941=AA2940+1))),INDEX(DATAS,AA2940+1),"")</f>
        <v/>
      </c>
      <c r="AI2940" s="60" t="str">
        <f aca="false">IF(AND(AC2940=1,AA2940&lt;2),IF(AND(C2941=C2940,AA2941=AA2940+1),IF(AC2941=1,"",INDEX(DATAS,AA2940+1)),INDEX(DATAS,AA2940+1)),"")</f>
        <v/>
      </c>
    </row>
    <row r="2941" customFormat="false" ht="15" hidden="false" customHeight="false" outlineLevel="0" collapsed="false">
      <c r="A2941" s="60" t="n">
        <v>46309</v>
      </c>
      <c r="B2941" s="0" t="n">
        <v>4</v>
      </c>
      <c r="C2941" s="0" t="n">
        <v>5599</v>
      </c>
      <c r="D2941" s="0" t="n">
        <v>136</v>
      </c>
      <c r="E2941" s="0" t="n">
        <v>1</v>
      </c>
      <c r="F2941" s="55" t="s">
        <v>959</v>
      </c>
      <c r="G2941" s="0" t="n">
        <v>43.4</v>
      </c>
      <c r="H2941" s="0" t="n">
        <v>44</v>
      </c>
      <c r="I2941" s="55" t="s">
        <v>143</v>
      </c>
      <c r="J2941" s="0" t="n">
        <v>136</v>
      </c>
      <c r="K2941" s="0" t="n">
        <v>66</v>
      </c>
      <c r="P2941" s="0" t="n">
        <v>4.75</v>
      </c>
      <c r="Q2941" s="0" t="n">
        <v>3.41</v>
      </c>
      <c r="R2941" s="0" t="n">
        <v>3420</v>
      </c>
      <c r="S2941" s="0" t="n">
        <v>7584</v>
      </c>
      <c r="T2941" s="0" t="n">
        <v>35.9</v>
      </c>
      <c r="U2941" s="0" t="n">
        <v>867</v>
      </c>
      <c r="V2941" s="0" t="n">
        <v>2</v>
      </c>
      <c r="W2941" s="60" t="n">
        <v>46263</v>
      </c>
      <c r="X2941" s="55" t="n">
        <f aca="false">IF(I2941="Male",0,1)</f>
        <v>1</v>
      </c>
      <c r="Y2941" s="55" t="n">
        <f aca="false">IF(OR(I2941="DNB",I2941="Dry DNB"),1,0)</f>
        <v>1</v>
      </c>
      <c r="Z2941" s="55" t="n">
        <f aca="false">IF(ISNUMBER(W2941),A2941-W2941,"")</f>
        <v>46</v>
      </c>
      <c r="AA2941" s="55" t="n">
        <f aca="false">MATCH(A2941,DATAS,0)</f>
        <v>1</v>
      </c>
      <c r="AB2941" s="55" t="n">
        <f aca="false">IF(AND(E2941&gt;0,OR(AND(B2941&gt;=1,B2941&lt;=6),B2941=10)),1,0)</f>
        <v>1</v>
      </c>
      <c r="AC2941" s="55" t="n">
        <f aca="false">IF(AND(E2941&gt;0,B2941=10),1,0)</f>
        <v>0</v>
      </c>
      <c r="AD2941" s="0" t="str">
        <f aca="false">IF(AND(C2940=C2941,AA2940=AA2941-1),AB2940,"")</f>
        <v/>
      </c>
      <c r="AE2941" s="0" t="str">
        <f aca="false">IF(AND(C2940=C2941,AA2940=AA2941-1),AC2940,"")</f>
        <v/>
      </c>
      <c r="AF2941" s="0" t="str">
        <f aca="false">IF(AA2941=1,"",IF(AND(AB2941=1,AD2941&lt;&gt;1),1,0))</f>
        <v/>
      </c>
      <c r="AG2941" s="0" t="str">
        <f aca="false">IF(AA2941=1,"",IF(AND(AC2941=1,AE2941&lt;&gt;1),1,0))</f>
        <v/>
      </c>
      <c r="AH2941" s="60" t="str">
        <f aca="false">IF(AND(E2941&gt;0,AA2941&lt;2,NOT(AND(C2942=C2941,AA2942=AA2941+1))),INDEX(DATAS,AA2941+1),"")</f>
        <v/>
      </c>
      <c r="AI2941" s="60" t="str">
        <f aca="false">IF(AND(AC2941=1,AA2941&lt;2),IF(AND(C2942=C2941,AA2942=AA2941+1),IF(AC2942=1,"",INDEX(DATAS,AA2941+1)),INDEX(DATAS,AA2941+1)),"")</f>
        <v/>
      </c>
    </row>
    <row r="2942" customFormat="false" ht="15" hidden="false" customHeight="false" outlineLevel="0" collapsed="false">
      <c r="A2942" s="60" t="n">
        <v>46310</v>
      </c>
      <c r="B2942" s="0" t="n">
        <v>4</v>
      </c>
      <c r="C2942" s="0" t="n">
        <v>5599</v>
      </c>
      <c r="D2942" s="0" t="n">
        <v>137</v>
      </c>
      <c r="E2942" s="0" t="n">
        <v>1</v>
      </c>
      <c r="F2942" s="55" t="s">
        <v>959</v>
      </c>
      <c r="G2942" s="0" t="n">
        <v>45</v>
      </c>
      <c r="H2942" s="0" t="n">
        <v>45</v>
      </c>
      <c r="I2942" s="55" t="s">
        <v>143</v>
      </c>
      <c r="J2942" s="0" t="n">
        <v>137</v>
      </c>
      <c r="K2942" s="0" t="n">
        <v>66</v>
      </c>
      <c r="P2942" s="0" t="n">
        <v>4.75</v>
      </c>
      <c r="Q2942" s="0" t="n">
        <v>3.41</v>
      </c>
      <c r="T2942" s="0" t="n">
        <v>35.9</v>
      </c>
      <c r="U2942" s="0" t="n">
        <v>868</v>
      </c>
      <c r="V2942" s="0" t="n">
        <v>2</v>
      </c>
      <c r="W2942" s="60" t="n">
        <v>46263</v>
      </c>
      <c r="X2942" s="55" t="n">
        <f aca="false">IF(I2942="Male",0,1)</f>
        <v>1</v>
      </c>
      <c r="Y2942" s="55" t="n">
        <f aca="false">IF(OR(I2942="DNB",I2942="Dry DNB"),1,0)</f>
        <v>1</v>
      </c>
      <c r="Z2942" s="55" t="n">
        <f aca="false">IF(ISNUMBER(W2942),A2942-W2942,"")</f>
        <v>47</v>
      </c>
      <c r="AA2942" s="55" t="n">
        <f aca="false">MATCH(A2942,DATAS,0)</f>
        <v>2</v>
      </c>
      <c r="AB2942" s="55" t="n">
        <f aca="false">IF(AND(E2942&gt;0,OR(AND(B2942&gt;=1,B2942&lt;=6),B2942=10)),1,0)</f>
        <v>1</v>
      </c>
      <c r="AC2942" s="55" t="n">
        <f aca="false">IF(AND(E2942&gt;0,B2942=10),1,0)</f>
        <v>0</v>
      </c>
      <c r="AD2942" s="55" t="n">
        <f aca="false">IF(AND(C2941=C2942,AA2941=AA2942-1),AB2941,"")</f>
        <v>1</v>
      </c>
      <c r="AE2942" s="55" t="n">
        <f aca="false">IF(AND(C2941=C2942,AA2941=AA2942-1),AC2941,"")</f>
        <v>0</v>
      </c>
      <c r="AF2942" s="55" t="n">
        <f aca="false">IF(AA2942=1,"",IF(AND(AB2942=1,AD2942&lt;&gt;1),1,0))</f>
        <v>0</v>
      </c>
      <c r="AG2942" s="55" t="n">
        <f aca="false">IF(AA2942=1,"",IF(AND(AC2942=1,AE2942&lt;&gt;1),1,0))</f>
        <v>0</v>
      </c>
      <c r="AH2942" s="60" t="str">
        <f aca="false">IF(AND(E2942&gt;0,AA2942&lt;2,NOT(AND(C2943=C2942,AA2943=AA2942+1))),INDEX(DATAS,AA2942+1),"")</f>
        <v/>
      </c>
      <c r="AI2942" s="60" t="str">
        <f aca="false">IF(AND(AC2942=1,AA2942&lt;2),IF(AND(C2943=C2942,AA2943=AA2942+1),IF(AC2943=1,"",INDEX(DATAS,AA2942+1)),INDEX(DATAS,AA2942+1)),"")</f>
        <v/>
      </c>
    </row>
    <row r="2943" customFormat="false" ht="15" hidden="false" customHeight="false" outlineLevel="0" collapsed="false">
      <c r="A2943" s="60" t="n">
        <v>46309</v>
      </c>
      <c r="B2943" s="0" t="n">
        <v>4</v>
      </c>
      <c r="C2943" s="0" t="n">
        <v>5601</v>
      </c>
      <c r="D2943" s="0" t="n">
        <v>172</v>
      </c>
      <c r="E2943" s="0" t="n">
        <v>1</v>
      </c>
      <c r="F2943" s="55" t="s">
        <v>960</v>
      </c>
      <c r="G2943" s="0" t="n">
        <v>55.9</v>
      </c>
      <c r="H2943" s="0" t="n">
        <v>55</v>
      </c>
      <c r="I2943" s="55" t="s">
        <v>157</v>
      </c>
      <c r="J2943" s="0" t="n">
        <v>123</v>
      </c>
      <c r="K2943" s="0" t="n">
        <v>67</v>
      </c>
      <c r="L2943" s="0" t="n">
        <v>49</v>
      </c>
      <c r="P2943" s="0" t="n">
        <v>2.93</v>
      </c>
      <c r="Q2943" s="0" t="n">
        <v>3.28</v>
      </c>
      <c r="R2943" s="0" t="n">
        <v>4619</v>
      </c>
      <c r="S2943" s="0" t="n">
        <v>10151</v>
      </c>
      <c r="T2943" s="0" t="n">
        <v>53.9</v>
      </c>
      <c r="U2943" s="0" t="n">
        <v>866</v>
      </c>
      <c r="V2943" s="0" t="n">
        <v>2</v>
      </c>
      <c r="W2943" s="60" t="n">
        <v>46205</v>
      </c>
      <c r="X2943" s="55" t="n">
        <f aca="false">IF(I2943="Male",0,1)</f>
        <v>1</v>
      </c>
      <c r="Y2943" s="55" t="n">
        <f aca="false">IF(OR(I2943="DNB",I2943="Dry DNB"),1,0)</f>
        <v>0</v>
      </c>
      <c r="Z2943" s="55" t="n">
        <f aca="false">IF(ISNUMBER(W2943),A2943-W2943,"")</f>
        <v>104</v>
      </c>
      <c r="AA2943" s="55" t="n">
        <f aca="false">MATCH(A2943,DATAS,0)</f>
        <v>1</v>
      </c>
      <c r="AB2943" s="55" t="n">
        <f aca="false">IF(AND(E2943&gt;0,OR(AND(B2943&gt;=1,B2943&lt;=6),B2943=10)),1,0)</f>
        <v>1</v>
      </c>
      <c r="AC2943" s="55" t="n">
        <f aca="false">IF(AND(E2943&gt;0,B2943=10),1,0)</f>
        <v>0</v>
      </c>
      <c r="AD2943" s="0" t="str">
        <f aca="false">IF(AND(C2942=C2943,AA2942=AA2943-1),AB2942,"")</f>
        <v/>
      </c>
      <c r="AE2943" s="0" t="str">
        <f aca="false">IF(AND(C2942=C2943,AA2942=AA2943-1),AC2942,"")</f>
        <v/>
      </c>
      <c r="AF2943" s="0" t="str">
        <f aca="false">IF(AA2943=1,"",IF(AND(AB2943=1,AD2943&lt;&gt;1),1,0))</f>
        <v/>
      </c>
      <c r="AG2943" s="0" t="str">
        <f aca="false">IF(AA2943=1,"",IF(AND(AC2943=1,AE2943&lt;&gt;1),1,0))</f>
        <v/>
      </c>
      <c r="AH2943" s="60" t="str">
        <f aca="false">IF(AND(E2943&gt;0,AA2943&lt;2,NOT(AND(C2944=C2943,AA2944=AA2943+1))),INDEX(DATAS,AA2943+1),"")</f>
        <v/>
      </c>
      <c r="AI2943" s="60" t="str">
        <f aca="false">IF(AND(AC2943=1,AA2943&lt;2),IF(AND(C2944=C2943,AA2944=AA2943+1),IF(AC2944=1,"",INDEX(DATAS,AA2943+1)),INDEX(DATAS,AA2943+1)),"")</f>
        <v/>
      </c>
    </row>
    <row r="2944" customFormat="false" ht="15" hidden="false" customHeight="false" outlineLevel="0" collapsed="false">
      <c r="A2944" s="60" t="n">
        <v>46310</v>
      </c>
      <c r="B2944" s="0" t="n">
        <v>4</v>
      </c>
      <c r="C2944" s="0" t="n">
        <v>5601</v>
      </c>
      <c r="D2944" s="0" t="n">
        <v>173</v>
      </c>
      <c r="E2944" s="0" t="n">
        <v>1</v>
      </c>
      <c r="F2944" s="55" t="s">
        <v>960</v>
      </c>
      <c r="G2944" s="0" t="n">
        <v>60.1</v>
      </c>
      <c r="H2944" s="0" t="n">
        <v>56</v>
      </c>
      <c r="I2944" s="55" t="s">
        <v>157</v>
      </c>
      <c r="J2944" s="0" t="n">
        <v>123</v>
      </c>
      <c r="K2944" s="0" t="n">
        <v>67</v>
      </c>
      <c r="L2944" s="0" t="n">
        <v>50</v>
      </c>
      <c r="P2944" s="0" t="n">
        <v>2.93</v>
      </c>
      <c r="Q2944" s="0" t="n">
        <v>3.28</v>
      </c>
      <c r="T2944" s="0" t="n">
        <v>53.9</v>
      </c>
      <c r="U2944" s="0" t="n">
        <v>867</v>
      </c>
      <c r="V2944" s="0" t="n">
        <v>2</v>
      </c>
      <c r="W2944" s="60" t="n">
        <v>46205</v>
      </c>
      <c r="X2944" s="55" t="n">
        <f aca="false">IF(I2944="Male",0,1)</f>
        <v>1</v>
      </c>
      <c r="Y2944" s="55" t="n">
        <f aca="false">IF(OR(I2944="DNB",I2944="Dry DNB"),1,0)</f>
        <v>0</v>
      </c>
      <c r="Z2944" s="55" t="n">
        <f aca="false">IF(ISNUMBER(W2944),A2944-W2944,"")</f>
        <v>105</v>
      </c>
      <c r="AA2944" s="55" t="n">
        <f aca="false">MATCH(A2944,DATAS,0)</f>
        <v>2</v>
      </c>
      <c r="AB2944" s="55" t="n">
        <f aca="false">IF(AND(E2944&gt;0,OR(AND(B2944&gt;=1,B2944&lt;=6),B2944=10)),1,0)</f>
        <v>1</v>
      </c>
      <c r="AC2944" s="55" t="n">
        <f aca="false">IF(AND(E2944&gt;0,B2944=10),1,0)</f>
        <v>0</v>
      </c>
      <c r="AD2944" s="55" t="n">
        <f aca="false">IF(AND(C2943=C2944,AA2943=AA2944-1),AB2943,"")</f>
        <v>1</v>
      </c>
      <c r="AE2944" s="55" t="n">
        <f aca="false">IF(AND(C2943=C2944,AA2943=AA2944-1),AC2943,"")</f>
        <v>0</v>
      </c>
      <c r="AF2944" s="55" t="n">
        <f aca="false">IF(AA2944=1,"",IF(AND(AB2944=1,AD2944&lt;&gt;1),1,0))</f>
        <v>0</v>
      </c>
      <c r="AG2944" s="55" t="n">
        <f aca="false">IF(AA2944=1,"",IF(AND(AC2944=1,AE2944&lt;&gt;1),1,0))</f>
        <v>0</v>
      </c>
      <c r="AH2944" s="60" t="str">
        <f aca="false">IF(AND(E2944&gt;0,AA2944&lt;2,NOT(AND(C2945=C2944,AA2945=AA2944+1))),INDEX(DATAS,AA2944+1),"")</f>
        <v/>
      </c>
      <c r="AI2944" s="60" t="str">
        <f aca="false">IF(AND(AC2944=1,AA2944&lt;2),IF(AND(C2945=C2944,AA2945=AA2944+1),IF(AC2945=1,"",INDEX(DATAS,AA2944+1)),INDEX(DATAS,AA2944+1)),"")</f>
        <v/>
      </c>
    </row>
    <row r="2945" customFormat="false" ht="15" hidden="false" customHeight="false" outlineLevel="0" collapsed="false">
      <c r="A2945" s="60" t="n">
        <v>46309</v>
      </c>
      <c r="B2945" s="0" t="n">
        <v>1</v>
      </c>
      <c r="C2945" s="0" t="n">
        <v>5602</v>
      </c>
      <c r="D2945" s="0" t="n">
        <v>75</v>
      </c>
      <c r="E2945" s="0" t="n">
        <v>1</v>
      </c>
      <c r="F2945" s="55" t="s">
        <v>960</v>
      </c>
      <c r="G2945" s="0" t="n">
        <v>48</v>
      </c>
      <c r="H2945" s="0" t="n">
        <v>46</v>
      </c>
      <c r="I2945" s="55" t="s">
        <v>187</v>
      </c>
      <c r="J2945" s="0" t="n">
        <v>75</v>
      </c>
      <c r="K2945" s="0" t="n">
        <v>68</v>
      </c>
      <c r="P2945" s="0" t="n">
        <v>4.19</v>
      </c>
      <c r="Q2945" s="0" t="n">
        <v>3.08</v>
      </c>
      <c r="R2945" s="0" t="n">
        <v>4390</v>
      </c>
      <c r="S2945" s="0" t="n">
        <v>8824</v>
      </c>
      <c r="U2945" s="0" t="n">
        <v>866</v>
      </c>
      <c r="V2945" s="0" t="n">
        <v>1</v>
      </c>
      <c r="W2945" s="60" t="n">
        <v>46303</v>
      </c>
      <c r="X2945" s="55" t="n">
        <f aca="false">IF(I2945="Male",0,1)</f>
        <v>1</v>
      </c>
      <c r="Y2945" s="55" t="n">
        <f aca="false">IF(OR(I2945="DNB",I2945="Dry DNB"),1,0)</f>
        <v>0</v>
      </c>
      <c r="Z2945" s="55" t="n">
        <f aca="false">IF(ISNUMBER(W2945),A2945-W2945,"")</f>
        <v>6</v>
      </c>
      <c r="AA2945" s="55" t="n">
        <f aca="false">MATCH(A2945,DATAS,0)</f>
        <v>1</v>
      </c>
      <c r="AB2945" s="55" t="n">
        <f aca="false">IF(AND(E2945&gt;0,OR(AND(B2945&gt;=1,B2945&lt;=6),B2945=10)),1,0)</f>
        <v>1</v>
      </c>
      <c r="AC2945" s="55" t="n">
        <f aca="false">IF(AND(E2945&gt;0,B2945=10),1,0)</f>
        <v>0</v>
      </c>
      <c r="AD2945" s="0" t="str">
        <f aca="false">IF(AND(C2944=C2945,AA2944=AA2945-1),AB2944,"")</f>
        <v/>
      </c>
      <c r="AE2945" s="0" t="str">
        <f aca="false">IF(AND(C2944=C2945,AA2944=AA2945-1),AC2944,"")</f>
        <v/>
      </c>
      <c r="AF2945" s="0" t="str">
        <f aca="false">IF(AA2945=1,"",IF(AND(AB2945=1,AD2945&lt;&gt;1),1,0))</f>
        <v/>
      </c>
      <c r="AG2945" s="0" t="str">
        <f aca="false">IF(AA2945=1,"",IF(AND(AC2945=1,AE2945&lt;&gt;1),1,0))</f>
        <v/>
      </c>
      <c r="AH2945" s="60" t="str">
        <f aca="false">IF(AND(E2945&gt;0,AA2945&lt;2,NOT(AND(C2946=C2945,AA2946=AA2945+1))),INDEX(DATAS,AA2945+1),"")</f>
        <v/>
      </c>
      <c r="AI2945" s="60" t="str">
        <f aca="false">IF(AND(AC2945=1,AA2945&lt;2),IF(AND(C2946=C2945,AA2946=AA2945+1),IF(AC2946=1,"",INDEX(DATAS,AA2945+1)),INDEX(DATAS,AA2945+1)),"")</f>
        <v/>
      </c>
    </row>
    <row r="2946" customFormat="false" ht="15" hidden="false" customHeight="false" outlineLevel="0" collapsed="false">
      <c r="A2946" s="60" t="n">
        <v>46310</v>
      </c>
      <c r="B2946" s="0" t="n">
        <v>1</v>
      </c>
      <c r="C2946" s="0" t="n">
        <v>5602</v>
      </c>
      <c r="D2946" s="0" t="n">
        <v>76</v>
      </c>
      <c r="E2946" s="0" t="n">
        <v>1</v>
      </c>
      <c r="F2946" s="55" t="s">
        <v>960</v>
      </c>
      <c r="G2946" s="0" t="n">
        <v>50.6</v>
      </c>
      <c r="H2946" s="0" t="n">
        <v>47</v>
      </c>
      <c r="I2946" s="55" t="s">
        <v>187</v>
      </c>
      <c r="J2946" s="0" t="n">
        <v>76</v>
      </c>
      <c r="K2946" s="0" t="n">
        <v>68</v>
      </c>
      <c r="P2946" s="0" t="n">
        <v>4.19</v>
      </c>
      <c r="Q2946" s="0" t="n">
        <v>3.08</v>
      </c>
      <c r="U2946" s="0" t="n">
        <v>867</v>
      </c>
      <c r="V2946" s="0" t="n">
        <v>1</v>
      </c>
      <c r="W2946" s="60" t="n">
        <v>46303</v>
      </c>
      <c r="X2946" s="55" t="n">
        <f aca="false">IF(I2946="Male",0,1)</f>
        <v>1</v>
      </c>
      <c r="Y2946" s="55" t="n">
        <f aca="false">IF(OR(I2946="DNB",I2946="Dry DNB"),1,0)</f>
        <v>0</v>
      </c>
      <c r="Z2946" s="55" t="n">
        <f aca="false">IF(ISNUMBER(W2946),A2946-W2946,"")</f>
        <v>7</v>
      </c>
      <c r="AA2946" s="55" t="n">
        <f aca="false">MATCH(A2946,DATAS,0)</f>
        <v>2</v>
      </c>
      <c r="AB2946" s="55" t="n">
        <f aca="false">IF(AND(E2946&gt;0,OR(AND(B2946&gt;=1,B2946&lt;=6),B2946=10)),1,0)</f>
        <v>1</v>
      </c>
      <c r="AC2946" s="55" t="n">
        <f aca="false">IF(AND(E2946&gt;0,B2946=10),1,0)</f>
        <v>0</v>
      </c>
      <c r="AD2946" s="55" t="n">
        <f aca="false">IF(AND(C2945=C2946,AA2945=AA2946-1),AB2945,"")</f>
        <v>1</v>
      </c>
      <c r="AE2946" s="55" t="n">
        <f aca="false">IF(AND(C2945=C2946,AA2945=AA2946-1),AC2945,"")</f>
        <v>0</v>
      </c>
      <c r="AF2946" s="55" t="n">
        <f aca="false">IF(AA2946=1,"",IF(AND(AB2946=1,AD2946&lt;&gt;1),1,0))</f>
        <v>0</v>
      </c>
      <c r="AG2946" s="55" t="n">
        <f aca="false">IF(AA2946=1,"",IF(AND(AC2946=1,AE2946&lt;&gt;1),1,0))</f>
        <v>0</v>
      </c>
      <c r="AH2946" s="60" t="str">
        <f aca="false">IF(AND(E2946&gt;0,AA2946&lt;2,NOT(AND(C2947=C2946,AA2947=AA2946+1))),INDEX(DATAS,AA2946+1),"")</f>
        <v/>
      </c>
      <c r="AI2946" s="60" t="str">
        <f aca="false">IF(AND(AC2946=1,AA2946&lt;2),IF(AND(C2947=C2946,AA2947=AA2946+1),IF(AC2947=1,"",INDEX(DATAS,AA2946+1)),INDEX(DATAS,AA2946+1)),"")</f>
        <v/>
      </c>
    </row>
    <row r="2947" customFormat="false" ht="15" hidden="false" customHeight="false" outlineLevel="0" collapsed="false">
      <c r="A2947" s="60" t="n">
        <v>46309</v>
      </c>
      <c r="B2947" s="0" t="n">
        <v>4</v>
      </c>
      <c r="C2947" s="0" t="n">
        <v>5603</v>
      </c>
      <c r="D2947" s="0" t="n">
        <v>193</v>
      </c>
      <c r="E2947" s="0" t="n">
        <v>1</v>
      </c>
      <c r="F2947" s="55" t="s">
        <v>960</v>
      </c>
      <c r="G2947" s="0" t="n">
        <v>53.1</v>
      </c>
      <c r="H2947" s="0" t="n">
        <v>51</v>
      </c>
      <c r="I2947" s="55" t="s">
        <v>157</v>
      </c>
      <c r="J2947" s="0" t="n">
        <v>67</v>
      </c>
      <c r="K2947" s="0" t="n">
        <v>67</v>
      </c>
      <c r="L2947" s="0" t="n">
        <v>126</v>
      </c>
      <c r="P2947" s="0" t="n">
        <v>3.17</v>
      </c>
      <c r="Q2947" s="0" t="n">
        <v>3.12</v>
      </c>
      <c r="R2947" s="0" t="n">
        <v>4538</v>
      </c>
      <c r="S2947" s="0" t="n">
        <v>9955</v>
      </c>
      <c r="T2947" s="0" t="n">
        <v>48.75</v>
      </c>
      <c r="U2947" s="0" t="n">
        <v>866</v>
      </c>
      <c r="V2947" s="0" t="n">
        <v>1</v>
      </c>
      <c r="W2947" s="60" t="n">
        <v>46185</v>
      </c>
      <c r="X2947" s="55" t="n">
        <f aca="false">IF(I2947="Male",0,1)</f>
        <v>1</v>
      </c>
      <c r="Y2947" s="55" t="n">
        <f aca="false">IF(OR(I2947="DNB",I2947="Dry DNB"),1,0)</f>
        <v>0</v>
      </c>
      <c r="Z2947" s="55" t="n">
        <f aca="false">IF(ISNUMBER(W2947),A2947-W2947,"")</f>
        <v>124</v>
      </c>
      <c r="AA2947" s="55" t="n">
        <f aca="false">MATCH(A2947,DATAS,0)</f>
        <v>1</v>
      </c>
      <c r="AB2947" s="55" t="n">
        <f aca="false">IF(AND(E2947&gt;0,OR(AND(B2947&gt;=1,B2947&lt;=6),B2947=10)),1,0)</f>
        <v>1</v>
      </c>
      <c r="AC2947" s="55" t="n">
        <f aca="false">IF(AND(E2947&gt;0,B2947=10),1,0)</f>
        <v>0</v>
      </c>
      <c r="AD2947" s="0" t="str">
        <f aca="false">IF(AND(C2946=C2947,AA2946=AA2947-1),AB2946,"")</f>
        <v/>
      </c>
      <c r="AE2947" s="0" t="str">
        <f aca="false">IF(AND(C2946=C2947,AA2946=AA2947-1),AC2946,"")</f>
        <v/>
      </c>
      <c r="AF2947" s="0" t="str">
        <f aca="false">IF(AA2947=1,"",IF(AND(AB2947=1,AD2947&lt;&gt;1),1,0))</f>
        <v/>
      </c>
      <c r="AG2947" s="0" t="str">
        <f aca="false">IF(AA2947=1,"",IF(AND(AC2947=1,AE2947&lt;&gt;1),1,0))</f>
        <v/>
      </c>
      <c r="AH2947" s="60" t="str">
        <f aca="false">IF(AND(E2947&gt;0,AA2947&lt;2,NOT(AND(C2948=C2947,AA2948=AA2947+1))),INDEX(DATAS,AA2947+1),"")</f>
        <v/>
      </c>
      <c r="AI2947" s="60" t="str">
        <f aca="false">IF(AND(AC2947=1,AA2947&lt;2),IF(AND(C2948=C2947,AA2948=AA2947+1),IF(AC2948=1,"",INDEX(DATAS,AA2947+1)),INDEX(DATAS,AA2947+1)),"")</f>
        <v/>
      </c>
    </row>
    <row r="2948" customFormat="false" ht="15" hidden="false" customHeight="false" outlineLevel="0" collapsed="false">
      <c r="A2948" s="60" t="n">
        <v>46310</v>
      </c>
      <c r="B2948" s="0" t="n">
        <v>4</v>
      </c>
      <c r="C2948" s="0" t="n">
        <v>5603</v>
      </c>
      <c r="D2948" s="0" t="n">
        <v>194</v>
      </c>
      <c r="E2948" s="0" t="n">
        <v>1</v>
      </c>
      <c r="F2948" s="55" t="s">
        <v>960</v>
      </c>
      <c r="G2948" s="0" t="n">
        <v>54.9</v>
      </c>
      <c r="H2948" s="0" t="n">
        <v>52</v>
      </c>
      <c r="I2948" s="55" t="s">
        <v>157</v>
      </c>
      <c r="J2948" s="0" t="n">
        <v>67</v>
      </c>
      <c r="K2948" s="0" t="n">
        <v>67</v>
      </c>
      <c r="L2948" s="0" t="n">
        <v>127</v>
      </c>
      <c r="P2948" s="0" t="n">
        <v>3.17</v>
      </c>
      <c r="Q2948" s="0" t="n">
        <v>3.12</v>
      </c>
      <c r="T2948" s="0" t="n">
        <v>48.75</v>
      </c>
      <c r="U2948" s="0" t="n">
        <v>867</v>
      </c>
      <c r="V2948" s="0" t="n">
        <v>1</v>
      </c>
      <c r="W2948" s="60" t="n">
        <v>46185</v>
      </c>
      <c r="X2948" s="55" t="n">
        <f aca="false">IF(I2948="Male",0,1)</f>
        <v>1</v>
      </c>
      <c r="Y2948" s="55" t="n">
        <f aca="false">IF(OR(I2948="DNB",I2948="Dry DNB"),1,0)</f>
        <v>0</v>
      </c>
      <c r="Z2948" s="55" t="n">
        <f aca="false">IF(ISNUMBER(W2948),A2948-W2948,"")</f>
        <v>125</v>
      </c>
      <c r="AA2948" s="55" t="n">
        <f aca="false">MATCH(A2948,DATAS,0)</f>
        <v>2</v>
      </c>
      <c r="AB2948" s="55" t="n">
        <f aca="false">IF(AND(E2948&gt;0,OR(AND(B2948&gt;=1,B2948&lt;=6),B2948=10)),1,0)</f>
        <v>1</v>
      </c>
      <c r="AC2948" s="55" t="n">
        <f aca="false">IF(AND(E2948&gt;0,B2948=10),1,0)</f>
        <v>0</v>
      </c>
      <c r="AD2948" s="55" t="n">
        <f aca="false">IF(AND(C2947=C2948,AA2947=AA2948-1),AB2947,"")</f>
        <v>1</v>
      </c>
      <c r="AE2948" s="55" t="n">
        <f aca="false">IF(AND(C2947=C2948,AA2947=AA2948-1),AC2947,"")</f>
        <v>0</v>
      </c>
      <c r="AF2948" s="55" t="n">
        <f aca="false">IF(AA2948=1,"",IF(AND(AB2948=1,AD2948&lt;&gt;1),1,0))</f>
        <v>0</v>
      </c>
      <c r="AG2948" s="55" t="n">
        <f aca="false">IF(AA2948=1,"",IF(AND(AC2948=1,AE2948&lt;&gt;1),1,0))</f>
        <v>0</v>
      </c>
      <c r="AH2948" s="60" t="str">
        <f aca="false">IF(AND(E2948&gt;0,AA2948&lt;2,NOT(AND(C2949=C2948,AA2949=AA2948+1))),INDEX(DATAS,AA2948+1),"")</f>
        <v/>
      </c>
      <c r="AI2948" s="60" t="str">
        <f aca="false">IF(AND(AC2948=1,AA2948&lt;2),IF(AND(C2949=C2948,AA2949=AA2948+1),IF(AC2949=1,"",INDEX(DATAS,AA2948+1)),INDEX(DATAS,AA2948+1)),"")</f>
        <v/>
      </c>
    </row>
    <row r="2949" customFormat="false" ht="15" hidden="false" customHeight="false" outlineLevel="0" collapsed="false">
      <c r="A2949" s="60" t="n">
        <v>46309</v>
      </c>
      <c r="B2949" s="0" t="n">
        <v>4</v>
      </c>
      <c r="C2949" s="0" t="n">
        <v>5605</v>
      </c>
      <c r="D2949" s="0" t="n">
        <v>181</v>
      </c>
      <c r="E2949" s="0" t="n">
        <v>1</v>
      </c>
      <c r="F2949" s="55" t="s">
        <v>158</v>
      </c>
      <c r="G2949" s="0" t="n">
        <v>52.3</v>
      </c>
      <c r="H2949" s="0" t="n">
        <v>51</v>
      </c>
      <c r="I2949" s="55" t="s">
        <v>157</v>
      </c>
      <c r="J2949" s="0" t="n">
        <v>69</v>
      </c>
      <c r="K2949" s="0" t="n">
        <v>69</v>
      </c>
      <c r="L2949" s="0" t="n">
        <v>112</v>
      </c>
      <c r="P2949" s="0" t="n">
        <v>3.73</v>
      </c>
      <c r="Q2949" s="0" t="n">
        <v>3.1</v>
      </c>
      <c r="R2949" s="0" t="n">
        <v>3781</v>
      </c>
      <c r="S2949" s="0" t="n">
        <v>9065</v>
      </c>
      <c r="T2949" s="0" t="n">
        <v>38.5</v>
      </c>
      <c r="U2949" s="0" t="n">
        <v>865</v>
      </c>
      <c r="V2949" s="0" t="n">
        <v>1</v>
      </c>
      <c r="W2949" s="60" t="n">
        <v>46199</v>
      </c>
      <c r="X2949" s="55" t="n">
        <f aca="false">IF(I2949="Male",0,1)</f>
        <v>1</v>
      </c>
      <c r="Y2949" s="55" t="n">
        <f aca="false">IF(OR(I2949="DNB",I2949="Dry DNB"),1,0)</f>
        <v>0</v>
      </c>
      <c r="Z2949" s="55" t="n">
        <f aca="false">IF(ISNUMBER(W2949),A2949-W2949,"")</f>
        <v>110</v>
      </c>
      <c r="AA2949" s="55" t="n">
        <f aca="false">MATCH(A2949,DATAS,0)</f>
        <v>1</v>
      </c>
      <c r="AB2949" s="55" t="n">
        <f aca="false">IF(AND(E2949&gt;0,OR(AND(B2949&gt;=1,B2949&lt;=6),B2949=10)),1,0)</f>
        <v>1</v>
      </c>
      <c r="AC2949" s="55" t="n">
        <f aca="false">IF(AND(E2949&gt;0,B2949=10),1,0)</f>
        <v>0</v>
      </c>
      <c r="AD2949" s="0" t="str">
        <f aca="false">IF(AND(C2948=C2949,AA2948=AA2949-1),AB2948,"")</f>
        <v/>
      </c>
      <c r="AE2949" s="0" t="str">
        <f aca="false">IF(AND(C2948=C2949,AA2948=AA2949-1),AC2948,"")</f>
        <v/>
      </c>
      <c r="AF2949" s="0" t="str">
        <f aca="false">IF(AA2949=1,"",IF(AND(AB2949=1,AD2949&lt;&gt;1),1,0))</f>
        <v/>
      </c>
      <c r="AG2949" s="0" t="str">
        <f aca="false">IF(AA2949=1,"",IF(AND(AC2949=1,AE2949&lt;&gt;1),1,0))</f>
        <v/>
      </c>
      <c r="AH2949" s="60" t="str">
        <f aca="false">IF(AND(E2949&gt;0,AA2949&lt;2,NOT(AND(C2950=C2949,AA2950=AA2949+1))),INDEX(DATAS,AA2949+1),"")</f>
        <v/>
      </c>
      <c r="AI2949" s="60" t="str">
        <f aca="false">IF(AND(AC2949=1,AA2949&lt;2),IF(AND(C2950=C2949,AA2950=AA2949+1),IF(AC2950=1,"",INDEX(DATAS,AA2949+1)),INDEX(DATAS,AA2949+1)),"")</f>
        <v/>
      </c>
    </row>
    <row r="2950" customFormat="false" ht="15" hidden="false" customHeight="false" outlineLevel="0" collapsed="false">
      <c r="A2950" s="60" t="n">
        <v>46310</v>
      </c>
      <c r="B2950" s="0" t="n">
        <v>4</v>
      </c>
      <c r="C2950" s="0" t="n">
        <v>5605</v>
      </c>
      <c r="D2950" s="0" t="n">
        <v>182</v>
      </c>
      <c r="E2950" s="0" t="n">
        <v>1</v>
      </c>
      <c r="F2950" s="55" t="s">
        <v>158</v>
      </c>
      <c r="G2950" s="0" t="n">
        <v>52.5</v>
      </c>
      <c r="H2950" s="0" t="n">
        <v>51</v>
      </c>
      <c r="I2950" s="55" t="s">
        <v>157</v>
      </c>
      <c r="J2950" s="0" t="n">
        <v>69</v>
      </c>
      <c r="K2950" s="0" t="n">
        <v>69</v>
      </c>
      <c r="L2950" s="0" t="n">
        <v>113</v>
      </c>
      <c r="P2950" s="0" t="n">
        <v>3.73</v>
      </c>
      <c r="Q2950" s="0" t="n">
        <v>3.1</v>
      </c>
      <c r="T2950" s="0" t="n">
        <v>38.5</v>
      </c>
      <c r="U2950" s="0" t="n">
        <v>866</v>
      </c>
      <c r="V2950" s="0" t="n">
        <v>1</v>
      </c>
      <c r="W2950" s="60" t="n">
        <v>46199</v>
      </c>
      <c r="X2950" s="55" t="n">
        <f aca="false">IF(I2950="Male",0,1)</f>
        <v>1</v>
      </c>
      <c r="Y2950" s="55" t="n">
        <f aca="false">IF(OR(I2950="DNB",I2950="Dry DNB"),1,0)</f>
        <v>0</v>
      </c>
      <c r="Z2950" s="55" t="n">
        <f aca="false">IF(ISNUMBER(W2950),A2950-W2950,"")</f>
        <v>111</v>
      </c>
      <c r="AA2950" s="55" t="n">
        <f aca="false">MATCH(A2950,DATAS,0)</f>
        <v>2</v>
      </c>
      <c r="AB2950" s="55" t="n">
        <f aca="false">IF(AND(E2950&gt;0,OR(AND(B2950&gt;=1,B2950&lt;=6),B2950=10)),1,0)</f>
        <v>1</v>
      </c>
      <c r="AC2950" s="55" t="n">
        <f aca="false">IF(AND(E2950&gt;0,B2950=10),1,0)</f>
        <v>0</v>
      </c>
      <c r="AD2950" s="55" t="n">
        <f aca="false">IF(AND(C2949=C2950,AA2949=AA2950-1),AB2949,"")</f>
        <v>1</v>
      </c>
      <c r="AE2950" s="55" t="n">
        <f aca="false">IF(AND(C2949=C2950,AA2949=AA2950-1),AC2949,"")</f>
        <v>0</v>
      </c>
      <c r="AF2950" s="55" t="n">
        <f aca="false">IF(AA2950=1,"",IF(AND(AB2950=1,AD2950&lt;&gt;1),1,0))</f>
        <v>0</v>
      </c>
      <c r="AG2950" s="55" t="n">
        <f aca="false">IF(AA2950=1,"",IF(AND(AC2950=1,AE2950&lt;&gt;1),1,0))</f>
        <v>0</v>
      </c>
      <c r="AH2950" s="60" t="str">
        <f aca="false">IF(AND(E2950&gt;0,AA2950&lt;2,NOT(AND(C2951=C2950,AA2951=AA2950+1))),INDEX(DATAS,AA2950+1),"")</f>
        <v/>
      </c>
      <c r="AI2950" s="60" t="str">
        <f aca="false">IF(AND(AC2950=1,AA2950&lt;2),IF(AND(C2951=C2950,AA2951=AA2950+1),IF(AC2951=1,"",INDEX(DATAS,AA2950+1)),INDEX(DATAS,AA2950+1)),"")</f>
        <v/>
      </c>
    </row>
    <row r="2951" customFormat="false" ht="15" hidden="false" customHeight="false" outlineLevel="0" collapsed="false">
      <c r="A2951" s="60" t="n">
        <v>46309</v>
      </c>
      <c r="B2951" s="0" t="n">
        <v>8</v>
      </c>
      <c r="C2951" s="0" t="n">
        <v>5606</v>
      </c>
      <c r="E2951" s="0" t="n">
        <v>0</v>
      </c>
      <c r="F2951" s="55" t="s">
        <v>158</v>
      </c>
      <c r="I2951" s="55" t="s">
        <v>157</v>
      </c>
      <c r="L2951" s="0" t="n">
        <v>169</v>
      </c>
      <c r="U2951" s="0" t="n">
        <v>865</v>
      </c>
      <c r="V2951" s="0" t="n">
        <v>11</v>
      </c>
      <c r="W2951" s="60" t="n">
        <v>46141</v>
      </c>
      <c r="X2951" s="55" t="n">
        <f aca="false">IF(I2951="Male",0,1)</f>
        <v>1</v>
      </c>
      <c r="Y2951" s="55" t="n">
        <f aca="false">IF(OR(I2951="DNB",I2951="Dry DNB"),1,0)</f>
        <v>0</v>
      </c>
      <c r="Z2951" s="55" t="n">
        <f aca="false">IF(ISNUMBER(W2951),A2951-W2951,"")</f>
        <v>168</v>
      </c>
      <c r="AA2951" s="55" t="n">
        <f aca="false">MATCH(A2951,DATAS,0)</f>
        <v>1</v>
      </c>
      <c r="AB2951" s="55" t="n">
        <f aca="false">IF(AND(E2951&gt;0,OR(AND(B2951&gt;=1,B2951&lt;=6),B2951=10)),1,0)</f>
        <v>0</v>
      </c>
      <c r="AC2951" s="55" t="n">
        <f aca="false">IF(AND(E2951&gt;0,B2951=10),1,0)</f>
        <v>0</v>
      </c>
      <c r="AD2951" s="0" t="str">
        <f aca="false">IF(AND(C2950=C2951,AA2950=AA2951-1),AB2950,"")</f>
        <v/>
      </c>
      <c r="AE2951" s="0" t="str">
        <f aca="false">IF(AND(C2950=C2951,AA2950=AA2951-1),AC2950,"")</f>
        <v/>
      </c>
      <c r="AF2951" s="0" t="str">
        <f aca="false">IF(AA2951=1,"",IF(AND(AB2951=1,AD2951&lt;&gt;1),1,0))</f>
        <v/>
      </c>
      <c r="AG2951" s="0" t="str">
        <f aca="false">IF(AA2951=1,"",IF(AND(AC2951=1,AE2951&lt;&gt;1),1,0))</f>
        <v/>
      </c>
      <c r="AH2951" s="60" t="str">
        <f aca="false">IF(AND(E2951&gt;0,AA2951&lt;2,NOT(AND(C2952=C2951,AA2952=AA2951+1))),INDEX(DATAS,AA2951+1),"")</f>
        <v/>
      </c>
      <c r="AI2951" s="60" t="str">
        <f aca="false">IF(AND(AC2951=1,AA2951&lt;2),IF(AND(C2952=C2951,AA2952=AA2951+1),IF(AC2952=1,"",INDEX(DATAS,AA2951+1)),INDEX(DATAS,AA2951+1)),"")</f>
        <v/>
      </c>
    </row>
    <row r="2952" customFormat="false" ht="15" hidden="false" customHeight="false" outlineLevel="0" collapsed="false">
      <c r="A2952" s="60" t="n">
        <v>46310</v>
      </c>
      <c r="B2952" s="0" t="n">
        <v>8</v>
      </c>
      <c r="C2952" s="0" t="n">
        <v>5606</v>
      </c>
      <c r="E2952" s="0" t="n">
        <v>0</v>
      </c>
      <c r="F2952" s="55" t="s">
        <v>158</v>
      </c>
      <c r="I2952" s="55" t="s">
        <v>157</v>
      </c>
      <c r="L2952" s="0" t="n">
        <v>170</v>
      </c>
      <c r="U2952" s="0" t="n">
        <v>866</v>
      </c>
      <c r="V2952" s="0" t="n">
        <v>11</v>
      </c>
      <c r="W2952" s="60" t="n">
        <v>46141</v>
      </c>
      <c r="X2952" s="55" t="n">
        <f aca="false">IF(I2952="Male",0,1)</f>
        <v>1</v>
      </c>
      <c r="Y2952" s="55" t="n">
        <f aca="false">IF(OR(I2952="DNB",I2952="Dry DNB"),1,0)</f>
        <v>0</v>
      </c>
      <c r="Z2952" s="55" t="n">
        <f aca="false">IF(ISNUMBER(W2952),A2952-W2952,"")</f>
        <v>169</v>
      </c>
      <c r="AA2952" s="55" t="n">
        <f aca="false">MATCH(A2952,DATAS,0)</f>
        <v>2</v>
      </c>
      <c r="AB2952" s="55" t="n">
        <f aca="false">IF(AND(E2952&gt;0,OR(AND(B2952&gt;=1,B2952&lt;=6),B2952=10)),1,0)</f>
        <v>0</v>
      </c>
      <c r="AC2952" s="55" t="n">
        <f aca="false">IF(AND(E2952&gt;0,B2952=10),1,0)</f>
        <v>0</v>
      </c>
      <c r="AD2952" s="55" t="n">
        <f aca="false">IF(AND(C2951=C2952,AA2951=AA2952-1),AB2951,"")</f>
        <v>0</v>
      </c>
      <c r="AE2952" s="55" t="n">
        <f aca="false">IF(AND(C2951=C2952,AA2951=AA2952-1),AC2951,"")</f>
        <v>0</v>
      </c>
      <c r="AF2952" s="55" t="n">
        <f aca="false">IF(AA2952=1,"",IF(AND(AB2952=1,AD2952&lt;&gt;1),1,0))</f>
        <v>0</v>
      </c>
      <c r="AG2952" s="55" t="n">
        <f aca="false">IF(AA2952=1,"",IF(AND(AC2952=1,AE2952&lt;&gt;1),1,0))</f>
        <v>0</v>
      </c>
      <c r="AH2952" s="60" t="str">
        <f aca="false">IF(AND(E2952&gt;0,AA2952&lt;2,NOT(AND(C2953=C2952,AA2953=AA2952+1))),INDEX(DATAS,AA2952+1),"")</f>
        <v/>
      </c>
      <c r="AI2952" s="60" t="str">
        <f aca="false">IF(AND(AC2952=1,AA2952&lt;2),IF(AND(C2953=C2952,AA2953=AA2952+1),IF(AC2953=1,"",INDEX(DATAS,AA2952+1)),INDEX(DATAS,AA2952+1)),"")</f>
        <v/>
      </c>
    </row>
    <row r="2953" customFormat="false" ht="15" hidden="false" customHeight="false" outlineLevel="0" collapsed="false">
      <c r="A2953" s="60" t="n">
        <v>46309</v>
      </c>
      <c r="B2953" s="0" t="n">
        <v>4</v>
      </c>
      <c r="C2953" s="0" t="n">
        <v>5607</v>
      </c>
      <c r="D2953" s="0" t="n">
        <v>198</v>
      </c>
      <c r="E2953" s="0" t="n">
        <v>1</v>
      </c>
      <c r="F2953" s="55" t="s">
        <v>961</v>
      </c>
      <c r="G2953" s="0" t="n">
        <v>48.4</v>
      </c>
      <c r="H2953" s="0" t="n">
        <v>52</v>
      </c>
      <c r="I2953" s="55" t="s">
        <v>157</v>
      </c>
      <c r="J2953" s="0" t="n">
        <v>65</v>
      </c>
      <c r="K2953" s="0" t="n">
        <v>65</v>
      </c>
      <c r="L2953" s="0" t="n">
        <v>133</v>
      </c>
      <c r="P2953" s="0" t="n">
        <v>3.63</v>
      </c>
      <c r="Q2953" s="0" t="n">
        <v>3.74</v>
      </c>
      <c r="R2953" s="0" t="n">
        <v>4525</v>
      </c>
      <c r="S2953" s="0" t="n">
        <v>9680</v>
      </c>
      <c r="T2953" s="0" t="n">
        <v>46.05</v>
      </c>
      <c r="U2953" s="0" t="n">
        <v>864</v>
      </c>
      <c r="V2953" s="0" t="n">
        <v>1</v>
      </c>
      <c r="W2953" s="60" t="n">
        <v>46177</v>
      </c>
      <c r="X2953" s="55" t="n">
        <f aca="false">IF(I2953="Male",0,1)</f>
        <v>1</v>
      </c>
      <c r="Y2953" s="55" t="n">
        <f aca="false">IF(OR(I2953="DNB",I2953="Dry DNB"),1,0)</f>
        <v>0</v>
      </c>
      <c r="Z2953" s="55" t="n">
        <f aca="false">IF(ISNUMBER(W2953),A2953-W2953,"")</f>
        <v>132</v>
      </c>
      <c r="AA2953" s="55" t="n">
        <f aca="false">MATCH(A2953,DATAS,0)</f>
        <v>1</v>
      </c>
      <c r="AB2953" s="55" t="n">
        <f aca="false">IF(AND(E2953&gt;0,OR(AND(B2953&gt;=1,B2953&lt;=6),B2953=10)),1,0)</f>
        <v>1</v>
      </c>
      <c r="AC2953" s="55" t="n">
        <f aca="false">IF(AND(E2953&gt;0,B2953=10),1,0)</f>
        <v>0</v>
      </c>
      <c r="AD2953" s="0" t="str">
        <f aca="false">IF(AND(C2952=C2953,AA2952=AA2953-1),AB2952,"")</f>
        <v/>
      </c>
      <c r="AE2953" s="0" t="str">
        <f aca="false">IF(AND(C2952=C2953,AA2952=AA2953-1),AC2952,"")</f>
        <v/>
      </c>
      <c r="AF2953" s="0" t="str">
        <f aca="false">IF(AA2953=1,"",IF(AND(AB2953=1,AD2953&lt;&gt;1),1,0))</f>
        <v/>
      </c>
      <c r="AG2953" s="0" t="str">
        <f aca="false">IF(AA2953=1,"",IF(AND(AC2953=1,AE2953&lt;&gt;1),1,0))</f>
        <v/>
      </c>
      <c r="AH2953" s="60" t="str">
        <f aca="false">IF(AND(E2953&gt;0,AA2953&lt;2,NOT(AND(C2954=C2953,AA2954=AA2953+1))),INDEX(DATAS,AA2953+1),"")</f>
        <v/>
      </c>
      <c r="AI2953" s="60" t="str">
        <f aca="false">IF(AND(AC2953=1,AA2953&lt;2),IF(AND(C2954=C2953,AA2954=AA2953+1),IF(AC2954=1,"",INDEX(DATAS,AA2953+1)),INDEX(DATAS,AA2953+1)),"")</f>
        <v/>
      </c>
    </row>
    <row r="2954" customFormat="false" ht="15" hidden="false" customHeight="false" outlineLevel="0" collapsed="false">
      <c r="A2954" s="60" t="n">
        <v>46310</v>
      </c>
      <c r="B2954" s="0" t="n">
        <v>4</v>
      </c>
      <c r="C2954" s="0" t="n">
        <v>5607</v>
      </c>
      <c r="D2954" s="0" t="n">
        <v>199</v>
      </c>
      <c r="E2954" s="0" t="n">
        <v>1</v>
      </c>
      <c r="F2954" s="55" t="s">
        <v>961</v>
      </c>
      <c r="G2954" s="0" t="n">
        <v>50.9</v>
      </c>
      <c r="H2954" s="0" t="n">
        <v>52</v>
      </c>
      <c r="I2954" s="55" t="s">
        <v>157</v>
      </c>
      <c r="J2954" s="0" t="n">
        <v>65</v>
      </c>
      <c r="K2954" s="0" t="n">
        <v>65</v>
      </c>
      <c r="L2954" s="0" t="n">
        <v>134</v>
      </c>
      <c r="P2954" s="0" t="n">
        <v>3.63</v>
      </c>
      <c r="Q2954" s="0" t="n">
        <v>3.74</v>
      </c>
      <c r="T2954" s="0" t="n">
        <v>46.05</v>
      </c>
      <c r="U2954" s="0" t="n">
        <v>865</v>
      </c>
      <c r="V2954" s="0" t="n">
        <v>1</v>
      </c>
      <c r="W2954" s="60" t="n">
        <v>46177</v>
      </c>
      <c r="X2954" s="55" t="n">
        <f aca="false">IF(I2954="Male",0,1)</f>
        <v>1</v>
      </c>
      <c r="Y2954" s="55" t="n">
        <f aca="false">IF(OR(I2954="DNB",I2954="Dry DNB"),1,0)</f>
        <v>0</v>
      </c>
      <c r="Z2954" s="55" t="n">
        <f aca="false">IF(ISNUMBER(W2954),A2954-W2954,"")</f>
        <v>133</v>
      </c>
      <c r="AA2954" s="55" t="n">
        <f aca="false">MATCH(A2954,DATAS,0)</f>
        <v>2</v>
      </c>
      <c r="AB2954" s="55" t="n">
        <f aca="false">IF(AND(E2954&gt;0,OR(AND(B2954&gt;=1,B2954&lt;=6),B2954=10)),1,0)</f>
        <v>1</v>
      </c>
      <c r="AC2954" s="55" t="n">
        <f aca="false">IF(AND(E2954&gt;0,B2954=10),1,0)</f>
        <v>0</v>
      </c>
      <c r="AD2954" s="55" t="n">
        <f aca="false">IF(AND(C2953=C2954,AA2953=AA2954-1),AB2953,"")</f>
        <v>1</v>
      </c>
      <c r="AE2954" s="55" t="n">
        <f aca="false">IF(AND(C2953=C2954,AA2953=AA2954-1),AC2953,"")</f>
        <v>0</v>
      </c>
      <c r="AF2954" s="55" t="n">
        <f aca="false">IF(AA2954=1,"",IF(AND(AB2954=1,AD2954&lt;&gt;1),1,0))</f>
        <v>0</v>
      </c>
      <c r="AG2954" s="55" t="n">
        <f aca="false">IF(AA2954=1,"",IF(AND(AC2954=1,AE2954&lt;&gt;1),1,0))</f>
        <v>0</v>
      </c>
      <c r="AH2954" s="60" t="str">
        <f aca="false">IF(AND(E2954&gt;0,AA2954&lt;2,NOT(AND(C2955=C2954,AA2955=AA2954+1))),INDEX(DATAS,AA2954+1),"")</f>
        <v/>
      </c>
      <c r="AI2954" s="60" t="str">
        <f aca="false">IF(AND(AC2954=1,AA2954&lt;2),IF(AND(C2955=C2954,AA2955=AA2954+1),IF(AC2955=1,"",INDEX(DATAS,AA2954+1)),INDEX(DATAS,AA2954+1)),"")</f>
        <v/>
      </c>
    </row>
    <row r="2955" customFormat="false" ht="15" hidden="false" customHeight="false" outlineLevel="0" collapsed="false">
      <c r="A2955" s="60" t="n">
        <v>46309</v>
      </c>
      <c r="B2955" s="0" t="n">
        <v>4</v>
      </c>
      <c r="C2955" s="0" t="n">
        <v>5608</v>
      </c>
      <c r="D2955" s="0" t="n">
        <v>224</v>
      </c>
      <c r="E2955" s="0" t="n">
        <v>1</v>
      </c>
      <c r="F2955" s="55" t="s">
        <v>961</v>
      </c>
      <c r="G2955" s="0" t="n">
        <v>38</v>
      </c>
      <c r="H2955" s="0" t="n">
        <v>41</v>
      </c>
      <c r="I2955" s="55" t="s">
        <v>157</v>
      </c>
      <c r="J2955" s="0" t="n">
        <v>84</v>
      </c>
      <c r="K2955" s="0" t="n">
        <v>63</v>
      </c>
      <c r="L2955" s="0" t="n">
        <v>140</v>
      </c>
      <c r="P2955" s="0" t="n">
        <v>4.2</v>
      </c>
      <c r="Q2955" s="0" t="n">
        <v>3.91</v>
      </c>
      <c r="R2955" s="0" t="n">
        <v>4530</v>
      </c>
      <c r="S2955" s="0" t="n">
        <v>9637</v>
      </c>
      <c r="T2955" s="0" t="n">
        <v>52.6</v>
      </c>
      <c r="U2955" s="0" t="n">
        <v>864</v>
      </c>
      <c r="V2955" s="0" t="n">
        <v>2</v>
      </c>
      <c r="W2955" s="60" t="n">
        <v>46170</v>
      </c>
      <c r="X2955" s="55" t="n">
        <f aca="false">IF(I2955="Male",0,1)</f>
        <v>1</v>
      </c>
      <c r="Y2955" s="55" t="n">
        <f aca="false">IF(OR(I2955="DNB",I2955="Dry DNB"),1,0)</f>
        <v>0</v>
      </c>
      <c r="Z2955" s="55" t="n">
        <f aca="false">IF(ISNUMBER(W2955),A2955-W2955,"")</f>
        <v>139</v>
      </c>
      <c r="AA2955" s="55" t="n">
        <f aca="false">MATCH(A2955,DATAS,0)</f>
        <v>1</v>
      </c>
      <c r="AB2955" s="55" t="n">
        <f aca="false">IF(AND(E2955&gt;0,OR(AND(B2955&gt;=1,B2955&lt;=6),B2955=10)),1,0)</f>
        <v>1</v>
      </c>
      <c r="AC2955" s="55" t="n">
        <f aca="false">IF(AND(E2955&gt;0,B2955=10),1,0)</f>
        <v>0</v>
      </c>
      <c r="AD2955" s="0" t="str">
        <f aca="false">IF(AND(C2954=C2955,AA2954=AA2955-1),AB2954,"")</f>
        <v/>
      </c>
      <c r="AE2955" s="0" t="str">
        <f aca="false">IF(AND(C2954=C2955,AA2954=AA2955-1),AC2954,"")</f>
        <v/>
      </c>
      <c r="AF2955" s="0" t="str">
        <f aca="false">IF(AA2955=1,"",IF(AND(AB2955=1,AD2955&lt;&gt;1),1,0))</f>
        <v/>
      </c>
      <c r="AG2955" s="0" t="str">
        <f aca="false">IF(AA2955=1,"",IF(AND(AC2955=1,AE2955&lt;&gt;1),1,0))</f>
        <v/>
      </c>
      <c r="AH2955" s="60" t="str">
        <f aca="false">IF(AND(E2955&gt;0,AA2955&lt;2,NOT(AND(C2956=C2955,AA2956=AA2955+1))),INDEX(DATAS,AA2955+1),"")</f>
        <v/>
      </c>
      <c r="AI2955" s="60" t="str">
        <f aca="false">IF(AND(AC2955=1,AA2955&lt;2),IF(AND(C2956=C2955,AA2956=AA2955+1),IF(AC2956=1,"",INDEX(DATAS,AA2955+1)),INDEX(DATAS,AA2955+1)),"")</f>
        <v/>
      </c>
    </row>
    <row r="2956" customFormat="false" ht="15" hidden="false" customHeight="false" outlineLevel="0" collapsed="false">
      <c r="A2956" s="60" t="n">
        <v>46310</v>
      </c>
      <c r="B2956" s="0" t="n">
        <v>4</v>
      </c>
      <c r="C2956" s="0" t="n">
        <v>5608</v>
      </c>
      <c r="D2956" s="0" t="n">
        <v>225</v>
      </c>
      <c r="E2956" s="0" t="n">
        <v>1</v>
      </c>
      <c r="F2956" s="55" t="s">
        <v>961</v>
      </c>
      <c r="G2956" s="0" t="n">
        <v>40.9</v>
      </c>
      <c r="H2956" s="0" t="n">
        <v>41</v>
      </c>
      <c r="I2956" s="55" t="s">
        <v>157</v>
      </c>
      <c r="J2956" s="0" t="n">
        <v>84</v>
      </c>
      <c r="K2956" s="0" t="n">
        <v>63</v>
      </c>
      <c r="L2956" s="0" t="n">
        <v>141</v>
      </c>
      <c r="P2956" s="0" t="n">
        <v>4.2</v>
      </c>
      <c r="Q2956" s="0" t="n">
        <v>3.91</v>
      </c>
      <c r="T2956" s="0" t="n">
        <v>52.6</v>
      </c>
      <c r="U2956" s="0" t="n">
        <v>865</v>
      </c>
      <c r="V2956" s="0" t="n">
        <v>2</v>
      </c>
      <c r="W2956" s="60" t="n">
        <v>46170</v>
      </c>
      <c r="X2956" s="55" t="n">
        <f aca="false">IF(I2956="Male",0,1)</f>
        <v>1</v>
      </c>
      <c r="Y2956" s="55" t="n">
        <f aca="false">IF(OR(I2956="DNB",I2956="Dry DNB"),1,0)</f>
        <v>0</v>
      </c>
      <c r="Z2956" s="55" t="n">
        <f aca="false">IF(ISNUMBER(W2956),A2956-W2956,"")</f>
        <v>140</v>
      </c>
      <c r="AA2956" s="55" t="n">
        <f aca="false">MATCH(A2956,DATAS,0)</f>
        <v>2</v>
      </c>
      <c r="AB2956" s="55" t="n">
        <f aca="false">IF(AND(E2956&gt;0,OR(AND(B2956&gt;=1,B2956&lt;=6),B2956=10)),1,0)</f>
        <v>1</v>
      </c>
      <c r="AC2956" s="55" t="n">
        <f aca="false">IF(AND(E2956&gt;0,B2956=10),1,0)</f>
        <v>0</v>
      </c>
      <c r="AD2956" s="55" t="n">
        <f aca="false">IF(AND(C2955=C2956,AA2955=AA2956-1),AB2955,"")</f>
        <v>1</v>
      </c>
      <c r="AE2956" s="55" t="n">
        <f aca="false">IF(AND(C2955=C2956,AA2955=AA2956-1),AC2955,"")</f>
        <v>0</v>
      </c>
      <c r="AF2956" s="55" t="n">
        <f aca="false">IF(AA2956=1,"",IF(AND(AB2956=1,AD2956&lt;&gt;1),1,0))</f>
        <v>0</v>
      </c>
      <c r="AG2956" s="55" t="n">
        <f aca="false">IF(AA2956=1,"",IF(AND(AC2956=1,AE2956&lt;&gt;1),1,0))</f>
        <v>0</v>
      </c>
      <c r="AH2956" s="60" t="str">
        <f aca="false">IF(AND(E2956&gt;0,AA2956&lt;2,NOT(AND(C2957=C2956,AA2957=AA2956+1))),INDEX(DATAS,AA2956+1),"")</f>
        <v/>
      </c>
      <c r="AI2956" s="60" t="str">
        <f aca="false">IF(AND(AC2956=1,AA2956&lt;2),IF(AND(C2957=C2956,AA2957=AA2956+1),IF(AC2957=1,"",INDEX(DATAS,AA2956+1)),INDEX(DATAS,AA2956+1)),"")</f>
        <v/>
      </c>
    </row>
    <row r="2957" customFormat="false" ht="15" hidden="false" customHeight="false" outlineLevel="0" collapsed="false">
      <c r="A2957" s="60" t="n">
        <v>46309</v>
      </c>
      <c r="B2957" s="0" t="n">
        <v>4</v>
      </c>
      <c r="C2957" s="0" t="n">
        <v>5609</v>
      </c>
      <c r="D2957" s="0" t="n">
        <v>177</v>
      </c>
      <c r="E2957" s="0" t="n">
        <v>1</v>
      </c>
      <c r="F2957" s="55" t="s">
        <v>961</v>
      </c>
      <c r="G2957" s="0" t="n">
        <v>49.5</v>
      </c>
      <c r="H2957" s="0" t="n">
        <v>48</v>
      </c>
      <c r="I2957" s="55" t="s">
        <v>157</v>
      </c>
      <c r="J2957" s="0" t="n">
        <v>88</v>
      </c>
      <c r="K2957" s="0" t="n">
        <v>65</v>
      </c>
      <c r="L2957" s="0" t="n">
        <v>89</v>
      </c>
      <c r="P2957" s="0" t="n">
        <v>3.46</v>
      </c>
      <c r="Q2957" s="0" t="n">
        <v>3.3</v>
      </c>
      <c r="R2957" s="0" t="n">
        <v>4042</v>
      </c>
      <c r="S2957" s="0" t="n">
        <v>8806</v>
      </c>
      <c r="T2957" s="0" t="n">
        <v>44.65</v>
      </c>
      <c r="U2957" s="0" t="n">
        <v>864</v>
      </c>
      <c r="V2957" s="0" t="n">
        <v>2</v>
      </c>
      <c r="W2957" s="60" t="n">
        <v>46221</v>
      </c>
      <c r="X2957" s="55" t="n">
        <f aca="false">IF(I2957="Male",0,1)</f>
        <v>1</v>
      </c>
      <c r="Y2957" s="55" t="n">
        <f aca="false">IF(OR(I2957="DNB",I2957="Dry DNB"),1,0)</f>
        <v>0</v>
      </c>
      <c r="Z2957" s="55" t="n">
        <f aca="false">IF(ISNUMBER(W2957),A2957-W2957,"")</f>
        <v>88</v>
      </c>
      <c r="AA2957" s="55" t="n">
        <f aca="false">MATCH(A2957,DATAS,0)</f>
        <v>1</v>
      </c>
      <c r="AB2957" s="55" t="n">
        <f aca="false">IF(AND(E2957&gt;0,OR(AND(B2957&gt;=1,B2957&lt;=6),B2957=10)),1,0)</f>
        <v>1</v>
      </c>
      <c r="AC2957" s="55" t="n">
        <f aca="false">IF(AND(E2957&gt;0,B2957=10),1,0)</f>
        <v>0</v>
      </c>
      <c r="AD2957" s="0" t="str">
        <f aca="false">IF(AND(C2956=C2957,AA2956=AA2957-1),AB2956,"")</f>
        <v/>
      </c>
      <c r="AE2957" s="0" t="str">
        <f aca="false">IF(AND(C2956=C2957,AA2956=AA2957-1),AC2956,"")</f>
        <v/>
      </c>
      <c r="AF2957" s="0" t="str">
        <f aca="false">IF(AA2957=1,"",IF(AND(AB2957=1,AD2957&lt;&gt;1),1,0))</f>
        <v/>
      </c>
      <c r="AG2957" s="0" t="str">
        <f aca="false">IF(AA2957=1,"",IF(AND(AC2957=1,AE2957&lt;&gt;1),1,0))</f>
        <v/>
      </c>
      <c r="AH2957" s="60" t="str">
        <f aca="false">IF(AND(E2957&gt;0,AA2957&lt;2,NOT(AND(C2958=C2957,AA2958=AA2957+1))),INDEX(DATAS,AA2957+1),"")</f>
        <v/>
      </c>
      <c r="AI2957" s="60" t="str">
        <f aca="false">IF(AND(AC2957=1,AA2957&lt;2),IF(AND(C2958=C2957,AA2958=AA2957+1),IF(AC2958=1,"",INDEX(DATAS,AA2957+1)),INDEX(DATAS,AA2957+1)),"")</f>
        <v/>
      </c>
    </row>
    <row r="2958" customFormat="false" ht="15" hidden="false" customHeight="false" outlineLevel="0" collapsed="false">
      <c r="A2958" s="60" t="n">
        <v>46310</v>
      </c>
      <c r="B2958" s="0" t="n">
        <v>4</v>
      </c>
      <c r="C2958" s="0" t="n">
        <v>5609</v>
      </c>
      <c r="D2958" s="0" t="n">
        <v>178</v>
      </c>
      <c r="E2958" s="0" t="n">
        <v>1</v>
      </c>
      <c r="F2958" s="55" t="s">
        <v>961</v>
      </c>
      <c r="G2958" s="0" t="n">
        <v>47.9</v>
      </c>
      <c r="H2958" s="0" t="n">
        <v>48</v>
      </c>
      <c r="I2958" s="55" t="s">
        <v>157</v>
      </c>
      <c r="J2958" s="0" t="n">
        <v>88</v>
      </c>
      <c r="K2958" s="0" t="n">
        <v>65</v>
      </c>
      <c r="L2958" s="0" t="n">
        <v>90</v>
      </c>
      <c r="P2958" s="0" t="n">
        <v>3.46</v>
      </c>
      <c r="Q2958" s="0" t="n">
        <v>3.3</v>
      </c>
      <c r="T2958" s="0" t="n">
        <v>44.65</v>
      </c>
      <c r="U2958" s="0" t="n">
        <v>865</v>
      </c>
      <c r="V2958" s="0" t="n">
        <v>2</v>
      </c>
      <c r="W2958" s="60" t="n">
        <v>46221</v>
      </c>
      <c r="X2958" s="55" t="n">
        <f aca="false">IF(I2958="Male",0,1)</f>
        <v>1</v>
      </c>
      <c r="Y2958" s="55" t="n">
        <f aca="false">IF(OR(I2958="DNB",I2958="Dry DNB"),1,0)</f>
        <v>0</v>
      </c>
      <c r="Z2958" s="55" t="n">
        <f aca="false">IF(ISNUMBER(W2958),A2958-W2958,"")</f>
        <v>89</v>
      </c>
      <c r="AA2958" s="55" t="n">
        <f aca="false">MATCH(A2958,DATAS,0)</f>
        <v>2</v>
      </c>
      <c r="AB2958" s="55" t="n">
        <f aca="false">IF(AND(E2958&gt;0,OR(AND(B2958&gt;=1,B2958&lt;=6),B2958=10)),1,0)</f>
        <v>1</v>
      </c>
      <c r="AC2958" s="55" t="n">
        <f aca="false">IF(AND(E2958&gt;0,B2958=10),1,0)</f>
        <v>0</v>
      </c>
      <c r="AD2958" s="55" t="n">
        <f aca="false">IF(AND(C2957=C2958,AA2957=AA2958-1),AB2957,"")</f>
        <v>1</v>
      </c>
      <c r="AE2958" s="55" t="n">
        <f aca="false">IF(AND(C2957=C2958,AA2957=AA2958-1),AC2957,"")</f>
        <v>0</v>
      </c>
      <c r="AF2958" s="55" t="n">
        <f aca="false">IF(AA2958=1,"",IF(AND(AB2958=1,AD2958&lt;&gt;1),1,0))</f>
        <v>0</v>
      </c>
      <c r="AG2958" s="55" t="n">
        <f aca="false">IF(AA2958=1,"",IF(AND(AC2958=1,AE2958&lt;&gt;1),1,0))</f>
        <v>0</v>
      </c>
      <c r="AH2958" s="60" t="str">
        <f aca="false">IF(AND(E2958&gt;0,AA2958&lt;2,NOT(AND(C2959=C2958,AA2959=AA2958+1))),INDEX(DATAS,AA2958+1),"")</f>
        <v/>
      </c>
      <c r="AI2958" s="60" t="str">
        <f aca="false">IF(AND(AC2958=1,AA2958&lt;2),IF(AND(C2959=C2958,AA2959=AA2958+1),IF(AC2959=1,"",INDEX(DATAS,AA2958+1)),INDEX(DATAS,AA2958+1)),"")</f>
        <v/>
      </c>
    </row>
    <row r="2959" customFormat="false" ht="15" hidden="false" customHeight="false" outlineLevel="0" collapsed="false">
      <c r="A2959" s="60" t="n">
        <v>46309</v>
      </c>
      <c r="B2959" s="0" t="n">
        <v>4</v>
      </c>
      <c r="C2959" s="0" t="n">
        <v>5610</v>
      </c>
      <c r="D2959" s="0" t="n">
        <v>221</v>
      </c>
      <c r="E2959" s="0" t="n">
        <v>1</v>
      </c>
      <c r="F2959" s="55" t="s">
        <v>961</v>
      </c>
      <c r="G2959" s="0" t="n">
        <v>52.4</v>
      </c>
      <c r="H2959" s="0" t="n">
        <v>54</v>
      </c>
      <c r="I2959" s="55" t="s">
        <v>157</v>
      </c>
      <c r="J2959" s="0" t="n">
        <v>67</v>
      </c>
      <c r="K2959" s="0" t="n">
        <v>67</v>
      </c>
      <c r="L2959" s="0" t="n">
        <v>154</v>
      </c>
      <c r="P2959" s="0" t="n">
        <v>1.89</v>
      </c>
      <c r="Q2959" s="0" t="n">
        <v>3.37</v>
      </c>
      <c r="R2959" s="0" t="n">
        <v>5482</v>
      </c>
      <c r="S2959" s="0" t="n">
        <v>11926</v>
      </c>
      <c r="T2959" s="0" t="n">
        <v>60.9</v>
      </c>
      <c r="U2959" s="0" t="n">
        <v>864</v>
      </c>
      <c r="V2959" s="0" t="n">
        <v>1</v>
      </c>
      <c r="W2959" s="60" t="n">
        <v>46156</v>
      </c>
      <c r="X2959" s="55" t="n">
        <f aca="false">IF(I2959="Male",0,1)</f>
        <v>1</v>
      </c>
      <c r="Y2959" s="55" t="n">
        <f aca="false">IF(OR(I2959="DNB",I2959="Dry DNB"),1,0)</f>
        <v>0</v>
      </c>
      <c r="Z2959" s="55" t="n">
        <f aca="false">IF(ISNUMBER(W2959),A2959-W2959,"")</f>
        <v>153</v>
      </c>
      <c r="AA2959" s="55" t="n">
        <f aca="false">MATCH(A2959,DATAS,0)</f>
        <v>1</v>
      </c>
      <c r="AB2959" s="55" t="n">
        <f aca="false">IF(AND(E2959&gt;0,OR(AND(B2959&gt;=1,B2959&lt;=6),B2959=10)),1,0)</f>
        <v>1</v>
      </c>
      <c r="AC2959" s="55" t="n">
        <f aca="false">IF(AND(E2959&gt;0,B2959=10),1,0)</f>
        <v>0</v>
      </c>
      <c r="AD2959" s="0" t="str">
        <f aca="false">IF(AND(C2958=C2959,AA2958=AA2959-1),AB2958,"")</f>
        <v/>
      </c>
      <c r="AE2959" s="0" t="str">
        <f aca="false">IF(AND(C2958=C2959,AA2958=AA2959-1),AC2958,"")</f>
        <v/>
      </c>
      <c r="AF2959" s="0" t="str">
        <f aca="false">IF(AA2959=1,"",IF(AND(AB2959=1,AD2959&lt;&gt;1),1,0))</f>
        <v/>
      </c>
      <c r="AG2959" s="0" t="str">
        <f aca="false">IF(AA2959=1,"",IF(AND(AC2959=1,AE2959&lt;&gt;1),1,0))</f>
        <v/>
      </c>
      <c r="AH2959" s="60" t="str">
        <f aca="false">IF(AND(E2959&gt;0,AA2959&lt;2,NOT(AND(C2960=C2959,AA2960=AA2959+1))),INDEX(DATAS,AA2959+1),"")</f>
        <v/>
      </c>
      <c r="AI2959" s="60" t="str">
        <f aca="false">IF(AND(AC2959=1,AA2959&lt;2),IF(AND(C2960=C2959,AA2960=AA2959+1),IF(AC2960=1,"",INDEX(DATAS,AA2959+1)),INDEX(DATAS,AA2959+1)),"")</f>
        <v/>
      </c>
    </row>
    <row r="2960" customFormat="false" ht="15" hidden="false" customHeight="false" outlineLevel="0" collapsed="false">
      <c r="A2960" s="60" t="n">
        <v>46310</v>
      </c>
      <c r="B2960" s="0" t="n">
        <v>4</v>
      </c>
      <c r="C2960" s="0" t="n">
        <v>5610</v>
      </c>
      <c r="D2960" s="0" t="n">
        <v>222</v>
      </c>
      <c r="E2960" s="0" t="n">
        <v>1</v>
      </c>
      <c r="F2960" s="55" t="s">
        <v>961</v>
      </c>
      <c r="G2960" s="0" t="n">
        <v>55.6</v>
      </c>
      <c r="H2960" s="0" t="n">
        <v>54</v>
      </c>
      <c r="I2960" s="55" t="s">
        <v>157</v>
      </c>
      <c r="J2960" s="0" t="n">
        <v>67</v>
      </c>
      <c r="K2960" s="0" t="n">
        <v>67</v>
      </c>
      <c r="L2960" s="0" t="n">
        <v>155</v>
      </c>
      <c r="P2960" s="0" t="n">
        <v>1.89</v>
      </c>
      <c r="Q2960" s="0" t="n">
        <v>3.37</v>
      </c>
      <c r="T2960" s="0" t="n">
        <v>60.9</v>
      </c>
      <c r="U2960" s="0" t="n">
        <v>865</v>
      </c>
      <c r="V2960" s="0" t="n">
        <v>1</v>
      </c>
      <c r="W2960" s="60" t="n">
        <v>46156</v>
      </c>
      <c r="X2960" s="55" t="n">
        <f aca="false">IF(I2960="Male",0,1)</f>
        <v>1</v>
      </c>
      <c r="Y2960" s="55" t="n">
        <f aca="false">IF(OR(I2960="DNB",I2960="Dry DNB"),1,0)</f>
        <v>0</v>
      </c>
      <c r="Z2960" s="55" t="n">
        <f aca="false">IF(ISNUMBER(W2960),A2960-W2960,"")</f>
        <v>154</v>
      </c>
      <c r="AA2960" s="55" t="n">
        <f aca="false">MATCH(A2960,DATAS,0)</f>
        <v>2</v>
      </c>
      <c r="AB2960" s="55" t="n">
        <f aca="false">IF(AND(E2960&gt;0,OR(AND(B2960&gt;=1,B2960&lt;=6),B2960=10)),1,0)</f>
        <v>1</v>
      </c>
      <c r="AC2960" s="55" t="n">
        <f aca="false">IF(AND(E2960&gt;0,B2960=10),1,0)</f>
        <v>0</v>
      </c>
      <c r="AD2960" s="55" t="n">
        <f aca="false">IF(AND(C2959=C2960,AA2959=AA2960-1),AB2959,"")</f>
        <v>1</v>
      </c>
      <c r="AE2960" s="55" t="n">
        <f aca="false">IF(AND(C2959=C2960,AA2959=AA2960-1),AC2959,"")</f>
        <v>0</v>
      </c>
      <c r="AF2960" s="55" t="n">
        <f aca="false">IF(AA2960=1,"",IF(AND(AB2960=1,AD2960&lt;&gt;1),1,0))</f>
        <v>0</v>
      </c>
      <c r="AG2960" s="55" t="n">
        <f aca="false">IF(AA2960=1,"",IF(AND(AC2960=1,AE2960&lt;&gt;1),1,0))</f>
        <v>0</v>
      </c>
      <c r="AH2960" s="60" t="str">
        <f aca="false">IF(AND(E2960&gt;0,AA2960&lt;2,NOT(AND(C2961=C2960,AA2961=AA2960+1))),INDEX(DATAS,AA2960+1),"")</f>
        <v/>
      </c>
      <c r="AI2960" s="60" t="str">
        <f aca="false">IF(AND(AC2960=1,AA2960&lt;2),IF(AND(C2961=C2960,AA2961=AA2960+1),IF(AC2961=1,"",INDEX(DATAS,AA2960+1)),INDEX(DATAS,AA2960+1)),"")</f>
        <v/>
      </c>
    </row>
    <row r="2961" customFormat="false" ht="15" hidden="false" customHeight="false" outlineLevel="0" collapsed="false">
      <c r="A2961" s="60" t="n">
        <v>46309</v>
      </c>
      <c r="B2961" s="0" t="n">
        <v>4</v>
      </c>
      <c r="C2961" s="0" t="n">
        <v>5611</v>
      </c>
      <c r="D2961" s="0" t="n">
        <v>153</v>
      </c>
      <c r="E2961" s="0" t="n">
        <v>1</v>
      </c>
      <c r="F2961" s="55" t="s">
        <v>962</v>
      </c>
      <c r="G2961" s="0" t="n">
        <v>35.2</v>
      </c>
      <c r="H2961" s="0" t="n">
        <v>36</v>
      </c>
      <c r="I2961" s="55" t="s">
        <v>157</v>
      </c>
      <c r="J2961" s="0" t="n">
        <v>98</v>
      </c>
      <c r="K2961" s="0" t="n">
        <v>62</v>
      </c>
      <c r="L2961" s="0" t="n">
        <v>55</v>
      </c>
      <c r="P2961" s="0" t="n">
        <v>4.05</v>
      </c>
      <c r="Q2961" s="0" t="n">
        <v>3.19</v>
      </c>
      <c r="R2961" s="0" t="n">
        <v>2919</v>
      </c>
      <c r="S2961" s="0" t="n">
        <v>6739</v>
      </c>
      <c r="T2961" s="0" t="n">
        <v>26.6</v>
      </c>
      <c r="U2961" s="0" t="n">
        <v>863</v>
      </c>
      <c r="V2961" s="0" t="n">
        <v>2</v>
      </c>
      <c r="W2961" s="60" t="n">
        <v>46219</v>
      </c>
      <c r="X2961" s="55" t="n">
        <f aca="false">IF(I2961="Male",0,1)</f>
        <v>1</v>
      </c>
      <c r="Y2961" s="55" t="n">
        <f aca="false">IF(OR(I2961="DNB",I2961="Dry DNB"),1,0)</f>
        <v>0</v>
      </c>
      <c r="Z2961" s="55" t="n">
        <f aca="false">IF(ISNUMBER(W2961),A2961-W2961,"")</f>
        <v>90</v>
      </c>
      <c r="AA2961" s="55" t="n">
        <f aca="false">MATCH(A2961,DATAS,0)</f>
        <v>1</v>
      </c>
      <c r="AB2961" s="55" t="n">
        <f aca="false">IF(AND(E2961&gt;0,OR(AND(B2961&gt;=1,B2961&lt;=6),B2961=10)),1,0)</f>
        <v>1</v>
      </c>
      <c r="AC2961" s="55" t="n">
        <f aca="false">IF(AND(E2961&gt;0,B2961=10),1,0)</f>
        <v>0</v>
      </c>
      <c r="AD2961" s="0" t="str">
        <f aca="false">IF(AND(C2960=C2961,AA2960=AA2961-1),AB2960,"")</f>
        <v/>
      </c>
      <c r="AE2961" s="0" t="str">
        <f aca="false">IF(AND(C2960=C2961,AA2960=AA2961-1),AC2960,"")</f>
        <v/>
      </c>
      <c r="AF2961" s="0" t="str">
        <f aca="false">IF(AA2961=1,"",IF(AND(AB2961=1,AD2961&lt;&gt;1),1,0))</f>
        <v/>
      </c>
      <c r="AG2961" s="0" t="str">
        <f aca="false">IF(AA2961=1,"",IF(AND(AC2961=1,AE2961&lt;&gt;1),1,0))</f>
        <v/>
      </c>
      <c r="AH2961" s="60" t="str">
        <f aca="false">IF(AND(E2961&gt;0,AA2961&lt;2,NOT(AND(C2962=C2961,AA2962=AA2961+1))),INDEX(DATAS,AA2961+1),"")</f>
        <v/>
      </c>
      <c r="AI2961" s="60" t="str">
        <f aca="false">IF(AND(AC2961=1,AA2961&lt;2),IF(AND(C2962=C2961,AA2962=AA2961+1),IF(AC2962=1,"",INDEX(DATAS,AA2961+1)),INDEX(DATAS,AA2961+1)),"")</f>
        <v/>
      </c>
    </row>
    <row r="2962" customFormat="false" ht="15" hidden="false" customHeight="false" outlineLevel="0" collapsed="false">
      <c r="A2962" s="60" t="n">
        <v>46310</v>
      </c>
      <c r="B2962" s="0" t="n">
        <v>4</v>
      </c>
      <c r="C2962" s="0" t="n">
        <v>5611</v>
      </c>
      <c r="D2962" s="0" t="n">
        <v>154</v>
      </c>
      <c r="E2962" s="0" t="n">
        <v>1</v>
      </c>
      <c r="F2962" s="55" t="s">
        <v>962</v>
      </c>
      <c r="G2962" s="0" t="n">
        <v>40.3</v>
      </c>
      <c r="H2962" s="0" t="n">
        <v>36</v>
      </c>
      <c r="I2962" s="55" t="s">
        <v>157</v>
      </c>
      <c r="J2962" s="0" t="n">
        <v>98</v>
      </c>
      <c r="K2962" s="0" t="n">
        <v>62</v>
      </c>
      <c r="L2962" s="0" t="n">
        <v>56</v>
      </c>
      <c r="P2962" s="0" t="n">
        <v>4.05</v>
      </c>
      <c r="Q2962" s="0" t="n">
        <v>3.19</v>
      </c>
      <c r="T2962" s="0" t="n">
        <v>26.6</v>
      </c>
      <c r="U2962" s="0" t="n">
        <v>864</v>
      </c>
      <c r="V2962" s="0" t="n">
        <v>2</v>
      </c>
      <c r="W2962" s="60" t="n">
        <v>46219</v>
      </c>
      <c r="X2962" s="55" t="n">
        <f aca="false">IF(I2962="Male",0,1)</f>
        <v>1</v>
      </c>
      <c r="Y2962" s="55" t="n">
        <f aca="false">IF(OR(I2962="DNB",I2962="Dry DNB"),1,0)</f>
        <v>0</v>
      </c>
      <c r="Z2962" s="55" t="n">
        <f aca="false">IF(ISNUMBER(W2962),A2962-W2962,"")</f>
        <v>91</v>
      </c>
      <c r="AA2962" s="55" t="n">
        <f aca="false">MATCH(A2962,DATAS,0)</f>
        <v>2</v>
      </c>
      <c r="AB2962" s="55" t="n">
        <f aca="false">IF(AND(E2962&gt;0,OR(AND(B2962&gt;=1,B2962&lt;=6),B2962=10)),1,0)</f>
        <v>1</v>
      </c>
      <c r="AC2962" s="55" t="n">
        <f aca="false">IF(AND(E2962&gt;0,B2962=10),1,0)</f>
        <v>0</v>
      </c>
      <c r="AD2962" s="55" t="n">
        <f aca="false">IF(AND(C2961=C2962,AA2961=AA2962-1),AB2961,"")</f>
        <v>1</v>
      </c>
      <c r="AE2962" s="55" t="n">
        <f aca="false">IF(AND(C2961=C2962,AA2961=AA2962-1),AC2961,"")</f>
        <v>0</v>
      </c>
      <c r="AF2962" s="55" t="n">
        <f aca="false">IF(AA2962=1,"",IF(AND(AB2962=1,AD2962&lt;&gt;1),1,0))</f>
        <v>0</v>
      </c>
      <c r="AG2962" s="55" t="n">
        <f aca="false">IF(AA2962=1,"",IF(AND(AC2962=1,AE2962&lt;&gt;1),1,0))</f>
        <v>0</v>
      </c>
      <c r="AH2962" s="60" t="str">
        <f aca="false">IF(AND(E2962&gt;0,AA2962&lt;2,NOT(AND(C2963=C2962,AA2963=AA2962+1))),INDEX(DATAS,AA2962+1),"")</f>
        <v/>
      </c>
      <c r="AI2962" s="60" t="str">
        <f aca="false">IF(AND(AC2962=1,AA2962&lt;2),IF(AND(C2963=C2962,AA2963=AA2962+1),IF(AC2963=1,"",INDEX(DATAS,AA2962+1)),INDEX(DATAS,AA2962+1)),"")</f>
        <v/>
      </c>
    </row>
    <row r="2963" customFormat="false" ht="15" hidden="false" customHeight="false" outlineLevel="0" collapsed="false">
      <c r="A2963" s="60" t="n">
        <v>46309</v>
      </c>
      <c r="B2963" s="0" t="n">
        <v>1</v>
      </c>
      <c r="C2963" s="0" t="n">
        <v>5612</v>
      </c>
      <c r="D2963" s="0" t="n">
        <v>60</v>
      </c>
      <c r="E2963" s="0" t="n">
        <v>1</v>
      </c>
      <c r="F2963" s="55" t="s">
        <v>962</v>
      </c>
      <c r="G2963" s="0" t="n">
        <v>52.2</v>
      </c>
      <c r="H2963" s="0" t="n">
        <v>52</v>
      </c>
      <c r="I2963" s="55" t="s">
        <v>166</v>
      </c>
      <c r="J2963" s="0" t="n">
        <v>60</v>
      </c>
      <c r="P2963" s="0" t="n">
        <v>3.66</v>
      </c>
      <c r="Q2963" s="0" t="n">
        <v>3.04</v>
      </c>
      <c r="R2963" s="0" t="n">
        <v>4506</v>
      </c>
      <c r="S2963" s="0" t="n">
        <v>9057</v>
      </c>
      <c r="U2963" s="0" t="n">
        <v>863</v>
      </c>
      <c r="V2963" s="0" t="n">
        <v>0</v>
      </c>
      <c r="X2963" s="55" t="n">
        <f aca="false">IF(I2963="Male",0,1)</f>
        <v>1</v>
      </c>
      <c r="Y2963" s="55" t="n">
        <f aca="false">IF(OR(I2963="DNB",I2963="Dry DNB"),1,0)</f>
        <v>0</v>
      </c>
      <c r="Z2963" s="0" t="str">
        <f aca="false">IF(ISNUMBER(W2963),A2963-W2963,"")</f>
        <v/>
      </c>
      <c r="AA2963" s="55" t="n">
        <f aca="false">MATCH(A2963,DATAS,0)</f>
        <v>1</v>
      </c>
      <c r="AB2963" s="55" t="n">
        <f aca="false">IF(AND(E2963&gt;0,OR(AND(B2963&gt;=1,B2963&lt;=6),B2963=10)),1,0)</f>
        <v>1</v>
      </c>
      <c r="AC2963" s="55" t="n">
        <f aca="false">IF(AND(E2963&gt;0,B2963=10),1,0)</f>
        <v>0</v>
      </c>
      <c r="AD2963" s="0" t="str">
        <f aca="false">IF(AND(C2962=C2963,AA2962=AA2963-1),AB2962,"")</f>
        <v/>
      </c>
      <c r="AE2963" s="0" t="str">
        <f aca="false">IF(AND(C2962=C2963,AA2962=AA2963-1),AC2962,"")</f>
        <v/>
      </c>
      <c r="AF2963" s="0" t="str">
        <f aca="false">IF(AA2963=1,"",IF(AND(AB2963=1,AD2963&lt;&gt;1),1,0))</f>
        <v/>
      </c>
      <c r="AG2963" s="0" t="str">
        <f aca="false">IF(AA2963=1,"",IF(AND(AC2963=1,AE2963&lt;&gt;1),1,0))</f>
        <v/>
      </c>
      <c r="AH2963" s="60" t="str">
        <f aca="false">IF(AND(E2963&gt;0,AA2963&lt;2,NOT(AND(C2964=C2963,AA2964=AA2963+1))),INDEX(DATAS,AA2963+1),"")</f>
        <v/>
      </c>
      <c r="AI2963" s="60" t="str">
        <f aca="false">IF(AND(AC2963=1,AA2963&lt;2),IF(AND(C2964=C2963,AA2964=AA2963+1),IF(AC2964=1,"",INDEX(DATAS,AA2963+1)),INDEX(DATAS,AA2963+1)),"")</f>
        <v/>
      </c>
    </row>
    <row r="2964" customFormat="false" ht="15" hidden="false" customHeight="false" outlineLevel="0" collapsed="false">
      <c r="A2964" s="60" t="n">
        <v>46310</v>
      </c>
      <c r="B2964" s="0" t="n">
        <v>1</v>
      </c>
      <c r="C2964" s="0" t="n">
        <v>5612</v>
      </c>
      <c r="D2964" s="0" t="n">
        <v>61</v>
      </c>
      <c r="E2964" s="0" t="n">
        <v>1</v>
      </c>
      <c r="F2964" s="55" t="s">
        <v>962</v>
      </c>
      <c r="G2964" s="0" t="n">
        <v>54.8</v>
      </c>
      <c r="H2964" s="0" t="n">
        <v>52</v>
      </c>
      <c r="I2964" s="55" t="s">
        <v>166</v>
      </c>
      <c r="J2964" s="0" t="n">
        <v>61</v>
      </c>
      <c r="P2964" s="0" t="n">
        <v>3.66</v>
      </c>
      <c r="Q2964" s="0" t="n">
        <v>3.04</v>
      </c>
      <c r="U2964" s="0" t="n">
        <v>864</v>
      </c>
      <c r="V2964" s="0" t="n">
        <v>0</v>
      </c>
      <c r="X2964" s="55" t="n">
        <f aca="false">IF(I2964="Male",0,1)</f>
        <v>1</v>
      </c>
      <c r="Y2964" s="55" t="n">
        <f aca="false">IF(OR(I2964="DNB",I2964="Dry DNB"),1,0)</f>
        <v>0</v>
      </c>
      <c r="Z2964" s="0" t="str">
        <f aca="false">IF(ISNUMBER(W2964),A2964-W2964,"")</f>
        <v/>
      </c>
      <c r="AA2964" s="55" t="n">
        <f aca="false">MATCH(A2964,DATAS,0)</f>
        <v>2</v>
      </c>
      <c r="AB2964" s="55" t="n">
        <f aca="false">IF(AND(E2964&gt;0,OR(AND(B2964&gt;=1,B2964&lt;=6),B2964=10)),1,0)</f>
        <v>1</v>
      </c>
      <c r="AC2964" s="55" t="n">
        <f aca="false">IF(AND(E2964&gt;0,B2964=10),1,0)</f>
        <v>0</v>
      </c>
      <c r="AD2964" s="55" t="n">
        <f aca="false">IF(AND(C2963=C2964,AA2963=AA2964-1),AB2963,"")</f>
        <v>1</v>
      </c>
      <c r="AE2964" s="55" t="n">
        <f aca="false">IF(AND(C2963=C2964,AA2963=AA2964-1),AC2963,"")</f>
        <v>0</v>
      </c>
      <c r="AF2964" s="55" t="n">
        <f aca="false">IF(AA2964=1,"",IF(AND(AB2964=1,AD2964&lt;&gt;1),1,0))</f>
        <v>0</v>
      </c>
      <c r="AG2964" s="55" t="n">
        <f aca="false">IF(AA2964=1,"",IF(AND(AC2964=1,AE2964&lt;&gt;1),1,0))</f>
        <v>0</v>
      </c>
      <c r="AH2964" s="60" t="str">
        <f aca="false">IF(AND(E2964&gt;0,AA2964&lt;2,NOT(AND(C2965=C2964,AA2965=AA2964+1))),INDEX(DATAS,AA2964+1),"")</f>
        <v/>
      </c>
      <c r="AI2964" s="60" t="str">
        <f aca="false">IF(AND(AC2964=1,AA2964&lt;2),IF(AND(C2965=C2964,AA2965=AA2964+1),IF(AC2965=1,"",INDEX(DATAS,AA2964+1)),INDEX(DATAS,AA2964+1)),"")</f>
        <v/>
      </c>
    </row>
    <row r="2965" customFormat="false" ht="15" hidden="false" customHeight="false" outlineLevel="0" collapsed="false">
      <c r="A2965" s="60" t="n">
        <v>46309</v>
      </c>
      <c r="B2965" s="0" t="n">
        <v>4</v>
      </c>
      <c r="C2965" s="0" t="n">
        <v>5614</v>
      </c>
      <c r="D2965" s="0" t="n">
        <v>131</v>
      </c>
      <c r="E2965" s="0" t="n">
        <v>1</v>
      </c>
      <c r="F2965" s="55" t="s">
        <v>963</v>
      </c>
      <c r="G2965" s="0" t="n">
        <v>35.7</v>
      </c>
      <c r="H2965" s="0" t="n">
        <v>39</v>
      </c>
      <c r="I2965" s="55" t="s">
        <v>157</v>
      </c>
      <c r="J2965" s="0" t="n">
        <v>89</v>
      </c>
      <c r="K2965" s="0" t="n">
        <v>68</v>
      </c>
      <c r="L2965" s="0" t="n">
        <v>42</v>
      </c>
      <c r="P2965" s="0" t="n">
        <v>3.04</v>
      </c>
      <c r="Q2965" s="0" t="n">
        <v>3.14</v>
      </c>
      <c r="R2965" s="0" t="n">
        <v>3318</v>
      </c>
      <c r="S2965" s="0" t="n">
        <v>7139</v>
      </c>
      <c r="T2965" s="0" t="n">
        <v>34.05</v>
      </c>
      <c r="U2965" s="0" t="n">
        <v>862</v>
      </c>
      <c r="V2965" s="0" t="n">
        <v>2</v>
      </c>
      <c r="W2965" s="60" t="n">
        <v>46268</v>
      </c>
      <c r="X2965" s="55" t="n">
        <f aca="false">IF(I2965="Male",0,1)</f>
        <v>1</v>
      </c>
      <c r="Y2965" s="55" t="n">
        <f aca="false">IF(OR(I2965="DNB",I2965="Dry DNB"),1,0)</f>
        <v>0</v>
      </c>
      <c r="Z2965" s="55" t="n">
        <f aca="false">IF(ISNUMBER(W2965),A2965-W2965,"")</f>
        <v>41</v>
      </c>
      <c r="AA2965" s="55" t="n">
        <f aca="false">MATCH(A2965,DATAS,0)</f>
        <v>1</v>
      </c>
      <c r="AB2965" s="55" t="n">
        <f aca="false">IF(AND(E2965&gt;0,OR(AND(B2965&gt;=1,B2965&lt;=6),B2965=10)),1,0)</f>
        <v>1</v>
      </c>
      <c r="AC2965" s="55" t="n">
        <f aca="false">IF(AND(E2965&gt;0,B2965=10),1,0)</f>
        <v>0</v>
      </c>
      <c r="AD2965" s="0" t="str">
        <f aca="false">IF(AND(C2964=C2965,AA2964=AA2965-1),AB2964,"")</f>
        <v/>
      </c>
      <c r="AE2965" s="0" t="str">
        <f aca="false">IF(AND(C2964=C2965,AA2964=AA2965-1),AC2964,"")</f>
        <v/>
      </c>
      <c r="AF2965" s="0" t="str">
        <f aca="false">IF(AA2965=1,"",IF(AND(AB2965=1,AD2965&lt;&gt;1),1,0))</f>
        <v/>
      </c>
      <c r="AG2965" s="0" t="str">
        <f aca="false">IF(AA2965=1,"",IF(AND(AC2965=1,AE2965&lt;&gt;1),1,0))</f>
        <v/>
      </c>
      <c r="AH2965" s="60" t="str">
        <f aca="false">IF(AND(E2965&gt;0,AA2965&lt;2,NOT(AND(C2966=C2965,AA2966=AA2965+1))),INDEX(DATAS,AA2965+1),"")</f>
        <v/>
      </c>
      <c r="AI2965" s="60" t="str">
        <f aca="false">IF(AND(AC2965=1,AA2965&lt;2),IF(AND(C2966=C2965,AA2966=AA2965+1),IF(AC2966=1,"",INDEX(DATAS,AA2965+1)),INDEX(DATAS,AA2965+1)),"")</f>
        <v/>
      </c>
    </row>
    <row r="2966" customFormat="false" ht="15" hidden="false" customHeight="false" outlineLevel="0" collapsed="false">
      <c r="A2966" s="60" t="n">
        <v>46310</v>
      </c>
      <c r="B2966" s="0" t="n">
        <v>4</v>
      </c>
      <c r="C2966" s="0" t="n">
        <v>5614</v>
      </c>
      <c r="D2966" s="0" t="n">
        <v>132</v>
      </c>
      <c r="E2966" s="0" t="n">
        <v>1</v>
      </c>
      <c r="F2966" s="55" t="s">
        <v>963</v>
      </c>
      <c r="G2966" s="0" t="n">
        <v>39.9</v>
      </c>
      <c r="H2966" s="0" t="n">
        <v>38</v>
      </c>
      <c r="I2966" s="55" t="s">
        <v>157</v>
      </c>
      <c r="J2966" s="0" t="n">
        <v>89</v>
      </c>
      <c r="K2966" s="0" t="n">
        <v>68</v>
      </c>
      <c r="L2966" s="0" t="n">
        <v>43</v>
      </c>
      <c r="P2966" s="0" t="n">
        <v>3.04</v>
      </c>
      <c r="Q2966" s="0" t="n">
        <v>3.14</v>
      </c>
      <c r="T2966" s="0" t="n">
        <v>34.05</v>
      </c>
      <c r="U2966" s="0" t="n">
        <v>863</v>
      </c>
      <c r="V2966" s="0" t="n">
        <v>2</v>
      </c>
      <c r="W2966" s="60" t="n">
        <v>46268</v>
      </c>
      <c r="X2966" s="55" t="n">
        <f aca="false">IF(I2966="Male",0,1)</f>
        <v>1</v>
      </c>
      <c r="Y2966" s="55" t="n">
        <f aca="false">IF(OR(I2966="DNB",I2966="Dry DNB"),1,0)</f>
        <v>0</v>
      </c>
      <c r="Z2966" s="55" t="n">
        <f aca="false">IF(ISNUMBER(W2966),A2966-W2966,"")</f>
        <v>42</v>
      </c>
      <c r="AA2966" s="55" t="n">
        <f aca="false">MATCH(A2966,DATAS,0)</f>
        <v>2</v>
      </c>
      <c r="AB2966" s="55" t="n">
        <f aca="false">IF(AND(E2966&gt;0,OR(AND(B2966&gt;=1,B2966&lt;=6),B2966=10)),1,0)</f>
        <v>1</v>
      </c>
      <c r="AC2966" s="55" t="n">
        <f aca="false">IF(AND(E2966&gt;0,B2966=10),1,0)</f>
        <v>0</v>
      </c>
      <c r="AD2966" s="55" t="n">
        <f aca="false">IF(AND(C2965=C2966,AA2965=AA2966-1),AB2965,"")</f>
        <v>1</v>
      </c>
      <c r="AE2966" s="55" t="n">
        <f aca="false">IF(AND(C2965=C2966,AA2965=AA2966-1),AC2965,"")</f>
        <v>0</v>
      </c>
      <c r="AF2966" s="55" t="n">
        <f aca="false">IF(AA2966=1,"",IF(AND(AB2966=1,AD2966&lt;&gt;1),1,0))</f>
        <v>0</v>
      </c>
      <c r="AG2966" s="55" t="n">
        <f aca="false">IF(AA2966=1,"",IF(AND(AC2966=1,AE2966&lt;&gt;1),1,0))</f>
        <v>0</v>
      </c>
      <c r="AH2966" s="60" t="str">
        <f aca="false">IF(AND(E2966&gt;0,AA2966&lt;2,NOT(AND(C2967=C2966,AA2967=AA2966+1))),INDEX(DATAS,AA2966+1),"")</f>
        <v/>
      </c>
      <c r="AI2966" s="60" t="str">
        <f aca="false">IF(AND(AC2966=1,AA2966&lt;2),IF(AND(C2967=C2966,AA2967=AA2966+1),IF(AC2967=1,"",INDEX(DATAS,AA2966+1)),INDEX(DATAS,AA2966+1)),"")</f>
        <v/>
      </c>
    </row>
    <row r="2967" customFormat="false" ht="15" hidden="false" customHeight="false" outlineLevel="0" collapsed="false">
      <c r="A2967" s="60" t="n">
        <v>46309</v>
      </c>
      <c r="B2967" s="0" t="n">
        <v>4</v>
      </c>
      <c r="C2967" s="0" t="n">
        <v>5615</v>
      </c>
      <c r="D2967" s="0" t="n">
        <v>138</v>
      </c>
      <c r="E2967" s="0" t="n">
        <v>1</v>
      </c>
      <c r="F2967" s="55" t="s">
        <v>963</v>
      </c>
      <c r="G2967" s="0" t="n">
        <v>48.9</v>
      </c>
      <c r="H2967" s="0" t="n">
        <v>50</v>
      </c>
      <c r="I2967" s="55" t="s">
        <v>177</v>
      </c>
      <c r="J2967" s="0" t="n">
        <v>138</v>
      </c>
      <c r="K2967" s="0" t="n">
        <v>68</v>
      </c>
      <c r="P2967" s="0" t="n">
        <v>3.61</v>
      </c>
      <c r="Q2967" s="0" t="n">
        <v>3.42</v>
      </c>
      <c r="R2967" s="0" t="n">
        <v>4797</v>
      </c>
      <c r="S2967" s="0" t="n">
        <v>9877</v>
      </c>
      <c r="T2967" s="0" t="n">
        <v>53.6</v>
      </c>
      <c r="U2967" s="0" t="n">
        <v>862</v>
      </c>
      <c r="V2967" s="0" t="n">
        <v>2</v>
      </c>
      <c r="W2967" s="60" t="n">
        <v>46275</v>
      </c>
      <c r="X2967" s="55" t="n">
        <f aca="false">IF(I2967="Male",0,1)</f>
        <v>1</v>
      </c>
      <c r="Y2967" s="55" t="n">
        <f aca="false">IF(OR(I2967="DNB",I2967="Dry DNB"),1,0)</f>
        <v>0</v>
      </c>
      <c r="Z2967" s="55" t="n">
        <f aca="false">IF(ISNUMBER(W2967),A2967-W2967,"")</f>
        <v>34</v>
      </c>
      <c r="AA2967" s="55" t="n">
        <f aca="false">MATCH(A2967,DATAS,0)</f>
        <v>1</v>
      </c>
      <c r="AB2967" s="55" t="n">
        <f aca="false">IF(AND(E2967&gt;0,OR(AND(B2967&gt;=1,B2967&lt;=6),B2967=10)),1,0)</f>
        <v>1</v>
      </c>
      <c r="AC2967" s="55" t="n">
        <f aca="false">IF(AND(E2967&gt;0,B2967=10),1,0)</f>
        <v>0</v>
      </c>
      <c r="AD2967" s="0" t="str">
        <f aca="false">IF(AND(C2966=C2967,AA2966=AA2967-1),AB2966,"")</f>
        <v/>
      </c>
      <c r="AE2967" s="0" t="str">
        <f aca="false">IF(AND(C2966=C2967,AA2966=AA2967-1),AC2966,"")</f>
        <v/>
      </c>
      <c r="AF2967" s="0" t="str">
        <f aca="false">IF(AA2967=1,"",IF(AND(AB2967=1,AD2967&lt;&gt;1),1,0))</f>
        <v/>
      </c>
      <c r="AG2967" s="0" t="str">
        <f aca="false">IF(AA2967=1,"",IF(AND(AC2967=1,AE2967&lt;&gt;1),1,0))</f>
        <v/>
      </c>
      <c r="AH2967" s="60" t="str">
        <f aca="false">IF(AND(E2967&gt;0,AA2967&lt;2,NOT(AND(C2968=C2967,AA2968=AA2967+1))),INDEX(DATAS,AA2967+1),"")</f>
        <v/>
      </c>
      <c r="AI2967" s="60" t="str">
        <f aca="false">IF(AND(AC2967=1,AA2967&lt;2),IF(AND(C2968=C2967,AA2968=AA2967+1),IF(AC2968=1,"",INDEX(DATAS,AA2967+1)),INDEX(DATAS,AA2967+1)),"")</f>
        <v/>
      </c>
    </row>
    <row r="2968" customFormat="false" ht="15" hidden="false" customHeight="false" outlineLevel="0" collapsed="false">
      <c r="A2968" s="60" t="n">
        <v>46310</v>
      </c>
      <c r="B2968" s="0" t="n">
        <v>4</v>
      </c>
      <c r="C2968" s="0" t="n">
        <v>5615</v>
      </c>
      <c r="D2968" s="0" t="n">
        <v>139</v>
      </c>
      <c r="E2968" s="0" t="n">
        <v>1</v>
      </c>
      <c r="F2968" s="55" t="s">
        <v>963</v>
      </c>
      <c r="G2968" s="0" t="n">
        <v>52.5</v>
      </c>
      <c r="H2968" s="0" t="n">
        <v>50</v>
      </c>
      <c r="I2968" s="55" t="s">
        <v>177</v>
      </c>
      <c r="J2968" s="0" t="n">
        <v>139</v>
      </c>
      <c r="K2968" s="0" t="n">
        <v>68</v>
      </c>
      <c r="P2968" s="0" t="n">
        <v>3.61</v>
      </c>
      <c r="Q2968" s="0" t="n">
        <v>3.42</v>
      </c>
      <c r="T2968" s="0" t="n">
        <v>53.6</v>
      </c>
      <c r="U2968" s="0" t="n">
        <v>863</v>
      </c>
      <c r="V2968" s="0" t="n">
        <v>2</v>
      </c>
      <c r="W2968" s="60" t="n">
        <v>46275</v>
      </c>
      <c r="X2968" s="55" t="n">
        <f aca="false">IF(I2968="Male",0,1)</f>
        <v>1</v>
      </c>
      <c r="Y2968" s="55" t="n">
        <f aca="false">IF(OR(I2968="DNB",I2968="Dry DNB"),1,0)</f>
        <v>0</v>
      </c>
      <c r="Z2968" s="55" t="n">
        <f aca="false">IF(ISNUMBER(W2968),A2968-W2968,"")</f>
        <v>35</v>
      </c>
      <c r="AA2968" s="55" t="n">
        <f aca="false">MATCH(A2968,DATAS,0)</f>
        <v>2</v>
      </c>
      <c r="AB2968" s="55" t="n">
        <f aca="false">IF(AND(E2968&gt;0,OR(AND(B2968&gt;=1,B2968&lt;=6),B2968=10)),1,0)</f>
        <v>1</v>
      </c>
      <c r="AC2968" s="55" t="n">
        <f aca="false">IF(AND(E2968&gt;0,B2968=10),1,0)</f>
        <v>0</v>
      </c>
      <c r="AD2968" s="55" t="n">
        <f aca="false">IF(AND(C2967=C2968,AA2967=AA2968-1),AB2967,"")</f>
        <v>1</v>
      </c>
      <c r="AE2968" s="55" t="n">
        <f aca="false">IF(AND(C2967=C2968,AA2967=AA2968-1),AC2967,"")</f>
        <v>0</v>
      </c>
      <c r="AF2968" s="55" t="n">
        <f aca="false">IF(AA2968=1,"",IF(AND(AB2968=1,AD2968&lt;&gt;1),1,0))</f>
        <v>0</v>
      </c>
      <c r="AG2968" s="55" t="n">
        <f aca="false">IF(AA2968=1,"",IF(AND(AC2968=1,AE2968&lt;&gt;1),1,0))</f>
        <v>0</v>
      </c>
      <c r="AH2968" s="60" t="str">
        <f aca="false">IF(AND(E2968&gt;0,AA2968&lt;2,NOT(AND(C2969=C2968,AA2969=AA2968+1))),INDEX(DATAS,AA2968+1),"")</f>
        <v/>
      </c>
      <c r="AI2968" s="60" t="str">
        <f aca="false">IF(AND(AC2968=1,AA2968&lt;2),IF(AND(C2969=C2968,AA2969=AA2968+1),IF(AC2969=1,"",INDEX(DATAS,AA2968+1)),INDEX(DATAS,AA2968+1)),"")</f>
        <v/>
      </c>
    </row>
    <row r="2969" customFormat="false" ht="15" hidden="false" customHeight="false" outlineLevel="0" collapsed="false">
      <c r="A2969" s="60" t="n">
        <v>46309</v>
      </c>
      <c r="B2969" s="0" t="n">
        <v>4</v>
      </c>
      <c r="C2969" s="0" t="n">
        <v>5616</v>
      </c>
      <c r="D2969" s="0" t="n">
        <v>209</v>
      </c>
      <c r="E2969" s="0" t="n">
        <v>1</v>
      </c>
      <c r="F2969" s="55" t="s">
        <v>962</v>
      </c>
      <c r="G2969" s="0" t="n">
        <v>50.1</v>
      </c>
      <c r="H2969" s="0" t="n">
        <v>51</v>
      </c>
      <c r="I2969" s="55" t="s">
        <v>157</v>
      </c>
      <c r="J2969" s="0" t="n">
        <v>62</v>
      </c>
      <c r="K2969" s="0" t="n">
        <v>62</v>
      </c>
      <c r="L2969" s="0" t="n">
        <v>147</v>
      </c>
      <c r="P2969" s="0" t="n">
        <v>3.31</v>
      </c>
      <c r="Q2969" s="0" t="n">
        <v>3.37</v>
      </c>
      <c r="R2969" s="0" t="n">
        <v>3798</v>
      </c>
      <c r="S2969" s="0" t="n">
        <v>9007</v>
      </c>
      <c r="T2969" s="0" t="n">
        <v>46.8</v>
      </c>
      <c r="U2969" s="0" t="n">
        <v>863</v>
      </c>
      <c r="V2969" s="0" t="n">
        <v>1</v>
      </c>
      <c r="W2969" s="60" t="n">
        <v>46163</v>
      </c>
      <c r="X2969" s="55" t="n">
        <f aca="false">IF(I2969="Male",0,1)</f>
        <v>1</v>
      </c>
      <c r="Y2969" s="55" t="n">
        <f aca="false">IF(OR(I2969="DNB",I2969="Dry DNB"),1,0)</f>
        <v>0</v>
      </c>
      <c r="Z2969" s="55" t="n">
        <f aca="false">IF(ISNUMBER(W2969),A2969-W2969,"")</f>
        <v>146</v>
      </c>
      <c r="AA2969" s="55" t="n">
        <f aca="false">MATCH(A2969,DATAS,0)</f>
        <v>1</v>
      </c>
      <c r="AB2969" s="55" t="n">
        <f aca="false">IF(AND(E2969&gt;0,OR(AND(B2969&gt;=1,B2969&lt;=6),B2969=10)),1,0)</f>
        <v>1</v>
      </c>
      <c r="AC2969" s="55" t="n">
        <f aca="false">IF(AND(E2969&gt;0,B2969=10),1,0)</f>
        <v>0</v>
      </c>
      <c r="AD2969" s="0" t="str">
        <f aca="false">IF(AND(C2968=C2969,AA2968=AA2969-1),AB2968,"")</f>
        <v/>
      </c>
      <c r="AE2969" s="0" t="str">
        <f aca="false">IF(AND(C2968=C2969,AA2968=AA2969-1),AC2968,"")</f>
        <v/>
      </c>
      <c r="AF2969" s="0" t="str">
        <f aca="false">IF(AA2969=1,"",IF(AND(AB2969=1,AD2969&lt;&gt;1),1,0))</f>
        <v/>
      </c>
      <c r="AG2969" s="0" t="str">
        <f aca="false">IF(AA2969=1,"",IF(AND(AC2969=1,AE2969&lt;&gt;1),1,0))</f>
        <v/>
      </c>
      <c r="AH2969" s="60" t="str">
        <f aca="false">IF(AND(E2969&gt;0,AA2969&lt;2,NOT(AND(C2970=C2969,AA2970=AA2969+1))),INDEX(DATAS,AA2969+1),"")</f>
        <v/>
      </c>
      <c r="AI2969" s="60" t="str">
        <f aca="false">IF(AND(AC2969=1,AA2969&lt;2),IF(AND(C2970=C2969,AA2970=AA2969+1),IF(AC2970=1,"",INDEX(DATAS,AA2969+1)),INDEX(DATAS,AA2969+1)),"")</f>
        <v/>
      </c>
    </row>
    <row r="2970" customFormat="false" ht="15" hidden="false" customHeight="false" outlineLevel="0" collapsed="false">
      <c r="A2970" s="60" t="n">
        <v>46310</v>
      </c>
      <c r="B2970" s="0" t="n">
        <v>4</v>
      </c>
      <c r="C2970" s="0" t="n">
        <v>5616</v>
      </c>
      <c r="D2970" s="0" t="n">
        <v>210</v>
      </c>
      <c r="E2970" s="0" t="n">
        <v>1</v>
      </c>
      <c r="F2970" s="55" t="s">
        <v>962</v>
      </c>
      <c r="G2970" s="0" t="n">
        <v>51.4</v>
      </c>
      <c r="H2970" s="0" t="n">
        <v>51</v>
      </c>
      <c r="I2970" s="55" t="s">
        <v>157</v>
      </c>
      <c r="J2970" s="0" t="n">
        <v>62</v>
      </c>
      <c r="K2970" s="0" t="n">
        <v>62</v>
      </c>
      <c r="L2970" s="0" t="n">
        <v>148</v>
      </c>
      <c r="P2970" s="0" t="n">
        <v>3.31</v>
      </c>
      <c r="Q2970" s="0" t="n">
        <v>3.37</v>
      </c>
      <c r="T2970" s="0" t="n">
        <v>46.8</v>
      </c>
      <c r="U2970" s="0" t="n">
        <v>864</v>
      </c>
      <c r="V2970" s="0" t="n">
        <v>1</v>
      </c>
      <c r="W2970" s="60" t="n">
        <v>46163</v>
      </c>
      <c r="X2970" s="55" t="n">
        <f aca="false">IF(I2970="Male",0,1)</f>
        <v>1</v>
      </c>
      <c r="Y2970" s="55" t="n">
        <f aca="false">IF(OR(I2970="DNB",I2970="Dry DNB"),1,0)</f>
        <v>0</v>
      </c>
      <c r="Z2970" s="55" t="n">
        <f aca="false">IF(ISNUMBER(W2970),A2970-W2970,"")</f>
        <v>147</v>
      </c>
      <c r="AA2970" s="55" t="n">
        <f aca="false">MATCH(A2970,DATAS,0)</f>
        <v>2</v>
      </c>
      <c r="AB2970" s="55" t="n">
        <f aca="false">IF(AND(E2970&gt;0,OR(AND(B2970&gt;=1,B2970&lt;=6),B2970=10)),1,0)</f>
        <v>1</v>
      </c>
      <c r="AC2970" s="55" t="n">
        <f aca="false">IF(AND(E2970&gt;0,B2970=10),1,0)</f>
        <v>0</v>
      </c>
      <c r="AD2970" s="55" t="n">
        <f aca="false">IF(AND(C2969=C2970,AA2969=AA2970-1),AB2969,"")</f>
        <v>1</v>
      </c>
      <c r="AE2970" s="55" t="n">
        <f aca="false">IF(AND(C2969=C2970,AA2969=AA2970-1),AC2969,"")</f>
        <v>0</v>
      </c>
      <c r="AF2970" s="55" t="n">
        <f aca="false">IF(AA2970=1,"",IF(AND(AB2970=1,AD2970&lt;&gt;1),1,0))</f>
        <v>0</v>
      </c>
      <c r="AG2970" s="55" t="n">
        <f aca="false">IF(AA2970=1,"",IF(AND(AC2970=1,AE2970&lt;&gt;1),1,0))</f>
        <v>0</v>
      </c>
      <c r="AH2970" s="60" t="str">
        <f aca="false">IF(AND(E2970&gt;0,AA2970&lt;2,NOT(AND(C2971=C2970,AA2971=AA2970+1))),INDEX(DATAS,AA2970+1),"")</f>
        <v/>
      </c>
      <c r="AI2970" s="60" t="str">
        <f aca="false">IF(AND(AC2970=1,AA2970&lt;2),IF(AND(C2971=C2970,AA2971=AA2970+1),IF(AC2971=1,"",INDEX(DATAS,AA2970+1)),INDEX(DATAS,AA2970+1)),"")</f>
        <v/>
      </c>
    </row>
    <row r="2971" customFormat="false" ht="15" hidden="false" customHeight="false" outlineLevel="0" collapsed="false">
      <c r="A2971" s="60" t="n">
        <v>46309</v>
      </c>
      <c r="B2971" s="0" t="n">
        <v>4</v>
      </c>
      <c r="C2971" s="0" t="n">
        <v>5617</v>
      </c>
      <c r="D2971" s="0" t="n">
        <v>216</v>
      </c>
      <c r="E2971" s="0" t="n">
        <v>1</v>
      </c>
      <c r="F2971" s="55" t="s">
        <v>963</v>
      </c>
      <c r="G2971" s="0" t="n">
        <v>42.3</v>
      </c>
      <c r="H2971" s="0" t="n">
        <v>46</v>
      </c>
      <c r="I2971" s="55" t="s">
        <v>157</v>
      </c>
      <c r="J2971" s="0" t="n">
        <v>63</v>
      </c>
      <c r="K2971" s="0" t="n">
        <v>63</v>
      </c>
      <c r="L2971" s="0" t="n">
        <v>153</v>
      </c>
      <c r="P2971" s="0" t="n">
        <v>4.13</v>
      </c>
      <c r="Q2971" s="0" t="n">
        <v>3.45</v>
      </c>
      <c r="R2971" s="0" t="n">
        <v>4137</v>
      </c>
      <c r="S2971" s="0" t="n">
        <v>8968</v>
      </c>
      <c r="T2971" s="0" t="n">
        <v>48.15</v>
      </c>
      <c r="U2971" s="0" t="n">
        <v>862</v>
      </c>
      <c r="V2971" s="0" t="n">
        <v>1</v>
      </c>
      <c r="W2971" s="60" t="n">
        <v>46157</v>
      </c>
      <c r="X2971" s="55" t="n">
        <f aca="false">IF(I2971="Male",0,1)</f>
        <v>1</v>
      </c>
      <c r="Y2971" s="55" t="n">
        <f aca="false">IF(OR(I2971="DNB",I2971="Dry DNB"),1,0)</f>
        <v>0</v>
      </c>
      <c r="Z2971" s="55" t="n">
        <f aca="false">IF(ISNUMBER(W2971),A2971-W2971,"")</f>
        <v>152</v>
      </c>
      <c r="AA2971" s="55" t="n">
        <f aca="false">MATCH(A2971,DATAS,0)</f>
        <v>1</v>
      </c>
      <c r="AB2971" s="55" t="n">
        <f aca="false">IF(AND(E2971&gt;0,OR(AND(B2971&gt;=1,B2971&lt;=6),B2971=10)),1,0)</f>
        <v>1</v>
      </c>
      <c r="AC2971" s="55" t="n">
        <f aca="false">IF(AND(E2971&gt;0,B2971=10),1,0)</f>
        <v>0</v>
      </c>
      <c r="AD2971" s="0" t="str">
        <f aca="false">IF(AND(C2970=C2971,AA2970=AA2971-1),AB2970,"")</f>
        <v/>
      </c>
      <c r="AE2971" s="0" t="str">
        <f aca="false">IF(AND(C2970=C2971,AA2970=AA2971-1),AC2970,"")</f>
        <v/>
      </c>
      <c r="AF2971" s="0" t="str">
        <f aca="false">IF(AA2971=1,"",IF(AND(AB2971=1,AD2971&lt;&gt;1),1,0))</f>
        <v/>
      </c>
      <c r="AG2971" s="0" t="str">
        <f aca="false">IF(AA2971=1,"",IF(AND(AC2971=1,AE2971&lt;&gt;1),1,0))</f>
        <v/>
      </c>
      <c r="AH2971" s="60" t="str">
        <f aca="false">IF(AND(E2971&gt;0,AA2971&lt;2,NOT(AND(C2972=C2971,AA2972=AA2971+1))),INDEX(DATAS,AA2971+1),"")</f>
        <v/>
      </c>
      <c r="AI2971" s="60" t="str">
        <f aca="false">IF(AND(AC2971=1,AA2971&lt;2),IF(AND(C2972=C2971,AA2972=AA2971+1),IF(AC2972=1,"",INDEX(DATAS,AA2971+1)),INDEX(DATAS,AA2971+1)),"")</f>
        <v/>
      </c>
    </row>
    <row r="2972" customFormat="false" ht="15" hidden="false" customHeight="false" outlineLevel="0" collapsed="false">
      <c r="A2972" s="60" t="n">
        <v>46310</v>
      </c>
      <c r="B2972" s="0" t="n">
        <v>4</v>
      </c>
      <c r="C2972" s="0" t="n">
        <v>5617</v>
      </c>
      <c r="D2972" s="0" t="n">
        <v>217</v>
      </c>
      <c r="E2972" s="0" t="n">
        <v>1</v>
      </c>
      <c r="F2972" s="55" t="s">
        <v>963</v>
      </c>
      <c r="G2972" s="0" t="n">
        <v>41.8</v>
      </c>
      <c r="H2972" s="0" t="n">
        <v>45</v>
      </c>
      <c r="I2972" s="55" t="s">
        <v>157</v>
      </c>
      <c r="J2972" s="0" t="n">
        <v>63</v>
      </c>
      <c r="K2972" s="0" t="n">
        <v>63</v>
      </c>
      <c r="L2972" s="0" t="n">
        <v>154</v>
      </c>
      <c r="P2972" s="0" t="n">
        <v>4.13</v>
      </c>
      <c r="Q2972" s="0" t="n">
        <v>3.45</v>
      </c>
      <c r="T2972" s="0" t="n">
        <v>48.15</v>
      </c>
      <c r="U2972" s="0" t="n">
        <v>863</v>
      </c>
      <c r="V2972" s="0" t="n">
        <v>1</v>
      </c>
      <c r="W2972" s="60" t="n">
        <v>46157</v>
      </c>
      <c r="X2972" s="55" t="n">
        <f aca="false">IF(I2972="Male",0,1)</f>
        <v>1</v>
      </c>
      <c r="Y2972" s="55" t="n">
        <f aca="false">IF(OR(I2972="DNB",I2972="Dry DNB"),1,0)</f>
        <v>0</v>
      </c>
      <c r="Z2972" s="55" t="n">
        <f aca="false">IF(ISNUMBER(W2972),A2972-W2972,"")</f>
        <v>153</v>
      </c>
      <c r="AA2972" s="55" t="n">
        <f aca="false">MATCH(A2972,DATAS,0)</f>
        <v>2</v>
      </c>
      <c r="AB2972" s="55" t="n">
        <f aca="false">IF(AND(E2972&gt;0,OR(AND(B2972&gt;=1,B2972&lt;=6),B2972=10)),1,0)</f>
        <v>1</v>
      </c>
      <c r="AC2972" s="55" t="n">
        <f aca="false">IF(AND(E2972&gt;0,B2972=10),1,0)</f>
        <v>0</v>
      </c>
      <c r="AD2972" s="55" t="n">
        <f aca="false">IF(AND(C2971=C2972,AA2971=AA2972-1),AB2971,"")</f>
        <v>1</v>
      </c>
      <c r="AE2972" s="55" t="n">
        <f aca="false">IF(AND(C2971=C2972,AA2971=AA2972-1),AC2971,"")</f>
        <v>0</v>
      </c>
      <c r="AF2972" s="55" t="n">
        <f aca="false">IF(AA2972=1,"",IF(AND(AB2972=1,AD2972&lt;&gt;1),1,0))</f>
        <v>0</v>
      </c>
      <c r="AG2972" s="55" t="n">
        <f aca="false">IF(AA2972=1,"",IF(AND(AC2972=1,AE2972&lt;&gt;1),1,0))</f>
        <v>0</v>
      </c>
      <c r="AH2972" s="60" t="str">
        <f aca="false">IF(AND(E2972&gt;0,AA2972&lt;2,NOT(AND(C2973=C2972,AA2973=AA2972+1))),INDEX(DATAS,AA2972+1),"")</f>
        <v/>
      </c>
      <c r="AI2972" s="60" t="str">
        <f aca="false">IF(AND(AC2972=1,AA2972&lt;2),IF(AND(C2973=C2972,AA2973=AA2972+1),IF(AC2973=1,"",INDEX(DATAS,AA2972+1)),INDEX(DATAS,AA2972+1)),"")</f>
        <v/>
      </c>
    </row>
    <row r="2973" customFormat="false" ht="15" hidden="false" customHeight="false" outlineLevel="0" collapsed="false">
      <c r="A2973" s="60" t="n">
        <v>46309</v>
      </c>
      <c r="B2973" s="0" t="n">
        <v>4</v>
      </c>
      <c r="C2973" s="0" t="n">
        <v>5618</v>
      </c>
      <c r="D2973" s="0" t="n">
        <v>155</v>
      </c>
      <c r="E2973" s="0" t="n">
        <v>1</v>
      </c>
      <c r="F2973" s="55" t="s">
        <v>963</v>
      </c>
      <c r="G2973" s="0" t="n">
        <v>59.3</v>
      </c>
      <c r="H2973" s="0" t="n">
        <v>57</v>
      </c>
      <c r="I2973" s="55" t="s">
        <v>187</v>
      </c>
      <c r="J2973" s="0" t="n">
        <v>155</v>
      </c>
      <c r="K2973" s="0" t="n">
        <v>64</v>
      </c>
      <c r="P2973" s="0" t="n">
        <v>3.39</v>
      </c>
      <c r="Q2973" s="0" t="n">
        <v>2.96</v>
      </c>
      <c r="R2973" s="0" t="n">
        <v>5356</v>
      </c>
      <c r="S2973" s="0" t="n">
        <v>11241</v>
      </c>
      <c r="T2973" s="0" t="n">
        <v>59.45</v>
      </c>
      <c r="U2973" s="0" t="n">
        <v>862</v>
      </c>
      <c r="V2973" s="0" t="n">
        <v>4</v>
      </c>
      <c r="W2973" s="60" t="n">
        <v>46305</v>
      </c>
      <c r="X2973" s="55" t="n">
        <f aca="false">IF(I2973="Male",0,1)</f>
        <v>1</v>
      </c>
      <c r="Y2973" s="55" t="n">
        <f aca="false">IF(OR(I2973="DNB",I2973="Dry DNB"),1,0)</f>
        <v>0</v>
      </c>
      <c r="Z2973" s="55" t="n">
        <f aca="false">IF(ISNUMBER(W2973),A2973-W2973,"")</f>
        <v>4</v>
      </c>
      <c r="AA2973" s="55" t="n">
        <f aca="false">MATCH(A2973,DATAS,0)</f>
        <v>1</v>
      </c>
      <c r="AB2973" s="55" t="n">
        <f aca="false">IF(AND(E2973&gt;0,OR(AND(B2973&gt;=1,B2973&lt;=6),B2973=10)),1,0)</f>
        <v>1</v>
      </c>
      <c r="AC2973" s="55" t="n">
        <f aca="false">IF(AND(E2973&gt;0,B2973=10),1,0)</f>
        <v>0</v>
      </c>
      <c r="AD2973" s="0" t="str">
        <f aca="false">IF(AND(C2972=C2973,AA2972=AA2973-1),AB2972,"")</f>
        <v/>
      </c>
      <c r="AE2973" s="0" t="str">
        <f aca="false">IF(AND(C2972=C2973,AA2972=AA2973-1),AC2972,"")</f>
        <v/>
      </c>
      <c r="AF2973" s="0" t="str">
        <f aca="false">IF(AA2973=1,"",IF(AND(AB2973=1,AD2973&lt;&gt;1),1,0))</f>
        <v/>
      </c>
      <c r="AG2973" s="0" t="str">
        <f aca="false">IF(AA2973=1,"",IF(AND(AC2973=1,AE2973&lt;&gt;1),1,0))</f>
        <v/>
      </c>
      <c r="AH2973" s="60" t="str">
        <f aca="false">IF(AND(E2973&gt;0,AA2973&lt;2,NOT(AND(C2974=C2973,AA2974=AA2973+1))),INDEX(DATAS,AA2973+1),"")</f>
        <v/>
      </c>
      <c r="AI2973" s="60" t="str">
        <f aca="false">IF(AND(AC2973=1,AA2973&lt;2),IF(AND(C2974=C2973,AA2974=AA2973+1),IF(AC2974=1,"",INDEX(DATAS,AA2973+1)),INDEX(DATAS,AA2973+1)),"")</f>
        <v/>
      </c>
    </row>
    <row r="2974" customFormat="false" ht="15" hidden="false" customHeight="false" outlineLevel="0" collapsed="false">
      <c r="A2974" s="60" t="n">
        <v>46310</v>
      </c>
      <c r="B2974" s="0" t="n">
        <v>4</v>
      </c>
      <c r="C2974" s="0" t="n">
        <v>5618</v>
      </c>
      <c r="D2974" s="0" t="n">
        <v>156</v>
      </c>
      <c r="E2974" s="0" t="n">
        <v>1</v>
      </c>
      <c r="F2974" s="55" t="s">
        <v>963</v>
      </c>
      <c r="G2974" s="0" t="n">
        <v>61.2</v>
      </c>
      <c r="H2974" s="0" t="n">
        <v>57</v>
      </c>
      <c r="I2974" s="55" t="s">
        <v>187</v>
      </c>
      <c r="J2974" s="0" t="n">
        <v>156</v>
      </c>
      <c r="K2974" s="0" t="n">
        <v>64</v>
      </c>
      <c r="P2974" s="0" t="n">
        <v>3.39</v>
      </c>
      <c r="Q2974" s="0" t="n">
        <v>2.96</v>
      </c>
      <c r="T2974" s="0" t="n">
        <v>59.45</v>
      </c>
      <c r="U2974" s="0" t="n">
        <v>863</v>
      </c>
      <c r="V2974" s="0" t="n">
        <v>4</v>
      </c>
      <c r="W2974" s="60" t="n">
        <v>46305</v>
      </c>
      <c r="X2974" s="55" t="n">
        <f aca="false">IF(I2974="Male",0,1)</f>
        <v>1</v>
      </c>
      <c r="Y2974" s="55" t="n">
        <f aca="false">IF(OR(I2974="DNB",I2974="Dry DNB"),1,0)</f>
        <v>0</v>
      </c>
      <c r="Z2974" s="55" t="n">
        <f aca="false">IF(ISNUMBER(W2974),A2974-W2974,"")</f>
        <v>5</v>
      </c>
      <c r="AA2974" s="55" t="n">
        <f aca="false">MATCH(A2974,DATAS,0)</f>
        <v>2</v>
      </c>
      <c r="AB2974" s="55" t="n">
        <f aca="false">IF(AND(E2974&gt;0,OR(AND(B2974&gt;=1,B2974&lt;=6),B2974=10)),1,0)</f>
        <v>1</v>
      </c>
      <c r="AC2974" s="55" t="n">
        <f aca="false">IF(AND(E2974&gt;0,B2974=10),1,0)</f>
        <v>0</v>
      </c>
      <c r="AD2974" s="55" t="n">
        <f aca="false">IF(AND(C2973=C2974,AA2973=AA2974-1),AB2973,"")</f>
        <v>1</v>
      </c>
      <c r="AE2974" s="55" t="n">
        <f aca="false">IF(AND(C2973=C2974,AA2973=AA2974-1),AC2973,"")</f>
        <v>0</v>
      </c>
      <c r="AF2974" s="55" t="n">
        <f aca="false">IF(AA2974=1,"",IF(AND(AB2974=1,AD2974&lt;&gt;1),1,0))</f>
        <v>0</v>
      </c>
      <c r="AG2974" s="55" t="n">
        <f aca="false">IF(AA2974=1,"",IF(AND(AC2974=1,AE2974&lt;&gt;1),1,0))</f>
        <v>0</v>
      </c>
      <c r="AH2974" s="60" t="str">
        <f aca="false">IF(AND(E2974&gt;0,AA2974&lt;2,NOT(AND(C2975=C2974,AA2975=AA2974+1))),INDEX(DATAS,AA2974+1),"")</f>
        <v/>
      </c>
      <c r="AI2974" s="60" t="str">
        <f aca="false">IF(AND(AC2974=1,AA2974&lt;2),IF(AND(C2975=C2974,AA2975=AA2974+1),IF(AC2975=1,"",INDEX(DATAS,AA2974+1)),INDEX(DATAS,AA2974+1)),"")</f>
        <v/>
      </c>
    </row>
    <row r="2975" customFormat="false" ht="15" hidden="false" customHeight="false" outlineLevel="0" collapsed="false">
      <c r="A2975" s="60" t="n">
        <v>46309</v>
      </c>
      <c r="B2975" s="0" t="n">
        <v>4</v>
      </c>
      <c r="C2975" s="0" t="n">
        <v>5619</v>
      </c>
      <c r="D2975" s="0" t="n">
        <v>204</v>
      </c>
      <c r="E2975" s="0" t="n">
        <v>1</v>
      </c>
      <c r="F2975" s="55" t="s">
        <v>963</v>
      </c>
      <c r="G2975" s="0" t="n">
        <v>46.6</v>
      </c>
      <c r="H2975" s="0" t="n">
        <v>47</v>
      </c>
      <c r="I2975" s="55" t="s">
        <v>157</v>
      </c>
      <c r="J2975" s="0" t="n">
        <v>64</v>
      </c>
      <c r="K2975" s="0" t="n">
        <v>64</v>
      </c>
      <c r="L2975" s="0" t="n">
        <v>140</v>
      </c>
      <c r="P2975" s="0" t="n">
        <v>3.28</v>
      </c>
      <c r="Q2975" s="0" t="n">
        <v>3.67</v>
      </c>
      <c r="R2975" s="0" t="n">
        <v>3617</v>
      </c>
      <c r="S2975" s="0" t="n">
        <v>8524</v>
      </c>
      <c r="T2975" s="0" t="n">
        <v>43</v>
      </c>
      <c r="U2975" s="0" t="n">
        <v>862</v>
      </c>
      <c r="V2975" s="0" t="n">
        <v>1</v>
      </c>
      <c r="W2975" s="60" t="n">
        <v>46170</v>
      </c>
      <c r="X2975" s="55" t="n">
        <f aca="false">IF(I2975="Male",0,1)</f>
        <v>1</v>
      </c>
      <c r="Y2975" s="55" t="n">
        <f aca="false">IF(OR(I2975="DNB",I2975="Dry DNB"),1,0)</f>
        <v>0</v>
      </c>
      <c r="Z2975" s="55" t="n">
        <f aca="false">IF(ISNUMBER(W2975),A2975-W2975,"")</f>
        <v>139</v>
      </c>
      <c r="AA2975" s="55" t="n">
        <f aca="false">MATCH(A2975,DATAS,0)</f>
        <v>1</v>
      </c>
      <c r="AB2975" s="55" t="n">
        <f aca="false">IF(AND(E2975&gt;0,OR(AND(B2975&gt;=1,B2975&lt;=6),B2975=10)),1,0)</f>
        <v>1</v>
      </c>
      <c r="AC2975" s="55" t="n">
        <f aca="false">IF(AND(E2975&gt;0,B2975=10),1,0)</f>
        <v>0</v>
      </c>
      <c r="AD2975" s="0" t="str">
        <f aca="false">IF(AND(C2974=C2975,AA2974=AA2975-1),AB2974,"")</f>
        <v/>
      </c>
      <c r="AE2975" s="0" t="str">
        <f aca="false">IF(AND(C2974=C2975,AA2974=AA2975-1),AC2974,"")</f>
        <v/>
      </c>
      <c r="AF2975" s="0" t="str">
        <f aca="false">IF(AA2975=1,"",IF(AND(AB2975=1,AD2975&lt;&gt;1),1,0))</f>
        <v/>
      </c>
      <c r="AG2975" s="0" t="str">
        <f aca="false">IF(AA2975=1,"",IF(AND(AC2975=1,AE2975&lt;&gt;1),1,0))</f>
        <v/>
      </c>
      <c r="AH2975" s="60" t="str">
        <f aca="false">IF(AND(E2975&gt;0,AA2975&lt;2,NOT(AND(C2976=C2975,AA2976=AA2975+1))),INDEX(DATAS,AA2975+1),"")</f>
        <v/>
      </c>
      <c r="AI2975" s="60" t="str">
        <f aca="false">IF(AND(AC2975=1,AA2975&lt;2),IF(AND(C2976=C2975,AA2976=AA2975+1),IF(AC2976=1,"",INDEX(DATAS,AA2975+1)),INDEX(DATAS,AA2975+1)),"")</f>
        <v/>
      </c>
    </row>
    <row r="2976" customFormat="false" ht="15" hidden="false" customHeight="false" outlineLevel="0" collapsed="false">
      <c r="A2976" s="60" t="n">
        <v>46310</v>
      </c>
      <c r="B2976" s="0" t="n">
        <v>4</v>
      </c>
      <c r="C2976" s="0" t="n">
        <v>5619</v>
      </c>
      <c r="D2976" s="0" t="n">
        <v>205</v>
      </c>
      <c r="E2976" s="0" t="n">
        <v>1</v>
      </c>
      <c r="F2976" s="55" t="s">
        <v>963</v>
      </c>
      <c r="G2976" s="0" t="n">
        <v>49</v>
      </c>
      <c r="H2976" s="0" t="n">
        <v>47</v>
      </c>
      <c r="I2976" s="55" t="s">
        <v>157</v>
      </c>
      <c r="J2976" s="0" t="n">
        <v>64</v>
      </c>
      <c r="K2976" s="0" t="n">
        <v>64</v>
      </c>
      <c r="L2976" s="0" t="n">
        <v>141</v>
      </c>
      <c r="P2976" s="0" t="n">
        <v>3.28</v>
      </c>
      <c r="Q2976" s="0" t="n">
        <v>3.67</v>
      </c>
      <c r="T2976" s="0" t="n">
        <v>43</v>
      </c>
      <c r="U2976" s="0" t="n">
        <v>863</v>
      </c>
      <c r="V2976" s="0" t="n">
        <v>1</v>
      </c>
      <c r="W2976" s="60" t="n">
        <v>46170</v>
      </c>
      <c r="X2976" s="55" t="n">
        <f aca="false">IF(I2976="Male",0,1)</f>
        <v>1</v>
      </c>
      <c r="Y2976" s="55" t="n">
        <f aca="false">IF(OR(I2976="DNB",I2976="Dry DNB"),1,0)</f>
        <v>0</v>
      </c>
      <c r="Z2976" s="55" t="n">
        <f aca="false">IF(ISNUMBER(W2976),A2976-W2976,"")</f>
        <v>140</v>
      </c>
      <c r="AA2976" s="55" t="n">
        <f aca="false">MATCH(A2976,DATAS,0)</f>
        <v>2</v>
      </c>
      <c r="AB2976" s="55" t="n">
        <f aca="false">IF(AND(E2976&gt;0,OR(AND(B2976&gt;=1,B2976&lt;=6),B2976=10)),1,0)</f>
        <v>1</v>
      </c>
      <c r="AC2976" s="55" t="n">
        <f aca="false">IF(AND(E2976&gt;0,B2976=10),1,0)</f>
        <v>0</v>
      </c>
      <c r="AD2976" s="55" t="n">
        <f aca="false">IF(AND(C2975=C2976,AA2975=AA2976-1),AB2975,"")</f>
        <v>1</v>
      </c>
      <c r="AE2976" s="55" t="n">
        <f aca="false">IF(AND(C2975=C2976,AA2975=AA2976-1),AC2975,"")</f>
        <v>0</v>
      </c>
      <c r="AF2976" s="55" t="n">
        <f aca="false">IF(AA2976=1,"",IF(AND(AB2976=1,AD2976&lt;&gt;1),1,0))</f>
        <v>0</v>
      </c>
      <c r="AG2976" s="55" t="n">
        <f aca="false">IF(AA2976=1,"",IF(AND(AC2976=1,AE2976&lt;&gt;1),1,0))</f>
        <v>0</v>
      </c>
      <c r="AH2976" s="60" t="str">
        <f aca="false">IF(AND(E2976&gt;0,AA2976&lt;2,NOT(AND(C2977=C2976,AA2977=AA2976+1))),INDEX(DATAS,AA2976+1),"")</f>
        <v/>
      </c>
      <c r="AI2976" s="60" t="str">
        <f aca="false">IF(AND(AC2976=1,AA2976&lt;2),IF(AND(C2977=C2976,AA2977=AA2976+1),IF(AC2977=1,"",INDEX(DATAS,AA2976+1)),INDEX(DATAS,AA2976+1)),"")</f>
        <v/>
      </c>
    </row>
    <row r="2977" customFormat="false" ht="15" hidden="false" customHeight="false" outlineLevel="0" collapsed="false">
      <c r="A2977" s="60" t="n">
        <v>46309</v>
      </c>
      <c r="B2977" s="0" t="n">
        <v>4</v>
      </c>
      <c r="C2977" s="0" t="n">
        <v>5620</v>
      </c>
      <c r="D2977" s="0" t="n">
        <v>217</v>
      </c>
      <c r="E2977" s="0" t="n">
        <v>1</v>
      </c>
      <c r="F2977" s="55" t="s">
        <v>963</v>
      </c>
      <c r="G2977" s="0" t="n">
        <v>25.5</v>
      </c>
      <c r="H2977" s="0" t="n">
        <v>37</v>
      </c>
      <c r="I2977" s="55" t="s">
        <v>177</v>
      </c>
      <c r="J2977" s="0" t="n">
        <v>217</v>
      </c>
      <c r="K2977" s="0" t="n">
        <v>63</v>
      </c>
      <c r="P2977" s="0" t="n">
        <v>3.96</v>
      </c>
      <c r="Q2977" s="0" t="n">
        <v>3.64</v>
      </c>
      <c r="R2977" s="0" t="n">
        <v>3666</v>
      </c>
      <c r="S2977" s="0" t="n">
        <v>7693</v>
      </c>
      <c r="T2977" s="0" t="n">
        <v>37.75</v>
      </c>
      <c r="U2977" s="0" t="n">
        <v>862</v>
      </c>
      <c r="V2977" s="0" t="n">
        <v>5</v>
      </c>
      <c r="W2977" s="60" t="n">
        <v>46268</v>
      </c>
      <c r="X2977" s="55" t="n">
        <f aca="false">IF(I2977="Male",0,1)</f>
        <v>1</v>
      </c>
      <c r="Y2977" s="55" t="n">
        <f aca="false">IF(OR(I2977="DNB",I2977="Dry DNB"),1,0)</f>
        <v>0</v>
      </c>
      <c r="Z2977" s="55" t="n">
        <f aca="false">IF(ISNUMBER(W2977),A2977-W2977,"")</f>
        <v>41</v>
      </c>
      <c r="AA2977" s="55" t="n">
        <f aca="false">MATCH(A2977,DATAS,0)</f>
        <v>1</v>
      </c>
      <c r="AB2977" s="55" t="n">
        <f aca="false">IF(AND(E2977&gt;0,OR(AND(B2977&gt;=1,B2977&lt;=6),B2977=10)),1,0)</f>
        <v>1</v>
      </c>
      <c r="AC2977" s="55" t="n">
        <f aca="false">IF(AND(E2977&gt;0,B2977=10),1,0)</f>
        <v>0</v>
      </c>
      <c r="AD2977" s="0" t="str">
        <f aca="false">IF(AND(C2976=C2977,AA2976=AA2977-1),AB2976,"")</f>
        <v/>
      </c>
      <c r="AE2977" s="0" t="str">
        <f aca="false">IF(AND(C2976=C2977,AA2976=AA2977-1),AC2976,"")</f>
        <v/>
      </c>
      <c r="AF2977" s="0" t="str">
        <f aca="false">IF(AA2977=1,"",IF(AND(AB2977=1,AD2977&lt;&gt;1),1,0))</f>
        <v/>
      </c>
      <c r="AG2977" s="0" t="str">
        <f aca="false">IF(AA2977=1,"",IF(AND(AC2977=1,AE2977&lt;&gt;1),1,0))</f>
        <v/>
      </c>
      <c r="AH2977" s="60" t="str">
        <f aca="false">IF(AND(E2977&gt;0,AA2977&lt;2,NOT(AND(C2978=C2977,AA2978=AA2977+1))),INDEX(DATAS,AA2977+1),"")</f>
        <v/>
      </c>
      <c r="AI2977" s="60" t="str">
        <f aca="false">IF(AND(AC2977=1,AA2977&lt;2),IF(AND(C2978=C2977,AA2978=AA2977+1),IF(AC2978=1,"",INDEX(DATAS,AA2977+1)),INDEX(DATAS,AA2977+1)),"")</f>
        <v/>
      </c>
    </row>
    <row r="2978" customFormat="false" ht="15" hidden="false" customHeight="false" outlineLevel="0" collapsed="false">
      <c r="A2978" s="60" t="n">
        <v>46310</v>
      </c>
      <c r="B2978" s="0" t="n">
        <v>4</v>
      </c>
      <c r="C2978" s="0" t="n">
        <v>5620</v>
      </c>
      <c r="D2978" s="0" t="n">
        <v>218</v>
      </c>
      <c r="E2978" s="0" t="n">
        <v>1</v>
      </c>
      <c r="F2978" s="55" t="s">
        <v>963</v>
      </c>
      <c r="G2978" s="0" t="n">
        <v>44</v>
      </c>
      <c r="H2978" s="0" t="n">
        <v>37</v>
      </c>
      <c r="I2978" s="55" t="s">
        <v>187</v>
      </c>
      <c r="J2978" s="0" t="n">
        <v>218</v>
      </c>
      <c r="K2978" s="0" t="n">
        <v>63</v>
      </c>
      <c r="P2978" s="0" t="n">
        <v>3.96</v>
      </c>
      <c r="Q2978" s="0" t="n">
        <v>3.64</v>
      </c>
      <c r="T2978" s="0" t="n">
        <v>37.75</v>
      </c>
      <c r="U2978" s="0" t="n">
        <v>863</v>
      </c>
      <c r="V2978" s="0" t="n">
        <v>6</v>
      </c>
      <c r="W2978" s="60" t="n">
        <v>46310</v>
      </c>
      <c r="X2978" s="55" t="n">
        <f aca="false">IF(I2978="Male",0,1)</f>
        <v>1</v>
      </c>
      <c r="Y2978" s="55" t="n">
        <f aca="false">IF(OR(I2978="DNB",I2978="Dry DNB"),1,0)</f>
        <v>0</v>
      </c>
      <c r="Z2978" s="55" t="n">
        <f aca="false">IF(ISNUMBER(W2978),A2978-W2978,"")</f>
        <v>0</v>
      </c>
      <c r="AA2978" s="55" t="n">
        <f aca="false">MATCH(A2978,DATAS,0)</f>
        <v>2</v>
      </c>
      <c r="AB2978" s="55" t="n">
        <f aca="false">IF(AND(E2978&gt;0,OR(AND(B2978&gt;=1,B2978&lt;=6),B2978=10)),1,0)</f>
        <v>1</v>
      </c>
      <c r="AC2978" s="55" t="n">
        <f aca="false">IF(AND(E2978&gt;0,B2978=10),1,0)</f>
        <v>0</v>
      </c>
      <c r="AD2978" s="55" t="n">
        <f aca="false">IF(AND(C2977=C2978,AA2977=AA2978-1),AB2977,"")</f>
        <v>1</v>
      </c>
      <c r="AE2978" s="55" t="n">
        <f aca="false">IF(AND(C2977=C2978,AA2977=AA2978-1),AC2977,"")</f>
        <v>0</v>
      </c>
      <c r="AF2978" s="55" t="n">
        <f aca="false">IF(AA2978=1,"",IF(AND(AB2978=1,AD2978&lt;&gt;1),1,0))</f>
        <v>0</v>
      </c>
      <c r="AG2978" s="55" t="n">
        <f aca="false">IF(AA2978=1,"",IF(AND(AC2978=1,AE2978&lt;&gt;1),1,0))</f>
        <v>0</v>
      </c>
      <c r="AH2978" s="60" t="str">
        <f aca="false">IF(AND(E2978&gt;0,AA2978&lt;2,NOT(AND(C2979=C2978,AA2979=AA2978+1))),INDEX(DATAS,AA2978+1),"")</f>
        <v/>
      </c>
      <c r="AI2978" s="60" t="str">
        <f aca="false">IF(AND(AC2978=1,AA2978&lt;2),IF(AND(C2979=C2978,AA2979=AA2978+1),IF(AC2979=1,"",INDEX(DATAS,AA2978+1)),INDEX(DATAS,AA2978+1)),"")</f>
        <v/>
      </c>
    </row>
    <row r="2979" customFormat="false" ht="15" hidden="false" customHeight="false" outlineLevel="0" collapsed="false">
      <c r="A2979" s="60" t="n">
        <v>46309</v>
      </c>
      <c r="B2979" s="0" t="n">
        <v>4</v>
      </c>
      <c r="C2979" s="0" t="n">
        <v>5621</v>
      </c>
      <c r="D2979" s="0" t="n">
        <v>202</v>
      </c>
      <c r="E2979" s="0" t="n">
        <v>1</v>
      </c>
      <c r="F2979" s="55" t="s">
        <v>963</v>
      </c>
      <c r="G2979" s="0" t="n">
        <v>51</v>
      </c>
      <c r="H2979" s="0" t="n">
        <v>50</v>
      </c>
      <c r="I2979" s="55" t="s">
        <v>187</v>
      </c>
      <c r="J2979" s="0" t="n">
        <v>202</v>
      </c>
      <c r="K2979" s="0" t="n">
        <v>62</v>
      </c>
      <c r="P2979" s="0" t="n">
        <v>3.56</v>
      </c>
      <c r="Q2979" s="0" t="n">
        <v>3.18</v>
      </c>
      <c r="R2979" s="0" t="n">
        <v>3857</v>
      </c>
      <c r="S2979" s="0" t="n">
        <v>8807</v>
      </c>
      <c r="T2979" s="0" t="n">
        <v>42.55</v>
      </c>
      <c r="U2979" s="0" t="n">
        <v>862</v>
      </c>
      <c r="V2979" s="0" t="n">
        <v>5</v>
      </c>
      <c r="W2979" s="60" t="n">
        <v>46300</v>
      </c>
      <c r="X2979" s="55" t="n">
        <f aca="false">IF(I2979="Male",0,1)</f>
        <v>1</v>
      </c>
      <c r="Y2979" s="55" t="n">
        <f aca="false">IF(OR(I2979="DNB",I2979="Dry DNB"),1,0)</f>
        <v>0</v>
      </c>
      <c r="Z2979" s="55" t="n">
        <f aca="false">IF(ISNUMBER(W2979),A2979-W2979,"")</f>
        <v>9</v>
      </c>
      <c r="AA2979" s="55" t="n">
        <f aca="false">MATCH(A2979,DATAS,0)</f>
        <v>1</v>
      </c>
      <c r="AB2979" s="55" t="n">
        <f aca="false">IF(AND(E2979&gt;0,OR(AND(B2979&gt;=1,B2979&lt;=6),B2979=10)),1,0)</f>
        <v>1</v>
      </c>
      <c r="AC2979" s="55" t="n">
        <f aca="false">IF(AND(E2979&gt;0,B2979=10),1,0)</f>
        <v>0</v>
      </c>
      <c r="AD2979" s="0" t="str">
        <f aca="false">IF(AND(C2978=C2979,AA2978=AA2979-1),AB2978,"")</f>
        <v/>
      </c>
      <c r="AE2979" s="0" t="str">
        <f aca="false">IF(AND(C2978=C2979,AA2978=AA2979-1),AC2978,"")</f>
        <v/>
      </c>
      <c r="AF2979" s="0" t="str">
        <f aca="false">IF(AA2979=1,"",IF(AND(AB2979=1,AD2979&lt;&gt;1),1,0))</f>
        <v/>
      </c>
      <c r="AG2979" s="0" t="str">
        <f aca="false">IF(AA2979=1,"",IF(AND(AC2979=1,AE2979&lt;&gt;1),1,0))</f>
        <v/>
      </c>
      <c r="AH2979" s="60" t="str">
        <f aca="false">IF(AND(E2979&gt;0,AA2979&lt;2,NOT(AND(C2980=C2979,AA2980=AA2979+1))),INDEX(DATAS,AA2979+1),"")</f>
        <v/>
      </c>
      <c r="AI2979" s="60" t="str">
        <f aca="false">IF(AND(AC2979=1,AA2979&lt;2),IF(AND(C2980=C2979,AA2980=AA2979+1),IF(AC2980=1,"",INDEX(DATAS,AA2979+1)),INDEX(DATAS,AA2979+1)),"")</f>
        <v/>
      </c>
    </row>
    <row r="2980" customFormat="false" ht="15" hidden="false" customHeight="false" outlineLevel="0" collapsed="false">
      <c r="A2980" s="60" t="n">
        <v>46310</v>
      </c>
      <c r="B2980" s="0" t="n">
        <v>4</v>
      </c>
      <c r="C2980" s="0" t="n">
        <v>5621</v>
      </c>
      <c r="D2980" s="0" t="n">
        <v>203</v>
      </c>
      <c r="E2980" s="0" t="n">
        <v>1</v>
      </c>
      <c r="F2980" s="55" t="s">
        <v>963</v>
      </c>
      <c r="G2980" s="0" t="n">
        <v>46</v>
      </c>
      <c r="H2980" s="0" t="n">
        <v>49</v>
      </c>
      <c r="I2980" s="55" t="s">
        <v>187</v>
      </c>
      <c r="J2980" s="0" t="n">
        <v>203</v>
      </c>
      <c r="K2980" s="0" t="n">
        <v>62</v>
      </c>
      <c r="P2980" s="0" t="n">
        <v>3.56</v>
      </c>
      <c r="Q2980" s="0" t="n">
        <v>3.18</v>
      </c>
      <c r="T2980" s="0" t="n">
        <v>42.55</v>
      </c>
      <c r="U2980" s="0" t="n">
        <v>863</v>
      </c>
      <c r="V2980" s="0" t="n">
        <v>5</v>
      </c>
      <c r="W2980" s="60" t="n">
        <v>46300</v>
      </c>
      <c r="X2980" s="55" t="n">
        <f aca="false">IF(I2980="Male",0,1)</f>
        <v>1</v>
      </c>
      <c r="Y2980" s="55" t="n">
        <f aca="false">IF(OR(I2980="DNB",I2980="Dry DNB"),1,0)</f>
        <v>0</v>
      </c>
      <c r="Z2980" s="55" t="n">
        <f aca="false">IF(ISNUMBER(W2980),A2980-W2980,"")</f>
        <v>10</v>
      </c>
      <c r="AA2980" s="55" t="n">
        <f aca="false">MATCH(A2980,DATAS,0)</f>
        <v>2</v>
      </c>
      <c r="AB2980" s="55" t="n">
        <f aca="false">IF(AND(E2980&gt;0,OR(AND(B2980&gt;=1,B2980&lt;=6),B2980=10)),1,0)</f>
        <v>1</v>
      </c>
      <c r="AC2980" s="55" t="n">
        <f aca="false">IF(AND(E2980&gt;0,B2980=10),1,0)</f>
        <v>0</v>
      </c>
      <c r="AD2980" s="55" t="n">
        <f aca="false">IF(AND(C2979=C2980,AA2979=AA2980-1),AB2979,"")</f>
        <v>1</v>
      </c>
      <c r="AE2980" s="55" t="n">
        <f aca="false">IF(AND(C2979=C2980,AA2979=AA2980-1),AC2979,"")</f>
        <v>0</v>
      </c>
      <c r="AF2980" s="55" t="n">
        <f aca="false">IF(AA2980=1,"",IF(AND(AB2980=1,AD2980&lt;&gt;1),1,0))</f>
        <v>0</v>
      </c>
      <c r="AG2980" s="55" t="n">
        <f aca="false">IF(AA2980=1,"",IF(AND(AC2980=1,AE2980&lt;&gt;1),1,0))</f>
        <v>0</v>
      </c>
      <c r="AH2980" s="60" t="str">
        <f aca="false">IF(AND(E2980&gt;0,AA2980&lt;2,NOT(AND(C2981=C2980,AA2981=AA2980+1))),INDEX(DATAS,AA2980+1),"")</f>
        <v/>
      </c>
      <c r="AI2980" s="60" t="str">
        <f aca="false">IF(AND(AC2980=1,AA2980&lt;2),IF(AND(C2981=C2980,AA2981=AA2980+1),IF(AC2981=1,"",INDEX(DATAS,AA2980+1)),INDEX(DATAS,AA2980+1)),"")</f>
        <v/>
      </c>
    </row>
    <row r="2981" customFormat="false" ht="15" hidden="false" customHeight="false" outlineLevel="0" collapsed="false">
      <c r="A2981" s="60" t="n">
        <v>46309</v>
      </c>
      <c r="B2981" s="0" t="n">
        <v>4</v>
      </c>
      <c r="C2981" s="0" t="n">
        <v>5622</v>
      </c>
      <c r="D2981" s="0" t="n">
        <v>215</v>
      </c>
      <c r="E2981" s="0" t="n">
        <v>1</v>
      </c>
      <c r="F2981" s="55" t="s">
        <v>964</v>
      </c>
      <c r="G2981" s="0" t="n">
        <v>52.2</v>
      </c>
      <c r="H2981" s="0" t="n">
        <v>54</v>
      </c>
      <c r="I2981" s="55" t="s">
        <v>157</v>
      </c>
      <c r="J2981" s="0" t="n">
        <v>89</v>
      </c>
      <c r="K2981" s="0" t="n">
        <v>68</v>
      </c>
      <c r="L2981" s="0" t="n">
        <v>126</v>
      </c>
      <c r="P2981" s="0" t="n">
        <v>4.01</v>
      </c>
      <c r="Q2981" s="0" t="n">
        <v>3.27</v>
      </c>
      <c r="R2981" s="0" t="n">
        <v>4701</v>
      </c>
      <c r="S2981" s="0" t="n">
        <v>9926</v>
      </c>
      <c r="T2981" s="0" t="n">
        <v>54.6</v>
      </c>
      <c r="U2981" s="0" t="n">
        <v>861</v>
      </c>
      <c r="V2981" s="0" t="n">
        <v>2</v>
      </c>
      <c r="W2981" s="60" t="n">
        <v>46184</v>
      </c>
      <c r="X2981" s="55" t="n">
        <f aca="false">IF(I2981="Male",0,1)</f>
        <v>1</v>
      </c>
      <c r="Y2981" s="55" t="n">
        <f aca="false">IF(OR(I2981="DNB",I2981="Dry DNB"),1,0)</f>
        <v>0</v>
      </c>
      <c r="Z2981" s="55" t="n">
        <f aca="false">IF(ISNUMBER(W2981),A2981-W2981,"")</f>
        <v>125</v>
      </c>
      <c r="AA2981" s="55" t="n">
        <f aca="false">MATCH(A2981,DATAS,0)</f>
        <v>1</v>
      </c>
      <c r="AB2981" s="55" t="n">
        <f aca="false">IF(AND(E2981&gt;0,OR(AND(B2981&gt;=1,B2981&lt;=6),B2981=10)),1,0)</f>
        <v>1</v>
      </c>
      <c r="AC2981" s="55" t="n">
        <f aca="false">IF(AND(E2981&gt;0,B2981=10),1,0)</f>
        <v>0</v>
      </c>
      <c r="AD2981" s="0" t="str">
        <f aca="false">IF(AND(C2980=C2981,AA2980=AA2981-1),AB2980,"")</f>
        <v/>
      </c>
      <c r="AE2981" s="0" t="str">
        <f aca="false">IF(AND(C2980=C2981,AA2980=AA2981-1),AC2980,"")</f>
        <v/>
      </c>
      <c r="AF2981" s="0" t="str">
        <f aca="false">IF(AA2981=1,"",IF(AND(AB2981=1,AD2981&lt;&gt;1),1,0))</f>
        <v/>
      </c>
      <c r="AG2981" s="0" t="str">
        <f aca="false">IF(AA2981=1,"",IF(AND(AC2981=1,AE2981&lt;&gt;1),1,0))</f>
        <v/>
      </c>
      <c r="AH2981" s="60" t="str">
        <f aca="false">IF(AND(E2981&gt;0,AA2981&lt;2,NOT(AND(C2982=C2981,AA2982=AA2981+1))),INDEX(DATAS,AA2981+1),"")</f>
        <v/>
      </c>
      <c r="AI2981" s="60" t="str">
        <f aca="false">IF(AND(AC2981=1,AA2981&lt;2),IF(AND(C2982=C2981,AA2982=AA2981+1),IF(AC2982=1,"",INDEX(DATAS,AA2981+1)),INDEX(DATAS,AA2981+1)),"")</f>
        <v/>
      </c>
    </row>
    <row r="2982" customFormat="false" ht="15" hidden="false" customHeight="false" outlineLevel="0" collapsed="false">
      <c r="A2982" s="60" t="n">
        <v>46310</v>
      </c>
      <c r="B2982" s="0" t="n">
        <v>4</v>
      </c>
      <c r="C2982" s="0" t="n">
        <v>5622</v>
      </c>
      <c r="D2982" s="0" t="n">
        <v>216</v>
      </c>
      <c r="E2982" s="0" t="n">
        <v>1</v>
      </c>
      <c r="F2982" s="55" t="s">
        <v>964</v>
      </c>
      <c r="G2982" s="0" t="n">
        <v>52</v>
      </c>
      <c r="H2982" s="0" t="n">
        <v>53</v>
      </c>
      <c r="I2982" s="55" t="s">
        <v>157</v>
      </c>
      <c r="J2982" s="0" t="n">
        <v>89</v>
      </c>
      <c r="K2982" s="0" t="n">
        <v>68</v>
      </c>
      <c r="L2982" s="0" t="n">
        <v>127</v>
      </c>
      <c r="P2982" s="0" t="n">
        <v>4.01</v>
      </c>
      <c r="Q2982" s="0" t="n">
        <v>3.27</v>
      </c>
      <c r="T2982" s="0" t="n">
        <v>54.6</v>
      </c>
      <c r="U2982" s="0" t="n">
        <v>862</v>
      </c>
      <c r="V2982" s="0" t="n">
        <v>2</v>
      </c>
      <c r="W2982" s="60" t="n">
        <v>46184</v>
      </c>
      <c r="X2982" s="55" t="n">
        <f aca="false">IF(I2982="Male",0,1)</f>
        <v>1</v>
      </c>
      <c r="Y2982" s="55" t="n">
        <f aca="false">IF(OR(I2982="DNB",I2982="Dry DNB"),1,0)</f>
        <v>0</v>
      </c>
      <c r="Z2982" s="55" t="n">
        <f aca="false">IF(ISNUMBER(W2982),A2982-W2982,"")</f>
        <v>126</v>
      </c>
      <c r="AA2982" s="55" t="n">
        <f aca="false">MATCH(A2982,DATAS,0)</f>
        <v>2</v>
      </c>
      <c r="AB2982" s="55" t="n">
        <f aca="false">IF(AND(E2982&gt;0,OR(AND(B2982&gt;=1,B2982&lt;=6),B2982=10)),1,0)</f>
        <v>1</v>
      </c>
      <c r="AC2982" s="55" t="n">
        <f aca="false">IF(AND(E2982&gt;0,B2982=10),1,0)</f>
        <v>0</v>
      </c>
      <c r="AD2982" s="55" t="n">
        <f aca="false">IF(AND(C2981=C2982,AA2981=AA2982-1),AB2981,"")</f>
        <v>1</v>
      </c>
      <c r="AE2982" s="55" t="n">
        <f aca="false">IF(AND(C2981=C2982,AA2981=AA2982-1),AC2981,"")</f>
        <v>0</v>
      </c>
      <c r="AF2982" s="55" t="n">
        <f aca="false">IF(AA2982=1,"",IF(AND(AB2982=1,AD2982&lt;&gt;1),1,0))</f>
        <v>0</v>
      </c>
      <c r="AG2982" s="55" t="n">
        <f aca="false">IF(AA2982=1,"",IF(AND(AC2982=1,AE2982&lt;&gt;1),1,0))</f>
        <v>0</v>
      </c>
      <c r="AH2982" s="60" t="str">
        <f aca="false">IF(AND(E2982&gt;0,AA2982&lt;2,NOT(AND(C2983=C2982,AA2983=AA2982+1))),INDEX(DATAS,AA2982+1),"")</f>
        <v/>
      </c>
      <c r="AI2982" s="60" t="str">
        <f aca="false">IF(AND(AC2982=1,AA2982&lt;2),IF(AND(C2983=C2982,AA2983=AA2982+1),IF(AC2983=1,"",INDEX(DATAS,AA2982+1)),INDEX(DATAS,AA2982+1)),"")</f>
        <v/>
      </c>
    </row>
    <row r="2983" customFormat="false" ht="15" hidden="false" customHeight="false" outlineLevel="0" collapsed="false">
      <c r="A2983" s="60" t="n">
        <v>46309</v>
      </c>
      <c r="B2983" s="0" t="n">
        <v>4</v>
      </c>
      <c r="C2983" s="0" t="n">
        <v>5623</v>
      </c>
      <c r="D2983" s="0" t="n">
        <v>224</v>
      </c>
      <c r="E2983" s="0" t="n">
        <v>1</v>
      </c>
      <c r="F2983" s="55" t="s">
        <v>964</v>
      </c>
      <c r="G2983" s="0" t="n">
        <v>45.1</v>
      </c>
      <c r="H2983" s="0" t="n">
        <v>44</v>
      </c>
      <c r="I2983" s="55" t="s">
        <v>157</v>
      </c>
      <c r="J2983" s="0" t="n">
        <v>63</v>
      </c>
      <c r="K2983" s="0" t="n">
        <v>63</v>
      </c>
      <c r="L2983" s="0" t="n">
        <v>161</v>
      </c>
      <c r="P2983" s="0" t="n">
        <v>2.52</v>
      </c>
      <c r="Q2983" s="0" t="n">
        <v>3.51</v>
      </c>
      <c r="R2983" s="0" t="n">
        <v>4409</v>
      </c>
      <c r="S2983" s="0" t="n">
        <v>9254</v>
      </c>
      <c r="T2983" s="0" t="n">
        <v>49.6</v>
      </c>
      <c r="U2983" s="0" t="n">
        <v>861</v>
      </c>
      <c r="V2983" s="0" t="n">
        <v>1</v>
      </c>
      <c r="W2983" s="60" t="n">
        <v>46149</v>
      </c>
      <c r="X2983" s="55" t="n">
        <f aca="false">IF(I2983="Male",0,1)</f>
        <v>1</v>
      </c>
      <c r="Y2983" s="55" t="n">
        <f aca="false">IF(OR(I2983="DNB",I2983="Dry DNB"),1,0)</f>
        <v>0</v>
      </c>
      <c r="Z2983" s="55" t="n">
        <f aca="false">IF(ISNUMBER(W2983),A2983-W2983,"")</f>
        <v>160</v>
      </c>
      <c r="AA2983" s="55" t="n">
        <f aca="false">MATCH(A2983,DATAS,0)</f>
        <v>1</v>
      </c>
      <c r="AB2983" s="55" t="n">
        <f aca="false">IF(AND(E2983&gt;0,OR(AND(B2983&gt;=1,B2983&lt;=6),B2983=10)),1,0)</f>
        <v>1</v>
      </c>
      <c r="AC2983" s="55" t="n">
        <f aca="false">IF(AND(E2983&gt;0,B2983=10),1,0)</f>
        <v>0</v>
      </c>
      <c r="AD2983" s="0" t="str">
        <f aca="false">IF(AND(C2982=C2983,AA2982=AA2983-1),AB2982,"")</f>
        <v/>
      </c>
      <c r="AE2983" s="0" t="str">
        <f aca="false">IF(AND(C2982=C2983,AA2982=AA2983-1),AC2982,"")</f>
        <v/>
      </c>
      <c r="AF2983" s="0" t="str">
        <f aca="false">IF(AA2983=1,"",IF(AND(AB2983=1,AD2983&lt;&gt;1),1,0))</f>
        <v/>
      </c>
      <c r="AG2983" s="0" t="str">
        <f aca="false">IF(AA2983=1,"",IF(AND(AC2983=1,AE2983&lt;&gt;1),1,0))</f>
        <v/>
      </c>
      <c r="AH2983" s="60" t="str">
        <f aca="false">IF(AND(E2983&gt;0,AA2983&lt;2,NOT(AND(C2984=C2983,AA2984=AA2983+1))),INDEX(DATAS,AA2983+1),"")</f>
        <v/>
      </c>
      <c r="AI2983" s="60" t="str">
        <f aca="false">IF(AND(AC2983=1,AA2983&lt;2),IF(AND(C2984=C2983,AA2984=AA2983+1),IF(AC2984=1,"",INDEX(DATAS,AA2983+1)),INDEX(DATAS,AA2983+1)),"")</f>
        <v/>
      </c>
    </row>
    <row r="2984" customFormat="false" ht="15" hidden="false" customHeight="false" outlineLevel="0" collapsed="false">
      <c r="A2984" s="60" t="n">
        <v>46310</v>
      </c>
      <c r="B2984" s="0" t="n">
        <v>4</v>
      </c>
      <c r="C2984" s="0" t="n">
        <v>5623</v>
      </c>
      <c r="D2984" s="0" t="n">
        <v>225</v>
      </c>
      <c r="E2984" s="0" t="n">
        <v>1</v>
      </c>
      <c r="F2984" s="55" t="s">
        <v>964</v>
      </c>
      <c r="G2984" s="0" t="n">
        <v>47.6</v>
      </c>
      <c r="H2984" s="0" t="n">
        <v>44</v>
      </c>
      <c r="I2984" s="55" t="s">
        <v>157</v>
      </c>
      <c r="J2984" s="0" t="n">
        <v>63</v>
      </c>
      <c r="K2984" s="0" t="n">
        <v>63</v>
      </c>
      <c r="L2984" s="0" t="n">
        <v>162</v>
      </c>
      <c r="P2984" s="0" t="n">
        <v>2.52</v>
      </c>
      <c r="Q2984" s="0" t="n">
        <v>3.51</v>
      </c>
      <c r="T2984" s="0" t="n">
        <v>49.6</v>
      </c>
      <c r="U2984" s="0" t="n">
        <v>862</v>
      </c>
      <c r="V2984" s="0" t="n">
        <v>1</v>
      </c>
      <c r="W2984" s="60" t="n">
        <v>46149</v>
      </c>
      <c r="X2984" s="55" t="n">
        <f aca="false">IF(I2984="Male",0,1)</f>
        <v>1</v>
      </c>
      <c r="Y2984" s="55" t="n">
        <f aca="false">IF(OR(I2984="DNB",I2984="Dry DNB"),1,0)</f>
        <v>0</v>
      </c>
      <c r="Z2984" s="55" t="n">
        <f aca="false">IF(ISNUMBER(W2984),A2984-W2984,"")</f>
        <v>161</v>
      </c>
      <c r="AA2984" s="55" t="n">
        <f aca="false">MATCH(A2984,DATAS,0)</f>
        <v>2</v>
      </c>
      <c r="AB2984" s="55" t="n">
        <f aca="false">IF(AND(E2984&gt;0,OR(AND(B2984&gt;=1,B2984&lt;=6),B2984=10)),1,0)</f>
        <v>1</v>
      </c>
      <c r="AC2984" s="55" t="n">
        <f aca="false">IF(AND(E2984&gt;0,B2984=10),1,0)</f>
        <v>0</v>
      </c>
      <c r="AD2984" s="55" t="n">
        <f aca="false">IF(AND(C2983=C2984,AA2983=AA2984-1),AB2983,"")</f>
        <v>1</v>
      </c>
      <c r="AE2984" s="55" t="n">
        <f aca="false">IF(AND(C2983=C2984,AA2983=AA2984-1),AC2983,"")</f>
        <v>0</v>
      </c>
      <c r="AF2984" s="55" t="n">
        <f aca="false">IF(AA2984=1,"",IF(AND(AB2984=1,AD2984&lt;&gt;1),1,0))</f>
        <v>0</v>
      </c>
      <c r="AG2984" s="55" t="n">
        <f aca="false">IF(AA2984=1,"",IF(AND(AC2984=1,AE2984&lt;&gt;1),1,0))</f>
        <v>0</v>
      </c>
      <c r="AH2984" s="60" t="str">
        <f aca="false">IF(AND(E2984&gt;0,AA2984&lt;2,NOT(AND(C2985=C2984,AA2985=AA2984+1))),INDEX(DATAS,AA2984+1),"")</f>
        <v/>
      </c>
      <c r="AI2984" s="60" t="str">
        <f aca="false">IF(AND(AC2984=1,AA2984&lt;2),IF(AND(C2985=C2984,AA2985=AA2984+1),IF(AC2985=1,"",INDEX(DATAS,AA2984+1)),INDEX(DATAS,AA2984+1)),"")</f>
        <v/>
      </c>
    </row>
    <row r="2985" customFormat="false" ht="15" hidden="false" customHeight="false" outlineLevel="0" collapsed="false">
      <c r="A2985" s="60" t="n">
        <v>46309</v>
      </c>
      <c r="B2985" s="0" t="n">
        <v>4</v>
      </c>
      <c r="C2985" s="0" t="n">
        <v>5624</v>
      </c>
      <c r="D2985" s="0" t="n">
        <v>218</v>
      </c>
      <c r="E2985" s="0" t="n">
        <v>1</v>
      </c>
      <c r="F2985" s="55" t="s">
        <v>964</v>
      </c>
      <c r="G2985" s="0" t="n">
        <v>35</v>
      </c>
      <c r="H2985" s="0" t="n">
        <v>31</v>
      </c>
      <c r="I2985" s="55" t="s">
        <v>157</v>
      </c>
      <c r="J2985" s="0" t="n">
        <v>64</v>
      </c>
      <c r="K2985" s="0" t="n">
        <v>64</v>
      </c>
      <c r="L2985" s="0" t="n">
        <v>154</v>
      </c>
      <c r="P2985" s="0" t="n">
        <v>4.52</v>
      </c>
      <c r="Q2985" s="0" t="n">
        <v>3.54</v>
      </c>
      <c r="R2985" s="0" t="n">
        <v>4010</v>
      </c>
      <c r="S2985" s="0" t="n">
        <v>8561</v>
      </c>
      <c r="T2985" s="0" t="n">
        <v>44</v>
      </c>
      <c r="U2985" s="0" t="n">
        <v>861</v>
      </c>
      <c r="V2985" s="0" t="n">
        <v>1</v>
      </c>
      <c r="W2985" s="60" t="n">
        <v>46156</v>
      </c>
      <c r="X2985" s="55" t="n">
        <f aca="false">IF(I2985="Male",0,1)</f>
        <v>1</v>
      </c>
      <c r="Y2985" s="55" t="n">
        <f aca="false">IF(OR(I2985="DNB",I2985="Dry DNB"),1,0)</f>
        <v>0</v>
      </c>
      <c r="Z2985" s="55" t="n">
        <f aca="false">IF(ISNUMBER(W2985),A2985-W2985,"")</f>
        <v>153</v>
      </c>
      <c r="AA2985" s="55" t="n">
        <f aca="false">MATCH(A2985,DATAS,0)</f>
        <v>1</v>
      </c>
      <c r="AB2985" s="55" t="n">
        <f aca="false">IF(AND(E2985&gt;0,OR(AND(B2985&gt;=1,B2985&lt;=6),B2985=10)),1,0)</f>
        <v>1</v>
      </c>
      <c r="AC2985" s="55" t="n">
        <f aca="false">IF(AND(E2985&gt;0,B2985=10),1,0)</f>
        <v>0</v>
      </c>
      <c r="AD2985" s="0" t="str">
        <f aca="false">IF(AND(C2984=C2985,AA2984=AA2985-1),AB2984,"")</f>
        <v/>
      </c>
      <c r="AE2985" s="0" t="str">
        <f aca="false">IF(AND(C2984=C2985,AA2984=AA2985-1),AC2984,"")</f>
        <v/>
      </c>
      <c r="AF2985" s="0" t="str">
        <f aca="false">IF(AA2985=1,"",IF(AND(AB2985=1,AD2985&lt;&gt;1),1,0))</f>
        <v/>
      </c>
      <c r="AG2985" s="0" t="str">
        <f aca="false">IF(AA2985=1,"",IF(AND(AC2985=1,AE2985&lt;&gt;1),1,0))</f>
        <v/>
      </c>
      <c r="AH2985" s="60" t="str">
        <f aca="false">IF(AND(E2985&gt;0,AA2985&lt;2,NOT(AND(C2986=C2985,AA2986=AA2985+1))),INDEX(DATAS,AA2985+1),"")</f>
        <v/>
      </c>
      <c r="AI2985" s="60" t="str">
        <f aca="false">IF(AND(AC2985=1,AA2985&lt;2),IF(AND(C2986=C2985,AA2986=AA2985+1),IF(AC2986=1,"",INDEX(DATAS,AA2985+1)),INDEX(DATAS,AA2985+1)),"")</f>
        <v/>
      </c>
    </row>
    <row r="2986" customFormat="false" ht="15" hidden="false" customHeight="false" outlineLevel="0" collapsed="false">
      <c r="A2986" s="60" t="n">
        <v>46310</v>
      </c>
      <c r="B2986" s="0" t="n">
        <v>4</v>
      </c>
      <c r="C2986" s="0" t="n">
        <v>5624</v>
      </c>
      <c r="D2986" s="0" t="n">
        <v>219</v>
      </c>
      <c r="E2986" s="0" t="n">
        <v>1</v>
      </c>
      <c r="F2986" s="55" t="s">
        <v>964</v>
      </c>
      <c r="G2986" s="0" t="n">
        <v>39.7</v>
      </c>
      <c r="H2986" s="0" t="n">
        <v>30</v>
      </c>
      <c r="I2986" s="55" t="s">
        <v>157</v>
      </c>
      <c r="J2986" s="0" t="n">
        <v>64</v>
      </c>
      <c r="K2986" s="0" t="n">
        <v>64</v>
      </c>
      <c r="L2986" s="0" t="n">
        <v>155</v>
      </c>
      <c r="P2986" s="0" t="n">
        <v>4.52</v>
      </c>
      <c r="Q2986" s="0" t="n">
        <v>3.54</v>
      </c>
      <c r="T2986" s="0" t="n">
        <v>44</v>
      </c>
      <c r="U2986" s="0" t="n">
        <v>862</v>
      </c>
      <c r="V2986" s="0" t="n">
        <v>1</v>
      </c>
      <c r="W2986" s="60" t="n">
        <v>46156</v>
      </c>
      <c r="X2986" s="55" t="n">
        <f aca="false">IF(I2986="Male",0,1)</f>
        <v>1</v>
      </c>
      <c r="Y2986" s="55" t="n">
        <f aca="false">IF(OR(I2986="DNB",I2986="Dry DNB"),1,0)</f>
        <v>0</v>
      </c>
      <c r="Z2986" s="55" t="n">
        <f aca="false">IF(ISNUMBER(W2986),A2986-W2986,"")</f>
        <v>154</v>
      </c>
      <c r="AA2986" s="55" t="n">
        <f aca="false">MATCH(A2986,DATAS,0)</f>
        <v>2</v>
      </c>
      <c r="AB2986" s="55" t="n">
        <f aca="false">IF(AND(E2986&gt;0,OR(AND(B2986&gt;=1,B2986&lt;=6),B2986=10)),1,0)</f>
        <v>1</v>
      </c>
      <c r="AC2986" s="55" t="n">
        <f aca="false">IF(AND(E2986&gt;0,B2986=10),1,0)</f>
        <v>0</v>
      </c>
      <c r="AD2986" s="55" t="n">
        <f aca="false">IF(AND(C2985=C2986,AA2985=AA2986-1),AB2985,"")</f>
        <v>1</v>
      </c>
      <c r="AE2986" s="55" t="n">
        <f aca="false">IF(AND(C2985=C2986,AA2985=AA2986-1),AC2985,"")</f>
        <v>0</v>
      </c>
      <c r="AF2986" s="55" t="n">
        <f aca="false">IF(AA2986=1,"",IF(AND(AB2986=1,AD2986&lt;&gt;1),1,0))</f>
        <v>0</v>
      </c>
      <c r="AG2986" s="55" t="n">
        <f aca="false">IF(AA2986=1,"",IF(AND(AC2986=1,AE2986&lt;&gt;1),1,0))</f>
        <v>0</v>
      </c>
      <c r="AH2986" s="60" t="str">
        <f aca="false">IF(AND(E2986&gt;0,AA2986&lt;2,NOT(AND(C2987=C2986,AA2987=AA2986+1))),INDEX(DATAS,AA2986+1),"")</f>
        <v/>
      </c>
      <c r="AI2986" s="60" t="str">
        <f aca="false">IF(AND(AC2986=1,AA2986&lt;2),IF(AND(C2987=C2986,AA2987=AA2986+1),IF(AC2987=1,"",INDEX(DATAS,AA2986+1)),INDEX(DATAS,AA2986+1)),"")</f>
        <v/>
      </c>
    </row>
    <row r="2987" customFormat="false" ht="15" hidden="false" customHeight="false" outlineLevel="0" collapsed="false">
      <c r="A2987" s="60" t="n">
        <v>46309</v>
      </c>
      <c r="B2987" s="0" t="n">
        <v>4</v>
      </c>
      <c r="C2987" s="0" t="n">
        <v>5625</v>
      </c>
      <c r="D2987" s="0" t="n">
        <v>174</v>
      </c>
      <c r="E2987" s="0" t="n">
        <v>1</v>
      </c>
      <c r="F2987" s="55" t="s">
        <v>965</v>
      </c>
      <c r="G2987" s="0" t="n">
        <v>41.8</v>
      </c>
      <c r="H2987" s="0" t="n">
        <v>43</v>
      </c>
      <c r="I2987" s="55" t="s">
        <v>177</v>
      </c>
      <c r="J2987" s="0" t="n">
        <v>174</v>
      </c>
      <c r="K2987" s="0" t="n">
        <v>69</v>
      </c>
      <c r="P2987" s="0" t="n">
        <v>3.98</v>
      </c>
      <c r="Q2987" s="0" t="n">
        <v>3.5</v>
      </c>
      <c r="R2987" s="0" t="n">
        <v>4176</v>
      </c>
      <c r="S2987" s="0" t="n">
        <v>8761</v>
      </c>
      <c r="T2987" s="0" t="n">
        <v>44.65</v>
      </c>
      <c r="U2987" s="0" t="n">
        <v>860</v>
      </c>
      <c r="V2987" s="0" t="n">
        <v>3</v>
      </c>
      <c r="W2987" s="60" t="n">
        <v>46275</v>
      </c>
      <c r="X2987" s="55" t="n">
        <f aca="false">IF(I2987="Male",0,1)</f>
        <v>1</v>
      </c>
      <c r="Y2987" s="55" t="n">
        <f aca="false">IF(OR(I2987="DNB",I2987="Dry DNB"),1,0)</f>
        <v>0</v>
      </c>
      <c r="Z2987" s="55" t="n">
        <f aca="false">IF(ISNUMBER(W2987),A2987-W2987,"")</f>
        <v>34</v>
      </c>
      <c r="AA2987" s="55" t="n">
        <f aca="false">MATCH(A2987,DATAS,0)</f>
        <v>1</v>
      </c>
      <c r="AB2987" s="55" t="n">
        <f aca="false">IF(AND(E2987&gt;0,OR(AND(B2987&gt;=1,B2987&lt;=6),B2987=10)),1,0)</f>
        <v>1</v>
      </c>
      <c r="AC2987" s="55" t="n">
        <f aca="false">IF(AND(E2987&gt;0,B2987=10),1,0)</f>
        <v>0</v>
      </c>
      <c r="AD2987" s="0" t="str">
        <f aca="false">IF(AND(C2986=C2987,AA2986=AA2987-1),AB2986,"")</f>
        <v/>
      </c>
      <c r="AE2987" s="0" t="str">
        <f aca="false">IF(AND(C2986=C2987,AA2986=AA2987-1),AC2986,"")</f>
        <v/>
      </c>
      <c r="AF2987" s="0" t="str">
        <f aca="false">IF(AA2987=1,"",IF(AND(AB2987=1,AD2987&lt;&gt;1),1,0))</f>
        <v/>
      </c>
      <c r="AG2987" s="0" t="str">
        <f aca="false">IF(AA2987=1,"",IF(AND(AC2987=1,AE2987&lt;&gt;1),1,0))</f>
        <v/>
      </c>
      <c r="AH2987" s="60" t="str">
        <f aca="false">IF(AND(E2987&gt;0,AA2987&lt;2,NOT(AND(C2988=C2987,AA2988=AA2987+1))),INDEX(DATAS,AA2987+1),"")</f>
        <v/>
      </c>
      <c r="AI2987" s="60" t="str">
        <f aca="false">IF(AND(AC2987=1,AA2987&lt;2),IF(AND(C2988=C2987,AA2988=AA2987+1),IF(AC2988=1,"",INDEX(DATAS,AA2987+1)),INDEX(DATAS,AA2987+1)),"")</f>
        <v/>
      </c>
    </row>
    <row r="2988" customFormat="false" ht="15" hidden="false" customHeight="false" outlineLevel="0" collapsed="false">
      <c r="A2988" s="60" t="n">
        <v>46310</v>
      </c>
      <c r="B2988" s="0" t="n">
        <v>4</v>
      </c>
      <c r="C2988" s="0" t="n">
        <v>5625</v>
      </c>
      <c r="D2988" s="0" t="n">
        <v>175</v>
      </c>
      <c r="E2988" s="0" t="n">
        <v>1</v>
      </c>
      <c r="F2988" s="55" t="s">
        <v>965</v>
      </c>
      <c r="G2988" s="0" t="n">
        <v>46.1</v>
      </c>
      <c r="H2988" s="0" t="n">
        <v>43</v>
      </c>
      <c r="I2988" s="55" t="s">
        <v>177</v>
      </c>
      <c r="J2988" s="0" t="n">
        <v>175</v>
      </c>
      <c r="K2988" s="0" t="n">
        <v>69</v>
      </c>
      <c r="P2988" s="0" t="n">
        <v>3.98</v>
      </c>
      <c r="Q2988" s="0" t="n">
        <v>3.5</v>
      </c>
      <c r="T2988" s="0" t="n">
        <v>44.65</v>
      </c>
      <c r="U2988" s="0" t="n">
        <v>861</v>
      </c>
      <c r="V2988" s="0" t="n">
        <v>3</v>
      </c>
      <c r="W2988" s="60" t="n">
        <v>46275</v>
      </c>
      <c r="X2988" s="55" t="n">
        <f aca="false">IF(I2988="Male",0,1)</f>
        <v>1</v>
      </c>
      <c r="Y2988" s="55" t="n">
        <f aca="false">IF(OR(I2988="DNB",I2988="Dry DNB"),1,0)</f>
        <v>0</v>
      </c>
      <c r="Z2988" s="55" t="n">
        <f aca="false">IF(ISNUMBER(W2988),A2988-W2988,"")</f>
        <v>35</v>
      </c>
      <c r="AA2988" s="55" t="n">
        <f aca="false">MATCH(A2988,DATAS,0)</f>
        <v>2</v>
      </c>
      <c r="AB2988" s="55" t="n">
        <f aca="false">IF(AND(E2988&gt;0,OR(AND(B2988&gt;=1,B2988&lt;=6),B2988=10)),1,0)</f>
        <v>1</v>
      </c>
      <c r="AC2988" s="55" t="n">
        <f aca="false">IF(AND(E2988&gt;0,B2988=10),1,0)</f>
        <v>0</v>
      </c>
      <c r="AD2988" s="55" t="n">
        <f aca="false">IF(AND(C2987=C2988,AA2987=AA2988-1),AB2987,"")</f>
        <v>1</v>
      </c>
      <c r="AE2988" s="55" t="n">
        <f aca="false">IF(AND(C2987=C2988,AA2987=AA2988-1),AC2987,"")</f>
        <v>0</v>
      </c>
      <c r="AF2988" s="55" t="n">
        <f aca="false">IF(AA2988=1,"",IF(AND(AB2988=1,AD2988&lt;&gt;1),1,0))</f>
        <v>0</v>
      </c>
      <c r="AG2988" s="55" t="n">
        <f aca="false">IF(AA2988=1,"",IF(AND(AC2988=1,AE2988&lt;&gt;1),1,0))</f>
        <v>0</v>
      </c>
      <c r="AH2988" s="60" t="str">
        <f aca="false">IF(AND(E2988&gt;0,AA2988&lt;2,NOT(AND(C2989=C2988,AA2989=AA2988+1))),INDEX(DATAS,AA2988+1),"")</f>
        <v/>
      </c>
      <c r="AI2988" s="60" t="str">
        <f aca="false">IF(AND(AC2988=1,AA2988&lt;2),IF(AND(C2989=C2988,AA2989=AA2988+1),IF(AC2989=1,"",INDEX(DATAS,AA2988+1)),INDEX(DATAS,AA2988+1)),"")</f>
        <v/>
      </c>
    </row>
    <row r="2989" customFormat="false" ht="15" hidden="false" customHeight="false" outlineLevel="0" collapsed="false">
      <c r="A2989" s="60" t="n">
        <v>46309</v>
      </c>
      <c r="B2989" s="0" t="n">
        <v>4</v>
      </c>
      <c r="C2989" s="0" t="n">
        <v>5626</v>
      </c>
      <c r="D2989" s="0" t="n">
        <v>155</v>
      </c>
      <c r="E2989" s="0" t="n">
        <v>1</v>
      </c>
      <c r="F2989" s="55" t="s">
        <v>965</v>
      </c>
      <c r="G2989" s="0" t="n">
        <v>53.7</v>
      </c>
      <c r="H2989" s="0" t="n">
        <v>54</v>
      </c>
      <c r="I2989" s="55" t="s">
        <v>157</v>
      </c>
      <c r="J2989" s="0" t="n">
        <v>113</v>
      </c>
      <c r="K2989" s="0" t="n">
        <v>71</v>
      </c>
      <c r="L2989" s="0" t="n">
        <v>42</v>
      </c>
      <c r="P2989" s="0" t="n">
        <v>3.28</v>
      </c>
      <c r="Q2989" s="0" t="n">
        <v>3.32</v>
      </c>
      <c r="R2989" s="0" t="n">
        <v>4346</v>
      </c>
      <c r="S2989" s="0" t="n">
        <v>9641</v>
      </c>
      <c r="T2989" s="0" t="n">
        <v>45.7</v>
      </c>
      <c r="U2989" s="0" t="n">
        <v>860</v>
      </c>
      <c r="V2989" s="0" t="n">
        <v>2</v>
      </c>
      <c r="W2989" s="60" t="n">
        <v>46268</v>
      </c>
      <c r="X2989" s="55" t="n">
        <f aca="false">IF(I2989="Male",0,1)</f>
        <v>1</v>
      </c>
      <c r="Y2989" s="55" t="n">
        <f aca="false">IF(OR(I2989="DNB",I2989="Dry DNB"),1,0)</f>
        <v>0</v>
      </c>
      <c r="Z2989" s="55" t="n">
        <f aca="false">IF(ISNUMBER(W2989),A2989-W2989,"")</f>
        <v>41</v>
      </c>
      <c r="AA2989" s="55" t="n">
        <f aca="false">MATCH(A2989,DATAS,0)</f>
        <v>1</v>
      </c>
      <c r="AB2989" s="55" t="n">
        <f aca="false">IF(AND(E2989&gt;0,OR(AND(B2989&gt;=1,B2989&lt;=6),B2989=10)),1,0)</f>
        <v>1</v>
      </c>
      <c r="AC2989" s="55" t="n">
        <f aca="false">IF(AND(E2989&gt;0,B2989=10),1,0)</f>
        <v>0</v>
      </c>
      <c r="AD2989" s="0" t="str">
        <f aca="false">IF(AND(C2988=C2989,AA2988=AA2989-1),AB2988,"")</f>
        <v/>
      </c>
      <c r="AE2989" s="0" t="str">
        <f aca="false">IF(AND(C2988=C2989,AA2988=AA2989-1),AC2988,"")</f>
        <v/>
      </c>
      <c r="AF2989" s="0" t="str">
        <f aca="false">IF(AA2989=1,"",IF(AND(AB2989=1,AD2989&lt;&gt;1),1,0))</f>
        <v/>
      </c>
      <c r="AG2989" s="0" t="str">
        <f aca="false">IF(AA2989=1,"",IF(AND(AC2989=1,AE2989&lt;&gt;1),1,0))</f>
        <v/>
      </c>
      <c r="AH2989" s="60" t="str">
        <f aca="false">IF(AND(E2989&gt;0,AA2989&lt;2,NOT(AND(C2990=C2989,AA2990=AA2989+1))),INDEX(DATAS,AA2989+1),"")</f>
        <v/>
      </c>
      <c r="AI2989" s="60" t="str">
        <f aca="false">IF(AND(AC2989=1,AA2989&lt;2),IF(AND(C2990=C2989,AA2990=AA2989+1),IF(AC2990=1,"",INDEX(DATAS,AA2989+1)),INDEX(DATAS,AA2989+1)),"")</f>
        <v/>
      </c>
    </row>
    <row r="2990" customFormat="false" ht="15" hidden="false" customHeight="false" outlineLevel="0" collapsed="false">
      <c r="A2990" s="60" t="n">
        <v>46310</v>
      </c>
      <c r="B2990" s="0" t="n">
        <v>4</v>
      </c>
      <c r="C2990" s="0" t="n">
        <v>5626</v>
      </c>
      <c r="D2990" s="0" t="n">
        <v>156</v>
      </c>
      <c r="E2990" s="0" t="n">
        <v>1</v>
      </c>
      <c r="F2990" s="55" t="s">
        <v>965</v>
      </c>
      <c r="G2990" s="0" t="n">
        <v>55.2</v>
      </c>
      <c r="H2990" s="0" t="n">
        <v>54</v>
      </c>
      <c r="I2990" s="55" t="s">
        <v>157</v>
      </c>
      <c r="J2990" s="0" t="n">
        <v>113</v>
      </c>
      <c r="K2990" s="0" t="n">
        <v>71</v>
      </c>
      <c r="L2990" s="0" t="n">
        <v>43</v>
      </c>
      <c r="P2990" s="0" t="n">
        <v>3.28</v>
      </c>
      <c r="Q2990" s="0" t="n">
        <v>3.32</v>
      </c>
      <c r="T2990" s="0" t="n">
        <v>45.7</v>
      </c>
      <c r="U2990" s="0" t="n">
        <v>861</v>
      </c>
      <c r="V2990" s="0" t="n">
        <v>2</v>
      </c>
      <c r="W2990" s="60" t="n">
        <v>46268</v>
      </c>
      <c r="X2990" s="55" t="n">
        <f aca="false">IF(I2990="Male",0,1)</f>
        <v>1</v>
      </c>
      <c r="Y2990" s="55" t="n">
        <f aca="false">IF(OR(I2990="DNB",I2990="Dry DNB"),1,0)</f>
        <v>0</v>
      </c>
      <c r="Z2990" s="55" t="n">
        <f aca="false">IF(ISNUMBER(W2990),A2990-W2990,"")</f>
        <v>42</v>
      </c>
      <c r="AA2990" s="55" t="n">
        <f aca="false">MATCH(A2990,DATAS,0)</f>
        <v>2</v>
      </c>
      <c r="AB2990" s="55" t="n">
        <f aca="false">IF(AND(E2990&gt;0,OR(AND(B2990&gt;=1,B2990&lt;=6),B2990=10)),1,0)</f>
        <v>1</v>
      </c>
      <c r="AC2990" s="55" t="n">
        <f aca="false">IF(AND(E2990&gt;0,B2990=10),1,0)</f>
        <v>0</v>
      </c>
      <c r="AD2990" s="55" t="n">
        <f aca="false">IF(AND(C2989=C2990,AA2989=AA2990-1),AB2989,"")</f>
        <v>1</v>
      </c>
      <c r="AE2990" s="55" t="n">
        <f aca="false">IF(AND(C2989=C2990,AA2989=AA2990-1),AC2989,"")</f>
        <v>0</v>
      </c>
      <c r="AF2990" s="55" t="n">
        <f aca="false">IF(AA2990=1,"",IF(AND(AB2990=1,AD2990&lt;&gt;1),1,0))</f>
        <v>0</v>
      </c>
      <c r="AG2990" s="55" t="n">
        <f aca="false">IF(AA2990=1,"",IF(AND(AC2990=1,AE2990&lt;&gt;1),1,0))</f>
        <v>0</v>
      </c>
      <c r="AH2990" s="60" t="str">
        <f aca="false">IF(AND(E2990&gt;0,AA2990&lt;2,NOT(AND(C2991=C2990,AA2991=AA2990+1))),INDEX(DATAS,AA2990+1),"")</f>
        <v/>
      </c>
      <c r="AI2990" s="60" t="str">
        <f aca="false">IF(AND(AC2990=1,AA2990&lt;2),IF(AND(C2991=C2990,AA2991=AA2990+1),IF(AC2991=1,"",INDEX(DATAS,AA2990+1)),INDEX(DATAS,AA2990+1)),"")</f>
        <v/>
      </c>
    </row>
    <row r="2991" customFormat="false" ht="15" hidden="false" customHeight="false" outlineLevel="0" collapsed="false">
      <c r="A2991" s="60" t="n">
        <v>46309</v>
      </c>
      <c r="B2991" s="0" t="n">
        <v>4</v>
      </c>
      <c r="C2991" s="0" t="n">
        <v>5628</v>
      </c>
      <c r="D2991" s="0" t="n">
        <v>216</v>
      </c>
      <c r="E2991" s="0" t="n">
        <v>1</v>
      </c>
      <c r="F2991" s="55" t="s">
        <v>965</v>
      </c>
      <c r="G2991" s="0" t="n">
        <v>44.9</v>
      </c>
      <c r="H2991" s="0" t="n">
        <v>45</v>
      </c>
      <c r="I2991" s="55" t="s">
        <v>157</v>
      </c>
      <c r="J2991" s="0" t="n">
        <v>62</v>
      </c>
      <c r="K2991" s="0" t="n">
        <v>62</v>
      </c>
      <c r="L2991" s="0" t="n">
        <v>154</v>
      </c>
      <c r="P2991" s="0" t="n">
        <v>3.7</v>
      </c>
      <c r="Q2991" s="0" t="n">
        <v>3.54</v>
      </c>
      <c r="R2991" s="0" t="n">
        <v>4092</v>
      </c>
      <c r="S2991" s="0" t="n">
        <v>9072</v>
      </c>
      <c r="T2991" s="0" t="n">
        <v>48.95</v>
      </c>
      <c r="U2991" s="0" t="n">
        <v>860</v>
      </c>
      <c r="V2991" s="0" t="n">
        <v>1</v>
      </c>
      <c r="W2991" s="60" t="n">
        <v>46156</v>
      </c>
      <c r="X2991" s="55" t="n">
        <f aca="false">IF(I2991="Male",0,1)</f>
        <v>1</v>
      </c>
      <c r="Y2991" s="55" t="n">
        <f aca="false">IF(OR(I2991="DNB",I2991="Dry DNB"),1,0)</f>
        <v>0</v>
      </c>
      <c r="Z2991" s="55" t="n">
        <f aca="false">IF(ISNUMBER(W2991),A2991-W2991,"")</f>
        <v>153</v>
      </c>
      <c r="AA2991" s="55" t="n">
        <f aca="false">MATCH(A2991,DATAS,0)</f>
        <v>1</v>
      </c>
      <c r="AB2991" s="55" t="n">
        <f aca="false">IF(AND(E2991&gt;0,OR(AND(B2991&gt;=1,B2991&lt;=6),B2991=10)),1,0)</f>
        <v>1</v>
      </c>
      <c r="AC2991" s="55" t="n">
        <f aca="false">IF(AND(E2991&gt;0,B2991=10),1,0)</f>
        <v>0</v>
      </c>
      <c r="AD2991" s="0" t="str">
        <f aca="false">IF(AND(C2990=C2991,AA2990=AA2991-1),AB2990,"")</f>
        <v/>
      </c>
      <c r="AE2991" s="0" t="str">
        <f aca="false">IF(AND(C2990=C2991,AA2990=AA2991-1),AC2990,"")</f>
        <v/>
      </c>
      <c r="AF2991" s="0" t="str">
        <f aca="false">IF(AA2991=1,"",IF(AND(AB2991=1,AD2991&lt;&gt;1),1,0))</f>
        <v/>
      </c>
      <c r="AG2991" s="0" t="str">
        <f aca="false">IF(AA2991=1,"",IF(AND(AC2991=1,AE2991&lt;&gt;1),1,0))</f>
        <v/>
      </c>
      <c r="AH2991" s="60" t="str">
        <f aca="false">IF(AND(E2991&gt;0,AA2991&lt;2,NOT(AND(C2992=C2991,AA2992=AA2991+1))),INDEX(DATAS,AA2991+1),"")</f>
        <v/>
      </c>
      <c r="AI2991" s="60" t="str">
        <f aca="false">IF(AND(AC2991=1,AA2991&lt;2),IF(AND(C2992=C2991,AA2992=AA2991+1),IF(AC2992=1,"",INDEX(DATAS,AA2991+1)),INDEX(DATAS,AA2991+1)),"")</f>
        <v/>
      </c>
    </row>
    <row r="2992" customFormat="false" ht="15" hidden="false" customHeight="false" outlineLevel="0" collapsed="false">
      <c r="A2992" s="60" t="n">
        <v>46310</v>
      </c>
      <c r="B2992" s="0" t="n">
        <v>4</v>
      </c>
      <c r="C2992" s="0" t="n">
        <v>5628</v>
      </c>
      <c r="D2992" s="0" t="n">
        <v>217</v>
      </c>
      <c r="E2992" s="0" t="n">
        <v>1</v>
      </c>
      <c r="F2992" s="55" t="s">
        <v>965</v>
      </c>
      <c r="G2992" s="0" t="n">
        <v>46.3</v>
      </c>
      <c r="H2992" s="0" t="n">
        <v>45</v>
      </c>
      <c r="I2992" s="55" t="s">
        <v>157</v>
      </c>
      <c r="J2992" s="0" t="n">
        <v>62</v>
      </c>
      <c r="K2992" s="0" t="n">
        <v>62</v>
      </c>
      <c r="L2992" s="0" t="n">
        <v>155</v>
      </c>
      <c r="P2992" s="0" t="n">
        <v>3.7</v>
      </c>
      <c r="Q2992" s="0" t="n">
        <v>3.54</v>
      </c>
      <c r="T2992" s="0" t="n">
        <v>48.95</v>
      </c>
      <c r="U2992" s="0" t="n">
        <v>861</v>
      </c>
      <c r="V2992" s="0" t="n">
        <v>1</v>
      </c>
      <c r="W2992" s="60" t="n">
        <v>46156</v>
      </c>
      <c r="X2992" s="55" t="n">
        <f aca="false">IF(I2992="Male",0,1)</f>
        <v>1</v>
      </c>
      <c r="Y2992" s="55" t="n">
        <f aca="false">IF(OR(I2992="DNB",I2992="Dry DNB"),1,0)</f>
        <v>0</v>
      </c>
      <c r="Z2992" s="55" t="n">
        <f aca="false">IF(ISNUMBER(W2992),A2992-W2992,"")</f>
        <v>154</v>
      </c>
      <c r="AA2992" s="55" t="n">
        <f aca="false">MATCH(A2992,DATAS,0)</f>
        <v>2</v>
      </c>
      <c r="AB2992" s="55" t="n">
        <f aca="false">IF(AND(E2992&gt;0,OR(AND(B2992&gt;=1,B2992&lt;=6),B2992=10)),1,0)</f>
        <v>1</v>
      </c>
      <c r="AC2992" s="55" t="n">
        <f aca="false">IF(AND(E2992&gt;0,B2992=10),1,0)</f>
        <v>0</v>
      </c>
      <c r="AD2992" s="55" t="n">
        <f aca="false">IF(AND(C2991=C2992,AA2991=AA2992-1),AB2991,"")</f>
        <v>1</v>
      </c>
      <c r="AE2992" s="55" t="n">
        <f aca="false">IF(AND(C2991=C2992,AA2991=AA2992-1),AC2991,"")</f>
        <v>0</v>
      </c>
      <c r="AF2992" s="55" t="n">
        <f aca="false">IF(AA2992=1,"",IF(AND(AB2992=1,AD2992&lt;&gt;1),1,0))</f>
        <v>0</v>
      </c>
      <c r="AG2992" s="55" t="n">
        <f aca="false">IF(AA2992=1,"",IF(AND(AC2992=1,AE2992&lt;&gt;1),1,0))</f>
        <v>0</v>
      </c>
      <c r="AH2992" s="60" t="str">
        <f aca="false">IF(AND(E2992&gt;0,AA2992&lt;2,NOT(AND(C2993=C2992,AA2993=AA2992+1))),INDEX(DATAS,AA2992+1),"")</f>
        <v/>
      </c>
      <c r="AI2992" s="60" t="str">
        <f aca="false">IF(AND(AC2992=1,AA2992&lt;2),IF(AND(C2993=C2992,AA2993=AA2992+1),IF(AC2993=1,"",INDEX(DATAS,AA2992+1)),INDEX(DATAS,AA2992+1)),"")</f>
        <v/>
      </c>
    </row>
    <row r="2993" customFormat="false" ht="15" hidden="false" customHeight="false" outlineLevel="0" collapsed="false">
      <c r="A2993" s="60" t="n">
        <v>46309</v>
      </c>
      <c r="B2993" s="0" t="n">
        <v>4</v>
      </c>
      <c r="C2993" s="0" t="n">
        <v>5629</v>
      </c>
      <c r="D2993" s="0" t="n">
        <v>149</v>
      </c>
      <c r="E2993" s="0" t="n">
        <v>1</v>
      </c>
      <c r="F2993" s="55" t="s">
        <v>965</v>
      </c>
      <c r="G2993" s="0" t="n">
        <v>45.5</v>
      </c>
      <c r="H2993" s="0" t="n">
        <v>46</v>
      </c>
      <c r="I2993" s="55" t="s">
        <v>157</v>
      </c>
      <c r="J2993" s="0" t="n">
        <v>100</v>
      </c>
      <c r="K2993" s="0" t="n">
        <v>65</v>
      </c>
      <c r="L2993" s="0" t="n">
        <v>49</v>
      </c>
      <c r="P2993" s="0" t="n">
        <v>3.52</v>
      </c>
      <c r="Q2993" s="0" t="n">
        <v>3.29</v>
      </c>
      <c r="R2993" s="0" t="n">
        <v>3970</v>
      </c>
      <c r="S2993" s="0" t="n">
        <v>8441</v>
      </c>
      <c r="T2993" s="0" t="n">
        <v>42.35</v>
      </c>
      <c r="U2993" s="0" t="n">
        <v>860</v>
      </c>
      <c r="V2993" s="0" t="n">
        <v>2</v>
      </c>
      <c r="W2993" s="60" t="n">
        <v>46261</v>
      </c>
      <c r="X2993" s="55" t="n">
        <f aca="false">IF(I2993="Male",0,1)</f>
        <v>1</v>
      </c>
      <c r="Y2993" s="55" t="n">
        <f aca="false">IF(OR(I2993="DNB",I2993="Dry DNB"),1,0)</f>
        <v>0</v>
      </c>
      <c r="Z2993" s="55" t="n">
        <f aca="false">IF(ISNUMBER(W2993),A2993-W2993,"")</f>
        <v>48</v>
      </c>
      <c r="AA2993" s="55" t="n">
        <f aca="false">MATCH(A2993,DATAS,0)</f>
        <v>1</v>
      </c>
      <c r="AB2993" s="55" t="n">
        <f aca="false">IF(AND(E2993&gt;0,OR(AND(B2993&gt;=1,B2993&lt;=6),B2993=10)),1,0)</f>
        <v>1</v>
      </c>
      <c r="AC2993" s="55" t="n">
        <f aca="false">IF(AND(E2993&gt;0,B2993=10),1,0)</f>
        <v>0</v>
      </c>
      <c r="AD2993" s="0" t="str">
        <f aca="false">IF(AND(C2992=C2993,AA2992=AA2993-1),AB2992,"")</f>
        <v/>
      </c>
      <c r="AE2993" s="0" t="str">
        <f aca="false">IF(AND(C2992=C2993,AA2992=AA2993-1),AC2992,"")</f>
        <v/>
      </c>
      <c r="AF2993" s="0" t="str">
        <f aca="false">IF(AA2993=1,"",IF(AND(AB2993=1,AD2993&lt;&gt;1),1,0))</f>
        <v/>
      </c>
      <c r="AG2993" s="0" t="str">
        <f aca="false">IF(AA2993=1,"",IF(AND(AC2993=1,AE2993&lt;&gt;1),1,0))</f>
        <v/>
      </c>
      <c r="AH2993" s="60" t="str">
        <f aca="false">IF(AND(E2993&gt;0,AA2993&lt;2,NOT(AND(C2994=C2993,AA2994=AA2993+1))),INDEX(DATAS,AA2993+1),"")</f>
        <v/>
      </c>
      <c r="AI2993" s="60" t="str">
        <f aca="false">IF(AND(AC2993=1,AA2993&lt;2),IF(AND(C2994=C2993,AA2994=AA2993+1),IF(AC2994=1,"",INDEX(DATAS,AA2993+1)),INDEX(DATAS,AA2993+1)),"")</f>
        <v/>
      </c>
    </row>
    <row r="2994" customFormat="false" ht="15" hidden="false" customHeight="false" outlineLevel="0" collapsed="false">
      <c r="A2994" s="60" t="n">
        <v>46310</v>
      </c>
      <c r="B2994" s="0" t="n">
        <v>4</v>
      </c>
      <c r="C2994" s="0" t="n">
        <v>5629</v>
      </c>
      <c r="D2994" s="0" t="n">
        <v>150</v>
      </c>
      <c r="E2994" s="0" t="n">
        <v>1</v>
      </c>
      <c r="F2994" s="55" t="s">
        <v>965</v>
      </c>
      <c r="G2994" s="0" t="n">
        <v>45.1</v>
      </c>
      <c r="H2994" s="0" t="n">
        <v>46</v>
      </c>
      <c r="I2994" s="55" t="s">
        <v>157</v>
      </c>
      <c r="J2994" s="0" t="n">
        <v>100</v>
      </c>
      <c r="K2994" s="0" t="n">
        <v>65</v>
      </c>
      <c r="L2994" s="0" t="n">
        <v>50</v>
      </c>
      <c r="P2994" s="0" t="n">
        <v>3.52</v>
      </c>
      <c r="Q2994" s="0" t="n">
        <v>3.29</v>
      </c>
      <c r="T2994" s="0" t="n">
        <v>42.35</v>
      </c>
      <c r="U2994" s="0" t="n">
        <v>861</v>
      </c>
      <c r="V2994" s="0" t="n">
        <v>2</v>
      </c>
      <c r="W2994" s="60" t="n">
        <v>46261</v>
      </c>
      <c r="X2994" s="55" t="n">
        <f aca="false">IF(I2994="Male",0,1)</f>
        <v>1</v>
      </c>
      <c r="Y2994" s="55" t="n">
        <f aca="false">IF(OR(I2994="DNB",I2994="Dry DNB"),1,0)</f>
        <v>0</v>
      </c>
      <c r="Z2994" s="55" t="n">
        <f aca="false">IF(ISNUMBER(W2994),A2994-W2994,"")</f>
        <v>49</v>
      </c>
      <c r="AA2994" s="55" t="n">
        <f aca="false">MATCH(A2994,DATAS,0)</f>
        <v>2</v>
      </c>
      <c r="AB2994" s="55" t="n">
        <f aca="false">IF(AND(E2994&gt;0,OR(AND(B2994&gt;=1,B2994&lt;=6),B2994=10)),1,0)</f>
        <v>1</v>
      </c>
      <c r="AC2994" s="55" t="n">
        <f aca="false">IF(AND(E2994&gt;0,B2994=10),1,0)</f>
        <v>0</v>
      </c>
      <c r="AD2994" s="55" t="n">
        <f aca="false">IF(AND(C2993=C2994,AA2993=AA2994-1),AB2993,"")</f>
        <v>1</v>
      </c>
      <c r="AE2994" s="55" t="n">
        <f aca="false">IF(AND(C2993=C2994,AA2993=AA2994-1),AC2993,"")</f>
        <v>0</v>
      </c>
      <c r="AF2994" s="55" t="n">
        <f aca="false">IF(AA2994=1,"",IF(AND(AB2994=1,AD2994&lt;&gt;1),1,0))</f>
        <v>0</v>
      </c>
      <c r="AG2994" s="55" t="n">
        <f aca="false">IF(AA2994=1,"",IF(AND(AC2994=1,AE2994&lt;&gt;1),1,0))</f>
        <v>0</v>
      </c>
      <c r="AH2994" s="60" t="str">
        <f aca="false">IF(AND(E2994&gt;0,AA2994&lt;2,NOT(AND(C2995=C2994,AA2995=AA2994+1))),INDEX(DATAS,AA2994+1),"")</f>
        <v/>
      </c>
      <c r="AI2994" s="60" t="str">
        <f aca="false">IF(AND(AC2994=1,AA2994&lt;2),IF(AND(C2995=C2994,AA2995=AA2994+1),IF(AC2995=1,"",INDEX(DATAS,AA2994+1)),INDEX(DATAS,AA2994+1)),"")</f>
        <v/>
      </c>
    </row>
    <row r="2995" customFormat="false" ht="15" hidden="false" customHeight="false" outlineLevel="0" collapsed="false">
      <c r="A2995" s="60" t="n">
        <v>46309</v>
      </c>
      <c r="B2995" s="0" t="n">
        <v>4</v>
      </c>
      <c r="C2995" s="0" t="n">
        <v>5630</v>
      </c>
      <c r="D2995" s="0" t="n">
        <v>204</v>
      </c>
      <c r="E2995" s="0" t="n">
        <v>1</v>
      </c>
      <c r="F2995" s="55" t="s">
        <v>966</v>
      </c>
      <c r="G2995" s="0" t="n">
        <v>43.1</v>
      </c>
      <c r="H2995" s="0" t="n">
        <v>42</v>
      </c>
      <c r="I2995" s="55" t="s">
        <v>157</v>
      </c>
      <c r="J2995" s="0" t="n">
        <v>71</v>
      </c>
      <c r="K2995" s="0" t="n">
        <v>71</v>
      </c>
      <c r="L2995" s="0" t="n">
        <v>133</v>
      </c>
      <c r="P2995" s="0" t="n">
        <v>5.45</v>
      </c>
      <c r="Q2995" s="0" t="n">
        <v>4.02</v>
      </c>
      <c r="R2995" s="0" t="n">
        <v>3259</v>
      </c>
      <c r="S2995" s="0" t="n">
        <v>7394</v>
      </c>
      <c r="T2995" s="0" t="n">
        <v>38.7</v>
      </c>
      <c r="U2995" s="0" t="n">
        <v>859</v>
      </c>
      <c r="V2995" s="0" t="n">
        <v>1</v>
      </c>
      <c r="W2995" s="60" t="n">
        <v>46179</v>
      </c>
      <c r="X2995" s="55" t="n">
        <f aca="false">IF(I2995="Male",0,1)</f>
        <v>1</v>
      </c>
      <c r="Y2995" s="55" t="n">
        <f aca="false">IF(OR(I2995="DNB",I2995="Dry DNB"),1,0)</f>
        <v>0</v>
      </c>
      <c r="Z2995" s="55" t="n">
        <f aca="false">IF(ISNUMBER(W2995),A2995-W2995,"")</f>
        <v>130</v>
      </c>
      <c r="AA2995" s="55" t="n">
        <f aca="false">MATCH(A2995,DATAS,0)</f>
        <v>1</v>
      </c>
      <c r="AB2995" s="55" t="n">
        <f aca="false">IF(AND(E2995&gt;0,OR(AND(B2995&gt;=1,B2995&lt;=6),B2995=10)),1,0)</f>
        <v>1</v>
      </c>
      <c r="AC2995" s="55" t="n">
        <f aca="false">IF(AND(E2995&gt;0,B2995=10),1,0)</f>
        <v>0</v>
      </c>
      <c r="AD2995" s="0" t="str">
        <f aca="false">IF(AND(C2994=C2995,AA2994=AA2995-1),AB2994,"")</f>
        <v/>
      </c>
      <c r="AE2995" s="0" t="str">
        <f aca="false">IF(AND(C2994=C2995,AA2994=AA2995-1),AC2994,"")</f>
        <v/>
      </c>
      <c r="AF2995" s="0" t="str">
        <f aca="false">IF(AA2995=1,"",IF(AND(AB2995=1,AD2995&lt;&gt;1),1,0))</f>
        <v/>
      </c>
      <c r="AG2995" s="0" t="str">
        <f aca="false">IF(AA2995=1,"",IF(AND(AC2995=1,AE2995&lt;&gt;1),1,0))</f>
        <v/>
      </c>
      <c r="AH2995" s="60" t="str">
        <f aca="false">IF(AND(E2995&gt;0,AA2995&lt;2,NOT(AND(C2996=C2995,AA2996=AA2995+1))),INDEX(DATAS,AA2995+1),"")</f>
        <v/>
      </c>
      <c r="AI2995" s="60" t="str">
        <f aca="false">IF(AND(AC2995=1,AA2995&lt;2),IF(AND(C2996=C2995,AA2996=AA2995+1),IF(AC2996=1,"",INDEX(DATAS,AA2995+1)),INDEX(DATAS,AA2995+1)),"")</f>
        <v/>
      </c>
    </row>
    <row r="2996" customFormat="false" ht="15" hidden="false" customHeight="false" outlineLevel="0" collapsed="false">
      <c r="A2996" s="60" t="n">
        <v>46310</v>
      </c>
      <c r="B2996" s="0" t="n">
        <v>4</v>
      </c>
      <c r="C2996" s="0" t="n">
        <v>5630</v>
      </c>
      <c r="D2996" s="0" t="n">
        <v>205</v>
      </c>
      <c r="E2996" s="0" t="n">
        <v>1</v>
      </c>
      <c r="F2996" s="55" t="s">
        <v>966</v>
      </c>
      <c r="G2996" s="0" t="n">
        <v>42.3</v>
      </c>
      <c r="H2996" s="0" t="n">
        <v>42</v>
      </c>
      <c r="I2996" s="55" t="s">
        <v>157</v>
      </c>
      <c r="J2996" s="0" t="n">
        <v>71</v>
      </c>
      <c r="K2996" s="0" t="n">
        <v>71</v>
      </c>
      <c r="L2996" s="0" t="n">
        <v>134</v>
      </c>
      <c r="P2996" s="0" t="n">
        <v>5.45</v>
      </c>
      <c r="Q2996" s="0" t="n">
        <v>4.02</v>
      </c>
      <c r="T2996" s="0" t="n">
        <v>38.7</v>
      </c>
      <c r="U2996" s="0" t="n">
        <v>860</v>
      </c>
      <c r="V2996" s="0" t="n">
        <v>1</v>
      </c>
      <c r="W2996" s="60" t="n">
        <v>46179</v>
      </c>
      <c r="X2996" s="55" t="n">
        <f aca="false">IF(I2996="Male",0,1)</f>
        <v>1</v>
      </c>
      <c r="Y2996" s="55" t="n">
        <f aca="false">IF(OR(I2996="DNB",I2996="Dry DNB"),1,0)</f>
        <v>0</v>
      </c>
      <c r="Z2996" s="55" t="n">
        <f aca="false">IF(ISNUMBER(W2996),A2996-W2996,"")</f>
        <v>131</v>
      </c>
      <c r="AA2996" s="55" t="n">
        <f aca="false">MATCH(A2996,DATAS,0)</f>
        <v>2</v>
      </c>
      <c r="AB2996" s="55" t="n">
        <f aca="false">IF(AND(E2996&gt;0,OR(AND(B2996&gt;=1,B2996&lt;=6),B2996=10)),1,0)</f>
        <v>1</v>
      </c>
      <c r="AC2996" s="55" t="n">
        <f aca="false">IF(AND(E2996&gt;0,B2996=10),1,0)</f>
        <v>0</v>
      </c>
      <c r="AD2996" s="55" t="n">
        <f aca="false">IF(AND(C2995=C2996,AA2995=AA2996-1),AB2995,"")</f>
        <v>1</v>
      </c>
      <c r="AE2996" s="55" t="n">
        <f aca="false">IF(AND(C2995=C2996,AA2995=AA2996-1),AC2995,"")</f>
        <v>0</v>
      </c>
      <c r="AF2996" s="55" t="n">
        <f aca="false">IF(AA2996=1,"",IF(AND(AB2996=1,AD2996&lt;&gt;1),1,0))</f>
        <v>0</v>
      </c>
      <c r="AG2996" s="55" t="n">
        <f aca="false">IF(AA2996=1,"",IF(AND(AC2996=1,AE2996&lt;&gt;1),1,0))</f>
        <v>0</v>
      </c>
      <c r="AH2996" s="60" t="str">
        <f aca="false">IF(AND(E2996&gt;0,AA2996&lt;2,NOT(AND(C2997=C2996,AA2997=AA2996+1))),INDEX(DATAS,AA2996+1),"")</f>
        <v/>
      </c>
      <c r="AI2996" s="60" t="str">
        <f aca="false">IF(AND(AC2996=1,AA2996&lt;2),IF(AND(C2997=C2996,AA2997=AA2996+1),IF(AC2997=1,"",INDEX(DATAS,AA2996+1)),INDEX(DATAS,AA2996+1)),"")</f>
        <v/>
      </c>
    </row>
    <row r="2997" customFormat="false" ht="15" hidden="false" customHeight="false" outlineLevel="0" collapsed="false">
      <c r="A2997" s="60" t="n">
        <v>46309</v>
      </c>
      <c r="B2997" s="0" t="n">
        <v>4</v>
      </c>
      <c r="C2997" s="0" t="n">
        <v>5632</v>
      </c>
      <c r="D2997" s="0" t="n">
        <v>232</v>
      </c>
      <c r="E2997" s="0" t="n">
        <v>1</v>
      </c>
      <c r="F2997" s="55" t="s">
        <v>967</v>
      </c>
      <c r="G2997" s="0" t="n">
        <v>38.5</v>
      </c>
      <c r="H2997" s="0" t="n">
        <v>41</v>
      </c>
      <c r="I2997" s="55" t="s">
        <v>157</v>
      </c>
      <c r="J2997" s="0" t="n">
        <v>64</v>
      </c>
      <c r="K2997" s="0" t="n">
        <v>64</v>
      </c>
      <c r="L2997" s="0" t="n">
        <v>168</v>
      </c>
      <c r="P2997" s="0" t="n">
        <v>3.89</v>
      </c>
      <c r="Q2997" s="0" t="n">
        <v>3.38</v>
      </c>
      <c r="R2997" s="0" t="n">
        <v>3920</v>
      </c>
      <c r="S2997" s="0" t="n">
        <v>8969</v>
      </c>
      <c r="T2997" s="0" t="n">
        <v>43.5</v>
      </c>
      <c r="U2997" s="0" t="n">
        <v>858</v>
      </c>
      <c r="V2997" s="0" t="n">
        <v>1</v>
      </c>
      <c r="W2997" s="60" t="n">
        <v>46142</v>
      </c>
      <c r="X2997" s="55" t="n">
        <f aca="false">IF(I2997="Male",0,1)</f>
        <v>1</v>
      </c>
      <c r="Y2997" s="55" t="n">
        <f aca="false">IF(OR(I2997="DNB",I2997="Dry DNB"),1,0)</f>
        <v>0</v>
      </c>
      <c r="Z2997" s="55" t="n">
        <f aca="false">IF(ISNUMBER(W2997),A2997-W2997,"")</f>
        <v>167</v>
      </c>
      <c r="AA2997" s="55" t="n">
        <f aca="false">MATCH(A2997,DATAS,0)</f>
        <v>1</v>
      </c>
      <c r="AB2997" s="55" t="n">
        <f aca="false">IF(AND(E2997&gt;0,OR(AND(B2997&gt;=1,B2997&lt;=6),B2997=10)),1,0)</f>
        <v>1</v>
      </c>
      <c r="AC2997" s="55" t="n">
        <f aca="false">IF(AND(E2997&gt;0,B2997=10),1,0)</f>
        <v>0</v>
      </c>
      <c r="AD2997" s="0" t="str">
        <f aca="false">IF(AND(C2996=C2997,AA2996=AA2997-1),AB2996,"")</f>
        <v/>
      </c>
      <c r="AE2997" s="0" t="str">
        <f aca="false">IF(AND(C2996=C2997,AA2996=AA2997-1),AC2996,"")</f>
        <v/>
      </c>
      <c r="AF2997" s="0" t="str">
        <f aca="false">IF(AA2997=1,"",IF(AND(AB2997=1,AD2997&lt;&gt;1),1,0))</f>
        <v/>
      </c>
      <c r="AG2997" s="0" t="str">
        <f aca="false">IF(AA2997=1,"",IF(AND(AC2997=1,AE2997&lt;&gt;1),1,0))</f>
        <v/>
      </c>
      <c r="AH2997" s="60" t="str">
        <f aca="false">IF(AND(E2997&gt;0,AA2997&lt;2,NOT(AND(C2998=C2997,AA2998=AA2997+1))),INDEX(DATAS,AA2997+1),"")</f>
        <v/>
      </c>
      <c r="AI2997" s="60" t="str">
        <f aca="false">IF(AND(AC2997=1,AA2997&lt;2),IF(AND(C2998=C2997,AA2998=AA2997+1),IF(AC2998=1,"",INDEX(DATAS,AA2997+1)),INDEX(DATAS,AA2997+1)),"")</f>
        <v/>
      </c>
    </row>
    <row r="2998" customFormat="false" ht="15" hidden="false" customHeight="false" outlineLevel="0" collapsed="false">
      <c r="A2998" s="60" t="n">
        <v>46310</v>
      </c>
      <c r="B2998" s="0" t="n">
        <v>4</v>
      </c>
      <c r="C2998" s="0" t="n">
        <v>5632</v>
      </c>
      <c r="D2998" s="0" t="n">
        <v>233</v>
      </c>
      <c r="E2998" s="0" t="n">
        <v>1</v>
      </c>
      <c r="F2998" s="55" t="s">
        <v>967</v>
      </c>
      <c r="G2998" s="0" t="n">
        <v>44.6</v>
      </c>
      <c r="H2998" s="0" t="n">
        <v>42</v>
      </c>
      <c r="I2998" s="55" t="s">
        <v>157</v>
      </c>
      <c r="J2998" s="0" t="n">
        <v>64</v>
      </c>
      <c r="K2998" s="0" t="n">
        <v>64</v>
      </c>
      <c r="L2998" s="0" t="n">
        <v>169</v>
      </c>
      <c r="P2998" s="0" t="n">
        <v>3.89</v>
      </c>
      <c r="Q2998" s="0" t="n">
        <v>3.38</v>
      </c>
      <c r="T2998" s="0" t="n">
        <v>43.5</v>
      </c>
      <c r="U2998" s="0" t="n">
        <v>859</v>
      </c>
      <c r="V2998" s="0" t="n">
        <v>1</v>
      </c>
      <c r="W2998" s="60" t="n">
        <v>46142</v>
      </c>
      <c r="X2998" s="55" t="n">
        <f aca="false">IF(I2998="Male",0,1)</f>
        <v>1</v>
      </c>
      <c r="Y2998" s="55" t="n">
        <f aca="false">IF(OR(I2998="DNB",I2998="Dry DNB"),1,0)</f>
        <v>0</v>
      </c>
      <c r="Z2998" s="55" t="n">
        <f aca="false">IF(ISNUMBER(W2998),A2998-W2998,"")</f>
        <v>168</v>
      </c>
      <c r="AA2998" s="55" t="n">
        <f aca="false">MATCH(A2998,DATAS,0)</f>
        <v>2</v>
      </c>
      <c r="AB2998" s="55" t="n">
        <f aca="false">IF(AND(E2998&gt;0,OR(AND(B2998&gt;=1,B2998&lt;=6),B2998=10)),1,0)</f>
        <v>1</v>
      </c>
      <c r="AC2998" s="55" t="n">
        <f aca="false">IF(AND(E2998&gt;0,B2998=10),1,0)</f>
        <v>0</v>
      </c>
      <c r="AD2998" s="55" t="n">
        <f aca="false">IF(AND(C2997=C2998,AA2997=AA2998-1),AB2997,"")</f>
        <v>1</v>
      </c>
      <c r="AE2998" s="55" t="n">
        <f aca="false">IF(AND(C2997=C2998,AA2997=AA2998-1),AC2997,"")</f>
        <v>0</v>
      </c>
      <c r="AF2998" s="55" t="n">
        <f aca="false">IF(AA2998=1,"",IF(AND(AB2998=1,AD2998&lt;&gt;1),1,0))</f>
        <v>0</v>
      </c>
      <c r="AG2998" s="55" t="n">
        <f aca="false">IF(AA2998=1,"",IF(AND(AC2998=1,AE2998&lt;&gt;1),1,0))</f>
        <v>0</v>
      </c>
      <c r="AH2998" s="60" t="str">
        <f aca="false">IF(AND(E2998&gt;0,AA2998&lt;2,NOT(AND(C2999=C2998,AA2999=AA2998+1))),INDEX(DATAS,AA2998+1),"")</f>
        <v/>
      </c>
      <c r="AI2998" s="60" t="str">
        <f aca="false">IF(AND(AC2998=1,AA2998&lt;2),IF(AND(C2999=C2998,AA2999=AA2998+1),IF(AC2999=1,"",INDEX(DATAS,AA2998+1)),INDEX(DATAS,AA2998+1)),"")</f>
        <v/>
      </c>
    </row>
    <row r="2999" customFormat="false" ht="15" hidden="false" customHeight="false" outlineLevel="0" collapsed="false">
      <c r="A2999" s="60" t="n">
        <v>46309</v>
      </c>
      <c r="B2999" s="0" t="n">
        <v>4</v>
      </c>
      <c r="C2999" s="0" t="n">
        <v>5634</v>
      </c>
      <c r="D2999" s="0" t="n">
        <v>174</v>
      </c>
      <c r="E2999" s="0" t="n">
        <v>1</v>
      </c>
      <c r="F2999" s="55" t="s">
        <v>968</v>
      </c>
      <c r="G2999" s="0" t="n">
        <v>36.7</v>
      </c>
      <c r="H2999" s="0" t="n">
        <v>38</v>
      </c>
      <c r="I2999" s="55" t="s">
        <v>177</v>
      </c>
      <c r="J2999" s="0" t="n">
        <v>174</v>
      </c>
      <c r="K2999" s="0" t="n">
        <v>62</v>
      </c>
      <c r="P2999" s="0" t="n">
        <v>4.86</v>
      </c>
      <c r="Q2999" s="0" t="n">
        <v>3.67</v>
      </c>
      <c r="R2999" s="0" t="n">
        <v>2579</v>
      </c>
      <c r="S2999" s="0" t="n">
        <v>6029</v>
      </c>
      <c r="T2999" s="0" t="n">
        <v>28.4</v>
      </c>
      <c r="U2999" s="0" t="n">
        <v>857</v>
      </c>
      <c r="V2999" s="0" t="n">
        <v>3</v>
      </c>
      <c r="W2999" s="60" t="n">
        <v>46268</v>
      </c>
      <c r="X2999" s="55" t="n">
        <f aca="false">IF(I2999="Male",0,1)</f>
        <v>1</v>
      </c>
      <c r="Y2999" s="55" t="n">
        <f aca="false">IF(OR(I2999="DNB",I2999="Dry DNB"),1,0)</f>
        <v>0</v>
      </c>
      <c r="Z2999" s="55" t="n">
        <f aca="false">IF(ISNUMBER(W2999),A2999-W2999,"")</f>
        <v>41</v>
      </c>
      <c r="AA2999" s="55" t="n">
        <f aca="false">MATCH(A2999,DATAS,0)</f>
        <v>1</v>
      </c>
      <c r="AB2999" s="55" t="n">
        <f aca="false">IF(AND(E2999&gt;0,OR(AND(B2999&gt;=1,B2999&lt;=6),B2999=10)),1,0)</f>
        <v>1</v>
      </c>
      <c r="AC2999" s="55" t="n">
        <f aca="false">IF(AND(E2999&gt;0,B2999=10),1,0)</f>
        <v>0</v>
      </c>
      <c r="AD2999" s="0" t="str">
        <f aca="false">IF(AND(C2998=C2999,AA2998=AA2999-1),AB2998,"")</f>
        <v/>
      </c>
      <c r="AE2999" s="0" t="str">
        <f aca="false">IF(AND(C2998=C2999,AA2998=AA2999-1),AC2998,"")</f>
        <v/>
      </c>
      <c r="AF2999" s="0" t="str">
        <f aca="false">IF(AA2999=1,"",IF(AND(AB2999=1,AD2999&lt;&gt;1),1,0))</f>
        <v/>
      </c>
      <c r="AG2999" s="0" t="str">
        <f aca="false">IF(AA2999=1,"",IF(AND(AC2999=1,AE2999&lt;&gt;1),1,0))</f>
        <v/>
      </c>
      <c r="AH2999" s="60" t="str">
        <f aca="false">IF(AND(E2999&gt;0,AA2999&lt;2,NOT(AND(C3000=C2999,AA3000=AA2999+1))),INDEX(DATAS,AA2999+1),"")</f>
        <v/>
      </c>
      <c r="AI2999" s="60" t="str">
        <f aca="false">IF(AND(AC2999=1,AA2999&lt;2),IF(AND(C3000=C2999,AA3000=AA2999+1),IF(AC3000=1,"",INDEX(DATAS,AA2999+1)),INDEX(DATAS,AA2999+1)),"")</f>
        <v/>
      </c>
    </row>
    <row r="3000" customFormat="false" ht="15" hidden="false" customHeight="false" outlineLevel="0" collapsed="false">
      <c r="A3000" s="60" t="n">
        <v>46310</v>
      </c>
      <c r="B3000" s="0" t="n">
        <v>4</v>
      </c>
      <c r="C3000" s="0" t="n">
        <v>5634</v>
      </c>
      <c r="D3000" s="0" t="n">
        <v>175</v>
      </c>
      <c r="E3000" s="0" t="n">
        <v>1</v>
      </c>
      <c r="F3000" s="55" t="s">
        <v>968</v>
      </c>
      <c r="G3000" s="0" t="n">
        <v>37.9</v>
      </c>
      <c r="H3000" s="0" t="n">
        <v>37</v>
      </c>
      <c r="I3000" s="55" t="s">
        <v>177</v>
      </c>
      <c r="J3000" s="0" t="n">
        <v>175</v>
      </c>
      <c r="K3000" s="0" t="n">
        <v>62</v>
      </c>
      <c r="P3000" s="0" t="n">
        <v>4.86</v>
      </c>
      <c r="Q3000" s="0" t="n">
        <v>3.67</v>
      </c>
      <c r="T3000" s="0" t="n">
        <v>28.4</v>
      </c>
      <c r="U3000" s="0" t="n">
        <v>858</v>
      </c>
      <c r="V3000" s="0" t="n">
        <v>3</v>
      </c>
      <c r="W3000" s="60" t="n">
        <v>46268</v>
      </c>
      <c r="X3000" s="55" t="n">
        <f aca="false">IF(I3000="Male",0,1)</f>
        <v>1</v>
      </c>
      <c r="Y3000" s="55" t="n">
        <f aca="false">IF(OR(I3000="DNB",I3000="Dry DNB"),1,0)</f>
        <v>0</v>
      </c>
      <c r="Z3000" s="55" t="n">
        <f aca="false">IF(ISNUMBER(W3000),A3000-W3000,"")</f>
        <v>42</v>
      </c>
      <c r="AA3000" s="55" t="n">
        <f aca="false">MATCH(A3000,DATAS,0)</f>
        <v>2</v>
      </c>
      <c r="AB3000" s="55" t="n">
        <f aca="false">IF(AND(E3000&gt;0,OR(AND(B3000&gt;=1,B3000&lt;=6),B3000=10)),1,0)</f>
        <v>1</v>
      </c>
      <c r="AC3000" s="55" t="n">
        <f aca="false">IF(AND(E3000&gt;0,B3000=10),1,0)</f>
        <v>0</v>
      </c>
      <c r="AD3000" s="55" t="n">
        <f aca="false">IF(AND(C2999=C3000,AA2999=AA3000-1),AB2999,"")</f>
        <v>1</v>
      </c>
      <c r="AE3000" s="55" t="n">
        <f aca="false">IF(AND(C2999=C3000,AA2999=AA3000-1),AC2999,"")</f>
        <v>0</v>
      </c>
      <c r="AF3000" s="55" t="n">
        <f aca="false">IF(AA3000=1,"",IF(AND(AB3000=1,AD3000&lt;&gt;1),1,0))</f>
        <v>0</v>
      </c>
      <c r="AG3000" s="55" t="n">
        <f aca="false">IF(AA3000=1,"",IF(AND(AC3000=1,AE3000&lt;&gt;1),1,0))</f>
        <v>0</v>
      </c>
      <c r="AH3000" s="60" t="str">
        <f aca="false">IF(AND(E3000&gt;0,AA3000&lt;2,NOT(AND(C3001=C3000,AA3001=AA3000+1))),INDEX(DATAS,AA3000+1),"")</f>
        <v/>
      </c>
      <c r="AI3000" s="60" t="str">
        <f aca="false">IF(AND(AC3000=1,AA3000&lt;2),IF(AND(C3001=C3000,AA3001=AA3000+1),IF(AC3001=1,"",INDEX(DATAS,AA3000+1)),INDEX(DATAS,AA3000+1)),"")</f>
        <v/>
      </c>
    </row>
    <row r="3001" customFormat="false" ht="15" hidden="false" customHeight="false" outlineLevel="0" collapsed="false">
      <c r="A3001" s="60" t="n">
        <v>46309</v>
      </c>
      <c r="B3001" s="0" t="n">
        <v>4</v>
      </c>
      <c r="C3001" s="0" t="n">
        <v>5635</v>
      </c>
      <c r="D3001" s="0" t="n">
        <v>210</v>
      </c>
      <c r="E3001" s="0" t="n">
        <v>1</v>
      </c>
      <c r="F3001" s="55" t="s">
        <v>968</v>
      </c>
      <c r="G3001" s="0" t="n">
        <v>33.8</v>
      </c>
      <c r="H3001" s="0" t="n">
        <v>34</v>
      </c>
      <c r="I3001" s="55" t="s">
        <v>187</v>
      </c>
      <c r="J3001" s="0" t="n">
        <v>210</v>
      </c>
      <c r="K3001" s="0" t="n">
        <v>63</v>
      </c>
      <c r="P3001" s="0" t="n">
        <v>3.44</v>
      </c>
      <c r="Q3001" s="0" t="n">
        <v>3.59</v>
      </c>
      <c r="R3001" s="0" t="n">
        <v>3032</v>
      </c>
      <c r="S3001" s="0" t="n">
        <v>6661</v>
      </c>
      <c r="T3001" s="0" t="n">
        <v>35.65</v>
      </c>
      <c r="U3001" s="0" t="n">
        <v>857</v>
      </c>
      <c r="V3001" s="0" t="n">
        <v>4</v>
      </c>
      <c r="W3001" s="60" t="n">
        <v>46291</v>
      </c>
      <c r="X3001" s="55" t="n">
        <f aca="false">IF(I3001="Male",0,1)</f>
        <v>1</v>
      </c>
      <c r="Y3001" s="55" t="n">
        <f aca="false">IF(OR(I3001="DNB",I3001="Dry DNB"),1,0)</f>
        <v>0</v>
      </c>
      <c r="Z3001" s="55" t="n">
        <f aca="false">IF(ISNUMBER(W3001),A3001-W3001,"")</f>
        <v>18</v>
      </c>
      <c r="AA3001" s="55" t="n">
        <f aca="false">MATCH(A3001,DATAS,0)</f>
        <v>1</v>
      </c>
      <c r="AB3001" s="55" t="n">
        <f aca="false">IF(AND(E3001&gt;0,OR(AND(B3001&gt;=1,B3001&lt;=6),B3001=10)),1,0)</f>
        <v>1</v>
      </c>
      <c r="AC3001" s="55" t="n">
        <f aca="false">IF(AND(E3001&gt;0,B3001=10),1,0)</f>
        <v>0</v>
      </c>
      <c r="AD3001" s="0" t="str">
        <f aca="false">IF(AND(C3000=C3001,AA3000=AA3001-1),AB3000,"")</f>
        <v/>
      </c>
      <c r="AE3001" s="0" t="str">
        <f aca="false">IF(AND(C3000=C3001,AA3000=AA3001-1),AC3000,"")</f>
        <v/>
      </c>
      <c r="AF3001" s="0" t="str">
        <f aca="false">IF(AA3001=1,"",IF(AND(AB3001=1,AD3001&lt;&gt;1),1,0))</f>
        <v/>
      </c>
      <c r="AG3001" s="0" t="str">
        <f aca="false">IF(AA3001=1,"",IF(AND(AC3001=1,AE3001&lt;&gt;1),1,0))</f>
        <v/>
      </c>
      <c r="AH3001" s="60" t="str">
        <f aca="false">IF(AND(E3001&gt;0,AA3001&lt;2,NOT(AND(C3002=C3001,AA3002=AA3001+1))),INDEX(DATAS,AA3001+1),"")</f>
        <v/>
      </c>
      <c r="AI3001" s="60" t="str">
        <f aca="false">IF(AND(AC3001=1,AA3001&lt;2),IF(AND(C3002=C3001,AA3002=AA3001+1),IF(AC3002=1,"",INDEX(DATAS,AA3001+1)),INDEX(DATAS,AA3001+1)),"")</f>
        <v/>
      </c>
    </row>
    <row r="3002" customFormat="false" ht="15" hidden="false" customHeight="false" outlineLevel="0" collapsed="false">
      <c r="A3002" s="60" t="n">
        <v>46310</v>
      </c>
      <c r="B3002" s="0" t="n">
        <v>4</v>
      </c>
      <c r="C3002" s="0" t="n">
        <v>5635</v>
      </c>
      <c r="D3002" s="0" t="n">
        <v>211</v>
      </c>
      <c r="E3002" s="0" t="n">
        <v>1</v>
      </c>
      <c r="F3002" s="55" t="s">
        <v>968</v>
      </c>
      <c r="G3002" s="0" t="n">
        <v>35.2</v>
      </c>
      <c r="H3002" s="0" t="n">
        <v>34</v>
      </c>
      <c r="I3002" s="55" t="s">
        <v>187</v>
      </c>
      <c r="J3002" s="0" t="n">
        <v>211</v>
      </c>
      <c r="K3002" s="0" t="n">
        <v>63</v>
      </c>
      <c r="P3002" s="0" t="n">
        <v>3.44</v>
      </c>
      <c r="Q3002" s="0" t="n">
        <v>3.59</v>
      </c>
      <c r="T3002" s="0" t="n">
        <v>35.65</v>
      </c>
      <c r="U3002" s="0" t="n">
        <v>858</v>
      </c>
      <c r="V3002" s="0" t="n">
        <v>4</v>
      </c>
      <c r="W3002" s="60" t="n">
        <v>46291</v>
      </c>
      <c r="X3002" s="55" t="n">
        <f aca="false">IF(I3002="Male",0,1)</f>
        <v>1</v>
      </c>
      <c r="Y3002" s="55" t="n">
        <f aca="false">IF(OR(I3002="DNB",I3002="Dry DNB"),1,0)</f>
        <v>0</v>
      </c>
      <c r="Z3002" s="55" t="n">
        <f aca="false">IF(ISNUMBER(W3002),A3002-W3002,"")</f>
        <v>19</v>
      </c>
      <c r="AA3002" s="55" t="n">
        <f aca="false">MATCH(A3002,DATAS,0)</f>
        <v>2</v>
      </c>
      <c r="AB3002" s="55" t="n">
        <f aca="false">IF(AND(E3002&gt;0,OR(AND(B3002&gt;=1,B3002&lt;=6),B3002=10)),1,0)</f>
        <v>1</v>
      </c>
      <c r="AC3002" s="55" t="n">
        <f aca="false">IF(AND(E3002&gt;0,B3002=10),1,0)</f>
        <v>0</v>
      </c>
      <c r="AD3002" s="55" t="n">
        <f aca="false">IF(AND(C3001=C3002,AA3001=AA3002-1),AB3001,"")</f>
        <v>1</v>
      </c>
      <c r="AE3002" s="55" t="n">
        <f aca="false">IF(AND(C3001=C3002,AA3001=AA3002-1),AC3001,"")</f>
        <v>0</v>
      </c>
      <c r="AF3002" s="55" t="n">
        <f aca="false">IF(AA3002=1,"",IF(AND(AB3002=1,AD3002&lt;&gt;1),1,0))</f>
        <v>0</v>
      </c>
      <c r="AG3002" s="55" t="n">
        <f aca="false">IF(AA3002=1,"",IF(AND(AC3002=1,AE3002&lt;&gt;1),1,0))</f>
        <v>0</v>
      </c>
      <c r="AH3002" s="60" t="str">
        <f aca="false">IF(AND(E3002&gt;0,AA3002&lt;2,NOT(AND(C3003=C3002,AA3003=AA3002+1))),INDEX(DATAS,AA3002+1),"")</f>
        <v/>
      </c>
      <c r="AI3002" s="60" t="str">
        <f aca="false">IF(AND(AC3002=1,AA3002&lt;2),IF(AND(C3003=C3002,AA3003=AA3002+1),IF(AC3003=1,"",INDEX(DATAS,AA3002+1)),INDEX(DATAS,AA3002+1)),"")</f>
        <v/>
      </c>
    </row>
    <row r="3003" customFormat="false" ht="15" hidden="false" customHeight="false" outlineLevel="0" collapsed="false">
      <c r="A3003" s="60" t="n">
        <v>46309</v>
      </c>
      <c r="B3003" s="0" t="n">
        <v>4</v>
      </c>
      <c r="C3003" s="0" t="n">
        <v>5636</v>
      </c>
      <c r="D3003" s="0" t="n">
        <v>148</v>
      </c>
      <c r="E3003" s="0" t="n">
        <v>1</v>
      </c>
      <c r="F3003" s="55" t="s">
        <v>969</v>
      </c>
      <c r="G3003" s="0" t="n">
        <v>46.5</v>
      </c>
      <c r="H3003" s="0" t="n">
        <v>44</v>
      </c>
      <c r="I3003" s="55" t="s">
        <v>177</v>
      </c>
      <c r="J3003" s="0" t="n">
        <v>148</v>
      </c>
      <c r="K3003" s="0" t="n">
        <v>64</v>
      </c>
      <c r="P3003" s="0" t="n">
        <v>2.78</v>
      </c>
      <c r="Q3003" s="0" t="n">
        <v>3.25</v>
      </c>
      <c r="R3003" s="0" t="n">
        <v>4016</v>
      </c>
      <c r="S3003" s="0" t="n">
        <v>8506</v>
      </c>
      <c r="T3003" s="0" t="n">
        <v>48.5</v>
      </c>
      <c r="U3003" s="0" t="n">
        <v>855</v>
      </c>
      <c r="V3003" s="0" t="n">
        <v>2</v>
      </c>
      <c r="W3003" s="60" t="n">
        <v>46262</v>
      </c>
      <c r="X3003" s="55" t="n">
        <f aca="false">IF(I3003="Male",0,1)</f>
        <v>1</v>
      </c>
      <c r="Y3003" s="55" t="n">
        <f aca="false">IF(OR(I3003="DNB",I3003="Dry DNB"),1,0)</f>
        <v>0</v>
      </c>
      <c r="Z3003" s="55" t="n">
        <f aca="false">IF(ISNUMBER(W3003),A3003-W3003,"")</f>
        <v>47</v>
      </c>
      <c r="AA3003" s="55" t="n">
        <f aca="false">MATCH(A3003,DATAS,0)</f>
        <v>1</v>
      </c>
      <c r="AB3003" s="55" t="n">
        <f aca="false">IF(AND(E3003&gt;0,OR(AND(B3003&gt;=1,B3003&lt;=6),B3003=10)),1,0)</f>
        <v>1</v>
      </c>
      <c r="AC3003" s="55" t="n">
        <f aca="false">IF(AND(E3003&gt;0,B3003=10),1,0)</f>
        <v>0</v>
      </c>
      <c r="AD3003" s="0" t="str">
        <f aca="false">IF(AND(C3002=C3003,AA3002=AA3003-1),AB3002,"")</f>
        <v/>
      </c>
      <c r="AE3003" s="0" t="str">
        <f aca="false">IF(AND(C3002=C3003,AA3002=AA3003-1),AC3002,"")</f>
        <v/>
      </c>
      <c r="AF3003" s="0" t="str">
        <f aca="false">IF(AA3003=1,"",IF(AND(AB3003=1,AD3003&lt;&gt;1),1,0))</f>
        <v/>
      </c>
      <c r="AG3003" s="0" t="str">
        <f aca="false">IF(AA3003=1,"",IF(AND(AC3003=1,AE3003&lt;&gt;1),1,0))</f>
        <v/>
      </c>
      <c r="AH3003" s="60" t="str">
        <f aca="false">IF(AND(E3003&gt;0,AA3003&lt;2,NOT(AND(C3004=C3003,AA3004=AA3003+1))),INDEX(DATAS,AA3003+1),"")</f>
        <v/>
      </c>
      <c r="AI3003" s="60" t="str">
        <f aca="false">IF(AND(AC3003=1,AA3003&lt;2),IF(AND(C3004=C3003,AA3004=AA3003+1),IF(AC3004=1,"",INDEX(DATAS,AA3003+1)),INDEX(DATAS,AA3003+1)),"")</f>
        <v/>
      </c>
    </row>
    <row r="3004" customFormat="false" ht="15" hidden="false" customHeight="false" outlineLevel="0" collapsed="false">
      <c r="A3004" s="60" t="n">
        <v>46310</v>
      </c>
      <c r="B3004" s="0" t="n">
        <v>4</v>
      </c>
      <c r="C3004" s="0" t="n">
        <v>5636</v>
      </c>
      <c r="D3004" s="0" t="n">
        <v>149</v>
      </c>
      <c r="E3004" s="0" t="n">
        <v>1</v>
      </c>
      <c r="F3004" s="55" t="s">
        <v>969</v>
      </c>
      <c r="G3004" s="0" t="n">
        <v>47.6</v>
      </c>
      <c r="H3004" s="0" t="n">
        <v>44</v>
      </c>
      <c r="I3004" s="55" t="s">
        <v>177</v>
      </c>
      <c r="J3004" s="0" t="n">
        <v>149</v>
      </c>
      <c r="K3004" s="0" t="n">
        <v>64</v>
      </c>
      <c r="P3004" s="0" t="n">
        <v>2.78</v>
      </c>
      <c r="Q3004" s="0" t="n">
        <v>3.25</v>
      </c>
      <c r="T3004" s="0" t="n">
        <v>48.5</v>
      </c>
      <c r="U3004" s="0" t="n">
        <v>856</v>
      </c>
      <c r="V3004" s="0" t="n">
        <v>2</v>
      </c>
      <c r="W3004" s="60" t="n">
        <v>46262</v>
      </c>
      <c r="X3004" s="55" t="n">
        <f aca="false">IF(I3004="Male",0,1)</f>
        <v>1</v>
      </c>
      <c r="Y3004" s="55" t="n">
        <f aca="false">IF(OR(I3004="DNB",I3004="Dry DNB"),1,0)</f>
        <v>0</v>
      </c>
      <c r="Z3004" s="55" t="n">
        <f aca="false">IF(ISNUMBER(W3004),A3004-W3004,"")</f>
        <v>48</v>
      </c>
      <c r="AA3004" s="55" t="n">
        <f aca="false">MATCH(A3004,DATAS,0)</f>
        <v>2</v>
      </c>
      <c r="AB3004" s="55" t="n">
        <f aca="false">IF(AND(E3004&gt;0,OR(AND(B3004&gt;=1,B3004&lt;=6),B3004=10)),1,0)</f>
        <v>1</v>
      </c>
      <c r="AC3004" s="55" t="n">
        <f aca="false">IF(AND(E3004&gt;0,B3004=10),1,0)</f>
        <v>0</v>
      </c>
      <c r="AD3004" s="55" t="n">
        <f aca="false">IF(AND(C3003=C3004,AA3003=AA3004-1),AB3003,"")</f>
        <v>1</v>
      </c>
      <c r="AE3004" s="55" t="n">
        <f aca="false">IF(AND(C3003=C3004,AA3003=AA3004-1),AC3003,"")</f>
        <v>0</v>
      </c>
      <c r="AF3004" s="55" t="n">
        <f aca="false">IF(AA3004=1,"",IF(AND(AB3004=1,AD3004&lt;&gt;1),1,0))</f>
        <v>0</v>
      </c>
      <c r="AG3004" s="55" t="n">
        <f aca="false">IF(AA3004=1,"",IF(AND(AC3004=1,AE3004&lt;&gt;1),1,0))</f>
        <v>0</v>
      </c>
      <c r="AH3004" s="60" t="str">
        <f aca="false">IF(AND(E3004&gt;0,AA3004&lt;2,NOT(AND(C3005=C3004,AA3005=AA3004+1))),INDEX(DATAS,AA3004+1),"")</f>
        <v/>
      </c>
      <c r="AI3004" s="60" t="str">
        <f aca="false">IF(AND(AC3004=1,AA3004&lt;2),IF(AND(C3005=C3004,AA3005=AA3004+1),IF(AC3005=1,"",INDEX(DATAS,AA3004+1)),INDEX(DATAS,AA3004+1)),"")</f>
        <v/>
      </c>
    </row>
    <row r="3005" customFormat="false" ht="15" hidden="false" customHeight="false" outlineLevel="0" collapsed="false">
      <c r="A3005" s="60" t="n">
        <v>46309</v>
      </c>
      <c r="B3005" s="0" t="n">
        <v>4</v>
      </c>
      <c r="C3005" s="0" t="n">
        <v>5637</v>
      </c>
      <c r="D3005" s="0" t="n">
        <v>185</v>
      </c>
      <c r="E3005" s="0" t="n">
        <v>1</v>
      </c>
      <c r="F3005" s="55" t="s">
        <v>969</v>
      </c>
      <c r="G3005" s="0" t="n">
        <v>57.5</v>
      </c>
      <c r="H3005" s="0" t="n">
        <v>56</v>
      </c>
      <c r="I3005" s="55" t="s">
        <v>157</v>
      </c>
      <c r="J3005" s="0" t="n">
        <v>89</v>
      </c>
      <c r="K3005" s="0" t="n">
        <v>66</v>
      </c>
      <c r="L3005" s="0" t="n">
        <v>96</v>
      </c>
      <c r="P3005" s="0" t="n">
        <v>2.8</v>
      </c>
      <c r="Q3005" s="0" t="n">
        <v>3.15</v>
      </c>
      <c r="R3005" s="0" t="n">
        <v>4598</v>
      </c>
      <c r="S3005" s="0" t="n">
        <v>10157</v>
      </c>
      <c r="T3005" s="0" t="n">
        <v>48.15</v>
      </c>
      <c r="U3005" s="0" t="n">
        <v>855</v>
      </c>
      <c r="V3005" s="0" t="n">
        <v>2</v>
      </c>
      <c r="W3005" s="60" t="n">
        <v>46214</v>
      </c>
      <c r="X3005" s="55" t="n">
        <f aca="false">IF(I3005="Male",0,1)</f>
        <v>1</v>
      </c>
      <c r="Y3005" s="55" t="n">
        <f aca="false">IF(OR(I3005="DNB",I3005="Dry DNB"),1,0)</f>
        <v>0</v>
      </c>
      <c r="Z3005" s="55" t="n">
        <f aca="false">IF(ISNUMBER(W3005),A3005-W3005,"")</f>
        <v>95</v>
      </c>
      <c r="AA3005" s="55" t="n">
        <f aca="false">MATCH(A3005,DATAS,0)</f>
        <v>1</v>
      </c>
      <c r="AB3005" s="55" t="n">
        <f aca="false">IF(AND(E3005&gt;0,OR(AND(B3005&gt;=1,B3005&lt;=6),B3005=10)),1,0)</f>
        <v>1</v>
      </c>
      <c r="AC3005" s="55" t="n">
        <f aca="false">IF(AND(E3005&gt;0,B3005=10),1,0)</f>
        <v>0</v>
      </c>
      <c r="AD3005" s="0" t="str">
        <f aca="false">IF(AND(C3004=C3005,AA3004=AA3005-1),AB3004,"")</f>
        <v/>
      </c>
      <c r="AE3005" s="0" t="str">
        <f aca="false">IF(AND(C3004=C3005,AA3004=AA3005-1),AC3004,"")</f>
        <v/>
      </c>
      <c r="AF3005" s="0" t="str">
        <f aca="false">IF(AA3005=1,"",IF(AND(AB3005=1,AD3005&lt;&gt;1),1,0))</f>
        <v/>
      </c>
      <c r="AG3005" s="0" t="str">
        <f aca="false">IF(AA3005=1,"",IF(AND(AC3005=1,AE3005&lt;&gt;1),1,0))</f>
        <v/>
      </c>
      <c r="AH3005" s="60" t="str">
        <f aca="false">IF(AND(E3005&gt;0,AA3005&lt;2,NOT(AND(C3006=C3005,AA3006=AA3005+1))),INDEX(DATAS,AA3005+1),"")</f>
        <v/>
      </c>
      <c r="AI3005" s="60" t="str">
        <f aca="false">IF(AND(AC3005=1,AA3005&lt;2),IF(AND(C3006=C3005,AA3006=AA3005+1),IF(AC3006=1,"",INDEX(DATAS,AA3005+1)),INDEX(DATAS,AA3005+1)),"")</f>
        <v/>
      </c>
    </row>
    <row r="3006" customFormat="false" ht="15" hidden="false" customHeight="false" outlineLevel="0" collapsed="false">
      <c r="A3006" s="60" t="n">
        <v>46310</v>
      </c>
      <c r="B3006" s="0" t="n">
        <v>4</v>
      </c>
      <c r="C3006" s="0" t="n">
        <v>5637</v>
      </c>
      <c r="D3006" s="0" t="n">
        <v>186</v>
      </c>
      <c r="E3006" s="0" t="n">
        <v>1</v>
      </c>
      <c r="F3006" s="55" t="s">
        <v>969</v>
      </c>
      <c r="G3006" s="0" t="n">
        <v>60</v>
      </c>
      <c r="H3006" s="0" t="n">
        <v>56</v>
      </c>
      <c r="I3006" s="55" t="s">
        <v>157</v>
      </c>
      <c r="J3006" s="0" t="n">
        <v>89</v>
      </c>
      <c r="K3006" s="0" t="n">
        <v>66</v>
      </c>
      <c r="L3006" s="0" t="n">
        <v>97</v>
      </c>
      <c r="P3006" s="0" t="n">
        <v>2.8</v>
      </c>
      <c r="Q3006" s="0" t="n">
        <v>3.15</v>
      </c>
      <c r="T3006" s="0" t="n">
        <v>48.15</v>
      </c>
      <c r="U3006" s="0" t="n">
        <v>856</v>
      </c>
      <c r="V3006" s="0" t="n">
        <v>2</v>
      </c>
      <c r="W3006" s="60" t="n">
        <v>46214</v>
      </c>
      <c r="X3006" s="55" t="n">
        <f aca="false">IF(I3006="Male",0,1)</f>
        <v>1</v>
      </c>
      <c r="Y3006" s="55" t="n">
        <f aca="false">IF(OR(I3006="DNB",I3006="Dry DNB"),1,0)</f>
        <v>0</v>
      </c>
      <c r="Z3006" s="55" t="n">
        <f aca="false">IF(ISNUMBER(W3006),A3006-W3006,"")</f>
        <v>96</v>
      </c>
      <c r="AA3006" s="55" t="n">
        <f aca="false">MATCH(A3006,DATAS,0)</f>
        <v>2</v>
      </c>
      <c r="AB3006" s="55" t="n">
        <f aca="false">IF(AND(E3006&gt;0,OR(AND(B3006&gt;=1,B3006&lt;=6),B3006=10)),1,0)</f>
        <v>1</v>
      </c>
      <c r="AC3006" s="55" t="n">
        <f aca="false">IF(AND(E3006&gt;0,B3006=10),1,0)</f>
        <v>0</v>
      </c>
      <c r="AD3006" s="55" t="n">
        <f aca="false">IF(AND(C3005=C3006,AA3005=AA3006-1),AB3005,"")</f>
        <v>1</v>
      </c>
      <c r="AE3006" s="55" t="n">
        <f aca="false">IF(AND(C3005=C3006,AA3005=AA3006-1),AC3005,"")</f>
        <v>0</v>
      </c>
      <c r="AF3006" s="55" t="n">
        <f aca="false">IF(AA3006=1,"",IF(AND(AB3006=1,AD3006&lt;&gt;1),1,0))</f>
        <v>0</v>
      </c>
      <c r="AG3006" s="55" t="n">
        <f aca="false">IF(AA3006=1,"",IF(AND(AC3006=1,AE3006&lt;&gt;1),1,0))</f>
        <v>0</v>
      </c>
      <c r="AH3006" s="60" t="str">
        <f aca="false">IF(AND(E3006&gt;0,AA3006&lt;2,NOT(AND(C3007=C3006,AA3007=AA3006+1))),INDEX(DATAS,AA3006+1),"")</f>
        <v/>
      </c>
      <c r="AI3006" s="60" t="str">
        <f aca="false">IF(AND(AC3006=1,AA3006&lt;2),IF(AND(C3007=C3006,AA3007=AA3006+1),IF(AC3007=1,"",INDEX(DATAS,AA3006+1)),INDEX(DATAS,AA3006+1)),"")</f>
        <v/>
      </c>
    </row>
    <row r="3007" customFormat="false" ht="15" hidden="false" customHeight="false" outlineLevel="0" collapsed="false">
      <c r="A3007" s="60" t="n">
        <v>46309</v>
      </c>
      <c r="B3007" s="0" t="n">
        <v>4</v>
      </c>
      <c r="C3007" s="0" t="n">
        <v>5639</v>
      </c>
      <c r="D3007" s="0" t="n">
        <v>129</v>
      </c>
      <c r="E3007" s="0" t="n">
        <v>1</v>
      </c>
      <c r="F3007" s="55" t="s">
        <v>969</v>
      </c>
      <c r="G3007" s="0" t="n">
        <v>54.8</v>
      </c>
      <c r="H3007" s="0" t="n">
        <v>53</v>
      </c>
      <c r="I3007" s="55" t="s">
        <v>157</v>
      </c>
      <c r="J3007" s="0" t="n">
        <v>66</v>
      </c>
      <c r="K3007" s="0" t="n">
        <v>66</v>
      </c>
      <c r="L3007" s="0" t="n">
        <v>63</v>
      </c>
      <c r="P3007" s="0" t="n">
        <v>4.5</v>
      </c>
      <c r="Q3007" s="0" t="n">
        <v>2.81</v>
      </c>
      <c r="R3007" s="0" t="n">
        <v>4057</v>
      </c>
      <c r="S3007" s="0" t="n">
        <v>8670</v>
      </c>
      <c r="T3007" s="0" t="n">
        <v>41.95</v>
      </c>
      <c r="U3007" s="0" t="n">
        <v>855</v>
      </c>
      <c r="V3007" s="0" t="n">
        <v>1</v>
      </c>
      <c r="W3007" s="60" t="n">
        <v>46247</v>
      </c>
      <c r="X3007" s="55" t="n">
        <f aca="false">IF(I3007="Male",0,1)</f>
        <v>1</v>
      </c>
      <c r="Y3007" s="55" t="n">
        <f aca="false">IF(OR(I3007="DNB",I3007="Dry DNB"),1,0)</f>
        <v>0</v>
      </c>
      <c r="Z3007" s="55" t="n">
        <f aca="false">IF(ISNUMBER(W3007),A3007-W3007,"")</f>
        <v>62</v>
      </c>
      <c r="AA3007" s="55" t="n">
        <f aca="false">MATCH(A3007,DATAS,0)</f>
        <v>1</v>
      </c>
      <c r="AB3007" s="55" t="n">
        <f aca="false">IF(AND(E3007&gt;0,OR(AND(B3007&gt;=1,B3007&lt;=6),B3007=10)),1,0)</f>
        <v>1</v>
      </c>
      <c r="AC3007" s="55" t="n">
        <f aca="false">IF(AND(E3007&gt;0,B3007=10),1,0)</f>
        <v>0</v>
      </c>
      <c r="AD3007" s="0" t="str">
        <f aca="false">IF(AND(C3006=C3007,AA3006=AA3007-1),AB3006,"")</f>
        <v/>
      </c>
      <c r="AE3007" s="0" t="str">
        <f aca="false">IF(AND(C3006=C3007,AA3006=AA3007-1),AC3006,"")</f>
        <v/>
      </c>
      <c r="AF3007" s="0" t="str">
        <f aca="false">IF(AA3007=1,"",IF(AND(AB3007=1,AD3007&lt;&gt;1),1,0))</f>
        <v/>
      </c>
      <c r="AG3007" s="0" t="str">
        <f aca="false">IF(AA3007=1,"",IF(AND(AC3007=1,AE3007&lt;&gt;1),1,0))</f>
        <v/>
      </c>
      <c r="AH3007" s="60" t="str">
        <f aca="false">IF(AND(E3007&gt;0,AA3007&lt;2,NOT(AND(C3008=C3007,AA3008=AA3007+1))),INDEX(DATAS,AA3007+1),"")</f>
        <v/>
      </c>
      <c r="AI3007" s="60" t="str">
        <f aca="false">IF(AND(AC3007=1,AA3007&lt;2),IF(AND(C3008=C3007,AA3008=AA3007+1),IF(AC3008=1,"",INDEX(DATAS,AA3007+1)),INDEX(DATAS,AA3007+1)),"")</f>
        <v/>
      </c>
    </row>
    <row r="3008" customFormat="false" ht="15" hidden="false" customHeight="false" outlineLevel="0" collapsed="false">
      <c r="A3008" s="60" t="n">
        <v>46310</v>
      </c>
      <c r="B3008" s="0" t="n">
        <v>4</v>
      </c>
      <c r="C3008" s="0" t="n">
        <v>5639</v>
      </c>
      <c r="D3008" s="0" t="n">
        <v>130</v>
      </c>
      <c r="E3008" s="0" t="n">
        <v>1</v>
      </c>
      <c r="F3008" s="55" t="s">
        <v>969</v>
      </c>
      <c r="G3008" s="0" t="n">
        <v>53.4</v>
      </c>
      <c r="H3008" s="0" t="n">
        <v>53</v>
      </c>
      <c r="I3008" s="55" t="s">
        <v>157</v>
      </c>
      <c r="J3008" s="0" t="n">
        <v>66</v>
      </c>
      <c r="K3008" s="0" t="n">
        <v>66</v>
      </c>
      <c r="L3008" s="0" t="n">
        <v>64</v>
      </c>
      <c r="P3008" s="0" t="n">
        <v>4.5</v>
      </c>
      <c r="Q3008" s="0" t="n">
        <v>2.81</v>
      </c>
      <c r="T3008" s="0" t="n">
        <v>41.95</v>
      </c>
      <c r="U3008" s="0" t="n">
        <v>856</v>
      </c>
      <c r="V3008" s="0" t="n">
        <v>1</v>
      </c>
      <c r="W3008" s="60" t="n">
        <v>46247</v>
      </c>
      <c r="X3008" s="55" t="n">
        <f aca="false">IF(I3008="Male",0,1)</f>
        <v>1</v>
      </c>
      <c r="Y3008" s="55" t="n">
        <f aca="false">IF(OR(I3008="DNB",I3008="Dry DNB"),1,0)</f>
        <v>0</v>
      </c>
      <c r="Z3008" s="55" t="n">
        <f aca="false">IF(ISNUMBER(W3008),A3008-W3008,"")</f>
        <v>63</v>
      </c>
      <c r="AA3008" s="55" t="n">
        <f aca="false">MATCH(A3008,DATAS,0)</f>
        <v>2</v>
      </c>
      <c r="AB3008" s="55" t="n">
        <f aca="false">IF(AND(E3008&gt;0,OR(AND(B3008&gt;=1,B3008&lt;=6),B3008=10)),1,0)</f>
        <v>1</v>
      </c>
      <c r="AC3008" s="55" t="n">
        <f aca="false">IF(AND(E3008&gt;0,B3008=10),1,0)</f>
        <v>0</v>
      </c>
      <c r="AD3008" s="55" t="n">
        <f aca="false">IF(AND(C3007=C3008,AA3007=AA3008-1),AB3007,"")</f>
        <v>1</v>
      </c>
      <c r="AE3008" s="55" t="n">
        <f aca="false">IF(AND(C3007=C3008,AA3007=AA3008-1),AC3007,"")</f>
        <v>0</v>
      </c>
      <c r="AF3008" s="55" t="n">
        <f aca="false">IF(AA3008=1,"",IF(AND(AB3008=1,AD3008&lt;&gt;1),1,0))</f>
        <v>0</v>
      </c>
      <c r="AG3008" s="55" t="n">
        <f aca="false">IF(AA3008=1,"",IF(AND(AC3008=1,AE3008&lt;&gt;1),1,0))</f>
        <v>0</v>
      </c>
      <c r="AH3008" s="60" t="str">
        <f aca="false">IF(AND(E3008&gt;0,AA3008&lt;2,NOT(AND(C3009=C3008,AA3009=AA3008+1))),INDEX(DATAS,AA3008+1),"")</f>
        <v/>
      </c>
      <c r="AI3008" s="60" t="str">
        <f aca="false">IF(AND(AC3008=1,AA3008&lt;2),IF(AND(C3009=C3008,AA3009=AA3008+1),IF(AC3009=1,"",INDEX(DATAS,AA3008+1)),INDEX(DATAS,AA3008+1)),"")</f>
        <v/>
      </c>
    </row>
    <row r="3009" customFormat="false" ht="15" hidden="false" customHeight="false" outlineLevel="0" collapsed="false">
      <c r="A3009" s="60" t="n">
        <v>46309</v>
      </c>
      <c r="B3009" s="0" t="n">
        <v>4</v>
      </c>
      <c r="C3009" s="0" t="n">
        <v>5640</v>
      </c>
      <c r="D3009" s="0" t="n">
        <v>208</v>
      </c>
      <c r="E3009" s="0" t="n">
        <v>1</v>
      </c>
      <c r="F3009" s="55" t="s">
        <v>970</v>
      </c>
      <c r="G3009" s="0" t="n">
        <v>27.9</v>
      </c>
      <c r="H3009" s="0" t="n">
        <v>28</v>
      </c>
      <c r="I3009" s="55" t="s">
        <v>187</v>
      </c>
      <c r="J3009" s="0" t="n">
        <v>208</v>
      </c>
      <c r="K3009" s="0" t="n">
        <v>68</v>
      </c>
      <c r="P3009" s="0" t="n">
        <v>4.72</v>
      </c>
      <c r="Q3009" s="0" t="n">
        <v>3.54</v>
      </c>
      <c r="R3009" s="0" t="n">
        <v>3136</v>
      </c>
      <c r="S3009" s="0" t="n">
        <v>6637</v>
      </c>
      <c r="T3009" s="0" t="n">
        <v>31.85</v>
      </c>
      <c r="U3009" s="0" t="n">
        <v>854</v>
      </c>
      <c r="V3009" s="0" t="n">
        <v>5</v>
      </c>
      <c r="W3009" s="60" t="n">
        <v>46289</v>
      </c>
      <c r="X3009" s="55" t="n">
        <f aca="false">IF(I3009="Male",0,1)</f>
        <v>1</v>
      </c>
      <c r="Y3009" s="55" t="n">
        <f aca="false">IF(OR(I3009="DNB",I3009="Dry DNB"),1,0)</f>
        <v>0</v>
      </c>
      <c r="Z3009" s="55" t="n">
        <f aca="false">IF(ISNUMBER(W3009),A3009-W3009,"")</f>
        <v>20</v>
      </c>
      <c r="AA3009" s="55" t="n">
        <f aca="false">MATCH(A3009,DATAS,0)</f>
        <v>1</v>
      </c>
      <c r="AB3009" s="55" t="n">
        <f aca="false">IF(AND(E3009&gt;0,OR(AND(B3009&gt;=1,B3009&lt;=6),B3009=10)),1,0)</f>
        <v>1</v>
      </c>
      <c r="AC3009" s="55" t="n">
        <f aca="false">IF(AND(E3009&gt;0,B3009=10),1,0)</f>
        <v>0</v>
      </c>
      <c r="AD3009" s="0" t="str">
        <f aca="false">IF(AND(C3008=C3009,AA3008=AA3009-1),AB3008,"")</f>
        <v/>
      </c>
      <c r="AE3009" s="0" t="str">
        <f aca="false">IF(AND(C3008=C3009,AA3008=AA3009-1),AC3008,"")</f>
        <v/>
      </c>
      <c r="AF3009" s="0" t="str">
        <f aca="false">IF(AA3009=1,"",IF(AND(AB3009=1,AD3009&lt;&gt;1),1,0))</f>
        <v/>
      </c>
      <c r="AG3009" s="0" t="str">
        <f aca="false">IF(AA3009=1,"",IF(AND(AC3009=1,AE3009&lt;&gt;1),1,0))</f>
        <v/>
      </c>
      <c r="AH3009" s="60" t="str">
        <f aca="false">IF(AND(E3009&gt;0,AA3009&lt;2,NOT(AND(C3010=C3009,AA3010=AA3009+1))),INDEX(DATAS,AA3009+1),"")</f>
        <v/>
      </c>
      <c r="AI3009" s="60" t="str">
        <f aca="false">IF(AND(AC3009=1,AA3009&lt;2),IF(AND(C3010=C3009,AA3010=AA3009+1),IF(AC3010=1,"",INDEX(DATAS,AA3009+1)),INDEX(DATAS,AA3009+1)),"")</f>
        <v/>
      </c>
    </row>
    <row r="3010" customFormat="false" ht="15" hidden="false" customHeight="false" outlineLevel="0" collapsed="false">
      <c r="A3010" s="60" t="n">
        <v>46310</v>
      </c>
      <c r="B3010" s="0" t="n">
        <v>4</v>
      </c>
      <c r="C3010" s="0" t="n">
        <v>5640</v>
      </c>
      <c r="D3010" s="0" t="n">
        <v>209</v>
      </c>
      <c r="E3010" s="0" t="n">
        <v>1</v>
      </c>
      <c r="F3010" s="55" t="s">
        <v>970</v>
      </c>
      <c r="G3010" s="0" t="n">
        <v>31</v>
      </c>
      <c r="H3010" s="0" t="n">
        <v>28</v>
      </c>
      <c r="I3010" s="55" t="s">
        <v>187</v>
      </c>
      <c r="J3010" s="0" t="n">
        <v>209</v>
      </c>
      <c r="K3010" s="0" t="n">
        <v>68</v>
      </c>
      <c r="P3010" s="0" t="n">
        <v>4.72</v>
      </c>
      <c r="Q3010" s="0" t="n">
        <v>3.54</v>
      </c>
      <c r="T3010" s="0" t="n">
        <v>31.85</v>
      </c>
      <c r="U3010" s="0" t="n">
        <v>855</v>
      </c>
      <c r="V3010" s="0" t="n">
        <v>5</v>
      </c>
      <c r="W3010" s="60" t="n">
        <v>46289</v>
      </c>
      <c r="X3010" s="55" t="n">
        <f aca="false">IF(I3010="Male",0,1)</f>
        <v>1</v>
      </c>
      <c r="Y3010" s="55" t="n">
        <f aca="false">IF(OR(I3010="DNB",I3010="Dry DNB"),1,0)</f>
        <v>0</v>
      </c>
      <c r="Z3010" s="55" t="n">
        <f aca="false">IF(ISNUMBER(W3010),A3010-W3010,"")</f>
        <v>21</v>
      </c>
      <c r="AA3010" s="55" t="n">
        <f aca="false">MATCH(A3010,DATAS,0)</f>
        <v>2</v>
      </c>
      <c r="AB3010" s="55" t="n">
        <f aca="false">IF(AND(E3010&gt;0,OR(AND(B3010&gt;=1,B3010&lt;=6),B3010=10)),1,0)</f>
        <v>1</v>
      </c>
      <c r="AC3010" s="55" t="n">
        <f aca="false">IF(AND(E3010&gt;0,B3010=10),1,0)</f>
        <v>0</v>
      </c>
      <c r="AD3010" s="55" t="n">
        <f aca="false">IF(AND(C3009=C3010,AA3009=AA3010-1),AB3009,"")</f>
        <v>1</v>
      </c>
      <c r="AE3010" s="55" t="n">
        <f aca="false">IF(AND(C3009=C3010,AA3009=AA3010-1),AC3009,"")</f>
        <v>0</v>
      </c>
      <c r="AF3010" s="55" t="n">
        <f aca="false">IF(AA3010=1,"",IF(AND(AB3010=1,AD3010&lt;&gt;1),1,0))</f>
        <v>0</v>
      </c>
      <c r="AG3010" s="55" t="n">
        <f aca="false">IF(AA3010=1,"",IF(AND(AC3010=1,AE3010&lt;&gt;1),1,0))</f>
        <v>0</v>
      </c>
      <c r="AH3010" s="60" t="str">
        <f aca="false">IF(AND(E3010&gt;0,AA3010&lt;2,NOT(AND(C3011=C3010,AA3011=AA3010+1))),INDEX(DATAS,AA3010+1),"")</f>
        <v/>
      </c>
      <c r="AI3010" s="60" t="str">
        <f aca="false">IF(AND(AC3010=1,AA3010&lt;2),IF(AND(C3011=C3010,AA3011=AA3010+1),IF(AC3011=1,"",INDEX(DATAS,AA3010+1)),INDEX(DATAS,AA3010+1)),"")</f>
        <v/>
      </c>
    </row>
    <row r="3011" customFormat="false" ht="15" hidden="false" customHeight="false" outlineLevel="0" collapsed="false">
      <c r="A3011" s="60" t="n">
        <v>46309</v>
      </c>
      <c r="B3011" s="0" t="n">
        <v>4</v>
      </c>
      <c r="C3011" s="0" t="n">
        <v>5641</v>
      </c>
      <c r="D3011" s="0" t="n">
        <v>122</v>
      </c>
      <c r="E3011" s="0" t="n">
        <v>1</v>
      </c>
      <c r="F3011" s="55" t="s">
        <v>970</v>
      </c>
      <c r="G3011" s="0" t="n">
        <v>52.4</v>
      </c>
      <c r="H3011" s="0" t="n">
        <v>51</v>
      </c>
      <c r="I3011" s="55" t="s">
        <v>187</v>
      </c>
      <c r="J3011" s="0" t="n">
        <v>122</v>
      </c>
      <c r="K3011" s="0" t="n">
        <v>66</v>
      </c>
      <c r="P3011" s="0" t="n">
        <v>3.97</v>
      </c>
      <c r="Q3011" s="0" t="n">
        <v>3.13</v>
      </c>
      <c r="R3011" s="0" t="n">
        <v>4445</v>
      </c>
      <c r="S3011" s="0" t="n">
        <v>9208</v>
      </c>
      <c r="T3011" s="0" t="n">
        <v>44.65</v>
      </c>
      <c r="U3011" s="0" t="n">
        <v>854</v>
      </c>
      <c r="V3011" s="0" t="n">
        <v>2</v>
      </c>
      <c r="W3011" s="60" t="n">
        <v>46296</v>
      </c>
      <c r="X3011" s="55" t="n">
        <f aca="false">IF(I3011="Male",0,1)</f>
        <v>1</v>
      </c>
      <c r="Y3011" s="55" t="n">
        <f aca="false">IF(OR(I3011="DNB",I3011="Dry DNB"),1,0)</f>
        <v>0</v>
      </c>
      <c r="Z3011" s="55" t="n">
        <f aca="false">IF(ISNUMBER(W3011),A3011-W3011,"")</f>
        <v>13</v>
      </c>
      <c r="AA3011" s="55" t="n">
        <f aca="false">MATCH(A3011,DATAS,0)</f>
        <v>1</v>
      </c>
      <c r="AB3011" s="55" t="n">
        <f aca="false">IF(AND(E3011&gt;0,OR(AND(B3011&gt;=1,B3011&lt;=6),B3011=10)),1,0)</f>
        <v>1</v>
      </c>
      <c r="AC3011" s="55" t="n">
        <f aca="false">IF(AND(E3011&gt;0,B3011=10),1,0)</f>
        <v>0</v>
      </c>
      <c r="AD3011" s="0" t="str">
        <f aca="false">IF(AND(C3010=C3011,AA3010=AA3011-1),AB3010,"")</f>
        <v/>
      </c>
      <c r="AE3011" s="0" t="str">
        <f aca="false">IF(AND(C3010=C3011,AA3010=AA3011-1),AC3010,"")</f>
        <v/>
      </c>
      <c r="AF3011" s="0" t="str">
        <f aca="false">IF(AA3011=1,"",IF(AND(AB3011=1,AD3011&lt;&gt;1),1,0))</f>
        <v/>
      </c>
      <c r="AG3011" s="0" t="str">
        <f aca="false">IF(AA3011=1,"",IF(AND(AC3011=1,AE3011&lt;&gt;1),1,0))</f>
        <v/>
      </c>
      <c r="AH3011" s="60" t="str">
        <f aca="false">IF(AND(E3011&gt;0,AA3011&lt;2,NOT(AND(C3012=C3011,AA3012=AA3011+1))),INDEX(DATAS,AA3011+1),"")</f>
        <v/>
      </c>
      <c r="AI3011" s="60" t="str">
        <f aca="false">IF(AND(AC3011=1,AA3011&lt;2),IF(AND(C3012=C3011,AA3012=AA3011+1),IF(AC3012=1,"",INDEX(DATAS,AA3011+1)),INDEX(DATAS,AA3011+1)),"")</f>
        <v/>
      </c>
    </row>
    <row r="3012" customFormat="false" ht="15" hidden="false" customHeight="false" outlineLevel="0" collapsed="false">
      <c r="A3012" s="60" t="n">
        <v>46310</v>
      </c>
      <c r="B3012" s="0" t="n">
        <v>4</v>
      </c>
      <c r="C3012" s="0" t="n">
        <v>5641</v>
      </c>
      <c r="D3012" s="0" t="n">
        <v>123</v>
      </c>
      <c r="E3012" s="0" t="n">
        <v>1</v>
      </c>
      <c r="F3012" s="55" t="s">
        <v>970</v>
      </c>
      <c r="G3012" s="0" t="n">
        <v>54.6</v>
      </c>
      <c r="H3012" s="0" t="n">
        <v>51</v>
      </c>
      <c r="I3012" s="55" t="s">
        <v>187</v>
      </c>
      <c r="J3012" s="0" t="n">
        <v>123</v>
      </c>
      <c r="K3012" s="0" t="n">
        <v>66</v>
      </c>
      <c r="P3012" s="0" t="n">
        <v>3.97</v>
      </c>
      <c r="Q3012" s="0" t="n">
        <v>3.13</v>
      </c>
      <c r="T3012" s="0" t="n">
        <v>44.65</v>
      </c>
      <c r="U3012" s="0" t="n">
        <v>855</v>
      </c>
      <c r="V3012" s="0" t="n">
        <v>2</v>
      </c>
      <c r="W3012" s="60" t="n">
        <v>46296</v>
      </c>
      <c r="X3012" s="55" t="n">
        <f aca="false">IF(I3012="Male",0,1)</f>
        <v>1</v>
      </c>
      <c r="Y3012" s="55" t="n">
        <f aca="false">IF(OR(I3012="DNB",I3012="Dry DNB"),1,0)</f>
        <v>0</v>
      </c>
      <c r="Z3012" s="55" t="n">
        <f aca="false">IF(ISNUMBER(W3012),A3012-W3012,"")</f>
        <v>14</v>
      </c>
      <c r="AA3012" s="55" t="n">
        <f aca="false">MATCH(A3012,DATAS,0)</f>
        <v>2</v>
      </c>
      <c r="AB3012" s="55" t="n">
        <f aca="false">IF(AND(E3012&gt;0,OR(AND(B3012&gt;=1,B3012&lt;=6),B3012=10)),1,0)</f>
        <v>1</v>
      </c>
      <c r="AC3012" s="55" t="n">
        <f aca="false">IF(AND(E3012&gt;0,B3012=10),1,0)</f>
        <v>0</v>
      </c>
      <c r="AD3012" s="55" t="n">
        <f aca="false">IF(AND(C3011=C3012,AA3011=AA3012-1),AB3011,"")</f>
        <v>1</v>
      </c>
      <c r="AE3012" s="55" t="n">
        <f aca="false">IF(AND(C3011=C3012,AA3011=AA3012-1),AC3011,"")</f>
        <v>0</v>
      </c>
      <c r="AF3012" s="55" t="n">
        <f aca="false">IF(AA3012=1,"",IF(AND(AB3012=1,AD3012&lt;&gt;1),1,0))</f>
        <v>0</v>
      </c>
      <c r="AG3012" s="55" t="n">
        <f aca="false">IF(AA3012=1,"",IF(AND(AC3012=1,AE3012&lt;&gt;1),1,0))</f>
        <v>0</v>
      </c>
      <c r="AH3012" s="60" t="str">
        <f aca="false">IF(AND(E3012&gt;0,AA3012&lt;2,NOT(AND(C3013=C3012,AA3013=AA3012+1))),INDEX(DATAS,AA3012+1),"")</f>
        <v/>
      </c>
      <c r="AI3012" s="60" t="str">
        <f aca="false">IF(AND(AC3012=1,AA3012&lt;2),IF(AND(C3013=C3012,AA3013=AA3012+1),IF(AC3013=1,"",INDEX(DATAS,AA3012+1)),INDEX(DATAS,AA3012+1)),"")</f>
        <v/>
      </c>
    </row>
    <row r="3013" customFormat="false" ht="15" hidden="false" customHeight="false" outlineLevel="0" collapsed="false">
      <c r="A3013" s="60" t="n">
        <v>46309</v>
      </c>
      <c r="B3013" s="0" t="n">
        <v>1</v>
      </c>
      <c r="C3013" s="0" t="n">
        <v>5642</v>
      </c>
      <c r="D3013" s="0" t="n">
        <v>110</v>
      </c>
      <c r="E3013" s="0" t="n">
        <v>1</v>
      </c>
      <c r="F3013" s="55" t="s">
        <v>970</v>
      </c>
      <c r="G3013" s="0" t="n">
        <v>43.7</v>
      </c>
      <c r="H3013" s="0" t="n">
        <v>47</v>
      </c>
      <c r="I3013" s="55" t="s">
        <v>157</v>
      </c>
      <c r="J3013" s="0" t="n">
        <v>70</v>
      </c>
      <c r="K3013" s="0" t="n">
        <v>70</v>
      </c>
      <c r="L3013" s="0" t="n">
        <v>40</v>
      </c>
      <c r="P3013" s="0" t="n">
        <v>2.98</v>
      </c>
      <c r="Q3013" s="0" t="n">
        <v>2.91</v>
      </c>
      <c r="R3013" s="0" t="n">
        <v>3861</v>
      </c>
      <c r="S3013" s="0" t="n">
        <v>7962</v>
      </c>
      <c r="T3013" s="0" t="n">
        <v>44</v>
      </c>
      <c r="U3013" s="0" t="n">
        <v>854</v>
      </c>
      <c r="V3013" s="0" t="n">
        <v>1</v>
      </c>
      <c r="W3013" s="60" t="n">
        <v>46272</v>
      </c>
      <c r="X3013" s="55" t="n">
        <f aca="false">IF(I3013="Male",0,1)</f>
        <v>1</v>
      </c>
      <c r="Y3013" s="55" t="n">
        <f aca="false">IF(OR(I3013="DNB",I3013="Dry DNB"),1,0)</f>
        <v>0</v>
      </c>
      <c r="Z3013" s="55" t="n">
        <f aca="false">IF(ISNUMBER(W3013),A3013-W3013,"")</f>
        <v>37</v>
      </c>
      <c r="AA3013" s="55" t="n">
        <f aca="false">MATCH(A3013,DATAS,0)</f>
        <v>1</v>
      </c>
      <c r="AB3013" s="55" t="n">
        <f aca="false">IF(AND(E3013&gt;0,OR(AND(B3013&gt;=1,B3013&lt;=6),B3013=10)),1,0)</f>
        <v>1</v>
      </c>
      <c r="AC3013" s="55" t="n">
        <f aca="false">IF(AND(E3013&gt;0,B3013=10),1,0)</f>
        <v>0</v>
      </c>
      <c r="AD3013" s="0" t="str">
        <f aca="false">IF(AND(C3012=C3013,AA3012=AA3013-1),AB3012,"")</f>
        <v/>
      </c>
      <c r="AE3013" s="0" t="str">
        <f aca="false">IF(AND(C3012=C3013,AA3012=AA3013-1),AC3012,"")</f>
        <v/>
      </c>
      <c r="AF3013" s="0" t="str">
        <f aca="false">IF(AA3013=1,"",IF(AND(AB3013=1,AD3013&lt;&gt;1),1,0))</f>
        <v/>
      </c>
      <c r="AG3013" s="0" t="str">
        <f aca="false">IF(AA3013=1,"",IF(AND(AC3013=1,AE3013&lt;&gt;1),1,0))</f>
        <v/>
      </c>
      <c r="AH3013" s="60" t="str">
        <f aca="false">IF(AND(E3013&gt;0,AA3013&lt;2,NOT(AND(C3014=C3013,AA3014=AA3013+1))),INDEX(DATAS,AA3013+1),"")</f>
        <v/>
      </c>
      <c r="AI3013" s="60" t="str">
        <f aca="false">IF(AND(AC3013=1,AA3013&lt;2),IF(AND(C3014=C3013,AA3014=AA3013+1),IF(AC3014=1,"",INDEX(DATAS,AA3013+1)),INDEX(DATAS,AA3013+1)),"")</f>
        <v/>
      </c>
    </row>
    <row r="3014" customFormat="false" ht="15" hidden="false" customHeight="false" outlineLevel="0" collapsed="false">
      <c r="A3014" s="60" t="n">
        <v>46310</v>
      </c>
      <c r="B3014" s="0" t="n">
        <v>1</v>
      </c>
      <c r="C3014" s="0" t="n">
        <v>5642</v>
      </c>
      <c r="D3014" s="0" t="n">
        <v>111</v>
      </c>
      <c r="E3014" s="0" t="n">
        <v>1</v>
      </c>
      <c r="F3014" s="55" t="s">
        <v>970</v>
      </c>
      <c r="G3014" s="0" t="n">
        <v>46</v>
      </c>
      <c r="H3014" s="0" t="n">
        <v>47</v>
      </c>
      <c r="I3014" s="55" t="s">
        <v>157</v>
      </c>
      <c r="J3014" s="0" t="n">
        <v>70</v>
      </c>
      <c r="K3014" s="0" t="n">
        <v>70</v>
      </c>
      <c r="L3014" s="0" t="n">
        <v>41</v>
      </c>
      <c r="P3014" s="0" t="n">
        <v>2.98</v>
      </c>
      <c r="Q3014" s="0" t="n">
        <v>2.91</v>
      </c>
      <c r="T3014" s="0" t="n">
        <v>44</v>
      </c>
      <c r="U3014" s="0" t="n">
        <v>855</v>
      </c>
      <c r="V3014" s="0" t="n">
        <v>1</v>
      </c>
      <c r="W3014" s="60" t="n">
        <v>46272</v>
      </c>
      <c r="X3014" s="55" t="n">
        <f aca="false">IF(I3014="Male",0,1)</f>
        <v>1</v>
      </c>
      <c r="Y3014" s="55" t="n">
        <f aca="false">IF(OR(I3014="DNB",I3014="Dry DNB"),1,0)</f>
        <v>0</v>
      </c>
      <c r="Z3014" s="55" t="n">
        <f aca="false">IF(ISNUMBER(W3014),A3014-W3014,"")</f>
        <v>38</v>
      </c>
      <c r="AA3014" s="55" t="n">
        <f aca="false">MATCH(A3014,DATAS,0)</f>
        <v>2</v>
      </c>
      <c r="AB3014" s="55" t="n">
        <f aca="false">IF(AND(E3014&gt;0,OR(AND(B3014&gt;=1,B3014&lt;=6),B3014=10)),1,0)</f>
        <v>1</v>
      </c>
      <c r="AC3014" s="55" t="n">
        <f aca="false">IF(AND(E3014&gt;0,B3014=10),1,0)</f>
        <v>0</v>
      </c>
      <c r="AD3014" s="55" t="n">
        <f aca="false">IF(AND(C3013=C3014,AA3013=AA3014-1),AB3013,"")</f>
        <v>1</v>
      </c>
      <c r="AE3014" s="55" t="n">
        <f aca="false">IF(AND(C3013=C3014,AA3013=AA3014-1),AC3013,"")</f>
        <v>0</v>
      </c>
      <c r="AF3014" s="55" t="n">
        <f aca="false">IF(AA3014=1,"",IF(AND(AB3014=1,AD3014&lt;&gt;1),1,0))</f>
        <v>0</v>
      </c>
      <c r="AG3014" s="55" t="n">
        <f aca="false">IF(AA3014=1,"",IF(AND(AC3014=1,AE3014&lt;&gt;1),1,0))</f>
        <v>0</v>
      </c>
      <c r="AH3014" s="60" t="str">
        <f aca="false">IF(AND(E3014&gt;0,AA3014&lt;2,NOT(AND(C3015=C3014,AA3015=AA3014+1))),INDEX(DATAS,AA3014+1),"")</f>
        <v/>
      </c>
      <c r="AI3014" s="60" t="str">
        <f aca="false">IF(AND(AC3014=1,AA3014&lt;2),IF(AND(C3015=C3014,AA3015=AA3014+1),IF(AC3015=1,"",INDEX(DATAS,AA3014+1)),INDEX(DATAS,AA3014+1)),"")</f>
        <v/>
      </c>
    </row>
    <row r="3015" customFormat="false" ht="15" hidden="false" customHeight="false" outlineLevel="0" collapsed="false">
      <c r="A3015" s="60" t="n">
        <v>46309</v>
      </c>
      <c r="B3015" s="0" t="n">
        <v>4</v>
      </c>
      <c r="C3015" s="0" t="n">
        <v>5643</v>
      </c>
      <c r="D3015" s="0" t="n">
        <v>197</v>
      </c>
      <c r="E3015" s="0" t="n">
        <v>1</v>
      </c>
      <c r="F3015" s="55" t="s">
        <v>971</v>
      </c>
      <c r="G3015" s="0" t="n">
        <v>33.5</v>
      </c>
      <c r="H3015" s="0" t="n">
        <v>31</v>
      </c>
      <c r="I3015" s="55" t="s">
        <v>157</v>
      </c>
      <c r="J3015" s="0" t="n">
        <v>64</v>
      </c>
      <c r="K3015" s="0" t="n">
        <v>64</v>
      </c>
      <c r="L3015" s="0" t="n">
        <v>133</v>
      </c>
      <c r="P3015" s="0" t="n">
        <v>3.45</v>
      </c>
      <c r="Q3015" s="0" t="n">
        <v>3.54</v>
      </c>
      <c r="R3015" s="0" t="n">
        <v>3685</v>
      </c>
      <c r="S3015" s="0" t="n">
        <v>7621</v>
      </c>
      <c r="T3015" s="0" t="n">
        <v>41.45</v>
      </c>
      <c r="U3015" s="0" t="n">
        <v>853</v>
      </c>
      <c r="V3015" s="0" t="n">
        <v>1</v>
      </c>
      <c r="W3015" s="60" t="n">
        <v>46177</v>
      </c>
      <c r="X3015" s="55" t="n">
        <f aca="false">IF(I3015="Male",0,1)</f>
        <v>1</v>
      </c>
      <c r="Y3015" s="55" t="n">
        <f aca="false">IF(OR(I3015="DNB",I3015="Dry DNB"),1,0)</f>
        <v>0</v>
      </c>
      <c r="Z3015" s="55" t="n">
        <f aca="false">IF(ISNUMBER(W3015),A3015-W3015,"")</f>
        <v>132</v>
      </c>
      <c r="AA3015" s="55" t="n">
        <f aca="false">MATCH(A3015,DATAS,0)</f>
        <v>1</v>
      </c>
      <c r="AB3015" s="55" t="n">
        <f aca="false">IF(AND(E3015&gt;0,OR(AND(B3015&gt;=1,B3015&lt;=6),B3015=10)),1,0)</f>
        <v>1</v>
      </c>
      <c r="AC3015" s="55" t="n">
        <f aca="false">IF(AND(E3015&gt;0,B3015=10),1,0)</f>
        <v>0</v>
      </c>
      <c r="AD3015" s="0" t="str">
        <f aca="false">IF(AND(C3014=C3015,AA3014=AA3015-1),AB3014,"")</f>
        <v/>
      </c>
      <c r="AE3015" s="0" t="str">
        <f aca="false">IF(AND(C3014=C3015,AA3014=AA3015-1),AC3014,"")</f>
        <v/>
      </c>
      <c r="AF3015" s="0" t="str">
        <f aca="false">IF(AA3015=1,"",IF(AND(AB3015=1,AD3015&lt;&gt;1),1,0))</f>
        <v/>
      </c>
      <c r="AG3015" s="0" t="str">
        <f aca="false">IF(AA3015=1,"",IF(AND(AC3015=1,AE3015&lt;&gt;1),1,0))</f>
        <v/>
      </c>
      <c r="AH3015" s="60" t="str">
        <f aca="false">IF(AND(E3015&gt;0,AA3015&lt;2,NOT(AND(C3016=C3015,AA3016=AA3015+1))),INDEX(DATAS,AA3015+1),"")</f>
        <v/>
      </c>
      <c r="AI3015" s="60" t="str">
        <f aca="false">IF(AND(AC3015=1,AA3015&lt;2),IF(AND(C3016=C3015,AA3016=AA3015+1),IF(AC3016=1,"",INDEX(DATAS,AA3015+1)),INDEX(DATAS,AA3015+1)),"")</f>
        <v/>
      </c>
    </row>
    <row r="3016" customFormat="false" ht="15" hidden="false" customHeight="false" outlineLevel="0" collapsed="false">
      <c r="A3016" s="60" t="n">
        <v>46310</v>
      </c>
      <c r="B3016" s="0" t="n">
        <v>4</v>
      </c>
      <c r="C3016" s="0" t="n">
        <v>5643</v>
      </c>
      <c r="D3016" s="0" t="n">
        <v>198</v>
      </c>
      <c r="E3016" s="0" t="n">
        <v>1</v>
      </c>
      <c r="F3016" s="55" t="s">
        <v>971</v>
      </c>
      <c r="G3016" s="0" t="n">
        <v>34.4</v>
      </c>
      <c r="H3016" s="0" t="n">
        <v>32</v>
      </c>
      <c r="I3016" s="55" t="s">
        <v>157</v>
      </c>
      <c r="J3016" s="0" t="n">
        <v>64</v>
      </c>
      <c r="K3016" s="0" t="n">
        <v>64</v>
      </c>
      <c r="L3016" s="0" t="n">
        <v>134</v>
      </c>
      <c r="P3016" s="0" t="n">
        <v>3.45</v>
      </c>
      <c r="Q3016" s="0" t="n">
        <v>3.54</v>
      </c>
      <c r="T3016" s="0" t="n">
        <v>41.45</v>
      </c>
      <c r="U3016" s="0" t="n">
        <v>854</v>
      </c>
      <c r="V3016" s="0" t="n">
        <v>1</v>
      </c>
      <c r="W3016" s="60" t="n">
        <v>46177</v>
      </c>
      <c r="X3016" s="55" t="n">
        <f aca="false">IF(I3016="Male",0,1)</f>
        <v>1</v>
      </c>
      <c r="Y3016" s="55" t="n">
        <f aca="false">IF(OR(I3016="DNB",I3016="Dry DNB"),1,0)</f>
        <v>0</v>
      </c>
      <c r="Z3016" s="55" t="n">
        <f aca="false">IF(ISNUMBER(W3016),A3016-W3016,"")</f>
        <v>133</v>
      </c>
      <c r="AA3016" s="55" t="n">
        <f aca="false">MATCH(A3016,DATAS,0)</f>
        <v>2</v>
      </c>
      <c r="AB3016" s="55" t="n">
        <f aca="false">IF(AND(E3016&gt;0,OR(AND(B3016&gt;=1,B3016&lt;=6),B3016=10)),1,0)</f>
        <v>1</v>
      </c>
      <c r="AC3016" s="55" t="n">
        <f aca="false">IF(AND(E3016&gt;0,B3016=10),1,0)</f>
        <v>0</v>
      </c>
      <c r="AD3016" s="55" t="n">
        <f aca="false">IF(AND(C3015=C3016,AA3015=AA3016-1),AB3015,"")</f>
        <v>1</v>
      </c>
      <c r="AE3016" s="55" t="n">
        <f aca="false">IF(AND(C3015=C3016,AA3015=AA3016-1),AC3015,"")</f>
        <v>0</v>
      </c>
      <c r="AF3016" s="55" t="n">
        <f aca="false">IF(AA3016=1,"",IF(AND(AB3016=1,AD3016&lt;&gt;1),1,0))</f>
        <v>0</v>
      </c>
      <c r="AG3016" s="55" t="n">
        <f aca="false">IF(AA3016=1,"",IF(AND(AC3016=1,AE3016&lt;&gt;1),1,0))</f>
        <v>0</v>
      </c>
      <c r="AH3016" s="60" t="str">
        <f aca="false">IF(AND(E3016&gt;0,AA3016&lt;2,NOT(AND(C3017=C3016,AA3017=AA3016+1))),INDEX(DATAS,AA3016+1),"")</f>
        <v/>
      </c>
      <c r="AI3016" s="60" t="str">
        <f aca="false">IF(AND(AC3016=1,AA3016&lt;2),IF(AND(C3017=C3016,AA3017=AA3016+1),IF(AC3017=1,"",INDEX(DATAS,AA3016+1)),INDEX(DATAS,AA3016+1)),"")</f>
        <v/>
      </c>
    </row>
    <row r="3017" customFormat="false" ht="15" hidden="false" customHeight="false" outlineLevel="0" collapsed="false">
      <c r="A3017" s="60" t="n">
        <v>46309</v>
      </c>
      <c r="B3017" s="0" t="n">
        <v>4</v>
      </c>
      <c r="C3017" s="0" t="n">
        <v>5645</v>
      </c>
      <c r="D3017" s="0" t="n">
        <v>198</v>
      </c>
      <c r="E3017" s="0" t="n">
        <v>1</v>
      </c>
      <c r="F3017" s="55" t="s">
        <v>972</v>
      </c>
      <c r="G3017" s="0" t="n">
        <v>51.6</v>
      </c>
      <c r="H3017" s="0" t="n">
        <v>53</v>
      </c>
      <c r="I3017" s="55" t="s">
        <v>157</v>
      </c>
      <c r="J3017" s="0" t="n">
        <v>65</v>
      </c>
      <c r="K3017" s="0" t="n">
        <v>65</v>
      </c>
      <c r="L3017" s="0" t="n">
        <v>133</v>
      </c>
      <c r="P3017" s="0" t="n">
        <v>2.99</v>
      </c>
      <c r="Q3017" s="0" t="n">
        <v>3.35</v>
      </c>
      <c r="R3017" s="0" t="n">
        <v>4779</v>
      </c>
      <c r="S3017" s="0" t="n">
        <v>10394</v>
      </c>
      <c r="T3017" s="0" t="n">
        <v>48.8</v>
      </c>
      <c r="U3017" s="0" t="n">
        <v>852</v>
      </c>
      <c r="V3017" s="0" t="n">
        <v>1</v>
      </c>
      <c r="W3017" s="60" t="n">
        <v>46177</v>
      </c>
      <c r="X3017" s="55" t="n">
        <f aca="false">IF(I3017="Male",0,1)</f>
        <v>1</v>
      </c>
      <c r="Y3017" s="55" t="n">
        <f aca="false">IF(OR(I3017="DNB",I3017="Dry DNB"),1,0)</f>
        <v>0</v>
      </c>
      <c r="Z3017" s="55" t="n">
        <f aca="false">IF(ISNUMBER(W3017),A3017-W3017,"")</f>
        <v>132</v>
      </c>
      <c r="AA3017" s="55" t="n">
        <f aca="false">MATCH(A3017,DATAS,0)</f>
        <v>1</v>
      </c>
      <c r="AB3017" s="55" t="n">
        <f aca="false">IF(AND(E3017&gt;0,OR(AND(B3017&gt;=1,B3017&lt;=6),B3017=10)),1,0)</f>
        <v>1</v>
      </c>
      <c r="AC3017" s="55" t="n">
        <f aca="false">IF(AND(E3017&gt;0,B3017=10),1,0)</f>
        <v>0</v>
      </c>
      <c r="AD3017" s="0" t="str">
        <f aca="false">IF(AND(C3016=C3017,AA3016=AA3017-1),AB3016,"")</f>
        <v/>
      </c>
      <c r="AE3017" s="0" t="str">
        <f aca="false">IF(AND(C3016=C3017,AA3016=AA3017-1),AC3016,"")</f>
        <v/>
      </c>
      <c r="AF3017" s="0" t="str">
        <f aca="false">IF(AA3017=1,"",IF(AND(AB3017=1,AD3017&lt;&gt;1),1,0))</f>
        <v/>
      </c>
      <c r="AG3017" s="0" t="str">
        <f aca="false">IF(AA3017=1,"",IF(AND(AC3017=1,AE3017&lt;&gt;1),1,0))</f>
        <v/>
      </c>
      <c r="AH3017" s="60" t="str">
        <f aca="false">IF(AND(E3017&gt;0,AA3017&lt;2,NOT(AND(C3018=C3017,AA3018=AA3017+1))),INDEX(DATAS,AA3017+1),"")</f>
        <v/>
      </c>
      <c r="AI3017" s="60" t="str">
        <f aca="false">IF(AND(AC3017=1,AA3017&lt;2),IF(AND(C3018=C3017,AA3018=AA3017+1),IF(AC3018=1,"",INDEX(DATAS,AA3017+1)),INDEX(DATAS,AA3017+1)),"")</f>
        <v/>
      </c>
    </row>
    <row r="3018" customFormat="false" ht="15" hidden="false" customHeight="false" outlineLevel="0" collapsed="false">
      <c r="A3018" s="60" t="n">
        <v>46310</v>
      </c>
      <c r="B3018" s="0" t="n">
        <v>4</v>
      </c>
      <c r="C3018" s="0" t="n">
        <v>5645</v>
      </c>
      <c r="D3018" s="0" t="n">
        <v>199</v>
      </c>
      <c r="E3018" s="0" t="n">
        <v>1</v>
      </c>
      <c r="F3018" s="55" t="s">
        <v>972</v>
      </c>
      <c r="G3018" s="0" t="n">
        <v>52.2</v>
      </c>
      <c r="H3018" s="0" t="n">
        <v>52</v>
      </c>
      <c r="I3018" s="55" t="s">
        <v>157</v>
      </c>
      <c r="J3018" s="0" t="n">
        <v>65</v>
      </c>
      <c r="K3018" s="0" t="n">
        <v>65</v>
      </c>
      <c r="L3018" s="0" t="n">
        <v>134</v>
      </c>
      <c r="P3018" s="0" t="n">
        <v>2.99</v>
      </c>
      <c r="Q3018" s="0" t="n">
        <v>3.35</v>
      </c>
      <c r="T3018" s="0" t="n">
        <v>48.8</v>
      </c>
      <c r="U3018" s="0" t="n">
        <v>853</v>
      </c>
      <c r="V3018" s="0" t="n">
        <v>1</v>
      </c>
      <c r="W3018" s="60" t="n">
        <v>46177</v>
      </c>
      <c r="X3018" s="55" t="n">
        <f aca="false">IF(I3018="Male",0,1)</f>
        <v>1</v>
      </c>
      <c r="Y3018" s="55" t="n">
        <f aca="false">IF(OR(I3018="DNB",I3018="Dry DNB"),1,0)</f>
        <v>0</v>
      </c>
      <c r="Z3018" s="55" t="n">
        <f aca="false">IF(ISNUMBER(W3018),A3018-W3018,"")</f>
        <v>133</v>
      </c>
      <c r="AA3018" s="55" t="n">
        <f aca="false">MATCH(A3018,DATAS,0)</f>
        <v>2</v>
      </c>
      <c r="AB3018" s="55" t="n">
        <f aca="false">IF(AND(E3018&gt;0,OR(AND(B3018&gt;=1,B3018&lt;=6),B3018=10)),1,0)</f>
        <v>1</v>
      </c>
      <c r="AC3018" s="55" t="n">
        <f aca="false">IF(AND(E3018&gt;0,B3018=10),1,0)</f>
        <v>0</v>
      </c>
      <c r="AD3018" s="55" t="n">
        <f aca="false">IF(AND(C3017=C3018,AA3017=AA3018-1),AB3017,"")</f>
        <v>1</v>
      </c>
      <c r="AE3018" s="55" t="n">
        <f aca="false">IF(AND(C3017=C3018,AA3017=AA3018-1),AC3017,"")</f>
        <v>0</v>
      </c>
      <c r="AF3018" s="55" t="n">
        <f aca="false">IF(AA3018=1,"",IF(AND(AB3018=1,AD3018&lt;&gt;1),1,0))</f>
        <v>0</v>
      </c>
      <c r="AG3018" s="55" t="n">
        <f aca="false">IF(AA3018=1,"",IF(AND(AC3018=1,AE3018&lt;&gt;1),1,0))</f>
        <v>0</v>
      </c>
      <c r="AH3018" s="60" t="str">
        <f aca="false">IF(AND(E3018&gt;0,AA3018&lt;2,NOT(AND(C3019=C3018,AA3019=AA3018+1))),INDEX(DATAS,AA3018+1),"")</f>
        <v/>
      </c>
      <c r="AI3018" s="60" t="str">
        <f aca="false">IF(AND(AC3018=1,AA3018&lt;2),IF(AND(C3019=C3018,AA3019=AA3018+1),IF(AC3019=1,"",INDEX(DATAS,AA3018+1)),INDEX(DATAS,AA3018+1)),"")</f>
        <v/>
      </c>
    </row>
    <row r="3019" customFormat="false" ht="15" hidden="false" customHeight="false" outlineLevel="0" collapsed="false">
      <c r="A3019" s="60" t="n">
        <v>46309</v>
      </c>
      <c r="B3019" s="0" t="n">
        <v>4</v>
      </c>
      <c r="C3019" s="0" t="n">
        <v>5646</v>
      </c>
      <c r="D3019" s="0" t="n">
        <v>205</v>
      </c>
      <c r="E3019" s="0" t="n">
        <v>1</v>
      </c>
      <c r="F3019" s="55" t="s">
        <v>972</v>
      </c>
      <c r="G3019" s="0" t="n">
        <v>45.8</v>
      </c>
      <c r="H3019" s="0" t="n">
        <v>42</v>
      </c>
      <c r="I3019" s="55" t="s">
        <v>177</v>
      </c>
      <c r="J3019" s="0" t="n">
        <v>205</v>
      </c>
      <c r="K3019" s="0" t="n">
        <v>65</v>
      </c>
      <c r="P3019" s="0" t="n">
        <v>4.43</v>
      </c>
      <c r="Q3019" s="0" t="n">
        <v>3.63</v>
      </c>
      <c r="R3019" s="0" t="n">
        <v>4720</v>
      </c>
      <c r="S3019" s="0" t="n">
        <v>9704</v>
      </c>
      <c r="T3019" s="0" t="n">
        <v>53.6</v>
      </c>
      <c r="U3019" s="0" t="n">
        <v>852</v>
      </c>
      <c r="V3019" s="0" t="n">
        <v>3</v>
      </c>
      <c r="W3019" s="60" t="n">
        <v>46254</v>
      </c>
      <c r="X3019" s="55" t="n">
        <f aca="false">IF(I3019="Male",0,1)</f>
        <v>1</v>
      </c>
      <c r="Y3019" s="55" t="n">
        <f aca="false">IF(OR(I3019="DNB",I3019="Dry DNB"),1,0)</f>
        <v>0</v>
      </c>
      <c r="Z3019" s="55" t="n">
        <f aca="false">IF(ISNUMBER(W3019),A3019-W3019,"")</f>
        <v>55</v>
      </c>
      <c r="AA3019" s="55" t="n">
        <f aca="false">MATCH(A3019,DATAS,0)</f>
        <v>1</v>
      </c>
      <c r="AB3019" s="55" t="n">
        <f aca="false">IF(AND(E3019&gt;0,OR(AND(B3019&gt;=1,B3019&lt;=6),B3019=10)),1,0)</f>
        <v>1</v>
      </c>
      <c r="AC3019" s="55" t="n">
        <f aca="false">IF(AND(E3019&gt;0,B3019=10),1,0)</f>
        <v>0</v>
      </c>
      <c r="AD3019" s="0" t="str">
        <f aca="false">IF(AND(C3018=C3019,AA3018=AA3019-1),AB3018,"")</f>
        <v/>
      </c>
      <c r="AE3019" s="0" t="str">
        <f aca="false">IF(AND(C3018=C3019,AA3018=AA3019-1),AC3018,"")</f>
        <v/>
      </c>
      <c r="AF3019" s="0" t="str">
        <f aca="false">IF(AA3019=1,"",IF(AND(AB3019=1,AD3019&lt;&gt;1),1,0))</f>
        <v/>
      </c>
      <c r="AG3019" s="0" t="str">
        <f aca="false">IF(AA3019=1,"",IF(AND(AC3019=1,AE3019&lt;&gt;1),1,0))</f>
        <v/>
      </c>
      <c r="AH3019" s="60" t="str">
        <f aca="false">IF(AND(E3019&gt;0,AA3019&lt;2,NOT(AND(C3020=C3019,AA3020=AA3019+1))),INDEX(DATAS,AA3019+1),"")</f>
        <v/>
      </c>
      <c r="AI3019" s="60" t="str">
        <f aca="false">IF(AND(AC3019=1,AA3019&lt;2),IF(AND(C3020=C3019,AA3020=AA3019+1),IF(AC3020=1,"",INDEX(DATAS,AA3019+1)),INDEX(DATAS,AA3019+1)),"")</f>
        <v/>
      </c>
    </row>
    <row r="3020" customFormat="false" ht="15" hidden="false" customHeight="false" outlineLevel="0" collapsed="false">
      <c r="A3020" s="60" t="n">
        <v>46310</v>
      </c>
      <c r="B3020" s="0" t="n">
        <v>4</v>
      </c>
      <c r="C3020" s="0" t="n">
        <v>5646</v>
      </c>
      <c r="D3020" s="0" t="n">
        <v>206</v>
      </c>
      <c r="E3020" s="0" t="n">
        <v>1</v>
      </c>
      <c r="F3020" s="55" t="s">
        <v>972</v>
      </c>
      <c r="G3020" s="0" t="n">
        <v>46.3</v>
      </c>
      <c r="H3020" s="0" t="n">
        <v>43</v>
      </c>
      <c r="I3020" s="55" t="s">
        <v>177</v>
      </c>
      <c r="J3020" s="0" t="n">
        <v>206</v>
      </c>
      <c r="K3020" s="0" t="n">
        <v>65</v>
      </c>
      <c r="P3020" s="0" t="n">
        <v>4.43</v>
      </c>
      <c r="Q3020" s="0" t="n">
        <v>3.63</v>
      </c>
      <c r="T3020" s="0" t="n">
        <v>53.6</v>
      </c>
      <c r="U3020" s="0" t="n">
        <v>853</v>
      </c>
      <c r="V3020" s="0" t="n">
        <v>3</v>
      </c>
      <c r="W3020" s="60" t="n">
        <v>46254</v>
      </c>
      <c r="X3020" s="55" t="n">
        <f aca="false">IF(I3020="Male",0,1)</f>
        <v>1</v>
      </c>
      <c r="Y3020" s="55" t="n">
        <f aca="false">IF(OR(I3020="DNB",I3020="Dry DNB"),1,0)</f>
        <v>0</v>
      </c>
      <c r="Z3020" s="55" t="n">
        <f aca="false">IF(ISNUMBER(W3020),A3020-W3020,"")</f>
        <v>56</v>
      </c>
      <c r="AA3020" s="55" t="n">
        <f aca="false">MATCH(A3020,DATAS,0)</f>
        <v>2</v>
      </c>
      <c r="AB3020" s="55" t="n">
        <f aca="false">IF(AND(E3020&gt;0,OR(AND(B3020&gt;=1,B3020&lt;=6),B3020=10)),1,0)</f>
        <v>1</v>
      </c>
      <c r="AC3020" s="55" t="n">
        <f aca="false">IF(AND(E3020&gt;0,B3020=10),1,0)</f>
        <v>0</v>
      </c>
      <c r="AD3020" s="55" t="n">
        <f aca="false">IF(AND(C3019=C3020,AA3019=AA3020-1),AB3019,"")</f>
        <v>1</v>
      </c>
      <c r="AE3020" s="55" t="n">
        <f aca="false">IF(AND(C3019=C3020,AA3019=AA3020-1),AC3019,"")</f>
        <v>0</v>
      </c>
      <c r="AF3020" s="55" t="n">
        <f aca="false">IF(AA3020=1,"",IF(AND(AB3020=1,AD3020&lt;&gt;1),1,0))</f>
        <v>0</v>
      </c>
      <c r="AG3020" s="55" t="n">
        <f aca="false">IF(AA3020=1,"",IF(AND(AC3020=1,AE3020&lt;&gt;1),1,0))</f>
        <v>0</v>
      </c>
      <c r="AH3020" s="60" t="str">
        <f aca="false">IF(AND(E3020&gt;0,AA3020&lt;2,NOT(AND(C3021=C3020,AA3021=AA3020+1))),INDEX(DATAS,AA3020+1),"")</f>
        <v/>
      </c>
      <c r="AI3020" s="60" t="str">
        <f aca="false">IF(AND(AC3020=1,AA3020&lt;2),IF(AND(C3021=C3020,AA3021=AA3020+1),IF(AC3021=1,"",INDEX(DATAS,AA3020+1)),INDEX(DATAS,AA3020+1)),"")</f>
        <v/>
      </c>
    </row>
    <row r="3021" customFormat="false" ht="15" hidden="false" customHeight="false" outlineLevel="0" collapsed="false">
      <c r="A3021" s="60" t="n">
        <v>46309</v>
      </c>
      <c r="B3021" s="0" t="n">
        <v>4</v>
      </c>
      <c r="C3021" s="0" t="n">
        <v>5647</v>
      </c>
      <c r="D3021" s="0" t="n">
        <v>146</v>
      </c>
      <c r="E3021" s="0" t="n">
        <v>1</v>
      </c>
      <c r="F3021" s="55" t="s">
        <v>972</v>
      </c>
      <c r="G3021" s="0" t="n">
        <v>40</v>
      </c>
      <c r="H3021" s="0" t="n">
        <v>45</v>
      </c>
      <c r="I3021" s="55" t="s">
        <v>157</v>
      </c>
      <c r="J3021" s="0" t="n">
        <v>69</v>
      </c>
      <c r="K3021" s="0" t="n">
        <v>69</v>
      </c>
      <c r="L3021" s="0" t="n">
        <v>77</v>
      </c>
      <c r="P3021" s="0" t="n">
        <v>2.91</v>
      </c>
      <c r="Q3021" s="0" t="n">
        <v>3.05</v>
      </c>
      <c r="R3021" s="0" t="n">
        <v>4513</v>
      </c>
      <c r="S3021" s="0" t="n">
        <v>9509</v>
      </c>
      <c r="T3021" s="0" t="n">
        <v>50.85</v>
      </c>
      <c r="U3021" s="0" t="n">
        <v>852</v>
      </c>
      <c r="V3021" s="0" t="n">
        <v>1</v>
      </c>
      <c r="W3021" s="60" t="n">
        <v>46233</v>
      </c>
      <c r="X3021" s="55" t="n">
        <f aca="false">IF(I3021="Male",0,1)</f>
        <v>1</v>
      </c>
      <c r="Y3021" s="55" t="n">
        <f aca="false">IF(OR(I3021="DNB",I3021="Dry DNB"),1,0)</f>
        <v>0</v>
      </c>
      <c r="Z3021" s="55" t="n">
        <f aca="false">IF(ISNUMBER(W3021),A3021-W3021,"")</f>
        <v>76</v>
      </c>
      <c r="AA3021" s="55" t="n">
        <f aca="false">MATCH(A3021,DATAS,0)</f>
        <v>1</v>
      </c>
      <c r="AB3021" s="55" t="n">
        <f aca="false">IF(AND(E3021&gt;0,OR(AND(B3021&gt;=1,B3021&lt;=6),B3021=10)),1,0)</f>
        <v>1</v>
      </c>
      <c r="AC3021" s="55" t="n">
        <f aca="false">IF(AND(E3021&gt;0,B3021=10),1,0)</f>
        <v>0</v>
      </c>
      <c r="AD3021" s="0" t="str">
        <f aca="false">IF(AND(C3020=C3021,AA3020=AA3021-1),AB3020,"")</f>
        <v/>
      </c>
      <c r="AE3021" s="0" t="str">
        <f aca="false">IF(AND(C3020=C3021,AA3020=AA3021-1),AC3020,"")</f>
        <v/>
      </c>
      <c r="AF3021" s="0" t="str">
        <f aca="false">IF(AA3021=1,"",IF(AND(AB3021=1,AD3021&lt;&gt;1),1,0))</f>
        <v/>
      </c>
      <c r="AG3021" s="0" t="str">
        <f aca="false">IF(AA3021=1,"",IF(AND(AC3021=1,AE3021&lt;&gt;1),1,0))</f>
        <v/>
      </c>
      <c r="AH3021" s="60" t="str">
        <f aca="false">IF(AND(E3021&gt;0,AA3021&lt;2,NOT(AND(C3022=C3021,AA3022=AA3021+1))),INDEX(DATAS,AA3021+1),"")</f>
        <v/>
      </c>
      <c r="AI3021" s="60" t="str">
        <f aca="false">IF(AND(AC3021=1,AA3021&lt;2),IF(AND(C3022=C3021,AA3022=AA3021+1),IF(AC3022=1,"",INDEX(DATAS,AA3021+1)),INDEX(DATAS,AA3021+1)),"")</f>
        <v/>
      </c>
    </row>
    <row r="3022" customFormat="false" ht="15" hidden="false" customHeight="false" outlineLevel="0" collapsed="false">
      <c r="A3022" s="60" t="n">
        <v>46310</v>
      </c>
      <c r="B3022" s="0" t="n">
        <v>4</v>
      </c>
      <c r="C3022" s="0" t="n">
        <v>5647</v>
      </c>
      <c r="D3022" s="0" t="n">
        <v>147</v>
      </c>
      <c r="E3022" s="0" t="n">
        <v>1</v>
      </c>
      <c r="F3022" s="55" t="s">
        <v>972</v>
      </c>
      <c r="G3022" s="0" t="n">
        <v>41.8</v>
      </c>
      <c r="H3022" s="0" t="n">
        <v>44</v>
      </c>
      <c r="I3022" s="55" t="s">
        <v>157</v>
      </c>
      <c r="J3022" s="0" t="n">
        <v>69</v>
      </c>
      <c r="K3022" s="0" t="n">
        <v>69</v>
      </c>
      <c r="L3022" s="0" t="n">
        <v>78</v>
      </c>
      <c r="P3022" s="0" t="n">
        <v>2.91</v>
      </c>
      <c r="Q3022" s="0" t="n">
        <v>3.05</v>
      </c>
      <c r="T3022" s="0" t="n">
        <v>50.85</v>
      </c>
      <c r="U3022" s="0" t="n">
        <v>853</v>
      </c>
      <c r="V3022" s="0" t="n">
        <v>1</v>
      </c>
      <c r="W3022" s="60" t="n">
        <v>46233</v>
      </c>
      <c r="X3022" s="55" t="n">
        <f aca="false">IF(I3022="Male",0,1)</f>
        <v>1</v>
      </c>
      <c r="Y3022" s="55" t="n">
        <f aca="false">IF(OR(I3022="DNB",I3022="Dry DNB"),1,0)</f>
        <v>0</v>
      </c>
      <c r="Z3022" s="55" t="n">
        <f aca="false">IF(ISNUMBER(W3022),A3022-W3022,"")</f>
        <v>77</v>
      </c>
      <c r="AA3022" s="55" t="n">
        <f aca="false">MATCH(A3022,DATAS,0)</f>
        <v>2</v>
      </c>
      <c r="AB3022" s="55" t="n">
        <f aca="false">IF(AND(E3022&gt;0,OR(AND(B3022&gt;=1,B3022&lt;=6),B3022=10)),1,0)</f>
        <v>1</v>
      </c>
      <c r="AC3022" s="55" t="n">
        <f aca="false">IF(AND(E3022&gt;0,B3022=10),1,0)</f>
        <v>0</v>
      </c>
      <c r="AD3022" s="55" t="n">
        <f aca="false">IF(AND(C3021=C3022,AA3021=AA3022-1),AB3021,"")</f>
        <v>1</v>
      </c>
      <c r="AE3022" s="55" t="n">
        <f aca="false">IF(AND(C3021=C3022,AA3021=AA3022-1),AC3021,"")</f>
        <v>0</v>
      </c>
      <c r="AF3022" s="55" t="n">
        <f aca="false">IF(AA3022=1,"",IF(AND(AB3022=1,AD3022&lt;&gt;1),1,0))</f>
        <v>0</v>
      </c>
      <c r="AG3022" s="55" t="n">
        <f aca="false">IF(AA3022=1,"",IF(AND(AC3022=1,AE3022&lt;&gt;1),1,0))</f>
        <v>0</v>
      </c>
      <c r="AH3022" s="60" t="str">
        <f aca="false">IF(AND(E3022&gt;0,AA3022&lt;2,NOT(AND(C3023=C3022,AA3023=AA3022+1))),INDEX(DATAS,AA3022+1),"")</f>
        <v/>
      </c>
      <c r="AI3022" s="60" t="str">
        <f aca="false">IF(AND(AC3022=1,AA3022&lt;2),IF(AND(C3023=C3022,AA3023=AA3022+1),IF(AC3023=1,"",INDEX(DATAS,AA3022+1)),INDEX(DATAS,AA3022+1)),"")</f>
        <v/>
      </c>
    </row>
    <row r="3023" customFormat="false" ht="15" hidden="false" customHeight="false" outlineLevel="0" collapsed="false">
      <c r="A3023" s="60" t="n">
        <v>46309</v>
      </c>
      <c r="B3023" s="0" t="n">
        <v>4</v>
      </c>
      <c r="C3023" s="0" t="n">
        <v>5648</v>
      </c>
      <c r="D3023" s="0" t="n">
        <v>155</v>
      </c>
      <c r="E3023" s="0" t="n">
        <v>1</v>
      </c>
      <c r="F3023" s="55" t="s">
        <v>972</v>
      </c>
      <c r="G3023" s="0" t="n">
        <v>50.6</v>
      </c>
      <c r="H3023" s="0" t="n">
        <v>52</v>
      </c>
      <c r="I3023" s="55" t="s">
        <v>187</v>
      </c>
      <c r="J3023" s="0" t="n">
        <v>155</v>
      </c>
      <c r="K3023" s="0" t="n">
        <v>64</v>
      </c>
      <c r="P3023" s="0" t="n">
        <v>4.47</v>
      </c>
      <c r="Q3023" s="0" t="n">
        <v>3.47</v>
      </c>
      <c r="R3023" s="0" t="n">
        <v>4488</v>
      </c>
      <c r="S3023" s="0" t="n">
        <v>9639</v>
      </c>
      <c r="T3023" s="0" t="n">
        <v>47.05</v>
      </c>
      <c r="U3023" s="0" t="n">
        <v>852</v>
      </c>
      <c r="V3023" s="0" t="n">
        <v>3</v>
      </c>
      <c r="W3023" s="60" t="n">
        <v>46293</v>
      </c>
      <c r="X3023" s="55" t="n">
        <f aca="false">IF(I3023="Male",0,1)</f>
        <v>1</v>
      </c>
      <c r="Y3023" s="55" t="n">
        <f aca="false">IF(OR(I3023="DNB",I3023="Dry DNB"),1,0)</f>
        <v>0</v>
      </c>
      <c r="Z3023" s="55" t="n">
        <f aca="false">IF(ISNUMBER(W3023),A3023-W3023,"")</f>
        <v>16</v>
      </c>
      <c r="AA3023" s="55" t="n">
        <f aca="false">MATCH(A3023,DATAS,0)</f>
        <v>1</v>
      </c>
      <c r="AB3023" s="55" t="n">
        <f aca="false">IF(AND(E3023&gt;0,OR(AND(B3023&gt;=1,B3023&lt;=6),B3023=10)),1,0)</f>
        <v>1</v>
      </c>
      <c r="AC3023" s="55" t="n">
        <f aca="false">IF(AND(E3023&gt;0,B3023=10),1,0)</f>
        <v>0</v>
      </c>
      <c r="AD3023" s="0" t="str">
        <f aca="false">IF(AND(C3022=C3023,AA3022=AA3023-1),AB3022,"")</f>
        <v/>
      </c>
      <c r="AE3023" s="0" t="str">
        <f aca="false">IF(AND(C3022=C3023,AA3022=AA3023-1),AC3022,"")</f>
        <v/>
      </c>
      <c r="AF3023" s="0" t="str">
        <f aca="false">IF(AA3023=1,"",IF(AND(AB3023=1,AD3023&lt;&gt;1),1,0))</f>
        <v/>
      </c>
      <c r="AG3023" s="0" t="str">
        <f aca="false">IF(AA3023=1,"",IF(AND(AC3023=1,AE3023&lt;&gt;1),1,0))</f>
        <v/>
      </c>
      <c r="AH3023" s="60" t="str">
        <f aca="false">IF(AND(E3023&gt;0,AA3023&lt;2,NOT(AND(C3024=C3023,AA3024=AA3023+1))),INDEX(DATAS,AA3023+1),"")</f>
        <v/>
      </c>
      <c r="AI3023" s="60" t="str">
        <f aca="false">IF(AND(AC3023=1,AA3023&lt;2),IF(AND(C3024=C3023,AA3024=AA3023+1),IF(AC3024=1,"",INDEX(DATAS,AA3023+1)),INDEX(DATAS,AA3023+1)),"")</f>
        <v/>
      </c>
    </row>
    <row r="3024" customFormat="false" ht="15" hidden="false" customHeight="false" outlineLevel="0" collapsed="false">
      <c r="A3024" s="60" t="n">
        <v>46310</v>
      </c>
      <c r="B3024" s="0" t="n">
        <v>4</v>
      </c>
      <c r="C3024" s="0" t="n">
        <v>5648</v>
      </c>
      <c r="D3024" s="0" t="n">
        <v>156</v>
      </c>
      <c r="E3024" s="0" t="n">
        <v>1</v>
      </c>
      <c r="F3024" s="55" t="s">
        <v>972</v>
      </c>
      <c r="G3024" s="0" t="n">
        <v>51.1</v>
      </c>
      <c r="H3024" s="0" t="n">
        <v>51</v>
      </c>
      <c r="I3024" s="55" t="s">
        <v>187</v>
      </c>
      <c r="J3024" s="0" t="n">
        <v>156</v>
      </c>
      <c r="K3024" s="0" t="n">
        <v>64</v>
      </c>
      <c r="P3024" s="0" t="n">
        <v>4.47</v>
      </c>
      <c r="Q3024" s="0" t="n">
        <v>3.47</v>
      </c>
      <c r="T3024" s="0" t="n">
        <v>47.05</v>
      </c>
      <c r="U3024" s="0" t="n">
        <v>853</v>
      </c>
      <c r="V3024" s="0" t="n">
        <v>3</v>
      </c>
      <c r="W3024" s="60" t="n">
        <v>46293</v>
      </c>
      <c r="X3024" s="55" t="n">
        <f aca="false">IF(I3024="Male",0,1)</f>
        <v>1</v>
      </c>
      <c r="Y3024" s="55" t="n">
        <f aca="false">IF(OR(I3024="DNB",I3024="Dry DNB"),1,0)</f>
        <v>0</v>
      </c>
      <c r="Z3024" s="55" t="n">
        <f aca="false">IF(ISNUMBER(W3024),A3024-W3024,"")</f>
        <v>17</v>
      </c>
      <c r="AA3024" s="55" t="n">
        <f aca="false">MATCH(A3024,DATAS,0)</f>
        <v>2</v>
      </c>
      <c r="AB3024" s="55" t="n">
        <f aca="false">IF(AND(E3024&gt;0,OR(AND(B3024&gt;=1,B3024&lt;=6),B3024=10)),1,0)</f>
        <v>1</v>
      </c>
      <c r="AC3024" s="55" t="n">
        <f aca="false">IF(AND(E3024&gt;0,B3024=10),1,0)</f>
        <v>0</v>
      </c>
      <c r="AD3024" s="55" t="n">
        <f aca="false">IF(AND(C3023=C3024,AA3023=AA3024-1),AB3023,"")</f>
        <v>1</v>
      </c>
      <c r="AE3024" s="55" t="n">
        <f aca="false">IF(AND(C3023=C3024,AA3023=AA3024-1),AC3023,"")</f>
        <v>0</v>
      </c>
      <c r="AF3024" s="55" t="n">
        <f aca="false">IF(AA3024=1,"",IF(AND(AB3024=1,AD3024&lt;&gt;1),1,0))</f>
        <v>0</v>
      </c>
      <c r="AG3024" s="55" t="n">
        <f aca="false">IF(AA3024=1,"",IF(AND(AC3024=1,AE3024&lt;&gt;1),1,0))</f>
        <v>0</v>
      </c>
      <c r="AH3024" s="60" t="str">
        <f aca="false">IF(AND(E3024&gt;0,AA3024&lt;2,NOT(AND(C3025=C3024,AA3025=AA3024+1))),INDEX(DATAS,AA3024+1),"")</f>
        <v/>
      </c>
      <c r="AI3024" s="60" t="str">
        <f aca="false">IF(AND(AC3024=1,AA3024&lt;2),IF(AND(C3025=C3024,AA3025=AA3024+1),IF(AC3025=1,"",INDEX(DATAS,AA3024+1)),INDEX(DATAS,AA3024+1)),"")</f>
        <v/>
      </c>
    </row>
    <row r="3025" customFormat="false" ht="15" hidden="false" customHeight="false" outlineLevel="0" collapsed="false">
      <c r="A3025" s="60" t="n">
        <v>46309</v>
      </c>
      <c r="B3025" s="0" t="n">
        <v>6</v>
      </c>
      <c r="C3025" s="0" t="n">
        <v>5649</v>
      </c>
      <c r="D3025" s="0" t="n">
        <v>287</v>
      </c>
      <c r="E3025" s="0" t="n">
        <v>1</v>
      </c>
      <c r="F3025" s="55" t="s">
        <v>973</v>
      </c>
      <c r="H3025" s="0" t="n">
        <v>27</v>
      </c>
      <c r="I3025" s="55" t="s">
        <v>187</v>
      </c>
      <c r="J3025" s="0" t="n">
        <v>287</v>
      </c>
      <c r="K3025" s="0" t="n">
        <v>63</v>
      </c>
      <c r="P3025" s="0" t="n">
        <v>4.57</v>
      </c>
      <c r="Q3025" s="0" t="n">
        <v>3.9</v>
      </c>
      <c r="R3025" s="0" t="n">
        <v>1569</v>
      </c>
      <c r="S3025" s="0" t="n">
        <v>4332</v>
      </c>
      <c r="T3025" s="0" t="n">
        <v>16.4</v>
      </c>
      <c r="U3025" s="0" t="n">
        <v>851</v>
      </c>
      <c r="V3025" s="0" t="n">
        <v>5</v>
      </c>
      <c r="W3025" s="60" t="n">
        <v>46303</v>
      </c>
      <c r="X3025" s="55" t="n">
        <f aca="false">IF(I3025="Male",0,1)</f>
        <v>1</v>
      </c>
      <c r="Y3025" s="55" t="n">
        <f aca="false">IF(OR(I3025="DNB",I3025="Dry DNB"),1,0)</f>
        <v>0</v>
      </c>
      <c r="Z3025" s="55" t="n">
        <f aca="false">IF(ISNUMBER(W3025),A3025-W3025,"")</f>
        <v>6</v>
      </c>
      <c r="AA3025" s="55" t="n">
        <f aca="false">MATCH(A3025,DATAS,0)</f>
        <v>1</v>
      </c>
      <c r="AB3025" s="55" t="n">
        <f aca="false">IF(AND(E3025&gt;0,OR(AND(B3025&gt;=1,B3025&lt;=6),B3025=10)),1,0)</f>
        <v>1</v>
      </c>
      <c r="AC3025" s="55" t="n">
        <f aca="false">IF(AND(E3025&gt;0,B3025=10),1,0)</f>
        <v>0</v>
      </c>
      <c r="AD3025" s="0" t="str">
        <f aca="false">IF(AND(C3024=C3025,AA3024=AA3025-1),AB3024,"")</f>
        <v/>
      </c>
      <c r="AE3025" s="0" t="str">
        <f aca="false">IF(AND(C3024=C3025,AA3024=AA3025-1),AC3024,"")</f>
        <v/>
      </c>
      <c r="AF3025" s="0" t="str">
        <f aca="false">IF(AA3025=1,"",IF(AND(AB3025=1,AD3025&lt;&gt;1),1,0))</f>
        <v/>
      </c>
      <c r="AG3025" s="0" t="str">
        <f aca="false">IF(AA3025=1,"",IF(AND(AC3025=1,AE3025&lt;&gt;1),1,0))</f>
        <v/>
      </c>
      <c r="AH3025" s="60" t="str">
        <f aca="false">IF(AND(E3025&gt;0,AA3025&lt;2,NOT(AND(C3026=C3025,AA3026=AA3025+1))),INDEX(DATAS,AA3025+1),"")</f>
        <v/>
      </c>
      <c r="AI3025" s="60" t="str">
        <f aca="false">IF(AND(AC3025=1,AA3025&lt;2),IF(AND(C3026=C3025,AA3026=AA3025+1),IF(AC3026=1,"",INDEX(DATAS,AA3025+1)),INDEX(DATAS,AA3025+1)),"")</f>
        <v/>
      </c>
    </row>
    <row r="3026" customFormat="false" ht="15" hidden="false" customHeight="false" outlineLevel="0" collapsed="false">
      <c r="A3026" s="60" t="n">
        <v>46310</v>
      </c>
      <c r="B3026" s="0" t="n">
        <v>6</v>
      </c>
      <c r="C3026" s="0" t="n">
        <v>5649</v>
      </c>
      <c r="D3026" s="0" t="n">
        <v>288</v>
      </c>
      <c r="E3026" s="0" t="n">
        <v>1</v>
      </c>
      <c r="F3026" s="55" t="s">
        <v>973</v>
      </c>
      <c r="G3026" s="0" t="n">
        <v>24.6</v>
      </c>
      <c r="H3026" s="0" t="n">
        <v>27</v>
      </c>
      <c r="I3026" s="55" t="s">
        <v>187</v>
      </c>
      <c r="J3026" s="0" t="n">
        <v>288</v>
      </c>
      <c r="K3026" s="0" t="n">
        <v>63</v>
      </c>
      <c r="P3026" s="0" t="n">
        <v>4.57</v>
      </c>
      <c r="Q3026" s="0" t="n">
        <v>3.9</v>
      </c>
      <c r="T3026" s="0" t="n">
        <v>16.4</v>
      </c>
      <c r="U3026" s="0" t="n">
        <v>852</v>
      </c>
      <c r="V3026" s="0" t="n">
        <v>5</v>
      </c>
      <c r="W3026" s="60" t="n">
        <v>46303</v>
      </c>
      <c r="X3026" s="55" t="n">
        <f aca="false">IF(I3026="Male",0,1)</f>
        <v>1</v>
      </c>
      <c r="Y3026" s="55" t="n">
        <f aca="false">IF(OR(I3026="DNB",I3026="Dry DNB"),1,0)</f>
        <v>0</v>
      </c>
      <c r="Z3026" s="55" t="n">
        <f aca="false">IF(ISNUMBER(W3026),A3026-W3026,"")</f>
        <v>7</v>
      </c>
      <c r="AA3026" s="55" t="n">
        <f aca="false">MATCH(A3026,DATAS,0)</f>
        <v>2</v>
      </c>
      <c r="AB3026" s="55" t="n">
        <f aca="false">IF(AND(E3026&gt;0,OR(AND(B3026&gt;=1,B3026&lt;=6),B3026=10)),1,0)</f>
        <v>1</v>
      </c>
      <c r="AC3026" s="55" t="n">
        <f aca="false">IF(AND(E3026&gt;0,B3026=10),1,0)</f>
        <v>0</v>
      </c>
      <c r="AD3026" s="55" t="n">
        <f aca="false">IF(AND(C3025=C3026,AA3025=AA3026-1),AB3025,"")</f>
        <v>1</v>
      </c>
      <c r="AE3026" s="55" t="n">
        <f aca="false">IF(AND(C3025=C3026,AA3025=AA3026-1),AC3025,"")</f>
        <v>0</v>
      </c>
      <c r="AF3026" s="55" t="n">
        <f aca="false">IF(AA3026=1,"",IF(AND(AB3026=1,AD3026&lt;&gt;1),1,0))</f>
        <v>0</v>
      </c>
      <c r="AG3026" s="55" t="n">
        <f aca="false">IF(AA3026=1,"",IF(AND(AC3026=1,AE3026&lt;&gt;1),1,0))</f>
        <v>0</v>
      </c>
      <c r="AH3026" s="60" t="str">
        <f aca="false">IF(AND(E3026&gt;0,AA3026&lt;2,NOT(AND(C3027=C3026,AA3027=AA3026+1))),INDEX(DATAS,AA3026+1),"")</f>
        <v/>
      </c>
      <c r="AI3026" s="60" t="str">
        <f aca="false">IF(AND(AC3026=1,AA3026&lt;2),IF(AND(C3027=C3026,AA3027=AA3026+1),IF(AC3027=1,"",INDEX(DATAS,AA3026+1)),INDEX(DATAS,AA3026+1)),"")</f>
        <v/>
      </c>
    </row>
    <row r="3027" customFormat="false" ht="15" hidden="false" customHeight="false" outlineLevel="0" collapsed="false">
      <c r="A3027" s="60" t="n">
        <v>46309</v>
      </c>
      <c r="B3027" s="0" t="n">
        <v>4</v>
      </c>
      <c r="C3027" s="0" t="n">
        <v>5650</v>
      </c>
      <c r="D3027" s="0" t="n">
        <v>175</v>
      </c>
      <c r="E3027" s="0" t="n">
        <v>1</v>
      </c>
      <c r="F3027" s="55" t="s">
        <v>973</v>
      </c>
      <c r="G3027" s="0" t="n">
        <v>37.6</v>
      </c>
      <c r="H3027" s="0" t="n">
        <v>42</v>
      </c>
      <c r="I3027" s="55" t="s">
        <v>157</v>
      </c>
      <c r="J3027" s="0" t="n">
        <v>63</v>
      </c>
      <c r="K3027" s="0" t="n">
        <v>63</v>
      </c>
      <c r="L3027" s="0" t="n">
        <v>112</v>
      </c>
      <c r="P3027" s="0" t="n">
        <v>3.65</v>
      </c>
      <c r="Q3027" s="0" t="n">
        <v>3.54</v>
      </c>
      <c r="R3027" s="0" t="n">
        <v>3474</v>
      </c>
      <c r="S3027" s="0" t="n">
        <v>7700</v>
      </c>
      <c r="T3027" s="0" t="n">
        <v>38.6</v>
      </c>
      <c r="U3027" s="0" t="n">
        <v>851</v>
      </c>
      <c r="V3027" s="0" t="n">
        <v>1</v>
      </c>
      <c r="W3027" s="60" t="n">
        <v>46198</v>
      </c>
      <c r="X3027" s="55" t="n">
        <f aca="false">IF(I3027="Male",0,1)</f>
        <v>1</v>
      </c>
      <c r="Y3027" s="55" t="n">
        <f aca="false">IF(OR(I3027="DNB",I3027="Dry DNB"),1,0)</f>
        <v>0</v>
      </c>
      <c r="Z3027" s="55" t="n">
        <f aca="false">IF(ISNUMBER(W3027),A3027-W3027,"")</f>
        <v>111</v>
      </c>
      <c r="AA3027" s="55" t="n">
        <f aca="false">MATCH(A3027,DATAS,0)</f>
        <v>1</v>
      </c>
      <c r="AB3027" s="55" t="n">
        <f aca="false">IF(AND(E3027&gt;0,OR(AND(B3027&gt;=1,B3027&lt;=6),B3027=10)),1,0)</f>
        <v>1</v>
      </c>
      <c r="AC3027" s="55" t="n">
        <f aca="false">IF(AND(E3027&gt;0,B3027=10),1,0)</f>
        <v>0</v>
      </c>
      <c r="AD3027" s="0" t="str">
        <f aca="false">IF(AND(C3026=C3027,AA3026=AA3027-1),AB3026,"")</f>
        <v/>
      </c>
      <c r="AE3027" s="0" t="str">
        <f aca="false">IF(AND(C3026=C3027,AA3026=AA3027-1),AC3026,"")</f>
        <v/>
      </c>
      <c r="AF3027" s="0" t="str">
        <f aca="false">IF(AA3027=1,"",IF(AND(AB3027=1,AD3027&lt;&gt;1),1,0))</f>
        <v/>
      </c>
      <c r="AG3027" s="0" t="str">
        <f aca="false">IF(AA3027=1,"",IF(AND(AC3027=1,AE3027&lt;&gt;1),1,0))</f>
        <v/>
      </c>
      <c r="AH3027" s="60" t="str">
        <f aca="false">IF(AND(E3027&gt;0,AA3027&lt;2,NOT(AND(C3028=C3027,AA3028=AA3027+1))),INDEX(DATAS,AA3027+1),"")</f>
        <v/>
      </c>
      <c r="AI3027" s="60" t="str">
        <f aca="false">IF(AND(AC3027=1,AA3027&lt;2),IF(AND(C3028=C3027,AA3028=AA3027+1),IF(AC3028=1,"",INDEX(DATAS,AA3027+1)),INDEX(DATAS,AA3027+1)),"")</f>
        <v/>
      </c>
    </row>
    <row r="3028" customFormat="false" ht="15" hidden="false" customHeight="false" outlineLevel="0" collapsed="false">
      <c r="A3028" s="60" t="n">
        <v>46310</v>
      </c>
      <c r="B3028" s="0" t="n">
        <v>4</v>
      </c>
      <c r="C3028" s="0" t="n">
        <v>5650</v>
      </c>
      <c r="D3028" s="0" t="n">
        <v>176</v>
      </c>
      <c r="E3028" s="0" t="n">
        <v>1</v>
      </c>
      <c r="F3028" s="55" t="s">
        <v>973</v>
      </c>
      <c r="G3028" s="0" t="n">
        <v>41.4</v>
      </c>
      <c r="H3028" s="0" t="n">
        <v>41</v>
      </c>
      <c r="I3028" s="55" t="s">
        <v>157</v>
      </c>
      <c r="J3028" s="0" t="n">
        <v>63</v>
      </c>
      <c r="K3028" s="0" t="n">
        <v>63</v>
      </c>
      <c r="L3028" s="0" t="n">
        <v>113</v>
      </c>
      <c r="P3028" s="0" t="n">
        <v>3.65</v>
      </c>
      <c r="Q3028" s="0" t="n">
        <v>3.54</v>
      </c>
      <c r="T3028" s="0" t="n">
        <v>38.6</v>
      </c>
      <c r="U3028" s="0" t="n">
        <v>852</v>
      </c>
      <c r="V3028" s="0" t="n">
        <v>1</v>
      </c>
      <c r="W3028" s="60" t="n">
        <v>46198</v>
      </c>
      <c r="X3028" s="55" t="n">
        <f aca="false">IF(I3028="Male",0,1)</f>
        <v>1</v>
      </c>
      <c r="Y3028" s="55" t="n">
        <f aca="false">IF(OR(I3028="DNB",I3028="Dry DNB"),1,0)</f>
        <v>0</v>
      </c>
      <c r="Z3028" s="55" t="n">
        <f aca="false">IF(ISNUMBER(W3028),A3028-W3028,"")</f>
        <v>112</v>
      </c>
      <c r="AA3028" s="55" t="n">
        <f aca="false">MATCH(A3028,DATAS,0)</f>
        <v>2</v>
      </c>
      <c r="AB3028" s="55" t="n">
        <f aca="false">IF(AND(E3028&gt;0,OR(AND(B3028&gt;=1,B3028&lt;=6),B3028=10)),1,0)</f>
        <v>1</v>
      </c>
      <c r="AC3028" s="55" t="n">
        <f aca="false">IF(AND(E3028&gt;0,B3028=10),1,0)</f>
        <v>0</v>
      </c>
      <c r="AD3028" s="55" t="n">
        <f aca="false">IF(AND(C3027=C3028,AA3027=AA3028-1),AB3027,"")</f>
        <v>1</v>
      </c>
      <c r="AE3028" s="55" t="n">
        <f aca="false">IF(AND(C3027=C3028,AA3027=AA3028-1),AC3027,"")</f>
        <v>0</v>
      </c>
      <c r="AF3028" s="55" t="n">
        <f aca="false">IF(AA3028=1,"",IF(AND(AB3028=1,AD3028&lt;&gt;1),1,0))</f>
        <v>0</v>
      </c>
      <c r="AG3028" s="55" t="n">
        <f aca="false">IF(AA3028=1,"",IF(AND(AC3028=1,AE3028&lt;&gt;1),1,0))</f>
        <v>0</v>
      </c>
      <c r="AH3028" s="60" t="str">
        <f aca="false">IF(AND(E3028&gt;0,AA3028&lt;2,NOT(AND(C3029=C3028,AA3029=AA3028+1))),INDEX(DATAS,AA3028+1),"")</f>
        <v/>
      </c>
      <c r="AI3028" s="60" t="str">
        <f aca="false">IF(AND(AC3028=1,AA3028&lt;2),IF(AND(C3029=C3028,AA3029=AA3028+1),IF(AC3029=1,"",INDEX(DATAS,AA3028+1)),INDEX(DATAS,AA3028+1)),"")</f>
        <v/>
      </c>
    </row>
    <row r="3029" customFormat="false" ht="15" hidden="false" customHeight="false" outlineLevel="0" collapsed="false">
      <c r="A3029" s="60" t="n">
        <v>46309</v>
      </c>
      <c r="B3029" s="0" t="n">
        <v>1</v>
      </c>
      <c r="C3029" s="0" t="n">
        <v>5651</v>
      </c>
      <c r="D3029" s="0" t="n">
        <v>88</v>
      </c>
      <c r="E3029" s="0" t="n">
        <v>1</v>
      </c>
      <c r="F3029" s="55" t="s">
        <v>973</v>
      </c>
      <c r="G3029" s="0" t="n">
        <v>43.9</v>
      </c>
      <c r="H3029" s="0" t="n">
        <v>43</v>
      </c>
      <c r="I3029" s="55" t="s">
        <v>187</v>
      </c>
      <c r="J3029" s="0" t="n">
        <v>88</v>
      </c>
      <c r="K3029" s="0" t="n">
        <v>67</v>
      </c>
      <c r="P3029" s="0" t="n">
        <v>2.98</v>
      </c>
      <c r="Q3029" s="0" t="n">
        <v>3.04</v>
      </c>
      <c r="R3029" s="0" t="n">
        <v>4138</v>
      </c>
      <c r="S3029" s="0" t="n">
        <v>8318</v>
      </c>
      <c r="U3029" s="0" t="n">
        <v>851</v>
      </c>
      <c r="V3029" s="0" t="n">
        <v>1</v>
      </c>
      <c r="W3029" s="60" t="n">
        <v>46289</v>
      </c>
      <c r="X3029" s="55" t="n">
        <f aca="false">IF(I3029="Male",0,1)</f>
        <v>1</v>
      </c>
      <c r="Y3029" s="55" t="n">
        <f aca="false">IF(OR(I3029="DNB",I3029="Dry DNB"),1,0)</f>
        <v>0</v>
      </c>
      <c r="Z3029" s="55" t="n">
        <f aca="false">IF(ISNUMBER(W3029),A3029-W3029,"")</f>
        <v>20</v>
      </c>
      <c r="AA3029" s="55" t="n">
        <f aca="false">MATCH(A3029,DATAS,0)</f>
        <v>1</v>
      </c>
      <c r="AB3029" s="55" t="n">
        <f aca="false">IF(AND(E3029&gt;0,OR(AND(B3029&gt;=1,B3029&lt;=6),B3029=10)),1,0)</f>
        <v>1</v>
      </c>
      <c r="AC3029" s="55" t="n">
        <f aca="false">IF(AND(E3029&gt;0,B3029=10),1,0)</f>
        <v>0</v>
      </c>
      <c r="AD3029" s="0" t="str">
        <f aca="false">IF(AND(C3028=C3029,AA3028=AA3029-1),AB3028,"")</f>
        <v/>
      </c>
      <c r="AE3029" s="0" t="str">
        <f aca="false">IF(AND(C3028=C3029,AA3028=AA3029-1),AC3028,"")</f>
        <v/>
      </c>
      <c r="AF3029" s="0" t="str">
        <f aca="false">IF(AA3029=1,"",IF(AND(AB3029=1,AD3029&lt;&gt;1),1,0))</f>
        <v/>
      </c>
      <c r="AG3029" s="0" t="str">
        <f aca="false">IF(AA3029=1,"",IF(AND(AC3029=1,AE3029&lt;&gt;1),1,0))</f>
        <v/>
      </c>
      <c r="AH3029" s="60" t="str">
        <f aca="false">IF(AND(E3029&gt;0,AA3029&lt;2,NOT(AND(C3030=C3029,AA3030=AA3029+1))),INDEX(DATAS,AA3029+1),"")</f>
        <v/>
      </c>
      <c r="AI3029" s="60" t="str">
        <f aca="false">IF(AND(AC3029=1,AA3029&lt;2),IF(AND(C3030=C3029,AA3030=AA3029+1),IF(AC3030=1,"",INDEX(DATAS,AA3029+1)),INDEX(DATAS,AA3029+1)),"")</f>
        <v/>
      </c>
    </row>
    <row r="3030" customFormat="false" ht="15" hidden="false" customHeight="false" outlineLevel="0" collapsed="false">
      <c r="A3030" s="60" t="n">
        <v>46310</v>
      </c>
      <c r="B3030" s="0" t="n">
        <v>1</v>
      </c>
      <c r="C3030" s="0" t="n">
        <v>5651</v>
      </c>
      <c r="D3030" s="0" t="n">
        <v>89</v>
      </c>
      <c r="E3030" s="0" t="n">
        <v>1</v>
      </c>
      <c r="F3030" s="55" t="s">
        <v>973</v>
      </c>
      <c r="G3030" s="0" t="n">
        <v>44.7</v>
      </c>
      <c r="H3030" s="0" t="n">
        <v>43</v>
      </c>
      <c r="I3030" s="55" t="s">
        <v>187</v>
      </c>
      <c r="J3030" s="0" t="n">
        <v>89</v>
      </c>
      <c r="K3030" s="0" t="n">
        <v>67</v>
      </c>
      <c r="P3030" s="0" t="n">
        <v>2.98</v>
      </c>
      <c r="Q3030" s="0" t="n">
        <v>3.04</v>
      </c>
      <c r="U3030" s="0" t="n">
        <v>852</v>
      </c>
      <c r="V3030" s="0" t="n">
        <v>1</v>
      </c>
      <c r="W3030" s="60" t="n">
        <v>46289</v>
      </c>
      <c r="X3030" s="55" t="n">
        <f aca="false">IF(I3030="Male",0,1)</f>
        <v>1</v>
      </c>
      <c r="Y3030" s="55" t="n">
        <f aca="false">IF(OR(I3030="DNB",I3030="Dry DNB"),1,0)</f>
        <v>0</v>
      </c>
      <c r="Z3030" s="55" t="n">
        <f aca="false">IF(ISNUMBER(W3030),A3030-W3030,"")</f>
        <v>21</v>
      </c>
      <c r="AA3030" s="55" t="n">
        <f aca="false">MATCH(A3030,DATAS,0)</f>
        <v>2</v>
      </c>
      <c r="AB3030" s="55" t="n">
        <f aca="false">IF(AND(E3030&gt;0,OR(AND(B3030&gt;=1,B3030&lt;=6),B3030=10)),1,0)</f>
        <v>1</v>
      </c>
      <c r="AC3030" s="55" t="n">
        <f aca="false">IF(AND(E3030&gt;0,B3030=10),1,0)</f>
        <v>0</v>
      </c>
      <c r="AD3030" s="55" t="n">
        <f aca="false">IF(AND(C3029=C3030,AA3029=AA3030-1),AB3029,"")</f>
        <v>1</v>
      </c>
      <c r="AE3030" s="55" t="n">
        <f aca="false">IF(AND(C3029=C3030,AA3029=AA3030-1),AC3029,"")</f>
        <v>0</v>
      </c>
      <c r="AF3030" s="55" t="n">
        <f aca="false">IF(AA3030=1,"",IF(AND(AB3030=1,AD3030&lt;&gt;1),1,0))</f>
        <v>0</v>
      </c>
      <c r="AG3030" s="55" t="n">
        <f aca="false">IF(AA3030=1,"",IF(AND(AC3030=1,AE3030&lt;&gt;1),1,0))</f>
        <v>0</v>
      </c>
      <c r="AH3030" s="60" t="str">
        <f aca="false">IF(AND(E3030&gt;0,AA3030&lt;2,NOT(AND(C3031=C3030,AA3031=AA3030+1))),INDEX(DATAS,AA3030+1),"")</f>
        <v/>
      </c>
      <c r="AI3030" s="60" t="str">
        <f aca="false">IF(AND(AC3030=1,AA3030&lt;2),IF(AND(C3031=C3030,AA3031=AA3030+1),IF(AC3031=1,"",INDEX(DATAS,AA3030+1)),INDEX(DATAS,AA3030+1)),"")</f>
        <v/>
      </c>
    </row>
    <row r="3031" customFormat="false" ht="15" hidden="false" customHeight="false" outlineLevel="0" collapsed="false">
      <c r="A3031" s="60" t="n">
        <v>46309</v>
      </c>
      <c r="B3031" s="0" t="n">
        <v>1</v>
      </c>
      <c r="C3031" s="0" t="n">
        <v>5652</v>
      </c>
      <c r="D3031" s="0" t="n">
        <v>31</v>
      </c>
      <c r="E3031" s="0" t="n">
        <v>1</v>
      </c>
      <c r="F3031" s="55" t="s">
        <v>974</v>
      </c>
      <c r="G3031" s="0" t="n">
        <v>41.7</v>
      </c>
      <c r="H3031" s="0" t="n">
        <v>40</v>
      </c>
      <c r="I3031" s="55" t="s">
        <v>166</v>
      </c>
      <c r="J3031" s="0" t="n">
        <v>31</v>
      </c>
      <c r="P3031" s="0" t="n">
        <v>7.33</v>
      </c>
      <c r="Q3031" s="0" t="n">
        <v>4.51</v>
      </c>
      <c r="R3031" s="0" t="n">
        <v>3185</v>
      </c>
      <c r="S3031" s="0" t="n">
        <v>6402</v>
      </c>
      <c r="U3031" s="0" t="n">
        <v>849</v>
      </c>
      <c r="V3031" s="0" t="n">
        <v>0</v>
      </c>
      <c r="X3031" s="55" t="n">
        <f aca="false">IF(I3031="Male",0,1)</f>
        <v>1</v>
      </c>
      <c r="Y3031" s="55" t="n">
        <f aca="false">IF(OR(I3031="DNB",I3031="Dry DNB"),1,0)</f>
        <v>0</v>
      </c>
      <c r="Z3031" s="0" t="str">
        <f aca="false">IF(ISNUMBER(W3031),A3031-W3031,"")</f>
        <v/>
      </c>
      <c r="AA3031" s="55" t="n">
        <f aca="false">MATCH(A3031,DATAS,0)</f>
        <v>1</v>
      </c>
      <c r="AB3031" s="55" t="n">
        <f aca="false">IF(AND(E3031&gt;0,OR(AND(B3031&gt;=1,B3031&lt;=6),B3031=10)),1,0)</f>
        <v>1</v>
      </c>
      <c r="AC3031" s="55" t="n">
        <f aca="false">IF(AND(E3031&gt;0,B3031=10),1,0)</f>
        <v>0</v>
      </c>
      <c r="AD3031" s="0" t="str">
        <f aca="false">IF(AND(C3030=C3031,AA3030=AA3031-1),AB3030,"")</f>
        <v/>
      </c>
      <c r="AE3031" s="0" t="str">
        <f aca="false">IF(AND(C3030=C3031,AA3030=AA3031-1),AC3030,"")</f>
        <v/>
      </c>
      <c r="AF3031" s="0" t="str">
        <f aca="false">IF(AA3031=1,"",IF(AND(AB3031=1,AD3031&lt;&gt;1),1,0))</f>
        <v/>
      </c>
      <c r="AG3031" s="0" t="str">
        <f aca="false">IF(AA3031=1,"",IF(AND(AC3031=1,AE3031&lt;&gt;1),1,0))</f>
        <v/>
      </c>
      <c r="AH3031" s="60" t="str">
        <f aca="false">IF(AND(E3031&gt;0,AA3031&lt;2,NOT(AND(C3032=C3031,AA3032=AA3031+1))),INDEX(DATAS,AA3031+1),"")</f>
        <v/>
      </c>
      <c r="AI3031" s="60" t="str">
        <f aca="false">IF(AND(AC3031=1,AA3031&lt;2),IF(AND(C3032=C3031,AA3032=AA3031+1),IF(AC3032=1,"",INDEX(DATAS,AA3031+1)),INDEX(DATAS,AA3031+1)),"")</f>
        <v/>
      </c>
    </row>
    <row r="3032" customFormat="false" ht="15" hidden="false" customHeight="false" outlineLevel="0" collapsed="false">
      <c r="A3032" s="60" t="n">
        <v>46310</v>
      </c>
      <c r="B3032" s="0" t="n">
        <v>1</v>
      </c>
      <c r="C3032" s="0" t="n">
        <v>5652</v>
      </c>
      <c r="D3032" s="0" t="n">
        <v>32</v>
      </c>
      <c r="E3032" s="0" t="n">
        <v>1</v>
      </c>
      <c r="F3032" s="55" t="s">
        <v>974</v>
      </c>
      <c r="G3032" s="0" t="n">
        <v>39.6</v>
      </c>
      <c r="H3032" s="0" t="n">
        <v>40</v>
      </c>
      <c r="I3032" s="55" t="s">
        <v>166</v>
      </c>
      <c r="J3032" s="0" t="n">
        <v>32</v>
      </c>
      <c r="P3032" s="0" t="n">
        <v>7.33</v>
      </c>
      <c r="Q3032" s="0" t="n">
        <v>4.51</v>
      </c>
      <c r="U3032" s="0" t="n">
        <v>850</v>
      </c>
      <c r="V3032" s="0" t="n">
        <v>0</v>
      </c>
      <c r="X3032" s="55" t="n">
        <f aca="false">IF(I3032="Male",0,1)</f>
        <v>1</v>
      </c>
      <c r="Y3032" s="55" t="n">
        <f aca="false">IF(OR(I3032="DNB",I3032="Dry DNB"),1,0)</f>
        <v>0</v>
      </c>
      <c r="Z3032" s="0" t="str">
        <f aca="false">IF(ISNUMBER(W3032),A3032-W3032,"")</f>
        <v/>
      </c>
      <c r="AA3032" s="55" t="n">
        <f aca="false">MATCH(A3032,DATAS,0)</f>
        <v>2</v>
      </c>
      <c r="AB3032" s="55" t="n">
        <f aca="false">IF(AND(E3032&gt;0,OR(AND(B3032&gt;=1,B3032&lt;=6),B3032=10)),1,0)</f>
        <v>1</v>
      </c>
      <c r="AC3032" s="55" t="n">
        <f aca="false">IF(AND(E3032&gt;0,B3032=10),1,0)</f>
        <v>0</v>
      </c>
      <c r="AD3032" s="55" t="n">
        <f aca="false">IF(AND(C3031=C3032,AA3031=AA3032-1),AB3031,"")</f>
        <v>1</v>
      </c>
      <c r="AE3032" s="55" t="n">
        <f aca="false">IF(AND(C3031=C3032,AA3031=AA3032-1),AC3031,"")</f>
        <v>0</v>
      </c>
      <c r="AF3032" s="55" t="n">
        <f aca="false">IF(AA3032=1,"",IF(AND(AB3032=1,AD3032&lt;&gt;1),1,0))</f>
        <v>0</v>
      </c>
      <c r="AG3032" s="55" t="n">
        <f aca="false">IF(AA3032=1,"",IF(AND(AC3032=1,AE3032&lt;&gt;1),1,0))</f>
        <v>0</v>
      </c>
      <c r="AH3032" s="60" t="str">
        <f aca="false">IF(AND(E3032&gt;0,AA3032&lt;2,NOT(AND(C3033=C3032,AA3033=AA3032+1))),INDEX(DATAS,AA3032+1),"")</f>
        <v/>
      </c>
      <c r="AI3032" s="60" t="str">
        <f aca="false">IF(AND(AC3032=1,AA3032&lt;2),IF(AND(C3033=C3032,AA3033=AA3032+1),IF(AC3033=1,"",INDEX(DATAS,AA3032+1)),INDEX(DATAS,AA3032+1)),"")</f>
        <v/>
      </c>
    </row>
    <row r="3033" customFormat="false" ht="15" hidden="false" customHeight="false" outlineLevel="0" collapsed="false">
      <c r="A3033" s="60" t="n">
        <v>46309</v>
      </c>
      <c r="B3033" s="0" t="n">
        <v>4</v>
      </c>
      <c r="C3033" s="0" t="n">
        <v>5653</v>
      </c>
      <c r="D3033" s="0" t="n">
        <v>197</v>
      </c>
      <c r="E3033" s="0" t="n">
        <v>1</v>
      </c>
      <c r="F3033" s="55" t="s">
        <v>974</v>
      </c>
      <c r="G3033" s="0" t="n">
        <v>44</v>
      </c>
      <c r="H3033" s="0" t="n">
        <v>44</v>
      </c>
      <c r="I3033" s="55" t="s">
        <v>157</v>
      </c>
      <c r="J3033" s="0" t="n">
        <v>64</v>
      </c>
      <c r="K3033" s="0" t="n">
        <v>64</v>
      </c>
      <c r="L3033" s="0" t="n">
        <v>133</v>
      </c>
      <c r="P3033" s="0" t="n">
        <v>3.35</v>
      </c>
      <c r="Q3033" s="0" t="n">
        <v>3.16</v>
      </c>
      <c r="R3033" s="0" t="n">
        <v>4574</v>
      </c>
      <c r="S3033" s="0" t="n">
        <v>9649</v>
      </c>
      <c r="T3033" s="0" t="n">
        <v>48.25</v>
      </c>
      <c r="U3033" s="0" t="n">
        <v>849</v>
      </c>
      <c r="V3033" s="0" t="n">
        <v>1</v>
      </c>
      <c r="W3033" s="60" t="n">
        <v>46178</v>
      </c>
      <c r="X3033" s="55" t="n">
        <f aca="false">IF(I3033="Male",0,1)</f>
        <v>1</v>
      </c>
      <c r="Y3033" s="55" t="n">
        <f aca="false">IF(OR(I3033="DNB",I3033="Dry DNB"),1,0)</f>
        <v>0</v>
      </c>
      <c r="Z3033" s="55" t="n">
        <f aca="false">IF(ISNUMBER(W3033),A3033-W3033,"")</f>
        <v>131</v>
      </c>
      <c r="AA3033" s="55" t="n">
        <f aca="false">MATCH(A3033,DATAS,0)</f>
        <v>1</v>
      </c>
      <c r="AB3033" s="55" t="n">
        <f aca="false">IF(AND(E3033&gt;0,OR(AND(B3033&gt;=1,B3033&lt;=6),B3033=10)),1,0)</f>
        <v>1</v>
      </c>
      <c r="AC3033" s="55" t="n">
        <f aca="false">IF(AND(E3033&gt;0,B3033=10),1,0)</f>
        <v>0</v>
      </c>
      <c r="AD3033" s="0" t="str">
        <f aca="false">IF(AND(C3032=C3033,AA3032=AA3033-1),AB3032,"")</f>
        <v/>
      </c>
      <c r="AE3033" s="0" t="str">
        <f aca="false">IF(AND(C3032=C3033,AA3032=AA3033-1),AC3032,"")</f>
        <v/>
      </c>
      <c r="AF3033" s="0" t="str">
        <f aca="false">IF(AA3033=1,"",IF(AND(AB3033=1,AD3033&lt;&gt;1),1,0))</f>
        <v/>
      </c>
      <c r="AG3033" s="0" t="str">
        <f aca="false">IF(AA3033=1,"",IF(AND(AC3033=1,AE3033&lt;&gt;1),1,0))</f>
        <v/>
      </c>
      <c r="AH3033" s="60" t="str">
        <f aca="false">IF(AND(E3033&gt;0,AA3033&lt;2,NOT(AND(C3034=C3033,AA3034=AA3033+1))),INDEX(DATAS,AA3033+1),"")</f>
        <v/>
      </c>
      <c r="AI3033" s="60" t="str">
        <f aca="false">IF(AND(AC3033=1,AA3033&lt;2),IF(AND(C3034=C3033,AA3034=AA3033+1),IF(AC3034=1,"",INDEX(DATAS,AA3033+1)),INDEX(DATAS,AA3033+1)),"")</f>
        <v/>
      </c>
    </row>
    <row r="3034" customFormat="false" ht="15" hidden="false" customHeight="false" outlineLevel="0" collapsed="false">
      <c r="A3034" s="60" t="n">
        <v>46310</v>
      </c>
      <c r="B3034" s="0" t="n">
        <v>4</v>
      </c>
      <c r="C3034" s="0" t="n">
        <v>5653</v>
      </c>
      <c r="D3034" s="0" t="n">
        <v>198</v>
      </c>
      <c r="E3034" s="0" t="n">
        <v>1</v>
      </c>
      <c r="F3034" s="55" t="s">
        <v>974</v>
      </c>
      <c r="G3034" s="0" t="n">
        <v>48.8</v>
      </c>
      <c r="H3034" s="0" t="n">
        <v>45</v>
      </c>
      <c r="I3034" s="55" t="s">
        <v>157</v>
      </c>
      <c r="J3034" s="0" t="n">
        <v>64</v>
      </c>
      <c r="K3034" s="0" t="n">
        <v>64</v>
      </c>
      <c r="L3034" s="0" t="n">
        <v>134</v>
      </c>
      <c r="P3034" s="0" t="n">
        <v>3.35</v>
      </c>
      <c r="Q3034" s="0" t="n">
        <v>3.16</v>
      </c>
      <c r="T3034" s="0" t="n">
        <v>48.25</v>
      </c>
      <c r="U3034" s="0" t="n">
        <v>850</v>
      </c>
      <c r="V3034" s="0" t="n">
        <v>1</v>
      </c>
      <c r="W3034" s="60" t="n">
        <v>46178</v>
      </c>
      <c r="X3034" s="55" t="n">
        <f aca="false">IF(I3034="Male",0,1)</f>
        <v>1</v>
      </c>
      <c r="Y3034" s="55" t="n">
        <f aca="false">IF(OR(I3034="DNB",I3034="Dry DNB"),1,0)</f>
        <v>0</v>
      </c>
      <c r="Z3034" s="55" t="n">
        <f aca="false">IF(ISNUMBER(W3034),A3034-W3034,"")</f>
        <v>132</v>
      </c>
      <c r="AA3034" s="55" t="n">
        <f aca="false">MATCH(A3034,DATAS,0)</f>
        <v>2</v>
      </c>
      <c r="AB3034" s="55" t="n">
        <f aca="false">IF(AND(E3034&gt;0,OR(AND(B3034&gt;=1,B3034&lt;=6),B3034=10)),1,0)</f>
        <v>1</v>
      </c>
      <c r="AC3034" s="55" t="n">
        <f aca="false">IF(AND(E3034&gt;0,B3034=10),1,0)</f>
        <v>0</v>
      </c>
      <c r="AD3034" s="55" t="n">
        <f aca="false">IF(AND(C3033=C3034,AA3033=AA3034-1),AB3033,"")</f>
        <v>1</v>
      </c>
      <c r="AE3034" s="55" t="n">
        <f aca="false">IF(AND(C3033=C3034,AA3033=AA3034-1),AC3033,"")</f>
        <v>0</v>
      </c>
      <c r="AF3034" s="55" t="n">
        <f aca="false">IF(AA3034=1,"",IF(AND(AB3034=1,AD3034&lt;&gt;1),1,0))</f>
        <v>0</v>
      </c>
      <c r="AG3034" s="55" t="n">
        <f aca="false">IF(AA3034=1,"",IF(AND(AC3034=1,AE3034&lt;&gt;1),1,0))</f>
        <v>0</v>
      </c>
      <c r="AH3034" s="60" t="str">
        <f aca="false">IF(AND(E3034&gt;0,AA3034&lt;2,NOT(AND(C3035=C3034,AA3035=AA3034+1))),INDEX(DATAS,AA3034+1),"")</f>
        <v/>
      </c>
      <c r="AI3034" s="60" t="str">
        <f aca="false">IF(AND(AC3034=1,AA3034&lt;2),IF(AND(C3035=C3034,AA3035=AA3034+1),IF(AC3035=1,"",INDEX(DATAS,AA3034+1)),INDEX(DATAS,AA3034+1)),"")</f>
        <v/>
      </c>
    </row>
    <row r="3035" customFormat="false" ht="15" hidden="false" customHeight="false" outlineLevel="0" collapsed="false">
      <c r="A3035" s="60" t="n">
        <v>46309</v>
      </c>
      <c r="B3035" s="0" t="n">
        <v>4</v>
      </c>
      <c r="C3035" s="0" t="n">
        <v>5655</v>
      </c>
      <c r="D3035" s="0" t="n">
        <v>193</v>
      </c>
      <c r="E3035" s="0" t="n">
        <v>1</v>
      </c>
      <c r="F3035" s="55" t="s">
        <v>974</v>
      </c>
      <c r="G3035" s="0" t="n">
        <v>54.2</v>
      </c>
      <c r="H3035" s="0" t="n">
        <v>54</v>
      </c>
      <c r="I3035" s="55" t="s">
        <v>157</v>
      </c>
      <c r="J3035" s="0" t="n">
        <v>67</v>
      </c>
      <c r="K3035" s="0" t="n">
        <v>67</v>
      </c>
      <c r="L3035" s="0" t="n">
        <v>126</v>
      </c>
      <c r="P3035" s="0" t="n">
        <v>3.87</v>
      </c>
      <c r="Q3035" s="0" t="n">
        <v>3.07</v>
      </c>
      <c r="R3035" s="0" t="n">
        <v>3982</v>
      </c>
      <c r="S3035" s="0" t="n">
        <v>9378</v>
      </c>
      <c r="T3035" s="0" t="n">
        <v>44.65</v>
      </c>
      <c r="U3035" s="0" t="n">
        <v>849</v>
      </c>
      <c r="V3035" s="0" t="n">
        <v>1</v>
      </c>
      <c r="W3035" s="60" t="n">
        <v>46185</v>
      </c>
      <c r="X3035" s="55" t="n">
        <f aca="false">IF(I3035="Male",0,1)</f>
        <v>1</v>
      </c>
      <c r="Y3035" s="55" t="n">
        <f aca="false">IF(OR(I3035="DNB",I3035="Dry DNB"),1,0)</f>
        <v>0</v>
      </c>
      <c r="Z3035" s="55" t="n">
        <f aca="false">IF(ISNUMBER(W3035),A3035-W3035,"")</f>
        <v>124</v>
      </c>
      <c r="AA3035" s="55" t="n">
        <f aca="false">MATCH(A3035,DATAS,0)</f>
        <v>1</v>
      </c>
      <c r="AB3035" s="55" t="n">
        <f aca="false">IF(AND(E3035&gt;0,OR(AND(B3035&gt;=1,B3035&lt;=6),B3035=10)),1,0)</f>
        <v>1</v>
      </c>
      <c r="AC3035" s="55" t="n">
        <f aca="false">IF(AND(E3035&gt;0,B3035=10),1,0)</f>
        <v>0</v>
      </c>
      <c r="AD3035" s="0" t="str">
        <f aca="false">IF(AND(C3034=C3035,AA3034=AA3035-1),AB3034,"")</f>
        <v/>
      </c>
      <c r="AE3035" s="0" t="str">
        <f aca="false">IF(AND(C3034=C3035,AA3034=AA3035-1),AC3034,"")</f>
        <v/>
      </c>
      <c r="AF3035" s="0" t="str">
        <f aca="false">IF(AA3035=1,"",IF(AND(AB3035=1,AD3035&lt;&gt;1),1,0))</f>
        <v/>
      </c>
      <c r="AG3035" s="0" t="str">
        <f aca="false">IF(AA3035=1,"",IF(AND(AC3035=1,AE3035&lt;&gt;1),1,0))</f>
        <v/>
      </c>
      <c r="AH3035" s="60" t="str">
        <f aca="false">IF(AND(E3035&gt;0,AA3035&lt;2,NOT(AND(C3036=C3035,AA3036=AA3035+1))),INDEX(DATAS,AA3035+1),"")</f>
        <v/>
      </c>
      <c r="AI3035" s="60" t="str">
        <f aca="false">IF(AND(AC3035=1,AA3035&lt;2),IF(AND(C3036=C3035,AA3036=AA3035+1),IF(AC3036=1,"",INDEX(DATAS,AA3035+1)),INDEX(DATAS,AA3035+1)),"")</f>
        <v/>
      </c>
    </row>
    <row r="3036" customFormat="false" ht="15" hidden="false" customHeight="false" outlineLevel="0" collapsed="false">
      <c r="A3036" s="60" t="n">
        <v>46310</v>
      </c>
      <c r="B3036" s="0" t="n">
        <v>4</v>
      </c>
      <c r="C3036" s="0" t="n">
        <v>5655</v>
      </c>
      <c r="D3036" s="0" t="n">
        <v>194</v>
      </c>
      <c r="E3036" s="0" t="n">
        <v>1</v>
      </c>
      <c r="F3036" s="55" t="s">
        <v>974</v>
      </c>
      <c r="G3036" s="0" t="n">
        <v>55.3</v>
      </c>
      <c r="H3036" s="0" t="n">
        <v>53</v>
      </c>
      <c r="I3036" s="55" t="s">
        <v>157</v>
      </c>
      <c r="J3036" s="0" t="n">
        <v>67</v>
      </c>
      <c r="K3036" s="0" t="n">
        <v>67</v>
      </c>
      <c r="L3036" s="0" t="n">
        <v>127</v>
      </c>
      <c r="P3036" s="0" t="n">
        <v>3.87</v>
      </c>
      <c r="Q3036" s="0" t="n">
        <v>3.07</v>
      </c>
      <c r="T3036" s="0" t="n">
        <v>44.65</v>
      </c>
      <c r="U3036" s="0" t="n">
        <v>850</v>
      </c>
      <c r="V3036" s="0" t="n">
        <v>1</v>
      </c>
      <c r="W3036" s="60" t="n">
        <v>46185</v>
      </c>
      <c r="X3036" s="55" t="n">
        <f aca="false">IF(I3036="Male",0,1)</f>
        <v>1</v>
      </c>
      <c r="Y3036" s="55" t="n">
        <f aca="false">IF(OR(I3036="DNB",I3036="Dry DNB"),1,0)</f>
        <v>0</v>
      </c>
      <c r="Z3036" s="55" t="n">
        <f aca="false">IF(ISNUMBER(W3036),A3036-W3036,"")</f>
        <v>125</v>
      </c>
      <c r="AA3036" s="55" t="n">
        <f aca="false">MATCH(A3036,DATAS,0)</f>
        <v>2</v>
      </c>
      <c r="AB3036" s="55" t="n">
        <f aca="false">IF(AND(E3036&gt;0,OR(AND(B3036&gt;=1,B3036&lt;=6),B3036=10)),1,0)</f>
        <v>1</v>
      </c>
      <c r="AC3036" s="55" t="n">
        <f aca="false">IF(AND(E3036&gt;0,B3036=10),1,0)</f>
        <v>0</v>
      </c>
      <c r="AD3036" s="55" t="n">
        <f aca="false">IF(AND(C3035=C3036,AA3035=AA3036-1),AB3035,"")</f>
        <v>1</v>
      </c>
      <c r="AE3036" s="55" t="n">
        <f aca="false">IF(AND(C3035=C3036,AA3035=AA3036-1),AC3035,"")</f>
        <v>0</v>
      </c>
      <c r="AF3036" s="55" t="n">
        <f aca="false">IF(AA3036=1,"",IF(AND(AB3036=1,AD3036&lt;&gt;1),1,0))</f>
        <v>0</v>
      </c>
      <c r="AG3036" s="55" t="n">
        <f aca="false">IF(AA3036=1,"",IF(AND(AC3036=1,AE3036&lt;&gt;1),1,0))</f>
        <v>0</v>
      </c>
      <c r="AH3036" s="60" t="str">
        <f aca="false">IF(AND(E3036&gt;0,AA3036&lt;2,NOT(AND(C3037=C3036,AA3037=AA3036+1))),INDEX(DATAS,AA3036+1),"")</f>
        <v/>
      </c>
      <c r="AI3036" s="60" t="str">
        <f aca="false">IF(AND(AC3036=1,AA3036&lt;2),IF(AND(C3037=C3036,AA3037=AA3036+1),IF(AC3037=1,"",INDEX(DATAS,AA3036+1)),INDEX(DATAS,AA3036+1)),"")</f>
        <v/>
      </c>
    </row>
    <row r="3037" customFormat="false" ht="15" hidden="false" customHeight="false" outlineLevel="0" collapsed="false">
      <c r="A3037" s="60" t="n">
        <v>46309</v>
      </c>
      <c r="B3037" s="0" t="n">
        <v>4</v>
      </c>
      <c r="C3037" s="0" t="n">
        <v>5656</v>
      </c>
      <c r="D3037" s="0" t="n">
        <v>123</v>
      </c>
      <c r="E3037" s="0" t="n">
        <v>1</v>
      </c>
      <c r="F3037" s="55" t="s">
        <v>975</v>
      </c>
      <c r="G3037" s="0" t="n">
        <v>66.8</v>
      </c>
      <c r="H3037" s="0" t="n">
        <v>68</v>
      </c>
      <c r="I3037" s="55" t="s">
        <v>177</v>
      </c>
      <c r="J3037" s="0" t="n">
        <v>123</v>
      </c>
      <c r="K3037" s="0" t="n">
        <v>67</v>
      </c>
      <c r="P3037" s="0" t="n">
        <v>3.1</v>
      </c>
      <c r="Q3037" s="0" t="n">
        <v>2.96</v>
      </c>
      <c r="R3037" s="0" t="n">
        <v>4980</v>
      </c>
      <c r="S3037" s="0" t="n">
        <v>10668</v>
      </c>
      <c r="T3037" s="0" t="n">
        <v>56.25</v>
      </c>
      <c r="U3037" s="0" t="n">
        <v>848</v>
      </c>
      <c r="V3037" s="0" t="n">
        <v>2</v>
      </c>
      <c r="W3037" s="60" t="n">
        <v>46278</v>
      </c>
      <c r="X3037" s="55" t="n">
        <f aca="false">IF(I3037="Male",0,1)</f>
        <v>1</v>
      </c>
      <c r="Y3037" s="55" t="n">
        <f aca="false">IF(OR(I3037="DNB",I3037="Dry DNB"),1,0)</f>
        <v>0</v>
      </c>
      <c r="Z3037" s="55" t="n">
        <f aca="false">IF(ISNUMBER(W3037),A3037-W3037,"")</f>
        <v>31</v>
      </c>
      <c r="AA3037" s="55" t="n">
        <f aca="false">MATCH(A3037,DATAS,0)</f>
        <v>1</v>
      </c>
      <c r="AB3037" s="55" t="n">
        <f aca="false">IF(AND(E3037&gt;0,OR(AND(B3037&gt;=1,B3037&lt;=6),B3037=10)),1,0)</f>
        <v>1</v>
      </c>
      <c r="AC3037" s="55" t="n">
        <f aca="false">IF(AND(E3037&gt;0,B3037=10),1,0)</f>
        <v>0</v>
      </c>
      <c r="AD3037" s="0" t="str">
        <f aca="false">IF(AND(C3036=C3037,AA3036=AA3037-1),AB3036,"")</f>
        <v/>
      </c>
      <c r="AE3037" s="0" t="str">
        <f aca="false">IF(AND(C3036=C3037,AA3036=AA3037-1),AC3036,"")</f>
        <v/>
      </c>
      <c r="AF3037" s="0" t="str">
        <f aca="false">IF(AA3037=1,"",IF(AND(AB3037=1,AD3037&lt;&gt;1),1,0))</f>
        <v/>
      </c>
      <c r="AG3037" s="0" t="str">
        <f aca="false">IF(AA3037=1,"",IF(AND(AC3037=1,AE3037&lt;&gt;1),1,0))</f>
        <v/>
      </c>
      <c r="AH3037" s="60" t="str">
        <f aca="false">IF(AND(E3037&gt;0,AA3037&lt;2,NOT(AND(C3038=C3037,AA3038=AA3037+1))),INDEX(DATAS,AA3037+1),"")</f>
        <v/>
      </c>
      <c r="AI3037" s="60" t="str">
        <f aca="false">IF(AND(AC3037=1,AA3037&lt;2),IF(AND(C3038=C3037,AA3038=AA3037+1),IF(AC3038=1,"",INDEX(DATAS,AA3037+1)),INDEX(DATAS,AA3037+1)),"")</f>
        <v/>
      </c>
    </row>
    <row r="3038" customFormat="false" ht="15" hidden="false" customHeight="false" outlineLevel="0" collapsed="false">
      <c r="A3038" s="60" t="n">
        <v>46310</v>
      </c>
      <c r="B3038" s="0" t="n">
        <v>4</v>
      </c>
      <c r="C3038" s="0" t="n">
        <v>5656</v>
      </c>
      <c r="D3038" s="0" t="n">
        <v>124</v>
      </c>
      <c r="E3038" s="0" t="n">
        <v>1</v>
      </c>
      <c r="F3038" s="55" t="s">
        <v>975</v>
      </c>
      <c r="G3038" s="0" t="n">
        <v>68</v>
      </c>
      <c r="H3038" s="0" t="n">
        <v>68</v>
      </c>
      <c r="I3038" s="55" t="s">
        <v>177</v>
      </c>
      <c r="J3038" s="0" t="n">
        <v>124</v>
      </c>
      <c r="K3038" s="0" t="n">
        <v>67</v>
      </c>
      <c r="P3038" s="0" t="n">
        <v>3.1</v>
      </c>
      <c r="Q3038" s="0" t="n">
        <v>2.96</v>
      </c>
      <c r="T3038" s="0" t="n">
        <v>56.25</v>
      </c>
      <c r="U3038" s="0" t="n">
        <v>849</v>
      </c>
      <c r="V3038" s="0" t="n">
        <v>2</v>
      </c>
      <c r="W3038" s="60" t="n">
        <v>46278</v>
      </c>
      <c r="X3038" s="55" t="n">
        <f aca="false">IF(I3038="Male",0,1)</f>
        <v>1</v>
      </c>
      <c r="Y3038" s="55" t="n">
        <f aca="false">IF(OR(I3038="DNB",I3038="Dry DNB"),1,0)</f>
        <v>0</v>
      </c>
      <c r="Z3038" s="55" t="n">
        <f aca="false">IF(ISNUMBER(W3038),A3038-W3038,"")</f>
        <v>32</v>
      </c>
      <c r="AA3038" s="55" t="n">
        <f aca="false">MATCH(A3038,DATAS,0)</f>
        <v>2</v>
      </c>
      <c r="AB3038" s="55" t="n">
        <f aca="false">IF(AND(E3038&gt;0,OR(AND(B3038&gt;=1,B3038&lt;=6),B3038=10)),1,0)</f>
        <v>1</v>
      </c>
      <c r="AC3038" s="55" t="n">
        <f aca="false">IF(AND(E3038&gt;0,B3038=10),1,0)</f>
        <v>0</v>
      </c>
      <c r="AD3038" s="55" t="n">
        <f aca="false">IF(AND(C3037=C3038,AA3037=AA3038-1),AB3037,"")</f>
        <v>1</v>
      </c>
      <c r="AE3038" s="55" t="n">
        <f aca="false">IF(AND(C3037=C3038,AA3037=AA3038-1),AC3037,"")</f>
        <v>0</v>
      </c>
      <c r="AF3038" s="55" t="n">
        <f aca="false">IF(AA3038=1,"",IF(AND(AB3038=1,AD3038&lt;&gt;1),1,0))</f>
        <v>0</v>
      </c>
      <c r="AG3038" s="55" t="n">
        <f aca="false">IF(AA3038=1,"",IF(AND(AC3038=1,AE3038&lt;&gt;1),1,0))</f>
        <v>0</v>
      </c>
      <c r="AH3038" s="60" t="str">
        <f aca="false">IF(AND(E3038&gt;0,AA3038&lt;2,NOT(AND(C3039=C3038,AA3039=AA3038+1))),INDEX(DATAS,AA3038+1),"")</f>
        <v/>
      </c>
      <c r="AI3038" s="60" t="str">
        <f aca="false">IF(AND(AC3038=1,AA3038&lt;2),IF(AND(C3039=C3038,AA3039=AA3038+1),IF(AC3039=1,"",INDEX(DATAS,AA3038+1)),INDEX(DATAS,AA3038+1)),"")</f>
        <v/>
      </c>
    </row>
    <row r="3039" customFormat="false" ht="15" hidden="false" customHeight="false" outlineLevel="0" collapsed="false">
      <c r="A3039" s="60" t="n">
        <v>46309</v>
      </c>
      <c r="B3039" s="0" t="n">
        <v>4</v>
      </c>
      <c r="C3039" s="0" t="n">
        <v>5657</v>
      </c>
      <c r="D3039" s="0" t="n">
        <v>235</v>
      </c>
      <c r="E3039" s="0" t="n">
        <v>1</v>
      </c>
      <c r="F3039" s="55" t="s">
        <v>975</v>
      </c>
      <c r="G3039" s="0" t="n">
        <v>43.8</v>
      </c>
      <c r="H3039" s="0" t="n">
        <v>47</v>
      </c>
      <c r="I3039" s="55" t="s">
        <v>157</v>
      </c>
      <c r="J3039" s="0" t="n">
        <v>88</v>
      </c>
      <c r="K3039" s="0" t="n">
        <v>67</v>
      </c>
      <c r="L3039" s="0" t="n">
        <v>147</v>
      </c>
      <c r="P3039" s="0" t="n">
        <v>3.56</v>
      </c>
      <c r="Q3039" s="0" t="n">
        <v>3.47</v>
      </c>
      <c r="R3039" s="0" t="n">
        <v>3230</v>
      </c>
      <c r="S3039" s="0" t="n">
        <v>8221</v>
      </c>
      <c r="T3039" s="0" t="n">
        <v>39</v>
      </c>
      <c r="U3039" s="0" t="n">
        <v>848</v>
      </c>
      <c r="V3039" s="0" t="n">
        <v>2</v>
      </c>
      <c r="W3039" s="60" t="n">
        <v>46163</v>
      </c>
      <c r="X3039" s="55" t="n">
        <f aca="false">IF(I3039="Male",0,1)</f>
        <v>1</v>
      </c>
      <c r="Y3039" s="55" t="n">
        <f aca="false">IF(OR(I3039="DNB",I3039="Dry DNB"),1,0)</f>
        <v>0</v>
      </c>
      <c r="Z3039" s="55" t="n">
        <f aca="false">IF(ISNUMBER(W3039),A3039-W3039,"")</f>
        <v>146</v>
      </c>
      <c r="AA3039" s="55" t="n">
        <f aca="false">MATCH(A3039,DATAS,0)</f>
        <v>1</v>
      </c>
      <c r="AB3039" s="55" t="n">
        <f aca="false">IF(AND(E3039&gt;0,OR(AND(B3039&gt;=1,B3039&lt;=6),B3039=10)),1,0)</f>
        <v>1</v>
      </c>
      <c r="AC3039" s="55" t="n">
        <f aca="false">IF(AND(E3039&gt;0,B3039=10),1,0)</f>
        <v>0</v>
      </c>
      <c r="AD3039" s="0" t="str">
        <f aca="false">IF(AND(C3038=C3039,AA3038=AA3039-1),AB3038,"")</f>
        <v/>
      </c>
      <c r="AE3039" s="0" t="str">
        <f aca="false">IF(AND(C3038=C3039,AA3038=AA3039-1),AC3038,"")</f>
        <v/>
      </c>
      <c r="AF3039" s="0" t="str">
        <f aca="false">IF(AA3039=1,"",IF(AND(AB3039=1,AD3039&lt;&gt;1),1,0))</f>
        <v/>
      </c>
      <c r="AG3039" s="0" t="str">
        <f aca="false">IF(AA3039=1,"",IF(AND(AC3039=1,AE3039&lt;&gt;1),1,0))</f>
        <v/>
      </c>
      <c r="AH3039" s="60" t="str">
        <f aca="false">IF(AND(E3039&gt;0,AA3039&lt;2,NOT(AND(C3040=C3039,AA3040=AA3039+1))),INDEX(DATAS,AA3039+1),"")</f>
        <v/>
      </c>
      <c r="AI3039" s="60" t="str">
        <f aca="false">IF(AND(AC3039=1,AA3039&lt;2),IF(AND(C3040=C3039,AA3040=AA3039+1),IF(AC3040=1,"",INDEX(DATAS,AA3039+1)),INDEX(DATAS,AA3039+1)),"")</f>
        <v/>
      </c>
    </row>
    <row r="3040" customFormat="false" ht="15" hidden="false" customHeight="false" outlineLevel="0" collapsed="false">
      <c r="A3040" s="60" t="n">
        <v>46310</v>
      </c>
      <c r="B3040" s="0" t="n">
        <v>4</v>
      </c>
      <c r="C3040" s="0" t="n">
        <v>5657</v>
      </c>
      <c r="D3040" s="0" t="n">
        <v>236</v>
      </c>
      <c r="E3040" s="0" t="n">
        <v>1</v>
      </c>
      <c r="F3040" s="55" t="s">
        <v>975</v>
      </c>
      <c r="G3040" s="0" t="n">
        <v>46</v>
      </c>
      <c r="H3040" s="0" t="n">
        <v>46</v>
      </c>
      <c r="I3040" s="55" t="s">
        <v>157</v>
      </c>
      <c r="J3040" s="0" t="n">
        <v>88</v>
      </c>
      <c r="K3040" s="0" t="n">
        <v>67</v>
      </c>
      <c r="L3040" s="0" t="n">
        <v>148</v>
      </c>
      <c r="P3040" s="0" t="n">
        <v>3.56</v>
      </c>
      <c r="Q3040" s="0" t="n">
        <v>3.47</v>
      </c>
      <c r="T3040" s="0" t="n">
        <v>39</v>
      </c>
      <c r="U3040" s="0" t="n">
        <v>849</v>
      </c>
      <c r="V3040" s="0" t="n">
        <v>2</v>
      </c>
      <c r="W3040" s="60" t="n">
        <v>46163</v>
      </c>
      <c r="X3040" s="55" t="n">
        <f aca="false">IF(I3040="Male",0,1)</f>
        <v>1</v>
      </c>
      <c r="Y3040" s="55" t="n">
        <f aca="false">IF(OR(I3040="DNB",I3040="Dry DNB"),1,0)</f>
        <v>0</v>
      </c>
      <c r="Z3040" s="55" t="n">
        <f aca="false">IF(ISNUMBER(W3040),A3040-W3040,"")</f>
        <v>147</v>
      </c>
      <c r="AA3040" s="55" t="n">
        <f aca="false">MATCH(A3040,DATAS,0)</f>
        <v>2</v>
      </c>
      <c r="AB3040" s="55" t="n">
        <f aca="false">IF(AND(E3040&gt;0,OR(AND(B3040&gt;=1,B3040&lt;=6),B3040=10)),1,0)</f>
        <v>1</v>
      </c>
      <c r="AC3040" s="55" t="n">
        <f aca="false">IF(AND(E3040&gt;0,B3040=10),1,0)</f>
        <v>0</v>
      </c>
      <c r="AD3040" s="55" t="n">
        <f aca="false">IF(AND(C3039=C3040,AA3039=AA3040-1),AB3039,"")</f>
        <v>1</v>
      </c>
      <c r="AE3040" s="55" t="n">
        <f aca="false">IF(AND(C3039=C3040,AA3039=AA3040-1),AC3039,"")</f>
        <v>0</v>
      </c>
      <c r="AF3040" s="55" t="n">
        <f aca="false">IF(AA3040=1,"",IF(AND(AB3040=1,AD3040&lt;&gt;1),1,0))</f>
        <v>0</v>
      </c>
      <c r="AG3040" s="55" t="n">
        <f aca="false">IF(AA3040=1,"",IF(AND(AC3040=1,AE3040&lt;&gt;1),1,0))</f>
        <v>0</v>
      </c>
      <c r="AH3040" s="60" t="str">
        <f aca="false">IF(AND(E3040&gt;0,AA3040&lt;2,NOT(AND(C3041=C3040,AA3041=AA3040+1))),INDEX(DATAS,AA3040+1),"")</f>
        <v/>
      </c>
      <c r="AI3040" s="60" t="str">
        <f aca="false">IF(AND(AC3040=1,AA3040&lt;2),IF(AND(C3041=C3040,AA3041=AA3040+1),IF(AC3041=1,"",INDEX(DATAS,AA3040+1)),INDEX(DATAS,AA3040+1)),"")</f>
        <v/>
      </c>
    </row>
    <row r="3041" customFormat="false" ht="15" hidden="false" customHeight="false" outlineLevel="0" collapsed="false">
      <c r="A3041" s="60" t="n">
        <v>46309</v>
      </c>
      <c r="B3041" s="0" t="n">
        <v>1</v>
      </c>
      <c r="C3041" s="0" t="n">
        <v>5658</v>
      </c>
      <c r="D3041" s="0" t="n">
        <v>90</v>
      </c>
      <c r="E3041" s="0" t="n">
        <v>1</v>
      </c>
      <c r="F3041" s="55" t="s">
        <v>976</v>
      </c>
      <c r="G3041" s="0" t="n">
        <v>45.3</v>
      </c>
      <c r="H3041" s="0" t="n">
        <v>49</v>
      </c>
      <c r="I3041" s="55" t="s">
        <v>187</v>
      </c>
      <c r="J3041" s="0" t="n">
        <v>90</v>
      </c>
      <c r="K3041" s="0" t="n">
        <v>62</v>
      </c>
      <c r="P3041" s="0" t="n">
        <v>4.02</v>
      </c>
      <c r="Q3041" s="0" t="n">
        <v>3.3</v>
      </c>
      <c r="R3041" s="0" t="n">
        <v>4463</v>
      </c>
      <c r="S3041" s="0" t="n">
        <v>8972</v>
      </c>
      <c r="U3041" s="0" t="n">
        <v>847</v>
      </c>
      <c r="V3041" s="0" t="n">
        <v>1</v>
      </c>
      <c r="W3041" s="60" t="n">
        <v>46282</v>
      </c>
      <c r="X3041" s="55" t="n">
        <f aca="false">IF(I3041="Male",0,1)</f>
        <v>1</v>
      </c>
      <c r="Y3041" s="55" t="n">
        <f aca="false">IF(OR(I3041="DNB",I3041="Dry DNB"),1,0)</f>
        <v>0</v>
      </c>
      <c r="Z3041" s="55" t="n">
        <f aca="false">IF(ISNUMBER(W3041),A3041-W3041,"")</f>
        <v>27</v>
      </c>
      <c r="AA3041" s="55" t="n">
        <f aca="false">MATCH(A3041,DATAS,0)</f>
        <v>1</v>
      </c>
      <c r="AB3041" s="55" t="n">
        <f aca="false">IF(AND(E3041&gt;0,OR(AND(B3041&gt;=1,B3041&lt;=6),B3041=10)),1,0)</f>
        <v>1</v>
      </c>
      <c r="AC3041" s="55" t="n">
        <f aca="false">IF(AND(E3041&gt;0,B3041=10),1,0)</f>
        <v>0</v>
      </c>
      <c r="AD3041" s="0" t="str">
        <f aca="false">IF(AND(C3040=C3041,AA3040=AA3041-1),AB3040,"")</f>
        <v/>
      </c>
      <c r="AE3041" s="0" t="str">
        <f aca="false">IF(AND(C3040=C3041,AA3040=AA3041-1),AC3040,"")</f>
        <v/>
      </c>
      <c r="AF3041" s="0" t="str">
        <f aca="false">IF(AA3041=1,"",IF(AND(AB3041=1,AD3041&lt;&gt;1),1,0))</f>
        <v/>
      </c>
      <c r="AG3041" s="0" t="str">
        <f aca="false">IF(AA3041=1,"",IF(AND(AC3041=1,AE3041&lt;&gt;1),1,0))</f>
        <v/>
      </c>
      <c r="AH3041" s="60" t="str">
        <f aca="false">IF(AND(E3041&gt;0,AA3041&lt;2,NOT(AND(C3042=C3041,AA3042=AA3041+1))),INDEX(DATAS,AA3041+1),"")</f>
        <v/>
      </c>
      <c r="AI3041" s="60" t="str">
        <f aca="false">IF(AND(AC3041=1,AA3041&lt;2),IF(AND(C3042=C3041,AA3042=AA3041+1),IF(AC3042=1,"",INDEX(DATAS,AA3041+1)),INDEX(DATAS,AA3041+1)),"")</f>
        <v/>
      </c>
    </row>
    <row r="3042" customFormat="false" ht="15" hidden="false" customHeight="false" outlineLevel="0" collapsed="false">
      <c r="A3042" s="60" t="n">
        <v>46310</v>
      </c>
      <c r="B3042" s="0" t="n">
        <v>1</v>
      </c>
      <c r="C3042" s="0" t="n">
        <v>5658</v>
      </c>
      <c r="D3042" s="0" t="n">
        <v>91</v>
      </c>
      <c r="E3042" s="0" t="n">
        <v>1</v>
      </c>
      <c r="F3042" s="55" t="s">
        <v>976</v>
      </c>
      <c r="G3042" s="0" t="n">
        <v>52.1</v>
      </c>
      <c r="H3042" s="0" t="n">
        <v>50</v>
      </c>
      <c r="I3042" s="55" t="s">
        <v>187</v>
      </c>
      <c r="J3042" s="0" t="n">
        <v>91</v>
      </c>
      <c r="K3042" s="0" t="n">
        <v>62</v>
      </c>
      <c r="P3042" s="0" t="n">
        <v>4.02</v>
      </c>
      <c r="Q3042" s="0" t="n">
        <v>3.3</v>
      </c>
      <c r="U3042" s="0" t="n">
        <v>848</v>
      </c>
      <c r="V3042" s="0" t="n">
        <v>1</v>
      </c>
      <c r="W3042" s="60" t="n">
        <v>46282</v>
      </c>
      <c r="X3042" s="55" t="n">
        <f aca="false">IF(I3042="Male",0,1)</f>
        <v>1</v>
      </c>
      <c r="Y3042" s="55" t="n">
        <f aca="false">IF(OR(I3042="DNB",I3042="Dry DNB"),1,0)</f>
        <v>0</v>
      </c>
      <c r="Z3042" s="55" t="n">
        <f aca="false">IF(ISNUMBER(W3042),A3042-W3042,"")</f>
        <v>28</v>
      </c>
      <c r="AA3042" s="55" t="n">
        <f aca="false">MATCH(A3042,DATAS,0)</f>
        <v>2</v>
      </c>
      <c r="AB3042" s="55" t="n">
        <f aca="false">IF(AND(E3042&gt;0,OR(AND(B3042&gt;=1,B3042&lt;=6),B3042=10)),1,0)</f>
        <v>1</v>
      </c>
      <c r="AC3042" s="55" t="n">
        <f aca="false">IF(AND(E3042&gt;0,B3042=10),1,0)</f>
        <v>0</v>
      </c>
      <c r="AD3042" s="55" t="n">
        <f aca="false">IF(AND(C3041=C3042,AA3041=AA3042-1),AB3041,"")</f>
        <v>1</v>
      </c>
      <c r="AE3042" s="55" t="n">
        <f aca="false">IF(AND(C3041=C3042,AA3041=AA3042-1),AC3041,"")</f>
        <v>0</v>
      </c>
      <c r="AF3042" s="55" t="n">
        <f aca="false">IF(AA3042=1,"",IF(AND(AB3042=1,AD3042&lt;&gt;1),1,0))</f>
        <v>0</v>
      </c>
      <c r="AG3042" s="55" t="n">
        <f aca="false">IF(AA3042=1,"",IF(AND(AC3042=1,AE3042&lt;&gt;1),1,0))</f>
        <v>0</v>
      </c>
      <c r="AH3042" s="60" t="str">
        <f aca="false">IF(AND(E3042&gt;0,AA3042&lt;2,NOT(AND(C3043=C3042,AA3043=AA3042+1))),INDEX(DATAS,AA3042+1),"")</f>
        <v/>
      </c>
      <c r="AI3042" s="60" t="str">
        <f aca="false">IF(AND(AC3042=1,AA3042&lt;2),IF(AND(C3043=C3042,AA3043=AA3042+1),IF(AC3043=1,"",INDEX(DATAS,AA3042+1)),INDEX(DATAS,AA3042+1)),"")</f>
        <v/>
      </c>
    </row>
    <row r="3043" customFormat="false" ht="15" hidden="false" customHeight="false" outlineLevel="0" collapsed="false">
      <c r="A3043" s="60" t="n">
        <v>46309</v>
      </c>
      <c r="B3043" s="0" t="n">
        <v>4</v>
      </c>
      <c r="C3043" s="0" t="n">
        <v>5659</v>
      </c>
      <c r="D3043" s="0" t="n">
        <v>142</v>
      </c>
      <c r="E3043" s="0" t="n">
        <v>1</v>
      </c>
      <c r="F3043" s="55" t="s">
        <v>976</v>
      </c>
      <c r="G3043" s="0" t="n">
        <v>54.5</v>
      </c>
      <c r="H3043" s="0" t="n">
        <v>53</v>
      </c>
      <c r="I3043" s="55" t="s">
        <v>157</v>
      </c>
      <c r="J3043" s="0" t="n">
        <v>86</v>
      </c>
      <c r="K3043" s="0" t="n">
        <v>65</v>
      </c>
      <c r="L3043" s="0" t="n">
        <v>56</v>
      </c>
      <c r="P3043" s="0" t="n">
        <v>2.92</v>
      </c>
      <c r="Q3043" s="0" t="n">
        <v>3.34</v>
      </c>
      <c r="R3043" s="0" t="n">
        <v>4573</v>
      </c>
      <c r="S3043" s="0" t="n">
        <v>9921</v>
      </c>
      <c r="T3043" s="0" t="n">
        <v>54.2</v>
      </c>
      <c r="U3043" s="0" t="n">
        <v>847</v>
      </c>
      <c r="V3043" s="0" t="n">
        <v>2</v>
      </c>
      <c r="W3043" s="60" t="n">
        <v>46254</v>
      </c>
      <c r="X3043" s="55" t="n">
        <f aca="false">IF(I3043="Male",0,1)</f>
        <v>1</v>
      </c>
      <c r="Y3043" s="55" t="n">
        <f aca="false">IF(OR(I3043="DNB",I3043="Dry DNB"),1,0)</f>
        <v>0</v>
      </c>
      <c r="Z3043" s="55" t="n">
        <f aca="false">IF(ISNUMBER(W3043),A3043-W3043,"")</f>
        <v>55</v>
      </c>
      <c r="AA3043" s="55" t="n">
        <f aca="false">MATCH(A3043,DATAS,0)</f>
        <v>1</v>
      </c>
      <c r="AB3043" s="55" t="n">
        <f aca="false">IF(AND(E3043&gt;0,OR(AND(B3043&gt;=1,B3043&lt;=6),B3043=10)),1,0)</f>
        <v>1</v>
      </c>
      <c r="AC3043" s="55" t="n">
        <f aca="false">IF(AND(E3043&gt;0,B3043=10),1,0)</f>
        <v>0</v>
      </c>
      <c r="AD3043" s="0" t="str">
        <f aca="false">IF(AND(C3042=C3043,AA3042=AA3043-1),AB3042,"")</f>
        <v/>
      </c>
      <c r="AE3043" s="0" t="str">
        <f aca="false">IF(AND(C3042=C3043,AA3042=AA3043-1),AC3042,"")</f>
        <v/>
      </c>
      <c r="AF3043" s="0" t="str">
        <f aca="false">IF(AA3043=1,"",IF(AND(AB3043=1,AD3043&lt;&gt;1),1,0))</f>
        <v/>
      </c>
      <c r="AG3043" s="0" t="str">
        <f aca="false">IF(AA3043=1,"",IF(AND(AC3043=1,AE3043&lt;&gt;1),1,0))</f>
        <v/>
      </c>
      <c r="AH3043" s="60" t="str">
        <f aca="false">IF(AND(E3043&gt;0,AA3043&lt;2,NOT(AND(C3044=C3043,AA3044=AA3043+1))),INDEX(DATAS,AA3043+1),"")</f>
        <v/>
      </c>
      <c r="AI3043" s="60" t="str">
        <f aca="false">IF(AND(AC3043=1,AA3043&lt;2),IF(AND(C3044=C3043,AA3044=AA3043+1),IF(AC3044=1,"",INDEX(DATAS,AA3043+1)),INDEX(DATAS,AA3043+1)),"")</f>
        <v/>
      </c>
    </row>
    <row r="3044" customFormat="false" ht="15" hidden="false" customHeight="false" outlineLevel="0" collapsed="false">
      <c r="A3044" s="60" t="n">
        <v>46310</v>
      </c>
      <c r="B3044" s="0" t="n">
        <v>4</v>
      </c>
      <c r="C3044" s="0" t="n">
        <v>5659</v>
      </c>
      <c r="D3044" s="0" t="n">
        <v>143</v>
      </c>
      <c r="E3044" s="0" t="n">
        <v>1</v>
      </c>
      <c r="F3044" s="55" t="s">
        <v>976</v>
      </c>
      <c r="G3044" s="0" t="n">
        <v>55.5</v>
      </c>
      <c r="H3044" s="0" t="n">
        <v>52</v>
      </c>
      <c r="I3044" s="55" t="s">
        <v>157</v>
      </c>
      <c r="J3044" s="0" t="n">
        <v>86</v>
      </c>
      <c r="K3044" s="0" t="n">
        <v>65</v>
      </c>
      <c r="L3044" s="0" t="n">
        <v>57</v>
      </c>
      <c r="P3044" s="0" t="n">
        <v>2.92</v>
      </c>
      <c r="Q3044" s="0" t="n">
        <v>3.34</v>
      </c>
      <c r="T3044" s="0" t="n">
        <v>54.2</v>
      </c>
      <c r="U3044" s="0" t="n">
        <v>848</v>
      </c>
      <c r="V3044" s="0" t="n">
        <v>2</v>
      </c>
      <c r="W3044" s="60" t="n">
        <v>46254</v>
      </c>
      <c r="X3044" s="55" t="n">
        <f aca="false">IF(I3044="Male",0,1)</f>
        <v>1</v>
      </c>
      <c r="Y3044" s="55" t="n">
        <f aca="false">IF(OR(I3044="DNB",I3044="Dry DNB"),1,0)</f>
        <v>0</v>
      </c>
      <c r="Z3044" s="55" t="n">
        <f aca="false">IF(ISNUMBER(W3044),A3044-W3044,"")</f>
        <v>56</v>
      </c>
      <c r="AA3044" s="55" t="n">
        <f aca="false">MATCH(A3044,DATAS,0)</f>
        <v>2</v>
      </c>
      <c r="AB3044" s="55" t="n">
        <f aca="false">IF(AND(E3044&gt;0,OR(AND(B3044&gt;=1,B3044&lt;=6),B3044=10)),1,0)</f>
        <v>1</v>
      </c>
      <c r="AC3044" s="55" t="n">
        <f aca="false">IF(AND(E3044&gt;0,B3044=10),1,0)</f>
        <v>0</v>
      </c>
      <c r="AD3044" s="55" t="n">
        <f aca="false">IF(AND(C3043=C3044,AA3043=AA3044-1),AB3043,"")</f>
        <v>1</v>
      </c>
      <c r="AE3044" s="55" t="n">
        <f aca="false">IF(AND(C3043=C3044,AA3043=AA3044-1),AC3043,"")</f>
        <v>0</v>
      </c>
      <c r="AF3044" s="55" t="n">
        <f aca="false">IF(AA3044=1,"",IF(AND(AB3044=1,AD3044&lt;&gt;1),1,0))</f>
        <v>0</v>
      </c>
      <c r="AG3044" s="55" t="n">
        <f aca="false">IF(AA3044=1,"",IF(AND(AC3044=1,AE3044&lt;&gt;1),1,0))</f>
        <v>0</v>
      </c>
      <c r="AH3044" s="60" t="str">
        <f aca="false">IF(AND(E3044&gt;0,AA3044&lt;2,NOT(AND(C3045=C3044,AA3045=AA3044+1))),INDEX(DATAS,AA3044+1),"")</f>
        <v/>
      </c>
      <c r="AI3044" s="60" t="str">
        <f aca="false">IF(AND(AC3044=1,AA3044&lt;2),IF(AND(C3045=C3044,AA3045=AA3044+1),IF(AC3045=1,"",INDEX(DATAS,AA3044+1)),INDEX(DATAS,AA3044+1)),"")</f>
        <v/>
      </c>
    </row>
    <row r="3045" customFormat="false" ht="15" hidden="false" customHeight="false" outlineLevel="0" collapsed="false">
      <c r="A3045" s="60" t="n">
        <v>46309</v>
      </c>
      <c r="B3045" s="0" t="n">
        <v>4</v>
      </c>
      <c r="C3045" s="0" t="n">
        <v>5660</v>
      </c>
      <c r="D3045" s="0" t="n">
        <v>206</v>
      </c>
      <c r="E3045" s="0" t="n">
        <v>1</v>
      </c>
      <c r="F3045" s="55" t="s">
        <v>976</v>
      </c>
      <c r="G3045" s="0" t="n">
        <v>48.5</v>
      </c>
      <c r="H3045" s="0" t="n">
        <v>48</v>
      </c>
      <c r="I3045" s="55" t="s">
        <v>157</v>
      </c>
      <c r="J3045" s="0" t="n">
        <v>66</v>
      </c>
      <c r="K3045" s="0" t="n">
        <v>66</v>
      </c>
      <c r="L3045" s="0" t="n">
        <v>140</v>
      </c>
      <c r="P3045" s="0" t="n">
        <v>3.22</v>
      </c>
      <c r="Q3045" s="0" t="n">
        <v>3.61</v>
      </c>
      <c r="R3045" s="0" t="n">
        <v>4130</v>
      </c>
      <c r="S3045" s="0" t="n">
        <v>9264</v>
      </c>
      <c r="T3045" s="0" t="n">
        <v>47.9</v>
      </c>
      <c r="U3045" s="0" t="n">
        <v>847</v>
      </c>
      <c r="V3045" s="0" t="n">
        <v>1</v>
      </c>
      <c r="W3045" s="60" t="n">
        <v>46170</v>
      </c>
      <c r="X3045" s="55" t="n">
        <f aca="false">IF(I3045="Male",0,1)</f>
        <v>1</v>
      </c>
      <c r="Y3045" s="55" t="n">
        <f aca="false">IF(OR(I3045="DNB",I3045="Dry DNB"),1,0)</f>
        <v>0</v>
      </c>
      <c r="Z3045" s="55" t="n">
        <f aca="false">IF(ISNUMBER(W3045),A3045-W3045,"")</f>
        <v>139</v>
      </c>
      <c r="AA3045" s="55" t="n">
        <f aca="false">MATCH(A3045,DATAS,0)</f>
        <v>1</v>
      </c>
      <c r="AB3045" s="55" t="n">
        <f aca="false">IF(AND(E3045&gt;0,OR(AND(B3045&gt;=1,B3045&lt;=6),B3045=10)),1,0)</f>
        <v>1</v>
      </c>
      <c r="AC3045" s="55" t="n">
        <f aca="false">IF(AND(E3045&gt;0,B3045=10),1,0)</f>
        <v>0</v>
      </c>
      <c r="AD3045" s="0" t="str">
        <f aca="false">IF(AND(C3044=C3045,AA3044=AA3045-1),AB3044,"")</f>
        <v/>
      </c>
      <c r="AE3045" s="0" t="str">
        <f aca="false">IF(AND(C3044=C3045,AA3044=AA3045-1),AC3044,"")</f>
        <v/>
      </c>
      <c r="AF3045" s="0" t="str">
        <f aca="false">IF(AA3045=1,"",IF(AND(AB3045=1,AD3045&lt;&gt;1),1,0))</f>
        <v/>
      </c>
      <c r="AG3045" s="0" t="str">
        <f aca="false">IF(AA3045=1,"",IF(AND(AC3045=1,AE3045&lt;&gt;1),1,0))</f>
        <v/>
      </c>
      <c r="AH3045" s="60" t="str">
        <f aca="false">IF(AND(E3045&gt;0,AA3045&lt;2,NOT(AND(C3046=C3045,AA3046=AA3045+1))),INDEX(DATAS,AA3045+1),"")</f>
        <v/>
      </c>
      <c r="AI3045" s="60" t="str">
        <f aca="false">IF(AND(AC3045=1,AA3045&lt;2),IF(AND(C3046=C3045,AA3046=AA3045+1),IF(AC3046=1,"",INDEX(DATAS,AA3045+1)),INDEX(DATAS,AA3045+1)),"")</f>
        <v/>
      </c>
    </row>
    <row r="3046" customFormat="false" ht="15" hidden="false" customHeight="false" outlineLevel="0" collapsed="false">
      <c r="A3046" s="60" t="n">
        <v>46310</v>
      </c>
      <c r="B3046" s="0" t="n">
        <v>4</v>
      </c>
      <c r="C3046" s="0" t="n">
        <v>5660</v>
      </c>
      <c r="D3046" s="0" t="n">
        <v>207</v>
      </c>
      <c r="E3046" s="0" t="n">
        <v>1</v>
      </c>
      <c r="F3046" s="55" t="s">
        <v>976</v>
      </c>
      <c r="G3046" s="0" t="n">
        <v>47.7</v>
      </c>
      <c r="H3046" s="0" t="n">
        <v>48</v>
      </c>
      <c r="I3046" s="55" t="s">
        <v>157</v>
      </c>
      <c r="J3046" s="0" t="n">
        <v>66</v>
      </c>
      <c r="K3046" s="0" t="n">
        <v>66</v>
      </c>
      <c r="L3046" s="0" t="n">
        <v>141</v>
      </c>
      <c r="P3046" s="0" t="n">
        <v>3.22</v>
      </c>
      <c r="Q3046" s="0" t="n">
        <v>3.61</v>
      </c>
      <c r="T3046" s="0" t="n">
        <v>47.9</v>
      </c>
      <c r="U3046" s="0" t="n">
        <v>848</v>
      </c>
      <c r="V3046" s="0" t="n">
        <v>1</v>
      </c>
      <c r="W3046" s="60" t="n">
        <v>46170</v>
      </c>
      <c r="X3046" s="55" t="n">
        <f aca="false">IF(I3046="Male",0,1)</f>
        <v>1</v>
      </c>
      <c r="Y3046" s="55" t="n">
        <f aca="false">IF(OR(I3046="DNB",I3046="Dry DNB"),1,0)</f>
        <v>0</v>
      </c>
      <c r="Z3046" s="55" t="n">
        <f aca="false">IF(ISNUMBER(W3046),A3046-W3046,"")</f>
        <v>140</v>
      </c>
      <c r="AA3046" s="55" t="n">
        <f aca="false">MATCH(A3046,DATAS,0)</f>
        <v>2</v>
      </c>
      <c r="AB3046" s="55" t="n">
        <f aca="false">IF(AND(E3046&gt;0,OR(AND(B3046&gt;=1,B3046&lt;=6),B3046=10)),1,0)</f>
        <v>1</v>
      </c>
      <c r="AC3046" s="55" t="n">
        <f aca="false">IF(AND(E3046&gt;0,B3046=10),1,0)</f>
        <v>0</v>
      </c>
      <c r="AD3046" s="55" t="n">
        <f aca="false">IF(AND(C3045=C3046,AA3045=AA3046-1),AB3045,"")</f>
        <v>1</v>
      </c>
      <c r="AE3046" s="55" t="n">
        <f aca="false">IF(AND(C3045=C3046,AA3045=AA3046-1),AC3045,"")</f>
        <v>0</v>
      </c>
      <c r="AF3046" s="55" t="n">
        <f aca="false">IF(AA3046=1,"",IF(AND(AB3046=1,AD3046&lt;&gt;1),1,0))</f>
        <v>0</v>
      </c>
      <c r="AG3046" s="55" t="n">
        <f aca="false">IF(AA3046=1,"",IF(AND(AC3046=1,AE3046&lt;&gt;1),1,0))</f>
        <v>0</v>
      </c>
      <c r="AH3046" s="60" t="str">
        <f aca="false">IF(AND(E3046&gt;0,AA3046&lt;2,NOT(AND(C3047=C3046,AA3047=AA3046+1))),INDEX(DATAS,AA3046+1),"")</f>
        <v/>
      </c>
      <c r="AI3046" s="60" t="str">
        <f aca="false">IF(AND(AC3046=1,AA3046&lt;2),IF(AND(C3047=C3046,AA3047=AA3046+1),IF(AC3047=1,"",INDEX(DATAS,AA3046+1)),INDEX(DATAS,AA3046+1)),"")</f>
        <v/>
      </c>
    </row>
    <row r="3047" customFormat="false" ht="15" hidden="false" customHeight="false" outlineLevel="0" collapsed="false">
      <c r="A3047" s="60" t="n">
        <v>46309</v>
      </c>
      <c r="B3047" s="0" t="n">
        <v>4</v>
      </c>
      <c r="C3047" s="0" t="n">
        <v>5661</v>
      </c>
      <c r="D3047" s="0" t="n">
        <v>171</v>
      </c>
      <c r="E3047" s="0" t="n">
        <v>1</v>
      </c>
      <c r="F3047" s="55" t="s">
        <v>976</v>
      </c>
      <c r="G3047" s="0" t="n">
        <v>41.4</v>
      </c>
      <c r="H3047" s="0" t="n">
        <v>44</v>
      </c>
      <c r="I3047" s="55" t="s">
        <v>177</v>
      </c>
      <c r="J3047" s="0" t="n">
        <v>171</v>
      </c>
      <c r="K3047" s="0" t="n">
        <v>66</v>
      </c>
      <c r="P3047" s="0" t="n">
        <v>3.89</v>
      </c>
      <c r="Q3047" s="0" t="n">
        <v>3.4</v>
      </c>
      <c r="R3047" s="0" t="n">
        <v>3829</v>
      </c>
      <c r="S3047" s="0" t="n">
        <v>8252</v>
      </c>
      <c r="T3047" s="0" t="n">
        <v>43.4</v>
      </c>
      <c r="U3047" s="0" t="n">
        <v>847</v>
      </c>
      <c r="V3047" s="0" t="n">
        <v>3</v>
      </c>
      <c r="W3047" s="60" t="n">
        <v>46275</v>
      </c>
      <c r="X3047" s="55" t="n">
        <f aca="false">IF(I3047="Male",0,1)</f>
        <v>1</v>
      </c>
      <c r="Y3047" s="55" t="n">
        <f aca="false">IF(OR(I3047="DNB",I3047="Dry DNB"),1,0)</f>
        <v>0</v>
      </c>
      <c r="Z3047" s="55" t="n">
        <f aca="false">IF(ISNUMBER(W3047),A3047-W3047,"")</f>
        <v>34</v>
      </c>
      <c r="AA3047" s="55" t="n">
        <f aca="false">MATCH(A3047,DATAS,0)</f>
        <v>1</v>
      </c>
      <c r="AB3047" s="55" t="n">
        <f aca="false">IF(AND(E3047&gt;0,OR(AND(B3047&gt;=1,B3047&lt;=6),B3047=10)),1,0)</f>
        <v>1</v>
      </c>
      <c r="AC3047" s="55" t="n">
        <f aca="false">IF(AND(E3047&gt;0,B3047=10),1,0)</f>
        <v>0</v>
      </c>
      <c r="AD3047" s="0" t="str">
        <f aca="false">IF(AND(C3046=C3047,AA3046=AA3047-1),AB3046,"")</f>
        <v/>
      </c>
      <c r="AE3047" s="0" t="str">
        <f aca="false">IF(AND(C3046=C3047,AA3046=AA3047-1),AC3046,"")</f>
        <v/>
      </c>
      <c r="AF3047" s="0" t="str">
        <f aca="false">IF(AA3047=1,"",IF(AND(AB3047=1,AD3047&lt;&gt;1),1,0))</f>
        <v/>
      </c>
      <c r="AG3047" s="0" t="str">
        <f aca="false">IF(AA3047=1,"",IF(AND(AC3047=1,AE3047&lt;&gt;1),1,0))</f>
        <v/>
      </c>
      <c r="AH3047" s="60" t="str">
        <f aca="false">IF(AND(E3047&gt;0,AA3047&lt;2,NOT(AND(C3048=C3047,AA3048=AA3047+1))),INDEX(DATAS,AA3047+1),"")</f>
        <v/>
      </c>
      <c r="AI3047" s="60" t="str">
        <f aca="false">IF(AND(AC3047=1,AA3047&lt;2),IF(AND(C3048=C3047,AA3048=AA3047+1),IF(AC3048=1,"",INDEX(DATAS,AA3047+1)),INDEX(DATAS,AA3047+1)),"")</f>
        <v/>
      </c>
    </row>
    <row r="3048" customFormat="false" ht="15" hidden="false" customHeight="false" outlineLevel="0" collapsed="false">
      <c r="A3048" s="60" t="n">
        <v>46310</v>
      </c>
      <c r="B3048" s="0" t="n">
        <v>4</v>
      </c>
      <c r="C3048" s="0" t="n">
        <v>5661</v>
      </c>
      <c r="D3048" s="0" t="n">
        <v>172</v>
      </c>
      <c r="E3048" s="0" t="n">
        <v>1</v>
      </c>
      <c r="F3048" s="55" t="s">
        <v>976</v>
      </c>
      <c r="G3048" s="0" t="n">
        <v>43.8</v>
      </c>
      <c r="H3048" s="0" t="n">
        <v>43</v>
      </c>
      <c r="I3048" s="55" t="s">
        <v>177</v>
      </c>
      <c r="J3048" s="0" t="n">
        <v>172</v>
      </c>
      <c r="K3048" s="0" t="n">
        <v>66</v>
      </c>
      <c r="P3048" s="0" t="n">
        <v>3.89</v>
      </c>
      <c r="Q3048" s="0" t="n">
        <v>3.4</v>
      </c>
      <c r="T3048" s="0" t="n">
        <v>43.4</v>
      </c>
      <c r="U3048" s="0" t="n">
        <v>848</v>
      </c>
      <c r="V3048" s="0" t="n">
        <v>3</v>
      </c>
      <c r="W3048" s="60" t="n">
        <v>46275</v>
      </c>
      <c r="X3048" s="55" t="n">
        <f aca="false">IF(I3048="Male",0,1)</f>
        <v>1</v>
      </c>
      <c r="Y3048" s="55" t="n">
        <f aca="false">IF(OR(I3048="DNB",I3048="Dry DNB"),1,0)</f>
        <v>0</v>
      </c>
      <c r="Z3048" s="55" t="n">
        <f aca="false">IF(ISNUMBER(W3048),A3048-W3048,"")</f>
        <v>35</v>
      </c>
      <c r="AA3048" s="55" t="n">
        <f aca="false">MATCH(A3048,DATAS,0)</f>
        <v>2</v>
      </c>
      <c r="AB3048" s="55" t="n">
        <f aca="false">IF(AND(E3048&gt;0,OR(AND(B3048&gt;=1,B3048&lt;=6),B3048=10)),1,0)</f>
        <v>1</v>
      </c>
      <c r="AC3048" s="55" t="n">
        <f aca="false">IF(AND(E3048&gt;0,B3048=10),1,0)</f>
        <v>0</v>
      </c>
      <c r="AD3048" s="55" t="n">
        <f aca="false">IF(AND(C3047=C3048,AA3047=AA3048-1),AB3047,"")</f>
        <v>1</v>
      </c>
      <c r="AE3048" s="55" t="n">
        <f aca="false">IF(AND(C3047=C3048,AA3047=AA3048-1),AC3047,"")</f>
        <v>0</v>
      </c>
      <c r="AF3048" s="55" t="n">
        <f aca="false">IF(AA3048=1,"",IF(AND(AB3048=1,AD3048&lt;&gt;1),1,0))</f>
        <v>0</v>
      </c>
      <c r="AG3048" s="55" t="n">
        <f aca="false">IF(AA3048=1,"",IF(AND(AC3048=1,AE3048&lt;&gt;1),1,0))</f>
        <v>0</v>
      </c>
      <c r="AH3048" s="60" t="str">
        <f aca="false">IF(AND(E3048&gt;0,AA3048&lt;2,NOT(AND(C3049=C3048,AA3049=AA3048+1))),INDEX(DATAS,AA3048+1),"")</f>
        <v/>
      </c>
      <c r="AI3048" s="60" t="str">
        <f aca="false">IF(AND(AC3048=1,AA3048&lt;2),IF(AND(C3049=C3048,AA3049=AA3048+1),IF(AC3049=1,"",INDEX(DATAS,AA3048+1)),INDEX(DATAS,AA3048+1)),"")</f>
        <v/>
      </c>
    </row>
    <row r="3049" customFormat="false" ht="15" hidden="false" customHeight="false" outlineLevel="0" collapsed="false">
      <c r="A3049" s="60" t="n">
        <v>46309</v>
      </c>
      <c r="B3049" s="0" t="n">
        <v>10</v>
      </c>
      <c r="C3049" s="0" t="n">
        <v>5662</v>
      </c>
      <c r="D3049" s="0" t="n">
        <v>161</v>
      </c>
      <c r="E3049" s="0" t="n">
        <v>1</v>
      </c>
      <c r="F3049" s="55" t="s">
        <v>976</v>
      </c>
      <c r="G3049" s="0" t="n">
        <v>18.1</v>
      </c>
      <c r="H3049" s="0" t="n">
        <v>23</v>
      </c>
      <c r="I3049" s="55" t="s">
        <v>187</v>
      </c>
      <c r="J3049" s="0" t="n">
        <v>161</v>
      </c>
      <c r="K3049" s="0" t="n">
        <v>63</v>
      </c>
      <c r="P3049" s="0" t="n">
        <v>4.17</v>
      </c>
      <c r="Q3049" s="0" t="n">
        <v>3.36</v>
      </c>
      <c r="R3049" s="0" t="n">
        <v>3892</v>
      </c>
      <c r="S3049" s="0" t="n">
        <v>7798</v>
      </c>
      <c r="T3049" s="0" t="n">
        <v>40.95</v>
      </c>
      <c r="U3049" s="0" t="n">
        <v>847</v>
      </c>
      <c r="V3049" s="0" t="n">
        <v>3</v>
      </c>
      <c r="W3049" s="60" t="n">
        <v>46282</v>
      </c>
      <c r="X3049" s="55" t="n">
        <f aca="false">IF(I3049="Male",0,1)</f>
        <v>1</v>
      </c>
      <c r="Y3049" s="55" t="n">
        <f aca="false">IF(OR(I3049="DNB",I3049="Dry DNB"),1,0)</f>
        <v>0</v>
      </c>
      <c r="Z3049" s="55" t="n">
        <f aca="false">IF(ISNUMBER(W3049),A3049-W3049,"")</f>
        <v>27</v>
      </c>
      <c r="AA3049" s="55" t="n">
        <f aca="false">MATCH(A3049,DATAS,0)</f>
        <v>1</v>
      </c>
      <c r="AB3049" s="55" t="n">
        <f aca="false">IF(AND(E3049&gt;0,OR(AND(B3049&gt;=1,B3049&lt;=6),B3049=10)),1,0)</f>
        <v>1</v>
      </c>
      <c r="AC3049" s="55" t="n">
        <f aca="false">IF(AND(E3049&gt;0,B3049=10),1,0)</f>
        <v>1</v>
      </c>
      <c r="AD3049" s="0" t="str">
        <f aca="false">IF(AND(C3048=C3049,AA3048=AA3049-1),AB3048,"")</f>
        <v/>
      </c>
      <c r="AE3049" s="0" t="str">
        <f aca="false">IF(AND(C3048=C3049,AA3048=AA3049-1),AC3048,"")</f>
        <v/>
      </c>
      <c r="AF3049" s="0" t="str">
        <f aca="false">IF(AA3049=1,"",IF(AND(AB3049=1,AD3049&lt;&gt;1),1,0))</f>
        <v/>
      </c>
      <c r="AG3049" s="0" t="str">
        <f aca="false">IF(AA3049=1,"",IF(AND(AC3049=1,AE3049&lt;&gt;1),1,0))</f>
        <v/>
      </c>
      <c r="AH3049" s="60" t="str">
        <f aca="false">IF(AND(E3049&gt;0,AA3049&lt;2,NOT(AND(C3050=C3049,AA3050=AA3049+1))),INDEX(DATAS,AA3049+1),"")</f>
        <v/>
      </c>
      <c r="AI3049" s="60" t="str">
        <f aca="false">IF(AND(AC3049=1,AA3049&lt;2),IF(AND(C3050=C3049,AA3050=AA3049+1),IF(AC3050=1,"",INDEX(DATAS,AA3049+1)),INDEX(DATAS,AA3049+1)),"")</f>
        <v/>
      </c>
    </row>
    <row r="3050" customFormat="false" ht="15" hidden="false" customHeight="false" outlineLevel="0" collapsed="false">
      <c r="A3050" s="60" t="n">
        <v>46310</v>
      </c>
      <c r="B3050" s="0" t="n">
        <v>10</v>
      </c>
      <c r="C3050" s="0" t="n">
        <v>5662</v>
      </c>
      <c r="D3050" s="0" t="n">
        <v>162</v>
      </c>
      <c r="E3050" s="0" t="n">
        <v>1</v>
      </c>
      <c r="F3050" s="55" t="s">
        <v>976</v>
      </c>
      <c r="G3050" s="0" t="n">
        <v>29.7</v>
      </c>
      <c r="H3050" s="0" t="n">
        <v>24</v>
      </c>
      <c r="I3050" s="55" t="s">
        <v>187</v>
      </c>
      <c r="J3050" s="0" t="n">
        <v>162</v>
      </c>
      <c r="K3050" s="0" t="n">
        <v>63</v>
      </c>
      <c r="P3050" s="0" t="n">
        <v>4.17</v>
      </c>
      <c r="Q3050" s="0" t="n">
        <v>3.36</v>
      </c>
      <c r="T3050" s="0" t="n">
        <v>40.95</v>
      </c>
      <c r="U3050" s="0" t="n">
        <v>848</v>
      </c>
      <c r="V3050" s="0" t="n">
        <v>3</v>
      </c>
      <c r="W3050" s="60" t="n">
        <v>46282</v>
      </c>
      <c r="X3050" s="55" t="n">
        <f aca="false">IF(I3050="Male",0,1)</f>
        <v>1</v>
      </c>
      <c r="Y3050" s="55" t="n">
        <f aca="false">IF(OR(I3050="DNB",I3050="Dry DNB"),1,0)</f>
        <v>0</v>
      </c>
      <c r="Z3050" s="55" t="n">
        <f aca="false">IF(ISNUMBER(W3050),A3050-W3050,"")</f>
        <v>28</v>
      </c>
      <c r="AA3050" s="55" t="n">
        <f aca="false">MATCH(A3050,DATAS,0)</f>
        <v>2</v>
      </c>
      <c r="AB3050" s="55" t="n">
        <f aca="false">IF(AND(E3050&gt;0,OR(AND(B3050&gt;=1,B3050&lt;=6),B3050=10)),1,0)</f>
        <v>1</v>
      </c>
      <c r="AC3050" s="55" t="n">
        <f aca="false">IF(AND(E3050&gt;0,B3050=10),1,0)</f>
        <v>1</v>
      </c>
      <c r="AD3050" s="55" t="n">
        <f aca="false">IF(AND(C3049=C3050,AA3049=AA3050-1),AB3049,"")</f>
        <v>1</v>
      </c>
      <c r="AE3050" s="55" t="n">
        <f aca="false">IF(AND(C3049=C3050,AA3049=AA3050-1),AC3049,"")</f>
        <v>1</v>
      </c>
      <c r="AF3050" s="55" t="n">
        <f aca="false">IF(AA3050=1,"",IF(AND(AB3050=1,AD3050&lt;&gt;1),1,0))</f>
        <v>0</v>
      </c>
      <c r="AG3050" s="55" t="n">
        <f aca="false">IF(AA3050=1,"",IF(AND(AC3050=1,AE3050&lt;&gt;1),1,0))</f>
        <v>0</v>
      </c>
      <c r="AH3050" s="60" t="str">
        <f aca="false">IF(AND(E3050&gt;0,AA3050&lt;2,NOT(AND(C3051=C3050,AA3051=AA3050+1))),INDEX(DATAS,AA3050+1),"")</f>
        <v/>
      </c>
      <c r="AI3050" s="60" t="str">
        <f aca="false">IF(AND(AC3050=1,AA3050&lt;2),IF(AND(C3051=C3050,AA3051=AA3050+1),IF(AC3051=1,"",INDEX(DATAS,AA3050+1)),INDEX(DATAS,AA3050+1)),"")</f>
        <v/>
      </c>
    </row>
    <row r="3051" customFormat="false" ht="15" hidden="false" customHeight="false" outlineLevel="0" collapsed="false">
      <c r="A3051" s="60" t="n">
        <v>46309</v>
      </c>
      <c r="B3051" s="0" t="n">
        <v>4</v>
      </c>
      <c r="C3051" s="0" t="n">
        <v>5663</v>
      </c>
      <c r="D3051" s="0" t="n">
        <v>136</v>
      </c>
      <c r="E3051" s="0" t="n">
        <v>1</v>
      </c>
      <c r="F3051" s="55" t="s">
        <v>976</v>
      </c>
      <c r="G3051" s="0" t="n">
        <v>50.5</v>
      </c>
      <c r="H3051" s="0" t="n">
        <v>50</v>
      </c>
      <c r="I3051" s="55" t="s">
        <v>157</v>
      </c>
      <c r="J3051" s="0" t="n">
        <v>66</v>
      </c>
      <c r="K3051" s="0" t="n">
        <v>66</v>
      </c>
      <c r="L3051" s="0" t="n">
        <v>70</v>
      </c>
      <c r="P3051" s="0" t="n">
        <v>4.48</v>
      </c>
      <c r="Q3051" s="0" t="n">
        <v>3.3</v>
      </c>
      <c r="R3051" s="0" t="n">
        <v>4283</v>
      </c>
      <c r="S3051" s="0" t="n">
        <v>9275</v>
      </c>
      <c r="T3051" s="0" t="n">
        <v>46.65</v>
      </c>
      <c r="U3051" s="0" t="n">
        <v>847</v>
      </c>
      <c r="V3051" s="0" t="n">
        <v>1</v>
      </c>
      <c r="W3051" s="60" t="n">
        <v>46240</v>
      </c>
      <c r="X3051" s="55" t="n">
        <f aca="false">IF(I3051="Male",0,1)</f>
        <v>1</v>
      </c>
      <c r="Y3051" s="55" t="n">
        <f aca="false">IF(OR(I3051="DNB",I3051="Dry DNB"),1,0)</f>
        <v>0</v>
      </c>
      <c r="Z3051" s="55" t="n">
        <f aca="false">IF(ISNUMBER(W3051),A3051-W3051,"")</f>
        <v>69</v>
      </c>
      <c r="AA3051" s="55" t="n">
        <f aca="false">MATCH(A3051,DATAS,0)</f>
        <v>1</v>
      </c>
      <c r="AB3051" s="55" t="n">
        <f aca="false">IF(AND(E3051&gt;0,OR(AND(B3051&gt;=1,B3051&lt;=6),B3051=10)),1,0)</f>
        <v>1</v>
      </c>
      <c r="AC3051" s="55" t="n">
        <f aca="false">IF(AND(E3051&gt;0,B3051=10),1,0)</f>
        <v>0</v>
      </c>
      <c r="AD3051" s="0" t="str">
        <f aca="false">IF(AND(C3050=C3051,AA3050=AA3051-1),AB3050,"")</f>
        <v/>
      </c>
      <c r="AE3051" s="0" t="str">
        <f aca="false">IF(AND(C3050=C3051,AA3050=AA3051-1),AC3050,"")</f>
        <v/>
      </c>
      <c r="AF3051" s="0" t="str">
        <f aca="false">IF(AA3051=1,"",IF(AND(AB3051=1,AD3051&lt;&gt;1),1,0))</f>
        <v/>
      </c>
      <c r="AG3051" s="0" t="str">
        <f aca="false">IF(AA3051=1,"",IF(AND(AC3051=1,AE3051&lt;&gt;1),1,0))</f>
        <v/>
      </c>
      <c r="AH3051" s="60" t="str">
        <f aca="false">IF(AND(E3051&gt;0,AA3051&lt;2,NOT(AND(C3052=C3051,AA3052=AA3051+1))),INDEX(DATAS,AA3051+1),"")</f>
        <v/>
      </c>
      <c r="AI3051" s="60" t="str">
        <f aca="false">IF(AND(AC3051=1,AA3051&lt;2),IF(AND(C3052=C3051,AA3052=AA3051+1),IF(AC3052=1,"",INDEX(DATAS,AA3051+1)),INDEX(DATAS,AA3051+1)),"")</f>
        <v/>
      </c>
    </row>
    <row r="3052" customFormat="false" ht="15" hidden="false" customHeight="false" outlineLevel="0" collapsed="false">
      <c r="A3052" s="60" t="n">
        <v>46310</v>
      </c>
      <c r="B3052" s="0" t="n">
        <v>4</v>
      </c>
      <c r="C3052" s="0" t="n">
        <v>5663</v>
      </c>
      <c r="D3052" s="0" t="n">
        <v>137</v>
      </c>
      <c r="E3052" s="0" t="n">
        <v>1</v>
      </c>
      <c r="F3052" s="55" t="s">
        <v>976</v>
      </c>
      <c r="G3052" s="0" t="n">
        <v>52.9</v>
      </c>
      <c r="H3052" s="0" t="n">
        <v>50</v>
      </c>
      <c r="I3052" s="55" t="s">
        <v>157</v>
      </c>
      <c r="J3052" s="0" t="n">
        <v>66</v>
      </c>
      <c r="K3052" s="0" t="n">
        <v>66</v>
      </c>
      <c r="L3052" s="0" t="n">
        <v>71</v>
      </c>
      <c r="P3052" s="0" t="n">
        <v>4.48</v>
      </c>
      <c r="Q3052" s="0" t="n">
        <v>3.3</v>
      </c>
      <c r="T3052" s="0" t="n">
        <v>46.65</v>
      </c>
      <c r="U3052" s="0" t="n">
        <v>848</v>
      </c>
      <c r="V3052" s="0" t="n">
        <v>1</v>
      </c>
      <c r="W3052" s="60" t="n">
        <v>46240</v>
      </c>
      <c r="X3052" s="55" t="n">
        <f aca="false">IF(I3052="Male",0,1)</f>
        <v>1</v>
      </c>
      <c r="Y3052" s="55" t="n">
        <f aca="false">IF(OR(I3052="DNB",I3052="Dry DNB"),1,0)</f>
        <v>0</v>
      </c>
      <c r="Z3052" s="55" t="n">
        <f aca="false">IF(ISNUMBER(W3052),A3052-W3052,"")</f>
        <v>70</v>
      </c>
      <c r="AA3052" s="55" t="n">
        <f aca="false">MATCH(A3052,DATAS,0)</f>
        <v>2</v>
      </c>
      <c r="AB3052" s="55" t="n">
        <f aca="false">IF(AND(E3052&gt;0,OR(AND(B3052&gt;=1,B3052&lt;=6),B3052=10)),1,0)</f>
        <v>1</v>
      </c>
      <c r="AC3052" s="55" t="n">
        <f aca="false">IF(AND(E3052&gt;0,B3052=10),1,0)</f>
        <v>0</v>
      </c>
      <c r="AD3052" s="55" t="n">
        <f aca="false">IF(AND(C3051=C3052,AA3051=AA3052-1),AB3051,"")</f>
        <v>1</v>
      </c>
      <c r="AE3052" s="55" t="n">
        <f aca="false">IF(AND(C3051=C3052,AA3051=AA3052-1),AC3051,"")</f>
        <v>0</v>
      </c>
      <c r="AF3052" s="55" t="n">
        <f aca="false">IF(AA3052=1,"",IF(AND(AB3052=1,AD3052&lt;&gt;1),1,0))</f>
        <v>0</v>
      </c>
      <c r="AG3052" s="55" t="n">
        <f aca="false">IF(AA3052=1,"",IF(AND(AC3052=1,AE3052&lt;&gt;1),1,0))</f>
        <v>0</v>
      </c>
      <c r="AH3052" s="60" t="str">
        <f aca="false">IF(AND(E3052&gt;0,AA3052&lt;2,NOT(AND(C3053=C3052,AA3053=AA3052+1))),INDEX(DATAS,AA3052+1),"")</f>
        <v/>
      </c>
      <c r="AI3052" s="60" t="str">
        <f aca="false">IF(AND(AC3052=1,AA3052&lt;2),IF(AND(C3053=C3052,AA3053=AA3052+1),IF(AC3053=1,"",INDEX(DATAS,AA3052+1)),INDEX(DATAS,AA3052+1)),"")</f>
        <v/>
      </c>
    </row>
    <row r="3053" customFormat="false" ht="15" hidden="false" customHeight="false" outlineLevel="0" collapsed="false">
      <c r="A3053" s="60" t="n">
        <v>46309</v>
      </c>
      <c r="B3053" s="0" t="n">
        <v>4</v>
      </c>
      <c r="C3053" s="0" t="n">
        <v>5664</v>
      </c>
      <c r="D3053" s="0" t="n">
        <v>163</v>
      </c>
      <c r="E3053" s="0" t="n">
        <v>1</v>
      </c>
      <c r="F3053" s="55" t="s">
        <v>976</v>
      </c>
      <c r="G3053" s="0" t="n">
        <v>45.9</v>
      </c>
      <c r="H3053" s="0" t="n">
        <v>42</v>
      </c>
      <c r="I3053" s="55" t="s">
        <v>157</v>
      </c>
      <c r="J3053" s="0" t="n">
        <v>65</v>
      </c>
      <c r="K3053" s="0" t="n">
        <v>65</v>
      </c>
      <c r="L3053" s="0" t="n">
        <v>98</v>
      </c>
      <c r="P3053" s="0" t="n">
        <v>3.43</v>
      </c>
      <c r="Q3053" s="0" t="n">
        <v>3.27</v>
      </c>
      <c r="R3053" s="0" t="n">
        <v>4053</v>
      </c>
      <c r="S3053" s="0" t="n">
        <v>8502</v>
      </c>
      <c r="T3053" s="0" t="n">
        <v>43.15</v>
      </c>
      <c r="U3053" s="0" t="n">
        <v>847</v>
      </c>
      <c r="V3053" s="0" t="n">
        <v>1</v>
      </c>
      <c r="W3053" s="60" t="n">
        <v>46212</v>
      </c>
      <c r="X3053" s="55" t="n">
        <f aca="false">IF(I3053="Male",0,1)</f>
        <v>1</v>
      </c>
      <c r="Y3053" s="55" t="n">
        <f aca="false">IF(OR(I3053="DNB",I3053="Dry DNB"),1,0)</f>
        <v>0</v>
      </c>
      <c r="Z3053" s="55" t="n">
        <f aca="false">IF(ISNUMBER(W3053),A3053-W3053,"")</f>
        <v>97</v>
      </c>
      <c r="AA3053" s="55" t="n">
        <f aca="false">MATCH(A3053,DATAS,0)</f>
        <v>1</v>
      </c>
      <c r="AB3053" s="55" t="n">
        <f aca="false">IF(AND(E3053&gt;0,OR(AND(B3053&gt;=1,B3053&lt;=6),B3053=10)),1,0)</f>
        <v>1</v>
      </c>
      <c r="AC3053" s="55" t="n">
        <f aca="false">IF(AND(E3053&gt;0,B3053=10),1,0)</f>
        <v>0</v>
      </c>
      <c r="AD3053" s="0" t="str">
        <f aca="false">IF(AND(C3052=C3053,AA3052=AA3053-1),AB3052,"")</f>
        <v/>
      </c>
      <c r="AE3053" s="0" t="str">
        <f aca="false">IF(AND(C3052=C3053,AA3052=AA3053-1),AC3052,"")</f>
        <v/>
      </c>
      <c r="AF3053" s="0" t="str">
        <f aca="false">IF(AA3053=1,"",IF(AND(AB3053=1,AD3053&lt;&gt;1),1,0))</f>
        <v/>
      </c>
      <c r="AG3053" s="0" t="str">
        <f aca="false">IF(AA3053=1,"",IF(AND(AC3053=1,AE3053&lt;&gt;1),1,0))</f>
        <v/>
      </c>
      <c r="AH3053" s="60" t="str">
        <f aca="false">IF(AND(E3053&gt;0,AA3053&lt;2,NOT(AND(C3054=C3053,AA3054=AA3053+1))),INDEX(DATAS,AA3053+1),"")</f>
        <v/>
      </c>
      <c r="AI3053" s="60" t="str">
        <f aca="false">IF(AND(AC3053=1,AA3053&lt;2),IF(AND(C3054=C3053,AA3054=AA3053+1),IF(AC3054=1,"",INDEX(DATAS,AA3053+1)),INDEX(DATAS,AA3053+1)),"")</f>
        <v/>
      </c>
    </row>
    <row r="3054" customFormat="false" ht="15" hidden="false" customHeight="false" outlineLevel="0" collapsed="false">
      <c r="A3054" s="60" t="n">
        <v>46310</v>
      </c>
      <c r="B3054" s="0" t="n">
        <v>4</v>
      </c>
      <c r="C3054" s="0" t="n">
        <v>5664</v>
      </c>
      <c r="D3054" s="0" t="n">
        <v>164</v>
      </c>
      <c r="E3054" s="0" t="n">
        <v>1</v>
      </c>
      <c r="F3054" s="55" t="s">
        <v>976</v>
      </c>
      <c r="G3054" s="0" t="n">
        <v>48.1</v>
      </c>
      <c r="H3054" s="0" t="n">
        <v>43</v>
      </c>
      <c r="I3054" s="55" t="s">
        <v>157</v>
      </c>
      <c r="J3054" s="0" t="n">
        <v>65</v>
      </c>
      <c r="K3054" s="0" t="n">
        <v>65</v>
      </c>
      <c r="L3054" s="0" t="n">
        <v>99</v>
      </c>
      <c r="P3054" s="0" t="n">
        <v>3.43</v>
      </c>
      <c r="Q3054" s="0" t="n">
        <v>3.27</v>
      </c>
      <c r="T3054" s="0" t="n">
        <v>43.15</v>
      </c>
      <c r="U3054" s="0" t="n">
        <v>848</v>
      </c>
      <c r="V3054" s="0" t="n">
        <v>1</v>
      </c>
      <c r="W3054" s="60" t="n">
        <v>46212</v>
      </c>
      <c r="X3054" s="55" t="n">
        <f aca="false">IF(I3054="Male",0,1)</f>
        <v>1</v>
      </c>
      <c r="Y3054" s="55" t="n">
        <f aca="false">IF(OR(I3054="DNB",I3054="Dry DNB"),1,0)</f>
        <v>0</v>
      </c>
      <c r="Z3054" s="55" t="n">
        <f aca="false">IF(ISNUMBER(W3054),A3054-W3054,"")</f>
        <v>98</v>
      </c>
      <c r="AA3054" s="55" t="n">
        <f aca="false">MATCH(A3054,DATAS,0)</f>
        <v>2</v>
      </c>
      <c r="AB3054" s="55" t="n">
        <f aca="false">IF(AND(E3054&gt;0,OR(AND(B3054&gt;=1,B3054&lt;=6),B3054=10)),1,0)</f>
        <v>1</v>
      </c>
      <c r="AC3054" s="55" t="n">
        <f aca="false">IF(AND(E3054&gt;0,B3054=10),1,0)</f>
        <v>0</v>
      </c>
      <c r="AD3054" s="55" t="n">
        <f aca="false">IF(AND(C3053=C3054,AA3053=AA3054-1),AB3053,"")</f>
        <v>1</v>
      </c>
      <c r="AE3054" s="55" t="n">
        <f aca="false">IF(AND(C3053=C3054,AA3053=AA3054-1),AC3053,"")</f>
        <v>0</v>
      </c>
      <c r="AF3054" s="55" t="n">
        <f aca="false">IF(AA3054=1,"",IF(AND(AB3054=1,AD3054&lt;&gt;1),1,0))</f>
        <v>0</v>
      </c>
      <c r="AG3054" s="55" t="n">
        <f aca="false">IF(AA3054=1,"",IF(AND(AC3054=1,AE3054&lt;&gt;1),1,0))</f>
        <v>0</v>
      </c>
      <c r="AH3054" s="60" t="str">
        <f aca="false">IF(AND(E3054&gt;0,AA3054&lt;2,NOT(AND(C3055=C3054,AA3055=AA3054+1))),INDEX(DATAS,AA3054+1),"")</f>
        <v/>
      </c>
      <c r="AI3054" s="60" t="str">
        <f aca="false">IF(AND(AC3054=1,AA3054&lt;2),IF(AND(C3055=C3054,AA3055=AA3054+1),IF(AC3055=1,"",INDEX(DATAS,AA3054+1)),INDEX(DATAS,AA3054+1)),"")</f>
        <v/>
      </c>
    </row>
    <row r="3055" customFormat="false" ht="15" hidden="false" customHeight="false" outlineLevel="0" collapsed="false">
      <c r="A3055" s="60" t="n">
        <v>46309</v>
      </c>
      <c r="B3055" s="0" t="n">
        <v>4</v>
      </c>
      <c r="C3055" s="0" t="n">
        <v>5665</v>
      </c>
      <c r="D3055" s="0" t="n">
        <v>254</v>
      </c>
      <c r="E3055" s="0" t="n">
        <v>1</v>
      </c>
      <c r="F3055" s="55" t="s">
        <v>976</v>
      </c>
      <c r="G3055" s="0" t="n">
        <v>41.4</v>
      </c>
      <c r="H3055" s="0" t="n">
        <v>41</v>
      </c>
      <c r="I3055" s="55" t="s">
        <v>157</v>
      </c>
      <c r="J3055" s="0" t="n">
        <v>65</v>
      </c>
      <c r="K3055" s="0" t="n">
        <v>65</v>
      </c>
      <c r="L3055" s="0" t="n">
        <v>189</v>
      </c>
      <c r="P3055" s="0" t="n">
        <v>3.95</v>
      </c>
      <c r="Q3055" s="0" t="n">
        <v>3.89</v>
      </c>
      <c r="R3055" s="0" t="n">
        <v>3013</v>
      </c>
      <c r="S3055" s="0" t="n">
        <v>7414</v>
      </c>
      <c r="T3055" s="0" t="n">
        <v>32.2</v>
      </c>
      <c r="U3055" s="0" t="n">
        <v>847</v>
      </c>
      <c r="V3055" s="0" t="n">
        <v>1</v>
      </c>
      <c r="W3055" s="60" t="n">
        <v>46121</v>
      </c>
      <c r="X3055" s="55" t="n">
        <f aca="false">IF(I3055="Male",0,1)</f>
        <v>1</v>
      </c>
      <c r="Y3055" s="55" t="n">
        <f aca="false">IF(OR(I3055="DNB",I3055="Dry DNB"),1,0)</f>
        <v>0</v>
      </c>
      <c r="Z3055" s="55" t="n">
        <f aca="false">IF(ISNUMBER(W3055),A3055-W3055,"")</f>
        <v>188</v>
      </c>
      <c r="AA3055" s="55" t="n">
        <f aca="false">MATCH(A3055,DATAS,0)</f>
        <v>1</v>
      </c>
      <c r="AB3055" s="55" t="n">
        <f aca="false">IF(AND(E3055&gt;0,OR(AND(B3055&gt;=1,B3055&lt;=6),B3055=10)),1,0)</f>
        <v>1</v>
      </c>
      <c r="AC3055" s="55" t="n">
        <f aca="false">IF(AND(E3055&gt;0,B3055=10),1,0)</f>
        <v>0</v>
      </c>
      <c r="AD3055" s="0" t="str">
        <f aca="false">IF(AND(C3054=C3055,AA3054=AA3055-1),AB3054,"")</f>
        <v/>
      </c>
      <c r="AE3055" s="0" t="str">
        <f aca="false">IF(AND(C3054=C3055,AA3054=AA3055-1),AC3054,"")</f>
        <v/>
      </c>
      <c r="AF3055" s="0" t="str">
        <f aca="false">IF(AA3055=1,"",IF(AND(AB3055=1,AD3055&lt;&gt;1),1,0))</f>
        <v/>
      </c>
      <c r="AG3055" s="0" t="str">
        <f aca="false">IF(AA3055=1,"",IF(AND(AC3055=1,AE3055&lt;&gt;1),1,0))</f>
        <v/>
      </c>
      <c r="AH3055" s="60" t="str">
        <f aca="false">IF(AND(E3055&gt;0,AA3055&lt;2,NOT(AND(C3056=C3055,AA3056=AA3055+1))),INDEX(DATAS,AA3055+1),"")</f>
        <v/>
      </c>
      <c r="AI3055" s="60" t="str">
        <f aca="false">IF(AND(AC3055=1,AA3055&lt;2),IF(AND(C3056=C3055,AA3056=AA3055+1),IF(AC3056=1,"",INDEX(DATAS,AA3055+1)),INDEX(DATAS,AA3055+1)),"")</f>
        <v/>
      </c>
    </row>
    <row r="3056" customFormat="false" ht="15" hidden="false" customHeight="false" outlineLevel="0" collapsed="false">
      <c r="A3056" s="60" t="n">
        <v>46310</v>
      </c>
      <c r="B3056" s="0" t="n">
        <v>4</v>
      </c>
      <c r="C3056" s="0" t="n">
        <v>5665</v>
      </c>
      <c r="D3056" s="0" t="n">
        <v>255</v>
      </c>
      <c r="E3056" s="0" t="n">
        <v>1</v>
      </c>
      <c r="F3056" s="55" t="s">
        <v>976</v>
      </c>
      <c r="G3056" s="0" t="n">
        <v>42.3</v>
      </c>
      <c r="H3056" s="0" t="n">
        <v>41</v>
      </c>
      <c r="I3056" s="55" t="s">
        <v>157</v>
      </c>
      <c r="J3056" s="0" t="n">
        <v>65</v>
      </c>
      <c r="K3056" s="0" t="n">
        <v>65</v>
      </c>
      <c r="L3056" s="0" t="n">
        <v>190</v>
      </c>
      <c r="P3056" s="0" t="n">
        <v>3.95</v>
      </c>
      <c r="Q3056" s="0" t="n">
        <v>3.89</v>
      </c>
      <c r="T3056" s="0" t="n">
        <v>32.2</v>
      </c>
      <c r="U3056" s="0" t="n">
        <v>848</v>
      </c>
      <c r="V3056" s="0" t="n">
        <v>1</v>
      </c>
      <c r="W3056" s="60" t="n">
        <v>46121</v>
      </c>
      <c r="X3056" s="55" t="n">
        <f aca="false">IF(I3056="Male",0,1)</f>
        <v>1</v>
      </c>
      <c r="Y3056" s="55" t="n">
        <f aca="false">IF(OR(I3056="DNB",I3056="Dry DNB"),1,0)</f>
        <v>0</v>
      </c>
      <c r="Z3056" s="55" t="n">
        <f aca="false">IF(ISNUMBER(W3056),A3056-W3056,"")</f>
        <v>189</v>
      </c>
      <c r="AA3056" s="55" t="n">
        <f aca="false">MATCH(A3056,DATAS,0)</f>
        <v>2</v>
      </c>
      <c r="AB3056" s="55" t="n">
        <f aca="false">IF(AND(E3056&gt;0,OR(AND(B3056&gt;=1,B3056&lt;=6),B3056=10)),1,0)</f>
        <v>1</v>
      </c>
      <c r="AC3056" s="55" t="n">
        <f aca="false">IF(AND(E3056&gt;0,B3056=10),1,0)</f>
        <v>0</v>
      </c>
      <c r="AD3056" s="55" t="n">
        <f aca="false">IF(AND(C3055=C3056,AA3055=AA3056-1),AB3055,"")</f>
        <v>1</v>
      </c>
      <c r="AE3056" s="55" t="n">
        <f aca="false">IF(AND(C3055=C3056,AA3055=AA3056-1),AC3055,"")</f>
        <v>0</v>
      </c>
      <c r="AF3056" s="55" t="n">
        <f aca="false">IF(AA3056=1,"",IF(AND(AB3056=1,AD3056&lt;&gt;1),1,0))</f>
        <v>0</v>
      </c>
      <c r="AG3056" s="55" t="n">
        <f aca="false">IF(AA3056=1,"",IF(AND(AC3056=1,AE3056&lt;&gt;1),1,0))</f>
        <v>0</v>
      </c>
      <c r="AH3056" s="60" t="str">
        <f aca="false">IF(AND(E3056&gt;0,AA3056&lt;2,NOT(AND(C3057=C3056,AA3057=AA3056+1))),INDEX(DATAS,AA3056+1),"")</f>
        <v/>
      </c>
      <c r="AI3056" s="60" t="str">
        <f aca="false">IF(AND(AC3056=1,AA3056&lt;2),IF(AND(C3057=C3056,AA3057=AA3056+1),IF(AC3057=1,"",INDEX(DATAS,AA3056+1)),INDEX(DATAS,AA3056+1)),"")</f>
        <v/>
      </c>
    </row>
    <row r="3057" customFormat="false" ht="15" hidden="false" customHeight="false" outlineLevel="0" collapsed="false">
      <c r="A3057" s="60" t="n">
        <v>46309</v>
      </c>
      <c r="B3057" s="0" t="n">
        <v>4</v>
      </c>
      <c r="C3057" s="0" t="n">
        <v>5666</v>
      </c>
      <c r="D3057" s="0" t="n">
        <v>194</v>
      </c>
      <c r="E3057" s="0" t="n">
        <v>1</v>
      </c>
      <c r="F3057" s="55" t="s">
        <v>976</v>
      </c>
      <c r="G3057" s="0" t="n">
        <v>44</v>
      </c>
      <c r="H3057" s="0" t="n">
        <v>43</v>
      </c>
      <c r="I3057" s="55" t="s">
        <v>157</v>
      </c>
      <c r="J3057" s="0" t="n">
        <v>149</v>
      </c>
      <c r="K3057" s="0" t="n">
        <v>68</v>
      </c>
      <c r="L3057" s="0" t="n">
        <v>45</v>
      </c>
      <c r="P3057" s="0" t="n">
        <v>3.34</v>
      </c>
      <c r="Q3057" s="0" t="n">
        <v>3.62</v>
      </c>
      <c r="R3057" s="0" t="n">
        <v>4217</v>
      </c>
      <c r="S3057" s="0" t="n">
        <v>8803</v>
      </c>
      <c r="T3057" s="0" t="n">
        <v>48.25</v>
      </c>
      <c r="U3057" s="0" t="n">
        <v>847</v>
      </c>
      <c r="V3057" s="0" t="n">
        <v>3</v>
      </c>
      <c r="W3057" s="60" t="n">
        <v>46265</v>
      </c>
      <c r="X3057" s="55" t="n">
        <f aca="false">IF(I3057="Male",0,1)</f>
        <v>1</v>
      </c>
      <c r="Y3057" s="55" t="n">
        <f aca="false">IF(OR(I3057="DNB",I3057="Dry DNB"),1,0)</f>
        <v>0</v>
      </c>
      <c r="Z3057" s="55" t="n">
        <f aca="false">IF(ISNUMBER(W3057),A3057-W3057,"")</f>
        <v>44</v>
      </c>
      <c r="AA3057" s="55" t="n">
        <f aca="false">MATCH(A3057,DATAS,0)</f>
        <v>1</v>
      </c>
      <c r="AB3057" s="55" t="n">
        <f aca="false">IF(AND(E3057&gt;0,OR(AND(B3057&gt;=1,B3057&lt;=6),B3057=10)),1,0)</f>
        <v>1</v>
      </c>
      <c r="AC3057" s="55" t="n">
        <f aca="false">IF(AND(E3057&gt;0,B3057=10),1,0)</f>
        <v>0</v>
      </c>
      <c r="AD3057" s="0" t="str">
        <f aca="false">IF(AND(C3056=C3057,AA3056=AA3057-1),AB3056,"")</f>
        <v/>
      </c>
      <c r="AE3057" s="0" t="str">
        <f aca="false">IF(AND(C3056=C3057,AA3056=AA3057-1),AC3056,"")</f>
        <v/>
      </c>
      <c r="AF3057" s="0" t="str">
        <f aca="false">IF(AA3057=1,"",IF(AND(AB3057=1,AD3057&lt;&gt;1),1,0))</f>
        <v/>
      </c>
      <c r="AG3057" s="0" t="str">
        <f aca="false">IF(AA3057=1,"",IF(AND(AC3057=1,AE3057&lt;&gt;1),1,0))</f>
        <v/>
      </c>
      <c r="AH3057" s="60" t="str">
        <f aca="false">IF(AND(E3057&gt;0,AA3057&lt;2,NOT(AND(C3058=C3057,AA3058=AA3057+1))),INDEX(DATAS,AA3057+1),"")</f>
        <v/>
      </c>
      <c r="AI3057" s="60" t="str">
        <f aca="false">IF(AND(AC3057=1,AA3057&lt;2),IF(AND(C3058=C3057,AA3058=AA3057+1),IF(AC3058=1,"",INDEX(DATAS,AA3057+1)),INDEX(DATAS,AA3057+1)),"")</f>
        <v/>
      </c>
    </row>
    <row r="3058" customFormat="false" ht="15" hidden="false" customHeight="false" outlineLevel="0" collapsed="false">
      <c r="A3058" s="60" t="n">
        <v>46310</v>
      </c>
      <c r="B3058" s="0" t="n">
        <v>4</v>
      </c>
      <c r="C3058" s="0" t="n">
        <v>5666</v>
      </c>
      <c r="D3058" s="0" t="n">
        <v>195</v>
      </c>
      <c r="E3058" s="0" t="n">
        <v>1</v>
      </c>
      <c r="F3058" s="55" t="s">
        <v>976</v>
      </c>
      <c r="G3058" s="0" t="n">
        <v>47.2</v>
      </c>
      <c r="H3058" s="0" t="n">
        <v>43</v>
      </c>
      <c r="I3058" s="55" t="s">
        <v>157</v>
      </c>
      <c r="J3058" s="0" t="n">
        <v>149</v>
      </c>
      <c r="K3058" s="0" t="n">
        <v>68</v>
      </c>
      <c r="L3058" s="0" t="n">
        <v>46</v>
      </c>
      <c r="P3058" s="0" t="n">
        <v>3.34</v>
      </c>
      <c r="Q3058" s="0" t="n">
        <v>3.62</v>
      </c>
      <c r="T3058" s="0" t="n">
        <v>48.25</v>
      </c>
      <c r="U3058" s="0" t="n">
        <v>848</v>
      </c>
      <c r="V3058" s="0" t="n">
        <v>3</v>
      </c>
      <c r="W3058" s="60" t="n">
        <v>46265</v>
      </c>
      <c r="X3058" s="55" t="n">
        <f aca="false">IF(I3058="Male",0,1)</f>
        <v>1</v>
      </c>
      <c r="Y3058" s="55" t="n">
        <f aca="false">IF(OR(I3058="DNB",I3058="Dry DNB"),1,0)</f>
        <v>0</v>
      </c>
      <c r="Z3058" s="55" t="n">
        <f aca="false">IF(ISNUMBER(W3058),A3058-W3058,"")</f>
        <v>45</v>
      </c>
      <c r="AA3058" s="55" t="n">
        <f aca="false">MATCH(A3058,DATAS,0)</f>
        <v>2</v>
      </c>
      <c r="AB3058" s="55" t="n">
        <f aca="false">IF(AND(E3058&gt;0,OR(AND(B3058&gt;=1,B3058&lt;=6),B3058=10)),1,0)</f>
        <v>1</v>
      </c>
      <c r="AC3058" s="55" t="n">
        <f aca="false">IF(AND(E3058&gt;0,B3058=10),1,0)</f>
        <v>0</v>
      </c>
      <c r="AD3058" s="55" t="n">
        <f aca="false">IF(AND(C3057=C3058,AA3057=AA3058-1),AB3057,"")</f>
        <v>1</v>
      </c>
      <c r="AE3058" s="55" t="n">
        <f aca="false">IF(AND(C3057=C3058,AA3057=AA3058-1),AC3057,"")</f>
        <v>0</v>
      </c>
      <c r="AF3058" s="55" t="n">
        <f aca="false">IF(AA3058=1,"",IF(AND(AB3058=1,AD3058&lt;&gt;1),1,0))</f>
        <v>0</v>
      </c>
      <c r="AG3058" s="55" t="n">
        <f aca="false">IF(AA3058=1,"",IF(AND(AC3058=1,AE3058&lt;&gt;1),1,0))</f>
        <v>0</v>
      </c>
      <c r="AH3058" s="60" t="str">
        <f aca="false">IF(AND(E3058&gt;0,AA3058&lt;2,NOT(AND(C3059=C3058,AA3059=AA3058+1))),INDEX(DATAS,AA3058+1),"")</f>
        <v/>
      </c>
      <c r="AI3058" s="60" t="str">
        <f aca="false">IF(AND(AC3058=1,AA3058&lt;2),IF(AND(C3059=C3058,AA3059=AA3058+1),IF(AC3059=1,"",INDEX(DATAS,AA3058+1)),INDEX(DATAS,AA3058+1)),"")</f>
        <v/>
      </c>
    </row>
    <row r="3059" customFormat="false" ht="15" hidden="false" customHeight="false" outlineLevel="0" collapsed="false">
      <c r="A3059" s="60" t="n">
        <v>46309</v>
      </c>
      <c r="B3059" s="0" t="n">
        <v>4</v>
      </c>
      <c r="C3059" s="0" t="n">
        <v>5668</v>
      </c>
      <c r="D3059" s="0" t="n">
        <v>167</v>
      </c>
      <c r="E3059" s="0" t="n">
        <v>1</v>
      </c>
      <c r="F3059" s="55" t="s">
        <v>977</v>
      </c>
      <c r="G3059" s="0" t="n">
        <v>47.6</v>
      </c>
      <c r="H3059" s="0" t="n">
        <v>46</v>
      </c>
      <c r="I3059" s="55" t="s">
        <v>157</v>
      </c>
      <c r="J3059" s="0" t="n">
        <v>62</v>
      </c>
      <c r="K3059" s="0" t="n">
        <v>62</v>
      </c>
      <c r="L3059" s="0" t="n">
        <v>105</v>
      </c>
      <c r="P3059" s="0" t="n">
        <v>3.83</v>
      </c>
      <c r="Q3059" s="0" t="n">
        <v>3.31</v>
      </c>
      <c r="R3059" s="0" t="n">
        <v>4445</v>
      </c>
      <c r="S3059" s="0" t="n">
        <v>9135</v>
      </c>
      <c r="T3059" s="0" t="n">
        <v>46.05</v>
      </c>
      <c r="U3059" s="0" t="n">
        <v>846</v>
      </c>
      <c r="V3059" s="0" t="n">
        <v>1</v>
      </c>
      <c r="W3059" s="60" t="n">
        <v>46205</v>
      </c>
      <c r="X3059" s="55" t="n">
        <f aca="false">IF(I3059="Male",0,1)</f>
        <v>1</v>
      </c>
      <c r="Y3059" s="55" t="n">
        <f aca="false">IF(OR(I3059="DNB",I3059="Dry DNB"),1,0)</f>
        <v>0</v>
      </c>
      <c r="Z3059" s="55" t="n">
        <f aca="false">IF(ISNUMBER(W3059),A3059-W3059,"")</f>
        <v>104</v>
      </c>
      <c r="AA3059" s="55" t="n">
        <f aca="false">MATCH(A3059,DATAS,0)</f>
        <v>1</v>
      </c>
      <c r="AB3059" s="55" t="n">
        <f aca="false">IF(AND(E3059&gt;0,OR(AND(B3059&gt;=1,B3059&lt;=6),B3059=10)),1,0)</f>
        <v>1</v>
      </c>
      <c r="AC3059" s="55" t="n">
        <f aca="false">IF(AND(E3059&gt;0,B3059=10),1,0)</f>
        <v>0</v>
      </c>
      <c r="AD3059" s="0" t="str">
        <f aca="false">IF(AND(C3058=C3059,AA3058=AA3059-1),AB3058,"")</f>
        <v/>
      </c>
      <c r="AE3059" s="0" t="str">
        <f aca="false">IF(AND(C3058=C3059,AA3058=AA3059-1),AC3058,"")</f>
        <v/>
      </c>
      <c r="AF3059" s="0" t="str">
        <f aca="false">IF(AA3059=1,"",IF(AND(AB3059=1,AD3059&lt;&gt;1),1,0))</f>
        <v/>
      </c>
      <c r="AG3059" s="0" t="str">
        <f aca="false">IF(AA3059=1,"",IF(AND(AC3059=1,AE3059&lt;&gt;1),1,0))</f>
        <v/>
      </c>
      <c r="AH3059" s="60" t="str">
        <f aca="false">IF(AND(E3059&gt;0,AA3059&lt;2,NOT(AND(C3060=C3059,AA3060=AA3059+1))),INDEX(DATAS,AA3059+1),"")</f>
        <v/>
      </c>
      <c r="AI3059" s="60" t="str">
        <f aca="false">IF(AND(AC3059=1,AA3059&lt;2),IF(AND(C3060=C3059,AA3060=AA3059+1),IF(AC3060=1,"",INDEX(DATAS,AA3059+1)),INDEX(DATAS,AA3059+1)),"")</f>
        <v/>
      </c>
    </row>
    <row r="3060" customFormat="false" ht="15" hidden="false" customHeight="false" outlineLevel="0" collapsed="false">
      <c r="A3060" s="60" t="n">
        <v>46310</v>
      </c>
      <c r="B3060" s="0" t="n">
        <v>4</v>
      </c>
      <c r="C3060" s="0" t="n">
        <v>5668</v>
      </c>
      <c r="D3060" s="0" t="n">
        <v>168</v>
      </c>
      <c r="E3060" s="0" t="n">
        <v>1</v>
      </c>
      <c r="F3060" s="55" t="s">
        <v>977</v>
      </c>
      <c r="G3060" s="0" t="n">
        <v>49.7</v>
      </c>
      <c r="H3060" s="0" t="n">
        <v>46</v>
      </c>
      <c r="I3060" s="55" t="s">
        <v>157</v>
      </c>
      <c r="J3060" s="0" t="n">
        <v>62</v>
      </c>
      <c r="K3060" s="0" t="n">
        <v>62</v>
      </c>
      <c r="L3060" s="0" t="n">
        <v>106</v>
      </c>
      <c r="P3060" s="0" t="n">
        <v>3.83</v>
      </c>
      <c r="Q3060" s="0" t="n">
        <v>3.31</v>
      </c>
      <c r="T3060" s="0" t="n">
        <v>46.05</v>
      </c>
      <c r="U3060" s="0" t="n">
        <v>847</v>
      </c>
      <c r="V3060" s="0" t="n">
        <v>1</v>
      </c>
      <c r="W3060" s="60" t="n">
        <v>46205</v>
      </c>
      <c r="X3060" s="55" t="n">
        <f aca="false">IF(I3060="Male",0,1)</f>
        <v>1</v>
      </c>
      <c r="Y3060" s="55" t="n">
        <f aca="false">IF(OR(I3060="DNB",I3060="Dry DNB"),1,0)</f>
        <v>0</v>
      </c>
      <c r="Z3060" s="55" t="n">
        <f aca="false">IF(ISNUMBER(W3060),A3060-W3060,"")</f>
        <v>105</v>
      </c>
      <c r="AA3060" s="55" t="n">
        <f aca="false">MATCH(A3060,DATAS,0)</f>
        <v>2</v>
      </c>
      <c r="AB3060" s="55" t="n">
        <f aca="false">IF(AND(E3060&gt;0,OR(AND(B3060&gt;=1,B3060&lt;=6),B3060=10)),1,0)</f>
        <v>1</v>
      </c>
      <c r="AC3060" s="55" t="n">
        <f aca="false">IF(AND(E3060&gt;0,B3060=10),1,0)</f>
        <v>0</v>
      </c>
      <c r="AD3060" s="55" t="n">
        <f aca="false">IF(AND(C3059=C3060,AA3059=AA3060-1),AB3059,"")</f>
        <v>1</v>
      </c>
      <c r="AE3060" s="55" t="n">
        <f aca="false">IF(AND(C3059=C3060,AA3059=AA3060-1),AC3059,"")</f>
        <v>0</v>
      </c>
      <c r="AF3060" s="55" t="n">
        <f aca="false">IF(AA3060=1,"",IF(AND(AB3060=1,AD3060&lt;&gt;1),1,0))</f>
        <v>0</v>
      </c>
      <c r="AG3060" s="55" t="n">
        <f aca="false">IF(AA3060=1,"",IF(AND(AC3060=1,AE3060&lt;&gt;1),1,0))</f>
        <v>0</v>
      </c>
      <c r="AH3060" s="60" t="str">
        <f aca="false">IF(AND(E3060&gt;0,AA3060&lt;2,NOT(AND(C3061=C3060,AA3061=AA3060+1))),INDEX(DATAS,AA3060+1),"")</f>
        <v/>
      </c>
      <c r="AI3060" s="60" t="str">
        <f aca="false">IF(AND(AC3060=1,AA3060&lt;2),IF(AND(C3061=C3060,AA3061=AA3060+1),IF(AC3061=1,"",INDEX(DATAS,AA3060+1)),INDEX(DATAS,AA3060+1)),"")</f>
        <v/>
      </c>
    </row>
    <row r="3061" customFormat="false" ht="15" hidden="false" customHeight="false" outlineLevel="0" collapsed="false">
      <c r="A3061" s="60" t="n">
        <v>46309</v>
      </c>
      <c r="B3061" s="0" t="n">
        <v>1</v>
      </c>
      <c r="C3061" s="0" t="n">
        <v>5669</v>
      </c>
      <c r="D3061" s="0" t="n">
        <v>104</v>
      </c>
      <c r="E3061" s="0" t="n">
        <v>1</v>
      </c>
      <c r="F3061" s="55" t="s">
        <v>977</v>
      </c>
      <c r="G3061" s="0" t="n">
        <v>31.5</v>
      </c>
      <c r="H3061" s="0" t="n">
        <v>41</v>
      </c>
      <c r="I3061" s="55" t="s">
        <v>177</v>
      </c>
      <c r="J3061" s="0" t="n">
        <v>104</v>
      </c>
      <c r="K3061" s="0" t="n">
        <v>69</v>
      </c>
      <c r="P3061" s="0" t="n">
        <v>4.3</v>
      </c>
      <c r="Q3061" s="0" t="n">
        <v>3.15</v>
      </c>
      <c r="R3061" s="0" t="n">
        <v>4272</v>
      </c>
      <c r="S3061" s="0" t="n">
        <v>8594</v>
      </c>
      <c r="T3061" s="0" t="n">
        <v>47.1</v>
      </c>
      <c r="U3061" s="0" t="n">
        <v>846</v>
      </c>
      <c r="V3061" s="0" t="n">
        <v>1</v>
      </c>
      <c r="W3061" s="60" t="n">
        <v>46275</v>
      </c>
      <c r="X3061" s="55" t="n">
        <f aca="false">IF(I3061="Male",0,1)</f>
        <v>1</v>
      </c>
      <c r="Y3061" s="55" t="n">
        <f aca="false">IF(OR(I3061="DNB",I3061="Dry DNB"),1,0)</f>
        <v>0</v>
      </c>
      <c r="Z3061" s="55" t="n">
        <f aca="false">IF(ISNUMBER(W3061),A3061-W3061,"")</f>
        <v>34</v>
      </c>
      <c r="AA3061" s="55" t="n">
        <f aca="false">MATCH(A3061,DATAS,0)</f>
        <v>1</v>
      </c>
      <c r="AB3061" s="55" t="n">
        <f aca="false">IF(AND(E3061&gt;0,OR(AND(B3061&gt;=1,B3061&lt;=6),B3061=10)),1,0)</f>
        <v>1</v>
      </c>
      <c r="AC3061" s="55" t="n">
        <f aca="false">IF(AND(E3061&gt;0,B3061=10),1,0)</f>
        <v>0</v>
      </c>
      <c r="AD3061" s="0" t="str">
        <f aca="false">IF(AND(C3060=C3061,AA3060=AA3061-1),AB3060,"")</f>
        <v/>
      </c>
      <c r="AE3061" s="0" t="str">
        <f aca="false">IF(AND(C3060=C3061,AA3060=AA3061-1),AC3060,"")</f>
        <v/>
      </c>
      <c r="AF3061" s="0" t="str">
        <f aca="false">IF(AA3061=1,"",IF(AND(AB3061=1,AD3061&lt;&gt;1),1,0))</f>
        <v/>
      </c>
      <c r="AG3061" s="0" t="str">
        <f aca="false">IF(AA3061=1,"",IF(AND(AC3061=1,AE3061&lt;&gt;1),1,0))</f>
        <v/>
      </c>
      <c r="AH3061" s="60" t="str">
        <f aca="false">IF(AND(E3061&gt;0,AA3061&lt;2,NOT(AND(C3062=C3061,AA3062=AA3061+1))),INDEX(DATAS,AA3061+1),"")</f>
        <v/>
      </c>
      <c r="AI3061" s="60" t="str">
        <f aca="false">IF(AND(AC3061=1,AA3061&lt;2),IF(AND(C3062=C3061,AA3062=AA3061+1),IF(AC3062=1,"",INDEX(DATAS,AA3061+1)),INDEX(DATAS,AA3061+1)),"")</f>
        <v/>
      </c>
    </row>
    <row r="3062" customFormat="false" ht="15" hidden="false" customHeight="false" outlineLevel="0" collapsed="false">
      <c r="A3062" s="60" t="n">
        <v>46310</v>
      </c>
      <c r="B3062" s="0" t="n">
        <v>1</v>
      </c>
      <c r="C3062" s="0" t="n">
        <v>5669</v>
      </c>
      <c r="D3062" s="0" t="n">
        <v>105</v>
      </c>
      <c r="E3062" s="0" t="n">
        <v>1</v>
      </c>
      <c r="F3062" s="55" t="s">
        <v>977</v>
      </c>
      <c r="G3062" s="0" t="n">
        <v>45.7</v>
      </c>
      <c r="H3062" s="0" t="n">
        <v>41</v>
      </c>
      <c r="I3062" s="55" t="s">
        <v>177</v>
      </c>
      <c r="J3062" s="0" t="n">
        <v>105</v>
      </c>
      <c r="K3062" s="0" t="n">
        <v>69</v>
      </c>
      <c r="P3062" s="0" t="n">
        <v>4.3</v>
      </c>
      <c r="Q3062" s="0" t="n">
        <v>3.15</v>
      </c>
      <c r="T3062" s="0" t="n">
        <v>47.1</v>
      </c>
      <c r="U3062" s="0" t="n">
        <v>847</v>
      </c>
      <c r="V3062" s="0" t="n">
        <v>1</v>
      </c>
      <c r="W3062" s="60" t="n">
        <v>46275</v>
      </c>
      <c r="X3062" s="55" t="n">
        <f aca="false">IF(I3062="Male",0,1)</f>
        <v>1</v>
      </c>
      <c r="Y3062" s="55" t="n">
        <f aca="false">IF(OR(I3062="DNB",I3062="Dry DNB"),1,0)</f>
        <v>0</v>
      </c>
      <c r="Z3062" s="55" t="n">
        <f aca="false">IF(ISNUMBER(W3062),A3062-W3062,"")</f>
        <v>35</v>
      </c>
      <c r="AA3062" s="55" t="n">
        <f aca="false">MATCH(A3062,DATAS,0)</f>
        <v>2</v>
      </c>
      <c r="AB3062" s="55" t="n">
        <f aca="false">IF(AND(E3062&gt;0,OR(AND(B3062&gt;=1,B3062&lt;=6),B3062=10)),1,0)</f>
        <v>1</v>
      </c>
      <c r="AC3062" s="55" t="n">
        <f aca="false">IF(AND(E3062&gt;0,B3062=10),1,0)</f>
        <v>0</v>
      </c>
      <c r="AD3062" s="55" t="n">
        <f aca="false">IF(AND(C3061=C3062,AA3061=AA3062-1),AB3061,"")</f>
        <v>1</v>
      </c>
      <c r="AE3062" s="55" t="n">
        <f aca="false">IF(AND(C3061=C3062,AA3061=AA3062-1),AC3061,"")</f>
        <v>0</v>
      </c>
      <c r="AF3062" s="55" t="n">
        <f aca="false">IF(AA3062=1,"",IF(AND(AB3062=1,AD3062&lt;&gt;1),1,0))</f>
        <v>0</v>
      </c>
      <c r="AG3062" s="55" t="n">
        <f aca="false">IF(AA3062=1,"",IF(AND(AC3062=1,AE3062&lt;&gt;1),1,0))</f>
        <v>0</v>
      </c>
      <c r="AH3062" s="60" t="str">
        <f aca="false">IF(AND(E3062&gt;0,AA3062&lt;2,NOT(AND(C3063=C3062,AA3063=AA3062+1))),INDEX(DATAS,AA3062+1),"")</f>
        <v/>
      </c>
      <c r="AI3062" s="60" t="str">
        <f aca="false">IF(AND(AC3062=1,AA3062&lt;2),IF(AND(C3063=C3062,AA3063=AA3062+1),IF(AC3063=1,"",INDEX(DATAS,AA3062+1)),INDEX(DATAS,AA3062+1)),"")</f>
        <v/>
      </c>
    </row>
    <row r="3063" customFormat="false" ht="15" hidden="false" customHeight="false" outlineLevel="0" collapsed="false">
      <c r="A3063" s="60" t="n">
        <v>46309</v>
      </c>
      <c r="B3063" s="0" t="n">
        <v>1</v>
      </c>
      <c r="C3063" s="0" t="n">
        <v>5670</v>
      </c>
      <c r="D3063" s="0" t="n">
        <v>94</v>
      </c>
      <c r="E3063" s="0" t="n">
        <v>1</v>
      </c>
      <c r="F3063" s="55" t="s">
        <v>977</v>
      </c>
      <c r="G3063" s="0" t="n">
        <v>51.5</v>
      </c>
      <c r="H3063" s="0" t="n">
        <v>52</v>
      </c>
      <c r="I3063" s="55" t="s">
        <v>187</v>
      </c>
      <c r="J3063" s="0" t="n">
        <v>94</v>
      </c>
      <c r="K3063" s="0" t="n">
        <v>77</v>
      </c>
      <c r="P3063" s="0" t="n">
        <v>2.83</v>
      </c>
      <c r="Q3063" s="0" t="n">
        <v>2.99</v>
      </c>
      <c r="R3063" s="0" t="n">
        <v>4729</v>
      </c>
      <c r="S3063" s="0" t="n">
        <v>9506</v>
      </c>
      <c r="T3063" s="0" t="n">
        <v>48.9</v>
      </c>
      <c r="U3063" s="0" t="n">
        <v>846</v>
      </c>
      <c r="V3063" s="0" t="n">
        <v>1</v>
      </c>
      <c r="W3063" s="60" t="n">
        <v>46293</v>
      </c>
      <c r="X3063" s="55" t="n">
        <f aca="false">IF(I3063="Male",0,1)</f>
        <v>1</v>
      </c>
      <c r="Y3063" s="55" t="n">
        <f aca="false">IF(OR(I3063="DNB",I3063="Dry DNB"),1,0)</f>
        <v>0</v>
      </c>
      <c r="Z3063" s="55" t="n">
        <f aca="false">IF(ISNUMBER(W3063),A3063-W3063,"")</f>
        <v>16</v>
      </c>
      <c r="AA3063" s="55" t="n">
        <f aca="false">MATCH(A3063,DATAS,0)</f>
        <v>1</v>
      </c>
      <c r="AB3063" s="55" t="n">
        <f aca="false">IF(AND(E3063&gt;0,OR(AND(B3063&gt;=1,B3063&lt;=6),B3063=10)),1,0)</f>
        <v>1</v>
      </c>
      <c r="AC3063" s="55" t="n">
        <f aca="false">IF(AND(E3063&gt;0,B3063=10),1,0)</f>
        <v>0</v>
      </c>
      <c r="AD3063" s="0" t="str">
        <f aca="false">IF(AND(C3062=C3063,AA3062=AA3063-1),AB3062,"")</f>
        <v/>
      </c>
      <c r="AE3063" s="0" t="str">
        <f aca="false">IF(AND(C3062=C3063,AA3062=AA3063-1),AC3062,"")</f>
        <v/>
      </c>
      <c r="AF3063" s="0" t="str">
        <f aca="false">IF(AA3063=1,"",IF(AND(AB3063=1,AD3063&lt;&gt;1),1,0))</f>
        <v/>
      </c>
      <c r="AG3063" s="0" t="str">
        <f aca="false">IF(AA3063=1,"",IF(AND(AC3063=1,AE3063&lt;&gt;1),1,0))</f>
        <v/>
      </c>
      <c r="AH3063" s="60" t="str">
        <f aca="false">IF(AND(E3063&gt;0,AA3063&lt;2,NOT(AND(C3064=C3063,AA3064=AA3063+1))),INDEX(DATAS,AA3063+1),"")</f>
        <v/>
      </c>
      <c r="AI3063" s="60" t="str">
        <f aca="false">IF(AND(AC3063=1,AA3063&lt;2),IF(AND(C3064=C3063,AA3064=AA3063+1),IF(AC3064=1,"",INDEX(DATAS,AA3063+1)),INDEX(DATAS,AA3063+1)),"")</f>
        <v/>
      </c>
    </row>
    <row r="3064" customFormat="false" ht="15" hidden="false" customHeight="false" outlineLevel="0" collapsed="false">
      <c r="A3064" s="60" t="n">
        <v>46310</v>
      </c>
      <c r="B3064" s="0" t="n">
        <v>1</v>
      </c>
      <c r="C3064" s="0" t="n">
        <v>5670</v>
      </c>
      <c r="D3064" s="0" t="n">
        <v>95</v>
      </c>
      <c r="E3064" s="0" t="n">
        <v>1</v>
      </c>
      <c r="F3064" s="55" t="s">
        <v>977</v>
      </c>
      <c r="G3064" s="0" t="n">
        <v>56.1</v>
      </c>
      <c r="H3064" s="0" t="n">
        <v>52</v>
      </c>
      <c r="I3064" s="55" t="s">
        <v>187</v>
      </c>
      <c r="J3064" s="0" t="n">
        <v>95</v>
      </c>
      <c r="K3064" s="0" t="n">
        <v>77</v>
      </c>
      <c r="P3064" s="0" t="n">
        <v>2.83</v>
      </c>
      <c r="Q3064" s="0" t="n">
        <v>2.99</v>
      </c>
      <c r="T3064" s="0" t="n">
        <v>48.9</v>
      </c>
      <c r="U3064" s="0" t="n">
        <v>847</v>
      </c>
      <c r="V3064" s="0" t="n">
        <v>2</v>
      </c>
      <c r="W3064" s="60" t="n">
        <v>46310</v>
      </c>
      <c r="X3064" s="55" t="n">
        <f aca="false">IF(I3064="Male",0,1)</f>
        <v>1</v>
      </c>
      <c r="Y3064" s="55" t="n">
        <f aca="false">IF(OR(I3064="DNB",I3064="Dry DNB"),1,0)</f>
        <v>0</v>
      </c>
      <c r="Z3064" s="55" t="n">
        <f aca="false">IF(ISNUMBER(W3064),A3064-W3064,"")</f>
        <v>0</v>
      </c>
      <c r="AA3064" s="55" t="n">
        <f aca="false">MATCH(A3064,DATAS,0)</f>
        <v>2</v>
      </c>
      <c r="AB3064" s="55" t="n">
        <f aca="false">IF(AND(E3064&gt;0,OR(AND(B3064&gt;=1,B3064&lt;=6),B3064=10)),1,0)</f>
        <v>1</v>
      </c>
      <c r="AC3064" s="55" t="n">
        <f aca="false">IF(AND(E3064&gt;0,B3064=10),1,0)</f>
        <v>0</v>
      </c>
      <c r="AD3064" s="55" t="n">
        <f aca="false">IF(AND(C3063=C3064,AA3063=AA3064-1),AB3063,"")</f>
        <v>1</v>
      </c>
      <c r="AE3064" s="55" t="n">
        <f aca="false">IF(AND(C3063=C3064,AA3063=AA3064-1),AC3063,"")</f>
        <v>0</v>
      </c>
      <c r="AF3064" s="55" t="n">
        <f aca="false">IF(AA3064=1,"",IF(AND(AB3064=1,AD3064&lt;&gt;1),1,0))</f>
        <v>0</v>
      </c>
      <c r="AG3064" s="55" t="n">
        <f aca="false">IF(AA3064=1,"",IF(AND(AC3064=1,AE3064&lt;&gt;1),1,0))</f>
        <v>0</v>
      </c>
      <c r="AH3064" s="60" t="str">
        <f aca="false">IF(AND(E3064&gt;0,AA3064&lt;2,NOT(AND(C3065=C3064,AA3065=AA3064+1))),INDEX(DATAS,AA3064+1),"")</f>
        <v/>
      </c>
      <c r="AI3064" s="60" t="str">
        <f aca="false">IF(AND(AC3064=1,AA3064&lt;2),IF(AND(C3065=C3064,AA3065=AA3064+1),IF(AC3065=1,"",INDEX(DATAS,AA3064+1)),INDEX(DATAS,AA3064+1)),"")</f>
        <v/>
      </c>
    </row>
    <row r="3065" customFormat="false" ht="15" hidden="false" customHeight="false" outlineLevel="0" collapsed="false">
      <c r="A3065" s="60" t="n">
        <v>46309</v>
      </c>
      <c r="B3065" s="0" t="n">
        <v>4</v>
      </c>
      <c r="C3065" s="0" t="n">
        <v>5672</v>
      </c>
      <c r="D3065" s="0" t="n">
        <v>63</v>
      </c>
      <c r="E3065" s="0" t="n">
        <v>1</v>
      </c>
      <c r="F3065" s="55" t="s">
        <v>977</v>
      </c>
      <c r="G3065" s="0" t="n">
        <v>44.2</v>
      </c>
      <c r="H3065" s="0" t="n">
        <v>45</v>
      </c>
      <c r="I3065" s="55" t="s">
        <v>166</v>
      </c>
      <c r="J3065" s="0" t="n">
        <v>63</v>
      </c>
      <c r="P3065" s="0" t="n">
        <v>3.85</v>
      </c>
      <c r="Q3065" s="0" t="n">
        <v>2.93</v>
      </c>
      <c r="R3065" s="0" t="n">
        <v>4375</v>
      </c>
      <c r="S3065" s="0" t="n">
        <v>8794</v>
      </c>
      <c r="U3065" s="0" t="n">
        <v>846</v>
      </c>
      <c r="V3065" s="0" t="n">
        <v>0</v>
      </c>
      <c r="X3065" s="55" t="n">
        <f aca="false">IF(I3065="Male",0,1)</f>
        <v>1</v>
      </c>
      <c r="Y3065" s="55" t="n">
        <f aca="false">IF(OR(I3065="DNB",I3065="Dry DNB"),1,0)</f>
        <v>0</v>
      </c>
      <c r="Z3065" s="0" t="str">
        <f aca="false">IF(ISNUMBER(W3065),A3065-W3065,"")</f>
        <v/>
      </c>
      <c r="AA3065" s="55" t="n">
        <f aca="false">MATCH(A3065,DATAS,0)</f>
        <v>1</v>
      </c>
      <c r="AB3065" s="55" t="n">
        <f aca="false">IF(AND(E3065&gt;0,OR(AND(B3065&gt;=1,B3065&lt;=6),B3065=10)),1,0)</f>
        <v>1</v>
      </c>
      <c r="AC3065" s="55" t="n">
        <f aca="false">IF(AND(E3065&gt;0,B3065=10),1,0)</f>
        <v>0</v>
      </c>
      <c r="AD3065" s="0" t="str">
        <f aca="false">IF(AND(C3064=C3065,AA3064=AA3065-1),AB3064,"")</f>
        <v/>
      </c>
      <c r="AE3065" s="0" t="str">
        <f aca="false">IF(AND(C3064=C3065,AA3064=AA3065-1),AC3064,"")</f>
        <v/>
      </c>
      <c r="AF3065" s="0" t="str">
        <f aca="false">IF(AA3065=1,"",IF(AND(AB3065=1,AD3065&lt;&gt;1),1,0))</f>
        <v/>
      </c>
      <c r="AG3065" s="0" t="str">
        <f aca="false">IF(AA3065=1,"",IF(AND(AC3065=1,AE3065&lt;&gt;1),1,0))</f>
        <v/>
      </c>
      <c r="AH3065" s="60" t="str">
        <f aca="false">IF(AND(E3065&gt;0,AA3065&lt;2,NOT(AND(C3066=C3065,AA3066=AA3065+1))),INDEX(DATAS,AA3065+1),"")</f>
        <v/>
      </c>
      <c r="AI3065" s="60" t="str">
        <f aca="false">IF(AND(AC3065=1,AA3065&lt;2),IF(AND(C3066=C3065,AA3066=AA3065+1),IF(AC3066=1,"",INDEX(DATAS,AA3065+1)),INDEX(DATAS,AA3065+1)),"")</f>
        <v/>
      </c>
    </row>
    <row r="3066" customFormat="false" ht="15" hidden="false" customHeight="false" outlineLevel="0" collapsed="false">
      <c r="A3066" s="60" t="n">
        <v>46310</v>
      </c>
      <c r="B3066" s="0" t="n">
        <v>4</v>
      </c>
      <c r="C3066" s="0" t="n">
        <v>5672</v>
      </c>
      <c r="D3066" s="0" t="n">
        <v>64</v>
      </c>
      <c r="E3066" s="0" t="n">
        <v>1</v>
      </c>
      <c r="F3066" s="55" t="s">
        <v>977</v>
      </c>
      <c r="G3066" s="0" t="n">
        <v>50.3</v>
      </c>
      <c r="H3066" s="0" t="n">
        <v>46</v>
      </c>
      <c r="I3066" s="55" t="s">
        <v>166</v>
      </c>
      <c r="J3066" s="0" t="n">
        <v>64</v>
      </c>
      <c r="P3066" s="0" t="n">
        <v>3.85</v>
      </c>
      <c r="Q3066" s="0" t="n">
        <v>2.93</v>
      </c>
      <c r="U3066" s="0" t="n">
        <v>847</v>
      </c>
      <c r="V3066" s="0" t="n">
        <v>0</v>
      </c>
      <c r="X3066" s="55" t="n">
        <f aca="false">IF(I3066="Male",0,1)</f>
        <v>1</v>
      </c>
      <c r="Y3066" s="55" t="n">
        <f aca="false">IF(OR(I3066="DNB",I3066="Dry DNB"),1,0)</f>
        <v>0</v>
      </c>
      <c r="Z3066" s="0" t="str">
        <f aca="false">IF(ISNUMBER(W3066),A3066-W3066,"")</f>
        <v/>
      </c>
      <c r="AA3066" s="55" t="n">
        <f aca="false">MATCH(A3066,DATAS,0)</f>
        <v>2</v>
      </c>
      <c r="AB3066" s="55" t="n">
        <f aca="false">IF(AND(E3066&gt;0,OR(AND(B3066&gt;=1,B3066&lt;=6),B3066=10)),1,0)</f>
        <v>1</v>
      </c>
      <c r="AC3066" s="55" t="n">
        <f aca="false">IF(AND(E3066&gt;0,B3066=10),1,0)</f>
        <v>0</v>
      </c>
      <c r="AD3066" s="55" t="n">
        <f aca="false">IF(AND(C3065=C3066,AA3065=AA3066-1),AB3065,"")</f>
        <v>1</v>
      </c>
      <c r="AE3066" s="55" t="n">
        <f aca="false">IF(AND(C3065=C3066,AA3065=AA3066-1),AC3065,"")</f>
        <v>0</v>
      </c>
      <c r="AF3066" s="55" t="n">
        <f aca="false">IF(AA3066=1,"",IF(AND(AB3066=1,AD3066&lt;&gt;1),1,0))</f>
        <v>0</v>
      </c>
      <c r="AG3066" s="55" t="n">
        <f aca="false">IF(AA3066=1,"",IF(AND(AC3066=1,AE3066&lt;&gt;1),1,0))</f>
        <v>0</v>
      </c>
      <c r="AH3066" s="60" t="str">
        <f aca="false">IF(AND(E3066&gt;0,AA3066&lt;2,NOT(AND(C3067=C3066,AA3067=AA3066+1))),INDEX(DATAS,AA3066+1),"")</f>
        <v/>
      </c>
      <c r="AI3066" s="60" t="str">
        <f aca="false">IF(AND(AC3066=1,AA3066&lt;2),IF(AND(C3067=C3066,AA3067=AA3066+1),IF(AC3067=1,"",INDEX(DATAS,AA3066+1)),INDEX(DATAS,AA3066+1)),"")</f>
        <v/>
      </c>
    </row>
    <row r="3067" customFormat="false" ht="15" hidden="false" customHeight="false" outlineLevel="0" collapsed="false">
      <c r="A3067" s="60" t="n">
        <v>46309</v>
      </c>
      <c r="B3067" s="0" t="n">
        <v>4</v>
      </c>
      <c r="C3067" s="0" t="n">
        <v>5673</v>
      </c>
      <c r="D3067" s="0" t="n">
        <v>164</v>
      </c>
      <c r="E3067" s="0" t="n">
        <v>1</v>
      </c>
      <c r="F3067" s="55" t="s">
        <v>978</v>
      </c>
      <c r="G3067" s="0" t="n">
        <v>49.1</v>
      </c>
      <c r="H3067" s="0" t="n">
        <v>48</v>
      </c>
      <c r="I3067" s="55" t="s">
        <v>187</v>
      </c>
      <c r="J3067" s="0" t="n">
        <v>164</v>
      </c>
      <c r="K3067" s="0" t="n">
        <v>66</v>
      </c>
      <c r="P3067" s="0" t="n">
        <v>3.5</v>
      </c>
      <c r="Q3067" s="0" t="n">
        <v>3.19</v>
      </c>
      <c r="R3067" s="0" t="n">
        <v>4339</v>
      </c>
      <c r="S3067" s="0" t="n">
        <v>9266</v>
      </c>
      <c r="T3067" s="0" t="n">
        <v>47.25</v>
      </c>
      <c r="U3067" s="0" t="n">
        <v>845</v>
      </c>
      <c r="V3067" s="0" t="n">
        <v>4</v>
      </c>
      <c r="W3067" s="60" t="n">
        <v>46296</v>
      </c>
      <c r="X3067" s="55" t="n">
        <f aca="false">IF(I3067="Male",0,1)</f>
        <v>1</v>
      </c>
      <c r="Y3067" s="55" t="n">
        <f aca="false">IF(OR(I3067="DNB",I3067="Dry DNB"),1,0)</f>
        <v>0</v>
      </c>
      <c r="Z3067" s="55" t="n">
        <f aca="false">IF(ISNUMBER(W3067),A3067-W3067,"")</f>
        <v>13</v>
      </c>
      <c r="AA3067" s="55" t="n">
        <f aca="false">MATCH(A3067,DATAS,0)</f>
        <v>1</v>
      </c>
      <c r="AB3067" s="55" t="n">
        <f aca="false">IF(AND(E3067&gt;0,OR(AND(B3067&gt;=1,B3067&lt;=6),B3067=10)),1,0)</f>
        <v>1</v>
      </c>
      <c r="AC3067" s="55" t="n">
        <f aca="false">IF(AND(E3067&gt;0,B3067=10),1,0)</f>
        <v>0</v>
      </c>
      <c r="AD3067" s="0" t="str">
        <f aca="false">IF(AND(C3066=C3067,AA3066=AA3067-1),AB3066,"")</f>
        <v/>
      </c>
      <c r="AE3067" s="0" t="str">
        <f aca="false">IF(AND(C3066=C3067,AA3066=AA3067-1),AC3066,"")</f>
        <v/>
      </c>
      <c r="AF3067" s="0" t="str">
        <f aca="false">IF(AA3067=1,"",IF(AND(AB3067=1,AD3067&lt;&gt;1),1,0))</f>
        <v/>
      </c>
      <c r="AG3067" s="0" t="str">
        <f aca="false">IF(AA3067=1,"",IF(AND(AC3067=1,AE3067&lt;&gt;1),1,0))</f>
        <v/>
      </c>
      <c r="AH3067" s="60" t="str">
        <f aca="false">IF(AND(E3067&gt;0,AA3067&lt;2,NOT(AND(C3068=C3067,AA3068=AA3067+1))),INDEX(DATAS,AA3067+1),"")</f>
        <v/>
      </c>
      <c r="AI3067" s="60" t="str">
        <f aca="false">IF(AND(AC3067=1,AA3067&lt;2),IF(AND(C3068=C3067,AA3068=AA3067+1),IF(AC3068=1,"",INDEX(DATAS,AA3067+1)),INDEX(DATAS,AA3067+1)),"")</f>
        <v/>
      </c>
    </row>
    <row r="3068" customFormat="false" ht="15" hidden="false" customHeight="false" outlineLevel="0" collapsed="false">
      <c r="A3068" s="60" t="n">
        <v>46310</v>
      </c>
      <c r="B3068" s="0" t="n">
        <v>4</v>
      </c>
      <c r="C3068" s="0" t="n">
        <v>5673</v>
      </c>
      <c r="D3068" s="0" t="n">
        <v>165</v>
      </c>
      <c r="E3068" s="0" t="n">
        <v>1</v>
      </c>
      <c r="F3068" s="55" t="s">
        <v>978</v>
      </c>
      <c r="G3068" s="0" t="n">
        <v>53.4</v>
      </c>
      <c r="H3068" s="0" t="n">
        <v>48</v>
      </c>
      <c r="I3068" s="55" t="s">
        <v>187</v>
      </c>
      <c r="J3068" s="0" t="n">
        <v>165</v>
      </c>
      <c r="K3068" s="0" t="n">
        <v>66</v>
      </c>
      <c r="P3068" s="0" t="n">
        <v>3.5</v>
      </c>
      <c r="Q3068" s="0" t="n">
        <v>3.19</v>
      </c>
      <c r="T3068" s="0" t="n">
        <v>47.25</v>
      </c>
      <c r="U3068" s="0" t="n">
        <v>846</v>
      </c>
      <c r="V3068" s="0" t="n">
        <v>4</v>
      </c>
      <c r="W3068" s="60" t="n">
        <v>46296</v>
      </c>
      <c r="X3068" s="55" t="n">
        <f aca="false">IF(I3068="Male",0,1)</f>
        <v>1</v>
      </c>
      <c r="Y3068" s="55" t="n">
        <f aca="false">IF(OR(I3068="DNB",I3068="Dry DNB"),1,0)</f>
        <v>0</v>
      </c>
      <c r="Z3068" s="55" t="n">
        <f aca="false">IF(ISNUMBER(W3068),A3068-W3068,"")</f>
        <v>14</v>
      </c>
      <c r="AA3068" s="55" t="n">
        <f aca="false">MATCH(A3068,DATAS,0)</f>
        <v>2</v>
      </c>
      <c r="AB3068" s="55" t="n">
        <f aca="false">IF(AND(E3068&gt;0,OR(AND(B3068&gt;=1,B3068&lt;=6),B3068=10)),1,0)</f>
        <v>1</v>
      </c>
      <c r="AC3068" s="55" t="n">
        <f aca="false">IF(AND(E3068&gt;0,B3068=10),1,0)</f>
        <v>0</v>
      </c>
      <c r="AD3068" s="55" t="n">
        <f aca="false">IF(AND(C3067=C3068,AA3067=AA3068-1),AB3067,"")</f>
        <v>1</v>
      </c>
      <c r="AE3068" s="55" t="n">
        <f aca="false">IF(AND(C3067=C3068,AA3067=AA3068-1),AC3067,"")</f>
        <v>0</v>
      </c>
      <c r="AF3068" s="55" t="n">
        <f aca="false">IF(AA3068=1,"",IF(AND(AB3068=1,AD3068&lt;&gt;1),1,0))</f>
        <v>0</v>
      </c>
      <c r="AG3068" s="55" t="n">
        <f aca="false">IF(AA3068=1,"",IF(AND(AC3068=1,AE3068&lt;&gt;1),1,0))</f>
        <v>0</v>
      </c>
      <c r="AH3068" s="60" t="str">
        <f aca="false">IF(AND(E3068&gt;0,AA3068&lt;2,NOT(AND(C3069=C3068,AA3069=AA3068+1))),INDEX(DATAS,AA3068+1),"")</f>
        <v/>
      </c>
      <c r="AI3068" s="60" t="str">
        <f aca="false">IF(AND(AC3068=1,AA3068&lt;2),IF(AND(C3069=C3068,AA3069=AA3068+1),IF(AC3069=1,"",INDEX(DATAS,AA3068+1)),INDEX(DATAS,AA3068+1)),"")</f>
        <v/>
      </c>
    </row>
    <row r="3069" customFormat="false" ht="15" hidden="false" customHeight="false" outlineLevel="0" collapsed="false">
      <c r="A3069" s="60" t="n">
        <v>46309</v>
      </c>
      <c r="B3069" s="0" t="n">
        <v>4</v>
      </c>
      <c r="C3069" s="0" t="n">
        <v>5674</v>
      </c>
      <c r="D3069" s="0" t="n">
        <v>271</v>
      </c>
      <c r="E3069" s="0" t="n">
        <v>1</v>
      </c>
      <c r="F3069" s="55" t="s">
        <v>978</v>
      </c>
      <c r="G3069" s="0" t="n">
        <v>30.8</v>
      </c>
      <c r="H3069" s="0" t="n">
        <v>32</v>
      </c>
      <c r="I3069" s="55" t="s">
        <v>157</v>
      </c>
      <c r="J3069" s="0" t="n">
        <v>68</v>
      </c>
      <c r="K3069" s="0" t="n">
        <v>75</v>
      </c>
      <c r="L3069" s="0" t="n">
        <v>203</v>
      </c>
      <c r="P3069" s="0" t="n">
        <v>3.98</v>
      </c>
      <c r="Q3069" s="0" t="n">
        <v>3.84</v>
      </c>
      <c r="R3069" s="0" t="n">
        <v>2149</v>
      </c>
      <c r="S3069" s="0" t="n">
        <v>5177</v>
      </c>
      <c r="T3069" s="0" t="n">
        <v>23.45</v>
      </c>
      <c r="U3069" s="0" t="n">
        <v>845</v>
      </c>
      <c r="V3069" s="0" t="n">
        <v>1</v>
      </c>
      <c r="X3069" s="55" t="n">
        <f aca="false">IF(I3069="Male",0,1)</f>
        <v>1</v>
      </c>
      <c r="Y3069" s="55" t="n">
        <f aca="false">IF(OR(I3069="DNB",I3069="Dry DNB"),1,0)</f>
        <v>0</v>
      </c>
      <c r="Z3069" s="0" t="str">
        <f aca="false">IF(ISNUMBER(W3069),A3069-W3069,"")</f>
        <v/>
      </c>
      <c r="AA3069" s="55" t="n">
        <f aca="false">MATCH(A3069,DATAS,0)</f>
        <v>1</v>
      </c>
      <c r="AB3069" s="55" t="n">
        <f aca="false">IF(AND(E3069&gt;0,OR(AND(B3069&gt;=1,B3069&lt;=6),B3069=10)),1,0)</f>
        <v>1</v>
      </c>
      <c r="AC3069" s="55" t="n">
        <f aca="false">IF(AND(E3069&gt;0,B3069=10),1,0)</f>
        <v>0</v>
      </c>
      <c r="AD3069" s="0" t="str">
        <f aca="false">IF(AND(C3068=C3069,AA3068=AA3069-1),AB3068,"")</f>
        <v/>
      </c>
      <c r="AE3069" s="0" t="str">
        <f aca="false">IF(AND(C3068=C3069,AA3068=AA3069-1),AC3068,"")</f>
        <v/>
      </c>
      <c r="AF3069" s="0" t="str">
        <f aca="false">IF(AA3069=1,"",IF(AND(AB3069=1,AD3069&lt;&gt;1),1,0))</f>
        <v/>
      </c>
      <c r="AG3069" s="0" t="str">
        <f aca="false">IF(AA3069=1,"",IF(AND(AC3069=1,AE3069&lt;&gt;1),1,0))</f>
        <v/>
      </c>
      <c r="AH3069" s="60" t="str">
        <f aca="false">IF(AND(E3069&gt;0,AA3069&lt;2,NOT(AND(C3070=C3069,AA3070=AA3069+1))),INDEX(DATAS,AA3069+1),"")</f>
        <v/>
      </c>
      <c r="AI3069" s="60" t="str">
        <f aca="false">IF(AND(AC3069=1,AA3069&lt;2),IF(AND(C3070=C3069,AA3070=AA3069+1),IF(AC3070=1,"",INDEX(DATAS,AA3069+1)),INDEX(DATAS,AA3069+1)),"")</f>
        <v/>
      </c>
    </row>
    <row r="3070" customFormat="false" ht="15" hidden="false" customHeight="false" outlineLevel="0" collapsed="false">
      <c r="A3070" s="60" t="n">
        <v>46310</v>
      </c>
      <c r="B3070" s="0" t="n">
        <v>4</v>
      </c>
      <c r="C3070" s="0" t="n">
        <v>5674</v>
      </c>
      <c r="D3070" s="0" t="n">
        <v>272</v>
      </c>
      <c r="E3070" s="0" t="n">
        <v>1</v>
      </c>
      <c r="F3070" s="55" t="s">
        <v>978</v>
      </c>
      <c r="G3070" s="0" t="n">
        <v>33.7</v>
      </c>
      <c r="H3070" s="0" t="n">
        <v>32</v>
      </c>
      <c r="I3070" s="55" t="s">
        <v>157</v>
      </c>
      <c r="J3070" s="0" t="n">
        <v>68</v>
      </c>
      <c r="K3070" s="0" t="n">
        <v>75</v>
      </c>
      <c r="L3070" s="0" t="n">
        <v>204</v>
      </c>
      <c r="P3070" s="0" t="n">
        <v>3.98</v>
      </c>
      <c r="Q3070" s="0" t="n">
        <v>3.84</v>
      </c>
      <c r="T3070" s="0" t="n">
        <v>23.45</v>
      </c>
      <c r="U3070" s="0" t="n">
        <v>846</v>
      </c>
      <c r="V3070" s="0" t="n">
        <v>1</v>
      </c>
      <c r="X3070" s="55" t="n">
        <f aca="false">IF(I3070="Male",0,1)</f>
        <v>1</v>
      </c>
      <c r="Y3070" s="55" t="n">
        <f aca="false">IF(OR(I3070="DNB",I3070="Dry DNB"),1,0)</f>
        <v>0</v>
      </c>
      <c r="Z3070" s="0" t="str">
        <f aca="false">IF(ISNUMBER(W3070),A3070-W3070,"")</f>
        <v/>
      </c>
      <c r="AA3070" s="55" t="n">
        <f aca="false">MATCH(A3070,DATAS,0)</f>
        <v>2</v>
      </c>
      <c r="AB3070" s="55" t="n">
        <f aca="false">IF(AND(E3070&gt;0,OR(AND(B3070&gt;=1,B3070&lt;=6),B3070=10)),1,0)</f>
        <v>1</v>
      </c>
      <c r="AC3070" s="55" t="n">
        <f aca="false">IF(AND(E3070&gt;0,B3070=10),1,0)</f>
        <v>0</v>
      </c>
      <c r="AD3070" s="55" t="n">
        <f aca="false">IF(AND(C3069=C3070,AA3069=AA3070-1),AB3069,"")</f>
        <v>1</v>
      </c>
      <c r="AE3070" s="55" t="n">
        <f aca="false">IF(AND(C3069=C3070,AA3069=AA3070-1),AC3069,"")</f>
        <v>0</v>
      </c>
      <c r="AF3070" s="55" t="n">
        <f aca="false">IF(AA3070=1,"",IF(AND(AB3070=1,AD3070&lt;&gt;1),1,0))</f>
        <v>0</v>
      </c>
      <c r="AG3070" s="55" t="n">
        <f aca="false">IF(AA3070=1,"",IF(AND(AC3070=1,AE3070&lt;&gt;1),1,0))</f>
        <v>0</v>
      </c>
      <c r="AH3070" s="60" t="str">
        <f aca="false">IF(AND(E3070&gt;0,AA3070&lt;2,NOT(AND(C3071=C3070,AA3071=AA3070+1))),INDEX(DATAS,AA3070+1),"")</f>
        <v/>
      </c>
      <c r="AI3070" s="60" t="str">
        <f aca="false">IF(AND(AC3070=1,AA3070&lt;2),IF(AND(C3071=C3070,AA3071=AA3070+1),IF(AC3071=1,"",INDEX(DATAS,AA3070+1)),INDEX(DATAS,AA3070+1)),"")</f>
        <v/>
      </c>
    </row>
    <row r="3071" customFormat="false" ht="15" hidden="false" customHeight="false" outlineLevel="0" collapsed="false">
      <c r="A3071" s="60" t="n">
        <v>46309</v>
      </c>
      <c r="B3071" s="0" t="n">
        <v>4</v>
      </c>
      <c r="C3071" s="0" t="n">
        <v>5676</v>
      </c>
      <c r="D3071" s="0" t="n">
        <v>207</v>
      </c>
      <c r="E3071" s="0" t="n">
        <v>1</v>
      </c>
      <c r="F3071" s="55" t="s">
        <v>978</v>
      </c>
      <c r="G3071" s="0" t="n">
        <v>45.4</v>
      </c>
      <c r="H3071" s="0" t="n">
        <v>44</v>
      </c>
      <c r="I3071" s="55" t="s">
        <v>157</v>
      </c>
      <c r="J3071" s="0" t="n">
        <v>88</v>
      </c>
      <c r="K3071" s="0" t="n">
        <v>67</v>
      </c>
      <c r="L3071" s="0" t="n">
        <v>119</v>
      </c>
      <c r="P3071" s="0" t="n">
        <v>3.59</v>
      </c>
      <c r="Q3071" s="0" t="n">
        <v>3.72</v>
      </c>
      <c r="R3071" s="0" t="n">
        <v>3849</v>
      </c>
      <c r="S3071" s="0" t="n">
        <v>8904</v>
      </c>
      <c r="T3071" s="0" t="n">
        <v>44</v>
      </c>
      <c r="U3071" s="0" t="n">
        <v>845</v>
      </c>
      <c r="V3071" s="0" t="n">
        <v>2</v>
      </c>
      <c r="W3071" s="60" t="n">
        <v>46191</v>
      </c>
      <c r="X3071" s="55" t="n">
        <f aca="false">IF(I3071="Male",0,1)</f>
        <v>1</v>
      </c>
      <c r="Y3071" s="55" t="n">
        <f aca="false">IF(OR(I3071="DNB",I3071="Dry DNB"),1,0)</f>
        <v>0</v>
      </c>
      <c r="Z3071" s="55" t="n">
        <f aca="false">IF(ISNUMBER(W3071),A3071-W3071,"")</f>
        <v>118</v>
      </c>
      <c r="AA3071" s="55" t="n">
        <f aca="false">MATCH(A3071,DATAS,0)</f>
        <v>1</v>
      </c>
      <c r="AB3071" s="55" t="n">
        <f aca="false">IF(AND(E3071&gt;0,OR(AND(B3071&gt;=1,B3071&lt;=6),B3071=10)),1,0)</f>
        <v>1</v>
      </c>
      <c r="AC3071" s="55" t="n">
        <f aca="false">IF(AND(E3071&gt;0,B3071=10),1,0)</f>
        <v>0</v>
      </c>
      <c r="AD3071" s="0" t="str">
        <f aca="false">IF(AND(C3070=C3071,AA3070=AA3071-1),AB3070,"")</f>
        <v/>
      </c>
      <c r="AE3071" s="0" t="str">
        <f aca="false">IF(AND(C3070=C3071,AA3070=AA3071-1),AC3070,"")</f>
        <v/>
      </c>
      <c r="AF3071" s="0" t="str">
        <f aca="false">IF(AA3071=1,"",IF(AND(AB3071=1,AD3071&lt;&gt;1),1,0))</f>
        <v/>
      </c>
      <c r="AG3071" s="0" t="str">
        <f aca="false">IF(AA3071=1,"",IF(AND(AC3071=1,AE3071&lt;&gt;1),1,0))</f>
        <v/>
      </c>
      <c r="AH3071" s="60" t="str">
        <f aca="false">IF(AND(E3071&gt;0,AA3071&lt;2,NOT(AND(C3072=C3071,AA3072=AA3071+1))),INDEX(DATAS,AA3071+1),"")</f>
        <v/>
      </c>
      <c r="AI3071" s="60" t="str">
        <f aca="false">IF(AND(AC3071=1,AA3071&lt;2),IF(AND(C3072=C3071,AA3072=AA3071+1),IF(AC3072=1,"",INDEX(DATAS,AA3071+1)),INDEX(DATAS,AA3071+1)),"")</f>
        <v/>
      </c>
    </row>
    <row r="3072" customFormat="false" ht="15" hidden="false" customHeight="false" outlineLevel="0" collapsed="false">
      <c r="A3072" s="60" t="n">
        <v>46310</v>
      </c>
      <c r="B3072" s="0" t="n">
        <v>4</v>
      </c>
      <c r="C3072" s="0" t="n">
        <v>5676</v>
      </c>
      <c r="D3072" s="0" t="n">
        <v>208</v>
      </c>
      <c r="E3072" s="0" t="n">
        <v>1</v>
      </c>
      <c r="F3072" s="55" t="s">
        <v>978</v>
      </c>
      <c r="G3072" s="0" t="n">
        <v>47.2</v>
      </c>
      <c r="H3072" s="0" t="n">
        <v>44</v>
      </c>
      <c r="I3072" s="55" t="s">
        <v>157</v>
      </c>
      <c r="J3072" s="0" t="n">
        <v>88</v>
      </c>
      <c r="K3072" s="0" t="n">
        <v>67</v>
      </c>
      <c r="L3072" s="0" t="n">
        <v>120</v>
      </c>
      <c r="P3072" s="0" t="n">
        <v>3.59</v>
      </c>
      <c r="Q3072" s="0" t="n">
        <v>3.72</v>
      </c>
      <c r="T3072" s="0" t="n">
        <v>44</v>
      </c>
      <c r="U3072" s="0" t="n">
        <v>846</v>
      </c>
      <c r="V3072" s="0" t="n">
        <v>2</v>
      </c>
      <c r="W3072" s="60" t="n">
        <v>46191</v>
      </c>
      <c r="X3072" s="55" t="n">
        <f aca="false">IF(I3072="Male",0,1)</f>
        <v>1</v>
      </c>
      <c r="Y3072" s="55" t="n">
        <f aca="false">IF(OR(I3072="DNB",I3072="Dry DNB"),1,0)</f>
        <v>0</v>
      </c>
      <c r="Z3072" s="55" t="n">
        <f aca="false">IF(ISNUMBER(W3072),A3072-W3072,"")</f>
        <v>119</v>
      </c>
      <c r="AA3072" s="55" t="n">
        <f aca="false">MATCH(A3072,DATAS,0)</f>
        <v>2</v>
      </c>
      <c r="AB3072" s="55" t="n">
        <f aca="false">IF(AND(E3072&gt;0,OR(AND(B3072&gt;=1,B3072&lt;=6),B3072=10)),1,0)</f>
        <v>1</v>
      </c>
      <c r="AC3072" s="55" t="n">
        <f aca="false">IF(AND(E3072&gt;0,B3072=10),1,0)</f>
        <v>0</v>
      </c>
      <c r="AD3072" s="55" t="n">
        <f aca="false">IF(AND(C3071=C3072,AA3071=AA3072-1),AB3071,"")</f>
        <v>1</v>
      </c>
      <c r="AE3072" s="55" t="n">
        <f aca="false">IF(AND(C3071=C3072,AA3071=AA3072-1),AC3071,"")</f>
        <v>0</v>
      </c>
      <c r="AF3072" s="55" t="n">
        <f aca="false">IF(AA3072=1,"",IF(AND(AB3072=1,AD3072&lt;&gt;1),1,0))</f>
        <v>0</v>
      </c>
      <c r="AG3072" s="55" t="n">
        <f aca="false">IF(AA3072=1,"",IF(AND(AC3072=1,AE3072&lt;&gt;1),1,0))</f>
        <v>0</v>
      </c>
      <c r="AH3072" s="60" t="str">
        <f aca="false">IF(AND(E3072&gt;0,AA3072&lt;2,NOT(AND(C3073=C3072,AA3073=AA3072+1))),INDEX(DATAS,AA3072+1),"")</f>
        <v/>
      </c>
      <c r="AI3072" s="60" t="str">
        <f aca="false">IF(AND(AC3072=1,AA3072&lt;2),IF(AND(C3073=C3072,AA3073=AA3072+1),IF(AC3073=1,"",INDEX(DATAS,AA3072+1)),INDEX(DATAS,AA3072+1)),"")</f>
        <v/>
      </c>
    </row>
    <row r="3073" customFormat="false" ht="15" hidden="false" customHeight="false" outlineLevel="0" collapsed="false">
      <c r="A3073" s="60" t="n">
        <v>46309</v>
      </c>
      <c r="B3073" s="0" t="n">
        <v>4</v>
      </c>
      <c r="C3073" s="0" t="n">
        <v>5677</v>
      </c>
      <c r="D3073" s="0" t="n">
        <v>120</v>
      </c>
      <c r="E3073" s="0" t="n">
        <v>1</v>
      </c>
      <c r="F3073" s="55" t="s">
        <v>978</v>
      </c>
      <c r="G3073" s="0" t="n">
        <v>49.7</v>
      </c>
      <c r="H3073" s="0" t="n">
        <v>48</v>
      </c>
      <c r="I3073" s="55" t="s">
        <v>157</v>
      </c>
      <c r="J3073" s="0" t="n">
        <v>71</v>
      </c>
      <c r="K3073" s="0" t="n">
        <v>64</v>
      </c>
      <c r="L3073" s="0" t="n">
        <v>49</v>
      </c>
      <c r="P3073" s="0" t="n">
        <v>3.59</v>
      </c>
      <c r="Q3073" s="0" t="n">
        <v>2.81</v>
      </c>
      <c r="R3073" s="0" t="n">
        <v>4626</v>
      </c>
      <c r="S3073" s="0" t="n">
        <v>9530</v>
      </c>
      <c r="T3073" s="0" t="n">
        <v>47.25</v>
      </c>
      <c r="U3073" s="0" t="n">
        <v>845</v>
      </c>
      <c r="V3073" s="0" t="n">
        <v>2</v>
      </c>
      <c r="W3073" s="60" t="n">
        <v>46261</v>
      </c>
      <c r="X3073" s="55" t="n">
        <f aca="false">IF(I3073="Male",0,1)</f>
        <v>1</v>
      </c>
      <c r="Y3073" s="55" t="n">
        <f aca="false">IF(OR(I3073="DNB",I3073="Dry DNB"),1,0)</f>
        <v>0</v>
      </c>
      <c r="Z3073" s="55" t="n">
        <f aca="false">IF(ISNUMBER(W3073),A3073-W3073,"")</f>
        <v>48</v>
      </c>
      <c r="AA3073" s="55" t="n">
        <f aca="false">MATCH(A3073,DATAS,0)</f>
        <v>1</v>
      </c>
      <c r="AB3073" s="55" t="n">
        <f aca="false">IF(AND(E3073&gt;0,OR(AND(B3073&gt;=1,B3073&lt;=6),B3073=10)),1,0)</f>
        <v>1</v>
      </c>
      <c r="AC3073" s="55" t="n">
        <f aca="false">IF(AND(E3073&gt;0,B3073=10),1,0)</f>
        <v>0</v>
      </c>
      <c r="AD3073" s="0" t="str">
        <f aca="false">IF(AND(C3072=C3073,AA3072=AA3073-1),AB3072,"")</f>
        <v/>
      </c>
      <c r="AE3073" s="0" t="str">
        <f aca="false">IF(AND(C3072=C3073,AA3072=AA3073-1),AC3072,"")</f>
        <v/>
      </c>
      <c r="AF3073" s="0" t="str">
        <f aca="false">IF(AA3073=1,"",IF(AND(AB3073=1,AD3073&lt;&gt;1),1,0))</f>
        <v/>
      </c>
      <c r="AG3073" s="0" t="str">
        <f aca="false">IF(AA3073=1,"",IF(AND(AC3073=1,AE3073&lt;&gt;1),1,0))</f>
        <v/>
      </c>
      <c r="AH3073" s="60" t="str">
        <f aca="false">IF(AND(E3073&gt;0,AA3073&lt;2,NOT(AND(C3074=C3073,AA3074=AA3073+1))),INDEX(DATAS,AA3073+1),"")</f>
        <v/>
      </c>
      <c r="AI3073" s="60" t="str">
        <f aca="false">IF(AND(AC3073=1,AA3073&lt;2),IF(AND(C3074=C3073,AA3074=AA3073+1),IF(AC3074=1,"",INDEX(DATAS,AA3073+1)),INDEX(DATAS,AA3073+1)),"")</f>
        <v/>
      </c>
    </row>
    <row r="3074" customFormat="false" ht="15" hidden="false" customHeight="false" outlineLevel="0" collapsed="false">
      <c r="A3074" s="60" t="n">
        <v>46310</v>
      </c>
      <c r="B3074" s="0" t="n">
        <v>4</v>
      </c>
      <c r="C3074" s="0" t="n">
        <v>5677</v>
      </c>
      <c r="D3074" s="0" t="n">
        <v>121</v>
      </c>
      <c r="E3074" s="0" t="n">
        <v>1</v>
      </c>
      <c r="F3074" s="55" t="s">
        <v>978</v>
      </c>
      <c r="G3074" s="0" t="n">
        <v>48.4</v>
      </c>
      <c r="H3074" s="0" t="n">
        <v>46</v>
      </c>
      <c r="I3074" s="55" t="s">
        <v>157</v>
      </c>
      <c r="J3074" s="0" t="n">
        <v>71</v>
      </c>
      <c r="K3074" s="0" t="n">
        <v>64</v>
      </c>
      <c r="L3074" s="0" t="n">
        <v>50</v>
      </c>
      <c r="P3074" s="0" t="n">
        <v>3.59</v>
      </c>
      <c r="Q3074" s="0" t="n">
        <v>2.81</v>
      </c>
      <c r="T3074" s="0" t="n">
        <v>47.25</v>
      </c>
      <c r="U3074" s="0" t="n">
        <v>846</v>
      </c>
      <c r="V3074" s="0" t="n">
        <v>2</v>
      </c>
      <c r="W3074" s="60" t="n">
        <v>46261</v>
      </c>
      <c r="X3074" s="55" t="n">
        <f aca="false">IF(I3074="Male",0,1)</f>
        <v>1</v>
      </c>
      <c r="Y3074" s="55" t="n">
        <f aca="false">IF(OR(I3074="DNB",I3074="Dry DNB"),1,0)</f>
        <v>0</v>
      </c>
      <c r="Z3074" s="55" t="n">
        <f aca="false">IF(ISNUMBER(W3074),A3074-W3074,"")</f>
        <v>49</v>
      </c>
      <c r="AA3074" s="55" t="n">
        <f aca="false">MATCH(A3074,DATAS,0)</f>
        <v>2</v>
      </c>
      <c r="AB3074" s="55" t="n">
        <f aca="false">IF(AND(E3074&gt;0,OR(AND(B3074&gt;=1,B3074&lt;=6),B3074=10)),1,0)</f>
        <v>1</v>
      </c>
      <c r="AC3074" s="55" t="n">
        <f aca="false">IF(AND(E3074&gt;0,B3074=10),1,0)</f>
        <v>0</v>
      </c>
      <c r="AD3074" s="55" t="n">
        <f aca="false">IF(AND(C3073=C3074,AA3073=AA3074-1),AB3073,"")</f>
        <v>1</v>
      </c>
      <c r="AE3074" s="55" t="n">
        <f aca="false">IF(AND(C3073=C3074,AA3073=AA3074-1),AC3073,"")</f>
        <v>0</v>
      </c>
      <c r="AF3074" s="55" t="n">
        <f aca="false">IF(AA3074=1,"",IF(AND(AB3074=1,AD3074&lt;&gt;1),1,0))</f>
        <v>0</v>
      </c>
      <c r="AG3074" s="55" t="n">
        <f aca="false">IF(AA3074=1,"",IF(AND(AC3074=1,AE3074&lt;&gt;1),1,0))</f>
        <v>0</v>
      </c>
      <c r="AH3074" s="60" t="str">
        <f aca="false">IF(AND(E3074&gt;0,AA3074&lt;2,NOT(AND(C3075=C3074,AA3075=AA3074+1))),INDEX(DATAS,AA3074+1),"")</f>
        <v/>
      </c>
      <c r="AI3074" s="60" t="str">
        <f aca="false">IF(AND(AC3074=1,AA3074&lt;2),IF(AND(C3075=C3074,AA3075=AA3074+1),IF(AC3075=1,"",INDEX(DATAS,AA3074+1)),INDEX(DATAS,AA3074+1)),"")</f>
        <v/>
      </c>
    </row>
    <row r="3075" customFormat="false" ht="15" hidden="false" customHeight="false" outlineLevel="0" collapsed="false">
      <c r="A3075" s="60" t="n">
        <v>46309</v>
      </c>
      <c r="B3075" s="0" t="n">
        <v>4</v>
      </c>
      <c r="C3075" s="0" t="n">
        <v>5678</v>
      </c>
      <c r="D3075" s="0" t="n">
        <v>210</v>
      </c>
      <c r="E3075" s="0" t="n">
        <v>1</v>
      </c>
      <c r="F3075" s="55" t="s">
        <v>978</v>
      </c>
      <c r="G3075" s="0" t="n">
        <v>45.8</v>
      </c>
      <c r="H3075" s="0" t="n">
        <v>47</v>
      </c>
      <c r="I3075" s="55" t="s">
        <v>157</v>
      </c>
      <c r="J3075" s="0" t="n">
        <v>154</v>
      </c>
      <c r="K3075" s="0" t="n">
        <v>63</v>
      </c>
      <c r="L3075" s="0" t="n">
        <v>56</v>
      </c>
      <c r="P3075" s="0" t="n">
        <v>3.35</v>
      </c>
      <c r="Q3075" s="0" t="n">
        <v>3.42</v>
      </c>
      <c r="R3075" s="0" t="n">
        <v>4206</v>
      </c>
      <c r="S3075" s="0" t="n">
        <v>9585</v>
      </c>
      <c r="T3075" s="0" t="n">
        <v>50.15</v>
      </c>
      <c r="U3075" s="0" t="n">
        <v>845</v>
      </c>
      <c r="V3075" s="0" t="n">
        <v>3</v>
      </c>
      <c r="W3075" s="60" t="n">
        <v>46254</v>
      </c>
      <c r="X3075" s="55" t="n">
        <f aca="false">IF(I3075="Male",0,1)</f>
        <v>1</v>
      </c>
      <c r="Y3075" s="55" t="n">
        <f aca="false">IF(OR(I3075="DNB",I3075="Dry DNB"),1,0)</f>
        <v>0</v>
      </c>
      <c r="Z3075" s="55" t="n">
        <f aca="false">IF(ISNUMBER(W3075),A3075-W3075,"")</f>
        <v>55</v>
      </c>
      <c r="AA3075" s="55" t="n">
        <f aca="false">MATCH(A3075,DATAS,0)</f>
        <v>1</v>
      </c>
      <c r="AB3075" s="55" t="n">
        <f aca="false">IF(AND(E3075&gt;0,OR(AND(B3075&gt;=1,B3075&lt;=6),B3075=10)),1,0)</f>
        <v>1</v>
      </c>
      <c r="AC3075" s="55" t="n">
        <f aca="false">IF(AND(E3075&gt;0,B3075=10),1,0)</f>
        <v>0</v>
      </c>
      <c r="AD3075" s="0" t="str">
        <f aca="false">IF(AND(C3074=C3075,AA3074=AA3075-1),AB3074,"")</f>
        <v/>
      </c>
      <c r="AE3075" s="0" t="str">
        <f aca="false">IF(AND(C3074=C3075,AA3074=AA3075-1),AC3074,"")</f>
        <v/>
      </c>
      <c r="AF3075" s="0" t="str">
        <f aca="false">IF(AA3075=1,"",IF(AND(AB3075=1,AD3075&lt;&gt;1),1,0))</f>
        <v/>
      </c>
      <c r="AG3075" s="0" t="str">
        <f aca="false">IF(AA3075=1,"",IF(AND(AC3075=1,AE3075&lt;&gt;1),1,0))</f>
        <v/>
      </c>
      <c r="AH3075" s="60" t="str">
        <f aca="false">IF(AND(E3075&gt;0,AA3075&lt;2,NOT(AND(C3076=C3075,AA3076=AA3075+1))),INDEX(DATAS,AA3075+1),"")</f>
        <v/>
      </c>
      <c r="AI3075" s="60" t="str">
        <f aca="false">IF(AND(AC3075=1,AA3075&lt;2),IF(AND(C3076=C3075,AA3076=AA3075+1),IF(AC3076=1,"",INDEX(DATAS,AA3075+1)),INDEX(DATAS,AA3075+1)),"")</f>
        <v/>
      </c>
    </row>
    <row r="3076" customFormat="false" ht="15" hidden="false" customHeight="false" outlineLevel="0" collapsed="false">
      <c r="A3076" s="60" t="n">
        <v>46310</v>
      </c>
      <c r="B3076" s="0" t="n">
        <v>4</v>
      </c>
      <c r="C3076" s="0" t="n">
        <v>5678</v>
      </c>
      <c r="D3076" s="0" t="n">
        <v>211</v>
      </c>
      <c r="E3076" s="0" t="n">
        <v>1</v>
      </c>
      <c r="F3076" s="55" t="s">
        <v>978</v>
      </c>
      <c r="G3076" s="0" t="n">
        <v>51.4</v>
      </c>
      <c r="H3076" s="0" t="n">
        <v>47</v>
      </c>
      <c r="I3076" s="55" t="s">
        <v>157</v>
      </c>
      <c r="J3076" s="0" t="n">
        <v>154</v>
      </c>
      <c r="K3076" s="0" t="n">
        <v>63</v>
      </c>
      <c r="L3076" s="0" t="n">
        <v>57</v>
      </c>
      <c r="P3076" s="0" t="n">
        <v>3.35</v>
      </c>
      <c r="Q3076" s="0" t="n">
        <v>3.42</v>
      </c>
      <c r="T3076" s="0" t="n">
        <v>50.15</v>
      </c>
      <c r="U3076" s="0" t="n">
        <v>846</v>
      </c>
      <c r="V3076" s="0" t="n">
        <v>3</v>
      </c>
      <c r="W3076" s="60" t="n">
        <v>46254</v>
      </c>
      <c r="X3076" s="55" t="n">
        <f aca="false">IF(I3076="Male",0,1)</f>
        <v>1</v>
      </c>
      <c r="Y3076" s="55" t="n">
        <f aca="false">IF(OR(I3076="DNB",I3076="Dry DNB"),1,0)</f>
        <v>0</v>
      </c>
      <c r="Z3076" s="55" t="n">
        <f aca="false">IF(ISNUMBER(W3076),A3076-W3076,"")</f>
        <v>56</v>
      </c>
      <c r="AA3076" s="55" t="n">
        <f aca="false">MATCH(A3076,DATAS,0)</f>
        <v>2</v>
      </c>
      <c r="AB3076" s="55" t="n">
        <f aca="false">IF(AND(E3076&gt;0,OR(AND(B3076&gt;=1,B3076&lt;=6),B3076=10)),1,0)</f>
        <v>1</v>
      </c>
      <c r="AC3076" s="55" t="n">
        <f aca="false">IF(AND(E3076&gt;0,B3076=10),1,0)</f>
        <v>0</v>
      </c>
      <c r="AD3076" s="55" t="n">
        <f aca="false">IF(AND(C3075=C3076,AA3075=AA3076-1),AB3075,"")</f>
        <v>1</v>
      </c>
      <c r="AE3076" s="55" t="n">
        <f aca="false">IF(AND(C3075=C3076,AA3075=AA3076-1),AC3075,"")</f>
        <v>0</v>
      </c>
      <c r="AF3076" s="55" t="n">
        <f aca="false">IF(AA3076=1,"",IF(AND(AB3076=1,AD3076&lt;&gt;1),1,0))</f>
        <v>0</v>
      </c>
      <c r="AG3076" s="55" t="n">
        <f aca="false">IF(AA3076=1,"",IF(AND(AC3076=1,AE3076&lt;&gt;1),1,0))</f>
        <v>0</v>
      </c>
      <c r="AH3076" s="60" t="str">
        <f aca="false">IF(AND(E3076&gt;0,AA3076&lt;2,NOT(AND(C3077=C3076,AA3077=AA3076+1))),INDEX(DATAS,AA3076+1),"")</f>
        <v/>
      </c>
      <c r="AI3076" s="60" t="str">
        <f aca="false">IF(AND(AC3076=1,AA3076&lt;2),IF(AND(C3077=C3076,AA3077=AA3076+1),IF(AC3077=1,"",INDEX(DATAS,AA3076+1)),INDEX(DATAS,AA3076+1)),"")</f>
        <v/>
      </c>
    </row>
    <row r="3077" customFormat="false" ht="15" hidden="false" customHeight="false" outlineLevel="0" collapsed="false">
      <c r="A3077" s="60" t="n">
        <v>46309</v>
      </c>
      <c r="B3077" s="0" t="n">
        <v>6</v>
      </c>
      <c r="C3077" s="0" t="n">
        <v>5680</v>
      </c>
      <c r="D3077" s="0" t="n">
        <v>196</v>
      </c>
      <c r="E3077" s="0" t="n">
        <v>1</v>
      </c>
      <c r="F3077" s="55" t="s">
        <v>979</v>
      </c>
      <c r="G3077" s="0" t="n">
        <v>27.3</v>
      </c>
      <c r="H3077" s="0" t="n">
        <v>39</v>
      </c>
      <c r="I3077" s="55" t="s">
        <v>157</v>
      </c>
      <c r="J3077" s="0" t="n">
        <v>126</v>
      </c>
      <c r="K3077" s="0" t="n">
        <v>63</v>
      </c>
      <c r="L3077" s="0" t="n">
        <v>70</v>
      </c>
      <c r="P3077" s="0" t="n">
        <v>3.18</v>
      </c>
      <c r="Q3077" s="0" t="n">
        <v>3.34</v>
      </c>
      <c r="R3077" s="0" t="n">
        <v>4316</v>
      </c>
      <c r="S3077" s="0" t="n">
        <v>9628</v>
      </c>
      <c r="T3077" s="0" t="n">
        <v>47.15</v>
      </c>
      <c r="U3077" s="0" t="n">
        <v>844</v>
      </c>
      <c r="V3077" s="0" t="n">
        <v>3</v>
      </c>
      <c r="W3077" s="60" t="n">
        <v>46240</v>
      </c>
      <c r="X3077" s="55" t="n">
        <f aca="false">IF(I3077="Male",0,1)</f>
        <v>1</v>
      </c>
      <c r="Y3077" s="55" t="n">
        <f aca="false">IF(OR(I3077="DNB",I3077="Dry DNB"),1,0)</f>
        <v>0</v>
      </c>
      <c r="Z3077" s="55" t="n">
        <f aca="false">IF(ISNUMBER(W3077),A3077-W3077,"")</f>
        <v>69</v>
      </c>
      <c r="AA3077" s="55" t="n">
        <f aca="false">MATCH(A3077,DATAS,0)</f>
        <v>1</v>
      </c>
      <c r="AB3077" s="55" t="n">
        <f aca="false">IF(AND(E3077&gt;0,OR(AND(B3077&gt;=1,B3077&lt;=6),B3077=10)),1,0)</f>
        <v>1</v>
      </c>
      <c r="AC3077" s="55" t="n">
        <f aca="false">IF(AND(E3077&gt;0,B3077=10),1,0)</f>
        <v>0</v>
      </c>
      <c r="AD3077" s="0" t="str">
        <f aca="false">IF(AND(C3076=C3077,AA3076=AA3077-1),AB3076,"")</f>
        <v/>
      </c>
      <c r="AE3077" s="0" t="str">
        <f aca="false">IF(AND(C3076=C3077,AA3076=AA3077-1),AC3076,"")</f>
        <v/>
      </c>
      <c r="AF3077" s="0" t="str">
        <f aca="false">IF(AA3077=1,"",IF(AND(AB3077=1,AD3077&lt;&gt;1),1,0))</f>
        <v/>
      </c>
      <c r="AG3077" s="0" t="str">
        <f aca="false">IF(AA3077=1,"",IF(AND(AC3077=1,AE3077&lt;&gt;1),1,0))</f>
        <v/>
      </c>
      <c r="AH3077" s="60" t="str">
        <f aca="false">IF(AND(E3077&gt;0,AA3077&lt;2,NOT(AND(C3078=C3077,AA3078=AA3077+1))),INDEX(DATAS,AA3077+1),"")</f>
        <v/>
      </c>
      <c r="AI3077" s="60" t="str">
        <f aca="false">IF(AND(AC3077=1,AA3077&lt;2),IF(AND(C3078=C3077,AA3078=AA3077+1),IF(AC3078=1,"",INDEX(DATAS,AA3077+1)),INDEX(DATAS,AA3077+1)),"")</f>
        <v/>
      </c>
    </row>
    <row r="3078" customFormat="false" ht="15" hidden="false" customHeight="false" outlineLevel="0" collapsed="false">
      <c r="A3078" s="60" t="n">
        <v>46310</v>
      </c>
      <c r="B3078" s="0" t="n">
        <v>6</v>
      </c>
      <c r="C3078" s="0" t="n">
        <v>5680</v>
      </c>
      <c r="D3078" s="0" t="n">
        <v>197</v>
      </c>
      <c r="E3078" s="0" t="n">
        <v>1</v>
      </c>
      <c r="F3078" s="55" t="s">
        <v>979</v>
      </c>
      <c r="G3078" s="0" t="n">
        <v>41.6</v>
      </c>
      <c r="H3078" s="0" t="n">
        <v>38</v>
      </c>
      <c r="I3078" s="55" t="s">
        <v>157</v>
      </c>
      <c r="J3078" s="0" t="n">
        <v>126</v>
      </c>
      <c r="K3078" s="0" t="n">
        <v>63</v>
      </c>
      <c r="L3078" s="0" t="n">
        <v>71</v>
      </c>
      <c r="P3078" s="0" t="n">
        <v>3.18</v>
      </c>
      <c r="Q3078" s="0" t="n">
        <v>3.34</v>
      </c>
      <c r="T3078" s="0" t="n">
        <v>47.15</v>
      </c>
      <c r="U3078" s="0" t="n">
        <v>845</v>
      </c>
      <c r="V3078" s="0" t="n">
        <v>3</v>
      </c>
      <c r="W3078" s="60" t="n">
        <v>46240</v>
      </c>
      <c r="X3078" s="55" t="n">
        <f aca="false">IF(I3078="Male",0,1)</f>
        <v>1</v>
      </c>
      <c r="Y3078" s="55" t="n">
        <f aca="false">IF(OR(I3078="DNB",I3078="Dry DNB"),1,0)</f>
        <v>0</v>
      </c>
      <c r="Z3078" s="55" t="n">
        <f aca="false">IF(ISNUMBER(W3078),A3078-W3078,"")</f>
        <v>70</v>
      </c>
      <c r="AA3078" s="55" t="n">
        <f aca="false">MATCH(A3078,DATAS,0)</f>
        <v>2</v>
      </c>
      <c r="AB3078" s="55" t="n">
        <f aca="false">IF(AND(E3078&gt;0,OR(AND(B3078&gt;=1,B3078&lt;=6),B3078=10)),1,0)</f>
        <v>1</v>
      </c>
      <c r="AC3078" s="55" t="n">
        <f aca="false">IF(AND(E3078&gt;0,B3078=10),1,0)</f>
        <v>0</v>
      </c>
      <c r="AD3078" s="55" t="n">
        <f aca="false">IF(AND(C3077=C3078,AA3077=AA3078-1),AB3077,"")</f>
        <v>1</v>
      </c>
      <c r="AE3078" s="55" t="n">
        <f aca="false">IF(AND(C3077=C3078,AA3077=AA3078-1),AC3077,"")</f>
        <v>0</v>
      </c>
      <c r="AF3078" s="55" t="n">
        <f aca="false">IF(AA3078=1,"",IF(AND(AB3078=1,AD3078&lt;&gt;1),1,0))</f>
        <v>0</v>
      </c>
      <c r="AG3078" s="55" t="n">
        <f aca="false">IF(AA3078=1,"",IF(AND(AC3078=1,AE3078&lt;&gt;1),1,0))</f>
        <v>0</v>
      </c>
      <c r="AH3078" s="60" t="str">
        <f aca="false">IF(AND(E3078&gt;0,AA3078&lt;2,NOT(AND(C3079=C3078,AA3079=AA3078+1))),INDEX(DATAS,AA3078+1),"")</f>
        <v/>
      </c>
      <c r="AI3078" s="60" t="str">
        <f aca="false">IF(AND(AC3078=1,AA3078&lt;2),IF(AND(C3079=C3078,AA3079=AA3078+1),IF(AC3079=1,"",INDEX(DATAS,AA3078+1)),INDEX(DATAS,AA3078+1)),"")</f>
        <v/>
      </c>
    </row>
    <row r="3079" customFormat="false" ht="15" hidden="false" customHeight="false" outlineLevel="0" collapsed="false">
      <c r="A3079" s="60" t="n">
        <v>46309</v>
      </c>
      <c r="B3079" s="0" t="n">
        <v>4</v>
      </c>
      <c r="C3079" s="0" t="n">
        <v>5682</v>
      </c>
      <c r="D3079" s="0" t="n">
        <v>199</v>
      </c>
      <c r="E3079" s="0" t="n">
        <v>1</v>
      </c>
      <c r="F3079" s="55" t="s">
        <v>980</v>
      </c>
      <c r="G3079" s="0" t="n">
        <v>51.5</v>
      </c>
      <c r="H3079" s="0" t="n">
        <v>51</v>
      </c>
      <c r="I3079" s="55" t="s">
        <v>157</v>
      </c>
      <c r="J3079" s="0" t="n">
        <v>66</v>
      </c>
      <c r="K3079" s="0" t="n">
        <v>66</v>
      </c>
      <c r="L3079" s="0" t="n">
        <v>133</v>
      </c>
      <c r="P3079" s="0" t="n">
        <v>3.31</v>
      </c>
      <c r="Q3079" s="0" t="n">
        <v>3.42</v>
      </c>
      <c r="R3079" s="0" t="n">
        <v>4068</v>
      </c>
      <c r="S3079" s="0" t="n">
        <v>9228</v>
      </c>
      <c r="T3079" s="0" t="n">
        <v>48.6</v>
      </c>
      <c r="U3079" s="0" t="n">
        <v>843</v>
      </c>
      <c r="V3079" s="0" t="n">
        <v>1</v>
      </c>
      <c r="W3079" s="60" t="n">
        <v>46178</v>
      </c>
      <c r="X3079" s="55" t="n">
        <f aca="false">IF(I3079="Male",0,1)</f>
        <v>1</v>
      </c>
      <c r="Y3079" s="55" t="n">
        <f aca="false">IF(OR(I3079="DNB",I3079="Dry DNB"),1,0)</f>
        <v>0</v>
      </c>
      <c r="Z3079" s="55" t="n">
        <f aca="false">IF(ISNUMBER(W3079),A3079-W3079,"")</f>
        <v>131</v>
      </c>
      <c r="AA3079" s="55" t="n">
        <f aca="false">MATCH(A3079,DATAS,0)</f>
        <v>1</v>
      </c>
      <c r="AB3079" s="55" t="n">
        <f aca="false">IF(AND(E3079&gt;0,OR(AND(B3079&gt;=1,B3079&lt;=6),B3079=10)),1,0)</f>
        <v>1</v>
      </c>
      <c r="AC3079" s="55" t="n">
        <f aca="false">IF(AND(E3079&gt;0,B3079=10),1,0)</f>
        <v>0</v>
      </c>
      <c r="AD3079" s="0" t="str">
        <f aca="false">IF(AND(C3078=C3079,AA3078=AA3079-1),AB3078,"")</f>
        <v/>
      </c>
      <c r="AE3079" s="0" t="str">
        <f aca="false">IF(AND(C3078=C3079,AA3078=AA3079-1),AC3078,"")</f>
        <v/>
      </c>
      <c r="AF3079" s="0" t="str">
        <f aca="false">IF(AA3079=1,"",IF(AND(AB3079=1,AD3079&lt;&gt;1),1,0))</f>
        <v/>
      </c>
      <c r="AG3079" s="0" t="str">
        <f aca="false">IF(AA3079=1,"",IF(AND(AC3079=1,AE3079&lt;&gt;1),1,0))</f>
        <v/>
      </c>
      <c r="AH3079" s="60" t="str">
        <f aca="false">IF(AND(E3079&gt;0,AA3079&lt;2,NOT(AND(C3080=C3079,AA3080=AA3079+1))),INDEX(DATAS,AA3079+1),"")</f>
        <v/>
      </c>
      <c r="AI3079" s="60" t="str">
        <f aca="false">IF(AND(AC3079=1,AA3079&lt;2),IF(AND(C3080=C3079,AA3080=AA3079+1),IF(AC3080=1,"",INDEX(DATAS,AA3079+1)),INDEX(DATAS,AA3079+1)),"")</f>
        <v/>
      </c>
    </row>
    <row r="3080" customFormat="false" ht="15" hidden="false" customHeight="false" outlineLevel="0" collapsed="false">
      <c r="A3080" s="60" t="n">
        <v>46310</v>
      </c>
      <c r="B3080" s="0" t="n">
        <v>4</v>
      </c>
      <c r="C3080" s="0" t="n">
        <v>5682</v>
      </c>
      <c r="D3080" s="0" t="n">
        <v>200</v>
      </c>
      <c r="E3080" s="0" t="n">
        <v>1</v>
      </c>
      <c r="F3080" s="55" t="s">
        <v>980</v>
      </c>
      <c r="G3080" s="0" t="n">
        <v>51.6</v>
      </c>
      <c r="H3080" s="0" t="n">
        <v>51</v>
      </c>
      <c r="I3080" s="55" t="s">
        <v>157</v>
      </c>
      <c r="J3080" s="0" t="n">
        <v>66</v>
      </c>
      <c r="K3080" s="0" t="n">
        <v>66</v>
      </c>
      <c r="L3080" s="0" t="n">
        <v>134</v>
      </c>
      <c r="P3080" s="0" t="n">
        <v>3.31</v>
      </c>
      <c r="Q3080" s="0" t="n">
        <v>3.42</v>
      </c>
      <c r="T3080" s="0" t="n">
        <v>48.6</v>
      </c>
      <c r="U3080" s="0" t="n">
        <v>844</v>
      </c>
      <c r="V3080" s="0" t="n">
        <v>1</v>
      </c>
      <c r="W3080" s="60" t="n">
        <v>46178</v>
      </c>
      <c r="X3080" s="55" t="n">
        <f aca="false">IF(I3080="Male",0,1)</f>
        <v>1</v>
      </c>
      <c r="Y3080" s="55" t="n">
        <f aca="false">IF(OR(I3080="DNB",I3080="Dry DNB"),1,0)</f>
        <v>0</v>
      </c>
      <c r="Z3080" s="55" t="n">
        <f aca="false">IF(ISNUMBER(W3080),A3080-W3080,"")</f>
        <v>132</v>
      </c>
      <c r="AA3080" s="55" t="n">
        <f aca="false">MATCH(A3080,DATAS,0)</f>
        <v>2</v>
      </c>
      <c r="AB3080" s="55" t="n">
        <f aca="false">IF(AND(E3080&gt;0,OR(AND(B3080&gt;=1,B3080&lt;=6),B3080=10)),1,0)</f>
        <v>1</v>
      </c>
      <c r="AC3080" s="55" t="n">
        <f aca="false">IF(AND(E3080&gt;0,B3080=10),1,0)</f>
        <v>0</v>
      </c>
      <c r="AD3080" s="55" t="n">
        <f aca="false">IF(AND(C3079=C3080,AA3079=AA3080-1),AB3079,"")</f>
        <v>1</v>
      </c>
      <c r="AE3080" s="55" t="n">
        <f aca="false">IF(AND(C3079=C3080,AA3079=AA3080-1),AC3079,"")</f>
        <v>0</v>
      </c>
      <c r="AF3080" s="55" t="n">
        <f aca="false">IF(AA3080=1,"",IF(AND(AB3080=1,AD3080&lt;&gt;1),1,0))</f>
        <v>0</v>
      </c>
      <c r="AG3080" s="55" t="n">
        <f aca="false">IF(AA3080=1,"",IF(AND(AC3080=1,AE3080&lt;&gt;1),1,0))</f>
        <v>0</v>
      </c>
      <c r="AH3080" s="60" t="str">
        <f aca="false">IF(AND(E3080&gt;0,AA3080&lt;2,NOT(AND(C3081=C3080,AA3081=AA3080+1))),INDEX(DATAS,AA3080+1),"")</f>
        <v/>
      </c>
      <c r="AI3080" s="60" t="str">
        <f aca="false">IF(AND(AC3080=1,AA3080&lt;2),IF(AND(C3081=C3080,AA3081=AA3080+1),IF(AC3081=1,"",INDEX(DATAS,AA3080+1)),INDEX(DATAS,AA3080+1)),"")</f>
        <v/>
      </c>
    </row>
    <row r="3081" customFormat="false" ht="15" hidden="false" customHeight="false" outlineLevel="0" collapsed="false">
      <c r="A3081" s="60" t="n">
        <v>46309</v>
      </c>
      <c r="B3081" s="0" t="n">
        <v>4</v>
      </c>
      <c r="C3081" s="0" t="n">
        <v>5683</v>
      </c>
      <c r="D3081" s="0" t="n">
        <v>172</v>
      </c>
      <c r="E3081" s="0" t="n">
        <v>1</v>
      </c>
      <c r="F3081" s="55" t="s">
        <v>981</v>
      </c>
      <c r="G3081" s="0" t="n">
        <v>43.7</v>
      </c>
      <c r="H3081" s="0" t="n">
        <v>39</v>
      </c>
      <c r="I3081" s="55" t="s">
        <v>157</v>
      </c>
      <c r="J3081" s="0" t="n">
        <v>123</v>
      </c>
      <c r="K3081" s="0" t="n">
        <v>67</v>
      </c>
      <c r="L3081" s="0" t="n">
        <v>49</v>
      </c>
      <c r="P3081" s="0" t="n">
        <v>3.32</v>
      </c>
      <c r="Q3081" s="0" t="n">
        <v>3.54</v>
      </c>
      <c r="R3081" s="0" t="n">
        <v>4459</v>
      </c>
      <c r="S3081" s="0" t="n">
        <v>9259</v>
      </c>
      <c r="T3081" s="0" t="n">
        <v>48.85</v>
      </c>
      <c r="U3081" s="0" t="n">
        <v>842</v>
      </c>
      <c r="V3081" s="0" t="n">
        <v>3</v>
      </c>
      <c r="W3081" s="60" t="n">
        <v>46261</v>
      </c>
      <c r="X3081" s="55" t="n">
        <f aca="false">IF(I3081="Male",0,1)</f>
        <v>1</v>
      </c>
      <c r="Y3081" s="55" t="n">
        <f aca="false">IF(OR(I3081="DNB",I3081="Dry DNB"),1,0)</f>
        <v>0</v>
      </c>
      <c r="Z3081" s="55" t="n">
        <f aca="false">IF(ISNUMBER(W3081),A3081-W3081,"")</f>
        <v>48</v>
      </c>
      <c r="AA3081" s="55" t="n">
        <f aca="false">MATCH(A3081,DATAS,0)</f>
        <v>1</v>
      </c>
      <c r="AB3081" s="55" t="n">
        <f aca="false">IF(AND(E3081&gt;0,OR(AND(B3081&gt;=1,B3081&lt;=6),B3081=10)),1,0)</f>
        <v>1</v>
      </c>
      <c r="AC3081" s="55" t="n">
        <f aca="false">IF(AND(E3081&gt;0,B3081=10),1,0)</f>
        <v>0</v>
      </c>
      <c r="AD3081" s="0" t="str">
        <f aca="false">IF(AND(C3080=C3081,AA3080=AA3081-1),AB3080,"")</f>
        <v/>
      </c>
      <c r="AE3081" s="0" t="str">
        <f aca="false">IF(AND(C3080=C3081,AA3080=AA3081-1),AC3080,"")</f>
        <v/>
      </c>
      <c r="AF3081" s="0" t="str">
        <f aca="false">IF(AA3081=1,"",IF(AND(AB3081=1,AD3081&lt;&gt;1),1,0))</f>
        <v/>
      </c>
      <c r="AG3081" s="0" t="str">
        <f aca="false">IF(AA3081=1,"",IF(AND(AC3081=1,AE3081&lt;&gt;1),1,0))</f>
        <v/>
      </c>
      <c r="AH3081" s="60" t="str">
        <f aca="false">IF(AND(E3081&gt;0,AA3081&lt;2,NOT(AND(C3082=C3081,AA3082=AA3081+1))),INDEX(DATAS,AA3081+1),"")</f>
        <v/>
      </c>
      <c r="AI3081" s="60" t="str">
        <f aca="false">IF(AND(AC3081=1,AA3081&lt;2),IF(AND(C3082=C3081,AA3082=AA3081+1),IF(AC3082=1,"",INDEX(DATAS,AA3081+1)),INDEX(DATAS,AA3081+1)),"")</f>
        <v/>
      </c>
    </row>
    <row r="3082" customFormat="false" ht="15" hidden="false" customHeight="false" outlineLevel="0" collapsed="false">
      <c r="A3082" s="60" t="n">
        <v>46310</v>
      </c>
      <c r="B3082" s="0" t="n">
        <v>4</v>
      </c>
      <c r="C3082" s="0" t="n">
        <v>5683</v>
      </c>
      <c r="D3082" s="0" t="n">
        <v>173</v>
      </c>
      <c r="E3082" s="0" t="n">
        <v>1</v>
      </c>
      <c r="F3082" s="55" t="s">
        <v>981</v>
      </c>
      <c r="G3082" s="0" t="n">
        <v>43.8</v>
      </c>
      <c r="H3082" s="0" t="n">
        <v>38</v>
      </c>
      <c r="I3082" s="55" t="s">
        <v>157</v>
      </c>
      <c r="J3082" s="0" t="n">
        <v>123</v>
      </c>
      <c r="K3082" s="0" t="n">
        <v>67</v>
      </c>
      <c r="L3082" s="0" t="n">
        <v>50</v>
      </c>
      <c r="P3082" s="0" t="n">
        <v>3.32</v>
      </c>
      <c r="Q3082" s="0" t="n">
        <v>3.54</v>
      </c>
      <c r="T3082" s="0" t="n">
        <v>48.85</v>
      </c>
      <c r="U3082" s="0" t="n">
        <v>843</v>
      </c>
      <c r="V3082" s="0" t="n">
        <v>3</v>
      </c>
      <c r="W3082" s="60" t="n">
        <v>46261</v>
      </c>
      <c r="X3082" s="55" t="n">
        <f aca="false">IF(I3082="Male",0,1)</f>
        <v>1</v>
      </c>
      <c r="Y3082" s="55" t="n">
        <f aca="false">IF(OR(I3082="DNB",I3082="Dry DNB"),1,0)</f>
        <v>0</v>
      </c>
      <c r="Z3082" s="55" t="n">
        <f aca="false">IF(ISNUMBER(W3082),A3082-W3082,"")</f>
        <v>49</v>
      </c>
      <c r="AA3082" s="55" t="n">
        <f aca="false">MATCH(A3082,DATAS,0)</f>
        <v>2</v>
      </c>
      <c r="AB3082" s="55" t="n">
        <f aca="false">IF(AND(E3082&gt;0,OR(AND(B3082&gt;=1,B3082&lt;=6),B3082=10)),1,0)</f>
        <v>1</v>
      </c>
      <c r="AC3082" s="55" t="n">
        <f aca="false">IF(AND(E3082&gt;0,B3082=10),1,0)</f>
        <v>0</v>
      </c>
      <c r="AD3082" s="55" t="n">
        <f aca="false">IF(AND(C3081=C3082,AA3081=AA3082-1),AB3081,"")</f>
        <v>1</v>
      </c>
      <c r="AE3082" s="55" t="n">
        <f aca="false">IF(AND(C3081=C3082,AA3081=AA3082-1),AC3081,"")</f>
        <v>0</v>
      </c>
      <c r="AF3082" s="55" t="n">
        <f aca="false">IF(AA3082=1,"",IF(AND(AB3082=1,AD3082&lt;&gt;1),1,0))</f>
        <v>0</v>
      </c>
      <c r="AG3082" s="55" t="n">
        <f aca="false">IF(AA3082=1,"",IF(AND(AC3082=1,AE3082&lt;&gt;1),1,0))</f>
        <v>0</v>
      </c>
      <c r="AH3082" s="60" t="str">
        <f aca="false">IF(AND(E3082&gt;0,AA3082&lt;2,NOT(AND(C3083=C3082,AA3083=AA3082+1))),INDEX(DATAS,AA3082+1),"")</f>
        <v/>
      </c>
      <c r="AI3082" s="60" t="str">
        <f aca="false">IF(AND(AC3082=1,AA3082&lt;2),IF(AND(C3083=C3082,AA3083=AA3082+1),IF(AC3083=1,"",INDEX(DATAS,AA3082+1)),INDEX(DATAS,AA3082+1)),"")</f>
        <v/>
      </c>
    </row>
    <row r="3083" customFormat="false" ht="15" hidden="false" customHeight="false" outlineLevel="0" collapsed="false">
      <c r="A3083" s="60" t="n">
        <v>46309</v>
      </c>
      <c r="B3083" s="0" t="n">
        <v>4</v>
      </c>
      <c r="C3083" s="0" t="n">
        <v>5684</v>
      </c>
      <c r="D3083" s="0" t="n">
        <v>188</v>
      </c>
      <c r="E3083" s="0" t="n">
        <v>1</v>
      </c>
      <c r="F3083" s="55" t="s">
        <v>981</v>
      </c>
      <c r="G3083" s="0" t="n">
        <v>30.9</v>
      </c>
      <c r="H3083" s="0" t="n">
        <v>29</v>
      </c>
      <c r="I3083" s="55" t="s">
        <v>177</v>
      </c>
      <c r="J3083" s="0" t="n">
        <v>188</v>
      </c>
      <c r="K3083" s="0" t="n">
        <v>62</v>
      </c>
      <c r="P3083" s="0" t="n">
        <v>4.81</v>
      </c>
      <c r="Q3083" s="0" t="n">
        <v>3.33</v>
      </c>
      <c r="R3083" s="0" t="n">
        <v>3586</v>
      </c>
      <c r="S3083" s="0" t="n">
        <v>6486</v>
      </c>
      <c r="T3083" s="0" t="n">
        <v>37.25</v>
      </c>
      <c r="U3083" s="0" t="n">
        <v>842</v>
      </c>
      <c r="V3083" s="0" t="n">
        <v>3</v>
      </c>
      <c r="W3083" s="60" t="n">
        <v>46268</v>
      </c>
      <c r="X3083" s="55" t="n">
        <f aca="false">IF(I3083="Male",0,1)</f>
        <v>1</v>
      </c>
      <c r="Y3083" s="55" t="n">
        <f aca="false">IF(OR(I3083="DNB",I3083="Dry DNB"),1,0)</f>
        <v>0</v>
      </c>
      <c r="Z3083" s="55" t="n">
        <f aca="false">IF(ISNUMBER(W3083),A3083-W3083,"")</f>
        <v>41</v>
      </c>
      <c r="AA3083" s="55" t="n">
        <f aca="false">MATCH(A3083,DATAS,0)</f>
        <v>1</v>
      </c>
      <c r="AB3083" s="55" t="n">
        <f aca="false">IF(AND(E3083&gt;0,OR(AND(B3083&gt;=1,B3083&lt;=6),B3083=10)),1,0)</f>
        <v>1</v>
      </c>
      <c r="AC3083" s="55" t="n">
        <f aca="false">IF(AND(E3083&gt;0,B3083=10),1,0)</f>
        <v>0</v>
      </c>
      <c r="AD3083" s="0" t="str">
        <f aca="false">IF(AND(C3082=C3083,AA3082=AA3083-1),AB3082,"")</f>
        <v/>
      </c>
      <c r="AE3083" s="0" t="str">
        <f aca="false">IF(AND(C3082=C3083,AA3082=AA3083-1),AC3082,"")</f>
        <v/>
      </c>
      <c r="AF3083" s="0" t="str">
        <f aca="false">IF(AA3083=1,"",IF(AND(AB3083=1,AD3083&lt;&gt;1),1,0))</f>
        <v/>
      </c>
      <c r="AG3083" s="0" t="str">
        <f aca="false">IF(AA3083=1,"",IF(AND(AC3083=1,AE3083&lt;&gt;1),1,0))</f>
        <v/>
      </c>
      <c r="AH3083" s="60" t="str">
        <f aca="false">IF(AND(E3083&gt;0,AA3083&lt;2,NOT(AND(C3084=C3083,AA3084=AA3083+1))),INDEX(DATAS,AA3083+1),"")</f>
        <v/>
      </c>
      <c r="AI3083" s="60" t="str">
        <f aca="false">IF(AND(AC3083=1,AA3083&lt;2),IF(AND(C3084=C3083,AA3084=AA3083+1),IF(AC3084=1,"",INDEX(DATAS,AA3083+1)),INDEX(DATAS,AA3083+1)),"")</f>
        <v/>
      </c>
    </row>
    <row r="3084" customFormat="false" ht="15" hidden="false" customHeight="false" outlineLevel="0" collapsed="false">
      <c r="A3084" s="60" t="n">
        <v>46310</v>
      </c>
      <c r="B3084" s="0" t="n">
        <v>4</v>
      </c>
      <c r="C3084" s="0" t="n">
        <v>5684</v>
      </c>
      <c r="D3084" s="0" t="n">
        <v>189</v>
      </c>
      <c r="E3084" s="0" t="n">
        <v>1</v>
      </c>
      <c r="F3084" s="55" t="s">
        <v>981</v>
      </c>
      <c r="G3084" s="0" t="n">
        <v>32.8</v>
      </c>
      <c r="H3084" s="0" t="n">
        <v>29</v>
      </c>
      <c r="I3084" s="55" t="s">
        <v>187</v>
      </c>
      <c r="J3084" s="0" t="n">
        <v>189</v>
      </c>
      <c r="K3084" s="0" t="n">
        <v>62</v>
      </c>
      <c r="P3084" s="0" t="n">
        <v>4.81</v>
      </c>
      <c r="Q3084" s="0" t="n">
        <v>3.33</v>
      </c>
      <c r="T3084" s="0" t="n">
        <v>37.25</v>
      </c>
      <c r="U3084" s="0" t="n">
        <v>843</v>
      </c>
      <c r="V3084" s="0" t="n">
        <v>4</v>
      </c>
      <c r="W3084" s="60" t="n">
        <v>46310</v>
      </c>
      <c r="X3084" s="55" t="n">
        <f aca="false">IF(I3084="Male",0,1)</f>
        <v>1</v>
      </c>
      <c r="Y3084" s="55" t="n">
        <f aca="false">IF(OR(I3084="DNB",I3084="Dry DNB"),1,0)</f>
        <v>0</v>
      </c>
      <c r="Z3084" s="55" t="n">
        <f aca="false">IF(ISNUMBER(W3084),A3084-W3084,"")</f>
        <v>0</v>
      </c>
      <c r="AA3084" s="55" t="n">
        <f aca="false">MATCH(A3084,DATAS,0)</f>
        <v>2</v>
      </c>
      <c r="AB3084" s="55" t="n">
        <f aca="false">IF(AND(E3084&gt;0,OR(AND(B3084&gt;=1,B3084&lt;=6),B3084=10)),1,0)</f>
        <v>1</v>
      </c>
      <c r="AC3084" s="55" t="n">
        <f aca="false">IF(AND(E3084&gt;0,B3084=10),1,0)</f>
        <v>0</v>
      </c>
      <c r="AD3084" s="55" t="n">
        <f aca="false">IF(AND(C3083=C3084,AA3083=AA3084-1),AB3083,"")</f>
        <v>1</v>
      </c>
      <c r="AE3084" s="55" t="n">
        <f aca="false">IF(AND(C3083=C3084,AA3083=AA3084-1),AC3083,"")</f>
        <v>0</v>
      </c>
      <c r="AF3084" s="55" t="n">
        <f aca="false">IF(AA3084=1,"",IF(AND(AB3084=1,AD3084&lt;&gt;1),1,0))</f>
        <v>0</v>
      </c>
      <c r="AG3084" s="55" t="n">
        <f aca="false">IF(AA3084=1,"",IF(AND(AC3084=1,AE3084&lt;&gt;1),1,0))</f>
        <v>0</v>
      </c>
      <c r="AH3084" s="60" t="str">
        <f aca="false">IF(AND(E3084&gt;0,AA3084&lt;2,NOT(AND(C3085=C3084,AA3085=AA3084+1))),INDEX(DATAS,AA3084+1),"")</f>
        <v/>
      </c>
      <c r="AI3084" s="60" t="str">
        <f aca="false">IF(AND(AC3084=1,AA3084&lt;2),IF(AND(C3085=C3084,AA3085=AA3084+1),IF(AC3085=1,"",INDEX(DATAS,AA3084+1)),INDEX(DATAS,AA3084+1)),"")</f>
        <v/>
      </c>
    </row>
    <row r="3085" customFormat="false" ht="15" hidden="false" customHeight="false" outlineLevel="0" collapsed="false">
      <c r="A3085" s="60" t="n">
        <v>46309</v>
      </c>
      <c r="B3085" s="0" t="n">
        <v>4</v>
      </c>
      <c r="C3085" s="0" t="n">
        <v>5685</v>
      </c>
      <c r="D3085" s="0" t="n">
        <v>192</v>
      </c>
      <c r="E3085" s="0" t="n">
        <v>1</v>
      </c>
      <c r="F3085" s="55" t="s">
        <v>981</v>
      </c>
      <c r="G3085" s="0" t="n">
        <v>53.6</v>
      </c>
      <c r="H3085" s="0" t="n">
        <v>55</v>
      </c>
      <c r="I3085" s="55" t="s">
        <v>157</v>
      </c>
      <c r="J3085" s="0" t="n">
        <v>66</v>
      </c>
      <c r="K3085" s="0" t="n">
        <v>66</v>
      </c>
      <c r="L3085" s="0" t="n">
        <v>126</v>
      </c>
      <c r="P3085" s="0" t="n">
        <v>3.1</v>
      </c>
      <c r="Q3085" s="0" t="n">
        <v>2.97</v>
      </c>
      <c r="R3085" s="0" t="n">
        <v>4784</v>
      </c>
      <c r="S3085" s="0" t="n">
        <v>10713</v>
      </c>
      <c r="T3085" s="0" t="n">
        <v>51.55</v>
      </c>
      <c r="U3085" s="0" t="n">
        <v>842</v>
      </c>
      <c r="V3085" s="0" t="n">
        <v>1</v>
      </c>
      <c r="W3085" s="60" t="n">
        <v>46185</v>
      </c>
      <c r="X3085" s="55" t="n">
        <f aca="false">IF(I3085="Male",0,1)</f>
        <v>1</v>
      </c>
      <c r="Y3085" s="55" t="n">
        <f aca="false">IF(OR(I3085="DNB",I3085="Dry DNB"),1,0)</f>
        <v>0</v>
      </c>
      <c r="Z3085" s="55" t="n">
        <f aca="false">IF(ISNUMBER(W3085),A3085-W3085,"")</f>
        <v>124</v>
      </c>
      <c r="AA3085" s="55" t="n">
        <f aca="false">MATCH(A3085,DATAS,0)</f>
        <v>1</v>
      </c>
      <c r="AB3085" s="55" t="n">
        <f aca="false">IF(AND(E3085&gt;0,OR(AND(B3085&gt;=1,B3085&lt;=6),B3085=10)),1,0)</f>
        <v>1</v>
      </c>
      <c r="AC3085" s="55" t="n">
        <f aca="false">IF(AND(E3085&gt;0,B3085=10),1,0)</f>
        <v>0</v>
      </c>
      <c r="AD3085" s="0" t="str">
        <f aca="false">IF(AND(C3084=C3085,AA3084=AA3085-1),AB3084,"")</f>
        <v/>
      </c>
      <c r="AE3085" s="0" t="str">
        <f aca="false">IF(AND(C3084=C3085,AA3084=AA3085-1),AC3084,"")</f>
        <v/>
      </c>
      <c r="AF3085" s="0" t="str">
        <f aca="false">IF(AA3085=1,"",IF(AND(AB3085=1,AD3085&lt;&gt;1),1,0))</f>
        <v/>
      </c>
      <c r="AG3085" s="0" t="str">
        <f aca="false">IF(AA3085=1,"",IF(AND(AC3085=1,AE3085&lt;&gt;1),1,0))</f>
        <v/>
      </c>
      <c r="AH3085" s="60" t="str">
        <f aca="false">IF(AND(E3085&gt;0,AA3085&lt;2,NOT(AND(C3086=C3085,AA3086=AA3085+1))),INDEX(DATAS,AA3085+1),"")</f>
        <v/>
      </c>
      <c r="AI3085" s="60" t="str">
        <f aca="false">IF(AND(AC3085=1,AA3085&lt;2),IF(AND(C3086=C3085,AA3086=AA3085+1),IF(AC3086=1,"",INDEX(DATAS,AA3085+1)),INDEX(DATAS,AA3085+1)),"")</f>
        <v/>
      </c>
    </row>
    <row r="3086" customFormat="false" ht="15" hidden="false" customHeight="false" outlineLevel="0" collapsed="false">
      <c r="A3086" s="60" t="n">
        <v>46310</v>
      </c>
      <c r="B3086" s="0" t="n">
        <v>4</v>
      </c>
      <c r="C3086" s="0" t="n">
        <v>5685</v>
      </c>
      <c r="D3086" s="0" t="n">
        <v>193</v>
      </c>
      <c r="E3086" s="0" t="n">
        <v>1</v>
      </c>
      <c r="F3086" s="55" t="s">
        <v>981</v>
      </c>
      <c r="G3086" s="0" t="n">
        <v>53.4</v>
      </c>
      <c r="H3086" s="0" t="n">
        <v>54</v>
      </c>
      <c r="I3086" s="55" t="s">
        <v>157</v>
      </c>
      <c r="J3086" s="0" t="n">
        <v>66</v>
      </c>
      <c r="K3086" s="0" t="n">
        <v>66</v>
      </c>
      <c r="L3086" s="0" t="n">
        <v>127</v>
      </c>
      <c r="P3086" s="0" t="n">
        <v>3.1</v>
      </c>
      <c r="Q3086" s="0" t="n">
        <v>2.97</v>
      </c>
      <c r="T3086" s="0" t="n">
        <v>51.55</v>
      </c>
      <c r="U3086" s="0" t="n">
        <v>843</v>
      </c>
      <c r="V3086" s="0" t="n">
        <v>1</v>
      </c>
      <c r="W3086" s="60" t="n">
        <v>46185</v>
      </c>
      <c r="X3086" s="55" t="n">
        <f aca="false">IF(I3086="Male",0,1)</f>
        <v>1</v>
      </c>
      <c r="Y3086" s="55" t="n">
        <f aca="false">IF(OR(I3086="DNB",I3086="Dry DNB"),1,0)</f>
        <v>0</v>
      </c>
      <c r="Z3086" s="55" t="n">
        <f aca="false">IF(ISNUMBER(W3086),A3086-W3086,"")</f>
        <v>125</v>
      </c>
      <c r="AA3086" s="55" t="n">
        <f aca="false">MATCH(A3086,DATAS,0)</f>
        <v>2</v>
      </c>
      <c r="AB3086" s="55" t="n">
        <f aca="false">IF(AND(E3086&gt;0,OR(AND(B3086&gt;=1,B3086&lt;=6),B3086=10)),1,0)</f>
        <v>1</v>
      </c>
      <c r="AC3086" s="55" t="n">
        <f aca="false">IF(AND(E3086&gt;0,B3086=10),1,0)</f>
        <v>0</v>
      </c>
      <c r="AD3086" s="55" t="n">
        <f aca="false">IF(AND(C3085=C3086,AA3085=AA3086-1),AB3085,"")</f>
        <v>1</v>
      </c>
      <c r="AE3086" s="55" t="n">
        <f aca="false">IF(AND(C3085=C3086,AA3085=AA3086-1),AC3085,"")</f>
        <v>0</v>
      </c>
      <c r="AF3086" s="55" t="n">
        <f aca="false">IF(AA3086=1,"",IF(AND(AB3086=1,AD3086&lt;&gt;1),1,0))</f>
        <v>0</v>
      </c>
      <c r="AG3086" s="55" t="n">
        <f aca="false">IF(AA3086=1,"",IF(AND(AC3086=1,AE3086&lt;&gt;1),1,0))</f>
        <v>0</v>
      </c>
      <c r="AH3086" s="60" t="str">
        <f aca="false">IF(AND(E3086&gt;0,AA3086&lt;2,NOT(AND(C3087=C3086,AA3087=AA3086+1))),INDEX(DATAS,AA3086+1),"")</f>
        <v/>
      </c>
      <c r="AI3086" s="60" t="str">
        <f aca="false">IF(AND(AC3086=1,AA3086&lt;2),IF(AND(C3087=C3086,AA3087=AA3086+1),IF(AC3087=1,"",INDEX(DATAS,AA3086+1)),INDEX(DATAS,AA3086+1)),"")</f>
        <v/>
      </c>
    </row>
    <row r="3087" customFormat="false" ht="15" hidden="false" customHeight="false" outlineLevel="0" collapsed="false">
      <c r="A3087" s="60" t="n">
        <v>46309</v>
      </c>
      <c r="B3087" s="0" t="n">
        <v>4</v>
      </c>
      <c r="C3087" s="0" t="n">
        <v>5686</v>
      </c>
      <c r="D3087" s="0" t="n">
        <v>182</v>
      </c>
      <c r="E3087" s="0" t="n">
        <v>1</v>
      </c>
      <c r="F3087" s="55" t="s">
        <v>982</v>
      </c>
      <c r="G3087" s="0" t="n">
        <v>59.7</v>
      </c>
      <c r="H3087" s="0" t="n">
        <v>59</v>
      </c>
      <c r="I3087" s="55" t="s">
        <v>187</v>
      </c>
      <c r="J3087" s="0" t="n">
        <v>182</v>
      </c>
      <c r="K3087" s="0" t="n">
        <v>63</v>
      </c>
      <c r="P3087" s="0" t="n">
        <v>3.26</v>
      </c>
      <c r="Q3087" s="0" t="n">
        <v>3.22</v>
      </c>
      <c r="R3087" s="0" t="n">
        <v>5197</v>
      </c>
      <c r="S3087" s="0" t="n">
        <v>11195</v>
      </c>
      <c r="T3087" s="0" t="n">
        <v>60.5</v>
      </c>
      <c r="U3087" s="0" t="n">
        <v>841</v>
      </c>
      <c r="V3087" s="0" t="n">
        <v>6</v>
      </c>
      <c r="W3087" s="60" t="n">
        <v>46293</v>
      </c>
      <c r="X3087" s="55" t="n">
        <f aca="false">IF(I3087="Male",0,1)</f>
        <v>1</v>
      </c>
      <c r="Y3087" s="55" t="n">
        <f aca="false">IF(OR(I3087="DNB",I3087="Dry DNB"),1,0)</f>
        <v>0</v>
      </c>
      <c r="Z3087" s="55" t="n">
        <f aca="false">IF(ISNUMBER(W3087),A3087-W3087,"")</f>
        <v>16</v>
      </c>
      <c r="AA3087" s="55" t="n">
        <f aca="false">MATCH(A3087,DATAS,0)</f>
        <v>1</v>
      </c>
      <c r="AB3087" s="55" t="n">
        <f aca="false">IF(AND(E3087&gt;0,OR(AND(B3087&gt;=1,B3087&lt;=6),B3087=10)),1,0)</f>
        <v>1</v>
      </c>
      <c r="AC3087" s="55" t="n">
        <f aca="false">IF(AND(E3087&gt;0,B3087=10),1,0)</f>
        <v>0</v>
      </c>
      <c r="AD3087" s="0" t="str">
        <f aca="false">IF(AND(C3086=C3087,AA3086=AA3087-1),AB3086,"")</f>
        <v/>
      </c>
      <c r="AE3087" s="0" t="str">
        <f aca="false">IF(AND(C3086=C3087,AA3086=AA3087-1),AC3086,"")</f>
        <v/>
      </c>
      <c r="AF3087" s="0" t="str">
        <f aca="false">IF(AA3087=1,"",IF(AND(AB3087=1,AD3087&lt;&gt;1),1,0))</f>
        <v/>
      </c>
      <c r="AG3087" s="0" t="str">
        <f aca="false">IF(AA3087=1,"",IF(AND(AC3087=1,AE3087&lt;&gt;1),1,0))</f>
        <v/>
      </c>
      <c r="AH3087" s="60" t="str">
        <f aca="false">IF(AND(E3087&gt;0,AA3087&lt;2,NOT(AND(C3088=C3087,AA3088=AA3087+1))),INDEX(DATAS,AA3087+1),"")</f>
        <v/>
      </c>
      <c r="AI3087" s="60" t="str">
        <f aca="false">IF(AND(AC3087=1,AA3087&lt;2),IF(AND(C3088=C3087,AA3088=AA3087+1),IF(AC3088=1,"",INDEX(DATAS,AA3087+1)),INDEX(DATAS,AA3087+1)),"")</f>
        <v/>
      </c>
    </row>
    <row r="3088" customFormat="false" ht="15" hidden="false" customHeight="false" outlineLevel="0" collapsed="false">
      <c r="A3088" s="60" t="n">
        <v>46310</v>
      </c>
      <c r="B3088" s="0" t="n">
        <v>4</v>
      </c>
      <c r="C3088" s="0" t="n">
        <v>5686</v>
      </c>
      <c r="D3088" s="0" t="n">
        <v>183</v>
      </c>
      <c r="E3088" s="0" t="n">
        <v>1</v>
      </c>
      <c r="F3088" s="55" t="s">
        <v>982</v>
      </c>
      <c r="G3088" s="0" t="n">
        <v>60.2</v>
      </c>
      <c r="H3088" s="0" t="n">
        <v>59</v>
      </c>
      <c r="I3088" s="55" t="s">
        <v>187</v>
      </c>
      <c r="J3088" s="0" t="n">
        <v>183</v>
      </c>
      <c r="K3088" s="0" t="n">
        <v>63</v>
      </c>
      <c r="P3088" s="0" t="n">
        <v>3.26</v>
      </c>
      <c r="Q3088" s="0" t="n">
        <v>3.22</v>
      </c>
      <c r="T3088" s="0" t="n">
        <v>60.5</v>
      </c>
      <c r="U3088" s="0" t="n">
        <v>842</v>
      </c>
      <c r="V3088" s="0" t="n">
        <v>6</v>
      </c>
      <c r="W3088" s="60" t="n">
        <v>46293</v>
      </c>
      <c r="X3088" s="55" t="n">
        <f aca="false">IF(I3088="Male",0,1)</f>
        <v>1</v>
      </c>
      <c r="Y3088" s="55" t="n">
        <f aca="false">IF(OR(I3088="DNB",I3088="Dry DNB"),1,0)</f>
        <v>0</v>
      </c>
      <c r="Z3088" s="55" t="n">
        <f aca="false">IF(ISNUMBER(W3088),A3088-W3088,"")</f>
        <v>17</v>
      </c>
      <c r="AA3088" s="55" t="n">
        <f aca="false">MATCH(A3088,DATAS,0)</f>
        <v>2</v>
      </c>
      <c r="AB3088" s="55" t="n">
        <f aca="false">IF(AND(E3088&gt;0,OR(AND(B3088&gt;=1,B3088&lt;=6),B3088=10)),1,0)</f>
        <v>1</v>
      </c>
      <c r="AC3088" s="55" t="n">
        <f aca="false">IF(AND(E3088&gt;0,B3088=10),1,0)</f>
        <v>0</v>
      </c>
      <c r="AD3088" s="55" t="n">
        <f aca="false">IF(AND(C3087=C3088,AA3087=AA3088-1),AB3087,"")</f>
        <v>1</v>
      </c>
      <c r="AE3088" s="55" t="n">
        <f aca="false">IF(AND(C3087=C3088,AA3087=AA3088-1),AC3087,"")</f>
        <v>0</v>
      </c>
      <c r="AF3088" s="55" t="n">
        <f aca="false">IF(AA3088=1,"",IF(AND(AB3088=1,AD3088&lt;&gt;1),1,0))</f>
        <v>0</v>
      </c>
      <c r="AG3088" s="55" t="n">
        <f aca="false">IF(AA3088=1,"",IF(AND(AC3088=1,AE3088&lt;&gt;1),1,0))</f>
        <v>0</v>
      </c>
      <c r="AH3088" s="60" t="str">
        <f aca="false">IF(AND(E3088&gt;0,AA3088&lt;2,NOT(AND(C3089=C3088,AA3089=AA3088+1))),INDEX(DATAS,AA3088+1),"")</f>
        <v/>
      </c>
      <c r="AI3088" s="60" t="str">
        <f aca="false">IF(AND(AC3088=1,AA3088&lt;2),IF(AND(C3089=C3088,AA3089=AA3088+1),IF(AC3089=1,"",INDEX(DATAS,AA3088+1)),INDEX(DATAS,AA3088+1)),"")</f>
        <v/>
      </c>
    </row>
    <row r="3089" customFormat="false" ht="15" hidden="false" customHeight="false" outlineLevel="0" collapsed="false">
      <c r="A3089" s="60" t="n">
        <v>46309</v>
      </c>
      <c r="B3089" s="0" t="n">
        <v>1</v>
      </c>
      <c r="C3089" s="0" t="n">
        <v>5687</v>
      </c>
      <c r="D3089" s="0" t="n">
        <v>101</v>
      </c>
      <c r="E3089" s="0" t="n">
        <v>1</v>
      </c>
      <c r="F3089" s="55" t="s">
        <v>982</v>
      </c>
      <c r="G3089" s="0" t="n">
        <v>51.6</v>
      </c>
      <c r="H3089" s="0" t="n">
        <v>50</v>
      </c>
      <c r="I3089" s="55" t="s">
        <v>177</v>
      </c>
      <c r="J3089" s="0" t="n">
        <v>101</v>
      </c>
      <c r="K3089" s="0" t="n">
        <v>66</v>
      </c>
      <c r="P3089" s="0" t="n">
        <v>4.58</v>
      </c>
      <c r="Q3089" s="0" t="n">
        <v>3.02</v>
      </c>
      <c r="R3089" s="0" t="n">
        <v>4328</v>
      </c>
      <c r="S3089" s="0" t="n">
        <v>8714</v>
      </c>
      <c r="T3089" s="0" t="n">
        <v>47.55</v>
      </c>
      <c r="U3089" s="0" t="n">
        <v>841</v>
      </c>
      <c r="V3089" s="0" t="n">
        <v>1</v>
      </c>
      <c r="W3089" s="60" t="n">
        <v>46275</v>
      </c>
      <c r="X3089" s="55" t="n">
        <f aca="false">IF(I3089="Male",0,1)</f>
        <v>1</v>
      </c>
      <c r="Y3089" s="55" t="n">
        <f aca="false">IF(OR(I3089="DNB",I3089="Dry DNB"),1,0)</f>
        <v>0</v>
      </c>
      <c r="Z3089" s="55" t="n">
        <f aca="false">IF(ISNUMBER(W3089),A3089-W3089,"")</f>
        <v>34</v>
      </c>
      <c r="AA3089" s="55" t="n">
        <f aca="false">MATCH(A3089,DATAS,0)</f>
        <v>1</v>
      </c>
      <c r="AB3089" s="55" t="n">
        <f aca="false">IF(AND(E3089&gt;0,OR(AND(B3089&gt;=1,B3089&lt;=6),B3089=10)),1,0)</f>
        <v>1</v>
      </c>
      <c r="AC3089" s="55" t="n">
        <f aca="false">IF(AND(E3089&gt;0,B3089=10),1,0)</f>
        <v>0</v>
      </c>
      <c r="AD3089" s="0" t="str">
        <f aca="false">IF(AND(C3088=C3089,AA3088=AA3089-1),AB3088,"")</f>
        <v/>
      </c>
      <c r="AE3089" s="0" t="str">
        <f aca="false">IF(AND(C3088=C3089,AA3088=AA3089-1),AC3088,"")</f>
        <v/>
      </c>
      <c r="AF3089" s="0" t="str">
        <f aca="false">IF(AA3089=1,"",IF(AND(AB3089=1,AD3089&lt;&gt;1),1,0))</f>
        <v/>
      </c>
      <c r="AG3089" s="0" t="str">
        <f aca="false">IF(AA3089=1,"",IF(AND(AC3089=1,AE3089&lt;&gt;1),1,0))</f>
        <v/>
      </c>
      <c r="AH3089" s="60" t="str">
        <f aca="false">IF(AND(E3089&gt;0,AA3089&lt;2,NOT(AND(C3090=C3089,AA3090=AA3089+1))),INDEX(DATAS,AA3089+1),"")</f>
        <v/>
      </c>
      <c r="AI3089" s="60" t="str">
        <f aca="false">IF(AND(AC3089=1,AA3089&lt;2),IF(AND(C3090=C3089,AA3090=AA3089+1),IF(AC3090=1,"",INDEX(DATAS,AA3089+1)),INDEX(DATAS,AA3089+1)),"")</f>
        <v/>
      </c>
    </row>
    <row r="3090" customFormat="false" ht="15" hidden="false" customHeight="false" outlineLevel="0" collapsed="false">
      <c r="A3090" s="60" t="n">
        <v>46310</v>
      </c>
      <c r="B3090" s="0" t="n">
        <v>1</v>
      </c>
      <c r="C3090" s="0" t="n">
        <v>5687</v>
      </c>
      <c r="D3090" s="0" t="n">
        <v>102</v>
      </c>
      <c r="E3090" s="0" t="n">
        <v>1</v>
      </c>
      <c r="F3090" s="55" t="s">
        <v>982</v>
      </c>
      <c r="G3090" s="0" t="n">
        <v>51</v>
      </c>
      <c r="H3090" s="0" t="n">
        <v>50</v>
      </c>
      <c r="I3090" s="55" t="s">
        <v>177</v>
      </c>
      <c r="J3090" s="0" t="n">
        <v>102</v>
      </c>
      <c r="K3090" s="0" t="n">
        <v>66</v>
      </c>
      <c r="P3090" s="0" t="n">
        <v>4.58</v>
      </c>
      <c r="Q3090" s="0" t="n">
        <v>3.02</v>
      </c>
      <c r="T3090" s="0" t="n">
        <v>47.55</v>
      </c>
      <c r="U3090" s="0" t="n">
        <v>842</v>
      </c>
      <c r="V3090" s="0" t="n">
        <v>1</v>
      </c>
      <c r="W3090" s="60" t="n">
        <v>46275</v>
      </c>
      <c r="X3090" s="55" t="n">
        <f aca="false">IF(I3090="Male",0,1)</f>
        <v>1</v>
      </c>
      <c r="Y3090" s="55" t="n">
        <f aca="false">IF(OR(I3090="DNB",I3090="Dry DNB"),1,0)</f>
        <v>0</v>
      </c>
      <c r="Z3090" s="55" t="n">
        <f aca="false">IF(ISNUMBER(W3090),A3090-W3090,"")</f>
        <v>35</v>
      </c>
      <c r="AA3090" s="55" t="n">
        <f aca="false">MATCH(A3090,DATAS,0)</f>
        <v>2</v>
      </c>
      <c r="AB3090" s="55" t="n">
        <f aca="false">IF(AND(E3090&gt;0,OR(AND(B3090&gt;=1,B3090&lt;=6),B3090=10)),1,0)</f>
        <v>1</v>
      </c>
      <c r="AC3090" s="55" t="n">
        <f aca="false">IF(AND(E3090&gt;0,B3090=10),1,0)</f>
        <v>0</v>
      </c>
      <c r="AD3090" s="55" t="n">
        <f aca="false">IF(AND(C3089=C3090,AA3089=AA3090-1),AB3089,"")</f>
        <v>1</v>
      </c>
      <c r="AE3090" s="55" t="n">
        <f aca="false">IF(AND(C3089=C3090,AA3089=AA3090-1),AC3089,"")</f>
        <v>0</v>
      </c>
      <c r="AF3090" s="55" t="n">
        <f aca="false">IF(AA3090=1,"",IF(AND(AB3090=1,AD3090&lt;&gt;1),1,0))</f>
        <v>0</v>
      </c>
      <c r="AG3090" s="55" t="n">
        <f aca="false">IF(AA3090=1,"",IF(AND(AC3090=1,AE3090&lt;&gt;1),1,0))</f>
        <v>0</v>
      </c>
      <c r="AH3090" s="60" t="str">
        <f aca="false">IF(AND(E3090&gt;0,AA3090&lt;2,NOT(AND(C3091=C3090,AA3091=AA3090+1))),INDEX(DATAS,AA3090+1),"")</f>
        <v/>
      </c>
      <c r="AI3090" s="60" t="str">
        <f aca="false">IF(AND(AC3090=1,AA3090&lt;2),IF(AND(C3091=C3090,AA3091=AA3090+1),IF(AC3091=1,"",INDEX(DATAS,AA3090+1)),INDEX(DATAS,AA3090+1)),"")</f>
        <v/>
      </c>
    </row>
    <row r="3091" customFormat="false" ht="15" hidden="false" customHeight="false" outlineLevel="0" collapsed="false">
      <c r="A3091" s="60" t="n">
        <v>46309</v>
      </c>
      <c r="B3091" s="0" t="n">
        <v>4</v>
      </c>
      <c r="C3091" s="0" t="n">
        <v>5688</v>
      </c>
      <c r="D3091" s="0" t="n">
        <v>192</v>
      </c>
      <c r="E3091" s="0" t="n">
        <v>1</v>
      </c>
      <c r="F3091" s="55" t="s">
        <v>982</v>
      </c>
      <c r="G3091" s="0" t="n">
        <v>48.1</v>
      </c>
      <c r="H3091" s="0" t="n">
        <v>49</v>
      </c>
      <c r="I3091" s="55" t="s">
        <v>157</v>
      </c>
      <c r="J3091" s="0" t="n">
        <v>66</v>
      </c>
      <c r="K3091" s="0" t="n">
        <v>66</v>
      </c>
      <c r="L3091" s="0" t="n">
        <v>126</v>
      </c>
      <c r="P3091" s="0" t="n">
        <v>3.02</v>
      </c>
      <c r="Q3091" s="0" t="n">
        <v>3.5</v>
      </c>
      <c r="R3091" s="0" t="n">
        <v>4098</v>
      </c>
      <c r="S3091" s="0" t="n">
        <v>9331</v>
      </c>
      <c r="T3091" s="0" t="n">
        <v>45.05</v>
      </c>
      <c r="U3091" s="0" t="n">
        <v>841</v>
      </c>
      <c r="V3091" s="0" t="n">
        <v>1</v>
      </c>
      <c r="W3091" s="60" t="n">
        <v>46184</v>
      </c>
      <c r="X3091" s="55" t="n">
        <f aca="false">IF(I3091="Male",0,1)</f>
        <v>1</v>
      </c>
      <c r="Y3091" s="55" t="n">
        <f aca="false">IF(OR(I3091="DNB",I3091="Dry DNB"),1,0)</f>
        <v>0</v>
      </c>
      <c r="Z3091" s="55" t="n">
        <f aca="false">IF(ISNUMBER(W3091),A3091-W3091,"")</f>
        <v>125</v>
      </c>
      <c r="AA3091" s="55" t="n">
        <f aca="false">MATCH(A3091,DATAS,0)</f>
        <v>1</v>
      </c>
      <c r="AB3091" s="55" t="n">
        <f aca="false">IF(AND(E3091&gt;0,OR(AND(B3091&gt;=1,B3091&lt;=6),B3091=10)),1,0)</f>
        <v>1</v>
      </c>
      <c r="AC3091" s="55" t="n">
        <f aca="false">IF(AND(E3091&gt;0,B3091=10),1,0)</f>
        <v>0</v>
      </c>
      <c r="AD3091" s="0" t="str">
        <f aca="false">IF(AND(C3090=C3091,AA3090=AA3091-1),AB3090,"")</f>
        <v/>
      </c>
      <c r="AE3091" s="0" t="str">
        <f aca="false">IF(AND(C3090=C3091,AA3090=AA3091-1),AC3090,"")</f>
        <v/>
      </c>
      <c r="AF3091" s="0" t="str">
        <f aca="false">IF(AA3091=1,"",IF(AND(AB3091=1,AD3091&lt;&gt;1),1,0))</f>
        <v/>
      </c>
      <c r="AG3091" s="0" t="str">
        <f aca="false">IF(AA3091=1,"",IF(AND(AC3091=1,AE3091&lt;&gt;1),1,0))</f>
        <v/>
      </c>
      <c r="AH3091" s="60" t="str">
        <f aca="false">IF(AND(E3091&gt;0,AA3091&lt;2,NOT(AND(C3092=C3091,AA3092=AA3091+1))),INDEX(DATAS,AA3091+1),"")</f>
        <v/>
      </c>
      <c r="AI3091" s="60" t="str">
        <f aca="false">IF(AND(AC3091=1,AA3091&lt;2),IF(AND(C3092=C3091,AA3092=AA3091+1),IF(AC3092=1,"",INDEX(DATAS,AA3091+1)),INDEX(DATAS,AA3091+1)),"")</f>
        <v/>
      </c>
    </row>
    <row r="3092" customFormat="false" ht="15" hidden="false" customHeight="false" outlineLevel="0" collapsed="false">
      <c r="A3092" s="60" t="n">
        <v>46310</v>
      </c>
      <c r="B3092" s="0" t="n">
        <v>4</v>
      </c>
      <c r="C3092" s="0" t="n">
        <v>5688</v>
      </c>
      <c r="D3092" s="0" t="n">
        <v>193</v>
      </c>
      <c r="E3092" s="0" t="n">
        <v>1</v>
      </c>
      <c r="F3092" s="55" t="s">
        <v>982</v>
      </c>
      <c r="G3092" s="0" t="n">
        <v>53.9</v>
      </c>
      <c r="H3092" s="0" t="n">
        <v>50</v>
      </c>
      <c r="I3092" s="55" t="s">
        <v>157</v>
      </c>
      <c r="J3092" s="0" t="n">
        <v>66</v>
      </c>
      <c r="K3092" s="0" t="n">
        <v>66</v>
      </c>
      <c r="L3092" s="0" t="n">
        <v>127</v>
      </c>
      <c r="P3092" s="0" t="n">
        <v>3.02</v>
      </c>
      <c r="Q3092" s="0" t="n">
        <v>3.5</v>
      </c>
      <c r="T3092" s="0" t="n">
        <v>45.05</v>
      </c>
      <c r="U3092" s="0" t="n">
        <v>842</v>
      </c>
      <c r="V3092" s="0" t="n">
        <v>1</v>
      </c>
      <c r="W3092" s="60" t="n">
        <v>46184</v>
      </c>
      <c r="X3092" s="55" t="n">
        <f aca="false">IF(I3092="Male",0,1)</f>
        <v>1</v>
      </c>
      <c r="Y3092" s="55" t="n">
        <f aca="false">IF(OR(I3092="DNB",I3092="Dry DNB"),1,0)</f>
        <v>0</v>
      </c>
      <c r="Z3092" s="55" t="n">
        <f aca="false">IF(ISNUMBER(W3092),A3092-W3092,"")</f>
        <v>126</v>
      </c>
      <c r="AA3092" s="55" t="n">
        <f aca="false">MATCH(A3092,DATAS,0)</f>
        <v>2</v>
      </c>
      <c r="AB3092" s="55" t="n">
        <f aca="false">IF(AND(E3092&gt;0,OR(AND(B3092&gt;=1,B3092&lt;=6),B3092=10)),1,0)</f>
        <v>1</v>
      </c>
      <c r="AC3092" s="55" t="n">
        <f aca="false">IF(AND(E3092&gt;0,B3092=10),1,0)</f>
        <v>0</v>
      </c>
      <c r="AD3092" s="55" t="n">
        <f aca="false">IF(AND(C3091=C3092,AA3091=AA3092-1),AB3091,"")</f>
        <v>1</v>
      </c>
      <c r="AE3092" s="55" t="n">
        <f aca="false">IF(AND(C3091=C3092,AA3091=AA3092-1),AC3091,"")</f>
        <v>0</v>
      </c>
      <c r="AF3092" s="55" t="n">
        <f aca="false">IF(AA3092=1,"",IF(AND(AB3092=1,AD3092&lt;&gt;1),1,0))</f>
        <v>0</v>
      </c>
      <c r="AG3092" s="55" t="n">
        <f aca="false">IF(AA3092=1,"",IF(AND(AC3092=1,AE3092&lt;&gt;1),1,0))</f>
        <v>0</v>
      </c>
      <c r="AH3092" s="60" t="str">
        <f aca="false">IF(AND(E3092&gt;0,AA3092&lt;2,NOT(AND(C3093=C3092,AA3093=AA3092+1))),INDEX(DATAS,AA3092+1),"")</f>
        <v/>
      </c>
      <c r="AI3092" s="60" t="str">
        <f aca="false">IF(AND(AC3092=1,AA3092&lt;2),IF(AND(C3093=C3092,AA3093=AA3092+1),IF(AC3093=1,"",INDEX(DATAS,AA3092+1)),INDEX(DATAS,AA3092+1)),"")</f>
        <v/>
      </c>
    </row>
    <row r="3093" customFormat="false" ht="15" hidden="false" customHeight="false" outlineLevel="0" collapsed="false">
      <c r="A3093" s="60" t="n">
        <v>46309</v>
      </c>
      <c r="B3093" s="0" t="n">
        <v>4</v>
      </c>
      <c r="C3093" s="0" t="n">
        <v>5690</v>
      </c>
      <c r="D3093" s="0" t="n">
        <v>152</v>
      </c>
      <c r="E3093" s="0" t="n">
        <v>1</v>
      </c>
      <c r="F3093" s="55" t="s">
        <v>982</v>
      </c>
      <c r="G3093" s="0" t="n">
        <v>51.5</v>
      </c>
      <c r="H3093" s="0" t="n">
        <v>48</v>
      </c>
      <c r="I3093" s="55" t="s">
        <v>187</v>
      </c>
      <c r="J3093" s="0" t="n">
        <v>152</v>
      </c>
      <c r="K3093" s="0" t="n">
        <v>68</v>
      </c>
      <c r="P3093" s="0" t="n">
        <v>4.03</v>
      </c>
      <c r="Q3093" s="0" t="n">
        <v>3.05</v>
      </c>
      <c r="R3093" s="0" t="n">
        <v>4882</v>
      </c>
      <c r="S3093" s="0" t="n">
        <v>10242</v>
      </c>
      <c r="T3093" s="0" t="n">
        <v>51.3</v>
      </c>
      <c r="U3093" s="0" t="n">
        <v>841</v>
      </c>
      <c r="V3093" s="0" t="n">
        <v>4</v>
      </c>
      <c r="W3093" s="60" t="n">
        <v>46307</v>
      </c>
      <c r="X3093" s="55" t="n">
        <f aca="false">IF(I3093="Male",0,1)</f>
        <v>1</v>
      </c>
      <c r="Y3093" s="55" t="n">
        <f aca="false">IF(OR(I3093="DNB",I3093="Dry DNB"),1,0)</f>
        <v>0</v>
      </c>
      <c r="Z3093" s="55" t="n">
        <f aca="false">IF(ISNUMBER(W3093),A3093-W3093,"")</f>
        <v>2</v>
      </c>
      <c r="AA3093" s="55" t="n">
        <f aca="false">MATCH(A3093,DATAS,0)</f>
        <v>1</v>
      </c>
      <c r="AB3093" s="55" t="n">
        <f aca="false">IF(AND(E3093&gt;0,OR(AND(B3093&gt;=1,B3093&lt;=6),B3093=10)),1,0)</f>
        <v>1</v>
      </c>
      <c r="AC3093" s="55" t="n">
        <f aca="false">IF(AND(E3093&gt;0,B3093=10),1,0)</f>
        <v>0</v>
      </c>
      <c r="AD3093" s="0" t="str">
        <f aca="false">IF(AND(C3092=C3093,AA3092=AA3093-1),AB3092,"")</f>
        <v/>
      </c>
      <c r="AE3093" s="0" t="str">
        <f aca="false">IF(AND(C3092=C3093,AA3092=AA3093-1),AC3092,"")</f>
        <v/>
      </c>
      <c r="AF3093" s="0" t="str">
        <f aca="false">IF(AA3093=1,"",IF(AND(AB3093=1,AD3093&lt;&gt;1),1,0))</f>
        <v/>
      </c>
      <c r="AG3093" s="0" t="str">
        <f aca="false">IF(AA3093=1,"",IF(AND(AC3093=1,AE3093&lt;&gt;1),1,0))</f>
        <v/>
      </c>
      <c r="AH3093" s="60" t="str">
        <f aca="false">IF(AND(E3093&gt;0,AA3093&lt;2,NOT(AND(C3094=C3093,AA3094=AA3093+1))),INDEX(DATAS,AA3093+1),"")</f>
        <v/>
      </c>
      <c r="AI3093" s="60" t="str">
        <f aca="false">IF(AND(AC3093=1,AA3093&lt;2),IF(AND(C3094=C3093,AA3094=AA3093+1),IF(AC3094=1,"",INDEX(DATAS,AA3093+1)),INDEX(DATAS,AA3093+1)),"")</f>
        <v/>
      </c>
    </row>
    <row r="3094" customFormat="false" ht="15" hidden="false" customHeight="false" outlineLevel="0" collapsed="false">
      <c r="A3094" s="60" t="n">
        <v>46310</v>
      </c>
      <c r="B3094" s="0" t="n">
        <v>4</v>
      </c>
      <c r="C3094" s="0" t="n">
        <v>5690</v>
      </c>
      <c r="D3094" s="0" t="n">
        <v>153</v>
      </c>
      <c r="E3094" s="0" t="n">
        <v>1</v>
      </c>
      <c r="F3094" s="55" t="s">
        <v>982</v>
      </c>
      <c r="G3094" s="0" t="n">
        <v>55.8</v>
      </c>
      <c r="H3094" s="0" t="n">
        <v>47</v>
      </c>
      <c r="I3094" s="55" t="s">
        <v>187</v>
      </c>
      <c r="J3094" s="0" t="n">
        <v>153</v>
      </c>
      <c r="K3094" s="0" t="n">
        <v>68</v>
      </c>
      <c r="P3094" s="0" t="n">
        <v>4.03</v>
      </c>
      <c r="Q3094" s="0" t="n">
        <v>3.05</v>
      </c>
      <c r="T3094" s="0" t="n">
        <v>51.3</v>
      </c>
      <c r="U3094" s="0" t="n">
        <v>842</v>
      </c>
      <c r="V3094" s="0" t="n">
        <v>4</v>
      </c>
      <c r="W3094" s="60" t="n">
        <v>46307</v>
      </c>
      <c r="X3094" s="55" t="n">
        <f aca="false">IF(I3094="Male",0,1)</f>
        <v>1</v>
      </c>
      <c r="Y3094" s="55" t="n">
        <f aca="false">IF(OR(I3094="DNB",I3094="Dry DNB"),1,0)</f>
        <v>0</v>
      </c>
      <c r="Z3094" s="55" t="n">
        <f aca="false">IF(ISNUMBER(W3094),A3094-W3094,"")</f>
        <v>3</v>
      </c>
      <c r="AA3094" s="55" t="n">
        <f aca="false">MATCH(A3094,DATAS,0)</f>
        <v>2</v>
      </c>
      <c r="AB3094" s="55" t="n">
        <f aca="false">IF(AND(E3094&gt;0,OR(AND(B3094&gt;=1,B3094&lt;=6),B3094=10)),1,0)</f>
        <v>1</v>
      </c>
      <c r="AC3094" s="55" t="n">
        <f aca="false">IF(AND(E3094&gt;0,B3094=10),1,0)</f>
        <v>0</v>
      </c>
      <c r="AD3094" s="55" t="n">
        <f aca="false">IF(AND(C3093=C3094,AA3093=AA3094-1),AB3093,"")</f>
        <v>1</v>
      </c>
      <c r="AE3094" s="55" t="n">
        <f aca="false">IF(AND(C3093=C3094,AA3093=AA3094-1),AC3093,"")</f>
        <v>0</v>
      </c>
      <c r="AF3094" s="55" t="n">
        <f aca="false">IF(AA3094=1,"",IF(AND(AB3094=1,AD3094&lt;&gt;1),1,0))</f>
        <v>0</v>
      </c>
      <c r="AG3094" s="55" t="n">
        <f aca="false">IF(AA3094=1,"",IF(AND(AC3094=1,AE3094&lt;&gt;1),1,0))</f>
        <v>0</v>
      </c>
      <c r="AH3094" s="60" t="str">
        <f aca="false">IF(AND(E3094&gt;0,AA3094&lt;2,NOT(AND(C3095=C3094,AA3095=AA3094+1))),INDEX(DATAS,AA3094+1),"")</f>
        <v/>
      </c>
      <c r="AI3094" s="60" t="str">
        <f aca="false">IF(AND(AC3094=1,AA3094&lt;2),IF(AND(C3095=C3094,AA3095=AA3094+1),IF(AC3095=1,"",INDEX(DATAS,AA3094+1)),INDEX(DATAS,AA3094+1)),"")</f>
        <v/>
      </c>
    </row>
    <row r="3095" customFormat="false" ht="15" hidden="false" customHeight="false" outlineLevel="0" collapsed="false">
      <c r="A3095" s="60" t="n">
        <v>46309</v>
      </c>
      <c r="B3095" s="0" t="n">
        <v>4</v>
      </c>
      <c r="C3095" s="0" t="n">
        <v>5691</v>
      </c>
      <c r="D3095" s="0" t="n">
        <v>201</v>
      </c>
      <c r="E3095" s="0" t="n">
        <v>1</v>
      </c>
      <c r="F3095" s="55" t="s">
        <v>983</v>
      </c>
      <c r="G3095" s="0" t="n">
        <v>56.8</v>
      </c>
      <c r="H3095" s="0" t="n">
        <v>54</v>
      </c>
      <c r="I3095" s="55" t="s">
        <v>157</v>
      </c>
      <c r="J3095" s="0" t="n">
        <v>89</v>
      </c>
      <c r="K3095" s="0" t="n">
        <v>89</v>
      </c>
      <c r="L3095" s="0" t="n">
        <v>112</v>
      </c>
      <c r="P3095" s="0" t="n">
        <v>2.89</v>
      </c>
      <c r="Q3095" s="0" t="n">
        <v>3.67</v>
      </c>
      <c r="R3095" s="0" t="n">
        <v>4409</v>
      </c>
      <c r="S3095" s="0" t="n">
        <v>10018</v>
      </c>
      <c r="T3095" s="0" t="n">
        <v>50.6</v>
      </c>
      <c r="U3095" s="0" t="n">
        <v>840</v>
      </c>
      <c r="V3095" s="0" t="n">
        <v>1</v>
      </c>
      <c r="W3095" s="60" t="n">
        <v>46198</v>
      </c>
      <c r="X3095" s="55" t="n">
        <f aca="false">IF(I3095="Male",0,1)</f>
        <v>1</v>
      </c>
      <c r="Y3095" s="55" t="n">
        <f aca="false">IF(OR(I3095="DNB",I3095="Dry DNB"),1,0)</f>
        <v>0</v>
      </c>
      <c r="Z3095" s="55" t="n">
        <f aca="false">IF(ISNUMBER(W3095),A3095-W3095,"")</f>
        <v>111</v>
      </c>
      <c r="AA3095" s="55" t="n">
        <f aca="false">MATCH(A3095,DATAS,0)</f>
        <v>1</v>
      </c>
      <c r="AB3095" s="55" t="n">
        <f aca="false">IF(AND(E3095&gt;0,OR(AND(B3095&gt;=1,B3095&lt;=6),B3095=10)),1,0)</f>
        <v>1</v>
      </c>
      <c r="AC3095" s="55" t="n">
        <f aca="false">IF(AND(E3095&gt;0,B3095=10),1,0)</f>
        <v>0</v>
      </c>
      <c r="AD3095" s="0" t="str">
        <f aca="false">IF(AND(C3094=C3095,AA3094=AA3095-1),AB3094,"")</f>
        <v/>
      </c>
      <c r="AE3095" s="0" t="str">
        <f aca="false">IF(AND(C3094=C3095,AA3094=AA3095-1),AC3094,"")</f>
        <v/>
      </c>
      <c r="AF3095" s="0" t="str">
        <f aca="false">IF(AA3095=1,"",IF(AND(AB3095=1,AD3095&lt;&gt;1),1,0))</f>
        <v/>
      </c>
      <c r="AG3095" s="0" t="str">
        <f aca="false">IF(AA3095=1,"",IF(AND(AC3095=1,AE3095&lt;&gt;1),1,0))</f>
        <v/>
      </c>
      <c r="AH3095" s="60" t="str">
        <f aca="false">IF(AND(E3095&gt;0,AA3095&lt;2,NOT(AND(C3096=C3095,AA3096=AA3095+1))),INDEX(DATAS,AA3095+1),"")</f>
        <v/>
      </c>
      <c r="AI3095" s="60" t="str">
        <f aca="false">IF(AND(AC3095=1,AA3095&lt;2),IF(AND(C3096=C3095,AA3096=AA3095+1),IF(AC3096=1,"",INDEX(DATAS,AA3095+1)),INDEX(DATAS,AA3095+1)),"")</f>
        <v/>
      </c>
    </row>
    <row r="3096" customFormat="false" ht="15" hidden="false" customHeight="false" outlineLevel="0" collapsed="false">
      <c r="A3096" s="60" t="n">
        <v>46310</v>
      </c>
      <c r="B3096" s="0" t="n">
        <v>4</v>
      </c>
      <c r="C3096" s="0" t="n">
        <v>5691</v>
      </c>
      <c r="D3096" s="0" t="n">
        <v>202</v>
      </c>
      <c r="E3096" s="0" t="n">
        <v>1</v>
      </c>
      <c r="F3096" s="55" t="s">
        <v>983</v>
      </c>
      <c r="G3096" s="0" t="n">
        <v>56.9</v>
      </c>
      <c r="H3096" s="0" t="n">
        <v>54</v>
      </c>
      <c r="I3096" s="55" t="s">
        <v>157</v>
      </c>
      <c r="J3096" s="0" t="n">
        <v>89</v>
      </c>
      <c r="K3096" s="0" t="n">
        <v>89</v>
      </c>
      <c r="L3096" s="0" t="n">
        <v>113</v>
      </c>
      <c r="P3096" s="0" t="n">
        <v>2.89</v>
      </c>
      <c r="Q3096" s="0" t="n">
        <v>3.67</v>
      </c>
      <c r="T3096" s="0" t="n">
        <v>50.6</v>
      </c>
      <c r="U3096" s="0" t="n">
        <v>841</v>
      </c>
      <c r="V3096" s="0" t="n">
        <v>1</v>
      </c>
      <c r="W3096" s="60" t="n">
        <v>46198</v>
      </c>
      <c r="X3096" s="55" t="n">
        <f aca="false">IF(I3096="Male",0,1)</f>
        <v>1</v>
      </c>
      <c r="Y3096" s="55" t="n">
        <f aca="false">IF(OR(I3096="DNB",I3096="Dry DNB"),1,0)</f>
        <v>0</v>
      </c>
      <c r="Z3096" s="55" t="n">
        <f aca="false">IF(ISNUMBER(W3096),A3096-W3096,"")</f>
        <v>112</v>
      </c>
      <c r="AA3096" s="55" t="n">
        <f aca="false">MATCH(A3096,DATAS,0)</f>
        <v>2</v>
      </c>
      <c r="AB3096" s="55" t="n">
        <f aca="false">IF(AND(E3096&gt;0,OR(AND(B3096&gt;=1,B3096&lt;=6),B3096=10)),1,0)</f>
        <v>1</v>
      </c>
      <c r="AC3096" s="55" t="n">
        <f aca="false">IF(AND(E3096&gt;0,B3096=10),1,0)</f>
        <v>0</v>
      </c>
      <c r="AD3096" s="55" t="n">
        <f aca="false">IF(AND(C3095=C3096,AA3095=AA3096-1),AB3095,"")</f>
        <v>1</v>
      </c>
      <c r="AE3096" s="55" t="n">
        <f aca="false">IF(AND(C3095=C3096,AA3095=AA3096-1),AC3095,"")</f>
        <v>0</v>
      </c>
      <c r="AF3096" s="55" t="n">
        <f aca="false">IF(AA3096=1,"",IF(AND(AB3096=1,AD3096&lt;&gt;1),1,0))</f>
        <v>0</v>
      </c>
      <c r="AG3096" s="55" t="n">
        <f aca="false">IF(AA3096=1,"",IF(AND(AC3096=1,AE3096&lt;&gt;1),1,0))</f>
        <v>0</v>
      </c>
      <c r="AH3096" s="60" t="str">
        <f aca="false">IF(AND(E3096&gt;0,AA3096&lt;2,NOT(AND(C3097=C3096,AA3097=AA3096+1))),INDEX(DATAS,AA3096+1),"")</f>
        <v/>
      </c>
      <c r="AI3096" s="60" t="str">
        <f aca="false">IF(AND(AC3096=1,AA3096&lt;2),IF(AND(C3097=C3096,AA3097=AA3096+1),IF(AC3097=1,"",INDEX(DATAS,AA3096+1)),INDEX(DATAS,AA3096+1)),"")</f>
        <v/>
      </c>
    </row>
    <row r="3097" customFormat="false" ht="15" hidden="false" customHeight="false" outlineLevel="0" collapsed="false">
      <c r="A3097" s="60" t="n">
        <v>46309</v>
      </c>
      <c r="B3097" s="0" t="n">
        <v>4</v>
      </c>
      <c r="C3097" s="0" t="n">
        <v>5692</v>
      </c>
      <c r="D3097" s="0" t="n">
        <v>192</v>
      </c>
      <c r="E3097" s="0" t="n">
        <v>1</v>
      </c>
      <c r="F3097" s="55" t="s">
        <v>983</v>
      </c>
      <c r="G3097" s="0" t="n">
        <v>41.7</v>
      </c>
      <c r="H3097" s="0" t="n">
        <v>42</v>
      </c>
      <c r="I3097" s="55" t="s">
        <v>157</v>
      </c>
      <c r="J3097" s="0" t="n">
        <v>143</v>
      </c>
      <c r="K3097" s="0" t="n">
        <v>66</v>
      </c>
      <c r="L3097" s="0" t="n">
        <v>49</v>
      </c>
      <c r="P3097" s="0" t="n">
        <v>4.01</v>
      </c>
      <c r="Q3097" s="0" t="n">
        <v>3.34</v>
      </c>
      <c r="R3097" s="0" t="n">
        <v>3517</v>
      </c>
      <c r="S3097" s="0" t="n">
        <v>7952</v>
      </c>
      <c r="T3097" s="0" t="n">
        <v>38.05</v>
      </c>
      <c r="U3097" s="0" t="n">
        <v>840</v>
      </c>
      <c r="V3097" s="0" t="n">
        <v>3</v>
      </c>
      <c r="W3097" s="60" t="n">
        <v>46261</v>
      </c>
      <c r="X3097" s="55" t="n">
        <f aca="false">IF(I3097="Male",0,1)</f>
        <v>1</v>
      </c>
      <c r="Y3097" s="55" t="n">
        <f aca="false">IF(OR(I3097="DNB",I3097="Dry DNB"),1,0)</f>
        <v>0</v>
      </c>
      <c r="Z3097" s="55" t="n">
        <f aca="false">IF(ISNUMBER(W3097),A3097-W3097,"")</f>
        <v>48</v>
      </c>
      <c r="AA3097" s="55" t="n">
        <f aca="false">MATCH(A3097,DATAS,0)</f>
        <v>1</v>
      </c>
      <c r="AB3097" s="55" t="n">
        <f aca="false">IF(AND(E3097&gt;0,OR(AND(B3097&gt;=1,B3097&lt;=6),B3097=10)),1,0)</f>
        <v>1</v>
      </c>
      <c r="AC3097" s="55" t="n">
        <f aca="false">IF(AND(E3097&gt;0,B3097=10),1,0)</f>
        <v>0</v>
      </c>
      <c r="AD3097" s="0" t="str">
        <f aca="false">IF(AND(C3096=C3097,AA3096=AA3097-1),AB3096,"")</f>
        <v/>
      </c>
      <c r="AE3097" s="0" t="str">
        <f aca="false">IF(AND(C3096=C3097,AA3096=AA3097-1),AC3096,"")</f>
        <v/>
      </c>
      <c r="AF3097" s="0" t="str">
        <f aca="false">IF(AA3097=1,"",IF(AND(AB3097=1,AD3097&lt;&gt;1),1,0))</f>
        <v/>
      </c>
      <c r="AG3097" s="0" t="str">
        <f aca="false">IF(AA3097=1,"",IF(AND(AC3097=1,AE3097&lt;&gt;1),1,0))</f>
        <v/>
      </c>
      <c r="AH3097" s="60" t="str">
        <f aca="false">IF(AND(E3097&gt;0,AA3097&lt;2,NOT(AND(C3098=C3097,AA3098=AA3097+1))),INDEX(DATAS,AA3097+1),"")</f>
        <v/>
      </c>
      <c r="AI3097" s="60" t="str">
        <f aca="false">IF(AND(AC3097=1,AA3097&lt;2),IF(AND(C3098=C3097,AA3098=AA3097+1),IF(AC3098=1,"",INDEX(DATAS,AA3097+1)),INDEX(DATAS,AA3097+1)),"")</f>
        <v/>
      </c>
    </row>
    <row r="3098" customFormat="false" ht="15" hidden="false" customHeight="false" outlineLevel="0" collapsed="false">
      <c r="A3098" s="60" t="n">
        <v>46310</v>
      </c>
      <c r="B3098" s="0" t="n">
        <v>4</v>
      </c>
      <c r="C3098" s="0" t="n">
        <v>5692</v>
      </c>
      <c r="D3098" s="0" t="n">
        <v>193</v>
      </c>
      <c r="E3098" s="0" t="n">
        <v>1</v>
      </c>
      <c r="F3098" s="55" t="s">
        <v>983</v>
      </c>
      <c r="G3098" s="0" t="n">
        <v>43.9</v>
      </c>
      <c r="H3098" s="0" t="n">
        <v>42</v>
      </c>
      <c r="I3098" s="55" t="s">
        <v>157</v>
      </c>
      <c r="J3098" s="0" t="n">
        <v>143</v>
      </c>
      <c r="K3098" s="0" t="n">
        <v>66</v>
      </c>
      <c r="L3098" s="0" t="n">
        <v>50</v>
      </c>
      <c r="P3098" s="0" t="n">
        <v>4.01</v>
      </c>
      <c r="Q3098" s="0" t="n">
        <v>3.34</v>
      </c>
      <c r="T3098" s="0" t="n">
        <v>38.05</v>
      </c>
      <c r="U3098" s="0" t="n">
        <v>841</v>
      </c>
      <c r="V3098" s="0" t="n">
        <v>3</v>
      </c>
      <c r="W3098" s="60" t="n">
        <v>46261</v>
      </c>
      <c r="X3098" s="55" t="n">
        <f aca="false">IF(I3098="Male",0,1)</f>
        <v>1</v>
      </c>
      <c r="Y3098" s="55" t="n">
        <f aca="false">IF(OR(I3098="DNB",I3098="Dry DNB"),1,0)</f>
        <v>0</v>
      </c>
      <c r="Z3098" s="55" t="n">
        <f aca="false">IF(ISNUMBER(W3098),A3098-W3098,"")</f>
        <v>49</v>
      </c>
      <c r="AA3098" s="55" t="n">
        <f aca="false">MATCH(A3098,DATAS,0)</f>
        <v>2</v>
      </c>
      <c r="AB3098" s="55" t="n">
        <f aca="false">IF(AND(E3098&gt;0,OR(AND(B3098&gt;=1,B3098&lt;=6),B3098=10)),1,0)</f>
        <v>1</v>
      </c>
      <c r="AC3098" s="55" t="n">
        <f aca="false">IF(AND(E3098&gt;0,B3098=10),1,0)</f>
        <v>0</v>
      </c>
      <c r="AD3098" s="55" t="n">
        <f aca="false">IF(AND(C3097=C3098,AA3097=AA3098-1),AB3097,"")</f>
        <v>1</v>
      </c>
      <c r="AE3098" s="55" t="n">
        <f aca="false">IF(AND(C3097=C3098,AA3097=AA3098-1),AC3097,"")</f>
        <v>0</v>
      </c>
      <c r="AF3098" s="55" t="n">
        <f aca="false">IF(AA3098=1,"",IF(AND(AB3098=1,AD3098&lt;&gt;1),1,0))</f>
        <v>0</v>
      </c>
      <c r="AG3098" s="55" t="n">
        <f aca="false">IF(AA3098=1,"",IF(AND(AC3098=1,AE3098&lt;&gt;1),1,0))</f>
        <v>0</v>
      </c>
      <c r="AH3098" s="60" t="str">
        <f aca="false">IF(AND(E3098&gt;0,AA3098&lt;2,NOT(AND(C3099=C3098,AA3099=AA3098+1))),INDEX(DATAS,AA3098+1),"")</f>
        <v/>
      </c>
      <c r="AI3098" s="60" t="str">
        <f aca="false">IF(AND(AC3098=1,AA3098&lt;2),IF(AND(C3099=C3098,AA3099=AA3098+1),IF(AC3099=1,"",INDEX(DATAS,AA3098+1)),INDEX(DATAS,AA3098+1)),"")</f>
        <v/>
      </c>
    </row>
    <row r="3099" customFormat="false" ht="15" hidden="false" customHeight="false" outlineLevel="0" collapsed="false">
      <c r="A3099" s="60" t="n">
        <v>46309</v>
      </c>
      <c r="B3099" s="0" t="n">
        <v>1</v>
      </c>
      <c r="C3099" s="0" t="n">
        <v>5693</v>
      </c>
      <c r="D3099" s="0" t="n">
        <v>100</v>
      </c>
      <c r="E3099" s="0" t="n">
        <v>1</v>
      </c>
      <c r="F3099" s="55" t="s">
        <v>984</v>
      </c>
      <c r="G3099" s="0" t="n">
        <v>37.6</v>
      </c>
      <c r="H3099" s="0" t="n">
        <v>39</v>
      </c>
      <c r="I3099" s="55" t="s">
        <v>177</v>
      </c>
      <c r="J3099" s="0" t="n">
        <v>100</v>
      </c>
      <c r="K3099" s="0" t="n">
        <v>65</v>
      </c>
      <c r="P3099" s="0" t="n">
        <v>3.93</v>
      </c>
      <c r="Q3099" s="0" t="n">
        <v>3.08</v>
      </c>
      <c r="R3099" s="0" t="n">
        <v>3715</v>
      </c>
      <c r="S3099" s="0" t="n">
        <v>7467</v>
      </c>
      <c r="T3099" s="0" t="n">
        <v>43.5</v>
      </c>
      <c r="U3099" s="0" t="n">
        <v>839</v>
      </c>
      <c r="V3099" s="0" t="n">
        <v>1</v>
      </c>
      <c r="W3099" s="60" t="n">
        <v>46275</v>
      </c>
      <c r="X3099" s="55" t="n">
        <f aca="false">IF(I3099="Male",0,1)</f>
        <v>1</v>
      </c>
      <c r="Y3099" s="55" t="n">
        <f aca="false">IF(OR(I3099="DNB",I3099="Dry DNB"),1,0)</f>
        <v>0</v>
      </c>
      <c r="Z3099" s="55" t="n">
        <f aca="false">IF(ISNUMBER(W3099),A3099-W3099,"")</f>
        <v>34</v>
      </c>
      <c r="AA3099" s="55" t="n">
        <f aca="false">MATCH(A3099,DATAS,0)</f>
        <v>1</v>
      </c>
      <c r="AB3099" s="55" t="n">
        <f aca="false">IF(AND(E3099&gt;0,OR(AND(B3099&gt;=1,B3099&lt;=6),B3099=10)),1,0)</f>
        <v>1</v>
      </c>
      <c r="AC3099" s="55" t="n">
        <f aca="false">IF(AND(E3099&gt;0,B3099=10),1,0)</f>
        <v>0</v>
      </c>
      <c r="AD3099" s="0" t="str">
        <f aca="false">IF(AND(C3098=C3099,AA3098=AA3099-1),AB3098,"")</f>
        <v/>
      </c>
      <c r="AE3099" s="0" t="str">
        <f aca="false">IF(AND(C3098=C3099,AA3098=AA3099-1),AC3098,"")</f>
        <v/>
      </c>
      <c r="AF3099" s="0" t="str">
        <f aca="false">IF(AA3099=1,"",IF(AND(AB3099=1,AD3099&lt;&gt;1),1,0))</f>
        <v/>
      </c>
      <c r="AG3099" s="0" t="str">
        <f aca="false">IF(AA3099=1,"",IF(AND(AC3099=1,AE3099&lt;&gt;1),1,0))</f>
        <v/>
      </c>
      <c r="AH3099" s="60" t="str">
        <f aca="false">IF(AND(E3099&gt;0,AA3099&lt;2,NOT(AND(C3100=C3099,AA3100=AA3099+1))),INDEX(DATAS,AA3099+1),"")</f>
        <v/>
      </c>
      <c r="AI3099" s="60" t="str">
        <f aca="false">IF(AND(AC3099=1,AA3099&lt;2),IF(AND(C3100=C3099,AA3100=AA3099+1),IF(AC3100=1,"",INDEX(DATAS,AA3099+1)),INDEX(DATAS,AA3099+1)),"")</f>
        <v/>
      </c>
    </row>
    <row r="3100" customFormat="false" ht="15" hidden="false" customHeight="false" outlineLevel="0" collapsed="false">
      <c r="A3100" s="60" t="n">
        <v>46310</v>
      </c>
      <c r="B3100" s="0" t="n">
        <v>1</v>
      </c>
      <c r="C3100" s="0" t="n">
        <v>5693</v>
      </c>
      <c r="D3100" s="0" t="n">
        <v>101</v>
      </c>
      <c r="E3100" s="0" t="n">
        <v>1</v>
      </c>
      <c r="F3100" s="55" t="s">
        <v>984</v>
      </c>
      <c r="G3100" s="0" t="n">
        <v>41.2</v>
      </c>
      <c r="H3100" s="0" t="n">
        <v>38</v>
      </c>
      <c r="I3100" s="55" t="s">
        <v>177</v>
      </c>
      <c r="J3100" s="0" t="n">
        <v>101</v>
      </c>
      <c r="K3100" s="0" t="n">
        <v>65</v>
      </c>
      <c r="P3100" s="0" t="n">
        <v>3.93</v>
      </c>
      <c r="Q3100" s="0" t="n">
        <v>3.08</v>
      </c>
      <c r="T3100" s="0" t="n">
        <v>43.5</v>
      </c>
      <c r="U3100" s="0" t="n">
        <v>840</v>
      </c>
      <c r="V3100" s="0" t="n">
        <v>1</v>
      </c>
      <c r="W3100" s="60" t="n">
        <v>46275</v>
      </c>
      <c r="X3100" s="55" t="n">
        <f aca="false">IF(I3100="Male",0,1)</f>
        <v>1</v>
      </c>
      <c r="Y3100" s="55" t="n">
        <f aca="false">IF(OR(I3100="DNB",I3100="Dry DNB"),1,0)</f>
        <v>0</v>
      </c>
      <c r="Z3100" s="55" t="n">
        <f aca="false">IF(ISNUMBER(W3100),A3100-W3100,"")</f>
        <v>35</v>
      </c>
      <c r="AA3100" s="55" t="n">
        <f aca="false">MATCH(A3100,DATAS,0)</f>
        <v>2</v>
      </c>
      <c r="AB3100" s="55" t="n">
        <f aca="false">IF(AND(E3100&gt;0,OR(AND(B3100&gt;=1,B3100&lt;=6),B3100=10)),1,0)</f>
        <v>1</v>
      </c>
      <c r="AC3100" s="55" t="n">
        <f aca="false">IF(AND(E3100&gt;0,B3100=10),1,0)</f>
        <v>0</v>
      </c>
      <c r="AD3100" s="55" t="n">
        <f aca="false">IF(AND(C3099=C3100,AA3099=AA3100-1),AB3099,"")</f>
        <v>1</v>
      </c>
      <c r="AE3100" s="55" t="n">
        <f aca="false">IF(AND(C3099=C3100,AA3099=AA3100-1),AC3099,"")</f>
        <v>0</v>
      </c>
      <c r="AF3100" s="55" t="n">
        <f aca="false">IF(AA3100=1,"",IF(AND(AB3100=1,AD3100&lt;&gt;1),1,0))</f>
        <v>0</v>
      </c>
      <c r="AG3100" s="55" t="n">
        <f aca="false">IF(AA3100=1,"",IF(AND(AC3100=1,AE3100&lt;&gt;1),1,0))</f>
        <v>0</v>
      </c>
      <c r="AH3100" s="60" t="str">
        <f aca="false">IF(AND(E3100&gt;0,AA3100&lt;2,NOT(AND(C3101=C3100,AA3101=AA3100+1))),INDEX(DATAS,AA3100+1),"")</f>
        <v/>
      </c>
      <c r="AI3100" s="60" t="str">
        <f aca="false">IF(AND(AC3100=1,AA3100&lt;2),IF(AND(C3101=C3100,AA3101=AA3100+1),IF(AC3101=1,"",INDEX(DATAS,AA3100+1)),INDEX(DATAS,AA3100+1)),"")</f>
        <v/>
      </c>
    </row>
    <row r="3101" customFormat="false" ht="15" hidden="false" customHeight="false" outlineLevel="0" collapsed="false">
      <c r="A3101" s="60" t="n">
        <v>46309</v>
      </c>
      <c r="B3101" s="0" t="n">
        <v>4</v>
      </c>
      <c r="C3101" s="0" t="n">
        <v>5694</v>
      </c>
      <c r="D3101" s="0" t="n">
        <v>137</v>
      </c>
      <c r="E3101" s="0" t="n">
        <v>1</v>
      </c>
      <c r="F3101" s="55" t="s">
        <v>984</v>
      </c>
      <c r="G3101" s="0" t="n">
        <v>43.9</v>
      </c>
      <c r="H3101" s="0" t="n">
        <v>46</v>
      </c>
      <c r="I3101" s="55" t="s">
        <v>187</v>
      </c>
      <c r="J3101" s="0" t="n">
        <v>137</v>
      </c>
      <c r="K3101" s="0" t="n">
        <v>67</v>
      </c>
      <c r="P3101" s="0" t="n">
        <v>4.27</v>
      </c>
      <c r="Q3101" s="0" t="n">
        <v>3.38</v>
      </c>
      <c r="R3101" s="0" t="n">
        <v>3402</v>
      </c>
      <c r="S3101" s="0" t="n">
        <v>7460</v>
      </c>
      <c r="T3101" s="0" t="n">
        <v>38</v>
      </c>
      <c r="U3101" s="0" t="n">
        <v>839</v>
      </c>
      <c r="V3101" s="0" t="n">
        <v>2</v>
      </c>
      <c r="W3101" s="60" t="n">
        <v>46282</v>
      </c>
      <c r="X3101" s="55" t="n">
        <f aca="false">IF(I3101="Male",0,1)</f>
        <v>1</v>
      </c>
      <c r="Y3101" s="55" t="n">
        <f aca="false">IF(OR(I3101="DNB",I3101="Dry DNB"),1,0)</f>
        <v>0</v>
      </c>
      <c r="Z3101" s="55" t="n">
        <f aca="false">IF(ISNUMBER(W3101),A3101-W3101,"")</f>
        <v>27</v>
      </c>
      <c r="AA3101" s="55" t="n">
        <f aca="false">MATCH(A3101,DATAS,0)</f>
        <v>1</v>
      </c>
      <c r="AB3101" s="55" t="n">
        <f aca="false">IF(AND(E3101&gt;0,OR(AND(B3101&gt;=1,B3101&lt;=6),B3101=10)),1,0)</f>
        <v>1</v>
      </c>
      <c r="AC3101" s="55" t="n">
        <f aca="false">IF(AND(E3101&gt;0,B3101=10),1,0)</f>
        <v>0</v>
      </c>
      <c r="AD3101" s="0" t="str">
        <f aca="false">IF(AND(C3100=C3101,AA3100=AA3101-1),AB3100,"")</f>
        <v/>
      </c>
      <c r="AE3101" s="0" t="str">
        <f aca="false">IF(AND(C3100=C3101,AA3100=AA3101-1),AC3100,"")</f>
        <v/>
      </c>
      <c r="AF3101" s="0" t="str">
        <f aca="false">IF(AA3101=1,"",IF(AND(AB3101=1,AD3101&lt;&gt;1),1,0))</f>
        <v/>
      </c>
      <c r="AG3101" s="0" t="str">
        <f aca="false">IF(AA3101=1,"",IF(AND(AC3101=1,AE3101&lt;&gt;1),1,0))</f>
        <v/>
      </c>
      <c r="AH3101" s="60" t="str">
        <f aca="false">IF(AND(E3101&gt;0,AA3101&lt;2,NOT(AND(C3102=C3101,AA3102=AA3101+1))),INDEX(DATAS,AA3101+1),"")</f>
        <v/>
      </c>
      <c r="AI3101" s="60" t="str">
        <f aca="false">IF(AND(AC3101=1,AA3101&lt;2),IF(AND(C3102=C3101,AA3102=AA3101+1),IF(AC3102=1,"",INDEX(DATAS,AA3101+1)),INDEX(DATAS,AA3101+1)),"")</f>
        <v/>
      </c>
    </row>
    <row r="3102" customFormat="false" ht="15" hidden="false" customHeight="false" outlineLevel="0" collapsed="false">
      <c r="A3102" s="60" t="n">
        <v>46310</v>
      </c>
      <c r="B3102" s="0" t="n">
        <v>4</v>
      </c>
      <c r="C3102" s="0" t="n">
        <v>5694</v>
      </c>
      <c r="D3102" s="0" t="n">
        <v>138</v>
      </c>
      <c r="E3102" s="0" t="n">
        <v>1</v>
      </c>
      <c r="F3102" s="55" t="s">
        <v>984</v>
      </c>
      <c r="G3102" s="0" t="n">
        <v>44.2</v>
      </c>
      <c r="H3102" s="0" t="n">
        <v>45</v>
      </c>
      <c r="I3102" s="55" t="s">
        <v>187</v>
      </c>
      <c r="J3102" s="0" t="n">
        <v>138</v>
      </c>
      <c r="K3102" s="0" t="n">
        <v>67</v>
      </c>
      <c r="P3102" s="0" t="n">
        <v>4.27</v>
      </c>
      <c r="Q3102" s="0" t="n">
        <v>3.38</v>
      </c>
      <c r="T3102" s="0" t="n">
        <v>38</v>
      </c>
      <c r="U3102" s="0" t="n">
        <v>840</v>
      </c>
      <c r="V3102" s="0" t="n">
        <v>2</v>
      </c>
      <c r="W3102" s="60" t="n">
        <v>46282</v>
      </c>
      <c r="X3102" s="55" t="n">
        <f aca="false">IF(I3102="Male",0,1)</f>
        <v>1</v>
      </c>
      <c r="Y3102" s="55" t="n">
        <f aca="false">IF(OR(I3102="DNB",I3102="Dry DNB"),1,0)</f>
        <v>0</v>
      </c>
      <c r="Z3102" s="55" t="n">
        <f aca="false">IF(ISNUMBER(W3102),A3102-W3102,"")</f>
        <v>28</v>
      </c>
      <c r="AA3102" s="55" t="n">
        <f aca="false">MATCH(A3102,DATAS,0)</f>
        <v>2</v>
      </c>
      <c r="AB3102" s="55" t="n">
        <f aca="false">IF(AND(E3102&gt;0,OR(AND(B3102&gt;=1,B3102&lt;=6),B3102=10)),1,0)</f>
        <v>1</v>
      </c>
      <c r="AC3102" s="55" t="n">
        <f aca="false">IF(AND(E3102&gt;0,B3102=10),1,0)</f>
        <v>0</v>
      </c>
      <c r="AD3102" s="55" t="n">
        <f aca="false">IF(AND(C3101=C3102,AA3101=AA3102-1),AB3101,"")</f>
        <v>1</v>
      </c>
      <c r="AE3102" s="55" t="n">
        <f aca="false">IF(AND(C3101=C3102,AA3101=AA3102-1),AC3101,"")</f>
        <v>0</v>
      </c>
      <c r="AF3102" s="55" t="n">
        <f aca="false">IF(AA3102=1,"",IF(AND(AB3102=1,AD3102&lt;&gt;1),1,0))</f>
        <v>0</v>
      </c>
      <c r="AG3102" s="55" t="n">
        <f aca="false">IF(AA3102=1,"",IF(AND(AC3102=1,AE3102&lt;&gt;1),1,0))</f>
        <v>0</v>
      </c>
      <c r="AH3102" s="60" t="str">
        <f aca="false">IF(AND(E3102&gt;0,AA3102&lt;2,NOT(AND(C3103=C3102,AA3103=AA3102+1))),INDEX(DATAS,AA3102+1),"")</f>
        <v/>
      </c>
      <c r="AI3102" s="60" t="str">
        <f aca="false">IF(AND(AC3102=1,AA3102&lt;2),IF(AND(C3103=C3102,AA3103=AA3102+1),IF(AC3103=1,"",INDEX(DATAS,AA3102+1)),INDEX(DATAS,AA3102+1)),"")</f>
        <v/>
      </c>
    </row>
    <row r="3103" customFormat="false" ht="15" hidden="false" customHeight="false" outlineLevel="0" collapsed="false">
      <c r="A3103" s="60" t="n">
        <v>46309</v>
      </c>
      <c r="B3103" s="0" t="n">
        <v>4</v>
      </c>
      <c r="C3103" s="0" t="n">
        <v>5695</v>
      </c>
      <c r="D3103" s="0" t="n">
        <v>199</v>
      </c>
      <c r="E3103" s="0" t="n">
        <v>1</v>
      </c>
      <c r="F3103" s="55" t="s">
        <v>985</v>
      </c>
      <c r="G3103" s="0" t="n">
        <v>49.5</v>
      </c>
      <c r="H3103" s="0" t="n">
        <v>51</v>
      </c>
      <c r="I3103" s="55" t="s">
        <v>157</v>
      </c>
      <c r="J3103" s="0" t="n">
        <v>66</v>
      </c>
      <c r="K3103" s="0" t="n">
        <v>66</v>
      </c>
      <c r="L3103" s="0" t="n">
        <v>133</v>
      </c>
      <c r="P3103" s="0" t="n">
        <v>3.5</v>
      </c>
      <c r="Q3103" s="0" t="n">
        <v>3.33</v>
      </c>
      <c r="R3103" s="0" t="n">
        <v>4271</v>
      </c>
      <c r="S3103" s="0" t="n">
        <v>9621</v>
      </c>
      <c r="T3103" s="0" t="n">
        <v>50.1</v>
      </c>
      <c r="U3103" s="0" t="n">
        <v>838</v>
      </c>
      <c r="V3103" s="0" t="n">
        <v>1</v>
      </c>
      <c r="W3103" s="60" t="n">
        <v>46178</v>
      </c>
      <c r="X3103" s="55" t="n">
        <f aca="false">IF(I3103="Male",0,1)</f>
        <v>1</v>
      </c>
      <c r="Y3103" s="55" t="n">
        <f aca="false">IF(OR(I3103="DNB",I3103="Dry DNB"),1,0)</f>
        <v>0</v>
      </c>
      <c r="Z3103" s="55" t="n">
        <f aca="false">IF(ISNUMBER(W3103),A3103-W3103,"")</f>
        <v>131</v>
      </c>
      <c r="AA3103" s="55" t="n">
        <f aca="false">MATCH(A3103,DATAS,0)</f>
        <v>1</v>
      </c>
      <c r="AB3103" s="55" t="n">
        <f aca="false">IF(AND(E3103&gt;0,OR(AND(B3103&gt;=1,B3103&lt;=6),B3103=10)),1,0)</f>
        <v>1</v>
      </c>
      <c r="AC3103" s="55" t="n">
        <f aca="false">IF(AND(E3103&gt;0,B3103=10),1,0)</f>
        <v>0</v>
      </c>
      <c r="AD3103" s="0" t="str">
        <f aca="false">IF(AND(C3102=C3103,AA3102=AA3103-1),AB3102,"")</f>
        <v/>
      </c>
      <c r="AE3103" s="0" t="str">
        <f aca="false">IF(AND(C3102=C3103,AA3102=AA3103-1),AC3102,"")</f>
        <v/>
      </c>
      <c r="AF3103" s="0" t="str">
        <f aca="false">IF(AA3103=1,"",IF(AND(AB3103=1,AD3103&lt;&gt;1),1,0))</f>
        <v/>
      </c>
      <c r="AG3103" s="0" t="str">
        <f aca="false">IF(AA3103=1,"",IF(AND(AC3103=1,AE3103&lt;&gt;1),1,0))</f>
        <v/>
      </c>
      <c r="AH3103" s="60" t="str">
        <f aca="false">IF(AND(E3103&gt;0,AA3103&lt;2,NOT(AND(C3104=C3103,AA3104=AA3103+1))),INDEX(DATAS,AA3103+1),"")</f>
        <v/>
      </c>
      <c r="AI3103" s="60" t="str">
        <f aca="false">IF(AND(AC3103=1,AA3103&lt;2),IF(AND(C3104=C3103,AA3104=AA3103+1),IF(AC3104=1,"",INDEX(DATAS,AA3103+1)),INDEX(DATAS,AA3103+1)),"")</f>
        <v/>
      </c>
    </row>
    <row r="3104" customFormat="false" ht="15" hidden="false" customHeight="false" outlineLevel="0" collapsed="false">
      <c r="A3104" s="60" t="n">
        <v>46310</v>
      </c>
      <c r="B3104" s="0" t="n">
        <v>4</v>
      </c>
      <c r="C3104" s="0" t="n">
        <v>5695</v>
      </c>
      <c r="D3104" s="0" t="n">
        <v>200</v>
      </c>
      <c r="E3104" s="0" t="n">
        <v>1</v>
      </c>
      <c r="F3104" s="55" t="s">
        <v>985</v>
      </c>
      <c r="G3104" s="0" t="n">
        <v>49.3</v>
      </c>
      <c r="H3104" s="0" t="n">
        <v>50</v>
      </c>
      <c r="I3104" s="55" t="s">
        <v>157</v>
      </c>
      <c r="J3104" s="0" t="n">
        <v>66</v>
      </c>
      <c r="K3104" s="0" t="n">
        <v>66</v>
      </c>
      <c r="L3104" s="0" t="n">
        <v>134</v>
      </c>
      <c r="P3104" s="0" t="n">
        <v>3.5</v>
      </c>
      <c r="Q3104" s="0" t="n">
        <v>3.33</v>
      </c>
      <c r="T3104" s="0" t="n">
        <v>50.1</v>
      </c>
      <c r="U3104" s="0" t="n">
        <v>839</v>
      </c>
      <c r="V3104" s="0" t="n">
        <v>1</v>
      </c>
      <c r="W3104" s="60" t="n">
        <v>46178</v>
      </c>
      <c r="X3104" s="55" t="n">
        <f aca="false">IF(I3104="Male",0,1)</f>
        <v>1</v>
      </c>
      <c r="Y3104" s="55" t="n">
        <f aca="false">IF(OR(I3104="DNB",I3104="Dry DNB"),1,0)</f>
        <v>0</v>
      </c>
      <c r="Z3104" s="55" t="n">
        <f aca="false">IF(ISNUMBER(W3104),A3104-W3104,"")</f>
        <v>132</v>
      </c>
      <c r="AA3104" s="55" t="n">
        <f aca="false">MATCH(A3104,DATAS,0)</f>
        <v>2</v>
      </c>
      <c r="AB3104" s="55" t="n">
        <f aca="false">IF(AND(E3104&gt;0,OR(AND(B3104&gt;=1,B3104&lt;=6),B3104=10)),1,0)</f>
        <v>1</v>
      </c>
      <c r="AC3104" s="55" t="n">
        <f aca="false">IF(AND(E3104&gt;0,B3104=10),1,0)</f>
        <v>0</v>
      </c>
      <c r="AD3104" s="55" t="n">
        <f aca="false">IF(AND(C3103=C3104,AA3103=AA3104-1),AB3103,"")</f>
        <v>1</v>
      </c>
      <c r="AE3104" s="55" t="n">
        <f aca="false">IF(AND(C3103=C3104,AA3103=AA3104-1),AC3103,"")</f>
        <v>0</v>
      </c>
      <c r="AF3104" s="55" t="n">
        <f aca="false">IF(AA3104=1,"",IF(AND(AB3104=1,AD3104&lt;&gt;1),1,0))</f>
        <v>0</v>
      </c>
      <c r="AG3104" s="55" t="n">
        <f aca="false">IF(AA3104=1,"",IF(AND(AC3104=1,AE3104&lt;&gt;1),1,0))</f>
        <v>0</v>
      </c>
      <c r="AH3104" s="60" t="str">
        <f aca="false">IF(AND(E3104&gt;0,AA3104&lt;2,NOT(AND(C3105=C3104,AA3105=AA3104+1))),INDEX(DATAS,AA3104+1),"")</f>
        <v/>
      </c>
      <c r="AI3104" s="60" t="str">
        <f aca="false">IF(AND(AC3104=1,AA3104&lt;2),IF(AND(C3105=C3104,AA3105=AA3104+1),IF(AC3105=1,"",INDEX(DATAS,AA3104+1)),INDEX(DATAS,AA3104+1)),"")</f>
        <v/>
      </c>
    </row>
    <row r="3105" customFormat="false" ht="15" hidden="false" customHeight="false" outlineLevel="0" collapsed="false">
      <c r="A3105" s="60" t="n">
        <v>46309</v>
      </c>
      <c r="B3105" s="0" t="n">
        <v>4</v>
      </c>
      <c r="C3105" s="0" t="n">
        <v>5697</v>
      </c>
      <c r="D3105" s="0" t="n">
        <v>202</v>
      </c>
      <c r="E3105" s="0" t="n">
        <v>1</v>
      </c>
      <c r="F3105" s="55" t="s">
        <v>986</v>
      </c>
      <c r="G3105" s="0" t="n">
        <v>46.2</v>
      </c>
      <c r="H3105" s="0" t="n">
        <v>45</v>
      </c>
      <c r="I3105" s="55" t="s">
        <v>157</v>
      </c>
      <c r="J3105" s="0" t="n">
        <v>69</v>
      </c>
      <c r="K3105" s="0" t="n">
        <v>69</v>
      </c>
      <c r="L3105" s="0" t="n">
        <v>133</v>
      </c>
      <c r="P3105" s="0" t="n">
        <v>3.58</v>
      </c>
      <c r="Q3105" s="0" t="n">
        <v>3.59</v>
      </c>
      <c r="R3105" s="0" t="n">
        <v>3409</v>
      </c>
      <c r="S3105" s="0" t="n">
        <v>7782</v>
      </c>
      <c r="T3105" s="0" t="n">
        <v>38.9</v>
      </c>
      <c r="U3105" s="0" t="n">
        <v>837</v>
      </c>
      <c r="V3105" s="0" t="n">
        <v>1</v>
      </c>
      <c r="W3105" s="60" t="n">
        <v>46177</v>
      </c>
      <c r="X3105" s="55" t="n">
        <f aca="false">IF(I3105="Male",0,1)</f>
        <v>1</v>
      </c>
      <c r="Y3105" s="55" t="n">
        <f aca="false">IF(OR(I3105="DNB",I3105="Dry DNB"),1,0)</f>
        <v>0</v>
      </c>
      <c r="Z3105" s="55" t="n">
        <f aca="false">IF(ISNUMBER(W3105),A3105-W3105,"")</f>
        <v>132</v>
      </c>
      <c r="AA3105" s="55" t="n">
        <f aca="false">MATCH(A3105,DATAS,0)</f>
        <v>1</v>
      </c>
      <c r="AB3105" s="55" t="n">
        <f aca="false">IF(AND(E3105&gt;0,OR(AND(B3105&gt;=1,B3105&lt;=6),B3105=10)),1,0)</f>
        <v>1</v>
      </c>
      <c r="AC3105" s="55" t="n">
        <f aca="false">IF(AND(E3105&gt;0,B3105=10),1,0)</f>
        <v>0</v>
      </c>
      <c r="AD3105" s="0" t="str">
        <f aca="false">IF(AND(C3104=C3105,AA3104=AA3105-1),AB3104,"")</f>
        <v/>
      </c>
      <c r="AE3105" s="0" t="str">
        <f aca="false">IF(AND(C3104=C3105,AA3104=AA3105-1),AC3104,"")</f>
        <v/>
      </c>
      <c r="AF3105" s="0" t="str">
        <f aca="false">IF(AA3105=1,"",IF(AND(AB3105=1,AD3105&lt;&gt;1),1,0))</f>
        <v/>
      </c>
      <c r="AG3105" s="0" t="str">
        <f aca="false">IF(AA3105=1,"",IF(AND(AC3105=1,AE3105&lt;&gt;1),1,0))</f>
        <v/>
      </c>
      <c r="AH3105" s="60" t="str">
        <f aca="false">IF(AND(E3105&gt;0,AA3105&lt;2,NOT(AND(C3106=C3105,AA3106=AA3105+1))),INDEX(DATAS,AA3105+1),"")</f>
        <v/>
      </c>
      <c r="AI3105" s="60" t="str">
        <f aca="false">IF(AND(AC3105=1,AA3105&lt;2),IF(AND(C3106=C3105,AA3106=AA3105+1),IF(AC3106=1,"",INDEX(DATAS,AA3105+1)),INDEX(DATAS,AA3105+1)),"")</f>
        <v/>
      </c>
    </row>
    <row r="3106" customFormat="false" ht="15" hidden="false" customHeight="false" outlineLevel="0" collapsed="false">
      <c r="A3106" s="60" t="n">
        <v>46310</v>
      </c>
      <c r="B3106" s="0" t="n">
        <v>4</v>
      </c>
      <c r="C3106" s="0" t="n">
        <v>5697</v>
      </c>
      <c r="D3106" s="0" t="n">
        <v>203</v>
      </c>
      <c r="E3106" s="0" t="n">
        <v>1</v>
      </c>
      <c r="F3106" s="55" t="s">
        <v>986</v>
      </c>
      <c r="G3106" s="0" t="n">
        <v>46.1</v>
      </c>
      <c r="H3106" s="0" t="n">
        <v>45</v>
      </c>
      <c r="I3106" s="55" t="s">
        <v>157</v>
      </c>
      <c r="J3106" s="0" t="n">
        <v>69</v>
      </c>
      <c r="K3106" s="0" t="n">
        <v>69</v>
      </c>
      <c r="L3106" s="0" t="n">
        <v>134</v>
      </c>
      <c r="P3106" s="0" t="n">
        <v>3.58</v>
      </c>
      <c r="Q3106" s="0" t="n">
        <v>3.59</v>
      </c>
      <c r="T3106" s="0" t="n">
        <v>38.9</v>
      </c>
      <c r="U3106" s="0" t="n">
        <v>838</v>
      </c>
      <c r="V3106" s="0" t="n">
        <v>1</v>
      </c>
      <c r="W3106" s="60" t="n">
        <v>46177</v>
      </c>
      <c r="X3106" s="55" t="n">
        <f aca="false">IF(I3106="Male",0,1)</f>
        <v>1</v>
      </c>
      <c r="Y3106" s="55" t="n">
        <f aca="false">IF(OR(I3106="DNB",I3106="Dry DNB"),1,0)</f>
        <v>0</v>
      </c>
      <c r="Z3106" s="55" t="n">
        <f aca="false">IF(ISNUMBER(W3106),A3106-W3106,"")</f>
        <v>133</v>
      </c>
      <c r="AA3106" s="55" t="n">
        <f aca="false">MATCH(A3106,DATAS,0)</f>
        <v>2</v>
      </c>
      <c r="AB3106" s="55" t="n">
        <f aca="false">IF(AND(E3106&gt;0,OR(AND(B3106&gt;=1,B3106&lt;=6),B3106=10)),1,0)</f>
        <v>1</v>
      </c>
      <c r="AC3106" s="55" t="n">
        <f aca="false">IF(AND(E3106&gt;0,B3106=10),1,0)</f>
        <v>0</v>
      </c>
      <c r="AD3106" s="55" t="n">
        <f aca="false">IF(AND(C3105=C3106,AA3105=AA3106-1),AB3105,"")</f>
        <v>1</v>
      </c>
      <c r="AE3106" s="55" t="n">
        <f aca="false">IF(AND(C3105=C3106,AA3105=AA3106-1),AC3105,"")</f>
        <v>0</v>
      </c>
      <c r="AF3106" s="55" t="n">
        <f aca="false">IF(AA3106=1,"",IF(AND(AB3106=1,AD3106&lt;&gt;1),1,0))</f>
        <v>0</v>
      </c>
      <c r="AG3106" s="55" t="n">
        <f aca="false">IF(AA3106=1,"",IF(AND(AC3106=1,AE3106&lt;&gt;1),1,0))</f>
        <v>0</v>
      </c>
      <c r="AH3106" s="60" t="str">
        <f aca="false">IF(AND(E3106&gt;0,AA3106&lt;2,NOT(AND(C3107=C3106,AA3107=AA3106+1))),INDEX(DATAS,AA3106+1),"")</f>
        <v/>
      </c>
      <c r="AI3106" s="60" t="str">
        <f aca="false">IF(AND(AC3106=1,AA3106&lt;2),IF(AND(C3107=C3106,AA3107=AA3106+1),IF(AC3107=1,"",INDEX(DATAS,AA3106+1)),INDEX(DATAS,AA3106+1)),"")</f>
        <v/>
      </c>
    </row>
    <row r="3107" customFormat="false" ht="15" hidden="false" customHeight="false" outlineLevel="0" collapsed="false">
      <c r="A3107" s="60" t="n">
        <v>46309</v>
      </c>
      <c r="B3107" s="0" t="n">
        <v>1</v>
      </c>
      <c r="C3107" s="0" t="n">
        <v>5698</v>
      </c>
      <c r="D3107" s="0" t="n">
        <v>91</v>
      </c>
      <c r="E3107" s="0" t="n">
        <v>1</v>
      </c>
      <c r="F3107" s="55" t="s">
        <v>986</v>
      </c>
      <c r="G3107" s="0" t="n">
        <v>53.6</v>
      </c>
      <c r="H3107" s="0" t="n">
        <v>49</v>
      </c>
      <c r="I3107" s="55" t="s">
        <v>187</v>
      </c>
      <c r="J3107" s="0" t="n">
        <v>91</v>
      </c>
      <c r="K3107" s="0" t="n">
        <v>63</v>
      </c>
      <c r="P3107" s="0" t="n">
        <v>3.35</v>
      </c>
      <c r="Q3107" s="0" t="n">
        <v>3</v>
      </c>
      <c r="R3107" s="0" t="n">
        <v>4107</v>
      </c>
      <c r="S3107" s="0" t="n">
        <v>8256</v>
      </c>
      <c r="U3107" s="0" t="n">
        <v>837</v>
      </c>
      <c r="V3107" s="0" t="n">
        <v>2</v>
      </c>
      <c r="W3107" s="60" t="n">
        <v>46305</v>
      </c>
      <c r="X3107" s="55" t="n">
        <f aca="false">IF(I3107="Male",0,1)</f>
        <v>1</v>
      </c>
      <c r="Y3107" s="55" t="n">
        <f aca="false">IF(OR(I3107="DNB",I3107="Dry DNB"),1,0)</f>
        <v>0</v>
      </c>
      <c r="Z3107" s="55" t="n">
        <f aca="false">IF(ISNUMBER(W3107),A3107-W3107,"")</f>
        <v>4</v>
      </c>
      <c r="AA3107" s="55" t="n">
        <f aca="false">MATCH(A3107,DATAS,0)</f>
        <v>1</v>
      </c>
      <c r="AB3107" s="55" t="n">
        <f aca="false">IF(AND(E3107&gt;0,OR(AND(B3107&gt;=1,B3107&lt;=6),B3107=10)),1,0)</f>
        <v>1</v>
      </c>
      <c r="AC3107" s="55" t="n">
        <f aca="false">IF(AND(E3107&gt;0,B3107=10),1,0)</f>
        <v>0</v>
      </c>
      <c r="AD3107" s="0" t="str">
        <f aca="false">IF(AND(C3106=C3107,AA3106=AA3107-1),AB3106,"")</f>
        <v/>
      </c>
      <c r="AE3107" s="0" t="str">
        <f aca="false">IF(AND(C3106=C3107,AA3106=AA3107-1),AC3106,"")</f>
        <v/>
      </c>
      <c r="AF3107" s="0" t="str">
        <f aca="false">IF(AA3107=1,"",IF(AND(AB3107=1,AD3107&lt;&gt;1),1,0))</f>
        <v/>
      </c>
      <c r="AG3107" s="0" t="str">
        <f aca="false">IF(AA3107=1,"",IF(AND(AC3107=1,AE3107&lt;&gt;1),1,0))</f>
        <v/>
      </c>
      <c r="AH3107" s="60" t="str">
        <f aca="false">IF(AND(E3107&gt;0,AA3107&lt;2,NOT(AND(C3108=C3107,AA3108=AA3107+1))),INDEX(DATAS,AA3107+1),"")</f>
        <v/>
      </c>
      <c r="AI3107" s="60" t="str">
        <f aca="false">IF(AND(AC3107=1,AA3107&lt;2),IF(AND(C3108=C3107,AA3108=AA3107+1),IF(AC3108=1,"",INDEX(DATAS,AA3107+1)),INDEX(DATAS,AA3107+1)),"")</f>
        <v/>
      </c>
    </row>
    <row r="3108" customFormat="false" ht="15" hidden="false" customHeight="false" outlineLevel="0" collapsed="false">
      <c r="A3108" s="60" t="n">
        <v>46310</v>
      </c>
      <c r="B3108" s="0" t="n">
        <v>1</v>
      </c>
      <c r="C3108" s="0" t="n">
        <v>5698</v>
      </c>
      <c r="D3108" s="0" t="n">
        <v>92</v>
      </c>
      <c r="E3108" s="0" t="n">
        <v>1</v>
      </c>
      <c r="F3108" s="55" t="s">
        <v>986</v>
      </c>
      <c r="G3108" s="0" t="n">
        <v>48.8</v>
      </c>
      <c r="H3108" s="0" t="n">
        <v>49</v>
      </c>
      <c r="I3108" s="55" t="s">
        <v>187</v>
      </c>
      <c r="J3108" s="0" t="n">
        <v>92</v>
      </c>
      <c r="K3108" s="0" t="n">
        <v>63</v>
      </c>
      <c r="P3108" s="0" t="n">
        <v>3.35</v>
      </c>
      <c r="Q3108" s="0" t="n">
        <v>3</v>
      </c>
      <c r="U3108" s="0" t="n">
        <v>838</v>
      </c>
      <c r="V3108" s="0" t="n">
        <v>2</v>
      </c>
      <c r="W3108" s="60" t="n">
        <v>46305</v>
      </c>
      <c r="X3108" s="55" t="n">
        <f aca="false">IF(I3108="Male",0,1)</f>
        <v>1</v>
      </c>
      <c r="Y3108" s="55" t="n">
        <f aca="false">IF(OR(I3108="DNB",I3108="Dry DNB"),1,0)</f>
        <v>0</v>
      </c>
      <c r="Z3108" s="55" t="n">
        <f aca="false">IF(ISNUMBER(W3108),A3108-W3108,"")</f>
        <v>5</v>
      </c>
      <c r="AA3108" s="55" t="n">
        <f aca="false">MATCH(A3108,DATAS,0)</f>
        <v>2</v>
      </c>
      <c r="AB3108" s="55" t="n">
        <f aca="false">IF(AND(E3108&gt;0,OR(AND(B3108&gt;=1,B3108&lt;=6),B3108=10)),1,0)</f>
        <v>1</v>
      </c>
      <c r="AC3108" s="55" t="n">
        <f aca="false">IF(AND(E3108&gt;0,B3108=10),1,0)</f>
        <v>0</v>
      </c>
      <c r="AD3108" s="55" t="n">
        <f aca="false">IF(AND(C3107=C3108,AA3107=AA3108-1),AB3107,"")</f>
        <v>1</v>
      </c>
      <c r="AE3108" s="55" t="n">
        <f aca="false">IF(AND(C3107=C3108,AA3107=AA3108-1),AC3107,"")</f>
        <v>0</v>
      </c>
      <c r="AF3108" s="55" t="n">
        <f aca="false">IF(AA3108=1,"",IF(AND(AB3108=1,AD3108&lt;&gt;1),1,0))</f>
        <v>0</v>
      </c>
      <c r="AG3108" s="55" t="n">
        <f aca="false">IF(AA3108=1,"",IF(AND(AC3108=1,AE3108&lt;&gt;1),1,0))</f>
        <v>0</v>
      </c>
      <c r="AH3108" s="60" t="str">
        <f aca="false">IF(AND(E3108&gt;0,AA3108&lt;2,NOT(AND(C3109=C3108,AA3109=AA3108+1))),INDEX(DATAS,AA3108+1),"")</f>
        <v/>
      </c>
      <c r="AI3108" s="60" t="str">
        <f aca="false">IF(AND(AC3108=1,AA3108&lt;2),IF(AND(C3109=C3108,AA3109=AA3108+1),IF(AC3109=1,"",INDEX(DATAS,AA3108+1)),INDEX(DATAS,AA3108+1)),"")</f>
        <v/>
      </c>
    </row>
    <row r="3109" customFormat="false" ht="15" hidden="false" customHeight="false" outlineLevel="0" collapsed="false">
      <c r="A3109" s="60" t="n">
        <v>46309</v>
      </c>
      <c r="B3109" s="0" t="n">
        <v>1</v>
      </c>
      <c r="C3109" s="0" t="n">
        <v>5699</v>
      </c>
      <c r="D3109" s="0" t="n">
        <v>96</v>
      </c>
      <c r="E3109" s="0" t="n">
        <v>1</v>
      </c>
      <c r="F3109" s="55" t="s">
        <v>986</v>
      </c>
      <c r="G3109" s="0" t="n">
        <v>61.1</v>
      </c>
      <c r="H3109" s="0" t="n">
        <v>60</v>
      </c>
      <c r="I3109" s="55" t="s">
        <v>187</v>
      </c>
      <c r="J3109" s="0" t="n">
        <v>96</v>
      </c>
      <c r="K3109" s="0" t="n">
        <v>68</v>
      </c>
      <c r="P3109" s="0" t="n">
        <v>3.58</v>
      </c>
      <c r="Q3109" s="0" t="n">
        <v>2.9</v>
      </c>
      <c r="R3109" s="0" t="n">
        <v>4923</v>
      </c>
      <c r="S3109" s="0" t="n">
        <v>9896</v>
      </c>
      <c r="T3109" s="0" t="n">
        <v>49.35</v>
      </c>
      <c r="U3109" s="0" t="n">
        <v>837</v>
      </c>
      <c r="V3109" s="0" t="n">
        <v>2</v>
      </c>
      <c r="W3109" s="60" t="n">
        <v>46303</v>
      </c>
      <c r="X3109" s="55" t="n">
        <f aca="false">IF(I3109="Male",0,1)</f>
        <v>1</v>
      </c>
      <c r="Y3109" s="55" t="n">
        <f aca="false">IF(OR(I3109="DNB",I3109="Dry DNB"),1,0)</f>
        <v>0</v>
      </c>
      <c r="Z3109" s="55" t="n">
        <f aca="false">IF(ISNUMBER(W3109),A3109-W3109,"")</f>
        <v>6</v>
      </c>
      <c r="AA3109" s="55" t="n">
        <f aca="false">MATCH(A3109,DATAS,0)</f>
        <v>1</v>
      </c>
      <c r="AB3109" s="55" t="n">
        <f aca="false">IF(AND(E3109&gt;0,OR(AND(B3109&gt;=1,B3109&lt;=6),B3109=10)),1,0)</f>
        <v>1</v>
      </c>
      <c r="AC3109" s="55" t="n">
        <f aca="false">IF(AND(E3109&gt;0,B3109=10),1,0)</f>
        <v>0</v>
      </c>
      <c r="AD3109" s="0" t="str">
        <f aca="false">IF(AND(C3108=C3109,AA3108=AA3109-1),AB3108,"")</f>
        <v/>
      </c>
      <c r="AE3109" s="0" t="str">
        <f aca="false">IF(AND(C3108=C3109,AA3108=AA3109-1),AC3108,"")</f>
        <v/>
      </c>
      <c r="AF3109" s="0" t="str">
        <f aca="false">IF(AA3109=1,"",IF(AND(AB3109=1,AD3109&lt;&gt;1),1,0))</f>
        <v/>
      </c>
      <c r="AG3109" s="0" t="str">
        <f aca="false">IF(AA3109=1,"",IF(AND(AC3109=1,AE3109&lt;&gt;1),1,0))</f>
        <v/>
      </c>
      <c r="AH3109" s="60" t="str">
        <f aca="false">IF(AND(E3109&gt;0,AA3109&lt;2,NOT(AND(C3110=C3109,AA3110=AA3109+1))),INDEX(DATAS,AA3109+1),"")</f>
        <v/>
      </c>
      <c r="AI3109" s="60" t="str">
        <f aca="false">IF(AND(AC3109=1,AA3109&lt;2),IF(AND(C3110=C3109,AA3110=AA3109+1),IF(AC3110=1,"",INDEX(DATAS,AA3109+1)),INDEX(DATAS,AA3109+1)),"")</f>
        <v/>
      </c>
    </row>
    <row r="3110" customFormat="false" ht="15" hidden="false" customHeight="false" outlineLevel="0" collapsed="false">
      <c r="A3110" s="60" t="n">
        <v>46310</v>
      </c>
      <c r="B3110" s="0" t="n">
        <v>1</v>
      </c>
      <c r="C3110" s="0" t="n">
        <v>5699</v>
      </c>
      <c r="D3110" s="0" t="n">
        <v>97</v>
      </c>
      <c r="E3110" s="0" t="n">
        <v>1</v>
      </c>
      <c r="F3110" s="55" t="s">
        <v>986</v>
      </c>
      <c r="G3110" s="0" t="n">
        <v>61.8</v>
      </c>
      <c r="H3110" s="0" t="n">
        <v>60</v>
      </c>
      <c r="I3110" s="55" t="s">
        <v>187</v>
      </c>
      <c r="J3110" s="0" t="n">
        <v>97</v>
      </c>
      <c r="K3110" s="0" t="n">
        <v>68</v>
      </c>
      <c r="P3110" s="0" t="n">
        <v>3.58</v>
      </c>
      <c r="Q3110" s="0" t="n">
        <v>2.9</v>
      </c>
      <c r="T3110" s="0" t="n">
        <v>49.35</v>
      </c>
      <c r="U3110" s="0" t="n">
        <v>838</v>
      </c>
      <c r="V3110" s="0" t="n">
        <v>2</v>
      </c>
      <c r="W3110" s="60" t="n">
        <v>46303</v>
      </c>
      <c r="X3110" s="55" t="n">
        <f aca="false">IF(I3110="Male",0,1)</f>
        <v>1</v>
      </c>
      <c r="Y3110" s="55" t="n">
        <f aca="false">IF(OR(I3110="DNB",I3110="Dry DNB"),1,0)</f>
        <v>0</v>
      </c>
      <c r="Z3110" s="55" t="n">
        <f aca="false">IF(ISNUMBER(W3110),A3110-W3110,"")</f>
        <v>7</v>
      </c>
      <c r="AA3110" s="55" t="n">
        <f aca="false">MATCH(A3110,DATAS,0)</f>
        <v>2</v>
      </c>
      <c r="AB3110" s="55" t="n">
        <f aca="false">IF(AND(E3110&gt;0,OR(AND(B3110&gt;=1,B3110&lt;=6),B3110=10)),1,0)</f>
        <v>1</v>
      </c>
      <c r="AC3110" s="55" t="n">
        <f aca="false">IF(AND(E3110&gt;0,B3110=10),1,0)</f>
        <v>0</v>
      </c>
      <c r="AD3110" s="55" t="n">
        <f aca="false">IF(AND(C3109=C3110,AA3109=AA3110-1),AB3109,"")</f>
        <v>1</v>
      </c>
      <c r="AE3110" s="55" t="n">
        <f aca="false">IF(AND(C3109=C3110,AA3109=AA3110-1),AC3109,"")</f>
        <v>0</v>
      </c>
      <c r="AF3110" s="55" t="n">
        <f aca="false">IF(AA3110=1,"",IF(AND(AB3110=1,AD3110&lt;&gt;1),1,0))</f>
        <v>0</v>
      </c>
      <c r="AG3110" s="55" t="n">
        <f aca="false">IF(AA3110=1,"",IF(AND(AC3110=1,AE3110&lt;&gt;1),1,0))</f>
        <v>0</v>
      </c>
      <c r="AH3110" s="60" t="str">
        <f aca="false">IF(AND(E3110&gt;0,AA3110&lt;2,NOT(AND(C3111=C3110,AA3111=AA3110+1))),INDEX(DATAS,AA3110+1),"")</f>
        <v/>
      </c>
      <c r="AI3110" s="60" t="str">
        <f aca="false">IF(AND(AC3110=1,AA3110&lt;2),IF(AND(C3111=C3110,AA3111=AA3110+1),IF(AC3111=1,"",INDEX(DATAS,AA3110+1)),INDEX(DATAS,AA3110+1)),"")</f>
        <v/>
      </c>
    </row>
    <row r="3111" customFormat="false" ht="15" hidden="false" customHeight="false" outlineLevel="0" collapsed="false">
      <c r="A3111" s="60" t="n">
        <v>46309</v>
      </c>
      <c r="B3111" s="0" t="n">
        <v>4</v>
      </c>
      <c r="C3111" s="0" t="n">
        <v>5700</v>
      </c>
      <c r="D3111" s="0" t="n">
        <v>187</v>
      </c>
      <c r="E3111" s="0" t="n">
        <v>1</v>
      </c>
      <c r="F3111" s="55" t="s">
        <v>986</v>
      </c>
      <c r="G3111" s="0" t="n">
        <v>52.4</v>
      </c>
      <c r="H3111" s="0" t="n">
        <v>54</v>
      </c>
      <c r="I3111" s="55" t="s">
        <v>157</v>
      </c>
      <c r="J3111" s="0" t="n">
        <v>97</v>
      </c>
      <c r="K3111" s="0" t="n">
        <v>75</v>
      </c>
      <c r="L3111" s="0" t="n">
        <v>90</v>
      </c>
      <c r="P3111" s="0" t="n">
        <v>3.04</v>
      </c>
      <c r="Q3111" s="0" t="n">
        <v>3.35</v>
      </c>
      <c r="R3111" s="0" t="n">
        <v>4058</v>
      </c>
      <c r="S3111" s="0" t="n">
        <v>9490</v>
      </c>
      <c r="T3111" s="0" t="n">
        <v>38.95</v>
      </c>
      <c r="U3111" s="0" t="n">
        <v>837</v>
      </c>
      <c r="V3111" s="0" t="n">
        <v>2</v>
      </c>
      <c r="W3111" s="60" t="n">
        <v>46220</v>
      </c>
      <c r="X3111" s="55" t="n">
        <f aca="false">IF(I3111="Male",0,1)</f>
        <v>1</v>
      </c>
      <c r="Y3111" s="55" t="n">
        <f aca="false">IF(OR(I3111="DNB",I3111="Dry DNB"),1,0)</f>
        <v>0</v>
      </c>
      <c r="Z3111" s="55" t="n">
        <f aca="false">IF(ISNUMBER(W3111),A3111-W3111,"")</f>
        <v>89</v>
      </c>
      <c r="AA3111" s="55" t="n">
        <f aca="false">MATCH(A3111,DATAS,0)</f>
        <v>1</v>
      </c>
      <c r="AB3111" s="55" t="n">
        <f aca="false">IF(AND(E3111&gt;0,OR(AND(B3111&gt;=1,B3111&lt;=6),B3111=10)),1,0)</f>
        <v>1</v>
      </c>
      <c r="AC3111" s="55" t="n">
        <f aca="false">IF(AND(E3111&gt;0,B3111=10),1,0)</f>
        <v>0</v>
      </c>
      <c r="AD3111" s="0" t="str">
        <f aca="false">IF(AND(C3110=C3111,AA3110=AA3111-1),AB3110,"")</f>
        <v/>
      </c>
      <c r="AE3111" s="0" t="str">
        <f aca="false">IF(AND(C3110=C3111,AA3110=AA3111-1),AC3110,"")</f>
        <v/>
      </c>
      <c r="AF3111" s="0" t="str">
        <f aca="false">IF(AA3111=1,"",IF(AND(AB3111=1,AD3111&lt;&gt;1),1,0))</f>
        <v/>
      </c>
      <c r="AG3111" s="0" t="str">
        <f aca="false">IF(AA3111=1,"",IF(AND(AC3111=1,AE3111&lt;&gt;1),1,0))</f>
        <v/>
      </c>
      <c r="AH3111" s="60" t="str">
        <f aca="false">IF(AND(E3111&gt;0,AA3111&lt;2,NOT(AND(C3112=C3111,AA3112=AA3111+1))),INDEX(DATAS,AA3111+1),"")</f>
        <v/>
      </c>
      <c r="AI3111" s="60" t="str">
        <f aca="false">IF(AND(AC3111=1,AA3111&lt;2),IF(AND(C3112=C3111,AA3112=AA3111+1),IF(AC3112=1,"",INDEX(DATAS,AA3111+1)),INDEX(DATAS,AA3111+1)),"")</f>
        <v/>
      </c>
    </row>
    <row r="3112" customFormat="false" ht="15" hidden="false" customHeight="false" outlineLevel="0" collapsed="false">
      <c r="A3112" s="60" t="n">
        <v>46310</v>
      </c>
      <c r="B3112" s="0" t="n">
        <v>4</v>
      </c>
      <c r="C3112" s="0" t="n">
        <v>5700</v>
      </c>
      <c r="D3112" s="0" t="n">
        <v>188</v>
      </c>
      <c r="E3112" s="0" t="n">
        <v>1</v>
      </c>
      <c r="F3112" s="55" t="s">
        <v>986</v>
      </c>
      <c r="G3112" s="0" t="n">
        <v>57.4</v>
      </c>
      <c r="H3112" s="0" t="n">
        <v>56</v>
      </c>
      <c r="I3112" s="55" t="s">
        <v>157</v>
      </c>
      <c r="J3112" s="0" t="n">
        <v>97</v>
      </c>
      <c r="K3112" s="0" t="n">
        <v>75</v>
      </c>
      <c r="L3112" s="0" t="n">
        <v>91</v>
      </c>
      <c r="P3112" s="0" t="n">
        <v>3.04</v>
      </c>
      <c r="Q3112" s="0" t="n">
        <v>3.35</v>
      </c>
      <c r="T3112" s="0" t="n">
        <v>38.95</v>
      </c>
      <c r="U3112" s="0" t="n">
        <v>838</v>
      </c>
      <c r="V3112" s="0" t="n">
        <v>2</v>
      </c>
      <c r="W3112" s="60" t="n">
        <v>46220</v>
      </c>
      <c r="X3112" s="55" t="n">
        <f aca="false">IF(I3112="Male",0,1)</f>
        <v>1</v>
      </c>
      <c r="Y3112" s="55" t="n">
        <f aca="false">IF(OR(I3112="DNB",I3112="Dry DNB"),1,0)</f>
        <v>0</v>
      </c>
      <c r="Z3112" s="55" t="n">
        <f aca="false">IF(ISNUMBER(W3112),A3112-W3112,"")</f>
        <v>90</v>
      </c>
      <c r="AA3112" s="55" t="n">
        <f aca="false">MATCH(A3112,DATAS,0)</f>
        <v>2</v>
      </c>
      <c r="AB3112" s="55" t="n">
        <f aca="false">IF(AND(E3112&gt;0,OR(AND(B3112&gt;=1,B3112&lt;=6),B3112=10)),1,0)</f>
        <v>1</v>
      </c>
      <c r="AC3112" s="55" t="n">
        <f aca="false">IF(AND(E3112&gt;0,B3112=10),1,0)</f>
        <v>0</v>
      </c>
      <c r="AD3112" s="55" t="n">
        <f aca="false">IF(AND(C3111=C3112,AA3111=AA3112-1),AB3111,"")</f>
        <v>1</v>
      </c>
      <c r="AE3112" s="55" t="n">
        <f aca="false">IF(AND(C3111=C3112,AA3111=AA3112-1),AC3111,"")</f>
        <v>0</v>
      </c>
      <c r="AF3112" s="55" t="n">
        <f aca="false">IF(AA3112=1,"",IF(AND(AB3112=1,AD3112&lt;&gt;1),1,0))</f>
        <v>0</v>
      </c>
      <c r="AG3112" s="55" t="n">
        <f aca="false">IF(AA3112=1,"",IF(AND(AC3112=1,AE3112&lt;&gt;1),1,0))</f>
        <v>0</v>
      </c>
      <c r="AH3112" s="60" t="str">
        <f aca="false">IF(AND(E3112&gt;0,AA3112&lt;2,NOT(AND(C3113=C3112,AA3113=AA3112+1))),INDEX(DATAS,AA3112+1),"")</f>
        <v/>
      </c>
      <c r="AI3112" s="60" t="str">
        <f aca="false">IF(AND(AC3112=1,AA3112&lt;2),IF(AND(C3113=C3112,AA3113=AA3112+1),IF(AC3113=1,"",INDEX(DATAS,AA3112+1)),INDEX(DATAS,AA3112+1)),"")</f>
        <v/>
      </c>
    </row>
    <row r="3113" customFormat="false" ht="15" hidden="false" customHeight="false" outlineLevel="0" collapsed="false">
      <c r="A3113" s="60" t="n">
        <v>46309</v>
      </c>
      <c r="B3113" s="0" t="n">
        <v>4</v>
      </c>
      <c r="C3113" s="0" t="n">
        <v>5701</v>
      </c>
      <c r="D3113" s="0" t="n">
        <v>167</v>
      </c>
      <c r="E3113" s="0" t="n">
        <v>1</v>
      </c>
      <c r="F3113" s="55" t="s">
        <v>987</v>
      </c>
      <c r="G3113" s="0" t="n">
        <v>55.3</v>
      </c>
      <c r="H3113" s="0" t="n">
        <v>53</v>
      </c>
      <c r="I3113" s="55" t="s">
        <v>157</v>
      </c>
      <c r="J3113" s="0" t="n">
        <v>62</v>
      </c>
      <c r="K3113" s="0" t="n">
        <v>62</v>
      </c>
      <c r="L3113" s="0" t="n">
        <v>105</v>
      </c>
      <c r="P3113" s="0" t="n">
        <v>3.62</v>
      </c>
      <c r="Q3113" s="0" t="n">
        <v>3.32</v>
      </c>
      <c r="R3113" s="0" t="n">
        <v>4290</v>
      </c>
      <c r="S3113" s="0" t="n">
        <v>9321</v>
      </c>
      <c r="T3113" s="0" t="n">
        <v>48.8</v>
      </c>
      <c r="U3113" s="0" t="n">
        <v>835</v>
      </c>
      <c r="V3113" s="0" t="n">
        <v>1</v>
      </c>
      <c r="W3113" s="60" t="n">
        <v>46205</v>
      </c>
      <c r="X3113" s="55" t="n">
        <f aca="false">IF(I3113="Male",0,1)</f>
        <v>1</v>
      </c>
      <c r="Y3113" s="55" t="n">
        <f aca="false">IF(OR(I3113="DNB",I3113="Dry DNB"),1,0)</f>
        <v>0</v>
      </c>
      <c r="Z3113" s="55" t="n">
        <f aca="false">IF(ISNUMBER(W3113),A3113-W3113,"")</f>
        <v>104</v>
      </c>
      <c r="AA3113" s="55" t="n">
        <f aca="false">MATCH(A3113,DATAS,0)</f>
        <v>1</v>
      </c>
      <c r="AB3113" s="55" t="n">
        <f aca="false">IF(AND(E3113&gt;0,OR(AND(B3113&gt;=1,B3113&lt;=6),B3113=10)),1,0)</f>
        <v>1</v>
      </c>
      <c r="AC3113" s="55" t="n">
        <f aca="false">IF(AND(E3113&gt;0,B3113=10),1,0)</f>
        <v>0</v>
      </c>
      <c r="AD3113" s="0" t="str">
        <f aca="false">IF(AND(C3112=C3113,AA3112=AA3113-1),AB3112,"")</f>
        <v/>
      </c>
      <c r="AE3113" s="0" t="str">
        <f aca="false">IF(AND(C3112=C3113,AA3112=AA3113-1),AC3112,"")</f>
        <v/>
      </c>
      <c r="AF3113" s="0" t="str">
        <f aca="false">IF(AA3113=1,"",IF(AND(AB3113=1,AD3113&lt;&gt;1),1,0))</f>
        <v/>
      </c>
      <c r="AG3113" s="0" t="str">
        <f aca="false">IF(AA3113=1,"",IF(AND(AC3113=1,AE3113&lt;&gt;1),1,0))</f>
        <v/>
      </c>
      <c r="AH3113" s="60" t="str">
        <f aca="false">IF(AND(E3113&gt;0,AA3113&lt;2,NOT(AND(C3114=C3113,AA3114=AA3113+1))),INDEX(DATAS,AA3113+1),"")</f>
        <v/>
      </c>
      <c r="AI3113" s="60" t="str">
        <f aca="false">IF(AND(AC3113=1,AA3113&lt;2),IF(AND(C3114=C3113,AA3114=AA3113+1),IF(AC3114=1,"",INDEX(DATAS,AA3113+1)),INDEX(DATAS,AA3113+1)),"")</f>
        <v/>
      </c>
    </row>
    <row r="3114" customFormat="false" ht="15" hidden="false" customHeight="false" outlineLevel="0" collapsed="false">
      <c r="A3114" s="60" t="n">
        <v>46310</v>
      </c>
      <c r="B3114" s="0" t="n">
        <v>4</v>
      </c>
      <c r="C3114" s="0" t="n">
        <v>5701</v>
      </c>
      <c r="D3114" s="0" t="n">
        <v>168</v>
      </c>
      <c r="E3114" s="0" t="n">
        <v>1</v>
      </c>
      <c r="F3114" s="55" t="s">
        <v>987</v>
      </c>
      <c r="G3114" s="0" t="n">
        <v>56.4</v>
      </c>
      <c r="H3114" s="0" t="n">
        <v>54</v>
      </c>
      <c r="I3114" s="55" t="s">
        <v>157</v>
      </c>
      <c r="J3114" s="0" t="n">
        <v>62</v>
      </c>
      <c r="K3114" s="0" t="n">
        <v>62</v>
      </c>
      <c r="L3114" s="0" t="n">
        <v>106</v>
      </c>
      <c r="P3114" s="0" t="n">
        <v>3.62</v>
      </c>
      <c r="Q3114" s="0" t="n">
        <v>3.32</v>
      </c>
      <c r="T3114" s="0" t="n">
        <v>48.8</v>
      </c>
      <c r="U3114" s="0" t="n">
        <v>836</v>
      </c>
      <c r="V3114" s="0" t="n">
        <v>1</v>
      </c>
      <c r="W3114" s="60" t="n">
        <v>46205</v>
      </c>
      <c r="X3114" s="55" t="n">
        <f aca="false">IF(I3114="Male",0,1)</f>
        <v>1</v>
      </c>
      <c r="Y3114" s="55" t="n">
        <f aca="false">IF(OR(I3114="DNB",I3114="Dry DNB"),1,0)</f>
        <v>0</v>
      </c>
      <c r="Z3114" s="55" t="n">
        <f aca="false">IF(ISNUMBER(W3114),A3114-W3114,"")</f>
        <v>105</v>
      </c>
      <c r="AA3114" s="55" t="n">
        <f aca="false">MATCH(A3114,DATAS,0)</f>
        <v>2</v>
      </c>
      <c r="AB3114" s="55" t="n">
        <f aca="false">IF(AND(E3114&gt;0,OR(AND(B3114&gt;=1,B3114&lt;=6),B3114=10)),1,0)</f>
        <v>1</v>
      </c>
      <c r="AC3114" s="55" t="n">
        <f aca="false">IF(AND(E3114&gt;0,B3114=10),1,0)</f>
        <v>0</v>
      </c>
      <c r="AD3114" s="55" t="n">
        <f aca="false">IF(AND(C3113=C3114,AA3113=AA3114-1),AB3113,"")</f>
        <v>1</v>
      </c>
      <c r="AE3114" s="55" t="n">
        <f aca="false">IF(AND(C3113=C3114,AA3113=AA3114-1),AC3113,"")</f>
        <v>0</v>
      </c>
      <c r="AF3114" s="55" t="n">
        <f aca="false">IF(AA3114=1,"",IF(AND(AB3114=1,AD3114&lt;&gt;1),1,0))</f>
        <v>0</v>
      </c>
      <c r="AG3114" s="55" t="n">
        <f aca="false">IF(AA3114=1,"",IF(AND(AC3114=1,AE3114&lt;&gt;1),1,0))</f>
        <v>0</v>
      </c>
      <c r="AH3114" s="60" t="str">
        <f aca="false">IF(AND(E3114&gt;0,AA3114&lt;2,NOT(AND(C3115=C3114,AA3115=AA3114+1))),INDEX(DATAS,AA3114+1),"")</f>
        <v/>
      </c>
      <c r="AI3114" s="60" t="str">
        <f aca="false">IF(AND(AC3114=1,AA3114&lt;2),IF(AND(C3115=C3114,AA3115=AA3114+1),IF(AC3115=1,"",INDEX(DATAS,AA3114+1)),INDEX(DATAS,AA3114+1)),"")</f>
        <v/>
      </c>
    </row>
    <row r="3115" customFormat="false" ht="15" hidden="false" customHeight="false" outlineLevel="0" collapsed="false">
      <c r="A3115" s="60" t="n">
        <v>46309</v>
      </c>
      <c r="B3115" s="0" t="n">
        <v>1</v>
      </c>
      <c r="C3115" s="0" t="n">
        <v>5704</v>
      </c>
      <c r="D3115" s="0" t="n">
        <v>89</v>
      </c>
      <c r="E3115" s="0" t="n">
        <v>1</v>
      </c>
      <c r="F3115" s="55" t="s">
        <v>988</v>
      </c>
      <c r="G3115" s="0" t="n">
        <v>48.9</v>
      </c>
      <c r="H3115" s="0" t="n">
        <v>48</v>
      </c>
      <c r="I3115" s="55" t="s">
        <v>187</v>
      </c>
      <c r="J3115" s="0" t="n">
        <v>89</v>
      </c>
      <c r="K3115" s="0" t="n">
        <v>68</v>
      </c>
      <c r="P3115" s="0" t="n">
        <v>3.12</v>
      </c>
      <c r="Q3115" s="0" t="n">
        <v>2.98</v>
      </c>
      <c r="R3115" s="0" t="n">
        <v>4640</v>
      </c>
      <c r="S3115" s="0" t="n">
        <v>9326</v>
      </c>
      <c r="U3115" s="0" t="n">
        <v>834</v>
      </c>
      <c r="V3115" s="0" t="n">
        <v>1</v>
      </c>
      <c r="W3115" s="60" t="n">
        <v>46289</v>
      </c>
      <c r="X3115" s="55" t="n">
        <f aca="false">IF(I3115="Male",0,1)</f>
        <v>1</v>
      </c>
      <c r="Y3115" s="55" t="n">
        <f aca="false">IF(OR(I3115="DNB",I3115="Dry DNB"),1,0)</f>
        <v>0</v>
      </c>
      <c r="Z3115" s="55" t="n">
        <f aca="false">IF(ISNUMBER(W3115),A3115-W3115,"")</f>
        <v>20</v>
      </c>
      <c r="AA3115" s="55" t="n">
        <f aca="false">MATCH(A3115,DATAS,0)</f>
        <v>1</v>
      </c>
      <c r="AB3115" s="55" t="n">
        <f aca="false">IF(AND(E3115&gt;0,OR(AND(B3115&gt;=1,B3115&lt;=6),B3115=10)),1,0)</f>
        <v>1</v>
      </c>
      <c r="AC3115" s="55" t="n">
        <f aca="false">IF(AND(E3115&gt;0,B3115=10),1,0)</f>
        <v>0</v>
      </c>
      <c r="AD3115" s="0" t="str">
        <f aca="false">IF(AND(C3114=C3115,AA3114=AA3115-1),AB3114,"")</f>
        <v/>
      </c>
      <c r="AE3115" s="0" t="str">
        <f aca="false">IF(AND(C3114=C3115,AA3114=AA3115-1),AC3114,"")</f>
        <v/>
      </c>
      <c r="AF3115" s="0" t="str">
        <f aca="false">IF(AA3115=1,"",IF(AND(AB3115=1,AD3115&lt;&gt;1),1,0))</f>
        <v/>
      </c>
      <c r="AG3115" s="0" t="str">
        <f aca="false">IF(AA3115=1,"",IF(AND(AC3115=1,AE3115&lt;&gt;1),1,0))</f>
        <v/>
      </c>
      <c r="AH3115" s="60" t="str">
        <f aca="false">IF(AND(E3115&gt;0,AA3115&lt;2,NOT(AND(C3116=C3115,AA3116=AA3115+1))),INDEX(DATAS,AA3115+1),"")</f>
        <v/>
      </c>
      <c r="AI3115" s="60" t="str">
        <f aca="false">IF(AND(AC3115=1,AA3115&lt;2),IF(AND(C3116=C3115,AA3116=AA3115+1),IF(AC3116=1,"",INDEX(DATAS,AA3115+1)),INDEX(DATAS,AA3115+1)),"")</f>
        <v/>
      </c>
    </row>
    <row r="3116" customFormat="false" ht="15" hidden="false" customHeight="false" outlineLevel="0" collapsed="false">
      <c r="A3116" s="60" t="n">
        <v>46310</v>
      </c>
      <c r="B3116" s="0" t="n">
        <v>1</v>
      </c>
      <c r="C3116" s="0" t="n">
        <v>5704</v>
      </c>
      <c r="D3116" s="0" t="n">
        <v>90</v>
      </c>
      <c r="E3116" s="0" t="n">
        <v>1</v>
      </c>
      <c r="F3116" s="55" t="s">
        <v>988</v>
      </c>
      <c r="G3116" s="0" t="n">
        <v>53.3</v>
      </c>
      <c r="H3116" s="0" t="n">
        <v>49</v>
      </c>
      <c r="I3116" s="55" t="s">
        <v>187</v>
      </c>
      <c r="J3116" s="0" t="n">
        <v>90</v>
      </c>
      <c r="K3116" s="0" t="n">
        <v>68</v>
      </c>
      <c r="P3116" s="0" t="n">
        <v>3.12</v>
      </c>
      <c r="Q3116" s="0" t="n">
        <v>2.98</v>
      </c>
      <c r="U3116" s="0" t="n">
        <v>835</v>
      </c>
      <c r="V3116" s="0" t="n">
        <v>1</v>
      </c>
      <c r="W3116" s="60" t="n">
        <v>46289</v>
      </c>
      <c r="X3116" s="55" t="n">
        <f aca="false">IF(I3116="Male",0,1)</f>
        <v>1</v>
      </c>
      <c r="Y3116" s="55" t="n">
        <f aca="false">IF(OR(I3116="DNB",I3116="Dry DNB"),1,0)</f>
        <v>0</v>
      </c>
      <c r="Z3116" s="55" t="n">
        <f aca="false">IF(ISNUMBER(W3116),A3116-W3116,"")</f>
        <v>21</v>
      </c>
      <c r="AA3116" s="55" t="n">
        <f aca="false">MATCH(A3116,DATAS,0)</f>
        <v>2</v>
      </c>
      <c r="AB3116" s="55" t="n">
        <f aca="false">IF(AND(E3116&gt;0,OR(AND(B3116&gt;=1,B3116&lt;=6),B3116=10)),1,0)</f>
        <v>1</v>
      </c>
      <c r="AC3116" s="55" t="n">
        <f aca="false">IF(AND(E3116&gt;0,B3116=10),1,0)</f>
        <v>0</v>
      </c>
      <c r="AD3116" s="55" t="n">
        <f aca="false">IF(AND(C3115=C3116,AA3115=AA3116-1),AB3115,"")</f>
        <v>1</v>
      </c>
      <c r="AE3116" s="55" t="n">
        <f aca="false">IF(AND(C3115=C3116,AA3115=AA3116-1),AC3115,"")</f>
        <v>0</v>
      </c>
      <c r="AF3116" s="55" t="n">
        <f aca="false">IF(AA3116=1,"",IF(AND(AB3116=1,AD3116&lt;&gt;1),1,0))</f>
        <v>0</v>
      </c>
      <c r="AG3116" s="55" t="n">
        <f aca="false">IF(AA3116=1,"",IF(AND(AC3116=1,AE3116&lt;&gt;1),1,0))</f>
        <v>0</v>
      </c>
      <c r="AH3116" s="60" t="str">
        <f aca="false">IF(AND(E3116&gt;0,AA3116&lt;2,NOT(AND(C3117=C3116,AA3117=AA3116+1))),INDEX(DATAS,AA3116+1),"")</f>
        <v/>
      </c>
      <c r="AI3116" s="60" t="str">
        <f aca="false">IF(AND(AC3116=1,AA3116&lt;2),IF(AND(C3117=C3116,AA3117=AA3116+1),IF(AC3117=1,"",INDEX(DATAS,AA3116+1)),INDEX(DATAS,AA3116+1)),"")</f>
        <v/>
      </c>
    </row>
    <row r="3117" customFormat="false" ht="15" hidden="false" customHeight="false" outlineLevel="0" collapsed="false">
      <c r="A3117" s="60" t="n">
        <v>46309</v>
      </c>
      <c r="B3117" s="0" t="n">
        <v>4</v>
      </c>
      <c r="C3117" s="0" t="n">
        <v>5705</v>
      </c>
      <c r="D3117" s="0" t="n">
        <v>192</v>
      </c>
      <c r="E3117" s="0" t="n">
        <v>1</v>
      </c>
      <c r="F3117" s="55" t="s">
        <v>989</v>
      </c>
      <c r="G3117" s="0" t="n">
        <v>36.9</v>
      </c>
      <c r="H3117" s="0" t="n">
        <v>36</v>
      </c>
      <c r="I3117" s="55" t="s">
        <v>157</v>
      </c>
      <c r="J3117" s="0" t="n">
        <v>136</v>
      </c>
      <c r="K3117" s="0" t="n">
        <v>66</v>
      </c>
      <c r="L3117" s="0" t="n">
        <v>56</v>
      </c>
      <c r="P3117" s="0" t="n">
        <v>3.81</v>
      </c>
      <c r="Q3117" s="0" t="n">
        <v>3.44</v>
      </c>
      <c r="R3117" s="0" t="n">
        <v>3964</v>
      </c>
      <c r="S3117" s="0" t="n">
        <v>7665</v>
      </c>
      <c r="T3117" s="0" t="n">
        <v>42.1</v>
      </c>
      <c r="U3117" s="0" t="n">
        <v>833</v>
      </c>
      <c r="V3117" s="0" t="n">
        <v>3</v>
      </c>
      <c r="W3117" s="60" t="n">
        <v>46254</v>
      </c>
      <c r="X3117" s="55" t="n">
        <f aca="false">IF(I3117="Male",0,1)</f>
        <v>1</v>
      </c>
      <c r="Y3117" s="55" t="n">
        <f aca="false">IF(OR(I3117="DNB",I3117="Dry DNB"),1,0)</f>
        <v>0</v>
      </c>
      <c r="Z3117" s="55" t="n">
        <f aca="false">IF(ISNUMBER(W3117),A3117-W3117,"")</f>
        <v>55</v>
      </c>
      <c r="AA3117" s="55" t="n">
        <f aca="false">MATCH(A3117,DATAS,0)</f>
        <v>1</v>
      </c>
      <c r="AB3117" s="55" t="n">
        <f aca="false">IF(AND(E3117&gt;0,OR(AND(B3117&gt;=1,B3117&lt;=6),B3117=10)),1,0)</f>
        <v>1</v>
      </c>
      <c r="AC3117" s="55" t="n">
        <f aca="false">IF(AND(E3117&gt;0,B3117=10),1,0)</f>
        <v>0</v>
      </c>
      <c r="AD3117" s="0" t="str">
        <f aca="false">IF(AND(C3116=C3117,AA3116=AA3117-1),AB3116,"")</f>
        <v/>
      </c>
      <c r="AE3117" s="0" t="str">
        <f aca="false">IF(AND(C3116=C3117,AA3116=AA3117-1),AC3116,"")</f>
        <v/>
      </c>
      <c r="AF3117" s="0" t="str">
        <f aca="false">IF(AA3117=1,"",IF(AND(AB3117=1,AD3117&lt;&gt;1),1,0))</f>
        <v/>
      </c>
      <c r="AG3117" s="0" t="str">
        <f aca="false">IF(AA3117=1,"",IF(AND(AC3117=1,AE3117&lt;&gt;1),1,0))</f>
        <v/>
      </c>
      <c r="AH3117" s="60" t="str">
        <f aca="false">IF(AND(E3117&gt;0,AA3117&lt;2,NOT(AND(C3118=C3117,AA3118=AA3117+1))),INDEX(DATAS,AA3117+1),"")</f>
        <v/>
      </c>
      <c r="AI3117" s="60" t="str">
        <f aca="false">IF(AND(AC3117=1,AA3117&lt;2),IF(AND(C3118=C3117,AA3118=AA3117+1),IF(AC3118=1,"",INDEX(DATAS,AA3117+1)),INDEX(DATAS,AA3117+1)),"")</f>
        <v/>
      </c>
    </row>
    <row r="3118" customFormat="false" ht="15" hidden="false" customHeight="false" outlineLevel="0" collapsed="false">
      <c r="A3118" s="60" t="n">
        <v>46310</v>
      </c>
      <c r="B3118" s="0" t="n">
        <v>4</v>
      </c>
      <c r="C3118" s="0" t="n">
        <v>5705</v>
      </c>
      <c r="D3118" s="0" t="n">
        <v>193</v>
      </c>
      <c r="E3118" s="0" t="n">
        <v>1</v>
      </c>
      <c r="F3118" s="55" t="s">
        <v>989</v>
      </c>
      <c r="G3118" s="0" t="n">
        <v>40.9</v>
      </c>
      <c r="H3118" s="0" t="n">
        <v>36</v>
      </c>
      <c r="I3118" s="55" t="s">
        <v>157</v>
      </c>
      <c r="J3118" s="0" t="n">
        <v>136</v>
      </c>
      <c r="K3118" s="0" t="n">
        <v>66</v>
      </c>
      <c r="L3118" s="0" t="n">
        <v>57</v>
      </c>
      <c r="P3118" s="0" t="n">
        <v>3.81</v>
      </c>
      <c r="Q3118" s="0" t="n">
        <v>3.44</v>
      </c>
      <c r="T3118" s="0" t="n">
        <v>42.1</v>
      </c>
      <c r="U3118" s="0" t="n">
        <v>834</v>
      </c>
      <c r="V3118" s="0" t="n">
        <v>3</v>
      </c>
      <c r="W3118" s="60" t="n">
        <v>46254</v>
      </c>
      <c r="X3118" s="55" t="n">
        <f aca="false">IF(I3118="Male",0,1)</f>
        <v>1</v>
      </c>
      <c r="Y3118" s="55" t="n">
        <f aca="false">IF(OR(I3118="DNB",I3118="Dry DNB"),1,0)</f>
        <v>0</v>
      </c>
      <c r="Z3118" s="55" t="n">
        <f aca="false">IF(ISNUMBER(W3118),A3118-W3118,"")</f>
        <v>56</v>
      </c>
      <c r="AA3118" s="55" t="n">
        <f aca="false">MATCH(A3118,DATAS,0)</f>
        <v>2</v>
      </c>
      <c r="AB3118" s="55" t="n">
        <f aca="false">IF(AND(E3118&gt;0,OR(AND(B3118&gt;=1,B3118&lt;=6),B3118=10)),1,0)</f>
        <v>1</v>
      </c>
      <c r="AC3118" s="55" t="n">
        <f aca="false">IF(AND(E3118&gt;0,B3118=10),1,0)</f>
        <v>0</v>
      </c>
      <c r="AD3118" s="55" t="n">
        <f aca="false">IF(AND(C3117=C3118,AA3117=AA3118-1),AB3117,"")</f>
        <v>1</v>
      </c>
      <c r="AE3118" s="55" t="n">
        <f aca="false">IF(AND(C3117=C3118,AA3117=AA3118-1),AC3117,"")</f>
        <v>0</v>
      </c>
      <c r="AF3118" s="55" t="n">
        <f aca="false">IF(AA3118=1,"",IF(AND(AB3118=1,AD3118&lt;&gt;1),1,0))</f>
        <v>0</v>
      </c>
      <c r="AG3118" s="55" t="n">
        <f aca="false">IF(AA3118=1,"",IF(AND(AC3118=1,AE3118&lt;&gt;1),1,0))</f>
        <v>0</v>
      </c>
      <c r="AH3118" s="60" t="str">
        <f aca="false">IF(AND(E3118&gt;0,AA3118&lt;2,NOT(AND(C3119=C3118,AA3119=AA3118+1))),INDEX(DATAS,AA3118+1),"")</f>
        <v/>
      </c>
      <c r="AI3118" s="60" t="str">
        <f aca="false">IF(AND(AC3118=1,AA3118&lt;2),IF(AND(C3119=C3118,AA3119=AA3118+1),IF(AC3119=1,"",INDEX(DATAS,AA3118+1)),INDEX(DATAS,AA3118+1)),"")</f>
        <v/>
      </c>
    </row>
    <row r="3119" customFormat="false" ht="15" hidden="false" customHeight="false" outlineLevel="0" collapsed="false">
      <c r="A3119" s="60" t="n">
        <v>46309</v>
      </c>
      <c r="B3119" s="0" t="n">
        <v>4</v>
      </c>
      <c r="C3119" s="0" t="n">
        <v>5707</v>
      </c>
      <c r="D3119" s="0" t="n">
        <v>115</v>
      </c>
      <c r="E3119" s="0" t="n">
        <v>1</v>
      </c>
      <c r="F3119" s="55" t="s">
        <v>989</v>
      </c>
      <c r="G3119" s="0" t="n">
        <v>52.6</v>
      </c>
      <c r="H3119" s="0" t="n">
        <v>49</v>
      </c>
      <c r="I3119" s="55" t="s">
        <v>157</v>
      </c>
      <c r="J3119" s="0" t="n">
        <v>67</v>
      </c>
      <c r="K3119" s="0" t="n">
        <v>67</v>
      </c>
      <c r="L3119" s="0" t="n">
        <v>48</v>
      </c>
      <c r="P3119" s="0" t="n">
        <v>4.68</v>
      </c>
      <c r="Q3119" s="0" t="n">
        <v>2.98</v>
      </c>
      <c r="R3119" s="0" t="n">
        <v>4176</v>
      </c>
      <c r="S3119" s="0" t="n">
        <v>8662</v>
      </c>
      <c r="T3119" s="0" t="n">
        <v>44.55</v>
      </c>
      <c r="U3119" s="0" t="n">
        <v>833</v>
      </c>
      <c r="V3119" s="0" t="n">
        <v>1</v>
      </c>
      <c r="W3119" s="60" t="n">
        <v>46262</v>
      </c>
      <c r="X3119" s="55" t="n">
        <f aca="false">IF(I3119="Male",0,1)</f>
        <v>1</v>
      </c>
      <c r="Y3119" s="55" t="n">
        <f aca="false">IF(OR(I3119="DNB",I3119="Dry DNB"),1,0)</f>
        <v>0</v>
      </c>
      <c r="Z3119" s="55" t="n">
        <f aca="false">IF(ISNUMBER(W3119),A3119-W3119,"")</f>
        <v>47</v>
      </c>
      <c r="AA3119" s="55" t="n">
        <f aca="false">MATCH(A3119,DATAS,0)</f>
        <v>1</v>
      </c>
      <c r="AB3119" s="55" t="n">
        <f aca="false">IF(AND(E3119&gt;0,OR(AND(B3119&gt;=1,B3119&lt;=6),B3119=10)),1,0)</f>
        <v>1</v>
      </c>
      <c r="AC3119" s="55" t="n">
        <f aca="false">IF(AND(E3119&gt;0,B3119=10),1,0)</f>
        <v>0</v>
      </c>
      <c r="AD3119" s="0" t="str">
        <f aca="false">IF(AND(C3118=C3119,AA3118=AA3119-1),AB3118,"")</f>
        <v/>
      </c>
      <c r="AE3119" s="0" t="str">
        <f aca="false">IF(AND(C3118=C3119,AA3118=AA3119-1),AC3118,"")</f>
        <v/>
      </c>
      <c r="AF3119" s="0" t="str">
        <f aca="false">IF(AA3119=1,"",IF(AND(AB3119=1,AD3119&lt;&gt;1),1,0))</f>
        <v/>
      </c>
      <c r="AG3119" s="0" t="str">
        <f aca="false">IF(AA3119=1,"",IF(AND(AC3119=1,AE3119&lt;&gt;1),1,0))</f>
        <v/>
      </c>
      <c r="AH3119" s="60" t="str">
        <f aca="false">IF(AND(E3119&gt;0,AA3119&lt;2,NOT(AND(C3120=C3119,AA3120=AA3119+1))),INDEX(DATAS,AA3119+1),"")</f>
        <v/>
      </c>
      <c r="AI3119" s="60" t="str">
        <f aca="false">IF(AND(AC3119=1,AA3119&lt;2),IF(AND(C3120=C3119,AA3120=AA3119+1),IF(AC3120=1,"",INDEX(DATAS,AA3119+1)),INDEX(DATAS,AA3119+1)),"")</f>
        <v/>
      </c>
    </row>
    <row r="3120" customFormat="false" ht="15" hidden="false" customHeight="false" outlineLevel="0" collapsed="false">
      <c r="A3120" s="60" t="n">
        <v>46310</v>
      </c>
      <c r="B3120" s="0" t="n">
        <v>4</v>
      </c>
      <c r="C3120" s="0" t="n">
        <v>5707</v>
      </c>
      <c r="D3120" s="0" t="n">
        <v>116</v>
      </c>
      <c r="E3120" s="0" t="n">
        <v>1</v>
      </c>
      <c r="F3120" s="55" t="s">
        <v>989</v>
      </c>
      <c r="G3120" s="0" t="n">
        <v>45.5</v>
      </c>
      <c r="H3120" s="0" t="n">
        <v>49</v>
      </c>
      <c r="I3120" s="55" t="s">
        <v>157</v>
      </c>
      <c r="J3120" s="0" t="n">
        <v>67</v>
      </c>
      <c r="K3120" s="0" t="n">
        <v>67</v>
      </c>
      <c r="L3120" s="0" t="n">
        <v>49</v>
      </c>
      <c r="P3120" s="0" t="n">
        <v>4.68</v>
      </c>
      <c r="Q3120" s="0" t="n">
        <v>2.98</v>
      </c>
      <c r="T3120" s="0" t="n">
        <v>44.55</v>
      </c>
      <c r="U3120" s="0" t="n">
        <v>834</v>
      </c>
      <c r="V3120" s="0" t="n">
        <v>1</v>
      </c>
      <c r="W3120" s="60" t="n">
        <v>46262</v>
      </c>
      <c r="X3120" s="55" t="n">
        <f aca="false">IF(I3120="Male",0,1)</f>
        <v>1</v>
      </c>
      <c r="Y3120" s="55" t="n">
        <f aca="false">IF(OR(I3120="DNB",I3120="Dry DNB"),1,0)</f>
        <v>0</v>
      </c>
      <c r="Z3120" s="55" t="n">
        <f aca="false">IF(ISNUMBER(W3120),A3120-W3120,"")</f>
        <v>48</v>
      </c>
      <c r="AA3120" s="55" t="n">
        <f aca="false">MATCH(A3120,DATAS,0)</f>
        <v>2</v>
      </c>
      <c r="AB3120" s="55" t="n">
        <f aca="false">IF(AND(E3120&gt;0,OR(AND(B3120&gt;=1,B3120&lt;=6),B3120=10)),1,0)</f>
        <v>1</v>
      </c>
      <c r="AC3120" s="55" t="n">
        <f aca="false">IF(AND(E3120&gt;0,B3120=10),1,0)</f>
        <v>0</v>
      </c>
      <c r="AD3120" s="55" t="n">
        <f aca="false">IF(AND(C3119=C3120,AA3119=AA3120-1),AB3119,"")</f>
        <v>1</v>
      </c>
      <c r="AE3120" s="55" t="n">
        <f aca="false">IF(AND(C3119=C3120,AA3119=AA3120-1),AC3119,"")</f>
        <v>0</v>
      </c>
      <c r="AF3120" s="55" t="n">
        <f aca="false">IF(AA3120=1,"",IF(AND(AB3120=1,AD3120&lt;&gt;1),1,0))</f>
        <v>0</v>
      </c>
      <c r="AG3120" s="55" t="n">
        <f aca="false">IF(AA3120=1,"",IF(AND(AC3120=1,AE3120&lt;&gt;1),1,0))</f>
        <v>0</v>
      </c>
      <c r="AH3120" s="60" t="str">
        <f aca="false">IF(AND(E3120&gt;0,AA3120&lt;2,NOT(AND(C3121=C3120,AA3121=AA3120+1))),INDEX(DATAS,AA3120+1),"")</f>
        <v/>
      </c>
      <c r="AI3120" s="60" t="str">
        <f aca="false">IF(AND(AC3120=1,AA3120&lt;2),IF(AND(C3121=C3120,AA3121=AA3120+1),IF(AC3121=1,"",INDEX(DATAS,AA3120+1)),INDEX(DATAS,AA3120+1)),"")</f>
        <v/>
      </c>
    </row>
    <row r="3121" customFormat="false" ht="15" hidden="false" customHeight="false" outlineLevel="0" collapsed="false">
      <c r="A3121" s="60" t="n">
        <v>46309</v>
      </c>
      <c r="B3121" s="0" t="n">
        <v>1</v>
      </c>
      <c r="C3121" s="0" t="n">
        <v>5708</v>
      </c>
      <c r="D3121" s="0" t="n">
        <v>101</v>
      </c>
      <c r="E3121" s="0" t="n">
        <v>1</v>
      </c>
      <c r="F3121" s="55" t="s">
        <v>989</v>
      </c>
      <c r="G3121" s="0" t="n">
        <v>50.8</v>
      </c>
      <c r="H3121" s="0" t="n">
        <v>51</v>
      </c>
      <c r="I3121" s="55" t="s">
        <v>157</v>
      </c>
      <c r="J3121" s="0" t="n">
        <v>66</v>
      </c>
      <c r="K3121" s="0" t="n">
        <v>66</v>
      </c>
      <c r="L3121" s="0" t="n">
        <v>35</v>
      </c>
      <c r="P3121" s="0" t="n">
        <v>3.84</v>
      </c>
      <c r="Q3121" s="0" t="n">
        <v>3.12</v>
      </c>
      <c r="R3121" s="0" t="n">
        <v>3779</v>
      </c>
      <c r="S3121" s="0" t="n">
        <v>7621</v>
      </c>
      <c r="T3121" s="0" t="n">
        <v>43.8</v>
      </c>
      <c r="U3121" s="0" t="n">
        <v>833</v>
      </c>
      <c r="V3121" s="0" t="n">
        <v>1</v>
      </c>
      <c r="W3121" s="60" t="n">
        <v>46275</v>
      </c>
      <c r="X3121" s="55" t="n">
        <f aca="false">IF(I3121="Male",0,1)</f>
        <v>1</v>
      </c>
      <c r="Y3121" s="55" t="n">
        <f aca="false">IF(OR(I3121="DNB",I3121="Dry DNB"),1,0)</f>
        <v>0</v>
      </c>
      <c r="Z3121" s="55" t="n">
        <f aca="false">IF(ISNUMBER(W3121),A3121-W3121,"")</f>
        <v>34</v>
      </c>
      <c r="AA3121" s="55" t="n">
        <f aca="false">MATCH(A3121,DATAS,0)</f>
        <v>1</v>
      </c>
      <c r="AB3121" s="55" t="n">
        <f aca="false">IF(AND(E3121&gt;0,OR(AND(B3121&gt;=1,B3121&lt;=6),B3121=10)),1,0)</f>
        <v>1</v>
      </c>
      <c r="AC3121" s="55" t="n">
        <f aca="false">IF(AND(E3121&gt;0,B3121=10),1,0)</f>
        <v>0</v>
      </c>
      <c r="AD3121" s="0" t="str">
        <f aca="false">IF(AND(C3120=C3121,AA3120=AA3121-1),AB3120,"")</f>
        <v/>
      </c>
      <c r="AE3121" s="0" t="str">
        <f aca="false">IF(AND(C3120=C3121,AA3120=AA3121-1),AC3120,"")</f>
        <v/>
      </c>
      <c r="AF3121" s="0" t="str">
        <f aca="false">IF(AA3121=1,"",IF(AND(AB3121=1,AD3121&lt;&gt;1),1,0))</f>
        <v/>
      </c>
      <c r="AG3121" s="0" t="str">
        <f aca="false">IF(AA3121=1,"",IF(AND(AC3121=1,AE3121&lt;&gt;1),1,0))</f>
        <v/>
      </c>
      <c r="AH3121" s="60" t="str">
        <f aca="false">IF(AND(E3121&gt;0,AA3121&lt;2,NOT(AND(C3122=C3121,AA3122=AA3121+1))),INDEX(DATAS,AA3121+1),"")</f>
        <v/>
      </c>
      <c r="AI3121" s="60" t="str">
        <f aca="false">IF(AND(AC3121=1,AA3121&lt;2),IF(AND(C3122=C3121,AA3122=AA3121+1),IF(AC3122=1,"",INDEX(DATAS,AA3121+1)),INDEX(DATAS,AA3121+1)),"")</f>
        <v/>
      </c>
    </row>
    <row r="3122" customFormat="false" ht="15" hidden="false" customHeight="false" outlineLevel="0" collapsed="false">
      <c r="A3122" s="60" t="n">
        <v>46310</v>
      </c>
      <c r="B3122" s="0" t="n">
        <v>1</v>
      </c>
      <c r="C3122" s="0" t="n">
        <v>5708</v>
      </c>
      <c r="D3122" s="0" t="n">
        <v>102</v>
      </c>
      <c r="E3122" s="0" t="n">
        <v>1</v>
      </c>
      <c r="F3122" s="55" t="s">
        <v>989</v>
      </c>
      <c r="G3122" s="0" t="n">
        <v>52.4</v>
      </c>
      <c r="H3122" s="0" t="n">
        <v>51</v>
      </c>
      <c r="I3122" s="55" t="s">
        <v>157</v>
      </c>
      <c r="J3122" s="0" t="n">
        <v>66</v>
      </c>
      <c r="K3122" s="0" t="n">
        <v>66</v>
      </c>
      <c r="L3122" s="0" t="n">
        <v>36</v>
      </c>
      <c r="P3122" s="0" t="n">
        <v>3.84</v>
      </c>
      <c r="Q3122" s="0" t="n">
        <v>3.12</v>
      </c>
      <c r="T3122" s="0" t="n">
        <v>43.8</v>
      </c>
      <c r="U3122" s="0" t="n">
        <v>834</v>
      </c>
      <c r="V3122" s="0" t="n">
        <v>1</v>
      </c>
      <c r="W3122" s="60" t="n">
        <v>46275</v>
      </c>
      <c r="X3122" s="55" t="n">
        <f aca="false">IF(I3122="Male",0,1)</f>
        <v>1</v>
      </c>
      <c r="Y3122" s="55" t="n">
        <f aca="false">IF(OR(I3122="DNB",I3122="Dry DNB"),1,0)</f>
        <v>0</v>
      </c>
      <c r="Z3122" s="55" t="n">
        <f aca="false">IF(ISNUMBER(W3122),A3122-W3122,"")</f>
        <v>35</v>
      </c>
      <c r="AA3122" s="55" t="n">
        <f aca="false">MATCH(A3122,DATAS,0)</f>
        <v>2</v>
      </c>
      <c r="AB3122" s="55" t="n">
        <f aca="false">IF(AND(E3122&gt;0,OR(AND(B3122&gt;=1,B3122&lt;=6),B3122=10)),1,0)</f>
        <v>1</v>
      </c>
      <c r="AC3122" s="55" t="n">
        <f aca="false">IF(AND(E3122&gt;0,B3122=10),1,0)</f>
        <v>0</v>
      </c>
      <c r="AD3122" s="55" t="n">
        <f aca="false">IF(AND(C3121=C3122,AA3121=AA3122-1),AB3121,"")</f>
        <v>1</v>
      </c>
      <c r="AE3122" s="55" t="n">
        <f aca="false">IF(AND(C3121=C3122,AA3121=AA3122-1),AC3121,"")</f>
        <v>0</v>
      </c>
      <c r="AF3122" s="55" t="n">
        <f aca="false">IF(AA3122=1,"",IF(AND(AB3122=1,AD3122&lt;&gt;1),1,0))</f>
        <v>0</v>
      </c>
      <c r="AG3122" s="55" t="n">
        <f aca="false">IF(AA3122=1,"",IF(AND(AC3122=1,AE3122&lt;&gt;1),1,0))</f>
        <v>0</v>
      </c>
      <c r="AH3122" s="60" t="str">
        <f aca="false">IF(AND(E3122&gt;0,AA3122&lt;2,NOT(AND(C3123=C3122,AA3123=AA3122+1))),INDEX(DATAS,AA3122+1),"")</f>
        <v/>
      </c>
      <c r="AI3122" s="60" t="str">
        <f aca="false">IF(AND(AC3122=1,AA3122&lt;2),IF(AND(C3123=C3122,AA3123=AA3122+1),IF(AC3123=1,"",INDEX(DATAS,AA3122+1)),INDEX(DATAS,AA3122+1)),"")</f>
        <v/>
      </c>
    </row>
    <row r="3123" customFormat="false" ht="15" hidden="false" customHeight="false" outlineLevel="0" collapsed="false">
      <c r="A3123" s="60" t="n">
        <v>46309</v>
      </c>
      <c r="B3123" s="0" t="n">
        <v>8</v>
      </c>
      <c r="C3123" s="0" t="n">
        <v>5709</v>
      </c>
      <c r="E3123" s="0" t="n">
        <v>0</v>
      </c>
      <c r="F3123" s="55" t="s">
        <v>990</v>
      </c>
      <c r="I3123" s="55" t="s">
        <v>157</v>
      </c>
      <c r="L3123" s="0" t="n">
        <v>147</v>
      </c>
      <c r="U3123" s="0" t="n">
        <v>832</v>
      </c>
      <c r="V3123" s="0" t="n">
        <v>9</v>
      </c>
      <c r="W3123" s="60" t="n">
        <v>46163</v>
      </c>
      <c r="X3123" s="55" t="n">
        <f aca="false">IF(I3123="Male",0,1)</f>
        <v>1</v>
      </c>
      <c r="Y3123" s="55" t="n">
        <f aca="false">IF(OR(I3123="DNB",I3123="Dry DNB"),1,0)</f>
        <v>0</v>
      </c>
      <c r="Z3123" s="55" t="n">
        <f aca="false">IF(ISNUMBER(W3123),A3123-W3123,"")</f>
        <v>146</v>
      </c>
      <c r="AA3123" s="55" t="n">
        <f aca="false">MATCH(A3123,DATAS,0)</f>
        <v>1</v>
      </c>
      <c r="AB3123" s="55" t="n">
        <f aca="false">IF(AND(E3123&gt;0,OR(AND(B3123&gt;=1,B3123&lt;=6),B3123=10)),1,0)</f>
        <v>0</v>
      </c>
      <c r="AC3123" s="55" t="n">
        <f aca="false">IF(AND(E3123&gt;0,B3123=10),1,0)</f>
        <v>0</v>
      </c>
      <c r="AD3123" s="0" t="str">
        <f aca="false">IF(AND(C3122=C3123,AA3122=AA3123-1),AB3122,"")</f>
        <v/>
      </c>
      <c r="AE3123" s="0" t="str">
        <f aca="false">IF(AND(C3122=C3123,AA3122=AA3123-1),AC3122,"")</f>
        <v/>
      </c>
      <c r="AF3123" s="0" t="str">
        <f aca="false">IF(AA3123=1,"",IF(AND(AB3123=1,AD3123&lt;&gt;1),1,0))</f>
        <v/>
      </c>
      <c r="AG3123" s="0" t="str">
        <f aca="false">IF(AA3123=1,"",IF(AND(AC3123=1,AE3123&lt;&gt;1),1,0))</f>
        <v/>
      </c>
      <c r="AH3123" s="60" t="str">
        <f aca="false">IF(AND(E3123&gt;0,AA3123&lt;2,NOT(AND(C3124=C3123,AA3124=AA3123+1))),INDEX(DATAS,AA3123+1),"")</f>
        <v/>
      </c>
      <c r="AI3123" s="60" t="str">
        <f aca="false">IF(AND(AC3123=1,AA3123&lt;2),IF(AND(C3124=C3123,AA3124=AA3123+1),IF(AC3124=1,"",INDEX(DATAS,AA3123+1)),INDEX(DATAS,AA3123+1)),"")</f>
        <v/>
      </c>
    </row>
    <row r="3124" customFormat="false" ht="15" hidden="false" customHeight="false" outlineLevel="0" collapsed="false">
      <c r="A3124" s="60" t="n">
        <v>46310</v>
      </c>
      <c r="B3124" s="0" t="n">
        <v>8</v>
      </c>
      <c r="C3124" s="0" t="n">
        <v>5709</v>
      </c>
      <c r="E3124" s="0" t="n">
        <v>0</v>
      </c>
      <c r="F3124" s="55" t="s">
        <v>990</v>
      </c>
      <c r="I3124" s="55" t="s">
        <v>157</v>
      </c>
      <c r="L3124" s="0" t="n">
        <v>148</v>
      </c>
      <c r="U3124" s="0" t="n">
        <v>833</v>
      </c>
      <c r="V3124" s="0" t="n">
        <v>9</v>
      </c>
      <c r="W3124" s="60" t="n">
        <v>46163</v>
      </c>
      <c r="X3124" s="55" t="n">
        <f aca="false">IF(I3124="Male",0,1)</f>
        <v>1</v>
      </c>
      <c r="Y3124" s="55" t="n">
        <f aca="false">IF(OR(I3124="DNB",I3124="Dry DNB"),1,0)</f>
        <v>0</v>
      </c>
      <c r="Z3124" s="55" t="n">
        <f aca="false">IF(ISNUMBER(W3124),A3124-W3124,"")</f>
        <v>147</v>
      </c>
      <c r="AA3124" s="55" t="n">
        <f aca="false">MATCH(A3124,DATAS,0)</f>
        <v>2</v>
      </c>
      <c r="AB3124" s="55" t="n">
        <f aca="false">IF(AND(E3124&gt;0,OR(AND(B3124&gt;=1,B3124&lt;=6),B3124=10)),1,0)</f>
        <v>0</v>
      </c>
      <c r="AC3124" s="55" t="n">
        <f aca="false">IF(AND(E3124&gt;0,B3124=10),1,0)</f>
        <v>0</v>
      </c>
      <c r="AD3124" s="55" t="n">
        <f aca="false">IF(AND(C3123=C3124,AA3123=AA3124-1),AB3123,"")</f>
        <v>0</v>
      </c>
      <c r="AE3124" s="55" t="n">
        <f aca="false">IF(AND(C3123=C3124,AA3123=AA3124-1),AC3123,"")</f>
        <v>0</v>
      </c>
      <c r="AF3124" s="55" t="n">
        <f aca="false">IF(AA3124=1,"",IF(AND(AB3124=1,AD3124&lt;&gt;1),1,0))</f>
        <v>0</v>
      </c>
      <c r="AG3124" s="55" t="n">
        <f aca="false">IF(AA3124=1,"",IF(AND(AC3124=1,AE3124&lt;&gt;1),1,0))</f>
        <v>0</v>
      </c>
      <c r="AH3124" s="60" t="str">
        <f aca="false">IF(AND(E3124&gt;0,AA3124&lt;2,NOT(AND(C3125=C3124,AA3125=AA3124+1))),INDEX(DATAS,AA3124+1),"")</f>
        <v/>
      </c>
      <c r="AI3124" s="60" t="str">
        <f aca="false">IF(AND(AC3124=1,AA3124&lt;2),IF(AND(C3125=C3124,AA3125=AA3124+1),IF(AC3125=1,"",INDEX(DATAS,AA3124+1)),INDEX(DATAS,AA3124+1)),"")</f>
        <v/>
      </c>
    </row>
    <row r="3125" customFormat="false" ht="15" hidden="false" customHeight="false" outlineLevel="0" collapsed="false">
      <c r="A3125" s="60" t="n">
        <v>46309</v>
      </c>
      <c r="B3125" s="0" t="n">
        <v>4</v>
      </c>
      <c r="C3125" s="0" t="n">
        <v>5710</v>
      </c>
      <c r="D3125" s="0" t="n">
        <v>193</v>
      </c>
      <c r="E3125" s="0" t="n">
        <v>1</v>
      </c>
      <c r="F3125" s="55" t="s">
        <v>990</v>
      </c>
      <c r="G3125" s="0" t="n">
        <v>47.4</v>
      </c>
      <c r="H3125" s="0" t="n">
        <v>47</v>
      </c>
      <c r="I3125" s="55" t="s">
        <v>157</v>
      </c>
      <c r="J3125" s="0" t="n">
        <v>92</v>
      </c>
      <c r="K3125" s="0" t="n">
        <v>67</v>
      </c>
      <c r="L3125" s="0" t="n">
        <v>101</v>
      </c>
      <c r="P3125" s="0" t="n">
        <v>4.33</v>
      </c>
      <c r="Q3125" s="0" t="n">
        <v>3.27</v>
      </c>
      <c r="R3125" s="0" t="n">
        <v>3702</v>
      </c>
      <c r="S3125" s="0" t="n">
        <v>8464</v>
      </c>
      <c r="T3125" s="0" t="n">
        <v>44.95</v>
      </c>
      <c r="U3125" s="0" t="n">
        <v>832</v>
      </c>
      <c r="V3125" s="0" t="n">
        <v>2</v>
      </c>
      <c r="W3125" s="60" t="n">
        <v>46209</v>
      </c>
      <c r="X3125" s="55" t="n">
        <f aca="false">IF(I3125="Male",0,1)</f>
        <v>1</v>
      </c>
      <c r="Y3125" s="55" t="n">
        <f aca="false">IF(OR(I3125="DNB",I3125="Dry DNB"),1,0)</f>
        <v>0</v>
      </c>
      <c r="Z3125" s="55" t="n">
        <f aca="false">IF(ISNUMBER(W3125),A3125-W3125,"")</f>
        <v>100</v>
      </c>
      <c r="AA3125" s="55" t="n">
        <f aca="false">MATCH(A3125,DATAS,0)</f>
        <v>1</v>
      </c>
      <c r="AB3125" s="55" t="n">
        <f aca="false">IF(AND(E3125&gt;0,OR(AND(B3125&gt;=1,B3125&lt;=6),B3125=10)),1,0)</f>
        <v>1</v>
      </c>
      <c r="AC3125" s="55" t="n">
        <f aca="false">IF(AND(E3125&gt;0,B3125=10),1,0)</f>
        <v>0</v>
      </c>
      <c r="AD3125" s="0" t="str">
        <f aca="false">IF(AND(C3124=C3125,AA3124=AA3125-1),AB3124,"")</f>
        <v/>
      </c>
      <c r="AE3125" s="0" t="str">
        <f aca="false">IF(AND(C3124=C3125,AA3124=AA3125-1),AC3124,"")</f>
        <v/>
      </c>
      <c r="AF3125" s="0" t="str">
        <f aca="false">IF(AA3125=1,"",IF(AND(AB3125=1,AD3125&lt;&gt;1),1,0))</f>
        <v/>
      </c>
      <c r="AG3125" s="0" t="str">
        <f aca="false">IF(AA3125=1,"",IF(AND(AC3125=1,AE3125&lt;&gt;1),1,0))</f>
        <v/>
      </c>
      <c r="AH3125" s="60" t="str">
        <f aca="false">IF(AND(E3125&gt;0,AA3125&lt;2,NOT(AND(C3126=C3125,AA3126=AA3125+1))),INDEX(DATAS,AA3125+1),"")</f>
        <v/>
      </c>
      <c r="AI3125" s="60" t="str">
        <f aca="false">IF(AND(AC3125=1,AA3125&lt;2),IF(AND(C3126=C3125,AA3126=AA3125+1),IF(AC3126=1,"",INDEX(DATAS,AA3125+1)),INDEX(DATAS,AA3125+1)),"")</f>
        <v/>
      </c>
    </row>
    <row r="3126" customFormat="false" ht="15" hidden="false" customHeight="false" outlineLevel="0" collapsed="false">
      <c r="A3126" s="60" t="n">
        <v>46310</v>
      </c>
      <c r="B3126" s="0" t="n">
        <v>4</v>
      </c>
      <c r="C3126" s="0" t="n">
        <v>5710</v>
      </c>
      <c r="D3126" s="0" t="n">
        <v>194</v>
      </c>
      <c r="E3126" s="0" t="n">
        <v>1</v>
      </c>
      <c r="F3126" s="55" t="s">
        <v>990</v>
      </c>
      <c r="G3126" s="0" t="n">
        <v>45.7</v>
      </c>
      <c r="H3126" s="0" t="n">
        <v>47</v>
      </c>
      <c r="I3126" s="55" t="s">
        <v>157</v>
      </c>
      <c r="J3126" s="0" t="n">
        <v>92</v>
      </c>
      <c r="K3126" s="0" t="n">
        <v>67</v>
      </c>
      <c r="L3126" s="0" t="n">
        <v>102</v>
      </c>
      <c r="P3126" s="0" t="n">
        <v>4.33</v>
      </c>
      <c r="Q3126" s="0" t="n">
        <v>3.27</v>
      </c>
      <c r="T3126" s="0" t="n">
        <v>44.95</v>
      </c>
      <c r="U3126" s="0" t="n">
        <v>833</v>
      </c>
      <c r="V3126" s="0" t="n">
        <v>2</v>
      </c>
      <c r="W3126" s="60" t="n">
        <v>46209</v>
      </c>
      <c r="X3126" s="55" t="n">
        <f aca="false">IF(I3126="Male",0,1)</f>
        <v>1</v>
      </c>
      <c r="Y3126" s="55" t="n">
        <f aca="false">IF(OR(I3126="DNB",I3126="Dry DNB"),1,0)</f>
        <v>0</v>
      </c>
      <c r="Z3126" s="55" t="n">
        <f aca="false">IF(ISNUMBER(W3126),A3126-W3126,"")</f>
        <v>101</v>
      </c>
      <c r="AA3126" s="55" t="n">
        <f aca="false">MATCH(A3126,DATAS,0)</f>
        <v>2</v>
      </c>
      <c r="AB3126" s="55" t="n">
        <f aca="false">IF(AND(E3126&gt;0,OR(AND(B3126&gt;=1,B3126&lt;=6),B3126=10)),1,0)</f>
        <v>1</v>
      </c>
      <c r="AC3126" s="55" t="n">
        <f aca="false">IF(AND(E3126&gt;0,B3126=10),1,0)</f>
        <v>0</v>
      </c>
      <c r="AD3126" s="55" t="n">
        <f aca="false">IF(AND(C3125=C3126,AA3125=AA3126-1),AB3125,"")</f>
        <v>1</v>
      </c>
      <c r="AE3126" s="55" t="n">
        <f aca="false">IF(AND(C3125=C3126,AA3125=AA3126-1),AC3125,"")</f>
        <v>0</v>
      </c>
      <c r="AF3126" s="55" t="n">
        <f aca="false">IF(AA3126=1,"",IF(AND(AB3126=1,AD3126&lt;&gt;1),1,0))</f>
        <v>0</v>
      </c>
      <c r="AG3126" s="55" t="n">
        <f aca="false">IF(AA3126=1,"",IF(AND(AC3126=1,AE3126&lt;&gt;1),1,0))</f>
        <v>0</v>
      </c>
      <c r="AH3126" s="60" t="str">
        <f aca="false">IF(AND(E3126&gt;0,AA3126&lt;2,NOT(AND(C3127=C3126,AA3127=AA3126+1))),INDEX(DATAS,AA3126+1),"")</f>
        <v/>
      </c>
      <c r="AI3126" s="60" t="str">
        <f aca="false">IF(AND(AC3126=1,AA3126&lt;2),IF(AND(C3127=C3126,AA3127=AA3126+1),IF(AC3127=1,"",INDEX(DATAS,AA3126+1)),INDEX(DATAS,AA3126+1)),"")</f>
        <v/>
      </c>
    </row>
    <row r="3127" customFormat="false" ht="15" hidden="false" customHeight="false" outlineLevel="0" collapsed="false">
      <c r="A3127" s="60" t="n">
        <v>46309</v>
      </c>
      <c r="B3127" s="0" t="n">
        <v>1</v>
      </c>
      <c r="C3127" s="0" t="n">
        <v>5711</v>
      </c>
      <c r="D3127" s="0" t="n">
        <v>35</v>
      </c>
      <c r="E3127" s="0" t="n">
        <v>1</v>
      </c>
      <c r="F3127" s="55" t="s">
        <v>990</v>
      </c>
      <c r="G3127" s="0" t="n">
        <v>47.8</v>
      </c>
      <c r="H3127" s="0" t="n">
        <v>45</v>
      </c>
      <c r="I3127" s="55" t="s">
        <v>166</v>
      </c>
      <c r="J3127" s="0" t="n">
        <v>35</v>
      </c>
      <c r="P3127" s="0" t="n">
        <v>5.29</v>
      </c>
      <c r="Q3127" s="0" t="n">
        <v>3.36</v>
      </c>
      <c r="R3127" s="0" t="n">
        <v>3633</v>
      </c>
      <c r="S3127" s="0" t="n">
        <v>7303</v>
      </c>
      <c r="U3127" s="0" t="n">
        <v>832</v>
      </c>
      <c r="V3127" s="0" t="n">
        <v>0</v>
      </c>
      <c r="X3127" s="55" t="n">
        <f aca="false">IF(I3127="Male",0,1)</f>
        <v>1</v>
      </c>
      <c r="Y3127" s="55" t="n">
        <f aca="false">IF(OR(I3127="DNB",I3127="Dry DNB"),1,0)</f>
        <v>0</v>
      </c>
      <c r="Z3127" s="0" t="str">
        <f aca="false">IF(ISNUMBER(W3127),A3127-W3127,"")</f>
        <v/>
      </c>
      <c r="AA3127" s="55" t="n">
        <f aca="false">MATCH(A3127,DATAS,0)</f>
        <v>1</v>
      </c>
      <c r="AB3127" s="55" t="n">
        <f aca="false">IF(AND(E3127&gt;0,OR(AND(B3127&gt;=1,B3127&lt;=6),B3127=10)),1,0)</f>
        <v>1</v>
      </c>
      <c r="AC3127" s="55" t="n">
        <f aca="false">IF(AND(E3127&gt;0,B3127=10),1,0)</f>
        <v>0</v>
      </c>
      <c r="AD3127" s="0" t="str">
        <f aca="false">IF(AND(C3126=C3127,AA3126=AA3127-1),AB3126,"")</f>
        <v/>
      </c>
      <c r="AE3127" s="0" t="str">
        <f aca="false">IF(AND(C3126=C3127,AA3126=AA3127-1),AC3126,"")</f>
        <v/>
      </c>
      <c r="AF3127" s="0" t="str">
        <f aca="false">IF(AA3127=1,"",IF(AND(AB3127=1,AD3127&lt;&gt;1),1,0))</f>
        <v/>
      </c>
      <c r="AG3127" s="0" t="str">
        <f aca="false">IF(AA3127=1,"",IF(AND(AC3127=1,AE3127&lt;&gt;1),1,0))</f>
        <v/>
      </c>
      <c r="AH3127" s="60" t="str">
        <f aca="false">IF(AND(E3127&gt;0,AA3127&lt;2,NOT(AND(C3128=C3127,AA3128=AA3127+1))),INDEX(DATAS,AA3127+1),"")</f>
        <v/>
      </c>
      <c r="AI3127" s="60" t="str">
        <f aca="false">IF(AND(AC3127=1,AA3127&lt;2),IF(AND(C3128=C3127,AA3128=AA3127+1),IF(AC3128=1,"",INDEX(DATAS,AA3127+1)),INDEX(DATAS,AA3127+1)),"")</f>
        <v/>
      </c>
    </row>
    <row r="3128" customFormat="false" ht="15" hidden="false" customHeight="false" outlineLevel="0" collapsed="false">
      <c r="A3128" s="60" t="n">
        <v>46310</v>
      </c>
      <c r="B3128" s="0" t="n">
        <v>1</v>
      </c>
      <c r="C3128" s="0" t="n">
        <v>5711</v>
      </c>
      <c r="D3128" s="0" t="n">
        <v>36</v>
      </c>
      <c r="E3128" s="0" t="n">
        <v>1</v>
      </c>
      <c r="F3128" s="55" t="s">
        <v>990</v>
      </c>
      <c r="G3128" s="0" t="n">
        <v>49</v>
      </c>
      <c r="H3128" s="0" t="n">
        <v>45</v>
      </c>
      <c r="I3128" s="55" t="s">
        <v>166</v>
      </c>
      <c r="J3128" s="0" t="n">
        <v>36</v>
      </c>
      <c r="P3128" s="0" t="n">
        <v>5.29</v>
      </c>
      <c r="Q3128" s="0" t="n">
        <v>3.36</v>
      </c>
      <c r="U3128" s="0" t="n">
        <v>833</v>
      </c>
      <c r="V3128" s="0" t="n">
        <v>0</v>
      </c>
      <c r="X3128" s="55" t="n">
        <f aca="false">IF(I3128="Male",0,1)</f>
        <v>1</v>
      </c>
      <c r="Y3128" s="55" t="n">
        <f aca="false">IF(OR(I3128="DNB",I3128="Dry DNB"),1,0)</f>
        <v>0</v>
      </c>
      <c r="Z3128" s="0" t="str">
        <f aca="false">IF(ISNUMBER(W3128),A3128-W3128,"")</f>
        <v/>
      </c>
      <c r="AA3128" s="55" t="n">
        <f aca="false">MATCH(A3128,DATAS,0)</f>
        <v>2</v>
      </c>
      <c r="AB3128" s="55" t="n">
        <f aca="false">IF(AND(E3128&gt;0,OR(AND(B3128&gt;=1,B3128&lt;=6),B3128=10)),1,0)</f>
        <v>1</v>
      </c>
      <c r="AC3128" s="55" t="n">
        <f aca="false">IF(AND(E3128&gt;0,B3128=10),1,0)</f>
        <v>0</v>
      </c>
      <c r="AD3128" s="55" t="n">
        <f aca="false">IF(AND(C3127=C3128,AA3127=AA3128-1),AB3127,"")</f>
        <v>1</v>
      </c>
      <c r="AE3128" s="55" t="n">
        <f aca="false">IF(AND(C3127=C3128,AA3127=AA3128-1),AC3127,"")</f>
        <v>0</v>
      </c>
      <c r="AF3128" s="55" t="n">
        <f aca="false">IF(AA3128=1,"",IF(AND(AB3128=1,AD3128&lt;&gt;1),1,0))</f>
        <v>0</v>
      </c>
      <c r="AG3128" s="55" t="n">
        <f aca="false">IF(AA3128=1,"",IF(AND(AC3128=1,AE3128&lt;&gt;1),1,0))</f>
        <v>0</v>
      </c>
      <c r="AH3128" s="60" t="str">
        <f aca="false">IF(AND(E3128&gt;0,AA3128&lt;2,NOT(AND(C3129=C3128,AA3129=AA3128+1))),INDEX(DATAS,AA3128+1),"")</f>
        <v/>
      </c>
      <c r="AI3128" s="60" t="str">
        <f aca="false">IF(AND(AC3128=1,AA3128&lt;2),IF(AND(C3129=C3128,AA3129=AA3128+1),IF(AC3129=1,"",INDEX(DATAS,AA3128+1)),INDEX(DATAS,AA3128+1)),"")</f>
        <v/>
      </c>
    </row>
    <row r="3129" customFormat="false" ht="15" hidden="false" customHeight="false" outlineLevel="0" collapsed="false">
      <c r="A3129" s="60" t="n">
        <v>46309</v>
      </c>
      <c r="B3129" s="0" t="n">
        <v>4</v>
      </c>
      <c r="C3129" s="0" t="n">
        <v>5712</v>
      </c>
      <c r="D3129" s="0" t="n">
        <v>112</v>
      </c>
      <c r="E3129" s="0" t="n">
        <v>1</v>
      </c>
      <c r="F3129" s="55" t="s">
        <v>991</v>
      </c>
      <c r="G3129" s="0" t="n">
        <v>37.8</v>
      </c>
      <c r="H3129" s="0" t="n">
        <v>37</v>
      </c>
      <c r="I3129" s="55" t="s">
        <v>177</v>
      </c>
      <c r="J3129" s="0" t="n">
        <v>112</v>
      </c>
      <c r="K3129" s="0" t="n">
        <v>64</v>
      </c>
      <c r="P3129" s="0" t="n">
        <v>2.92</v>
      </c>
      <c r="Q3129" s="0" t="n">
        <v>3.27</v>
      </c>
      <c r="R3129" s="0" t="n">
        <v>2441</v>
      </c>
      <c r="S3129" s="0" t="n">
        <v>5275</v>
      </c>
      <c r="T3129" s="0" t="n">
        <v>31</v>
      </c>
      <c r="U3129" s="0" t="n">
        <v>831</v>
      </c>
      <c r="V3129" s="0" t="n">
        <v>1</v>
      </c>
      <c r="W3129" s="60" t="n">
        <v>46262</v>
      </c>
      <c r="X3129" s="55" t="n">
        <f aca="false">IF(I3129="Male",0,1)</f>
        <v>1</v>
      </c>
      <c r="Y3129" s="55" t="n">
        <f aca="false">IF(OR(I3129="DNB",I3129="Dry DNB"),1,0)</f>
        <v>0</v>
      </c>
      <c r="Z3129" s="55" t="n">
        <f aca="false">IF(ISNUMBER(W3129),A3129-W3129,"")</f>
        <v>47</v>
      </c>
      <c r="AA3129" s="55" t="n">
        <f aca="false">MATCH(A3129,DATAS,0)</f>
        <v>1</v>
      </c>
      <c r="AB3129" s="55" t="n">
        <f aca="false">IF(AND(E3129&gt;0,OR(AND(B3129&gt;=1,B3129&lt;=6),B3129=10)),1,0)</f>
        <v>1</v>
      </c>
      <c r="AC3129" s="55" t="n">
        <f aca="false">IF(AND(E3129&gt;0,B3129=10),1,0)</f>
        <v>0</v>
      </c>
      <c r="AD3129" s="0" t="str">
        <f aca="false">IF(AND(C3128=C3129,AA3128=AA3129-1),AB3128,"")</f>
        <v/>
      </c>
      <c r="AE3129" s="0" t="str">
        <f aca="false">IF(AND(C3128=C3129,AA3128=AA3129-1),AC3128,"")</f>
        <v/>
      </c>
      <c r="AF3129" s="0" t="str">
        <f aca="false">IF(AA3129=1,"",IF(AND(AB3129=1,AD3129&lt;&gt;1),1,0))</f>
        <v/>
      </c>
      <c r="AG3129" s="0" t="str">
        <f aca="false">IF(AA3129=1,"",IF(AND(AC3129=1,AE3129&lt;&gt;1),1,0))</f>
        <v/>
      </c>
      <c r="AH3129" s="60" t="str">
        <f aca="false">IF(AND(E3129&gt;0,AA3129&lt;2,NOT(AND(C3130=C3129,AA3130=AA3129+1))),INDEX(DATAS,AA3129+1),"")</f>
        <v/>
      </c>
      <c r="AI3129" s="60" t="str">
        <f aca="false">IF(AND(AC3129=1,AA3129&lt;2),IF(AND(C3130=C3129,AA3130=AA3129+1),IF(AC3130=1,"",INDEX(DATAS,AA3129+1)),INDEX(DATAS,AA3129+1)),"")</f>
        <v/>
      </c>
    </row>
    <row r="3130" customFormat="false" ht="15" hidden="false" customHeight="false" outlineLevel="0" collapsed="false">
      <c r="A3130" s="60" t="n">
        <v>46310</v>
      </c>
      <c r="B3130" s="0" t="n">
        <v>4</v>
      </c>
      <c r="C3130" s="0" t="n">
        <v>5712</v>
      </c>
      <c r="D3130" s="0" t="n">
        <v>113</v>
      </c>
      <c r="E3130" s="0" t="n">
        <v>1</v>
      </c>
      <c r="F3130" s="55" t="s">
        <v>991</v>
      </c>
      <c r="G3130" s="0" t="n">
        <v>38.6</v>
      </c>
      <c r="H3130" s="0" t="n">
        <v>37</v>
      </c>
      <c r="I3130" s="55" t="s">
        <v>187</v>
      </c>
      <c r="J3130" s="0" t="n">
        <v>113</v>
      </c>
      <c r="K3130" s="0" t="n">
        <v>64</v>
      </c>
      <c r="P3130" s="0" t="n">
        <v>2.92</v>
      </c>
      <c r="Q3130" s="0" t="n">
        <v>3.27</v>
      </c>
      <c r="T3130" s="0" t="n">
        <v>31</v>
      </c>
      <c r="U3130" s="0" t="n">
        <v>832</v>
      </c>
      <c r="V3130" s="0" t="n">
        <v>2</v>
      </c>
      <c r="W3130" s="60" t="n">
        <v>46310</v>
      </c>
      <c r="X3130" s="55" t="n">
        <f aca="false">IF(I3130="Male",0,1)</f>
        <v>1</v>
      </c>
      <c r="Y3130" s="55" t="n">
        <f aca="false">IF(OR(I3130="DNB",I3130="Dry DNB"),1,0)</f>
        <v>0</v>
      </c>
      <c r="Z3130" s="55" t="n">
        <f aca="false">IF(ISNUMBER(W3130),A3130-W3130,"")</f>
        <v>0</v>
      </c>
      <c r="AA3130" s="55" t="n">
        <f aca="false">MATCH(A3130,DATAS,0)</f>
        <v>2</v>
      </c>
      <c r="AB3130" s="55" t="n">
        <f aca="false">IF(AND(E3130&gt;0,OR(AND(B3130&gt;=1,B3130&lt;=6),B3130=10)),1,0)</f>
        <v>1</v>
      </c>
      <c r="AC3130" s="55" t="n">
        <f aca="false">IF(AND(E3130&gt;0,B3130=10),1,0)</f>
        <v>0</v>
      </c>
      <c r="AD3130" s="55" t="n">
        <f aca="false">IF(AND(C3129=C3130,AA3129=AA3130-1),AB3129,"")</f>
        <v>1</v>
      </c>
      <c r="AE3130" s="55" t="n">
        <f aca="false">IF(AND(C3129=C3130,AA3129=AA3130-1),AC3129,"")</f>
        <v>0</v>
      </c>
      <c r="AF3130" s="55" t="n">
        <f aca="false">IF(AA3130=1,"",IF(AND(AB3130=1,AD3130&lt;&gt;1),1,0))</f>
        <v>0</v>
      </c>
      <c r="AG3130" s="55" t="n">
        <f aca="false">IF(AA3130=1,"",IF(AND(AC3130=1,AE3130&lt;&gt;1),1,0))</f>
        <v>0</v>
      </c>
      <c r="AH3130" s="60" t="str">
        <f aca="false">IF(AND(E3130&gt;0,AA3130&lt;2,NOT(AND(C3131=C3130,AA3131=AA3130+1))),INDEX(DATAS,AA3130+1),"")</f>
        <v/>
      </c>
      <c r="AI3130" s="60" t="str">
        <f aca="false">IF(AND(AC3130=1,AA3130&lt;2),IF(AND(C3131=C3130,AA3131=AA3130+1),IF(AC3131=1,"",INDEX(DATAS,AA3130+1)),INDEX(DATAS,AA3130+1)),"")</f>
        <v/>
      </c>
    </row>
    <row r="3131" customFormat="false" ht="15" hidden="false" customHeight="false" outlineLevel="0" collapsed="false">
      <c r="A3131" s="60" t="n">
        <v>46309</v>
      </c>
      <c r="B3131" s="0" t="n">
        <v>4</v>
      </c>
      <c r="C3131" s="0" t="n">
        <v>5713</v>
      </c>
      <c r="D3131" s="0" t="n">
        <v>190</v>
      </c>
      <c r="E3131" s="0" t="n">
        <v>1</v>
      </c>
      <c r="F3131" s="55" t="s">
        <v>992</v>
      </c>
      <c r="G3131" s="0" t="n">
        <v>56.3</v>
      </c>
      <c r="H3131" s="0" t="n">
        <v>56</v>
      </c>
      <c r="I3131" s="55" t="s">
        <v>157</v>
      </c>
      <c r="J3131" s="0" t="n">
        <v>64</v>
      </c>
      <c r="K3131" s="0" t="n">
        <v>64</v>
      </c>
      <c r="L3131" s="0" t="n">
        <v>126</v>
      </c>
      <c r="P3131" s="0" t="n">
        <v>3.62</v>
      </c>
      <c r="Q3131" s="0" t="n">
        <v>3.4</v>
      </c>
      <c r="R3131" s="0" t="n">
        <v>5213</v>
      </c>
      <c r="S3131" s="0" t="n">
        <v>11068</v>
      </c>
      <c r="T3131" s="0" t="n">
        <v>54.55</v>
      </c>
      <c r="U3131" s="0" t="n">
        <v>830</v>
      </c>
      <c r="V3131" s="0" t="n">
        <v>1</v>
      </c>
      <c r="W3131" s="60" t="n">
        <v>46184</v>
      </c>
      <c r="X3131" s="55" t="n">
        <f aca="false">IF(I3131="Male",0,1)</f>
        <v>1</v>
      </c>
      <c r="Y3131" s="55" t="n">
        <f aca="false">IF(OR(I3131="DNB",I3131="Dry DNB"),1,0)</f>
        <v>0</v>
      </c>
      <c r="Z3131" s="55" t="n">
        <f aca="false">IF(ISNUMBER(W3131),A3131-W3131,"")</f>
        <v>125</v>
      </c>
      <c r="AA3131" s="55" t="n">
        <f aca="false">MATCH(A3131,DATAS,0)</f>
        <v>1</v>
      </c>
      <c r="AB3131" s="55" t="n">
        <f aca="false">IF(AND(E3131&gt;0,OR(AND(B3131&gt;=1,B3131&lt;=6),B3131=10)),1,0)</f>
        <v>1</v>
      </c>
      <c r="AC3131" s="55" t="n">
        <f aca="false">IF(AND(E3131&gt;0,B3131=10),1,0)</f>
        <v>0</v>
      </c>
      <c r="AD3131" s="0" t="str">
        <f aca="false">IF(AND(C3130=C3131,AA3130=AA3131-1),AB3130,"")</f>
        <v/>
      </c>
      <c r="AE3131" s="0" t="str">
        <f aca="false">IF(AND(C3130=C3131,AA3130=AA3131-1),AC3130,"")</f>
        <v/>
      </c>
      <c r="AF3131" s="0" t="str">
        <f aca="false">IF(AA3131=1,"",IF(AND(AB3131=1,AD3131&lt;&gt;1),1,0))</f>
        <v/>
      </c>
      <c r="AG3131" s="0" t="str">
        <f aca="false">IF(AA3131=1,"",IF(AND(AC3131=1,AE3131&lt;&gt;1),1,0))</f>
        <v/>
      </c>
      <c r="AH3131" s="60" t="str">
        <f aca="false">IF(AND(E3131&gt;0,AA3131&lt;2,NOT(AND(C3132=C3131,AA3132=AA3131+1))),INDEX(DATAS,AA3131+1),"")</f>
        <v/>
      </c>
      <c r="AI3131" s="60" t="str">
        <f aca="false">IF(AND(AC3131=1,AA3131&lt;2),IF(AND(C3132=C3131,AA3132=AA3131+1),IF(AC3132=1,"",INDEX(DATAS,AA3131+1)),INDEX(DATAS,AA3131+1)),"")</f>
        <v/>
      </c>
    </row>
    <row r="3132" customFormat="false" ht="15" hidden="false" customHeight="false" outlineLevel="0" collapsed="false">
      <c r="A3132" s="60" t="n">
        <v>46310</v>
      </c>
      <c r="B3132" s="0" t="n">
        <v>4</v>
      </c>
      <c r="C3132" s="0" t="n">
        <v>5713</v>
      </c>
      <c r="D3132" s="0" t="n">
        <v>191</v>
      </c>
      <c r="E3132" s="0" t="n">
        <v>1</v>
      </c>
      <c r="F3132" s="55" t="s">
        <v>992</v>
      </c>
      <c r="G3132" s="0" t="n">
        <v>59.8</v>
      </c>
      <c r="H3132" s="0" t="n">
        <v>56</v>
      </c>
      <c r="I3132" s="55" t="s">
        <v>157</v>
      </c>
      <c r="J3132" s="0" t="n">
        <v>64</v>
      </c>
      <c r="K3132" s="0" t="n">
        <v>64</v>
      </c>
      <c r="L3132" s="0" t="n">
        <v>127</v>
      </c>
      <c r="P3132" s="0" t="n">
        <v>3.62</v>
      </c>
      <c r="Q3132" s="0" t="n">
        <v>3.4</v>
      </c>
      <c r="T3132" s="0" t="n">
        <v>54.55</v>
      </c>
      <c r="U3132" s="0" t="n">
        <v>831</v>
      </c>
      <c r="V3132" s="0" t="n">
        <v>1</v>
      </c>
      <c r="W3132" s="60" t="n">
        <v>46184</v>
      </c>
      <c r="X3132" s="55" t="n">
        <f aca="false">IF(I3132="Male",0,1)</f>
        <v>1</v>
      </c>
      <c r="Y3132" s="55" t="n">
        <f aca="false">IF(OR(I3132="DNB",I3132="Dry DNB"),1,0)</f>
        <v>0</v>
      </c>
      <c r="Z3132" s="55" t="n">
        <f aca="false">IF(ISNUMBER(W3132),A3132-W3132,"")</f>
        <v>126</v>
      </c>
      <c r="AA3132" s="55" t="n">
        <f aca="false">MATCH(A3132,DATAS,0)</f>
        <v>2</v>
      </c>
      <c r="AB3132" s="55" t="n">
        <f aca="false">IF(AND(E3132&gt;0,OR(AND(B3132&gt;=1,B3132&lt;=6),B3132=10)),1,0)</f>
        <v>1</v>
      </c>
      <c r="AC3132" s="55" t="n">
        <f aca="false">IF(AND(E3132&gt;0,B3132=10),1,0)</f>
        <v>0</v>
      </c>
      <c r="AD3132" s="55" t="n">
        <f aca="false">IF(AND(C3131=C3132,AA3131=AA3132-1),AB3131,"")</f>
        <v>1</v>
      </c>
      <c r="AE3132" s="55" t="n">
        <f aca="false">IF(AND(C3131=C3132,AA3131=AA3132-1),AC3131,"")</f>
        <v>0</v>
      </c>
      <c r="AF3132" s="55" t="n">
        <f aca="false">IF(AA3132=1,"",IF(AND(AB3132=1,AD3132&lt;&gt;1),1,0))</f>
        <v>0</v>
      </c>
      <c r="AG3132" s="55" t="n">
        <f aca="false">IF(AA3132=1,"",IF(AND(AC3132=1,AE3132&lt;&gt;1),1,0))</f>
        <v>0</v>
      </c>
      <c r="AH3132" s="60" t="str">
        <f aca="false">IF(AND(E3132&gt;0,AA3132&lt;2,NOT(AND(C3133=C3132,AA3133=AA3132+1))),INDEX(DATAS,AA3132+1),"")</f>
        <v/>
      </c>
      <c r="AI3132" s="60" t="str">
        <f aca="false">IF(AND(AC3132=1,AA3132&lt;2),IF(AND(C3133=C3132,AA3133=AA3132+1),IF(AC3133=1,"",INDEX(DATAS,AA3132+1)),INDEX(DATAS,AA3132+1)),"")</f>
        <v/>
      </c>
    </row>
    <row r="3133" customFormat="false" ht="15" hidden="false" customHeight="false" outlineLevel="0" collapsed="false">
      <c r="A3133" s="60" t="n">
        <v>46309</v>
      </c>
      <c r="B3133" s="0" t="n">
        <v>4</v>
      </c>
      <c r="C3133" s="0" t="n">
        <v>5714</v>
      </c>
      <c r="D3133" s="0" t="n">
        <v>160</v>
      </c>
      <c r="E3133" s="0" t="n">
        <v>1</v>
      </c>
      <c r="F3133" s="55" t="s">
        <v>992</v>
      </c>
      <c r="G3133" s="0" t="n">
        <v>40.6</v>
      </c>
      <c r="H3133" s="0" t="n">
        <v>41</v>
      </c>
      <c r="I3133" s="55" t="s">
        <v>157</v>
      </c>
      <c r="J3133" s="0" t="n">
        <v>118</v>
      </c>
      <c r="K3133" s="0" t="n">
        <v>62</v>
      </c>
      <c r="L3133" s="0" t="n">
        <v>42</v>
      </c>
      <c r="P3133" s="0" t="n">
        <v>3.86</v>
      </c>
      <c r="Q3133" s="0" t="n">
        <v>3.28</v>
      </c>
      <c r="R3133" s="0" t="n">
        <v>2854</v>
      </c>
      <c r="S3133" s="0" t="n">
        <v>6581</v>
      </c>
      <c r="T3133" s="0" t="n">
        <v>28.7</v>
      </c>
      <c r="U3133" s="0" t="n">
        <v>830</v>
      </c>
      <c r="V3133" s="0" t="n">
        <v>4</v>
      </c>
      <c r="W3133" s="60" t="n">
        <v>46268</v>
      </c>
      <c r="X3133" s="55" t="n">
        <f aca="false">IF(I3133="Male",0,1)</f>
        <v>1</v>
      </c>
      <c r="Y3133" s="55" t="n">
        <f aca="false">IF(OR(I3133="DNB",I3133="Dry DNB"),1,0)</f>
        <v>0</v>
      </c>
      <c r="Z3133" s="55" t="n">
        <f aca="false">IF(ISNUMBER(W3133),A3133-W3133,"")</f>
        <v>41</v>
      </c>
      <c r="AA3133" s="55" t="n">
        <f aca="false">MATCH(A3133,DATAS,0)</f>
        <v>1</v>
      </c>
      <c r="AB3133" s="55" t="n">
        <f aca="false">IF(AND(E3133&gt;0,OR(AND(B3133&gt;=1,B3133&lt;=6),B3133=10)),1,0)</f>
        <v>1</v>
      </c>
      <c r="AC3133" s="55" t="n">
        <f aca="false">IF(AND(E3133&gt;0,B3133=10),1,0)</f>
        <v>0</v>
      </c>
      <c r="AD3133" s="0" t="str">
        <f aca="false">IF(AND(C3132=C3133,AA3132=AA3133-1),AB3132,"")</f>
        <v/>
      </c>
      <c r="AE3133" s="0" t="str">
        <f aca="false">IF(AND(C3132=C3133,AA3132=AA3133-1),AC3132,"")</f>
        <v/>
      </c>
      <c r="AF3133" s="0" t="str">
        <f aca="false">IF(AA3133=1,"",IF(AND(AB3133=1,AD3133&lt;&gt;1),1,0))</f>
        <v/>
      </c>
      <c r="AG3133" s="0" t="str">
        <f aca="false">IF(AA3133=1,"",IF(AND(AC3133=1,AE3133&lt;&gt;1),1,0))</f>
        <v/>
      </c>
      <c r="AH3133" s="60" t="str">
        <f aca="false">IF(AND(E3133&gt;0,AA3133&lt;2,NOT(AND(C3134=C3133,AA3134=AA3133+1))),INDEX(DATAS,AA3133+1),"")</f>
        <v/>
      </c>
      <c r="AI3133" s="60" t="str">
        <f aca="false">IF(AND(AC3133=1,AA3133&lt;2),IF(AND(C3134=C3133,AA3134=AA3133+1),IF(AC3134=1,"",INDEX(DATAS,AA3133+1)),INDEX(DATAS,AA3133+1)),"")</f>
        <v/>
      </c>
    </row>
    <row r="3134" customFormat="false" ht="15" hidden="false" customHeight="false" outlineLevel="0" collapsed="false">
      <c r="A3134" s="60" t="n">
        <v>46310</v>
      </c>
      <c r="B3134" s="0" t="n">
        <v>4</v>
      </c>
      <c r="C3134" s="0" t="n">
        <v>5714</v>
      </c>
      <c r="D3134" s="0" t="n">
        <v>161</v>
      </c>
      <c r="E3134" s="0" t="n">
        <v>1</v>
      </c>
      <c r="F3134" s="55" t="s">
        <v>992</v>
      </c>
      <c r="G3134" s="0" t="n">
        <v>40.6</v>
      </c>
      <c r="H3134" s="0" t="n">
        <v>41</v>
      </c>
      <c r="I3134" s="55" t="s">
        <v>157</v>
      </c>
      <c r="J3134" s="0" t="n">
        <v>118</v>
      </c>
      <c r="K3134" s="0" t="n">
        <v>62</v>
      </c>
      <c r="L3134" s="0" t="n">
        <v>43</v>
      </c>
      <c r="P3134" s="0" t="n">
        <v>3.86</v>
      </c>
      <c r="Q3134" s="0" t="n">
        <v>3.28</v>
      </c>
      <c r="T3134" s="0" t="n">
        <v>28.7</v>
      </c>
      <c r="U3134" s="0" t="n">
        <v>831</v>
      </c>
      <c r="V3134" s="0" t="n">
        <v>4</v>
      </c>
      <c r="W3134" s="60" t="n">
        <v>46268</v>
      </c>
      <c r="X3134" s="55" t="n">
        <f aca="false">IF(I3134="Male",0,1)</f>
        <v>1</v>
      </c>
      <c r="Y3134" s="55" t="n">
        <f aca="false">IF(OR(I3134="DNB",I3134="Dry DNB"),1,0)</f>
        <v>0</v>
      </c>
      <c r="Z3134" s="55" t="n">
        <f aca="false">IF(ISNUMBER(W3134),A3134-W3134,"")</f>
        <v>42</v>
      </c>
      <c r="AA3134" s="55" t="n">
        <f aca="false">MATCH(A3134,DATAS,0)</f>
        <v>2</v>
      </c>
      <c r="AB3134" s="55" t="n">
        <f aca="false">IF(AND(E3134&gt;0,OR(AND(B3134&gt;=1,B3134&lt;=6),B3134=10)),1,0)</f>
        <v>1</v>
      </c>
      <c r="AC3134" s="55" t="n">
        <f aca="false">IF(AND(E3134&gt;0,B3134=10),1,0)</f>
        <v>0</v>
      </c>
      <c r="AD3134" s="55" t="n">
        <f aca="false">IF(AND(C3133=C3134,AA3133=AA3134-1),AB3133,"")</f>
        <v>1</v>
      </c>
      <c r="AE3134" s="55" t="n">
        <f aca="false">IF(AND(C3133=C3134,AA3133=AA3134-1),AC3133,"")</f>
        <v>0</v>
      </c>
      <c r="AF3134" s="55" t="n">
        <f aca="false">IF(AA3134=1,"",IF(AND(AB3134=1,AD3134&lt;&gt;1),1,0))</f>
        <v>0</v>
      </c>
      <c r="AG3134" s="55" t="n">
        <f aca="false">IF(AA3134=1,"",IF(AND(AC3134=1,AE3134&lt;&gt;1),1,0))</f>
        <v>0</v>
      </c>
      <c r="AH3134" s="60" t="str">
        <f aca="false">IF(AND(E3134&gt;0,AA3134&lt;2,NOT(AND(C3135=C3134,AA3135=AA3134+1))),INDEX(DATAS,AA3134+1),"")</f>
        <v/>
      </c>
      <c r="AI3134" s="60" t="str">
        <f aca="false">IF(AND(AC3134=1,AA3134&lt;2),IF(AND(C3135=C3134,AA3135=AA3134+1),IF(AC3135=1,"",INDEX(DATAS,AA3134+1)),INDEX(DATAS,AA3134+1)),"")</f>
        <v/>
      </c>
    </row>
    <row r="3135" customFormat="false" ht="15" hidden="false" customHeight="false" outlineLevel="0" collapsed="false">
      <c r="A3135" s="60" t="n">
        <v>46309</v>
      </c>
      <c r="B3135" s="0" t="n">
        <v>4</v>
      </c>
      <c r="C3135" s="0" t="n">
        <v>5715</v>
      </c>
      <c r="D3135" s="0" t="n">
        <v>191</v>
      </c>
      <c r="E3135" s="0" t="n">
        <v>1</v>
      </c>
      <c r="F3135" s="55" t="s">
        <v>993</v>
      </c>
      <c r="G3135" s="0" t="n">
        <v>44.2</v>
      </c>
      <c r="H3135" s="0" t="n">
        <v>42</v>
      </c>
      <c r="I3135" s="55" t="s">
        <v>157</v>
      </c>
      <c r="J3135" s="0" t="n">
        <v>110</v>
      </c>
      <c r="K3135" s="0" t="n">
        <v>65</v>
      </c>
      <c r="L3135" s="0" t="n">
        <v>81</v>
      </c>
      <c r="P3135" s="0" t="n">
        <v>2.91</v>
      </c>
      <c r="Q3135" s="0" t="n">
        <v>3.56</v>
      </c>
      <c r="R3135" s="0" t="n">
        <v>4127</v>
      </c>
      <c r="S3135" s="0" t="n">
        <v>8373</v>
      </c>
      <c r="T3135" s="0" t="n">
        <v>43.65</v>
      </c>
      <c r="U3135" s="0" t="n">
        <v>829</v>
      </c>
      <c r="V3135" s="0" t="n">
        <v>3</v>
      </c>
      <c r="W3135" s="60" t="n">
        <v>46229</v>
      </c>
      <c r="X3135" s="55" t="n">
        <f aca="false">IF(I3135="Male",0,1)</f>
        <v>1</v>
      </c>
      <c r="Y3135" s="55" t="n">
        <f aca="false">IF(OR(I3135="DNB",I3135="Dry DNB"),1,0)</f>
        <v>0</v>
      </c>
      <c r="Z3135" s="55" t="n">
        <f aca="false">IF(ISNUMBER(W3135),A3135-W3135,"")</f>
        <v>80</v>
      </c>
      <c r="AA3135" s="55" t="n">
        <f aca="false">MATCH(A3135,DATAS,0)</f>
        <v>1</v>
      </c>
      <c r="AB3135" s="55" t="n">
        <f aca="false">IF(AND(E3135&gt;0,OR(AND(B3135&gt;=1,B3135&lt;=6),B3135=10)),1,0)</f>
        <v>1</v>
      </c>
      <c r="AC3135" s="55" t="n">
        <f aca="false">IF(AND(E3135&gt;0,B3135=10),1,0)</f>
        <v>0</v>
      </c>
      <c r="AD3135" s="0" t="str">
        <f aca="false">IF(AND(C3134=C3135,AA3134=AA3135-1),AB3134,"")</f>
        <v/>
      </c>
      <c r="AE3135" s="0" t="str">
        <f aca="false">IF(AND(C3134=C3135,AA3134=AA3135-1),AC3134,"")</f>
        <v/>
      </c>
      <c r="AF3135" s="0" t="str">
        <f aca="false">IF(AA3135=1,"",IF(AND(AB3135=1,AD3135&lt;&gt;1),1,0))</f>
        <v/>
      </c>
      <c r="AG3135" s="0" t="str">
        <f aca="false">IF(AA3135=1,"",IF(AND(AC3135=1,AE3135&lt;&gt;1),1,0))</f>
        <v/>
      </c>
      <c r="AH3135" s="60" t="str">
        <f aca="false">IF(AND(E3135&gt;0,AA3135&lt;2,NOT(AND(C3136=C3135,AA3136=AA3135+1))),INDEX(DATAS,AA3135+1),"")</f>
        <v/>
      </c>
      <c r="AI3135" s="60" t="str">
        <f aca="false">IF(AND(AC3135=1,AA3135&lt;2),IF(AND(C3136=C3135,AA3136=AA3135+1),IF(AC3136=1,"",INDEX(DATAS,AA3135+1)),INDEX(DATAS,AA3135+1)),"")</f>
        <v/>
      </c>
    </row>
    <row r="3136" customFormat="false" ht="15" hidden="false" customHeight="false" outlineLevel="0" collapsed="false">
      <c r="A3136" s="60" t="n">
        <v>46310</v>
      </c>
      <c r="B3136" s="0" t="n">
        <v>4</v>
      </c>
      <c r="C3136" s="0" t="n">
        <v>5715</v>
      </c>
      <c r="D3136" s="0" t="n">
        <v>192</v>
      </c>
      <c r="E3136" s="0" t="n">
        <v>1</v>
      </c>
      <c r="F3136" s="55" t="s">
        <v>993</v>
      </c>
      <c r="G3136" s="0" t="n">
        <v>47.1</v>
      </c>
      <c r="H3136" s="0" t="n">
        <v>42</v>
      </c>
      <c r="I3136" s="55" t="s">
        <v>157</v>
      </c>
      <c r="J3136" s="0" t="n">
        <v>110</v>
      </c>
      <c r="K3136" s="0" t="n">
        <v>65</v>
      </c>
      <c r="L3136" s="0" t="n">
        <v>82</v>
      </c>
      <c r="P3136" s="0" t="n">
        <v>2.91</v>
      </c>
      <c r="Q3136" s="0" t="n">
        <v>3.56</v>
      </c>
      <c r="T3136" s="0" t="n">
        <v>43.65</v>
      </c>
      <c r="U3136" s="0" t="n">
        <v>830</v>
      </c>
      <c r="V3136" s="0" t="n">
        <v>3</v>
      </c>
      <c r="W3136" s="60" t="n">
        <v>46229</v>
      </c>
      <c r="X3136" s="55" t="n">
        <f aca="false">IF(I3136="Male",0,1)</f>
        <v>1</v>
      </c>
      <c r="Y3136" s="55" t="n">
        <f aca="false">IF(OR(I3136="DNB",I3136="Dry DNB"),1,0)</f>
        <v>0</v>
      </c>
      <c r="Z3136" s="55" t="n">
        <f aca="false">IF(ISNUMBER(W3136),A3136-W3136,"")</f>
        <v>81</v>
      </c>
      <c r="AA3136" s="55" t="n">
        <f aca="false">MATCH(A3136,DATAS,0)</f>
        <v>2</v>
      </c>
      <c r="AB3136" s="55" t="n">
        <f aca="false">IF(AND(E3136&gt;0,OR(AND(B3136&gt;=1,B3136&lt;=6),B3136=10)),1,0)</f>
        <v>1</v>
      </c>
      <c r="AC3136" s="55" t="n">
        <f aca="false">IF(AND(E3136&gt;0,B3136=10),1,0)</f>
        <v>0</v>
      </c>
      <c r="AD3136" s="55" t="n">
        <f aca="false">IF(AND(C3135=C3136,AA3135=AA3136-1),AB3135,"")</f>
        <v>1</v>
      </c>
      <c r="AE3136" s="55" t="n">
        <f aca="false">IF(AND(C3135=C3136,AA3135=AA3136-1),AC3135,"")</f>
        <v>0</v>
      </c>
      <c r="AF3136" s="55" t="n">
        <f aca="false">IF(AA3136=1,"",IF(AND(AB3136=1,AD3136&lt;&gt;1),1,0))</f>
        <v>0</v>
      </c>
      <c r="AG3136" s="55" t="n">
        <f aca="false">IF(AA3136=1,"",IF(AND(AC3136=1,AE3136&lt;&gt;1),1,0))</f>
        <v>0</v>
      </c>
      <c r="AH3136" s="60" t="str">
        <f aca="false">IF(AND(E3136&gt;0,AA3136&lt;2,NOT(AND(C3137=C3136,AA3137=AA3136+1))),INDEX(DATAS,AA3136+1),"")</f>
        <v/>
      </c>
      <c r="AI3136" s="60" t="str">
        <f aca="false">IF(AND(AC3136=1,AA3136&lt;2),IF(AND(C3137=C3136,AA3137=AA3136+1),IF(AC3137=1,"",INDEX(DATAS,AA3136+1)),INDEX(DATAS,AA3136+1)),"")</f>
        <v/>
      </c>
    </row>
    <row r="3137" customFormat="false" ht="15" hidden="false" customHeight="false" outlineLevel="0" collapsed="false">
      <c r="A3137" s="60" t="n">
        <v>46309</v>
      </c>
      <c r="B3137" s="0" t="n">
        <v>4</v>
      </c>
      <c r="C3137" s="0" t="n">
        <v>5716</v>
      </c>
      <c r="D3137" s="0" t="n">
        <v>182</v>
      </c>
      <c r="E3137" s="0" t="n">
        <v>1</v>
      </c>
      <c r="F3137" s="55" t="s">
        <v>994</v>
      </c>
      <c r="G3137" s="0" t="n">
        <v>49.8</v>
      </c>
      <c r="H3137" s="0" t="n">
        <v>49</v>
      </c>
      <c r="I3137" s="55" t="s">
        <v>157</v>
      </c>
      <c r="J3137" s="0" t="n">
        <v>84</v>
      </c>
      <c r="K3137" s="0" t="n">
        <v>63</v>
      </c>
      <c r="L3137" s="0" t="n">
        <v>98</v>
      </c>
      <c r="P3137" s="0" t="n">
        <v>3.14</v>
      </c>
      <c r="Q3137" s="0" t="n">
        <v>3.56</v>
      </c>
      <c r="R3137" s="0" t="n">
        <v>4361</v>
      </c>
      <c r="S3137" s="0" t="n">
        <v>9461</v>
      </c>
      <c r="T3137" s="0" t="n">
        <v>46.5</v>
      </c>
      <c r="U3137" s="0" t="n">
        <v>828</v>
      </c>
      <c r="V3137" s="0" t="n">
        <v>2</v>
      </c>
      <c r="W3137" s="60" t="n">
        <v>46212</v>
      </c>
      <c r="X3137" s="55" t="n">
        <f aca="false">IF(I3137="Male",0,1)</f>
        <v>1</v>
      </c>
      <c r="Y3137" s="55" t="n">
        <f aca="false">IF(OR(I3137="DNB",I3137="Dry DNB"),1,0)</f>
        <v>0</v>
      </c>
      <c r="Z3137" s="55" t="n">
        <f aca="false">IF(ISNUMBER(W3137),A3137-W3137,"")</f>
        <v>97</v>
      </c>
      <c r="AA3137" s="55" t="n">
        <f aca="false">MATCH(A3137,DATAS,0)</f>
        <v>1</v>
      </c>
      <c r="AB3137" s="55" t="n">
        <f aca="false">IF(AND(E3137&gt;0,OR(AND(B3137&gt;=1,B3137&lt;=6),B3137=10)),1,0)</f>
        <v>1</v>
      </c>
      <c r="AC3137" s="55" t="n">
        <f aca="false">IF(AND(E3137&gt;0,B3137=10),1,0)</f>
        <v>0</v>
      </c>
      <c r="AD3137" s="0" t="str">
        <f aca="false">IF(AND(C3136=C3137,AA3136=AA3137-1),AB3136,"")</f>
        <v/>
      </c>
      <c r="AE3137" s="0" t="str">
        <f aca="false">IF(AND(C3136=C3137,AA3136=AA3137-1),AC3136,"")</f>
        <v/>
      </c>
      <c r="AF3137" s="0" t="str">
        <f aca="false">IF(AA3137=1,"",IF(AND(AB3137=1,AD3137&lt;&gt;1),1,0))</f>
        <v/>
      </c>
      <c r="AG3137" s="0" t="str">
        <f aca="false">IF(AA3137=1,"",IF(AND(AC3137=1,AE3137&lt;&gt;1),1,0))</f>
        <v/>
      </c>
      <c r="AH3137" s="60" t="str">
        <f aca="false">IF(AND(E3137&gt;0,AA3137&lt;2,NOT(AND(C3138=C3137,AA3138=AA3137+1))),INDEX(DATAS,AA3137+1),"")</f>
        <v/>
      </c>
      <c r="AI3137" s="60" t="str">
        <f aca="false">IF(AND(AC3137=1,AA3137&lt;2),IF(AND(C3138=C3137,AA3138=AA3137+1),IF(AC3138=1,"",INDEX(DATAS,AA3137+1)),INDEX(DATAS,AA3137+1)),"")</f>
        <v/>
      </c>
    </row>
    <row r="3138" customFormat="false" ht="15" hidden="false" customHeight="false" outlineLevel="0" collapsed="false">
      <c r="A3138" s="60" t="n">
        <v>46310</v>
      </c>
      <c r="B3138" s="0" t="n">
        <v>4</v>
      </c>
      <c r="C3138" s="0" t="n">
        <v>5716</v>
      </c>
      <c r="D3138" s="0" t="n">
        <v>183</v>
      </c>
      <c r="E3138" s="0" t="n">
        <v>1</v>
      </c>
      <c r="F3138" s="55" t="s">
        <v>994</v>
      </c>
      <c r="G3138" s="0" t="n">
        <v>51.8</v>
      </c>
      <c r="H3138" s="0" t="n">
        <v>49</v>
      </c>
      <c r="I3138" s="55" t="s">
        <v>157</v>
      </c>
      <c r="J3138" s="0" t="n">
        <v>84</v>
      </c>
      <c r="K3138" s="0" t="n">
        <v>63</v>
      </c>
      <c r="L3138" s="0" t="n">
        <v>99</v>
      </c>
      <c r="P3138" s="0" t="n">
        <v>3.14</v>
      </c>
      <c r="Q3138" s="0" t="n">
        <v>3.56</v>
      </c>
      <c r="T3138" s="0" t="n">
        <v>46.5</v>
      </c>
      <c r="U3138" s="0" t="n">
        <v>829</v>
      </c>
      <c r="V3138" s="0" t="n">
        <v>2</v>
      </c>
      <c r="W3138" s="60" t="n">
        <v>46212</v>
      </c>
      <c r="X3138" s="55" t="n">
        <f aca="false">IF(I3138="Male",0,1)</f>
        <v>1</v>
      </c>
      <c r="Y3138" s="55" t="n">
        <f aca="false">IF(OR(I3138="DNB",I3138="Dry DNB"),1,0)</f>
        <v>0</v>
      </c>
      <c r="Z3138" s="55" t="n">
        <f aca="false">IF(ISNUMBER(W3138),A3138-W3138,"")</f>
        <v>98</v>
      </c>
      <c r="AA3138" s="55" t="n">
        <f aca="false">MATCH(A3138,DATAS,0)</f>
        <v>2</v>
      </c>
      <c r="AB3138" s="55" t="n">
        <f aca="false">IF(AND(E3138&gt;0,OR(AND(B3138&gt;=1,B3138&lt;=6),B3138=10)),1,0)</f>
        <v>1</v>
      </c>
      <c r="AC3138" s="55" t="n">
        <f aca="false">IF(AND(E3138&gt;0,B3138=10),1,0)</f>
        <v>0</v>
      </c>
      <c r="AD3138" s="55" t="n">
        <f aca="false">IF(AND(C3137=C3138,AA3137=AA3138-1),AB3137,"")</f>
        <v>1</v>
      </c>
      <c r="AE3138" s="55" t="n">
        <f aca="false">IF(AND(C3137=C3138,AA3137=AA3138-1),AC3137,"")</f>
        <v>0</v>
      </c>
      <c r="AF3138" s="55" t="n">
        <f aca="false">IF(AA3138=1,"",IF(AND(AB3138=1,AD3138&lt;&gt;1),1,0))</f>
        <v>0</v>
      </c>
      <c r="AG3138" s="55" t="n">
        <f aca="false">IF(AA3138=1,"",IF(AND(AC3138=1,AE3138&lt;&gt;1),1,0))</f>
        <v>0</v>
      </c>
      <c r="AH3138" s="60" t="str">
        <f aca="false">IF(AND(E3138&gt;0,AA3138&lt;2,NOT(AND(C3139=C3138,AA3139=AA3138+1))),INDEX(DATAS,AA3138+1),"")</f>
        <v/>
      </c>
      <c r="AI3138" s="60" t="str">
        <f aca="false">IF(AND(AC3138=1,AA3138&lt;2),IF(AND(C3139=C3138,AA3139=AA3138+1),IF(AC3139=1,"",INDEX(DATAS,AA3138+1)),INDEX(DATAS,AA3138+1)),"")</f>
        <v/>
      </c>
    </row>
    <row r="3139" customFormat="false" ht="15" hidden="false" customHeight="false" outlineLevel="0" collapsed="false">
      <c r="A3139" s="60" t="n">
        <v>46309</v>
      </c>
      <c r="B3139" s="0" t="n">
        <v>4</v>
      </c>
      <c r="C3139" s="0" t="n">
        <v>5718</v>
      </c>
      <c r="D3139" s="0" t="n">
        <v>184</v>
      </c>
      <c r="E3139" s="0" t="n">
        <v>1</v>
      </c>
      <c r="F3139" s="55" t="s">
        <v>994</v>
      </c>
      <c r="G3139" s="0" t="n">
        <v>44</v>
      </c>
      <c r="H3139" s="0" t="n">
        <v>46</v>
      </c>
      <c r="I3139" s="55" t="s">
        <v>157</v>
      </c>
      <c r="J3139" s="0" t="n">
        <v>136</v>
      </c>
      <c r="K3139" s="0" t="n">
        <v>65</v>
      </c>
      <c r="L3139" s="0" t="n">
        <v>48</v>
      </c>
      <c r="P3139" s="0" t="n">
        <v>4.5</v>
      </c>
      <c r="Q3139" s="0" t="n">
        <v>3.66</v>
      </c>
      <c r="R3139" s="0" t="n">
        <v>3697</v>
      </c>
      <c r="S3139" s="0" t="n">
        <v>8246</v>
      </c>
      <c r="T3139" s="0" t="n">
        <v>38.35</v>
      </c>
      <c r="U3139" s="0" t="n">
        <v>828</v>
      </c>
      <c r="V3139" s="0" t="n">
        <v>3</v>
      </c>
      <c r="W3139" s="60" t="n">
        <v>46262</v>
      </c>
      <c r="X3139" s="55" t="n">
        <f aca="false">IF(I3139="Male",0,1)</f>
        <v>1</v>
      </c>
      <c r="Y3139" s="55" t="n">
        <f aca="false">IF(OR(I3139="DNB",I3139="Dry DNB"),1,0)</f>
        <v>0</v>
      </c>
      <c r="Z3139" s="55" t="n">
        <f aca="false">IF(ISNUMBER(W3139),A3139-W3139,"")</f>
        <v>47</v>
      </c>
      <c r="AA3139" s="55" t="n">
        <f aca="false">MATCH(A3139,DATAS,0)</f>
        <v>1</v>
      </c>
      <c r="AB3139" s="55" t="n">
        <f aca="false">IF(AND(E3139&gt;0,OR(AND(B3139&gt;=1,B3139&lt;=6),B3139=10)),1,0)</f>
        <v>1</v>
      </c>
      <c r="AC3139" s="55" t="n">
        <f aca="false">IF(AND(E3139&gt;0,B3139=10),1,0)</f>
        <v>0</v>
      </c>
      <c r="AD3139" s="0" t="str">
        <f aca="false">IF(AND(C3138=C3139,AA3138=AA3139-1),AB3138,"")</f>
        <v/>
      </c>
      <c r="AE3139" s="0" t="str">
        <f aca="false">IF(AND(C3138=C3139,AA3138=AA3139-1),AC3138,"")</f>
        <v/>
      </c>
      <c r="AF3139" s="0" t="str">
        <f aca="false">IF(AA3139=1,"",IF(AND(AB3139=1,AD3139&lt;&gt;1),1,0))</f>
        <v/>
      </c>
      <c r="AG3139" s="0" t="str">
        <f aca="false">IF(AA3139=1,"",IF(AND(AC3139=1,AE3139&lt;&gt;1),1,0))</f>
        <v/>
      </c>
      <c r="AH3139" s="60" t="str">
        <f aca="false">IF(AND(E3139&gt;0,AA3139&lt;2,NOT(AND(C3140=C3139,AA3140=AA3139+1))),INDEX(DATAS,AA3139+1),"")</f>
        <v/>
      </c>
      <c r="AI3139" s="60" t="str">
        <f aca="false">IF(AND(AC3139=1,AA3139&lt;2),IF(AND(C3140=C3139,AA3140=AA3139+1),IF(AC3140=1,"",INDEX(DATAS,AA3139+1)),INDEX(DATAS,AA3139+1)),"")</f>
        <v/>
      </c>
    </row>
    <row r="3140" customFormat="false" ht="15" hidden="false" customHeight="false" outlineLevel="0" collapsed="false">
      <c r="A3140" s="60" t="n">
        <v>46310</v>
      </c>
      <c r="B3140" s="0" t="n">
        <v>4</v>
      </c>
      <c r="C3140" s="0" t="n">
        <v>5718</v>
      </c>
      <c r="D3140" s="0" t="n">
        <v>185</v>
      </c>
      <c r="E3140" s="0" t="n">
        <v>1</v>
      </c>
      <c r="F3140" s="55" t="s">
        <v>994</v>
      </c>
      <c r="G3140" s="0" t="n">
        <v>42.6</v>
      </c>
      <c r="H3140" s="0" t="n">
        <v>45</v>
      </c>
      <c r="I3140" s="55" t="s">
        <v>157</v>
      </c>
      <c r="J3140" s="0" t="n">
        <v>136</v>
      </c>
      <c r="K3140" s="0" t="n">
        <v>65</v>
      </c>
      <c r="L3140" s="0" t="n">
        <v>49</v>
      </c>
      <c r="P3140" s="0" t="n">
        <v>4.5</v>
      </c>
      <c r="Q3140" s="0" t="n">
        <v>3.66</v>
      </c>
      <c r="T3140" s="0" t="n">
        <v>38.35</v>
      </c>
      <c r="U3140" s="0" t="n">
        <v>829</v>
      </c>
      <c r="V3140" s="0" t="n">
        <v>3</v>
      </c>
      <c r="W3140" s="60" t="n">
        <v>46262</v>
      </c>
      <c r="X3140" s="55" t="n">
        <f aca="false">IF(I3140="Male",0,1)</f>
        <v>1</v>
      </c>
      <c r="Y3140" s="55" t="n">
        <f aca="false">IF(OR(I3140="DNB",I3140="Dry DNB"),1,0)</f>
        <v>0</v>
      </c>
      <c r="Z3140" s="55" t="n">
        <f aca="false">IF(ISNUMBER(W3140),A3140-W3140,"")</f>
        <v>48</v>
      </c>
      <c r="AA3140" s="55" t="n">
        <f aca="false">MATCH(A3140,DATAS,0)</f>
        <v>2</v>
      </c>
      <c r="AB3140" s="55" t="n">
        <f aca="false">IF(AND(E3140&gt;0,OR(AND(B3140&gt;=1,B3140&lt;=6),B3140=10)),1,0)</f>
        <v>1</v>
      </c>
      <c r="AC3140" s="55" t="n">
        <f aca="false">IF(AND(E3140&gt;0,B3140=10),1,0)</f>
        <v>0</v>
      </c>
      <c r="AD3140" s="55" t="n">
        <f aca="false">IF(AND(C3139=C3140,AA3139=AA3140-1),AB3139,"")</f>
        <v>1</v>
      </c>
      <c r="AE3140" s="55" t="n">
        <f aca="false">IF(AND(C3139=C3140,AA3139=AA3140-1),AC3139,"")</f>
        <v>0</v>
      </c>
      <c r="AF3140" s="55" t="n">
        <f aca="false">IF(AA3140=1,"",IF(AND(AB3140=1,AD3140&lt;&gt;1),1,0))</f>
        <v>0</v>
      </c>
      <c r="AG3140" s="55" t="n">
        <f aca="false">IF(AA3140=1,"",IF(AND(AC3140=1,AE3140&lt;&gt;1),1,0))</f>
        <v>0</v>
      </c>
      <c r="AH3140" s="60" t="str">
        <f aca="false">IF(AND(E3140&gt;0,AA3140&lt;2,NOT(AND(C3141=C3140,AA3141=AA3140+1))),INDEX(DATAS,AA3140+1),"")</f>
        <v/>
      </c>
      <c r="AI3140" s="60" t="str">
        <f aca="false">IF(AND(AC3140=1,AA3140&lt;2),IF(AND(C3141=C3140,AA3141=AA3140+1),IF(AC3141=1,"",INDEX(DATAS,AA3140+1)),INDEX(DATAS,AA3140+1)),"")</f>
        <v/>
      </c>
    </row>
    <row r="3141" customFormat="false" ht="15" hidden="false" customHeight="false" outlineLevel="0" collapsed="false">
      <c r="A3141" s="60" t="n">
        <v>46309</v>
      </c>
      <c r="B3141" s="0" t="n">
        <v>4</v>
      </c>
      <c r="C3141" s="0" t="n">
        <v>5719</v>
      </c>
      <c r="D3141" s="0" t="n">
        <v>133</v>
      </c>
      <c r="E3141" s="0" t="n">
        <v>1</v>
      </c>
      <c r="F3141" s="55" t="s">
        <v>995</v>
      </c>
      <c r="G3141" s="0" t="n">
        <v>44.5</v>
      </c>
      <c r="H3141" s="0" t="n">
        <v>43</v>
      </c>
      <c r="I3141" s="55" t="s">
        <v>177</v>
      </c>
      <c r="J3141" s="0" t="n">
        <v>133</v>
      </c>
      <c r="K3141" s="0" t="n">
        <v>63</v>
      </c>
      <c r="P3141" s="0" t="n">
        <v>3.21</v>
      </c>
      <c r="Q3141" s="0" t="n">
        <v>3.29</v>
      </c>
      <c r="R3141" s="0" t="n">
        <v>3877</v>
      </c>
      <c r="S3141" s="0" t="n">
        <v>8065</v>
      </c>
      <c r="T3141" s="0" t="n">
        <v>44.85</v>
      </c>
      <c r="U3141" s="0" t="n">
        <v>826</v>
      </c>
      <c r="V3141" s="0" t="n">
        <v>2</v>
      </c>
      <c r="W3141" s="60" t="n">
        <v>46263</v>
      </c>
      <c r="X3141" s="55" t="n">
        <f aca="false">IF(I3141="Male",0,1)</f>
        <v>1</v>
      </c>
      <c r="Y3141" s="55" t="n">
        <f aca="false">IF(OR(I3141="DNB",I3141="Dry DNB"),1,0)</f>
        <v>0</v>
      </c>
      <c r="Z3141" s="55" t="n">
        <f aca="false">IF(ISNUMBER(W3141),A3141-W3141,"")</f>
        <v>46</v>
      </c>
      <c r="AA3141" s="55" t="n">
        <f aca="false">MATCH(A3141,DATAS,0)</f>
        <v>1</v>
      </c>
      <c r="AB3141" s="55" t="n">
        <f aca="false">IF(AND(E3141&gt;0,OR(AND(B3141&gt;=1,B3141&lt;=6),B3141=10)),1,0)</f>
        <v>1</v>
      </c>
      <c r="AC3141" s="55" t="n">
        <f aca="false">IF(AND(E3141&gt;0,B3141=10),1,0)</f>
        <v>0</v>
      </c>
      <c r="AD3141" s="0" t="str">
        <f aca="false">IF(AND(C3140=C3141,AA3140=AA3141-1),AB3140,"")</f>
        <v/>
      </c>
      <c r="AE3141" s="0" t="str">
        <f aca="false">IF(AND(C3140=C3141,AA3140=AA3141-1),AC3140,"")</f>
        <v/>
      </c>
      <c r="AF3141" s="0" t="str">
        <f aca="false">IF(AA3141=1,"",IF(AND(AB3141=1,AD3141&lt;&gt;1),1,0))</f>
        <v/>
      </c>
      <c r="AG3141" s="0" t="str">
        <f aca="false">IF(AA3141=1,"",IF(AND(AC3141=1,AE3141&lt;&gt;1),1,0))</f>
        <v/>
      </c>
      <c r="AH3141" s="60" t="str">
        <f aca="false">IF(AND(E3141&gt;0,AA3141&lt;2,NOT(AND(C3142=C3141,AA3142=AA3141+1))),INDEX(DATAS,AA3141+1),"")</f>
        <v/>
      </c>
      <c r="AI3141" s="60" t="str">
        <f aca="false">IF(AND(AC3141=1,AA3141&lt;2),IF(AND(C3142=C3141,AA3142=AA3141+1),IF(AC3142=1,"",INDEX(DATAS,AA3141+1)),INDEX(DATAS,AA3141+1)),"")</f>
        <v/>
      </c>
    </row>
    <row r="3142" customFormat="false" ht="15" hidden="false" customHeight="false" outlineLevel="0" collapsed="false">
      <c r="A3142" s="60" t="n">
        <v>46310</v>
      </c>
      <c r="B3142" s="0" t="n">
        <v>4</v>
      </c>
      <c r="C3142" s="0" t="n">
        <v>5719</v>
      </c>
      <c r="D3142" s="0" t="n">
        <v>134</v>
      </c>
      <c r="E3142" s="0" t="n">
        <v>1</v>
      </c>
      <c r="F3142" s="55" t="s">
        <v>995</v>
      </c>
      <c r="G3142" s="0" t="n">
        <v>46.2</v>
      </c>
      <c r="H3142" s="0" t="n">
        <v>43</v>
      </c>
      <c r="I3142" s="55" t="s">
        <v>177</v>
      </c>
      <c r="J3142" s="0" t="n">
        <v>134</v>
      </c>
      <c r="K3142" s="0" t="n">
        <v>63</v>
      </c>
      <c r="P3142" s="0" t="n">
        <v>3.21</v>
      </c>
      <c r="Q3142" s="0" t="n">
        <v>3.29</v>
      </c>
      <c r="T3142" s="0" t="n">
        <v>44.85</v>
      </c>
      <c r="U3142" s="0" t="n">
        <v>827</v>
      </c>
      <c r="V3142" s="0" t="n">
        <v>2</v>
      </c>
      <c r="W3142" s="60" t="n">
        <v>46263</v>
      </c>
      <c r="X3142" s="55" t="n">
        <f aca="false">IF(I3142="Male",0,1)</f>
        <v>1</v>
      </c>
      <c r="Y3142" s="55" t="n">
        <f aca="false">IF(OR(I3142="DNB",I3142="Dry DNB"),1,0)</f>
        <v>0</v>
      </c>
      <c r="Z3142" s="55" t="n">
        <f aca="false">IF(ISNUMBER(W3142),A3142-W3142,"")</f>
        <v>47</v>
      </c>
      <c r="AA3142" s="55" t="n">
        <f aca="false">MATCH(A3142,DATAS,0)</f>
        <v>2</v>
      </c>
      <c r="AB3142" s="55" t="n">
        <f aca="false">IF(AND(E3142&gt;0,OR(AND(B3142&gt;=1,B3142&lt;=6),B3142=10)),1,0)</f>
        <v>1</v>
      </c>
      <c r="AC3142" s="55" t="n">
        <f aca="false">IF(AND(E3142&gt;0,B3142=10),1,0)</f>
        <v>0</v>
      </c>
      <c r="AD3142" s="55" t="n">
        <f aca="false">IF(AND(C3141=C3142,AA3141=AA3142-1),AB3141,"")</f>
        <v>1</v>
      </c>
      <c r="AE3142" s="55" t="n">
        <f aca="false">IF(AND(C3141=C3142,AA3141=AA3142-1),AC3141,"")</f>
        <v>0</v>
      </c>
      <c r="AF3142" s="55" t="n">
        <f aca="false">IF(AA3142=1,"",IF(AND(AB3142=1,AD3142&lt;&gt;1),1,0))</f>
        <v>0</v>
      </c>
      <c r="AG3142" s="55" t="n">
        <f aca="false">IF(AA3142=1,"",IF(AND(AC3142=1,AE3142&lt;&gt;1),1,0))</f>
        <v>0</v>
      </c>
      <c r="AH3142" s="60" t="str">
        <f aca="false">IF(AND(E3142&gt;0,AA3142&lt;2,NOT(AND(C3143=C3142,AA3143=AA3142+1))),INDEX(DATAS,AA3142+1),"")</f>
        <v/>
      </c>
      <c r="AI3142" s="60" t="str">
        <f aca="false">IF(AND(AC3142=1,AA3142&lt;2),IF(AND(C3143=C3142,AA3143=AA3142+1),IF(AC3143=1,"",INDEX(DATAS,AA3142+1)),INDEX(DATAS,AA3142+1)),"")</f>
        <v/>
      </c>
    </row>
    <row r="3143" customFormat="false" ht="15" hidden="false" customHeight="false" outlineLevel="0" collapsed="false">
      <c r="A3143" s="60" t="n">
        <v>46309</v>
      </c>
      <c r="B3143" s="0" t="n">
        <v>1</v>
      </c>
      <c r="C3143" s="0" t="n">
        <v>5720</v>
      </c>
      <c r="D3143" s="0" t="n">
        <v>106</v>
      </c>
      <c r="E3143" s="0" t="n">
        <v>1</v>
      </c>
      <c r="F3143" s="55" t="s">
        <v>995</v>
      </c>
      <c r="G3143" s="0" t="n">
        <v>57.7</v>
      </c>
      <c r="H3143" s="0" t="n">
        <v>58</v>
      </c>
      <c r="I3143" s="55" t="s">
        <v>157</v>
      </c>
      <c r="J3143" s="0" t="n">
        <v>64</v>
      </c>
      <c r="K3143" s="0" t="n">
        <v>63</v>
      </c>
      <c r="L3143" s="0" t="n">
        <v>42</v>
      </c>
      <c r="P3143" s="0" t="n">
        <v>3.02</v>
      </c>
      <c r="Q3143" s="0" t="n">
        <v>2.88</v>
      </c>
      <c r="R3143" s="0" t="n">
        <v>5018</v>
      </c>
      <c r="S3143" s="0" t="n">
        <v>10181</v>
      </c>
      <c r="T3143" s="0" t="n">
        <v>54.65</v>
      </c>
      <c r="U3143" s="0" t="n">
        <v>826</v>
      </c>
      <c r="V3143" s="0" t="n">
        <v>1</v>
      </c>
      <c r="W3143" s="60" t="n">
        <v>46268</v>
      </c>
      <c r="X3143" s="55" t="n">
        <f aca="false">IF(I3143="Male",0,1)</f>
        <v>1</v>
      </c>
      <c r="Y3143" s="55" t="n">
        <f aca="false">IF(OR(I3143="DNB",I3143="Dry DNB"),1,0)</f>
        <v>0</v>
      </c>
      <c r="Z3143" s="55" t="n">
        <f aca="false">IF(ISNUMBER(W3143),A3143-W3143,"")</f>
        <v>41</v>
      </c>
      <c r="AA3143" s="55" t="n">
        <f aca="false">MATCH(A3143,DATAS,0)</f>
        <v>1</v>
      </c>
      <c r="AB3143" s="55" t="n">
        <f aca="false">IF(AND(E3143&gt;0,OR(AND(B3143&gt;=1,B3143&lt;=6),B3143=10)),1,0)</f>
        <v>1</v>
      </c>
      <c r="AC3143" s="55" t="n">
        <f aca="false">IF(AND(E3143&gt;0,B3143=10),1,0)</f>
        <v>0</v>
      </c>
      <c r="AD3143" s="0" t="str">
        <f aca="false">IF(AND(C3142=C3143,AA3142=AA3143-1),AB3142,"")</f>
        <v/>
      </c>
      <c r="AE3143" s="0" t="str">
        <f aca="false">IF(AND(C3142=C3143,AA3142=AA3143-1),AC3142,"")</f>
        <v/>
      </c>
      <c r="AF3143" s="0" t="str">
        <f aca="false">IF(AA3143=1,"",IF(AND(AB3143=1,AD3143&lt;&gt;1),1,0))</f>
        <v/>
      </c>
      <c r="AG3143" s="0" t="str">
        <f aca="false">IF(AA3143=1,"",IF(AND(AC3143=1,AE3143&lt;&gt;1),1,0))</f>
        <v/>
      </c>
      <c r="AH3143" s="60" t="str">
        <f aca="false">IF(AND(E3143&gt;0,AA3143&lt;2,NOT(AND(C3144=C3143,AA3144=AA3143+1))),INDEX(DATAS,AA3143+1),"")</f>
        <v/>
      </c>
      <c r="AI3143" s="60" t="str">
        <f aca="false">IF(AND(AC3143=1,AA3143&lt;2),IF(AND(C3144=C3143,AA3144=AA3143+1),IF(AC3144=1,"",INDEX(DATAS,AA3143+1)),INDEX(DATAS,AA3143+1)),"")</f>
        <v/>
      </c>
    </row>
    <row r="3144" customFormat="false" ht="15" hidden="false" customHeight="false" outlineLevel="0" collapsed="false">
      <c r="A3144" s="60" t="n">
        <v>46310</v>
      </c>
      <c r="B3144" s="0" t="n">
        <v>1</v>
      </c>
      <c r="C3144" s="0" t="n">
        <v>5720</v>
      </c>
      <c r="D3144" s="0" t="n">
        <v>107</v>
      </c>
      <c r="E3144" s="0" t="n">
        <v>1</v>
      </c>
      <c r="F3144" s="55" t="s">
        <v>995</v>
      </c>
      <c r="G3144" s="0" t="n">
        <v>61.2</v>
      </c>
      <c r="H3144" s="0" t="n">
        <v>59</v>
      </c>
      <c r="I3144" s="55" t="s">
        <v>157</v>
      </c>
      <c r="J3144" s="0" t="n">
        <v>64</v>
      </c>
      <c r="K3144" s="0" t="n">
        <v>63</v>
      </c>
      <c r="L3144" s="0" t="n">
        <v>43</v>
      </c>
      <c r="P3144" s="0" t="n">
        <v>3.02</v>
      </c>
      <c r="Q3144" s="0" t="n">
        <v>2.88</v>
      </c>
      <c r="T3144" s="0" t="n">
        <v>54.65</v>
      </c>
      <c r="U3144" s="0" t="n">
        <v>827</v>
      </c>
      <c r="V3144" s="0" t="n">
        <v>1</v>
      </c>
      <c r="W3144" s="60" t="n">
        <v>46268</v>
      </c>
      <c r="X3144" s="55" t="n">
        <f aca="false">IF(I3144="Male",0,1)</f>
        <v>1</v>
      </c>
      <c r="Y3144" s="55" t="n">
        <f aca="false">IF(OR(I3144="DNB",I3144="Dry DNB"),1,0)</f>
        <v>0</v>
      </c>
      <c r="Z3144" s="55" t="n">
        <f aca="false">IF(ISNUMBER(W3144),A3144-W3144,"")</f>
        <v>42</v>
      </c>
      <c r="AA3144" s="55" t="n">
        <f aca="false">MATCH(A3144,DATAS,0)</f>
        <v>2</v>
      </c>
      <c r="AB3144" s="55" t="n">
        <f aca="false">IF(AND(E3144&gt;0,OR(AND(B3144&gt;=1,B3144&lt;=6),B3144=10)),1,0)</f>
        <v>1</v>
      </c>
      <c r="AC3144" s="55" t="n">
        <f aca="false">IF(AND(E3144&gt;0,B3144=10),1,0)</f>
        <v>0</v>
      </c>
      <c r="AD3144" s="55" t="n">
        <f aca="false">IF(AND(C3143=C3144,AA3143=AA3144-1),AB3143,"")</f>
        <v>1</v>
      </c>
      <c r="AE3144" s="55" t="n">
        <f aca="false">IF(AND(C3143=C3144,AA3143=AA3144-1),AC3143,"")</f>
        <v>0</v>
      </c>
      <c r="AF3144" s="55" t="n">
        <f aca="false">IF(AA3144=1,"",IF(AND(AB3144=1,AD3144&lt;&gt;1),1,0))</f>
        <v>0</v>
      </c>
      <c r="AG3144" s="55" t="n">
        <f aca="false">IF(AA3144=1,"",IF(AND(AC3144=1,AE3144&lt;&gt;1),1,0))</f>
        <v>0</v>
      </c>
      <c r="AH3144" s="60" t="str">
        <f aca="false">IF(AND(E3144&gt;0,AA3144&lt;2,NOT(AND(C3145=C3144,AA3145=AA3144+1))),INDEX(DATAS,AA3144+1),"")</f>
        <v/>
      </c>
      <c r="AI3144" s="60" t="str">
        <f aca="false">IF(AND(AC3144=1,AA3144&lt;2),IF(AND(C3145=C3144,AA3145=AA3144+1),IF(AC3145=1,"",INDEX(DATAS,AA3144+1)),INDEX(DATAS,AA3144+1)),"")</f>
        <v/>
      </c>
    </row>
    <row r="3145" customFormat="false" ht="15" hidden="false" customHeight="false" outlineLevel="0" collapsed="false">
      <c r="A3145" s="60" t="n">
        <v>46309</v>
      </c>
      <c r="B3145" s="0" t="n">
        <v>1</v>
      </c>
      <c r="C3145" s="0" t="n">
        <v>5721</v>
      </c>
      <c r="D3145" s="0" t="n">
        <v>75</v>
      </c>
      <c r="E3145" s="0" t="n">
        <v>1</v>
      </c>
      <c r="F3145" s="55" t="s">
        <v>996</v>
      </c>
      <c r="G3145" s="0" t="n">
        <v>45.6</v>
      </c>
      <c r="H3145" s="0" t="n">
        <v>46</v>
      </c>
      <c r="I3145" s="55" t="s">
        <v>187</v>
      </c>
      <c r="J3145" s="0" t="n">
        <v>75</v>
      </c>
      <c r="K3145" s="0" t="n">
        <v>68</v>
      </c>
      <c r="P3145" s="0" t="n">
        <v>4.51</v>
      </c>
      <c r="Q3145" s="0" t="n">
        <v>3.15</v>
      </c>
      <c r="R3145" s="0" t="n">
        <v>4016</v>
      </c>
      <c r="S3145" s="0" t="n">
        <v>8074</v>
      </c>
      <c r="U3145" s="0" t="n">
        <v>824</v>
      </c>
      <c r="V3145" s="0" t="n">
        <v>1</v>
      </c>
      <c r="W3145" s="60" t="n">
        <v>46303</v>
      </c>
      <c r="X3145" s="55" t="n">
        <f aca="false">IF(I3145="Male",0,1)</f>
        <v>1</v>
      </c>
      <c r="Y3145" s="55" t="n">
        <f aca="false">IF(OR(I3145="DNB",I3145="Dry DNB"),1,0)</f>
        <v>0</v>
      </c>
      <c r="Z3145" s="55" t="n">
        <f aca="false">IF(ISNUMBER(W3145),A3145-W3145,"")</f>
        <v>6</v>
      </c>
      <c r="AA3145" s="55" t="n">
        <f aca="false">MATCH(A3145,DATAS,0)</f>
        <v>1</v>
      </c>
      <c r="AB3145" s="55" t="n">
        <f aca="false">IF(AND(E3145&gt;0,OR(AND(B3145&gt;=1,B3145&lt;=6),B3145=10)),1,0)</f>
        <v>1</v>
      </c>
      <c r="AC3145" s="55" t="n">
        <f aca="false">IF(AND(E3145&gt;0,B3145=10),1,0)</f>
        <v>0</v>
      </c>
      <c r="AD3145" s="0" t="str">
        <f aca="false">IF(AND(C3144=C3145,AA3144=AA3145-1),AB3144,"")</f>
        <v/>
      </c>
      <c r="AE3145" s="0" t="str">
        <f aca="false">IF(AND(C3144=C3145,AA3144=AA3145-1),AC3144,"")</f>
        <v/>
      </c>
      <c r="AF3145" s="0" t="str">
        <f aca="false">IF(AA3145=1,"",IF(AND(AB3145=1,AD3145&lt;&gt;1),1,0))</f>
        <v/>
      </c>
      <c r="AG3145" s="0" t="str">
        <f aca="false">IF(AA3145=1,"",IF(AND(AC3145=1,AE3145&lt;&gt;1),1,0))</f>
        <v/>
      </c>
      <c r="AH3145" s="60" t="str">
        <f aca="false">IF(AND(E3145&gt;0,AA3145&lt;2,NOT(AND(C3146=C3145,AA3146=AA3145+1))),INDEX(DATAS,AA3145+1),"")</f>
        <v/>
      </c>
      <c r="AI3145" s="60" t="str">
        <f aca="false">IF(AND(AC3145=1,AA3145&lt;2),IF(AND(C3146=C3145,AA3146=AA3145+1),IF(AC3146=1,"",INDEX(DATAS,AA3145+1)),INDEX(DATAS,AA3145+1)),"")</f>
        <v/>
      </c>
    </row>
    <row r="3146" customFormat="false" ht="15" hidden="false" customHeight="false" outlineLevel="0" collapsed="false">
      <c r="A3146" s="60" t="n">
        <v>46310</v>
      </c>
      <c r="B3146" s="0" t="n">
        <v>1</v>
      </c>
      <c r="C3146" s="0" t="n">
        <v>5721</v>
      </c>
      <c r="D3146" s="0" t="n">
        <v>76</v>
      </c>
      <c r="E3146" s="0" t="n">
        <v>1</v>
      </c>
      <c r="F3146" s="55" t="s">
        <v>996</v>
      </c>
      <c r="G3146" s="0" t="n">
        <v>53.1</v>
      </c>
      <c r="H3146" s="0" t="n">
        <v>47</v>
      </c>
      <c r="I3146" s="55" t="s">
        <v>187</v>
      </c>
      <c r="J3146" s="0" t="n">
        <v>76</v>
      </c>
      <c r="K3146" s="0" t="n">
        <v>68</v>
      </c>
      <c r="P3146" s="0" t="n">
        <v>4.51</v>
      </c>
      <c r="Q3146" s="0" t="n">
        <v>3.15</v>
      </c>
      <c r="U3146" s="0" t="n">
        <v>825</v>
      </c>
      <c r="V3146" s="0" t="n">
        <v>1</v>
      </c>
      <c r="W3146" s="60" t="n">
        <v>46303</v>
      </c>
      <c r="X3146" s="55" t="n">
        <f aca="false">IF(I3146="Male",0,1)</f>
        <v>1</v>
      </c>
      <c r="Y3146" s="55" t="n">
        <f aca="false">IF(OR(I3146="DNB",I3146="Dry DNB"),1,0)</f>
        <v>0</v>
      </c>
      <c r="Z3146" s="55" t="n">
        <f aca="false">IF(ISNUMBER(W3146),A3146-W3146,"")</f>
        <v>7</v>
      </c>
      <c r="AA3146" s="55" t="n">
        <f aca="false">MATCH(A3146,DATAS,0)</f>
        <v>2</v>
      </c>
      <c r="AB3146" s="55" t="n">
        <f aca="false">IF(AND(E3146&gt;0,OR(AND(B3146&gt;=1,B3146&lt;=6),B3146=10)),1,0)</f>
        <v>1</v>
      </c>
      <c r="AC3146" s="55" t="n">
        <f aca="false">IF(AND(E3146&gt;0,B3146=10),1,0)</f>
        <v>0</v>
      </c>
      <c r="AD3146" s="55" t="n">
        <f aca="false">IF(AND(C3145=C3146,AA3145=AA3146-1),AB3145,"")</f>
        <v>1</v>
      </c>
      <c r="AE3146" s="55" t="n">
        <f aca="false">IF(AND(C3145=C3146,AA3145=AA3146-1),AC3145,"")</f>
        <v>0</v>
      </c>
      <c r="AF3146" s="55" t="n">
        <f aca="false">IF(AA3146=1,"",IF(AND(AB3146=1,AD3146&lt;&gt;1),1,0))</f>
        <v>0</v>
      </c>
      <c r="AG3146" s="55" t="n">
        <f aca="false">IF(AA3146=1,"",IF(AND(AC3146=1,AE3146&lt;&gt;1),1,0))</f>
        <v>0</v>
      </c>
      <c r="AH3146" s="60" t="str">
        <f aca="false">IF(AND(E3146&gt;0,AA3146&lt;2,NOT(AND(C3147=C3146,AA3147=AA3146+1))),INDEX(DATAS,AA3146+1),"")</f>
        <v/>
      </c>
      <c r="AI3146" s="60" t="str">
        <f aca="false">IF(AND(AC3146=1,AA3146&lt;2),IF(AND(C3147=C3146,AA3147=AA3146+1),IF(AC3147=1,"",INDEX(DATAS,AA3146+1)),INDEX(DATAS,AA3146+1)),"")</f>
        <v/>
      </c>
    </row>
    <row r="3147" customFormat="false" ht="15" hidden="false" customHeight="false" outlineLevel="0" collapsed="false">
      <c r="A3147" s="60" t="n">
        <v>46309</v>
      </c>
      <c r="B3147" s="0" t="n">
        <v>4</v>
      </c>
      <c r="C3147" s="0" t="n">
        <v>5722</v>
      </c>
      <c r="D3147" s="0" t="n">
        <v>188</v>
      </c>
      <c r="E3147" s="0" t="n">
        <v>1</v>
      </c>
      <c r="F3147" s="55" t="s">
        <v>996</v>
      </c>
      <c r="G3147" s="0" t="n">
        <v>49.7</v>
      </c>
      <c r="H3147" s="0" t="n">
        <v>49</v>
      </c>
      <c r="I3147" s="55" t="s">
        <v>157</v>
      </c>
      <c r="J3147" s="0" t="n">
        <v>97</v>
      </c>
      <c r="K3147" s="0" t="n">
        <v>62</v>
      </c>
      <c r="L3147" s="0" t="n">
        <v>91</v>
      </c>
      <c r="P3147" s="0" t="n">
        <v>3.21</v>
      </c>
      <c r="Q3147" s="0" t="n">
        <v>3.59</v>
      </c>
      <c r="R3147" s="0" t="n">
        <v>4515</v>
      </c>
      <c r="S3147" s="0" t="n">
        <v>9684</v>
      </c>
      <c r="T3147" s="0" t="n">
        <v>47.15</v>
      </c>
      <c r="U3147" s="0" t="n">
        <v>824</v>
      </c>
      <c r="V3147" s="0" t="n">
        <v>2</v>
      </c>
      <c r="W3147" s="60" t="n">
        <v>46219</v>
      </c>
      <c r="X3147" s="55" t="n">
        <f aca="false">IF(I3147="Male",0,1)</f>
        <v>1</v>
      </c>
      <c r="Y3147" s="55" t="n">
        <f aca="false">IF(OR(I3147="DNB",I3147="Dry DNB"),1,0)</f>
        <v>0</v>
      </c>
      <c r="Z3147" s="55" t="n">
        <f aca="false">IF(ISNUMBER(W3147),A3147-W3147,"")</f>
        <v>90</v>
      </c>
      <c r="AA3147" s="55" t="n">
        <f aca="false">MATCH(A3147,DATAS,0)</f>
        <v>1</v>
      </c>
      <c r="AB3147" s="55" t="n">
        <f aca="false">IF(AND(E3147&gt;0,OR(AND(B3147&gt;=1,B3147&lt;=6),B3147=10)),1,0)</f>
        <v>1</v>
      </c>
      <c r="AC3147" s="55" t="n">
        <f aca="false">IF(AND(E3147&gt;0,B3147=10),1,0)</f>
        <v>0</v>
      </c>
      <c r="AD3147" s="0" t="str">
        <f aca="false">IF(AND(C3146=C3147,AA3146=AA3147-1),AB3146,"")</f>
        <v/>
      </c>
      <c r="AE3147" s="0" t="str">
        <f aca="false">IF(AND(C3146=C3147,AA3146=AA3147-1),AC3146,"")</f>
        <v/>
      </c>
      <c r="AF3147" s="0" t="str">
        <f aca="false">IF(AA3147=1,"",IF(AND(AB3147=1,AD3147&lt;&gt;1),1,0))</f>
        <v/>
      </c>
      <c r="AG3147" s="0" t="str">
        <f aca="false">IF(AA3147=1,"",IF(AND(AC3147=1,AE3147&lt;&gt;1),1,0))</f>
        <v/>
      </c>
      <c r="AH3147" s="60" t="str">
        <f aca="false">IF(AND(E3147&gt;0,AA3147&lt;2,NOT(AND(C3148=C3147,AA3148=AA3147+1))),INDEX(DATAS,AA3147+1),"")</f>
        <v/>
      </c>
      <c r="AI3147" s="60" t="str">
        <f aca="false">IF(AND(AC3147=1,AA3147&lt;2),IF(AND(C3148=C3147,AA3148=AA3147+1),IF(AC3148=1,"",INDEX(DATAS,AA3147+1)),INDEX(DATAS,AA3147+1)),"")</f>
        <v/>
      </c>
    </row>
    <row r="3148" customFormat="false" ht="15" hidden="false" customHeight="false" outlineLevel="0" collapsed="false">
      <c r="A3148" s="60" t="n">
        <v>46310</v>
      </c>
      <c r="B3148" s="0" t="n">
        <v>4</v>
      </c>
      <c r="C3148" s="0" t="n">
        <v>5722</v>
      </c>
      <c r="D3148" s="0" t="n">
        <v>189</v>
      </c>
      <c r="E3148" s="0" t="n">
        <v>1</v>
      </c>
      <c r="F3148" s="55" t="s">
        <v>996</v>
      </c>
      <c r="G3148" s="0" t="n">
        <v>50.9</v>
      </c>
      <c r="H3148" s="0" t="n">
        <v>49</v>
      </c>
      <c r="I3148" s="55" t="s">
        <v>157</v>
      </c>
      <c r="J3148" s="0" t="n">
        <v>97</v>
      </c>
      <c r="K3148" s="0" t="n">
        <v>62</v>
      </c>
      <c r="L3148" s="0" t="n">
        <v>92</v>
      </c>
      <c r="P3148" s="0" t="n">
        <v>3.21</v>
      </c>
      <c r="Q3148" s="0" t="n">
        <v>3.59</v>
      </c>
      <c r="T3148" s="0" t="n">
        <v>47.15</v>
      </c>
      <c r="U3148" s="0" t="n">
        <v>825</v>
      </c>
      <c r="V3148" s="0" t="n">
        <v>2</v>
      </c>
      <c r="W3148" s="60" t="n">
        <v>46219</v>
      </c>
      <c r="X3148" s="55" t="n">
        <f aca="false">IF(I3148="Male",0,1)</f>
        <v>1</v>
      </c>
      <c r="Y3148" s="55" t="n">
        <f aca="false">IF(OR(I3148="DNB",I3148="Dry DNB"),1,0)</f>
        <v>0</v>
      </c>
      <c r="Z3148" s="55" t="n">
        <f aca="false">IF(ISNUMBER(W3148),A3148-W3148,"")</f>
        <v>91</v>
      </c>
      <c r="AA3148" s="55" t="n">
        <f aca="false">MATCH(A3148,DATAS,0)</f>
        <v>2</v>
      </c>
      <c r="AB3148" s="55" t="n">
        <f aca="false">IF(AND(E3148&gt;0,OR(AND(B3148&gt;=1,B3148&lt;=6),B3148=10)),1,0)</f>
        <v>1</v>
      </c>
      <c r="AC3148" s="55" t="n">
        <f aca="false">IF(AND(E3148&gt;0,B3148=10),1,0)</f>
        <v>0</v>
      </c>
      <c r="AD3148" s="55" t="n">
        <f aca="false">IF(AND(C3147=C3148,AA3147=AA3148-1),AB3147,"")</f>
        <v>1</v>
      </c>
      <c r="AE3148" s="55" t="n">
        <f aca="false">IF(AND(C3147=C3148,AA3147=AA3148-1),AC3147,"")</f>
        <v>0</v>
      </c>
      <c r="AF3148" s="55" t="n">
        <f aca="false">IF(AA3148=1,"",IF(AND(AB3148=1,AD3148&lt;&gt;1),1,0))</f>
        <v>0</v>
      </c>
      <c r="AG3148" s="55" t="n">
        <f aca="false">IF(AA3148=1,"",IF(AND(AC3148=1,AE3148&lt;&gt;1),1,0))</f>
        <v>0</v>
      </c>
      <c r="AH3148" s="60" t="str">
        <f aca="false">IF(AND(E3148&gt;0,AA3148&lt;2,NOT(AND(C3149=C3148,AA3149=AA3148+1))),INDEX(DATAS,AA3148+1),"")</f>
        <v/>
      </c>
      <c r="AI3148" s="60" t="str">
        <f aca="false">IF(AND(AC3148=1,AA3148&lt;2),IF(AND(C3149=C3148,AA3149=AA3148+1),IF(AC3149=1,"",INDEX(DATAS,AA3148+1)),INDEX(DATAS,AA3148+1)),"")</f>
        <v/>
      </c>
    </row>
    <row r="3149" customFormat="false" ht="15" hidden="false" customHeight="false" outlineLevel="0" collapsed="false">
      <c r="A3149" s="60" t="n">
        <v>46309</v>
      </c>
      <c r="B3149" s="0" t="n">
        <v>4</v>
      </c>
      <c r="C3149" s="0" t="n">
        <v>5723</v>
      </c>
      <c r="D3149" s="0" t="n">
        <v>151</v>
      </c>
      <c r="E3149" s="0" t="n">
        <v>1</v>
      </c>
      <c r="F3149" s="55" t="s">
        <v>996</v>
      </c>
      <c r="G3149" s="0" t="n">
        <v>48.8</v>
      </c>
      <c r="H3149" s="0" t="n">
        <v>48</v>
      </c>
      <c r="I3149" s="55" t="s">
        <v>177</v>
      </c>
      <c r="J3149" s="0" t="n">
        <v>151</v>
      </c>
      <c r="K3149" s="0" t="n">
        <v>67</v>
      </c>
      <c r="P3149" s="0" t="n">
        <v>4.53</v>
      </c>
      <c r="Q3149" s="0" t="n">
        <v>2.97</v>
      </c>
      <c r="R3149" s="0" t="n">
        <v>5201</v>
      </c>
      <c r="S3149" s="0" t="n">
        <v>10468</v>
      </c>
      <c r="T3149" s="0" t="n">
        <v>53.75</v>
      </c>
      <c r="U3149" s="0" t="n">
        <v>824</v>
      </c>
      <c r="V3149" s="0" t="n">
        <v>2</v>
      </c>
      <c r="W3149" s="60" t="n">
        <v>46262</v>
      </c>
      <c r="X3149" s="55" t="n">
        <f aca="false">IF(I3149="Male",0,1)</f>
        <v>1</v>
      </c>
      <c r="Y3149" s="55" t="n">
        <f aca="false">IF(OR(I3149="DNB",I3149="Dry DNB"),1,0)</f>
        <v>0</v>
      </c>
      <c r="Z3149" s="55" t="n">
        <f aca="false">IF(ISNUMBER(W3149),A3149-W3149,"")</f>
        <v>47</v>
      </c>
      <c r="AA3149" s="55" t="n">
        <f aca="false">MATCH(A3149,DATAS,0)</f>
        <v>1</v>
      </c>
      <c r="AB3149" s="55" t="n">
        <f aca="false">IF(AND(E3149&gt;0,OR(AND(B3149&gt;=1,B3149&lt;=6),B3149=10)),1,0)</f>
        <v>1</v>
      </c>
      <c r="AC3149" s="55" t="n">
        <f aca="false">IF(AND(E3149&gt;0,B3149=10),1,0)</f>
        <v>0</v>
      </c>
      <c r="AD3149" s="0" t="str">
        <f aca="false">IF(AND(C3148=C3149,AA3148=AA3149-1),AB3148,"")</f>
        <v/>
      </c>
      <c r="AE3149" s="0" t="str">
        <f aca="false">IF(AND(C3148=C3149,AA3148=AA3149-1),AC3148,"")</f>
        <v/>
      </c>
      <c r="AF3149" s="0" t="str">
        <f aca="false">IF(AA3149=1,"",IF(AND(AB3149=1,AD3149&lt;&gt;1),1,0))</f>
        <v/>
      </c>
      <c r="AG3149" s="0" t="str">
        <f aca="false">IF(AA3149=1,"",IF(AND(AC3149=1,AE3149&lt;&gt;1),1,0))</f>
        <v/>
      </c>
      <c r="AH3149" s="60" t="str">
        <f aca="false">IF(AND(E3149&gt;0,AA3149&lt;2,NOT(AND(C3150=C3149,AA3150=AA3149+1))),INDEX(DATAS,AA3149+1),"")</f>
        <v/>
      </c>
      <c r="AI3149" s="60" t="str">
        <f aca="false">IF(AND(AC3149=1,AA3149&lt;2),IF(AND(C3150=C3149,AA3150=AA3149+1),IF(AC3150=1,"",INDEX(DATAS,AA3149+1)),INDEX(DATAS,AA3149+1)),"")</f>
        <v/>
      </c>
    </row>
    <row r="3150" customFormat="false" ht="15" hidden="false" customHeight="false" outlineLevel="0" collapsed="false">
      <c r="A3150" s="60" t="n">
        <v>46310</v>
      </c>
      <c r="B3150" s="0" t="n">
        <v>4</v>
      </c>
      <c r="C3150" s="0" t="n">
        <v>5723</v>
      </c>
      <c r="D3150" s="0" t="n">
        <v>152</v>
      </c>
      <c r="E3150" s="0" t="n">
        <v>1</v>
      </c>
      <c r="F3150" s="55" t="s">
        <v>996</v>
      </c>
      <c r="G3150" s="0" t="n">
        <v>48.7</v>
      </c>
      <c r="H3150" s="0" t="n">
        <v>47</v>
      </c>
      <c r="I3150" s="55" t="s">
        <v>177</v>
      </c>
      <c r="J3150" s="0" t="n">
        <v>152</v>
      </c>
      <c r="K3150" s="0" t="n">
        <v>67</v>
      </c>
      <c r="P3150" s="0" t="n">
        <v>4.53</v>
      </c>
      <c r="Q3150" s="0" t="n">
        <v>2.97</v>
      </c>
      <c r="T3150" s="0" t="n">
        <v>53.75</v>
      </c>
      <c r="U3150" s="0" t="n">
        <v>825</v>
      </c>
      <c r="V3150" s="0" t="n">
        <v>2</v>
      </c>
      <c r="W3150" s="60" t="n">
        <v>46262</v>
      </c>
      <c r="X3150" s="55" t="n">
        <f aca="false">IF(I3150="Male",0,1)</f>
        <v>1</v>
      </c>
      <c r="Y3150" s="55" t="n">
        <f aca="false">IF(OR(I3150="DNB",I3150="Dry DNB"),1,0)</f>
        <v>0</v>
      </c>
      <c r="Z3150" s="55" t="n">
        <f aca="false">IF(ISNUMBER(W3150),A3150-W3150,"")</f>
        <v>48</v>
      </c>
      <c r="AA3150" s="55" t="n">
        <f aca="false">MATCH(A3150,DATAS,0)</f>
        <v>2</v>
      </c>
      <c r="AB3150" s="55" t="n">
        <f aca="false">IF(AND(E3150&gt;0,OR(AND(B3150&gt;=1,B3150&lt;=6),B3150=10)),1,0)</f>
        <v>1</v>
      </c>
      <c r="AC3150" s="55" t="n">
        <f aca="false">IF(AND(E3150&gt;0,B3150=10),1,0)</f>
        <v>0</v>
      </c>
      <c r="AD3150" s="55" t="n">
        <f aca="false">IF(AND(C3149=C3150,AA3149=AA3150-1),AB3149,"")</f>
        <v>1</v>
      </c>
      <c r="AE3150" s="55" t="n">
        <f aca="false">IF(AND(C3149=C3150,AA3149=AA3150-1),AC3149,"")</f>
        <v>0</v>
      </c>
      <c r="AF3150" s="55" t="n">
        <f aca="false">IF(AA3150=1,"",IF(AND(AB3150=1,AD3150&lt;&gt;1),1,0))</f>
        <v>0</v>
      </c>
      <c r="AG3150" s="55" t="n">
        <f aca="false">IF(AA3150=1,"",IF(AND(AC3150=1,AE3150&lt;&gt;1),1,0))</f>
        <v>0</v>
      </c>
      <c r="AH3150" s="60" t="str">
        <f aca="false">IF(AND(E3150&gt;0,AA3150&lt;2,NOT(AND(C3151=C3150,AA3151=AA3150+1))),INDEX(DATAS,AA3150+1),"")</f>
        <v/>
      </c>
      <c r="AI3150" s="60" t="str">
        <f aca="false">IF(AND(AC3150=1,AA3150&lt;2),IF(AND(C3151=C3150,AA3151=AA3150+1),IF(AC3151=1,"",INDEX(DATAS,AA3150+1)),INDEX(DATAS,AA3150+1)),"")</f>
        <v/>
      </c>
    </row>
    <row r="3151" customFormat="false" ht="15" hidden="false" customHeight="false" outlineLevel="0" collapsed="false">
      <c r="A3151" s="60" t="n">
        <v>46309</v>
      </c>
      <c r="B3151" s="0" t="n">
        <v>1</v>
      </c>
      <c r="C3151" s="0" t="n">
        <v>5725</v>
      </c>
      <c r="D3151" s="0" t="n">
        <v>66</v>
      </c>
      <c r="E3151" s="0" t="n">
        <v>1</v>
      </c>
      <c r="F3151" s="55" t="s">
        <v>997</v>
      </c>
      <c r="G3151" s="0" t="n">
        <v>33.6</v>
      </c>
      <c r="H3151" s="0" t="n">
        <v>33</v>
      </c>
      <c r="I3151" s="55" t="s">
        <v>187</v>
      </c>
      <c r="J3151" s="0" t="n">
        <v>66</v>
      </c>
      <c r="K3151" s="0" t="n">
        <v>66</v>
      </c>
      <c r="P3151" s="0" t="n">
        <v>4.23</v>
      </c>
      <c r="Q3151" s="0" t="n">
        <v>3.16</v>
      </c>
      <c r="R3151" s="0" t="n">
        <v>2783</v>
      </c>
      <c r="S3151" s="0" t="n">
        <v>5596</v>
      </c>
      <c r="U3151" s="0" t="n">
        <v>821</v>
      </c>
      <c r="V3151" s="0" t="n">
        <v>1</v>
      </c>
      <c r="W3151" s="60" t="n">
        <v>46310</v>
      </c>
      <c r="X3151" s="55" t="n">
        <f aca="false">IF(I3151="Male",0,1)</f>
        <v>1</v>
      </c>
      <c r="Y3151" s="55" t="n">
        <f aca="false">IF(OR(I3151="DNB",I3151="Dry DNB"),1,0)</f>
        <v>0</v>
      </c>
      <c r="Z3151" s="55" t="n">
        <f aca="false">IF(ISNUMBER(W3151),A3151-W3151,"")</f>
        <v>-1</v>
      </c>
      <c r="AA3151" s="55" t="n">
        <f aca="false">MATCH(A3151,DATAS,0)</f>
        <v>1</v>
      </c>
      <c r="AB3151" s="55" t="n">
        <f aca="false">IF(AND(E3151&gt;0,OR(AND(B3151&gt;=1,B3151&lt;=6),B3151=10)),1,0)</f>
        <v>1</v>
      </c>
      <c r="AC3151" s="55" t="n">
        <f aca="false">IF(AND(E3151&gt;0,B3151=10),1,0)</f>
        <v>0</v>
      </c>
      <c r="AD3151" s="0" t="str">
        <f aca="false">IF(AND(C3150=C3151,AA3150=AA3151-1),AB3150,"")</f>
        <v/>
      </c>
      <c r="AE3151" s="0" t="str">
        <f aca="false">IF(AND(C3150=C3151,AA3150=AA3151-1),AC3150,"")</f>
        <v/>
      </c>
      <c r="AF3151" s="0" t="str">
        <f aca="false">IF(AA3151=1,"",IF(AND(AB3151=1,AD3151&lt;&gt;1),1,0))</f>
        <v/>
      </c>
      <c r="AG3151" s="0" t="str">
        <f aca="false">IF(AA3151=1,"",IF(AND(AC3151=1,AE3151&lt;&gt;1),1,0))</f>
        <v/>
      </c>
      <c r="AH3151" s="60" t="str">
        <f aca="false">IF(AND(E3151&gt;0,AA3151&lt;2,NOT(AND(C3152=C3151,AA3152=AA3151+1))),INDEX(DATAS,AA3151+1),"")</f>
        <v/>
      </c>
      <c r="AI3151" s="60" t="str">
        <f aca="false">IF(AND(AC3151=1,AA3151&lt;2),IF(AND(C3152=C3151,AA3152=AA3151+1),IF(AC3152=1,"",INDEX(DATAS,AA3151+1)),INDEX(DATAS,AA3151+1)),"")</f>
        <v/>
      </c>
    </row>
    <row r="3152" customFormat="false" ht="15" hidden="false" customHeight="false" outlineLevel="0" collapsed="false">
      <c r="A3152" s="60" t="n">
        <v>46310</v>
      </c>
      <c r="B3152" s="0" t="n">
        <v>1</v>
      </c>
      <c r="C3152" s="0" t="n">
        <v>5725</v>
      </c>
      <c r="D3152" s="0" t="n">
        <v>67</v>
      </c>
      <c r="E3152" s="0" t="n">
        <v>1</v>
      </c>
      <c r="F3152" s="55" t="s">
        <v>997</v>
      </c>
      <c r="G3152" s="0" t="n">
        <v>24.3</v>
      </c>
      <c r="H3152" s="0" t="n">
        <v>31</v>
      </c>
      <c r="I3152" s="55" t="s">
        <v>187</v>
      </c>
      <c r="J3152" s="0" t="n">
        <v>67</v>
      </c>
      <c r="K3152" s="0" t="n">
        <v>66</v>
      </c>
      <c r="P3152" s="0" t="n">
        <v>4.23</v>
      </c>
      <c r="Q3152" s="0" t="n">
        <v>3.16</v>
      </c>
      <c r="U3152" s="0" t="n">
        <v>822</v>
      </c>
      <c r="V3152" s="0" t="n">
        <v>1</v>
      </c>
      <c r="W3152" s="60" t="n">
        <v>46310</v>
      </c>
      <c r="X3152" s="55" t="n">
        <f aca="false">IF(I3152="Male",0,1)</f>
        <v>1</v>
      </c>
      <c r="Y3152" s="55" t="n">
        <f aca="false">IF(OR(I3152="DNB",I3152="Dry DNB"),1,0)</f>
        <v>0</v>
      </c>
      <c r="Z3152" s="55" t="n">
        <f aca="false">IF(ISNUMBER(W3152),A3152-W3152,"")</f>
        <v>0</v>
      </c>
      <c r="AA3152" s="55" t="n">
        <f aca="false">MATCH(A3152,DATAS,0)</f>
        <v>2</v>
      </c>
      <c r="AB3152" s="55" t="n">
        <f aca="false">IF(AND(E3152&gt;0,OR(AND(B3152&gt;=1,B3152&lt;=6),B3152=10)),1,0)</f>
        <v>1</v>
      </c>
      <c r="AC3152" s="55" t="n">
        <f aca="false">IF(AND(E3152&gt;0,B3152=10),1,0)</f>
        <v>0</v>
      </c>
      <c r="AD3152" s="55" t="n">
        <f aca="false">IF(AND(C3151=C3152,AA3151=AA3152-1),AB3151,"")</f>
        <v>1</v>
      </c>
      <c r="AE3152" s="55" t="n">
        <f aca="false">IF(AND(C3151=C3152,AA3151=AA3152-1),AC3151,"")</f>
        <v>0</v>
      </c>
      <c r="AF3152" s="55" t="n">
        <f aca="false">IF(AA3152=1,"",IF(AND(AB3152=1,AD3152&lt;&gt;1),1,0))</f>
        <v>0</v>
      </c>
      <c r="AG3152" s="55" t="n">
        <f aca="false">IF(AA3152=1,"",IF(AND(AC3152=1,AE3152&lt;&gt;1),1,0))</f>
        <v>0</v>
      </c>
      <c r="AH3152" s="60" t="str">
        <f aca="false">IF(AND(E3152&gt;0,AA3152&lt;2,NOT(AND(C3153=C3152,AA3153=AA3152+1))),INDEX(DATAS,AA3152+1),"")</f>
        <v/>
      </c>
      <c r="AI3152" s="60" t="str">
        <f aca="false">IF(AND(AC3152=1,AA3152&lt;2),IF(AND(C3153=C3152,AA3153=AA3152+1),IF(AC3153=1,"",INDEX(DATAS,AA3152+1)),INDEX(DATAS,AA3152+1)),"")</f>
        <v/>
      </c>
    </row>
    <row r="3153" customFormat="false" ht="15" hidden="false" customHeight="false" outlineLevel="0" collapsed="false">
      <c r="A3153" s="60" t="n">
        <v>46309</v>
      </c>
      <c r="B3153" s="0" t="n">
        <v>4</v>
      </c>
      <c r="C3153" s="0" t="n">
        <v>5726</v>
      </c>
      <c r="D3153" s="0" t="n">
        <v>186</v>
      </c>
      <c r="E3153" s="0" t="n">
        <v>1</v>
      </c>
      <c r="F3153" s="55" t="s">
        <v>997</v>
      </c>
      <c r="G3153" s="0" t="n">
        <v>34.8</v>
      </c>
      <c r="H3153" s="0" t="n">
        <v>41</v>
      </c>
      <c r="I3153" s="55" t="s">
        <v>157</v>
      </c>
      <c r="J3153" s="0" t="n">
        <v>67</v>
      </c>
      <c r="K3153" s="0" t="n">
        <v>67</v>
      </c>
      <c r="L3153" s="0" t="n">
        <v>119</v>
      </c>
      <c r="P3153" s="0" t="n">
        <v>3.3</v>
      </c>
      <c r="Q3153" s="0" t="n">
        <v>3.15</v>
      </c>
      <c r="R3153" s="0" t="n">
        <v>3555</v>
      </c>
      <c r="S3153" s="0" t="n">
        <v>7843</v>
      </c>
      <c r="T3153" s="0" t="n">
        <v>39.4</v>
      </c>
      <c r="U3153" s="0" t="n">
        <v>821</v>
      </c>
      <c r="V3153" s="0" t="n">
        <v>1</v>
      </c>
      <c r="W3153" s="60" t="n">
        <v>46192</v>
      </c>
      <c r="X3153" s="55" t="n">
        <f aca="false">IF(I3153="Male",0,1)</f>
        <v>1</v>
      </c>
      <c r="Y3153" s="55" t="n">
        <f aca="false">IF(OR(I3153="DNB",I3153="Dry DNB"),1,0)</f>
        <v>0</v>
      </c>
      <c r="Z3153" s="55" t="n">
        <f aca="false">IF(ISNUMBER(W3153),A3153-W3153,"")</f>
        <v>117</v>
      </c>
      <c r="AA3153" s="55" t="n">
        <f aca="false">MATCH(A3153,DATAS,0)</f>
        <v>1</v>
      </c>
      <c r="AB3153" s="55" t="n">
        <f aca="false">IF(AND(E3153&gt;0,OR(AND(B3153&gt;=1,B3153&lt;=6),B3153=10)),1,0)</f>
        <v>1</v>
      </c>
      <c r="AC3153" s="55" t="n">
        <f aca="false">IF(AND(E3153&gt;0,B3153=10),1,0)</f>
        <v>0</v>
      </c>
      <c r="AD3153" s="0" t="str">
        <f aca="false">IF(AND(C3152=C3153,AA3152=AA3153-1),AB3152,"")</f>
        <v/>
      </c>
      <c r="AE3153" s="0" t="str">
        <f aca="false">IF(AND(C3152=C3153,AA3152=AA3153-1),AC3152,"")</f>
        <v/>
      </c>
      <c r="AF3153" s="0" t="str">
        <f aca="false">IF(AA3153=1,"",IF(AND(AB3153=1,AD3153&lt;&gt;1),1,0))</f>
        <v/>
      </c>
      <c r="AG3153" s="0" t="str">
        <f aca="false">IF(AA3153=1,"",IF(AND(AC3153=1,AE3153&lt;&gt;1),1,0))</f>
        <v/>
      </c>
      <c r="AH3153" s="60" t="str">
        <f aca="false">IF(AND(E3153&gt;0,AA3153&lt;2,NOT(AND(C3154=C3153,AA3154=AA3153+1))),INDEX(DATAS,AA3153+1),"")</f>
        <v/>
      </c>
      <c r="AI3153" s="60" t="str">
        <f aca="false">IF(AND(AC3153=1,AA3153&lt;2),IF(AND(C3154=C3153,AA3154=AA3153+1),IF(AC3154=1,"",INDEX(DATAS,AA3153+1)),INDEX(DATAS,AA3153+1)),"")</f>
        <v/>
      </c>
    </row>
    <row r="3154" customFormat="false" ht="15" hidden="false" customHeight="false" outlineLevel="0" collapsed="false">
      <c r="A3154" s="60" t="n">
        <v>46310</v>
      </c>
      <c r="B3154" s="0" t="n">
        <v>4</v>
      </c>
      <c r="C3154" s="0" t="n">
        <v>5726</v>
      </c>
      <c r="D3154" s="0" t="n">
        <v>187</v>
      </c>
      <c r="E3154" s="0" t="n">
        <v>1</v>
      </c>
      <c r="F3154" s="55" t="s">
        <v>997</v>
      </c>
      <c r="G3154" s="0" t="n">
        <v>37.1</v>
      </c>
      <c r="H3154" s="0" t="n">
        <v>40</v>
      </c>
      <c r="I3154" s="55" t="s">
        <v>157</v>
      </c>
      <c r="J3154" s="0" t="n">
        <v>67</v>
      </c>
      <c r="K3154" s="0" t="n">
        <v>67</v>
      </c>
      <c r="L3154" s="0" t="n">
        <v>120</v>
      </c>
      <c r="P3154" s="0" t="n">
        <v>3.3</v>
      </c>
      <c r="Q3154" s="0" t="n">
        <v>3.15</v>
      </c>
      <c r="T3154" s="0" t="n">
        <v>39.4</v>
      </c>
      <c r="U3154" s="0" t="n">
        <v>822</v>
      </c>
      <c r="V3154" s="0" t="n">
        <v>1</v>
      </c>
      <c r="W3154" s="60" t="n">
        <v>46192</v>
      </c>
      <c r="X3154" s="55" t="n">
        <f aca="false">IF(I3154="Male",0,1)</f>
        <v>1</v>
      </c>
      <c r="Y3154" s="55" t="n">
        <f aca="false">IF(OR(I3154="DNB",I3154="Dry DNB"),1,0)</f>
        <v>0</v>
      </c>
      <c r="Z3154" s="55" t="n">
        <f aca="false">IF(ISNUMBER(W3154),A3154-W3154,"")</f>
        <v>118</v>
      </c>
      <c r="AA3154" s="55" t="n">
        <f aca="false">MATCH(A3154,DATAS,0)</f>
        <v>2</v>
      </c>
      <c r="AB3154" s="55" t="n">
        <f aca="false">IF(AND(E3154&gt;0,OR(AND(B3154&gt;=1,B3154&lt;=6),B3154=10)),1,0)</f>
        <v>1</v>
      </c>
      <c r="AC3154" s="55" t="n">
        <f aca="false">IF(AND(E3154&gt;0,B3154=10),1,0)</f>
        <v>0</v>
      </c>
      <c r="AD3154" s="55" t="n">
        <f aca="false">IF(AND(C3153=C3154,AA3153=AA3154-1),AB3153,"")</f>
        <v>1</v>
      </c>
      <c r="AE3154" s="55" t="n">
        <f aca="false">IF(AND(C3153=C3154,AA3153=AA3154-1),AC3153,"")</f>
        <v>0</v>
      </c>
      <c r="AF3154" s="55" t="n">
        <f aca="false">IF(AA3154=1,"",IF(AND(AB3154=1,AD3154&lt;&gt;1),1,0))</f>
        <v>0</v>
      </c>
      <c r="AG3154" s="55" t="n">
        <f aca="false">IF(AA3154=1,"",IF(AND(AC3154=1,AE3154&lt;&gt;1),1,0))</f>
        <v>0</v>
      </c>
      <c r="AH3154" s="60" t="str">
        <f aca="false">IF(AND(E3154&gt;0,AA3154&lt;2,NOT(AND(C3155=C3154,AA3155=AA3154+1))),INDEX(DATAS,AA3154+1),"")</f>
        <v/>
      </c>
      <c r="AI3154" s="60" t="str">
        <f aca="false">IF(AND(AC3154=1,AA3154&lt;2),IF(AND(C3155=C3154,AA3155=AA3154+1),IF(AC3155=1,"",INDEX(DATAS,AA3154+1)),INDEX(DATAS,AA3154+1)),"")</f>
        <v/>
      </c>
    </row>
    <row r="3155" customFormat="false" ht="15" hidden="false" customHeight="false" outlineLevel="0" collapsed="false">
      <c r="A3155" s="60" t="n">
        <v>46309</v>
      </c>
      <c r="B3155" s="0" t="n">
        <v>4</v>
      </c>
      <c r="C3155" s="0" t="n">
        <v>5727</v>
      </c>
      <c r="D3155" s="0" t="n">
        <v>154</v>
      </c>
      <c r="E3155" s="0" t="n">
        <v>1</v>
      </c>
      <c r="F3155" s="55" t="s">
        <v>997</v>
      </c>
      <c r="G3155" s="0" t="n">
        <v>45.2</v>
      </c>
      <c r="H3155" s="0" t="n">
        <v>45</v>
      </c>
      <c r="I3155" s="55" t="s">
        <v>177</v>
      </c>
      <c r="J3155" s="0" t="n">
        <v>154</v>
      </c>
      <c r="K3155" s="0" t="n">
        <v>63</v>
      </c>
      <c r="P3155" s="0" t="n">
        <v>4.95</v>
      </c>
      <c r="Q3155" s="0" t="n">
        <v>3.43</v>
      </c>
      <c r="R3155" s="0" t="n">
        <v>3383</v>
      </c>
      <c r="S3155" s="0" t="n">
        <v>7469</v>
      </c>
      <c r="T3155" s="0" t="n">
        <v>35.2</v>
      </c>
      <c r="U3155" s="0" t="n">
        <v>821</v>
      </c>
      <c r="V3155" s="0" t="n">
        <v>2</v>
      </c>
      <c r="W3155" s="60" t="n">
        <v>46242</v>
      </c>
      <c r="X3155" s="55" t="n">
        <f aca="false">IF(I3155="Male",0,1)</f>
        <v>1</v>
      </c>
      <c r="Y3155" s="55" t="n">
        <f aca="false">IF(OR(I3155="DNB",I3155="Dry DNB"),1,0)</f>
        <v>0</v>
      </c>
      <c r="Z3155" s="55" t="n">
        <f aca="false">IF(ISNUMBER(W3155),A3155-W3155,"")</f>
        <v>67</v>
      </c>
      <c r="AA3155" s="55" t="n">
        <f aca="false">MATCH(A3155,DATAS,0)</f>
        <v>1</v>
      </c>
      <c r="AB3155" s="55" t="n">
        <f aca="false">IF(AND(E3155&gt;0,OR(AND(B3155&gt;=1,B3155&lt;=6),B3155=10)),1,0)</f>
        <v>1</v>
      </c>
      <c r="AC3155" s="55" t="n">
        <f aca="false">IF(AND(E3155&gt;0,B3155=10),1,0)</f>
        <v>0</v>
      </c>
      <c r="AD3155" s="0" t="str">
        <f aca="false">IF(AND(C3154=C3155,AA3154=AA3155-1),AB3154,"")</f>
        <v/>
      </c>
      <c r="AE3155" s="0" t="str">
        <f aca="false">IF(AND(C3154=C3155,AA3154=AA3155-1),AC3154,"")</f>
        <v/>
      </c>
      <c r="AF3155" s="0" t="str">
        <f aca="false">IF(AA3155=1,"",IF(AND(AB3155=1,AD3155&lt;&gt;1),1,0))</f>
        <v/>
      </c>
      <c r="AG3155" s="0" t="str">
        <f aca="false">IF(AA3155=1,"",IF(AND(AC3155=1,AE3155&lt;&gt;1),1,0))</f>
        <v/>
      </c>
      <c r="AH3155" s="60" t="str">
        <f aca="false">IF(AND(E3155&gt;0,AA3155&lt;2,NOT(AND(C3156=C3155,AA3156=AA3155+1))),INDEX(DATAS,AA3155+1),"")</f>
        <v/>
      </c>
      <c r="AI3155" s="60" t="str">
        <f aca="false">IF(AND(AC3155=1,AA3155&lt;2),IF(AND(C3156=C3155,AA3156=AA3155+1),IF(AC3156=1,"",INDEX(DATAS,AA3155+1)),INDEX(DATAS,AA3155+1)),"")</f>
        <v/>
      </c>
    </row>
    <row r="3156" customFormat="false" ht="15" hidden="false" customHeight="false" outlineLevel="0" collapsed="false">
      <c r="A3156" s="60" t="n">
        <v>46310</v>
      </c>
      <c r="B3156" s="0" t="n">
        <v>4</v>
      </c>
      <c r="C3156" s="0" t="n">
        <v>5727</v>
      </c>
      <c r="D3156" s="0" t="n">
        <v>155</v>
      </c>
      <c r="E3156" s="0" t="n">
        <v>1</v>
      </c>
      <c r="F3156" s="55" t="s">
        <v>997</v>
      </c>
      <c r="G3156" s="0" t="n">
        <v>47.5</v>
      </c>
      <c r="H3156" s="0" t="n">
        <v>46</v>
      </c>
      <c r="I3156" s="55" t="s">
        <v>187</v>
      </c>
      <c r="J3156" s="0" t="n">
        <v>155</v>
      </c>
      <c r="K3156" s="0" t="n">
        <v>63</v>
      </c>
      <c r="P3156" s="0" t="n">
        <v>4.95</v>
      </c>
      <c r="Q3156" s="0" t="n">
        <v>3.43</v>
      </c>
      <c r="T3156" s="0" t="n">
        <v>35.2</v>
      </c>
      <c r="U3156" s="0" t="n">
        <v>822</v>
      </c>
      <c r="V3156" s="0" t="n">
        <v>3</v>
      </c>
      <c r="W3156" s="60" t="n">
        <v>46310</v>
      </c>
      <c r="X3156" s="55" t="n">
        <f aca="false">IF(I3156="Male",0,1)</f>
        <v>1</v>
      </c>
      <c r="Y3156" s="55" t="n">
        <f aca="false">IF(OR(I3156="DNB",I3156="Dry DNB"),1,0)</f>
        <v>0</v>
      </c>
      <c r="Z3156" s="55" t="n">
        <f aca="false">IF(ISNUMBER(W3156),A3156-W3156,"")</f>
        <v>0</v>
      </c>
      <c r="AA3156" s="55" t="n">
        <f aca="false">MATCH(A3156,DATAS,0)</f>
        <v>2</v>
      </c>
      <c r="AB3156" s="55" t="n">
        <f aca="false">IF(AND(E3156&gt;0,OR(AND(B3156&gt;=1,B3156&lt;=6),B3156=10)),1,0)</f>
        <v>1</v>
      </c>
      <c r="AC3156" s="55" t="n">
        <f aca="false">IF(AND(E3156&gt;0,B3156=10),1,0)</f>
        <v>0</v>
      </c>
      <c r="AD3156" s="55" t="n">
        <f aca="false">IF(AND(C3155=C3156,AA3155=AA3156-1),AB3155,"")</f>
        <v>1</v>
      </c>
      <c r="AE3156" s="55" t="n">
        <f aca="false">IF(AND(C3155=C3156,AA3155=AA3156-1),AC3155,"")</f>
        <v>0</v>
      </c>
      <c r="AF3156" s="55" t="n">
        <f aca="false">IF(AA3156=1,"",IF(AND(AB3156=1,AD3156&lt;&gt;1),1,0))</f>
        <v>0</v>
      </c>
      <c r="AG3156" s="55" t="n">
        <f aca="false">IF(AA3156=1,"",IF(AND(AC3156=1,AE3156&lt;&gt;1),1,0))</f>
        <v>0</v>
      </c>
      <c r="AH3156" s="60" t="str">
        <f aca="false">IF(AND(E3156&gt;0,AA3156&lt;2,NOT(AND(C3157=C3156,AA3157=AA3156+1))),INDEX(DATAS,AA3156+1),"")</f>
        <v/>
      </c>
      <c r="AI3156" s="60" t="str">
        <f aca="false">IF(AND(AC3156=1,AA3156&lt;2),IF(AND(C3157=C3156,AA3157=AA3156+1),IF(AC3157=1,"",INDEX(DATAS,AA3156+1)),INDEX(DATAS,AA3156+1)),"")</f>
        <v/>
      </c>
    </row>
    <row r="3157" customFormat="false" ht="15" hidden="false" customHeight="false" outlineLevel="0" collapsed="false">
      <c r="A3157" s="60" t="n">
        <v>46309</v>
      </c>
      <c r="B3157" s="0" t="n">
        <v>4</v>
      </c>
      <c r="C3157" s="0" t="n">
        <v>5728</v>
      </c>
      <c r="D3157" s="0" t="n">
        <v>176</v>
      </c>
      <c r="E3157" s="0" t="n">
        <v>1</v>
      </c>
      <c r="F3157" s="55" t="s">
        <v>998</v>
      </c>
      <c r="G3157" s="0" t="n">
        <v>49.4</v>
      </c>
      <c r="H3157" s="0" t="n">
        <v>53</v>
      </c>
      <c r="I3157" s="55" t="s">
        <v>187</v>
      </c>
      <c r="J3157" s="0" t="n">
        <v>176</v>
      </c>
      <c r="K3157" s="0" t="n">
        <v>64</v>
      </c>
      <c r="P3157" s="0" t="n">
        <v>2.2</v>
      </c>
      <c r="Q3157" s="0" t="n">
        <v>3.17</v>
      </c>
      <c r="R3157" s="0" t="n">
        <v>4707</v>
      </c>
      <c r="S3157" s="0" t="n">
        <v>10075</v>
      </c>
      <c r="T3157" s="0" t="n">
        <v>55.65</v>
      </c>
      <c r="U3157" s="0" t="n">
        <v>820</v>
      </c>
      <c r="V3157" s="0" t="n">
        <v>3</v>
      </c>
      <c r="W3157" s="60" t="n">
        <v>46303</v>
      </c>
      <c r="X3157" s="55" t="n">
        <f aca="false">IF(I3157="Male",0,1)</f>
        <v>1</v>
      </c>
      <c r="Y3157" s="55" t="n">
        <f aca="false">IF(OR(I3157="DNB",I3157="Dry DNB"),1,0)</f>
        <v>0</v>
      </c>
      <c r="Z3157" s="55" t="n">
        <f aca="false">IF(ISNUMBER(W3157),A3157-W3157,"")</f>
        <v>6</v>
      </c>
      <c r="AA3157" s="55" t="n">
        <f aca="false">MATCH(A3157,DATAS,0)</f>
        <v>1</v>
      </c>
      <c r="AB3157" s="55" t="n">
        <f aca="false">IF(AND(E3157&gt;0,OR(AND(B3157&gt;=1,B3157&lt;=6),B3157=10)),1,0)</f>
        <v>1</v>
      </c>
      <c r="AC3157" s="55" t="n">
        <f aca="false">IF(AND(E3157&gt;0,B3157=10),1,0)</f>
        <v>0</v>
      </c>
      <c r="AD3157" s="0" t="str">
        <f aca="false">IF(AND(C3156=C3157,AA3156=AA3157-1),AB3156,"")</f>
        <v/>
      </c>
      <c r="AE3157" s="0" t="str">
        <f aca="false">IF(AND(C3156=C3157,AA3156=AA3157-1),AC3156,"")</f>
        <v/>
      </c>
      <c r="AF3157" s="0" t="str">
        <f aca="false">IF(AA3157=1,"",IF(AND(AB3157=1,AD3157&lt;&gt;1),1,0))</f>
        <v/>
      </c>
      <c r="AG3157" s="0" t="str">
        <f aca="false">IF(AA3157=1,"",IF(AND(AC3157=1,AE3157&lt;&gt;1),1,0))</f>
        <v/>
      </c>
      <c r="AH3157" s="60" t="str">
        <f aca="false">IF(AND(E3157&gt;0,AA3157&lt;2,NOT(AND(C3158=C3157,AA3158=AA3157+1))),INDEX(DATAS,AA3157+1),"")</f>
        <v/>
      </c>
      <c r="AI3157" s="60" t="str">
        <f aca="false">IF(AND(AC3157=1,AA3157&lt;2),IF(AND(C3158=C3157,AA3158=AA3157+1),IF(AC3158=1,"",INDEX(DATAS,AA3157+1)),INDEX(DATAS,AA3157+1)),"")</f>
        <v/>
      </c>
    </row>
    <row r="3158" customFormat="false" ht="15" hidden="false" customHeight="false" outlineLevel="0" collapsed="false">
      <c r="A3158" s="60" t="n">
        <v>46310</v>
      </c>
      <c r="B3158" s="0" t="n">
        <v>4</v>
      </c>
      <c r="C3158" s="0" t="n">
        <v>5728</v>
      </c>
      <c r="D3158" s="0" t="n">
        <v>177</v>
      </c>
      <c r="E3158" s="0" t="n">
        <v>1</v>
      </c>
      <c r="F3158" s="55" t="s">
        <v>998</v>
      </c>
      <c r="G3158" s="0" t="n">
        <v>53.1</v>
      </c>
      <c r="H3158" s="0" t="n">
        <v>52</v>
      </c>
      <c r="I3158" s="55" t="s">
        <v>187</v>
      </c>
      <c r="J3158" s="0" t="n">
        <v>177</v>
      </c>
      <c r="K3158" s="0" t="n">
        <v>64</v>
      </c>
      <c r="P3158" s="0" t="n">
        <v>2.2</v>
      </c>
      <c r="Q3158" s="0" t="n">
        <v>3.17</v>
      </c>
      <c r="T3158" s="0" t="n">
        <v>55.65</v>
      </c>
      <c r="U3158" s="0" t="n">
        <v>821</v>
      </c>
      <c r="V3158" s="0" t="n">
        <v>3</v>
      </c>
      <c r="W3158" s="60" t="n">
        <v>46303</v>
      </c>
      <c r="X3158" s="55" t="n">
        <f aca="false">IF(I3158="Male",0,1)</f>
        <v>1</v>
      </c>
      <c r="Y3158" s="55" t="n">
        <f aca="false">IF(OR(I3158="DNB",I3158="Dry DNB"),1,0)</f>
        <v>0</v>
      </c>
      <c r="Z3158" s="55" t="n">
        <f aca="false">IF(ISNUMBER(W3158),A3158-W3158,"")</f>
        <v>7</v>
      </c>
      <c r="AA3158" s="55" t="n">
        <f aca="false">MATCH(A3158,DATAS,0)</f>
        <v>2</v>
      </c>
      <c r="AB3158" s="55" t="n">
        <f aca="false">IF(AND(E3158&gt;0,OR(AND(B3158&gt;=1,B3158&lt;=6),B3158=10)),1,0)</f>
        <v>1</v>
      </c>
      <c r="AC3158" s="55" t="n">
        <f aca="false">IF(AND(E3158&gt;0,B3158=10),1,0)</f>
        <v>0</v>
      </c>
      <c r="AD3158" s="55" t="n">
        <f aca="false">IF(AND(C3157=C3158,AA3157=AA3158-1),AB3157,"")</f>
        <v>1</v>
      </c>
      <c r="AE3158" s="55" t="n">
        <f aca="false">IF(AND(C3157=C3158,AA3157=AA3158-1),AC3157,"")</f>
        <v>0</v>
      </c>
      <c r="AF3158" s="55" t="n">
        <f aca="false">IF(AA3158=1,"",IF(AND(AB3158=1,AD3158&lt;&gt;1),1,0))</f>
        <v>0</v>
      </c>
      <c r="AG3158" s="55" t="n">
        <f aca="false">IF(AA3158=1,"",IF(AND(AC3158=1,AE3158&lt;&gt;1),1,0))</f>
        <v>0</v>
      </c>
      <c r="AH3158" s="60" t="str">
        <f aca="false">IF(AND(E3158&gt;0,AA3158&lt;2,NOT(AND(C3159=C3158,AA3159=AA3158+1))),INDEX(DATAS,AA3158+1),"")</f>
        <v/>
      </c>
      <c r="AI3158" s="60" t="str">
        <f aca="false">IF(AND(AC3158=1,AA3158&lt;2),IF(AND(C3159=C3158,AA3159=AA3158+1),IF(AC3159=1,"",INDEX(DATAS,AA3158+1)),INDEX(DATAS,AA3158+1)),"")</f>
        <v/>
      </c>
    </row>
    <row r="3159" customFormat="false" ht="15" hidden="false" customHeight="false" outlineLevel="0" collapsed="false">
      <c r="A3159" s="60" t="n">
        <v>46309</v>
      </c>
      <c r="B3159" s="0" t="n">
        <v>4</v>
      </c>
      <c r="C3159" s="0" t="n">
        <v>5729</v>
      </c>
      <c r="D3159" s="0" t="n">
        <v>160</v>
      </c>
      <c r="E3159" s="0" t="n">
        <v>1</v>
      </c>
      <c r="F3159" s="55" t="s">
        <v>998</v>
      </c>
      <c r="G3159" s="0" t="n">
        <v>25.2</v>
      </c>
      <c r="H3159" s="0" t="n">
        <v>25</v>
      </c>
      <c r="I3159" s="55" t="s">
        <v>187</v>
      </c>
      <c r="J3159" s="0" t="n">
        <v>160</v>
      </c>
      <c r="K3159" s="0" t="n">
        <v>69</v>
      </c>
      <c r="P3159" s="0" t="n">
        <v>6.36</v>
      </c>
      <c r="Q3159" s="0" t="n">
        <v>3.36</v>
      </c>
      <c r="R3159" s="0" t="n">
        <v>4268</v>
      </c>
      <c r="S3159" s="0" t="n">
        <v>8203</v>
      </c>
      <c r="T3159" s="0" t="n">
        <v>48.2</v>
      </c>
      <c r="U3159" s="0" t="n">
        <v>820</v>
      </c>
      <c r="V3159" s="0" t="n">
        <v>3</v>
      </c>
      <c r="W3159" s="60" t="n">
        <v>46296</v>
      </c>
      <c r="X3159" s="55" t="n">
        <f aca="false">IF(I3159="Male",0,1)</f>
        <v>1</v>
      </c>
      <c r="Y3159" s="55" t="n">
        <f aca="false">IF(OR(I3159="DNB",I3159="Dry DNB"),1,0)</f>
        <v>0</v>
      </c>
      <c r="Z3159" s="55" t="n">
        <f aca="false">IF(ISNUMBER(W3159),A3159-W3159,"")</f>
        <v>13</v>
      </c>
      <c r="AA3159" s="55" t="n">
        <f aca="false">MATCH(A3159,DATAS,0)</f>
        <v>1</v>
      </c>
      <c r="AB3159" s="55" t="n">
        <f aca="false">IF(AND(E3159&gt;0,OR(AND(B3159&gt;=1,B3159&lt;=6),B3159=10)),1,0)</f>
        <v>1</v>
      </c>
      <c r="AC3159" s="55" t="n">
        <f aca="false">IF(AND(E3159&gt;0,B3159=10),1,0)</f>
        <v>0</v>
      </c>
      <c r="AD3159" s="0" t="str">
        <f aca="false">IF(AND(C3158=C3159,AA3158=AA3159-1),AB3158,"")</f>
        <v/>
      </c>
      <c r="AE3159" s="0" t="str">
        <f aca="false">IF(AND(C3158=C3159,AA3158=AA3159-1),AC3158,"")</f>
        <v/>
      </c>
      <c r="AF3159" s="0" t="str">
        <f aca="false">IF(AA3159=1,"",IF(AND(AB3159=1,AD3159&lt;&gt;1),1,0))</f>
        <v/>
      </c>
      <c r="AG3159" s="0" t="str">
        <f aca="false">IF(AA3159=1,"",IF(AND(AC3159=1,AE3159&lt;&gt;1),1,0))</f>
        <v/>
      </c>
      <c r="AH3159" s="60" t="str">
        <f aca="false">IF(AND(E3159&gt;0,AA3159&lt;2,NOT(AND(C3160=C3159,AA3160=AA3159+1))),INDEX(DATAS,AA3159+1),"")</f>
        <v/>
      </c>
      <c r="AI3159" s="60" t="str">
        <f aca="false">IF(AND(AC3159=1,AA3159&lt;2),IF(AND(C3160=C3159,AA3160=AA3159+1),IF(AC3160=1,"",INDEX(DATAS,AA3159+1)),INDEX(DATAS,AA3159+1)),"")</f>
        <v/>
      </c>
    </row>
    <row r="3160" customFormat="false" ht="15" hidden="false" customHeight="false" outlineLevel="0" collapsed="false">
      <c r="A3160" s="60" t="n">
        <v>46310</v>
      </c>
      <c r="B3160" s="0" t="n">
        <v>4</v>
      </c>
      <c r="C3160" s="0" t="n">
        <v>5729</v>
      </c>
      <c r="D3160" s="0" t="n">
        <v>161</v>
      </c>
      <c r="E3160" s="0" t="n">
        <v>1</v>
      </c>
      <c r="F3160" s="55" t="s">
        <v>998</v>
      </c>
      <c r="G3160" s="0" t="n">
        <v>26.5</v>
      </c>
      <c r="H3160" s="0" t="n">
        <v>25</v>
      </c>
      <c r="I3160" s="55" t="s">
        <v>187</v>
      </c>
      <c r="J3160" s="0" t="n">
        <v>161</v>
      </c>
      <c r="K3160" s="0" t="n">
        <v>69</v>
      </c>
      <c r="P3160" s="0" t="n">
        <v>6.36</v>
      </c>
      <c r="Q3160" s="0" t="n">
        <v>3.36</v>
      </c>
      <c r="T3160" s="0" t="n">
        <v>48.2</v>
      </c>
      <c r="U3160" s="0" t="n">
        <v>821</v>
      </c>
      <c r="V3160" s="0" t="n">
        <v>3</v>
      </c>
      <c r="W3160" s="60" t="n">
        <v>46296</v>
      </c>
      <c r="X3160" s="55" t="n">
        <f aca="false">IF(I3160="Male",0,1)</f>
        <v>1</v>
      </c>
      <c r="Y3160" s="55" t="n">
        <f aca="false">IF(OR(I3160="DNB",I3160="Dry DNB"),1,0)</f>
        <v>0</v>
      </c>
      <c r="Z3160" s="55" t="n">
        <f aca="false">IF(ISNUMBER(W3160),A3160-W3160,"")</f>
        <v>14</v>
      </c>
      <c r="AA3160" s="55" t="n">
        <f aca="false">MATCH(A3160,DATAS,0)</f>
        <v>2</v>
      </c>
      <c r="AB3160" s="55" t="n">
        <f aca="false">IF(AND(E3160&gt;0,OR(AND(B3160&gt;=1,B3160&lt;=6),B3160=10)),1,0)</f>
        <v>1</v>
      </c>
      <c r="AC3160" s="55" t="n">
        <f aca="false">IF(AND(E3160&gt;0,B3160=10),1,0)</f>
        <v>0</v>
      </c>
      <c r="AD3160" s="55" t="n">
        <f aca="false">IF(AND(C3159=C3160,AA3159=AA3160-1),AB3159,"")</f>
        <v>1</v>
      </c>
      <c r="AE3160" s="55" t="n">
        <f aca="false">IF(AND(C3159=C3160,AA3159=AA3160-1),AC3159,"")</f>
        <v>0</v>
      </c>
      <c r="AF3160" s="55" t="n">
        <f aca="false">IF(AA3160=1,"",IF(AND(AB3160=1,AD3160&lt;&gt;1),1,0))</f>
        <v>0</v>
      </c>
      <c r="AG3160" s="55" t="n">
        <f aca="false">IF(AA3160=1,"",IF(AND(AC3160=1,AE3160&lt;&gt;1),1,0))</f>
        <v>0</v>
      </c>
      <c r="AH3160" s="60" t="str">
        <f aca="false">IF(AND(E3160&gt;0,AA3160&lt;2,NOT(AND(C3161=C3160,AA3161=AA3160+1))),INDEX(DATAS,AA3160+1),"")</f>
        <v/>
      </c>
      <c r="AI3160" s="60" t="str">
        <f aca="false">IF(AND(AC3160=1,AA3160&lt;2),IF(AND(C3161=C3160,AA3161=AA3160+1),IF(AC3161=1,"",INDEX(DATAS,AA3160+1)),INDEX(DATAS,AA3160+1)),"")</f>
        <v/>
      </c>
    </row>
    <row r="3161" customFormat="false" ht="15" hidden="false" customHeight="false" outlineLevel="0" collapsed="false">
      <c r="A3161" s="60" t="n">
        <v>46309</v>
      </c>
      <c r="B3161" s="0" t="n">
        <v>4</v>
      </c>
      <c r="C3161" s="0" t="n">
        <v>5730</v>
      </c>
      <c r="D3161" s="0" t="n">
        <v>185</v>
      </c>
      <c r="E3161" s="0" t="n">
        <v>1</v>
      </c>
      <c r="F3161" s="55" t="s">
        <v>999</v>
      </c>
      <c r="G3161" s="0" t="n">
        <v>47.9</v>
      </c>
      <c r="H3161" s="0" t="n">
        <v>48</v>
      </c>
      <c r="I3161" s="55" t="s">
        <v>187</v>
      </c>
      <c r="J3161" s="0" t="n">
        <v>185</v>
      </c>
      <c r="K3161" s="0" t="n">
        <v>66</v>
      </c>
      <c r="P3161" s="0" t="n">
        <v>3.09</v>
      </c>
      <c r="Q3161" s="0" t="n">
        <v>3.55</v>
      </c>
      <c r="R3161" s="0" t="n">
        <v>4687</v>
      </c>
      <c r="S3161" s="0" t="n">
        <v>9995</v>
      </c>
      <c r="T3161" s="0" t="n">
        <v>47.4</v>
      </c>
      <c r="U3161" s="0" t="n">
        <v>819</v>
      </c>
      <c r="V3161" s="0" t="n">
        <v>4</v>
      </c>
      <c r="W3161" s="60" t="n">
        <v>46303</v>
      </c>
      <c r="X3161" s="55" t="n">
        <f aca="false">IF(I3161="Male",0,1)</f>
        <v>1</v>
      </c>
      <c r="Y3161" s="55" t="n">
        <f aca="false">IF(OR(I3161="DNB",I3161="Dry DNB"),1,0)</f>
        <v>0</v>
      </c>
      <c r="Z3161" s="55" t="n">
        <f aca="false">IF(ISNUMBER(W3161),A3161-W3161,"")</f>
        <v>6</v>
      </c>
      <c r="AA3161" s="55" t="n">
        <f aca="false">MATCH(A3161,DATAS,0)</f>
        <v>1</v>
      </c>
      <c r="AB3161" s="55" t="n">
        <f aca="false">IF(AND(E3161&gt;0,OR(AND(B3161&gt;=1,B3161&lt;=6),B3161=10)),1,0)</f>
        <v>1</v>
      </c>
      <c r="AC3161" s="55" t="n">
        <f aca="false">IF(AND(E3161&gt;0,B3161=10),1,0)</f>
        <v>0</v>
      </c>
      <c r="AD3161" s="0" t="str">
        <f aca="false">IF(AND(C3160=C3161,AA3160=AA3161-1),AB3160,"")</f>
        <v/>
      </c>
      <c r="AE3161" s="0" t="str">
        <f aca="false">IF(AND(C3160=C3161,AA3160=AA3161-1),AC3160,"")</f>
        <v/>
      </c>
      <c r="AF3161" s="0" t="str">
        <f aca="false">IF(AA3161=1,"",IF(AND(AB3161=1,AD3161&lt;&gt;1),1,0))</f>
        <v/>
      </c>
      <c r="AG3161" s="0" t="str">
        <f aca="false">IF(AA3161=1,"",IF(AND(AC3161=1,AE3161&lt;&gt;1),1,0))</f>
        <v/>
      </c>
      <c r="AH3161" s="60" t="str">
        <f aca="false">IF(AND(E3161&gt;0,AA3161&lt;2,NOT(AND(C3162=C3161,AA3162=AA3161+1))),INDEX(DATAS,AA3161+1),"")</f>
        <v/>
      </c>
      <c r="AI3161" s="60" t="str">
        <f aca="false">IF(AND(AC3161=1,AA3161&lt;2),IF(AND(C3162=C3161,AA3162=AA3161+1),IF(AC3162=1,"",INDEX(DATAS,AA3161+1)),INDEX(DATAS,AA3161+1)),"")</f>
        <v/>
      </c>
    </row>
    <row r="3162" customFormat="false" ht="15" hidden="false" customHeight="false" outlineLevel="0" collapsed="false">
      <c r="A3162" s="60" t="n">
        <v>46310</v>
      </c>
      <c r="B3162" s="0" t="n">
        <v>4</v>
      </c>
      <c r="C3162" s="0" t="n">
        <v>5730</v>
      </c>
      <c r="D3162" s="0" t="n">
        <v>186</v>
      </c>
      <c r="E3162" s="0" t="n">
        <v>1</v>
      </c>
      <c r="F3162" s="55" t="s">
        <v>999</v>
      </c>
      <c r="G3162" s="0" t="n">
        <v>50.8</v>
      </c>
      <c r="H3162" s="0" t="n">
        <v>48</v>
      </c>
      <c r="I3162" s="55" t="s">
        <v>187</v>
      </c>
      <c r="J3162" s="0" t="n">
        <v>186</v>
      </c>
      <c r="K3162" s="0" t="n">
        <v>66</v>
      </c>
      <c r="P3162" s="0" t="n">
        <v>3.09</v>
      </c>
      <c r="Q3162" s="0" t="n">
        <v>3.55</v>
      </c>
      <c r="T3162" s="0" t="n">
        <v>47.4</v>
      </c>
      <c r="U3162" s="0" t="n">
        <v>820</v>
      </c>
      <c r="V3162" s="0" t="n">
        <v>4</v>
      </c>
      <c r="W3162" s="60" t="n">
        <v>46303</v>
      </c>
      <c r="X3162" s="55" t="n">
        <f aca="false">IF(I3162="Male",0,1)</f>
        <v>1</v>
      </c>
      <c r="Y3162" s="55" t="n">
        <f aca="false">IF(OR(I3162="DNB",I3162="Dry DNB"),1,0)</f>
        <v>0</v>
      </c>
      <c r="Z3162" s="55" t="n">
        <f aca="false">IF(ISNUMBER(W3162),A3162-W3162,"")</f>
        <v>7</v>
      </c>
      <c r="AA3162" s="55" t="n">
        <f aca="false">MATCH(A3162,DATAS,0)</f>
        <v>2</v>
      </c>
      <c r="AB3162" s="55" t="n">
        <f aca="false">IF(AND(E3162&gt;0,OR(AND(B3162&gt;=1,B3162&lt;=6),B3162=10)),1,0)</f>
        <v>1</v>
      </c>
      <c r="AC3162" s="55" t="n">
        <f aca="false">IF(AND(E3162&gt;0,B3162=10),1,0)</f>
        <v>0</v>
      </c>
      <c r="AD3162" s="55" t="n">
        <f aca="false">IF(AND(C3161=C3162,AA3161=AA3162-1),AB3161,"")</f>
        <v>1</v>
      </c>
      <c r="AE3162" s="55" t="n">
        <f aca="false">IF(AND(C3161=C3162,AA3161=AA3162-1),AC3161,"")</f>
        <v>0</v>
      </c>
      <c r="AF3162" s="55" t="n">
        <f aca="false">IF(AA3162=1,"",IF(AND(AB3162=1,AD3162&lt;&gt;1),1,0))</f>
        <v>0</v>
      </c>
      <c r="AG3162" s="55" t="n">
        <f aca="false">IF(AA3162=1,"",IF(AND(AC3162=1,AE3162&lt;&gt;1),1,0))</f>
        <v>0</v>
      </c>
      <c r="AH3162" s="60" t="str">
        <f aca="false">IF(AND(E3162&gt;0,AA3162&lt;2,NOT(AND(C3163=C3162,AA3163=AA3162+1))),INDEX(DATAS,AA3162+1),"")</f>
        <v/>
      </c>
      <c r="AI3162" s="60" t="str">
        <f aca="false">IF(AND(AC3162=1,AA3162&lt;2),IF(AND(C3163=C3162,AA3163=AA3162+1),IF(AC3163=1,"",INDEX(DATAS,AA3162+1)),INDEX(DATAS,AA3162+1)),"")</f>
        <v/>
      </c>
    </row>
    <row r="3163" customFormat="false" ht="15" hidden="false" customHeight="false" outlineLevel="0" collapsed="false">
      <c r="A3163" s="60" t="n">
        <v>46309</v>
      </c>
      <c r="B3163" s="0" t="n">
        <v>4</v>
      </c>
      <c r="C3163" s="0" t="n">
        <v>5731</v>
      </c>
      <c r="D3163" s="0" t="n">
        <v>140</v>
      </c>
      <c r="E3163" s="0" t="n">
        <v>1</v>
      </c>
      <c r="F3163" s="55" t="s">
        <v>999</v>
      </c>
      <c r="G3163" s="0" t="n">
        <v>54.9</v>
      </c>
      <c r="H3163" s="0" t="n">
        <v>54</v>
      </c>
      <c r="I3163" s="55" t="s">
        <v>157</v>
      </c>
      <c r="J3163" s="0" t="n">
        <v>63</v>
      </c>
      <c r="K3163" s="0" t="n">
        <v>63</v>
      </c>
      <c r="L3163" s="0" t="n">
        <v>77</v>
      </c>
      <c r="P3163" s="0" t="n">
        <v>3.75</v>
      </c>
      <c r="Q3163" s="0" t="n">
        <v>3.2</v>
      </c>
      <c r="R3163" s="0" t="n">
        <v>5023</v>
      </c>
      <c r="S3163" s="0" t="n">
        <v>10380</v>
      </c>
      <c r="T3163" s="0" t="n">
        <v>53.45</v>
      </c>
      <c r="U3163" s="0" t="n">
        <v>819</v>
      </c>
      <c r="V3163" s="0" t="n">
        <v>1</v>
      </c>
      <c r="W3163" s="60" t="n">
        <v>46233</v>
      </c>
      <c r="X3163" s="55" t="n">
        <f aca="false">IF(I3163="Male",0,1)</f>
        <v>1</v>
      </c>
      <c r="Y3163" s="55" t="n">
        <f aca="false">IF(OR(I3163="DNB",I3163="Dry DNB"),1,0)</f>
        <v>0</v>
      </c>
      <c r="Z3163" s="55" t="n">
        <f aca="false">IF(ISNUMBER(W3163),A3163-W3163,"")</f>
        <v>76</v>
      </c>
      <c r="AA3163" s="55" t="n">
        <f aca="false">MATCH(A3163,DATAS,0)</f>
        <v>1</v>
      </c>
      <c r="AB3163" s="55" t="n">
        <f aca="false">IF(AND(E3163&gt;0,OR(AND(B3163&gt;=1,B3163&lt;=6),B3163=10)),1,0)</f>
        <v>1</v>
      </c>
      <c r="AC3163" s="55" t="n">
        <f aca="false">IF(AND(E3163&gt;0,B3163=10),1,0)</f>
        <v>0</v>
      </c>
      <c r="AD3163" s="0" t="str">
        <f aca="false">IF(AND(C3162=C3163,AA3162=AA3163-1),AB3162,"")</f>
        <v/>
      </c>
      <c r="AE3163" s="0" t="str">
        <f aca="false">IF(AND(C3162=C3163,AA3162=AA3163-1),AC3162,"")</f>
        <v/>
      </c>
      <c r="AF3163" s="0" t="str">
        <f aca="false">IF(AA3163=1,"",IF(AND(AB3163=1,AD3163&lt;&gt;1),1,0))</f>
        <v/>
      </c>
      <c r="AG3163" s="0" t="str">
        <f aca="false">IF(AA3163=1,"",IF(AND(AC3163=1,AE3163&lt;&gt;1),1,0))</f>
        <v/>
      </c>
      <c r="AH3163" s="60" t="str">
        <f aca="false">IF(AND(E3163&gt;0,AA3163&lt;2,NOT(AND(C3164=C3163,AA3164=AA3163+1))),INDEX(DATAS,AA3163+1),"")</f>
        <v/>
      </c>
      <c r="AI3163" s="60" t="str">
        <f aca="false">IF(AND(AC3163=1,AA3163&lt;2),IF(AND(C3164=C3163,AA3164=AA3163+1),IF(AC3164=1,"",INDEX(DATAS,AA3163+1)),INDEX(DATAS,AA3163+1)),"")</f>
        <v/>
      </c>
    </row>
    <row r="3164" customFormat="false" ht="15" hidden="false" customHeight="false" outlineLevel="0" collapsed="false">
      <c r="A3164" s="60" t="n">
        <v>46310</v>
      </c>
      <c r="B3164" s="0" t="n">
        <v>4</v>
      </c>
      <c r="C3164" s="0" t="n">
        <v>5731</v>
      </c>
      <c r="D3164" s="0" t="n">
        <v>141</v>
      </c>
      <c r="E3164" s="0" t="n">
        <v>1</v>
      </c>
      <c r="F3164" s="55" t="s">
        <v>999</v>
      </c>
      <c r="G3164" s="0" t="n">
        <v>59</v>
      </c>
      <c r="H3164" s="0" t="n">
        <v>55</v>
      </c>
      <c r="I3164" s="55" t="s">
        <v>157</v>
      </c>
      <c r="J3164" s="0" t="n">
        <v>63</v>
      </c>
      <c r="K3164" s="0" t="n">
        <v>63</v>
      </c>
      <c r="L3164" s="0" t="n">
        <v>78</v>
      </c>
      <c r="P3164" s="0" t="n">
        <v>3.75</v>
      </c>
      <c r="Q3164" s="0" t="n">
        <v>3.2</v>
      </c>
      <c r="T3164" s="0" t="n">
        <v>53.45</v>
      </c>
      <c r="U3164" s="0" t="n">
        <v>820</v>
      </c>
      <c r="V3164" s="0" t="n">
        <v>1</v>
      </c>
      <c r="W3164" s="60" t="n">
        <v>46233</v>
      </c>
      <c r="X3164" s="55" t="n">
        <f aca="false">IF(I3164="Male",0,1)</f>
        <v>1</v>
      </c>
      <c r="Y3164" s="55" t="n">
        <f aca="false">IF(OR(I3164="DNB",I3164="Dry DNB"),1,0)</f>
        <v>0</v>
      </c>
      <c r="Z3164" s="55" t="n">
        <f aca="false">IF(ISNUMBER(W3164),A3164-W3164,"")</f>
        <v>77</v>
      </c>
      <c r="AA3164" s="55" t="n">
        <f aca="false">MATCH(A3164,DATAS,0)</f>
        <v>2</v>
      </c>
      <c r="AB3164" s="55" t="n">
        <f aca="false">IF(AND(E3164&gt;0,OR(AND(B3164&gt;=1,B3164&lt;=6),B3164=10)),1,0)</f>
        <v>1</v>
      </c>
      <c r="AC3164" s="55" t="n">
        <f aca="false">IF(AND(E3164&gt;0,B3164=10),1,0)</f>
        <v>0</v>
      </c>
      <c r="AD3164" s="55" t="n">
        <f aca="false">IF(AND(C3163=C3164,AA3163=AA3164-1),AB3163,"")</f>
        <v>1</v>
      </c>
      <c r="AE3164" s="55" t="n">
        <f aca="false">IF(AND(C3163=C3164,AA3163=AA3164-1),AC3163,"")</f>
        <v>0</v>
      </c>
      <c r="AF3164" s="55" t="n">
        <f aca="false">IF(AA3164=1,"",IF(AND(AB3164=1,AD3164&lt;&gt;1),1,0))</f>
        <v>0</v>
      </c>
      <c r="AG3164" s="55" t="n">
        <f aca="false">IF(AA3164=1,"",IF(AND(AC3164=1,AE3164&lt;&gt;1),1,0))</f>
        <v>0</v>
      </c>
      <c r="AH3164" s="60" t="str">
        <f aca="false">IF(AND(E3164&gt;0,AA3164&lt;2,NOT(AND(C3165=C3164,AA3165=AA3164+1))),INDEX(DATAS,AA3164+1),"")</f>
        <v/>
      </c>
      <c r="AI3164" s="60" t="str">
        <f aca="false">IF(AND(AC3164=1,AA3164&lt;2),IF(AND(C3165=C3164,AA3165=AA3164+1),IF(AC3165=1,"",INDEX(DATAS,AA3164+1)),INDEX(DATAS,AA3164+1)),"")</f>
        <v/>
      </c>
    </row>
    <row r="3165" customFormat="false" ht="15" hidden="false" customHeight="false" outlineLevel="0" collapsed="false">
      <c r="A3165" s="60" t="n">
        <v>46309</v>
      </c>
      <c r="B3165" s="0" t="n">
        <v>4</v>
      </c>
      <c r="C3165" s="0" t="n">
        <v>5732</v>
      </c>
      <c r="D3165" s="0" t="n">
        <v>184</v>
      </c>
      <c r="E3165" s="0" t="n">
        <v>1</v>
      </c>
      <c r="F3165" s="55" t="s">
        <v>1000</v>
      </c>
      <c r="G3165" s="0" t="n">
        <v>43.1</v>
      </c>
      <c r="H3165" s="0" t="n">
        <v>40</v>
      </c>
      <c r="I3165" s="55" t="s">
        <v>187</v>
      </c>
      <c r="J3165" s="0" t="n">
        <v>184</v>
      </c>
      <c r="K3165" s="0" t="n">
        <v>65</v>
      </c>
      <c r="P3165" s="0" t="n">
        <v>3.32</v>
      </c>
      <c r="Q3165" s="0" t="n">
        <v>3.44</v>
      </c>
      <c r="R3165" s="0" t="n">
        <v>4064</v>
      </c>
      <c r="S3165" s="0" t="n">
        <v>8737</v>
      </c>
      <c r="T3165" s="0" t="n">
        <v>44.1</v>
      </c>
      <c r="U3165" s="0" t="n">
        <v>818</v>
      </c>
      <c r="V3165" s="0" t="n">
        <v>4</v>
      </c>
      <c r="W3165" s="60" t="n">
        <v>46258</v>
      </c>
      <c r="X3165" s="55" t="n">
        <f aca="false">IF(I3165="Male",0,1)</f>
        <v>1</v>
      </c>
      <c r="Y3165" s="55" t="n">
        <f aca="false">IF(OR(I3165="DNB",I3165="Dry DNB"),1,0)</f>
        <v>0</v>
      </c>
      <c r="Z3165" s="55" t="n">
        <f aca="false">IF(ISNUMBER(W3165),A3165-W3165,"")</f>
        <v>51</v>
      </c>
      <c r="AA3165" s="55" t="n">
        <f aca="false">MATCH(A3165,DATAS,0)</f>
        <v>1</v>
      </c>
      <c r="AB3165" s="55" t="n">
        <f aca="false">IF(AND(E3165&gt;0,OR(AND(B3165&gt;=1,B3165&lt;=6),B3165=10)),1,0)</f>
        <v>1</v>
      </c>
      <c r="AC3165" s="55" t="n">
        <f aca="false">IF(AND(E3165&gt;0,B3165=10),1,0)</f>
        <v>0</v>
      </c>
      <c r="AD3165" s="0" t="str">
        <f aca="false">IF(AND(C3164=C3165,AA3164=AA3165-1),AB3164,"")</f>
        <v/>
      </c>
      <c r="AE3165" s="0" t="str">
        <f aca="false">IF(AND(C3164=C3165,AA3164=AA3165-1),AC3164,"")</f>
        <v/>
      </c>
      <c r="AF3165" s="0" t="str">
        <f aca="false">IF(AA3165=1,"",IF(AND(AB3165=1,AD3165&lt;&gt;1),1,0))</f>
        <v/>
      </c>
      <c r="AG3165" s="0" t="str">
        <f aca="false">IF(AA3165=1,"",IF(AND(AC3165=1,AE3165&lt;&gt;1),1,0))</f>
        <v/>
      </c>
      <c r="AH3165" s="60" t="str">
        <f aca="false">IF(AND(E3165&gt;0,AA3165&lt;2,NOT(AND(C3166=C3165,AA3166=AA3165+1))),INDEX(DATAS,AA3165+1),"")</f>
        <v/>
      </c>
      <c r="AI3165" s="60" t="str">
        <f aca="false">IF(AND(AC3165=1,AA3165&lt;2),IF(AND(C3166=C3165,AA3166=AA3165+1),IF(AC3166=1,"",INDEX(DATAS,AA3165+1)),INDEX(DATAS,AA3165+1)),"")</f>
        <v/>
      </c>
    </row>
    <row r="3166" customFormat="false" ht="15" hidden="false" customHeight="false" outlineLevel="0" collapsed="false">
      <c r="A3166" s="60" t="n">
        <v>46310</v>
      </c>
      <c r="B3166" s="0" t="n">
        <v>4</v>
      </c>
      <c r="C3166" s="0" t="n">
        <v>5732</v>
      </c>
      <c r="D3166" s="0" t="n">
        <v>185</v>
      </c>
      <c r="E3166" s="0" t="n">
        <v>1</v>
      </c>
      <c r="F3166" s="55" t="s">
        <v>1000</v>
      </c>
      <c r="G3166" s="0" t="n">
        <v>45.2</v>
      </c>
      <c r="H3166" s="0" t="n">
        <v>41</v>
      </c>
      <c r="I3166" s="55" t="s">
        <v>187</v>
      </c>
      <c r="J3166" s="0" t="n">
        <v>185</v>
      </c>
      <c r="K3166" s="0" t="n">
        <v>65</v>
      </c>
      <c r="P3166" s="0" t="n">
        <v>3.32</v>
      </c>
      <c r="Q3166" s="0" t="n">
        <v>3.44</v>
      </c>
      <c r="T3166" s="0" t="n">
        <v>44.1</v>
      </c>
      <c r="U3166" s="0" t="n">
        <v>819</v>
      </c>
      <c r="V3166" s="0" t="n">
        <v>4</v>
      </c>
      <c r="W3166" s="60" t="n">
        <v>46258</v>
      </c>
      <c r="X3166" s="55" t="n">
        <f aca="false">IF(I3166="Male",0,1)</f>
        <v>1</v>
      </c>
      <c r="Y3166" s="55" t="n">
        <f aca="false">IF(OR(I3166="DNB",I3166="Dry DNB"),1,0)</f>
        <v>0</v>
      </c>
      <c r="Z3166" s="55" t="n">
        <f aca="false">IF(ISNUMBER(W3166),A3166-W3166,"")</f>
        <v>52</v>
      </c>
      <c r="AA3166" s="55" t="n">
        <f aca="false">MATCH(A3166,DATAS,0)</f>
        <v>2</v>
      </c>
      <c r="AB3166" s="55" t="n">
        <f aca="false">IF(AND(E3166&gt;0,OR(AND(B3166&gt;=1,B3166&lt;=6),B3166=10)),1,0)</f>
        <v>1</v>
      </c>
      <c r="AC3166" s="55" t="n">
        <f aca="false">IF(AND(E3166&gt;0,B3166=10),1,0)</f>
        <v>0</v>
      </c>
      <c r="AD3166" s="55" t="n">
        <f aca="false">IF(AND(C3165=C3166,AA3165=AA3166-1),AB3165,"")</f>
        <v>1</v>
      </c>
      <c r="AE3166" s="55" t="n">
        <f aca="false">IF(AND(C3165=C3166,AA3165=AA3166-1),AC3165,"")</f>
        <v>0</v>
      </c>
      <c r="AF3166" s="55" t="n">
        <f aca="false">IF(AA3166=1,"",IF(AND(AB3166=1,AD3166&lt;&gt;1),1,0))</f>
        <v>0</v>
      </c>
      <c r="AG3166" s="55" t="n">
        <f aca="false">IF(AA3166=1,"",IF(AND(AC3166=1,AE3166&lt;&gt;1),1,0))</f>
        <v>0</v>
      </c>
      <c r="AH3166" s="60" t="str">
        <f aca="false">IF(AND(E3166&gt;0,AA3166&lt;2,NOT(AND(C3167=C3166,AA3167=AA3166+1))),INDEX(DATAS,AA3166+1),"")</f>
        <v/>
      </c>
      <c r="AI3166" s="60" t="str">
        <f aca="false">IF(AND(AC3166=1,AA3166&lt;2),IF(AND(C3167=C3166,AA3167=AA3166+1),IF(AC3167=1,"",INDEX(DATAS,AA3166+1)),INDEX(DATAS,AA3166+1)),"")</f>
        <v/>
      </c>
    </row>
    <row r="3167" customFormat="false" ht="15" hidden="false" customHeight="false" outlineLevel="0" collapsed="false">
      <c r="A3167" s="60" t="n">
        <v>46309</v>
      </c>
      <c r="B3167" s="0" t="n">
        <v>4</v>
      </c>
      <c r="C3167" s="0" t="n">
        <v>5733</v>
      </c>
      <c r="D3167" s="0" t="n">
        <v>180</v>
      </c>
      <c r="E3167" s="0" t="n">
        <v>1</v>
      </c>
      <c r="F3167" s="55" t="s">
        <v>1000</v>
      </c>
      <c r="G3167" s="0" t="n">
        <v>30.1</v>
      </c>
      <c r="H3167" s="0" t="n">
        <v>26</v>
      </c>
      <c r="I3167" s="55" t="s">
        <v>177</v>
      </c>
      <c r="J3167" s="0" t="n">
        <v>180</v>
      </c>
      <c r="K3167" s="0" t="n">
        <v>68</v>
      </c>
      <c r="P3167" s="0" t="n">
        <v>3.08</v>
      </c>
      <c r="Q3167" s="0" t="n">
        <v>3.04</v>
      </c>
      <c r="R3167" s="0" t="n">
        <v>4309</v>
      </c>
      <c r="S3167" s="0" t="n">
        <v>8157</v>
      </c>
      <c r="T3167" s="0" t="n">
        <v>49.5</v>
      </c>
      <c r="U3167" s="0" t="n">
        <v>818</v>
      </c>
      <c r="V3167" s="0" t="n">
        <v>5</v>
      </c>
      <c r="W3167" s="60" t="n">
        <v>46272</v>
      </c>
      <c r="X3167" s="55" t="n">
        <f aca="false">IF(I3167="Male",0,1)</f>
        <v>1</v>
      </c>
      <c r="Y3167" s="55" t="n">
        <f aca="false">IF(OR(I3167="DNB",I3167="Dry DNB"),1,0)</f>
        <v>0</v>
      </c>
      <c r="Z3167" s="55" t="n">
        <f aca="false">IF(ISNUMBER(W3167),A3167-W3167,"")</f>
        <v>37</v>
      </c>
      <c r="AA3167" s="55" t="n">
        <f aca="false">MATCH(A3167,DATAS,0)</f>
        <v>1</v>
      </c>
      <c r="AB3167" s="55" t="n">
        <f aca="false">IF(AND(E3167&gt;0,OR(AND(B3167&gt;=1,B3167&lt;=6),B3167=10)),1,0)</f>
        <v>1</v>
      </c>
      <c r="AC3167" s="55" t="n">
        <f aca="false">IF(AND(E3167&gt;0,B3167=10),1,0)</f>
        <v>0</v>
      </c>
      <c r="AD3167" s="0" t="str">
        <f aca="false">IF(AND(C3166=C3167,AA3166=AA3167-1),AB3166,"")</f>
        <v/>
      </c>
      <c r="AE3167" s="0" t="str">
        <f aca="false">IF(AND(C3166=C3167,AA3166=AA3167-1),AC3166,"")</f>
        <v/>
      </c>
      <c r="AF3167" s="0" t="str">
        <f aca="false">IF(AA3167=1,"",IF(AND(AB3167=1,AD3167&lt;&gt;1),1,0))</f>
        <v/>
      </c>
      <c r="AG3167" s="0" t="str">
        <f aca="false">IF(AA3167=1,"",IF(AND(AC3167=1,AE3167&lt;&gt;1),1,0))</f>
        <v/>
      </c>
      <c r="AH3167" s="60" t="str">
        <f aca="false">IF(AND(E3167&gt;0,AA3167&lt;2,NOT(AND(C3168=C3167,AA3168=AA3167+1))),INDEX(DATAS,AA3167+1),"")</f>
        <v/>
      </c>
      <c r="AI3167" s="60" t="str">
        <f aca="false">IF(AND(AC3167=1,AA3167&lt;2),IF(AND(C3168=C3167,AA3168=AA3167+1),IF(AC3168=1,"",INDEX(DATAS,AA3167+1)),INDEX(DATAS,AA3167+1)),"")</f>
        <v/>
      </c>
    </row>
    <row r="3168" customFormat="false" ht="15" hidden="false" customHeight="false" outlineLevel="0" collapsed="false">
      <c r="A3168" s="60" t="n">
        <v>46310</v>
      </c>
      <c r="B3168" s="0" t="n">
        <v>4</v>
      </c>
      <c r="C3168" s="0" t="n">
        <v>5733</v>
      </c>
      <c r="D3168" s="0" t="n">
        <v>181</v>
      </c>
      <c r="E3168" s="0" t="n">
        <v>1</v>
      </c>
      <c r="F3168" s="55" t="s">
        <v>1000</v>
      </c>
      <c r="G3168" s="0" t="n">
        <v>35.2</v>
      </c>
      <c r="H3168" s="0" t="n">
        <v>28</v>
      </c>
      <c r="I3168" s="55" t="s">
        <v>187</v>
      </c>
      <c r="J3168" s="0" t="n">
        <v>181</v>
      </c>
      <c r="K3168" s="0" t="n">
        <v>68</v>
      </c>
      <c r="P3168" s="0" t="n">
        <v>3.08</v>
      </c>
      <c r="Q3168" s="0" t="n">
        <v>3.04</v>
      </c>
      <c r="T3168" s="0" t="n">
        <v>49.5</v>
      </c>
      <c r="U3168" s="0" t="n">
        <v>819</v>
      </c>
      <c r="V3168" s="0" t="n">
        <v>6</v>
      </c>
      <c r="W3168" s="60" t="n">
        <v>46310</v>
      </c>
      <c r="X3168" s="55" t="n">
        <f aca="false">IF(I3168="Male",0,1)</f>
        <v>1</v>
      </c>
      <c r="Y3168" s="55" t="n">
        <f aca="false">IF(OR(I3168="DNB",I3168="Dry DNB"),1,0)</f>
        <v>0</v>
      </c>
      <c r="Z3168" s="55" t="n">
        <f aca="false">IF(ISNUMBER(W3168),A3168-W3168,"")</f>
        <v>0</v>
      </c>
      <c r="AA3168" s="55" t="n">
        <f aca="false">MATCH(A3168,DATAS,0)</f>
        <v>2</v>
      </c>
      <c r="AB3168" s="55" t="n">
        <f aca="false">IF(AND(E3168&gt;0,OR(AND(B3168&gt;=1,B3168&lt;=6),B3168=10)),1,0)</f>
        <v>1</v>
      </c>
      <c r="AC3168" s="55" t="n">
        <f aca="false">IF(AND(E3168&gt;0,B3168=10),1,0)</f>
        <v>0</v>
      </c>
      <c r="AD3168" s="55" t="n">
        <f aca="false">IF(AND(C3167=C3168,AA3167=AA3168-1),AB3167,"")</f>
        <v>1</v>
      </c>
      <c r="AE3168" s="55" t="n">
        <f aca="false">IF(AND(C3167=C3168,AA3167=AA3168-1),AC3167,"")</f>
        <v>0</v>
      </c>
      <c r="AF3168" s="55" t="n">
        <f aca="false">IF(AA3168=1,"",IF(AND(AB3168=1,AD3168&lt;&gt;1),1,0))</f>
        <v>0</v>
      </c>
      <c r="AG3168" s="55" t="n">
        <f aca="false">IF(AA3168=1,"",IF(AND(AC3168=1,AE3168&lt;&gt;1),1,0))</f>
        <v>0</v>
      </c>
      <c r="AH3168" s="60" t="str">
        <f aca="false">IF(AND(E3168&gt;0,AA3168&lt;2,NOT(AND(C3169=C3168,AA3169=AA3168+1))),INDEX(DATAS,AA3168+1),"")</f>
        <v/>
      </c>
      <c r="AI3168" s="60" t="str">
        <f aca="false">IF(AND(AC3168=1,AA3168&lt;2),IF(AND(C3169=C3168,AA3169=AA3168+1),IF(AC3169=1,"",INDEX(DATAS,AA3168+1)),INDEX(DATAS,AA3168+1)),"")</f>
        <v/>
      </c>
    </row>
    <row r="3169" customFormat="false" ht="15" hidden="false" customHeight="false" outlineLevel="0" collapsed="false">
      <c r="A3169" s="60" t="n">
        <v>46309</v>
      </c>
      <c r="B3169" s="0" t="n">
        <v>4</v>
      </c>
      <c r="C3169" s="0" t="n">
        <v>5735</v>
      </c>
      <c r="D3169" s="0" t="n">
        <v>167</v>
      </c>
      <c r="E3169" s="0" t="n">
        <v>1</v>
      </c>
      <c r="F3169" s="55" t="s">
        <v>1000</v>
      </c>
      <c r="G3169" s="0" t="n">
        <v>42.4</v>
      </c>
      <c r="H3169" s="0" t="n">
        <v>40</v>
      </c>
      <c r="I3169" s="55" t="s">
        <v>157</v>
      </c>
      <c r="J3169" s="0" t="n">
        <v>106</v>
      </c>
      <c r="K3169" s="0" t="n">
        <v>62</v>
      </c>
      <c r="L3169" s="0" t="n">
        <v>61</v>
      </c>
      <c r="P3169" s="0" t="n">
        <v>5.1</v>
      </c>
      <c r="Q3169" s="0" t="n">
        <v>3.25</v>
      </c>
      <c r="R3169" s="0" t="n">
        <v>3990</v>
      </c>
      <c r="S3169" s="0" t="n">
        <v>8302</v>
      </c>
      <c r="T3169" s="0" t="n">
        <v>40.9</v>
      </c>
      <c r="U3169" s="0" t="n">
        <v>818</v>
      </c>
      <c r="V3169" s="0" t="n">
        <v>3</v>
      </c>
      <c r="W3169" s="60" t="n">
        <v>46249</v>
      </c>
      <c r="X3169" s="55" t="n">
        <f aca="false">IF(I3169="Male",0,1)</f>
        <v>1</v>
      </c>
      <c r="Y3169" s="55" t="n">
        <f aca="false">IF(OR(I3169="DNB",I3169="Dry DNB"),1,0)</f>
        <v>0</v>
      </c>
      <c r="Z3169" s="55" t="n">
        <f aca="false">IF(ISNUMBER(W3169),A3169-W3169,"")</f>
        <v>60</v>
      </c>
      <c r="AA3169" s="55" t="n">
        <f aca="false">MATCH(A3169,DATAS,0)</f>
        <v>1</v>
      </c>
      <c r="AB3169" s="55" t="n">
        <f aca="false">IF(AND(E3169&gt;0,OR(AND(B3169&gt;=1,B3169&lt;=6),B3169=10)),1,0)</f>
        <v>1</v>
      </c>
      <c r="AC3169" s="55" t="n">
        <f aca="false">IF(AND(E3169&gt;0,B3169=10),1,0)</f>
        <v>0</v>
      </c>
      <c r="AD3169" s="0" t="str">
        <f aca="false">IF(AND(C3168=C3169,AA3168=AA3169-1),AB3168,"")</f>
        <v/>
      </c>
      <c r="AE3169" s="0" t="str">
        <f aca="false">IF(AND(C3168=C3169,AA3168=AA3169-1),AC3168,"")</f>
        <v/>
      </c>
      <c r="AF3169" s="0" t="str">
        <f aca="false">IF(AA3169=1,"",IF(AND(AB3169=1,AD3169&lt;&gt;1),1,0))</f>
        <v/>
      </c>
      <c r="AG3169" s="0" t="str">
        <f aca="false">IF(AA3169=1,"",IF(AND(AC3169=1,AE3169&lt;&gt;1),1,0))</f>
        <v/>
      </c>
      <c r="AH3169" s="60" t="str">
        <f aca="false">IF(AND(E3169&gt;0,AA3169&lt;2,NOT(AND(C3170=C3169,AA3170=AA3169+1))),INDEX(DATAS,AA3169+1),"")</f>
        <v/>
      </c>
      <c r="AI3169" s="60" t="str">
        <f aca="false">IF(AND(AC3169=1,AA3169&lt;2),IF(AND(C3170=C3169,AA3170=AA3169+1),IF(AC3170=1,"",INDEX(DATAS,AA3169+1)),INDEX(DATAS,AA3169+1)),"")</f>
        <v/>
      </c>
    </row>
    <row r="3170" customFormat="false" ht="15" hidden="false" customHeight="false" outlineLevel="0" collapsed="false">
      <c r="A3170" s="60" t="n">
        <v>46310</v>
      </c>
      <c r="B3170" s="0" t="n">
        <v>4</v>
      </c>
      <c r="C3170" s="0" t="n">
        <v>5735</v>
      </c>
      <c r="D3170" s="0" t="n">
        <v>168</v>
      </c>
      <c r="E3170" s="0" t="n">
        <v>1</v>
      </c>
      <c r="F3170" s="55" t="s">
        <v>1000</v>
      </c>
      <c r="G3170" s="0" t="n">
        <v>43</v>
      </c>
      <c r="H3170" s="0" t="n">
        <v>41</v>
      </c>
      <c r="I3170" s="55" t="s">
        <v>157</v>
      </c>
      <c r="J3170" s="0" t="n">
        <v>106</v>
      </c>
      <c r="K3170" s="0" t="n">
        <v>62</v>
      </c>
      <c r="L3170" s="0" t="n">
        <v>62</v>
      </c>
      <c r="P3170" s="0" t="n">
        <v>5.1</v>
      </c>
      <c r="Q3170" s="0" t="n">
        <v>3.25</v>
      </c>
      <c r="T3170" s="0" t="n">
        <v>40.9</v>
      </c>
      <c r="U3170" s="0" t="n">
        <v>819</v>
      </c>
      <c r="V3170" s="0" t="n">
        <v>3</v>
      </c>
      <c r="W3170" s="60" t="n">
        <v>46249</v>
      </c>
      <c r="X3170" s="55" t="n">
        <f aca="false">IF(I3170="Male",0,1)</f>
        <v>1</v>
      </c>
      <c r="Y3170" s="55" t="n">
        <f aca="false">IF(OR(I3170="DNB",I3170="Dry DNB"),1,0)</f>
        <v>0</v>
      </c>
      <c r="Z3170" s="55" t="n">
        <f aca="false">IF(ISNUMBER(W3170),A3170-W3170,"")</f>
        <v>61</v>
      </c>
      <c r="AA3170" s="55" t="n">
        <f aca="false">MATCH(A3170,DATAS,0)</f>
        <v>2</v>
      </c>
      <c r="AB3170" s="55" t="n">
        <f aca="false">IF(AND(E3170&gt;0,OR(AND(B3170&gt;=1,B3170&lt;=6),B3170=10)),1,0)</f>
        <v>1</v>
      </c>
      <c r="AC3170" s="55" t="n">
        <f aca="false">IF(AND(E3170&gt;0,B3170=10),1,0)</f>
        <v>0</v>
      </c>
      <c r="AD3170" s="55" t="n">
        <f aca="false">IF(AND(C3169=C3170,AA3169=AA3170-1),AB3169,"")</f>
        <v>1</v>
      </c>
      <c r="AE3170" s="55" t="n">
        <f aca="false">IF(AND(C3169=C3170,AA3169=AA3170-1),AC3169,"")</f>
        <v>0</v>
      </c>
      <c r="AF3170" s="55" t="n">
        <f aca="false">IF(AA3170=1,"",IF(AND(AB3170=1,AD3170&lt;&gt;1),1,0))</f>
        <v>0</v>
      </c>
      <c r="AG3170" s="55" t="n">
        <f aca="false">IF(AA3170=1,"",IF(AND(AC3170=1,AE3170&lt;&gt;1),1,0))</f>
        <v>0</v>
      </c>
      <c r="AH3170" s="60" t="str">
        <f aca="false">IF(AND(E3170&gt;0,AA3170&lt;2,NOT(AND(C3171=C3170,AA3171=AA3170+1))),INDEX(DATAS,AA3170+1),"")</f>
        <v/>
      </c>
      <c r="AI3170" s="60" t="str">
        <f aca="false">IF(AND(AC3170=1,AA3170&lt;2),IF(AND(C3171=C3170,AA3171=AA3170+1),IF(AC3171=1,"",INDEX(DATAS,AA3170+1)),INDEX(DATAS,AA3170+1)),"")</f>
        <v/>
      </c>
    </row>
    <row r="3171" customFormat="false" ht="15" hidden="false" customHeight="false" outlineLevel="0" collapsed="false">
      <c r="A3171" s="60" t="n">
        <v>46309</v>
      </c>
      <c r="B3171" s="0" t="n">
        <v>4</v>
      </c>
      <c r="C3171" s="0" t="n">
        <v>5736</v>
      </c>
      <c r="D3171" s="0" t="n">
        <v>174</v>
      </c>
      <c r="E3171" s="0" t="n">
        <v>1</v>
      </c>
      <c r="F3171" s="55" t="s">
        <v>1001</v>
      </c>
      <c r="G3171" s="0" t="n">
        <v>44.3</v>
      </c>
      <c r="H3171" s="0" t="n">
        <v>42</v>
      </c>
      <c r="I3171" s="55" t="s">
        <v>157</v>
      </c>
      <c r="J3171" s="0" t="n">
        <v>85</v>
      </c>
      <c r="K3171" s="0" t="n">
        <v>62</v>
      </c>
      <c r="L3171" s="0" t="n">
        <v>89</v>
      </c>
      <c r="P3171" s="0" t="n">
        <v>3.32</v>
      </c>
      <c r="Q3171" s="0" t="n">
        <v>3.33</v>
      </c>
      <c r="R3171" s="0" t="n">
        <v>4179</v>
      </c>
      <c r="S3171" s="0" t="n">
        <v>8815</v>
      </c>
      <c r="T3171" s="0" t="n">
        <v>46.35</v>
      </c>
      <c r="U3171" s="0" t="n">
        <v>815</v>
      </c>
      <c r="V3171" s="0" t="n">
        <v>2</v>
      </c>
      <c r="W3171" s="60" t="n">
        <v>46221</v>
      </c>
      <c r="X3171" s="55" t="n">
        <f aca="false">IF(I3171="Male",0,1)</f>
        <v>1</v>
      </c>
      <c r="Y3171" s="55" t="n">
        <f aca="false">IF(OR(I3171="DNB",I3171="Dry DNB"),1,0)</f>
        <v>0</v>
      </c>
      <c r="Z3171" s="55" t="n">
        <f aca="false">IF(ISNUMBER(W3171),A3171-W3171,"")</f>
        <v>88</v>
      </c>
      <c r="AA3171" s="55" t="n">
        <f aca="false">MATCH(A3171,DATAS,0)</f>
        <v>1</v>
      </c>
      <c r="AB3171" s="55" t="n">
        <f aca="false">IF(AND(E3171&gt;0,OR(AND(B3171&gt;=1,B3171&lt;=6),B3171=10)),1,0)</f>
        <v>1</v>
      </c>
      <c r="AC3171" s="55" t="n">
        <f aca="false">IF(AND(E3171&gt;0,B3171=10),1,0)</f>
        <v>0</v>
      </c>
      <c r="AD3171" s="0" t="str">
        <f aca="false">IF(AND(C3170=C3171,AA3170=AA3171-1),AB3170,"")</f>
        <v/>
      </c>
      <c r="AE3171" s="0" t="str">
        <f aca="false">IF(AND(C3170=C3171,AA3170=AA3171-1),AC3170,"")</f>
        <v/>
      </c>
      <c r="AF3171" s="0" t="str">
        <f aca="false">IF(AA3171=1,"",IF(AND(AB3171=1,AD3171&lt;&gt;1),1,0))</f>
        <v/>
      </c>
      <c r="AG3171" s="0" t="str">
        <f aca="false">IF(AA3171=1,"",IF(AND(AC3171=1,AE3171&lt;&gt;1),1,0))</f>
        <v/>
      </c>
      <c r="AH3171" s="60" t="str">
        <f aca="false">IF(AND(E3171&gt;0,AA3171&lt;2,NOT(AND(C3172=C3171,AA3172=AA3171+1))),INDEX(DATAS,AA3171+1),"")</f>
        <v/>
      </c>
      <c r="AI3171" s="60" t="str">
        <f aca="false">IF(AND(AC3171=1,AA3171&lt;2),IF(AND(C3172=C3171,AA3172=AA3171+1),IF(AC3172=1,"",INDEX(DATAS,AA3171+1)),INDEX(DATAS,AA3171+1)),"")</f>
        <v/>
      </c>
    </row>
    <row r="3172" customFormat="false" ht="15" hidden="false" customHeight="false" outlineLevel="0" collapsed="false">
      <c r="A3172" s="60" t="n">
        <v>46310</v>
      </c>
      <c r="B3172" s="0" t="n">
        <v>4</v>
      </c>
      <c r="C3172" s="0" t="n">
        <v>5736</v>
      </c>
      <c r="D3172" s="0" t="n">
        <v>175</v>
      </c>
      <c r="E3172" s="0" t="n">
        <v>1</v>
      </c>
      <c r="F3172" s="55" t="s">
        <v>1001</v>
      </c>
      <c r="G3172" s="0" t="n">
        <v>47.4</v>
      </c>
      <c r="H3172" s="0" t="n">
        <v>43</v>
      </c>
      <c r="I3172" s="55" t="s">
        <v>157</v>
      </c>
      <c r="J3172" s="0" t="n">
        <v>85</v>
      </c>
      <c r="K3172" s="0" t="n">
        <v>62</v>
      </c>
      <c r="L3172" s="0" t="n">
        <v>90</v>
      </c>
      <c r="P3172" s="0" t="n">
        <v>3.32</v>
      </c>
      <c r="Q3172" s="0" t="n">
        <v>3.33</v>
      </c>
      <c r="T3172" s="0" t="n">
        <v>46.35</v>
      </c>
      <c r="U3172" s="0" t="n">
        <v>816</v>
      </c>
      <c r="V3172" s="0" t="n">
        <v>2</v>
      </c>
      <c r="W3172" s="60" t="n">
        <v>46221</v>
      </c>
      <c r="X3172" s="55" t="n">
        <f aca="false">IF(I3172="Male",0,1)</f>
        <v>1</v>
      </c>
      <c r="Y3172" s="55" t="n">
        <f aca="false">IF(OR(I3172="DNB",I3172="Dry DNB"),1,0)</f>
        <v>0</v>
      </c>
      <c r="Z3172" s="55" t="n">
        <f aca="false">IF(ISNUMBER(W3172),A3172-W3172,"")</f>
        <v>89</v>
      </c>
      <c r="AA3172" s="55" t="n">
        <f aca="false">MATCH(A3172,DATAS,0)</f>
        <v>2</v>
      </c>
      <c r="AB3172" s="55" t="n">
        <f aca="false">IF(AND(E3172&gt;0,OR(AND(B3172&gt;=1,B3172&lt;=6),B3172=10)),1,0)</f>
        <v>1</v>
      </c>
      <c r="AC3172" s="55" t="n">
        <f aca="false">IF(AND(E3172&gt;0,B3172=10),1,0)</f>
        <v>0</v>
      </c>
      <c r="AD3172" s="55" t="n">
        <f aca="false">IF(AND(C3171=C3172,AA3171=AA3172-1),AB3171,"")</f>
        <v>1</v>
      </c>
      <c r="AE3172" s="55" t="n">
        <f aca="false">IF(AND(C3171=C3172,AA3171=AA3172-1),AC3171,"")</f>
        <v>0</v>
      </c>
      <c r="AF3172" s="55" t="n">
        <f aca="false">IF(AA3172=1,"",IF(AND(AB3172=1,AD3172&lt;&gt;1),1,0))</f>
        <v>0</v>
      </c>
      <c r="AG3172" s="55" t="n">
        <f aca="false">IF(AA3172=1,"",IF(AND(AC3172=1,AE3172&lt;&gt;1),1,0))</f>
        <v>0</v>
      </c>
      <c r="AH3172" s="60" t="str">
        <f aca="false">IF(AND(E3172&gt;0,AA3172&lt;2,NOT(AND(C3173=C3172,AA3173=AA3172+1))),INDEX(DATAS,AA3172+1),"")</f>
        <v/>
      </c>
      <c r="AI3172" s="60" t="str">
        <f aca="false">IF(AND(AC3172=1,AA3172&lt;2),IF(AND(C3173=C3172,AA3173=AA3172+1),IF(AC3173=1,"",INDEX(DATAS,AA3172+1)),INDEX(DATAS,AA3172+1)),"")</f>
        <v/>
      </c>
    </row>
    <row r="3173" customFormat="false" ht="15" hidden="false" customHeight="false" outlineLevel="0" collapsed="false">
      <c r="A3173" s="60" t="n">
        <v>46309</v>
      </c>
      <c r="B3173" s="0" t="n">
        <v>1</v>
      </c>
      <c r="C3173" s="0" t="n">
        <v>5737</v>
      </c>
      <c r="D3173" s="0" t="n">
        <v>4</v>
      </c>
      <c r="E3173" s="0" t="n">
        <v>1</v>
      </c>
      <c r="F3173" s="55" t="s">
        <v>1002</v>
      </c>
      <c r="I3173" s="55" t="s">
        <v>166</v>
      </c>
      <c r="J3173" s="0" t="n">
        <v>4</v>
      </c>
      <c r="U3173" s="0" t="n">
        <v>816</v>
      </c>
      <c r="V3173" s="0" t="n">
        <v>0</v>
      </c>
      <c r="X3173" s="55" t="n">
        <f aca="false">IF(I3173="Male",0,1)</f>
        <v>1</v>
      </c>
      <c r="Y3173" s="55" t="n">
        <f aca="false">IF(OR(I3173="DNB",I3173="Dry DNB"),1,0)</f>
        <v>0</v>
      </c>
      <c r="Z3173" s="0" t="str">
        <f aca="false">IF(ISNUMBER(W3173),A3173-W3173,"")</f>
        <v/>
      </c>
      <c r="AA3173" s="55" t="n">
        <f aca="false">MATCH(A3173,DATAS,0)</f>
        <v>1</v>
      </c>
      <c r="AB3173" s="55" t="n">
        <f aca="false">IF(AND(E3173&gt;0,OR(AND(B3173&gt;=1,B3173&lt;=6),B3173=10)),1,0)</f>
        <v>1</v>
      </c>
      <c r="AC3173" s="55" t="n">
        <f aca="false">IF(AND(E3173&gt;0,B3173=10),1,0)</f>
        <v>0</v>
      </c>
      <c r="AD3173" s="0" t="str">
        <f aca="false">IF(AND(C3172=C3173,AA3172=AA3173-1),AB3172,"")</f>
        <v/>
      </c>
      <c r="AE3173" s="0" t="str">
        <f aca="false">IF(AND(C3172=C3173,AA3172=AA3173-1),AC3172,"")</f>
        <v/>
      </c>
      <c r="AF3173" s="0" t="str">
        <f aca="false">IF(AA3173=1,"",IF(AND(AB3173=1,AD3173&lt;&gt;1),1,0))</f>
        <v/>
      </c>
      <c r="AG3173" s="0" t="str">
        <f aca="false">IF(AA3173=1,"",IF(AND(AC3173=1,AE3173&lt;&gt;1),1,0))</f>
        <v/>
      </c>
      <c r="AH3173" s="60" t="str">
        <f aca="false">IF(AND(E3173&gt;0,AA3173&lt;2,NOT(AND(C3174=C3173,AA3174=AA3173+1))),INDEX(DATAS,AA3173+1),"")</f>
        <v/>
      </c>
      <c r="AI3173" s="60" t="str">
        <f aca="false">IF(AND(AC3173=1,AA3173&lt;2),IF(AND(C3174=C3173,AA3174=AA3173+1),IF(AC3174=1,"",INDEX(DATAS,AA3173+1)),INDEX(DATAS,AA3173+1)),"")</f>
        <v/>
      </c>
    </row>
    <row r="3174" customFormat="false" ht="15" hidden="false" customHeight="false" outlineLevel="0" collapsed="false">
      <c r="A3174" s="60" t="n">
        <v>46310</v>
      </c>
      <c r="B3174" s="0" t="n">
        <v>1</v>
      </c>
      <c r="C3174" s="0" t="n">
        <v>5737</v>
      </c>
      <c r="D3174" s="0" t="n">
        <v>5</v>
      </c>
      <c r="E3174" s="0" t="n">
        <v>1</v>
      </c>
      <c r="F3174" s="55" t="s">
        <v>1002</v>
      </c>
      <c r="I3174" s="55" t="s">
        <v>166</v>
      </c>
      <c r="J3174" s="0" t="n">
        <v>5</v>
      </c>
      <c r="U3174" s="0" t="n">
        <v>817</v>
      </c>
      <c r="V3174" s="0" t="n">
        <v>0</v>
      </c>
      <c r="X3174" s="55" t="n">
        <f aca="false">IF(I3174="Male",0,1)</f>
        <v>1</v>
      </c>
      <c r="Y3174" s="55" t="n">
        <f aca="false">IF(OR(I3174="DNB",I3174="Dry DNB"),1,0)</f>
        <v>0</v>
      </c>
      <c r="Z3174" s="0" t="str">
        <f aca="false">IF(ISNUMBER(W3174),A3174-W3174,"")</f>
        <v/>
      </c>
      <c r="AA3174" s="55" t="n">
        <f aca="false">MATCH(A3174,DATAS,0)</f>
        <v>2</v>
      </c>
      <c r="AB3174" s="55" t="n">
        <f aca="false">IF(AND(E3174&gt;0,OR(AND(B3174&gt;=1,B3174&lt;=6),B3174=10)),1,0)</f>
        <v>1</v>
      </c>
      <c r="AC3174" s="55" t="n">
        <f aca="false">IF(AND(E3174&gt;0,B3174=10),1,0)</f>
        <v>0</v>
      </c>
      <c r="AD3174" s="55" t="n">
        <f aca="false">IF(AND(C3173=C3174,AA3173=AA3174-1),AB3173,"")</f>
        <v>1</v>
      </c>
      <c r="AE3174" s="55" t="n">
        <f aca="false">IF(AND(C3173=C3174,AA3173=AA3174-1),AC3173,"")</f>
        <v>0</v>
      </c>
      <c r="AF3174" s="55" t="n">
        <f aca="false">IF(AA3174=1,"",IF(AND(AB3174=1,AD3174&lt;&gt;1),1,0))</f>
        <v>0</v>
      </c>
      <c r="AG3174" s="55" t="n">
        <f aca="false">IF(AA3174=1,"",IF(AND(AC3174=1,AE3174&lt;&gt;1),1,0))</f>
        <v>0</v>
      </c>
      <c r="AH3174" s="60" t="str">
        <f aca="false">IF(AND(E3174&gt;0,AA3174&lt;2,NOT(AND(C3175=C3174,AA3175=AA3174+1))),INDEX(DATAS,AA3174+1),"")</f>
        <v/>
      </c>
      <c r="AI3174" s="60" t="str">
        <f aca="false">IF(AND(AC3174=1,AA3174&lt;2),IF(AND(C3175=C3174,AA3175=AA3174+1),IF(AC3175=1,"",INDEX(DATAS,AA3174+1)),INDEX(DATAS,AA3174+1)),"")</f>
        <v/>
      </c>
    </row>
    <row r="3175" customFormat="false" ht="15" hidden="false" customHeight="false" outlineLevel="0" collapsed="false">
      <c r="A3175" s="60" t="n">
        <v>46309</v>
      </c>
      <c r="B3175" s="0" t="n">
        <v>4</v>
      </c>
      <c r="C3175" s="0" t="n">
        <v>5738</v>
      </c>
      <c r="D3175" s="0" t="n">
        <v>163</v>
      </c>
      <c r="E3175" s="0" t="n">
        <v>1</v>
      </c>
      <c r="F3175" s="55" t="s">
        <v>1001</v>
      </c>
      <c r="G3175" s="0" t="n">
        <v>46.9</v>
      </c>
      <c r="H3175" s="0" t="n">
        <v>46</v>
      </c>
      <c r="I3175" s="55" t="s">
        <v>157</v>
      </c>
      <c r="J3175" s="0" t="n">
        <v>87</v>
      </c>
      <c r="K3175" s="0" t="n">
        <v>65</v>
      </c>
      <c r="L3175" s="0" t="n">
        <v>76</v>
      </c>
      <c r="P3175" s="0" t="n">
        <v>3.2</v>
      </c>
      <c r="Q3175" s="0" t="n">
        <v>3.29</v>
      </c>
      <c r="R3175" s="0" t="n">
        <v>4171</v>
      </c>
      <c r="S3175" s="0" t="n">
        <v>9003</v>
      </c>
      <c r="T3175" s="0" t="n">
        <v>48.75</v>
      </c>
      <c r="U3175" s="0" t="n">
        <v>815</v>
      </c>
      <c r="V3175" s="0" t="n">
        <v>2</v>
      </c>
      <c r="W3175" s="60" t="n">
        <v>46234</v>
      </c>
      <c r="X3175" s="55" t="n">
        <f aca="false">IF(I3175="Male",0,1)</f>
        <v>1</v>
      </c>
      <c r="Y3175" s="55" t="n">
        <f aca="false">IF(OR(I3175="DNB",I3175="Dry DNB"),1,0)</f>
        <v>0</v>
      </c>
      <c r="Z3175" s="55" t="n">
        <f aca="false">IF(ISNUMBER(W3175),A3175-W3175,"")</f>
        <v>75</v>
      </c>
      <c r="AA3175" s="55" t="n">
        <f aca="false">MATCH(A3175,DATAS,0)</f>
        <v>1</v>
      </c>
      <c r="AB3175" s="55" t="n">
        <f aca="false">IF(AND(E3175&gt;0,OR(AND(B3175&gt;=1,B3175&lt;=6),B3175=10)),1,0)</f>
        <v>1</v>
      </c>
      <c r="AC3175" s="55" t="n">
        <f aca="false">IF(AND(E3175&gt;0,B3175=10),1,0)</f>
        <v>0</v>
      </c>
      <c r="AD3175" s="0" t="str">
        <f aca="false">IF(AND(C3174=C3175,AA3174=AA3175-1),AB3174,"")</f>
        <v/>
      </c>
      <c r="AE3175" s="0" t="str">
        <f aca="false">IF(AND(C3174=C3175,AA3174=AA3175-1),AC3174,"")</f>
        <v/>
      </c>
      <c r="AF3175" s="0" t="str">
        <f aca="false">IF(AA3175=1,"",IF(AND(AB3175=1,AD3175&lt;&gt;1),1,0))</f>
        <v/>
      </c>
      <c r="AG3175" s="0" t="str">
        <f aca="false">IF(AA3175=1,"",IF(AND(AC3175=1,AE3175&lt;&gt;1),1,0))</f>
        <v/>
      </c>
      <c r="AH3175" s="60" t="str">
        <f aca="false">IF(AND(E3175&gt;0,AA3175&lt;2,NOT(AND(C3176=C3175,AA3176=AA3175+1))),INDEX(DATAS,AA3175+1),"")</f>
        <v/>
      </c>
      <c r="AI3175" s="60" t="str">
        <f aca="false">IF(AND(AC3175=1,AA3175&lt;2),IF(AND(C3176=C3175,AA3176=AA3175+1),IF(AC3176=1,"",INDEX(DATAS,AA3175+1)),INDEX(DATAS,AA3175+1)),"")</f>
        <v/>
      </c>
    </row>
    <row r="3176" customFormat="false" ht="15" hidden="false" customHeight="false" outlineLevel="0" collapsed="false">
      <c r="A3176" s="60" t="n">
        <v>46310</v>
      </c>
      <c r="B3176" s="0" t="n">
        <v>4</v>
      </c>
      <c r="C3176" s="0" t="n">
        <v>5738</v>
      </c>
      <c r="D3176" s="0" t="n">
        <v>164</v>
      </c>
      <c r="E3176" s="0" t="n">
        <v>1</v>
      </c>
      <c r="F3176" s="55" t="s">
        <v>1001</v>
      </c>
      <c r="G3176" s="0" t="n">
        <v>50.7</v>
      </c>
      <c r="H3176" s="0" t="n">
        <v>46</v>
      </c>
      <c r="I3176" s="55" t="s">
        <v>157</v>
      </c>
      <c r="J3176" s="0" t="n">
        <v>87</v>
      </c>
      <c r="K3176" s="0" t="n">
        <v>65</v>
      </c>
      <c r="L3176" s="0" t="n">
        <v>77</v>
      </c>
      <c r="P3176" s="0" t="n">
        <v>3.2</v>
      </c>
      <c r="Q3176" s="0" t="n">
        <v>3.29</v>
      </c>
      <c r="T3176" s="0" t="n">
        <v>48.75</v>
      </c>
      <c r="U3176" s="0" t="n">
        <v>816</v>
      </c>
      <c r="V3176" s="0" t="n">
        <v>2</v>
      </c>
      <c r="W3176" s="60" t="n">
        <v>46234</v>
      </c>
      <c r="X3176" s="55" t="n">
        <f aca="false">IF(I3176="Male",0,1)</f>
        <v>1</v>
      </c>
      <c r="Y3176" s="55" t="n">
        <f aca="false">IF(OR(I3176="DNB",I3176="Dry DNB"),1,0)</f>
        <v>0</v>
      </c>
      <c r="Z3176" s="55" t="n">
        <f aca="false">IF(ISNUMBER(W3176),A3176-W3176,"")</f>
        <v>76</v>
      </c>
      <c r="AA3176" s="55" t="n">
        <f aca="false">MATCH(A3176,DATAS,0)</f>
        <v>2</v>
      </c>
      <c r="AB3176" s="55" t="n">
        <f aca="false">IF(AND(E3176&gt;0,OR(AND(B3176&gt;=1,B3176&lt;=6),B3176=10)),1,0)</f>
        <v>1</v>
      </c>
      <c r="AC3176" s="55" t="n">
        <f aca="false">IF(AND(E3176&gt;0,B3176=10),1,0)</f>
        <v>0</v>
      </c>
      <c r="AD3176" s="55" t="n">
        <f aca="false">IF(AND(C3175=C3176,AA3175=AA3176-1),AB3175,"")</f>
        <v>1</v>
      </c>
      <c r="AE3176" s="55" t="n">
        <f aca="false">IF(AND(C3175=C3176,AA3175=AA3176-1),AC3175,"")</f>
        <v>0</v>
      </c>
      <c r="AF3176" s="55" t="n">
        <f aca="false">IF(AA3176=1,"",IF(AND(AB3176=1,AD3176&lt;&gt;1),1,0))</f>
        <v>0</v>
      </c>
      <c r="AG3176" s="55" t="n">
        <f aca="false">IF(AA3176=1,"",IF(AND(AC3176=1,AE3176&lt;&gt;1),1,0))</f>
        <v>0</v>
      </c>
      <c r="AH3176" s="60" t="str">
        <f aca="false">IF(AND(E3176&gt;0,AA3176&lt;2,NOT(AND(C3177=C3176,AA3177=AA3176+1))),INDEX(DATAS,AA3176+1),"")</f>
        <v/>
      </c>
      <c r="AI3176" s="60" t="str">
        <f aca="false">IF(AND(AC3176=1,AA3176&lt;2),IF(AND(C3177=C3176,AA3177=AA3176+1),IF(AC3177=1,"",INDEX(DATAS,AA3176+1)),INDEX(DATAS,AA3176+1)),"")</f>
        <v/>
      </c>
    </row>
    <row r="3177" customFormat="false" ht="15" hidden="false" customHeight="false" outlineLevel="0" collapsed="false">
      <c r="A3177" s="60" t="n">
        <v>46309</v>
      </c>
      <c r="B3177" s="0" t="n">
        <v>4</v>
      </c>
      <c r="C3177" s="0" t="n">
        <v>5739</v>
      </c>
      <c r="D3177" s="0" t="n">
        <v>153</v>
      </c>
      <c r="E3177" s="0" t="n">
        <v>1</v>
      </c>
      <c r="F3177" s="55" t="s">
        <v>1001</v>
      </c>
      <c r="G3177" s="0" t="n">
        <v>51</v>
      </c>
      <c r="H3177" s="0" t="n">
        <v>50</v>
      </c>
      <c r="I3177" s="55" t="s">
        <v>157</v>
      </c>
      <c r="J3177" s="0" t="n">
        <v>97</v>
      </c>
      <c r="K3177" s="0" t="n">
        <v>64</v>
      </c>
      <c r="L3177" s="0" t="n">
        <v>56</v>
      </c>
      <c r="P3177" s="0" t="n">
        <v>2.61</v>
      </c>
      <c r="Q3177" s="0" t="n">
        <v>3.31</v>
      </c>
      <c r="R3177" s="0" t="n">
        <v>4608</v>
      </c>
      <c r="S3177" s="0" t="n">
        <v>9695</v>
      </c>
      <c r="T3177" s="0" t="n">
        <v>44.6</v>
      </c>
      <c r="U3177" s="0" t="n">
        <v>815</v>
      </c>
      <c r="V3177" s="0" t="n">
        <v>2</v>
      </c>
      <c r="W3177" s="60" t="n">
        <v>46254</v>
      </c>
      <c r="X3177" s="55" t="n">
        <f aca="false">IF(I3177="Male",0,1)</f>
        <v>1</v>
      </c>
      <c r="Y3177" s="55" t="n">
        <f aca="false">IF(OR(I3177="DNB",I3177="Dry DNB"),1,0)</f>
        <v>0</v>
      </c>
      <c r="Z3177" s="55" t="n">
        <f aca="false">IF(ISNUMBER(W3177),A3177-W3177,"")</f>
        <v>55</v>
      </c>
      <c r="AA3177" s="55" t="n">
        <f aca="false">MATCH(A3177,DATAS,0)</f>
        <v>1</v>
      </c>
      <c r="AB3177" s="55" t="n">
        <f aca="false">IF(AND(E3177&gt;0,OR(AND(B3177&gt;=1,B3177&lt;=6),B3177=10)),1,0)</f>
        <v>1</v>
      </c>
      <c r="AC3177" s="55" t="n">
        <f aca="false">IF(AND(E3177&gt;0,B3177=10),1,0)</f>
        <v>0</v>
      </c>
      <c r="AD3177" s="0" t="str">
        <f aca="false">IF(AND(C3176=C3177,AA3176=AA3177-1),AB3176,"")</f>
        <v/>
      </c>
      <c r="AE3177" s="0" t="str">
        <f aca="false">IF(AND(C3176=C3177,AA3176=AA3177-1),AC3176,"")</f>
        <v/>
      </c>
      <c r="AF3177" s="0" t="str">
        <f aca="false">IF(AA3177=1,"",IF(AND(AB3177=1,AD3177&lt;&gt;1),1,0))</f>
        <v/>
      </c>
      <c r="AG3177" s="0" t="str">
        <f aca="false">IF(AA3177=1,"",IF(AND(AC3177=1,AE3177&lt;&gt;1),1,0))</f>
        <v/>
      </c>
      <c r="AH3177" s="60" t="str">
        <f aca="false">IF(AND(E3177&gt;0,AA3177&lt;2,NOT(AND(C3178=C3177,AA3178=AA3177+1))),INDEX(DATAS,AA3177+1),"")</f>
        <v/>
      </c>
      <c r="AI3177" s="60" t="str">
        <f aca="false">IF(AND(AC3177=1,AA3177&lt;2),IF(AND(C3178=C3177,AA3178=AA3177+1),IF(AC3178=1,"",INDEX(DATAS,AA3177+1)),INDEX(DATAS,AA3177+1)),"")</f>
        <v/>
      </c>
    </row>
    <row r="3178" customFormat="false" ht="15" hidden="false" customHeight="false" outlineLevel="0" collapsed="false">
      <c r="A3178" s="60" t="n">
        <v>46310</v>
      </c>
      <c r="B3178" s="0" t="n">
        <v>4</v>
      </c>
      <c r="C3178" s="0" t="n">
        <v>5739</v>
      </c>
      <c r="D3178" s="0" t="n">
        <v>154</v>
      </c>
      <c r="E3178" s="0" t="n">
        <v>1</v>
      </c>
      <c r="F3178" s="55" t="s">
        <v>1001</v>
      </c>
      <c r="G3178" s="0" t="n">
        <v>51.8</v>
      </c>
      <c r="H3178" s="0" t="n">
        <v>50</v>
      </c>
      <c r="I3178" s="55" t="s">
        <v>157</v>
      </c>
      <c r="J3178" s="0" t="n">
        <v>97</v>
      </c>
      <c r="K3178" s="0" t="n">
        <v>64</v>
      </c>
      <c r="L3178" s="0" t="n">
        <v>57</v>
      </c>
      <c r="P3178" s="0" t="n">
        <v>2.61</v>
      </c>
      <c r="Q3178" s="0" t="n">
        <v>3.31</v>
      </c>
      <c r="T3178" s="0" t="n">
        <v>44.6</v>
      </c>
      <c r="U3178" s="0" t="n">
        <v>816</v>
      </c>
      <c r="V3178" s="0" t="n">
        <v>2</v>
      </c>
      <c r="W3178" s="60" t="n">
        <v>46254</v>
      </c>
      <c r="X3178" s="55" t="n">
        <f aca="false">IF(I3178="Male",0,1)</f>
        <v>1</v>
      </c>
      <c r="Y3178" s="55" t="n">
        <f aca="false">IF(OR(I3178="DNB",I3178="Dry DNB"),1,0)</f>
        <v>0</v>
      </c>
      <c r="Z3178" s="55" t="n">
        <f aca="false">IF(ISNUMBER(W3178),A3178-W3178,"")</f>
        <v>56</v>
      </c>
      <c r="AA3178" s="55" t="n">
        <f aca="false">MATCH(A3178,DATAS,0)</f>
        <v>2</v>
      </c>
      <c r="AB3178" s="55" t="n">
        <f aca="false">IF(AND(E3178&gt;0,OR(AND(B3178&gt;=1,B3178&lt;=6),B3178=10)),1,0)</f>
        <v>1</v>
      </c>
      <c r="AC3178" s="55" t="n">
        <f aca="false">IF(AND(E3178&gt;0,B3178=10),1,0)</f>
        <v>0</v>
      </c>
      <c r="AD3178" s="55" t="n">
        <f aca="false">IF(AND(C3177=C3178,AA3177=AA3178-1),AB3177,"")</f>
        <v>1</v>
      </c>
      <c r="AE3178" s="55" t="n">
        <f aca="false">IF(AND(C3177=C3178,AA3177=AA3178-1),AC3177,"")</f>
        <v>0</v>
      </c>
      <c r="AF3178" s="55" t="n">
        <f aca="false">IF(AA3178=1,"",IF(AND(AB3178=1,AD3178&lt;&gt;1),1,0))</f>
        <v>0</v>
      </c>
      <c r="AG3178" s="55" t="n">
        <f aca="false">IF(AA3178=1,"",IF(AND(AC3178=1,AE3178&lt;&gt;1),1,0))</f>
        <v>0</v>
      </c>
      <c r="AH3178" s="60" t="str">
        <f aca="false">IF(AND(E3178&gt;0,AA3178&lt;2,NOT(AND(C3179=C3178,AA3179=AA3178+1))),INDEX(DATAS,AA3178+1),"")</f>
        <v/>
      </c>
      <c r="AI3178" s="60" t="str">
        <f aca="false">IF(AND(AC3178=1,AA3178&lt;2),IF(AND(C3179=C3178,AA3179=AA3178+1),IF(AC3179=1,"",INDEX(DATAS,AA3178+1)),INDEX(DATAS,AA3178+1)),"")</f>
        <v/>
      </c>
    </row>
    <row r="3179" customFormat="false" ht="15" hidden="false" customHeight="false" outlineLevel="0" collapsed="false">
      <c r="A3179" s="60" t="n">
        <v>46309</v>
      </c>
      <c r="B3179" s="0" t="n">
        <v>4</v>
      </c>
      <c r="C3179" s="0" t="n">
        <v>5740</v>
      </c>
      <c r="D3179" s="0" t="n">
        <v>170</v>
      </c>
      <c r="E3179" s="0" t="n">
        <v>1</v>
      </c>
      <c r="F3179" s="55" t="s">
        <v>1001</v>
      </c>
      <c r="G3179" s="0" t="n">
        <v>53.4</v>
      </c>
      <c r="H3179" s="0" t="n">
        <v>52</v>
      </c>
      <c r="I3179" s="55" t="s">
        <v>157</v>
      </c>
      <c r="J3179" s="0" t="n">
        <v>89</v>
      </c>
      <c r="K3179" s="0" t="n">
        <v>65</v>
      </c>
      <c r="L3179" s="0" t="n">
        <v>81</v>
      </c>
      <c r="P3179" s="0" t="n">
        <v>3.38</v>
      </c>
      <c r="Q3179" s="0" t="n">
        <v>3.35</v>
      </c>
      <c r="R3179" s="0" t="n">
        <v>4552</v>
      </c>
      <c r="S3179" s="0" t="n">
        <v>9537</v>
      </c>
      <c r="T3179" s="0" t="n">
        <v>52.75</v>
      </c>
      <c r="U3179" s="0" t="n">
        <v>815</v>
      </c>
      <c r="V3179" s="0" t="n">
        <v>2</v>
      </c>
      <c r="W3179" s="60" t="n">
        <v>46229</v>
      </c>
      <c r="X3179" s="55" t="n">
        <f aca="false">IF(I3179="Male",0,1)</f>
        <v>1</v>
      </c>
      <c r="Y3179" s="55" t="n">
        <f aca="false">IF(OR(I3179="DNB",I3179="Dry DNB"),1,0)</f>
        <v>0</v>
      </c>
      <c r="Z3179" s="55" t="n">
        <f aca="false">IF(ISNUMBER(W3179),A3179-W3179,"")</f>
        <v>80</v>
      </c>
      <c r="AA3179" s="55" t="n">
        <f aca="false">MATCH(A3179,DATAS,0)</f>
        <v>1</v>
      </c>
      <c r="AB3179" s="55" t="n">
        <f aca="false">IF(AND(E3179&gt;0,OR(AND(B3179&gt;=1,B3179&lt;=6),B3179=10)),1,0)</f>
        <v>1</v>
      </c>
      <c r="AC3179" s="55" t="n">
        <f aca="false">IF(AND(E3179&gt;0,B3179=10),1,0)</f>
        <v>0</v>
      </c>
      <c r="AD3179" s="0" t="str">
        <f aca="false">IF(AND(C3178=C3179,AA3178=AA3179-1),AB3178,"")</f>
        <v/>
      </c>
      <c r="AE3179" s="0" t="str">
        <f aca="false">IF(AND(C3178=C3179,AA3178=AA3179-1),AC3178,"")</f>
        <v/>
      </c>
      <c r="AF3179" s="0" t="str">
        <f aca="false">IF(AA3179=1,"",IF(AND(AB3179=1,AD3179&lt;&gt;1),1,0))</f>
        <v/>
      </c>
      <c r="AG3179" s="0" t="str">
        <f aca="false">IF(AA3179=1,"",IF(AND(AC3179=1,AE3179&lt;&gt;1),1,0))</f>
        <v/>
      </c>
      <c r="AH3179" s="60" t="str">
        <f aca="false">IF(AND(E3179&gt;0,AA3179&lt;2,NOT(AND(C3180=C3179,AA3180=AA3179+1))),INDEX(DATAS,AA3179+1),"")</f>
        <v/>
      </c>
      <c r="AI3179" s="60" t="str">
        <f aca="false">IF(AND(AC3179=1,AA3179&lt;2),IF(AND(C3180=C3179,AA3180=AA3179+1),IF(AC3180=1,"",INDEX(DATAS,AA3179+1)),INDEX(DATAS,AA3179+1)),"")</f>
        <v/>
      </c>
    </row>
    <row r="3180" customFormat="false" ht="15" hidden="false" customHeight="false" outlineLevel="0" collapsed="false">
      <c r="A3180" s="60" t="n">
        <v>46310</v>
      </c>
      <c r="B3180" s="0" t="n">
        <v>4</v>
      </c>
      <c r="C3180" s="0" t="n">
        <v>5740</v>
      </c>
      <c r="D3180" s="0" t="n">
        <v>171</v>
      </c>
      <c r="E3180" s="0" t="n">
        <v>1</v>
      </c>
      <c r="F3180" s="55" t="s">
        <v>1001</v>
      </c>
      <c r="G3180" s="0" t="n">
        <v>53</v>
      </c>
      <c r="H3180" s="0" t="n">
        <v>52</v>
      </c>
      <c r="I3180" s="55" t="s">
        <v>187</v>
      </c>
      <c r="J3180" s="0" t="n">
        <v>171</v>
      </c>
      <c r="K3180" s="0" t="n">
        <v>65</v>
      </c>
      <c r="P3180" s="0" t="n">
        <v>3.38</v>
      </c>
      <c r="Q3180" s="0" t="n">
        <v>3.35</v>
      </c>
      <c r="T3180" s="0" t="n">
        <v>52.75</v>
      </c>
      <c r="U3180" s="0" t="n">
        <v>816</v>
      </c>
      <c r="V3180" s="0" t="n">
        <v>3</v>
      </c>
      <c r="W3180" s="60" t="n">
        <v>46310</v>
      </c>
      <c r="X3180" s="55" t="n">
        <f aca="false">IF(I3180="Male",0,1)</f>
        <v>1</v>
      </c>
      <c r="Y3180" s="55" t="n">
        <f aca="false">IF(OR(I3180="DNB",I3180="Dry DNB"),1,0)</f>
        <v>0</v>
      </c>
      <c r="Z3180" s="55" t="n">
        <f aca="false">IF(ISNUMBER(W3180),A3180-W3180,"")</f>
        <v>0</v>
      </c>
      <c r="AA3180" s="55" t="n">
        <f aca="false">MATCH(A3180,DATAS,0)</f>
        <v>2</v>
      </c>
      <c r="AB3180" s="55" t="n">
        <f aca="false">IF(AND(E3180&gt;0,OR(AND(B3180&gt;=1,B3180&lt;=6),B3180=10)),1,0)</f>
        <v>1</v>
      </c>
      <c r="AC3180" s="55" t="n">
        <f aca="false">IF(AND(E3180&gt;0,B3180=10),1,0)</f>
        <v>0</v>
      </c>
      <c r="AD3180" s="55" t="n">
        <f aca="false">IF(AND(C3179=C3180,AA3179=AA3180-1),AB3179,"")</f>
        <v>1</v>
      </c>
      <c r="AE3180" s="55" t="n">
        <f aca="false">IF(AND(C3179=C3180,AA3179=AA3180-1),AC3179,"")</f>
        <v>0</v>
      </c>
      <c r="AF3180" s="55" t="n">
        <f aca="false">IF(AA3180=1,"",IF(AND(AB3180=1,AD3180&lt;&gt;1),1,0))</f>
        <v>0</v>
      </c>
      <c r="AG3180" s="55" t="n">
        <f aca="false">IF(AA3180=1,"",IF(AND(AC3180=1,AE3180&lt;&gt;1),1,0))</f>
        <v>0</v>
      </c>
      <c r="AH3180" s="60" t="str">
        <f aca="false">IF(AND(E3180&gt;0,AA3180&lt;2,NOT(AND(C3181=C3180,AA3181=AA3180+1))),INDEX(DATAS,AA3180+1),"")</f>
        <v/>
      </c>
      <c r="AI3180" s="60" t="str">
        <f aca="false">IF(AND(AC3180=1,AA3180&lt;2),IF(AND(C3181=C3180,AA3181=AA3180+1),IF(AC3181=1,"",INDEX(DATAS,AA3180+1)),INDEX(DATAS,AA3180+1)),"")</f>
        <v/>
      </c>
    </row>
    <row r="3181" customFormat="false" ht="15" hidden="false" customHeight="false" outlineLevel="0" collapsed="false">
      <c r="A3181" s="60" t="n">
        <v>46309</v>
      </c>
      <c r="B3181" s="0" t="n">
        <v>1</v>
      </c>
      <c r="C3181" s="0" t="n">
        <v>5741</v>
      </c>
      <c r="D3181" s="0" t="n">
        <v>55</v>
      </c>
      <c r="E3181" s="0" t="n">
        <v>1</v>
      </c>
      <c r="F3181" s="55" t="s">
        <v>1003</v>
      </c>
      <c r="G3181" s="0" t="n">
        <v>21.2</v>
      </c>
      <c r="H3181" s="0" t="n">
        <v>21</v>
      </c>
      <c r="I3181" s="55" t="s">
        <v>166</v>
      </c>
      <c r="J3181" s="0" t="n">
        <v>55</v>
      </c>
      <c r="P3181" s="0" t="n">
        <v>3.96</v>
      </c>
      <c r="Q3181" s="0" t="n">
        <v>3.22</v>
      </c>
      <c r="R3181" s="0" t="n">
        <v>2320</v>
      </c>
      <c r="S3181" s="0" t="n">
        <v>4663</v>
      </c>
      <c r="U3181" s="0" t="n">
        <v>813</v>
      </c>
      <c r="V3181" s="0" t="n">
        <v>0</v>
      </c>
      <c r="X3181" s="55" t="n">
        <f aca="false">IF(I3181="Male",0,1)</f>
        <v>1</v>
      </c>
      <c r="Y3181" s="55" t="n">
        <f aca="false">IF(OR(I3181="DNB",I3181="Dry DNB"),1,0)</f>
        <v>0</v>
      </c>
      <c r="Z3181" s="0" t="str">
        <f aca="false">IF(ISNUMBER(W3181),A3181-W3181,"")</f>
        <v/>
      </c>
      <c r="AA3181" s="55" t="n">
        <f aca="false">MATCH(A3181,DATAS,0)</f>
        <v>1</v>
      </c>
      <c r="AB3181" s="55" t="n">
        <f aca="false">IF(AND(E3181&gt;0,OR(AND(B3181&gt;=1,B3181&lt;=6),B3181=10)),1,0)</f>
        <v>1</v>
      </c>
      <c r="AC3181" s="55" t="n">
        <f aca="false">IF(AND(E3181&gt;0,B3181=10),1,0)</f>
        <v>0</v>
      </c>
      <c r="AD3181" s="0" t="str">
        <f aca="false">IF(AND(C3180=C3181,AA3180=AA3181-1),AB3180,"")</f>
        <v/>
      </c>
      <c r="AE3181" s="0" t="str">
        <f aca="false">IF(AND(C3180=C3181,AA3180=AA3181-1),AC3180,"")</f>
        <v/>
      </c>
      <c r="AF3181" s="0" t="str">
        <f aca="false">IF(AA3181=1,"",IF(AND(AB3181=1,AD3181&lt;&gt;1),1,0))</f>
        <v/>
      </c>
      <c r="AG3181" s="0" t="str">
        <f aca="false">IF(AA3181=1,"",IF(AND(AC3181=1,AE3181&lt;&gt;1),1,0))</f>
        <v/>
      </c>
      <c r="AH3181" s="60" t="str">
        <f aca="false">IF(AND(E3181&gt;0,AA3181&lt;2,NOT(AND(C3182=C3181,AA3182=AA3181+1))),INDEX(DATAS,AA3181+1),"")</f>
        <v/>
      </c>
      <c r="AI3181" s="60" t="str">
        <f aca="false">IF(AND(AC3181=1,AA3181&lt;2),IF(AND(C3182=C3181,AA3182=AA3181+1),IF(AC3182=1,"",INDEX(DATAS,AA3181+1)),INDEX(DATAS,AA3181+1)),"")</f>
        <v/>
      </c>
    </row>
    <row r="3182" customFormat="false" ht="15" hidden="false" customHeight="false" outlineLevel="0" collapsed="false">
      <c r="A3182" s="60" t="n">
        <v>46310</v>
      </c>
      <c r="B3182" s="0" t="n">
        <v>1</v>
      </c>
      <c r="C3182" s="0" t="n">
        <v>5741</v>
      </c>
      <c r="D3182" s="0" t="n">
        <v>56</v>
      </c>
      <c r="E3182" s="0" t="n">
        <v>1</v>
      </c>
      <c r="F3182" s="55" t="s">
        <v>1003</v>
      </c>
      <c r="G3182" s="0" t="n">
        <v>22</v>
      </c>
      <c r="H3182" s="0" t="n">
        <v>21</v>
      </c>
      <c r="I3182" s="55" t="s">
        <v>166</v>
      </c>
      <c r="J3182" s="0" t="n">
        <v>56</v>
      </c>
      <c r="P3182" s="0" t="n">
        <v>3.96</v>
      </c>
      <c r="Q3182" s="0" t="n">
        <v>3.22</v>
      </c>
      <c r="U3182" s="0" t="n">
        <v>814</v>
      </c>
      <c r="V3182" s="0" t="n">
        <v>0</v>
      </c>
      <c r="X3182" s="55" t="n">
        <f aca="false">IF(I3182="Male",0,1)</f>
        <v>1</v>
      </c>
      <c r="Y3182" s="55" t="n">
        <f aca="false">IF(OR(I3182="DNB",I3182="Dry DNB"),1,0)</f>
        <v>0</v>
      </c>
      <c r="Z3182" s="0" t="str">
        <f aca="false">IF(ISNUMBER(W3182),A3182-W3182,"")</f>
        <v/>
      </c>
      <c r="AA3182" s="55" t="n">
        <f aca="false">MATCH(A3182,DATAS,0)</f>
        <v>2</v>
      </c>
      <c r="AB3182" s="55" t="n">
        <f aca="false">IF(AND(E3182&gt;0,OR(AND(B3182&gt;=1,B3182&lt;=6),B3182=10)),1,0)</f>
        <v>1</v>
      </c>
      <c r="AC3182" s="55" t="n">
        <f aca="false">IF(AND(E3182&gt;0,B3182=10),1,0)</f>
        <v>0</v>
      </c>
      <c r="AD3182" s="55" t="n">
        <f aca="false">IF(AND(C3181=C3182,AA3181=AA3182-1),AB3181,"")</f>
        <v>1</v>
      </c>
      <c r="AE3182" s="55" t="n">
        <f aca="false">IF(AND(C3181=C3182,AA3181=AA3182-1),AC3181,"")</f>
        <v>0</v>
      </c>
      <c r="AF3182" s="55" t="n">
        <f aca="false">IF(AA3182=1,"",IF(AND(AB3182=1,AD3182&lt;&gt;1),1,0))</f>
        <v>0</v>
      </c>
      <c r="AG3182" s="55" t="n">
        <f aca="false">IF(AA3182=1,"",IF(AND(AC3182=1,AE3182&lt;&gt;1),1,0))</f>
        <v>0</v>
      </c>
      <c r="AH3182" s="60" t="str">
        <f aca="false">IF(AND(E3182&gt;0,AA3182&lt;2,NOT(AND(C3183=C3182,AA3183=AA3182+1))),INDEX(DATAS,AA3182+1),"")</f>
        <v/>
      </c>
      <c r="AI3182" s="60" t="str">
        <f aca="false">IF(AND(AC3182=1,AA3182&lt;2),IF(AND(C3183=C3182,AA3183=AA3182+1),IF(AC3183=1,"",INDEX(DATAS,AA3182+1)),INDEX(DATAS,AA3182+1)),"")</f>
        <v/>
      </c>
    </row>
    <row r="3183" customFormat="false" ht="15" hidden="false" customHeight="false" outlineLevel="0" collapsed="false">
      <c r="A3183" s="60" t="n">
        <v>46309</v>
      </c>
      <c r="B3183" s="0" t="n">
        <v>1</v>
      </c>
      <c r="C3183" s="0" t="n">
        <v>5742</v>
      </c>
      <c r="D3183" s="0" t="n">
        <v>91</v>
      </c>
      <c r="E3183" s="0" t="n">
        <v>1</v>
      </c>
      <c r="F3183" s="55" t="s">
        <v>1003</v>
      </c>
      <c r="G3183" s="0" t="n">
        <v>47.5</v>
      </c>
      <c r="H3183" s="0" t="n">
        <v>52</v>
      </c>
      <c r="I3183" s="55" t="s">
        <v>187</v>
      </c>
      <c r="J3183" s="0" t="n">
        <v>91</v>
      </c>
      <c r="K3183" s="0" t="n">
        <v>63</v>
      </c>
      <c r="P3183" s="0" t="n">
        <v>3.39</v>
      </c>
      <c r="Q3183" s="0" t="n">
        <v>2.94</v>
      </c>
      <c r="R3183" s="0" t="n">
        <v>4410</v>
      </c>
      <c r="S3183" s="0" t="n">
        <v>8864</v>
      </c>
      <c r="U3183" s="0" t="n">
        <v>813</v>
      </c>
      <c r="V3183" s="0" t="n">
        <v>1</v>
      </c>
      <c r="W3183" s="60" t="n">
        <v>46282</v>
      </c>
      <c r="X3183" s="55" t="n">
        <f aca="false">IF(I3183="Male",0,1)</f>
        <v>1</v>
      </c>
      <c r="Y3183" s="55" t="n">
        <f aca="false">IF(OR(I3183="DNB",I3183="Dry DNB"),1,0)</f>
        <v>0</v>
      </c>
      <c r="Z3183" s="55" t="n">
        <f aca="false">IF(ISNUMBER(W3183),A3183-W3183,"")</f>
        <v>27</v>
      </c>
      <c r="AA3183" s="55" t="n">
        <f aca="false">MATCH(A3183,DATAS,0)</f>
        <v>1</v>
      </c>
      <c r="AB3183" s="55" t="n">
        <f aca="false">IF(AND(E3183&gt;0,OR(AND(B3183&gt;=1,B3183&lt;=6),B3183=10)),1,0)</f>
        <v>1</v>
      </c>
      <c r="AC3183" s="55" t="n">
        <f aca="false">IF(AND(E3183&gt;0,B3183=10),1,0)</f>
        <v>0</v>
      </c>
      <c r="AD3183" s="0" t="str">
        <f aca="false">IF(AND(C3182=C3183,AA3182=AA3183-1),AB3182,"")</f>
        <v/>
      </c>
      <c r="AE3183" s="0" t="str">
        <f aca="false">IF(AND(C3182=C3183,AA3182=AA3183-1),AC3182,"")</f>
        <v/>
      </c>
      <c r="AF3183" s="0" t="str">
        <f aca="false">IF(AA3183=1,"",IF(AND(AB3183=1,AD3183&lt;&gt;1),1,0))</f>
        <v/>
      </c>
      <c r="AG3183" s="0" t="str">
        <f aca="false">IF(AA3183=1,"",IF(AND(AC3183=1,AE3183&lt;&gt;1),1,0))</f>
        <v/>
      </c>
      <c r="AH3183" s="60" t="str">
        <f aca="false">IF(AND(E3183&gt;0,AA3183&lt;2,NOT(AND(C3184=C3183,AA3184=AA3183+1))),INDEX(DATAS,AA3183+1),"")</f>
        <v/>
      </c>
      <c r="AI3183" s="60" t="str">
        <f aca="false">IF(AND(AC3183=1,AA3183&lt;2),IF(AND(C3184=C3183,AA3184=AA3183+1),IF(AC3184=1,"",INDEX(DATAS,AA3183+1)),INDEX(DATAS,AA3183+1)),"")</f>
        <v/>
      </c>
    </row>
    <row r="3184" customFormat="false" ht="15" hidden="false" customHeight="false" outlineLevel="0" collapsed="false">
      <c r="A3184" s="60" t="n">
        <v>46310</v>
      </c>
      <c r="B3184" s="0" t="n">
        <v>1</v>
      </c>
      <c r="C3184" s="0" t="n">
        <v>5742</v>
      </c>
      <c r="D3184" s="0" t="n">
        <v>92</v>
      </c>
      <c r="E3184" s="0" t="n">
        <v>1</v>
      </c>
      <c r="F3184" s="55" t="s">
        <v>1003</v>
      </c>
      <c r="G3184" s="0" t="n">
        <v>49.2</v>
      </c>
      <c r="H3184" s="0" t="n">
        <v>51</v>
      </c>
      <c r="I3184" s="55" t="s">
        <v>187</v>
      </c>
      <c r="J3184" s="0" t="n">
        <v>92</v>
      </c>
      <c r="K3184" s="0" t="n">
        <v>63</v>
      </c>
      <c r="P3184" s="0" t="n">
        <v>3.39</v>
      </c>
      <c r="Q3184" s="0" t="n">
        <v>2.94</v>
      </c>
      <c r="U3184" s="0" t="n">
        <v>814</v>
      </c>
      <c r="V3184" s="0" t="n">
        <v>1</v>
      </c>
      <c r="W3184" s="60" t="n">
        <v>46282</v>
      </c>
      <c r="X3184" s="55" t="n">
        <f aca="false">IF(I3184="Male",0,1)</f>
        <v>1</v>
      </c>
      <c r="Y3184" s="55" t="n">
        <f aca="false">IF(OR(I3184="DNB",I3184="Dry DNB"),1,0)</f>
        <v>0</v>
      </c>
      <c r="Z3184" s="55" t="n">
        <f aca="false">IF(ISNUMBER(W3184),A3184-W3184,"")</f>
        <v>28</v>
      </c>
      <c r="AA3184" s="55" t="n">
        <f aca="false">MATCH(A3184,DATAS,0)</f>
        <v>2</v>
      </c>
      <c r="AB3184" s="55" t="n">
        <f aca="false">IF(AND(E3184&gt;0,OR(AND(B3184&gt;=1,B3184&lt;=6),B3184=10)),1,0)</f>
        <v>1</v>
      </c>
      <c r="AC3184" s="55" t="n">
        <f aca="false">IF(AND(E3184&gt;0,B3184=10),1,0)</f>
        <v>0</v>
      </c>
      <c r="AD3184" s="55" t="n">
        <f aca="false">IF(AND(C3183=C3184,AA3183=AA3184-1),AB3183,"")</f>
        <v>1</v>
      </c>
      <c r="AE3184" s="55" t="n">
        <f aca="false">IF(AND(C3183=C3184,AA3183=AA3184-1),AC3183,"")</f>
        <v>0</v>
      </c>
      <c r="AF3184" s="55" t="n">
        <f aca="false">IF(AA3184=1,"",IF(AND(AB3184=1,AD3184&lt;&gt;1),1,0))</f>
        <v>0</v>
      </c>
      <c r="AG3184" s="55" t="n">
        <f aca="false">IF(AA3184=1,"",IF(AND(AC3184=1,AE3184&lt;&gt;1),1,0))</f>
        <v>0</v>
      </c>
      <c r="AH3184" s="60" t="str">
        <f aca="false">IF(AND(E3184&gt;0,AA3184&lt;2,NOT(AND(C3185=C3184,AA3185=AA3184+1))),INDEX(DATAS,AA3184+1),"")</f>
        <v/>
      </c>
      <c r="AI3184" s="60" t="str">
        <f aca="false">IF(AND(AC3184=1,AA3184&lt;2),IF(AND(C3185=C3184,AA3185=AA3184+1),IF(AC3185=1,"",INDEX(DATAS,AA3184+1)),INDEX(DATAS,AA3184+1)),"")</f>
        <v/>
      </c>
    </row>
    <row r="3185" customFormat="false" ht="15" hidden="false" customHeight="false" outlineLevel="0" collapsed="false">
      <c r="A3185" s="60" t="n">
        <v>46309</v>
      </c>
      <c r="B3185" s="0" t="n">
        <v>4</v>
      </c>
      <c r="C3185" s="0" t="n">
        <v>5743</v>
      </c>
      <c r="D3185" s="0" t="n">
        <v>158</v>
      </c>
      <c r="E3185" s="0" t="n">
        <v>1</v>
      </c>
      <c r="F3185" s="55" t="s">
        <v>1003</v>
      </c>
      <c r="G3185" s="0" t="n">
        <v>45.1</v>
      </c>
      <c r="H3185" s="0" t="n">
        <v>45</v>
      </c>
      <c r="I3185" s="55" t="s">
        <v>157</v>
      </c>
      <c r="J3185" s="0" t="n">
        <v>123</v>
      </c>
      <c r="K3185" s="0" t="n">
        <v>67</v>
      </c>
      <c r="L3185" s="0" t="n">
        <v>35</v>
      </c>
      <c r="P3185" s="0" t="n">
        <v>3.09</v>
      </c>
      <c r="Q3185" s="0" t="n">
        <v>3.38</v>
      </c>
      <c r="R3185" s="0" t="n">
        <v>5116</v>
      </c>
      <c r="S3185" s="0" t="n">
        <v>10312</v>
      </c>
      <c r="T3185" s="0" t="n">
        <v>53</v>
      </c>
      <c r="U3185" s="0" t="n">
        <v>813</v>
      </c>
      <c r="V3185" s="0" t="n">
        <v>3</v>
      </c>
      <c r="W3185" s="60" t="n">
        <v>46275</v>
      </c>
      <c r="X3185" s="55" t="n">
        <f aca="false">IF(I3185="Male",0,1)</f>
        <v>1</v>
      </c>
      <c r="Y3185" s="55" t="n">
        <f aca="false">IF(OR(I3185="DNB",I3185="Dry DNB"),1,0)</f>
        <v>0</v>
      </c>
      <c r="Z3185" s="55" t="n">
        <f aca="false">IF(ISNUMBER(W3185),A3185-W3185,"")</f>
        <v>34</v>
      </c>
      <c r="AA3185" s="55" t="n">
        <f aca="false">MATCH(A3185,DATAS,0)</f>
        <v>1</v>
      </c>
      <c r="AB3185" s="55" t="n">
        <f aca="false">IF(AND(E3185&gt;0,OR(AND(B3185&gt;=1,B3185&lt;=6),B3185=10)),1,0)</f>
        <v>1</v>
      </c>
      <c r="AC3185" s="55" t="n">
        <f aca="false">IF(AND(E3185&gt;0,B3185=10),1,0)</f>
        <v>0</v>
      </c>
      <c r="AD3185" s="0" t="str">
        <f aca="false">IF(AND(C3184=C3185,AA3184=AA3185-1),AB3184,"")</f>
        <v/>
      </c>
      <c r="AE3185" s="0" t="str">
        <f aca="false">IF(AND(C3184=C3185,AA3184=AA3185-1),AC3184,"")</f>
        <v/>
      </c>
      <c r="AF3185" s="0" t="str">
        <f aca="false">IF(AA3185=1,"",IF(AND(AB3185=1,AD3185&lt;&gt;1),1,0))</f>
        <v/>
      </c>
      <c r="AG3185" s="0" t="str">
        <f aca="false">IF(AA3185=1,"",IF(AND(AC3185=1,AE3185&lt;&gt;1),1,0))</f>
        <v/>
      </c>
      <c r="AH3185" s="60" t="str">
        <f aca="false">IF(AND(E3185&gt;0,AA3185&lt;2,NOT(AND(C3186=C3185,AA3186=AA3185+1))),INDEX(DATAS,AA3185+1),"")</f>
        <v/>
      </c>
      <c r="AI3185" s="60" t="str">
        <f aca="false">IF(AND(AC3185=1,AA3185&lt;2),IF(AND(C3186=C3185,AA3186=AA3185+1),IF(AC3186=1,"",INDEX(DATAS,AA3185+1)),INDEX(DATAS,AA3185+1)),"")</f>
        <v/>
      </c>
    </row>
    <row r="3186" customFormat="false" ht="15" hidden="false" customHeight="false" outlineLevel="0" collapsed="false">
      <c r="A3186" s="60" t="n">
        <v>46310</v>
      </c>
      <c r="B3186" s="0" t="n">
        <v>4</v>
      </c>
      <c r="C3186" s="0" t="n">
        <v>5743</v>
      </c>
      <c r="D3186" s="0" t="n">
        <v>159</v>
      </c>
      <c r="E3186" s="0" t="n">
        <v>1</v>
      </c>
      <c r="F3186" s="55" t="s">
        <v>1003</v>
      </c>
      <c r="G3186" s="0" t="n">
        <v>43.8</v>
      </c>
      <c r="H3186" s="0" t="n">
        <v>44</v>
      </c>
      <c r="I3186" s="55" t="s">
        <v>157</v>
      </c>
      <c r="J3186" s="0" t="n">
        <v>123</v>
      </c>
      <c r="K3186" s="0" t="n">
        <v>67</v>
      </c>
      <c r="L3186" s="0" t="n">
        <v>36</v>
      </c>
      <c r="P3186" s="0" t="n">
        <v>3.09</v>
      </c>
      <c r="Q3186" s="0" t="n">
        <v>3.38</v>
      </c>
      <c r="T3186" s="0" t="n">
        <v>53</v>
      </c>
      <c r="U3186" s="0" t="n">
        <v>814</v>
      </c>
      <c r="V3186" s="0" t="n">
        <v>3</v>
      </c>
      <c r="W3186" s="60" t="n">
        <v>46275</v>
      </c>
      <c r="X3186" s="55" t="n">
        <f aca="false">IF(I3186="Male",0,1)</f>
        <v>1</v>
      </c>
      <c r="Y3186" s="55" t="n">
        <f aca="false">IF(OR(I3186="DNB",I3186="Dry DNB"),1,0)</f>
        <v>0</v>
      </c>
      <c r="Z3186" s="55" t="n">
        <f aca="false">IF(ISNUMBER(W3186),A3186-W3186,"")</f>
        <v>35</v>
      </c>
      <c r="AA3186" s="55" t="n">
        <f aca="false">MATCH(A3186,DATAS,0)</f>
        <v>2</v>
      </c>
      <c r="AB3186" s="55" t="n">
        <f aca="false">IF(AND(E3186&gt;0,OR(AND(B3186&gt;=1,B3186&lt;=6),B3186=10)),1,0)</f>
        <v>1</v>
      </c>
      <c r="AC3186" s="55" t="n">
        <f aca="false">IF(AND(E3186&gt;0,B3186=10),1,0)</f>
        <v>0</v>
      </c>
      <c r="AD3186" s="55" t="n">
        <f aca="false">IF(AND(C3185=C3186,AA3185=AA3186-1),AB3185,"")</f>
        <v>1</v>
      </c>
      <c r="AE3186" s="55" t="n">
        <f aca="false">IF(AND(C3185=C3186,AA3185=AA3186-1),AC3185,"")</f>
        <v>0</v>
      </c>
      <c r="AF3186" s="55" t="n">
        <f aca="false">IF(AA3186=1,"",IF(AND(AB3186=1,AD3186&lt;&gt;1),1,0))</f>
        <v>0</v>
      </c>
      <c r="AG3186" s="55" t="n">
        <f aca="false">IF(AA3186=1,"",IF(AND(AC3186=1,AE3186&lt;&gt;1),1,0))</f>
        <v>0</v>
      </c>
      <c r="AH3186" s="60" t="str">
        <f aca="false">IF(AND(E3186&gt;0,AA3186&lt;2,NOT(AND(C3187=C3186,AA3187=AA3186+1))),INDEX(DATAS,AA3186+1),"")</f>
        <v/>
      </c>
      <c r="AI3186" s="60" t="str">
        <f aca="false">IF(AND(AC3186=1,AA3186&lt;2),IF(AND(C3187=C3186,AA3187=AA3186+1),IF(AC3187=1,"",INDEX(DATAS,AA3186+1)),INDEX(DATAS,AA3186+1)),"")</f>
        <v/>
      </c>
    </row>
    <row r="3187" customFormat="false" ht="15" hidden="false" customHeight="false" outlineLevel="0" collapsed="false">
      <c r="A3187" s="60" t="n">
        <v>46309</v>
      </c>
      <c r="B3187" s="0" t="n">
        <v>4</v>
      </c>
      <c r="C3187" s="0" t="n">
        <v>5744</v>
      </c>
      <c r="D3187" s="0" t="n">
        <v>170</v>
      </c>
      <c r="E3187" s="0" t="n">
        <v>1</v>
      </c>
      <c r="F3187" s="55" t="s">
        <v>1004</v>
      </c>
      <c r="G3187" s="0" t="n">
        <v>40.5</v>
      </c>
      <c r="H3187" s="0" t="n">
        <v>41</v>
      </c>
      <c r="I3187" s="55" t="s">
        <v>157</v>
      </c>
      <c r="J3187" s="0" t="n">
        <v>128</v>
      </c>
      <c r="K3187" s="0" t="n">
        <v>65</v>
      </c>
      <c r="L3187" s="0" t="n">
        <v>42</v>
      </c>
      <c r="P3187" s="0" t="n">
        <v>4.06</v>
      </c>
      <c r="Q3187" s="0" t="n">
        <v>3.21</v>
      </c>
      <c r="R3187" s="0" t="n">
        <v>4105</v>
      </c>
      <c r="S3187" s="0" t="n">
        <v>8658</v>
      </c>
      <c r="T3187" s="0" t="n">
        <v>45.35</v>
      </c>
      <c r="U3187" s="0" t="n">
        <v>812</v>
      </c>
      <c r="V3187" s="0" t="n">
        <v>4</v>
      </c>
      <c r="W3187" s="60" t="n">
        <v>46268</v>
      </c>
      <c r="X3187" s="55" t="n">
        <f aca="false">IF(I3187="Male",0,1)</f>
        <v>1</v>
      </c>
      <c r="Y3187" s="55" t="n">
        <f aca="false">IF(OR(I3187="DNB",I3187="Dry DNB"),1,0)</f>
        <v>0</v>
      </c>
      <c r="Z3187" s="55" t="n">
        <f aca="false">IF(ISNUMBER(W3187),A3187-W3187,"")</f>
        <v>41</v>
      </c>
      <c r="AA3187" s="55" t="n">
        <f aca="false">MATCH(A3187,DATAS,0)</f>
        <v>1</v>
      </c>
      <c r="AB3187" s="55" t="n">
        <f aca="false">IF(AND(E3187&gt;0,OR(AND(B3187&gt;=1,B3187&lt;=6),B3187=10)),1,0)</f>
        <v>1</v>
      </c>
      <c r="AC3187" s="55" t="n">
        <f aca="false">IF(AND(E3187&gt;0,B3187=10),1,0)</f>
        <v>0</v>
      </c>
      <c r="AD3187" s="0" t="str">
        <f aca="false">IF(AND(C3186=C3187,AA3186=AA3187-1),AB3186,"")</f>
        <v/>
      </c>
      <c r="AE3187" s="0" t="str">
        <f aca="false">IF(AND(C3186=C3187,AA3186=AA3187-1),AC3186,"")</f>
        <v/>
      </c>
      <c r="AF3187" s="0" t="str">
        <f aca="false">IF(AA3187=1,"",IF(AND(AB3187=1,AD3187&lt;&gt;1),1,0))</f>
        <v/>
      </c>
      <c r="AG3187" s="0" t="str">
        <f aca="false">IF(AA3187=1,"",IF(AND(AC3187=1,AE3187&lt;&gt;1),1,0))</f>
        <v/>
      </c>
      <c r="AH3187" s="60" t="str">
        <f aca="false">IF(AND(E3187&gt;0,AA3187&lt;2,NOT(AND(C3188=C3187,AA3188=AA3187+1))),INDEX(DATAS,AA3187+1),"")</f>
        <v/>
      </c>
      <c r="AI3187" s="60" t="str">
        <f aca="false">IF(AND(AC3187=1,AA3187&lt;2),IF(AND(C3188=C3187,AA3188=AA3187+1),IF(AC3188=1,"",INDEX(DATAS,AA3187+1)),INDEX(DATAS,AA3187+1)),"")</f>
        <v/>
      </c>
    </row>
    <row r="3188" customFormat="false" ht="15" hidden="false" customHeight="false" outlineLevel="0" collapsed="false">
      <c r="A3188" s="60" t="n">
        <v>46310</v>
      </c>
      <c r="B3188" s="0" t="n">
        <v>4</v>
      </c>
      <c r="C3188" s="0" t="n">
        <v>5744</v>
      </c>
      <c r="D3188" s="0" t="n">
        <v>171</v>
      </c>
      <c r="E3188" s="0" t="n">
        <v>1</v>
      </c>
      <c r="F3188" s="55" t="s">
        <v>1004</v>
      </c>
      <c r="G3188" s="0" t="n">
        <v>45.7</v>
      </c>
      <c r="H3188" s="0" t="n">
        <v>40</v>
      </c>
      <c r="I3188" s="55" t="s">
        <v>157</v>
      </c>
      <c r="J3188" s="0" t="n">
        <v>128</v>
      </c>
      <c r="K3188" s="0" t="n">
        <v>65</v>
      </c>
      <c r="L3188" s="0" t="n">
        <v>43</v>
      </c>
      <c r="P3188" s="0" t="n">
        <v>4.06</v>
      </c>
      <c r="Q3188" s="0" t="n">
        <v>3.21</v>
      </c>
      <c r="T3188" s="0" t="n">
        <v>45.35</v>
      </c>
      <c r="U3188" s="0" t="n">
        <v>813</v>
      </c>
      <c r="V3188" s="0" t="n">
        <v>4</v>
      </c>
      <c r="W3188" s="60" t="n">
        <v>46268</v>
      </c>
      <c r="X3188" s="55" t="n">
        <f aca="false">IF(I3188="Male",0,1)</f>
        <v>1</v>
      </c>
      <c r="Y3188" s="55" t="n">
        <f aca="false">IF(OR(I3188="DNB",I3188="Dry DNB"),1,0)</f>
        <v>0</v>
      </c>
      <c r="Z3188" s="55" t="n">
        <f aca="false">IF(ISNUMBER(W3188),A3188-W3188,"")</f>
        <v>42</v>
      </c>
      <c r="AA3188" s="55" t="n">
        <f aca="false">MATCH(A3188,DATAS,0)</f>
        <v>2</v>
      </c>
      <c r="AB3188" s="55" t="n">
        <f aca="false">IF(AND(E3188&gt;0,OR(AND(B3188&gt;=1,B3188&lt;=6),B3188=10)),1,0)</f>
        <v>1</v>
      </c>
      <c r="AC3188" s="55" t="n">
        <f aca="false">IF(AND(E3188&gt;0,B3188=10),1,0)</f>
        <v>0</v>
      </c>
      <c r="AD3188" s="55" t="n">
        <f aca="false">IF(AND(C3187=C3188,AA3187=AA3188-1),AB3187,"")</f>
        <v>1</v>
      </c>
      <c r="AE3188" s="55" t="n">
        <f aca="false">IF(AND(C3187=C3188,AA3187=AA3188-1),AC3187,"")</f>
        <v>0</v>
      </c>
      <c r="AF3188" s="55" t="n">
        <f aca="false">IF(AA3188=1,"",IF(AND(AB3188=1,AD3188&lt;&gt;1),1,0))</f>
        <v>0</v>
      </c>
      <c r="AG3188" s="55" t="n">
        <f aca="false">IF(AA3188=1,"",IF(AND(AC3188=1,AE3188&lt;&gt;1),1,0))</f>
        <v>0</v>
      </c>
      <c r="AH3188" s="60" t="str">
        <f aca="false">IF(AND(E3188&gt;0,AA3188&lt;2,NOT(AND(C3189=C3188,AA3189=AA3188+1))),INDEX(DATAS,AA3188+1),"")</f>
        <v/>
      </c>
      <c r="AI3188" s="60" t="str">
        <f aca="false">IF(AND(AC3188=1,AA3188&lt;2),IF(AND(C3189=C3188,AA3189=AA3188+1),IF(AC3189=1,"",INDEX(DATAS,AA3188+1)),INDEX(DATAS,AA3188+1)),"")</f>
        <v/>
      </c>
    </row>
    <row r="3189" customFormat="false" ht="15" hidden="false" customHeight="false" outlineLevel="0" collapsed="false">
      <c r="A3189" s="60" t="n">
        <v>46309</v>
      </c>
      <c r="B3189" s="0" t="n">
        <v>4</v>
      </c>
      <c r="C3189" s="0" t="n">
        <v>5745</v>
      </c>
      <c r="D3189" s="0" t="n">
        <v>163</v>
      </c>
      <c r="E3189" s="0" t="n">
        <v>1</v>
      </c>
      <c r="F3189" s="55" t="s">
        <v>1004</v>
      </c>
      <c r="G3189" s="0" t="n">
        <v>27.9</v>
      </c>
      <c r="H3189" s="0" t="n">
        <v>26</v>
      </c>
      <c r="I3189" s="55" t="s">
        <v>187</v>
      </c>
      <c r="J3189" s="0" t="n">
        <v>163</v>
      </c>
      <c r="K3189" s="0" t="n">
        <v>67</v>
      </c>
      <c r="P3189" s="0" t="n">
        <v>4.62</v>
      </c>
      <c r="Q3189" s="0" t="n">
        <v>4.24</v>
      </c>
      <c r="R3189" s="0" t="n">
        <v>2861</v>
      </c>
      <c r="S3189" s="0" t="n">
        <v>5829</v>
      </c>
      <c r="T3189" s="0" t="n">
        <v>32.2</v>
      </c>
      <c r="U3189" s="0" t="n">
        <v>812</v>
      </c>
      <c r="V3189" s="0" t="n">
        <v>3</v>
      </c>
      <c r="W3189" s="60" t="n">
        <v>46303</v>
      </c>
      <c r="X3189" s="55" t="n">
        <f aca="false">IF(I3189="Male",0,1)</f>
        <v>1</v>
      </c>
      <c r="Y3189" s="55" t="n">
        <f aca="false">IF(OR(I3189="DNB",I3189="Dry DNB"),1,0)</f>
        <v>0</v>
      </c>
      <c r="Z3189" s="55" t="n">
        <f aca="false">IF(ISNUMBER(W3189),A3189-W3189,"")</f>
        <v>6</v>
      </c>
      <c r="AA3189" s="55" t="n">
        <f aca="false">MATCH(A3189,DATAS,0)</f>
        <v>1</v>
      </c>
      <c r="AB3189" s="55" t="n">
        <f aca="false">IF(AND(E3189&gt;0,OR(AND(B3189&gt;=1,B3189&lt;=6),B3189=10)),1,0)</f>
        <v>1</v>
      </c>
      <c r="AC3189" s="55" t="n">
        <f aca="false">IF(AND(E3189&gt;0,B3189=10),1,0)</f>
        <v>0</v>
      </c>
      <c r="AD3189" s="0" t="str">
        <f aca="false">IF(AND(C3188=C3189,AA3188=AA3189-1),AB3188,"")</f>
        <v/>
      </c>
      <c r="AE3189" s="0" t="str">
        <f aca="false">IF(AND(C3188=C3189,AA3188=AA3189-1),AC3188,"")</f>
        <v/>
      </c>
      <c r="AF3189" s="0" t="str">
        <f aca="false">IF(AA3189=1,"",IF(AND(AB3189=1,AD3189&lt;&gt;1),1,0))</f>
        <v/>
      </c>
      <c r="AG3189" s="0" t="str">
        <f aca="false">IF(AA3189=1,"",IF(AND(AC3189=1,AE3189&lt;&gt;1),1,0))</f>
        <v/>
      </c>
      <c r="AH3189" s="60" t="str">
        <f aca="false">IF(AND(E3189&gt;0,AA3189&lt;2,NOT(AND(C3190=C3189,AA3190=AA3189+1))),INDEX(DATAS,AA3189+1),"")</f>
        <v/>
      </c>
      <c r="AI3189" s="60" t="str">
        <f aca="false">IF(AND(AC3189=1,AA3189&lt;2),IF(AND(C3190=C3189,AA3190=AA3189+1),IF(AC3190=1,"",INDEX(DATAS,AA3189+1)),INDEX(DATAS,AA3189+1)),"")</f>
        <v/>
      </c>
    </row>
    <row r="3190" customFormat="false" ht="15" hidden="false" customHeight="false" outlineLevel="0" collapsed="false">
      <c r="A3190" s="60" t="n">
        <v>46310</v>
      </c>
      <c r="B3190" s="0" t="n">
        <v>4</v>
      </c>
      <c r="C3190" s="0" t="n">
        <v>5745</v>
      </c>
      <c r="D3190" s="0" t="n">
        <v>164</v>
      </c>
      <c r="E3190" s="0" t="n">
        <v>1</v>
      </c>
      <c r="F3190" s="55" t="s">
        <v>1004</v>
      </c>
      <c r="G3190" s="0" t="n">
        <v>29.5</v>
      </c>
      <c r="H3190" s="0" t="n">
        <v>26</v>
      </c>
      <c r="I3190" s="55" t="s">
        <v>187</v>
      </c>
      <c r="J3190" s="0" t="n">
        <v>164</v>
      </c>
      <c r="K3190" s="0" t="n">
        <v>67</v>
      </c>
      <c r="P3190" s="0" t="n">
        <v>4.62</v>
      </c>
      <c r="Q3190" s="0" t="n">
        <v>4.24</v>
      </c>
      <c r="T3190" s="0" t="n">
        <v>32.2</v>
      </c>
      <c r="U3190" s="0" t="n">
        <v>813</v>
      </c>
      <c r="V3190" s="0" t="n">
        <v>3</v>
      </c>
      <c r="W3190" s="60" t="n">
        <v>46303</v>
      </c>
      <c r="X3190" s="55" t="n">
        <f aca="false">IF(I3190="Male",0,1)</f>
        <v>1</v>
      </c>
      <c r="Y3190" s="55" t="n">
        <f aca="false">IF(OR(I3190="DNB",I3190="Dry DNB"),1,0)</f>
        <v>0</v>
      </c>
      <c r="Z3190" s="55" t="n">
        <f aca="false">IF(ISNUMBER(W3190),A3190-W3190,"")</f>
        <v>7</v>
      </c>
      <c r="AA3190" s="55" t="n">
        <f aca="false">MATCH(A3190,DATAS,0)</f>
        <v>2</v>
      </c>
      <c r="AB3190" s="55" t="n">
        <f aca="false">IF(AND(E3190&gt;0,OR(AND(B3190&gt;=1,B3190&lt;=6),B3190=10)),1,0)</f>
        <v>1</v>
      </c>
      <c r="AC3190" s="55" t="n">
        <f aca="false">IF(AND(E3190&gt;0,B3190=10),1,0)</f>
        <v>0</v>
      </c>
      <c r="AD3190" s="55" t="n">
        <f aca="false">IF(AND(C3189=C3190,AA3189=AA3190-1),AB3189,"")</f>
        <v>1</v>
      </c>
      <c r="AE3190" s="55" t="n">
        <f aca="false">IF(AND(C3189=C3190,AA3189=AA3190-1),AC3189,"")</f>
        <v>0</v>
      </c>
      <c r="AF3190" s="55" t="n">
        <f aca="false">IF(AA3190=1,"",IF(AND(AB3190=1,AD3190&lt;&gt;1),1,0))</f>
        <v>0</v>
      </c>
      <c r="AG3190" s="55" t="n">
        <f aca="false">IF(AA3190=1,"",IF(AND(AC3190=1,AE3190&lt;&gt;1),1,0))</f>
        <v>0</v>
      </c>
      <c r="AH3190" s="60" t="str">
        <f aca="false">IF(AND(E3190&gt;0,AA3190&lt;2,NOT(AND(C3191=C3190,AA3191=AA3190+1))),INDEX(DATAS,AA3190+1),"")</f>
        <v/>
      </c>
      <c r="AI3190" s="60" t="str">
        <f aca="false">IF(AND(AC3190=1,AA3190&lt;2),IF(AND(C3191=C3190,AA3191=AA3190+1),IF(AC3191=1,"",INDEX(DATAS,AA3190+1)),INDEX(DATAS,AA3190+1)),"")</f>
        <v/>
      </c>
    </row>
    <row r="3191" customFormat="false" ht="15" hidden="false" customHeight="false" outlineLevel="0" collapsed="false">
      <c r="A3191" s="60" t="n">
        <v>46309</v>
      </c>
      <c r="B3191" s="0" t="n">
        <v>4</v>
      </c>
      <c r="C3191" s="0" t="n">
        <v>5746</v>
      </c>
      <c r="D3191" s="0" t="n">
        <v>169</v>
      </c>
      <c r="E3191" s="0" t="n">
        <v>1</v>
      </c>
      <c r="F3191" s="55" t="s">
        <v>1005</v>
      </c>
      <c r="G3191" s="0" t="n">
        <v>53.1</v>
      </c>
      <c r="H3191" s="0" t="n">
        <v>54</v>
      </c>
      <c r="I3191" s="55" t="s">
        <v>157</v>
      </c>
      <c r="J3191" s="0" t="n">
        <v>64</v>
      </c>
      <c r="K3191" s="0" t="n">
        <v>64</v>
      </c>
      <c r="L3191" s="0" t="n">
        <v>105</v>
      </c>
      <c r="P3191" s="0" t="n">
        <v>3.01</v>
      </c>
      <c r="Q3191" s="0" t="n">
        <v>3.44</v>
      </c>
      <c r="R3191" s="0" t="n">
        <v>4296</v>
      </c>
      <c r="S3191" s="0" t="n">
        <v>9135</v>
      </c>
      <c r="T3191" s="0" t="n">
        <v>48.15</v>
      </c>
      <c r="U3191" s="0" t="n">
        <v>811</v>
      </c>
      <c r="V3191" s="0" t="n">
        <v>1</v>
      </c>
      <c r="W3191" s="60" t="n">
        <v>46205</v>
      </c>
      <c r="X3191" s="55" t="n">
        <f aca="false">IF(I3191="Male",0,1)</f>
        <v>1</v>
      </c>
      <c r="Y3191" s="55" t="n">
        <f aca="false">IF(OR(I3191="DNB",I3191="Dry DNB"),1,0)</f>
        <v>0</v>
      </c>
      <c r="Z3191" s="55" t="n">
        <f aca="false">IF(ISNUMBER(W3191),A3191-W3191,"")</f>
        <v>104</v>
      </c>
      <c r="AA3191" s="55" t="n">
        <f aca="false">MATCH(A3191,DATAS,0)</f>
        <v>1</v>
      </c>
      <c r="AB3191" s="55" t="n">
        <f aca="false">IF(AND(E3191&gt;0,OR(AND(B3191&gt;=1,B3191&lt;=6),B3191=10)),1,0)</f>
        <v>1</v>
      </c>
      <c r="AC3191" s="55" t="n">
        <f aca="false">IF(AND(E3191&gt;0,B3191=10),1,0)</f>
        <v>0</v>
      </c>
      <c r="AD3191" s="0" t="str">
        <f aca="false">IF(AND(C3190=C3191,AA3190=AA3191-1),AB3190,"")</f>
        <v/>
      </c>
      <c r="AE3191" s="0" t="str">
        <f aca="false">IF(AND(C3190=C3191,AA3190=AA3191-1),AC3190,"")</f>
        <v/>
      </c>
      <c r="AF3191" s="0" t="str">
        <f aca="false">IF(AA3191=1,"",IF(AND(AB3191=1,AD3191&lt;&gt;1),1,0))</f>
        <v/>
      </c>
      <c r="AG3191" s="0" t="str">
        <f aca="false">IF(AA3191=1,"",IF(AND(AC3191=1,AE3191&lt;&gt;1),1,0))</f>
        <v/>
      </c>
      <c r="AH3191" s="60" t="str">
        <f aca="false">IF(AND(E3191&gt;0,AA3191&lt;2,NOT(AND(C3192=C3191,AA3192=AA3191+1))),INDEX(DATAS,AA3191+1),"")</f>
        <v/>
      </c>
      <c r="AI3191" s="60" t="str">
        <f aca="false">IF(AND(AC3191=1,AA3191&lt;2),IF(AND(C3192=C3191,AA3192=AA3191+1),IF(AC3192=1,"",INDEX(DATAS,AA3191+1)),INDEX(DATAS,AA3191+1)),"")</f>
        <v/>
      </c>
    </row>
    <row r="3192" customFormat="false" ht="15" hidden="false" customHeight="false" outlineLevel="0" collapsed="false">
      <c r="A3192" s="60" t="n">
        <v>46310</v>
      </c>
      <c r="B3192" s="0" t="n">
        <v>4</v>
      </c>
      <c r="C3192" s="0" t="n">
        <v>5746</v>
      </c>
      <c r="D3192" s="0" t="n">
        <v>170</v>
      </c>
      <c r="E3192" s="0" t="n">
        <v>1</v>
      </c>
      <c r="F3192" s="55" t="s">
        <v>1005</v>
      </c>
      <c r="G3192" s="0" t="n">
        <v>57.4</v>
      </c>
      <c r="H3192" s="0" t="n">
        <v>55</v>
      </c>
      <c r="I3192" s="55" t="s">
        <v>157</v>
      </c>
      <c r="J3192" s="0" t="n">
        <v>64</v>
      </c>
      <c r="K3192" s="0" t="n">
        <v>64</v>
      </c>
      <c r="L3192" s="0" t="n">
        <v>106</v>
      </c>
      <c r="P3192" s="0" t="n">
        <v>3.01</v>
      </c>
      <c r="Q3192" s="0" t="n">
        <v>3.44</v>
      </c>
      <c r="T3192" s="0" t="n">
        <v>48.15</v>
      </c>
      <c r="U3192" s="0" t="n">
        <v>812</v>
      </c>
      <c r="V3192" s="0" t="n">
        <v>1</v>
      </c>
      <c r="W3192" s="60" t="n">
        <v>46205</v>
      </c>
      <c r="X3192" s="55" t="n">
        <f aca="false">IF(I3192="Male",0,1)</f>
        <v>1</v>
      </c>
      <c r="Y3192" s="55" t="n">
        <f aca="false">IF(OR(I3192="DNB",I3192="Dry DNB"),1,0)</f>
        <v>0</v>
      </c>
      <c r="Z3192" s="55" t="n">
        <f aca="false">IF(ISNUMBER(W3192),A3192-W3192,"")</f>
        <v>105</v>
      </c>
      <c r="AA3192" s="55" t="n">
        <f aca="false">MATCH(A3192,DATAS,0)</f>
        <v>2</v>
      </c>
      <c r="AB3192" s="55" t="n">
        <f aca="false">IF(AND(E3192&gt;0,OR(AND(B3192&gt;=1,B3192&lt;=6),B3192=10)),1,0)</f>
        <v>1</v>
      </c>
      <c r="AC3192" s="55" t="n">
        <f aca="false">IF(AND(E3192&gt;0,B3192=10),1,0)</f>
        <v>0</v>
      </c>
      <c r="AD3192" s="55" t="n">
        <f aca="false">IF(AND(C3191=C3192,AA3191=AA3192-1),AB3191,"")</f>
        <v>1</v>
      </c>
      <c r="AE3192" s="55" t="n">
        <f aca="false">IF(AND(C3191=C3192,AA3191=AA3192-1),AC3191,"")</f>
        <v>0</v>
      </c>
      <c r="AF3192" s="55" t="n">
        <f aca="false">IF(AA3192=1,"",IF(AND(AB3192=1,AD3192&lt;&gt;1),1,0))</f>
        <v>0</v>
      </c>
      <c r="AG3192" s="55" t="n">
        <f aca="false">IF(AA3192=1,"",IF(AND(AC3192=1,AE3192&lt;&gt;1),1,0))</f>
        <v>0</v>
      </c>
      <c r="AH3192" s="60" t="str">
        <f aca="false">IF(AND(E3192&gt;0,AA3192&lt;2,NOT(AND(C3193=C3192,AA3193=AA3192+1))),INDEX(DATAS,AA3192+1),"")</f>
        <v/>
      </c>
      <c r="AI3192" s="60" t="str">
        <f aca="false">IF(AND(AC3192=1,AA3192&lt;2),IF(AND(C3193=C3192,AA3193=AA3192+1),IF(AC3193=1,"",INDEX(DATAS,AA3192+1)),INDEX(DATAS,AA3192+1)),"")</f>
        <v/>
      </c>
    </row>
    <row r="3193" customFormat="false" ht="15" hidden="false" customHeight="false" outlineLevel="0" collapsed="false">
      <c r="A3193" s="60" t="n">
        <v>46309</v>
      </c>
      <c r="B3193" s="0" t="n">
        <v>4</v>
      </c>
      <c r="C3193" s="0" t="n">
        <v>5748</v>
      </c>
      <c r="D3193" s="0" t="n">
        <v>154</v>
      </c>
      <c r="E3193" s="0" t="n">
        <v>1</v>
      </c>
      <c r="F3193" s="55" t="s">
        <v>1005</v>
      </c>
      <c r="G3193" s="0" t="n">
        <v>51</v>
      </c>
      <c r="H3193" s="0" t="n">
        <v>52</v>
      </c>
      <c r="I3193" s="55" t="s">
        <v>157</v>
      </c>
      <c r="J3193" s="0" t="n">
        <v>101</v>
      </c>
      <c r="K3193" s="0" t="n">
        <v>63</v>
      </c>
      <c r="L3193" s="0" t="n">
        <v>53</v>
      </c>
      <c r="P3193" s="0" t="n">
        <v>3.62</v>
      </c>
      <c r="Q3193" s="0" t="n">
        <v>3.27</v>
      </c>
      <c r="R3193" s="0" t="n">
        <v>4767</v>
      </c>
      <c r="S3193" s="0" t="n">
        <v>10210</v>
      </c>
      <c r="T3193" s="0" t="n">
        <v>50.5</v>
      </c>
      <c r="U3193" s="0" t="n">
        <v>811</v>
      </c>
      <c r="V3193" s="0" t="n">
        <v>3</v>
      </c>
      <c r="W3193" s="60" t="n">
        <v>46257</v>
      </c>
      <c r="X3193" s="55" t="n">
        <f aca="false">IF(I3193="Male",0,1)</f>
        <v>1</v>
      </c>
      <c r="Y3193" s="55" t="n">
        <f aca="false">IF(OR(I3193="DNB",I3193="Dry DNB"),1,0)</f>
        <v>0</v>
      </c>
      <c r="Z3193" s="55" t="n">
        <f aca="false">IF(ISNUMBER(W3193),A3193-W3193,"")</f>
        <v>52</v>
      </c>
      <c r="AA3193" s="55" t="n">
        <f aca="false">MATCH(A3193,DATAS,0)</f>
        <v>1</v>
      </c>
      <c r="AB3193" s="55" t="n">
        <f aca="false">IF(AND(E3193&gt;0,OR(AND(B3193&gt;=1,B3193&lt;=6),B3193=10)),1,0)</f>
        <v>1</v>
      </c>
      <c r="AC3193" s="55" t="n">
        <f aca="false">IF(AND(E3193&gt;0,B3193=10),1,0)</f>
        <v>0</v>
      </c>
      <c r="AD3193" s="0" t="str">
        <f aca="false">IF(AND(C3192=C3193,AA3192=AA3193-1),AB3192,"")</f>
        <v/>
      </c>
      <c r="AE3193" s="0" t="str">
        <f aca="false">IF(AND(C3192=C3193,AA3192=AA3193-1),AC3192,"")</f>
        <v/>
      </c>
      <c r="AF3193" s="0" t="str">
        <f aca="false">IF(AA3193=1,"",IF(AND(AB3193=1,AD3193&lt;&gt;1),1,0))</f>
        <v/>
      </c>
      <c r="AG3193" s="0" t="str">
        <f aca="false">IF(AA3193=1,"",IF(AND(AC3193=1,AE3193&lt;&gt;1),1,0))</f>
        <v/>
      </c>
      <c r="AH3193" s="60" t="str">
        <f aca="false">IF(AND(E3193&gt;0,AA3193&lt;2,NOT(AND(C3194=C3193,AA3194=AA3193+1))),INDEX(DATAS,AA3193+1),"")</f>
        <v/>
      </c>
      <c r="AI3193" s="60" t="str">
        <f aca="false">IF(AND(AC3193=1,AA3193&lt;2),IF(AND(C3194=C3193,AA3194=AA3193+1),IF(AC3194=1,"",INDEX(DATAS,AA3193+1)),INDEX(DATAS,AA3193+1)),"")</f>
        <v/>
      </c>
    </row>
    <row r="3194" customFormat="false" ht="15" hidden="false" customHeight="false" outlineLevel="0" collapsed="false">
      <c r="A3194" s="60" t="n">
        <v>46310</v>
      </c>
      <c r="B3194" s="0" t="n">
        <v>4</v>
      </c>
      <c r="C3194" s="0" t="n">
        <v>5748</v>
      </c>
      <c r="D3194" s="0" t="n">
        <v>155</v>
      </c>
      <c r="E3194" s="0" t="n">
        <v>1</v>
      </c>
      <c r="F3194" s="55" t="s">
        <v>1005</v>
      </c>
      <c r="G3194" s="0" t="n">
        <v>53.4</v>
      </c>
      <c r="H3194" s="0" t="n">
        <v>52</v>
      </c>
      <c r="I3194" s="55" t="s">
        <v>157</v>
      </c>
      <c r="J3194" s="0" t="n">
        <v>101</v>
      </c>
      <c r="K3194" s="0" t="n">
        <v>63</v>
      </c>
      <c r="L3194" s="0" t="n">
        <v>54</v>
      </c>
      <c r="P3194" s="0" t="n">
        <v>3.62</v>
      </c>
      <c r="Q3194" s="0" t="n">
        <v>3.27</v>
      </c>
      <c r="T3194" s="0" t="n">
        <v>50.5</v>
      </c>
      <c r="U3194" s="0" t="n">
        <v>812</v>
      </c>
      <c r="V3194" s="0" t="n">
        <v>3</v>
      </c>
      <c r="W3194" s="60" t="n">
        <v>46257</v>
      </c>
      <c r="X3194" s="55" t="n">
        <f aca="false">IF(I3194="Male",0,1)</f>
        <v>1</v>
      </c>
      <c r="Y3194" s="55" t="n">
        <f aca="false">IF(OR(I3194="DNB",I3194="Dry DNB"),1,0)</f>
        <v>0</v>
      </c>
      <c r="Z3194" s="55" t="n">
        <f aca="false">IF(ISNUMBER(W3194),A3194-W3194,"")</f>
        <v>53</v>
      </c>
      <c r="AA3194" s="55" t="n">
        <f aca="false">MATCH(A3194,DATAS,0)</f>
        <v>2</v>
      </c>
      <c r="AB3194" s="55" t="n">
        <f aca="false">IF(AND(E3194&gt;0,OR(AND(B3194&gt;=1,B3194&lt;=6),B3194=10)),1,0)</f>
        <v>1</v>
      </c>
      <c r="AC3194" s="55" t="n">
        <f aca="false">IF(AND(E3194&gt;0,B3194=10),1,0)</f>
        <v>0</v>
      </c>
      <c r="AD3194" s="55" t="n">
        <f aca="false">IF(AND(C3193=C3194,AA3193=AA3194-1),AB3193,"")</f>
        <v>1</v>
      </c>
      <c r="AE3194" s="55" t="n">
        <f aca="false">IF(AND(C3193=C3194,AA3193=AA3194-1),AC3193,"")</f>
        <v>0</v>
      </c>
      <c r="AF3194" s="55" t="n">
        <f aca="false">IF(AA3194=1,"",IF(AND(AB3194=1,AD3194&lt;&gt;1),1,0))</f>
        <v>0</v>
      </c>
      <c r="AG3194" s="55" t="n">
        <f aca="false">IF(AA3194=1,"",IF(AND(AC3194=1,AE3194&lt;&gt;1),1,0))</f>
        <v>0</v>
      </c>
      <c r="AH3194" s="60" t="str">
        <f aca="false">IF(AND(E3194&gt;0,AA3194&lt;2,NOT(AND(C3195=C3194,AA3195=AA3194+1))),INDEX(DATAS,AA3194+1),"")</f>
        <v/>
      </c>
      <c r="AI3194" s="60" t="str">
        <f aca="false">IF(AND(AC3194=1,AA3194&lt;2),IF(AND(C3195=C3194,AA3195=AA3194+1),IF(AC3195=1,"",INDEX(DATAS,AA3194+1)),INDEX(DATAS,AA3194+1)),"")</f>
        <v/>
      </c>
    </row>
    <row r="3195" customFormat="false" ht="15" hidden="false" customHeight="false" outlineLevel="0" collapsed="false">
      <c r="A3195" s="60" t="n">
        <v>46309</v>
      </c>
      <c r="B3195" s="0" t="n">
        <v>4</v>
      </c>
      <c r="C3195" s="0" t="n">
        <v>5750</v>
      </c>
      <c r="D3195" s="0" t="n">
        <v>121</v>
      </c>
      <c r="E3195" s="0" t="n">
        <v>1</v>
      </c>
      <c r="F3195" s="55" t="s">
        <v>1005</v>
      </c>
      <c r="G3195" s="0" t="n">
        <v>43.4</v>
      </c>
      <c r="H3195" s="0" t="n">
        <v>45</v>
      </c>
      <c r="I3195" s="55" t="s">
        <v>157</v>
      </c>
      <c r="J3195" s="0" t="n">
        <v>65</v>
      </c>
      <c r="K3195" s="0" t="n">
        <v>65</v>
      </c>
      <c r="L3195" s="0" t="n">
        <v>56</v>
      </c>
      <c r="P3195" s="0" t="n">
        <v>4.18</v>
      </c>
      <c r="Q3195" s="0" t="n">
        <v>2.99</v>
      </c>
      <c r="R3195" s="0" t="n">
        <v>3691</v>
      </c>
      <c r="S3195" s="0" t="n">
        <v>7742</v>
      </c>
      <c r="T3195" s="0" t="n">
        <v>39.2</v>
      </c>
      <c r="U3195" s="0" t="n">
        <v>811</v>
      </c>
      <c r="V3195" s="0" t="n">
        <v>1</v>
      </c>
      <c r="W3195" s="60" t="n">
        <v>46254</v>
      </c>
      <c r="X3195" s="55" t="n">
        <f aca="false">IF(I3195="Male",0,1)</f>
        <v>1</v>
      </c>
      <c r="Y3195" s="55" t="n">
        <f aca="false">IF(OR(I3195="DNB",I3195="Dry DNB"),1,0)</f>
        <v>0</v>
      </c>
      <c r="Z3195" s="55" t="n">
        <f aca="false">IF(ISNUMBER(W3195),A3195-W3195,"")</f>
        <v>55</v>
      </c>
      <c r="AA3195" s="55" t="n">
        <f aca="false">MATCH(A3195,DATAS,0)</f>
        <v>1</v>
      </c>
      <c r="AB3195" s="55" t="n">
        <f aca="false">IF(AND(E3195&gt;0,OR(AND(B3195&gt;=1,B3195&lt;=6),B3195=10)),1,0)</f>
        <v>1</v>
      </c>
      <c r="AC3195" s="55" t="n">
        <f aca="false">IF(AND(E3195&gt;0,B3195=10),1,0)</f>
        <v>0</v>
      </c>
      <c r="AD3195" s="0" t="str">
        <f aca="false">IF(AND(C3194=C3195,AA3194=AA3195-1),AB3194,"")</f>
        <v/>
      </c>
      <c r="AE3195" s="0" t="str">
        <f aca="false">IF(AND(C3194=C3195,AA3194=AA3195-1),AC3194,"")</f>
        <v/>
      </c>
      <c r="AF3195" s="0" t="str">
        <f aca="false">IF(AA3195=1,"",IF(AND(AB3195=1,AD3195&lt;&gt;1),1,0))</f>
        <v/>
      </c>
      <c r="AG3195" s="0" t="str">
        <f aca="false">IF(AA3195=1,"",IF(AND(AC3195=1,AE3195&lt;&gt;1),1,0))</f>
        <v/>
      </c>
      <c r="AH3195" s="60" t="str">
        <f aca="false">IF(AND(E3195&gt;0,AA3195&lt;2,NOT(AND(C3196=C3195,AA3196=AA3195+1))),INDEX(DATAS,AA3195+1),"")</f>
        <v/>
      </c>
      <c r="AI3195" s="60" t="str">
        <f aca="false">IF(AND(AC3195=1,AA3195&lt;2),IF(AND(C3196=C3195,AA3196=AA3195+1),IF(AC3196=1,"",INDEX(DATAS,AA3195+1)),INDEX(DATAS,AA3195+1)),"")</f>
        <v/>
      </c>
    </row>
    <row r="3196" customFormat="false" ht="15" hidden="false" customHeight="false" outlineLevel="0" collapsed="false">
      <c r="A3196" s="60" t="n">
        <v>46310</v>
      </c>
      <c r="B3196" s="0" t="n">
        <v>4</v>
      </c>
      <c r="C3196" s="0" t="n">
        <v>5750</v>
      </c>
      <c r="D3196" s="0" t="n">
        <v>122</v>
      </c>
      <c r="E3196" s="0" t="n">
        <v>1</v>
      </c>
      <c r="F3196" s="55" t="s">
        <v>1005</v>
      </c>
      <c r="G3196" s="0" t="n">
        <v>45.2</v>
      </c>
      <c r="H3196" s="0" t="n">
        <v>45</v>
      </c>
      <c r="I3196" s="55" t="s">
        <v>157</v>
      </c>
      <c r="J3196" s="0" t="n">
        <v>65</v>
      </c>
      <c r="K3196" s="0" t="n">
        <v>65</v>
      </c>
      <c r="L3196" s="0" t="n">
        <v>57</v>
      </c>
      <c r="P3196" s="0" t="n">
        <v>4.18</v>
      </c>
      <c r="Q3196" s="0" t="n">
        <v>2.99</v>
      </c>
      <c r="T3196" s="0" t="n">
        <v>39.2</v>
      </c>
      <c r="U3196" s="0" t="n">
        <v>812</v>
      </c>
      <c r="V3196" s="0" t="n">
        <v>1</v>
      </c>
      <c r="W3196" s="60" t="n">
        <v>46254</v>
      </c>
      <c r="X3196" s="55" t="n">
        <f aca="false">IF(I3196="Male",0,1)</f>
        <v>1</v>
      </c>
      <c r="Y3196" s="55" t="n">
        <f aca="false">IF(OR(I3196="DNB",I3196="Dry DNB"),1,0)</f>
        <v>0</v>
      </c>
      <c r="Z3196" s="55" t="n">
        <f aca="false">IF(ISNUMBER(W3196),A3196-W3196,"")</f>
        <v>56</v>
      </c>
      <c r="AA3196" s="55" t="n">
        <f aca="false">MATCH(A3196,DATAS,0)</f>
        <v>2</v>
      </c>
      <c r="AB3196" s="55" t="n">
        <f aca="false">IF(AND(E3196&gt;0,OR(AND(B3196&gt;=1,B3196&lt;=6),B3196=10)),1,0)</f>
        <v>1</v>
      </c>
      <c r="AC3196" s="55" t="n">
        <f aca="false">IF(AND(E3196&gt;0,B3196=10),1,0)</f>
        <v>0</v>
      </c>
      <c r="AD3196" s="55" t="n">
        <f aca="false">IF(AND(C3195=C3196,AA3195=AA3196-1),AB3195,"")</f>
        <v>1</v>
      </c>
      <c r="AE3196" s="55" t="n">
        <f aca="false">IF(AND(C3195=C3196,AA3195=AA3196-1),AC3195,"")</f>
        <v>0</v>
      </c>
      <c r="AF3196" s="55" t="n">
        <f aca="false">IF(AA3196=1,"",IF(AND(AB3196=1,AD3196&lt;&gt;1),1,0))</f>
        <v>0</v>
      </c>
      <c r="AG3196" s="55" t="n">
        <f aca="false">IF(AA3196=1,"",IF(AND(AC3196=1,AE3196&lt;&gt;1),1,0))</f>
        <v>0</v>
      </c>
      <c r="AH3196" s="60" t="str">
        <f aca="false">IF(AND(E3196&gt;0,AA3196&lt;2,NOT(AND(C3197=C3196,AA3197=AA3196+1))),INDEX(DATAS,AA3196+1),"")</f>
        <v/>
      </c>
      <c r="AI3196" s="60" t="str">
        <f aca="false">IF(AND(AC3196=1,AA3196&lt;2),IF(AND(C3197=C3196,AA3197=AA3196+1),IF(AC3197=1,"",INDEX(DATAS,AA3196+1)),INDEX(DATAS,AA3196+1)),"")</f>
        <v/>
      </c>
    </row>
    <row r="3197" customFormat="false" ht="15" hidden="false" customHeight="false" outlineLevel="0" collapsed="false">
      <c r="A3197" s="60" t="n">
        <v>46309</v>
      </c>
      <c r="B3197" s="0" t="n">
        <v>4</v>
      </c>
      <c r="C3197" s="0" t="n">
        <v>5751</v>
      </c>
      <c r="D3197" s="0" t="n">
        <v>126</v>
      </c>
      <c r="E3197" s="0" t="n">
        <v>1</v>
      </c>
      <c r="F3197" s="55" t="s">
        <v>1005</v>
      </c>
      <c r="G3197" s="0" t="n">
        <v>50.1</v>
      </c>
      <c r="H3197" s="0" t="n">
        <v>52</v>
      </c>
      <c r="I3197" s="55" t="s">
        <v>187</v>
      </c>
      <c r="J3197" s="0" t="n">
        <v>126</v>
      </c>
      <c r="K3197" s="0" t="n">
        <v>63</v>
      </c>
      <c r="P3197" s="0" t="n">
        <v>3.59</v>
      </c>
      <c r="Q3197" s="0" t="n">
        <v>3.05</v>
      </c>
      <c r="R3197" s="0" t="n">
        <v>4358</v>
      </c>
      <c r="S3197" s="0" t="n">
        <v>9161</v>
      </c>
      <c r="T3197" s="0" t="n">
        <v>47.15</v>
      </c>
      <c r="U3197" s="0" t="n">
        <v>811</v>
      </c>
      <c r="V3197" s="0" t="n">
        <v>2</v>
      </c>
      <c r="W3197" s="60" t="n">
        <v>46247</v>
      </c>
      <c r="X3197" s="55" t="n">
        <f aca="false">IF(I3197="Male",0,1)</f>
        <v>1</v>
      </c>
      <c r="Y3197" s="55" t="n">
        <f aca="false">IF(OR(I3197="DNB",I3197="Dry DNB"),1,0)</f>
        <v>0</v>
      </c>
      <c r="Z3197" s="55" t="n">
        <f aca="false">IF(ISNUMBER(W3197),A3197-W3197,"")</f>
        <v>62</v>
      </c>
      <c r="AA3197" s="55" t="n">
        <f aca="false">MATCH(A3197,DATAS,0)</f>
        <v>1</v>
      </c>
      <c r="AB3197" s="55" t="n">
        <f aca="false">IF(AND(E3197&gt;0,OR(AND(B3197&gt;=1,B3197&lt;=6),B3197=10)),1,0)</f>
        <v>1</v>
      </c>
      <c r="AC3197" s="55" t="n">
        <f aca="false">IF(AND(E3197&gt;0,B3197=10),1,0)</f>
        <v>0</v>
      </c>
      <c r="AD3197" s="0" t="str">
        <f aca="false">IF(AND(C3196=C3197,AA3196=AA3197-1),AB3196,"")</f>
        <v/>
      </c>
      <c r="AE3197" s="0" t="str">
        <f aca="false">IF(AND(C3196=C3197,AA3196=AA3197-1),AC3196,"")</f>
        <v/>
      </c>
      <c r="AF3197" s="0" t="str">
        <f aca="false">IF(AA3197=1,"",IF(AND(AB3197=1,AD3197&lt;&gt;1),1,0))</f>
        <v/>
      </c>
      <c r="AG3197" s="0" t="str">
        <f aca="false">IF(AA3197=1,"",IF(AND(AC3197=1,AE3197&lt;&gt;1),1,0))</f>
        <v/>
      </c>
      <c r="AH3197" s="60" t="str">
        <f aca="false">IF(AND(E3197&gt;0,AA3197&lt;2,NOT(AND(C3198=C3197,AA3198=AA3197+1))),INDEX(DATAS,AA3197+1),"")</f>
        <v/>
      </c>
      <c r="AI3197" s="60" t="str">
        <f aca="false">IF(AND(AC3197=1,AA3197&lt;2),IF(AND(C3198=C3197,AA3198=AA3197+1),IF(AC3198=1,"",INDEX(DATAS,AA3197+1)),INDEX(DATAS,AA3197+1)),"")</f>
        <v/>
      </c>
    </row>
    <row r="3198" customFormat="false" ht="15" hidden="false" customHeight="false" outlineLevel="0" collapsed="false">
      <c r="A3198" s="60" t="n">
        <v>46310</v>
      </c>
      <c r="B3198" s="0" t="n">
        <v>4</v>
      </c>
      <c r="C3198" s="0" t="n">
        <v>5751</v>
      </c>
      <c r="D3198" s="0" t="n">
        <v>127</v>
      </c>
      <c r="E3198" s="0" t="n">
        <v>1</v>
      </c>
      <c r="F3198" s="55" t="s">
        <v>1005</v>
      </c>
      <c r="G3198" s="0" t="n">
        <v>52.7</v>
      </c>
      <c r="H3198" s="0" t="n">
        <v>52</v>
      </c>
      <c r="I3198" s="55" t="s">
        <v>187</v>
      </c>
      <c r="J3198" s="0" t="n">
        <v>127</v>
      </c>
      <c r="K3198" s="0" t="n">
        <v>63</v>
      </c>
      <c r="P3198" s="0" t="n">
        <v>3.59</v>
      </c>
      <c r="Q3198" s="0" t="n">
        <v>3.05</v>
      </c>
      <c r="T3198" s="0" t="n">
        <v>47.15</v>
      </c>
      <c r="U3198" s="0" t="n">
        <v>812</v>
      </c>
      <c r="V3198" s="0" t="n">
        <v>2</v>
      </c>
      <c r="W3198" s="60" t="n">
        <v>46247</v>
      </c>
      <c r="X3198" s="55" t="n">
        <f aca="false">IF(I3198="Male",0,1)</f>
        <v>1</v>
      </c>
      <c r="Y3198" s="55" t="n">
        <f aca="false">IF(OR(I3198="DNB",I3198="Dry DNB"),1,0)</f>
        <v>0</v>
      </c>
      <c r="Z3198" s="55" t="n">
        <f aca="false">IF(ISNUMBER(W3198),A3198-W3198,"")</f>
        <v>63</v>
      </c>
      <c r="AA3198" s="55" t="n">
        <f aca="false">MATCH(A3198,DATAS,0)</f>
        <v>2</v>
      </c>
      <c r="AB3198" s="55" t="n">
        <f aca="false">IF(AND(E3198&gt;0,OR(AND(B3198&gt;=1,B3198&lt;=6),B3198=10)),1,0)</f>
        <v>1</v>
      </c>
      <c r="AC3198" s="55" t="n">
        <f aca="false">IF(AND(E3198&gt;0,B3198=10),1,0)</f>
        <v>0</v>
      </c>
      <c r="AD3198" s="55" t="n">
        <f aca="false">IF(AND(C3197=C3198,AA3197=AA3198-1),AB3197,"")</f>
        <v>1</v>
      </c>
      <c r="AE3198" s="55" t="n">
        <f aca="false">IF(AND(C3197=C3198,AA3197=AA3198-1),AC3197,"")</f>
        <v>0</v>
      </c>
      <c r="AF3198" s="55" t="n">
        <f aca="false">IF(AA3198=1,"",IF(AND(AB3198=1,AD3198&lt;&gt;1),1,0))</f>
        <v>0</v>
      </c>
      <c r="AG3198" s="55" t="n">
        <f aca="false">IF(AA3198=1,"",IF(AND(AC3198=1,AE3198&lt;&gt;1),1,0))</f>
        <v>0</v>
      </c>
      <c r="AH3198" s="60" t="str">
        <f aca="false">IF(AND(E3198&gt;0,AA3198&lt;2,NOT(AND(C3199=C3198,AA3199=AA3198+1))),INDEX(DATAS,AA3198+1),"")</f>
        <v/>
      </c>
      <c r="AI3198" s="60" t="str">
        <f aca="false">IF(AND(AC3198=1,AA3198&lt;2),IF(AND(C3199=C3198,AA3199=AA3198+1),IF(AC3199=1,"",INDEX(DATAS,AA3198+1)),INDEX(DATAS,AA3198+1)),"")</f>
        <v/>
      </c>
    </row>
    <row r="3199" customFormat="false" ht="15" hidden="false" customHeight="false" outlineLevel="0" collapsed="false">
      <c r="A3199" s="60" t="n">
        <v>46309</v>
      </c>
      <c r="B3199" s="0" t="n">
        <v>4</v>
      </c>
      <c r="C3199" s="0" t="n">
        <v>5752</v>
      </c>
      <c r="D3199" s="0" t="n">
        <v>144</v>
      </c>
      <c r="E3199" s="0" t="n">
        <v>1</v>
      </c>
      <c r="F3199" s="55" t="s">
        <v>1006</v>
      </c>
      <c r="G3199" s="0" t="n">
        <v>48.9</v>
      </c>
      <c r="H3199" s="0" t="n">
        <v>49</v>
      </c>
      <c r="I3199" s="55" t="s">
        <v>187</v>
      </c>
      <c r="J3199" s="0" t="n">
        <v>144</v>
      </c>
      <c r="K3199" s="0" t="n">
        <v>67</v>
      </c>
      <c r="P3199" s="0" t="n">
        <v>3.97</v>
      </c>
      <c r="Q3199" s="0" t="n">
        <v>3.3</v>
      </c>
      <c r="R3199" s="0" t="n">
        <v>3981</v>
      </c>
      <c r="S3199" s="0" t="n">
        <v>8575</v>
      </c>
      <c r="T3199" s="0" t="n">
        <v>44.55</v>
      </c>
      <c r="U3199" s="0" t="n">
        <v>810</v>
      </c>
      <c r="V3199" s="0" t="n">
        <v>3</v>
      </c>
      <c r="W3199" s="60" t="n">
        <v>46254</v>
      </c>
      <c r="X3199" s="55" t="n">
        <f aca="false">IF(I3199="Male",0,1)</f>
        <v>1</v>
      </c>
      <c r="Y3199" s="55" t="n">
        <f aca="false">IF(OR(I3199="DNB",I3199="Dry DNB"),1,0)</f>
        <v>0</v>
      </c>
      <c r="Z3199" s="55" t="n">
        <f aca="false">IF(ISNUMBER(W3199),A3199-W3199,"")</f>
        <v>55</v>
      </c>
      <c r="AA3199" s="55" t="n">
        <f aca="false">MATCH(A3199,DATAS,0)</f>
        <v>1</v>
      </c>
      <c r="AB3199" s="55" t="n">
        <f aca="false">IF(AND(E3199&gt;0,OR(AND(B3199&gt;=1,B3199&lt;=6),B3199=10)),1,0)</f>
        <v>1</v>
      </c>
      <c r="AC3199" s="55" t="n">
        <f aca="false">IF(AND(E3199&gt;0,B3199=10),1,0)</f>
        <v>0</v>
      </c>
      <c r="AD3199" s="0" t="str">
        <f aca="false">IF(AND(C3198=C3199,AA3198=AA3199-1),AB3198,"")</f>
        <v/>
      </c>
      <c r="AE3199" s="0" t="str">
        <f aca="false">IF(AND(C3198=C3199,AA3198=AA3199-1),AC3198,"")</f>
        <v/>
      </c>
      <c r="AF3199" s="0" t="str">
        <f aca="false">IF(AA3199=1,"",IF(AND(AB3199=1,AD3199&lt;&gt;1),1,0))</f>
        <v/>
      </c>
      <c r="AG3199" s="0" t="str">
        <f aca="false">IF(AA3199=1,"",IF(AND(AC3199=1,AE3199&lt;&gt;1),1,0))</f>
        <v/>
      </c>
      <c r="AH3199" s="60" t="str">
        <f aca="false">IF(AND(E3199&gt;0,AA3199&lt;2,NOT(AND(C3200=C3199,AA3200=AA3199+1))),INDEX(DATAS,AA3199+1),"")</f>
        <v/>
      </c>
      <c r="AI3199" s="60" t="str">
        <f aca="false">IF(AND(AC3199=1,AA3199&lt;2),IF(AND(C3200=C3199,AA3200=AA3199+1),IF(AC3200=1,"",INDEX(DATAS,AA3199+1)),INDEX(DATAS,AA3199+1)),"")</f>
        <v/>
      </c>
    </row>
    <row r="3200" customFormat="false" ht="15" hidden="false" customHeight="false" outlineLevel="0" collapsed="false">
      <c r="A3200" s="60" t="n">
        <v>46310</v>
      </c>
      <c r="B3200" s="0" t="n">
        <v>4</v>
      </c>
      <c r="C3200" s="0" t="n">
        <v>5752</v>
      </c>
      <c r="D3200" s="0" t="n">
        <v>145</v>
      </c>
      <c r="E3200" s="0" t="n">
        <v>1</v>
      </c>
      <c r="F3200" s="55" t="s">
        <v>1006</v>
      </c>
      <c r="G3200" s="0" t="n">
        <v>52.8</v>
      </c>
      <c r="H3200" s="0" t="n">
        <v>49</v>
      </c>
      <c r="I3200" s="55" t="s">
        <v>187</v>
      </c>
      <c r="J3200" s="0" t="n">
        <v>145</v>
      </c>
      <c r="K3200" s="0" t="n">
        <v>67</v>
      </c>
      <c r="P3200" s="0" t="n">
        <v>3.97</v>
      </c>
      <c r="Q3200" s="0" t="n">
        <v>3.3</v>
      </c>
      <c r="T3200" s="0" t="n">
        <v>44.55</v>
      </c>
      <c r="U3200" s="0" t="n">
        <v>811</v>
      </c>
      <c r="V3200" s="0" t="n">
        <v>3</v>
      </c>
      <c r="W3200" s="60" t="n">
        <v>46254</v>
      </c>
      <c r="X3200" s="55" t="n">
        <f aca="false">IF(I3200="Male",0,1)</f>
        <v>1</v>
      </c>
      <c r="Y3200" s="55" t="n">
        <f aca="false">IF(OR(I3200="DNB",I3200="Dry DNB"),1,0)</f>
        <v>0</v>
      </c>
      <c r="Z3200" s="55" t="n">
        <f aca="false">IF(ISNUMBER(W3200),A3200-W3200,"")</f>
        <v>56</v>
      </c>
      <c r="AA3200" s="55" t="n">
        <f aca="false">MATCH(A3200,DATAS,0)</f>
        <v>2</v>
      </c>
      <c r="AB3200" s="55" t="n">
        <f aca="false">IF(AND(E3200&gt;0,OR(AND(B3200&gt;=1,B3200&lt;=6),B3200=10)),1,0)</f>
        <v>1</v>
      </c>
      <c r="AC3200" s="55" t="n">
        <f aca="false">IF(AND(E3200&gt;0,B3200=10),1,0)</f>
        <v>0</v>
      </c>
      <c r="AD3200" s="55" t="n">
        <f aca="false">IF(AND(C3199=C3200,AA3199=AA3200-1),AB3199,"")</f>
        <v>1</v>
      </c>
      <c r="AE3200" s="55" t="n">
        <f aca="false">IF(AND(C3199=C3200,AA3199=AA3200-1),AC3199,"")</f>
        <v>0</v>
      </c>
      <c r="AF3200" s="55" t="n">
        <f aca="false">IF(AA3200=1,"",IF(AND(AB3200=1,AD3200&lt;&gt;1),1,0))</f>
        <v>0</v>
      </c>
      <c r="AG3200" s="55" t="n">
        <f aca="false">IF(AA3200=1,"",IF(AND(AC3200=1,AE3200&lt;&gt;1),1,0))</f>
        <v>0</v>
      </c>
      <c r="AH3200" s="60" t="str">
        <f aca="false">IF(AND(E3200&gt;0,AA3200&lt;2,NOT(AND(C3201=C3200,AA3201=AA3200+1))),INDEX(DATAS,AA3200+1),"")</f>
        <v/>
      </c>
      <c r="AI3200" s="60" t="str">
        <f aca="false">IF(AND(AC3200=1,AA3200&lt;2),IF(AND(C3201=C3200,AA3201=AA3200+1),IF(AC3201=1,"",INDEX(DATAS,AA3200+1)),INDEX(DATAS,AA3200+1)),"")</f>
        <v/>
      </c>
    </row>
    <row r="3201" customFormat="false" ht="15" hidden="false" customHeight="false" outlineLevel="0" collapsed="false">
      <c r="A3201" s="60" t="n">
        <v>46309</v>
      </c>
      <c r="B3201" s="0" t="n">
        <v>1</v>
      </c>
      <c r="C3201" s="0" t="n">
        <v>5753</v>
      </c>
      <c r="D3201" s="0" t="n">
        <v>106</v>
      </c>
      <c r="E3201" s="0" t="n">
        <v>1</v>
      </c>
      <c r="F3201" s="55" t="s">
        <v>1006</v>
      </c>
      <c r="G3201" s="0" t="n">
        <v>50.9</v>
      </c>
      <c r="H3201" s="0" t="n">
        <v>50</v>
      </c>
      <c r="I3201" s="55" t="s">
        <v>157</v>
      </c>
      <c r="J3201" s="0" t="n">
        <v>64</v>
      </c>
      <c r="K3201" s="0" t="n">
        <v>64</v>
      </c>
      <c r="L3201" s="0" t="n">
        <v>42</v>
      </c>
      <c r="P3201" s="0" t="n">
        <v>4.03</v>
      </c>
      <c r="Q3201" s="0" t="n">
        <v>3.03</v>
      </c>
      <c r="R3201" s="0" t="n">
        <v>3947</v>
      </c>
      <c r="S3201" s="0" t="n">
        <v>8054</v>
      </c>
      <c r="T3201" s="0" t="n">
        <v>42.15</v>
      </c>
      <c r="U3201" s="0" t="n">
        <v>810</v>
      </c>
      <c r="V3201" s="0" t="n">
        <v>1</v>
      </c>
      <c r="W3201" s="60" t="n">
        <v>46268</v>
      </c>
      <c r="X3201" s="55" t="n">
        <f aca="false">IF(I3201="Male",0,1)</f>
        <v>1</v>
      </c>
      <c r="Y3201" s="55" t="n">
        <f aca="false">IF(OR(I3201="DNB",I3201="Dry DNB"),1,0)</f>
        <v>0</v>
      </c>
      <c r="Z3201" s="55" t="n">
        <f aca="false">IF(ISNUMBER(W3201),A3201-W3201,"")</f>
        <v>41</v>
      </c>
      <c r="AA3201" s="55" t="n">
        <f aca="false">MATCH(A3201,DATAS,0)</f>
        <v>1</v>
      </c>
      <c r="AB3201" s="55" t="n">
        <f aca="false">IF(AND(E3201&gt;0,OR(AND(B3201&gt;=1,B3201&lt;=6),B3201=10)),1,0)</f>
        <v>1</v>
      </c>
      <c r="AC3201" s="55" t="n">
        <f aca="false">IF(AND(E3201&gt;0,B3201=10),1,0)</f>
        <v>0</v>
      </c>
      <c r="AD3201" s="0" t="str">
        <f aca="false">IF(AND(C3200=C3201,AA3200=AA3201-1),AB3200,"")</f>
        <v/>
      </c>
      <c r="AE3201" s="0" t="str">
        <f aca="false">IF(AND(C3200=C3201,AA3200=AA3201-1),AC3200,"")</f>
        <v/>
      </c>
      <c r="AF3201" s="0" t="str">
        <f aca="false">IF(AA3201=1,"",IF(AND(AB3201=1,AD3201&lt;&gt;1),1,0))</f>
        <v/>
      </c>
      <c r="AG3201" s="0" t="str">
        <f aca="false">IF(AA3201=1,"",IF(AND(AC3201=1,AE3201&lt;&gt;1),1,0))</f>
        <v/>
      </c>
      <c r="AH3201" s="60" t="str">
        <f aca="false">IF(AND(E3201&gt;0,AA3201&lt;2,NOT(AND(C3202=C3201,AA3202=AA3201+1))),INDEX(DATAS,AA3201+1),"")</f>
        <v/>
      </c>
      <c r="AI3201" s="60" t="str">
        <f aca="false">IF(AND(AC3201=1,AA3201&lt;2),IF(AND(C3202=C3201,AA3202=AA3201+1),IF(AC3202=1,"",INDEX(DATAS,AA3201+1)),INDEX(DATAS,AA3201+1)),"")</f>
        <v/>
      </c>
    </row>
    <row r="3202" customFormat="false" ht="15" hidden="false" customHeight="false" outlineLevel="0" collapsed="false">
      <c r="A3202" s="60" t="n">
        <v>46310</v>
      </c>
      <c r="B3202" s="0" t="n">
        <v>1</v>
      </c>
      <c r="C3202" s="0" t="n">
        <v>5753</v>
      </c>
      <c r="D3202" s="0" t="n">
        <v>107</v>
      </c>
      <c r="E3202" s="0" t="n">
        <v>1</v>
      </c>
      <c r="F3202" s="55" t="s">
        <v>1006</v>
      </c>
      <c r="G3202" s="0" t="n">
        <v>52.9</v>
      </c>
      <c r="H3202" s="0" t="n">
        <v>51</v>
      </c>
      <c r="I3202" s="55" t="s">
        <v>157</v>
      </c>
      <c r="J3202" s="0" t="n">
        <v>64</v>
      </c>
      <c r="K3202" s="0" t="n">
        <v>64</v>
      </c>
      <c r="L3202" s="0" t="n">
        <v>43</v>
      </c>
      <c r="P3202" s="0" t="n">
        <v>4.03</v>
      </c>
      <c r="Q3202" s="0" t="n">
        <v>3.03</v>
      </c>
      <c r="T3202" s="0" t="n">
        <v>42.15</v>
      </c>
      <c r="U3202" s="0" t="n">
        <v>811</v>
      </c>
      <c r="V3202" s="0" t="n">
        <v>1</v>
      </c>
      <c r="W3202" s="60" t="n">
        <v>46268</v>
      </c>
      <c r="X3202" s="55" t="n">
        <f aca="false">IF(I3202="Male",0,1)</f>
        <v>1</v>
      </c>
      <c r="Y3202" s="55" t="n">
        <f aca="false">IF(OR(I3202="DNB",I3202="Dry DNB"),1,0)</f>
        <v>0</v>
      </c>
      <c r="Z3202" s="55" t="n">
        <f aca="false">IF(ISNUMBER(W3202),A3202-W3202,"")</f>
        <v>42</v>
      </c>
      <c r="AA3202" s="55" t="n">
        <f aca="false">MATCH(A3202,DATAS,0)</f>
        <v>2</v>
      </c>
      <c r="AB3202" s="55" t="n">
        <f aca="false">IF(AND(E3202&gt;0,OR(AND(B3202&gt;=1,B3202&lt;=6),B3202=10)),1,0)</f>
        <v>1</v>
      </c>
      <c r="AC3202" s="55" t="n">
        <f aca="false">IF(AND(E3202&gt;0,B3202=10),1,0)</f>
        <v>0</v>
      </c>
      <c r="AD3202" s="55" t="n">
        <f aca="false">IF(AND(C3201=C3202,AA3201=AA3202-1),AB3201,"")</f>
        <v>1</v>
      </c>
      <c r="AE3202" s="55" t="n">
        <f aca="false">IF(AND(C3201=C3202,AA3201=AA3202-1),AC3201,"")</f>
        <v>0</v>
      </c>
      <c r="AF3202" s="55" t="n">
        <f aca="false">IF(AA3202=1,"",IF(AND(AB3202=1,AD3202&lt;&gt;1),1,0))</f>
        <v>0</v>
      </c>
      <c r="AG3202" s="55" t="n">
        <f aca="false">IF(AA3202=1,"",IF(AND(AC3202=1,AE3202&lt;&gt;1),1,0))</f>
        <v>0</v>
      </c>
      <c r="AH3202" s="60" t="str">
        <f aca="false">IF(AND(E3202&gt;0,AA3202&lt;2,NOT(AND(C3203=C3202,AA3203=AA3202+1))),INDEX(DATAS,AA3202+1),"")</f>
        <v/>
      </c>
      <c r="AI3202" s="60" t="str">
        <f aca="false">IF(AND(AC3202=1,AA3202&lt;2),IF(AND(C3203=C3202,AA3203=AA3202+1),IF(AC3203=1,"",INDEX(DATAS,AA3202+1)),INDEX(DATAS,AA3202+1)),"")</f>
        <v/>
      </c>
    </row>
    <row r="3203" customFormat="false" ht="15" hidden="false" customHeight="false" outlineLevel="0" collapsed="false">
      <c r="A3203" s="60" t="n">
        <v>46309</v>
      </c>
      <c r="B3203" s="0" t="n">
        <v>4</v>
      </c>
      <c r="C3203" s="0" t="n">
        <v>5754</v>
      </c>
      <c r="D3203" s="0" t="n">
        <v>137</v>
      </c>
      <c r="E3203" s="0" t="n">
        <v>1</v>
      </c>
      <c r="F3203" s="55" t="s">
        <v>1007</v>
      </c>
      <c r="G3203" s="0" t="n">
        <v>46.6</v>
      </c>
      <c r="H3203" s="0" t="n">
        <v>49</v>
      </c>
      <c r="I3203" s="55" t="s">
        <v>157</v>
      </c>
      <c r="J3203" s="0" t="n">
        <v>87</v>
      </c>
      <c r="K3203" s="0" t="n">
        <v>67</v>
      </c>
      <c r="L3203" s="0" t="n">
        <v>50</v>
      </c>
      <c r="P3203" s="0" t="n">
        <v>3.35</v>
      </c>
      <c r="Q3203" s="0" t="n">
        <v>3.08</v>
      </c>
      <c r="R3203" s="0" t="n">
        <v>4343</v>
      </c>
      <c r="S3203" s="0" t="n">
        <v>9251</v>
      </c>
      <c r="T3203" s="0" t="n">
        <v>45.3</v>
      </c>
      <c r="U3203" s="0" t="n">
        <v>809</v>
      </c>
      <c r="V3203" s="0" t="n">
        <v>2</v>
      </c>
      <c r="W3203" s="60" t="n">
        <v>46261</v>
      </c>
      <c r="X3203" s="55" t="n">
        <f aca="false">IF(I3203="Male",0,1)</f>
        <v>1</v>
      </c>
      <c r="Y3203" s="55" t="n">
        <f aca="false">IF(OR(I3203="DNB",I3203="Dry DNB"),1,0)</f>
        <v>0</v>
      </c>
      <c r="Z3203" s="55" t="n">
        <f aca="false">IF(ISNUMBER(W3203),A3203-W3203,"")</f>
        <v>48</v>
      </c>
      <c r="AA3203" s="55" t="n">
        <f aca="false">MATCH(A3203,DATAS,0)</f>
        <v>1</v>
      </c>
      <c r="AB3203" s="55" t="n">
        <f aca="false">IF(AND(E3203&gt;0,OR(AND(B3203&gt;=1,B3203&lt;=6),B3203=10)),1,0)</f>
        <v>1</v>
      </c>
      <c r="AC3203" s="55" t="n">
        <f aca="false">IF(AND(E3203&gt;0,B3203=10),1,0)</f>
        <v>0</v>
      </c>
      <c r="AD3203" s="0" t="str">
        <f aca="false">IF(AND(C3202=C3203,AA3202=AA3203-1),AB3202,"")</f>
        <v/>
      </c>
      <c r="AE3203" s="0" t="str">
        <f aca="false">IF(AND(C3202=C3203,AA3202=AA3203-1),AC3202,"")</f>
        <v/>
      </c>
      <c r="AF3203" s="0" t="str">
        <f aca="false">IF(AA3203=1,"",IF(AND(AB3203=1,AD3203&lt;&gt;1),1,0))</f>
        <v/>
      </c>
      <c r="AG3203" s="0" t="str">
        <f aca="false">IF(AA3203=1,"",IF(AND(AC3203=1,AE3203&lt;&gt;1),1,0))</f>
        <v/>
      </c>
      <c r="AH3203" s="60" t="str">
        <f aca="false">IF(AND(E3203&gt;0,AA3203&lt;2,NOT(AND(C3204=C3203,AA3204=AA3203+1))),INDEX(DATAS,AA3203+1),"")</f>
        <v/>
      </c>
      <c r="AI3203" s="60" t="str">
        <f aca="false">IF(AND(AC3203=1,AA3203&lt;2),IF(AND(C3204=C3203,AA3204=AA3203+1),IF(AC3204=1,"",INDEX(DATAS,AA3203+1)),INDEX(DATAS,AA3203+1)),"")</f>
        <v/>
      </c>
    </row>
    <row r="3204" customFormat="false" ht="15" hidden="false" customHeight="false" outlineLevel="0" collapsed="false">
      <c r="A3204" s="60" t="n">
        <v>46310</v>
      </c>
      <c r="B3204" s="0" t="n">
        <v>4</v>
      </c>
      <c r="C3204" s="0" t="n">
        <v>5754</v>
      </c>
      <c r="D3204" s="0" t="n">
        <v>138</v>
      </c>
      <c r="E3204" s="0" t="n">
        <v>1</v>
      </c>
      <c r="F3204" s="55" t="s">
        <v>1007</v>
      </c>
      <c r="G3204" s="0" t="n">
        <v>48.2</v>
      </c>
      <c r="H3204" s="0" t="n">
        <v>48</v>
      </c>
      <c r="I3204" s="55" t="s">
        <v>157</v>
      </c>
      <c r="J3204" s="0" t="n">
        <v>87</v>
      </c>
      <c r="K3204" s="0" t="n">
        <v>67</v>
      </c>
      <c r="L3204" s="0" t="n">
        <v>51</v>
      </c>
      <c r="P3204" s="0" t="n">
        <v>3.35</v>
      </c>
      <c r="Q3204" s="0" t="n">
        <v>3.08</v>
      </c>
      <c r="T3204" s="0" t="n">
        <v>45.3</v>
      </c>
      <c r="U3204" s="0" t="n">
        <v>810</v>
      </c>
      <c r="V3204" s="0" t="n">
        <v>2</v>
      </c>
      <c r="W3204" s="60" t="n">
        <v>46261</v>
      </c>
      <c r="X3204" s="55" t="n">
        <f aca="false">IF(I3204="Male",0,1)</f>
        <v>1</v>
      </c>
      <c r="Y3204" s="55" t="n">
        <f aca="false">IF(OR(I3204="DNB",I3204="Dry DNB"),1,0)</f>
        <v>0</v>
      </c>
      <c r="Z3204" s="55" t="n">
        <f aca="false">IF(ISNUMBER(W3204),A3204-W3204,"")</f>
        <v>49</v>
      </c>
      <c r="AA3204" s="55" t="n">
        <f aca="false">MATCH(A3204,DATAS,0)</f>
        <v>2</v>
      </c>
      <c r="AB3204" s="55" t="n">
        <f aca="false">IF(AND(E3204&gt;0,OR(AND(B3204&gt;=1,B3204&lt;=6),B3204=10)),1,0)</f>
        <v>1</v>
      </c>
      <c r="AC3204" s="55" t="n">
        <f aca="false">IF(AND(E3204&gt;0,B3204=10),1,0)</f>
        <v>0</v>
      </c>
      <c r="AD3204" s="55" t="n">
        <f aca="false">IF(AND(C3203=C3204,AA3203=AA3204-1),AB3203,"")</f>
        <v>1</v>
      </c>
      <c r="AE3204" s="55" t="n">
        <f aca="false">IF(AND(C3203=C3204,AA3203=AA3204-1),AC3203,"")</f>
        <v>0</v>
      </c>
      <c r="AF3204" s="55" t="n">
        <f aca="false">IF(AA3204=1,"",IF(AND(AB3204=1,AD3204&lt;&gt;1),1,0))</f>
        <v>0</v>
      </c>
      <c r="AG3204" s="55" t="n">
        <f aca="false">IF(AA3204=1,"",IF(AND(AC3204=1,AE3204&lt;&gt;1),1,0))</f>
        <v>0</v>
      </c>
      <c r="AH3204" s="60" t="str">
        <f aca="false">IF(AND(E3204&gt;0,AA3204&lt;2,NOT(AND(C3205=C3204,AA3205=AA3204+1))),INDEX(DATAS,AA3204+1),"")</f>
        <v/>
      </c>
      <c r="AI3204" s="60" t="str">
        <f aca="false">IF(AND(AC3204=1,AA3204&lt;2),IF(AND(C3205=C3204,AA3205=AA3204+1),IF(AC3205=1,"",INDEX(DATAS,AA3204+1)),INDEX(DATAS,AA3204+1)),"")</f>
        <v/>
      </c>
    </row>
    <row r="3205" customFormat="false" ht="15" hidden="false" customHeight="false" outlineLevel="0" collapsed="false">
      <c r="A3205" s="60" t="n">
        <v>46309</v>
      </c>
      <c r="B3205" s="0" t="n">
        <v>1</v>
      </c>
      <c r="C3205" s="0" t="n">
        <v>5756</v>
      </c>
      <c r="D3205" s="0" t="n">
        <v>106</v>
      </c>
      <c r="E3205" s="0" t="n">
        <v>1</v>
      </c>
      <c r="F3205" s="55" t="s">
        <v>1007</v>
      </c>
      <c r="G3205" s="0" t="n">
        <v>49</v>
      </c>
      <c r="H3205" s="0" t="n">
        <v>49</v>
      </c>
      <c r="I3205" s="55" t="s">
        <v>187</v>
      </c>
      <c r="J3205" s="0" t="n">
        <v>106</v>
      </c>
      <c r="K3205" s="0" t="n">
        <v>64</v>
      </c>
      <c r="P3205" s="0" t="n">
        <v>2.98</v>
      </c>
      <c r="Q3205" s="0" t="n">
        <v>3.15</v>
      </c>
      <c r="R3205" s="0" t="n">
        <v>4041</v>
      </c>
      <c r="S3205" s="0" t="n">
        <v>8224</v>
      </c>
      <c r="T3205" s="0" t="n">
        <v>46.6</v>
      </c>
      <c r="U3205" s="0" t="n">
        <v>809</v>
      </c>
      <c r="V3205" s="0" t="n">
        <v>2</v>
      </c>
      <c r="W3205" s="60" t="n">
        <v>46310</v>
      </c>
      <c r="X3205" s="55" t="n">
        <f aca="false">IF(I3205="Male",0,1)</f>
        <v>1</v>
      </c>
      <c r="Y3205" s="55" t="n">
        <f aca="false">IF(OR(I3205="DNB",I3205="Dry DNB"),1,0)</f>
        <v>0</v>
      </c>
      <c r="Z3205" s="55" t="n">
        <f aca="false">IF(ISNUMBER(W3205),A3205-W3205,"")</f>
        <v>-1</v>
      </c>
      <c r="AA3205" s="55" t="n">
        <f aca="false">MATCH(A3205,DATAS,0)</f>
        <v>1</v>
      </c>
      <c r="AB3205" s="55" t="n">
        <f aca="false">IF(AND(E3205&gt;0,OR(AND(B3205&gt;=1,B3205&lt;=6),B3205=10)),1,0)</f>
        <v>1</v>
      </c>
      <c r="AC3205" s="55" t="n">
        <f aca="false">IF(AND(E3205&gt;0,B3205=10),1,0)</f>
        <v>0</v>
      </c>
      <c r="AD3205" s="0" t="str">
        <f aca="false">IF(AND(C3204=C3205,AA3204=AA3205-1),AB3204,"")</f>
        <v/>
      </c>
      <c r="AE3205" s="0" t="str">
        <f aca="false">IF(AND(C3204=C3205,AA3204=AA3205-1),AC3204,"")</f>
        <v/>
      </c>
      <c r="AF3205" s="0" t="str">
        <f aca="false">IF(AA3205=1,"",IF(AND(AB3205=1,AD3205&lt;&gt;1),1,0))</f>
        <v/>
      </c>
      <c r="AG3205" s="0" t="str">
        <f aca="false">IF(AA3205=1,"",IF(AND(AC3205=1,AE3205&lt;&gt;1),1,0))</f>
        <v/>
      </c>
      <c r="AH3205" s="60" t="str">
        <f aca="false">IF(AND(E3205&gt;0,AA3205&lt;2,NOT(AND(C3206=C3205,AA3206=AA3205+1))),INDEX(DATAS,AA3205+1),"")</f>
        <v/>
      </c>
      <c r="AI3205" s="60" t="str">
        <f aca="false">IF(AND(AC3205=1,AA3205&lt;2),IF(AND(C3206=C3205,AA3206=AA3205+1),IF(AC3206=1,"",INDEX(DATAS,AA3205+1)),INDEX(DATAS,AA3205+1)),"")</f>
        <v/>
      </c>
    </row>
    <row r="3206" customFormat="false" ht="15" hidden="false" customHeight="false" outlineLevel="0" collapsed="false">
      <c r="A3206" s="60" t="n">
        <v>46310</v>
      </c>
      <c r="B3206" s="0" t="n">
        <v>1</v>
      </c>
      <c r="C3206" s="0" t="n">
        <v>5756</v>
      </c>
      <c r="D3206" s="0" t="n">
        <v>107</v>
      </c>
      <c r="E3206" s="0" t="n">
        <v>1</v>
      </c>
      <c r="F3206" s="55" t="s">
        <v>1007</v>
      </c>
      <c r="G3206" s="0" t="n">
        <v>51.1</v>
      </c>
      <c r="H3206" s="0" t="n">
        <v>49</v>
      </c>
      <c r="I3206" s="55" t="s">
        <v>187</v>
      </c>
      <c r="J3206" s="0" t="n">
        <v>107</v>
      </c>
      <c r="K3206" s="0" t="n">
        <v>64</v>
      </c>
      <c r="P3206" s="0" t="n">
        <v>2.98</v>
      </c>
      <c r="Q3206" s="0" t="n">
        <v>3.15</v>
      </c>
      <c r="T3206" s="0" t="n">
        <v>46.6</v>
      </c>
      <c r="U3206" s="0" t="n">
        <v>810</v>
      </c>
      <c r="V3206" s="0" t="n">
        <v>2</v>
      </c>
      <c r="W3206" s="60" t="n">
        <v>46310</v>
      </c>
      <c r="X3206" s="55" t="n">
        <f aca="false">IF(I3206="Male",0,1)</f>
        <v>1</v>
      </c>
      <c r="Y3206" s="55" t="n">
        <f aca="false">IF(OR(I3206="DNB",I3206="Dry DNB"),1,0)</f>
        <v>0</v>
      </c>
      <c r="Z3206" s="55" t="n">
        <f aca="false">IF(ISNUMBER(W3206),A3206-W3206,"")</f>
        <v>0</v>
      </c>
      <c r="AA3206" s="55" t="n">
        <f aca="false">MATCH(A3206,DATAS,0)</f>
        <v>2</v>
      </c>
      <c r="AB3206" s="55" t="n">
        <f aca="false">IF(AND(E3206&gt;0,OR(AND(B3206&gt;=1,B3206&lt;=6),B3206=10)),1,0)</f>
        <v>1</v>
      </c>
      <c r="AC3206" s="55" t="n">
        <f aca="false">IF(AND(E3206&gt;0,B3206=10),1,0)</f>
        <v>0</v>
      </c>
      <c r="AD3206" s="55" t="n">
        <f aca="false">IF(AND(C3205=C3206,AA3205=AA3206-1),AB3205,"")</f>
        <v>1</v>
      </c>
      <c r="AE3206" s="55" t="n">
        <f aca="false">IF(AND(C3205=C3206,AA3205=AA3206-1),AC3205,"")</f>
        <v>0</v>
      </c>
      <c r="AF3206" s="55" t="n">
        <f aca="false">IF(AA3206=1,"",IF(AND(AB3206=1,AD3206&lt;&gt;1),1,0))</f>
        <v>0</v>
      </c>
      <c r="AG3206" s="55" t="n">
        <f aca="false">IF(AA3206=1,"",IF(AND(AC3206=1,AE3206&lt;&gt;1),1,0))</f>
        <v>0</v>
      </c>
      <c r="AH3206" s="60" t="str">
        <f aca="false">IF(AND(E3206&gt;0,AA3206&lt;2,NOT(AND(C3207=C3206,AA3207=AA3206+1))),INDEX(DATAS,AA3206+1),"")</f>
        <v/>
      </c>
      <c r="AI3206" s="60" t="str">
        <f aca="false">IF(AND(AC3206=1,AA3206&lt;2),IF(AND(C3207=C3206,AA3207=AA3206+1),IF(AC3207=1,"",INDEX(DATAS,AA3206+1)),INDEX(DATAS,AA3206+1)),"")</f>
        <v/>
      </c>
    </row>
    <row r="3207" customFormat="false" ht="15" hidden="false" customHeight="false" outlineLevel="0" collapsed="false">
      <c r="A3207" s="60" t="n">
        <v>46309</v>
      </c>
      <c r="B3207" s="0" t="n">
        <v>4</v>
      </c>
      <c r="C3207" s="0" t="n">
        <v>5757</v>
      </c>
      <c r="D3207" s="0" t="n">
        <v>166</v>
      </c>
      <c r="E3207" s="0" t="n">
        <v>1</v>
      </c>
      <c r="F3207" s="55" t="s">
        <v>1008</v>
      </c>
      <c r="G3207" s="0" t="n">
        <v>59.9</v>
      </c>
      <c r="H3207" s="0" t="n">
        <v>58</v>
      </c>
      <c r="I3207" s="55" t="s">
        <v>157</v>
      </c>
      <c r="J3207" s="0" t="n">
        <v>128</v>
      </c>
      <c r="K3207" s="0" t="n">
        <v>68</v>
      </c>
      <c r="L3207" s="0" t="n">
        <v>38</v>
      </c>
      <c r="P3207" s="0" t="n">
        <v>4.44</v>
      </c>
      <c r="Q3207" s="0" t="n">
        <v>3.01</v>
      </c>
      <c r="R3207" s="0" t="n">
        <v>5352</v>
      </c>
      <c r="S3207" s="0" t="n">
        <v>11332</v>
      </c>
      <c r="T3207" s="0" t="n">
        <v>58.8</v>
      </c>
      <c r="U3207" s="0" t="n">
        <v>808</v>
      </c>
      <c r="V3207" s="0" t="n">
        <v>3</v>
      </c>
      <c r="W3207" s="60" t="n">
        <v>46272</v>
      </c>
      <c r="X3207" s="55" t="n">
        <f aca="false">IF(I3207="Male",0,1)</f>
        <v>1</v>
      </c>
      <c r="Y3207" s="55" t="n">
        <f aca="false">IF(OR(I3207="DNB",I3207="Dry DNB"),1,0)</f>
        <v>0</v>
      </c>
      <c r="Z3207" s="55" t="n">
        <f aca="false">IF(ISNUMBER(W3207),A3207-W3207,"")</f>
        <v>37</v>
      </c>
      <c r="AA3207" s="55" t="n">
        <f aca="false">MATCH(A3207,DATAS,0)</f>
        <v>1</v>
      </c>
      <c r="AB3207" s="55" t="n">
        <f aca="false">IF(AND(E3207&gt;0,OR(AND(B3207&gt;=1,B3207&lt;=6),B3207=10)),1,0)</f>
        <v>1</v>
      </c>
      <c r="AC3207" s="55" t="n">
        <f aca="false">IF(AND(E3207&gt;0,B3207=10),1,0)</f>
        <v>0</v>
      </c>
      <c r="AD3207" s="0" t="str">
        <f aca="false">IF(AND(C3206=C3207,AA3206=AA3207-1),AB3206,"")</f>
        <v/>
      </c>
      <c r="AE3207" s="0" t="str">
        <f aca="false">IF(AND(C3206=C3207,AA3206=AA3207-1),AC3206,"")</f>
        <v/>
      </c>
      <c r="AF3207" s="0" t="str">
        <f aca="false">IF(AA3207=1,"",IF(AND(AB3207=1,AD3207&lt;&gt;1),1,0))</f>
        <v/>
      </c>
      <c r="AG3207" s="0" t="str">
        <f aca="false">IF(AA3207=1,"",IF(AND(AC3207=1,AE3207&lt;&gt;1),1,0))</f>
        <v/>
      </c>
      <c r="AH3207" s="60" t="str">
        <f aca="false">IF(AND(E3207&gt;0,AA3207&lt;2,NOT(AND(C3208=C3207,AA3208=AA3207+1))),INDEX(DATAS,AA3207+1),"")</f>
        <v/>
      </c>
      <c r="AI3207" s="60" t="str">
        <f aca="false">IF(AND(AC3207=1,AA3207&lt;2),IF(AND(C3208=C3207,AA3208=AA3207+1),IF(AC3208=1,"",INDEX(DATAS,AA3207+1)),INDEX(DATAS,AA3207+1)),"")</f>
        <v/>
      </c>
    </row>
    <row r="3208" customFormat="false" ht="15" hidden="false" customHeight="false" outlineLevel="0" collapsed="false">
      <c r="A3208" s="60" t="n">
        <v>46310</v>
      </c>
      <c r="B3208" s="0" t="n">
        <v>4</v>
      </c>
      <c r="C3208" s="0" t="n">
        <v>5757</v>
      </c>
      <c r="D3208" s="0" t="n">
        <v>167</v>
      </c>
      <c r="E3208" s="0" t="n">
        <v>1</v>
      </c>
      <c r="F3208" s="55" t="s">
        <v>1008</v>
      </c>
      <c r="G3208" s="0" t="n">
        <v>58.4</v>
      </c>
      <c r="H3208" s="0" t="n">
        <v>58</v>
      </c>
      <c r="I3208" s="55" t="s">
        <v>157</v>
      </c>
      <c r="J3208" s="0" t="n">
        <v>128</v>
      </c>
      <c r="K3208" s="0" t="n">
        <v>68</v>
      </c>
      <c r="L3208" s="0" t="n">
        <v>39</v>
      </c>
      <c r="P3208" s="0" t="n">
        <v>4.44</v>
      </c>
      <c r="Q3208" s="0" t="n">
        <v>3.01</v>
      </c>
      <c r="T3208" s="0" t="n">
        <v>58.8</v>
      </c>
      <c r="U3208" s="0" t="n">
        <v>809</v>
      </c>
      <c r="V3208" s="0" t="n">
        <v>3</v>
      </c>
      <c r="W3208" s="60" t="n">
        <v>46272</v>
      </c>
      <c r="X3208" s="55" t="n">
        <f aca="false">IF(I3208="Male",0,1)</f>
        <v>1</v>
      </c>
      <c r="Y3208" s="55" t="n">
        <f aca="false">IF(OR(I3208="DNB",I3208="Dry DNB"),1,0)</f>
        <v>0</v>
      </c>
      <c r="Z3208" s="55" t="n">
        <f aca="false">IF(ISNUMBER(W3208),A3208-W3208,"")</f>
        <v>38</v>
      </c>
      <c r="AA3208" s="55" t="n">
        <f aca="false">MATCH(A3208,DATAS,0)</f>
        <v>2</v>
      </c>
      <c r="AB3208" s="55" t="n">
        <f aca="false">IF(AND(E3208&gt;0,OR(AND(B3208&gt;=1,B3208&lt;=6),B3208=10)),1,0)</f>
        <v>1</v>
      </c>
      <c r="AC3208" s="55" t="n">
        <f aca="false">IF(AND(E3208&gt;0,B3208=10),1,0)</f>
        <v>0</v>
      </c>
      <c r="AD3208" s="55" t="n">
        <f aca="false">IF(AND(C3207=C3208,AA3207=AA3208-1),AB3207,"")</f>
        <v>1</v>
      </c>
      <c r="AE3208" s="55" t="n">
        <f aca="false">IF(AND(C3207=C3208,AA3207=AA3208-1),AC3207,"")</f>
        <v>0</v>
      </c>
      <c r="AF3208" s="55" t="n">
        <f aca="false">IF(AA3208=1,"",IF(AND(AB3208=1,AD3208&lt;&gt;1),1,0))</f>
        <v>0</v>
      </c>
      <c r="AG3208" s="55" t="n">
        <f aca="false">IF(AA3208=1,"",IF(AND(AC3208=1,AE3208&lt;&gt;1),1,0))</f>
        <v>0</v>
      </c>
      <c r="AH3208" s="60" t="str">
        <f aca="false">IF(AND(E3208&gt;0,AA3208&lt;2,NOT(AND(C3209=C3208,AA3209=AA3208+1))),INDEX(DATAS,AA3208+1),"")</f>
        <v/>
      </c>
      <c r="AI3208" s="60" t="str">
        <f aca="false">IF(AND(AC3208=1,AA3208&lt;2),IF(AND(C3209=C3208,AA3209=AA3208+1),IF(AC3209=1,"",INDEX(DATAS,AA3208+1)),INDEX(DATAS,AA3208+1)),"")</f>
        <v/>
      </c>
    </row>
    <row r="3209" customFormat="false" ht="15" hidden="false" customHeight="false" outlineLevel="0" collapsed="false">
      <c r="A3209" s="60" t="n">
        <v>46309</v>
      </c>
      <c r="B3209" s="0" t="n">
        <v>4</v>
      </c>
      <c r="C3209" s="0" t="n">
        <v>5758</v>
      </c>
      <c r="D3209" s="0" t="n">
        <v>167</v>
      </c>
      <c r="E3209" s="0" t="n">
        <v>1</v>
      </c>
      <c r="F3209" s="55" t="s">
        <v>1008</v>
      </c>
      <c r="G3209" s="0" t="n">
        <v>47.5</v>
      </c>
      <c r="H3209" s="0" t="n">
        <v>49</v>
      </c>
      <c r="I3209" s="55" t="s">
        <v>187</v>
      </c>
      <c r="J3209" s="0" t="n">
        <v>167</v>
      </c>
      <c r="K3209" s="0" t="n">
        <v>69</v>
      </c>
      <c r="P3209" s="0" t="n">
        <v>3.25</v>
      </c>
      <c r="Q3209" s="0" t="n">
        <v>3.3</v>
      </c>
      <c r="R3209" s="0" t="n">
        <v>4459</v>
      </c>
      <c r="S3209" s="0" t="n">
        <v>9227</v>
      </c>
      <c r="T3209" s="0" t="n">
        <v>46.3</v>
      </c>
      <c r="U3209" s="0" t="n">
        <v>808</v>
      </c>
      <c r="V3209" s="0" t="n">
        <v>4</v>
      </c>
      <c r="W3209" s="60" t="n">
        <v>46286</v>
      </c>
      <c r="X3209" s="55" t="n">
        <f aca="false">IF(I3209="Male",0,1)</f>
        <v>1</v>
      </c>
      <c r="Y3209" s="55" t="n">
        <f aca="false">IF(OR(I3209="DNB",I3209="Dry DNB"),1,0)</f>
        <v>0</v>
      </c>
      <c r="Z3209" s="55" t="n">
        <f aca="false">IF(ISNUMBER(W3209),A3209-W3209,"")</f>
        <v>23</v>
      </c>
      <c r="AA3209" s="55" t="n">
        <f aca="false">MATCH(A3209,DATAS,0)</f>
        <v>1</v>
      </c>
      <c r="AB3209" s="55" t="n">
        <f aca="false">IF(AND(E3209&gt;0,OR(AND(B3209&gt;=1,B3209&lt;=6),B3209=10)),1,0)</f>
        <v>1</v>
      </c>
      <c r="AC3209" s="55" t="n">
        <f aca="false">IF(AND(E3209&gt;0,B3209=10),1,0)</f>
        <v>0</v>
      </c>
      <c r="AD3209" s="0" t="str">
        <f aca="false">IF(AND(C3208=C3209,AA3208=AA3209-1),AB3208,"")</f>
        <v/>
      </c>
      <c r="AE3209" s="0" t="str">
        <f aca="false">IF(AND(C3208=C3209,AA3208=AA3209-1),AC3208,"")</f>
        <v/>
      </c>
      <c r="AF3209" s="0" t="str">
        <f aca="false">IF(AA3209=1,"",IF(AND(AB3209=1,AD3209&lt;&gt;1),1,0))</f>
        <v/>
      </c>
      <c r="AG3209" s="0" t="str">
        <f aca="false">IF(AA3209=1,"",IF(AND(AC3209=1,AE3209&lt;&gt;1),1,0))</f>
        <v/>
      </c>
      <c r="AH3209" s="60" t="str">
        <f aca="false">IF(AND(E3209&gt;0,AA3209&lt;2,NOT(AND(C3210=C3209,AA3210=AA3209+1))),INDEX(DATAS,AA3209+1),"")</f>
        <v/>
      </c>
      <c r="AI3209" s="60" t="str">
        <f aca="false">IF(AND(AC3209=1,AA3209&lt;2),IF(AND(C3210=C3209,AA3210=AA3209+1),IF(AC3210=1,"",INDEX(DATAS,AA3209+1)),INDEX(DATAS,AA3209+1)),"")</f>
        <v/>
      </c>
    </row>
    <row r="3210" customFormat="false" ht="15" hidden="false" customHeight="false" outlineLevel="0" collapsed="false">
      <c r="A3210" s="60" t="n">
        <v>46310</v>
      </c>
      <c r="B3210" s="0" t="n">
        <v>4</v>
      </c>
      <c r="C3210" s="0" t="n">
        <v>5758</v>
      </c>
      <c r="D3210" s="0" t="n">
        <v>168</v>
      </c>
      <c r="E3210" s="0" t="n">
        <v>1</v>
      </c>
      <c r="F3210" s="55" t="s">
        <v>1008</v>
      </c>
      <c r="G3210" s="0" t="n">
        <v>48.8</v>
      </c>
      <c r="H3210" s="0" t="n">
        <v>48</v>
      </c>
      <c r="I3210" s="55" t="s">
        <v>187</v>
      </c>
      <c r="J3210" s="0" t="n">
        <v>168</v>
      </c>
      <c r="K3210" s="0" t="n">
        <v>69</v>
      </c>
      <c r="P3210" s="0" t="n">
        <v>3.25</v>
      </c>
      <c r="Q3210" s="0" t="n">
        <v>3.3</v>
      </c>
      <c r="T3210" s="0" t="n">
        <v>46.3</v>
      </c>
      <c r="U3210" s="0" t="n">
        <v>809</v>
      </c>
      <c r="V3210" s="0" t="n">
        <v>4</v>
      </c>
      <c r="W3210" s="60" t="n">
        <v>46286</v>
      </c>
      <c r="X3210" s="55" t="n">
        <f aca="false">IF(I3210="Male",0,1)</f>
        <v>1</v>
      </c>
      <c r="Y3210" s="55" t="n">
        <f aca="false">IF(OR(I3210="DNB",I3210="Dry DNB"),1,0)</f>
        <v>0</v>
      </c>
      <c r="Z3210" s="55" t="n">
        <f aca="false">IF(ISNUMBER(W3210),A3210-W3210,"")</f>
        <v>24</v>
      </c>
      <c r="AA3210" s="55" t="n">
        <f aca="false">MATCH(A3210,DATAS,0)</f>
        <v>2</v>
      </c>
      <c r="AB3210" s="55" t="n">
        <f aca="false">IF(AND(E3210&gt;0,OR(AND(B3210&gt;=1,B3210&lt;=6),B3210=10)),1,0)</f>
        <v>1</v>
      </c>
      <c r="AC3210" s="55" t="n">
        <f aca="false">IF(AND(E3210&gt;0,B3210=10),1,0)</f>
        <v>0</v>
      </c>
      <c r="AD3210" s="55" t="n">
        <f aca="false">IF(AND(C3209=C3210,AA3209=AA3210-1),AB3209,"")</f>
        <v>1</v>
      </c>
      <c r="AE3210" s="55" t="n">
        <f aca="false">IF(AND(C3209=C3210,AA3209=AA3210-1),AC3209,"")</f>
        <v>0</v>
      </c>
      <c r="AF3210" s="55" t="n">
        <f aca="false">IF(AA3210=1,"",IF(AND(AB3210=1,AD3210&lt;&gt;1),1,0))</f>
        <v>0</v>
      </c>
      <c r="AG3210" s="55" t="n">
        <f aca="false">IF(AA3210=1,"",IF(AND(AC3210=1,AE3210&lt;&gt;1),1,0))</f>
        <v>0</v>
      </c>
      <c r="AH3210" s="60" t="str">
        <f aca="false">IF(AND(E3210&gt;0,AA3210&lt;2,NOT(AND(C3211=C3210,AA3211=AA3210+1))),INDEX(DATAS,AA3210+1),"")</f>
        <v/>
      </c>
      <c r="AI3210" s="60" t="str">
        <f aca="false">IF(AND(AC3210=1,AA3210&lt;2),IF(AND(C3211=C3210,AA3211=AA3210+1),IF(AC3211=1,"",INDEX(DATAS,AA3210+1)),INDEX(DATAS,AA3210+1)),"")</f>
        <v/>
      </c>
    </row>
    <row r="3211" customFormat="false" ht="15" hidden="false" customHeight="false" outlineLevel="0" collapsed="false">
      <c r="A3211" s="60" t="n">
        <v>46309</v>
      </c>
      <c r="B3211" s="0" t="n">
        <v>4</v>
      </c>
      <c r="C3211" s="0" t="n">
        <v>5759</v>
      </c>
      <c r="D3211" s="0" t="n">
        <v>126</v>
      </c>
      <c r="E3211" s="0" t="n">
        <v>1</v>
      </c>
      <c r="F3211" s="55" t="s">
        <v>1008</v>
      </c>
      <c r="G3211" s="0" t="n">
        <v>45.8</v>
      </c>
      <c r="H3211" s="0" t="n">
        <v>47</v>
      </c>
      <c r="I3211" s="55" t="s">
        <v>157</v>
      </c>
      <c r="J3211" s="0" t="n">
        <v>84</v>
      </c>
      <c r="K3211" s="0" t="n">
        <v>63</v>
      </c>
      <c r="L3211" s="0" t="n">
        <v>42</v>
      </c>
      <c r="P3211" s="0" t="n">
        <v>4.41</v>
      </c>
      <c r="Q3211" s="0" t="n">
        <v>3.23</v>
      </c>
      <c r="R3211" s="0" t="n">
        <v>4014</v>
      </c>
      <c r="S3211" s="0" t="n">
        <v>8353</v>
      </c>
      <c r="T3211" s="0" t="n">
        <v>42.95</v>
      </c>
      <c r="U3211" s="0" t="n">
        <v>808</v>
      </c>
      <c r="V3211" s="0" t="n">
        <v>2</v>
      </c>
      <c r="W3211" s="60" t="n">
        <v>46268</v>
      </c>
      <c r="X3211" s="55" t="n">
        <f aca="false">IF(I3211="Male",0,1)</f>
        <v>1</v>
      </c>
      <c r="Y3211" s="55" t="n">
        <f aca="false">IF(OR(I3211="DNB",I3211="Dry DNB"),1,0)</f>
        <v>0</v>
      </c>
      <c r="Z3211" s="55" t="n">
        <f aca="false">IF(ISNUMBER(W3211),A3211-W3211,"")</f>
        <v>41</v>
      </c>
      <c r="AA3211" s="55" t="n">
        <f aca="false">MATCH(A3211,DATAS,0)</f>
        <v>1</v>
      </c>
      <c r="AB3211" s="55" t="n">
        <f aca="false">IF(AND(E3211&gt;0,OR(AND(B3211&gt;=1,B3211&lt;=6),B3211=10)),1,0)</f>
        <v>1</v>
      </c>
      <c r="AC3211" s="55" t="n">
        <f aca="false">IF(AND(E3211&gt;0,B3211=10),1,0)</f>
        <v>0</v>
      </c>
      <c r="AD3211" s="0" t="str">
        <f aca="false">IF(AND(C3210=C3211,AA3210=AA3211-1),AB3210,"")</f>
        <v/>
      </c>
      <c r="AE3211" s="0" t="str">
        <f aca="false">IF(AND(C3210=C3211,AA3210=AA3211-1),AC3210,"")</f>
        <v/>
      </c>
      <c r="AF3211" s="0" t="str">
        <f aca="false">IF(AA3211=1,"",IF(AND(AB3211=1,AD3211&lt;&gt;1),1,0))</f>
        <v/>
      </c>
      <c r="AG3211" s="0" t="str">
        <f aca="false">IF(AA3211=1,"",IF(AND(AC3211=1,AE3211&lt;&gt;1),1,0))</f>
        <v/>
      </c>
      <c r="AH3211" s="60" t="str">
        <f aca="false">IF(AND(E3211&gt;0,AA3211&lt;2,NOT(AND(C3212=C3211,AA3212=AA3211+1))),INDEX(DATAS,AA3211+1),"")</f>
        <v/>
      </c>
      <c r="AI3211" s="60" t="str">
        <f aca="false">IF(AND(AC3211=1,AA3211&lt;2),IF(AND(C3212=C3211,AA3212=AA3211+1),IF(AC3212=1,"",INDEX(DATAS,AA3211+1)),INDEX(DATAS,AA3211+1)),"")</f>
        <v/>
      </c>
    </row>
    <row r="3212" customFormat="false" ht="15" hidden="false" customHeight="false" outlineLevel="0" collapsed="false">
      <c r="A3212" s="60" t="n">
        <v>46310</v>
      </c>
      <c r="B3212" s="0" t="n">
        <v>4</v>
      </c>
      <c r="C3212" s="0" t="n">
        <v>5759</v>
      </c>
      <c r="D3212" s="0" t="n">
        <v>127</v>
      </c>
      <c r="E3212" s="0" t="n">
        <v>1</v>
      </c>
      <c r="F3212" s="55" t="s">
        <v>1008</v>
      </c>
      <c r="G3212" s="0" t="n">
        <v>41.4</v>
      </c>
      <c r="H3212" s="0" t="n">
        <v>46</v>
      </c>
      <c r="I3212" s="55" t="s">
        <v>157</v>
      </c>
      <c r="J3212" s="0" t="n">
        <v>84</v>
      </c>
      <c r="K3212" s="0" t="n">
        <v>63</v>
      </c>
      <c r="L3212" s="0" t="n">
        <v>43</v>
      </c>
      <c r="P3212" s="0" t="n">
        <v>4.41</v>
      </c>
      <c r="Q3212" s="0" t="n">
        <v>3.23</v>
      </c>
      <c r="T3212" s="0" t="n">
        <v>42.95</v>
      </c>
      <c r="U3212" s="0" t="n">
        <v>809</v>
      </c>
      <c r="V3212" s="0" t="n">
        <v>2</v>
      </c>
      <c r="W3212" s="60" t="n">
        <v>46268</v>
      </c>
      <c r="X3212" s="55" t="n">
        <f aca="false">IF(I3212="Male",0,1)</f>
        <v>1</v>
      </c>
      <c r="Y3212" s="55" t="n">
        <f aca="false">IF(OR(I3212="DNB",I3212="Dry DNB"),1,0)</f>
        <v>0</v>
      </c>
      <c r="Z3212" s="55" t="n">
        <f aca="false">IF(ISNUMBER(W3212),A3212-W3212,"")</f>
        <v>42</v>
      </c>
      <c r="AA3212" s="55" t="n">
        <f aca="false">MATCH(A3212,DATAS,0)</f>
        <v>2</v>
      </c>
      <c r="AB3212" s="55" t="n">
        <f aca="false">IF(AND(E3212&gt;0,OR(AND(B3212&gt;=1,B3212&lt;=6),B3212=10)),1,0)</f>
        <v>1</v>
      </c>
      <c r="AC3212" s="55" t="n">
        <f aca="false">IF(AND(E3212&gt;0,B3212=10),1,0)</f>
        <v>0</v>
      </c>
      <c r="AD3212" s="55" t="n">
        <f aca="false">IF(AND(C3211=C3212,AA3211=AA3212-1),AB3211,"")</f>
        <v>1</v>
      </c>
      <c r="AE3212" s="55" t="n">
        <f aca="false">IF(AND(C3211=C3212,AA3211=AA3212-1),AC3211,"")</f>
        <v>0</v>
      </c>
      <c r="AF3212" s="55" t="n">
        <f aca="false">IF(AA3212=1,"",IF(AND(AB3212=1,AD3212&lt;&gt;1),1,0))</f>
        <v>0</v>
      </c>
      <c r="AG3212" s="55" t="n">
        <f aca="false">IF(AA3212=1,"",IF(AND(AC3212=1,AE3212&lt;&gt;1),1,0))</f>
        <v>0</v>
      </c>
      <c r="AH3212" s="60" t="str">
        <f aca="false">IF(AND(E3212&gt;0,AA3212&lt;2,NOT(AND(C3213=C3212,AA3213=AA3212+1))),INDEX(DATAS,AA3212+1),"")</f>
        <v/>
      </c>
      <c r="AI3212" s="60" t="str">
        <f aca="false">IF(AND(AC3212=1,AA3212&lt;2),IF(AND(C3213=C3212,AA3213=AA3212+1),IF(AC3213=1,"",INDEX(DATAS,AA3212+1)),INDEX(DATAS,AA3212+1)),"")</f>
        <v/>
      </c>
    </row>
    <row r="3213" customFormat="false" ht="15" hidden="false" customHeight="false" outlineLevel="0" collapsed="false">
      <c r="A3213" s="60" t="n">
        <v>46309</v>
      </c>
      <c r="B3213" s="0" t="n">
        <v>4</v>
      </c>
      <c r="C3213" s="0" t="n">
        <v>5760</v>
      </c>
      <c r="D3213" s="0" t="n">
        <v>165</v>
      </c>
      <c r="E3213" s="0" t="n">
        <v>1</v>
      </c>
      <c r="F3213" s="55" t="s">
        <v>1009</v>
      </c>
      <c r="G3213" s="0" t="n">
        <v>37.1</v>
      </c>
      <c r="H3213" s="0" t="n">
        <v>36</v>
      </c>
      <c r="I3213" s="55" t="s">
        <v>157</v>
      </c>
      <c r="J3213" s="0" t="n">
        <v>81</v>
      </c>
      <c r="K3213" s="0" t="n">
        <v>81</v>
      </c>
      <c r="L3213" s="0" t="n">
        <v>84</v>
      </c>
      <c r="P3213" s="0" t="n">
        <v>3.62</v>
      </c>
      <c r="Q3213" s="0" t="n">
        <v>3.63</v>
      </c>
      <c r="R3213" s="0" t="n">
        <v>3998</v>
      </c>
      <c r="S3213" s="0" t="n">
        <v>8136</v>
      </c>
      <c r="T3213" s="0" t="n">
        <v>45.05</v>
      </c>
      <c r="U3213" s="0" t="n">
        <v>807</v>
      </c>
      <c r="V3213" s="0" t="n">
        <v>1</v>
      </c>
      <c r="W3213" s="60" t="n">
        <v>46226</v>
      </c>
      <c r="X3213" s="55" t="n">
        <f aca="false">IF(I3213="Male",0,1)</f>
        <v>1</v>
      </c>
      <c r="Y3213" s="55" t="n">
        <f aca="false">IF(OR(I3213="DNB",I3213="Dry DNB"),1,0)</f>
        <v>0</v>
      </c>
      <c r="Z3213" s="55" t="n">
        <f aca="false">IF(ISNUMBER(W3213),A3213-W3213,"")</f>
        <v>83</v>
      </c>
      <c r="AA3213" s="55" t="n">
        <f aca="false">MATCH(A3213,DATAS,0)</f>
        <v>1</v>
      </c>
      <c r="AB3213" s="55" t="n">
        <f aca="false">IF(AND(E3213&gt;0,OR(AND(B3213&gt;=1,B3213&lt;=6),B3213=10)),1,0)</f>
        <v>1</v>
      </c>
      <c r="AC3213" s="55" t="n">
        <f aca="false">IF(AND(E3213&gt;0,B3213=10),1,0)</f>
        <v>0</v>
      </c>
      <c r="AD3213" s="0" t="str">
        <f aca="false">IF(AND(C3212=C3213,AA3212=AA3213-1),AB3212,"")</f>
        <v/>
      </c>
      <c r="AE3213" s="0" t="str">
        <f aca="false">IF(AND(C3212=C3213,AA3212=AA3213-1),AC3212,"")</f>
        <v/>
      </c>
      <c r="AF3213" s="0" t="str">
        <f aca="false">IF(AA3213=1,"",IF(AND(AB3213=1,AD3213&lt;&gt;1),1,0))</f>
        <v/>
      </c>
      <c r="AG3213" s="0" t="str">
        <f aca="false">IF(AA3213=1,"",IF(AND(AC3213=1,AE3213&lt;&gt;1),1,0))</f>
        <v/>
      </c>
      <c r="AH3213" s="60" t="str">
        <f aca="false">IF(AND(E3213&gt;0,AA3213&lt;2,NOT(AND(C3214=C3213,AA3214=AA3213+1))),INDEX(DATAS,AA3213+1),"")</f>
        <v/>
      </c>
      <c r="AI3213" s="60" t="str">
        <f aca="false">IF(AND(AC3213=1,AA3213&lt;2),IF(AND(C3214=C3213,AA3214=AA3213+1),IF(AC3214=1,"",INDEX(DATAS,AA3213+1)),INDEX(DATAS,AA3213+1)),"")</f>
        <v/>
      </c>
    </row>
    <row r="3214" customFormat="false" ht="15" hidden="false" customHeight="false" outlineLevel="0" collapsed="false">
      <c r="A3214" s="60" t="n">
        <v>46310</v>
      </c>
      <c r="B3214" s="0" t="n">
        <v>4</v>
      </c>
      <c r="C3214" s="0" t="n">
        <v>5760</v>
      </c>
      <c r="D3214" s="0" t="n">
        <v>166</v>
      </c>
      <c r="E3214" s="0" t="n">
        <v>1</v>
      </c>
      <c r="F3214" s="55" t="s">
        <v>1009</v>
      </c>
      <c r="G3214" s="0" t="n">
        <v>39</v>
      </c>
      <c r="H3214" s="0" t="n">
        <v>36</v>
      </c>
      <c r="I3214" s="55" t="s">
        <v>157</v>
      </c>
      <c r="J3214" s="0" t="n">
        <v>81</v>
      </c>
      <c r="K3214" s="0" t="n">
        <v>81</v>
      </c>
      <c r="L3214" s="0" t="n">
        <v>85</v>
      </c>
      <c r="P3214" s="0" t="n">
        <v>3.62</v>
      </c>
      <c r="Q3214" s="0" t="n">
        <v>3.63</v>
      </c>
      <c r="T3214" s="0" t="n">
        <v>45.05</v>
      </c>
      <c r="U3214" s="0" t="n">
        <v>808</v>
      </c>
      <c r="V3214" s="0" t="n">
        <v>1</v>
      </c>
      <c r="W3214" s="60" t="n">
        <v>46226</v>
      </c>
      <c r="X3214" s="55" t="n">
        <f aca="false">IF(I3214="Male",0,1)</f>
        <v>1</v>
      </c>
      <c r="Y3214" s="55" t="n">
        <f aca="false">IF(OR(I3214="DNB",I3214="Dry DNB"),1,0)</f>
        <v>0</v>
      </c>
      <c r="Z3214" s="55" t="n">
        <f aca="false">IF(ISNUMBER(W3214),A3214-W3214,"")</f>
        <v>84</v>
      </c>
      <c r="AA3214" s="55" t="n">
        <f aca="false">MATCH(A3214,DATAS,0)</f>
        <v>2</v>
      </c>
      <c r="AB3214" s="55" t="n">
        <f aca="false">IF(AND(E3214&gt;0,OR(AND(B3214&gt;=1,B3214&lt;=6),B3214=10)),1,0)</f>
        <v>1</v>
      </c>
      <c r="AC3214" s="55" t="n">
        <f aca="false">IF(AND(E3214&gt;0,B3214=10),1,0)</f>
        <v>0</v>
      </c>
      <c r="AD3214" s="55" t="n">
        <f aca="false">IF(AND(C3213=C3214,AA3213=AA3214-1),AB3213,"")</f>
        <v>1</v>
      </c>
      <c r="AE3214" s="55" t="n">
        <f aca="false">IF(AND(C3213=C3214,AA3213=AA3214-1),AC3213,"")</f>
        <v>0</v>
      </c>
      <c r="AF3214" s="55" t="n">
        <f aca="false">IF(AA3214=1,"",IF(AND(AB3214=1,AD3214&lt;&gt;1),1,0))</f>
        <v>0</v>
      </c>
      <c r="AG3214" s="55" t="n">
        <f aca="false">IF(AA3214=1,"",IF(AND(AC3214=1,AE3214&lt;&gt;1),1,0))</f>
        <v>0</v>
      </c>
      <c r="AH3214" s="60" t="str">
        <f aca="false">IF(AND(E3214&gt;0,AA3214&lt;2,NOT(AND(C3215=C3214,AA3215=AA3214+1))),INDEX(DATAS,AA3214+1),"")</f>
        <v/>
      </c>
      <c r="AI3214" s="60" t="str">
        <f aca="false">IF(AND(AC3214=1,AA3214&lt;2),IF(AND(C3215=C3214,AA3215=AA3214+1),IF(AC3215=1,"",INDEX(DATAS,AA3214+1)),INDEX(DATAS,AA3214+1)),"")</f>
        <v/>
      </c>
    </row>
    <row r="3215" customFormat="false" ht="15" hidden="false" customHeight="false" outlineLevel="0" collapsed="false">
      <c r="A3215" s="60" t="n">
        <v>46309</v>
      </c>
      <c r="B3215" s="0" t="n">
        <v>1</v>
      </c>
      <c r="C3215" s="0" t="n">
        <v>5761</v>
      </c>
      <c r="D3215" s="0" t="n">
        <v>42</v>
      </c>
      <c r="E3215" s="0" t="n">
        <v>1</v>
      </c>
      <c r="F3215" s="55" t="s">
        <v>1009</v>
      </c>
      <c r="G3215" s="0" t="n">
        <v>45.1</v>
      </c>
      <c r="H3215" s="0" t="n">
        <v>44</v>
      </c>
      <c r="I3215" s="55" t="s">
        <v>166</v>
      </c>
      <c r="J3215" s="0" t="n">
        <v>42</v>
      </c>
      <c r="P3215" s="0" t="n">
        <v>3.81</v>
      </c>
      <c r="Q3215" s="0" t="n">
        <v>3.57</v>
      </c>
      <c r="R3215" s="0" t="n">
        <v>3502</v>
      </c>
      <c r="S3215" s="0" t="n">
        <v>7040</v>
      </c>
      <c r="U3215" s="0" t="n">
        <v>807</v>
      </c>
      <c r="V3215" s="0" t="n">
        <v>0</v>
      </c>
      <c r="X3215" s="55" t="n">
        <f aca="false">IF(I3215="Male",0,1)</f>
        <v>1</v>
      </c>
      <c r="Y3215" s="55" t="n">
        <f aca="false">IF(OR(I3215="DNB",I3215="Dry DNB"),1,0)</f>
        <v>0</v>
      </c>
      <c r="Z3215" s="0" t="str">
        <f aca="false">IF(ISNUMBER(W3215),A3215-W3215,"")</f>
        <v/>
      </c>
      <c r="AA3215" s="55" t="n">
        <f aca="false">MATCH(A3215,DATAS,0)</f>
        <v>1</v>
      </c>
      <c r="AB3215" s="55" t="n">
        <f aca="false">IF(AND(E3215&gt;0,OR(AND(B3215&gt;=1,B3215&lt;=6),B3215=10)),1,0)</f>
        <v>1</v>
      </c>
      <c r="AC3215" s="55" t="n">
        <f aca="false">IF(AND(E3215&gt;0,B3215=10),1,0)</f>
        <v>0</v>
      </c>
      <c r="AD3215" s="0" t="str">
        <f aca="false">IF(AND(C3214=C3215,AA3214=AA3215-1),AB3214,"")</f>
        <v/>
      </c>
      <c r="AE3215" s="0" t="str">
        <f aca="false">IF(AND(C3214=C3215,AA3214=AA3215-1),AC3214,"")</f>
        <v/>
      </c>
      <c r="AF3215" s="0" t="str">
        <f aca="false">IF(AA3215=1,"",IF(AND(AB3215=1,AD3215&lt;&gt;1),1,0))</f>
        <v/>
      </c>
      <c r="AG3215" s="0" t="str">
        <f aca="false">IF(AA3215=1,"",IF(AND(AC3215=1,AE3215&lt;&gt;1),1,0))</f>
        <v/>
      </c>
      <c r="AH3215" s="60" t="str">
        <f aca="false">IF(AND(E3215&gt;0,AA3215&lt;2,NOT(AND(C3216=C3215,AA3216=AA3215+1))),INDEX(DATAS,AA3215+1),"")</f>
        <v/>
      </c>
      <c r="AI3215" s="60" t="str">
        <f aca="false">IF(AND(AC3215=1,AA3215&lt;2),IF(AND(C3216=C3215,AA3216=AA3215+1),IF(AC3216=1,"",INDEX(DATAS,AA3215+1)),INDEX(DATAS,AA3215+1)),"")</f>
        <v/>
      </c>
    </row>
    <row r="3216" customFormat="false" ht="15" hidden="false" customHeight="false" outlineLevel="0" collapsed="false">
      <c r="A3216" s="60" t="n">
        <v>46310</v>
      </c>
      <c r="B3216" s="0" t="n">
        <v>1</v>
      </c>
      <c r="C3216" s="0" t="n">
        <v>5761</v>
      </c>
      <c r="D3216" s="0" t="n">
        <v>43</v>
      </c>
      <c r="E3216" s="0" t="n">
        <v>1</v>
      </c>
      <c r="F3216" s="55" t="s">
        <v>1009</v>
      </c>
      <c r="G3216" s="0" t="n">
        <v>49.4</v>
      </c>
      <c r="H3216" s="0" t="n">
        <v>45</v>
      </c>
      <c r="I3216" s="55" t="s">
        <v>166</v>
      </c>
      <c r="J3216" s="0" t="n">
        <v>43</v>
      </c>
      <c r="P3216" s="0" t="n">
        <v>3.81</v>
      </c>
      <c r="Q3216" s="0" t="n">
        <v>3.57</v>
      </c>
      <c r="U3216" s="0" t="n">
        <v>808</v>
      </c>
      <c r="V3216" s="0" t="n">
        <v>0</v>
      </c>
      <c r="X3216" s="55" t="n">
        <f aca="false">IF(I3216="Male",0,1)</f>
        <v>1</v>
      </c>
      <c r="Y3216" s="55" t="n">
        <f aca="false">IF(OR(I3216="DNB",I3216="Dry DNB"),1,0)</f>
        <v>0</v>
      </c>
      <c r="Z3216" s="0" t="str">
        <f aca="false">IF(ISNUMBER(W3216),A3216-W3216,"")</f>
        <v/>
      </c>
      <c r="AA3216" s="55" t="n">
        <f aca="false">MATCH(A3216,DATAS,0)</f>
        <v>2</v>
      </c>
      <c r="AB3216" s="55" t="n">
        <f aca="false">IF(AND(E3216&gt;0,OR(AND(B3216&gt;=1,B3216&lt;=6),B3216=10)),1,0)</f>
        <v>1</v>
      </c>
      <c r="AC3216" s="55" t="n">
        <f aca="false">IF(AND(E3216&gt;0,B3216=10),1,0)</f>
        <v>0</v>
      </c>
      <c r="AD3216" s="55" t="n">
        <f aca="false">IF(AND(C3215=C3216,AA3215=AA3216-1),AB3215,"")</f>
        <v>1</v>
      </c>
      <c r="AE3216" s="55" t="n">
        <f aca="false">IF(AND(C3215=C3216,AA3215=AA3216-1),AC3215,"")</f>
        <v>0</v>
      </c>
      <c r="AF3216" s="55" t="n">
        <f aca="false">IF(AA3216=1,"",IF(AND(AB3216=1,AD3216&lt;&gt;1),1,0))</f>
        <v>0</v>
      </c>
      <c r="AG3216" s="55" t="n">
        <f aca="false">IF(AA3216=1,"",IF(AND(AC3216=1,AE3216&lt;&gt;1),1,0))</f>
        <v>0</v>
      </c>
      <c r="AH3216" s="60" t="str">
        <f aca="false">IF(AND(E3216&gt;0,AA3216&lt;2,NOT(AND(C3217=C3216,AA3217=AA3216+1))),INDEX(DATAS,AA3216+1),"")</f>
        <v/>
      </c>
      <c r="AI3216" s="60" t="str">
        <f aca="false">IF(AND(AC3216=1,AA3216&lt;2),IF(AND(C3217=C3216,AA3217=AA3216+1),IF(AC3217=1,"",INDEX(DATAS,AA3216+1)),INDEX(DATAS,AA3216+1)),"")</f>
        <v/>
      </c>
    </row>
    <row r="3217" customFormat="false" ht="15" hidden="false" customHeight="false" outlineLevel="0" collapsed="false">
      <c r="A3217" s="60" t="n">
        <v>46309</v>
      </c>
      <c r="B3217" s="0" t="n">
        <v>4</v>
      </c>
      <c r="C3217" s="0" t="n">
        <v>5762</v>
      </c>
      <c r="D3217" s="0" t="n">
        <v>119</v>
      </c>
      <c r="E3217" s="0" t="n">
        <v>1</v>
      </c>
      <c r="F3217" s="55" t="s">
        <v>1010</v>
      </c>
      <c r="G3217" s="0" t="n">
        <v>44.4</v>
      </c>
      <c r="H3217" s="0" t="n">
        <v>44</v>
      </c>
      <c r="I3217" s="55" t="s">
        <v>157</v>
      </c>
      <c r="J3217" s="0" t="n">
        <v>84</v>
      </c>
      <c r="K3217" s="0" t="n">
        <v>71</v>
      </c>
      <c r="L3217" s="0" t="n">
        <v>35</v>
      </c>
      <c r="P3217" s="0" t="n">
        <v>3.78</v>
      </c>
      <c r="Q3217" s="0" t="n">
        <v>2.94</v>
      </c>
      <c r="R3217" s="0" t="n">
        <v>4389</v>
      </c>
      <c r="S3217" s="0" t="n">
        <v>8930</v>
      </c>
      <c r="T3217" s="0" t="n">
        <v>47.2</v>
      </c>
      <c r="U3217" s="0" t="n">
        <v>806</v>
      </c>
      <c r="V3217" s="0" t="n">
        <v>2</v>
      </c>
      <c r="W3217" s="60" t="n">
        <v>46275</v>
      </c>
      <c r="X3217" s="55" t="n">
        <f aca="false">IF(I3217="Male",0,1)</f>
        <v>1</v>
      </c>
      <c r="Y3217" s="55" t="n">
        <f aca="false">IF(OR(I3217="DNB",I3217="Dry DNB"),1,0)</f>
        <v>0</v>
      </c>
      <c r="Z3217" s="55" t="n">
        <f aca="false">IF(ISNUMBER(W3217),A3217-W3217,"")</f>
        <v>34</v>
      </c>
      <c r="AA3217" s="55" t="n">
        <f aca="false">MATCH(A3217,DATAS,0)</f>
        <v>1</v>
      </c>
      <c r="AB3217" s="55" t="n">
        <f aca="false">IF(AND(E3217&gt;0,OR(AND(B3217&gt;=1,B3217&lt;=6),B3217=10)),1,0)</f>
        <v>1</v>
      </c>
      <c r="AC3217" s="55" t="n">
        <f aca="false">IF(AND(E3217&gt;0,B3217=10),1,0)</f>
        <v>0</v>
      </c>
      <c r="AD3217" s="0" t="str">
        <f aca="false">IF(AND(C3216=C3217,AA3216=AA3217-1),AB3216,"")</f>
        <v/>
      </c>
      <c r="AE3217" s="0" t="str">
        <f aca="false">IF(AND(C3216=C3217,AA3216=AA3217-1),AC3216,"")</f>
        <v/>
      </c>
      <c r="AF3217" s="0" t="str">
        <f aca="false">IF(AA3217=1,"",IF(AND(AB3217=1,AD3217&lt;&gt;1),1,0))</f>
        <v/>
      </c>
      <c r="AG3217" s="0" t="str">
        <f aca="false">IF(AA3217=1,"",IF(AND(AC3217=1,AE3217&lt;&gt;1),1,0))</f>
        <v/>
      </c>
      <c r="AH3217" s="60" t="str">
        <f aca="false">IF(AND(E3217&gt;0,AA3217&lt;2,NOT(AND(C3218=C3217,AA3218=AA3217+1))),INDEX(DATAS,AA3217+1),"")</f>
        <v/>
      </c>
      <c r="AI3217" s="60" t="str">
        <f aca="false">IF(AND(AC3217=1,AA3217&lt;2),IF(AND(C3218=C3217,AA3218=AA3217+1),IF(AC3218=1,"",INDEX(DATAS,AA3217+1)),INDEX(DATAS,AA3217+1)),"")</f>
        <v/>
      </c>
    </row>
    <row r="3218" customFormat="false" ht="15" hidden="false" customHeight="false" outlineLevel="0" collapsed="false">
      <c r="A3218" s="60" t="n">
        <v>46310</v>
      </c>
      <c r="B3218" s="0" t="n">
        <v>4</v>
      </c>
      <c r="C3218" s="0" t="n">
        <v>5762</v>
      </c>
      <c r="D3218" s="0" t="n">
        <v>120</v>
      </c>
      <c r="E3218" s="0" t="n">
        <v>1</v>
      </c>
      <c r="F3218" s="55" t="s">
        <v>1010</v>
      </c>
      <c r="G3218" s="0" t="n">
        <v>44.7</v>
      </c>
      <c r="H3218" s="0" t="n">
        <v>44</v>
      </c>
      <c r="I3218" s="55" t="s">
        <v>157</v>
      </c>
      <c r="J3218" s="0" t="n">
        <v>84</v>
      </c>
      <c r="K3218" s="0" t="n">
        <v>71</v>
      </c>
      <c r="L3218" s="0" t="n">
        <v>36</v>
      </c>
      <c r="P3218" s="0" t="n">
        <v>3.78</v>
      </c>
      <c r="Q3218" s="0" t="n">
        <v>2.94</v>
      </c>
      <c r="T3218" s="0" t="n">
        <v>47.2</v>
      </c>
      <c r="U3218" s="0" t="n">
        <v>807</v>
      </c>
      <c r="V3218" s="0" t="n">
        <v>2</v>
      </c>
      <c r="W3218" s="60" t="n">
        <v>46275</v>
      </c>
      <c r="X3218" s="55" t="n">
        <f aca="false">IF(I3218="Male",0,1)</f>
        <v>1</v>
      </c>
      <c r="Y3218" s="55" t="n">
        <f aca="false">IF(OR(I3218="DNB",I3218="Dry DNB"),1,0)</f>
        <v>0</v>
      </c>
      <c r="Z3218" s="55" t="n">
        <f aca="false">IF(ISNUMBER(W3218),A3218-W3218,"")</f>
        <v>35</v>
      </c>
      <c r="AA3218" s="55" t="n">
        <f aca="false">MATCH(A3218,DATAS,0)</f>
        <v>2</v>
      </c>
      <c r="AB3218" s="55" t="n">
        <f aca="false">IF(AND(E3218&gt;0,OR(AND(B3218&gt;=1,B3218&lt;=6),B3218=10)),1,0)</f>
        <v>1</v>
      </c>
      <c r="AC3218" s="55" t="n">
        <f aca="false">IF(AND(E3218&gt;0,B3218=10),1,0)</f>
        <v>0</v>
      </c>
      <c r="AD3218" s="55" t="n">
        <f aca="false">IF(AND(C3217=C3218,AA3217=AA3218-1),AB3217,"")</f>
        <v>1</v>
      </c>
      <c r="AE3218" s="55" t="n">
        <f aca="false">IF(AND(C3217=C3218,AA3217=AA3218-1),AC3217,"")</f>
        <v>0</v>
      </c>
      <c r="AF3218" s="55" t="n">
        <f aca="false">IF(AA3218=1,"",IF(AND(AB3218=1,AD3218&lt;&gt;1),1,0))</f>
        <v>0</v>
      </c>
      <c r="AG3218" s="55" t="n">
        <f aca="false">IF(AA3218=1,"",IF(AND(AC3218=1,AE3218&lt;&gt;1),1,0))</f>
        <v>0</v>
      </c>
      <c r="AH3218" s="60" t="str">
        <f aca="false">IF(AND(E3218&gt;0,AA3218&lt;2,NOT(AND(C3219=C3218,AA3219=AA3218+1))),INDEX(DATAS,AA3218+1),"")</f>
        <v/>
      </c>
      <c r="AI3218" s="60" t="str">
        <f aca="false">IF(AND(AC3218=1,AA3218&lt;2),IF(AND(C3219=C3218,AA3219=AA3218+1),IF(AC3219=1,"",INDEX(DATAS,AA3218+1)),INDEX(DATAS,AA3218+1)),"")</f>
        <v/>
      </c>
    </row>
    <row r="3219" customFormat="false" ht="15" hidden="false" customHeight="false" outlineLevel="0" collapsed="false">
      <c r="A3219" s="60" t="n">
        <v>46309</v>
      </c>
      <c r="B3219" s="0" t="n">
        <v>4</v>
      </c>
      <c r="C3219" s="0" t="n">
        <v>5763</v>
      </c>
      <c r="D3219" s="0" t="n">
        <v>161</v>
      </c>
      <c r="E3219" s="0" t="n">
        <v>1</v>
      </c>
      <c r="F3219" s="55" t="s">
        <v>1011</v>
      </c>
      <c r="G3219" s="0" t="n">
        <v>47.1</v>
      </c>
      <c r="H3219" s="0" t="n">
        <v>47</v>
      </c>
      <c r="I3219" s="55" t="s">
        <v>157</v>
      </c>
      <c r="J3219" s="0" t="n">
        <v>63</v>
      </c>
      <c r="K3219" s="0" t="n">
        <v>63</v>
      </c>
      <c r="L3219" s="0" t="n">
        <v>98</v>
      </c>
      <c r="P3219" s="0" t="n">
        <v>4.27</v>
      </c>
      <c r="Q3219" s="0" t="n">
        <v>3.29</v>
      </c>
      <c r="R3219" s="0" t="n">
        <v>4178</v>
      </c>
      <c r="S3219" s="0" t="n">
        <v>8830</v>
      </c>
      <c r="T3219" s="0" t="n">
        <v>38.9</v>
      </c>
      <c r="U3219" s="0" t="n">
        <v>805</v>
      </c>
      <c r="V3219" s="0" t="n">
        <v>1</v>
      </c>
      <c r="W3219" s="60" t="n">
        <v>46212</v>
      </c>
      <c r="X3219" s="55" t="n">
        <f aca="false">IF(I3219="Male",0,1)</f>
        <v>1</v>
      </c>
      <c r="Y3219" s="55" t="n">
        <f aca="false">IF(OR(I3219="DNB",I3219="Dry DNB"),1,0)</f>
        <v>0</v>
      </c>
      <c r="Z3219" s="55" t="n">
        <f aca="false">IF(ISNUMBER(W3219),A3219-W3219,"")</f>
        <v>97</v>
      </c>
      <c r="AA3219" s="55" t="n">
        <f aca="false">MATCH(A3219,DATAS,0)</f>
        <v>1</v>
      </c>
      <c r="AB3219" s="55" t="n">
        <f aca="false">IF(AND(E3219&gt;0,OR(AND(B3219&gt;=1,B3219&lt;=6),B3219=10)),1,0)</f>
        <v>1</v>
      </c>
      <c r="AC3219" s="55" t="n">
        <f aca="false">IF(AND(E3219&gt;0,B3219=10),1,0)</f>
        <v>0</v>
      </c>
      <c r="AD3219" s="0" t="str">
        <f aca="false">IF(AND(C3218=C3219,AA3218=AA3219-1),AB3218,"")</f>
        <v/>
      </c>
      <c r="AE3219" s="0" t="str">
        <f aca="false">IF(AND(C3218=C3219,AA3218=AA3219-1),AC3218,"")</f>
        <v/>
      </c>
      <c r="AF3219" s="0" t="str">
        <f aca="false">IF(AA3219=1,"",IF(AND(AB3219=1,AD3219&lt;&gt;1),1,0))</f>
        <v/>
      </c>
      <c r="AG3219" s="0" t="str">
        <f aca="false">IF(AA3219=1,"",IF(AND(AC3219=1,AE3219&lt;&gt;1),1,0))</f>
        <v/>
      </c>
      <c r="AH3219" s="60" t="str">
        <f aca="false">IF(AND(E3219&gt;0,AA3219&lt;2,NOT(AND(C3220=C3219,AA3220=AA3219+1))),INDEX(DATAS,AA3219+1),"")</f>
        <v/>
      </c>
      <c r="AI3219" s="60" t="str">
        <f aca="false">IF(AND(AC3219=1,AA3219&lt;2),IF(AND(C3220=C3219,AA3220=AA3219+1),IF(AC3220=1,"",INDEX(DATAS,AA3219+1)),INDEX(DATAS,AA3219+1)),"")</f>
        <v/>
      </c>
    </row>
    <row r="3220" customFormat="false" ht="15" hidden="false" customHeight="false" outlineLevel="0" collapsed="false">
      <c r="A3220" s="60" t="n">
        <v>46310</v>
      </c>
      <c r="B3220" s="0" t="n">
        <v>4</v>
      </c>
      <c r="C3220" s="0" t="n">
        <v>5763</v>
      </c>
      <c r="D3220" s="0" t="n">
        <v>162</v>
      </c>
      <c r="E3220" s="0" t="n">
        <v>1</v>
      </c>
      <c r="F3220" s="55" t="s">
        <v>1011</v>
      </c>
      <c r="G3220" s="0" t="n">
        <v>48.5</v>
      </c>
      <c r="H3220" s="0" t="n">
        <v>46</v>
      </c>
      <c r="I3220" s="55" t="s">
        <v>157</v>
      </c>
      <c r="J3220" s="0" t="n">
        <v>63</v>
      </c>
      <c r="K3220" s="0" t="n">
        <v>63</v>
      </c>
      <c r="L3220" s="0" t="n">
        <v>99</v>
      </c>
      <c r="P3220" s="0" t="n">
        <v>4.27</v>
      </c>
      <c r="Q3220" s="0" t="n">
        <v>3.29</v>
      </c>
      <c r="T3220" s="0" t="n">
        <v>38.9</v>
      </c>
      <c r="U3220" s="0" t="n">
        <v>806</v>
      </c>
      <c r="V3220" s="0" t="n">
        <v>1</v>
      </c>
      <c r="W3220" s="60" t="n">
        <v>46212</v>
      </c>
      <c r="X3220" s="55" t="n">
        <f aca="false">IF(I3220="Male",0,1)</f>
        <v>1</v>
      </c>
      <c r="Y3220" s="55" t="n">
        <f aca="false">IF(OR(I3220="DNB",I3220="Dry DNB"),1,0)</f>
        <v>0</v>
      </c>
      <c r="Z3220" s="55" t="n">
        <f aca="false">IF(ISNUMBER(W3220),A3220-W3220,"")</f>
        <v>98</v>
      </c>
      <c r="AA3220" s="55" t="n">
        <f aca="false">MATCH(A3220,DATAS,0)</f>
        <v>2</v>
      </c>
      <c r="AB3220" s="55" t="n">
        <f aca="false">IF(AND(E3220&gt;0,OR(AND(B3220&gt;=1,B3220&lt;=6),B3220=10)),1,0)</f>
        <v>1</v>
      </c>
      <c r="AC3220" s="55" t="n">
        <f aca="false">IF(AND(E3220&gt;0,B3220=10),1,0)</f>
        <v>0</v>
      </c>
      <c r="AD3220" s="55" t="n">
        <f aca="false">IF(AND(C3219=C3220,AA3219=AA3220-1),AB3219,"")</f>
        <v>1</v>
      </c>
      <c r="AE3220" s="55" t="n">
        <f aca="false">IF(AND(C3219=C3220,AA3219=AA3220-1),AC3219,"")</f>
        <v>0</v>
      </c>
      <c r="AF3220" s="55" t="n">
        <f aca="false">IF(AA3220=1,"",IF(AND(AB3220=1,AD3220&lt;&gt;1),1,0))</f>
        <v>0</v>
      </c>
      <c r="AG3220" s="55" t="n">
        <f aca="false">IF(AA3220=1,"",IF(AND(AC3220=1,AE3220&lt;&gt;1),1,0))</f>
        <v>0</v>
      </c>
      <c r="AH3220" s="60" t="str">
        <f aca="false">IF(AND(E3220&gt;0,AA3220&lt;2,NOT(AND(C3221=C3220,AA3221=AA3220+1))),INDEX(DATAS,AA3220+1),"")</f>
        <v/>
      </c>
      <c r="AI3220" s="60" t="str">
        <f aca="false">IF(AND(AC3220=1,AA3220&lt;2),IF(AND(C3221=C3220,AA3221=AA3220+1),IF(AC3221=1,"",INDEX(DATAS,AA3220+1)),INDEX(DATAS,AA3220+1)),"")</f>
        <v/>
      </c>
    </row>
    <row r="3221" customFormat="false" ht="15" hidden="false" customHeight="false" outlineLevel="0" collapsed="false">
      <c r="A3221" s="60" t="n">
        <v>46309</v>
      </c>
      <c r="B3221" s="0" t="n">
        <v>4</v>
      </c>
      <c r="C3221" s="0" t="n">
        <v>5764</v>
      </c>
      <c r="D3221" s="0" t="n">
        <v>153</v>
      </c>
      <c r="E3221" s="0" t="n">
        <v>1</v>
      </c>
      <c r="F3221" s="55" t="s">
        <v>1011</v>
      </c>
      <c r="G3221" s="0" t="n">
        <v>41.6</v>
      </c>
      <c r="H3221" s="0" t="n">
        <v>41</v>
      </c>
      <c r="I3221" s="55" t="s">
        <v>157</v>
      </c>
      <c r="J3221" s="0" t="n">
        <v>69</v>
      </c>
      <c r="K3221" s="0" t="n">
        <v>69</v>
      </c>
      <c r="L3221" s="0" t="n">
        <v>84</v>
      </c>
      <c r="P3221" s="0" t="n">
        <v>3.52</v>
      </c>
      <c r="Q3221" s="0" t="n">
        <v>2.99</v>
      </c>
      <c r="R3221" s="0" t="n">
        <v>4299</v>
      </c>
      <c r="S3221" s="0" t="n">
        <v>8323</v>
      </c>
      <c r="T3221" s="0" t="n">
        <v>46.55</v>
      </c>
      <c r="U3221" s="0" t="n">
        <v>805</v>
      </c>
      <c r="V3221" s="0" t="n">
        <v>1</v>
      </c>
      <c r="W3221" s="60" t="n">
        <v>46226</v>
      </c>
      <c r="X3221" s="55" t="n">
        <f aca="false">IF(I3221="Male",0,1)</f>
        <v>1</v>
      </c>
      <c r="Y3221" s="55" t="n">
        <f aca="false">IF(OR(I3221="DNB",I3221="Dry DNB"),1,0)</f>
        <v>0</v>
      </c>
      <c r="Z3221" s="55" t="n">
        <f aca="false">IF(ISNUMBER(W3221),A3221-W3221,"")</f>
        <v>83</v>
      </c>
      <c r="AA3221" s="55" t="n">
        <f aca="false">MATCH(A3221,DATAS,0)</f>
        <v>1</v>
      </c>
      <c r="AB3221" s="55" t="n">
        <f aca="false">IF(AND(E3221&gt;0,OR(AND(B3221&gt;=1,B3221&lt;=6),B3221=10)),1,0)</f>
        <v>1</v>
      </c>
      <c r="AC3221" s="55" t="n">
        <f aca="false">IF(AND(E3221&gt;0,B3221=10),1,0)</f>
        <v>0</v>
      </c>
      <c r="AD3221" s="0" t="str">
        <f aca="false">IF(AND(C3220=C3221,AA3220=AA3221-1),AB3220,"")</f>
        <v/>
      </c>
      <c r="AE3221" s="0" t="str">
        <f aca="false">IF(AND(C3220=C3221,AA3220=AA3221-1),AC3220,"")</f>
        <v/>
      </c>
      <c r="AF3221" s="0" t="str">
        <f aca="false">IF(AA3221=1,"",IF(AND(AB3221=1,AD3221&lt;&gt;1),1,0))</f>
        <v/>
      </c>
      <c r="AG3221" s="0" t="str">
        <f aca="false">IF(AA3221=1,"",IF(AND(AC3221=1,AE3221&lt;&gt;1),1,0))</f>
        <v/>
      </c>
      <c r="AH3221" s="60" t="str">
        <f aca="false">IF(AND(E3221&gt;0,AA3221&lt;2,NOT(AND(C3222=C3221,AA3222=AA3221+1))),INDEX(DATAS,AA3221+1),"")</f>
        <v/>
      </c>
      <c r="AI3221" s="60" t="str">
        <f aca="false">IF(AND(AC3221=1,AA3221&lt;2),IF(AND(C3222=C3221,AA3222=AA3221+1),IF(AC3222=1,"",INDEX(DATAS,AA3221+1)),INDEX(DATAS,AA3221+1)),"")</f>
        <v/>
      </c>
    </row>
    <row r="3222" customFormat="false" ht="15" hidden="false" customHeight="false" outlineLevel="0" collapsed="false">
      <c r="A3222" s="60" t="n">
        <v>46310</v>
      </c>
      <c r="B3222" s="0" t="n">
        <v>4</v>
      </c>
      <c r="C3222" s="0" t="n">
        <v>5764</v>
      </c>
      <c r="D3222" s="0" t="n">
        <v>154</v>
      </c>
      <c r="E3222" s="0" t="n">
        <v>1</v>
      </c>
      <c r="F3222" s="55" t="s">
        <v>1011</v>
      </c>
      <c r="G3222" s="0" t="n">
        <v>43.3</v>
      </c>
      <c r="H3222" s="0" t="n">
        <v>41</v>
      </c>
      <c r="I3222" s="55" t="s">
        <v>157</v>
      </c>
      <c r="J3222" s="0" t="n">
        <v>69</v>
      </c>
      <c r="K3222" s="0" t="n">
        <v>69</v>
      </c>
      <c r="L3222" s="0" t="n">
        <v>85</v>
      </c>
      <c r="P3222" s="0" t="n">
        <v>3.52</v>
      </c>
      <c r="Q3222" s="0" t="n">
        <v>2.99</v>
      </c>
      <c r="T3222" s="0" t="n">
        <v>46.55</v>
      </c>
      <c r="U3222" s="0" t="n">
        <v>806</v>
      </c>
      <c r="V3222" s="0" t="n">
        <v>1</v>
      </c>
      <c r="W3222" s="60" t="n">
        <v>46226</v>
      </c>
      <c r="X3222" s="55" t="n">
        <f aca="false">IF(I3222="Male",0,1)</f>
        <v>1</v>
      </c>
      <c r="Y3222" s="55" t="n">
        <f aca="false">IF(OR(I3222="DNB",I3222="Dry DNB"),1,0)</f>
        <v>0</v>
      </c>
      <c r="Z3222" s="55" t="n">
        <f aca="false">IF(ISNUMBER(W3222),A3222-W3222,"")</f>
        <v>84</v>
      </c>
      <c r="AA3222" s="55" t="n">
        <f aca="false">MATCH(A3222,DATAS,0)</f>
        <v>2</v>
      </c>
      <c r="AB3222" s="55" t="n">
        <f aca="false">IF(AND(E3222&gt;0,OR(AND(B3222&gt;=1,B3222&lt;=6),B3222=10)),1,0)</f>
        <v>1</v>
      </c>
      <c r="AC3222" s="55" t="n">
        <f aca="false">IF(AND(E3222&gt;0,B3222=10),1,0)</f>
        <v>0</v>
      </c>
      <c r="AD3222" s="55" t="n">
        <f aca="false">IF(AND(C3221=C3222,AA3221=AA3222-1),AB3221,"")</f>
        <v>1</v>
      </c>
      <c r="AE3222" s="55" t="n">
        <f aca="false">IF(AND(C3221=C3222,AA3221=AA3222-1),AC3221,"")</f>
        <v>0</v>
      </c>
      <c r="AF3222" s="55" t="n">
        <f aca="false">IF(AA3222=1,"",IF(AND(AB3222=1,AD3222&lt;&gt;1),1,0))</f>
        <v>0</v>
      </c>
      <c r="AG3222" s="55" t="n">
        <f aca="false">IF(AA3222=1,"",IF(AND(AC3222=1,AE3222&lt;&gt;1),1,0))</f>
        <v>0</v>
      </c>
      <c r="AH3222" s="60" t="str">
        <f aca="false">IF(AND(E3222&gt;0,AA3222&lt;2,NOT(AND(C3223=C3222,AA3223=AA3222+1))),INDEX(DATAS,AA3222+1),"")</f>
        <v/>
      </c>
      <c r="AI3222" s="60" t="str">
        <f aca="false">IF(AND(AC3222=1,AA3222&lt;2),IF(AND(C3223=C3222,AA3223=AA3222+1),IF(AC3223=1,"",INDEX(DATAS,AA3222+1)),INDEX(DATAS,AA3222+1)),"")</f>
        <v/>
      </c>
    </row>
    <row r="3223" customFormat="false" ht="15" hidden="false" customHeight="false" outlineLevel="0" collapsed="false">
      <c r="A3223" s="60" t="n">
        <v>46309</v>
      </c>
      <c r="B3223" s="0" t="n">
        <v>4</v>
      </c>
      <c r="C3223" s="0" t="n">
        <v>5765</v>
      </c>
      <c r="D3223" s="0" t="n">
        <v>144</v>
      </c>
      <c r="E3223" s="0" t="n">
        <v>1</v>
      </c>
      <c r="F3223" s="55" t="s">
        <v>1011</v>
      </c>
      <c r="G3223" s="0" t="n">
        <v>31.5</v>
      </c>
      <c r="H3223" s="0" t="n">
        <v>34</v>
      </c>
      <c r="I3223" s="55" t="s">
        <v>177</v>
      </c>
      <c r="J3223" s="0" t="n">
        <v>144</v>
      </c>
      <c r="K3223" s="0" t="n">
        <v>67</v>
      </c>
      <c r="P3223" s="0" t="n">
        <v>4.97</v>
      </c>
      <c r="Q3223" s="0" t="n">
        <v>3.67</v>
      </c>
      <c r="R3223" s="0" t="n">
        <v>3637</v>
      </c>
      <c r="S3223" s="0" t="n">
        <v>7728</v>
      </c>
      <c r="T3223" s="0" t="n">
        <v>41.6</v>
      </c>
      <c r="U3223" s="0" t="n">
        <v>805</v>
      </c>
      <c r="V3223" s="0" t="n">
        <v>2</v>
      </c>
      <c r="W3223" s="60" t="n">
        <v>46268</v>
      </c>
      <c r="X3223" s="55" t="n">
        <f aca="false">IF(I3223="Male",0,1)</f>
        <v>1</v>
      </c>
      <c r="Y3223" s="55" t="n">
        <f aca="false">IF(OR(I3223="DNB",I3223="Dry DNB"),1,0)</f>
        <v>0</v>
      </c>
      <c r="Z3223" s="55" t="n">
        <f aca="false">IF(ISNUMBER(W3223),A3223-W3223,"")</f>
        <v>41</v>
      </c>
      <c r="AA3223" s="55" t="n">
        <f aca="false">MATCH(A3223,DATAS,0)</f>
        <v>1</v>
      </c>
      <c r="AB3223" s="55" t="n">
        <f aca="false">IF(AND(E3223&gt;0,OR(AND(B3223&gt;=1,B3223&lt;=6),B3223=10)),1,0)</f>
        <v>1</v>
      </c>
      <c r="AC3223" s="55" t="n">
        <f aca="false">IF(AND(E3223&gt;0,B3223=10),1,0)</f>
        <v>0</v>
      </c>
      <c r="AD3223" s="0" t="str">
        <f aca="false">IF(AND(C3222=C3223,AA3222=AA3223-1),AB3222,"")</f>
        <v/>
      </c>
      <c r="AE3223" s="0" t="str">
        <f aca="false">IF(AND(C3222=C3223,AA3222=AA3223-1),AC3222,"")</f>
        <v/>
      </c>
      <c r="AF3223" s="0" t="str">
        <f aca="false">IF(AA3223=1,"",IF(AND(AB3223=1,AD3223&lt;&gt;1),1,0))</f>
        <v/>
      </c>
      <c r="AG3223" s="0" t="str">
        <f aca="false">IF(AA3223=1,"",IF(AND(AC3223=1,AE3223&lt;&gt;1),1,0))</f>
        <v/>
      </c>
      <c r="AH3223" s="60" t="str">
        <f aca="false">IF(AND(E3223&gt;0,AA3223&lt;2,NOT(AND(C3224=C3223,AA3224=AA3223+1))),INDEX(DATAS,AA3223+1),"")</f>
        <v/>
      </c>
      <c r="AI3223" s="60" t="str">
        <f aca="false">IF(AND(AC3223=1,AA3223&lt;2),IF(AND(C3224=C3223,AA3224=AA3223+1),IF(AC3224=1,"",INDEX(DATAS,AA3223+1)),INDEX(DATAS,AA3223+1)),"")</f>
        <v/>
      </c>
    </row>
    <row r="3224" customFormat="false" ht="15" hidden="false" customHeight="false" outlineLevel="0" collapsed="false">
      <c r="A3224" s="60" t="n">
        <v>46310</v>
      </c>
      <c r="B3224" s="0" t="n">
        <v>4</v>
      </c>
      <c r="C3224" s="0" t="n">
        <v>5765</v>
      </c>
      <c r="D3224" s="0" t="n">
        <v>145</v>
      </c>
      <c r="E3224" s="0" t="n">
        <v>1</v>
      </c>
      <c r="F3224" s="55" t="s">
        <v>1011</v>
      </c>
      <c r="G3224" s="0" t="n">
        <v>40</v>
      </c>
      <c r="H3224" s="0" t="n">
        <v>35</v>
      </c>
      <c r="I3224" s="55" t="s">
        <v>177</v>
      </c>
      <c r="J3224" s="0" t="n">
        <v>145</v>
      </c>
      <c r="K3224" s="0" t="n">
        <v>67</v>
      </c>
      <c r="P3224" s="0" t="n">
        <v>4.97</v>
      </c>
      <c r="Q3224" s="0" t="n">
        <v>3.67</v>
      </c>
      <c r="T3224" s="0" t="n">
        <v>41.6</v>
      </c>
      <c r="U3224" s="0" t="n">
        <v>806</v>
      </c>
      <c r="V3224" s="0" t="n">
        <v>2</v>
      </c>
      <c r="W3224" s="60" t="n">
        <v>46268</v>
      </c>
      <c r="X3224" s="55" t="n">
        <f aca="false">IF(I3224="Male",0,1)</f>
        <v>1</v>
      </c>
      <c r="Y3224" s="55" t="n">
        <f aca="false">IF(OR(I3224="DNB",I3224="Dry DNB"),1,0)</f>
        <v>0</v>
      </c>
      <c r="Z3224" s="55" t="n">
        <f aca="false">IF(ISNUMBER(W3224),A3224-W3224,"")</f>
        <v>42</v>
      </c>
      <c r="AA3224" s="55" t="n">
        <f aca="false">MATCH(A3224,DATAS,0)</f>
        <v>2</v>
      </c>
      <c r="AB3224" s="55" t="n">
        <f aca="false">IF(AND(E3224&gt;0,OR(AND(B3224&gt;=1,B3224&lt;=6),B3224=10)),1,0)</f>
        <v>1</v>
      </c>
      <c r="AC3224" s="55" t="n">
        <f aca="false">IF(AND(E3224&gt;0,B3224=10),1,0)</f>
        <v>0</v>
      </c>
      <c r="AD3224" s="55" t="n">
        <f aca="false">IF(AND(C3223=C3224,AA3223=AA3224-1),AB3223,"")</f>
        <v>1</v>
      </c>
      <c r="AE3224" s="55" t="n">
        <f aca="false">IF(AND(C3223=C3224,AA3223=AA3224-1),AC3223,"")</f>
        <v>0</v>
      </c>
      <c r="AF3224" s="55" t="n">
        <f aca="false">IF(AA3224=1,"",IF(AND(AB3224=1,AD3224&lt;&gt;1),1,0))</f>
        <v>0</v>
      </c>
      <c r="AG3224" s="55" t="n">
        <f aca="false">IF(AA3224=1,"",IF(AND(AC3224=1,AE3224&lt;&gt;1),1,0))</f>
        <v>0</v>
      </c>
      <c r="AH3224" s="60" t="str">
        <f aca="false">IF(AND(E3224&gt;0,AA3224&lt;2,NOT(AND(C3225=C3224,AA3225=AA3224+1))),INDEX(DATAS,AA3224+1),"")</f>
        <v/>
      </c>
      <c r="AI3224" s="60" t="str">
        <f aca="false">IF(AND(AC3224=1,AA3224&lt;2),IF(AND(C3225=C3224,AA3225=AA3224+1),IF(AC3225=1,"",INDEX(DATAS,AA3224+1)),INDEX(DATAS,AA3224+1)),"")</f>
        <v/>
      </c>
    </row>
    <row r="3225" customFormat="false" ht="15" hidden="false" customHeight="false" outlineLevel="0" collapsed="false">
      <c r="A3225" s="60" t="n">
        <v>46309</v>
      </c>
      <c r="B3225" s="0" t="n">
        <v>4</v>
      </c>
      <c r="C3225" s="0" t="n">
        <v>5767</v>
      </c>
      <c r="D3225" s="0" t="n">
        <v>149</v>
      </c>
      <c r="E3225" s="0" t="n">
        <v>1</v>
      </c>
      <c r="F3225" s="55" t="s">
        <v>1011</v>
      </c>
      <c r="G3225" s="0" t="n">
        <v>41.9</v>
      </c>
      <c r="H3225" s="0" t="n">
        <v>43</v>
      </c>
      <c r="I3225" s="55" t="s">
        <v>187</v>
      </c>
      <c r="J3225" s="0" t="n">
        <v>149</v>
      </c>
      <c r="K3225" s="0" t="n">
        <v>65</v>
      </c>
      <c r="P3225" s="0" t="n">
        <v>3.28</v>
      </c>
      <c r="Q3225" s="0" t="n">
        <v>3.86</v>
      </c>
      <c r="R3225" s="0" t="n">
        <v>4622</v>
      </c>
      <c r="S3225" s="0" t="n">
        <v>9190</v>
      </c>
      <c r="T3225" s="0" t="n">
        <v>51.4</v>
      </c>
      <c r="U3225" s="0" t="n">
        <v>805</v>
      </c>
      <c r="V3225" s="0" t="n">
        <v>3</v>
      </c>
      <c r="W3225" s="60" t="n">
        <v>46296</v>
      </c>
      <c r="X3225" s="55" t="n">
        <f aca="false">IF(I3225="Male",0,1)</f>
        <v>1</v>
      </c>
      <c r="Y3225" s="55" t="n">
        <f aca="false">IF(OR(I3225="DNB",I3225="Dry DNB"),1,0)</f>
        <v>0</v>
      </c>
      <c r="Z3225" s="55" t="n">
        <f aca="false">IF(ISNUMBER(W3225),A3225-W3225,"")</f>
        <v>13</v>
      </c>
      <c r="AA3225" s="55" t="n">
        <f aca="false">MATCH(A3225,DATAS,0)</f>
        <v>1</v>
      </c>
      <c r="AB3225" s="55" t="n">
        <f aca="false">IF(AND(E3225&gt;0,OR(AND(B3225&gt;=1,B3225&lt;=6),B3225=10)),1,0)</f>
        <v>1</v>
      </c>
      <c r="AC3225" s="55" t="n">
        <f aca="false">IF(AND(E3225&gt;0,B3225=10),1,0)</f>
        <v>0</v>
      </c>
      <c r="AD3225" s="0" t="str">
        <f aca="false">IF(AND(C3224=C3225,AA3224=AA3225-1),AB3224,"")</f>
        <v/>
      </c>
      <c r="AE3225" s="0" t="str">
        <f aca="false">IF(AND(C3224=C3225,AA3224=AA3225-1),AC3224,"")</f>
        <v/>
      </c>
      <c r="AF3225" s="0" t="str">
        <f aca="false">IF(AA3225=1,"",IF(AND(AB3225=1,AD3225&lt;&gt;1),1,0))</f>
        <v/>
      </c>
      <c r="AG3225" s="0" t="str">
        <f aca="false">IF(AA3225=1,"",IF(AND(AC3225=1,AE3225&lt;&gt;1),1,0))</f>
        <v/>
      </c>
      <c r="AH3225" s="60" t="str">
        <f aca="false">IF(AND(E3225&gt;0,AA3225&lt;2,NOT(AND(C3226=C3225,AA3226=AA3225+1))),INDEX(DATAS,AA3225+1),"")</f>
        <v/>
      </c>
      <c r="AI3225" s="60" t="str">
        <f aca="false">IF(AND(AC3225=1,AA3225&lt;2),IF(AND(C3226=C3225,AA3226=AA3225+1),IF(AC3226=1,"",INDEX(DATAS,AA3225+1)),INDEX(DATAS,AA3225+1)),"")</f>
        <v/>
      </c>
    </row>
    <row r="3226" customFormat="false" ht="15" hidden="false" customHeight="false" outlineLevel="0" collapsed="false">
      <c r="A3226" s="60" t="n">
        <v>46310</v>
      </c>
      <c r="B3226" s="0" t="n">
        <v>4</v>
      </c>
      <c r="C3226" s="0" t="n">
        <v>5767</v>
      </c>
      <c r="D3226" s="0" t="n">
        <v>150</v>
      </c>
      <c r="E3226" s="0" t="n">
        <v>1</v>
      </c>
      <c r="F3226" s="55" t="s">
        <v>1011</v>
      </c>
      <c r="G3226" s="0" t="n">
        <v>45.7</v>
      </c>
      <c r="H3226" s="0" t="n">
        <v>44</v>
      </c>
      <c r="I3226" s="55" t="s">
        <v>187</v>
      </c>
      <c r="J3226" s="0" t="n">
        <v>150</v>
      </c>
      <c r="K3226" s="0" t="n">
        <v>65</v>
      </c>
      <c r="P3226" s="0" t="n">
        <v>3.28</v>
      </c>
      <c r="Q3226" s="0" t="n">
        <v>3.86</v>
      </c>
      <c r="T3226" s="0" t="n">
        <v>51.4</v>
      </c>
      <c r="U3226" s="0" t="n">
        <v>806</v>
      </c>
      <c r="V3226" s="0" t="n">
        <v>3</v>
      </c>
      <c r="W3226" s="60" t="n">
        <v>46296</v>
      </c>
      <c r="X3226" s="55" t="n">
        <f aca="false">IF(I3226="Male",0,1)</f>
        <v>1</v>
      </c>
      <c r="Y3226" s="55" t="n">
        <f aca="false">IF(OR(I3226="DNB",I3226="Dry DNB"),1,0)</f>
        <v>0</v>
      </c>
      <c r="Z3226" s="55" t="n">
        <f aca="false">IF(ISNUMBER(W3226),A3226-W3226,"")</f>
        <v>14</v>
      </c>
      <c r="AA3226" s="55" t="n">
        <f aca="false">MATCH(A3226,DATAS,0)</f>
        <v>2</v>
      </c>
      <c r="AB3226" s="55" t="n">
        <f aca="false">IF(AND(E3226&gt;0,OR(AND(B3226&gt;=1,B3226&lt;=6),B3226=10)),1,0)</f>
        <v>1</v>
      </c>
      <c r="AC3226" s="55" t="n">
        <f aca="false">IF(AND(E3226&gt;0,B3226=10),1,0)</f>
        <v>0</v>
      </c>
      <c r="AD3226" s="55" t="n">
        <f aca="false">IF(AND(C3225=C3226,AA3225=AA3226-1),AB3225,"")</f>
        <v>1</v>
      </c>
      <c r="AE3226" s="55" t="n">
        <f aca="false">IF(AND(C3225=C3226,AA3225=AA3226-1),AC3225,"")</f>
        <v>0</v>
      </c>
      <c r="AF3226" s="55" t="n">
        <f aca="false">IF(AA3226=1,"",IF(AND(AB3226=1,AD3226&lt;&gt;1),1,0))</f>
        <v>0</v>
      </c>
      <c r="AG3226" s="55" t="n">
        <f aca="false">IF(AA3226=1,"",IF(AND(AC3226=1,AE3226&lt;&gt;1),1,0))</f>
        <v>0</v>
      </c>
      <c r="AH3226" s="60" t="str">
        <f aca="false">IF(AND(E3226&gt;0,AA3226&lt;2,NOT(AND(C3227=C3226,AA3227=AA3226+1))),INDEX(DATAS,AA3226+1),"")</f>
        <v/>
      </c>
      <c r="AI3226" s="60" t="str">
        <f aca="false">IF(AND(AC3226=1,AA3226&lt;2),IF(AND(C3227=C3226,AA3227=AA3226+1),IF(AC3227=1,"",INDEX(DATAS,AA3226+1)),INDEX(DATAS,AA3226+1)),"")</f>
        <v/>
      </c>
    </row>
    <row r="3227" customFormat="false" ht="15" hidden="false" customHeight="false" outlineLevel="0" collapsed="false">
      <c r="A3227" s="60" t="n">
        <v>46309</v>
      </c>
      <c r="B3227" s="0" t="n">
        <v>4</v>
      </c>
      <c r="C3227" s="0" t="n">
        <v>5768</v>
      </c>
      <c r="D3227" s="0" t="n">
        <v>142</v>
      </c>
      <c r="E3227" s="0" t="n">
        <v>1</v>
      </c>
      <c r="F3227" s="55" t="s">
        <v>1012</v>
      </c>
      <c r="G3227" s="0" t="n">
        <v>52.9</v>
      </c>
      <c r="H3227" s="0" t="n">
        <v>47</v>
      </c>
      <c r="I3227" s="55" t="s">
        <v>157</v>
      </c>
      <c r="J3227" s="0" t="n">
        <v>107</v>
      </c>
      <c r="K3227" s="0" t="n">
        <v>65</v>
      </c>
      <c r="L3227" s="0" t="n">
        <v>35</v>
      </c>
      <c r="P3227" s="0" t="n">
        <v>4.24</v>
      </c>
      <c r="Q3227" s="0" t="n">
        <v>3.05</v>
      </c>
      <c r="R3227" s="0" t="n">
        <v>4115</v>
      </c>
      <c r="S3227" s="0" t="n">
        <v>8986</v>
      </c>
      <c r="T3227" s="0" t="n">
        <v>46.95</v>
      </c>
      <c r="U3227" s="0" t="n">
        <v>803</v>
      </c>
      <c r="V3227" s="0" t="n">
        <v>2</v>
      </c>
      <c r="W3227" s="60" t="n">
        <v>46275</v>
      </c>
      <c r="X3227" s="55" t="n">
        <f aca="false">IF(I3227="Male",0,1)</f>
        <v>1</v>
      </c>
      <c r="Y3227" s="55" t="n">
        <f aca="false">IF(OR(I3227="DNB",I3227="Dry DNB"),1,0)</f>
        <v>0</v>
      </c>
      <c r="Z3227" s="55" t="n">
        <f aca="false">IF(ISNUMBER(W3227),A3227-W3227,"")</f>
        <v>34</v>
      </c>
      <c r="AA3227" s="55" t="n">
        <f aca="false">MATCH(A3227,DATAS,0)</f>
        <v>1</v>
      </c>
      <c r="AB3227" s="55" t="n">
        <f aca="false">IF(AND(E3227&gt;0,OR(AND(B3227&gt;=1,B3227&lt;=6),B3227=10)),1,0)</f>
        <v>1</v>
      </c>
      <c r="AC3227" s="55" t="n">
        <f aca="false">IF(AND(E3227&gt;0,B3227=10),1,0)</f>
        <v>0</v>
      </c>
      <c r="AD3227" s="0" t="str">
        <f aca="false">IF(AND(C3226=C3227,AA3226=AA3227-1),AB3226,"")</f>
        <v/>
      </c>
      <c r="AE3227" s="0" t="str">
        <f aca="false">IF(AND(C3226=C3227,AA3226=AA3227-1),AC3226,"")</f>
        <v/>
      </c>
      <c r="AF3227" s="0" t="str">
        <f aca="false">IF(AA3227=1,"",IF(AND(AB3227=1,AD3227&lt;&gt;1),1,0))</f>
        <v/>
      </c>
      <c r="AG3227" s="0" t="str">
        <f aca="false">IF(AA3227=1,"",IF(AND(AC3227=1,AE3227&lt;&gt;1),1,0))</f>
        <v/>
      </c>
      <c r="AH3227" s="60" t="str">
        <f aca="false">IF(AND(E3227&gt;0,AA3227&lt;2,NOT(AND(C3228=C3227,AA3228=AA3227+1))),INDEX(DATAS,AA3227+1),"")</f>
        <v/>
      </c>
      <c r="AI3227" s="60" t="str">
        <f aca="false">IF(AND(AC3227=1,AA3227&lt;2),IF(AND(C3228=C3227,AA3228=AA3227+1),IF(AC3228=1,"",INDEX(DATAS,AA3227+1)),INDEX(DATAS,AA3227+1)),"")</f>
        <v/>
      </c>
    </row>
    <row r="3228" customFormat="false" ht="15" hidden="false" customHeight="false" outlineLevel="0" collapsed="false">
      <c r="A3228" s="60" t="n">
        <v>46310</v>
      </c>
      <c r="B3228" s="0" t="n">
        <v>4</v>
      </c>
      <c r="C3228" s="0" t="n">
        <v>5768</v>
      </c>
      <c r="D3228" s="0" t="n">
        <v>143</v>
      </c>
      <c r="E3228" s="0" t="n">
        <v>1</v>
      </c>
      <c r="F3228" s="55" t="s">
        <v>1012</v>
      </c>
      <c r="G3228" s="0" t="n">
        <v>51.6</v>
      </c>
      <c r="H3228" s="0" t="n">
        <v>47</v>
      </c>
      <c r="I3228" s="55" t="s">
        <v>157</v>
      </c>
      <c r="J3228" s="0" t="n">
        <v>107</v>
      </c>
      <c r="K3228" s="0" t="n">
        <v>65</v>
      </c>
      <c r="L3228" s="0" t="n">
        <v>36</v>
      </c>
      <c r="P3228" s="0" t="n">
        <v>4.24</v>
      </c>
      <c r="Q3228" s="0" t="n">
        <v>3.05</v>
      </c>
      <c r="T3228" s="0" t="n">
        <v>46.95</v>
      </c>
      <c r="U3228" s="0" t="n">
        <v>804</v>
      </c>
      <c r="V3228" s="0" t="n">
        <v>2</v>
      </c>
      <c r="W3228" s="60" t="n">
        <v>46275</v>
      </c>
      <c r="X3228" s="55" t="n">
        <f aca="false">IF(I3228="Male",0,1)</f>
        <v>1</v>
      </c>
      <c r="Y3228" s="55" t="n">
        <f aca="false">IF(OR(I3228="DNB",I3228="Dry DNB"),1,0)</f>
        <v>0</v>
      </c>
      <c r="Z3228" s="55" t="n">
        <f aca="false">IF(ISNUMBER(W3228),A3228-W3228,"")</f>
        <v>35</v>
      </c>
      <c r="AA3228" s="55" t="n">
        <f aca="false">MATCH(A3228,DATAS,0)</f>
        <v>2</v>
      </c>
      <c r="AB3228" s="55" t="n">
        <f aca="false">IF(AND(E3228&gt;0,OR(AND(B3228&gt;=1,B3228&lt;=6),B3228=10)),1,0)</f>
        <v>1</v>
      </c>
      <c r="AC3228" s="55" t="n">
        <f aca="false">IF(AND(E3228&gt;0,B3228=10),1,0)</f>
        <v>0</v>
      </c>
      <c r="AD3228" s="55" t="n">
        <f aca="false">IF(AND(C3227=C3228,AA3227=AA3228-1),AB3227,"")</f>
        <v>1</v>
      </c>
      <c r="AE3228" s="55" t="n">
        <f aca="false">IF(AND(C3227=C3228,AA3227=AA3228-1),AC3227,"")</f>
        <v>0</v>
      </c>
      <c r="AF3228" s="55" t="n">
        <f aca="false">IF(AA3228=1,"",IF(AND(AB3228=1,AD3228&lt;&gt;1),1,0))</f>
        <v>0</v>
      </c>
      <c r="AG3228" s="55" t="n">
        <f aca="false">IF(AA3228=1,"",IF(AND(AC3228=1,AE3228&lt;&gt;1),1,0))</f>
        <v>0</v>
      </c>
      <c r="AH3228" s="60" t="str">
        <f aca="false">IF(AND(E3228&gt;0,AA3228&lt;2,NOT(AND(C3229=C3228,AA3229=AA3228+1))),INDEX(DATAS,AA3228+1),"")</f>
        <v/>
      </c>
      <c r="AI3228" s="60" t="str">
        <f aca="false">IF(AND(AC3228=1,AA3228&lt;2),IF(AND(C3229=C3228,AA3229=AA3228+1),IF(AC3229=1,"",INDEX(DATAS,AA3228+1)),INDEX(DATAS,AA3228+1)),"")</f>
        <v/>
      </c>
    </row>
    <row r="3229" customFormat="false" ht="15" hidden="false" customHeight="false" outlineLevel="0" collapsed="false">
      <c r="A3229" s="60" t="n">
        <v>46309</v>
      </c>
      <c r="B3229" s="0" t="n">
        <v>4</v>
      </c>
      <c r="C3229" s="0" t="n">
        <v>5769</v>
      </c>
      <c r="D3229" s="0" t="n">
        <v>166</v>
      </c>
      <c r="E3229" s="0" t="n">
        <v>1</v>
      </c>
      <c r="F3229" s="55" t="s">
        <v>1012</v>
      </c>
      <c r="G3229" s="0" t="n">
        <v>44.1</v>
      </c>
      <c r="H3229" s="0" t="n">
        <v>43</v>
      </c>
      <c r="I3229" s="55" t="s">
        <v>157</v>
      </c>
      <c r="J3229" s="0" t="n">
        <v>103</v>
      </c>
      <c r="K3229" s="0" t="n">
        <v>68</v>
      </c>
      <c r="L3229" s="0" t="n">
        <v>63</v>
      </c>
      <c r="P3229" s="0" t="n">
        <v>4.31</v>
      </c>
      <c r="Q3229" s="0" t="n">
        <v>3.58</v>
      </c>
      <c r="R3229" s="0" t="n">
        <v>2914</v>
      </c>
      <c r="S3229" s="0" t="n">
        <v>6810</v>
      </c>
      <c r="T3229" s="0" t="n">
        <v>32.6</v>
      </c>
      <c r="U3229" s="0" t="n">
        <v>803</v>
      </c>
      <c r="V3229" s="0" t="n">
        <v>2</v>
      </c>
      <c r="W3229" s="60" t="n">
        <v>46247</v>
      </c>
      <c r="X3229" s="55" t="n">
        <f aca="false">IF(I3229="Male",0,1)</f>
        <v>1</v>
      </c>
      <c r="Y3229" s="55" t="n">
        <f aca="false">IF(OR(I3229="DNB",I3229="Dry DNB"),1,0)</f>
        <v>0</v>
      </c>
      <c r="Z3229" s="55" t="n">
        <f aca="false">IF(ISNUMBER(W3229),A3229-W3229,"")</f>
        <v>62</v>
      </c>
      <c r="AA3229" s="55" t="n">
        <f aca="false">MATCH(A3229,DATAS,0)</f>
        <v>1</v>
      </c>
      <c r="AB3229" s="55" t="n">
        <f aca="false">IF(AND(E3229&gt;0,OR(AND(B3229&gt;=1,B3229&lt;=6),B3229=10)),1,0)</f>
        <v>1</v>
      </c>
      <c r="AC3229" s="55" t="n">
        <f aca="false">IF(AND(E3229&gt;0,B3229=10),1,0)</f>
        <v>0</v>
      </c>
      <c r="AD3229" s="0" t="str">
        <f aca="false">IF(AND(C3228=C3229,AA3228=AA3229-1),AB3228,"")</f>
        <v/>
      </c>
      <c r="AE3229" s="0" t="str">
        <f aca="false">IF(AND(C3228=C3229,AA3228=AA3229-1),AC3228,"")</f>
        <v/>
      </c>
      <c r="AF3229" s="0" t="str">
        <f aca="false">IF(AA3229=1,"",IF(AND(AB3229=1,AD3229&lt;&gt;1),1,0))</f>
        <v/>
      </c>
      <c r="AG3229" s="0" t="str">
        <f aca="false">IF(AA3229=1,"",IF(AND(AC3229=1,AE3229&lt;&gt;1),1,0))</f>
        <v/>
      </c>
      <c r="AH3229" s="60" t="str">
        <f aca="false">IF(AND(E3229&gt;0,AA3229&lt;2,NOT(AND(C3230=C3229,AA3230=AA3229+1))),INDEX(DATAS,AA3229+1),"")</f>
        <v/>
      </c>
      <c r="AI3229" s="60" t="str">
        <f aca="false">IF(AND(AC3229=1,AA3229&lt;2),IF(AND(C3230=C3229,AA3230=AA3229+1),IF(AC3230=1,"",INDEX(DATAS,AA3229+1)),INDEX(DATAS,AA3229+1)),"")</f>
        <v/>
      </c>
    </row>
    <row r="3230" customFormat="false" ht="15" hidden="false" customHeight="false" outlineLevel="0" collapsed="false">
      <c r="A3230" s="60" t="n">
        <v>46310</v>
      </c>
      <c r="B3230" s="0" t="n">
        <v>4</v>
      </c>
      <c r="C3230" s="0" t="n">
        <v>5769</v>
      </c>
      <c r="D3230" s="0" t="n">
        <v>167</v>
      </c>
      <c r="E3230" s="0" t="n">
        <v>1</v>
      </c>
      <c r="F3230" s="55" t="s">
        <v>1012</v>
      </c>
      <c r="G3230" s="0" t="n">
        <v>42.3</v>
      </c>
      <c r="H3230" s="0" t="n">
        <v>43</v>
      </c>
      <c r="I3230" s="55" t="s">
        <v>157</v>
      </c>
      <c r="J3230" s="0" t="n">
        <v>103</v>
      </c>
      <c r="K3230" s="0" t="n">
        <v>68</v>
      </c>
      <c r="L3230" s="0" t="n">
        <v>64</v>
      </c>
      <c r="P3230" s="0" t="n">
        <v>4.31</v>
      </c>
      <c r="Q3230" s="0" t="n">
        <v>3.58</v>
      </c>
      <c r="T3230" s="0" t="n">
        <v>32.6</v>
      </c>
      <c r="U3230" s="0" t="n">
        <v>804</v>
      </c>
      <c r="V3230" s="0" t="n">
        <v>2</v>
      </c>
      <c r="W3230" s="60" t="n">
        <v>46247</v>
      </c>
      <c r="X3230" s="55" t="n">
        <f aca="false">IF(I3230="Male",0,1)</f>
        <v>1</v>
      </c>
      <c r="Y3230" s="55" t="n">
        <f aca="false">IF(OR(I3230="DNB",I3230="Dry DNB"),1,0)</f>
        <v>0</v>
      </c>
      <c r="Z3230" s="55" t="n">
        <f aca="false">IF(ISNUMBER(W3230),A3230-W3230,"")</f>
        <v>63</v>
      </c>
      <c r="AA3230" s="55" t="n">
        <f aca="false">MATCH(A3230,DATAS,0)</f>
        <v>2</v>
      </c>
      <c r="AB3230" s="55" t="n">
        <f aca="false">IF(AND(E3230&gt;0,OR(AND(B3230&gt;=1,B3230&lt;=6),B3230=10)),1,0)</f>
        <v>1</v>
      </c>
      <c r="AC3230" s="55" t="n">
        <f aca="false">IF(AND(E3230&gt;0,B3230=10),1,0)</f>
        <v>0</v>
      </c>
      <c r="AD3230" s="55" t="n">
        <f aca="false">IF(AND(C3229=C3230,AA3229=AA3230-1),AB3229,"")</f>
        <v>1</v>
      </c>
      <c r="AE3230" s="55" t="n">
        <f aca="false">IF(AND(C3229=C3230,AA3229=AA3230-1),AC3229,"")</f>
        <v>0</v>
      </c>
      <c r="AF3230" s="55" t="n">
        <f aca="false">IF(AA3230=1,"",IF(AND(AB3230=1,AD3230&lt;&gt;1),1,0))</f>
        <v>0</v>
      </c>
      <c r="AG3230" s="55" t="n">
        <f aca="false">IF(AA3230=1,"",IF(AND(AC3230=1,AE3230&lt;&gt;1),1,0))</f>
        <v>0</v>
      </c>
      <c r="AH3230" s="60" t="str">
        <f aca="false">IF(AND(E3230&gt;0,AA3230&lt;2,NOT(AND(C3231=C3230,AA3231=AA3230+1))),INDEX(DATAS,AA3230+1),"")</f>
        <v/>
      </c>
      <c r="AI3230" s="60" t="str">
        <f aca="false">IF(AND(AC3230=1,AA3230&lt;2),IF(AND(C3231=C3230,AA3231=AA3230+1),IF(AC3231=1,"",INDEX(DATAS,AA3230+1)),INDEX(DATAS,AA3230+1)),"")</f>
        <v/>
      </c>
    </row>
    <row r="3231" customFormat="false" ht="15" hidden="false" customHeight="false" outlineLevel="0" collapsed="false">
      <c r="A3231" s="60" t="n">
        <v>46309</v>
      </c>
      <c r="B3231" s="0" t="n">
        <v>1</v>
      </c>
      <c r="C3231" s="0" t="n">
        <v>5770</v>
      </c>
      <c r="D3231" s="0" t="n">
        <v>100</v>
      </c>
      <c r="E3231" s="0" t="n">
        <v>1</v>
      </c>
      <c r="F3231" s="55" t="s">
        <v>1012</v>
      </c>
      <c r="G3231" s="0" t="n">
        <v>50.3</v>
      </c>
      <c r="H3231" s="0" t="n">
        <v>49</v>
      </c>
      <c r="I3231" s="55" t="s">
        <v>187</v>
      </c>
      <c r="J3231" s="0" t="n">
        <v>100</v>
      </c>
      <c r="K3231" s="0" t="n">
        <v>65</v>
      </c>
      <c r="P3231" s="0" t="n">
        <v>2.94</v>
      </c>
      <c r="Q3231" s="0" t="n">
        <v>3.3</v>
      </c>
      <c r="R3231" s="0" t="n">
        <v>4328</v>
      </c>
      <c r="S3231" s="0" t="n">
        <v>8699</v>
      </c>
      <c r="U3231" s="0" t="n">
        <v>803</v>
      </c>
      <c r="V3231" s="0" t="n">
        <v>2</v>
      </c>
      <c r="W3231" s="60" t="n">
        <v>46296</v>
      </c>
      <c r="X3231" s="55" t="n">
        <f aca="false">IF(I3231="Male",0,1)</f>
        <v>1</v>
      </c>
      <c r="Y3231" s="55" t="n">
        <f aca="false">IF(OR(I3231="DNB",I3231="Dry DNB"),1,0)</f>
        <v>0</v>
      </c>
      <c r="Z3231" s="55" t="n">
        <f aca="false">IF(ISNUMBER(W3231),A3231-W3231,"")</f>
        <v>13</v>
      </c>
      <c r="AA3231" s="55" t="n">
        <f aca="false">MATCH(A3231,DATAS,0)</f>
        <v>1</v>
      </c>
      <c r="AB3231" s="55" t="n">
        <f aca="false">IF(AND(E3231&gt;0,OR(AND(B3231&gt;=1,B3231&lt;=6),B3231=10)),1,0)</f>
        <v>1</v>
      </c>
      <c r="AC3231" s="55" t="n">
        <f aca="false">IF(AND(E3231&gt;0,B3231=10),1,0)</f>
        <v>0</v>
      </c>
      <c r="AD3231" s="0" t="str">
        <f aca="false">IF(AND(C3230=C3231,AA3230=AA3231-1),AB3230,"")</f>
        <v/>
      </c>
      <c r="AE3231" s="0" t="str">
        <f aca="false">IF(AND(C3230=C3231,AA3230=AA3231-1),AC3230,"")</f>
        <v/>
      </c>
      <c r="AF3231" s="0" t="str">
        <f aca="false">IF(AA3231=1,"",IF(AND(AB3231=1,AD3231&lt;&gt;1),1,0))</f>
        <v/>
      </c>
      <c r="AG3231" s="0" t="str">
        <f aca="false">IF(AA3231=1,"",IF(AND(AC3231=1,AE3231&lt;&gt;1),1,0))</f>
        <v/>
      </c>
      <c r="AH3231" s="60" t="str">
        <f aca="false">IF(AND(E3231&gt;0,AA3231&lt;2,NOT(AND(C3232=C3231,AA3232=AA3231+1))),INDEX(DATAS,AA3231+1),"")</f>
        <v/>
      </c>
      <c r="AI3231" s="60" t="str">
        <f aca="false">IF(AND(AC3231=1,AA3231&lt;2),IF(AND(C3232=C3231,AA3232=AA3231+1),IF(AC3232=1,"",INDEX(DATAS,AA3231+1)),INDEX(DATAS,AA3231+1)),"")</f>
        <v/>
      </c>
    </row>
    <row r="3232" customFormat="false" ht="15" hidden="false" customHeight="false" outlineLevel="0" collapsed="false">
      <c r="A3232" s="60" t="n">
        <v>46310</v>
      </c>
      <c r="B3232" s="0" t="n">
        <v>1</v>
      </c>
      <c r="C3232" s="0" t="n">
        <v>5770</v>
      </c>
      <c r="D3232" s="0" t="n">
        <v>101</v>
      </c>
      <c r="E3232" s="0" t="n">
        <v>1</v>
      </c>
      <c r="F3232" s="55" t="s">
        <v>1012</v>
      </c>
      <c r="G3232" s="0" t="n">
        <v>49.7</v>
      </c>
      <c r="H3232" s="0" t="n">
        <v>49</v>
      </c>
      <c r="I3232" s="55" t="s">
        <v>187</v>
      </c>
      <c r="J3232" s="0" t="n">
        <v>101</v>
      </c>
      <c r="K3232" s="0" t="n">
        <v>65</v>
      </c>
      <c r="P3232" s="0" t="n">
        <v>2.94</v>
      </c>
      <c r="Q3232" s="0" t="n">
        <v>3.3</v>
      </c>
      <c r="U3232" s="0" t="n">
        <v>804</v>
      </c>
      <c r="V3232" s="0" t="n">
        <v>2</v>
      </c>
      <c r="W3232" s="60" t="n">
        <v>46296</v>
      </c>
      <c r="X3232" s="55" t="n">
        <f aca="false">IF(I3232="Male",0,1)</f>
        <v>1</v>
      </c>
      <c r="Y3232" s="55" t="n">
        <f aca="false">IF(OR(I3232="DNB",I3232="Dry DNB"),1,0)</f>
        <v>0</v>
      </c>
      <c r="Z3232" s="55" t="n">
        <f aca="false">IF(ISNUMBER(W3232),A3232-W3232,"")</f>
        <v>14</v>
      </c>
      <c r="AA3232" s="55" t="n">
        <f aca="false">MATCH(A3232,DATAS,0)</f>
        <v>2</v>
      </c>
      <c r="AB3232" s="55" t="n">
        <f aca="false">IF(AND(E3232&gt;0,OR(AND(B3232&gt;=1,B3232&lt;=6),B3232=10)),1,0)</f>
        <v>1</v>
      </c>
      <c r="AC3232" s="55" t="n">
        <f aca="false">IF(AND(E3232&gt;0,B3232=10),1,0)</f>
        <v>0</v>
      </c>
      <c r="AD3232" s="55" t="n">
        <f aca="false">IF(AND(C3231=C3232,AA3231=AA3232-1),AB3231,"")</f>
        <v>1</v>
      </c>
      <c r="AE3232" s="55" t="n">
        <f aca="false">IF(AND(C3231=C3232,AA3231=AA3232-1),AC3231,"")</f>
        <v>0</v>
      </c>
      <c r="AF3232" s="55" t="n">
        <f aca="false">IF(AA3232=1,"",IF(AND(AB3232=1,AD3232&lt;&gt;1),1,0))</f>
        <v>0</v>
      </c>
      <c r="AG3232" s="55" t="n">
        <f aca="false">IF(AA3232=1,"",IF(AND(AC3232=1,AE3232&lt;&gt;1),1,0))</f>
        <v>0</v>
      </c>
      <c r="AH3232" s="60" t="str">
        <f aca="false">IF(AND(E3232&gt;0,AA3232&lt;2,NOT(AND(C3233=C3232,AA3233=AA3232+1))),INDEX(DATAS,AA3232+1),"")</f>
        <v/>
      </c>
      <c r="AI3232" s="60" t="str">
        <f aca="false">IF(AND(AC3232=1,AA3232&lt;2),IF(AND(C3233=C3232,AA3233=AA3232+1),IF(AC3233=1,"",INDEX(DATAS,AA3232+1)),INDEX(DATAS,AA3232+1)),"")</f>
        <v/>
      </c>
    </row>
    <row r="3233" customFormat="false" ht="15" hidden="false" customHeight="false" outlineLevel="0" collapsed="false">
      <c r="A3233" s="60" t="n">
        <v>46309</v>
      </c>
      <c r="B3233" s="0" t="n">
        <v>5</v>
      </c>
      <c r="C3233" s="0" t="n">
        <v>5771</v>
      </c>
      <c r="D3233" s="0" t="n">
        <v>143</v>
      </c>
      <c r="E3233" s="0" t="n">
        <v>1</v>
      </c>
      <c r="F3233" s="55" t="s">
        <v>1013</v>
      </c>
      <c r="G3233" s="0" t="n">
        <v>37.8</v>
      </c>
      <c r="H3233" s="0" t="n">
        <v>36</v>
      </c>
      <c r="I3233" s="55" t="s">
        <v>187</v>
      </c>
      <c r="J3233" s="0" t="n">
        <v>143</v>
      </c>
      <c r="K3233" s="0" t="n">
        <v>66</v>
      </c>
      <c r="P3233" s="0" t="n">
        <v>3.88</v>
      </c>
      <c r="Q3233" s="0" t="n">
        <v>3.32</v>
      </c>
      <c r="R3233" s="0" t="n">
        <v>4379</v>
      </c>
      <c r="S3233" s="0" t="n">
        <v>9094</v>
      </c>
      <c r="T3233" s="0" t="n">
        <v>50.45</v>
      </c>
      <c r="U3233" s="0" t="n">
        <v>801</v>
      </c>
      <c r="V3233" s="0" t="n">
        <v>3</v>
      </c>
      <c r="W3233" s="60" t="n">
        <v>46296</v>
      </c>
      <c r="X3233" s="55" t="n">
        <f aca="false">IF(I3233="Male",0,1)</f>
        <v>1</v>
      </c>
      <c r="Y3233" s="55" t="n">
        <f aca="false">IF(OR(I3233="DNB",I3233="Dry DNB"),1,0)</f>
        <v>0</v>
      </c>
      <c r="Z3233" s="55" t="n">
        <f aca="false">IF(ISNUMBER(W3233),A3233-W3233,"")</f>
        <v>13</v>
      </c>
      <c r="AA3233" s="55" t="n">
        <f aca="false">MATCH(A3233,DATAS,0)</f>
        <v>1</v>
      </c>
      <c r="AB3233" s="55" t="n">
        <f aca="false">IF(AND(E3233&gt;0,OR(AND(B3233&gt;=1,B3233&lt;=6),B3233=10)),1,0)</f>
        <v>1</v>
      </c>
      <c r="AC3233" s="55" t="n">
        <f aca="false">IF(AND(E3233&gt;0,B3233=10),1,0)</f>
        <v>0</v>
      </c>
      <c r="AD3233" s="0" t="str">
        <f aca="false">IF(AND(C3232=C3233,AA3232=AA3233-1),AB3232,"")</f>
        <v/>
      </c>
      <c r="AE3233" s="0" t="str">
        <f aca="false">IF(AND(C3232=C3233,AA3232=AA3233-1),AC3232,"")</f>
        <v/>
      </c>
      <c r="AF3233" s="0" t="str">
        <f aca="false">IF(AA3233=1,"",IF(AND(AB3233=1,AD3233&lt;&gt;1),1,0))</f>
        <v/>
      </c>
      <c r="AG3233" s="0" t="str">
        <f aca="false">IF(AA3233=1,"",IF(AND(AC3233=1,AE3233&lt;&gt;1),1,0))</f>
        <v/>
      </c>
      <c r="AH3233" s="60" t="str">
        <f aca="false">IF(AND(E3233&gt;0,AA3233&lt;2,NOT(AND(C3234=C3233,AA3234=AA3233+1))),INDEX(DATAS,AA3233+1),"")</f>
        <v/>
      </c>
      <c r="AI3233" s="60" t="str">
        <f aca="false">IF(AND(AC3233=1,AA3233&lt;2),IF(AND(C3234=C3233,AA3234=AA3233+1),IF(AC3234=1,"",INDEX(DATAS,AA3233+1)),INDEX(DATAS,AA3233+1)),"")</f>
        <v/>
      </c>
    </row>
    <row r="3234" customFormat="false" ht="15" hidden="false" customHeight="false" outlineLevel="0" collapsed="false">
      <c r="A3234" s="60" t="n">
        <v>46310</v>
      </c>
      <c r="B3234" s="0" t="n">
        <v>5</v>
      </c>
      <c r="C3234" s="0" t="n">
        <v>5771</v>
      </c>
      <c r="D3234" s="0" t="n">
        <v>144</v>
      </c>
      <c r="E3234" s="0" t="n">
        <v>1</v>
      </c>
      <c r="F3234" s="55" t="s">
        <v>1013</v>
      </c>
      <c r="G3234" s="0" t="n">
        <v>42.7</v>
      </c>
      <c r="H3234" s="0" t="n">
        <v>37</v>
      </c>
      <c r="I3234" s="55" t="s">
        <v>187</v>
      </c>
      <c r="J3234" s="0" t="n">
        <v>144</v>
      </c>
      <c r="K3234" s="0" t="n">
        <v>66</v>
      </c>
      <c r="P3234" s="0" t="n">
        <v>3.88</v>
      </c>
      <c r="Q3234" s="0" t="n">
        <v>3.32</v>
      </c>
      <c r="T3234" s="0" t="n">
        <v>50.45</v>
      </c>
      <c r="U3234" s="0" t="n">
        <v>802</v>
      </c>
      <c r="V3234" s="0" t="n">
        <v>3</v>
      </c>
      <c r="W3234" s="60" t="n">
        <v>46296</v>
      </c>
      <c r="X3234" s="55" t="n">
        <f aca="false">IF(I3234="Male",0,1)</f>
        <v>1</v>
      </c>
      <c r="Y3234" s="55" t="n">
        <f aca="false">IF(OR(I3234="DNB",I3234="Dry DNB"),1,0)</f>
        <v>0</v>
      </c>
      <c r="Z3234" s="55" t="n">
        <f aca="false">IF(ISNUMBER(W3234),A3234-W3234,"")</f>
        <v>14</v>
      </c>
      <c r="AA3234" s="55" t="n">
        <f aca="false">MATCH(A3234,DATAS,0)</f>
        <v>2</v>
      </c>
      <c r="AB3234" s="55" t="n">
        <f aca="false">IF(AND(E3234&gt;0,OR(AND(B3234&gt;=1,B3234&lt;=6),B3234=10)),1,0)</f>
        <v>1</v>
      </c>
      <c r="AC3234" s="55" t="n">
        <f aca="false">IF(AND(E3234&gt;0,B3234=10),1,0)</f>
        <v>0</v>
      </c>
      <c r="AD3234" s="55" t="n">
        <f aca="false">IF(AND(C3233=C3234,AA3233=AA3234-1),AB3233,"")</f>
        <v>1</v>
      </c>
      <c r="AE3234" s="55" t="n">
        <f aca="false">IF(AND(C3233=C3234,AA3233=AA3234-1),AC3233,"")</f>
        <v>0</v>
      </c>
      <c r="AF3234" s="55" t="n">
        <f aca="false">IF(AA3234=1,"",IF(AND(AB3234=1,AD3234&lt;&gt;1),1,0))</f>
        <v>0</v>
      </c>
      <c r="AG3234" s="55" t="n">
        <f aca="false">IF(AA3234=1,"",IF(AND(AC3234=1,AE3234&lt;&gt;1),1,0))</f>
        <v>0</v>
      </c>
      <c r="AH3234" s="60" t="str">
        <f aca="false">IF(AND(E3234&gt;0,AA3234&lt;2,NOT(AND(C3235=C3234,AA3235=AA3234+1))),INDEX(DATAS,AA3234+1),"")</f>
        <v/>
      </c>
      <c r="AI3234" s="60" t="str">
        <f aca="false">IF(AND(AC3234=1,AA3234&lt;2),IF(AND(C3235=C3234,AA3235=AA3234+1),IF(AC3235=1,"",INDEX(DATAS,AA3234+1)),INDEX(DATAS,AA3234+1)),"")</f>
        <v/>
      </c>
    </row>
    <row r="3235" customFormat="false" ht="15" hidden="false" customHeight="false" outlineLevel="0" collapsed="false">
      <c r="A3235" s="60" t="n">
        <v>46309</v>
      </c>
      <c r="B3235" s="0" t="n">
        <v>11</v>
      </c>
      <c r="C3235" s="0" t="n">
        <v>5772</v>
      </c>
      <c r="E3235" s="0" t="n">
        <v>0</v>
      </c>
      <c r="F3235" s="55" t="s">
        <v>1013</v>
      </c>
      <c r="I3235" s="55" t="s">
        <v>187</v>
      </c>
      <c r="U3235" s="0" t="n">
        <v>801</v>
      </c>
      <c r="V3235" s="0" t="n">
        <v>13</v>
      </c>
      <c r="W3235" s="60" t="n">
        <v>46296</v>
      </c>
      <c r="X3235" s="55" t="n">
        <f aca="false">IF(I3235="Male",0,1)</f>
        <v>1</v>
      </c>
      <c r="Y3235" s="55" t="n">
        <f aca="false">IF(OR(I3235="DNB",I3235="Dry DNB"),1,0)</f>
        <v>0</v>
      </c>
      <c r="Z3235" s="55" t="n">
        <f aca="false">IF(ISNUMBER(W3235),A3235-W3235,"")</f>
        <v>13</v>
      </c>
      <c r="AA3235" s="55" t="n">
        <f aca="false">MATCH(A3235,DATAS,0)</f>
        <v>1</v>
      </c>
      <c r="AB3235" s="55" t="n">
        <f aca="false">IF(AND(E3235&gt;0,OR(AND(B3235&gt;=1,B3235&lt;=6),B3235=10)),1,0)</f>
        <v>0</v>
      </c>
      <c r="AC3235" s="55" t="n">
        <f aca="false">IF(AND(E3235&gt;0,B3235=10),1,0)</f>
        <v>0</v>
      </c>
      <c r="AD3235" s="0" t="str">
        <f aca="false">IF(AND(C3234=C3235,AA3234=AA3235-1),AB3234,"")</f>
        <v/>
      </c>
      <c r="AE3235" s="0" t="str">
        <f aca="false">IF(AND(C3234=C3235,AA3234=AA3235-1),AC3234,"")</f>
        <v/>
      </c>
      <c r="AF3235" s="0" t="str">
        <f aca="false">IF(AA3235=1,"",IF(AND(AB3235=1,AD3235&lt;&gt;1),1,0))</f>
        <v/>
      </c>
      <c r="AG3235" s="0" t="str">
        <f aca="false">IF(AA3235=1,"",IF(AND(AC3235=1,AE3235&lt;&gt;1),1,0))</f>
        <v/>
      </c>
      <c r="AH3235" s="60" t="str">
        <f aca="false">IF(AND(E3235&gt;0,AA3235&lt;2,NOT(AND(C3236=C3235,AA3236=AA3235+1))),INDEX(DATAS,AA3235+1),"")</f>
        <v/>
      </c>
      <c r="AI3235" s="60" t="str">
        <f aca="false">IF(AND(AC3235=1,AA3235&lt;2),IF(AND(C3236=C3235,AA3236=AA3235+1),IF(AC3236=1,"",INDEX(DATAS,AA3235+1)),INDEX(DATAS,AA3235+1)),"")</f>
        <v/>
      </c>
    </row>
    <row r="3236" customFormat="false" ht="15" hidden="false" customHeight="false" outlineLevel="0" collapsed="false">
      <c r="A3236" s="60" t="n">
        <v>46310</v>
      </c>
      <c r="B3236" s="0" t="n">
        <v>11</v>
      </c>
      <c r="C3236" s="0" t="n">
        <v>5772</v>
      </c>
      <c r="E3236" s="0" t="n">
        <v>0</v>
      </c>
      <c r="F3236" s="55" t="s">
        <v>1013</v>
      </c>
      <c r="I3236" s="55" t="s">
        <v>187</v>
      </c>
      <c r="U3236" s="0" t="n">
        <v>802</v>
      </c>
      <c r="V3236" s="0" t="n">
        <v>13</v>
      </c>
      <c r="W3236" s="60" t="n">
        <v>46296</v>
      </c>
      <c r="X3236" s="55" t="n">
        <f aca="false">IF(I3236="Male",0,1)</f>
        <v>1</v>
      </c>
      <c r="Y3236" s="55" t="n">
        <f aca="false">IF(OR(I3236="DNB",I3236="Dry DNB"),1,0)</f>
        <v>0</v>
      </c>
      <c r="Z3236" s="55" t="n">
        <f aca="false">IF(ISNUMBER(W3236),A3236-W3236,"")</f>
        <v>14</v>
      </c>
      <c r="AA3236" s="55" t="n">
        <f aca="false">MATCH(A3236,DATAS,0)</f>
        <v>2</v>
      </c>
      <c r="AB3236" s="55" t="n">
        <f aca="false">IF(AND(E3236&gt;0,OR(AND(B3236&gt;=1,B3236&lt;=6),B3236=10)),1,0)</f>
        <v>0</v>
      </c>
      <c r="AC3236" s="55" t="n">
        <f aca="false">IF(AND(E3236&gt;0,B3236=10),1,0)</f>
        <v>0</v>
      </c>
      <c r="AD3236" s="55" t="n">
        <f aca="false">IF(AND(C3235=C3236,AA3235=AA3236-1),AB3235,"")</f>
        <v>0</v>
      </c>
      <c r="AE3236" s="55" t="n">
        <f aca="false">IF(AND(C3235=C3236,AA3235=AA3236-1),AC3235,"")</f>
        <v>0</v>
      </c>
      <c r="AF3236" s="55" t="n">
        <f aca="false">IF(AA3236=1,"",IF(AND(AB3236=1,AD3236&lt;&gt;1),1,0))</f>
        <v>0</v>
      </c>
      <c r="AG3236" s="55" t="n">
        <f aca="false">IF(AA3236=1,"",IF(AND(AC3236=1,AE3236&lt;&gt;1),1,0))</f>
        <v>0</v>
      </c>
      <c r="AH3236" s="60" t="str">
        <f aca="false">IF(AND(E3236&gt;0,AA3236&lt;2,NOT(AND(C3237=C3236,AA3237=AA3236+1))),INDEX(DATAS,AA3236+1),"")</f>
        <v/>
      </c>
      <c r="AI3236" s="60" t="str">
        <f aca="false">IF(AND(AC3236=1,AA3236&lt;2),IF(AND(C3237=C3236,AA3237=AA3236+1),IF(AC3237=1,"",INDEX(DATAS,AA3236+1)),INDEX(DATAS,AA3236+1)),"")</f>
        <v/>
      </c>
    </row>
    <row r="3237" customFormat="false" ht="15" hidden="false" customHeight="false" outlineLevel="0" collapsed="false">
      <c r="A3237" s="60" t="n">
        <v>46309</v>
      </c>
      <c r="B3237" s="0" t="n">
        <v>4</v>
      </c>
      <c r="C3237" s="0" t="n">
        <v>5775</v>
      </c>
      <c r="D3237" s="0" t="n">
        <v>161</v>
      </c>
      <c r="E3237" s="0" t="n">
        <v>1</v>
      </c>
      <c r="F3237" s="55" t="s">
        <v>1013</v>
      </c>
      <c r="G3237" s="0" t="n">
        <v>50.6</v>
      </c>
      <c r="H3237" s="0" t="n">
        <v>49</v>
      </c>
      <c r="I3237" s="55" t="s">
        <v>157</v>
      </c>
      <c r="J3237" s="0" t="n">
        <v>63</v>
      </c>
      <c r="K3237" s="0" t="n">
        <v>63</v>
      </c>
      <c r="L3237" s="0" t="n">
        <v>98</v>
      </c>
      <c r="P3237" s="0" t="n">
        <v>4.4</v>
      </c>
      <c r="Q3237" s="0" t="n">
        <v>3.35</v>
      </c>
      <c r="R3237" s="0" t="n">
        <v>4165</v>
      </c>
      <c r="S3237" s="0" t="n">
        <v>9111</v>
      </c>
      <c r="T3237" s="0" t="n">
        <v>45.25</v>
      </c>
      <c r="U3237" s="0" t="n">
        <v>801</v>
      </c>
      <c r="V3237" s="0" t="n">
        <v>1</v>
      </c>
      <c r="W3237" s="60" t="n">
        <v>46212</v>
      </c>
      <c r="X3237" s="55" t="n">
        <f aca="false">IF(I3237="Male",0,1)</f>
        <v>1</v>
      </c>
      <c r="Y3237" s="55" t="n">
        <f aca="false">IF(OR(I3237="DNB",I3237="Dry DNB"),1,0)</f>
        <v>0</v>
      </c>
      <c r="Z3237" s="55" t="n">
        <f aca="false">IF(ISNUMBER(W3237),A3237-W3237,"")</f>
        <v>97</v>
      </c>
      <c r="AA3237" s="55" t="n">
        <f aca="false">MATCH(A3237,DATAS,0)</f>
        <v>1</v>
      </c>
      <c r="AB3237" s="55" t="n">
        <f aca="false">IF(AND(E3237&gt;0,OR(AND(B3237&gt;=1,B3237&lt;=6),B3237=10)),1,0)</f>
        <v>1</v>
      </c>
      <c r="AC3237" s="55" t="n">
        <f aca="false">IF(AND(E3237&gt;0,B3237=10),1,0)</f>
        <v>0</v>
      </c>
      <c r="AD3237" s="0" t="str">
        <f aca="false">IF(AND(C3236=C3237,AA3236=AA3237-1),AB3236,"")</f>
        <v/>
      </c>
      <c r="AE3237" s="0" t="str">
        <f aca="false">IF(AND(C3236=C3237,AA3236=AA3237-1),AC3236,"")</f>
        <v/>
      </c>
      <c r="AF3237" s="0" t="str">
        <f aca="false">IF(AA3237=1,"",IF(AND(AB3237=1,AD3237&lt;&gt;1),1,0))</f>
        <v/>
      </c>
      <c r="AG3237" s="0" t="str">
        <f aca="false">IF(AA3237=1,"",IF(AND(AC3237=1,AE3237&lt;&gt;1),1,0))</f>
        <v/>
      </c>
      <c r="AH3237" s="60" t="str">
        <f aca="false">IF(AND(E3237&gt;0,AA3237&lt;2,NOT(AND(C3238=C3237,AA3238=AA3237+1))),INDEX(DATAS,AA3237+1),"")</f>
        <v/>
      </c>
      <c r="AI3237" s="60" t="str">
        <f aca="false">IF(AND(AC3237=1,AA3237&lt;2),IF(AND(C3238=C3237,AA3238=AA3237+1),IF(AC3238=1,"",INDEX(DATAS,AA3237+1)),INDEX(DATAS,AA3237+1)),"")</f>
        <v/>
      </c>
    </row>
    <row r="3238" customFormat="false" ht="15" hidden="false" customHeight="false" outlineLevel="0" collapsed="false">
      <c r="A3238" s="60" t="n">
        <v>46310</v>
      </c>
      <c r="B3238" s="0" t="n">
        <v>4</v>
      </c>
      <c r="C3238" s="0" t="n">
        <v>5775</v>
      </c>
      <c r="D3238" s="0" t="n">
        <v>162</v>
      </c>
      <c r="E3238" s="0" t="n">
        <v>1</v>
      </c>
      <c r="F3238" s="55" t="s">
        <v>1013</v>
      </c>
      <c r="G3238" s="0" t="n">
        <v>50.9</v>
      </c>
      <c r="H3238" s="0" t="n">
        <v>50</v>
      </c>
      <c r="I3238" s="55" t="s">
        <v>157</v>
      </c>
      <c r="J3238" s="0" t="n">
        <v>63</v>
      </c>
      <c r="K3238" s="0" t="n">
        <v>63</v>
      </c>
      <c r="L3238" s="0" t="n">
        <v>99</v>
      </c>
      <c r="P3238" s="0" t="n">
        <v>4.4</v>
      </c>
      <c r="Q3238" s="0" t="n">
        <v>3.35</v>
      </c>
      <c r="T3238" s="0" t="n">
        <v>45.25</v>
      </c>
      <c r="U3238" s="0" t="n">
        <v>802</v>
      </c>
      <c r="V3238" s="0" t="n">
        <v>1</v>
      </c>
      <c r="W3238" s="60" t="n">
        <v>46212</v>
      </c>
      <c r="X3238" s="55" t="n">
        <f aca="false">IF(I3238="Male",0,1)</f>
        <v>1</v>
      </c>
      <c r="Y3238" s="55" t="n">
        <f aca="false">IF(OR(I3238="DNB",I3238="Dry DNB"),1,0)</f>
        <v>0</v>
      </c>
      <c r="Z3238" s="55" t="n">
        <f aca="false">IF(ISNUMBER(W3238),A3238-W3238,"")</f>
        <v>98</v>
      </c>
      <c r="AA3238" s="55" t="n">
        <f aca="false">MATCH(A3238,DATAS,0)</f>
        <v>2</v>
      </c>
      <c r="AB3238" s="55" t="n">
        <f aca="false">IF(AND(E3238&gt;0,OR(AND(B3238&gt;=1,B3238&lt;=6),B3238=10)),1,0)</f>
        <v>1</v>
      </c>
      <c r="AC3238" s="55" t="n">
        <f aca="false">IF(AND(E3238&gt;0,B3238=10),1,0)</f>
        <v>0</v>
      </c>
      <c r="AD3238" s="55" t="n">
        <f aca="false">IF(AND(C3237=C3238,AA3237=AA3238-1),AB3237,"")</f>
        <v>1</v>
      </c>
      <c r="AE3238" s="55" t="n">
        <f aca="false">IF(AND(C3237=C3238,AA3237=AA3238-1),AC3237,"")</f>
        <v>0</v>
      </c>
      <c r="AF3238" s="55" t="n">
        <f aca="false">IF(AA3238=1,"",IF(AND(AB3238=1,AD3238&lt;&gt;1),1,0))</f>
        <v>0</v>
      </c>
      <c r="AG3238" s="55" t="n">
        <f aca="false">IF(AA3238=1,"",IF(AND(AC3238=1,AE3238&lt;&gt;1),1,0))</f>
        <v>0</v>
      </c>
      <c r="AH3238" s="60" t="str">
        <f aca="false">IF(AND(E3238&gt;0,AA3238&lt;2,NOT(AND(C3239=C3238,AA3239=AA3238+1))),INDEX(DATAS,AA3238+1),"")</f>
        <v/>
      </c>
      <c r="AI3238" s="60" t="str">
        <f aca="false">IF(AND(AC3238=1,AA3238&lt;2),IF(AND(C3239=C3238,AA3239=AA3238+1),IF(AC3239=1,"",INDEX(DATAS,AA3238+1)),INDEX(DATAS,AA3238+1)),"")</f>
        <v/>
      </c>
    </row>
    <row r="3239" customFormat="false" ht="15" hidden="false" customHeight="false" outlineLevel="0" collapsed="false">
      <c r="A3239" s="60" t="n">
        <v>46309</v>
      </c>
      <c r="B3239" s="0" t="n">
        <v>4</v>
      </c>
      <c r="C3239" s="0" t="n">
        <v>5776</v>
      </c>
      <c r="D3239" s="0" t="n">
        <v>149</v>
      </c>
      <c r="E3239" s="0" t="n">
        <v>1</v>
      </c>
      <c r="F3239" s="55" t="s">
        <v>1013</v>
      </c>
      <c r="G3239" s="0" t="n">
        <v>51.5</v>
      </c>
      <c r="H3239" s="0" t="n">
        <v>52</v>
      </c>
      <c r="I3239" s="55" t="s">
        <v>157</v>
      </c>
      <c r="J3239" s="0" t="n">
        <v>86</v>
      </c>
      <c r="K3239" s="0" t="n">
        <v>65</v>
      </c>
      <c r="L3239" s="0" t="n">
        <v>63</v>
      </c>
      <c r="P3239" s="0" t="n">
        <v>3.74</v>
      </c>
      <c r="Q3239" s="0" t="n">
        <v>3.24</v>
      </c>
      <c r="R3239" s="0" t="n">
        <v>4681</v>
      </c>
      <c r="S3239" s="0" t="n">
        <v>9803</v>
      </c>
      <c r="T3239" s="0" t="n">
        <v>49.8</v>
      </c>
      <c r="U3239" s="0" t="n">
        <v>801</v>
      </c>
      <c r="V3239" s="0" t="n">
        <v>2</v>
      </c>
      <c r="W3239" s="60" t="n">
        <v>46247</v>
      </c>
      <c r="X3239" s="55" t="n">
        <f aca="false">IF(I3239="Male",0,1)</f>
        <v>1</v>
      </c>
      <c r="Y3239" s="55" t="n">
        <f aca="false">IF(OR(I3239="DNB",I3239="Dry DNB"),1,0)</f>
        <v>0</v>
      </c>
      <c r="Z3239" s="55" t="n">
        <f aca="false">IF(ISNUMBER(W3239),A3239-W3239,"")</f>
        <v>62</v>
      </c>
      <c r="AA3239" s="55" t="n">
        <f aca="false">MATCH(A3239,DATAS,0)</f>
        <v>1</v>
      </c>
      <c r="AB3239" s="55" t="n">
        <f aca="false">IF(AND(E3239&gt;0,OR(AND(B3239&gt;=1,B3239&lt;=6),B3239=10)),1,0)</f>
        <v>1</v>
      </c>
      <c r="AC3239" s="55" t="n">
        <f aca="false">IF(AND(E3239&gt;0,B3239=10),1,0)</f>
        <v>0</v>
      </c>
      <c r="AD3239" s="0" t="str">
        <f aca="false">IF(AND(C3238=C3239,AA3238=AA3239-1),AB3238,"")</f>
        <v/>
      </c>
      <c r="AE3239" s="0" t="str">
        <f aca="false">IF(AND(C3238=C3239,AA3238=AA3239-1),AC3238,"")</f>
        <v/>
      </c>
      <c r="AF3239" s="0" t="str">
        <f aca="false">IF(AA3239=1,"",IF(AND(AB3239=1,AD3239&lt;&gt;1),1,0))</f>
        <v/>
      </c>
      <c r="AG3239" s="0" t="str">
        <f aca="false">IF(AA3239=1,"",IF(AND(AC3239=1,AE3239&lt;&gt;1),1,0))</f>
        <v/>
      </c>
      <c r="AH3239" s="60" t="str">
        <f aca="false">IF(AND(E3239&gt;0,AA3239&lt;2,NOT(AND(C3240=C3239,AA3240=AA3239+1))),INDEX(DATAS,AA3239+1),"")</f>
        <v/>
      </c>
      <c r="AI3239" s="60" t="str">
        <f aca="false">IF(AND(AC3239=1,AA3239&lt;2),IF(AND(C3240=C3239,AA3240=AA3239+1),IF(AC3240=1,"",INDEX(DATAS,AA3239+1)),INDEX(DATAS,AA3239+1)),"")</f>
        <v/>
      </c>
    </row>
    <row r="3240" customFormat="false" ht="15" hidden="false" customHeight="false" outlineLevel="0" collapsed="false">
      <c r="A3240" s="60" t="n">
        <v>46310</v>
      </c>
      <c r="B3240" s="0" t="n">
        <v>4</v>
      </c>
      <c r="C3240" s="0" t="n">
        <v>5776</v>
      </c>
      <c r="D3240" s="0" t="n">
        <v>150</v>
      </c>
      <c r="E3240" s="0" t="n">
        <v>1</v>
      </c>
      <c r="F3240" s="55" t="s">
        <v>1013</v>
      </c>
      <c r="G3240" s="0" t="n">
        <v>56.8</v>
      </c>
      <c r="H3240" s="0" t="n">
        <v>52</v>
      </c>
      <c r="I3240" s="55" t="s">
        <v>157</v>
      </c>
      <c r="J3240" s="0" t="n">
        <v>86</v>
      </c>
      <c r="K3240" s="0" t="n">
        <v>65</v>
      </c>
      <c r="L3240" s="0" t="n">
        <v>64</v>
      </c>
      <c r="P3240" s="0" t="n">
        <v>3.74</v>
      </c>
      <c r="Q3240" s="0" t="n">
        <v>3.24</v>
      </c>
      <c r="T3240" s="0" t="n">
        <v>49.8</v>
      </c>
      <c r="U3240" s="0" t="n">
        <v>802</v>
      </c>
      <c r="V3240" s="0" t="n">
        <v>2</v>
      </c>
      <c r="W3240" s="60" t="n">
        <v>46247</v>
      </c>
      <c r="X3240" s="55" t="n">
        <f aca="false">IF(I3240="Male",0,1)</f>
        <v>1</v>
      </c>
      <c r="Y3240" s="55" t="n">
        <f aca="false">IF(OR(I3240="DNB",I3240="Dry DNB"),1,0)</f>
        <v>0</v>
      </c>
      <c r="Z3240" s="55" t="n">
        <f aca="false">IF(ISNUMBER(W3240),A3240-W3240,"")</f>
        <v>63</v>
      </c>
      <c r="AA3240" s="55" t="n">
        <f aca="false">MATCH(A3240,DATAS,0)</f>
        <v>2</v>
      </c>
      <c r="AB3240" s="55" t="n">
        <f aca="false">IF(AND(E3240&gt;0,OR(AND(B3240&gt;=1,B3240&lt;=6),B3240=10)),1,0)</f>
        <v>1</v>
      </c>
      <c r="AC3240" s="55" t="n">
        <f aca="false">IF(AND(E3240&gt;0,B3240=10),1,0)</f>
        <v>0</v>
      </c>
      <c r="AD3240" s="55" t="n">
        <f aca="false">IF(AND(C3239=C3240,AA3239=AA3240-1),AB3239,"")</f>
        <v>1</v>
      </c>
      <c r="AE3240" s="55" t="n">
        <f aca="false">IF(AND(C3239=C3240,AA3239=AA3240-1),AC3239,"")</f>
        <v>0</v>
      </c>
      <c r="AF3240" s="55" t="n">
        <f aca="false">IF(AA3240=1,"",IF(AND(AB3240=1,AD3240&lt;&gt;1),1,0))</f>
        <v>0</v>
      </c>
      <c r="AG3240" s="55" t="n">
        <f aca="false">IF(AA3240=1,"",IF(AND(AC3240=1,AE3240&lt;&gt;1),1,0))</f>
        <v>0</v>
      </c>
      <c r="AH3240" s="60" t="str">
        <f aca="false">IF(AND(E3240&gt;0,AA3240&lt;2,NOT(AND(C3241=C3240,AA3241=AA3240+1))),INDEX(DATAS,AA3240+1),"")</f>
        <v/>
      </c>
      <c r="AI3240" s="60" t="str">
        <f aca="false">IF(AND(AC3240=1,AA3240&lt;2),IF(AND(C3241=C3240,AA3241=AA3240+1),IF(AC3241=1,"",INDEX(DATAS,AA3240+1)),INDEX(DATAS,AA3240+1)),"")</f>
        <v/>
      </c>
    </row>
    <row r="3241" customFormat="false" ht="15" hidden="false" customHeight="false" outlineLevel="0" collapsed="false">
      <c r="A3241" s="60" t="n">
        <v>46309</v>
      </c>
      <c r="B3241" s="0" t="n">
        <v>1</v>
      </c>
      <c r="C3241" s="0" t="n">
        <v>5777</v>
      </c>
      <c r="D3241" s="0" t="n">
        <v>59</v>
      </c>
      <c r="E3241" s="0" t="n">
        <v>1</v>
      </c>
      <c r="F3241" s="55" t="s">
        <v>1013</v>
      </c>
      <c r="G3241" s="0" t="n">
        <v>42.3</v>
      </c>
      <c r="H3241" s="0" t="n">
        <v>39</v>
      </c>
      <c r="I3241" s="55" t="s">
        <v>166</v>
      </c>
      <c r="J3241" s="0" t="n">
        <v>59</v>
      </c>
      <c r="P3241" s="0" t="n">
        <v>5.66</v>
      </c>
      <c r="Q3241" s="0" t="n">
        <v>3.21</v>
      </c>
      <c r="R3241" s="0" t="n">
        <v>3345</v>
      </c>
      <c r="S3241" s="0" t="n">
        <v>6725</v>
      </c>
      <c r="U3241" s="0" t="n">
        <v>801</v>
      </c>
      <c r="V3241" s="0" t="n">
        <v>0</v>
      </c>
      <c r="X3241" s="55" t="n">
        <f aca="false">IF(I3241="Male",0,1)</f>
        <v>1</v>
      </c>
      <c r="Y3241" s="55" t="n">
        <f aca="false">IF(OR(I3241="DNB",I3241="Dry DNB"),1,0)</f>
        <v>0</v>
      </c>
      <c r="Z3241" s="0" t="str">
        <f aca="false">IF(ISNUMBER(W3241),A3241-W3241,"")</f>
        <v/>
      </c>
      <c r="AA3241" s="55" t="n">
        <f aca="false">MATCH(A3241,DATAS,0)</f>
        <v>1</v>
      </c>
      <c r="AB3241" s="55" t="n">
        <f aca="false">IF(AND(E3241&gt;0,OR(AND(B3241&gt;=1,B3241&lt;=6),B3241=10)),1,0)</f>
        <v>1</v>
      </c>
      <c r="AC3241" s="55" t="n">
        <f aca="false">IF(AND(E3241&gt;0,B3241=10),1,0)</f>
        <v>0</v>
      </c>
      <c r="AD3241" s="0" t="str">
        <f aca="false">IF(AND(C3240=C3241,AA3240=AA3241-1),AB3240,"")</f>
        <v/>
      </c>
      <c r="AE3241" s="0" t="str">
        <f aca="false">IF(AND(C3240=C3241,AA3240=AA3241-1),AC3240,"")</f>
        <v/>
      </c>
      <c r="AF3241" s="0" t="str">
        <f aca="false">IF(AA3241=1,"",IF(AND(AB3241=1,AD3241&lt;&gt;1),1,0))</f>
        <v/>
      </c>
      <c r="AG3241" s="0" t="str">
        <f aca="false">IF(AA3241=1,"",IF(AND(AC3241=1,AE3241&lt;&gt;1),1,0))</f>
        <v/>
      </c>
      <c r="AH3241" s="60" t="str">
        <f aca="false">IF(AND(E3241&gt;0,AA3241&lt;2,NOT(AND(C3242=C3241,AA3242=AA3241+1))),INDEX(DATAS,AA3241+1),"")</f>
        <v/>
      </c>
      <c r="AI3241" s="60" t="str">
        <f aca="false">IF(AND(AC3241=1,AA3241&lt;2),IF(AND(C3242=C3241,AA3242=AA3241+1),IF(AC3242=1,"",INDEX(DATAS,AA3241+1)),INDEX(DATAS,AA3241+1)),"")</f>
        <v/>
      </c>
    </row>
    <row r="3242" customFormat="false" ht="15" hidden="false" customHeight="false" outlineLevel="0" collapsed="false">
      <c r="A3242" s="60" t="n">
        <v>46310</v>
      </c>
      <c r="B3242" s="0" t="n">
        <v>1</v>
      </c>
      <c r="C3242" s="0" t="n">
        <v>5777</v>
      </c>
      <c r="D3242" s="0" t="n">
        <v>60</v>
      </c>
      <c r="E3242" s="0" t="n">
        <v>1</v>
      </c>
      <c r="F3242" s="55" t="s">
        <v>1013</v>
      </c>
      <c r="G3242" s="0" t="n">
        <v>41.4</v>
      </c>
      <c r="H3242" s="0" t="n">
        <v>40</v>
      </c>
      <c r="I3242" s="55" t="s">
        <v>166</v>
      </c>
      <c r="J3242" s="0" t="n">
        <v>60</v>
      </c>
      <c r="P3242" s="0" t="n">
        <v>5.66</v>
      </c>
      <c r="Q3242" s="0" t="n">
        <v>3.21</v>
      </c>
      <c r="U3242" s="0" t="n">
        <v>802</v>
      </c>
      <c r="V3242" s="0" t="n">
        <v>0</v>
      </c>
      <c r="X3242" s="55" t="n">
        <f aca="false">IF(I3242="Male",0,1)</f>
        <v>1</v>
      </c>
      <c r="Y3242" s="55" t="n">
        <f aca="false">IF(OR(I3242="DNB",I3242="Dry DNB"),1,0)</f>
        <v>0</v>
      </c>
      <c r="Z3242" s="0" t="str">
        <f aca="false">IF(ISNUMBER(W3242),A3242-W3242,"")</f>
        <v/>
      </c>
      <c r="AA3242" s="55" t="n">
        <f aca="false">MATCH(A3242,DATAS,0)</f>
        <v>2</v>
      </c>
      <c r="AB3242" s="55" t="n">
        <f aca="false">IF(AND(E3242&gt;0,OR(AND(B3242&gt;=1,B3242&lt;=6),B3242=10)),1,0)</f>
        <v>1</v>
      </c>
      <c r="AC3242" s="55" t="n">
        <f aca="false">IF(AND(E3242&gt;0,B3242=10),1,0)</f>
        <v>0</v>
      </c>
      <c r="AD3242" s="55" t="n">
        <f aca="false">IF(AND(C3241=C3242,AA3241=AA3242-1),AB3241,"")</f>
        <v>1</v>
      </c>
      <c r="AE3242" s="55" t="n">
        <f aca="false">IF(AND(C3241=C3242,AA3241=AA3242-1),AC3241,"")</f>
        <v>0</v>
      </c>
      <c r="AF3242" s="55" t="n">
        <f aca="false">IF(AA3242=1,"",IF(AND(AB3242=1,AD3242&lt;&gt;1),1,0))</f>
        <v>0</v>
      </c>
      <c r="AG3242" s="55" t="n">
        <f aca="false">IF(AA3242=1,"",IF(AND(AC3242=1,AE3242&lt;&gt;1),1,0))</f>
        <v>0</v>
      </c>
      <c r="AH3242" s="60" t="str">
        <f aca="false">IF(AND(E3242&gt;0,AA3242&lt;2,NOT(AND(C3243=C3242,AA3243=AA3242+1))),INDEX(DATAS,AA3242+1),"")</f>
        <v/>
      </c>
      <c r="AI3242" s="60" t="str">
        <f aca="false">IF(AND(AC3242=1,AA3242&lt;2),IF(AND(C3243=C3242,AA3243=AA3242+1),IF(AC3243=1,"",INDEX(DATAS,AA3242+1)),INDEX(DATAS,AA3242+1)),"")</f>
        <v/>
      </c>
    </row>
    <row r="3243" customFormat="false" ht="15" hidden="false" customHeight="false" outlineLevel="0" collapsed="false">
      <c r="A3243" s="60" t="n">
        <v>46309</v>
      </c>
      <c r="B3243" s="0" t="n">
        <v>4</v>
      </c>
      <c r="C3243" s="0" t="n">
        <v>5778</v>
      </c>
      <c r="D3243" s="0" t="n">
        <v>121</v>
      </c>
      <c r="E3243" s="0" t="n">
        <v>1</v>
      </c>
      <c r="F3243" s="55" t="s">
        <v>1013</v>
      </c>
      <c r="G3243" s="0" t="n">
        <v>60.6</v>
      </c>
      <c r="H3243" s="0" t="n">
        <v>59</v>
      </c>
      <c r="I3243" s="55" t="s">
        <v>157</v>
      </c>
      <c r="J3243" s="0" t="n">
        <v>65</v>
      </c>
      <c r="K3243" s="0" t="n">
        <v>65</v>
      </c>
      <c r="L3243" s="0" t="n">
        <v>56</v>
      </c>
      <c r="P3243" s="0" t="n">
        <v>2.87</v>
      </c>
      <c r="Q3243" s="0" t="n">
        <v>3.04</v>
      </c>
      <c r="R3243" s="0" t="n">
        <v>5303</v>
      </c>
      <c r="S3243" s="0" t="n">
        <v>10857</v>
      </c>
      <c r="T3243" s="0" t="n">
        <v>51.2</v>
      </c>
      <c r="U3243" s="0" t="n">
        <v>801</v>
      </c>
      <c r="V3243" s="0" t="n">
        <v>1</v>
      </c>
      <c r="W3243" s="60" t="n">
        <v>46254</v>
      </c>
      <c r="X3243" s="55" t="n">
        <f aca="false">IF(I3243="Male",0,1)</f>
        <v>1</v>
      </c>
      <c r="Y3243" s="55" t="n">
        <f aca="false">IF(OR(I3243="DNB",I3243="Dry DNB"),1,0)</f>
        <v>0</v>
      </c>
      <c r="Z3243" s="55" t="n">
        <f aca="false">IF(ISNUMBER(W3243),A3243-W3243,"")</f>
        <v>55</v>
      </c>
      <c r="AA3243" s="55" t="n">
        <f aca="false">MATCH(A3243,DATAS,0)</f>
        <v>1</v>
      </c>
      <c r="AB3243" s="55" t="n">
        <f aca="false">IF(AND(E3243&gt;0,OR(AND(B3243&gt;=1,B3243&lt;=6),B3243=10)),1,0)</f>
        <v>1</v>
      </c>
      <c r="AC3243" s="55" t="n">
        <f aca="false">IF(AND(E3243&gt;0,B3243=10),1,0)</f>
        <v>0</v>
      </c>
      <c r="AD3243" s="0" t="str">
        <f aca="false">IF(AND(C3242=C3243,AA3242=AA3243-1),AB3242,"")</f>
        <v/>
      </c>
      <c r="AE3243" s="0" t="str">
        <f aca="false">IF(AND(C3242=C3243,AA3242=AA3243-1),AC3242,"")</f>
        <v/>
      </c>
      <c r="AF3243" s="0" t="str">
        <f aca="false">IF(AA3243=1,"",IF(AND(AB3243=1,AD3243&lt;&gt;1),1,0))</f>
        <v/>
      </c>
      <c r="AG3243" s="0" t="str">
        <f aca="false">IF(AA3243=1,"",IF(AND(AC3243=1,AE3243&lt;&gt;1),1,0))</f>
        <v/>
      </c>
      <c r="AH3243" s="60" t="str">
        <f aca="false">IF(AND(E3243&gt;0,AA3243&lt;2,NOT(AND(C3244=C3243,AA3244=AA3243+1))),INDEX(DATAS,AA3243+1),"")</f>
        <v/>
      </c>
      <c r="AI3243" s="60" t="str">
        <f aca="false">IF(AND(AC3243=1,AA3243&lt;2),IF(AND(C3244=C3243,AA3244=AA3243+1),IF(AC3244=1,"",INDEX(DATAS,AA3243+1)),INDEX(DATAS,AA3243+1)),"")</f>
        <v/>
      </c>
    </row>
    <row r="3244" customFormat="false" ht="15" hidden="false" customHeight="false" outlineLevel="0" collapsed="false">
      <c r="A3244" s="60" t="n">
        <v>46310</v>
      </c>
      <c r="B3244" s="0" t="n">
        <v>4</v>
      </c>
      <c r="C3244" s="0" t="n">
        <v>5778</v>
      </c>
      <c r="D3244" s="0" t="n">
        <v>122</v>
      </c>
      <c r="E3244" s="0" t="n">
        <v>1</v>
      </c>
      <c r="F3244" s="55" t="s">
        <v>1013</v>
      </c>
      <c r="G3244" s="0" t="n">
        <v>60.7</v>
      </c>
      <c r="H3244" s="0" t="n">
        <v>58</v>
      </c>
      <c r="I3244" s="55" t="s">
        <v>157</v>
      </c>
      <c r="J3244" s="0" t="n">
        <v>65</v>
      </c>
      <c r="K3244" s="0" t="n">
        <v>65</v>
      </c>
      <c r="L3244" s="0" t="n">
        <v>57</v>
      </c>
      <c r="P3244" s="0" t="n">
        <v>2.87</v>
      </c>
      <c r="Q3244" s="0" t="n">
        <v>3.04</v>
      </c>
      <c r="T3244" s="0" t="n">
        <v>51.2</v>
      </c>
      <c r="U3244" s="0" t="n">
        <v>802</v>
      </c>
      <c r="V3244" s="0" t="n">
        <v>1</v>
      </c>
      <c r="W3244" s="60" t="n">
        <v>46254</v>
      </c>
      <c r="X3244" s="55" t="n">
        <f aca="false">IF(I3244="Male",0,1)</f>
        <v>1</v>
      </c>
      <c r="Y3244" s="55" t="n">
        <f aca="false">IF(OR(I3244="DNB",I3244="Dry DNB"),1,0)</f>
        <v>0</v>
      </c>
      <c r="Z3244" s="55" t="n">
        <f aca="false">IF(ISNUMBER(W3244),A3244-W3244,"")</f>
        <v>56</v>
      </c>
      <c r="AA3244" s="55" t="n">
        <f aca="false">MATCH(A3244,DATAS,0)</f>
        <v>2</v>
      </c>
      <c r="AB3244" s="55" t="n">
        <f aca="false">IF(AND(E3244&gt;0,OR(AND(B3244&gt;=1,B3244&lt;=6),B3244=10)),1,0)</f>
        <v>1</v>
      </c>
      <c r="AC3244" s="55" t="n">
        <f aca="false">IF(AND(E3244&gt;0,B3244=10),1,0)</f>
        <v>0</v>
      </c>
      <c r="AD3244" s="55" t="n">
        <f aca="false">IF(AND(C3243=C3244,AA3243=AA3244-1),AB3243,"")</f>
        <v>1</v>
      </c>
      <c r="AE3244" s="55" t="n">
        <f aca="false">IF(AND(C3243=C3244,AA3243=AA3244-1),AC3243,"")</f>
        <v>0</v>
      </c>
      <c r="AF3244" s="55" t="n">
        <f aca="false">IF(AA3244=1,"",IF(AND(AB3244=1,AD3244&lt;&gt;1),1,0))</f>
        <v>0</v>
      </c>
      <c r="AG3244" s="55" t="n">
        <f aca="false">IF(AA3244=1,"",IF(AND(AC3244=1,AE3244&lt;&gt;1),1,0))</f>
        <v>0</v>
      </c>
      <c r="AH3244" s="60" t="str">
        <f aca="false">IF(AND(E3244&gt;0,AA3244&lt;2,NOT(AND(C3245=C3244,AA3245=AA3244+1))),INDEX(DATAS,AA3244+1),"")</f>
        <v/>
      </c>
      <c r="AI3244" s="60" t="str">
        <f aca="false">IF(AND(AC3244=1,AA3244&lt;2),IF(AND(C3245=C3244,AA3245=AA3244+1),IF(AC3245=1,"",INDEX(DATAS,AA3244+1)),INDEX(DATAS,AA3244+1)),"")</f>
        <v/>
      </c>
    </row>
    <row r="3245" customFormat="false" ht="15" hidden="false" customHeight="false" outlineLevel="0" collapsed="false">
      <c r="A3245" s="60" t="n">
        <v>46309</v>
      </c>
      <c r="B3245" s="0" t="n">
        <v>4</v>
      </c>
      <c r="C3245" s="0" t="n">
        <v>5779</v>
      </c>
      <c r="D3245" s="0" t="n">
        <v>139</v>
      </c>
      <c r="E3245" s="0" t="n">
        <v>1</v>
      </c>
      <c r="F3245" s="55" t="s">
        <v>1013</v>
      </c>
      <c r="G3245" s="0" t="n">
        <v>53.7</v>
      </c>
      <c r="H3245" s="0" t="n">
        <v>54</v>
      </c>
      <c r="I3245" s="55" t="s">
        <v>187</v>
      </c>
      <c r="J3245" s="0" t="n">
        <v>139</v>
      </c>
      <c r="K3245" s="0" t="n">
        <v>69</v>
      </c>
      <c r="P3245" s="0" t="n">
        <v>4.14</v>
      </c>
      <c r="Q3245" s="0" t="n">
        <v>3.07</v>
      </c>
      <c r="R3245" s="0" t="n">
        <v>4673</v>
      </c>
      <c r="S3245" s="0" t="n">
        <v>9991</v>
      </c>
      <c r="T3245" s="0" t="n">
        <v>50.3</v>
      </c>
      <c r="U3245" s="0" t="n">
        <v>801</v>
      </c>
      <c r="V3245" s="0" t="n">
        <v>3</v>
      </c>
      <c r="W3245" s="60" t="n">
        <v>46296</v>
      </c>
      <c r="X3245" s="55" t="n">
        <f aca="false">IF(I3245="Male",0,1)</f>
        <v>1</v>
      </c>
      <c r="Y3245" s="55" t="n">
        <f aca="false">IF(OR(I3245="DNB",I3245="Dry DNB"),1,0)</f>
        <v>0</v>
      </c>
      <c r="Z3245" s="55" t="n">
        <f aca="false">IF(ISNUMBER(W3245),A3245-W3245,"")</f>
        <v>13</v>
      </c>
      <c r="AA3245" s="55" t="n">
        <f aca="false">MATCH(A3245,DATAS,0)</f>
        <v>1</v>
      </c>
      <c r="AB3245" s="55" t="n">
        <f aca="false">IF(AND(E3245&gt;0,OR(AND(B3245&gt;=1,B3245&lt;=6),B3245=10)),1,0)</f>
        <v>1</v>
      </c>
      <c r="AC3245" s="55" t="n">
        <f aca="false">IF(AND(E3245&gt;0,B3245=10),1,0)</f>
        <v>0</v>
      </c>
      <c r="AD3245" s="0" t="str">
        <f aca="false">IF(AND(C3244=C3245,AA3244=AA3245-1),AB3244,"")</f>
        <v/>
      </c>
      <c r="AE3245" s="0" t="str">
        <f aca="false">IF(AND(C3244=C3245,AA3244=AA3245-1),AC3244,"")</f>
        <v/>
      </c>
      <c r="AF3245" s="0" t="str">
        <f aca="false">IF(AA3245=1,"",IF(AND(AB3245=1,AD3245&lt;&gt;1),1,0))</f>
        <v/>
      </c>
      <c r="AG3245" s="0" t="str">
        <f aca="false">IF(AA3245=1,"",IF(AND(AC3245=1,AE3245&lt;&gt;1),1,0))</f>
        <v/>
      </c>
      <c r="AH3245" s="60" t="str">
        <f aca="false">IF(AND(E3245&gt;0,AA3245&lt;2,NOT(AND(C3246=C3245,AA3246=AA3245+1))),INDEX(DATAS,AA3245+1),"")</f>
        <v/>
      </c>
      <c r="AI3245" s="60" t="str">
        <f aca="false">IF(AND(AC3245=1,AA3245&lt;2),IF(AND(C3246=C3245,AA3246=AA3245+1),IF(AC3246=1,"",INDEX(DATAS,AA3245+1)),INDEX(DATAS,AA3245+1)),"")</f>
        <v/>
      </c>
    </row>
    <row r="3246" customFormat="false" ht="15" hidden="false" customHeight="false" outlineLevel="0" collapsed="false">
      <c r="A3246" s="60" t="n">
        <v>46310</v>
      </c>
      <c r="B3246" s="0" t="n">
        <v>4</v>
      </c>
      <c r="C3246" s="0" t="n">
        <v>5779</v>
      </c>
      <c r="D3246" s="0" t="n">
        <v>140</v>
      </c>
      <c r="E3246" s="0" t="n">
        <v>1</v>
      </c>
      <c r="F3246" s="55" t="s">
        <v>1013</v>
      </c>
      <c r="G3246" s="0" t="n">
        <v>54.6</v>
      </c>
      <c r="H3246" s="0" t="n">
        <v>53</v>
      </c>
      <c r="I3246" s="55" t="s">
        <v>187</v>
      </c>
      <c r="J3246" s="0" t="n">
        <v>140</v>
      </c>
      <c r="K3246" s="0" t="n">
        <v>69</v>
      </c>
      <c r="P3246" s="0" t="n">
        <v>4.14</v>
      </c>
      <c r="Q3246" s="0" t="n">
        <v>3.07</v>
      </c>
      <c r="T3246" s="0" t="n">
        <v>50.3</v>
      </c>
      <c r="U3246" s="0" t="n">
        <v>802</v>
      </c>
      <c r="V3246" s="0" t="n">
        <v>3</v>
      </c>
      <c r="W3246" s="60" t="n">
        <v>46296</v>
      </c>
      <c r="X3246" s="55" t="n">
        <f aca="false">IF(I3246="Male",0,1)</f>
        <v>1</v>
      </c>
      <c r="Y3246" s="55" t="n">
        <f aca="false">IF(OR(I3246="DNB",I3246="Dry DNB"),1,0)</f>
        <v>0</v>
      </c>
      <c r="Z3246" s="55" t="n">
        <f aca="false">IF(ISNUMBER(W3246),A3246-W3246,"")</f>
        <v>14</v>
      </c>
      <c r="AA3246" s="55" t="n">
        <f aca="false">MATCH(A3246,DATAS,0)</f>
        <v>2</v>
      </c>
      <c r="AB3246" s="55" t="n">
        <f aca="false">IF(AND(E3246&gt;0,OR(AND(B3246&gt;=1,B3246&lt;=6),B3246=10)),1,0)</f>
        <v>1</v>
      </c>
      <c r="AC3246" s="55" t="n">
        <f aca="false">IF(AND(E3246&gt;0,B3246=10),1,0)</f>
        <v>0</v>
      </c>
      <c r="AD3246" s="55" t="n">
        <f aca="false">IF(AND(C3245=C3246,AA3245=AA3246-1),AB3245,"")</f>
        <v>1</v>
      </c>
      <c r="AE3246" s="55" t="n">
        <f aca="false">IF(AND(C3245=C3246,AA3245=AA3246-1),AC3245,"")</f>
        <v>0</v>
      </c>
      <c r="AF3246" s="55" t="n">
        <f aca="false">IF(AA3246=1,"",IF(AND(AB3246=1,AD3246&lt;&gt;1),1,0))</f>
        <v>0</v>
      </c>
      <c r="AG3246" s="55" t="n">
        <f aca="false">IF(AA3246=1,"",IF(AND(AC3246=1,AE3246&lt;&gt;1),1,0))</f>
        <v>0</v>
      </c>
      <c r="AH3246" s="60" t="str">
        <f aca="false">IF(AND(E3246&gt;0,AA3246&lt;2,NOT(AND(C3247=C3246,AA3247=AA3246+1))),INDEX(DATAS,AA3246+1),"")</f>
        <v/>
      </c>
      <c r="AI3246" s="60" t="str">
        <f aca="false">IF(AND(AC3246=1,AA3246&lt;2),IF(AND(C3247=C3246,AA3247=AA3246+1),IF(AC3247=1,"",INDEX(DATAS,AA3246+1)),INDEX(DATAS,AA3246+1)),"")</f>
        <v/>
      </c>
    </row>
    <row r="3247" customFormat="false" ht="15" hidden="false" customHeight="false" outlineLevel="0" collapsed="false">
      <c r="A3247" s="60" t="n">
        <v>46309</v>
      </c>
      <c r="B3247" s="0" t="n">
        <v>4</v>
      </c>
      <c r="C3247" s="0" t="n">
        <v>5780</v>
      </c>
      <c r="D3247" s="0" t="n">
        <v>154</v>
      </c>
      <c r="E3247" s="0" t="n">
        <v>1</v>
      </c>
      <c r="F3247" s="55" t="s">
        <v>1013</v>
      </c>
      <c r="G3247" s="0" t="n">
        <v>43.7</v>
      </c>
      <c r="H3247" s="0" t="n">
        <v>41</v>
      </c>
      <c r="I3247" s="55" t="s">
        <v>157</v>
      </c>
      <c r="J3247" s="0" t="n">
        <v>119</v>
      </c>
      <c r="K3247" s="0" t="n">
        <v>63</v>
      </c>
      <c r="L3247" s="0" t="n">
        <v>35</v>
      </c>
      <c r="P3247" s="0" t="n">
        <v>3.6</v>
      </c>
      <c r="Q3247" s="0" t="n">
        <v>3.48</v>
      </c>
      <c r="R3247" s="0" t="n">
        <v>3615</v>
      </c>
      <c r="S3247" s="0" t="n">
        <v>7981</v>
      </c>
      <c r="T3247" s="0" t="n">
        <v>37.7</v>
      </c>
      <c r="U3247" s="0" t="n">
        <v>801</v>
      </c>
      <c r="V3247" s="0" t="n">
        <v>3</v>
      </c>
      <c r="W3247" s="60" t="n">
        <v>46275</v>
      </c>
      <c r="X3247" s="55" t="n">
        <f aca="false">IF(I3247="Male",0,1)</f>
        <v>1</v>
      </c>
      <c r="Y3247" s="55" t="n">
        <f aca="false">IF(OR(I3247="DNB",I3247="Dry DNB"),1,0)</f>
        <v>0</v>
      </c>
      <c r="Z3247" s="55" t="n">
        <f aca="false">IF(ISNUMBER(W3247),A3247-W3247,"")</f>
        <v>34</v>
      </c>
      <c r="AA3247" s="55" t="n">
        <f aca="false">MATCH(A3247,DATAS,0)</f>
        <v>1</v>
      </c>
      <c r="AB3247" s="55" t="n">
        <f aca="false">IF(AND(E3247&gt;0,OR(AND(B3247&gt;=1,B3247&lt;=6),B3247=10)),1,0)</f>
        <v>1</v>
      </c>
      <c r="AC3247" s="55" t="n">
        <f aca="false">IF(AND(E3247&gt;0,B3247=10),1,0)</f>
        <v>0</v>
      </c>
      <c r="AD3247" s="0" t="str">
        <f aca="false">IF(AND(C3246=C3247,AA3246=AA3247-1),AB3246,"")</f>
        <v/>
      </c>
      <c r="AE3247" s="0" t="str">
        <f aca="false">IF(AND(C3246=C3247,AA3246=AA3247-1),AC3246,"")</f>
        <v/>
      </c>
      <c r="AF3247" s="0" t="str">
        <f aca="false">IF(AA3247=1,"",IF(AND(AB3247=1,AD3247&lt;&gt;1),1,0))</f>
        <v/>
      </c>
      <c r="AG3247" s="0" t="str">
        <f aca="false">IF(AA3247=1,"",IF(AND(AC3247=1,AE3247&lt;&gt;1),1,0))</f>
        <v/>
      </c>
      <c r="AH3247" s="60" t="str">
        <f aca="false">IF(AND(E3247&gt;0,AA3247&lt;2,NOT(AND(C3248=C3247,AA3248=AA3247+1))),INDEX(DATAS,AA3247+1),"")</f>
        <v/>
      </c>
      <c r="AI3247" s="60" t="str">
        <f aca="false">IF(AND(AC3247=1,AA3247&lt;2),IF(AND(C3248=C3247,AA3248=AA3247+1),IF(AC3248=1,"",INDEX(DATAS,AA3247+1)),INDEX(DATAS,AA3247+1)),"")</f>
        <v/>
      </c>
    </row>
    <row r="3248" customFormat="false" ht="15" hidden="false" customHeight="false" outlineLevel="0" collapsed="false">
      <c r="A3248" s="60" t="n">
        <v>46310</v>
      </c>
      <c r="B3248" s="0" t="n">
        <v>4</v>
      </c>
      <c r="C3248" s="0" t="n">
        <v>5780</v>
      </c>
      <c r="D3248" s="0" t="n">
        <v>155</v>
      </c>
      <c r="E3248" s="0" t="n">
        <v>1</v>
      </c>
      <c r="F3248" s="55" t="s">
        <v>1013</v>
      </c>
      <c r="G3248" s="0" t="n">
        <v>47.8</v>
      </c>
      <c r="H3248" s="0" t="n">
        <v>41</v>
      </c>
      <c r="I3248" s="55" t="s">
        <v>157</v>
      </c>
      <c r="J3248" s="0" t="n">
        <v>119</v>
      </c>
      <c r="K3248" s="0" t="n">
        <v>63</v>
      </c>
      <c r="L3248" s="0" t="n">
        <v>36</v>
      </c>
      <c r="P3248" s="0" t="n">
        <v>3.6</v>
      </c>
      <c r="Q3248" s="0" t="n">
        <v>3.48</v>
      </c>
      <c r="T3248" s="0" t="n">
        <v>37.7</v>
      </c>
      <c r="U3248" s="0" t="n">
        <v>802</v>
      </c>
      <c r="V3248" s="0" t="n">
        <v>3</v>
      </c>
      <c r="W3248" s="60" t="n">
        <v>46275</v>
      </c>
      <c r="X3248" s="55" t="n">
        <f aca="false">IF(I3248="Male",0,1)</f>
        <v>1</v>
      </c>
      <c r="Y3248" s="55" t="n">
        <f aca="false">IF(OR(I3248="DNB",I3248="Dry DNB"),1,0)</f>
        <v>0</v>
      </c>
      <c r="Z3248" s="55" t="n">
        <f aca="false">IF(ISNUMBER(W3248),A3248-W3248,"")</f>
        <v>35</v>
      </c>
      <c r="AA3248" s="55" t="n">
        <f aca="false">MATCH(A3248,DATAS,0)</f>
        <v>2</v>
      </c>
      <c r="AB3248" s="55" t="n">
        <f aca="false">IF(AND(E3248&gt;0,OR(AND(B3248&gt;=1,B3248&lt;=6),B3248=10)),1,0)</f>
        <v>1</v>
      </c>
      <c r="AC3248" s="55" t="n">
        <f aca="false">IF(AND(E3248&gt;0,B3248=10),1,0)</f>
        <v>0</v>
      </c>
      <c r="AD3248" s="55" t="n">
        <f aca="false">IF(AND(C3247=C3248,AA3247=AA3248-1),AB3247,"")</f>
        <v>1</v>
      </c>
      <c r="AE3248" s="55" t="n">
        <f aca="false">IF(AND(C3247=C3248,AA3247=AA3248-1),AC3247,"")</f>
        <v>0</v>
      </c>
      <c r="AF3248" s="55" t="n">
        <f aca="false">IF(AA3248=1,"",IF(AND(AB3248=1,AD3248&lt;&gt;1),1,0))</f>
        <v>0</v>
      </c>
      <c r="AG3248" s="55" t="n">
        <f aca="false">IF(AA3248=1,"",IF(AND(AC3248=1,AE3248&lt;&gt;1),1,0))</f>
        <v>0</v>
      </c>
      <c r="AH3248" s="60" t="str">
        <f aca="false">IF(AND(E3248&gt;0,AA3248&lt;2,NOT(AND(C3249=C3248,AA3249=AA3248+1))),INDEX(DATAS,AA3248+1),"")</f>
        <v/>
      </c>
      <c r="AI3248" s="60" t="str">
        <f aca="false">IF(AND(AC3248=1,AA3248&lt;2),IF(AND(C3249=C3248,AA3249=AA3248+1),IF(AC3249=1,"",INDEX(DATAS,AA3248+1)),INDEX(DATAS,AA3248+1)),"")</f>
        <v/>
      </c>
    </row>
    <row r="3249" customFormat="false" ht="15" hidden="false" customHeight="false" outlineLevel="0" collapsed="false">
      <c r="A3249" s="60" t="n">
        <v>46309</v>
      </c>
      <c r="B3249" s="0" t="n">
        <v>4</v>
      </c>
      <c r="C3249" s="0" t="n">
        <v>5781</v>
      </c>
      <c r="D3249" s="0" t="n">
        <v>134</v>
      </c>
      <c r="E3249" s="0" t="n">
        <v>1</v>
      </c>
      <c r="F3249" s="55" t="s">
        <v>1014</v>
      </c>
      <c r="G3249" s="0" t="n">
        <v>48.8</v>
      </c>
      <c r="H3249" s="0" t="n">
        <v>53</v>
      </c>
      <c r="I3249" s="55" t="s">
        <v>157</v>
      </c>
      <c r="J3249" s="0" t="n">
        <v>64</v>
      </c>
      <c r="K3249" s="0" t="n">
        <v>64</v>
      </c>
      <c r="L3249" s="0" t="n">
        <v>70</v>
      </c>
      <c r="P3249" s="0" t="n">
        <v>3.26</v>
      </c>
      <c r="Q3249" s="0" t="n">
        <v>3.06</v>
      </c>
      <c r="R3249" s="0" t="n">
        <v>4534</v>
      </c>
      <c r="S3249" s="0" t="n">
        <v>9546</v>
      </c>
      <c r="T3249" s="0" t="n">
        <v>51.05</v>
      </c>
      <c r="U3249" s="0" t="n">
        <v>800</v>
      </c>
      <c r="V3249" s="0" t="n">
        <v>1</v>
      </c>
      <c r="W3249" s="60" t="n">
        <v>46240</v>
      </c>
      <c r="X3249" s="55" t="n">
        <f aca="false">IF(I3249="Male",0,1)</f>
        <v>1</v>
      </c>
      <c r="Y3249" s="55" t="n">
        <f aca="false">IF(OR(I3249="DNB",I3249="Dry DNB"),1,0)</f>
        <v>0</v>
      </c>
      <c r="Z3249" s="55" t="n">
        <f aca="false">IF(ISNUMBER(W3249),A3249-W3249,"")</f>
        <v>69</v>
      </c>
      <c r="AA3249" s="55" t="n">
        <f aca="false">MATCH(A3249,DATAS,0)</f>
        <v>1</v>
      </c>
      <c r="AB3249" s="55" t="n">
        <f aca="false">IF(AND(E3249&gt;0,OR(AND(B3249&gt;=1,B3249&lt;=6),B3249=10)),1,0)</f>
        <v>1</v>
      </c>
      <c r="AC3249" s="55" t="n">
        <f aca="false">IF(AND(E3249&gt;0,B3249=10),1,0)</f>
        <v>0</v>
      </c>
      <c r="AD3249" s="0" t="str">
        <f aca="false">IF(AND(C3248=C3249,AA3248=AA3249-1),AB3248,"")</f>
        <v/>
      </c>
      <c r="AE3249" s="0" t="str">
        <f aca="false">IF(AND(C3248=C3249,AA3248=AA3249-1),AC3248,"")</f>
        <v/>
      </c>
      <c r="AF3249" s="0" t="str">
        <f aca="false">IF(AA3249=1,"",IF(AND(AB3249=1,AD3249&lt;&gt;1),1,0))</f>
        <v/>
      </c>
      <c r="AG3249" s="0" t="str">
        <f aca="false">IF(AA3249=1,"",IF(AND(AC3249=1,AE3249&lt;&gt;1),1,0))</f>
        <v/>
      </c>
      <c r="AH3249" s="60" t="str">
        <f aca="false">IF(AND(E3249&gt;0,AA3249&lt;2,NOT(AND(C3250=C3249,AA3250=AA3249+1))),INDEX(DATAS,AA3249+1),"")</f>
        <v/>
      </c>
      <c r="AI3249" s="60" t="str">
        <f aca="false">IF(AND(AC3249=1,AA3249&lt;2),IF(AND(C3250=C3249,AA3250=AA3249+1),IF(AC3250=1,"",INDEX(DATAS,AA3249+1)),INDEX(DATAS,AA3249+1)),"")</f>
        <v/>
      </c>
    </row>
    <row r="3250" customFormat="false" ht="15" hidden="false" customHeight="false" outlineLevel="0" collapsed="false">
      <c r="A3250" s="60" t="n">
        <v>46310</v>
      </c>
      <c r="B3250" s="0" t="n">
        <v>4</v>
      </c>
      <c r="C3250" s="0" t="n">
        <v>5781</v>
      </c>
      <c r="D3250" s="0" t="n">
        <v>135</v>
      </c>
      <c r="E3250" s="0" t="n">
        <v>1</v>
      </c>
      <c r="F3250" s="55" t="s">
        <v>1014</v>
      </c>
      <c r="G3250" s="0" t="n">
        <v>48.1</v>
      </c>
      <c r="H3250" s="0" t="n">
        <v>52</v>
      </c>
      <c r="I3250" s="55" t="s">
        <v>157</v>
      </c>
      <c r="J3250" s="0" t="n">
        <v>64</v>
      </c>
      <c r="K3250" s="0" t="n">
        <v>64</v>
      </c>
      <c r="L3250" s="0" t="n">
        <v>71</v>
      </c>
      <c r="P3250" s="0" t="n">
        <v>3.26</v>
      </c>
      <c r="Q3250" s="0" t="n">
        <v>3.06</v>
      </c>
      <c r="T3250" s="0" t="n">
        <v>51.05</v>
      </c>
      <c r="U3250" s="0" t="n">
        <v>801</v>
      </c>
      <c r="V3250" s="0" t="n">
        <v>1</v>
      </c>
      <c r="W3250" s="60" t="n">
        <v>46240</v>
      </c>
      <c r="X3250" s="55" t="n">
        <f aca="false">IF(I3250="Male",0,1)</f>
        <v>1</v>
      </c>
      <c r="Y3250" s="55" t="n">
        <f aca="false">IF(OR(I3250="DNB",I3250="Dry DNB"),1,0)</f>
        <v>0</v>
      </c>
      <c r="Z3250" s="55" t="n">
        <f aca="false">IF(ISNUMBER(W3250),A3250-W3250,"")</f>
        <v>70</v>
      </c>
      <c r="AA3250" s="55" t="n">
        <f aca="false">MATCH(A3250,DATAS,0)</f>
        <v>2</v>
      </c>
      <c r="AB3250" s="55" t="n">
        <f aca="false">IF(AND(E3250&gt;0,OR(AND(B3250&gt;=1,B3250&lt;=6),B3250=10)),1,0)</f>
        <v>1</v>
      </c>
      <c r="AC3250" s="55" t="n">
        <f aca="false">IF(AND(E3250&gt;0,B3250=10),1,0)</f>
        <v>0</v>
      </c>
      <c r="AD3250" s="55" t="n">
        <f aca="false">IF(AND(C3249=C3250,AA3249=AA3250-1),AB3249,"")</f>
        <v>1</v>
      </c>
      <c r="AE3250" s="55" t="n">
        <f aca="false">IF(AND(C3249=C3250,AA3249=AA3250-1),AC3249,"")</f>
        <v>0</v>
      </c>
      <c r="AF3250" s="55" t="n">
        <f aca="false">IF(AA3250=1,"",IF(AND(AB3250=1,AD3250&lt;&gt;1),1,0))</f>
        <v>0</v>
      </c>
      <c r="AG3250" s="55" t="n">
        <f aca="false">IF(AA3250=1,"",IF(AND(AC3250=1,AE3250&lt;&gt;1),1,0))</f>
        <v>0</v>
      </c>
      <c r="AH3250" s="60" t="str">
        <f aca="false">IF(AND(E3250&gt;0,AA3250&lt;2,NOT(AND(C3251=C3250,AA3251=AA3250+1))),INDEX(DATAS,AA3250+1),"")</f>
        <v/>
      </c>
      <c r="AI3250" s="60" t="str">
        <f aca="false">IF(AND(AC3250=1,AA3250&lt;2),IF(AND(C3251=C3250,AA3251=AA3250+1),IF(AC3251=1,"",INDEX(DATAS,AA3250+1)),INDEX(DATAS,AA3250+1)),"")</f>
        <v/>
      </c>
    </row>
    <row r="3251" customFormat="false" ht="15" hidden="false" customHeight="false" outlineLevel="0" collapsed="false">
      <c r="A3251" s="60" t="n">
        <v>46309</v>
      </c>
      <c r="B3251" s="0" t="n">
        <v>4</v>
      </c>
      <c r="C3251" s="0" t="n">
        <v>5782</v>
      </c>
      <c r="D3251" s="0" t="n">
        <v>153</v>
      </c>
      <c r="E3251" s="0" t="n">
        <v>1</v>
      </c>
      <c r="F3251" s="55" t="s">
        <v>1014</v>
      </c>
      <c r="G3251" s="0" t="n">
        <v>51.9</v>
      </c>
      <c r="H3251" s="0" t="n">
        <v>51</v>
      </c>
      <c r="I3251" s="55" t="s">
        <v>157</v>
      </c>
      <c r="J3251" s="0" t="n">
        <v>76</v>
      </c>
      <c r="K3251" s="0" t="n">
        <v>76</v>
      </c>
      <c r="L3251" s="0" t="n">
        <v>77</v>
      </c>
      <c r="P3251" s="0" t="n">
        <v>3.63</v>
      </c>
      <c r="Q3251" s="0" t="n">
        <v>3.27</v>
      </c>
      <c r="R3251" s="0" t="n">
        <v>4398</v>
      </c>
      <c r="S3251" s="0" t="n">
        <v>9408</v>
      </c>
      <c r="T3251" s="0" t="n">
        <v>52</v>
      </c>
      <c r="U3251" s="0" t="n">
        <v>800</v>
      </c>
      <c r="V3251" s="0" t="n">
        <v>1</v>
      </c>
      <c r="W3251" s="60" t="n">
        <v>46233</v>
      </c>
      <c r="X3251" s="55" t="n">
        <f aca="false">IF(I3251="Male",0,1)</f>
        <v>1</v>
      </c>
      <c r="Y3251" s="55" t="n">
        <f aca="false">IF(OR(I3251="DNB",I3251="Dry DNB"),1,0)</f>
        <v>0</v>
      </c>
      <c r="Z3251" s="55" t="n">
        <f aca="false">IF(ISNUMBER(W3251),A3251-W3251,"")</f>
        <v>76</v>
      </c>
      <c r="AA3251" s="55" t="n">
        <f aca="false">MATCH(A3251,DATAS,0)</f>
        <v>1</v>
      </c>
      <c r="AB3251" s="55" t="n">
        <f aca="false">IF(AND(E3251&gt;0,OR(AND(B3251&gt;=1,B3251&lt;=6),B3251=10)),1,0)</f>
        <v>1</v>
      </c>
      <c r="AC3251" s="55" t="n">
        <f aca="false">IF(AND(E3251&gt;0,B3251=10),1,0)</f>
        <v>0</v>
      </c>
      <c r="AD3251" s="0" t="str">
        <f aca="false">IF(AND(C3250=C3251,AA3250=AA3251-1),AB3250,"")</f>
        <v/>
      </c>
      <c r="AE3251" s="0" t="str">
        <f aca="false">IF(AND(C3250=C3251,AA3250=AA3251-1),AC3250,"")</f>
        <v/>
      </c>
      <c r="AF3251" s="0" t="str">
        <f aca="false">IF(AA3251=1,"",IF(AND(AB3251=1,AD3251&lt;&gt;1),1,0))</f>
        <v/>
      </c>
      <c r="AG3251" s="0" t="str">
        <f aca="false">IF(AA3251=1,"",IF(AND(AC3251=1,AE3251&lt;&gt;1),1,0))</f>
        <v/>
      </c>
      <c r="AH3251" s="60" t="str">
        <f aca="false">IF(AND(E3251&gt;0,AA3251&lt;2,NOT(AND(C3252=C3251,AA3252=AA3251+1))),INDEX(DATAS,AA3251+1),"")</f>
        <v/>
      </c>
      <c r="AI3251" s="60" t="str">
        <f aca="false">IF(AND(AC3251=1,AA3251&lt;2),IF(AND(C3252=C3251,AA3252=AA3251+1),IF(AC3252=1,"",INDEX(DATAS,AA3251+1)),INDEX(DATAS,AA3251+1)),"")</f>
        <v/>
      </c>
    </row>
    <row r="3252" customFormat="false" ht="15" hidden="false" customHeight="false" outlineLevel="0" collapsed="false">
      <c r="A3252" s="60" t="n">
        <v>46310</v>
      </c>
      <c r="B3252" s="0" t="n">
        <v>4</v>
      </c>
      <c r="C3252" s="0" t="n">
        <v>5782</v>
      </c>
      <c r="D3252" s="0" t="n">
        <v>154</v>
      </c>
      <c r="E3252" s="0" t="n">
        <v>1</v>
      </c>
      <c r="F3252" s="55" t="s">
        <v>1014</v>
      </c>
      <c r="G3252" s="0" t="n">
        <v>55</v>
      </c>
      <c r="H3252" s="0" t="n">
        <v>51</v>
      </c>
      <c r="I3252" s="55" t="s">
        <v>157</v>
      </c>
      <c r="J3252" s="0" t="n">
        <v>76</v>
      </c>
      <c r="K3252" s="0" t="n">
        <v>76</v>
      </c>
      <c r="L3252" s="0" t="n">
        <v>78</v>
      </c>
      <c r="P3252" s="0" t="n">
        <v>3.63</v>
      </c>
      <c r="Q3252" s="0" t="n">
        <v>3.27</v>
      </c>
      <c r="T3252" s="0" t="n">
        <v>52</v>
      </c>
      <c r="U3252" s="0" t="n">
        <v>801</v>
      </c>
      <c r="V3252" s="0" t="n">
        <v>1</v>
      </c>
      <c r="W3252" s="60" t="n">
        <v>46233</v>
      </c>
      <c r="X3252" s="55" t="n">
        <f aca="false">IF(I3252="Male",0,1)</f>
        <v>1</v>
      </c>
      <c r="Y3252" s="55" t="n">
        <f aca="false">IF(OR(I3252="DNB",I3252="Dry DNB"),1,0)</f>
        <v>0</v>
      </c>
      <c r="Z3252" s="55" t="n">
        <f aca="false">IF(ISNUMBER(W3252),A3252-W3252,"")</f>
        <v>77</v>
      </c>
      <c r="AA3252" s="55" t="n">
        <f aca="false">MATCH(A3252,DATAS,0)</f>
        <v>2</v>
      </c>
      <c r="AB3252" s="55" t="n">
        <f aca="false">IF(AND(E3252&gt;0,OR(AND(B3252&gt;=1,B3252&lt;=6),B3252=10)),1,0)</f>
        <v>1</v>
      </c>
      <c r="AC3252" s="55" t="n">
        <f aca="false">IF(AND(E3252&gt;0,B3252=10),1,0)</f>
        <v>0</v>
      </c>
      <c r="AD3252" s="55" t="n">
        <f aca="false">IF(AND(C3251=C3252,AA3251=AA3252-1),AB3251,"")</f>
        <v>1</v>
      </c>
      <c r="AE3252" s="55" t="n">
        <f aca="false">IF(AND(C3251=C3252,AA3251=AA3252-1),AC3251,"")</f>
        <v>0</v>
      </c>
      <c r="AF3252" s="55" t="n">
        <f aca="false">IF(AA3252=1,"",IF(AND(AB3252=1,AD3252&lt;&gt;1),1,0))</f>
        <v>0</v>
      </c>
      <c r="AG3252" s="55" t="n">
        <f aca="false">IF(AA3252=1,"",IF(AND(AC3252=1,AE3252&lt;&gt;1),1,0))</f>
        <v>0</v>
      </c>
      <c r="AH3252" s="60" t="str">
        <f aca="false">IF(AND(E3252&gt;0,AA3252&lt;2,NOT(AND(C3253=C3252,AA3253=AA3252+1))),INDEX(DATAS,AA3252+1),"")</f>
        <v/>
      </c>
      <c r="AI3252" s="60" t="str">
        <f aca="false">IF(AND(AC3252=1,AA3252&lt;2),IF(AND(C3253=C3252,AA3253=AA3252+1),IF(AC3253=1,"",INDEX(DATAS,AA3252+1)),INDEX(DATAS,AA3252+1)),"")</f>
        <v/>
      </c>
    </row>
    <row r="3253" customFormat="false" ht="15" hidden="false" customHeight="false" outlineLevel="0" collapsed="false">
      <c r="A3253" s="60" t="n">
        <v>46309</v>
      </c>
      <c r="B3253" s="0" t="n">
        <v>4</v>
      </c>
      <c r="C3253" s="0" t="n">
        <v>5783</v>
      </c>
      <c r="D3253" s="0" t="n">
        <v>125</v>
      </c>
      <c r="E3253" s="0" t="n">
        <v>1</v>
      </c>
      <c r="F3253" s="55" t="s">
        <v>1015</v>
      </c>
      <c r="G3253" s="0" t="n">
        <v>50</v>
      </c>
      <c r="H3253" s="0" t="n">
        <v>51</v>
      </c>
      <c r="I3253" s="55" t="s">
        <v>187</v>
      </c>
      <c r="J3253" s="0" t="n">
        <v>125</v>
      </c>
      <c r="K3253" s="0" t="n">
        <v>62</v>
      </c>
      <c r="P3253" s="0" t="n">
        <v>3.78</v>
      </c>
      <c r="Q3253" s="0" t="n">
        <v>3.15</v>
      </c>
      <c r="R3253" s="0" t="n">
        <v>4341</v>
      </c>
      <c r="S3253" s="0" t="n">
        <v>9165</v>
      </c>
      <c r="T3253" s="0" t="n">
        <v>43.4</v>
      </c>
      <c r="U3253" s="0" t="n">
        <v>798</v>
      </c>
      <c r="V3253" s="0" t="n">
        <v>2</v>
      </c>
      <c r="W3253" s="60" t="n">
        <v>46282</v>
      </c>
      <c r="X3253" s="55" t="n">
        <f aca="false">IF(I3253="Male",0,1)</f>
        <v>1</v>
      </c>
      <c r="Y3253" s="55" t="n">
        <f aca="false">IF(OR(I3253="DNB",I3253="Dry DNB"),1,0)</f>
        <v>0</v>
      </c>
      <c r="Z3253" s="55" t="n">
        <f aca="false">IF(ISNUMBER(W3253),A3253-W3253,"")</f>
        <v>27</v>
      </c>
      <c r="AA3253" s="55" t="n">
        <f aca="false">MATCH(A3253,DATAS,0)</f>
        <v>1</v>
      </c>
      <c r="AB3253" s="55" t="n">
        <f aca="false">IF(AND(E3253&gt;0,OR(AND(B3253&gt;=1,B3253&lt;=6),B3253=10)),1,0)</f>
        <v>1</v>
      </c>
      <c r="AC3253" s="55" t="n">
        <f aca="false">IF(AND(E3253&gt;0,B3253=10),1,0)</f>
        <v>0</v>
      </c>
      <c r="AD3253" s="0" t="str">
        <f aca="false">IF(AND(C3252=C3253,AA3252=AA3253-1),AB3252,"")</f>
        <v/>
      </c>
      <c r="AE3253" s="0" t="str">
        <f aca="false">IF(AND(C3252=C3253,AA3252=AA3253-1),AC3252,"")</f>
        <v/>
      </c>
      <c r="AF3253" s="0" t="str">
        <f aca="false">IF(AA3253=1,"",IF(AND(AB3253=1,AD3253&lt;&gt;1),1,0))</f>
        <v/>
      </c>
      <c r="AG3253" s="0" t="str">
        <f aca="false">IF(AA3253=1,"",IF(AND(AC3253=1,AE3253&lt;&gt;1),1,0))</f>
        <v/>
      </c>
      <c r="AH3253" s="60" t="str">
        <f aca="false">IF(AND(E3253&gt;0,AA3253&lt;2,NOT(AND(C3254=C3253,AA3254=AA3253+1))),INDEX(DATAS,AA3253+1),"")</f>
        <v/>
      </c>
      <c r="AI3253" s="60" t="str">
        <f aca="false">IF(AND(AC3253=1,AA3253&lt;2),IF(AND(C3254=C3253,AA3254=AA3253+1),IF(AC3254=1,"",INDEX(DATAS,AA3253+1)),INDEX(DATAS,AA3253+1)),"")</f>
        <v/>
      </c>
    </row>
    <row r="3254" customFormat="false" ht="15" hidden="false" customHeight="false" outlineLevel="0" collapsed="false">
      <c r="A3254" s="60" t="n">
        <v>46310</v>
      </c>
      <c r="B3254" s="0" t="n">
        <v>4</v>
      </c>
      <c r="C3254" s="0" t="n">
        <v>5783</v>
      </c>
      <c r="D3254" s="0" t="n">
        <v>126</v>
      </c>
      <c r="E3254" s="0" t="n">
        <v>1</v>
      </c>
      <c r="F3254" s="55" t="s">
        <v>1015</v>
      </c>
      <c r="G3254" s="0" t="n">
        <v>52.2</v>
      </c>
      <c r="H3254" s="0" t="n">
        <v>50</v>
      </c>
      <c r="I3254" s="55" t="s">
        <v>187</v>
      </c>
      <c r="J3254" s="0" t="n">
        <v>126</v>
      </c>
      <c r="K3254" s="0" t="n">
        <v>62</v>
      </c>
      <c r="P3254" s="0" t="n">
        <v>3.78</v>
      </c>
      <c r="Q3254" s="0" t="n">
        <v>3.15</v>
      </c>
      <c r="T3254" s="0" t="n">
        <v>43.4</v>
      </c>
      <c r="U3254" s="0" t="n">
        <v>799</v>
      </c>
      <c r="V3254" s="0" t="n">
        <v>2</v>
      </c>
      <c r="W3254" s="60" t="n">
        <v>46282</v>
      </c>
      <c r="X3254" s="55" t="n">
        <f aca="false">IF(I3254="Male",0,1)</f>
        <v>1</v>
      </c>
      <c r="Y3254" s="55" t="n">
        <f aca="false">IF(OR(I3254="DNB",I3254="Dry DNB"),1,0)</f>
        <v>0</v>
      </c>
      <c r="Z3254" s="55" t="n">
        <f aca="false">IF(ISNUMBER(W3254),A3254-W3254,"")</f>
        <v>28</v>
      </c>
      <c r="AA3254" s="55" t="n">
        <f aca="false">MATCH(A3254,DATAS,0)</f>
        <v>2</v>
      </c>
      <c r="AB3254" s="55" t="n">
        <f aca="false">IF(AND(E3254&gt;0,OR(AND(B3254&gt;=1,B3254&lt;=6),B3254=10)),1,0)</f>
        <v>1</v>
      </c>
      <c r="AC3254" s="55" t="n">
        <f aca="false">IF(AND(E3254&gt;0,B3254=10),1,0)</f>
        <v>0</v>
      </c>
      <c r="AD3254" s="55" t="n">
        <f aca="false">IF(AND(C3253=C3254,AA3253=AA3254-1),AB3253,"")</f>
        <v>1</v>
      </c>
      <c r="AE3254" s="55" t="n">
        <f aca="false">IF(AND(C3253=C3254,AA3253=AA3254-1),AC3253,"")</f>
        <v>0</v>
      </c>
      <c r="AF3254" s="55" t="n">
        <f aca="false">IF(AA3254=1,"",IF(AND(AB3254=1,AD3254&lt;&gt;1),1,0))</f>
        <v>0</v>
      </c>
      <c r="AG3254" s="55" t="n">
        <f aca="false">IF(AA3254=1,"",IF(AND(AC3254=1,AE3254&lt;&gt;1),1,0))</f>
        <v>0</v>
      </c>
      <c r="AH3254" s="60" t="str">
        <f aca="false">IF(AND(E3254&gt;0,AA3254&lt;2,NOT(AND(C3255=C3254,AA3255=AA3254+1))),INDEX(DATAS,AA3254+1),"")</f>
        <v/>
      </c>
      <c r="AI3254" s="60" t="str">
        <f aca="false">IF(AND(AC3254=1,AA3254&lt;2),IF(AND(C3255=C3254,AA3255=AA3254+1),IF(AC3255=1,"",INDEX(DATAS,AA3254+1)),INDEX(DATAS,AA3254+1)),"")</f>
        <v/>
      </c>
    </row>
    <row r="3255" customFormat="false" ht="15" hidden="false" customHeight="false" outlineLevel="0" collapsed="false">
      <c r="A3255" s="60" t="n">
        <v>46309</v>
      </c>
      <c r="B3255" s="0" t="n">
        <v>4</v>
      </c>
      <c r="C3255" s="0" t="n">
        <v>5784</v>
      </c>
      <c r="D3255" s="0" t="n">
        <v>154</v>
      </c>
      <c r="E3255" s="0" t="n">
        <v>1</v>
      </c>
      <c r="F3255" s="55" t="s">
        <v>1015</v>
      </c>
      <c r="G3255" s="0" t="n">
        <v>47</v>
      </c>
      <c r="H3255" s="0" t="n">
        <v>47</v>
      </c>
      <c r="I3255" s="55" t="s">
        <v>157</v>
      </c>
      <c r="J3255" s="0" t="n">
        <v>63</v>
      </c>
      <c r="K3255" s="0" t="n">
        <v>63</v>
      </c>
      <c r="L3255" s="0" t="n">
        <v>91</v>
      </c>
      <c r="P3255" s="0" t="n">
        <v>3.47</v>
      </c>
      <c r="Q3255" s="0" t="n">
        <v>3.61</v>
      </c>
      <c r="R3255" s="0" t="n">
        <v>4813</v>
      </c>
      <c r="S3255" s="0" t="n">
        <v>9589</v>
      </c>
      <c r="T3255" s="0" t="n">
        <v>48.15</v>
      </c>
      <c r="U3255" s="0" t="n">
        <v>798</v>
      </c>
      <c r="V3255" s="0" t="n">
        <v>1</v>
      </c>
      <c r="W3255" s="60" t="n">
        <v>46219</v>
      </c>
      <c r="X3255" s="55" t="n">
        <f aca="false">IF(I3255="Male",0,1)</f>
        <v>1</v>
      </c>
      <c r="Y3255" s="55" t="n">
        <f aca="false">IF(OR(I3255="DNB",I3255="Dry DNB"),1,0)</f>
        <v>0</v>
      </c>
      <c r="Z3255" s="55" t="n">
        <f aca="false">IF(ISNUMBER(W3255),A3255-W3255,"")</f>
        <v>90</v>
      </c>
      <c r="AA3255" s="55" t="n">
        <f aca="false">MATCH(A3255,DATAS,0)</f>
        <v>1</v>
      </c>
      <c r="AB3255" s="55" t="n">
        <f aca="false">IF(AND(E3255&gt;0,OR(AND(B3255&gt;=1,B3255&lt;=6),B3255=10)),1,0)</f>
        <v>1</v>
      </c>
      <c r="AC3255" s="55" t="n">
        <f aca="false">IF(AND(E3255&gt;0,B3255=10),1,0)</f>
        <v>0</v>
      </c>
      <c r="AD3255" s="0" t="str">
        <f aca="false">IF(AND(C3254=C3255,AA3254=AA3255-1),AB3254,"")</f>
        <v/>
      </c>
      <c r="AE3255" s="0" t="str">
        <f aca="false">IF(AND(C3254=C3255,AA3254=AA3255-1),AC3254,"")</f>
        <v/>
      </c>
      <c r="AF3255" s="0" t="str">
        <f aca="false">IF(AA3255=1,"",IF(AND(AB3255=1,AD3255&lt;&gt;1),1,0))</f>
        <v/>
      </c>
      <c r="AG3255" s="0" t="str">
        <f aca="false">IF(AA3255=1,"",IF(AND(AC3255=1,AE3255&lt;&gt;1),1,0))</f>
        <v/>
      </c>
      <c r="AH3255" s="60" t="str">
        <f aca="false">IF(AND(E3255&gt;0,AA3255&lt;2,NOT(AND(C3256=C3255,AA3256=AA3255+1))),INDEX(DATAS,AA3255+1),"")</f>
        <v/>
      </c>
      <c r="AI3255" s="60" t="str">
        <f aca="false">IF(AND(AC3255=1,AA3255&lt;2),IF(AND(C3256=C3255,AA3256=AA3255+1),IF(AC3256=1,"",INDEX(DATAS,AA3255+1)),INDEX(DATAS,AA3255+1)),"")</f>
        <v/>
      </c>
    </row>
    <row r="3256" customFormat="false" ht="15" hidden="false" customHeight="false" outlineLevel="0" collapsed="false">
      <c r="A3256" s="60" t="n">
        <v>46310</v>
      </c>
      <c r="B3256" s="0" t="n">
        <v>4</v>
      </c>
      <c r="C3256" s="0" t="n">
        <v>5784</v>
      </c>
      <c r="D3256" s="0" t="n">
        <v>155</v>
      </c>
      <c r="E3256" s="0" t="n">
        <v>1</v>
      </c>
      <c r="F3256" s="55" t="s">
        <v>1015</v>
      </c>
      <c r="G3256" s="0" t="n">
        <v>45.5</v>
      </c>
      <c r="H3256" s="0" t="n">
        <v>47</v>
      </c>
      <c r="I3256" s="55" t="s">
        <v>157</v>
      </c>
      <c r="J3256" s="0" t="n">
        <v>63</v>
      </c>
      <c r="K3256" s="0" t="n">
        <v>63</v>
      </c>
      <c r="L3256" s="0" t="n">
        <v>92</v>
      </c>
      <c r="P3256" s="0" t="n">
        <v>3.47</v>
      </c>
      <c r="Q3256" s="0" t="n">
        <v>3.61</v>
      </c>
      <c r="T3256" s="0" t="n">
        <v>48.15</v>
      </c>
      <c r="U3256" s="0" t="n">
        <v>799</v>
      </c>
      <c r="V3256" s="0" t="n">
        <v>1</v>
      </c>
      <c r="W3256" s="60" t="n">
        <v>46219</v>
      </c>
      <c r="X3256" s="55" t="n">
        <f aca="false">IF(I3256="Male",0,1)</f>
        <v>1</v>
      </c>
      <c r="Y3256" s="55" t="n">
        <f aca="false">IF(OR(I3256="DNB",I3256="Dry DNB"),1,0)</f>
        <v>0</v>
      </c>
      <c r="Z3256" s="55" t="n">
        <f aca="false">IF(ISNUMBER(W3256),A3256-W3256,"")</f>
        <v>91</v>
      </c>
      <c r="AA3256" s="55" t="n">
        <f aca="false">MATCH(A3256,DATAS,0)</f>
        <v>2</v>
      </c>
      <c r="AB3256" s="55" t="n">
        <f aca="false">IF(AND(E3256&gt;0,OR(AND(B3256&gt;=1,B3256&lt;=6),B3256=10)),1,0)</f>
        <v>1</v>
      </c>
      <c r="AC3256" s="55" t="n">
        <f aca="false">IF(AND(E3256&gt;0,B3256=10),1,0)</f>
        <v>0</v>
      </c>
      <c r="AD3256" s="55" t="n">
        <f aca="false">IF(AND(C3255=C3256,AA3255=AA3256-1),AB3255,"")</f>
        <v>1</v>
      </c>
      <c r="AE3256" s="55" t="n">
        <f aca="false">IF(AND(C3255=C3256,AA3255=AA3256-1),AC3255,"")</f>
        <v>0</v>
      </c>
      <c r="AF3256" s="55" t="n">
        <f aca="false">IF(AA3256=1,"",IF(AND(AB3256=1,AD3256&lt;&gt;1),1,0))</f>
        <v>0</v>
      </c>
      <c r="AG3256" s="55" t="n">
        <f aca="false">IF(AA3256=1,"",IF(AND(AC3256=1,AE3256&lt;&gt;1),1,0))</f>
        <v>0</v>
      </c>
      <c r="AH3256" s="60" t="str">
        <f aca="false">IF(AND(E3256&gt;0,AA3256&lt;2,NOT(AND(C3257=C3256,AA3257=AA3256+1))),INDEX(DATAS,AA3256+1),"")</f>
        <v/>
      </c>
      <c r="AI3256" s="60" t="str">
        <f aca="false">IF(AND(AC3256=1,AA3256&lt;2),IF(AND(C3257=C3256,AA3257=AA3256+1),IF(AC3257=1,"",INDEX(DATAS,AA3256+1)),INDEX(DATAS,AA3256+1)),"")</f>
        <v/>
      </c>
    </row>
    <row r="3257" customFormat="false" ht="15" hidden="false" customHeight="false" outlineLevel="0" collapsed="false">
      <c r="A3257" s="60" t="n">
        <v>46309</v>
      </c>
      <c r="B3257" s="0" t="n">
        <v>1</v>
      </c>
      <c r="C3257" s="0" t="n">
        <v>5785</v>
      </c>
      <c r="D3257" s="0" t="n">
        <v>25</v>
      </c>
      <c r="E3257" s="0" t="n">
        <v>1</v>
      </c>
      <c r="F3257" s="55" t="s">
        <v>1015</v>
      </c>
      <c r="G3257" s="0" t="n">
        <v>43.2</v>
      </c>
      <c r="H3257" s="0" t="n">
        <v>40</v>
      </c>
      <c r="I3257" s="55" t="s">
        <v>166</v>
      </c>
      <c r="J3257" s="0" t="n">
        <v>25</v>
      </c>
      <c r="R3257" s="0" t="n">
        <v>3547</v>
      </c>
      <c r="S3257" s="0" t="n">
        <v>7130</v>
      </c>
      <c r="U3257" s="0" t="n">
        <v>798</v>
      </c>
      <c r="V3257" s="0" t="n">
        <v>0</v>
      </c>
      <c r="X3257" s="55" t="n">
        <f aca="false">IF(I3257="Male",0,1)</f>
        <v>1</v>
      </c>
      <c r="Y3257" s="55" t="n">
        <f aca="false">IF(OR(I3257="DNB",I3257="Dry DNB"),1,0)</f>
        <v>0</v>
      </c>
      <c r="Z3257" s="0" t="str">
        <f aca="false">IF(ISNUMBER(W3257),A3257-W3257,"")</f>
        <v/>
      </c>
      <c r="AA3257" s="55" t="n">
        <f aca="false">MATCH(A3257,DATAS,0)</f>
        <v>1</v>
      </c>
      <c r="AB3257" s="55" t="n">
        <f aca="false">IF(AND(E3257&gt;0,OR(AND(B3257&gt;=1,B3257&lt;=6),B3257=10)),1,0)</f>
        <v>1</v>
      </c>
      <c r="AC3257" s="55" t="n">
        <f aca="false">IF(AND(E3257&gt;0,B3257=10),1,0)</f>
        <v>0</v>
      </c>
      <c r="AD3257" s="0" t="str">
        <f aca="false">IF(AND(C3256=C3257,AA3256=AA3257-1),AB3256,"")</f>
        <v/>
      </c>
      <c r="AE3257" s="0" t="str">
        <f aca="false">IF(AND(C3256=C3257,AA3256=AA3257-1),AC3256,"")</f>
        <v/>
      </c>
      <c r="AF3257" s="0" t="str">
        <f aca="false">IF(AA3257=1,"",IF(AND(AB3257=1,AD3257&lt;&gt;1),1,0))</f>
        <v/>
      </c>
      <c r="AG3257" s="0" t="str">
        <f aca="false">IF(AA3257=1,"",IF(AND(AC3257=1,AE3257&lt;&gt;1),1,0))</f>
        <v/>
      </c>
      <c r="AH3257" s="60" t="str">
        <f aca="false">IF(AND(E3257&gt;0,AA3257&lt;2,NOT(AND(C3258=C3257,AA3258=AA3257+1))),INDEX(DATAS,AA3257+1),"")</f>
        <v/>
      </c>
      <c r="AI3257" s="60" t="str">
        <f aca="false">IF(AND(AC3257=1,AA3257&lt;2),IF(AND(C3258=C3257,AA3258=AA3257+1),IF(AC3258=1,"",INDEX(DATAS,AA3257+1)),INDEX(DATAS,AA3257+1)),"")</f>
        <v/>
      </c>
    </row>
    <row r="3258" customFormat="false" ht="15" hidden="false" customHeight="false" outlineLevel="0" collapsed="false">
      <c r="A3258" s="60" t="n">
        <v>46310</v>
      </c>
      <c r="B3258" s="0" t="n">
        <v>1</v>
      </c>
      <c r="C3258" s="0" t="n">
        <v>5785</v>
      </c>
      <c r="D3258" s="0" t="n">
        <v>26</v>
      </c>
      <c r="E3258" s="0" t="n">
        <v>1</v>
      </c>
      <c r="F3258" s="55" t="s">
        <v>1015</v>
      </c>
      <c r="G3258" s="0" t="n">
        <v>43</v>
      </c>
      <c r="H3258" s="0" t="n">
        <v>41</v>
      </c>
      <c r="I3258" s="55" t="s">
        <v>166</v>
      </c>
      <c r="J3258" s="0" t="n">
        <v>26</v>
      </c>
      <c r="U3258" s="0" t="n">
        <v>799</v>
      </c>
      <c r="V3258" s="0" t="n">
        <v>0</v>
      </c>
      <c r="X3258" s="55" t="n">
        <f aca="false">IF(I3258="Male",0,1)</f>
        <v>1</v>
      </c>
      <c r="Y3258" s="55" t="n">
        <f aca="false">IF(OR(I3258="DNB",I3258="Dry DNB"),1,0)</f>
        <v>0</v>
      </c>
      <c r="Z3258" s="0" t="str">
        <f aca="false">IF(ISNUMBER(W3258),A3258-W3258,"")</f>
        <v/>
      </c>
      <c r="AA3258" s="55" t="n">
        <f aca="false">MATCH(A3258,DATAS,0)</f>
        <v>2</v>
      </c>
      <c r="AB3258" s="55" t="n">
        <f aca="false">IF(AND(E3258&gt;0,OR(AND(B3258&gt;=1,B3258&lt;=6),B3258=10)),1,0)</f>
        <v>1</v>
      </c>
      <c r="AC3258" s="55" t="n">
        <f aca="false">IF(AND(E3258&gt;0,B3258=10),1,0)</f>
        <v>0</v>
      </c>
      <c r="AD3258" s="55" t="n">
        <f aca="false">IF(AND(C3257=C3258,AA3257=AA3258-1),AB3257,"")</f>
        <v>1</v>
      </c>
      <c r="AE3258" s="55" t="n">
        <f aca="false">IF(AND(C3257=C3258,AA3257=AA3258-1),AC3257,"")</f>
        <v>0</v>
      </c>
      <c r="AF3258" s="55" t="n">
        <f aca="false">IF(AA3258=1,"",IF(AND(AB3258=1,AD3258&lt;&gt;1),1,0))</f>
        <v>0</v>
      </c>
      <c r="AG3258" s="55" t="n">
        <f aca="false">IF(AA3258=1,"",IF(AND(AC3258=1,AE3258&lt;&gt;1),1,0))</f>
        <v>0</v>
      </c>
      <c r="AH3258" s="60" t="str">
        <f aca="false">IF(AND(E3258&gt;0,AA3258&lt;2,NOT(AND(C3259=C3258,AA3259=AA3258+1))),INDEX(DATAS,AA3258+1),"")</f>
        <v/>
      </c>
      <c r="AI3258" s="60" t="str">
        <f aca="false">IF(AND(AC3258=1,AA3258&lt;2),IF(AND(C3259=C3258,AA3259=AA3258+1),IF(AC3259=1,"",INDEX(DATAS,AA3258+1)),INDEX(DATAS,AA3258+1)),"")</f>
        <v/>
      </c>
    </row>
    <row r="3259" customFormat="false" ht="15" hidden="false" customHeight="false" outlineLevel="0" collapsed="false">
      <c r="A3259" s="60" t="n">
        <v>46309</v>
      </c>
      <c r="B3259" s="0" t="n">
        <v>1</v>
      </c>
      <c r="C3259" s="0" t="n">
        <v>5786</v>
      </c>
      <c r="D3259" s="0" t="n">
        <v>68</v>
      </c>
      <c r="E3259" s="0" t="n">
        <v>1</v>
      </c>
      <c r="F3259" s="55" t="s">
        <v>1015</v>
      </c>
      <c r="G3259" s="0" t="n">
        <v>43.5</v>
      </c>
      <c r="H3259" s="0" t="n">
        <v>49</v>
      </c>
      <c r="I3259" s="55" t="s">
        <v>187</v>
      </c>
      <c r="J3259" s="0" t="n">
        <v>68</v>
      </c>
      <c r="K3259" s="0" t="n">
        <v>68</v>
      </c>
      <c r="P3259" s="0" t="n">
        <v>3.7</v>
      </c>
      <c r="Q3259" s="0" t="n">
        <v>3.18</v>
      </c>
      <c r="R3259" s="0" t="n">
        <v>4118</v>
      </c>
      <c r="S3259" s="0" t="n">
        <v>8278</v>
      </c>
      <c r="U3259" s="0" t="n">
        <v>798</v>
      </c>
      <c r="V3259" s="0" t="n">
        <v>1</v>
      </c>
      <c r="W3259" s="60" t="n">
        <v>46310</v>
      </c>
      <c r="X3259" s="55" t="n">
        <f aca="false">IF(I3259="Male",0,1)</f>
        <v>1</v>
      </c>
      <c r="Y3259" s="55" t="n">
        <f aca="false">IF(OR(I3259="DNB",I3259="Dry DNB"),1,0)</f>
        <v>0</v>
      </c>
      <c r="Z3259" s="55" t="n">
        <f aca="false">IF(ISNUMBER(W3259),A3259-W3259,"")</f>
        <v>-1</v>
      </c>
      <c r="AA3259" s="55" t="n">
        <f aca="false">MATCH(A3259,DATAS,0)</f>
        <v>1</v>
      </c>
      <c r="AB3259" s="55" t="n">
        <f aca="false">IF(AND(E3259&gt;0,OR(AND(B3259&gt;=1,B3259&lt;=6),B3259=10)),1,0)</f>
        <v>1</v>
      </c>
      <c r="AC3259" s="55" t="n">
        <f aca="false">IF(AND(E3259&gt;0,B3259=10),1,0)</f>
        <v>0</v>
      </c>
      <c r="AD3259" s="0" t="str">
        <f aca="false">IF(AND(C3258=C3259,AA3258=AA3259-1),AB3258,"")</f>
        <v/>
      </c>
      <c r="AE3259" s="0" t="str">
        <f aca="false">IF(AND(C3258=C3259,AA3258=AA3259-1),AC3258,"")</f>
        <v/>
      </c>
      <c r="AF3259" s="0" t="str">
        <f aca="false">IF(AA3259=1,"",IF(AND(AB3259=1,AD3259&lt;&gt;1),1,0))</f>
        <v/>
      </c>
      <c r="AG3259" s="0" t="str">
        <f aca="false">IF(AA3259=1,"",IF(AND(AC3259=1,AE3259&lt;&gt;1),1,0))</f>
        <v/>
      </c>
      <c r="AH3259" s="60" t="str">
        <f aca="false">IF(AND(E3259&gt;0,AA3259&lt;2,NOT(AND(C3260=C3259,AA3260=AA3259+1))),INDEX(DATAS,AA3259+1),"")</f>
        <v/>
      </c>
      <c r="AI3259" s="60" t="str">
        <f aca="false">IF(AND(AC3259=1,AA3259&lt;2),IF(AND(C3260=C3259,AA3260=AA3259+1),IF(AC3260=1,"",INDEX(DATAS,AA3259+1)),INDEX(DATAS,AA3259+1)),"")</f>
        <v/>
      </c>
    </row>
    <row r="3260" customFormat="false" ht="15" hidden="false" customHeight="false" outlineLevel="0" collapsed="false">
      <c r="A3260" s="60" t="n">
        <v>46310</v>
      </c>
      <c r="B3260" s="0" t="n">
        <v>1</v>
      </c>
      <c r="C3260" s="0" t="n">
        <v>5786</v>
      </c>
      <c r="D3260" s="0" t="n">
        <v>69</v>
      </c>
      <c r="E3260" s="0" t="n">
        <v>1</v>
      </c>
      <c r="F3260" s="55" t="s">
        <v>1015</v>
      </c>
      <c r="G3260" s="0" t="n">
        <v>47.7</v>
      </c>
      <c r="H3260" s="0" t="n">
        <v>48</v>
      </c>
      <c r="I3260" s="55" t="s">
        <v>187</v>
      </c>
      <c r="J3260" s="0" t="n">
        <v>69</v>
      </c>
      <c r="K3260" s="0" t="n">
        <v>68</v>
      </c>
      <c r="P3260" s="0" t="n">
        <v>3.7</v>
      </c>
      <c r="Q3260" s="0" t="n">
        <v>3.18</v>
      </c>
      <c r="U3260" s="0" t="n">
        <v>799</v>
      </c>
      <c r="V3260" s="0" t="n">
        <v>1</v>
      </c>
      <c r="W3260" s="60" t="n">
        <v>46310</v>
      </c>
      <c r="X3260" s="55" t="n">
        <f aca="false">IF(I3260="Male",0,1)</f>
        <v>1</v>
      </c>
      <c r="Y3260" s="55" t="n">
        <f aca="false">IF(OR(I3260="DNB",I3260="Dry DNB"),1,0)</f>
        <v>0</v>
      </c>
      <c r="Z3260" s="55" t="n">
        <f aca="false">IF(ISNUMBER(W3260),A3260-W3260,"")</f>
        <v>0</v>
      </c>
      <c r="AA3260" s="55" t="n">
        <f aca="false">MATCH(A3260,DATAS,0)</f>
        <v>2</v>
      </c>
      <c r="AB3260" s="55" t="n">
        <f aca="false">IF(AND(E3260&gt;0,OR(AND(B3260&gt;=1,B3260&lt;=6),B3260=10)),1,0)</f>
        <v>1</v>
      </c>
      <c r="AC3260" s="55" t="n">
        <f aca="false">IF(AND(E3260&gt;0,B3260=10),1,0)</f>
        <v>0</v>
      </c>
      <c r="AD3260" s="55" t="n">
        <f aca="false">IF(AND(C3259=C3260,AA3259=AA3260-1),AB3259,"")</f>
        <v>1</v>
      </c>
      <c r="AE3260" s="55" t="n">
        <f aca="false">IF(AND(C3259=C3260,AA3259=AA3260-1),AC3259,"")</f>
        <v>0</v>
      </c>
      <c r="AF3260" s="55" t="n">
        <f aca="false">IF(AA3260=1,"",IF(AND(AB3260=1,AD3260&lt;&gt;1),1,0))</f>
        <v>0</v>
      </c>
      <c r="AG3260" s="55" t="n">
        <f aca="false">IF(AA3260=1,"",IF(AND(AC3260=1,AE3260&lt;&gt;1),1,0))</f>
        <v>0</v>
      </c>
      <c r="AH3260" s="60" t="str">
        <f aca="false">IF(AND(E3260&gt;0,AA3260&lt;2,NOT(AND(C3261=C3260,AA3261=AA3260+1))),INDEX(DATAS,AA3260+1),"")</f>
        <v/>
      </c>
      <c r="AI3260" s="60" t="str">
        <f aca="false">IF(AND(AC3260=1,AA3260&lt;2),IF(AND(C3261=C3260,AA3261=AA3260+1),IF(AC3261=1,"",INDEX(DATAS,AA3260+1)),INDEX(DATAS,AA3260+1)),"")</f>
        <v/>
      </c>
    </row>
    <row r="3261" customFormat="false" ht="15" hidden="false" customHeight="false" outlineLevel="0" collapsed="false">
      <c r="A3261" s="60" t="n">
        <v>46309</v>
      </c>
      <c r="B3261" s="0" t="n">
        <v>4</v>
      </c>
      <c r="C3261" s="0" t="n">
        <v>5787</v>
      </c>
      <c r="D3261" s="0" t="n">
        <v>211</v>
      </c>
      <c r="E3261" s="0" t="n">
        <v>1</v>
      </c>
      <c r="F3261" s="55" t="s">
        <v>1015</v>
      </c>
      <c r="G3261" s="0" t="n">
        <v>27.9</v>
      </c>
      <c r="H3261" s="0" t="n">
        <v>32</v>
      </c>
      <c r="I3261" s="55" t="s">
        <v>157</v>
      </c>
      <c r="J3261" s="0" t="n">
        <v>64</v>
      </c>
      <c r="K3261" s="0" t="n">
        <v>64</v>
      </c>
      <c r="L3261" s="0" t="n">
        <v>147</v>
      </c>
      <c r="P3261" s="0" t="n">
        <v>3.21</v>
      </c>
      <c r="Q3261" s="0" t="n">
        <v>3.58</v>
      </c>
      <c r="R3261" s="0" t="n">
        <v>2193</v>
      </c>
      <c r="S3261" s="0" t="n">
        <v>5634</v>
      </c>
      <c r="T3261" s="0" t="n">
        <v>26.9</v>
      </c>
      <c r="U3261" s="0" t="n">
        <v>798</v>
      </c>
      <c r="V3261" s="0" t="n">
        <v>1</v>
      </c>
      <c r="W3261" s="60" t="n">
        <v>46163</v>
      </c>
      <c r="X3261" s="55" t="n">
        <f aca="false">IF(I3261="Male",0,1)</f>
        <v>1</v>
      </c>
      <c r="Y3261" s="55" t="n">
        <f aca="false">IF(OR(I3261="DNB",I3261="Dry DNB"),1,0)</f>
        <v>0</v>
      </c>
      <c r="Z3261" s="55" t="n">
        <f aca="false">IF(ISNUMBER(W3261),A3261-W3261,"")</f>
        <v>146</v>
      </c>
      <c r="AA3261" s="55" t="n">
        <f aca="false">MATCH(A3261,DATAS,0)</f>
        <v>1</v>
      </c>
      <c r="AB3261" s="55" t="n">
        <f aca="false">IF(AND(E3261&gt;0,OR(AND(B3261&gt;=1,B3261&lt;=6),B3261=10)),1,0)</f>
        <v>1</v>
      </c>
      <c r="AC3261" s="55" t="n">
        <f aca="false">IF(AND(E3261&gt;0,B3261=10),1,0)</f>
        <v>0</v>
      </c>
      <c r="AD3261" s="0" t="str">
        <f aca="false">IF(AND(C3260=C3261,AA3260=AA3261-1),AB3260,"")</f>
        <v/>
      </c>
      <c r="AE3261" s="0" t="str">
        <f aca="false">IF(AND(C3260=C3261,AA3260=AA3261-1),AC3260,"")</f>
        <v/>
      </c>
      <c r="AF3261" s="0" t="str">
        <f aca="false">IF(AA3261=1,"",IF(AND(AB3261=1,AD3261&lt;&gt;1),1,0))</f>
        <v/>
      </c>
      <c r="AG3261" s="0" t="str">
        <f aca="false">IF(AA3261=1,"",IF(AND(AC3261=1,AE3261&lt;&gt;1),1,0))</f>
        <v/>
      </c>
      <c r="AH3261" s="60" t="str">
        <f aca="false">IF(AND(E3261&gt;0,AA3261&lt;2,NOT(AND(C3262=C3261,AA3262=AA3261+1))),INDEX(DATAS,AA3261+1),"")</f>
        <v/>
      </c>
      <c r="AI3261" s="60" t="str">
        <f aca="false">IF(AND(AC3261=1,AA3261&lt;2),IF(AND(C3262=C3261,AA3262=AA3261+1),IF(AC3262=1,"",INDEX(DATAS,AA3261+1)),INDEX(DATAS,AA3261+1)),"")</f>
        <v/>
      </c>
    </row>
    <row r="3262" customFormat="false" ht="15" hidden="false" customHeight="false" outlineLevel="0" collapsed="false">
      <c r="A3262" s="60" t="n">
        <v>46310</v>
      </c>
      <c r="B3262" s="0" t="n">
        <v>4</v>
      </c>
      <c r="C3262" s="0" t="n">
        <v>5787</v>
      </c>
      <c r="D3262" s="0" t="n">
        <v>212</v>
      </c>
      <c r="E3262" s="0" t="n">
        <v>1</v>
      </c>
      <c r="F3262" s="55" t="s">
        <v>1015</v>
      </c>
      <c r="G3262" s="0" t="n">
        <v>31.6</v>
      </c>
      <c r="H3262" s="0" t="n">
        <v>32</v>
      </c>
      <c r="I3262" s="55" t="s">
        <v>157</v>
      </c>
      <c r="J3262" s="0" t="n">
        <v>64</v>
      </c>
      <c r="K3262" s="0" t="n">
        <v>64</v>
      </c>
      <c r="L3262" s="0" t="n">
        <v>148</v>
      </c>
      <c r="P3262" s="0" t="n">
        <v>3.21</v>
      </c>
      <c r="Q3262" s="0" t="n">
        <v>3.58</v>
      </c>
      <c r="T3262" s="0" t="n">
        <v>26.9</v>
      </c>
      <c r="U3262" s="0" t="n">
        <v>799</v>
      </c>
      <c r="V3262" s="0" t="n">
        <v>1</v>
      </c>
      <c r="W3262" s="60" t="n">
        <v>46163</v>
      </c>
      <c r="X3262" s="55" t="n">
        <f aca="false">IF(I3262="Male",0,1)</f>
        <v>1</v>
      </c>
      <c r="Y3262" s="55" t="n">
        <f aca="false">IF(OR(I3262="DNB",I3262="Dry DNB"),1,0)</f>
        <v>0</v>
      </c>
      <c r="Z3262" s="55" t="n">
        <f aca="false">IF(ISNUMBER(W3262),A3262-W3262,"")</f>
        <v>147</v>
      </c>
      <c r="AA3262" s="55" t="n">
        <f aca="false">MATCH(A3262,DATAS,0)</f>
        <v>2</v>
      </c>
      <c r="AB3262" s="55" t="n">
        <f aca="false">IF(AND(E3262&gt;0,OR(AND(B3262&gt;=1,B3262&lt;=6),B3262=10)),1,0)</f>
        <v>1</v>
      </c>
      <c r="AC3262" s="55" t="n">
        <f aca="false">IF(AND(E3262&gt;0,B3262=10),1,0)</f>
        <v>0</v>
      </c>
      <c r="AD3262" s="55" t="n">
        <f aca="false">IF(AND(C3261=C3262,AA3261=AA3262-1),AB3261,"")</f>
        <v>1</v>
      </c>
      <c r="AE3262" s="55" t="n">
        <f aca="false">IF(AND(C3261=C3262,AA3261=AA3262-1),AC3261,"")</f>
        <v>0</v>
      </c>
      <c r="AF3262" s="55" t="n">
        <f aca="false">IF(AA3262=1,"",IF(AND(AB3262=1,AD3262&lt;&gt;1),1,0))</f>
        <v>0</v>
      </c>
      <c r="AG3262" s="55" t="n">
        <f aca="false">IF(AA3262=1,"",IF(AND(AC3262=1,AE3262&lt;&gt;1),1,0))</f>
        <v>0</v>
      </c>
      <c r="AH3262" s="60" t="str">
        <f aca="false">IF(AND(E3262&gt;0,AA3262&lt;2,NOT(AND(C3263=C3262,AA3263=AA3262+1))),INDEX(DATAS,AA3262+1),"")</f>
        <v/>
      </c>
      <c r="AI3262" s="60" t="str">
        <f aca="false">IF(AND(AC3262=1,AA3262&lt;2),IF(AND(C3263=C3262,AA3263=AA3262+1),IF(AC3263=1,"",INDEX(DATAS,AA3262+1)),INDEX(DATAS,AA3262+1)),"")</f>
        <v/>
      </c>
    </row>
    <row r="3263" customFormat="false" ht="15" hidden="false" customHeight="false" outlineLevel="0" collapsed="false">
      <c r="A3263" s="60" t="n">
        <v>46309</v>
      </c>
      <c r="B3263" s="0" t="n">
        <v>1</v>
      </c>
      <c r="C3263" s="0" t="n">
        <v>5788</v>
      </c>
      <c r="D3263" s="0" t="n">
        <v>106</v>
      </c>
      <c r="E3263" s="0" t="n">
        <v>1</v>
      </c>
      <c r="F3263" s="55" t="s">
        <v>1015</v>
      </c>
      <c r="G3263" s="0" t="n">
        <v>46.4</v>
      </c>
      <c r="H3263" s="0" t="n">
        <v>45</v>
      </c>
      <c r="I3263" s="55" t="s">
        <v>187</v>
      </c>
      <c r="J3263" s="0" t="n">
        <v>106</v>
      </c>
      <c r="K3263" s="0" t="n">
        <v>64</v>
      </c>
      <c r="P3263" s="0" t="n">
        <v>3.47</v>
      </c>
      <c r="Q3263" s="0" t="n">
        <v>2.95</v>
      </c>
      <c r="R3263" s="0" t="n">
        <v>4038</v>
      </c>
      <c r="S3263" s="0" t="n">
        <v>8160</v>
      </c>
      <c r="T3263" s="0" t="n">
        <v>45.85</v>
      </c>
      <c r="U3263" s="0" t="n">
        <v>798</v>
      </c>
      <c r="V3263" s="0" t="n">
        <v>2</v>
      </c>
      <c r="W3263" s="60" t="n">
        <v>46289</v>
      </c>
      <c r="X3263" s="55" t="n">
        <f aca="false">IF(I3263="Male",0,1)</f>
        <v>1</v>
      </c>
      <c r="Y3263" s="55" t="n">
        <f aca="false">IF(OR(I3263="DNB",I3263="Dry DNB"),1,0)</f>
        <v>0</v>
      </c>
      <c r="Z3263" s="55" t="n">
        <f aca="false">IF(ISNUMBER(W3263),A3263-W3263,"")</f>
        <v>20</v>
      </c>
      <c r="AA3263" s="55" t="n">
        <f aca="false">MATCH(A3263,DATAS,0)</f>
        <v>1</v>
      </c>
      <c r="AB3263" s="55" t="n">
        <f aca="false">IF(AND(E3263&gt;0,OR(AND(B3263&gt;=1,B3263&lt;=6),B3263=10)),1,0)</f>
        <v>1</v>
      </c>
      <c r="AC3263" s="55" t="n">
        <f aca="false">IF(AND(E3263&gt;0,B3263=10),1,0)</f>
        <v>0</v>
      </c>
      <c r="AD3263" s="0" t="str">
        <f aca="false">IF(AND(C3262=C3263,AA3262=AA3263-1),AB3262,"")</f>
        <v/>
      </c>
      <c r="AE3263" s="0" t="str">
        <f aca="false">IF(AND(C3262=C3263,AA3262=AA3263-1),AC3262,"")</f>
        <v/>
      </c>
      <c r="AF3263" s="0" t="str">
        <f aca="false">IF(AA3263=1,"",IF(AND(AB3263=1,AD3263&lt;&gt;1),1,0))</f>
        <v/>
      </c>
      <c r="AG3263" s="0" t="str">
        <f aca="false">IF(AA3263=1,"",IF(AND(AC3263=1,AE3263&lt;&gt;1),1,0))</f>
        <v/>
      </c>
      <c r="AH3263" s="60" t="str">
        <f aca="false">IF(AND(E3263&gt;0,AA3263&lt;2,NOT(AND(C3264=C3263,AA3264=AA3263+1))),INDEX(DATAS,AA3263+1),"")</f>
        <v/>
      </c>
      <c r="AI3263" s="60" t="str">
        <f aca="false">IF(AND(AC3263=1,AA3263&lt;2),IF(AND(C3264=C3263,AA3264=AA3263+1),IF(AC3264=1,"",INDEX(DATAS,AA3263+1)),INDEX(DATAS,AA3263+1)),"")</f>
        <v/>
      </c>
    </row>
    <row r="3264" customFormat="false" ht="15" hidden="false" customHeight="false" outlineLevel="0" collapsed="false">
      <c r="A3264" s="60" t="n">
        <v>46310</v>
      </c>
      <c r="B3264" s="0" t="n">
        <v>1</v>
      </c>
      <c r="C3264" s="0" t="n">
        <v>5788</v>
      </c>
      <c r="D3264" s="0" t="n">
        <v>107</v>
      </c>
      <c r="E3264" s="0" t="n">
        <v>1</v>
      </c>
      <c r="F3264" s="55" t="s">
        <v>1015</v>
      </c>
      <c r="G3264" s="0" t="n">
        <v>46.4</v>
      </c>
      <c r="H3264" s="0" t="n">
        <v>45</v>
      </c>
      <c r="I3264" s="55" t="s">
        <v>187</v>
      </c>
      <c r="J3264" s="0" t="n">
        <v>107</v>
      </c>
      <c r="K3264" s="0" t="n">
        <v>64</v>
      </c>
      <c r="P3264" s="0" t="n">
        <v>3.47</v>
      </c>
      <c r="Q3264" s="0" t="n">
        <v>2.95</v>
      </c>
      <c r="T3264" s="0" t="n">
        <v>45.85</v>
      </c>
      <c r="U3264" s="0" t="n">
        <v>799</v>
      </c>
      <c r="V3264" s="0" t="n">
        <v>2</v>
      </c>
      <c r="W3264" s="60" t="n">
        <v>46289</v>
      </c>
      <c r="X3264" s="55" t="n">
        <f aca="false">IF(I3264="Male",0,1)</f>
        <v>1</v>
      </c>
      <c r="Y3264" s="55" t="n">
        <f aca="false">IF(OR(I3264="DNB",I3264="Dry DNB"),1,0)</f>
        <v>0</v>
      </c>
      <c r="Z3264" s="55" t="n">
        <f aca="false">IF(ISNUMBER(W3264),A3264-W3264,"")</f>
        <v>21</v>
      </c>
      <c r="AA3264" s="55" t="n">
        <f aca="false">MATCH(A3264,DATAS,0)</f>
        <v>2</v>
      </c>
      <c r="AB3264" s="55" t="n">
        <f aca="false">IF(AND(E3264&gt;0,OR(AND(B3264&gt;=1,B3264&lt;=6),B3264=10)),1,0)</f>
        <v>1</v>
      </c>
      <c r="AC3264" s="55" t="n">
        <f aca="false">IF(AND(E3264&gt;0,B3264=10),1,0)</f>
        <v>0</v>
      </c>
      <c r="AD3264" s="55" t="n">
        <f aca="false">IF(AND(C3263=C3264,AA3263=AA3264-1),AB3263,"")</f>
        <v>1</v>
      </c>
      <c r="AE3264" s="55" t="n">
        <f aca="false">IF(AND(C3263=C3264,AA3263=AA3264-1),AC3263,"")</f>
        <v>0</v>
      </c>
      <c r="AF3264" s="55" t="n">
        <f aca="false">IF(AA3264=1,"",IF(AND(AB3264=1,AD3264&lt;&gt;1),1,0))</f>
        <v>0</v>
      </c>
      <c r="AG3264" s="55" t="n">
        <f aca="false">IF(AA3264=1,"",IF(AND(AC3264=1,AE3264&lt;&gt;1),1,0))</f>
        <v>0</v>
      </c>
      <c r="AH3264" s="60" t="str">
        <f aca="false">IF(AND(E3264&gt;0,AA3264&lt;2,NOT(AND(C3265=C3264,AA3265=AA3264+1))),INDEX(DATAS,AA3264+1),"")</f>
        <v/>
      </c>
      <c r="AI3264" s="60" t="str">
        <f aca="false">IF(AND(AC3264=1,AA3264&lt;2),IF(AND(C3265=C3264,AA3265=AA3264+1),IF(AC3265=1,"",INDEX(DATAS,AA3264+1)),INDEX(DATAS,AA3264+1)),"")</f>
        <v/>
      </c>
    </row>
    <row r="3265" customFormat="false" ht="15" hidden="false" customHeight="false" outlineLevel="0" collapsed="false">
      <c r="A3265" s="60" t="n">
        <v>46309</v>
      </c>
      <c r="B3265" s="0" t="n">
        <v>4</v>
      </c>
      <c r="C3265" s="0" t="n">
        <v>5789</v>
      </c>
      <c r="D3265" s="0" t="n">
        <v>157</v>
      </c>
      <c r="E3265" s="0" t="n">
        <v>1</v>
      </c>
      <c r="F3265" s="55" t="s">
        <v>1016</v>
      </c>
      <c r="G3265" s="0" t="n">
        <v>43.2</v>
      </c>
      <c r="H3265" s="0" t="n">
        <v>43</v>
      </c>
      <c r="I3265" s="55" t="s">
        <v>157</v>
      </c>
      <c r="J3265" s="0" t="n">
        <v>101</v>
      </c>
      <c r="K3265" s="0" t="n">
        <v>73</v>
      </c>
      <c r="L3265" s="0" t="n">
        <v>56</v>
      </c>
      <c r="P3265" s="0" t="n">
        <v>3.45</v>
      </c>
      <c r="Q3265" s="0" t="n">
        <v>3.21</v>
      </c>
      <c r="R3265" s="0" t="n">
        <v>3474</v>
      </c>
      <c r="S3265" s="0" t="n">
        <v>7563</v>
      </c>
      <c r="T3265" s="0" t="n">
        <v>37.45</v>
      </c>
      <c r="U3265" s="0" t="n">
        <v>797</v>
      </c>
      <c r="V3265" s="0" t="n">
        <v>2</v>
      </c>
      <c r="W3265" s="60" t="n">
        <v>46254</v>
      </c>
      <c r="X3265" s="55" t="n">
        <f aca="false">IF(I3265="Male",0,1)</f>
        <v>1</v>
      </c>
      <c r="Y3265" s="55" t="n">
        <f aca="false">IF(OR(I3265="DNB",I3265="Dry DNB"),1,0)</f>
        <v>0</v>
      </c>
      <c r="Z3265" s="55" t="n">
        <f aca="false">IF(ISNUMBER(W3265),A3265-W3265,"")</f>
        <v>55</v>
      </c>
      <c r="AA3265" s="55" t="n">
        <f aca="false">MATCH(A3265,DATAS,0)</f>
        <v>1</v>
      </c>
      <c r="AB3265" s="55" t="n">
        <f aca="false">IF(AND(E3265&gt;0,OR(AND(B3265&gt;=1,B3265&lt;=6),B3265=10)),1,0)</f>
        <v>1</v>
      </c>
      <c r="AC3265" s="55" t="n">
        <f aca="false">IF(AND(E3265&gt;0,B3265=10),1,0)</f>
        <v>0</v>
      </c>
      <c r="AD3265" s="0" t="str">
        <f aca="false">IF(AND(C3264=C3265,AA3264=AA3265-1),AB3264,"")</f>
        <v/>
      </c>
      <c r="AE3265" s="0" t="str">
        <f aca="false">IF(AND(C3264=C3265,AA3264=AA3265-1),AC3264,"")</f>
        <v/>
      </c>
      <c r="AF3265" s="0" t="str">
        <f aca="false">IF(AA3265=1,"",IF(AND(AB3265=1,AD3265&lt;&gt;1),1,0))</f>
        <v/>
      </c>
      <c r="AG3265" s="0" t="str">
        <f aca="false">IF(AA3265=1,"",IF(AND(AC3265=1,AE3265&lt;&gt;1),1,0))</f>
        <v/>
      </c>
      <c r="AH3265" s="60" t="str">
        <f aca="false">IF(AND(E3265&gt;0,AA3265&lt;2,NOT(AND(C3266=C3265,AA3266=AA3265+1))),INDEX(DATAS,AA3265+1),"")</f>
        <v/>
      </c>
      <c r="AI3265" s="60" t="str">
        <f aca="false">IF(AND(AC3265=1,AA3265&lt;2),IF(AND(C3266=C3265,AA3266=AA3265+1),IF(AC3266=1,"",INDEX(DATAS,AA3265+1)),INDEX(DATAS,AA3265+1)),"")</f>
        <v/>
      </c>
    </row>
    <row r="3266" customFormat="false" ht="15" hidden="false" customHeight="false" outlineLevel="0" collapsed="false">
      <c r="A3266" s="60" t="n">
        <v>46310</v>
      </c>
      <c r="B3266" s="0" t="n">
        <v>4</v>
      </c>
      <c r="C3266" s="0" t="n">
        <v>5789</v>
      </c>
      <c r="D3266" s="0" t="n">
        <v>158</v>
      </c>
      <c r="E3266" s="0" t="n">
        <v>1</v>
      </c>
      <c r="F3266" s="55" t="s">
        <v>1016</v>
      </c>
      <c r="G3266" s="0" t="n">
        <v>45.1</v>
      </c>
      <c r="H3266" s="0" t="n">
        <v>42</v>
      </c>
      <c r="I3266" s="55" t="s">
        <v>157</v>
      </c>
      <c r="J3266" s="0" t="n">
        <v>101</v>
      </c>
      <c r="K3266" s="0" t="n">
        <v>73</v>
      </c>
      <c r="L3266" s="0" t="n">
        <v>57</v>
      </c>
      <c r="P3266" s="0" t="n">
        <v>3.45</v>
      </c>
      <c r="Q3266" s="0" t="n">
        <v>3.21</v>
      </c>
      <c r="T3266" s="0" t="n">
        <v>37.45</v>
      </c>
      <c r="U3266" s="0" t="n">
        <v>798</v>
      </c>
      <c r="V3266" s="0" t="n">
        <v>2</v>
      </c>
      <c r="W3266" s="60" t="n">
        <v>46254</v>
      </c>
      <c r="X3266" s="55" t="n">
        <f aca="false">IF(I3266="Male",0,1)</f>
        <v>1</v>
      </c>
      <c r="Y3266" s="55" t="n">
        <f aca="false">IF(OR(I3266="DNB",I3266="Dry DNB"),1,0)</f>
        <v>0</v>
      </c>
      <c r="Z3266" s="55" t="n">
        <f aca="false">IF(ISNUMBER(W3266),A3266-W3266,"")</f>
        <v>56</v>
      </c>
      <c r="AA3266" s="55" t="n">
        <f aca="false">MATCH(A3266,DATAS,0)</f>
        <v>2</v>
      </c>
      <c r="AB3266" s="55" t="n">
        <f aca="false">IF(AND(E3266&gt;0,OR(AND(B3266&gt;=1,B3266&lt;=6),B3266=10)),1,0)</f>
        <v>1</v>
      </c>
      <c r="AC3266" s="55" t="n">
        <f aca="false">IF(AND(E3266&gt;0,B3266=10),1,0)</f>
        <v>0</v>
      </c>
      <c r="AD3266" s="55" t="n">
        <f aca="false">IF(AND(C3265=C3266,AA3265=AA3266-1),AB3265,"")</f>
        <v>1</v>
      </c>
      <c r="AE3266" s="55" t="n">
        <f aca="false">IF(AND(C3265=C3266,AA3265=AA3266-1),AC3265,"")</f>
        <v>0</v>
      </c>
      <c r="AF3266" s="55" t="n">
        <f aca="false">IF(AA3266=1,"",IF(AND(AB3266=1,AD3266&lt;&gt;1),1,0))</f>
        <v>0</v>
      </c>
      <c r="AG3266" s="55" t="n">
        <f aca="false">IF(AA3266=1,"",IF(AND(AC3266=1,AE3266&lt;&gt;1),1,0))</f>
        <v>0</v>
      </c>
      <c r="AH3266" s="60" t="str">
        <f aca="false">IF(AND(E3266&gt;0,AA3266&lt;2,NOT(AND(C3267=C3266,AA3267=AA3266+1))),INDEX(DATAS,AA3266+1),"")</f>
        <v/>
      </c>
      <c r="AI3266" s="60" t="str">
        <f aca="false">IF(AND(AC3266=1,AA3266&lt;2),IF(AND(C3267=C3266,AA3267=AA3266+1),IF(AC3267=1,"",INDEX(DATAS,AA3266+1)),INDEX(DATAS,AA3266+1)),"")</f>
        <v/>
      </c>
    </row>
    <row r="3267" customFormat="false" ht="15" hidden="false" customHeight="false" outlineLevel="0" collapsed="false">
      <c r="A3267" s="60" t="n">
        <v>46309</v>
      </c>
      <c r="B3267" s="0" t="n">
        <v>10</v>
      </c>
      <c r="C3267" s="0" t="n">
        <v>5791</v>
      </c>
      <c r="D3267" s="0" t="n">
        <v>23</v>
      </c>
      <c r="E3267" s="0" t="n">
        <v>1</v>
      </c>
      <c r="F3267" s="55" t="s">
        <v>1017</v>
      </c>
      <c r="I3267" s="55" t="s">
        <v>187</v>
      </c>
      <c r="J3267" s="0" t="n">
        <v>23</v>
      </c>
      <c r="K3267" s="0" t="n">
        <v>16</v>
      </c>
      <c r="U3267" s="0" t="n">
        <v>795</v>
      </c>
      <c r="V3267" s="0" t="n">
        <v>1</v>
      </c>
      <c r="X3267" s="55" t="n">
        <f aca="false">IF(I3267="Male",0,1)</f>
        <v>1</v>
      </c>
      <c r="Y3267" s="55" t="n">
        <f aca="false">IF(OR(I3267="DNB",I3267="Dry DNB"),1,0)</f>
        <v>0</v>
      </c>
      <c r="Z3267" s="0" t="str">
        <f aca="false">IF(ISNUMBER(W3267),A3267-W3267,"")</f>
        <v/>
      </c>
      <c r="AA3267" s="55" t="n">
        <f aca="false">MATCH(A3267,DATAS,0)</f>
        <v>1</v>
      </c>
      <c r="AB3267" s="55" t="n">
        <f aca="false">IF(AND(E3267&gt;0,OR(AND(B3267&gt;=1,B3267&lt;=6),B3267=10)),1,0)</f>
        <v>1</v>
      </c>
      <c r="AC3267" s="55" t="n">
        <f aca="false">IF(AND(E3267&gt;0,B3267=10),1,0)</f>
        <v>1</v>
      </c>
      <c r="AD3267" s="0" t="str">
        <f aca="false">IF(AND(C3266=C3267,AA3266=AA3267-1),AB3266,"")</f>
        <v/>
      </c>
      <c r="AE3267" s="0" t="str">
        <f aca="false">IF(AND(C3266=C3267,AA3266=AA3267-1),AC3266,"")</f>
        <v/>
      </c>
      <c r="AF3267" s="0" t="str">
        <f aca="false">IF(AA3267=1,"",IF(AND(AB3267=1,AD3267&lt;&gt;1),1,0))</f>
        <v/>
      </c>
      <c r="AG3267" s="0" t="str">
        <f aca="false">IF(AA3267=1,"",IF(AND(AC3267=1,AE3267&lt;&gt;1),1,0))</f>
        <v/>
      </c>
      <c r="AH3267" s="60" t="str">
        <f aca="false">IF(AND(E3267&gt;0,AA3267&lt;2,NOT(AND(C3268=C3267,AA3268=AA3267+1))),INDEX(DATAS,AA3267+1),"")</f>
        <v/>
      </c>
      <c r="AI3267" s="60" t="str">
        <f aca="false">IF(AND(AC3267=1,AA3267&lt;2),IF(AND(C3268=C3267,AA3268=AA3267+1),IF(AC3268=1,"",INDEX(DATAS,AA3267+1)),INDEX(DATAS,AA3267+1)),"")</f>
        <v/>
      </c>
    </row>
    <row r="3268" customFormat="false" ht="15" hidden="false" customHeight="false" outlineLevel="0" collapsed="false">
      <c r="A3268" s="60" t="n">
        <v>46310</v>
      </c>
      <c r="B3268" s="0" t="n">
        <v>10</v>
      </c>
      <c r="C3268" s="0" t="n">
        <v>5791</v>
      </c>
      <c r="D3268" s="0" t="n">
        <v>24</v>
      </c>
      <c r="E3268" s="0" t="n">
        <v>1</v>
      </c>
      <c r="F3268" s="55" t="s">
        <v>1017</v>
      </c>
      <c r="I3268" s="55" t="s">
        <v>187</v>
      </c>
      <c r="J3268" s="0" t="n">
        <v>24</v>
      </c>
      <c r="K3268" s="0" t="n">
        <v>16</v>
      </c>
      <c r="U3268" s="0" t="n">
        <v>796</v>
      </c>
      <c r="V3268" s="0" t="n">
        <v>1</v>
      </c>
      <c r="X3268" s="55" t="n">
        <f aca="false">IF(I3268="Male",0,1)</f>
        <v>1</v>
      </c>
      <c r="Y3268" s="55" t="n">
        <f aca="false">IF(OR(I3268="DNB",I3268="Dry DNB"),1,0)</f>
        <v>0</v>
      </c>
      <c r="Z3268" s="0" t="str">
        <f aca="false">IF(ISNUMBER(W3268),A3268-W3268,"")</f>
        <v/>
      </c>
      <c r="AA3268" s="55" t="n">
        <f aca="false">MATCH(A3268,DATAS,0)</f>
        <v>2</v>
      </c>
      <c r="AB3268" s="55" t="n">
        <f aca="false">IF(AND(E3268&gt;0,OR(AND(B3268&gt;=1,B3268&lt;=6),B3268=10)),1,0)</f>
        <v>1</v>
      </c>
      <c r="AC3268" s="55" t="n">
        <f aca="false">IF(AND(E3268&gt;0,B3268=10),1,0)</f>
        <v>1</v>
      </c>
      <c r="AD3268" s="55" t="n">
        <f aca="false">IF(AND(C3267=C3268,AA3267=AA3268-1),AB3267,"")</f>
        <v>1</v>
      </c>
      <c r="AE3268" s="55" t="n">
        <f aca="false">IF(AND(C3267=C3268,AA3267=AA3268-1),AC3267,"")</f>
        <v>1</v>
      </c>
      <c r="AF3268" s="55" t="n">
        <f aca="false">IF(AA3268=1,"",IF(AND(AB3268=1,AD3268&lt;&gt;1),1,0))</f>
        <v>0</v>
      </c>
      <c r="AG3268" s="55" t="n">
        <f aca="false">IF(AA3268=1,"",IF(AND(AC3268=1,AE3268&lt;&gt;1),1,0))</f>
        <v>0</v>
      </c>
      <c r="AH3268" s="60" t="str">
        <f aca="false">IF(AND(E3268&gt;0,AA3268&lt;2,NOT(AND(C3269=C3268,AA3269=AA3268+1))),INDEX(DATAS,AA3268+1),"")</f>
        <v/>
      </c>
      <c r="AI3268" s="60" t="str">
        <f aca="false">IF(AND(AC3268=1,AA3268&lt;2),IF(AND(C3269=C3268,AA3269=AA3268+1),IF(AC3269=1,"",INDEX(DATAS,AA3268+1)),INDEX(DATAS,AA3268+1)),"")</f>
        <v/>
      </c>
    </row>
    <row r="3269" customFormat="false" ht="15" hidden="false" customHeight="false" outlineLevel="0" collapsed="false">
      <c r="A3269" s="60" t="n">
        <v>46309</v>
      </c>
      <c r="B3269" s="0" t="n">
        <v>1</v>
      </c>
      <c r="C3269" s="0" t="n">
        <v>5792</v>
      </c>
      <c r="D3269" s="0" t="n">
        <v>57</v>
      </c>
      <c r="E3269" s="0" t="n">
        <v>1</v>
      </c>
      <c r="F3269" s="55" t="s">
        <v>1017</v>
      </c>
      <c r="G3269" s="0" t="n">
        <v>47.2</v>
      </c>
      <c r="H3269" s="0" t="n">
        <v>50</v>
      </c>
      <c r="I3269" s="55" t="s">
        <v>166</v>
      </c>
      <c r="J3269" s="0" t="n">
        <v>57</v>
      </c>
      <c r="P3269" s="0" t="n">
        <v>3.65</v>
      </c>
      <c r="Q3269" s="0" t="n">
        <v>2.93</v>
      </c>
      <c r="R3269" s="0" t="n">
        <v>4061</v>
      </c>
      <c r="S3269" s="0" t="n">
        <v>8164</v>
      </c>
      <c r="U3269" s="0" t="n">
        <v>795</v>
      </c>
      <c r="V3269" s="0" t="n">
        <v>0</v>
      </c>
      <c r="X3269" s="55" t="n">
        <f aca="false">IF(I3269="Male",0,1)</f>
        <v>1</v>
      </c>
      <c r="Y3269" s="55" t="n">
        <f aca="false">IF(OR(I3269="DNB",I3269="Dry DNB"),1,0)</f>
        <v>0</v>
      </c>
      <c r="Z3269" s="0" t="str">
        <f aca="false">IF(ISNUMBER(W3269),A3269-W3269,"")</f>
        <v/>
      </c>
      <c r="AA3269" s="55" t="n">
        <f aca="false">MATCH(A3269,DATAS,0)</f>
        <v>1</v>
      </c>
      <c r="AB3269" s="55" t="n">
        <f aca="false">IF(AND(E3269&gt;0,OR(AND(B3269&gt;=1,B3269&lt;=6),B3269=10)),1,0)</f>
        <v>1</v>
      </c>
      <c r="AC3269" s="55" t="n">
        <f aca="false">IF(AND(E3269&gt;0,B3269=10),1,0)</f>
        <v>0</v>
      </c>
      <c r="AD3269" s="0" t="str">
        <f aca="false">IF(AND(C3268=C3269,AA3268=AA3269-1),AB3268,"")</f>
        <v/>
      </c>
      <c r="AE3269" s="0" t="str">
        <f aca="false">IF(AND(C3268=C3269,AA3268=AA3269-1),AC3268,"")</f>
        <v/>
      </c>
      <c r="AF3269" s="0" t="str">
        <f aca="false">IF(AA3269=1,"",IF(AND(AB3269=1,AD3269&lt;&gt;1),1,0))</f>
        <v/>
      </c>
      <c r="AG3269" s="0" t="str">
        <f aca="false">IF(AA3269=1,"",IF(AND(AC3269=1,AE3269&lt;&gt;1),1,0))</f>
        <v/>
      </c>
      <c r="AH3269" s="60" t="str">
        <f aca="false">IF(AND(E3269&gt;0,AA3269&lt;2,NOT(AND(C3270=C3269,AA3270=AA3269+1))),INDEX(DATAS,AA3269+1),"")</f>
        <v/>
      </c>
      <c r="AI3269" s="60" t="str">
        <f aca="false">IF(AND(AC3269=1,AA3269&lt;2),IF(AND(C3270=C3269,AA3270=AA3269+1),IF(AC3270=1,"",INDEX(DATAS,AA3269+1)),INDEX(DATAS,AA3269+1)),"")</f>
        <v/>
      </c>
    </row>
    <row r="3270" customFormat="false" ht="15" hidden="false" customHeight="false" outlineLevel="0" collapsed="false">
      <c r="A3270" s="60" t="n">
        <v>46310</v>
      </c>
      <c r="B3270" s="0" t="n">
        <v>1</v>
      </c>
      <c r="C3270" s="0" t="n">
        <v>5792</v>
      </c>
      <c r="D3270" s="0" t="n">
        <v>58</v>
      </c>
      <c r="E3270" s="0" t="n">
        <v>1</v>
      </c>
      <c r="F3270" s="55" t="s">
        <v>1017</v>
      </c>
      <c r="G3270" s="0" t="n">
        <v>51.3</v>
      </c>
      <c r="H3270" s="0" t="n">
        <v>50</v>
      </c>
      <c r="I3270" s="55" t="s">
        <v>166</v>
      </c>
      <c r="J3270" s="0" t="n">
        <v>58</v>
      </c>
      <c r="P3270" s="0" t="n">
        <v>3.65</v>
      </c>
      <c r="Q3270" s="0" t="n">
        <v>2.93</v>
      </c>
      <c r="U3270" s="0" t="n">
        <v>796</v>
      </c>
      <c r="V3270" s="0" t="n">
        <v>0</v>
      </c>
      <c r="X3270" s="55" t="n">
        <f aca="false">IF(I3270="Male",0,1)</f>
        <v>1</v>
      </c>
      <c r="Y3270" s="55" t="n">
        <f aca="false">IF(OR(I3270="DNB",I3270="Dry DNB"),1,0)</f>
        <v>0</v>
      </c>
      <c r="Z3270" s="0" t="str">
        <f aca="false">IF(ISNUMBER(W3270),A3270-W3270,"")</f>
        <v/>
      </c>
      <c r="AA3270" s="55" t="n">
        <f aca="false">MATCH(A3270,DATAS,0)</f>
        <v>2</v>
      </c>
      <c r="AB3270" s="55" t="n">
        <f aca="false">IF(AND(E3270&gt;0,OR(AND(B3270&gt;=1,B3270&lt;=6),B3270=10)),1,0)</f>
        <v>1</v>
      </c>
      <c r="AC3270" s="55" t="n">
        <f aca="false">IF(AND(E3270&gt;0,B3270=10),1,0)</f>
        <v>0</v>
      </c>
      <c r="AD3270" s="55" t="n">
        <f aca="false">IF(AND(C3269=C3270,AA3269=AA3270-1),AB3269,"")</f>
        <v>1</v>
      </c>
      <c r="AE3270" s="55" t="n">
        <f aca="false">IF(AND(C3269=C3270,AA3269=AA3270-1),AC3269,"")</f>
        <v>0</v>
      </c>
      <c r="AF3270" s="55" t="n">
        <f aca="false">IF(AA3270=1,"",IF(AND(AB3270=1,AD3270&lt;&gt;1),1,0))</f>
        <v>0</v>
      </c>
      <c r="AG3270" s="55" t="n">
        <f aca="false">IF(AA3270=1,"",IF(AND(AC3270=1,AE3270&lt;&gt;1),1,0))</f>
        <v>0</v>
      </c>
      <c r="AH3270" s="60" t="str">
        <f aca="false">IF(AND(E3270&gt;0,AA3270&lt;2,NOT(AND(C3271=C3270,AA3271=AA3270+1))),INDEX(DATAS,AA3270+1),"")</f>
        <v/>
      </c>
      <c r="AI3270" s="60" t="str">
        <f aca="false">IF(AND(AC3270=1,AA3270&lt;2),IF(AND(C3271=C3270,AA3271=AA3270+1),IF(AC3271=1,"",INDEX(DATAS,AA3270+1)),INDEX(DATAS,AA3270+1)),"")</f>
        <v/>
      </c>
    </row>
    <row r="3271" customFormat="false" ht="15" hidden="false" customHeight="false" outlineLevel="0" collapsed="false">
      <c r="A3271" s="60" t="n">
        <v>46309</v>
      </c>
      <c r="B3271" s="0" t="n">
        <v>4</v>
      </c>
      <c r="C3271" s="0" t="n">
        <v>5793</v>
      </c>
      <c r="D3271" s="0" t="n">
        <v>153</v>
      </c>
      <c r="E3271" s="0" t="n">
        <v>1</v>
      </c>
      <c r="F3271" s="55" t="s">
        <v>1017</v>
      </c>
      <c r="G3271" s="0" t="n">
        <v>58.1</v>
      </c>
      <c r="H3271" s="0" t="n">
        <v>59</v>
      </c>
      <c r="I3271" s="55" t="s">
        <v>177</v>
      </c>
      <c r="J3271" s="0" t="n">
        <v>153</v>
      </c>
      <c r="K3271" s="0" t="n">
        <v>62</v>
      </c>
      <c r="P3271" s="0" t="n">
        <v>3.08</v>
      </c>
      <c r="Q3271" s="0" t="n">
        <v>2.85</v>
      </c>
      <c r="R3271" s="0" t="n">
        <v>5491</v>
      </c>
      <c r="S3271" s="0" t="n">
        <v>11742</v>
      </c>
      <c r="T3271" s="0" t="n">
        <v>53.65</v>
      </c>
      <c r="U3271" s="0" t="n">
        <v>795</v>
      </c>
      <c r="V3271" s="0" t="n">
        <v>4</v>
      </c>
      <c r="W3271" s="60" t="n">
        <v>46278</v>
      </c>
      <c r="X3271" s="55" t="n">
        <f aca="false">IF(I3271="Male",0,1)</f>
        <v>1</v>
      </c>
      <c r="Y3271" s="55" t="n">
        <f aca="false">IF(OR(I3271="DNB",I3271="Dry DNB"),1,0)</f>
        <v>0</v>
      </c>
      <c r="Z3271" s="55" t="n">
        <f aca="false">IF(ISNUMBER(W3271),A3271-W3271,"")</f>
        <v>31</v>
      </c>
      <c r="AA3271" s="55" t="n">
        <f aca="false">MATCH(A3271,DATAS,0)</f>
        <v>1</v>
      </c>
      <c r="AB3271" s="55" t="n">
        <f aca="false">IF(AND(E3271&gt;0,OR(AND(B3271&gt;=1,B3271&lt;=6),B3271=10)),1,0)</f>
        <v>1</v>
      </c>
      <c r="AC3271" s="55" t="n">
        <f aca="false">IF(AND(E3271&gt;0,B3271=10),1,0)</f>
        <v>0</v>
      </c>
      <c r="AD3271" s="0" t="str">
        <f aca="false">IF(AND(C3270=C3271,AA3270=AA3271-1),AB3270,"")</f>
        <v/>
      </c>
      <c r="AE3271" s="0" t="str">
        <f aca="false">IF(AND(C3270=C3271,AA3270=AA3271-1),AC3270,"")</f>
        <v/>
      </c>
      <c r="AF3271" s="0" t="str">
        <f aca="false">IF(AA3271=1,"",IF(AND(AB3271=1,AD3271&lt;&gt;1),1,0))</f>
        <v/>
      </c>
      <c r="AG3271" s="0" t="str">
        <f aca="false">IF(AA3271=1,"",IF(AND(AC3271=1,AE3271&lt;&gt;1),1,0))</f>
        <v/>
      </c>
      <c r="AH3271" s="60" t="str">
        <f aca="false">IF(AND(E3271&gt;0,AA3271&lt;2,NOT(AND(C3272=C3271,AA3272=AA3271+1))),INDEX(DATAS,AA3271+1),"")</f>
        <v/>
      </c>
      <c r="AI3271" s="60" t="str">
        <f aca="false">IF(AND(AC3271=1,AA3271&lt;2),IF(AND(C3272=C3271,AA3272=AA3271+1),IF(AC3272=1,"",INDEX(DATAS,AA3271+1)),INDEX(DATAS,AA3271+1)),"")</f>
        <v/>
      </c>
    </row>
    <row r="3272" customFormat="false" ht="15" hidden="false" customHeight="false" outlineLevel="0" collapsed="false">
      <c r="A3272" s="60" t="n">
        <v>46310</v>
      </c>
      <c r="B3272" s="0" t="n">
        <v>4</v>
      </c>
      <c r="C3272" s="0" t="n">
        <v>5793</v>
      </c>
      <c r="D3272" s="0" t="n">
        <v>154</v>
      </c>
      <c r="E3272" s="0" t="n">
        <v>1</v>
      </c>
      <c r="F3272" s="55" t="s">
        <v>1017</v>
      </c>
      <c r="G3272" s="0" t="n">
        <v>63.5</v>
      </c>
      <c r="H3272" s="0" t="n">
        <v>60</v>
      </c>
      <c r="I3272" s="55" t="s">
        <v>177</v>
      </c>
      <c r="J3272" s="0" t="n">
        <v>154</v>
      </c>
      <c r="K3272" s="0" t="n">
        <v>62</v>
      </c>
      <c r="P3272" s="0" t="n">
        <v>3.08</v>
      </c>
      <c r="Q3272" s="0" t="n">
        <v>2.85</v>
      </c>
      <c r="T3272" s="0" t="n">
        <v>53.65</v>
      </c>
      <c r="U3272" s="0" t="n">
        <v>796</v>
      </c>
      <c r="V3272" s="0" t="n">
        <v>4</v>
      </c>
      <c r="W3272" s="60" t="n">
        <v>46278</v>
      </c>
      <c r="X3272" s="55" t="n">
        <f aca="false">IF(I3272="Male",0,1)</f>
        <v>1</v>
      </c>
      <c r="Y3272" s="55" t="n">
        <f aca="false">IF(OR(I3272="DNB",I3272="Dry DNB"),1,0)</f>
        <v>0</v>
      </c>
      <c r="Z3272" s="55" t="n">
        <f aca="false">IF(ISNUMBER(W3272),A3272-W3272,"")</f>
        <v>32</v>
      </c>
      <c r="AA3272" s="55" t="n">
        <f aca="false">MATCH(A3272,DATAS,0)</f>
        <v>2</v>
      </c>
      <c r="AB3272" s="55" t="n">
        <f aca="false">IF(AND(E3272&gt;0,OR(AND(B3272&gt;=1,B3272&lt;=6),B3272=10)),1,0)</f>
        <v>1</v>
      </c>
      <c r="AC3272" s="55" t="n">
        <f aca="false">IF(AND(E3272&gt;0,B3272=10),1,0)</f>
        <v>0</v>
      </c>
      <c r="AD3272" s="55" t="n">
        <f aca="false">IF(AND(C3271=C3272,AA3271=AA3272-1),AB3271,"")</f>
        <v>1</v>
      </c>
      <c r="AE3272" s="55" t="n">
        <f aca="false">IF(AND(C3271=C3272,AA3271=AA3272-1),AC3271,"")</f>
        <v>0</v>
      </c>
      <c r="AF3272" s="55" t="n">
        <f aca="false">IF(AA3272=1,"",IF(AND(AB3272=1,AD3272&lt;&gt;1),1,0))</f>
        <v>0</v>
      </c>
      <c r="AG3272" s="55" t="n">
        <f aca="false">IF(AA3272=1,"",IF(AND(AC3272=1,AE3272&lt;&gt;1),1,0))</f>
        <v>0</v>
      </c>
      <c r="AH3272" s="60" t="str">
        <f aca="false">IF(AND(E3272&gt;0,AA3272&lt;2,NOT(AND(C3273=C3272,AA3273=AA3272+1))),INDEX(DATAS,AA3272+1),"")</f>
        <v/>
      </c>
      <c r="AI3272" s="60" t="str">
        <f aca="false">IF(AND(AC3272=1,AA3272&lt;2),IF(AND(C3273=C3272,AA3273=AA3272+1),IF(AC3273=1,"",INDEX(DATAS,AA3272+1)),INDEX(DATAS,AA3272+1)),"")</f>
        <v/>
      </c>
    </row>
    <row r="3273" customFormat="false" ht="15" hidden="false" customHeight="false" outlineLevel="0" collapsed="false">
      <c r="A3273" s="60" t="n">
        <v>46309</v>
      </c>
      <c r="B3273" s="0" t="n">
        <v>4</v>
      </c>
      <c r="C3273" s="0" t="n">
        <v>5794</v>
      </c>
      <c r="D3273" s="0" t="n">
        <v>127</v>
      </c>
      <c r="E3273" s="0" t="n">
        <v>1</v>
      </c>
      <c r="F3273" s="55" t="s">
        <v>1017</v>
      </c>
      <c r="G3273" s="0" t="n">
        <v>50.3</v>
      </c>
      <c r="H3273" s="0" t="n">
        <v>52</v>
      </c>
      <c r="I3273" s="55" t="s">
        <v>177</v>
      </c>
      <c r="J3273" s="0" t="n">
        <v>127</v>
      </c>
      <c r="K3273" s="0" t="n">
        <v>64</v>
      </c>
      <c r="P3273" s="0" t="n">
        <v>3.66</v>
      </c>
      <c r="Q3273" s="0" t="n">
        <v>2.94</v>
      </c>
      <c r="R3273" s="0" t="n">
        <v>4656</v>
      </c>
      <c r="S3273" s="0" t="n">
        <v>9706</v>
      </c>
      <c r="T3273" s="0" t="n">
        <v>50.3</v>
      </c>
      <c r="U3273" s="0" t="n">
        <v>795</v>
      </c>
      <c r="V3273" s="0" t="n">
        <v>2</v>
      </c>
      <c r="W3273" s="60" t="n">
        <v>46268</v>
      </c>
      <c r="X3273" s="55" t="n">
        <f aca="false">IF(I3273="Male",0,1)</f>
        <v>1</v>
      </c>
      <c r="Y3273" s="55" t="n">
        <f aca="false">IF(OR(I3273="DNB",I3273="Dry DNB"),1,0)</f>
        <v>0</v>
      </c>
      <c r="Z3273" s="55" t="n">
        <f aca="false">IF(ISNUMBER(W3273),A3273-W3273,"")</f>
        <v>41</v>
      </c>
      <c r="AA3273" s="55" t="n">
        <f aca="false">MATCH(A3273,DATAS,0)</f>
        <v>1</v>
      </c>
      <c r="AB3273" s="55" t="n">
        <f aca="false">IF(AND(E3273&gt;0,OR(AND(B3273&gt;=1,B3273&lt;=6),B3273=10)),1,0)</f>
        <v>1</v>
      </c>
      <c r="AC3273" s="55" t="n">
        <f aca="false">IF(AND(E3273&gt;0,B3273=10),1,0)</f>
        <v>0</v>
      </c>
      <c r="AD3273" s="0" t="str">
        <f aca="false">IF(AND(C3272=C3273,AA3272=AA3273-1),AB3272,"")</f>
        <v/>
      </c>
      <c r="AE3273" s="0" t="str">
        <f aca="false">IF(AND(C3272=C3273,AA3272=AA3273-1),AC3272,"")</f>
        <v/>
      </c>
      <c r="AF3273" s="0" t="str">
        <f aca="false">IF(AA3273=1,"",IF(AND(AB3273=1,AD3273&lt;&gt;1),1,0))</f>
        <v/>
      </c>
      <c r="AG3273" s="0" t="str">
        <f aca="false">IF(AA3273=1,"",IF(AND(AC3273=1,AE3273&lt;&gt;1),1,0))</f>
        <v/>
      </c>
      <c r="AH3273" s="60" t="str">
        <f aca="false">IF(AND(E3273&gt;0,AA3273&lt;2,NOT(AND(C3274=C3273,AA3274=AA3273+1))),INDEX(DATAS,AA3273+1),"")</f>
        <v/>
      </c>
      <c r="AI3273" s="60" t="str">
        <f aca="false">IF(AND(AC3273=1,AA3273&lt;2),IF(AND(C3274=C3273,AA3274=AA3273+1),IF(AC3274=1,"",INDEX(DATAS,AA3273+1)),INDEX(DATAS,AA3273+1)),"")</f>
        <v/>
      </c>
    </row>
    <row r="3274" customFormat="false" ht="15" hidden="false" customHeight="false" outlineLevel="0" collapsed="false">
      <c r="A3274" s="60" t="n">
        <v>46310</v>
      </c>
      <c r="B3274" s="0" t="n">
        <v>4</v>
      </c>
      <c r="C3274" s="0" t="n">
        <v>5794</v>
      </c>
      <c r="D3274" s="0" t="n">
        <v>128</v>
      </c>
      <c r="E3274" s="0" t="n">
        <v>1</v>
      </c>
      <c r="F3274" s="55" t="s">
        <v>1017</v>
      </c>
      <c r="G3274" s="0" t="n">
        <v>57.8</v>
      </c>
      <c r="H3274" s="0" t="n">
        <v>53</v>
      </c>
      <c r="I3274" s="55" t="s">
        <v>177</v>
      </c>
      <c r="J3274" s="0" t="n">
        <v>128</v>
      </c>
      <c r="K3274" s="0" t="n">
        <v>64</v>
      </c>
      <c r="P3274" s="0" t="n">
        <v>3.66</v>
      </c>
      <c r="Q3274" s="0" t="n">
        <v>2.94</v>
      </c>
      <c r="T3274" s="0" t="n">
        <v>50.3</v>
      </c>
      <c r="U3274" s="0" t="n">
        <v>796</v>
      </c>
      <c r="V3274" s="0" t="n">
        <v>2</v>
      </c>
      <c r="W3274" s="60" t="n">
        <v>46268</v>
      </c>
      <c r="X3274" s="55" t="n">
        <f aca="false">IF(I3274="Male",0,1)</f>
        <v>1</v>
      </c>
      <c r="Y3274" s="55" t="n">
        <f aca="false">IF(OR(I3274="DNB",I3274="Dry DNB"),1,0)</f>
        <v>0</v>
      </c>
      <c r="Z3274" s="55" t="n">
        <f aca="false">IF(ISNUMBER(W3274),A3274-W3274,"")</f>
        <v>42</v>
      </c>
      <c r="AA3274" s="55" t="n">
        <f aca="false">MATCH(A3274,DATAS,0)</f>
        <v>2</v>
      </c>
      <c r="AB3274" s="55" t="n">
        <f aca="false">IF(AND(E3274&gt;0,OR(AND(B3274&gt;=1,B3274&lt;=6),B3274=10)),1,0)</f>
        <v>1</v>
      </c>
      <c r="AC3274" s="55" t="n">
        <f aca="false">IF(AND(E3274&gt;0,B3274=10),1,0)</f>
        <v>0</v>
      </c>
      <c r="AD3274" s="55" t="n">
        <f aca="false">IF(AND(C3273=C3274,AA3273=AA3274-1),AB3273,"")</f>
        <v>1</v>
      </c>
      <c r="AE3274" s="55" t="n">
        <f aca="false">IF(AND(C3273=C3274,AA3273=AA3274-1),AC3273,"")</f>
        <v>0</v>
      </c>
      <c r="AF3274" s="55" t="n">
        <f aca="false">IF(AA3274=1,"",IF(AND(AB3274=1,AD3274&lt;&gt;1),1,0))</f>
        <v>0</v>
      </c>
      <c r="AG3274" s="55" t="n">
        <f aca="false">IF(AA3274=1,"",IF(AND(AC3274=1,AE3274&lt;&gt;1),1,0))</f>
        <v>0</v>
      </c>
      <c r="AH3274" s="60" t="str">
        <f aca="false">IF(AND(E3274&gt;0,AA3274&lt;2,NOT(AND(C3275=C3274,AA3275=AA3274+1))),INDEX(DATAS,AA3274+1),"")</f>
        <v/>
      </c>
      <c r="AI3274" s="60" t="str">
        <f aca="false">IF(AND(AC3274=1,AA3274&lt;2),IF(AND(C3275=C3274,AA3275=AA3274+1),IF(AC3275=1,"",INDEX(DATAS,AA3274+1)),INDEX(DATAS,AA3274+1)),"")</f>
        <v/>
      </c>
    </row>
    <row r="3275" customFormat="false" ht="15" hidden="false" customHeight="false" outlineLevel="0" collapsed="false">
      <c r="A3275" s="60" t="n">
        <v>46309</v>
      </c>
      <c r="B3275" s="0" t="n">
        <v>4</v>
      </c>
      <c r="C3275" s="0" t="n">
        <v>5795</v>
      </c>
      <c r="D3275" s="0" t="n">
        <v>133</v>
      </c>
      <c r="E3275" s="0" t="n">
        <v>1</v>
      </c>
      <c r="F3275" s="55" t="s">
        <v>1017</v>
      </c>
      <c r="G3275" s="0" t="n">
        <v>55.9</v>
      </c>
      <c r="H3275" s="0" t="n">
        <v>54</v>
      </c>
      <c r="I3275" s="55" t="s">
        <v>157</v>
      </c>
      <c r="J3275" s="0" t="n">
        <v>63</v>
      </c>
      <c r="K3275" s="0" t="n">
        <v>63</v>
      </c>
      <c r="L3275" s="0" t="n">
        <v>70</v>
      </c>
      <c r="P3275" s="0" t="n">
        <v>3.77</v>
      </c>
      <c r="Q3275" s="0" t="n">
        <v>2.89</v>
      </c>
      <c r="R3275" s="0" t="n">
        <v>4848</v>
      </c>
      <c r="S3275" s="0" t="n">
        <v>10251</v>
      </c>
      <c r="T3275" s="0" t="n">
        <v>49.85</v>
      </c>
      <c r="U3275" s="0" t="n">
        <v>795</v>
      </c>
      <c r="V3275" s="0" t="n">
        <v>1</v>
      </c>
      <c r="W3275" s="60" t="n">
        <v>46240</v>
      </c>
      <c r="X3275" s="55" t="n">
        <f aca="false">IF(I3275="Male",0,1)</f>
        <v>1</v>
      </c>
      <c r="Y3275" s="55" t="n">
        <f aca="false">IF(OR(I3275="DNB",I3275="Dry DNB"),1,0)</f>
        <v>0</v>
      </c>
      <c r="Z3275" s="55" t="n">
        <f aca="false">IF(ISNUMBER(W3275),A3275-W3275,"")</f>
        <v>69</v>
      </c>
      <c r="AA3275" s="55" t="n">
        <f aca="false">MATCH(A3275,DATAS,0)</f>
        <v>1</v>
      </c>
      <c r="AB3275" s="55" t="n">
        <f aca="false">IF(AND(E3275&gt;0,OR(AND(B3275&gt;=1,B3275&lt;=6),B3275=10)),1,0)</f>
        <v>1</v>
      </c>
      <c r="AC3275" s="55" t="n">
        <f aca="false">IF(AND(E3275&gt;0,B3275=10),1,0)</f>
        <v>0</v>
      </c>
      <c r="AD3275" s="0" t="str">
        <f aca="false">IF(AND(C3274=C3275,AA3274=AA3275-1),AB3274,"")</f>
        <v/>
      </c>
      <c r="AE3275" s="0" t="str">
        <f aca="false">IF(AND(C3274=C3275,AA3274=AA3275-1),AC3274,"")</f>
        <v/>
      </c>
      <c r="AF3275" s="0" t="str">
        <f aca="false">IF(AA3275=1,"",IF(AND(AB3275=1,AD3275&lt;&gt;1),1,0))</f>
        <v/>
      </c>
      <c r="AG3275" s="0" t="str">
        <f aca="false">IF(AA3275=1,"",IF(AND(AC3275=1,AE3275&lt;&gt;1),1,0))</f>
        <v/>
      </c>
      <c r="AH3275" s="60" t="str">
        <f aca="false">IF(AND(E3275&gt;0,AA3275&lt;2,NOT(AND(C3276=C3275,AA3276=AA3275+1))),INDEX(DATAS,AA3275+1),"")</f>
        <v/>
      </c>
      <c r="AI3275" s="60" t="str">
        <f aca="false">IF(AND(AC3275=1,AA3275&lt;2),IF(AND(C3276=C3275,AA3276=AA3275+1),IF(AC3276=1,"",INDEX(DATAS,AA3275+1)),INDEX(DATAS,AA3275+1)),"")</f>
        <v/>
      </c>
    </row>
    <row r="3276" customFormat="false" ht="15" hidden="false" customHeight="false" outlineLevel="0" collapsed="false">
      <c r="A3276" s="60" t="n">
        <v>46310</v>
      </c>
      <c r="B3276" s="0" t="n">
        <v>4</v>
      </c>
      <c r="C3276" s="0" t="n">
        <v>5795</v>
      </c>
      <c r="D3276" s="0" t="n">
        <v>134</v>
      </c>
      <c r="E3276" s="0" t="n">
        <v>1</v>
      </c>
      <c r="F3276" s="55" t="s">
        <v>1017</v>
      </c>
      <c r="G3276" s="0" t="n">
        <v>56.6</v>
      </c>
      <c r="H3276" s="0" t="n">
        <v>54</v>
      </c>
      <c r="I3276" s="55" t="s">
        <v>157</v>
      </c>
      <c r="J3276" s="0" t="n">
        <v>63</v>
      </c>
      <c r="K3276" s="0" t="n">
        <v>63</v>
      </c>
      <c r="L3276" s="0" t="n">
        <v>71</v>
      </c>
      <c r="P3276" s="0" t="n">
        <v>3.77</v>
      </c>
      <c r="Q3276" s="0" t="n">
        <v>2.89</v>
      </c>
      <c r="T3276" s="0" t="n">
        <v>49.85</v>
      </c>
      <c r="U3276" s="0" t="n">
        <v>796</v>
      </c>
      <c r="V3276" s="0" t="n">
        <v>1</v>
      </c>
      <c r="W3276" s="60" t="n">
        <v>46240</v>
      </c>
      <c r="X3276" s="55" t="n">
        <f aca="false">IF(I3276="Male",0,1)</f>
        <v>1</v>
      </c>
      <c r="Y3276" s="55" t="n">
        <f aca="false">IF(OR(I3276="DNB",I3276="Dry DNB"),1,0)</f>
        <v>0</v>
      </c>
      <c r="Z3276" s="55" t="n">
        <f aca="false">IF(ISNUMBER(W3276),A3276-W3276,"")</f>
        <v>70</v>
      </c>
      <c r="AA3276" s="55" t="n">
        <f aca="false">MATCH(A3276,DATAS,0)</f>
        <v>2</v>
      </c>
      <c r="AB3276" s="55" t="n">
        <f aca="false">IF(AND(E3276&gt;0,OR(AND(B3276&gt;=1,B3276&lt;=6),B3276=10)),1,0)</f>
        <v>1</v>
      </c>
      <c r="AC3276" s="55" t="n">
        <f aca="false">IF(AND(E3276&gt;0,B3276=10),1,0)</f>
        <v>0</v>
      </c>
      <c r="AD3276" s="55" t="n">
        <f aca="false">IF(AND(C3275=C3276,AA3275=AA3276-1),AB3275,"")</f>
        <v>1</v>
      </c>
      <c r="AE3276" s="55" t="n">
        <f aca="false">IF(AND(C3275=C3276,AA3275=AA3276-1),AC3275,"")</f>
        <v>0</v>
      </c>
      <c r="AF3276" s="55" t="n">
        <f aca="false">IF(AA3276=1,"",IF(AND(AB3276=1,AD3276&lt;&gt;1),1,0))</f>
        <v>0</v>
      </c>
      <c r="AG3276" s="55" t="n">
        <f aca="false">IF(AA3276=1,"",IF(AND(AC3276=1,AE3276&lt;&gt;1),1,0))</f>
        <v>0</v>
      </c>
      <c r="AH3276" s="60" t="str">
        <f aca="false">IF(AND(E3276&gt;0,AA3276&lt;2,NOT(AND(C3277=C3276,AA3277=AA3276+1))),INDEX(DATAS,AA3276+1),"")</f>
        <v/>
      </c>
      <c r="AI3276" s="60" t="str">
        <f aca="false">IF(AND(AC3276=1,AA3276&lt;2),IF(AND(C3277=C3276,AA3277=AA3276+1),IF(AC3277=1,"",INDEX(DATAS,AA3276+1)),INDEX(DATAS,AA3276+1)),"")</f>
        <v/>
      </c>
    </row>
    <row r="3277" customFormat="false" ht="15" hidden="false" customHeight="false" outlineLevel="0" collapsed="false">
      <c r="A3277" s="60" t="n">
        <v>46309</v>
      </c>
      <c r="B3277" s="0" t="n">
        <v>4</v>
      </c>
      <c r="C3277" s="0" t="n">
        <v>5796</v>
      </c>
      <c r="D3277" s="0" t="n">
        <v>118</v>
      </c>
      <c r="E3277" s="0" t="n">
        <v>1</v>
      </c>
      <c r="F3277" s="55" t="s">
        <v>1017</v>
      </c>
      <c r="G3277" s="0" t="n">
        <v>49</v>
      </c>
      <c r="H3277" s="0" t="n">
        <v>48</v>
      </c>
      <c r="I3277" s="55" t="s">
        <v>187</v>
      </c>
      <c r="J3277" s="0" t="n">
        <v>118</v>
      </c>
      <c r="K3277" s="0" t="n">
        <v>69</v>
      </c>
      <c r="P3277" s="0" t="n">
        <v>4.24</v>
      </c>
      <c r="Q3277" s="0" t="n">
        <v>3.28</v>
      </c>
      <c r="R3277" s="0" t="n">
        <v>4369</v>
      </c>
      <c r="S3277" s="0" t="n">
        <v>9015</v>
      </c>
      <c r="T3277" s="0" t="n">
        <v>49.5</v>
      </c>
      <c r="U3277" s="0" t="n">
        <v>795</v>
      </c>
      <c r="V3277" s="0" t="n">
        <v>2</v>
      </c>
      <c r="W3277" s="60" t="n">
        <v>46261</v>
      </c>
      <c r="X3277" s="55" t="n">
        <f aca="false">IF(I3277="Male",0,1)</f>
        <v>1</v>
      </c>
      <c r="Y3277" s="55" t="n">
        <f aca="false">IF(OR(I3277="DNB",I3277="Dry DNB"),1,0)</f>
        <v>0</v>
      </c>
      <c r="Z3277" s="55" t="n">
        <f aca="false">IF(ISNUMBER(W3277),A3277-W3277,"")</f>
        <v>48</v>
      </c>
      <c r="AA3277" s="55" t="n">
        <f aca="false">MATCH(A3277,DATAS,0)</f>
        <v>1</v>
      </c>
      <c r="AB3277" s="55" t="n">
        <f aca="false">IF(AND(E3277&gt;0,OR(AND(B3277&gt;=1,B3277&lt;=6),B3277=10)),1,0)</f>
        <v>1</v>
      </c>
      <c r="AC3277" s="55" t="n">
        <f aca="false">IF(AND(E3277&gt;0,B3277=10),1,0)</f>
        <v>0</v>
      </c>
      <c r="AD3277" s="0" t="str">
        <f aca="false">IF(AND(C3276=C3277,AA3276=AA3277-1),AB3276,"")</f>
        <v/>
      </c>
      <c r="AE3277" s="0" t="str">
        <f aca="false">IF(AND(C3276=C3277,AA3276=AA3277-1),AC3276,"")</f>
        <v/>
      </c>
      <c r="AF3277" s="0" t="str">
        <f aca="false">IF(AA3277=1,"",IF(AND(AB3277=1,AD3277&lt;&gt;1),1,0))</f>
        <v/>
      </c>
      <c r="AG3277" s="0" t="str">
        <f aca="false">IF(AA3277=1,"",IF(AND(AC3277=1,AE3277&lt;&gt;1),1,0))</f>
        <v/>
      </c>
      <c r="AH3277" s="60" t="str">
        <f aca="false">IF(AND(E3277&gt;0,AA3277&lt;2,NOT(AND(C3278=C3277,AA3278=AA3277+1))),INDEX(DATAS,AA3277+1),"")</f>
        <v/>
      </c>
      <c r="AI3277" s="60" t="str">
        <f aca="false">IF(AND(AC3277=1,AA3277&lt;2),IF(AND(C3278=C3277,AA3278=AA3277+1),IF(AC3278=1,"",INDEX(DATAS,AA3277+1)),INDEX(DATAS,AA3277+1)),"")</f>
        <v/>
      </c>
    </row>
    <row r="3278" customFormat="false" ht="15" hidden="false" customHeight="false" outlineLevel="0" collapsed="false">
      <c r="A3278" s="60" t="n">
        <v>46310</v>
      </c>
      <c r="B3278" s="0" t="n">
        <v>4</v>
      </c>
      <c r="C3278" s="0" t="n">
        <v>5796</v>
      </c>
      <c r="D3278" s="0" t="n">
        <v>119</v>
      </c>
      <c r="E3278" s="0" t="n">
        <v>1</v>
      </c>
      <c r="F3278" s="55" t="s">
        <v>1017</v>
      </c>
      <c r="G3278" s="0" t="n">
        <v>43.4</v>
      </c>
      <c r="H3278" s="0" t="n">
        <v>46</v>
      </c>
      <c r="I3278" s="55" t="s">
        <v>187</v>
      </c>
      <c r="J3278" s="0" t="n">
        <v>119</v>
      </c>
      <c r="K3278" s="0" t="n">
        <v>69</v>
      </c>
      <c r="P3278" s="0" t="n">
        <v>4.24</v>
      </c>
      <c r="Q3278" s="0" t="n">
        <v>3.28</v>
      </c>
      <c r="T3278" s="0" t="n">
        <v>49.5</v>
      </c>
      <c r="U3278" s="0" t="n">
        <v>796</v>
      </c>
      <c r="V3278" s="0" t="n">
        <v>2</v>
      </c>
      <c r="W3278" s="60" t="n">
        <v>46261</v>
      </c>
      <c r="X3278" s="55" t="n">
        <f aca="false">IF(I3278="Male",0,1)</f>
        <v>1</v>
      </c>
      <c r="Y3278" s="55" t="n">
        <f aca="false">IF(OR(I3278="DNB",I3278="Dry DNB"),1,0)</f>
        <v>0</v>
      </c>
      <c r="Z3278" s="55" t="n">
        <f aca="false">IF(ISNUMBER(W3278),A3278-W3278,"")</f>
        <v>49</v>
      </c>
      <c r="AA3278" s="55" t="n">
        <f aca="false">MATCH(A3278,DATAS,0)</f>
        <v>2</v>
      </c>
      <c r="AB3278" s="55" t="n">
        <f aca="false">IF(AND(E3278&gt;0,OR(AND(B3278&gt;=1,B3278&lt;=6),B3278=10)),1,0)</f>
        <v>1</v>
      </c>
      <c r="AC3278" s="55" t="n">
        <f aca="false">IF(AND(E3278&gt;0,B3278=10),1,0)</f>
        <v>0</v>
      </c>
      <c r="AD3278" s="55" t="n">
        <f aca="false">IF(AND(C3277=C3278,AA3277=AA3278-1),AB3277,"")</f>
        <v>1</v>
      </c>
      <c r="AE3278" s="55" t="n">
        <f aca="false">IF(AND(C3277=C3278,AA3277=AA3278-1),AC3277,"")</f>
        <v>0</v>
      </c>
      <c r="AF3278" s="55" t="n">
        <f aca="false">IF(AA3278=1,"",IF(AND(AB3278=1,AD3278&lt;&gt;1),1,0))</f>
        <v>0</v>
      </c>
      <c r="AG3278" s="55" t="n">
        <f aca="false">IF(AA3278=1,"",IF(AND(AC3278=1,AE3278&lt;&gt;1),1,0))</f>
        <v>0</v>
      </c>
      <c r="AH3278" s="60" t="str">
        <f aca="false">IF(AND(E3278&gt;0,AA3278&lt;2,NOT(AND(C3279=C3278,AA3279=AA3278+1))),INDEX(DATAS,AA3278+1),"")</f>
        <v/>
      </c>
      <c r="AI3278" s="60" t="str">
        <f aca="false">IF(AND(AC3278=1,AA3278&lt;2),IF(AND(C3279=C3278,AA3279=AA3278+1),IF(AC3279=1,"",INDEX(DATAS,AA3278+1)),INDEX(DATAS,AA3278+1)),"")</f>
        <v/>
      </c>
    </row>
    <row r="3279" customFormat="false" ht="15" hidden="false" customHeight="false" outlineLevel="0" collapsed="false">
      <c r="A3279" s="60" t="n">
        <v>46309</v>
      </c>
      <c r="B3279" s="0" t="n">
        <v>4</v>
      </c>
      <c r="C3279" s="0" t="n">
        <v>5798</v>
      </c>
      <c r="D3279" s="0" t="n">
        <v>150</v>
      </c>
      <c r="E3279" s="0" t="n">
        <v>1</v>
      </c>
      <c r="F3279" s="55" t="s">
        <v>1017</v>
      </c>
      <c r="G3279" s="0" t="n">
        <v>57.9</v>
      </c>
      <c r="H3279" s="0" t="n">
        <v>54</v>
      </c>
      <c r="I3279" s="55" t="s">
        <v>187</v>
      </c>
      <c r="J3279" s="0" t="n">
        <v>150</v>
      </c>
      <c r="K3279" s="0" t="n">
        <v>66</v>
      </c>
      <c r="P3279" s="0" t="n">
        <v>3.69</v>
      </c>
      <c r="Q3279" s="0" t="n">
        <v>2.94</v>
      </c>
      <c r="R3279" s="0" t="n">
        <v>4869</v>
      </c>
      <c r="S3279" s="0" t="n">
        <v>10447</v>
      </c>
      <c r="T3279" s="0" t="n">
        <v>51.4</v>
      </c>
      <c r="U3279" s="0" t="n">
        <v>795</v>
      </c>
      <c r="V3279" s="0" t="n">
        <v>3</v>
      </c>
      <c r="W3279" s="60" t="n">
        <v>46303</v>
      </c>
      <c r="X3279" s="55" t="n">
        <f aca="false">IF(I3279="Male",0,1)</f>
        <v>1</v>
      </c>
      <c r="Y3279" s="55" t="n">
        <f aca="false">IF(OR(I3279="DNB",I3279="Dry DNB"),1,0)</f>
        <v>0</v>
      </c>
      <c r="Z3279" s="55" t="n">
        <f aca="false">IF(ISNUMBER(W3279),A3279-W3279,"")</f>
        <v>6</v>
      </c>
      <c r="AA3279" s="55" t="n">
        <f aca="false">MATCH(A3279,DATAS,0)</f>
        <v>1</v>
      </c>
      <c r="AB3279" s="55" t="n">
        <f aca="false">IF(AND(E3279&gt;0,OR(AND(B3279&gt;=1,B3279&lt;=6),B3279=10)),1,0)</f>
        <v>1</v>
      </c>
      <c r="AC3279" s="55" t="n">
        <f aca="false">IF(AND(E3279&gt;0,B3279=10),1,0)</f>
        <v>0</v>
      </c>
      <c r="AD3279" s="0" t="str">
        <f aca="false">IF(AND(C3278=C3279,AA3278=AA3279-1),AB3278,"")</f>
        <v/>
      </c>
      <c r="AE3279" s="0" t="str">
        <f aca="false">IF(AND(C3278=C3279,AA3278=AA3279-1),AC3278,"")</f>
        <v/>
      </c>
      <c r="AF3279" s="0" t="str">
        <f aca="false">IF(AA3279=1,"",IF(AND(AB3279=1,AD3279&lt;&gt;1),1,0))</f>
        <v/>
      </c>
      <c r="AG3279" s="0" t="str">
        <f aca="false">IF(AA3279=1,"",IF(AND(AC3279=1,AE3279&lt;&gt;1),1,0))</f>
        <v/>
      </c>
      <c r="AH3279" s="60" t="str">
        <f aca="false">IF(AND(E3279&gt;0,AA3279&lt;2,NOT(AND(C3280=C3279,AA3280=AA3279+1))),INDEX(DATAS,AA3279+1),"")</f>
        <v/>
      </c>
      <c r="AI3279" s="60" t="str">
        <f aca="false">IF(AND(AC3279=1,AA3279&lt;2),IF(AND(C3280=C3279,AA3280=AA3279+1),IF(AC3280=1,"",INDEX(DATAS,AA3279+1)),INDEX(DATAS,AA3279+1)),"")</f>
        <v/>
      </c>
    </row>
    <row r="3280" customFormat="false" ht="15" hidden="false" customHeight="false" outlineLevel="0" collapsed="false">
      <c r="A3280" s="60" t="n">
        <v>46310</v>
      </c>
      <c r="B3280" s="0" t="n">
        <v>4</v>
      </c>
      <c r="C3280" s="0" t="n">
        <v>5798</v>
      </c>
      <c r="D3280" s="0" t="n">
        <v>151</v>
      </c>
      <c r="E3280" s="0" t="n">
        <v>1</v>
      </c>
      <c r="F3280" s="55" t="s">
        <v>1017</v>
      </c>
      <c r="G3280" s="0" t="n">
        <v>59.8</v>
      </c>
      <c r="H3280" s="0" t="n">
        <v>55</v>
      </c>
      <c r="I3280" s="55" t="s">
        <v>187</v>
      </c>
      <c r="J3280" s="0" t="n">
        <v>151</v>
      </c>
      <c r="K3280" s="0" t="n">
        <v>66</v>
      </c>
      <c r="P3280" s="0" t="n">
        <v>3.69</v>
      </c>
      <c r="Q3280" s="0" t="n">
        <v>2.94</v>
      </c>
      <c r="T3280" s="0" t="n">
        <v>51.4</v>
      </c>
      <c r="U3280" s="0" t="n">
        <v>796</v>
      </c>
      <c r="V3280" s="0" t="n">
        <v>3</v>
      </c>
      <c r="W3280" s="60" t="n">
        <v>46303</v>
      </c>
      <c r="X3280" s="55" t="n">
        <f aca="false">IF(I3280="Male",0,1)</f>
        <v>1</v>
      </c>
      <c r="Y3280" s="55" t="n">
        <f aca="false">IF(OR(I3280="DNB",I3280="Dry DNB"),1,0)</f>
        <v>0</v>
      </c>
      <c r="Z3280" s="55" t="n">
        <f aca="false">IF(ISNUMBER(W3280),A3280-W3280,"")</f>
        <v>7</v>
      </c>
      <c r="AA3280" s="55" t="n">
        <f aca="false">MATCH(A3280,DATAS,0)</f>
        <v>2</v>
      </c>
      <c r="AB3280" s="55" t="n">
        <f aca="false">IF(AND(E3280&gt;0,OR(AND(B3280&gt;=1,B3280&lt;=6),B3280=10)),1,0)</f>
        <v>1</v>
      </c>
      <c r="AC3280" s="55" t="n">
        <f aca="false">IF(AND(E3280&gt;0,B3280=10),1,0)</f>
        <v>0</v>
      </c>
      <c r="AD3280" s="55" t="n">
        <f aca="false">IF(AND(C3279=C3280,AA3279=AA3280-1),AB3279,"")</f>
        <v>1</v>
      </c>
      <c r="AE3280" s="55" t="n">
        <f aca="false">IF(AND(C3279=C3280,AA3279=AA3280-1),AC3279,"")</f>
        <v>0</v>
      </c>
      <c r="AF3280" s="55" t="n">
        <f aca="false">IF(AA3280=1,"",IF(AND(AB3280=1,AD3280&lt;&gt;1),1,0))</f>
        <v>0</v>
      </c>
      <c r="AG3280" s="55" t="n">
        <f aca="false">IF(AA3280=1,"",IF(AND(AC3280=1,AE3280&lt;&gt;1),1,0))</f>
        <v>0</v>
      </c>
      <c r="AH3280" s="60" t="str">
        <f aca="false">IF(AND(E3280&gt;0,AA3280&lt;2,NOT(AND(C3281=C3280,AA3281=AA3280+1))),INDEX(DATAS,AA3280+1),"")</f>
        <v/>
      </c>
      <c r="AI3280" s="60" t="str">
        <f aca="false">IF(AND(AC3280=1,AA3280&lt;2),IF(AND(C3281=C3280,AA3281=AA3280+1),IF(AC3281=1,"",INDEX(DATAS,AA3280+1)),INDEX(DATAS,AA3280+1)),"")</f>
        <v/>
      </c>
    </row>
    <row r="3281" customFormat="false" ht="15" hidden="false" customHeight="false" outlineLevel="0" collapsed="false">
      <c r="A3281" s="60" t="n">
        <v>46309</v>
      </c>
      <c r="B3281" s="0" t="n">
        <v>1</v>
      </c>
      <c r="C3281" s="0" t="n">
        <v>5799</v>
      </c>
      <c r="D3281" s="0" t="n">
        <v>103</v>
      </c>
      <c r="E3281" s="0" t="n">
        <v>1</v>
      </c>
      <c r="F3281" s="55" t="s">
        <v>1017</v>
      </c>
      <c r="G3281" s="0" t="n">
        <v>51.9</v>
      </c>
      <c r="H3281" s="0" t="n">
        <v>51</v>
      </c>
      <c r="I3281" s="55" t="s">
        <v>177</v>
      </c>
      <c r="J3281" s="0" t="n">
        <v>103</v>
      </c>
      <c r="K3281" s="0" t="n">
        <v>68</v>
      </c>
      <c r="P3281" s="0" t="n">
        <v>3.13</v>
      </c>
      <c r="Q3281" s="0" t="n">
        <v>2.84</v>
      </c>
      <c r="R3281" s="0" t="n">
        <v>4587</v>
      </c>
      <c r="S3281" s="0" t="n">
        <v>9249</v>
      </c>
      <c r="T3281" s="0" t="n">
        <v>49.75</v>
      </c>
      <c r="U3281" s="0" t="n">
        <v>795</v>
      </c>
      <c r="V3281" s="0" t="n">
        <v>1</v>
      </c>
      <c r="W3281" s="60" t="n">
        <v>46275</v>
      </c>
      <c r="X3281" s="55" t="n">
        <f aca="false">IF(I3281="Male",0,1)</f>
        <v>1</v>
      </c>
      <c r="Y3281" s="55" t="n">
        <f aca="false">IF(OR(I3281="DNB",I3281="Dry DNB"),1,0)</f>
        <v>0</v>
      </c>
      <c r="Z3281" s="55" t="n">
        <f aca="false">IF(ISNUMBER(W3281),A3281-W3281,"")</f>
        <v>34</v>
      </c>
      <c r="AA3281" s="55" t="n">
        <f aca="false">MATCH(A3281,DATAS,0)</f>
        <v>1</v>
      </c>
      <c r="AB3281" s="55" t="n">
        <f aca="false">IF(AND(E3281&gt;0,OR(AND(B3281&gt;=1,B3281&lt;=6),B3281=10)),1,0)</f>
        <v>1</v>
      </c>
      <c r="AC3281" s="55" t="n">
        <f aca="false">IF(AND(E3281&gt;0,B3281=10),1,0)</f>
        <v>0</v>
      </c>
      <c r="AD3281" s="0" t="str">
        <f aca="false">IF(AND(C3280=C3281,AA3280=AA3281-1),AB3280,"")</f>
        <v/>
      </c>
      <c r="AE3281" s="0" t="str">
        <f aca="false">IF(AND(C3280=C3281,AA3280=AA3281-1),AC3280,"")</f>
        <v/>
      </c>
      <c r="AF3281" s="0" t="str">
        <f aca="false">IF(AA3281=1,"",IF(AND(AB3281=1,AD3281&lt;&gt;1),1,0))</f>
        <v/>
      </c>
      <c r="AG3281" s="0" t="str">
        <f aca="false">IF(AA3281=1,"",IF(AND(AC3281=1,AE3281&lt;&gt;1),1,0))</f>
        <v/>
      </c>
      <c r="AH3281" s="60" t="str">
        <f aca="false">IF(AND(E3281&gt;0,AA3281&lt;2,NOT(AND(C3282=C3281,AA3282=AA3281+1))),INDEX(DATAS,AA3281+1),"")</f>
        <v/>
      </c>
      <c r="AI3281" s="60" t="str">
        <f aca="false">IF(AND(AC3281=1,AA3281&lt;2),IF(AND(C3282=C3281,AA3282=AA3281+1),IF(AC3282=1,"",INDEX(DATAS,AA3281+1)),INDEX(DATAS,AA3281+1)),"")</f>
        <v/>
      </c>
    </row>
    <row r="3282" customFormat="false" ht="15" hidden="false" customHeight="false" outlineLevel="0" collapsed="false">
      <c r="A3282" s="60" t="n">
        <v>46310</v>
      </c>
      <c r="B3282" s="0" t="n">
        <v>1</v>
      </c>
      <c r="C3282" s="0" t="n">
        <v>5799</v>
      </c>
      <c r="D3282" s="0" t="n">
        <v>104</v>
      </c>
      <c r="E3282" s="0" t="n">
        <v>1</v>
      </c>
      <c r="F3282" s="55" t="s">
        <v>1017</v>
      </c>
      <c r="G3282" s="0" t="n">
        <v>46.3</v>
      </c>
      <c r="H3282" s="0" t="n">
        <v>50</v>
      </c>
      <c r="I3282" s="55" t="s">
        <v>177</v>
      </c>
      <c r="J3282" s="0" t="n">
        <v>104</v>
      </c>
      <c r="K3282" s="0" t="n">
        <v>68</v>
      </c>
      <c r="P3282" s="0" t="n">
        <v>3.13</v>
      </c>
      <c r="Q3282" s="0" t="n">
        <v>2.84</v>
      </c>
      <c r="T3282" s="0" t="n">
        <v>49.75</v>
      </c>
      <c r="U3282" s="0" t="n">
        <v>796</v>
      </c>
      <c r="V3282" s="0" t="n">
        <v>1</v>
      </c>
      <c r="W3282" s="60" t="n">
        <v>46275</v>
      </c>
      <c r="X3282" s="55" t="n">
        <f aca="false">IF(I3282="Male",0,1)</f>
        <v>1</v>
      </c>
      <c r="Y3282" s="55" t="n">
        <f aca="false">IF(OR(I3282="DNB",I3282="Dry DNB"),1,0)</f>
        <v>0</v>
      </c>
      <c r="Z3282" s="55" t="n">
        <f aca="false">IF(ISNUMBER(W3282),A3282-W3282,"")</f>
        <v>35</v>
      </c>
      <c r="AA3282" s="55" t="n">
        <f aca="false">MATCH(A3282,DATAS,0)</f>
        <v>2</v>
      </c>
      <c r="AB3282" s="55" t="n">
        <f aca="false">IF(AND(E3282&gt;0,OR(AND(B3282&gt;=1,B3282&lt;=6),B3282=10)),1,0)</f>
        <v>1</v>
      </c>
      <c r="AC3282" s="55" t="n">
        <f aca="false">IF(AND(E3282&gt;0,B3282=10),1,0)</f>
        <v>0</v>
      </c>
      <c r="AD3282" s="55" t="n">
        <f aca="false">IF(AND(C3281=C3282,AA3281=AA3282-1),AB3281,"")</f>
        <v>1</v>
      </c>
      <c r="AE3282" s="55" t="n">
        <f aca="false">IF(AND(C3281=C3282,AA3281=AA3282-1),AC3281,"")</f>
        <v>0</v>
      </c>
      <c r="AF3282" s="55" t="n">
        <f aca="false">IF(AA3282=1,"",IF(AND(AB3282=1,AD3282&lt;&gt;1),1,0))</f>
        <v>0</v>
      </c>
      <c r="AG3282" s="55" t="n">
        <f aca="false">IF(AA3282=1,"",IF(AND(AC3282=1,AE3282&lt;&gt;1),1,0))</f>
        <v>0</v>
      </c>
      <c r="AH3282" s="60" t="str">
        <f aca="false">IF(AND(E3282&gt;0,AA3282&lt;2,NOT(AND(C3283=C3282,AA3283=AA3282+1))),INDEX(DATAS,AA3282+1),"")</f>
        <v/>
      </c>
      <c r="AI3282" s="60" t="str">
        <f aca="false">IF(AND(AC3282=1,AA3282&lt;2),IF(AND(C3283=C3282,AA3283=AA3282+1),IF(AC3283=1,"",INDEX(DATAS,AA3282+1)),INDEX(DATAS,AA3282+1)),"")</f>
        <v/>
      </c>
    </row>
    <row r="3283" customFormat="false" ht="15" hidden="false" customHeight="false" outlineLevel="0" collapsed="false">
      <c r="A3283" s="60" t="n">
        <v>46309</v>
      </c>
      <c r="B3283" s="0" t="n">
        <v>4</v>
      </c>
      <c r="C3283" s="0" t="n">
        <v>5800</v>
      </c>
      <c r="D3283" s="0" t="n">
        <v>141</v>
      </c>
      <c r="E3283" s="0" t="n">
        <v>1</v>
      </c>
      <c r="F3283" s="55" t="s">
        <v>1017</v>
      </c>
      <c r="G3283" s="0" t="n">
        <v>53.2</v>
      </c>
      <c r="H3283" s="0" t="n">
        <v>54</v>
      </c>
      <c r="I3283" s="55" t="s">
        <v>177</v>
      </c>
      <c r="J3283" s="0" t="n">
        <v>141</v>
      </c>
      <c r="K3283" s="0" t="n">
        <v>64</v>
      </c>
      <c r="P3283" s="0" t="n">
        <v>3.39</v>
      </c>
      <c r="Q3283" s="0" t="n">
        <v>3.27</v>
      </c>
      <c r="R3283" s="0" t="n">
        <v>5078</v>
      </c>
      <c r="S3283" s="0" t="n">
        <v>10676</v>
      </c>
      <c r="T3283" s="0" t="n">
        <v>54.3</v>
      </c>
      <c r="U3283" s="0" t="n">
        <v>795</v>
      </c>
      <c r="V3283" s="0" t="n">
        <v>2</v>
      </c>
      <c r="W3283" s="60" t="n">
        <v>46268</v>
      </c>
      <c r="X3283" s="55" t="n">
        <f aca="false">IF(I3283="Male",0,1)</f>
        <v>1</v>
      </c>
      <c r="Y3283" s="55" t="n">
        <f aca="false">IF(OR(I3283="DNB",I3283="Dry DNB"),1,0)</f>
        <v>0</v>
      </c>
      <c r="Z3283" s="55" t="n">
        <f aca="false">IF(ISNUMBER(W3283),A3283-W3283,"")</f>
        <v>41</v>
      </c>
      <c r="AA3283" s="55" t="n">
        <f aca="false">MATCH(A3283,DATAS,0)</f>
        <v>1</v>
      </c>
      <c r="AB3283" s="55" t="n">
        <f aca="false">IF(AND(E3283&gt;0,OR(AND(B3283&gt;=1,B3283&lt;=6),B3283=10)),1,0)</f>
        <v>1</v>
      </c>
      <c r="AC3283" s="55" t="n">
        <f aca="false">IF(AND(E3283&gt;0,B3283=10),1,0)</f>
        <v>0</v>
      </c>
      <c r="AD3283" s="0" t="str">
        <f aca="false">IF(AND(C3282=C3283,AA3282=AA3283-1),AB3282,"")</f>
        <v/>
      </c>
      <c r="AE3283" s="0" t="str">
        <f aca="false">IF(AND(C3282=C3283,AA3282=AA3283-1),AC3282,"")</f>
        <v/>
      </c>
      <c r="AF3283" s="0" t="str">
        <f aca="false">IF(AA3283=1,"",IF(AND(AB3283=1,AD3283&lt;&gt;1),1,0))</f>
        <v/>
      </c>
      <c r="AG3283" s="0" t="str">
        <f aca="false">IF(AA3283=1,"",IF(AND(AC3283=1,AE3283&lt;&gt;1),1,0))</f>
        <v/>
      </c>
      <c r="AH3283" s="60" t="str">
        <f aca="false">IF(AND(E3283&gt;0,AA3283&lt;2,NOT(AND(C3284=C3283,AA3284=AA3283+1))),INDEX(DATAS,AA3283+1),"")</f>
        <v/>
      </c>
      <c r="AI3283" s="60" t="str">
        <f aca="false">IF(AND(AC3283=1,AA3283&lt;2),IF(AND(C3284=C3283,AA3284=AA3283+1),IF(AC3284=1,"",INDEX(DATAS,AA3283+1)),INDEX(DATAS,AA3283+1)),"")</f>
        <v/>
      </c>
    </row>
    <row r="3284" customFormat="false" ht="15" hidden="false" customHeight="false" outlineLevel="0" collapsed="false">
      <c r="A3284" s="60" t="n">
        <v>46310</v>
      </c>
      <c r="B3284" s="0" t="n">
        <v>4</v>
      </c>
      <c r="C3284" s="0" t="n">
        <v>5800</v>
      </c>
      <c r="D3284" s="0" t="n">
        <v>142</v>
      </c>
      <c r="E3284" s="0" t="n">
        <v>1</v>
      </c>
      <c r="F3284" s="55" t="s">
        <v>1017</v>
      </c>
      <c r="G3284" s="0" t="n">
        <v>48.7</v>
      </c>
      <c r="H3284" s="0" t="n">
        <v>52</v>
      </c>
      <c r="I3284" s="55" t="s">
        <v>187</v>
      </c>
      <c r="J3284" s="0" t="n">
        <v>142</v>
      </c>
      <c r="K3284" s="0" t="n">
        <v>64</v>
      </c>
      <c r="P3284" s="0" t="n">
        <v>3.39</v>
      </c>
      <c r="Q3284" s="0" t="n">
        <v>3.27</v>
      </c>
      <c r="T3284" s="0" t="n">
        <v>54.3</v>
      </c>
      <c r="U3284" s="0" t="n">
        <v>796</v>
      </c>
      <c r="V3284" s="0" t="n">
        <v>3</v>
      </c>
      <c r="W3284" s="60" t="n">
        <v>46310</v>
      </c>
      <c r="X3284" s="55" t="n">
        <f aca="false">IF(I3284="Male",0,1)</f>
        <v>1</v>
      </c>
      <c r="Y3284" s="55" t="n">
        <f aca="false">IF(OR(I3284="DNB",I3284="Dry DNB"),1,0)</f>
        <v>0</v>
      </c>
      <c r="Z3284" s="55" t="n">
        <f aca="false">IF(ISNUMBER(W3284),A3284-W3284,"")</f>
        <v>0</v>
      </c>
      <c r="AA3284" s="55" t="n">
        <f aca="false">MATCH(A3284,DATAS,0)</f>
        <v>2</v>
      </c>
      <c r="AB3284" s="55" t="n">
        <f aca="false">IF(AND(E3284&gt;0,OR(AND(B3284&gt;=1,B3284&lt;=6),B3284=10)),1,0)</f>
        <v>1</v>
      </c>
      <c r="AC3284" s="55" t="n">
        <f aca="false">IF(AND(E3284&gt;0,B3284=10),1,0)</f>
        <v>0</v>
      </c>
      <c r="AD3284" s="55" t="n">
        <f aca="false">IF(AND(C3283=C3284,AA3283=AA3284-1),AB3283,"")</f>
        <v>1</v>
      </c>
      <c r="AE3284" s="55" t="n">
        <f aca="false">IF(AND(C3283=C3284,AA3283=AA3284-1),AC3283,"")</f>
        <v>0</v>
      </c>
      <c r="AF3284" s="55" t="n">
        <f aca="false">IF(AA3284=1,"",IF(AND(AB3284=1,AD3284&lt;&gt;1),1,0))</f>
        <v>0</v>
      </c>
      <c r="AG3284" s="55" t="n">
        <f aca="false">IF(AA3284=1,"",IF(AND(AC3284=1,AE3284&lt;&gt;1),1,0))</f>
        <v>0</v>
      </c>
      <c r="AH3284" s="60" t="str">
        <f aca="false">IF(AND(E3284&gt;0,AA3284&lt;2,NOT(AND(C3285=C3284,AA3285=AA3284+1))),INDEX(DATAS,AA3284+1),"")</f>
        <v/>
      </c>
      <c r="AI3284" s="60" t="str">
        <f aca="false">IF(AND(AC3284=1,AA3284&lt;2),IF(AND(C3285=C3284,AA3285=AA3284+1),IF(AC3285=1,"",INDEX(DATAS,AA3284+1)),INDEX(DATAS,AA3284+1)),"")</f>
        <v/>
      </c>
    </row>
    <row r="3285" customFormat="false" ht="15" hidden="false" customHeight="false" outlineLevel="0" collapsed="false">
      <c r="A3285" s="60" t="n">
        <v>46309</v>
      </c>
      <c r="B3285" s="0" t="n">
        <v>4</v>
      </c>
      <c r="C3285" s="0" t="n">
        <v>5803</v>
      </c>
      <c r="D3285" s="0" t="n">
        <v>120</v>
      </c>
      <c r="E3285" s="0" t="n">
        <v>1</v>
      </c>
      <c r="F3285" s="55" t="s">
        <v>1018</v>
      </c>
      <c r="G3285" s="0" t="n">
        <v>58.1</v>
      </c>
      <c r="H3285" s="0" t="n">
        <v>56</v>
      </c>
      <c r="I3285" s="55" t="s">
        <v>187</v>
      </c>
      <c r="J3285" s="0" t="n">
        <v>120</v>
      </c>
      <c r="K3285" s="0" t="n">
        <v>64</v>
      </c>
      <c r="P3285" s="0" t="n">
        <v>2.98</v>
      </c>
      <c r="Q3285" s="0" t="n">
        <v>2.9</v>
      </c>
      <c r="R3285" s="0" t="n">
        <v>4977</v>
      </c>
      <c r="S3285" s="0" t="n">
        <v>10297</v>
      </c>
      <c r="T3285" s="0" t="n">
        <v>54.05</v>
      </c>
      <c r="U3285" s="0" t="n">
        <v>794</v>
      </c>
      <c r="V3285" s="0" t="n">
        <v>3</v>
      </c>
      <c r="W3285" s="60" t="n">
        <v>46296</v>
      </c>
      <c r="X3285" s="55" t="n">
        <f aca="false">IF(I3285="Male",0,1)</f>
        <v>1</v>
      </c>
      <c r="Y3285" s="55" t="n">
        <f aca="false">IF(OR(I3285="DNB",I3285="Dry DNB"),1,0)</f>
        <v>0</v>
      </c>
      <c r="Z3285" s="55" t="n">
        <f aca="false">IF(ISNUMBER(W3285),A3285-W3285,"")</f>
        <v>13</v>
      </c>
      <c r="AA3285" s="55" t="n">
        <f aca="false">MATCH(A3285,DATAS,0)</f>
        <v>1</v>
      </c>
      <c r="AB3285" s="55" t="n">
        <f aca="false">IF(AND(E3285&gt;0,OR(AND(B3285&gt;=1,B3285&lt;=6),B3285=10)),1,0)</f>
        <v>1</v>
      </c>
      <c r="AC3285" s="55" t="n">
        <f aca="false">IF(AND(E3285&gt;0,B3285=10),1,0)</f>
        <v>0</v>
      </c>
      <c r="AD3285" s="0" t="str">
        <f aca="false">IF(AND(C3284=C3285,AA3284=AA3285-1),AB3284,"")</f>
        <v/>
      </c>
      <c r="AE3285" s="0" t="str">
        <f aca="false">IF(AND(C3284=C3285,AA3284=AA3285-1),AC3284,"")</f>
        <v/>
      </c>
      <c r="AF3285" s="0" t="str">
        <f aca="false">IF(AA3285=1,"",IF(AND(AB3285=1,AD3285&lt;&gt;1),1,0))</f>
        <v/>
      </c>
      <c r="AG3285" s="0" t="str">
        <f aca="false">IF(AA3285=1,"",IF(AND(AC3285=1,AE3285&lt;&gt;1),1,0))</f>
        <v/>
      </c>
      <c r="AH3285" s="60" t="str">
        <f aca="false">IF(AND(E3285&gt;0,AA3285&lt;2,NOT(AND(C3286=C3285,AA3286=AA3285+1))),INDEX(DATAS,AA3285+1),"")</f>
        <v/>
      </c>
      <c r="AI3285" s="60" t="str">
        <f aca="false">IF(AND(AC3285=1,AA3285&lt;2),IF(AND(C3286=C3285,AA3286=AA3285+1),IF(AC3286=1,"",INDEX(DATAS,AA3285+1)),INDEX(DATAS,AA3285+1)),"")</f>
        <v/>
      </c>
    </row>
    <row r="3286" customFormat="false" ht="15" hidden="false" customHeight="false" outlineLevel="0" collapsed="false">
      <c r="A3286" s="60" t="n">
        <v>46310</v>
      </c>
      <c r="B3286" s="0" t="n">
        <v>4</v>
      </c>
      <c r="C3286" s="0" t="n">
        <v>5803</v>
      </c>
      <c r="D3286" s="0" t="n">
        <v>121</v>
      </c>
      <c r="E3286" s="0" t="n">
        <v>1</v>
      </c>
      <c r="F3286" s="55" t="s">
        <v>1018</v>
      </c>
      <c r="G3286" s="0" t="n">
        <v>55.6</v>
      </c>
      <c r="H3286" s="0" t="n">
        <v>55</v>
      </c>
      <c r="I3286" s="55" t="s">
        <v>187</v>
      </c>
      <c r="J3286" s="0" t="n">
        <v>121</v>
      </c>
      <c r="K3286" s="0" t="n">
        <v>64</v>
      </c>
      <c r="P3286" s="0" t="n">
        <v>2.98</v>
      </c>
      <c r="Q3286" s="0" t="n">
        <v>2.9</v>
      </c>
      <c r="T3286" s="0" t="n">
        <v>54.05</v>
      </c>
      <c r="U3286" s="0" t="n">
        <v>795</v>
      </c>
      <c r="V3286" s="0" t="n">
        <v>3</v>
      </c>
      <c r="W3286" s="60" t="n">
        <v>46296</v>
      </c>
      <c r="X3286" s="55" t="n">
        <f aca="false">IF(I3286="Male",0,1)</f>
        <v>1</v>
      </c>
      <c r="Y3286" s="55" t="n">
        <f aca="false">IF(OR(I3286="DNB",I3286="Dry DNB"),1,0)</f>
        <v>0</v>
      </c>
      <c r="Z3286" s="55" t="n">
        <f aca="false">IF(ISNUMBER(W3286),A3286-W3286,"")</f>
        <v>14</v>
      </c>
      <c r="AA3286" s="55" t="n">
        <f aca="false">MATCH(A3286,DATAS,0)</f>
        <v>2</v>
      </c>
      <c r="AB3286" s="55" t="n">
        <f aca="false">IF(AND(E3286&gt;0,OR(AND(B3286&gt;=1,B3286&lt;=6),B3286=10)),1,0)</f>
        <v>1</v>
      </c>
      <c r="AC3286" s="55" t="n">
        <f aca="false">IF(AND(E3286&gt;0,B3286=10),1,0)</f>
        <v>0</v>
      </c>
      <c r="AD3286" s="55" t="n">
        <f aca="false">IF(AND(C3285=C3286,AA3285=AA3286-1),AB3285,"")</f>
        <v>1</v>
      </c>
      <c r="AE3286" s="55" t="n">
        <f aca="false">IF(AND(C3285=C3286,AA3285=AA3286-1),AC3285,"")</f>
        <v>0</v>
      </c>
      <c r="AF3286" s="55" t="n">
        <f aca="false">IF(AA3286=1,"",IF(AND(AB3286=1,AD3286&lt;&gt;1),1,0))</f>
        <v>0</v>
      </c>
      <c r="AG3286" s="55" t="n">
        <f aca="false">IF(AA3286=1,"",IF(AND(AC3286=1,AE3286&lt;&gt;1),1,0))</f>
        <v>0</v>
      </c>
      <c r="AH3286" s="60" t="str">
        <f aca="false">IF(AND(E3286&gt;0,AA3286&lt;2,NOT(AND(C3287=C3286,AA3287=AA3286+1))),INDEX(DATAS,AA3286+1),"")</f>
        <v/>
      </c>
      <c r="AI3286" s="60" t="str">
        <f aca="false">IF(AND(AC3286=1,AA3286&lt;2),IF(AND(C3287=C3286,AA3287=AA3286+1),IF(AC3287=1,"",INDEX(DATAS,AA3286+1)),INDEX(DATAS,AA3286+1)),"")</f>
        <v/>
      </c>
    </row>
    <row r="3287" customFormat="false" ht="15" hidden="false" customHeight="false" outlineLevel="0" collapsed="false">
      <c r="A3287" s="60" t="n">
        <v>46309</v>
      </c>
      <c r="B3287" s="0" t="n">
        <v>4</v>
      </c>
      <c r="C3287" s="0" t="n">
        <v>5804</v>
      </c>
      <c r="D3287" s="0" t="n">
        <v>139</v>
      </c>
      <c r="E3287" s="0" t="n">
        <v>1</v>
      </c>
      <c r="F3287" s="55" t="s">
        <v>1019</v>
      </c>
      <c r="G3287" s="0" t="n">
        <v>44.5</v>
      </c>
      <c r="H3287" s="0" t="n">
        <v>42</v>
      </c>
      <c r="I3287" s="55" t="s">
        <v>157</v>
      </c>
      <c r="J3287" s="0" t="n">
        <v>92</v>
      </c>
      <c r="K3287" s="0" t="n">
        <v>69</v>
      </c>
      <c r="L3287" s="0" t="n">
        <v>47</v>
      </c>
      <c r="P3287" s="0" t="n">
        <v>4.43</v>
      </c>
      <c r="Q3287" s="0" t="n">
        <v>3.2</v>
      </c>
      <c r="R3287" s="0" t="n">
        <v>4143</v>
      </c>
      <c r="S3287" s="0" t="n">
        <v>8782</v>
      </c>
      <c r="T3287" s="0" t="n">
        <v>43.75</v>
      </c>
      <c r="U3287" s="0" t="n">
        <v>793</v>
      </c>
      <c r="V3287" s="0" t="n">
        <v>2</v>
      </c>
      <c r="W3287" s="60" t="n">
        <v>46263</v>
      </c>
      <c r="X3287" s="55" t="n">
        <f aca="false">IF(I3287="Male",0,1)</f>
        <v>1</v>
      </c>
      <c r="Y3287" s="55" t="n">
        <f aca="false">IF(OR(I3287="DNB",I3287="Dry DNB"),1,0)</f>
        <v>0</v>
      </c>
      <c r="Z3287" s="55" t="n">
        <f aca="false">IF(ISNUMBER(W3287),A3287-W3287,"")</f>
        <v>46</v>
      </c>
      <c r="AA3287" s="55" t="n">
        <f aca="false">MATCH(A3287,DATAS,0)</f>
        <v>1</v>
      </c>
      <c r="AB3287" s="55" t="n">
        <f aca="false">IF(AND(E3287&gt;0,OR(AND(B3287&gt;=1,B3287&lt;=6),B3287=10)),1,0)</f>
        <v>1</v>
      </c>
      <c r="AC3287" s="55" t="n">
        <f aca="false">IF(AND(E3287&gt;0,B3287=10),1,0)</f>
        <v>0</v>
      </c>
      <c r="AD3287" s="0" t="str">
        <f aca="false">IF(AND(C3286=C3287,AA3286=AA3287-1),AB3286,"")</f>
        <v/>
      </c>
      <c r="AE3287" s="0" t="str">
        <f aca="false">IF(AND(C3286=C3287,AA3286=AA3287-1),AC3286,"")</f>
        <v/>
      </c>
      <c r="AF3287" s="0" t="str">
        <f aca="false">IF(AA3287=1,"",IF(AND(AB3287=1,AD3287&lt;&gt;1),1,0))</f>
        <v/>
      </c>
      <c r="AG3287" s="0" t="str">
        <f aca="false">IF(AA3287=1,"",IF(AND(AC3287=1,AE3287&lt;&gt;1),1,0))</f>
        <v/>
      </c>
      <c r="AH3287" s="60" t="str">
        <f aca="false">IF(AND(E3287&gt;0,AA3287&lt;2,NOT(AND(C3288=C3287,AA3288=AA3287+1))),INDEX(DATAS,AA3287+1),"")</f>
        <v/>
      </c>
      <c r="AI3287" s="60" t="str">
        <f aca="false">IF(AND(AC3287=1,AA3287&lt;2),IF(AND(C3288=C3287,AA3288=AA3287+1),IF(AC3288=1,"",INDEX(DATAS,AA3287+1)),INDEX(DATAS,AA3287+1)),"")</f>
        <v/>
      </c>
    </row>
    <row r="3288" customFormat="false" ht="15" hidden="false" customHeight="false" outlineLevel="0" collapsed="false">
      <c r="A3288" s="60" t="n">
        <v>46310</v>
      </c>
      <c r="B3288" s="0" t="n">
        <v>4</v>
      </c>
      <c r="C3288" s="0" t="n">
        <v>5804</v>
      </c>
      <c r="D3288" s="0" t="n">
        <v>140</v>
      </c>
      <c r="E3288" s="0" t="n">
        <v>1</v>
      </c>
      <c r="F3288" s="55" t="s">
        <v>1019</v>
      </c>
      <c r="G3288" s="0" t="n">
        <v>47.7</v>
      </c>
      <c r="H3288" s="0" t="n">
        <v>42</v>
      </c>
      <c r="I3288" s="55" t="s">
        <v>157</v>
      </c>
      <c r="J3288" s="0" t="n">
        <v>92</v>
      </c>
      <c r="K3288" s="0" t="n">
        <v>69</v>
      </c>
      <c r="L3288" s="0" t="n">
        <v>48</v>
      </c>
      <c r="P3288" s="0" t="n">
        <v>4.43</v>
      </c>
      <c r="Q3288" s="0" t="n">
        <v>3.2</v>
      </c>
      <c r="T3288" s="0" t="n">
        <v>43.75</v>
      </c>
      <c r="U3288" s="0" t="n">
        <v>794</v>
      </c>
      <c r="V3288" s="0" t="n">
        <v>2</v>
      </c>
      <c r="W3288" s="60" t="n">
        <v>46263</v>
      </c>
      <c r="X3288" s="55" t="n">
        <f aca="false">IF(I3288="Male",0,1)</f>
        <v>1</v>
      </c>
      <c r="Y3288" s="55" t="n">
        <f aca="false">IF(OR(I3288="DNB",I3288="Dry DNB"),1,0)</f>
        <v>0</v>
      </c>
      <c r="Z3288" s="55" t="n">
        <f aca="false">IF(ISNUMBER(W3288),A3288-W3288,"")</f>
        <v>47</v>
      </c>
      <c r="AA3288" s="55" t="n">
        <f aca="false">MATCH(A3288,DATAS,0)</f>
        <v>2</v>
      </c>
      <c r="AB3288" s="55" t="n">
        <f aca="false">IF(AND(E3288&gt;0,OR(AND(B3288&gt;=1,B3288&lt;=6),B3288=10)),1,0)</f>
        <v>1</v>
      </c>
      <c r="AC3288" s="55" t="n">
        <f aca="false">IF(AND(E3288&gt;0,B3288=10),1,0)</f>
        <v>0</v>
      </c>
      <c r="AD3288" s="55" t="n">
        <f aca="false">IF(AND(C3287=C3288,AA3287=AA3288-1),AB3287,"")</f>
        <v>1</v>
      </c>
      <c r="AE3288" s="55" t="n">
        <f aca="false">IF(AND(C3287=C3288,AA3287=AA3288-1),AC3287,"")</f>
        <v>0</v>
      </c>
      <c r="AF3288" s="55" t="n">
        <f aca="false">IF(AA3288=1,"",IF(AND(AB3288=1,AD3288&lt;&gt;1),1,0))</f>
        <v>0</v>
      </c>
      <c r="AG3288" s="55" t="n">
        <f aca="false">IF(AA3288=1,"",IF(AND(AC3288=1,AE3288&lt;&gt;1),1,0))</f>
        <v>0</v>
      </c>
      <c r="AH3288" s="60" t="str">
        <f aca="false">IF(AND(E3288&gt;0,AA3288&lt;2,NOT(AND(C3289=C3288,AA3289=AA3288+1))),INDEX(DATAS,AA3288+1),"")</f>
        <v/>
      </c>
      <c r="AI3288" s="60" t="str">
        <f aca="false">IF(AND(AC3288=1,AA3288&lt;2),IF(AND(C3289=C3288,AA3289=AA3288+1),IF(AC3289=1,"",INDEX(DATAS,AA3288+1)),INDEX(DATAS,AA3288+1)),"")</f>
        <v/>
      </c>
    </row>
    <row r="3289" customFormat="false" ht="15" hidden="false" customHeight="false" outlineLevel="0" collapsed="false">
      <c r="A3289" s="60" t="n">
        <v>46309</v>
      </c>
      <c r="B3289" s="0" t="n">
        <v>1</v>
      </c>
      <c r="C3289" s="0" t="n">
        <v>5805</v>
      </c>
      <c r="D3289" s="0" t="n">
        <v>83</v>
      </c>
      <c r="E3289" s="0" t="n">
        <v>1</v>
      </c>
      <c r="F3289" s="55" t="s">
        <v>1019</v>
      </c>
      <c r="G3289" s="0" t="n">
        <v>53.3</v>
      </c>
      <c r="H3289" s="0" t="n">
        <v>52</v>
      </c>
      <c r="I3289" s="55" t="s">
        <v>187</v>
      </c>
      <c r="J3289" s="0" t="n">
        <v>83</v>
      </c>
      <c r="K3289" s="0" t="n">
        <v>62</v>
      </c>
      <c r="P3289" s="0" t="n">
        <v>3.86</v>
      </c>
      <c r="Q3289" s="0" t="n">
        <v>3.16</v>
      </c>
      <c r="R3289" s="0" t="n">
        <v>4151</v>
      </c>
      <c r="S3289" s="0" t="n">
        <v>8344</v>
      </c>
      <c r="U3289" s="0" t="n">
        <v>793</v>
      </c>
      <c r="V3289" s="0" t="n">
        <v>1</v>
      </c>
      <c r="W3289" s="60" t="n">
        <v>46289</v>
      </c>
      <c r="X3289" s="55" t="n">
        <f aca="false">IF(I3289="Male",0,1)</f>
        <v>1</v>
      </c>
      <c r="Y3289" s="55" t="n">
        <f aca="false">IF(OR(I3289="DNB",I3289="Dry DNB"),1,0)</f>
        <v>0</v>
      </c>
      <c r="Z3289" s="55" t="n">
        <f aca="false">IF(ISNUMBER(W3289),A3289-W3289,"")</f>
        <v>20</v>
      </c>
      <c r="AA3289" s="55" t="n">
        <f aca="false">MATCH(A3289,DATAS,0)</f>
        <v>1</v>
      </c>
      <c r="AB3289" s="55" t="n">
        <f aca="false">IF(AND(E3289&gt;0,OR(AND(B3289&gt;=1,B3289&lt;=6),B3289=10)),1,0)</f>
        <v>1</v>
      </c>
      <c r="AC3289" s="55" t="n">
        <f aca="false">IF(AND(E3289&gt;0,B3289=10),1,0)</f>
        <v>0</v>
      </c>
      <c r="AD3289" s="0" t="str">
        <f aca="false">IF(AND(C3288=C3289,AA3288=AA3289-1),AB3288,"")</f>
        <v/>
      </c>
      <c r="AE3289" s="0" t="str">
        <f aca="false">IF(AND(C3288=C3289,AA3288=AA3289-1),AC3288,"")</f>
        <v/>
      </c>
      <c r="AF3289" s="0" t="str">
        <f aca="false">IF(AA3289=1,"",IF(AND(AB3289=1,AD3289&lt;&gt;1),1,0))</f>
        <v/>
      </c>
      <c r="AG3289" s="0" t="str">
        <f aca="false">IF(AA3289=1,"",IF(AND(AC3289=1,AE3289&lt;&gt;1),1,0))</f>
        <v/>
      </c>
      <c r="AH3289" s="60" t="str">
        <f aca="false">IF(AND(E3289&gt;0,AA3289&lt;2,NOT(AND(C3290=C3289,AA3290=AA3289+1))),INDEX(DATAS,AA3289+1),"")</f>
        <v/>
      </c>
      <c r="AI3289" s="60" t="str">
        <f aca="false">IF(AND(AC3289=1,AA3289&lt;2),IF(AND(C3290=C3289,AA3290=AA3289+1),IF(AC3290=1,"",INDEX(DATAS,AA3289+1)),INDEX(DATAS,AA3289+1)),"")</f>
        <v/>
      </c>
    </row>
    <row r="3290" customFormat="false" ht="15" hidden="false" customHeight="false" outlineLevel="0" collapsed="false">
      <c r="A3290" s="60" t="n">
        <v>46310</v>
      </c>
      <c r="B3290" s="0" t="n">
        <v>1</v>
      </c>
      <c r="C3290" s="0" t="n">
        <v>5805</v>
      </c>
      <c r="D3290" s="0" t="n">
        <v>84</v>
      </c>
      <c r="E3290" s="0" t="n">
        <v>1</v>
      </c>
      <c r="F3290" s="55" t="s">
        <v>1019</v>
      </c>
      <c r="G3290" s="0" t="n">
        <v>51.8</v>
      </c>
      <c r="H3290" s="0" t="n">
        <v>52</v>
      </c>
      <c r="I3290" s="55" t="s">
        <v>187</v>
      </c>
      <c r="J3290" s="0" t="n">
        <v>84</v>
      </c>
      <c r="K3290" s="0" t="n">
        <v>62</v>
      </c>
      <c r="P3290" s="0" t="n">
        <v>3.86</v>
      </c>
      <c r="Q3290" s="0" t="n">
        <v>3.16</v>
      </c>
      <c r="U3290" s="0" t="n">
        <v>794</v>
      </c>
      <c r="V3290" s="0" t="n">
        <v>1</v>
      </c>
      <c r="W3290" s="60" t="n">
        <v>46289</v>
      </c>
      <c r="X3290" s="55" t="n">
        <f aca="false">IF(I3290="Male",0,1)</f>
        <v>1</v>
      </c>
      <c r="Y3290" s="55" t="n">
        <f aca="false">IF(OR(I3290="DNB",I3290="Dry DNB"),1,0)</f>
        <v>0</v>
      </c>
      <c r="Z3290" s="55" t="n">
        <f aca="false">IF(ISNUMBER(W3290),A3290-W3290,"")</f>
        <v>21</v>
      </c>
      <c r="AA3290" s="55" t="n">
        <f aca="false">MATCH(A3290,DATAS,0)</f>
        <v>2</v>
      </c>
      <c r="AB3290" s="55" t="n">
        <f aca="false">IF(AND(E3290&gt;0,OR(AND(B3290&gt;=1,B3290&lt;=6),B3290=10)),1,0)</f>
        <v>1</v>
      </c>
      <c r="AC3290" s="55" t="n">
        <f aca="false">IF(AND(E3290&gt;0,B3290=10),1,0)</f>
        <v>0</v>
      </c>
      <c r="AD3290" s="55" t="n">
        <f aca="false">IF(AND(C3289=C3290,AA3289=AA3290-1),AB3289,"")</f>
        <v>1</v>
      </c>
      <c r="AE3290" s="55" t="n">
        <f aca="false">IF(AND(C3289=C3290,AA3289=AA3290-1),AC3289,"")</f>
        <v>0</v>
      </c>
      <c r="AF3290" s="55" t="n">
        <f aca="false">IF(AA3290=1,"",IF(AND(AB3290=1,AD3290&lt;&gt;1),1,0))</f>
        <v>0</v>
      </c>
      <c r="AG3290" s="55" t="n">
        <f aca="false">IF(AA3290=1,"",IF(AND(AC3290=1,AE3290&lt;&gt;1),1,0))</f>
        <v>0</v>
      </c>
      <c r="AH3290" s="60" t="str">
        <f aca="false">IF(AND(E3290&gt;0,AA3290&lt;2,NOT(AND(C3291=C3290,AA3291=AA3290+1))),INDEX(DATAS,AA3290+1),"")</f>
        <v/>
      </c>
      <c r="AI3290" s="60" t="str">
        <f aca="false">IF(AND(AC3290=1,AA3290&lt;2),IF(AND(C3291=C3290,AA3291=AA3290+1),IF(AC3291=1,"",INDEX(DATAS,AA3290+1)),INDEX(DATAS,AA3290+1)),"")</f>
        <v/>
      </c>
    </row>
    <row r="3291" customFormat="false" ht="15" hidden="false" customHeight="false" outlineLevel="0" collapsed="false">
      <c r="A3291" s="60" t="n">
        <v>46309</v>
      </c>
      <c r="B3291" s="0" t="n">
        <v>4</v>
      </c>
      <c r="C3291" s="0" t="n">
        <v>5806</v>
      </c>
      <c r="D3291" s="0" t="n">
        <v>133</v>
      </c>
      <c r="E3291" s="0" t="n">
        <v>1</v>
      </c>
      <c r="F3291" s="55" t="s">
        <v>1019</v>
      </c>
      <c r="G3291" s="0" t="n">
        <v>24.9</v>
      </c>
      <c r="H3291" s="0" t="n">
        <v>27</v>
      </c>
      <c r="I3291" s="55" t="s">
        <v>187</v>
      </c>
      <c r="J3291" s="0" t="n">
        <v>133</v>
      </c>
      <c r="K3291" s="0" t="n">
        <v>63</v>
      </c>
      <c r="P3291" s="0" t="n">
        <v>3.88</v>
      </c>
      <c r="Q3291" s="0" t="n">
        <v>3.53</v>
      </c>
      <c r="R3291" s="0" t="n">
        <v>1978</v>
      </c>
      <c r="S3291" s="0" t="n">
        <v>4246</v>
      </c>
      <c r="T3291" s="0" t="n">
        <v>22.6</v>
      </c>
      <c r="U3291" s="0" t="n">
        <v>793</v>
      </c>
      <c r="V3291" s="0" t="n">
        <v>4</v>
      </c>
      <c r="W3291" s="60" t="n">
        <v>46284</v>
      </c>
      <c r="X3291" s="55" t="n">
        <f aca="false">IF(I3291="Male",0,1)</f>
        <v>1</v>
      </c>
      <c r="Y3291" s="55" t="n">
        <f aca="false">IF(OR(I3291="DNB",I3291="Dry DNB"),1,0)</f>
        <v>0</v>
      </c>
      <c r="Z3291" s="55" t="n">
        <f aca="false">IF(ISNUMBER(W3291),A3291-W3291,"")</f>
        <v>25</v>
      </c>
      <c r="AA3291" s="55" t="n">
        <f aca="false">MATCH(A3291,DATAS,0)</f>
        <v>1</v>
      </c>
      <c r="AB3291" s="55" t="n">
        <f aca="false">IF(AND(E3291&gt;0,OR(AND(B3291&gt;=1,B3291&lt;=6),B3291=10)),1,0)</f>
        <v>1</v>
      </c>
      <c r="AC3291" s="55" t="n">
        <f aca="false">IF(AND(E3291&gt;0,B3291=10),1,0)</f>
        <v>0</v>
      </c>
      <c r="AD3291" s="0" t="str">
        <f aca="false">IF(AND(C3290=C3291,AA3290=AA3291-1),AB3290,"")</f>
        <v/>
      </c>
      <c r="AE3291" s="0" t="str">
        <f aca="false">IF(AND(C3290=C3291,AA3290=AA3291-1),AC3290,"")</f>
        <v/>
      </c>
      <c r="AF3291" s="0" t="str">
        <f aca="false">IF(AA3291=1,"",IF(AND(AB3291=1,AD3291&lt;&gt;1),1,0))</f>
        <v/>
      </c>
      <c r="AG3291" s="0" t="str">
        <f aca="false">IF(AA3291=1,"",IF(AND(AC3291=1,AE3291&lt;&gt;1),1,0))</f>
        <v/>
      </c>
      <c r="AH3291" s="60" t="str">
        <f aca="false">IF(AND(E3291&gt;0,AA3291&lt;2,NOT(AND(C3292=C3291,AA3292=AA3291+1))),INDEX(DATAS,AA3291+1),"")</f>
        <v/>
      </c>
      <c r="AI3291" s="60" t="str">
        <f aca="false">IF(AND(AC3291=1,AA3291&lt;2),IF(AND(C3292=C3291,AA3292=AA3291+1),IF(AC3292=1,"",INDEX(DATAS,AA3291+1)),INDEX(DATAS,AA3291+1)),"")</f>
        <v/>
      </c>
    </row>
    <row r="3292" customFormat="false" ht="15" hidden="false" customHeight="false" outlineLevel="0" collapsed="false">
      <c r="A3292" s="60" t="n">
        <v>46310</v>
      </c>
      <c r="B3292" s="0" t="n">
        <v>4</v>
      </c>
      <c r="C3292" s="0" t="n">
        <v>5806</v>
      </c>
      <c r="D3292" s="0" t="n">
        <v>134</v>
      </c>
      <c r="E3292" s="0" t="n">
        <v>1</v>
      </c>
      <c r="F3292" s="55" t="s">
        <v>1019</v>
      </c>
      <c r="G3292" s="0" t="n">
        <v>31.1</v>
      </c>
      <c r="H3292" s="0" t="n">
        <v>27</v>
      </c>
      <c r="I3292" s="55" t="s">
        <v>187</v>
      </c>
      <c r="J3292" s="0" t="n">
        <v>134</v>
      </c>
      <c r="K3292" s="0" t="n">
        <v>63</v>
      </c>
      <c r="P3292" s="0" t="n">
        <v>3.88</v>
      </c>
      <c r="Q3292" s="0" t="n">
        <v>3.53</v>
      </c>
      <c r="T3292" s="0" t="n">
        <v>22.6</v>
      </c>
      <c r="U3292" s="0" t="n">
        <v>794</v>
      </c>
      <c r="V3292" s="0" t="n">
        <v>4</v>
      </c>
      <c r="W3292" s="60" t="n">
        <v>46284</v>
      </c>
      <c r="X3292" s="55" t="n">
        <f aca="false">IF(I3292="Male",0,1)</f>
        <v>1</v>
      </c>
      <c r="Y3292" s="55" t="n">
        <f aca="false">IF(OR(I3292="DNB",I3292="Dry DNB"),1,0)</f>
        <v>0</v>
      </c>
      <c r="Z3292" s="55" t="n">
        <f aca="false">IF(ISNUMBER(W3292),A3292-W3292,"")</f>
        <v>26</v>
      </c>
      <c r="AA3292" s="55" t="n">
        <f aca="false">MATCH(A3292,DATAS,0)</f>
        <v>2</v>
      </c>
      <c r="AB3292" s="55" t="n">
        <f aca="false">IF(AND(E3292&gt;0,OR(AND(B3292&gt;=1,B3292&lt;=6),B3292=10)),1,0)</f>
        <v>1</v>
      </c>
      <c r="AC3292" s="55" t="n">
        <f aca="false">IF(AND(E3292&gt;0,B3292=10),1,0)</f>
        <v>0</v>
      </c>
      <c r="AD3292" s="55" t="n">
        <f aca="false">IF(AND(C3291=C3292,AA3291=AA3292-1),AB3291,"")</f>
        <v>1</v>
      </c>
      <c r="AE3292" s="55" t="n">
        <f aca="false">IF(AND(C3291=C3292,AA3291=AA3292-1),AC3291,"")</f>
        <v>0</v>
      </c>
      <c r="AF3292" s="55" t="n">
        <f aca="false">IF(AA3292=1,"",IF(AND(AB3292=1,AD3292&lt;&gt;1),1,0))</f>
        <v>0</v>
      </c>
      <c r="AG3292" s="55" t="n">
        <f aca="false">IF(AA3292=1,"",IF(AND(AC3292=1,AE3292&lt;&gt;1),1,0))</f>
        <v>0</v>
      </c>
      <c r="AH3292" s="60" t="str">
        <f aca="false">IF(AND(E3292&gt;0,AA3292&lt;2,NOT(AND(C3293=C3292,AA3293=AA3292+1))),INDEX(DATAS,AA3292+1),"")</f>
        <v/>
      </c>
      <c r="AI3292" s="60" t="str">
        <f aca="false">IF(AND(AC3292=1,AA3292&lt;2),IF(AND(C3293=C3292,AA3293=AA3292+1),IF(AC3293=1,"",INDEX(DATAS,AA3292+1)),INDEX(DATAS,AA3292+1)),"")</f>
        <v/>
      </c>
    </row>
    <row r="3293" customFormat="false" ht="15" hidden="false" customHeight="false" outlineLevel="0" collapsed="false">
      <c r="A3293" s="60" t="n">
        <v>46309</v>
      </c>
      <c r="B3293" s="0" t="n">
        <v>7</v>
      </c>
      <c r="C3293" s="0" t="n">
        <v>5807</v>
      </c>
      <c r="E3293" s="0" t="n">
        <v>0</v>
      </c>
      <c r="F3293" s="55" t="s">
        <v>1020</v>
      </c>
      <c r="I3293" s="55" t="s">
        <v>157</v>
      </c>
      <c r="L3293" s="0" t="n">
        <v>196</v>
      </c>
      <c r="U3293" s="0" t="n">
        <v>792</v>
      </c>
      <c r="V3293" s="0" t="n">
        <v>5</v>
      </c>
      <c r="W3293" s="60" t="n">
        <v>46114</v>
      </c>
      <c r="X3293" s="55" t="n">
        <f aca="false">IF(I3293="Male",0,1)</f>
        <v>1</v>
      </c>
      <c r="Y3293" s="55" t="n">
        <f aca="false">IF(OR(I3293="DNB",I3293="Dry DNB"),1,0)</f>
        <v>0</v>
      </c>
      <c r="Z3293" s="55" t="n">
        <f aca="false">IF(ISNUMBER(W3293),A3293-W3293,"")</f>
        <v>195</v>
      </c>
      <c r="AA3293" s="55" t="n">
        <f aca="false">MATCH(A3293,DATAS,0)</f>
        <v>1</v>
      </c>
      <c r="AB3293" s="55" t="n">
        <f aca="false">IF(AND(E3293&gt;0,OR(AND(B3293&gt;=1,B3293&lt;=6),B3293=10)),1,0)</f>
        <v>0</v>
      </c>
      <c r="AC3293" s="55" t="n">
        <f aca="false">IF(AND(E3293&gt;0,B3293=10),1,0)</f>
        <v>0</v>
      </c>
      <c r="AD3293" s="0" t="str">
        <f aca="false">IF(AND(C3292=C3293,AA3292=AA3293-1),AB3292,"")</f>
        <v/>
      </c>
      <c r="AE3293" s="0" t="str">
        <f aca="false">IF(AND(C3292=C3293,AA3292=AA3293-1),AC3292,"")</f>
        <v/>
      </c>
      <c r="AF3293" s="0" t="str">
        <f aca="false">IF(AA3293=1,"",IF(AND(AB3293=1,AD3293&lt;&gt;1),1,0))</f>
        <v/>
      </c>
      <c r="AG3293" s="0" t="str">
        <f aca="false">IF(AA3293=1,"",IF(AND(AC3293=1,AE3293&lt;&gt;1),1,0))</f>
        <v/>
      </c>
      <c r="AH3293" s="60" t="str">
        <f aca="false">IF(AND(E3293&gt;0,AA3293&lt;2,NOT(AND(C3294=C3293,AA3294=AA3293+1))),INDEX(DATAS,AA3293+1),"")</f>
        <v/>
      </c>
      <c r="AI3293" s="60" t="str">
        <f aca="false">IF(AND(AC3293=1,AA3293&lt;2),IF(AND(C3294=C3293,AA3294=AA3293+1),IF(AC3294=1,"",INDEX(DATAS,AA3293+1)),INDEX(DATAS,AA3293+1)),"")</f>
        <v/>
      </c>
    </row>
    <row r="3294" customFormat="false" ht="15" hidden="false" customHeight="false" outlineLevel="0" collapsed="false">
      <c r="A3294" s="60" t="n">
        <v>46310</v>
      </c>
      <c r="B3294" s="0" t="n">
        <v>7</v>
      </c>
      <c r="C3294" s="0" t="n">
        <v>5807</v>
      </c>
      <c r="E3294" s="0" t="n">
        <v>0</v>
      </c>
      <c r="F3294" s="55" t="s">
        <v>1020</v>
      </c>
      <c r="I3294" s="55" t="s">
        <v>157</v>
      </c>
      <c r="L3294" s="0" t="n">
        <v>197</v>
      </c>
      <c r="U3294" s="0" t="n">
        <v>793</v>
      </c>
      <c r="V3294" s="0" t="n">
        <v>5</v>
      </c>
      <c r="W3294" s="60" t="n">
        <v>46114</v>
      </c>
      <c r="X3294" s="55" t="n">
        <f aca="false">IF(I3294="Male",0,1)</f>
        <v>1</v>
      </c>
      <c r="Y3294" s="55" t="n">
        <f aca="false">IF(OR(I3294="DNB",I3294="Dry DNB"),1,0)</f>
        <v>0</v>
      </c>
      <c r="Z3294" s="55" t="n">
        <f aca="false">IF(ISNUMBER(W3294),A3294-W3294,"")</f>
        <v>196</v>
      </c>
      <c r="AA3294" s="55" t="n">
        <f aca="false">MATCH(A3294,DATAS,0)</f>
        <v>2</v>
      </c>
      <c r="AB3294" s="55" t="n">
        <f aca="false">IF(AND(E3294&gt;0,OR(AND(B3294&gt;=1,B3294&lt;=6),B3294=10)),1,0)</f>
        <v>0</v>
      </c>
      <c r="AC3294" s="55" t="n">
        <f aca="false">IF(AND(E3294&gt;0,B3294=10),1,0)</f>
        <v>0</v>
      </c>
      <c r="AD3294" s="55" t="n">
        <f aca="false">IF(AND(C3293=C3294,AA3293=AA3294-1),AB3293,"")</f>
        <v>0</v>
      </c>
      <c r="AE3294" s="55" t="n">
        <f aca="false">IF(AND(C3293=C3294,AA3293=AA3294-1),AC3293,"")</f>
        <v>0</v>
      </c>
      <c r="AF3294" s="55" t="n">
        <f aca="false">IF(AA3294=1,"",IF(AND(AB3294=1,AD3294&lt;&gt;1),1,0))</f>
        <v>0</v>
      </c>
      <c r="AG3294" s="55" t="n">
        <f aca="false">IF(AA3294=1,"",IF(AND(AC3294=1,AE3294&lt;&gt;1),1,0))</f>
        <v>0</v>
      </c>
      <c r="AH3294" s="60" t="str">
        <f aca="false">IF(AND(E3294&gt;0,AA3294&lt;2,NOT(AND(C3295=C3294,AA3295=AA3294+1))),INDEX(DATAS,AA3294+1),"")</f>
        <v/>
      </c>
      <c r="AI3294" s="60" t="str">
        <f aca="false">IF(AND(AC3294=1,AA3294&lt;2),IF(AND(C3295=C3294,AA3295=AA3294+1),IF(AC3295=1,"",INDEX(DATAS,AA3294+1)),INDEX(DATAS,AA3294+1)),"")</f>
        <v/>
      </c>
    </row>
    <row r="3295" customFormat="false" ht="15" hidden="false" customHeight="false" outlineLevel="0" collapsed="false">
      <c r="A3295" s="60" t="n">
        <v>46309</v>
      </c>
      <c r="B3295" s="0" t="n">
        <v>14</v>
      </c>
      <c r="C3295" s="0" t="n">
        <v>5808</v>
      </c>
      <c r="E3295" s="0" t="n">
        <v>0</v>
      </c>
      <c r="F3295" s="55" t="s">
        <v>1020</v>
      </c>
      <c r="I3295" s="55" t="s">
        <v>157</v>
      </c>
      <c r="L3295" s="0" t="n">
        <v>266</v>
      </c>
      <c r="U3295" s="0" t="n">
        <v>792</v>
      </c>
      <c r="V3295" s="0" t="n">
        <v>4</v>
      </c>
      <c r="W3295" s="60" t="n">
        <v>46044</v>
      </c>
      <c r="X3295" s="55" t="n">
        <f aca="false">IF(I3295="Male",0,1)</f>
        <v>1</v>
      </c>
      <c r="Y3295" s="55" t="n">
        <f aca="false">IF(OR(I3295="DNB",I3295="Dry DNB"),1,0)</f>
        <v>0</v>
      </c>
      <c r="Z3295" s="55" t="n">
        <f aca="false">IF(ISNUMBER(W3295),A3295-W3295,"")</f>
        <v>265</v>
      </c>
      <c r="AA3295" s="55" t="n">
        <f aca="false">MATCH(A3295,DATAS,0)</f>
        <v>1</v>
      </c>
      <c r="AB3295" s="55" t="n">
        <f aca="false">IF(AND(E3295&gt;0,OR(AND(B3295&gt;=1,B3295&lt;=6),B3295=10)),1,0)</f>
        <v>0</v>
      </c>
      <c r="AC3295" s="55" t="n">
        <f aca="false">IF(AND(E3295&gt;0,B3295=10),1,0)</f>
        <v>0</v>
      </c>
      <c r="AD3295" s="0" t="str">
        <f aca="false">IF(AND(C3294=C3295,AA3294=AA3295-1),AB3294,"")</f>
        <v/>
      </c>
      <c r="AE3295" s="0" t="str">
        <f aca="false">IF(AND(C3294=C3295,AA3294=AA3295-1),AC3294,"")</f>
        <v/>
      </c>
      <c r="AF3295" s="0" t="str">
        <f aca="false">IF(AA3295=1,"",IF(AND(AB3295=1,AD3295&lt;&gt;1),1,0))</f>
        <v/>
      </c>
      <c r="AG3295" s="0" t="str">
        <f aca="false">IF(AA3295=1,"",IF(AND(AC3295=1,AE3295&lt;&gt;1),1,0))</f>
        <v/>
      </c>
      <c r="AH3295" s="60" t="str">
        <f aca="false">IF(AND(E3295&gt;0,AA3295&lt;2,NOT(AND(C3296=C3295,AA3296=AA3295+1))),INDEX(DATAS,AA3295+1),"")</f>
        <v/>
      </c>
      <c r="AI3295" s="60" t="str">
        <f aca="false">IF(AND(AC3295=1,AA3295&lt;2),IF(AND(C3296=C3295,AA3296=AA3295+1),IF(AC3296=1,"",INDEX(DATAS,AA3295+1)),INDEX(DATAS,AA3295+1)),"")</f>
        <v/>
      </c>
    </row>
    <row r="3296" customFormat="false" ht="15" hidden="false" customHeight="false" outlineLevel="0" collapsed="false">
      <c r="A3296" s="60" t="n">
        <v>46310</v>
      </c>
      <c r="B3296" s="0" t="n">
        <v>14</v>
      </c>
      <c r="C3296" s="0" t="n">
        <v>5808</v>
      </c>
      <c r="E3296" s="0" t="n">
        <v>0</v>
      </c>
      <c r="F3296" s="55" t="s">
        <v>1020</v>
      </c>
      <c r="I3296" s="55" t="s">
        <v>157</v>
      </c>
      <c r="L3296" s="0" t="n">
        <v>267</v>
      </c>
      <c r="U3296" s="0" t="n">
        <v>793</v>
      </c>
      <c r="V3296" s="0" t="n">
        <v>4</v>
      </c>
      <c r="W3296" s="60" t="n">
        <v>46044</v>
      </c>
      <c r="X3296" s="55" t="n">
        <f aca="false">IF(I3296="Male",0,1)</f>
        <v>1</v>
      </c>
      <c r="Y3296" s="55" t="n">
        <f aca="false">IF(OR(I3296="DNB",I3296="Dry DNB"),1,0)</f>
        <v>0</v>
      </c>
      <c r="Z3296" s="55" t="n">
        <f aca="false">IF(ISNUMBER(W3296),A3296-W3296,"")</f>
        <v>266</v>
      </c>
      <c r="AA3296" s="55" t="n">
        <f aca="false">MATCH(A3296,DATAS,0)</f>
        <v>2</v>
      </c>
      <c r="AB3296" s="55" t="n">
        <f aca="false">IF(AND(E3296&gt;0,OR(AND(B3296&gt;=1,B3296&lt;=6),B3296=10)),1,0)</f>
        <v>0</v>
      </c>
      <c r="AC3296" s="55" t="n">
        <f aca="false">IF(AND(E3296&gt;0,B3296=10),1,0)</f>
        <v>0</v>
      </c>
      <c r="AD3296" s="55" t="n">
        <f aca="false">IF(AND(C3295=C3296,AA3295=AA3296-1),AB3295,"")</f>
        <v>0</v>
      </c>
      <c r="AE3296" s="55" t="n">
        <f aca="false">IF(AND(C3295=C3296,AA3295=AA3296-1),AC3295,"")</f>
        <v>0</v>
      </c>
      <c r="AF3296" s="55" t="n">
        <f aca="false">IF(AA3296=1,"",IF(AND(AB3296=1,AD3296&lt;&gt;1),1,0))</f>
        <v>0</v>
      </c>
      <c r="AG3296" s="55" t="n">
        <f aca="false">IF(AA3296=1,"",IF(AND(AC3296=1,AE3296&lt;&gt;1),1,0))</f>
        <v>0</v>
      </c>
      <c r="AH3296" s="60" t="str">
        <f aca="false">IF(AND(E3296&gt;0,AA3296&lt;2,NOT(AND(C3297=C3296,AA3297=AA3296+1))),INDEX(DATAS,AA3296+1),"")</f>
        <v/>
      </c>
      <c r="AI3296" s="60" t="str">
        <f aca="false">IF(AND(AC3296=1,AA3296&lt;2),IF(AND(C3297=C3296,AA3297=AA3296+1),IF(AC3297=1,"",INDEX(DATAS,AA3296+1)),INDEX(DATAS,AA3296+1)),"")</f>
        <v/>
      </c>
    </row>
    <row r="3297" customFormat="false" ht="15" hidden="false" customHeight="false" outlineLevel="0" collapsed="false">
      <c r="A3297" s="60" t="n">
        <v>46309</v>
      </c>
      <c r="B3297" s="0" t="n">
        <v>1</v>
      </c>
      <c r="C3297" s="0" t="n">
        <v>5809</v>
      </c>
      <c r="D3297" s="0" t="n">
        <v>65</v>
      </c>
      <c r="E3297" s="0" t="n">
        <v>1</v>
      </c>
      <c r="F3297" s="55" t="s">
        <v>1020</v>
      </c>
      <c r="G3297" s="0" t="n">
        <v>46.9</v>
      </c>
      <c r="H3297" s="0" t="n">
        <v>44</v>
      </c>
      <c r="I3297" s="55" t="s">
        <v>187</v>
      </c>
      <c r="J3297" s="0" t="n">
        <v>65</v>
      </c>
      <c r="K3297" s="0" t="n">
        <v>65</v>
      </c>
      <c r="P3297" s="0" t="n">
        <v>4.48</v>
      </c>
      <c r="Q3297" s="0" t="n">
        <v>2.85</v>
      </c>
      <c r="R3297" s="0" t="n">
        <v>4342</v>
      </c>
      <c r="S3297" s="0" t="n">
        <v>8729</v>
      </c>
      <c r="U3297" s="0" t="n">
        <v>792</v>
      </c>
      <c r="V3297" s="0" t="n">
        <v>1</v>
      </c>
      <c r="W3297" s="60" t="n">
        <v>46310</v>
      </c>
      <c r="X3297" s="55" t="n">
        <f aca="false">IF(I3297="Male",0,1)</f>
        <v>1</v>
      </c>
      <c r="Y3297" s="55" t="n">
        <f aca="false">IF(OR(I3297="DNB",I3297="Dry DNB"),1,0)</f>
        <v>0</v>
      </c>
      <c r="Z3297" s="55" t="n">
        <f aca="false">IF(ISNUMBER(W3297),A3297-W3297,"")</f>
        <v>-1</v>
      </c>
      <c r="AA3297" s="55" t="n">
        <f aca="false">MATCH(A3297,DATAS,0)</f>
        <v>1</v>
      </c>
      <c r="AB3297" s="55" t="n">
        <f aca="false">IF(AND(E3297&gt;0,OR(AND(B3297&gt;=1,B3297&lt;=6),B3297=10)),1,0)</f>
        <v>1</v>
      </c>
      <c r="AC3297" s="55" t="n">
        <f aca="false">IF(AND(E3297&gt;0,B3297=10),1,0)</f>
        <v>0</v>
      </c>
      <c r="AD3297" s="0" t="str">
        <f aca="false">IF(AND(C3296=C3297,AA3296=AA3297-1),AB3296,"")</f>
        <v/>
      </c>
      <c r="AE3297" s="0" t="str">
        <f aca="false">IF(AND(C3296=C3297,AA3296=AA3297-1),AC3296,"")</f>
        <v/>
      </c>
      <c r="AF3297" s="0" t="str">
        <f aca="false">IF(AA3297=1,"",IF(AND(AB3297=1,AD3297&lt;&gt;1),1,0))</f>
        <v/>
      </c>
      <c r="AG3297" s="0" t="str">
        <f aca="false">IF(AA3297=1,"",IF(AND(AC3297=1,AE3297&lt;&gt;1),1,0))</f>
        <v/>
      </c>
      <c r="AH3297" s="60" t="str">
        <f aca="false">IF(AND(E3297&gt;0,AA3297&lt;2,NOT(AND(C3298=C3297,AA3298=AA3297+1))),INDEX(DATAS,AA3297+1),"")</f>
        <v/>
      </c>
      <c r="AI3297" s="60" t="str">
        <f aca="false">IF(AND(AC3297=1,AA3297&lt;2),IF(AND(C3298=C3297,AA3298=AA3297+1),IF(AC3298=1,"",INDEX(DATAS,AA3297+1)),INDEX(DATAS,AA3297+1)),"")</f>
        <v/>
      </c>
    </row>
    <row r="3298" customFormat="false" ht="15" hidden="false" customHeight="false" outlineLevel="0" collapsed="false">
      <c r="A3298" s="60" t="n">
        <v>46310</v>
      </c>
      <c r="B3298" s="0" t="n">
        <v>1</v>
      </c>
      <c r="C3298" s="0" t="n">
        <v>5809</v>
      </c>
      <c r="D3298" s="0" t="n">
        <v>66</v>
      </c>
      <c r="E3298" s="0" t="n">
        <v>1</v>
      </c>
      <c r="F3298" s="55" t="s">
        <v>1020</v>
      </c>
      <c r="G3298" s="0" t="n">
        <v>45.3</v>
      </c>
      <c r="H3298" s="0" t="n">
        <v>44</v>
      </c>
      <c r="I3298" s="55" t="s">
        <v>187</v>
      </c>
      <c r="J3298" s="0" t="n">
        <v>66</v>
      </c>
      <c r="K3298" s="0" t="n">
        <v>65</v>
      </c>
      <c r="P3298" s="0" t="n">
        <v>4.48</v>
      </c>
      <c r="Q3298" s="0" t="n">
        <v>2.85</v>
      </c>
      <c r="U3298" s="0" t="n">
        <v>793</v>
      </c>
      <c r="V3298" s="0" t="n">
        <v>1</v>
      </c>
      <c r="W3298" s="60" t="n">
        <v>46310</v>
      </c>
      <c r="X3298" s="55" t="n">
        <f aca="false">IF(I3298="Male",0,1)</f>
        <v>1</v>
      </c>
      <c r="Y3298" s="55" t="n">
        <f aca="false">IF(OR(I3298="DNB",I3298="Dry DNB"),1,0)</f>
        <v>0</v>
      </c>
      <c r="Z3298" s="55" t="n">
        <f aca="false">IF(ISNUMBER(W3298),A3298-W3298,"")</f>
        <v>0</v>
      </c>
      <c r="AA3298" s="55" t="n">
        <f aca="false">MATCH(A3298,DATAS,0)</f>
        <v>2</v>
      </c>
      <c r="AB3298" s="55" t="n">
        <f aca="false">IF(AND(E3298&gt;0,OR(AND(B3298&gt;=1,B3298&lt;=6),B3298=10)),1,0)</f>
        <v>1</v>
      </c>
      <c r="AC3298" s="55" t="n">
        <f aca="false">IF(AND(E3298&gt;0,B3298=10),1,0)</f>
        <v>0</v>
      </c>
      <c r="AD3298" s="55" t="n">
        <f aca="false">IF(AND(C3297=C3298,AA3297=AA3298-1),AB3297,"")</f>
        <v>1</v>
      </c>
      <c r="AE3298" s="55" t="n">
        <f aca="false">IF(AND(C3297=C3298,AA3297=AA3298-1),AC3297,"")</f>
        <v>0</v>
      </c>
      <c r="AF3298" s="55" t="n">
        <f aca="false">IF(AA3298=1,"",IF(AND(AB3298=1,AD3298&lt;&gt;1),1,0))</f>
        <v>0</v>
      </c>
      <c r="AG3298" s="55" t="n">
        <f aca="false">IF(AA3298=1,"",IF(AND(AC3298=1,AE3298&lt;&gt;1),1,0))</f>
        <v>0</v>
      </c>
      <c r="AH3298" s="60" t="str">
        <f aca="false">IF(AND(E3298&gt;0,AA3298&lt;2,NOT(AND(C3299=C3298,AA3299=AA3298+1))),INDEX(DATAS,AA3298+1),"")</f>
        <v/>
      </c>
      <c r="AI3298" s="60" t="str">
        <f aca="false">IF(AND(AC3298=1,AA3298&lt;2),IF(AND(C3299=C3298,AA3299=AA3298+1),IF(AC3299=1,"",INDEX(DATAS,AA3298+1)),INDEX(DATAS,AA3298+1)),"")</f>
        <v/>
      </c>
    </row>
    <row r="3299" customFormat="false" ht="15" hidden="false" customHeight="false" outlineLevel="0" collapsed="false">
      <c r="A3299" s="60" t="n">
        <v>46309</v>
      </c>
      <c r="B3299" s="0" t="n">
        <v>4</v>
      </c>
      <c r="C3299" s="0" t="n">
        <v>5810</v>
      </c>
      <c r="D3299" s="0" t="n">
        <v>246</v>
      </c>
      <c r="E3299" s="0" t="n">
        <v>1</v>
      </c>
      <c r="F3299" s="55" t="s">
        <v>1021</v>
      </c>
      <c r="G3299" s="0" t="n">
        <v>46</v>
      </c>
      <c r="H3299" s="0" t="n">
        <v>44</v>
      </c>
      <c r="I3299" s="55" t="s">
        <v>157</v>
      </c>
      <c r="J3299" s="0" t="n">
        <v>211</v>
      </c>
      <c r="K3299" s="0" t="n">
        <v>64</v>
      </c>
      <c r="L3299" s="0" t="n">
        <v>35</v>
      </c>
      <c r="P3299" s="0" t="n">
        <v>4.68</v>
      </c>
      <c r="Q3299" s="0" t="n">
        <v>3.27</v>
      </c>
      <c r="R3299" s="0" t="n">
        <v>2706</v>
      </c>
      <c r="S3299" s="0" t="n">
        <v>7165</v>
      </c>
      <c r="T3299" s="0" t="n">
        <v>28.75</v>
      </c>
      <c r="U3299" s="0" t="n">
        <v>790</v>
      </c>
      <c r="V3299" s="0" t="n">
        <v>5</v>
      </c>
      <c r="W3299" s="60" t="n">
        <v>46275</v>
      </c>
      <c r="X3299" s="55" t="n">
        <f aca="false">IF(I3299="Male",0,1)</f>
        <v>1</v>
      </c>
      <c r="Y3299" s="55" t="n">
        <f aca="false">IF(OR(I3299="DNB",I3299="Dry DNB"),1,0)</f>
        <v>0</v>
      </c>
      <c r="Z3299" s="55" t="n">
        <f aca="false">IF(ISNUMBER(W3299),A3299-W3299,"")</f>
        <v>34</v>
      </c>
      <c r="AA3299" s="55" t="n">
        <f aca="false">MATCH(A3299,DATAS,0)</f>
        <v>1</v>
      </c>
      <c r="AB3299" s="55" t="n">
        <f aca="false">IF(AND(E3299&gt;0,OR(AND(B3299&gt;=1,B3299&lt;=6),B3299=10)),1,0)</f>
        <v>1</v>
      </c>
      <c r="AC3299" s="55" t="n">
        <f aca="false">IF(AND(E3299&gt;0,B3299=10),1,0)</f>
        <v>0</v>
      </c>
      <c r="AD3299" s="0" t="str">
        <f aca="false">IF(AND(C3298=C3299,AA3298=AA3299-1),AB3298,"")</f>
        <v/>
      </c>
      <c r="AE3299" s="0" t="str">
        <f aca="false">IF(AND(C3298=C3299,AA3298=AA3299-1),AC3298,"")</f>
        <v/>
      </c>
      <c r="AF3299" s="0" t="str">
        <f aca="false">IF(AA3299=1,"",IF(AND(AB3299=1,AD3299&lt;&gt;1),1,0))</f>
        <v/>
      </c>
      <c r="AG3299" s="0" t="str">
        <f aca="false">IF(AA3299=1,"",IF(AND(AC3299=1,AE3299&lt;&gt;1),1,0))</f>
        <v/>
      </c>
      <c r="AH3299" s="60" t="str">
        <f aca="false">IF(AND(E3299&gt;0,AA3299&lt;2,NOT(AND(C3300=C3299,AA3300=AA3299+1))),INDEX(DATAS,AA3299+1),"")</f>
        <v/>
      </c>
      <c r="AI3299" s="60" t="str">
        <f aca="false">IF(AND(AC3299=1,AA3299&lt;2),IF(AND(C3300=C3299,AA3300=AA3299+1),IF(AC3300=1,"",INDEX(DATAS,AA3299+1)),INDEX(DATAS,AA3299+1)),"")</f>
        <v/>
      </c>
    </row>
    <row r="3300" customFormat="false" ht="15" hidden="false" customHeight="false" outlineLevel="0" collapsed="false">
      <c r="A3300" s="60" t="n">
        <v>46310</v>
      </c>
      <c r="B3300" s="0" t="n">
        <v>4</v>
      </c>
      <c r="C3300" s="0" t="n">
        <v>5810</v>
      </c>
      <c r="D3300" s="0" t="n">
        <v>247</v>
      </c>
      <c r="E3300" s="0" t="n">
        <v>1</v>
      </c>
      <c r="F3300" s="55" t="s">
        <v>1021</v>
      </c>
      <c r="G3300" s="0" t="n">
        <v>48.5</v>
      </c>
      <c r="H3300" s="0" t="n">
        <v>45</v>
      </c>
      <c r="I3300" s="55" t="s">
        <v>157</v>
      </c>
      <c r="J3300" s="0" t="n">
        <v>211</v>
      </c>
      <c r="K3300" s="0" t="n">
        <v>64</v>
      </c>
      <c r="L3300" s="0" t="n">
        <v>36</v>
      </c>
      <c r="P3300" s="0" t="n">
        <v>4.68</v>
      </c>
      <c r="Q3300" s="0" t="n">
        <v>3.27</v>
      </c>
      <c r="T3300" s="0" t="n">
        <v>28.75</v>
      </c>
      <c r="U3300" s="0" t="n">
        <v>791</v>
      </c>
      <c r="V3300" s="0" t="n">
        <v>5</v>
      </c>
      <c r="W3300" s="60" t="n">
        <v>46275</v>
      </c>
      <c r="X3300" s="55" t="n">
        <f aca="false">IF(I3300="Male",0,1)</f>
        <v>1</v>
      </c>
      <c r="Y3300" s="55" t="n">
        <f aca="false">IF(OR(I3300="DNB",I3300="Dry DNB"),1,0)</f>
        <v>0</v>
      </c>
      <c r="Z3300" s="55" t="n">
        <f aca="false">IF(ISNUMBER(W3300),A3300-W3300,"")</f>
        <v>35</v>
      </c>
      <c r="AA3300" s="55" t="n">
        <f aca="false">MATCH(A3300,DATAS,0)</f>
        <v>2</v>
      </c>
      <c r="AB3300" s="55" t="n">
        <f aca="false">IF(AND(E3300&gt;0,OR(AND(B3300&gt;=1,B3300&lt;=6),B3300=10)),1,0)</f>
        <v>1</v>
      </c>
      <c r="AC3300" s="55" t="n">
        <f aca="false">IF(AND(E3300&gt;0,B3300=10),1,0)</f>
        <v>0</v>
      </c>
      <c r="AD3300" s="55" t="n">
        <f aca="false">IF(AND(C3299=C3300,AA3299=AA3300-1),AB3299,"")</f>
        <v>1</v>
      </c>
      <c r="AE3300" s="55" t="n">
        <f aca="false">IF(AND(C3299=C3300,AA3299=AA3300-1),AC3299,"")</f>
        <v>0</v>
      </c>
      <c r="AF3300" s="55" t="n">
        <f aca="false">IF(AA3300=1,"",IF(AND(AB3300=1,AD3300&lt;&gt;1),1,0))</f>
        <v>0</v>
      </c>
      <c r="AG3300" s="55" t="n">
        <f aca="false">IF(AA3300=1,"",IF(AND(AC3300=1,AE3300&lt;&gt;1),1,0))</f>
        <v>0</v>
      </c>
      <c r="AH3300" s="60" t="str">
        <f aca="false">IF(AND(E3300&gt;0,AA3300&lt;2,NOT(AND(C3301=C3300,AA3301=AA3300+1))),INDEX(DATAS,AA3300+1),"")</f>
        <v/>
      </c>
      <c r="AI3300" s="60" t="str">
        <f aca="false">IF(AND(AC3300=1,AA3300&lt;2),IF(AND(C3301=C3300,AA3301=AA3300+1),IF(AC3301=1,"",INDEX(DATAS,AA3300+1)),INDEX(DATAS,AA3300+1)),"")</f>
        <v/>
      </c>
    </row>
    <row r="3301" customFormat="false" ht="15" hidden="false" customHeight="false" outlineLevel="0" collapsed="false">
      <c r="A3301" s="60" t="n">
        <v>46309</v>
      </c>
      <c r="B3301" s="0" t="n">
        <v>1</v>
      </c>
      <c r="C3301" s="0" t="n">
        <v>5811</v>
      </c>
      <c r="D3301" s="0" t="n">
        <v>106</v>
      </c>
      <c r="E3301" s="0" t="n">
        <v>1</v>
      </c>
      <c r="F3301" s="55" t="s">
        <v>1021</v>
      </c>
      <c r="G3301" s="0" t="n">
        <v>55.5</v>
      </c>
      <c r="H3301" s="0" t="n">
        <v>56</v>
      </c>
      <c r="I3301" s="55" t="s">
        <v>157</v>
      </c>
      <c r="J3301" s="0" t="n">
        <v>64</v>
      </c>
      <c r="K3301" s="0" t="n">
        <v>64</v>
      </c>
      <c r="L3301" s="0" t="n">
        <v>42</v>
      </c>
      <c r="P3301" s="0" t="n">
        <v>2.89</v>
      </c>
      <c r="Q3301" s="0" t="n">
        <v>2.86</v>
      </c>
      <c r="R3301" s="0" t="n">
        <v>5358</v>
      </c>
      <c r="S3301" s="0" t="n">
        <v>10806</v>
      </c>
      <c r="T3301" s="0" t="n">
        <v>59.4</v>
      </c>
      <c r="U3301" s="0" t="n">
        <v>790</v>
      </c>
      <c r="V3301" s="0" t="n">
        <v>1</v>
      </c>
      <c r="W3301" s="60" t="n">
        <v>46268</v>
      </c>
      <c r="X3301" s="55" t="n">
        <f aca="false">IF(I3301="Male",0,1)</f>
        <v>1</v>
      </c>
      <c r="Y3301" s="55" t="n">
        <f aca="false">IF(OR(I3301="DNB",I3301="Dry DNB"),1,0)</f>
        <v>0</v>
      </c>
      <c r="Z3301" s="55" t="n">
        <f aca="false">IF(ISNUMBER(W3301),A3301-W3301,"")</f>
        <v>41</v>
      </c>
      <c r="AA3301" s="55" t="n">
        <f aca="false">MATCH(A3301,DATAS,0)</f>
        <v>1</v>
      </c>
      <c r="AB3301" s="55" t="n">
        <f aca="false">IF(AND(E3301&gt;0,OR(AND(B3301&gt;=1,B3301&lt;=6),B3301=10)),1,0)</f>
        <v>1</v>
      </c>
      <c r="AC3301" s="55" t="n">
        <f aca="false">IF(AND(E3301&gt;0,B3301=10),1,0)</f>
        <v>0</v>
      </c>
      <c r="AD3301" s="0" t="str">
        <f aca="false">IF(AND(C3300=C3301,AA3300=AA3301-1),AB3300,"")</f>
        <v/>
      </c>
      <c r="AE3301" s="0" t="str">
        <f aca="false">IF(AND(C3300=C3301,AA3300=AA3301-1),AC3300,"")</f>
        <v/>
      </c>
      <c r="AF3301" s="0" t="str">
        <f aca="false">IF(AA3301=1,"",IF(AND(AB3301=1,AD3301&lt;&gt;1),1,0))</f>
        <v/>
      </c>
      <c r="AG3301" s="0" t="str">
        <f aca="false">IF(AA3301=1,"",IF(AND(AC3301=1,AE3301&lt;&gt;1),1,0))</f>
        <v/>
      </c>
      <c r="AH3301" s="60" t="str">
        <f aca="false">IF(AND(E3301&gt;0,AA3301&lt;2,NOT(AND(C3302=C3301,AA3302=AA3301+1))),INDEX(DATAS,AA3301+1),"")</f>
        <v/>
      </c>
      <c r="AI3301" s="60" t="str">
        <f aca="false">IF(AND(AC3301=1,AA3301&lt;2),IF(AND(C3302=C3301,AA3302=AA3301+1),IF(AC3302=1,"",INDEX(DATAS,AA3301+1)),INDEX(DATAS,AA3301+1)),"")</f>
        <v/>
      </c>
    </row>
    <row r="3302" customFormat="false" ht="15" hidden="false" customHeight="false" outlineLevel="0" collapsed="false">
      <c r="A3302" s="60" t="n">
        <v>46310</v>
      </c>
      <c r="B3302" s="0" t="n">
        <v>1</v>
      </c>
      <c r="C3302" s="0" t="n">
        <v>5811</v>
      </c>
      <c r="D3302" s="0" t="n">
        <v>107</v>
      </c>
      <c r="E3302" s="0" t="n">
        <v>1</v>
      </c>
      <c r="F3302" s="55" t="s">
        <v>1021</v>
      </c>
      <c r="G3302" s="0" t="n">
        <v>56.6</v>
      </c>
      <c r="H3302" s="0" t="n">
        <v>55</v>
      </c>
      <c r="I3302" s="55" t="s">
        <v>157</v>
      </c>
      <c r="J3302" s="0" t="n">
        <v>64</v>
      </c>
      <c r="K3302" s="0" t="n">
        <v>64</v>
      </c>
      <c r="L3302" s="0" t="n">
        <v>43</v>
      </c>
      <c r="P3302" s="0" t="n">
        <v>2.89</v>
      </c>
      <c r="Q3302" s="0" t="n">
        <v>2.86</v>
      </c>
      <c r="T3302" s="0" t="n">
        <v>59.4</v>
      </c>
      <c r="U3302" s="0" t="n">
        <v>791</v>
      </c>
      <c r="V3302" s="0" t="n">
        <v>1</v>
      </c>
      <c r="W3302" s="60" t="n">
        <v>46268</v>
      </c>
      <c r="X3302" s="55" t="n">
        <f aca="false">IF(I3302="Male",0,1)</f>
        <v>1</v>
      </c>
      <c r="Y3302" s="55" t="n">
        <f aca="false">IF(OR(I3302="DNB",I3302="Dry DNB"),1,0)</f>
        <v>0</v>
      </c>
      <c r="Z3302" s="55" t="n">
        <f aca="false">IF(ISNUMBER(W3302),A3302-W3302,"")</f>
        <v>42</v>
      </c>
      <c r="AA3302" s="55" t="n">
        <f aca="false">MATCH(A3302,DATAS,0)</f>
        <v>2</v>
      </c>
      <c r="AB3302" s="55" t="n">
        <f aca="false">IF(AND(E3302&gt;0,OR(AND(B3302&gt;=1,B3302&lt;=6),B3302=10)),1,0)</f>
        <v>1</v>
      </c>
      <c r="AC3302" s="55" t="n">
        <f aca="false">IF(AND(E3302&gt;0,B3302=10),1,0)</f>
        <v>0</v>
      </c>
      <c r="AD3302" s="55" t="n">
        <f aca="false">IF(AND(C3301=C3302,AA3301=AA3302-1),AB3301,"")</f>
        <v>1</v>
      </c>
      <c r="AE3302" s="55" t="n">
        <f aca="false">IF(AND(C3301=C3302,AA3301=AA3302-1),AC3301,"")</f>
        <v>0</v>
      </c>
      <c r="AF3302" s="55" t="n">
        <f aca="false">IF(AA3302=1,"",IF(AND(AB3302=1,AD3302&lt;&gt;1),1,0))</f>
        <v>0</v>
      </c>
      <c r="AG3302" s="55" t="n">
        <f aca="false">IF(AA3302=1,"",IF(AND(AC3302=1,AE3302&lt;&gt;1),1,0))</f>
        <v>0</v>
      </c>
      <c r="AH3302" s="60" t="str">
        <f aca="false">IF(AND(E3302&gt;0,AA3302&lt;2,NOT(AND(C3303=C3302,AA3303=AA3302+1))),INDEX(DATAS,AA3302+1),"")</f>
        <v/>
      </c>
      <c r="AI3302" s="60" t="str">
        <f aca="false">IF(AND(AC3302=1,AA3302&lt;2),IF(AND(C3303=C3302,AA3303=AA3302+1),IF(AC3303=1,"",INDEX(DATAS,AA3302+1)),INDEX(DATAS,AA3302+1)),"")</f>
        <v/>
      </c>
    </row>
    <row r="3303" customFormat="false" ht="15" hidden="false" customHeight="false" outlineLevel="0" collapsed="false">
      <c r="A3303" s="60" t="n">
        <v>46309</v>
      </c>
      <c r="B3303" s="0" t="n">
        <v>1</v>
      </c>
      <c r="C3303" s="0" t="n">
        <v>5812</v>
      </c>
      <c r="D3303" s="0" t="n">
        <v>111</v>
      </c>
      <c r="E3303" s="0" t="n">
        <v>1</v>
      </c>
      <c r="F3303" s="55" t="s">
        <v>1021</v>
      </c>
      <c r="G3303" s="0" t="n">
        <v>63.7</v>
      </c>
      <c r="H3303" s="0" t="n">
        <v>62</v>
      </c>
      <c r="I3303" s="55" t="s">
        <v>157</v>
      </c>
      <c r="J3303" s="0" t="n">
        <v>62</v>
      </c>
      <c r="K3303" s="0" t="n">
        <v>62</v>
      </c>
      <c r="L3303" s="0" t="n">
        <v>49</v>
      </c>
      <c r="P3303" s="0" t="n">
        <v>3.43</v>
      </c>
      <c r="Q3303" s="0" t="n">
        <v>3.05</v>
      </c>
      <c r="R3303" s="0" t="n">
        <v>5250</v>
      </c>
      <c r="S3303" s="0" t="n">
        <v>10749</v>
      </c>
      <c r="T3303" s="0" t="n">
        <v>54.6</v>
      </c>
      <c r="U3303" s="0" t="n">
        <v>790</v>
      </c>
      <c r="V3303" s="0" t="n">
        <v>1</v>
      </c>
      <c r="W3303" s="60" t="n">
        <v>46261</v>
      </c>
      <c r="X3303" s="55" t="n">
        <f aca="false">IF(I3303="Male",0,1)</f>
        <v>1</v>
      </c>
      <c r="Y3303" s="55" t="n">
        <f aca="false">IF(OR(I3303="DNB",I3303="Dry DNB"),1,0)</f>
        <v>0</v>
      </c>
      <c r="Z3303" s="55" t="n">
        <f aca="false">IF(ISNUMBER(W3303),A3303-W3303,"")</f>
        <v>48</v>
      </c>
      <c r="AA3303" s="55" t="n">
        <f aca="false">MATCH(A3303,DATAS,0)</f>
        <v>1</v>
      </c>
      <c r="AB3303" s="55" t="n">
        <f aca="false">IF(AND(E3303&gt;0,OR(AND(B3303&gt;=1,B3303&lt;=6),B3303=10)),1,0)</f>
        <v>1</v>
      </c>
      <c r="AC3303" s="55" t="n">
        <f aca="false">IF(AND(E3303&gt;0,B3303=10),1,0)</f>
        <v>0</v>
      </c>
      <c r="AD3303" s="0" t="str">
        <f aca="false">IF(AND(C3302=C3303,AA3302=AA3303-1),AB3302,"")</f>
        <v/>
      </c>
      <c r="AE3303" s="0" t="str">
        <f aca="false">IF(AND(C3302=C3303,AA3302=AA3303-1),AC3302,"")</f>
        <v/>
      </c>
      <c r="AF3303" s="0" t="str">
        <f aca="false">IF(AA3303=1,"",IF(AND(AB3303=1,AD3303&lt;&gt;1),1,0))</f>
        <v/>
      </c>
      <c r="AG3303" s="0" t="str">
        <f aca="false">IF(AA3303=1,"",IF(AND(AC3303=1,AE3303&lt;&gt;1),1,0))</f>
        <v/>
      </c>
      <c r="AH3303" s="60" t="str">
        <f aca="false">IF(AND(E3303&gt;0,AA3303&lt;2,NOT(AND(C3304=C3303,AA3304=AA3303+1))),INDEX(DATAS,AA3303+1),"")</f>
        <v/>
      </c>
      <c r="AI3303" s="60" t="str">
        <f aca="false">IF(AND(AC3303=1,AA3303&lt;2),IF(AND(C3304=C3303,AA3304=AA3303+1),IF(AC3304=1,"",INDEX(DATAS,AA3303+1)),INDEX(DATAS,AA3303+1)),"")</f>
        <v/>
      </c>
    </row>
    <row r="3304" customFormat="false" ht="15" hidden="false" customHeight="false" outlineLevel="0" collapsed="false">
      <c r="A3304" s="60" t="n">
        <v>46310</v>
      </c>
      <c r="B3304" s="0" t="n">
        <v>1</v>
      </c>
      <c r="C3304" s="0" t="n">
        <v>5812</v>
      </c>
      <c r="D3304" s="0" t="n">
        <v>112</v>
      </c>
      <c r="E3304" s="0" t="n">
        <v>1</v>
      </c>
      <c r="F3304" s="55" t="s">
        <v>1021</v>
      </c>
      <c r="G3304" s="0" t="n">
        <v>64.1</v>
      </c>
      <c r="H3304" s="0" t="n">
        <v>62</v>
      </c>
      <c r="I3304" s="55" t="s">
        <v>157</v>
      </c>
      <c r="J3304" s="0" t="n">
        <v>62</v>
      </c>
      <c r="K3304" s="0" t="n">
        <v>62</v>
      </c>
      <c r="L3304" s="0" t="n">
        <v>50</v>
      </c>
      <c r="P3304" s="0" t="n">
        <v>3.43</v>
      </c>
      <c r="Q3304" s="0" t="n">
        <v>3.05</v>
      </c>
      <c r="T3304" s="0" t="n">
        <v>54.6</v>
      </c>
      <c r="U3304" s="0" t="n">
        <v>791</v>
      </c>
      <c r="V3304" s="0" t="n">
        <v>1</v>
      </c>
      <c r="W3304" s="60" t="n">
        <v>46261</v>
      </c>
      <c r="X3304" s="55" t="n">
        <f aca="false">IF(I3304="Male",0,1)</f>
        <v>1</v>
      </c>
      <c r="Y3304" s="55" t="n">
        <f aca="false">IF(OR(I3304="DNB",I3304="Dry DNB"),1,0)</f>
        <v>0</v>
      </c>
      <c r="Z3304" s="55" t="n">
        <f aca="false">IF(ISNUMBER(W3304),A3304-W3304,"")</f>
        <v>49</v>
      </c>
      <c r="AA3304" s="55" t="n">
        <f aca="false">MATCH(A3304,DATAS,0)</f>
        <v>2</v>
      </c>
      <c r="AB3304" s="55" t="n">
        <f aca="false">IF(AND(E3304&gt;0,OR(AND(B3304&gt;=1,B3304&lt;=6),B3304=10)),1,0)</f>
        <v>1</v>
      </c>
      <c r="AC3304" s="55" t="n">
        <f aca="false">IF(AND(E3304&gt;0,B3304=10),1,0)</f>
        <v>0</v>
      </c>
      <c r="AD3304" s="55" t="n">
        <f aca="false">IF(AND(C3303=C3304,AA3303=AA3304-1),AB3303,"")</f>
        <v>1</v>
      </c>
      <c r="AE3304" s="55" t="n">
        <f aca="false">IF(AND(C3303=C3304,AA3303=AA3304-1),AC3303,"")</f>
        <v>0</v>
      </c>
      <c r="AF3304" s="55" t="n">
        <f aca="false">IF(AA3304=1,"",IF(AND(AB3304=1,AD3304&lt;&gt;1),1,0))</f>
        <v>0</v>
      </c>
      <c r="AG3304" s="55" t="n">
        <f aca="false">IF(AA3304=1,"",IF(AND(AC3304=1,AE3304&lt;&gt;1),1,0))</f>
        <v>0</v>
      </c>
      <c r="AH3304" s="60" t="str">
        <f aca="false">IF(AND(E3304&gt;0,AA3304&lt;2,NOT(AND(C3305=C3304,AA3305=AA3304+1))),INDEX(DATAS,AA3304+1),"")</f>
        <v/>
      </c>
      <c r="AI3304" s="60" t="str">
        <f aca="false">IF(AND(AC3304=1,AA3304&lt;2),IF(AND(C3305=C3304,AA3305=AA3304+1),IF(AC3305=1,"",INDEX(DATAS,AA3304+1)),INDEX(DATAS,AA3304+1)),"")</f>
        <v/>
      </c>
    </row>
    <row r="3305" customFormat="false" ht="15" hidden="false" customHeight="false" outlineLevel="0" collapsed="false">
      <c r="A3305" s="60" t="n">
        <v>46309</v>
      </c>
      <c r="B3305" s="0" t="n">
        <v>4</v>
      </c>
      <c r="C3305" s="0" t="n">
        <v>5813</v>
      </c>
      <c r="D3305" s="0" t="n">
        <v>131</v>
      </c>
      <c r="E3305" s="0" t="n">
        <v>1</v>
      </c>
      <c r="F3305" s="55" t="s">
        <v>1021</v>
      </c>
      <c r="G3305" s="0" t="n">
        <v>52.9</v>
      </c>
      <c r="H3305" s="0" t="n">
        <v>54</v>
      </c>
      <c r="I3305" s="55" t="s">
        <v>157</v>
      </c>
      <c r="J3305" s="0" t="n">
        <v>68</v>
      </c>
      <c r="K3305" s="0" t="n">
        <v>68</v>
      </c>
      <c r="L3305" s="0" t="n">
        <v>63</v>
      </c>
      <c r="P3305" s="0" t="n">
        <v>2.47</v>
      </c>
      <c r="Q3305" s="0" t="n">
        <v>3.12</v>
      </c>
      <c r="R3305" s="0" t="n">
        <v>4267</v>
      </c>
      <c r="S3305" s="0" t="n">
        <v>9164</v>
      </c>
      <c r="T3305" s="0" t="n">
        <v>43.85</v>
      </c>
      <c r="U3305" s="0" t="n">
        <v>790</v>
      </c>
      <c r="V3305" s="0" t="n">
        <v>1</v>
      </c>
      <c r="W3305" s="60" t="n">
        <v>46247</v>
      </c>
      <c r="X3305" s="55" t="n">
        <f aca="false">IF(I3305="Male",0,1)</f>
        <v>1</v>
      </c>
      <c r="Y3305" s="55" t="n">
        <f aca="false">IF(OR(I3305="DNB",I3305="Dry DNB"),1,0)</f>
        <v>0</v>
      </c>
      <c r="Z3305" s="55" t="n">
        <f aca="false">IF(ISNUMBER(W3305),A3305-W3305,"")</f>
        <v>62</v>
      </c>
      <c r="AA3305" s="55" t="n">
        <f aca="false">MATCH(A3305,DATAS,0)</f>
        <v>1</v>
      </c>
      <c r="AB3305" s="55" t="n">
        <f aca="false">IF(AND(E3305&gt;0,OR(AND(B3305&gt;=1,B3305&lt;=6),B3305=10)),1,0)</f>
        <v>1</v>
      </c>
      <c r="AC3305" s="55" t="n">
        <f aca="false">IF(AND(E3305&gt;0,B3305=10),1,0)</f>
        <v>0</v>
      </c>
      <c r="AD3305" s="0" t="str">
        <f aca="false">IF(AND(C3304=C3305,AA3304=AA3305-1),AB3304,"")</f>
        <v/>
      </c>
      <c r="AE3305" s="0" t="str">
        <f aca="false">IF(AND(C3304=C3305,AA3304=AA3305-1),AC3304,"")</f>
        <v/>
      </c>
      <c r="AF3305" s="0" t="str">
        <f aca="false">IF(AA3305=1,"",IF(AND(AB3305=1,AD3305&lt;&gt;1),1,0))</f>
        <v/>
      </c>
      <c r="AG3305" s="0" t="str">
        <f aca="false">IF(AA3305=1,"",IF(AND(AC3305=1,AE3305&lt;&gt;1),1,0))</f>
        <v/>
      </c>
      <c r="AH3305" s="60" t="str">
        <f aca="false">IF(AND(E3305&gt;0,AA3305&lt;2,NOT(AND(C3306=C3305,AA3306=AA3305+1))),INDEX(DATAS,AA3305+1),"")</f>
        <v/>
      </c>
      <c r="AI3305" s="60" t="str">
        <f aca="false">IF(AND(AC3305=1,AA3305&lt;2),IF(AND(C3306=C3305,AA3306=AA3305+1),IF(AC3306=1,"",INDEX(DATAS,AA3305+1)),INDEX(DATAS,AA3305+1)),"")</f>
        <v/>
      </c>
    </row>
    <row r="3306" customFormat="false" ht="15" hidden="false" customHeight="false" outlineLevel="0" collapsed="false">
      <c r="A3306" s="60" t="n">
        <v>46310</v>
      </c>
      <c r="B3306" s="0" t="n">
        <v>4</v>
      </c>
      <c r="C3306" s="0" t="n">
        <v>5813</v>
      </c>
      <c r="D3306" s="0" t="n">
        <v>132</v>
      </c>
      <c r="E3306" s="0" t="n">
        <v>1</v>
      </c>
      <c r="F3306" s="55" t="s">
        <v>1021</v>
      </c>
      <c r="G3306" s="0" t="n">
        <v>55.6</v>
      </c>
      <c r="H3306" s="0" t="n">
        <v>55</v>
      </c>
      <c r="I3306" s="55" t="s">
        <v>157</v>
      </c>
      <c r="J3306" s="0" t="n">
        <v>68</v>
      </c>
      <c r="K3306" s="0" t="n">
        <v>68</v>
      </c>
      <c r="L3306" s="0" t="n">
        <v>64</v>
      </c>
      <c r="P3306" s="0" t="n">
        <v>2.47</v>
      </c>
      <c r="Q3306" s="0" t="n">
        <v>3.12</v>
      </c>
      <c r="T3306" s="0" t="n">
        <v>43.85</v>
      </c>
      <c r="U3306" s="0" t="n">
        <v>791</v>
      </c>
      <c r="V3306" s="0" t="n">
        <v>1</v>
      </c>
      <c r="W3306" s="60" t="n">
        <v>46247</v>
      </c>
      <c r="X3306" s="55" t="n">
        <f aca="false">IF(I3306="Male",0,1)</f>
        <v>1</v>
      </c>
      <c r="Y3306" s="55" t="n">
        <f aca="false">IF(OR(I3306="DNB",I3306="Dry DNB"),1,0)</f>
        <v>0</v>
      </c>
      <c r="Z3306" s="55" t="n">
        <f aca="false">IF(ISNUMBER(W3306),A3306-W3306,"")</f>
        <v>63</v>
      </c>
      <c r="AA3306" s="55" t="n">
        <f aca="false">MATCH(A3306,DATAS,0)</f>
        <v>2</v>
      </c>
      <c r="AB3306" s="55" t="n">
        <f aca="false">IF(AND(E3306&gt;0,OR(AND(B3306&gt;=1,B3306&lt;=6),B3306=10)),1,0)</f>
        <v>1</v>
      </c>
      <c r="AC3306" s="55" t="n">
        <f aca="false">IF(AND(E3306&gt;0,B3306=10),1,0)</f>
        <v>0</v>
      </c>
      <c r="AD3306" s="55" t="n">
        <f aca="false">IF(AND(C3305=C3306,AA3305=AA3306-1),AB3305,"")</f>
        <v>1</v>
      </c>
      <c r="AE3306" s="55" t="n">
        <f aca="false">IF(AND(C3305=C3306,AA3305=AA3306-1),AC3305,"")</f>
        <v>0</v>
      </c>
      <c r="AF3306" s="55" t="n">
        <f aca="false">IF(AA3306=1,"",IF(AND(AB3306=1,AD3306&lt;&gt;1),1,0))</f>
        <v>0</v>
      </c>
      <c r="AG3306" s="55" t="n">
        <f aca="false">IF(AA3306=1,"",IF(AND(AC3306=1,AE3306&lt;&gt;1),1,0))</f>
        <v>0</v>
      </c>
      <c r="AH3306" s="60" t="str">
        <f aca="false">IF(AND(E3306&gt;0,AA3306&lt;2,NOT(AND(C3307=C3306,AA3307=AA3306+1))),INDEX(DATAS,AA3306+1),"")</f>
        <v/>
      </c>
      <c r="AI3306" s="60" t="str">
        <f aca="false">IF(AND(AC3306=1,AA3306&lt;2),IF(AND(C3307=C3306,AA3307=AA3306+1),IF(AC3307=1,"",INDEX(DATAS,AA3306+1)),INDEX(DATAS,AA3306+1)),"")</f>
        <v/>
      </c>
    </row>
    <row r="3307" customFormat="false" ht="15" hidden="false" customHeight="false" outlineLevel="0" collapsed="false">
      <c r="A3307" s="60" t="n">
        <v>46309</v>
      </c>
      <c r="B3307" s="0" t="n">
        <v>1</v>
      </c>
      <c r="C3307" s="0" t="n">
        <v>5814</v>
      </c>
      <c r="D3307" s="0" t="n">
        <v>65</v>
      </c>
      <c r="E3307" s="0" t="n">
        <v>1</v>
      </c>
      <c r="F3307" s="55" t="s">
        <v>1022</v>
      </c>
      <c r="G3307" s="0" t="n">
        <v>48.6</v>
      </c>
      <c r="H3307" s="0" t="n">
        <v>53</v>
      </c>
      <c r="I3307" s="55" t="s">
        <v>187</v>
      </c>
      <c r="J3307" s="0" t="n">
        <v>65</v>
      </c>
      <c r="K3307" s="0" t="n">
        <v>65</v>
      </c>
      <c r="P3307" s="0" t="n">
        <v>3.44</v>
      </c>
      <c r="Q3307" s="0" t="n">
        <v>3.11</v>
      </c>
      <c r="R3307" s="0" t="n">
        <v>4609</v>
      </c>
      <c r="S3307" s="0" t="n">
        <v>9265</v>
      </c>
      <c r="U3307" s="0" t="n">
        <v>789</v>
      </c>
      <c r="V3307" s="0" t="n">
        <v>1</v>
      </c>
      <c r="W3307" s="60" t="n">
        <v>46310</v>
      </c>
      <c r="X3307" s="55" t="n">
        <f aca="false">IF(I3307="Male",0,1)</f>
        <v>1</v>
      </c>
      <c r="Y3307" s="55" t="n">
        <f aca="false">IF(OR(I3307="DNB",I3307="Dry DNB"),1,0)</f>
        <v>0</v>
      </c>
      <c r="Z3307" s="55" t="n">
        <f aca="false">IF(ISNUMBER(W3307),A3307-W3307,"")</f>
        <v>-1</v>
      </c>
      <c r="AA3307" s="55" t="n">
        <f aca="false">MATCH(A3307,DATAS,0)</f>
        <v>1</v>
      </c>
      <c r="AB3307" s="55" t="n">
        <f aca="false">IF(AND(E3307&gt;0,OR(AND(B3307&gt;=1,B3307&lt;=6),B3307=10)),1,0)</f>
        <v>1</v>
      </c>
      <c r="AC3307" s="55" t="n">
        <f aca="false">IF(AND(E3307&gt;0,B3307=10),1,0)</f>
        <v>0</v>
      </c>
      <c r="AD3307" s="0" t="str">
        <f aca="false">IF(AND(C3306=C3307,AA3306=AA3307-1),AB3306,"")</f>
        <v/>
      </c>
      <c r="AE3307" s="0" t="str">
        <f aca="false">IF(AND(C3306=C3307,AA3306=AA3307-1),AC3306,"")</f>
        <v/>
      </c>
      <c r="AF3307" s="0" t="str">
        <f aca="false">IF(AA3307=1,"",IF(AND(AB3307=1,AD3307&lt;&gt;1),1,0))</f>
        <v/>
      </c>
      <c r="AG3307" s="0" t="str">
        <f aca="false">IF(AA3307=1,"",IF(AND(AC3307=1,AE3307&lt;&gt;1),1,0))</f>
        <v/>
      </c>
      <c r="AH3307" s="60" t="str">
        <f aca="false">IF(AND(E3307&gt;0,AA3307&lt;2,NOT(AND(C3308=C3307,AA3308=AA3307+1))),INDEX(DATAS,AA3307+1),"")</f>
        <v/>
      </c>
      <c r="AI3307" s="60" t="str">
        <f aca="false">IF(AND(AC3307=1,AA3307&lt;2),IF(AND(C3308=C3307,AA3308=AA3307+1),IF(AC3308=1,"",INDEX(DATAS,AA3307+1)),INDEX(DATAS,AA3307+1)),"")</f>
        <v/>
      </c>
    </row>
    <row r="3308" customFormat="false" ht="15" hidden="false" customHeight="false" outlineLevel="0" collapsed="false">
      <c r="A3308" s="60" t="n">
        <v>46310</v>
      </c>
      <c r="B3308" s="0" t="n">
        <v>1</v>
      </c>
      <c r="C3308" s="0" t="n">
        <v>5814</v>
      </c>
      <c r="D3308" s="0" t="n">
        <v>66</v>
      </c>
      <c r="E3308" s="0" t="n">
        <v>1</v>
      </c>
      <c r="F3308" s="55" t="s">
        <v>1022</v>
      </c>
      <c r="G3308" s="0" t="n">
        <v>55</v>
      </c>
      <c r="H3308" s="0" t="n">
        <v>53</v>
      </c>
      <c r="I3308" s="55" t="s">
        <v>187</v>
      </c>
      <c r="J3308" s="0" t="n">
        <v>66</v>
      </c>
      <c r="K3308" s="0" t="n">
        <v>65</v>
      </c>
      <c r="P3308" s="0" t="n">
        <v>3.44</v>
      </c>
      <c r="Q3308" s="0" t="n">
        <v>3.11</v>
      </c>
      <c r="U3308" s="0" t="n">
        <v>790</v>
      </c>
      <c r="V3308" s="0" t="n">
        <v>1</v>
      </c>
      <c r="W3308" s="60" t="n">
        <v>46310</v>
      </c>
      <c r="X3308" s="55" t="n">
        <f aca="false">IF(I3308="Male",0,1)</f>
        <v>1</v>
      </c>
      <c r="Y3308" s="55" t="n">
        <f aca="false">IF(OR(I3308="DNB",I3308="Dry DNB"),1,0)</f>
        <v>0</v>
      </c>
      <c r="Z3308" s="55" t="n">
        <f aca="false">IF(ISNUMBER(W3308),A3308-W3308,"")</f>
        <v>0</v>
      </c>
      <c r="AA3308" s="55" t="n">
        <f aca="false">MATCH(A3308,DATAS,0)</f>
        <v>2</v>
      </c>
      <c r="AB3308" s="55" t="n">
        <f aca="false">IF(AND(E3308&gt;0,OR(AND(B3308&gt;=1,B3308&lt;=6),B3308=10)),1,0)</f>
        <v>1</v>
      </c>
      <c r="AC3308" s="55" t="n">
        <f aca="false">IF(AND(E3308&gt;0,B3308=10),1,0)</f>
        <v>0</v>
      </c>
      <c r="AD3308" s="55" t="n">
        <f aca="false">IF(AND(C3307=C3308,AA3307=AA3308-1),AB3307,"")</f>
        <v>1</v>
      </c>
      <c r="AE3308" s="55" t="n">
        <f aca="false">IF(AND(C3307=C3308,AA3307=AA3308-1),AC3307,"")</f>
        <v>0</v>
      </c>
      <c r="AF3308" s="55" t="n">
        <f aca="false">IF(AA3308=1,"",IF(AND(AB3308=1,AD3308&lt;&gt;1),1,0))</f>
        <v>0</v>
      </c>
      <c r="AG3308" s="55" t="n">
        <f aca="false">IF(AA3308=1,"",IF(AND(AC3308=1,AE3308&lt;&gt;1),1,0))</f>
        <v>0</v>
      </c>
      <c r="AH3308" s="60" t="str">
        <f aca="false">IF(AND(E3308&gt;0,AA3308&lt;2,NOT(AND(C3309=C3308,AA3309=AA3308+1))),INDEX(DATAS,AA3308+1),"")</f>
        <v/>
      </c>
      <c r="AI3308" s="60" t="str">
        <f aca="false">IF(AND(AC3308=1,AA3308&lt;2),IF(AND(C3309=C3308,AA3309=AA3308+1),IF(AC3309=1,"",INDEX(DATAS,AA3308+1)),INDEX(DATAS,AA3308+1)),"")</f>
        <v/>
      </c>
    </row>
    <row r="3309" customFormat="false" ht="15" hidden="false" customHeight="false" outlineLevel="0" collapsed="false">
      <c r="A3309" s="60" t="n">
        <v>46309</v>
      </c>
      <c r="B3309" s="0" t="n">
        <v>1</v>
      </c>
      <c r="C3309" s="0" t="n">
        <v>5816</v>
      </c>
      <c r="D3309" s="0" t="n">
        <v>59</v>
      </c>
      <c r="E3309" s="0" t="n">
        <v>1</v>
      </c>
      <c r="F3309" s="55" t="s">
        <v>1022</v>
      </c>
      <c r="G3309" s="0" t="n">
        <v>31.7</v>
      </c>
      <c r="H3309" s="0" t="n">
        <v>29</v>
      </c>
      <c r="I3309" s="55" t="s">
        <v>166</v>
      </c>
      <c r="J3309" s="0" t="n">
        <v>59</v>
      </c>
      <c r="P3309" s="0" t="n">
        <v>3.33</v>
      </c>
      <c r="Q3309" s="0" t="n">
        <v>3.4</v>
      </c>
      <c r="R3309" s="0" t="n">
        <v>2736</v>
      </c>
      <c r="S3309" s="0" t="n">
        <v>5500</v>
      </c>
      <c r="U3309" s="0" t="n">
        <v>789</v>
      </c>
      <c r="V3309" s="0" t="n">
        <v>0</v>
      </c>
      <c r="X3309" s="55" t="n">
        <f aca="false">IF(I3309="Male",0,1)</f>
        <v>1</v>
      </c>
      <c r="Y3309" s="55" t="n">
        <f aca="false">IF(OR(I3309="DNB",I3309="Dry DNB"),1,0)</f>
        <v>0</v>
      </c>
      <c r="Z3309" s="0" t="str">
        <f aca="false">IF(ISNUMBER(W3309),A3309-W3309,"")</f>
        <v/>
      </c>
      <c r="AA3309" s="55" t="n">
        <f aca="false">MATCH(A3309,DATAS,0)</f>
        <v>1</v>
      </c>
      <c r="AB3309" s="55" t="n">
        <f aca="false">IF(AND(E3309&gt;0,OR(AND(B3309&gt;=1,B3309&lt;=6),B3309=10)),1,0)</f>
        <v>1</v>
      </c>
      <c r="AC3309" s="55" t="n">
        <f aca="false">IF(AND(E3309&gt;0,B3309=10),1,0)</f>
        <v>0</v>
      </c>
      <c r="AD3309" s="0" t="str">
        <f aca="false">IF(AND(C3308=C3309,AA3308=AA3309-1),AB3308,"")</f>
        <v/>
      </c>
      <c r="AE3309" s="0" t="str">
        <f aca="false">IF(AND(C3308=C3309,AA3308=AA3309-1),AC3308,"")</f>
        <v/>
      </c>
      <c r="AF3309" s="0" t="str">
        <f aca="false">IF(AA3309=1,"",IF(AND(AB3309=1,AD3309&lt;&gt;1),1,0))</f>
        <v/>
      </c>
      <c r="AG3309" s="0" t="str">
        <f aca="false">IF(AA3309=1,"",IF(AND(AC3309=1,AE3309&lt;&gt;1),1,0))</f>
        <v/>
      </c>
      <c r="AH3309" s="60" t="str">
        <f aca="false">IF(AND(E3309&gt;0,AA3309&lt;2,NOT(AND(C3310=C3309,AA3310=AA3309+1))),INDEX(DATAS,AA3309+1),"")</f>
        <v/>
      </c>
      <c r="AI3309" s="60" t="str">
        <f aca="false">IF(AND(AC3309=1,AA3309&lt;2),IF(AND(C3310=C3309,AA3310=AA3309+1),IF(AC3310=1,"",INDEX(DATAS,AA3309+1)),INDEX(DATAS,AA3309+1)),"")</f>
        <v/>
      </c>
    </row>
    <row r="3310" customFormat="false" ht="15" hidden="false" customHeight="false" outlineLevel="0" collapsed="false">
      <c r="A3310" s="60" t="n">
        <v>46310</v>
      </c>
      <c r="B3310" s="0" t="n">
        <v>1</v>
      </c>
      <c r="C3310" s="0" t="n">
        <v>5816</v>
      </c>
      <c r="D3310" s="0" t="n">
        <v>60</v>
      </c>
      <c r="E3310" s="0" t="n">
        <v>1</v>
      </c>
      <c r="F3310" s="55" t="s">
        <v>1022</v>
      </c>
      <c r="G3310" s="0" t="n">
        <v>24.7</v>
      </c>
      <c r="H3310" s="0" t="n">
        <v>27</v>
      </c>
      <c r="I3310" s="55" t="s">
        <v>166</v>
      </c>
      <c r="J3310" s="0" t="n">
        <v>60</v>
      </c>
      <c r="P3310" s="0" t="n">
        <v>3.33</v>
      </c>
      <c r="Q3310" s="0" t="n">
        <v>3.4</v>
      </c>
      <c r="U3310" s="0" t="n">
        <v>790</v>
      </c>
      <c r="V3310" s="0" t="n">
        <v>0</v>
      </c>
      <c r="X3310" s="55" t="n">
        <f aca="false">IF(I3310="Male",0,1)</f>
        <v>1</v>
      </c>
      <c r="Y3310" s="55" t="n">
        <f aca="false">IF(OR(I3310="DNB",I3310="Dry DNB"),1,0)</f>
        <v>0</v>
      </c>
      <c r="Z3310" s="0" t="str">
        <f aca="false">IF(ISNUMBER(W3310),A3310-W3310,"")</f>
        <v/>
      </c>
      <c r="AA3310" s="55" t="n">
        <f aca="false">MATCH(A3310,DATAS,0)</f>
        <v>2</v>
      </c>
      <c r="AB3310" s="55" t="n">
        <f aca="false">IF(AND(E3310&gt;0,OR(AND(B3310&gt;=1,B3310&lt;=6),B3310=10)),1,0)</f>
        <v>1</v>
      </c>
      <c r="AC3310" s="55" t="n">
        <f aca="false">IF(AND(E3310&gt;0,B3310=10),1,0)</f>
        <v>0</v>
      </c>
      <c r="AD3310" s="55" t="n">
        <f aca="false">IF(AND(C3309=C3310,AA3309=AA3310-1),AB3309,"")</f>
        <v>1</v>
      </c>
      <c r="AE3310" s="55" t="n">
        <f aca="false">IF(AND(C3309=C3310,AA3309=AA3310-1),AC3309,"")</f>
        <v>0</v>
      </c>
      <c r="AF3310" s="55" t="n">
        <f aca="false">IF(AA3310=1,"",IF(AND(AB3310=1,AD3310&lt;&gt;1),1,0))</f>
        <v>0</v>
      </c>
      <c r="AG3310" s="55" t="n">
        <f aca="false">IF(AA3310=1,"",IF(AND(AC3310=1,AE3310&lt;&gt;1),1,0))</f>
        <v>0</v>
      </c>
      <c r="AH3310" s="60" t="str">
        <f aca="false">IF(AND(E3310&gt;0,AA3310&lt;2,NOT(AND(C3311=C3310,AA3311=AA3310+1))),INDEX(DATAS,AA3310+1),"")</f>
        <v/>
      </c>
      <c r="AI3310" s="60" t="str">
        <f aca="false">IF(AND(AC3310=1,AA3310&lt;2),IF(AND(C3311=C3310,AA3311=AA3310+1),IF(AC3311=1,"",INDEX(DATAS,AA3310+1)),INDEX(DATAS,AA3310+1)),"")</f>
        <v/>
      </c>
    </row>
    <row r="3311" customFormat="false" ht="15" hidden="false" customHeight="false" outlineLevel="0" collapsed="false">
      <c r="A3311" s="60" t="n">
        <v>46309</v>
      </c>
      <c r="B3311" s="0" t="n">
        <v>1</v>
      </c>
      <c r="C3311" s="0" t="n">
        <v>5818</v>
      </c>
      <c r="D3311" s="0" t="n">
        <v>3</v>
      </c>
      <c r="E3311" s="0" t="n">
        <v>1</v>
      </c>
      <c r="F3311" s="55" t="s">
        <v>1023</v>
      </c>
      <c r="G3311" s="0" t="n">
        <v>20</v>
      </c>
      <c r="H3311" s="0" t="n">
        <v>17</v>
      </c>
      <c r="I3311" s="55" t="s">
        <v>166</v>
      </c>
      <c r="J3311" s="0" t="n">
        <v>3</v>
      </c>
      <c r="R3311" s="0" t="n">
        <v>1955</v>
      </c>
      <c r="S3311" s="0" t="n">
        <v>3930</v>
      </c>
      <c r="U3311" s="0" t="n">
        <v>788</v>
      </c>
      <c r="V3311" s="0" t="n">
        <v>0</v>
      </c>
      <c r="X3311" s="55" t="n">
        <f aca="false">IF(I3311="Male",0,1)</f>
        <v>1</v>
      </c>
      <c r="Y3311" s="55" t="n">
        <f aca="false">IF(OR(I3311="DNB",I3311="Dry DNB"),1,0)</f>
        <v>0</v>
      </c>
      <c r="Z3311" s="0" t="str">
        <f aca="false">IF(ISNUMBER(W3311),A3311-W3311,"")</f>
        <v/>
      </c>
      <c r="AA3311" s="55" t="n">
        <f aca="false">MATCH(A3311,DATAS,0)</f>
        <v>1</v>
      </c>
      <c r="AB3311" s="55" t="n">
        <f aca="false">IF(AND(E3311&gt;0,OR(AND(B3311&gt;=1,B3311&lt;=6),B3311=10)),1,0)</f>
        <v>1</v>
      </c>
      <c r="AC3311" s="55" t="n">
        <f aca="false">IF(AND(E3311&gt;0,B3311=10),1,0)</f>
        <v>0</v>
      </c>
      <c r="AD3311" s="0" t="str">
        <f aca="false">IF(AND(C3310=C3311,AA3310=AA3311-1),AB3310,"")</f>
        <v/>
      </c>
      <c r="AE3311" s="0" t="str">
        <f aca="false">IF(AND(C3310=C3311,AA3310=AA3311-1),AC3310,"")</f>
        <v/>
      </c>
      <c r="AF3311" s="0" t="str">
        <f aca="false">IF(AA3311=1,"",IF(AND(AB3311=1,AD3311&lt;&gt;1),1,0))</f>
        <v/>
      </c>
      <c r="AG3311" s="0" t="str">
        <f aca="false">IF(AA3311=1,"",IF(AND(AC3311=1,AE3311&lt;&gt;1),1,0))</f>
        <v/>
      </c>
      <c r="AH3311" s="60" t="str">
        <f aca="false">IF(AND(E3311&gt;0,AA3311&lt;2,NOT(AND(C3312=C3311,AA3312=AA3311+1))),INDEX(DATAS,AA3311+1),"")</f>
        <v/>
      </c>
      <c r="AI3311" s="60" t="str">
        <f aca="false">IF(AND(AC3311=1,AA3311&lt;2),IF(AND(C3312=C3311,AA3312=AA3311+1),IF(AC3312=1,"",INDEX(DATAS,AA3311+1)),INDEX(DATAS,AA3311+1)),"")</f>
        <v/>
      </c>
    </row>
    <row r="3312" customFormat="false" ht="15" hidden="false" customHeight="false" outlineLevel="0" collapsed="false">
      <c r="A3312" s="60" t="n">
        <v>46310</v>
      </c>
      <c r="B3312" s="0" t="n">
        <v>1</v>
      </c>
      <c r="C3312" s="0" t="n">
        <v>5818</v>
      </c>
      <c r="D3312" s="0" t="n">
        <v>4</v>
      </c>
      <c r="E3312" s="0" t="n">
        <v>1</v>
      </c>
      <c r="F3312" s="55" t="s">
        <v>1023</v>
      </c>
      <c r="H3312" s="0" t="n">
        <v>19</v>
      </c>
      <c r="I3312" s="55" t="s">
        <v>166</v>
      </c>
      <c r="J3312" s="0" t="n">
        <v>4</v>
      </c>
      <c r="U3312" s="0" t="n">
        <v>789</v>
      </c>
      <c r="V3312" s="0" t="n">
        <v>0</v>
      </c>
      <c r="X3312" s="55" t="n">
        <f aca="false">IF(I3312="Male",0,1)</f>
        <v>1</v>
      </c>
      <c r="Y3312" s="55" t="n">
        <f aca="false">IF(OR(I3312="DNB",I3312="Dry DNB"),1,0)</f>
        <v>0</v>
      </c>
      <c r="Z3312" s="0" t="str">
        <f aca="false">IF(ISNUMBER(W3312),A3312-W3312,"")</f>
        <v/>
      </c>
      <c r="AA3312" s="55" t="n">
        <f aca="false">MATCH(A3312,DATAS,0)</f>
        <v>2</v>
      </c>
      <c r="AB3312" s="55" t="n">
        <f aca="false">IF(AND(E3312&gt;0,OR(AND(B3312&gt;=1,B3312&lt;=6),B3312=10)),1,0)</f>
        <v>1</v>
      </c>
      <c r="AC3312" s="55" t="n">
        <f aca="false">IF(AND(E3312&gt;0,B3312=10),1,0)</f>
        <v>0</v>
      </c>
      <c r="AD3312" s="55" t="n">
        <f aca="false">IF(AND(C3311=C3312,AA3311=AA3312-1),AB3311,"")</f>
        <v>1</v>
      </c>
      <c r="AE3312" s="55" t="n">
        <f aca="false">IF(AND(C3311=C3312,AA3311=AA3312-1),AC3311,"")</f>
        <v>0</v>
      </c>
      <c r="AF3312" s="55" t="n">
        <f aca="false">IF(AA3312=1,"",IF(AND(AB3312=1,AD3312&lt;&gt;1),1,0))</f>
        <v>0</v>
      </c>
      <c r="AG3312" s="55" t="n">
        <f aca="false">IF(AA3312=1,"",IF(AND(AC3312=1,AE3312&lt;&gt;1),1,0))</f>
        <v>0</v>
      </c>
      <c r="AH3312" s="60" t="str">
        <f aca="false">IF(AND(E3312&gt;0,AA3312&lt;2,NOT(AND(C3313=C3312,AA3313=AA3312+1))),INDEX(DATAS,AA3312+1),"")</f>
        <v/>
      </c>
      <c r="AI3312" s="60" t="str">
        <f aca="false">IF(AND(AC3312=1,AA3312&lt;2),IF(AND(C3313=C3312,AA3313=AA3312+1),IF(AC3313=1,"",INDEX(DATAS,AA3312+1)),INDEX(DATAS,AA3312+1)),"")</f>
        <v/>
      </c>
    </row>
    <row r="3313" customFormat="false" ht="15" hidden="false" customHeight="false" outlineLevel="0" collapsed="false">
      <c r="A3313" s="60" t="n">
        <v>46309</v>
      </c>
      <c r="B3313" s="0" t="n">
        <v>10</v>
      </c>
      <c r="C3313" s="0" t="n">
        <v>5819</v>
      </c>
      <c r="D3313" s="0" t="n">
        <v>15</v>
      </c>
      <c r="E3313" s="0" t="n">
        <v>1</v>
      </c>
      <c r="F3313" s="55" t="s">
        <v>1023</v>
      </c>
      <c r="I3313" s="55" t="s">
        <v>166</v>
      </c>
      <c r="J3313" s="0" t="n">
        <v>15</v>
      </c>
      <c r="U3313" s="0" t="n">
        <v>788</v>
      </c>
      <c r="V3313" s="0" t="n">
        <v>0</v>
      </c>
      <c r="X3313" s="55" t="n">
        <f aca="false">IF(I3313="Male",0,1)</f>
        <v>1</v>
      </c>
      <c r="Y3313" s="55" t="n">
        <f aca="false">IF(OR(I3313="DNB",I3313="Dry DNB"),1,0)</f>
        <v>0</v>
      </c>
      <c r="Z3313" s="0" t="str">
        <f aca="false">IF(ISNUMBER(W3313),A3313-W3313,"")</f>
        <v/>
      </c>
      <c r="AA3313" s="55" t="n">
        <f aca="false">MATCH(A3313,DATAS,0)</f>
        <v>1</v>
      </c>
      <c r="AB3313" s="55" t="n">
        <f aca="false">IF(AND(E3313&gt;0,OR(AND(B3313&gt;=1,B3313&lt;=6),B3313=10)),1,0)</f>
        <v>1</v>
      </c>
      <c r="AC3313" s="55" t="n">
        <f aca="false">IF(AND(E3313&gt;0,B3313=10),1,0)</f>
        <v>1</v>
      </c>
      <c r="AD3313" s="0" t="str">
        <f aca="false">IF(AND(C3312=C3313,AA3312=AA3313-1),AB3312,"")</f>
        <v/>
      </c>
      <c r="AE3313" s="0" t="str">
        <f aca="false">IF(AND(C3312=C3313,AA3312=AA3313-1),AC3312,"")</f>
        <v/>
      </c>
      <c r="AF3313" s="0" t="str">
        <f aca="false">IF(AA3313=1,"",IF(AND(AB3313=1,AD3313&lt;&gt;1),1,0))</f>
        <v/>
      </c>
      <c r="AG3313" s="0" t="str">
        <f aca="false">IF(AA3313=1,"",IF(AND(AC3313=1,AE3313&lt;&gt;1),1,0))</f>
        <v/>
      </c>
      <c r="AH3313" s="60" t="str">
        <f aca="false">IF(AND(E3313&gt;0,AA3313&lt;2,NOT(AND(C3314=C3313,AA3314=AA3313+1))),INDEX(DATAS,AA3313+1),"")</f>
        <v/>
      </c>
      <c r="AI3313" s="60" t="str">
        <f aca="false">IF(AND(AC3313=1,AA3313&lt;2),IF(AND(C3314=C3313,AA3314=AA3313+1),IF(AC3314=1,"",INDEX(DATAS,AA3313+1)),INDEX(DATAS,AA3313+1)),"")</f>
        <v/>
      </c>
    </row>
    <row r="3314" customFormat="false" ht="15" hidden="false" customHeight="false" outlineLevel="0" collapsed="false">
      <c r="A3314" s="60" t="n">
        <v>46310</v>
      </c>
      <c r="B3314" s="0" t="n">
        <v>10</v>
      </c>
      <c r="C3314" s="0" t="n">
        <v>5819</v>
      </c>
      <c r="D3314" s="0" t="n">
        <v>16</v>
      </c>
      <c r="E3314" s="0" t="n">
        <v>1</v>
      </c>
      <c r="F3314" s="55" t="s">
        <v>1023</v>
      </c>
      <c r="I3314" s="55" t="s">
        <v>166</v>
      </c>
      <c r="J3314" s="0" t="n">
        <v>16</v>
      </c>
      <c r="U3314" s="0" t="n">
        <v>789</v>
      </c>
      <c r="V3314" s="0" t="n">
        <v>0</v>
      </c>
      <c r="X3314" s="55" t="n">
        <f aca="false">IF(I3314="Male",0,1)</f>
        <v>1</v>
      </c>
      <c r="Y3314" s="55" t="n">
        <f aca="false">IF(OR(I3314="DNB",I3314="Dry DNB"),1,0)</f>
        <v>0</v>
      </c>
      <c r="Z3314" s="0" t="str">
        <f aca="false">IF(ISNUMBER(W3314),A3314-W3314,"")</f>
        <v/>
      </c>
      <c r="AA3314" s="55" t="n">
        <f aca="false">MATCH(A3314,DATAS,0)</f>
        <v>2</v>
      </c>
      <c r="AB3314" s="55" t="n">
        <f aca="false">IF(AND(E3314&gt;0,OR(AND(B3314&gt;=1,B3314&lt;=6),B3314=10)),1,0)</f>
        <v>1</v>
      </c>
      <c r="AC3314" s="55" t="n">
        <f aca="false">IF(AND(E3314&gt;0,B3314=10),1,0)</f>
        <v>1</v>
      </c>
      <c r="AD3314" s="55" t="n">
        <f aca="false">IF(AND(C3313=C3314,AA3313=AA3314-1),AB3313,"")</f>
        <v>1</v>
      </c>
      <c r="AE3314" s="55" t="n">
        <f aca="false">IF(AND(C3313=C3314,AA3313=AA3314-1),AC3313,"")</f>
        <v>1</v>
      </c>
      <c r="AF3314" s="55" t="n">
        <f aca="false">IF(AA3314=1,"",IF(AND(AB3314=1,AD3314&lt;&gt;1),1,0))</f>
        <v>0</v>
      </c>
      <c r="AG3314" s="55" t="n">
        <f aca="false">IF(AA3314=1,"",IF(AND(AC3314=1,AE3314&lt;&gt;1),1,0))</f>
        <v>0</v>
      </c>
      <c r="AH3314" s="60" t="str">
        <f aca="false">IF(AND(E3314&gt;0,AA3314&lt;2,NOT(AND(C3315=C3314,AA3315=AA3314+1))),INDEX(DATAS,AA3314+1),"")</f>
        <v/>
      </c>
      <c r="AI3314" s="60" t="str">
        <f aca="false">IF(AND(AC3314=1,AA3314&lt;2),IF(AND(C3315=C3314,AA3315=AA3314+1),IF(AC3315=1,"",INDEX(DATAS,AA3314+1)),INDEX(DATAS,AA3314+1)),"")</f>
        <v/>
      </c>
    </row>
    <row r="3315" customFormat="false" ht="15" hidden="false" customHeight="false" outlineLevel="0" collapsed="false">
      <c r="A3315" s="60" t="n">
        <v>46309</v>
      </c>
      <c r="B3315" s="0" t="n">
        <v>1</v>
      </c>
      <c r="C3315" s="0" t="n">
        <v>5820</v>
      </c>
      <c r="D3315" s="0" t="n">
        <v>111</v>
      </c>
      <c r="E3315" s="0" t="n">
        <v>1</v>
      </c>
      <c r="F3315" s="55" t="s">
        <v>1024</v>
      </c>
      <c r="G3315" s="0" t="n">
        <v>48.4</v>
      </c>
      <c r="H3315" s="0" t="n">
        <v>49</v>
      </c>
      <c r="I3315" s="55" t="s">
        <v>187</v>
      </c>
      <c r="J3315" s="0" t="n">
        <v>111</v>
      </c>
      <c r="K3315" s="0" t="n">
        <v>65</v>
      </c>
      <c r="P3315" s="0" t="n">
        <v>4.14</v>
      </c>
      <c r="Q3315" s="0" t="n">
        <v>3.04</v>
      </c>
      <c r="R3315" s="0" t="n">
        <v>4577</v>
      </c>
      <c r="S3315" s="0" t="n">
        <v>9286</v>
      </c>
      <c r="T3315" s="0" t="n">
        <v>46.3</v>
      </c>
      <c r="U3315" s="0" t="n">
        <v>786</v>
      </c>
      <c r="V3315" s="0" t="n">
        <v>2</v>
      </c>
      <c r="W3315" s="60" t="n">
        <v>46296</v>
      </c>
      <c r="X3315" s="55" t="n">
        <f aca="false">IF(I3315="Male",0,1)</f>
        <v>1</v>
      </c>
      <c r="Y3315" s="55" t="n">
        <f aca="false">IF(OR(I3315="DNB",I3315="Dry DNB"),1,0)</f>
        <v>0</v>
      </c>
      <c r="Z3315" s="55" t="n">
        <f aca="false">IF(ISNUMBER(W3315),A3315-W3315,"")</f>
        <v>13</v>
      </c>
      <c r="AA3315" s="55" t="n">
        <f aca="false">MATCH(A3315,DATAS,0)</f>
        <v>1</v>
      </c>
      <c r="AB3315" s="55" t="n">
        <f aca="false">IF(AND(E3315&gt;0,OR(AND(B3315&gt;=1,B3315&lt;=6),B3315=10)),1,0)</f>
        <v>1</v>
      </c>
      <c r="AC3315" s="55" t="n">
        <f aca="false">IF(AND(E3315&gt;0,B3315=10),1,0)</f>
        <v>0</v>
      </c>
      <c r="AD3315" s="0" t="str">
        <f aca="false">IF(AND(C3314=C3315,AA3314=AA3315-1),AB3314,"")</f>
        <v/>
      </c>
      <c r="AE3315" s="0" t="str">
        <f aca="false">IF(AND(C3314=C3315,AA3314=AA3315-1),AC3314,"")</f>
        <v/>
      </c>
      <c r="AF3315" s="0" t="str">
        <f aca="false">IF(AA3315=1,"",IF(AND(AB3315=1,AD3315&lt;&gt;1),1,0))</f>
        <v/>
      </c>
      <c r="AG3315" s="0" t="str">
        <f aca="false">IF(AA3315=1,"",IF(AND(AC3315=1,AE3315&lt;&gt;1),1,0))</f>
        <v/>
      </c>
      <c r="AH3315" s="60" t="str">
        <f aca="false">IF(AND(E3315&gt;0,AA3315&lt;2,NOT(AND(C3316=C3315,AA3316=AA3315+1))),INDEX(DATAS,AA3315+1),"")</f>
        <v/>
      </c>
      <c r="AI3315" s="60" t="str">
        <f aca="false">IF(AND(AC3315=1,AA3315&lt;2),IF(AND(C3316=C3315,AA3316=AA3315+1),IF(AC3316=1,"",INDEX(DATAS,AA3315+1)),INDEX(DATAS,AA3315+1)),"")</f>
        <v/>
      </c>
    </row>
    <row r="3316" customFormat="false" ht="15" hidden="false" customHeight="false" outlineLevel="0" collapsed="false">
      <c r="A3316" s="60" t="n">
        <v>46310</v>
      </c>
      <c r="B3316" s="0" t="n">
        <v>1</v>
      </c>
      <c r="C3316" s="0" t="n">
        <v>5820</v>
      </c>
      <c r="D3316" s="0" t="n">
        <v>112</v>
      </c>
      <c r="E3316" s="0" t="n">
        <v>1</v>
      </c>
      <c r="F3316" s="55" t="s">
        <v>1024</v>
      </c>
      <c r="G3316" s="0" t="n">
        <v>54</v>
      </c>
      <c r="H3316" s="0" t="n">
        <v>50</v>
      </c>
      <c r="I3316" s="55" t="s">
        <v>187</v>
      </c>
      <c r="J3316" s="0" t="n">
        <v>112</v>
      </c>
      <c r="K3316" s="0" t="n">
        <v>65</v>
      </c>
      <c r="P3316" s="0" t="n">
        <v>4.14</v>
      </c>
      <c r="Q3316" s="0" t="n">
        <v>3.04</v>
      </c>
      <c r="T3316" s="0" t="n">
        <v>46.3</v>
      </c>
      <c r="U3316" s="0" t="n">
        <v>787</v>
      </c>
      <c r="V3316" s="0" t="n">
        <v>2</v>
      </c>
      <c r="W3316" s="60" t="n">
        <v>46296</v>
      </c>
      <c r="X3316" s="55" t="n">
        <f aca="false">IF(I3316="Male",0,1)</f>
        <v>1</v>
      </c>
      <c r="Y3316" s="55" t="n">
        <f aca="false">IF(OR(I3316="DNB",I3316="Dry DNB"),1,0)</f>
        <v>0</v>
      </c>
      <c r="Z3316" s="55" t="n">
        <f aca="false">IF(ISNUMBER(W3316),A3316-W3316,"")</f>
        <v>14</v>
      </c>
      <c r="AA3316" s="55" t="n">
        <f aca="false">MATCH(A3316,DATAS,0)</f>
        <v>2</v>
      </c>
      <c r="AB3316" s="55" t="n">
        <f aca="false">IF(AND(E3316&gt;0,OR(AND(B3316&gt;=1,B3316&lt;=6),B3316=10)),1,0)</f>
        <v>1</v>
      </c>
      <c r="AC3316" s="55" t="n">
        <f aca="false">IF(AND(E3316&gt;0,B3316=10),1,0)</f>
        <v>0</v>
      </c>
      <c r="AD3316" s="55" t="n">
        <f aca="false">IF(AND(C3315=C3316,AA3315=AA3316-1),AB3315,"")</f>
        <v>1</v>
      </c>
      <c r="AE3316" s="55" t="n">
        <f aca="false">IF(AND(C3315=C3316,AA3315=AA3316-1),AC3315,"")</f>
        <v>0</v>
      </c>
      <c r="AF3316" s="55" t="n">
        <f aca="false">IF(AA3316=1,"",IF(AND(AB3316=1,AD3316&lt;&gt;1),1,0))</f>
        <v>0</v>
      </c>
      <c r="AG3316" s="55" t="n">
        <f aca="false">IF(AA3316=1,"",IF(AND(AC3316=1,AE3316&lt;&gt;1),1,0))</f>
        <v>0</v>
      </c>
      <c r="AH3316" s="60" t="str">
        <f aca="false">IF(AND(E3316&gt;0,AA3316&lt;2,NOT(AND(C3317=C3316,AA3317=AA3316+1))),INDEX(DATAS,AA3316+1),"")</f>
        <v/>
      </c>
      <c r="AI3316" s="60" t="str">
        <f aca="false">IF(AND(AC3316=1,AA3316&lt;2),IF(AND(C3317=C3316,AA3317=AA3316+1),IF(AC3317=1,"",INDEX(DATAS,AA3316+1)),INDEX(DATAS,AA3316+1)),"")</f>
        <v/>
      </c>
    </row>
    <row r="3317" customFormat="false" ht="15" hidden="false" customHeight="false" outlineLevel="0" collapsed="false">
      <c r="A3317" s="60" t="n">
        <v>46309</v>
      </c>
      <c r="B3317" s="0" t="n">
        <v>1</v>
      </c>
      <c r="C3317" s="0" t="n">
        <v>5821</v>
      </c>
      <c r="D3317" s="0" t="n">
        <v>100</v>
      </c>
      <c r="E3317" s="0" t="n">
        <v>1</v>
      </c>
      <c r="F3317" s="55" t="s">
        <v>1024</v>
      </c>
      <c r="G3317" s="0" t="n">
        <v>50.5</v>
      </c>
      <c r="H3317" s="0" t="n">
        <v>50</v>
      </c>
      <c r="I3317" s="55" t="s">
        <v>157</v>
      </c>
      <c r="J3317" s="0" t="n">
        <v>65</v>
      </c>
      <c r="K3317" s="0" t="n">
        <v>65</v>
      </c>
      <c r="L3317" s="0" t="n">
        <v>35</v>
      </c>
      <c r="P3317" s="0" t="n">
        <v>3.26</v>
      </c>
      <c r="Q3317" s="0" t="n">
        <v>3.19</v>
      </c>
      <c r="R3317" s="0" t="n">
        <v>4051</v>
      </c>
      <c r="S3317" s="0" t="n">
        <v>8144</v>
      </c>
      <c r="T3317" s="0" t="n">
        <v>43.35</v>
      </c>
      <c r="U3317" s="0" t="n">
        <v>786</v>
      </c>
      <c r="V3317" s="0" t="n">
        <v>1</v>
      </c>
      <c r="W3317" s="60" t="n">
        <v>46275</v>
      </c>
      <c r="X3317" s="55" t="n">
        <f aca="false">IF(I3317="Male",0,1)</f>
        <v>1</v>
      </c>
      <c r="Y3317" s="55" t="n">
        <f aca="false">IF(OR(I3317="DNB",I3317="Dry DNB"),1,0)</f>
        <v>0</v>
      </c>
      <c r="Z3317" s="55" t="n">
        <f aca="false">IF(ISNUMBER(W3317),A3317-W3317,"")</f>
        <v>34</v>
      </c>
      <c r="AA3317" s="55" t="n">
        <f aca="false">MATCH(A3317,DATAS,0)</f>
        <v>1</v>
      </c>
      <c r="AB3317" s="55" t="n">
        <f aca="false">IF(AND(E3317&gt;0,OR(AND(B3317&gt;=1,B3317&lt;=6),B3317=10)),1,0)</f>
        <v>1</v>
      </c>
      <c r="AC3317" s="55" t="n">
        <f aca="false">IF(AND(E3317&gt;0,B3317=10),1,0)</f>
        <v>0</v>
      </c>
      <c r="AD3317" s="0" t="str">
        <f aca="false">IF(AND(C3316=C3317,AA3316=AA3317-1),AB3316,"")</f>
        <v/>
      </c>
      <c r="AE3317" s="0" t="str">
        <f aca="false">IF(AND(C3316=C3317,AA3316=AA3317-1),AC3316,"")</f>
        <v/>
      </c>
      <c r="AF3317" s="0" t="str">
        <f aca="false">IF(AA3317=1,"",IF(AND(AB3317=1,AD3317&lt;&gt;1),1,0))</f>
        <v/>
      </c>
      <c r="AG3317" s="0" t="str">
        <f aca="false">IF(AA3317=1,"",IF(AND(AC3317=1,AE3317&lt;&gt;1),1,0))</f>
        <v/>
      </c>
      <c r="AH3317" s="60" t="str">
        <f aca="false">IF(AND(E3317&gt;0,AA3317&lt;2,NOT(AND(C3318=C3317,AA3318=AA3317+1))),INDEX(DATAS,AA3317+1),"")</f>
        <v/>
      </c>
      <c r="AI3317" s="60" t="str">
        <f aca="false">IF(AND(AC3317=1,AA3317&lt;2),IF(AND(C3318=C3317,AA3318=AA3317+1),IF(AC3318=1,"",INDEX(DATAS,AA3317+1)),INDEX(DATAS,AA3317+1)),"")</f>
        <v/>
      </c>
    </row>
    <row r="3318" customFormat="false" ht="15" hidden="false" customHeight="false" outlineLevel="0" collapsed="false">
      <c r="A3318" s="60" t="n">
        <v>46310</v>
      </c>
      <c r="B3318" s="0" t="n">
        <v>1</v>
      </c>
      <c r="C3318" s="0" t="n">
        <v>5821</v>
      </c>
      <c r="D3318" s="0" t="n">
        <v>101</v>
      </c>
      <c r="E3318" s="0" t="n">
        <v>1</v>
      </c>
      <c r="F3318" s="55" t="s">
        <v>1024</v>
      </c>
      <c r="G3318" s="0" t="n">
        <v>53.3</v>
      </c>
      <c r="H3318" s="0" t="n">
        <v>51</v>
      </c>
      <c r="I3318" s="55" t="s">
        <v>157</v>
      </c>
      <c r="J3318" s="0" t="n">
        <v>65</v>
      </c>
      <c r="K3318" s="0" t="n">
        <v>65</v>
      </c>
      <c r="L3318" s="0" t="n">
        <v>36</v>
      </c>
      <c r="P3318" s="0" t="n">
        <v>3.26</v>
      </c>
      <c r="Q3318" s="0" t="n">
        <v>3.19</v>
      </c>
      <c r="T3318" s="0" t="n">
        <v>43.35</v>
      </c>
      <c r="U3318" s="0" t="n">
        <v>787</v>
      </c>
      <c r="V3318" s="0" t="n">
        <v>1</v>
      </c>
      <c r="W3318" s="60" t="n">
        <v>46275</v>
      </c>
      <c r="X3318" s="55" t="n">
        <f aca="false">IF(I3318="Male",0,1)</f>
        <v>1</v>
      </c>
      <c r="Y3318" s="55" t="n">
        <f aca="false">IF(OR(I3318="DNB",I3318="Dry DNB"),1,0)</f>
        <v>0</v>
      </c>
      <c r="Z3318" s="55" t="n">
        <f aca="false">IF(ISNUMBER(W3318),A3318-W3318,"")</f>
        <v>35</v>
      </c>
      <c r="AA3318" s="55" t="n">
        <f aca="false">MATCH(A3318,DATAS,0)</f>
        <v>2</v>
      </c>
      <c r="AB3318" s="55" t="n">
        <f aca="false">IF(AND(E3318&gt;0,OR(AND(B3318&gt;=1,B3318&lt;=6),B3318=10)),1,0)</f>
        <v>1</v>
      </c>
      <c r="AC3318" s="55" t="n">
        <f aca="false">IF(AND(E3318&gt;0,B3318=10),1,0)</f>
        <v>0</v>
      </c>
      <c r="AD3318" s="55" t="n">
        <f aca="false">IF(AND(C3317=C3318,AA3317=AA3318-1),AB3317,"")</f>
        <v>1</v>
      </c>
      <c r="AE3318" s="55" t="n">
        <f aca="false">IF(AND(C3317=C3318,AA3317=AA3318-1),AC3317,"")</f>
        <v>0</v>
      </c>
      <c r="AF3318" s="55" t="n">
        <f aca="false">IF(AA3318=1,"",IF(AND(AB3318=1,AD3318&lt;&gt;1),1,0))</f>
        <v>0</v>
      </c>
      <c r="AG3318" s="55" t="n">
        <f aca="false">IF(AA3318=1,"",IF(AND(AC3318=1,AE3318&lt;&gt;1),1,0))</f>
        <v>0</v>
      </c>
      <c r="AH3318" s="60" t="str">
        <f aca="false">IF(AND(E3318&gt;0,AA3318&lt;2,NOT(AND(C3319=C3318,AA3319=AA3318+1))),INDEX(DATAS,AA3318+1),"")</f>
        <v/>
      </c>
      <c r="AI3318" s="60" t="str">
        <f aca="false">IF(AND(AC3318=1,AA3318&lt;2),IF(AND(C3319=C3318,AA3319=AA3318+1),IF(AC3319=1,"",INDEX(DATAS,AA3318+1)),INDEX(DATAS,AA3318+1)),"")</f>
        <v/>
      </c>
    </row>
    <row r="3319" customFormat="false" ht="15" hidden="false" customHeight="false" outlineLevel="0" collapsed="false">
      <c r="A3319" s="60" t="n">
        <v>46309</v>
      </c>
      <c r="B3319" s="0" t="n">
        <v>4</v>
      </c>
      <c r="C3319" s="0" t="n">
        <v>5822</v>
      </c>
      <c r="D3319" s="0" t="n">
        <v>140</v>
      </c>
      <c r="E3319" s="0" t="n">
        <v>1</v>
      </c>
      <c r="F3319" s="55" t="s">
        <v>1024</v>
      </c>
      <c r="G3319" s="0" t="n">
        <v>47.7</v>
      </c>
      <c r="H3319" s="0" t="n">
        <v>49</v>
      </c>
      <c r="I3319" s="55" t="s">
        <v>187</v>
      </c>
      <c r="J3319" s="0" t="n">
        <v>140</v>
      </c>
      <c r="K3319" s="0" t="n">
        <v>63</v>
      </c>
      <c r="P3319" s="0" t="n">
        <v>2.67</v>
      </c>
      <c r="Q3319" s="0" t="n">
        <v>3.15</v>
      </c>
      <c r="R3319" s="0" t="n">
        <v>4000</v>
      </c>
      <c r="S3319" s="0" t="n">
        <v>8420</v>
      </c>
      <c r="T3319" s="0" t="n">
        <v>43.1</v>
      </c>
      <c r="U3319" s="0" t="n">
        <v>786</v>
      </c>
      <c r="V3319" s="0" t="n">
        <v>3</v>
      </c>
      <c r="W3319" s="60" t="n">
        <v>46291</v>
      </c>
      <c r="X3319" s="55" t="n">
        <f aca="false">IF(I3319="Male",0,1)</f>
        <v>1</v>
      </c>
      <c r="Y3319" s="55" t="n">
        <f aca="false">IF(OR(I3319="DNB",I3319="Dry DNB"),1,0)</f>
        <v>0</v>
      </c>
      <c r="Z3319" s="55" t="n">
        <f aca="false">IF(ISNUMBER(W3319),A3319-W3319,"")</f>
        <v>18</v>
      </c>
      <c r="AA3319" s="55" t="n">
        <f aca="false">MATCH(A3319,DATAS,0)</f>
        <v>1</v>
      </c>
      <c r="AB3319" s="55" t="n">
        <f aca="false">IF(AND(E3319&gt;0,OR(AND(B3319&gt;=1,B3319&lt;=6),B3319=10)),1,0)</f>
        <v>1</v>
      </c>
      <c r="AC3319" s="55" t="n">
        <f aca="false">IF(AND(E3319&gt;0,B3319=10),1,0)</f>
        <v>0</v>
      </c>
      <c r="AD3319" s="0" t="str">
        <f aca="false">IF(AND(C3318=C3319,AA3318=AA3319-1),AB3318,"")</f>
        <v/>
      </c>
      <c r="AE3319" s="0" t="str">
        <f aca="false">IF(AND(C3318=C3319,AA3318=AA3319-1),AC3318,"")</f>
        <v/>
      </c>
      <c r="AF3319" s="0" t="str">
        <f aca="false">IF(AA3319=1,"",IF(AND(AB3319=1,AD3319&lt;&gt;1),1,0))</f>
        <v/>
      </c>
      <c r="AG3319" s="0" t="str">
        <f aca="false">IF(AA3319=1,"",IF(AND(AC3319=1,AE3319&lt;&gt;1),1,0))</f>
        <v/>
      </c>
      <c r="AH3319" s="60" t="str">
        <f aca="false">IF(AND(E3319&gt;0,AA3319&lt;2,NOT(AND(C3320=C3319,AA3320=AA3319+1))),INDEX(DATAS,AA3319+1),"")</f>
        <v/>
      </c>
      <c r="AI3319" s="60" t="str">
        <f aca="false">IF(AND(AC3319=1,AA3319&lt;2),IF(AND(C3320=C3319,AA3320=AA3319+1),IF(AC3320=1,"",INDEX(DATAS,AA3319+1)),INDEX(DATAS,AA3319+1)),"")</f>
        <v/>
      </c>
    </row>
    <row r="3320" customFormat="false" ht="15" hidden="false" customHeight="false" outlineLevel="0" collapsed="false">
      <c r="A3320" s="60" t="n">
        <v>46310</v>
      </c>
      <c r="B3320" s="0" t="n">
        <v>4</v>
      </c>
      <c r="C3320" s="0" t="n">
        <v>5822</v>
      </c>
      <c r="D3320" s="0" t="n">
        <v>141</v>
      </c>
      <c r="E3320" s="0" t="n">
        <v>1</v>
      </c>
      <c r="F3320" s="55" t="s">
        <v>1024</v>
      </c>
      <c r="G3320" s="0" t="n">
        <v>46.4</v>
      </c>
      <c r="H3320" s="0" t="n">
        <v>48</v>
      </c>
      <c r="I3320" s="55" t="s">
        <v>187</v>
      </c>
      <c r="J3320" s="0" t="n">
        <v>141</v>
      </c>
      <c r="K3320" s="0" t="n">
        <v>63</v>
      </c>
      <c r="P3320" s="0" t="n">
        <v>2.67</v>
      </c>
      <c r="Q3320" s="0" t="n">
        <v>3.15</v>
      </c>
      <c r="T3320" s="0" t="n">
        <v>43.1</v>
      </c>
      <c r="U3320" s="0" t="n">
        <v>787</v>
      </c>
      <c r="V3320" s="0" t="n">
        <v>3</v>
      </c>
      <c r="W3320" s="60" t="n">
        <v>46291</v>
      </c>
      <c r="X3320" s="55" t="n">
        <f aca="false">IF(I3320="Male",0,1)</f>
        <v>1</v>
      </c>
      <c r="Y3320" s="55" t="n">
        <f aca="false">IF(OR(I3320="DNB",I3320="Dry DNB"),1,0)</f>
        <v>0</v>
      </c>
      <c r="Z3320" s="55" t="n">
        <f aca="false">IF(ISNUMBER(W3320),A3320-W3320,"")</f>
        <v>19</v>
      </c>
      <c r="AA3320" s="55" t="n">
        <f aca="false">MATCH(A3320,DATAS,0)</f>
        <v>2</v>
      </c>
      <c r="AB3320" s="55" t="n">
        <f aca="false">IF(AND(E3320&gt;0,OR(AND(B3320&gt;=1,B3320&lt;=6),B3320=10)),1,0)</f>
        <v>1</v>
      </c>
      <c r="AC3320" s="55" t="n">
        <f aca="false">IF(AND(E3320&gt;0,B3320=10),1,0)</f>
        <v>0</v>
      </c>
      <c r="AD3320" s="55" t="n">
        <f aca="false">IF(AND(C3319=C3320,AA3319=AA3320-1),AB3319,"")</f>
        <v>1</v>
      </c>
      <c r="AE3320" s="55" t="n">
        <f aca="false">IF(AND(C3319=C3320,AA3319=AA3320-1),AC3319,"")</f>
        <v>0</v>
      </c>
      <c r="AF3320" s="55" t="n">
        <f aca="false">IF(AA3320=1,"",IF(AND(AB3320=1,AD3320&lt;&gt;1),1,0))</f>
        <v>0</v>
      </c>
      <c r="AG3320" s="55" t="n">
        <f aca="false">IF(AA3320=1,"",IF(AND(AC3320=1,AE3320&lt;&gt;1),1,0))</f>
        <v>0</v>
      </c>
      <c r="AH3320" s="60" t="str">
        <f aca="false">IF(AND(E3320&gt;0,AA3320&lt;2,NOT(AND(C3321=C3320,AA3321=AA3320+1))),INDEX(DATAS,AA3320+1),"")</f>
        <v/>
      </c>
      <c r="AI3320" s="60" t="str">
        <f aca="false">IF(AND(AC3320=1,AA3320&lt;2),IF(AND(C3321=C3320,AA3321=AA3320+1),IF(AC3321=1,"",INDEX(DATAS,AA3320+1)),INDEX(DATAS,AA3320+1)),"")</f>
        <v/>
      </c>
    </row>
    <row r="3321" customFormat="false" ht="15" hidden="false" customHeight="false" outlineLevel="0" collapsed="false">
      <c r="A3321" s="60" t="n">
        <v>46309</v>
      </c>
      <c r="B3321" s="0" t="n">
        <v>1</v>
      </c>
      <c r="C3321" s="0" t="n">
        <v>5824</v>
      </c>
      <c r="D3321" s="0" t="n">
        <v>65</v>
      </c>
      <c r="E3321" s="0" t="n">
        <v>1</v>
      </c>
      <c r="F3321" s="55" t="s">
        <v>1025</v>
      </c>
      <c r="G3321" s="0" t="n">
        <v>56.1</v>
      </c>
      <c r="H3321" s="0" t="n">
        <v>55</v>
      </c>
      <c r="I3321" s="55" t="s">
        <v>187</v>
      </c>
      <c r="J3321" s="0" t="n">
        <v>65</v>
      </c>
      <c r="K3321" s="0" t="n">
        <v>65</v>
      </c>
      <c r="P3321" s="0" t="n">
        <v>3.12</v>
      </c>
      <c r="Q3321" s="0" t="n">
        <v>3.21</v>
      </c>
      <c r="R3321" s="0" t="n">
        <v>4679</v>
      </c>
      <c r="S3321" s="0" t="n">
        <v>9405</v>
      </c>
      <c r="U3321" s="0" t="n">
        <v>784</v>
      </c>
      <c r="V3321" s="0" t="n">
        <v>1</v>
      </c>
      <c r="W3321" s="60" t="n">
        <v>46310</v>
      </c>
      <c r="X3321" s="55" t="n">
        <f aca="false">IF(I3321="Male",0,1)</f>
        <v>1</v>
      </c>
      <c r="Y3321" s="55" t="n">
        <f aca="false">IF(OR(I3321="DNB",I3321="Dry DNB"),1,0)</f>
        <v>0</v>
      </c>
      <c r="Z3321" s="55" t="n">
        <f aca="false">IF(ISNUMBER(W3321),A3321-W3321,"")</f>
        <v>-1</v>
      </c>
      <c r="AA3321" s="55" t="n">
        <f aca="false">MATCH(A3321,DATAS,0)</f>
        <v>1</v>
      </c>
      <c r="AB3321" s="55" t="n">
        <f aca="false">IF(AND(E3321&gt;0,OR(AND(B3321&gt;=1,B3321&lt;=6),B3321=10)),1,0)</f>
        <v>1</v>
      </c>
      <c r="AC3321" s="55" t="n">
        <f aca="false">IF(AND(E3321&gt;0,B3321=10),1,0)</f>
        <v>0</v>
      </c>
      <c r="AD3321" s="0" t="str">
        <f aca="false">IF(AND(C3320=C3321,AA3320=AA3321-1),AB3320,"")</f>
        <v/>
      </c>
      <c r="AE3321" s="0" t="str">
        <f aca="false">IF(AND(C3320=C3321,AA3320=AA3321-1),AC3320,"")</f>
        <v/>
      </c>
      <c r="AF3321" s="0" t="str">
        <f aca="false">IF(AA3321=1,"",IF(AND(AB3321=1,AD3321&lt;&gt;1),1,0))</f>
        <v/>
      </c>
      <c r="AG3321" s="0" t="str">
        <f aca="false">IF(AA3321=1,"",IF(AND(AC3321=1,AE3321&lt;&gt;1),1,0))</f>
        <v/>
      </c>
      <c r="AH3321" s="60" t="str">
        <f aca="false">IF(AND(E3321&gt;0,AA3321&lt;2,NOT(AND(C3322=C3321,AA3322=AA3321+1))),INDEX(DATAS,AA3321+1),"")</f>
        <v/>
      </c>
      <c r="AI3321" s="60" t="str">
        <f aca="false">IF(AND(AC3321=1,AA3321&lt;2),IF(AND(C3322=C3321,AA3322=AA3321+1),IF(AC3322=1,"",INDEX(DATAS,AA3321+1)),INDEX(DATAS,AA3321+1)),"")</f>
        <v/>
      </c>
    </row>
    <row r="3322" customFormat="false" ht="15" hidden="false" customHeight="false" outlineLevel="0" collapsed="false">
      <c r="A3322" s="60" t="n">
        <v>46310</v>
      </c>
      <c r="B3322" s="0" t="n">
        <v>1</v>
      </c>
      <c r="C3322" s="0" t="n">
        <v>5824</v>
      </c>
      <c r="D3322" s="0" t="n">
        <v>66</v>
      </c>
      <c r="E3322" s="0" t="n">
        <v>1</v>
      </c>
      <c r="F3322" s="55" t="s">
        <v>1025</v>
      </c>
      <c r="G3322" s="0" t="n">
        <v>57.1</v>
      </c>
      <c r="H3322" s="0" t="n">
        <v>55</v>
      </c>
      <c r="I3322" s="55" t="s">
        <v>187</v>
      </c>
      <c r="J3322" s="0" t="n">
        <v>66</v>
      </c>
      <c r="K3322" s="0" t="n">
        <v>65</v>
      </c>
      <c r="P3322" s="0" t="n">
        <v>3.12</v>
      </c>
      <c r="Q3322" s="0" t="n">
        <v>3.21</v>
      </c>
      <c r="U3322" s="0" t="n">
        <v>785</v>
      </c>
      <c r="V3322" s="0" t="n">
        <v>1</v>
      </c>
      <c r="W3322" s="60" t="n">
        <v>46310</v>
      </c>
      <c r="X3322" s="55" t="n">
        <f aca="false">IF(I3322="Male",0,1)</f>
        <v>1</v>
      </c>
      <c r="Y3322" s="55" t="n">
        <f aca="false">IF(OR(I3322="DNB",I3322="Dry DNB"),1,0)</f>
        <v>0</v>
      </c>
      <c r="Z3322" s="55" t="n">
        <f aca="false">IF(ISNUMBER(W3322),A3322-W3322,"")</f>
        <v>0</v>
      </c>
      <c r="AA3322" s="55" t="n">
        <f aca="false">MATCH(A3322,DATAS,0)</f>
        <v>2</v>
      </c>
      <c r="AB3322" s="55" t="n">
        <f aca="false">IF(AND(E3322&gt;0,OR(AND(B3322&gt;=1,B3322&lt;=6),B3322=10)),1,0)</f>
        <v>1</v>
      </c>
      <c r="AC3322" s="55" t="n">
        <f aca="false">IF(AND(E3322&gt;0,B3322=10),1,0)</f>
        <v>0</v>
      </c>
      <c r="AD3322" s="55" t="n">
        <f aca="false">IF(AND(C3321=C3322,AA3321=AA3322-1),AB3321,"")</f>
        <v>1</v>
      </c>
      <c r="AE3322" s="55" t="n">
        <f aca="false">IF(AND(C3321=C3322,AA3321=AA3322-1),AC3321,"")</f>
        <v>0</v>
      </c>
      <c r="AF3322" s="55" t="n">
        <f aca="false">IF(AA3322=1,"",IF(AND(AB3322=1,AD3322&lt;&gt;1),1,0))</f>
        <v>0</v>
      </c>
      <c r="AG3322" s="55" t="n">
        <f aca="false">IF(AA3322=1,"",IF(AND(AC3322=1,AE3322&lt;&gt;1),1,0))</f>
        <v>0</v>
      </c>
      <c r="AH3322" s="60" t="str">
        <f aca="false">IF(AND(E3322&gt;0,AA3322&lt;2,NOT(AND(C3323=C3322,AA3323=AA3322+1))),INDEX(DATAS,AA3322+1),"")</f>
        <v/>
      </c>
      <c r="AI3322" s="60" t="str">
        <f aca="false">IF(AND(AC3322=1,AA3322&lt;2),IF(AND(C3323=C3322,AA3323=AA3322+1),IF(AC3323=1,"",INDEX(DATAS,AA3322+1)),INDEX(DATAS,AA3322+1)),"")</f>
        <v/>
      </c>
    </row>
    <row r="3323" customFormat="false" ht="15" hidden="false" customHeight="false" outlineLevel="0" collapsed="false">
      <c r="A3323" s="60" t="n">
        <v>46309</v>
      </c>
      <c r="B3323" s="0" t="n">
        <v>4</v>
      </c>
      <c r="C3323" s="0" t="n">
        <v>5826</v>
      </c>
      <c r="D3323" s="0" t="n">
        <v>179</v>
      </c>
      <c r="E3323" s="0" t="n">
        <v>1</v>
      </c>
      <c r="F3323" s="55" t="s">
        <v>1026</v>
      </c>
      <c r="G3323" s="0" t="n">
        <v>47.7</v>
      </c>
      <c r="H3323" s="0" t="n">
        <v>49</v>
      </c>
      <c r="I3323" s="55" t="s">
        <v>157</v>
      </c>
      <c r="J3323" s="0" t="n">
        <v>67</v>
      </c>
      <c r="K3323" s="0" t="n">
        <v>67</v>
      </c>
      <c r="L3323" s="0" t="n">
        <v>112</v>
      </c>
      <c r="P3323" s="0" t="n">
        <v>3.61</v>
      </c>
      <c r="Q3323" s="0" t="n">
        <v>3.18</v>
      </c>
      <c r="R3323" s="0" t="n">
        <v>3656</v>
      </c>
      <c r="S3323" s="0" t="n">
        <v>8218</v>
      </c>
      <c r="T3323" s="0" t="n">
        <v>39.95</v>
      </c>
      <c r="U3323" s="0" t="n">
        <v>782</v>
      </c>
      <c r="V3323" s="0" t="n">
        <v>1</v>
      </c>
      <c r="W3323" s="60" t="n">
        <v>46198</v>
      </c>
      <c r="X3323" s="55" t="n">
        <f aca="false">IF(I3323="Male",0,1)</f>
        <v>1</v>
      </c>
      <c r="Y3323" s="55" t="n">
        <f aca="false">IF(OR(I3323="DNB",I3323="Dry DNB"),1,0)</f>
        <v>0</v>
      </c>
      <c r="Z3323" s="55" t="n">
        <f aca="false">IF(ISNUMBER(W3323),A3323-W3323,"")</f>
        <v>111</v>
      </c>
      <c r="AA3323" s="55" t="n">
        <f aca="false">MATCH(A3323,DATAS,0)</f>
        <v>1</v>
      </c>
      <c r="AB3323" s="55" t="n">
        <f aca="false">IF(AND(E3323&gt;0,OR(AND(B3323&gt;=1,B3323&lt;=6),B3323=10)),1,0)</f>
        <v>1</v>
      </c>
      <c r="AC3323" s="55" t="n">
        <f aca="false">IF(AND(E3323&gt;0,B3323=10),1,0)</f>
        <v>0</v>
      </c>
      <c r="AD3323" s="0" t="str">
        <f aca="false">IF(AND(C3322=C3323,AA3322=AA3323-1),AB3322,"")</f>
        <v/>
      </c>
      <c r="AE3323" s="0" t="str">
        <f aca="false">IF(AND(C3322=C3323,AA3322=AA3323-1),AC3322,"")</f>
        <v/>
      </c>
      <c r="AF3323" s="0" t="str">
        <f aca="false">IF(AA3323=1,"",IF(AND(AB3323=1,AD3323&lt;&gt;1),1,0))</f>
        <v/>
      </c>
      <c r="AG3323" s="0" t="str">
        <f aca="false">IF(AA3323=1,"",IF(AND(AC3323=1,AE3323&lt;&gt;1),1,0))</f>
        <v/>
      </c>
      <c r="AH3323" s="60" t="str">
        <f aca="false">IF(AND(E3323&gt;0,AA3323&lt;2,NOT(AND(C3324=C3323,AA3324=AA3323+1))),INDEX(DATAS,AA3323+1),"")</f>
        <v/>
      </c>
      <c r="AI3323" s="60" t="str">
        <f aca="false">IF(AND(AC3323=1,AA3323&lt;2),IF(AND(C3324=C3323,AA3324=AA3323+1),IF(AC3324=1,"",INDEX(DATAS,AA3323+1)),INDEX(DATAS,AA3323+1)),"")</f>
        <v/>
      </c>
    </row>
    <row r="3324" customFormat="false" ht="15" hidden="false" customHeight="false" outlineLevel="0" collapsed="false">
      <c r="A3324" s="60" t="n">
        <v>46310</v>
      </c>
      <c r="B3324" s="0" t="n">
        <v>4</v>
      </c>
      <c r="C3324" s="0" t="n">
        <v>5826</v>
      </c>
      <c r="D3324" s="0" t="n">
        <v>180</v>
      </c>
      <c r="E3324" s="0" t="n">
        <v>1</v>
      </c>
      <c r="F3324" s="55" t="s">
        <v>1026</v>
      </c>
      <c r="G3324" s="0" t="n">
        <v>51.5</v>
      </c>
      <c r="H3324" s="0" t="n">
        <v>49</v>
      </c>
      <c r="I3324" s="55" t="s">
        <v>157</v>
      </c>
      <c r="J3324" s="0" t="n">
        <v>67</v>
      </c>
      <c r="K3324" s="0" t="n">
        <v>67</v>
      </c>
      <c r="L3324" s="0" t="n">
        <v>113</v>
      </c>
      <c r="P3324" s="0" t="n">
        <v>3.61</v>
      </c>
      <c r="Q3324" s="0" t="n">
        <v>3.18</v>
      </c>
      <c r="T3324" s="0" t="n">
        <v>39.95</v>
      </c>
      <c r="U3324" s="0" t="n">
        <v>783</v>
      </c>
      <c r="V3324" s="0" t="n">
        <v>1</v>
      </c>
      <c r="W3324" s="60" t="n">
        <v>46198</v>
      </c>
      <c r="X3324" s="55" t="n">
        <f aca="false">IF(I3324="Male",0,1)</f>
        <v>1</v>
      </c>
      <c r="Y3324" s="55" t="n">
        <f aca="false">IF(OR(I3324="DNB",I3324="Dry DNB"),1,0)</f>
        <v>0</v>
      </c>
      <c r="Z3324" s="55" t="n">
        <f aca="false">IF(ISNUMBER(W3324),A3324-W3324,"")</f>
        <v>112</v>
      </c>
      <c r="AA3324" s="55" t="n">
        <f aca="false">MATCH(A3324,DATAS,0)</f>
        <v>2</v>
      </c>
      <c r="AB3324" s="55" t="n">
        <f aca="false">IF(AND(E3324&gt;0,OR(AND(B3324&gt;=1,B3324&lt;=6),B3324=10)),1,0)</f>
        <v>1</v>
      </c>
      <c r="AC3324" s="55" t="n">
        <f aca="false">IF(AND(E3324&gt;0,B3324=10),1,0)</f>
        <v>0</v>
      </c>
      <c r="AD3324" s="55" t="n">
        <f aca="false">IF(AND(C3323=C3324,AA3323=AA3324-1),AB3323,"")</f>
        <v>1</v>
      </c>
      <c r="AE3324" s="55" t="n">
        <f aca="false">IF(AND(C3323=C3324,AA3323=AA3324-1),AC3323,"")</f>
        <v>0</v>
      </c>
      <c r="AF3324" s="55" t="n">
        <f aca="false">IF(AA3324=1,"",IF(AND(AB3324=1,AD3324&lt;&gt;1),1,0))</f>
        <v>0</v>
      </c>
      <c r="AG3324" s="55" t="n">
        <f aca="false">IF(AA3324=1,"",IF(AND(AC3324=1,AE3324&lt;&gt;1),1,0))</f>
        <v>0</v>
      </c>
      <c r="AH3324" s="60" t="str">
        <f aca="false">IF(AND(E3324&gt;0,AA3324&lt;2,NOT(AND(C3325=C3324,AA3325=AA3324+1))),INDEX(DATAS,AA3324+1),"")</f>
        <v/>
      </c>
      <c r="AI3324" s="60" t="str">
        <f aca="false">IF(AND(AC3324=1,AA3324&lt;2),IF(AND(C3325=C3324,AA3325=AA3324+1),IF(AC3325=1,"",INDEX(DATAS,AA3324+1)),INDEX(DATAS,AA3324+1)),"")</f>
        <v/>
      </c>
    </row>
    <row r="3325" customFormat="false" ht="15" hidden="false" customHeight="false" outlineLevel="0" collapsed="false">
      <c r="A3325" s="60" t="n">
        <v>46309</v>
      </c>
      <c r="B3325" s="0" t="n">
        <v>7</v>
      </c>
      <c r="C3325" s="0" t="n">
        <v>5827</v>
      </c>
      <c r="E3325" s="0" t="n">
        <v>0</v>
      </c>
      <c r="F3325" s="55" t="s">
        <v>1026</v>
      </c>
      <c r="I3325" s="55" t="s">
        <v>157</v>
      </c>
      <c r="L3325" s="0" t="n">
        <v>252</v>
      </c>
      <c r="U3325" s="0" t="n">
        <v>782</v>
      </c>
      <c r="V3325" s="0" t="n">
        <v>8</v>
      </c>
      <c r="W3325" s="60" t="n">
        <v>46058</v>
      </c>
      <c r="X3325" s="55" t="n">
        <f aca="false">IF(I3325="Male",0,1)</f>
        <v>1</v>
      </c>
      <c r="Y3325" s="55" t="n">
        <f aca="false">IF(OR(I3325="DNB",I3325="Dry DNB"),1,0)</f>
        <v>0</v>
      </c>
      <c r="Z3325" s="55" t="n">
        <f aca="false">IF(ISNUMBER(W3325),A3325-W3325,"")</f>
        <v>251</v>
      </c>
      <c r="AA3325" s="55" t="n">
        <f aca="false">MATCH(A3325,DATAS,0)</f>
        <v>1</v>
      </c>
      <c r="AB3325" s="55" t="n">
        <f aca="false">IF(AND(E3325&gt;0,OR(AND(B3325&gt;=1,B3325&lt;=6),B3325=10)),1,0)</f>
        <v>0</v>
      </c>
      <c r="AC3325" s="55" t="n">
        <f aca="false">IF(AND(E3325&gt;0,B3325=10),1,0)</f>
        <v>0</v>
      </c>
      <c r="AD3325" s="0" t="str">
        <f aca="false">IF(AND(C3324=C3325,AA3324=AA3325-1),AB3324,"")</f>
        <v/>
      </c>
      <c r="AE3325" s="0" t="str">
        <f aca="false">IF(AND(C3324=C3325,AA3324=AA3325-1),AC3324,"")</f>
        <v/>
      </c>
      <c r="AF3325" s="0" t="str">
        <f aca="false">IF(AA3325=1,"",IF(AND(AB3325=1,AD3325&lt;&gt;1),1,0))</f>
        <v/>
      </c>
      <c r="AG3325" s="0" t="str">
        <f aca="false">IF(AA3325=1,"",IF(AND(AC3325=1,AE3325&lt;&gt;1),1,0))</f>
        <v/>
      </c>
      <c r="AH3325" s="60" t="str">
        <f aca="false">IF(AND(E3325&gt;0,AA3325&lt;2,NOT(AND(C3326=C3325,AA3326=AA3325+1))),INDEX(DATAS,AA3325+1),"")</f>
        <v/>
      </c>
      <c r="AI3325" s="60" t="str">
        <f aca="false">IF(AND(AC3325=1,AA3325&lt;2),IF(AND(C3326=C3325,AA3326=AA3325+1),IF(AC3326=1,"",INDEX(DATAS,AA3325+1)),INDEX(DATAS,AA3325+1)),"")</f>
        <v/>
      </c>
    </row>
    <row r="3326" customFormat="false" ht="15" hidden="false" customHeight="false" outlineLevel="0" collapsed="false">
      <c r="A3326" s="60" t="n">
        <v>46310</v>
      </c>
      <c r="B3326" s="0" t="n">
        <v>14</v>
      </c>
      <c r="C3326" s="0" t="n">
        <v>5827</v>
      </c>
      <c r="E3326" s="0" t="n">
        <v>0</v>
      </c>
      <c r="F3326" s="55" t="s">
        <v>1026</v>
      </c>
      <c r="I3326" s="55" t="s">
        <v>157</v>
      </c>
      <c r="L3326" s="0" t="n">
        <v>253</v>
      </c>
      <c r="U3326" s="0" t="n">
        <v>783</v>
      </c>
      <c r="V3326" s="0" t="n">
        <v>8</v>
      </c>
      <c r="W3326" s="60" t="n">
        <v>46058</v>
      </c>
      <c r="X3326" s="55" t="n">
        <f aca="false">IF(I3326="Male",0,1)</f>
        <v>1</v>
      </c>
      <c r="Y3326" s="55" t="n">
        <f aca="false">IF(OR(I3326="DNB",I3326="Dry DNB"),1,0)</f>
        <v>0</v>
      </c>
      <c r="Z3326" s="55" t="n">
        <f aca="false">IF(ISNUMBER(W3326),A3326-W3326,"")</f>
        <v>252</v>
      </c>
      <c r="AA3326" s="55" t="n">
        <f aca="false">MATCH(A3326,DATAS,0)</f>
        <v>2</v>
      </c>
      <c r="AB3326" s="55" t="n">
        <f aca="false">IF(AND(E3326&gt;0,OR(AND(B3326&gt;=1,B3326&lt;=6),B3326=10)),1,0)</f>
        <v>0</v>
      </c>
      <c r="AC3326" s="55" t="n">
        <f aca="false">IF(AND(E3326&gt;0,B3326=10),1,0)</f>
        <v>0</v>
      </c>
      <c r="AD3326" s="55" t="n">
        <f aca="false">IF(AND(C3325=C3326,AA3325=AA3326-1),AB3325,"")</f>
        <v>0</v>
      </c>
      <c r="AE3326" s="55" t="n">
        <f aca="false">IF(AND(C3325=C3326,AA3325=AA3326-1),AC3325,"")</f>
        <v>0</v>
      </c>
      <c r="AF3326" s="55" t="n">
        <f aca="false">IF(AA3326=1,"",IF(AND(AB3326=1,AD3326&lt;&gt;1),1,0))</f>
        <v>0</v>
      </c>
      <c r="AG3326" s="55" t="n">
        <f aca="false">IF(AA3326=1,"",IF(AND(AC3326=1,AE3326&lt;&gt;1),1,0))</f>
        <v>0</v>
      </c>
      <c r="AH3326" s="60" t="str">
        <f aca="false">IF(AND(E3326&gt;0,AA3326&lt;2,NOT(AND(C3327=C3326,AA3327=AA3326+1))),INDEX(DATAS,AA3326+1),"")</f>
        <v/>
      </c>
      <c r="AI3326" s="60" t="str">
        <f aca="false">IF(AND(AC3326=1,AA3326&lt;2),IF(AND(C3327=C3326,AA3327=AA3326+1),IF(AC3327=1,"",INDEX(DATAS,AA3326+1)),INDEX(DATAS,AA3326+1)),"")</f>
        <v/>
      </c>
    </row>
    <row r="3327" customFormat="false" ht="15" hidden="false" customHeight="false" outlineLevel="0" collapsed="false">
      <c r="A3327" s="60" t="n">
        <v>46309</v>
      </c>
      <c r="B3327" s="0" t="n">
        <v>14</v>
      </c>
      <c r="C3327" s="0" t="n">
        <v>5828</v>
      </c>
      <c r="E3327" s="0" t="n">
        <v>0</v>
      </c>
      <c r="F3327" s="55" t="s">
        <v>1026</v>
      </c>
      <c r="I3327" s="55" t="s">
        <v>157</v>
      </c>
      <c r="L3327" s="0" t="n">
        <v>266</v>
      </c>
      <c r="U3327" s="0" t="n">
        <v>782</v>
      </c>
      <c r="V3327" s="0" t="n">
        <v>3</v>
      </c>
      <c r="W3327" s="60" t="n">
        <v>46044</v>
      </c>
      <c r="X3327" s="55" t="n">
        <f aca="false">IF(I3327="Male",0,1)</f>
        <v>1</v>
      </c>
      <c r="Y3327" s="55" t="n">
        <f aca="false">IF(OR(I3327="DNB",I3327="Dry DNB"),1,0)</f>
        <v>0</v>
      </c>
      <c r="Z3327" s="55" t="n">
        <f aca="false">IF(ISNUMBER(W3327),A3327-W3327,"")</f>
        <v>265</v>
      </c>
      <c r="AA3327" s="55" t="n">
        <f aca="false">MATCH(A3327,DATAS,0)</f>
        <v>1</v>
      </c>
      <c r="AB3327" s="55" t="n">
        <f aca="false">IF(AND(E3327&gt;0,OR(AND(B3327&gt;=1,B3327&lt;=6),B3327=10)),1,0)</f>
        <v>0</v>
      </c>
      <c r="AC3327" s="55" t="n">
        <f aca="false">IF(AND(E3327&gt;0,B3327=10),1,0)</f>
        <v>0</v>
      </c>
      <c r="AD3327" s="0" t="str">
        <f aca="false">IF(AND(C3326=C3327,AA3326=AA3327-1),AB3326,"")</f>
        <v/>
      </c>
      <c r="AE3327" s="0" t="str">
        <f aca="false">IF(AND(C3326=C3327,AA3326=AA3327-1),AC3326,"")</f>
        <v/>
      </c>
      <c r="AF3327" s="0" t="str">
        <f aca="false">IF(AA3327=1,"",IF(AND(AB3327=1,AD3327&lt;&gt;1),1,0))</f>
        <v/>
      </c>
      <c r="AG3327" s="0" t="str">
        <f aca="false">IF(AA3327=1,"",IF(AND(AC3327=1,AE3327&lt;&gt;1),1,0))</f>
        <v/>
      </c>
      <c r="AH3327" s="60" t="str">
        <f aca="false">IF(AND(E3327&gt;0,AA3327&lt;2,NOT(AND(C3328=C3327,AA3328=AA3327+1))),INDEX(DATAS,AA3327+1),"")</f>
        <v/>
      </c>
      <c r="AI3327" s="60" t="str">
        <f aca="false">IF(AND(AC3327=1,AA3327&lt;2),IF(AND(C3328=C3327,AA3328=AA3327+1),IF(AC3328=1,"",INDEX(DATAS,AA3327+1)),INDEX(DATAS,AA3327+1)),"")</f>
        <v/>
      </c>
    </row>
    <row r="3328" customFormat="false" ht="15" hidden="false" customHeight="false" outlineLevel="0" collapsed="false">
      <c r="A3328" s="60" t="n">
        <v>46310</v>
      </c>
      <c r="B3328" s="0" t="n">
        <v>14</v>
      </c>
      <c r="C3328" s="0" t="n">
        <v>5828</v>
      </c>
      <c r="E3328" s="0" t="n">
        <v>0</v>
      </c>
      <c r="F3328" s="55" t="s">
        <v>1026</v>
      </c>
      <c r="I3328" s="55" t="s">
        <v>157</v>
      </c>
      <c r="L3328" s="0" t="n">
        <v>267</v>
      </c>
      <c r="U3328" s="0" t="n">
        <v>783</v>
      </c>
      <c r="V3328" s="0" t="n">
        <v>3</v>
      </c>
      <c r="W3328" s="60" t="n">
        <v>46044</v>
      </c>
      <c r="X3328" s="55" t="n">
        <f aca="false">IF(I3328="Male",0,1)</f>
        <v>1</v>
      </c>
      <c r="Y3328" s="55" t="n">
        <f aca="false">IF(OR(I3328="DNB",I3328="Dry DNB"),1,0)</f>
        <v>0</v>
      </c>
      <c r="Z3328" s="55" t="n">
        <f aca="false">IF(ISNUMBER(W3328),A3328-W3328,"")</f>
        <v>266</v>
      </c>
      <c r="AA3328" s="55" t="n">
        <f aca="false">MATCH(A3328,DATAS,0)</f>
        <v>2</v>
      </c>
      <c r="AB3328" s="55" t="n">
        <f aca="false">IF(AND(E3328&gt;0,OR(AND(B3328&gt;=1,B3328&lt;=6),B3328=10)),1,0)</f>
        <v>0</v>
      </c>
      <c r="AC3328" s="55" t="n">
        <f aca="false">IF(AND(E3328&gt;0,B3328=10),1,0)</f>
        <v>0</v>
      </c>
      <c r="AD3328" s="55" t="n">
        <f aca="false">IF(AND(C3327=C3328,AA3327=AA3328-1),AB3327,"")</f>
        <v>0</v>
      </c>
      <c r="AE3328" s="55" t="n">
        <f aca="false">IF(AND(C3327=C3328,AA3327=AA3328-1),AC3327,"")</f>
        <v>0</v>
      </c>
      <c r="AF3328" s="55" t="n">
        <f aca="false">IF(AA3328=1,"",IF(AND(AB3328=1,AD3328&lt;&gt;1),1,0))</f>
        <v>0</v>
      </c>
      <c r="AG3328" s="55" t="n">
        <f aca="false">IF(AA3328=1,"",IF(AND(AC3328=1,AE3328&lt;&gt;1),1,0))</f>
        <v>0</v>
      </c>
      <c r="AH3328" s="60" t="str">
        <f aca="false">IF(AND(E3328&gt;0,AA3328&lt;2,NOT(AND(C3329=C3328,AA3329=AA3328+1))),INDEX(DATAS,AA3328+1),"")</f>
        <v/>
      </c>
      <c r="AI3328" s="60" t="str">
        <f aca="false">IF(AND(AC3328=1,AA3328&lt;2),IF(AND(C3329=C3328,AA3329=AA3328+1),IF(AC3329=1,"",INDEX(DATAS,AA3328+1)),INDEX(DATAS,AA3328+1)),"")</f>
        <v/>
      </c>
    </row>
    <row r="3329" customFormat="false" ht="15" hidden="false" customHeight="false" outlineLevel="0" collapsed="false">
      <c r="A3329" s="60" t="n">
        <v>46309</v>
      </c>
      <c r="B3329" s="0" t="n">
        <v>4</v>
      </c>
      <c r="C3329" s="0" t="n">
        <v>5829</v>
      </c>
      <c r="D3329" s="0" t="n">
        <v>142</v>
      </c>
      <c r="E3329" s="0" t="n">
        <v>1</v>
      </c>
      <c r="F3329" s="55" t="s">
        <v>1027</v>
      </c>
      <c r="G3329" s="0" t="n">
        <v>32</v>
      </c>
      <c r="H3329" s="0" t="n">
        <v>38</v>
      </c>
      <c r="I3329" s="55" t="s">
        <v>177</v>
      </c>
      <c r="J3329" s="0" t="n">
        <v>142</v>
      </c>
      <c r="K3329" s="0" t="n">
        <v>66</v>
      </c>
      <c r="P3329" s="0" t="n">
        <v>4.2</v>
      </c>
      <c r="Q3329" s="0" t="n">
        <v>3.31</v>
      </c>
      <c r="R3329" s="0" t="n">
        <v>3016</v>
      </c>
      <c r="S3329" s="0" t="n">
        <v>6610</v>
      </c>
      <c r="T3329" s="0" t="n">
        <v>33.1</v>
      </c>
      <c r="U3329" s="0" t="n">
        <v>781</v>
      </c>
      <c r="V3329" s="0" t="n">
        <v>2</v>
      </c>
      <c r="W3329" s="60" t="n">
        <v>46268</v>
      </c>
      <c r="X3329" s="55" t="n">
        <f aca="false">IF(I3329="Male",0,1)</f>
        <v>1</v>
      </c>
      <c r="Y3329" s="55" t="n">
        <f aca="false">IF(OR(I3329="DNB",I3329="Dry DNB"),1,0)</f>
        <v>0</v>
      </c>
      <c r="Z3329" s="55" t="n">
        <f aca="false">IF(ISNUMBER(W3329),A3329-W3329,"")</f>
        <v>41</v>
      </c>
      <c r="AA3329" s="55" t="n">
        <f aca="false">MATCH(A3329,DATAS,0)</f>
        <v>1</v>
      </c>
      <c r="AB3329" s="55" t="n">
        <f aca="false">IF(AND(E3329&gt;0,OR(AND(B3329&gt;=1,B3329&lt;=6),B3329=10)),1,0)</f>
        <v>1</v>
      </c>
      <c r="AC3329" s="55" t="n">
        <f aca="false">IF(AND(E3329&gt;0,B3329=10),1,0)</f>
        <v>0</v>
      </c>
      <c r="AD3329" s="0" t="str">
        <f aca="false">IF(AND(C3328=C3329,AA3328=AA3329-1),AB3328,"")</f>
        <v/>
      </c>
      <c r="AE3329" s="0" t="str">
        <f aca="false">IF(AND(C3328=C3329,AA3328=AA3329-1),AC3328,"")</f>
        <v/>
      </c>
      <c r="AF3329" s="0" t="str">
        <f aca="false">IF(AA3329=1,"",IF(AND(AB3329=1,AD3329&lt;&gt;1),1,0))</f>
        <v/>
      </c>
      <c r="AG3329" s="0" t="str">
        <f aca="false">IF(AA3329=1,"",IF(AND(AC3329=1,AE3329&lt;&gt;1),1,0))</f>
        <v/>
      </c>
      <c r="AH3329" s="60" t="str">
        <f aca="false">IF(AND(E3329&gt;0,AA3329&lt;2,NOT(AND(C3330=C3329,AA3330=AA3329+1))),INDEX(DATAS,AA3329+1),"")</f>
        <v/>
      </c>
      <c r="AI3329" s="60" t="str">
        <f aca="false">IF(AND(AC3329=1,AA3329&lt;2),IF(AND(C3330=C3329,AA3330=AA3329+1),IF(AC3330=1,"",INDEX(DATAS,AA3329+1)),INDEX(DATAS,AA3329+1)),"")</f>
        <v/>
      </c>
    </row>
    <row r="3330" customFormat="false" ht="15" hidden="false" customHeight="false" outlineLevel="0" collapsed="false">
      <c r="A3330" s="60" t="n">
        <v>46310</v>
      </c>
      <c r="B3330" s="0" t="n">
        <v>4</v>
      </c>
      <c r="C3330" s="0" t="n">
        <v>5829</v>
      </c>
      <c r="D3330" s="0" t="n">
        <v>143</v>
      </c>
      <c r="E3330" s="0" t="n">
        <v>1</v>
      </c>
      <c r="F3330" s="55" t="s">
        <v>1027</v>
      </c>
      <c r="G3330" s="0" t="n">
        <v>35.1</v>
      </c>
      <c r="H3330" s="0" t="n">
        <v>37</v>
      </c>
      <c r="I3330" s="55" t="s">
        <v>187</v>
      </c>
      <c r="J3330" s="0" t="n">
        <v>143</v>
      </c>
      <c r="K3330" s="0" t="n">
        <v>66</v>
      </c>
      <c r="P3330" s="0" t="n">
        <v>4.2</v>
      </c>
      <c r="Q3330" s="0" t="n">
        <v>3.31</v>
      </c>
      <c r="T3330" s="0" t="n">
        <v>33.1</v>
      </c>
      <c r="U3330" s="0" t="n">
        <v>782</v>
      </c>
      <c r="V3330" s="0" t="n">
        <v>3</v>
      </c>
      <c r="W3330" s="60" t="n">
        <v>46310</v>
      </c>
      <c r="X3330" s="55" t="n">
        <f aca="false">IF(I3330="Male",0,1)</f>
        <v>1</v>
      </c>
      <c r="Y3330" s="55" t="n">
        <f aca="false">IF(OR(I3330="DNB",I3330="Dry DNB"),1,0)</f>
        <v>0</v>
      </c>
      <c r="Z3330" s="55" t="n">
        <f aca="false">IF(ISNUMBER(W3330),A3330-W3330,"")</f>
        <v>0</v>
      </c>
      <c r="AA3330" s="55" t="n">
        <f aca="false">MATCH(A3330,DATAS,0)</f>
        <v>2</v>
      </c>
      <c r="AB3330" s="55" t="n">
        <f aca="false">IF(AND(E3330&gt;0,OR(AND(B3330&gt;=1,B3330&lt;=6),B3330=10)),1,0)</f>
        <v>1</v>
      </c>
      <c r="AC3330" s="55" t="n">
        <f aca="false">IF(AND(E3330&gt;0,B3330=10),1,0)</f>
        <v>0</v>
      </c>
      <c r="AD3330" s="55" t="n">
        <f aca="false">IF(AND(C3329=C3330,AA3329=AA3330-1),AB3329,"")</f>
        <v>1</v>
      </c>
      <c r="AE3330" s="55" t="n">
        <f aca="false">IF(AND(C3329=C3330,AA3329=AA3330-1),AC3329,"")</f>
        <v>0</v>
      </c>
      <c r="AF3330" s="55" t="n">
        <f aca="false">IF(AA3330=1,"",IF(AND(AB3330=1,AD3330&lt;&gt;1),1,0))</f>
        <v>0</v>
      </c>
      <c r="AG3330" s="55" t="n">
        <f aca="false">IF(AA3330=1,"",IF(AND(AC3330=1,AE3330&lt;&gt;1),1,0))</f>
        <v>0</v>
      </c>
      <c r="AH3330" s="60" t="str">
        <f aca="false">IF(AND(E3330&gt;0,AA3330&lt;2,NOT(AND(C3331=C3330,AA3331=AA3330+1))),INDEX(DATAS,AA3330+1),"")</f>
        <v/>
      </c>
      <c r="AI3330" s="60" t="str">
        <f aca="false">IF(AND(AC3330=1,AA3330&lt;2),IF(AND(C3331=C3330,AA3331=AA3330+1),IF(AC3331=1,"",INDEX(DATAS,AA3330+1)),INDEX(DATAS,AA3330+1)),"")</f>
        <v/>
      </c>
    </row>
    <row r="3331" customFormat="false" ht="15" hidden="false" customHeight="false" outlineLevel="0" collapsed="false">
      <c r="A3331" s="60" t="n">
        <v>46309</v>
      </c>
      <c r="B3331" s="0" t="n">
        <v>10</v>
      </c>
      <c r="C3331" s="0" t="n">
        <v>5833</v>
      </c>
      <c r="D3331" s="0" t="n">
        <v>112</v>
      </c>
      <c r="E3331" s="0" t="n">
        <v>1</v>
      </c>
      <c r="F3331" s="55" t="s">
        <v>1027</v>
      </c>
      <c r="G3331" s="0" t="n">
        <v>27.5</v>
      </c>
      <c r="H3331" s="0" t="n">
        <v>32</v>
      </c>
      <c r="I3331" s="55" t="s">
        <v>187</v>
      </c>
      <c r="J3331" s="0" t="n">
        <v>112</v>
      </c>
      <c r="K3331" s="0" t="n">
        <v>64</v>
      </c>
      <c r="P3331" s="0" t="n">
        <v>4.42</v>
      </c>
      <c r="Q3331" s="0" t="n">
        <v>3.08</v>
      </c>
      <c r="R3331" s="0" t="n">
        <v>4104</v>
      </c>
      <c r="S3331" s="0" t="n">
        <v>8349</v>
      </c>
      <c r="T3331" s="0" t="n">
        <v>44.75</v>
      </c>
      <c r="U3331" s="0" t="n">
        <v>781</v>
      </c>
      <c r="V3331" s="0" t="n">
        <v>2</v>
      </c>
      <c r="W3331" s="60" t="n">
        <v>46296</v>
      </c>
      <c r="X3331" s="55" t="n">
        <f aca="false">IF(I3331="Male",0,1)</f>
        <v>1</v>
      </c>
      <c r="Y3331" s="55" t="n">
        <f aca="false">IF(OR(I3331="DNB",I3331="Dry DNB"),1,0)</f>
        <v>0</v>
      </c>
      <c r="Z3331" s="55" t="n">
        <f aca="false">IF(ISNUMBER(W3331),A3331-W3331,"")</f>
        <v>13</v>
      </c>
      <c r="AA3331" s="55" t="n">
        <f aca="false">MATCH(A3331,DATAS,0)</f>
        <v>1</v>
      </c>
      <c r="AB3331" s="55" t="n">
        <f aca="false">IF(AND(E3331&gt;0,OR(AND(B3331&gt;=1,B3331&lt;=6),B3331=10)),1,0)</f>
        <v>1</v>
      </c>
      <c r="AC3331" s="55" t="n">
        <f aca="false">IF(AND(E3331&gt;0,B3331=10),1,0)</f>
        <v>1</v>
      </c>
      <c r="AD3331" s="0" t="str">
        <f aca="false">IF(AND(C3330=C3331,AA3330=AA3331-1),AB3330,"")</f>
        <v/>
      </c>
      <c r="AE3331" s="0" t="str">
        <f aca="false">IF(AND(C3330=C3331,AA3330=AA3331-1),AC3330,"")</f>
        <v/>
      </c>
      <c r="AF3331" s="0" t="str">
        <f aca="false">IF(AA3331=1,"",IF(AND(AB3331=1,AD3331&lt;&gt;1),1,0))</f>
        <v/>
      </c>
      <c r="AG3331" s="0" t="str">
        <f aca="false">IF(AA3331=1,"",IF(AND(AC3331=1,AE3331&lt;&gt;1),1,0))</f>
        <v/>
      </c>
      <c r="AH3331" s="60" t="str">
        <f aca="false">IF(AND(E3331&gt;0,AA3331&lt;2,NOT(AND(C3332=C3331,AA3332=AA3331+1))),INDEX(DATAS,AA3331+1),"")</f>
        <v/>
      </c>
      <c r="AI3331" s="60" t="str">
        <f aca="false">IF(AND(AC3331=1,AA3331&lt;2),IF(AND(C3332=C3331,AA3332=AA3331+1),IF(AC3332=1,"",INDEX(DATAS,AA3331+1)),INDEX(DATAS,AA3331+1)),"")</f>
        <v/>
      </c>
    </row>
    <row r="3332" customFormat="false" ht="15" hidden="false" customHeight="false" outlineLevel="0" collapsed="false">
      <c r="A3332" s="60" t="n">
        <v>46310</v>
      </c>
      <c r="B3332" s="0" t="n">
        <v>10</v>
      </c>
      <c r="C3332" s="0" t="n">
        <v>5833</v>
      </c>
      <c r="D3332" s="0" t="n">
        <v>113</v>
      </c>
      <c r="E3332" s="0" t="n">
        <v>1</v>
      </c>
      <c r="F3332" s="55" t="s">
        <v>1027</v>
      </c>
      <c r="G3332" s="0" t="n">
        <v>29.5</v>
      </c>
      <c r="H3332" s="0" t="n">
        <v>29</v>
      </c>
      <c r="I3332" s="55" t="s">
        <v>187</v>
      </c>
      <c r="J3332" s="0" t="n">
        <v>113</v>
      </c>
      <c r="K3332" s="0" t="n">
        <v>64</v>
      </c>
      <c r="P3332" s="0" t="n">
        <v>4.42</v>
      </c>
      <c r="Q3332" s="0" t="n">
        <v>3.08</v>
      </c>
      <c r="T3332" s="0" t="n">
        <v>44.75</v>
      </c>
      <c r="U3332" s="0" t="n">
        <v>782</v>
      </c>
      <c r="V3332" s="0" t="n">
        <v>2</v>
      </c>
      <c r="W3332" s="60" t="n">
        <v>46296</v>
      </c>
      <c r="X3332" s="55" t="n">
        <f aca="false">IF(I3332="Male",0,1)</f>
        <v>1</v>
      </c>
      <c r="Y3332" s="55" t="n">
        <f aca="false">IF(OR(I3332="DNB",I3332="Dry DNB"),1,0)</f>
        <v>0</v>
      </c>
      <c r="Z3332" s="55" t="n">
        <f aca="false">IF(ISNUMBER(W3332),A3332-W3332,"")</f>
        <v>14</v>
      </c>
      <c r="AA3332" s="55" t="n">
        <f aca="false">MATCH(A3332,DATAS,0)</f>
        <v>2</v>
      </c>
      <c r="AB3332" s="55" t="n">
        <f aca="false">IF(AND(E3332&gt;0,OR(AND(B3332&gt;=1,B3332&lt;=6),B3332=10)),1,0)</f>
        <v>1</v>
      </c>
      <c r="AC3332" s="55" t="n">
        <f aca="false">IF(AND(E3332&gt;0,B3332=10),1,0)</f>
        <v>1</v>
      </c>
      <c r="AD3332" s="55" t="n">
        <f aca="false">IF(AND(C3331=C3332,AA3331=AA3332-1),AB3331,"")</f>
        <v>1</v>
      </c>
      <c r="AE3332" s="55" t="n">
        <f aca="false">IF(AND(C3331=C3332,AA3331=AA3332-1),AC3331,"")</f>
        <v>1</v>
      </c>
      <c r="AF3332" s="55" t="n">
        <f aca="false">IF(AA3332=1,"",IF(AND(AB3332=1,AD3332&lt;&gt;1),1,0))</f>
        <v>0</v>
      </c>
      <c r="AG3332" s="55" t="n">
        <f aca="false">IF(AA3332=1,"",IF(AND(AC3332=1,AE3332&lt;&gt;1),1,0))</f>
        <v>0</v>
      </c>
      <c r="AH3332" s="60" t="str">
        <f aca="false">IF(AND(E3332&gt;0,AA3332&lt;2,NOT(AND(C3333=C3332,AA3333=AA3332+1))),INDEX(DATAS,AA3332+1),"")</f>
        <v/>
      </c>
      <c r="AI3332" s="60" t="str">
        <f aca="false">IF(AND(AC3332=1,AA3332&lt;2),IF(AND(C3333=C3332,AA3333=AA3332+1),IF(AC3333=1,"",INDEX(DATAS,AA3332+1)),INDEX(DATAS,AA3332+1)),"")</f>
        <v/>
      </c>
    </row>
    <row r="3333" customFormat="false" ht="15" hidden="false" customHeight="false" outlineLevel="0" collapsed="false">
      <c r="A3333" s="60" t="n">
        <v>46309</v>
      </c>
      <c r="B3333" s="0" t="n">
        <v>1</v>
      </c>
      <c r="C3333" s="0" t="n">
        <v>5834</v>
      </c>
      <c r="D3333" s="0" t="n">
        <v>89</v>
      </c>
      <c r="E3333" s="0" t="n">
        <v>1</v>
      </c>
      <c r="F3333" s="55" t="s">
        <v>1027</v>
      </c>
      <c r="G3333" s="0" t="n">
        <v>56.7</v>
      </c>
      <c r="H3333" s="0" t="n">
        <v>57</v>
      </c>
      <c r="I3333" s="55" t="s">
        <v>187</v>
      </c>
      <c r="J3333" s="0" t="n">
        <v>89</v>
      </c>
      <c r="K3333" s="0" t="n">
        <v>68</v>
      </c>
      <c r="P3333" s="0" t="n">
        <v>4.14</v>
      </c>
      <c r="Q3333" s="0" t="n">
        <v>3.1</v>
      </c>
      <c r="R3333" s="0" t="n">
        <v>4913</v>
      </c>
      <c r="S3333" s="0" t="n">
        <v>9877</v>
      </c>
      <c r="U3333" s="0" t="n">
        <v>781</v>
      </c>
      <c r="V3333" s="0" t="n">
        <v>1</v>
      </c>
      <c r="W3333" s="60" t="n">
        <v>46289</v>
      </c>
      <c r="X3333" s="55" t="n">
        <f aca="false">IF(I3333="Male",0,1)</f>
        <v>1</v>
      </c>
      <c r="Y3333" s="55" t="n">
        <f aca="false">IF(OR(I3333="DNB",I3333="Dry DNB"),1,0)</f>
        <v>0</v>
      </c>
      <c r="Z3333" s="55" t="n">
        <f aca="false">IF(ISNUMBER(W3333),A3333-W3333,"")</f>
        <v>20</v>
      </c>
      <c r="AA3333" s="55" t="n">
        <f aca="false">MATCH(A3333,DATAS,0)</f>
        <v>1</v>
      </c>
      <c r="AB3333" s="55" t="n">
        <f aca="false">IF(AND(E3333&gt;0,OR(AND(B3333&gt;=1,B3333&lt;=6),B3333=10)),1,0)</f>
        <v>1</v>
      </c>
      <c r="AC3333" s="55" t="n">
        <f aca="false">IF(AND(E3333&gt;0,B3333=10),1,0)</f>
        <v>0</v>
      </c>
      <c r="AD3333" s="0" t="str">
        <f aca="false">IF(AND(C3332=C3333,AA3332=AA3333-1),AB3332,"")</f>
        <v/>
      </c>
      <c r="AE3333" s="0" t="str">
        <f aca="false">IF(AND(C3332=C3333,AA3332=AA3333-1),AC3332,"")</f>
        <v/>
      </c>
      <c r="AF3333" s="0" t="str">
        <f aca="false">IF(AA3333=1,"",IF(AND(AB3333=1,AD3333&lt;&gt;1),1,0))</f>
        <v/>
      </c>
      <c r="AG3333" s="0" t="str">
        <f aca="false">IF(AA3333=1,"",IF(AND(AC3333=1,AE3333&lt;&gt;1),1,0))</f>
        <v/>
      </c>
      <c r="AH3333" s="60" t="str">
        <f aca="false">IF(AND(E3333&gt;0,AA3333&lt;2,NOT(AND(C3334=C3333,AA3334=AA3333+1))),INDEX(DATAS,AA3333+1),"")</f>
        <v/>
      </c>
      <c r="AI3333" s="60" t="str">
        <f aca="false">IF(AND(AC3333=1,AA3333&lt;2),IF(AND(C3334=C3333,AA3334=AA3333+1),IF(AC3334=1,"",INDEX(DATAS,AA3333+1)),INDEX(DATAS,AA3333+1)),"")</f>
        <v/>
      </c>
    </row>
    <row r="3334" customFormat="false" ht="15" hidden="false" customHeight="false" outlineLevel="0" collapsed="false">
      <c r="A3334" s="60" t="n">
        <v>46310</v>
      </c>
      <c r="B3334" s="0" t="n">
        <v>1</v>
      </c>
      <c r="C3334" s="0" t="n">
        <v>5834</v>
      </c>
      <c r="D3334" s="0" t="n">
        <v>90</v>
      </c>
      <c r="E3334" s="0" t="n">
        <v>1</v>
      </c>
      <c r="F3334" s="55" t="s">
        <v>1027</v>
      </c>
      <c r="G3334" s="0" t="n">
        <v>62.4</v>
      </c>
      <c r="H3334" s="0" t="n">
        <v>57</v>
      </c>
      <c r="I3334" s="55" t="s">
        <v>187</v>
      </c>
      <c r="J3334" s="0" t="n">
        <v>90</v>
      </c>
      <c r="K3334" s="0" t="n">
        <v>68</v>
      </c>
      <c r="P3334" s="0" t="n">
        <v>4.14</v>
      </c>
      <c r="Q3334" s="0" t="n">
        <v>3.1</v>
      </c>
      <c r="U3334" s="0" t="n">
        <v>782</v>
      </c>
      <c r="V3334" s="0" t="n">
        <v>1</v>
      </c>
      <c r="W3334" s="60" t="n">
        <v>46289</v>
      </c>
      <c r="X3334" s="55" t="n">
        <f aca="false">IF(I3334="Male",0,1)</f>
        <v>1</v>
      </c>
      <c r="Y3334" s="55" t="n">
        <f aca="false">IF(OR(I3334="DNB",I3334="Dry DNB"),1,0)</f>
        <v>0</v>
      </c>
      <c r="Z3334" s="55" t="n">
        <f aca="false">IF(ISNUMBER(W3334),A3334-W3334,"")</f>
        <v>21</v>
      </c>
      <c r="AA3334" s="55" t="n">
        <f aca="false">MATCH(A3334,DATAS,0)</f>
        <v>2</v>
      </c>
      <c r="AB3334" s="55" t="n">
        <f aca="false">IF(AND(E3334&gt;0,OR(AND(B3334&gt;=1,B3334&lt;=6),B3334=10)),1,0)</f>
        <v>1</v>
      </c>
      <c r="AC3334" s="55" t="n">
        <f aca="false">IF(AND(E3334&gt;0,B3334=10),1,0)</f>
        <v>0</v>
      </c>
      <c r="AD3334" s="55" t="n">
        <f aca="false">IF(AND(C3333=C3334,AA3333=AA3334-1),AB3333,"")</f>
        <v>1</v>
      </c>
      <c r="AE3334" s="55" t="n">
        <f aca="false">IF(AND(C3333=C3334,AA3333=AA3334-1),AC3333,"")</f>
        <v>0</v>
      </c>
      <c r="AF3334" s="55" t="n">
        <f aca="false">IF(AA3334=1,"",IF(AND(AB3334=1,AD3334&lt;&gt;1),1,0))</f>
        <v>0</v>
      </c>
      <c r="AG3334" s="55" t="n">
        <f aca="false">IF(AA3334=1,"",IF(AND(AC3334=1,AE3334&lt;&gt;1),1,0))</f>
        <v>0</v>
      </c>
      <c r="AH3334" s="60" t="str">
        <f aca="false">IF(AND(E3334&gt;0,AA3334&lt;2,NOT(AND(C3335=C3334,AA3335=AA3334+1))),INDEX(DATAS,AA3334+1),"")</f>
        <v/>
      </c>
      <c r="AI3334" s="60" t="str">
        <f aca="false">IF(AND(AC3334=1,AA3334&lt;2),IF(AND(C3335=C3334,AA3335=AA3334+1),IF(AC3335=1,"",INDEX(DATAS,AA3334+1)),INDEX(DATAS,AA3334+1)),"")</f>
        <v/>
      </c>
    </row>
    <row r="3335" customFormat="false" ht="15" hidden="false" customHeight="false" outlineLevel="0" collapsed="false">
      <c r="A3335" s="60" t="n">
        <v>46309</v>
      </c>
      <c r="B3335" s="0" t="n">
        <v>6</v>
      </c>
      <c r="C3335" s="0" t="n">
        <v>5835</v>
      </c>
      <c r="D3335" s="0" t="n">
        <v>142</v>
      </c>
      <c r="E3335" s="0" t="n">
        <v>1</v>
      </c>
      <c r="F3335" s="55" t="s">
        <v>1028</v>
      </c>
      <c r="G3335" s="0" t="n">
        <v>31.1</v>
      </c>
      <c r="H3335" s="0" t="n">
        <v>41</v>
      </c>
      <c r="I3335" s="55" t="s">
        <v>157</v>
      </c>
      <c r="J3335" s="0" t="n">
        <v>100</v>
      </c>
      <c r="K3335" s="0" t="n">
        <v>65</v>
      </c>
      <c r="L3335" s="0" t="n">
        <v>42</v>
      </c>
      <c r="P3335" s="0" t="n">
        <v>3.35</v>
      </c>
      <c r="Q3335" s="0" t="n">
        <v>3.22</v>
      </c>
      <c r="R3335" s="0" t="n">
        <v>3978</v>
      </c>
      <c r="S3335" s="0" t="n">
        <v>8724</v>
      </c>
      <c r="T3335" s="0" t="n">
        <v>47.1</v>
      </c>
      <c r="U3335" s="0" t="n">
        <v>780</v>
      </c>
      <c r="V3335" s="0" t="n">
        <v>2</v>
      </c>
      <c r="W3335" s="60" t="n">
        <v>46268</v>
      </c>
      <c r="X3335" s="55" t="n">
        <f aca="false">IF(I3335="Male",0,1)</f>
        <v>1</v>
      </c>
      <c r="Y3335" s="55" t="n">
        <f aca="false">IF(OR(I3335="DNB",I3335="Dry DNB"),1,0)</f>
        <v>0</v>
      </c>
      <c r="Z3335" s="55" t="n">
        <f aca="false">IF(ISNUMBER(W3335),A3335-W3335,"")</f>
        <v>41</v>
      </c>
      <c r="AA3335" s="55" t="n">
        <f aca="false">MATCH(A3335,DATAS,0)</f>
        <v>1</v>
      </c>
      <c r="AB3335" s="55" t="n">
        <f aca="false">IF(AND(E3335&gt;0,OR(AND(B3335&gt;=1,B3335&lt;=6),B3335=10)),1,0)</f>
        <v>1</v>
      </c>
      <c r="AC3335" s="55" t="n">
        <f aca="false">IF(AND(E3335&gt;0,B3335=10),1,0)</f>
        <v>0</v>
      </c>
      <c r="AD3335" s="0" t="str">
        <f aca="false">IF(AND(C3334=C3335,AA3334=AA3335-1),AB3334,"")</f>
        <v/>
      </c>
      <c r="AE3335" s="0" t="str">
        <f aca="false">IF(AND(C3334=C3335,AA3334=AA3335-1),AC3334,"")</f>
        <v/>
      </c>
      <c r="AF3335" s="0" t="str">
        <f aca="false">IF(AA3335=1,"",IF(AND(AB3335=1,AD3335&lt;&gt;1),1,0))</f>
        <v/>
      </c>
      <c r="AG3335" s="0" t="str">
        <f aca="false">IF(AA3335=1,"",IF(AND(AC3335=1,AE3335&lt;&gt;1),1,0))</f>
        <v/>
      </c>
      <c r="AH3335" s="60" t="str">
        <f aca="false">IF(AND(E3335&gt;0,AA3335&lt;2,NOT(AND(C3336=C3335,AA3336=AA3335+1))),INDEX(DATAS,AA3335+1),"")</f>
        <v/>
      </c>
      <c r="AI3335" s="60" t="str">
        <f aca="false">IF(AND(AC3335=1,AA3335&lt;2),IF(AND(C3336=C3335,AA3336=AA3335+1),IF(AC3336=1,"",INDEX(DATAS,AA3335+1)),INDEX(DATAS,AA3335+1)),"")</f>
        <v/>
      </c>
    </row>
    <row r="3336" customFormat="false" ht="15" hidden="false" customHeight="false" outlineLevel="0" collapsed="false">
      <c r="A3336" s="60" t="n">
        <v>46310</v>
      </c>
      <c r="B3336" s="0" t="n">
        <v>6</v>
      </c>
      <c r="C3336" s="0" t="n">
        <v>5835</v>
      </c>
      <c r="D3336" s="0" t="n">
        <v>143</v>
      </c>
      <c r="E3336" s="0" t="n">
        <v>1</v>
      </c>
      <c r="F3336" s="55" t="s">
        <v>1028</v>
      </c>
      <c r="G3336" s="0" t="n">
        <v>39.8</v>
      </c>
      <c r="H3336" s="0" t="n">
        <v>39</v>
      </c>
      <c r="I3336" s="55" t="s">
        <v>157</v>
      </c>
      <c r="J3336" s="0" t="n">
        <v>100</v>
      </c>
      <c r="K3336" s="0" t="n">
        <v>65</v>
      </c>
      <c r="L3336" s="0" t="n">
        <v>43</v>
      </c>
      <c r="P3336" s="0" t="n">
        <v>3.35</v>
      </c>
      <c r="Q3336" s="0" t="n">
        <v>3.22</v>
      </c>
      <c r="T3336" s="0" t="n">
        <v>47.1</v>
      </c>
      <c r="U3336" s="0" t="n">
        <v>781</v>
      </c>
      <c r="V3336" s="0" t="n">
        <v>2</v>
      </c>
      <c r="W3336" s="60" t="n">
        <v>46268</v>
      </c>
      <c r="X3336" s="55" t="n">
        <f aca="false">IF(I3336="Male",0,1)</f>
        <v>1</v>
      </c>
      <c r="Y3336" s="55" t="n">
        <f aca="false">IF(OR(I3336="DNB",I3336="Dry DNB"),1,0)</f>
        <v>0</v>
      </c>
      <c r="Z3336" s="55" t="n">
        <f aca="false">IF(ISNUMBER(W3336),A3336-W3336,"")</f>
        <v>42</v>
      </c>
      <c r="AA3336" s="55" t="n">
        <f aca="false">MATCH(A3336,DATAS,0)</f>
        <v>2</v>
      </c>
      <c r="AB3336" s="55" t="n">
        <f aca="false">IF(AND(E3336&gt;0,OR(AND(B3336&gt;=1,B3336&lt;=6),B3336=10)),1,0)</f>
        <v>1</v>
      </c>
      <c r="AC3336" s="55" t="n">
        <f aca="false">IF(AND(E3336&gt;0,B3336=10),1,0)</f>
        <v>0</v>
      </c>
      <c r="AD3336" s="55" t="n">
        <f aca="false">IF(AND(C3335=C3336,AA3335=AA3336-1),AB3335,"")</f>
        <v>1</v>
      </c>
      <c r="AE3336" s="55" t="n">
        <f aca="false">IF(AND(C3335=C3336,AA3335=AA3336-1),AC3335,"")</f>
        <v>0</v>
      </c>
      <c r="AF3336" s="55" t="n">
        <f aca="false">IF(AA3336=1,"",IF(AND(AB3336=1,AD3336&lt;&gt;1),1,0))</f>
        <v>0</v>
      </c>
      <c r="AG3336" s="55" t="n">
        <f aca="false">IF(AA3336=1,"",IF(AND(AC3336=1,AE3336&lt;&gt;1),1,0))</f>
        <v>0</v>
      </c>
      <c r="AH3336" s="60" t="str">
        <f aca="false">IF(AND(E3336&gt;0,AA3336&lt;2,NOT(AND(C3337=C3336,AA3337=AA3336+1))),INDEX(DATAS,AA3336+1),"")</f>
        <v/>
      </c>
      <c r="AI3336" s="60" t="str">
        <f aca="false">IF(AND(AC3336=1,AA3336&lt;2),IF(AND(C3337=C3336,AA3337=AA3336+1),IF(AC3337=1,"",INDEX(DATAS,AA3336+1)),INDEX(DATAS,AA3336+1)),"")</f>
        <v/>
      </c>
    </row>
    <row r="3337" customFormat="false" ht="15" hidden="false" customHeight="false" outlineLevel="0" collapsed="false">
      <c r="A3337" s="60" t="n">
        <v>46309</v>
      </c>
      <c r="B3337" s="0" t="n">
        <v>4</v>
      </c>
      <c r="C3337" s="0" t="n">
        <v>5836</v>
      </c>
      <c r="D3337" s="0" t="n">
        <v>135</v>
      </c>
      <c r="E3337" s="0" t="n">
        <v>1</v>
      </c>
      <c r="F3337" s="55" t="s">
        <v>1028</v>
      </c>
      <c r="G3337" s="0" t="n">
        <v>43.7</v>
      </c>
      <c r="H3337" s="0" t="n">
        <v>45</v>
      </c>
      <c r="I3337" s="55" t="s">
        <v>177</v>
      </c>
      <c r="J3337" s="0" t="n">
        <v>135</v>
      </c>
      <c r="K3337" s="0" t="n">
        <v>65</v>
      </c>
      <c r="P3337" s="0" t="n">
        <v>3.75</v>
      </c>
      <c r="Q3337" s="0" t="n">
        <v>3.43</v>
      </c>
      <c r="R3337" s="0" t="n">
        <v>3510</v>
      </c>
      <c r="S3337" s="0" t="n">
        <v>7783</v>
      </c>
      <c r="T3337" s="0" t="n">
        <v>40.5</v>
      </c>
      <c r="U3337" s="0" t="n">
        <v>780</v>
      </c>
      <c r="V3337" s="0" t="n">
        <v>2</v>
      </c>
      <c r="W3337" s="60" t="n">
        <v>46264</v>
      </c>
      <c r="X3337" s="55" t="n">
        <f aca="false">IF(I3337="Male",0,1)</f>
        <v>1</v>
      </c>
      <c r="Y3337" s="55" t="n">
        <f aca="false">IF(OR(I3337="DNB",I3337="Dry DNB"),1,0)</f>
        <v>0</v>
      </c>
      <c r="Z3337" s="55" t="n">
        <f aca="false">IF(ISNUMBER(W3337),A3337-W3337,"")</f>
        <v>45</v>
      </c>
      <c r="AA3337" s="55" t="n">
        <f aca="false">MATCH(A3337,DATAS,0)</f>
        <v>1</v>
      </c>
      <c r="AB3337" s="55" t="n">
        <f aca="false">IF(AND(E3337&gt;0,OR(AND(B3337&gt;=1,B3337&lt;=6),B3337=10)),1,0)</f>
        <v>1</v>
      </c>
      <c r="AC3337" s="55" t="n">
        <f aca="false">IF(AND(E3337&gt;0,B3337=10),1,0)</f>
        <v>0</v>
      </c>
      <c r="AD3337" s="0" t="str">
        <f aca="false">IF(AND(C3336=C3337,AA3336=AA3337-1),AB3336,"")</f>
        <v/>
      </c>
      <c r="AE3337" s="0" t="str">
        <f aca="false">IF(AND(C3336=C3337,AA3336=AA3337-1),AC3336,"")</f>
        <v/>
      </c>
      <c r="AF3337" s="0" t="str">
        <f aca="false">IF(AA3337=1,"",IF(AND(AB3337=1,AD3337&lt;&gt;1),1,0))</f>
        <v/>
      </c>
      <c r="AG3337" s="0" t="str">
        <f aca="false">IF(AA3337=1,"",IF(AND(AC3337=1,AE3337&lt;&gt;1),1,0))</f>
        <v/>
      </c>
      <c r="AH3337" s="60" t="str">
        <f aca="false">IF(AND(E3337&gt;0,AA3337&lt;2,NOT(AND(C3338=C3337,AA3338=AA3337+1))),INDEX(DATAS,AA3337+1),"")</f>
        <v/>
      </c>
      <c r="AI3337" s="60" t="str">
        <f aca="false">IF(AND(AC3337=1,AA3337&lt;2),IF(AND(C3338=C3337,AA3338=AA3337+1),IF(AC3338=1,"",INDEX(DATAS,AA3337+1)),INDEX(DATAS,AA3337+1)),"")</f>
        <v/>
      </c>
    </row>
    <row r="3338" customFormat="false" ht="15" hidden="false" customHeight="false" outlineLevel="0" collapsed="false">
      <c r="A3338" s="60" t="n">
        <v>46310</v>
      </c>
      <c r="B3338" s="0" t="n">
        <v>4</v>
      </c>
      <c r="C3338" s="0" t="n">
        <v>5836</v>
      </c>
      <c r="D3338" s="0" t="n">
        <v>136</v>
      </c>
      <c r="E3338" s="0" t="n">
        <v>1</v>
      </c>
      <c r="F3338" s="55" t="s">
        <v>1028</v>
      </c>
      <c r="G3338" s="0" t="n">
        <v>48.1</v>
      </c>
      <c r="H3338" s="0" t="n">
        <v>45</v>
      </c>
      <c r="I3338" s="55" t="s">
        <v>177</v>
      </c>
      <c r="J3338" s="0" t="n">
        <v>136</v>
      </c>
      <c r="K3338" s="0" t="n">
        <v>65</v>
      </c>
      <c r="P3338" s="0" t="n">
        <v>3.75</v>
      </c>
      <c r="Q3338" s="0" t="n">
        <v>3.43</v>
      </c>
      <c r="T3338" s="0" t="n">
        <v>40.5</v>
      </c>
      <c r="U3338" s="0" t="n">
        <v>781</v>
      </c>
      <c r="V3338" s="0" t="n">
        <v>2</v>
      </c>
      <c r="W3338" s="60" t="n">
        <v>46264</v>
      </c>
      <c r="X3338" s="55" t="n">
        <f aca="false">IF(I3338="Male",0,1)</f>
        <v>1</v>
      </c>
      <c r="Y3338" s="55" t="n">
        <f aca="false">IF(OR(I3338="DNB",I3338="Dry DNB"),1,0)</f>
        <v>0</v>
      </c>
      <c r="Z3338" s="55" t="n">
        <f aca="false">IF(ISNUMBER(W3338),A3338-W3338,"")</f>
        <v>46</v>
      </c>
      <c r="AA3338" s="55" t="n">
        <f aca="false">MATCH(A3338,DATAS,0)</f>
        <v>2</v>
      </c>
      <c r="AB3338" s="55" t="n">
        <f aca="false">IF(AND(E3338&gt;0,OR(AND(B3338&gt;=1,B3338&lt;=6),B3338=10)),1,0)</f>
        <v>1</v>
      </c>
      <c r="AC3338" s="55" t="n">
        <f aca="false">IF(AND(E3338&gt;0,B3338=10),1,0)</f>
        <v>0</v>
      </c>
      <c r="AD3338" s="55" t="n">
        <f aca="false">IF(AND(C3337=C3338,AA3337=AA3338-1),AB3337,"")</f>
        <v>1</v>
      </c>
      <c r="AE3338" s="55" t="n">
        <f aca="false">IF(AND(C3337=C3338,AA3337=AA3338-1),AC3337,"")</f>
        <v>0</v>
      </c>
      <c r="AF3338" s="55" t="n">
        <f aca="false">IF(AA3338=1,"",IF(AND(AB3338=1,AD3338&lt;&gt;1),1,0))</f>
        <v>0</v>
      </c>
      <c r="AG3338" s="55" t="n">
        <f aca="false">IF(AA3338=1,"",IF(AND(AC3338=1,AE3338&lt;&gt;1),1,0))</f>
        <v>0</v>
      </c>
      <c r="AH3338" s="60" t="str">
        <f aca="false">IF(AND(E3338&gt;0,AA3338&lt;2,NOT(AND(C3339=C3338,AA3339=AA3338+1))),INDEX(DATAS,AA3338+1),"")</f>
        <v/>
      </c>
      <c r="AI3338" s="60" t="str">
        <f aca="false">IF(AND(AC3338=1,AA3338&lt;2),IF(AND(C3339=C3338,AA3339=AA3338+1),IF(AC3339=1,"",INDEX(DATAS,AA3338+1)),INDEX(DATAS,AA3338+1)),"")</f>
        <v/>
      </c>
    </row>
    <row r="3339" customFormat="false" ht="15" hidden="false" customHeight="false" outlineLevel="0" collapsed="false">
      <c r="A3339" s="60" t="n">
        <v>46309</v>
      </c>
      <c r="B3339" s="0" t="n">
        <v>4</v>
      </c>
      <c r="C3339" s="0" t="n">
        <v>5837</v>
      </c>
      <c r="D3339" s="0" t="n">
        <v>114</v>
      </c>
      <c r="E3339" s="0" t="n">
        <v>1</v>
      </c>
      <c r="F3339" s="55" t="s">
        <v>1029</v>
      </c>
      <c r="G3339" s="0" t="n">
        <v>59.5</v>
      </c>
      <c r="H3339" s="0" t="n">
        <v>58</v>
      </c>
      <c r="I3339" s="55" t="s">
        <v>157</v>
      </c>
      <c r="J3339" s="0" t="n">
        <v>65</v>
      </c>
      <c r="K3339" s="0" t="n">
        <v>65</v>
      </c>
      <c r="L3339" s="0" t="n">
        <v>49</v>
      </c>
      <c r="P3339" s="0" t="n">
        <v>2.93</v>
      </c>
      <c r="Q3339" s="0" t="n">
        <v>3.12</v>
      </c>
      <c r="R3339" s="0" t="n">
        <v>4597</v>
      </c>
      <c r="S3339" s="0" t="n">
        <v>9562</v>
      </c>
      <c r="T3339" s="0" t="n">
        <v>52.35</v>
      </c>
      <c r="U3339" s="0" t="n">
        <v>779</v>
      </c>
      <c r="V3339" s="0" t="n">
        <v>1</v>
      </c>
      <c r="W3339" s="60" t="n">
        <v>46261</v>
      </c>
      <c r="X3339" s="55" t="n">
        <f aca="false">IF(I3339="Male",0,1)</f>
        <v>1</v>
      </c>
      <c r="Y3339" s="55" t="n">
        <f aca="false">IF(OR(I3339="DNB",I3339="Dry DNB"),1,0)</f>
        <v>0</v>
      </c>
      <c r="Z3339" s="55" t="n">
        <f aca="false">IF(ISNUMBER(W3339),A3339-W3339,"")</f>
        <v>48</v>
      </c>
      <c r="AA3339" s="55" t="n">
        <f aca="false">MATCH(A3339,DATAS,0)</f>
        <v>1</v>
      </c>
      <c r="AB3339" s="55" t="n">
        <f aca="false">IF(AND(E3339&gt;0,OR(AND(B3339&gt;=1,B3339&lt;=6),B3339=10)),1,0)</f>
        <v>1</v>
      </c>
      <c r="AC3339" s="55" t="n">
        <f aca="false">IF(AND(E3339&gt;0,B3339=10),1,0)</f>
        <v>0</v>
      </c>
      <c r="AD3339" s="0" t="str">
        <f aca="false">IF(AND(C3338=C3339,AA3338=AA3339-1),AB3338,"")</f>
        <v/>
      </c>
      <c r="AE3339" s="0" t="str">
        <f aca="false">IF(AND(C3338=C3339,AA3338=AA3339-1),AC3338,"")</f>
        <v/>
      </c>
      <c r="AF3339" s="0" t="str">
        <f aca="false">IF(AA3339=1,"",IF(AND(AB3339=1,AD3339&lt;&gt;1),1,0))</f>
        <v/>
      </c>
      <c r="AG3339" s="0" t="str">
        <f aca="false">IF(AA3339=1,"",IF(AND(AC3339=1,AE3339&lt;&gt;1),1,0))</f>
        <v/>
      </c>
      <c r="AH3339" s="60" t="str">
        <f aca="false">IF(AND(E3339&gt;0,AA3339&lt;2,NOT(AND(C3340=C3339,AA3340=AA3339+1))),INDEX(DATAS,AA3339+1),"")</f>
        <v/>
      </c>
      <c r="AI3339" s="60" t="str">
        <f aca="false">IF(AND(AC3339=1,AA3339&lt;2),IF(AND(C3340=C3339,AA3340=AA3339+1),IF(AC3340=1,"",INDEX(DATAS,AA3339+1)),INDEX(DATAS,AA3339+1)),"")</f>
        <v/>
      </c>
    </row>
    <row r="3340" customFormat="false" ht="15" hidden="false" customHeight="false" outlineLevel="0" collapsed="false">
      <c r="A3340" s="60" t="n">
        <v>46310</v>
      </c>
      <c r="B3340" s="0" t="n">
        <v>4</v>
      </c>
      <c r="C3340" s="0" t="n">
        <v>5837</v>
      </c>
      <c r="D3340" s="0" t="n">
        <v>115</v>
      </c>
      <c r="E3340" s="0" t="n">
        <v>1</v>
      </c>
      <c r="F3340" s="55" t="s">
        <v>1029</v>
      </c>
      <c r="G3340" s="0" t="n">
        <v>54.2</v>
      </c>
      <c r="H3340" s="0" t="n">
        <v>57</v>
      </c>
      <c r="I3340" s="55" t="s">
        <v>157</v>
      </c>
      <c r="J3340" s="0" t="n">
        <v>65</v>
      </c>
      <c r="K3340" s="0" t="n">
        <v>65</v>
      </c>
      <c r="L3340" s="0" t="n">
        <v>50</v>
      </c>
      <c r="P3340" s="0" t="n">
        <v>2.93</v>
      </c>
      <c r="Q3340" s="0" t="n">
        <v>3.12</v>
      </c>
      <c r="T3340" s="0" t="n">
        <v>52.35</v>
      </c>
      <c r="U3340" s="0" t="n">
        <v>780</v>
      </c>
      <c r="V3340" s="0" t="n">
        <v>1</v>
      </c>
      <c r="W3340" s="60" t="n">
        <v>46261</v>
      </c>
      <c r="X3340" s="55" t="n">
        <f aca="false">IF(I3340="Male",0,1)</f>
        <v>1</v>
      </c>
      <c r="Y3340" s="55" t="n">
        <f aca="false">IF(OR(I3340="DNB",I3340="Dry DNB"),1,0)</f>
        <v>0</v>
      </c>
      <c r="Z3340" s="55" t="n">
        <f aca="false">IF(ISNUMBER(W3340),A3340-W3340,"")</f>
        <v>49</v>
      </c>
      <c r="AA3340" s="55" t="n">
        <f aca="false">MATCH(A3340,DATAS,0)</f>
        <v>2</v>
      </c>
      <c r="AB3340" s="55" t="n">
        <f aca="false">IF(AND(E3340&gt;0,OR(AND(B3340&gt;=1,B3340&lt;=6),B3340=10)),1,0)</f>
        <v>1</v>
      </c>
      <c r="AC3340" s="55" t="n">
        <f aca="false">IF(AND(E3340&gt;0,B3340=10),1,0)</f>
        <v>0</v>
      </c>
      <c r="AD3340" s="55" t="n">
        <f aca="false">IF(AND(C3339=C3340,AA3339=AA3340-1),AB3339,"")</f>
        <v>1</v>
      </c>
      <c r="AE3340" s="55" t="n">
        <f aca="false">IF(AND(C3339=C3340,AA3339=AA3340-1),AC3339,"")</f>
        <v>0</v>
      </c>
      <c r="AF3340" s="55" t="n">
        <f aca="false">IF(AA3340=1,"",IF(AND(AB3340=1,AD3340&lt;&gt;1),1,0))</f>
        <v>0</v>
      </c>
      <c r="AG3340" s="55" t="n">
        <f aca="false">IF(AA3340=1,"",IF(AND(AC3340=1,AE3340&lt;&gt;1),1,0))</f>
        <v>0</v>
      </c>
      <c r="AH3340" s="60" t="str">
        <f aca="false">IF(AND(E3340&gt;0,AA3340&lt;2,NOT(AND(C3341=C3340,AA3341=AA3340+1))),INDEX(DATAS,AA3340+1),"")</f>
        <v/>
      </c>
      <c r="AI3340" s="60" t="str">
        <f aca="false">IF(AND(AC3340=1,AA3340&lt;2),IF(AND(C3341=C3340,AA3341=AA3340+1),IF(AC3341=1,"",INDEX(DATAS,AA3340+1)),INDEX(DATAS,AA3340+1)),"")</f>
        <v/>
      </c>
    </row>
    <row r="3341" customFormat="false" ht="15" hidden="false" customHeight="false" outlineLevel="0" collapsed="false">
      <c r="A3341" s="60" t="n">
        <v>46309</v>
      </c>
      <c r="B3341" s="0" t="n">
        <v>4</v>
      </c>
      <c r="C3341" s="0" t="n">
        <v>5838</v>
      </c>
      <c r="D3341" s="0" t="n">
        <v>142</v>
      </c>
      <c r="E3341" s="0" t="n">
        <v>1</v>
      </c>
      <c r="F3341" s="55" t="s">
        <v>1030</v>
      </c>
      <c r="G3341" s="0" t="n">
        <v>62.6</v>
      </c>
      <c r="H3341" s="0" t="n">
        <v>62</v>
      </c>
      <c r="I3341" s="55" t="s">
        <v>187</v>
      </c>
      <c r="J3341" s="0" t="n">
        <v>142</v>
      </c>
      <c r="K3341" s="0" t="n">
        <v>65</v>
      </c>
      <c r="P3341" s="0" t="n">
        <v>3.6</v>
      </c>
      <c r="Q3341" s="0" t="n">
        <v>2.72</v>
      </c>
      <c r="R3341" s="0" t="n">
        <v>4615</v>
      </c>
      <c r="S3341" s="0" t="n">
        <v>10032</v>
      </c>
      <c r="T3341" s="0" t="n">
        <v>52.75</v>
      </c>
      <c r="U3341" s="0" t="n">
        <v>778</v>
      </c>
      <c r="V3341" s="0" t="n">
        <v>2</v>
      </c>
      <c r="W3341" s="60" t="n">
        <v>46296</v>
      </c>
      <c r="X3341" s="55" t="n">
        <f aca="false">IF(I3341="Male",0,1)</f>
        <v>1</v>
      </c>
      <c r="Y3341" s="55" t="n">
        <f aca="false">IF(OR(I3341="DNB",I3341="Dry DNB"),1,0)</f>
        <v>0</v>
      </c>
      <c r="Z3341" s="55" t="n">
        <f aca="false">IF(ISNUMBER(W3341),A3341-W3341,"")</f>
        <v>13</v>
      </c>
      <c r="AA3341" s="55" t="n">
        <f aca="false">MATCH(A3341,DATAS,0)</f>
        <v>1</v>
      </c>
      <c r="AB3341" s="55" t="n">
        <f aca="false">IF(AND(E3341&gt;0,OR(AND(B3341&gt;=1,B3341&lt;=6),B3341=10)),1,0)</f>
        <v>1</v>
      </c>
      <c r="AC3341" s="55" t="n">
        <f aca="false">IF(AND(E3341&gt;0,B3341=10),1,0)</f>
        <v>0</v>
      </c>
      <c r="AD3341" s="0" t="str">
        <f aca="false">IF(AND(C3340=C3341,AA3340=AA3341-1),AB3340,"")</f>
        <v/>
      </c>
      <c r="AE3341" s="0" t="str">
        <f aca="false">IF(AND(C3340=C3341,AA3340=AA3341-1),AC3340,"")</f>
        <v/>
      </c>
      <c r="AF3341" s="0" t="str">
        <f aca="false">IF(AA3341=1,"",IF(AND(AB3341=1,AD3341&lt;&gt;1),1,0))</f>
        <v/>
      </c>
      <c r="AG3341" s="0" t="str">
        <f aca="false">IF(AA3341=1,"",IF(AND(AC3341=1,AE3341&lt;&gt;1),1,0))</f>
        <v/>
      </c>
      <c r="AH3341" s="60" t="str">
        <f aca="false">IF(AND(E3341&gt;0,AA3341&lt;2,NOT(AND(C3342=C3341,AA3342=AA3341+1))),INDEX(DATAS,AA3341+1),"")</f>
        <v/>
      </c>
      <c r="AI3341" s="60" t="str">
        <f aca="false">IF(AND(AC3341=1,AA3341&lt;2),IF(AND(C3342=C3341,AA3342=AA3341+1),IF(AC3342=1,"",INDEX(DATAS,AA3341+1)),INDEX(DATAS,AA3341+1)),"")</f>
        <v/>
      </c>
    </row>
    <row r="3342" customFormat="false" ht="15" hidden="false" customHeight="false" outlineLevel="0" collapsed="false">
      <c r="A3342" s="60" t="n">
        <v>46310</v>
      </c>
      <c r="B3342" s="0" t="n">
        <v>4</v>
      </c>
      <c r="C3342" s="0" t="n">
        <v>5838</v>
      </c>
      <c r="D3342" s="0" t="n">
        <v>143</v>
      </c>
      <c r="E3342" s="0" t="n">
        <v>1</v>
      </c>
      <c r="F3342" s="55" t="s">
        <v>1030</v>
      </c>
      <c r="G3342" s="0" t="n">
        <v>65.6</v>
      </c>
      <c r="H3342" s="0" t="n">
        <v>62</v>
      </c>
      <c r="I3342" s="55" t="s">
        <v>187</v>
      </c>
      <c r="J3342" s="0" t="n">
        <v>143</v>
      </c>
      <c r="K3342" s="0" t="n">
        <v>65</v>
      </c>
      <c r="P3342" s="0" t="n">
        <v>3.6</v>
      </c>
      <c r="Q3342" s="0" t="n">
        <v>2.72</v>
      </c>
      <c r="T3342" s="0" t="n">
        <v>52.75</v>
      </c>
      <c r="U3342" s="0" t="n">
        <v>779</v>
      </c>
      <c r="V3342" s="0" t="n">
        <v>2</v>
      </c>
      <c r="W3342" s="60" t="n">
        <v>46296</v>
      </c>
      <c r="X3342" s="55" t="n">
        <f aca="false">IF(I3342="Male",0,1)</f>
        <v>1</v>
      </c>
      <c r="Y3342" s="55" t="n">
        <f aca="false">IF(OR(I3342="DNB",I3342="Dry DNB"),1,0)</f>
        <v>0</v>
      </c>
      <c r="Z3342" s="55" t="n">
        <f aca="false">IF(ISNUMBER(W3342),A3342-W3342,"")</f>
        <v>14</v>
      </c>
      <c r="AA3342" s="55" t="n">
        <f aca="false">MATCH(A3342,DATAS,0)</f>
        <v>2</v>
      </c>
      <c r="AB3342" s="55" t="n">
        <f aca="false">IF(AND(E3342&gt;0,OR(AND(B3342&gt;=1,B3342&lt;=6),B3342=10)),1,0)</f>
        <v>1</v>
      </c>
      <c r="AC3342" s="55" t="n">
        <f aca="false">IF(AND(E3342&gt;0,B3342=10),1,0)</f>
        <v>0</v>
      </c>
      <c r="AD3342" s="55" t="n">
        <f aca="false">IF(AND(C3341=C3342,AA3341=AA3342-1),AB3341,"")</f>
        <v>1</v>
      </c>
      <c r="AE3342" s="55" t="n">
        <f aca="false">IF(AND(C3341=C3342,AA3341=AA3342-1),AC3341,"")</f>
        <v>0</v>
      </c>
      <c r="AF3342" s="55" t="n">
        <f aca="false">IF(AA3342=1,"",IF(AND(AB3342=1,AD3342&lt;&gt;1),1,0))</f>
        <v>0</v>
      </c>
      <c r="AG3342" s="55" t="n">
        <f aca="false">IF(AA3342=1,"",IF(AND(AC3342=1,AE3342&lt;&gt;1),1,0))</f>
        <v>0</v>
      </c>
      <c r="AH3342" s="60" t="str">
        <f aca="false">IF(AND(E3342&gt;0,AA3342&lt;2,NOT(AND(C3343=C3342,AA3343=AA3342+1))),INDEX(DATAS,AA3342+1),"")</f>
        <v/>
      </c>
      <c r="AI3342" s="60" t="str">
        <f aca="false">IF(AND(AC3342=1,AA3342&lt;2),IF(AND(C3343=C3342,AA3343=AA3342+1),IF(AC3343=1,"",INDEX(DATAS,AA3342+1)),INDEX(DATAS,AA3342+1)),"")</f>
        <v/>
      </c>
    </row>
    <row r="3343" customFormat="false" ht="15" hidden="false" customHeight="false" outlineLevel="0" collapsed="false">
      <c r="A3343" s="60" t="n">
        <v>46309</v>
      </c>
      <c r="B3343" s="0" t="n">
        <v>1</v>
      </c>
      <c r="C3343" s="0" t="n">
        <v>5839</v>
      </c>
      <c r="D3343" s="0" t="n">
        <v>101</v>
      </c>
      <c r="E3343" s="0" t="n">
        <v>1</v>
      </c>
      <c r="F3343" s="55" t="s">
        <v>1030</v>
      </c>
      <c r="G3343" s="0" t="n">
        <v>49.1</v>
      </c>
      <c r="H3343" s="0" t="n">
        <v>47</v>
      </c>
      <c r="I3343" s="55" t="s">
        <v>187</v>
      </c>
      <c r="J3343" s="0" t="n">
        <v>101</v>
      </c>
      <c r="K3343" s="0" t="n">
        <v>66</v>
      </c>
      <c r="P3343" s="0" t="n">
        <v>3.7</v>
      </c>
      <c r="Q3343" s="0" t="n">
        <v>3.37</v>
      </c>
      <c r="R3343" s="0" t="n">
        <v>4280</v>
      </c>
      <c r="S3343" s="0" t="n">
        <v>8613</v>
      </c>
      <c r="T3343" s="0" t="n">
        <v>47.8</v>
      </c>
      <c r="U3343" s="0" t="n">
        <v>778</v>
      </c>
      <c r="V3343" s="0" t="n">
        <v>2</v>
      </c>
      <c r="W3343" s="60" t="n">
        <v>46297</v>
      </c>
      <c r="X3343" s="55" t="n">
        <f aca="false">IF(I3343="Male",0,1)</f>
        <v>1</v>
      </c>
      <c r="Y3343" s="55" t="n">
        <f aca="false">IF(OR(I3343="DNB",I3343="Dry DNB"),1,0)</f>
        <v>0</v>
      </c>
      <c r="Z3343" s="55" t="n">
        <f aca="false">IF(ISNUMBER(W3343),A3343-W3343,"")</f>
        <v>12</v>
      </c>
      <c r="AA3343" s="55" t="n">
        <f aca="false">MATCH(A3343,DATAS,0)</f>
        <v>1</v>
      </c>
      <c r="AB3343" s="55" t="n">
        <f aca="false">IF(AND(E3343&gt;0,OR(AND(B3343&gt;=1,B3343&lt;=6),B3343=10)),1,0)</f>
        <v>1</v>
      </c>
      <c r="AC3343" s="55" t="n">
        <f aca="false">IF(AND(E3343&gt;0,B3343=10),1,0)</f>
        <v>0</v>
      </c>
      <c r="AD3343" s="0" t="str">
        <f aca="false">IF(AND(C3342=C3343,AA3342=AA3343-1),AB3342,"")</f>
        <v/>
      </c>
      <c r="AE3343" s="0" t="str">
        <f aca="false">IF(AND(C3342=C3343,AA3342=AA3343-1),AC3342,"")</f>
        <v/>
      </c>
      <c r="AF3343" s="0" t="str">
        <f aca="false">IF(AA3343=1,"",IF(AND(AB3343=1,AD3343&lt;&gt;1),1,0))</f>
        <v/>
      </c>
      <c r="AG3343" s="0" t="str">
        <f aca="false">IF(AA3343=1,"",IF(AND(AC3343=1,AE3343&lt;&gt;1),1,0))</f>
        <v/>
      </c>
      <c r="AH3343" s="60" t="str">
        <f aca="false">IF(AND(E3343&gt;0,AA3343&lt;2,NOT(AND(C3344=C3343,AA3344=AA3343+1))),INDEX(DATAS,AA3343+1),"")</f>
        <v/>
      </c>
      <c r="AI3343" s="60" t="str">
        <f aca="false">IF(AND(AC3343=1,AA3343&lt;2),IF(AND(C3344=C3343,AA3344=AA3343+1),IF(AC3344=1,"",INDEX(DATAS,AA3343+1)),INDEX(DATAS,AA3343+1)),"")</f>
        <v/>
      </c>
    </row>
    <row r="3344" customFormat="false" ht="15" hidden="false" customHeight="false" outlineLevel="0" collapsed="false">
      <c r="A3344" s="60" t="n">
        <v>46310</v>
      </c>
      <c r="B3344" s="0" t="n">
        <v>1</v>
      </c>
      <c r="C3344" s="0" t="n">
        <v>5839</v>
      </c>
      <c r="D3344" s="0" t="n">
        <v>102</v>
      </c>
      <c r="E3344" s="0" t="n">
        <v>1</v>
      </c>
      <c r="F3344" s="55" t="s">
        <v>1030</v>
      </c>
      <c r="G3344" s="0" t="n">
        <v>49.9</v>
      </c>
      <c r="H3344" s="0" t="n">
        <v>47</v>
      </c>
      <c r="I3344" s="55" t="s">
        <v>187</v>
      </c>
      <c r="J3344" s="0" t="n">
        <v>102</v>
      </c>
      <c r="K3344" s="0" t="n">
        <v>66</v>
      </c>
      <c r="P3344" s="0" t="n">
        <v>3.7</v>
      </c>
      <c r="Q3344" s="0" t="n">
        <v>3.37</v>
      </c>
      <c r="T3344" s="0" t="n">
        <v>47.8</v>
      </c>
      <c r="U3344" s="0" t="n">
        <v>779</v>
      </c>
      <c r="V3344" s="0" t="n">
        <v>2</v>
      </c>
      <c r="W3344" s="60" t="n">
        <v>46297</v>
      </c>
      <c r="X3344" s="55" t="n">
        <f aca="false">IF(I3344="Male",0,1)</f>
        <v>1</v>
      </c>
      <c r="Y3344" s="55" t="n">
        <f aca="false">IF(OR(I3344="DNB",I3344="Dry DNB"),1,0)</f>
        <v>0</v>
      </c>
      <c r="Z3344" s="55" t="n">
        <f aca="false">IF(ISNUMBER(W3344),A3344-W3344,"")</f>
        <v>13</v>
      </c>
      <c r="AA3344" s="55" t="n">
        <f aca="false">MATCH(A3344,DATAS,0)</f>
        <v>2</v>
      </c>
      <c r="AB3344" s="55" t="n">
        <f aca="false">IF(AND(E3344&gt;0,OR(AND(B3344&gt;=1,B3344&lt;=6),B3344=10)),1,0)</f>
        <v>1</v>
      </c>
      <c r="AC3344" s="55" t="n">
        <f aca="false">IF(AND(E3344&gt;0,B3344=10),1,0)</f>
        <v>0</v>
      </c>
      <c r="AD3344" s="55" t="n">
        <f aca="false">IF(AND(C3343=C3344,AA3343=AA3344-1),AB3343,"")</f>
        <v>1</v>
      </c>
      <c r="AE3344" s="55" t="n">
        <f aca="false">IF(AND(C3343=C3344,AA3343=AA3344-1),AC3343,"")</f>
        <v>0</v>
      </c>
      <c r="AF3344" s="55" t="n">
        <f aca="false">IF(AA3344=1,"",IF(AND(AB3344=1,AD3344&lt;&gt;1),1,0))</f>
        <v>0</v>
      </c>
      <c r="AG3344" s="55" t="n">
        <f aca="false">IF(AA3344=1,"",IF(AND(AC3344=1,AE3344&lt;&gt;1),1,0))</f>
        <v>0</v>
      </c>
      <c r="AH3344" s="60" t="str">
        <f aca="false">IF(AND(E3344&gt;0,AA3344&lt;2,NOT(AND(C3345=C3344,AA3345=AA3344+1))),INDEX(DATAS,AA3344+1),"")</f>
        <v/>
      </c>
      <c r="AI3344" s="60" t="str">
        <f aca="false">IF(AND(AC3344=1,AA3344&lt;2),IF(AND(C3345=C3344,AA3345=AA3344+1),IF(AC3345=1,"",INDEX(DATAS,AA3344+1)),INDEX(DATAS,AA3344+1)),"")</f>
        <v/>
      </c>
    </row>
    <row r="3345" customFormat="false" ht="15" hidden="false" customHeight="false" outlineLevel="0" collapsed="false">
      <c r="A3345" s="60" t="n">
        <v>46309</v>
      </c>
      <c r="B3345" s="0" t="n">
        <v>1</v>
      </c>
      <c r="C3345" s="0" t="n">
        <v>5840</v>
      </c>
      <c r="D3345" s="0" t="n">
        <v>88</v>
      </c>
      <c r="E3345" s="0" t="n">
        <v>1</v>
      </c>
      <c r="F3345" s="55" t="s">
        <v>1030</v>
      </c>
      <c r="G3345" s="0" t="n">
        <v>58.1</v>
      </c>
      <c r="H3345" s="0" t="n">
        <v>57</v>
      </c>
      <c r="I3345" s="55" t="s">
        <v>187</v>
      </c>
      <c r="J3345" s="0" t="n">
        <v>88</v>
      </c>
      <c r="K3345" s="0" t="n">
        <v>67</v>
      </c>
      <c r="P3345" s="0" t="n">
        <v>3.16</v>
      </c>
      <c r="Q3345" s="0" t="n">
        <v>3.18</v>
      </c>
      <c r="R3345" s="0" t="n">
        <v>4593</v>
      </c>
      <c r="S3345" s="0" t="n">
        <v>9233</v>
      </c>
      <c r="U3345" s="0" t="n">
        <v>778</v>
      </c>
      <c r="V3345" s="0" t="n">
        <v>1</v>
      </c>
      <c r="W3345" s="60" t="n">
        <v>46289</v>
      </c>
      <c r="X3345" s="55" t="n">
        <f aca="false">IF(I3345="Male",0,1)</f>
        <v>1</v>
      </c>
      <c r="Y3345" s="55" t="n">
        <f aca="false">IF(OR(I3345="DNB",I3345="Dry DNB"),1,0)</f>
        <v>0</v>
      </c>
      <c r="Z3345" s="55" t="n">
        <f aca="false">IF(ISNUMBER(W3345),A3345-W3345,"")</f>
        <v>20</v>
      </c>
      <c r="AA3345" s="55" t="n">
        <f aca="false">MATCH(A3345,DATAS,0)</f>
        <v>1</v>
      </c>
      <c r="AB3345" s="55" t="n">
        <f aca="false">IF(AND(E3345&gt;0,OR(AND(B3345&gt;=1,B3345&lt;=6),B3345=10)),1,0)</f>
        <v>1</v>
      </c>
      <c r="AC3345" s="55" t="n">
        <f aca="false">IF(AND(E3345&gt;0,B3345=10),1,0)</f>
        <v>0</v>
      </c>
      <c r="AD3345" s="0" t="str">
        <f aca="false">IF(AND(C3344=C3345,AA3344=AA3345-1),AB3344,"")</f>
        <v/>
      </c>
      <c r="AE3345" s="0" t="str">
        <f aca="false">IF(AND(C3344=C3345,AA3344=AA3345-1),AC3344,"")</f>
        <v/>
      </c>
      <c r="AF3345" s="0" t="str">
        <f aca="false">IF(AA3345=1,"",IF(AND(AB3345=1,AD3345&lt;&gt;1),1,0))</f>
        <v/>
      </c>
      <c r="AG3345" s="0" t="str">
        <f aca="false">IF(AA3345=1,"",IF(AND(AC3345=1,AE3345&lt;&gt;1),1,0))</f>
        <v/>
      </c>
      <c r="AH3345" s="60" t="str">
        <f aca="false">IF(AND(E3345&gt;0,AA3345&lt;2,NOT(AND(C3346=C3345,AA3346=AA3345+1))),INDEX(DATAS,AA3345+1),"")</f>
        <v/>
      </c>
      <c r="AI3345" s="60" t="str">
        <f aca="false">IF(AND(AC3345=1,AA3345&lt;2),IF(AND(C3346=C3345,AA3346=AA3345+1),IF(AC3346=1,"",INDEX(DATAS,AA3345+1)),INDEX(DATAS,AA3345+1)),"")</f>
        <v/>
      </c>
    </row>
    <row r="3346" customFormat="false" ht="15" hidden="false" customHeight="false" outlineLevel="0" collapsed="false">
      <c r="A3346" s="60" t="n">
        <v>46310</v>
      </c>
      <c r="B3346" s="0" t="n">
        <v>1</v>
      </c>
      <c r="C3346" s="0" t="n">
        <v>5840</v>
      </c>
      <c r="D3346" s="0" t="n">
        <v>89</v>
      </c>
      <c r="E3346" s="0" t="n">
        <v>1</v>
      </c>
      <c r="F3346" s="55" t="s">
        <v>1030</v>
      </c>
      <c r="G3346" s="0" t="n">
        <v>57.5</v>
      </c>
      <c r="H3346" s="0" t="n">
        <v>57</v>
      </c>
      <c r="I3346" s="55" t="s">
        <v>187</v>
      </c>
      <c r="J3346" s="0" t="n">
        <v>89</v>
      </c>
      <c r="K3346" s="0" t="n">
        <v>67</v>
      </c>
      <c r="P3346" s="0" t="n">
        <v>3.16</v>
      </c>
      <c r="Q3346" s="0" t="n">
        <v>3.18</v>
      </c>
      <c r="U3346" s="0" t="n">
        <v>779</v>
      </c>
      <c r="V3346" s="0" t="n">
        <v>1</v>
      </c>
      <c r="W3346" s="60" t="n">
        <v>46289</v>
      </c>
      <c r="X3346" s="55" t="n">
        <f aca="false">IF(I3346="Male",0,1)</f>
        <v>1</v>
      </c>
      <c r="Y3346" s="55" t="n">
        <f aca="false">IF(OR(I3346="DNB",I3346="Dry DNB"),1,0)</f>
        <v>0</v>
      </c>
      <c r="Z3346" s="55" t="n">
        <f aca="false">IF(ISNUMBER(W3346),A3346-W3346,"")</f>
        <v>21</v>
      </c>
      <c r="AA3346" s="55" t="n">
        <f aca="false">MATCH(A3346,DATAS,0)</f>
        <v>2</v>
      </c>
      <c r="AB3346" s="55" t="n">
        <f aca="false">IF(AND(E3346&gt;0,OR(AND(B3346&gt;=1,B3346&lt;=6),B3346=10)),1,0)</f>
        <v>1</v>
      </c>
      <c r="AC3346" s="55" t="n">
        <f aca="false">IF(AND(E3346&gt;0,B3346=10),1,0)</f>
        <v>0</v>
      </c>
      <c r="AD3346" s="55" t="n">
        <f aca="false">IF(AND(C3345=C3346,AA3345=AA3346-1),AB3345,"")</f>
        <v>1</v>
      </c>
      <c r="AE3346" s="55" t="n">
        <f aca="false">IF(AND(C3345=C3346,AA3345=AA3346-1),AC3345,"")</f>
        <v>0</v>
      </c>
      <c r="AF3346" s="55" t="n">
        <f aca="false">IF(AA3346=1,"",IF(AND(AB3346=1,AD3346&lt;&gt;1),1,0))</f>
        <v>0</v>
      </c>
      <c r="AG3346" s="55" t="n">
        <f aca="false">IF(AA3346=1,"",IF(AND(AC3346=1,AE3346&lt;&gt;1),1,0))</f>
        <v>0</v>
      </c>
      <c r="AH3346" s="60" t="str">
        <f aca="false">IF(AND(E3346&gt;0,AA3346&lt;2,NOT(AND(C3347=C3346,AA3347=AA3346+1))),INDEX(DATAS,AA3346+1),"")</f>
        <v/>
      </c>
      <c r="AI3346" s="60" t="str">
        <f aca="false">IF(AND(AC3346=1,AA3346&lt;2),IF(AND(C3347=C3346,AA3347=AA3346+1),IF(AC3347=1,"",INDEX(DATAS,AA3346+1)),INDEX(DATAS,AA3346+1)),"")</f>
        <v/>
      </c>
    </row>
    <row r="3347" customFormat="false" ht="15" hidden="false" customHeight="false" outlineLevel="0" collapsed="false">
      <c r="A3347" s="60" t="n">
        <v>46309</v>
      </c>
      <c r="B3347" s="0" t="n">
        <v>4</v>
      </c>
      <c r="C3347" s="0" t="n">
        <v>5841</v>
      </c>
      <c r="D3347" s="0" t="n">
        <v>116</v>
      </c>
      <c r="E3347" s="0" t="n">
        <v>1</v>
      </c>
      <c r="F3347" s="55" t="s">
        <v>1030</v>
      </c>
      <c r="G3347" s="0" t="n">
        <v>53</v>
      </c>
      <c r="H3347" s="0" t="n">
        <v>59</v>
      </c>
      <c r="I3347" s="55" t="s">
        <v>187</v>
      </c>
      <c r="J3347" s="0" t="n">
        <v>116</v>
      </c>
      <c r="K3347" s="0" t="n">
        <v>67</v>
      </c>
      <c r="P3347" s="0" t="n">
        <v>3.47</v>
      </c>
      <c r="Q3347" s="0" t="n">
        <v>3.12</v>
      </c>
      <c r="R3347" s="0" t="n">
        <v>4627</v>
      </c>
      <c r="S3347" s="0" t="n">
        <v>9689</v>
      </c>
      <c r="T3347" s="0" t="n">
        <v>53.25</v>
      </c>
      <c r="U3347" s="0" t="n">
        <v>778</v>
      </c>
      <c r="V3347" s="0" t="n">
        <v>2</v>
      </c>
      <c r="W3347" s="60" t="n">
        <v>46296</v>
      </c>
      <c r="X3347" s="55" t="n">
        <f aca="false">IF(I3347="Male",0,1)</f>
        <v>1</v>
      </c>
      <c r="Y3347" s="55" t="n">
        <f aca="false">IF(OR(I3347="DNB",I3347="Dry DNB"),1,0)</f>
        <v>0</v>
      </c>
      <c r="Z3347" s="55" t="n">
        <f aca="false">IF(ISNUMBER(W3347),A3347-W3347,"")</f>
        <v>13</v>
      </c>
      <c r="AA3347" s="55" t="n">
        <f aca="false">MATCH(A3347,DATAS,0)</f>
        <v>1</v>
      </c>
      <c r="AB3347" s="55" t="n">
        <f aca="false">IF(AND(E3347&gt;0,OR(AND(B3347&gt;=1,B3347&lt;=6),B3347=10)),1,0)</f>
        <v>1</v>
      </c>
      <c r="AC3347" s="55" t="n">
        <f aca="false">IF(AND(E3347&gt;0,B3347=10),1,0)</f>
        <v>0</v>
      </c>
      <c r="AD3347" s="0" t="str">
        <f aca="false">IF(AND(C3346=C3347,AA3346=AA3347-1),AB3346,"")</f>
        <v/>
      </c>
      <c r="AE3347" s="0" t="str">
        <f aca="false">IF(AND(C3346=C3347,AA3346=AA3347-1),AC3346,"")</f>
        <v/>
      </c>
      <c r="AF3347" s="0" t="str">
        <f aca="false">IF(AA3347=1,"",IF(AND(AB3347=1,AD3347&lt;&gt;1),1,0))</f>
        <v/>
      </c>
      <c r="AG3347" s="0" t="str">
        <f aca="false">IF(AA3347=1,"",IF(AND(AC3347=1,AE3347&lt;&gt;1),1,0))</f>
        <v/>
      </c>
      <c r="AH3347" s="60" t="str">
        <f aca="false">IF(AND(E3347&gt;0,AA3347&lt;2,NOT(AND(C3348=C3347,AA3348=AA3347+1))),INDEX(DATAS,AA3347+1),"")</f>
        <v/>
      </c>
      <c r="AI3347" s="60" t="str">
        <f aca="false">IF(AND(AC3347=1,AA3347&lt;2),IF(AND(C3348=C3347,AA3348=AA3347+1),IF(AC3348=1,"",INDEX(DATAS,AA3347+1)),INDEX(DATAS,AA3347+1)),"")</f>
        <v/>
      </c>
    </row>
    <row r="3348" customFormat="false" ht="15" hidden="false" customHeight="false" outlineLevel="0" collapsed="false">
      <c r="A3348" s="60" t="n">
        <v>46310</v>
      </c>
      <c r="B3348" s="0" t="n">
        <v>4</v>
      </c>
      <c r="C3348" s="0" t="n">
        <v>5841</v>
      </c>
      <c r="D3348" s="0" t="n">
        <v>117</v>
      </c>
      <c r="E3348" s="0" t="n">
        <v>1</v>
      </c>
      <c r="F3348" s="55" t="s">
        <v>1030</v>
      </c>
      <c r="G3348" s="0" t="n">
        <v>59.7</v>
      </c>
      <c r="H3348" s="0" t="n">
        <v>59</v>
      </c>
      <c r="I3348" s="55" t="s">
        <v>187</v>
      </c>
      <c r="J3348" s="0" t="n">
        <v>117</v>
      </c>
      <c r="K3348" s="0" t="n">
        <v>67</v>
      </c>
      <c r="P3348" s="0" t="n">
        <v>3.47</v>
      </c>
      <c r="Q3348" s="0" t="n">
        <v>3.12</v>
      </c>
      <c r="T3348" s="0" t="n">
        <v>53.25</v>
      </c>
      <c r="U3348" s="0" t="n">
        <v>779</v>
      </c>
      <c r="V3348" s="0" t="n">
        <v>2</v>
      </c>
      <c r="W3348" s="60" t="n">
        <v>46296</v>
      </c>
      <c r="X3348" s="55" t="n">
        <f aca="false">IF(I3348="Male",0,1)</f>
        <v>1</v>
      </c>
      <c r="Y3348" s="55" t="n">
        <f aca="false">IF(OR(I3348="DNB",I3348="Dry DNB"),1,0)</f>
        <v>0</v>
      </c>
      <c r="Z3348" s="55" t="n">
        <f aca="false">IF(ISNUMBER(W3348),A3348-W3348,"")</f>
        <v>14</v>
      </c>
      <c r="AA3348" s="55" t="n">
        <f aca="false">MATCH(A3348,DATAS,0)</f>
        <v>2</v>
      </c>
      <c r="AB3348" s="55" t="n">
        <f aca="false">IF(AND(E3348&gt;0,OR(AND(B3348&gt;=1,B3348&lt;=6),B3348=10)),1,0)</f>
        <v>1</v>
      </c>
      <c r="AC3348" s="55" t="n">
        <f aca="false">IF(AND(E3348&gt;0,B3348=10),1,0)</f>
        <v>0</v>
      </c>
      <c r="AD3348" s="55" t="n">
        <f aca="false">IF(AND(C3347=C3348,AA3347=AA3348-1),AB3347,"")</f>
        <v>1</v>
      </c>
      <c r="AE3348" s="55" t="n">
        <f aca="false">IF(AND(C3347=C3348,AA3347=AA3348-1),AC3347,"")</f>
        <v>0</v>
      </c>
      <c r="AF3348" s="55" t="n">
        <f aca="false">IF(AA3348=1,"",IF(AND(AB3348=1,AD3348&lt;&gt;1),1,0))</f>
        <v>0</v>
      </c>
      <c r="AG3348" s="55" t="n">
        <f aca="false">IF(AA3348=1,"",IF(AND(AC3348=1,AE3348&lt;&gt;1),1,0))</f>
        <v>0</v>
      </c>
      <c r="AH3348" s="60" t="str">
        <f aca="false">IF(AND(E3348&gt;0,AA3348&lt;2,NOT(AND(C3349=C3348,AA3349=AA3348+1))),INDEX(DATAS,AA3348+1),"")</f>
        <v/>
      </c>
      <c r="AI3348" s="60" t="str">
        <f aca="false">IF(AND(AC3348=1,AA3348&lt;2),IF(AND(C3349=C3348,AA3349=AA3348+1),IF(AC3349=1,"",INDEX(DATAS,AA3348+1)),INDEX(DATAS,AA3348+1)),"")</f>
        <v/>
      </c>
    </row>
    <row r="3349" customFormat="false" ht="15" hidden="false" customHeight="false" outlineLevel="0" collapsed="false">
      <c r="A3349" s="60" t="n">
        <v>46309</v>
      </c>
      <c r="B3349" s="0" t="n">
        <v>4</v>
      </c>
      <c r="C3349" s="0" t="n">
        <v>5842</v>
      </c>
      <c r="D3349" s="0" t="n">
        <v>111</v>
      </c>
      <c r="E3349" s="0" t="n">
        <v>1</v>
      </c>
      <c r="F3349" s="55" t="s">
        <v>1031</v>
      </c>
      <c r="G3349" s="0" t="n">
        <v>38.9</v>
      </c>
      <c r="H3349" s="0" t="n">
        <v>46</v>
      </c>
      <c r="I3349" s="55" t="s">
        <v>177</v>
      </c>
      <c r="J3349" s="0" t="n">
        <v>111</v>
      </c>
      <c r="K3349" s="0" t="n">
        <v>69</v>
      </c>
      <c r="P3349" s="0" t="n">
        <v>4.53</v>
      </c>
      <c r="Q3349" s="0" t="n">
        <v>3.16</v>
      </c>
      <c r="R3349" s="0" t="n">
        <v>3834</v>
      </c>
      <c r="S3349" s="0" t="n">
        <v>7863</v>
      </c>
      <c r="T3349" s="0" t="n">
        <v>43.75</v>
      </c>
      <c r="U3349" s="0" t="n">
        <v>777</v>
      </c>
      <c r="V3349" s="0" t="n">
        <v>1</v>
      </c>
      <c r="W3349" s="60" t="n">
        <v>46268</v>
      </c>
      <c r="X3349" s="55" t="n">
        <f aca="false">IF(I3349="Male",0,1)</f>
        <v>1</v>
      </c>
      <c r="Y3349" s="55" t="n">
        <f aca="false">IF(OR(I3349="DNB",I3349="Dry DNB"),1,0)</f>
        <v>0</v>
      </c>
      <c r="Z3349" s="55" t="n">
        <f aca="false">IF(ISNUMBER(W3349),A3349-W3349,"")</f>
        <v>41</v>
      </c>
      <c r="AA3349" s="55" t="n">
        <f aca="false">MATCH(A3349,DATAS,0)</f>
        <v>1</v>
      </c>
      <c r="AB3349" s="55" t="n">
        <f aca="false">IF(AND(E3349&gt;0,OR(AND(B3349&gt;=1,B3349&lt;=6),B3349=10)),1,0)</f>
        <v>1</v>
      </c>
      <c r="AC3349" s="55" t="n">
        <f aca="false">IF(AND(E3349&gt;0,B3349=10),1,0)</f>
        <v>0</v>
      </c>
      <c r="AD3349" s="0" t="str">
        <f aca="false">IF(AND(C3348=C3349,AA3348=AA3349-1),AB3348,"")</f>
        <v/>
      </c>
      <c r="AE3349" s="0" t="str">
        <f aca="false">IF(AND(C3348=C3349,AA3348=AA3349-1),AC3348,"")</f>
        <v/>
      </c>
      <c r="AF3349" s="0" t="str">
        <f aca="false">IF(AA3349=1,"",IF(AND(AB3349=1,AD3349&lt;&gt;1),1,0))</f>
        <v/>
      </c>
      <c r="AG3349" s="0" t="str">
        <f aca="false">IF(AA3349=1,"",IF(AND(AC3349=1,AE3349&lt;&gt;1),1,0))</f>
        <v/>
      </c>
      <c r="AH3349" s="60" t="str">
        <f aca="false">IF(AND(E3349&gt;0,AA3349&lt;2,NOT(AND(C3350=C3349,AA3350=AA3349+1))),INDEX(DATAS,AA3349+1),"")</f>
        <v/>
      </c>
      <c r="AI3349" s="60" t="str">
        <f aca="false">IF(AND(AC3349=1,AA3349&lt;2),IF(AND(C3350=C3349,AA3350=AA3349+1),IF(AC3350=1,"",INDEX(DATAS,AA3349+1)),INDEX(DATAS,AA3349+1)),"")</f>
        <v/>
      </c>
    </row>
    <row r="3350" customFormat="false" ht="15" hidden="false" customHeight="false" outlineLevel="0" collapsed="false">
      <c r="A3350" s="60" t="n">
        <v>46310</v>
      </c>
      <c r="B3350" s="0" t="n">
        <v>4</v>
      </c>
      <c r="C3350" s="0" t="n">
        <v>5842</v>
      </c>
      <c r="D3350" s="0" t="n">
        <v>112</v>
      </c>
      <c r="E3350" s="0" t="n">
        <v>1</v>
      </c>
      <c r="F3350" s="55" t="s">
        <v>1031</v>
      </c>
      <c r="G3350" s="0" t="n">
        <v>44.9</v>
      </c>
      <c r="H3350" s="0" t="n">
        <v>46</v>
      </c>
      <c r="I3350" s="55" t="s">
        <v>187</v>
      </c>
      <c r="J3350" s="0" t="n">
        <v>112</v>
      </c>
      <c r="K3350" s="0" t="n">
        <v>69</v>
      </c>
      <c r="P3350" s="0" t="n">
        <v>4.53</v>
      </c>
      <c r="Q3350" s="0" t="n">
        <v>3.16</v>
      </c>
      <c r="T3350" s="0" t="n">
        <v>43.75</v>
      </c>
      <c r="U3350" s="0" t="n">
        <v>778</v>
      </c>
      <c r="V3350" s="0" t="n">
        <v>2</v>
      </c>
      <c r="W3350" s="60" t="n">
        <v>46310</v>
      </c>
      <c r="X3350" s="55" t="n">
        <f aca="false">IF(I3350="Male",0,1)</f>
        <v>1</v>
      </c>
      <c r="Y3350" s="55" t="n">
        <f aca="false">IF(OR(I3350="DNB",I3350="Dry DNB"),1,0)</f>
        <v>0</v>
      </c>
      <c r="Z3350" s="55" t="n">
        <f aca="false">IF(ISNUMBER(W3350),A3350-W3350,"")</f>
        <v>0</v>
      </c>
      <c r="AA3350" s="55" t="n">
        <f aca="false">MATCH(A3350,DATAS,0)</f>
        <v>2</v>
      </c>
      <c r="AB3350" s="55" t="n">
        <f aca="false">IF(AND(E3350&gt;0,OR(AND(B3350&gt;=1,B3350&lt;=6),B3350=10)),1,0)</f>
        <v>1</v>
      </c>
      <c r="AC3350" s="55" t="n">
        <f aca="false">IF(AND(E3350&gt;0,B3350=10),1,0)</f>
        <v>0</v>
      </c>
      <c r="AD3350" s="55" t="n">
        <f aca="false">IF(AND(C3349=C3350,AA3349=AA3350-1),AB3349,"")</f>
        <v>1</v>
      </c>
      <c r="AE3350" s="55" t="n">
        <f aca="false">IF(AND(C3349=C3350,AA3349=AA3350-1),AC3349,"")</f>
        <v>0</v>
      </c>
      <c r="AF3350" s="55" t="n">
        <f aca="false">IF(AA3350=1,"",IF(AND(AB3350=1,AD3350&lt;&gt;1),1,0))</f>
        <v>0</v>
      </c>
      <c r="AG3350" s="55" t="n">
        <f aca="false">IF(AA3350=1,"",IF(AND(AC3350=1,AE3350&lt;&gt;1),1,0))</f>
        <v>0</v>
      </c>
      <c r="AH3350" s="60" t="str">
        <f aca="false">IF(AND(E3350&gt;0,AA3350&lt;2,NOT(AND(C3351=C3350,AA3351=AA3350+1))),INDEX(DATAS,AA3350+1),"")</f>
        <v/>
      </c>
      <c r="AI3350" s="60" t="str">
        <f aca="false">IF(AND(AC3350=1,AA3350&lt;2),IF(AND(C3351=C3350,AA3351=AA3350+1),IF(AC3351=1,"",INDEX(DATAS,AA3350+1)),INDEX(DATAS,AA3350+1)),"")</f>
        <v/>
      </c>
    </row>
    <row r="3351" customFormat="false" ht="15" hidden="false" customHeight="false" outlineLevel="0" collapsed="false">
      <c r="A3351" s="60" t="n">
        <v>46309</v>
      </c>
      <c r="B3351" s="0" t="n">
        <v>4</v>
      </c>
      <c r="C3351" s="0" t="n">
        <v>5843</v>
      </c>
      <c r="D3351" s="0" t="n">
        <v>115</v>
      </c>
      <c r="E3351" s="0" t="n">
        <v>1</v>
      </c>
      <c r="F3351" s="55" t="s">
        <v>1031</v>
      </c>
      <c r="G3351" s="0" t="n">
        <v>50.3</v>
      </c>
      <c r="H3351" s="0" t="n">
        <v>50</v>
      </c>
      <c r="I3351" s="55" t="s">
        <v>157</v>
      </c>
      <c r="J3351" s="0" t="n">
        <v>66</v>
      </c>
      <c r="K3351" s="0" t="n">
        <v>66</v>
      </c>
      <c r="L3351" s="0" t="n">
        <v>49</v>
      </c>
      <c r="P3351" s="0" t="n">
        <v>2.72</v>
      </c>
      <c r="Q3351" s="0" t="n">
        <v>2.95</v>
      </c>
      <c r="R3351" s="0" t="n">
        <v>4111</v>
      </c>
      <c r="S3351" s="0" t="n">
        <v>8512</v>
      </c>
      <c r="T3351" s="0" t="n">
        <v>48.35</v>
      </c>
      <c r="U3351" s="0" t="n">
        <v>777</v>
      </c>
      <c r="V3351" s="0" t="n">
        <v>1</v>
      </c>
      <c r="W3351" s="60" t="n">
        <v>46261</v>
      </c>
      <c r="X3351" s="55" t="n">
        <f aca="false">IF(I3351="Male",0,1)</f>
        <v>1</v>
      </c>
      <c r="Y3351" s="55" t="n">
        <f aca="false">IF(OR(I3351="DNB",I3351="Dry DNB"),1,0)</f>
        <v>0</v>
      </c>
      <c r="Z3351" s="55" t="n">
        <f aca="false">IF(ISNUMBER(W3351),A3351-W3351,"")</f>
        <v>48</v>
      </c>
      <c r="AA3351" s="55" t="n">
        <f aca="false">MATCH(A3351,DATAS,0)</f>
        <v>1</v>
      </c>
      <c r="AB3351" s="55" t="n">
        <f aca="false">IF(AND(E3351&gt;0,OR(AND(B3351&gt;=1,B3351&lt;=6),B3351=10)),1,0)</f>
        <v>1</v>
      </c>
      <c r="AC3351" s="55" t="n">
        <f aca="false">IF(AND(E3351&gt;0,B3351=10),1,0)</f>
        <v>0</v>
      </c>
      <c r="AD3351" s="0" t="str">
        <f aca="false">IF(AND(C3350=C3351,AA3350=AA3351-1),AB3350,"")</f>
        <v/>
      </c>
      <c r="AE3351" s="0" t="str">
        <f aca="false">IF(AND(C3350=C3351,AA3350=AA3351-1),AC3350,"")</f>
        <v/>
      </c>
      <c r="AF3351" s="0" t="str">
        <f aca="false">IF(AA3351=1,"",IF(AND(AB3351=1,AD3351&lt;&gt;1),1,0))</f>
        <v/>
      </c>
      <c r="AG3351" s="0" t="str">
        <f aca="false">IF(AA3351=1,"",IF(AND(AC3351=1,AE3351&lt;&gt;1),1,0))</f>
        <v/>
      </c>
      <c r="AH3351" s="60" t="str">
        <f aca="false">IF(AND(E3351&gt;0,AA3351&lt;2,NOT(AND(C3352=C3351,AA3352=AA3351+1))),INDEX(DATAS,AA3351+1),"")</f>
        <v/>
      </c>
      <c r="AI3351" s="60" t="str">
        <f aca="false">IF(AND(AC3351=1,AA3351&lt;2),IF(AND(C3352=C3351,AA3352=AA3351+1),IF(AC3352=1,"",INDEX(DATAS,AA3351+1)),INDEX(DATAS,AA3351+1)),"")</f>
        <v/>
      </c>
    </row>
    <row r="3352" customFormat="false" ht="15" hidden="false" customHeight="false" outlineLevel="0" collapsed="false">
      <c r="A3352" s="60" t="n">
        <v>46310</v>
      </c>
      <c r="B3352" s="0" t="n">
        <v>4</v>
      </c>
      <c r="C3352" s="0" t="n">
        <v>5843</v>
      </c>
      <c r="D3352" s="0" t="n">
        <v>116</v>
      </c>
      <c r="E3352" s="0" t="n">
        <v>1</v>
      </c>
      <c r="F3352" s="55" t="s">
        <v>1031</v>
      </c>
      <c r="G3352" s="0" t="n">
        <v>47.4</v>
      </c>
      <c r="H3352" s="0" t="n">
        <v>48</v>
      </c>
      <c r="I3352" s="55" t="s">
        <v>157</v>
      </c>
      <c r="J3352" s="0" t="n">
        <v>66</v>
      </c>
      <c r="K3352" s="0" t="n">
        <v>66</v>
      </c>
      <c r="L3352" s="0" t="n">
        <v>50</v>
      </c>
      <c r="P3352" s="0" t="n">
        <v>2.72</v>
      </c>
      <c r="Q3352" s="0" t="n">
        <v>2.95</v>
      </c>
      <c r="T3352" s="0" t="n">
        <v>48.35</v>
      </c>
      <c r="U3352" s="0" t="n">
        <v>778</v>
      </c>
      <c r="V3352" s="0" t="n">
        <v>1</v>
      </c>
      <c r="W3352" s="60" t="n">
        <v>46261</v>
      </c>
      <c r="X3352" s="55" t="n">
        <f aca="false">IF(I3352="Male",0,1)</f>
        <v>1</v>
      </c>
      <c r="Y3352" s="55" t="n">
        <f aca="false">IF(OR(I3352="DNB",I3352="Dry DNB"),1,0)</f>
        <v>0</v>
      </c>
      <c r="Z3352" s="55" t="n">
        <f aca="false">IF(ISNUMBER(W3352),A3352-W3352,"")</f>
        <v>49</v>
      </c>
      <c r="AA3352" s="55" t="n">
        <f aca="false">MATCH(A3352,DATAS,0)</f>
        <v>2</v>
      </c>
      <c r="AB3352" s="55" t="n">
        <f aca="false">IF(AND(E3352&gt;0,OR(AND(B3352&gt;=1,B3352&lt;=6),B3352=10)),1,0)</f>
        <v>1</v>
      </c>
      <c r="AC3352" s="55" t="n">
        <f aca="false">IF(AND(E3352&gt;0,B3352=10),1,0)</f>
        <v>0</v>
      </c>
      <c r="AD3352" s="55" t="n">
        <f aca="false">IF(AND(C3351=C3352,AA3351=AA3352-1),AB3351,"")</f>
        <v>1</v>
      </c>
      <c r="AE3352" s="55" t="n">
        <f aca="false">IF(AND(C3351=C3352,AA3351=AA3352-1),AC3351,"")</f>
        <v>0</v>
      </c>
      <c r="AF3352" s="55" t="n">
        <f aca="false">IF(AA3352=1,"",IF(AND(AB3352=1,AD3352&lt;&gt;1),1,0))</f>
        <v>0</v>
      </c>
      <c r="AG3352" s="55" t="n">
        <f aca="false">IF(AA3352=1,"",IF(AND(AC3352=1,AE3352&lt;&gt;1),1,0))</f>
        <v>0</v>
      </c>
      <c r="AH3352" s="60" t="str">
        <f aca="false">IF(AND(E3352&gt;0,AA3352&lt;2,NOT(AND(C3353=C3352,AA3353=AA3352+1))),INDEX(DATAS,AA3352+1),"")</f>
        <v/>
      </c>
      <c r="AI3352" s="60" t="str">
        <f aca="false">IF(AND(AC3352=1,AA3352&lt;2),IF(AND(C3353=C3352,AA3353=AA3352+1),IF(AC3353=1,"",INDEX(DATAS,AA3352+1)),INDEX(DATAS,AA3352+1)),"")</f>
        <v/>
      </c>
    </row>
    <row r="3353" customFormat="false" ht="15" hidden="false" customHeight="false" outlineLevel="0" collapsed="false">
      <c r="A3353" s="60" t="n">
        <v>46309</v>
      </c>
      <c r="B3353" s="0" t="n">
        <v>1</v>
      </c>
      <c r="C3353" s="0" t="n">
        <v>5846</v>
      </c>
      <c r="D3353" s="0" t="n">
        <v>41</v>
      </c>
      <c r="E3353" s="0" t="n">
        <v>1</v>
      </c>
      <c r="F3353" s="55" t="s">
        <v>1031</v>
      </c>
      <c r="G3353" s="0" t="n">
        <v>47.5</v>
      </c>
      <c r="H3353" s="0" t="n">
        <v>46</v>
      </c>
      <c r="I3353" s="55" t="s">
        <v>166</v>
      </c>
      <c r="J3353" s="0" t="n">
        <v>41</v>
      </c>
      <c r="P3353" s="0" t="n">
        <v>4.23</v>
      </c>
      <c r="Q3353" s="0" t="n">
        <v>3.55</v>
      </c>
      <c r="R3353" s="0" t="n">
        <v>3952</v>
      </c>
      <c r="S3353" s="0" t="n">
        <v>7945</v>
      </c>
      <c r="U3353" s="0" t="n">
        <v>777</v>
      </c>
      <c r="V3353" s="0" t="n">
        <v>0</v>
      </c>
      <c r="X3353" s="55" t="n">
        <f aca="false">IF(I3353="Male",0,1)</f>
        <v>1</v>
      </c>
      <c r="Y3353" s="55" t="n">
        <f aca="false">IF(OR(I3353="DNB",I3353="Dry DNB"),1,0)</f>
        <v>0</v>
      </c>
      <c r="Z3353" s="0" t="str">
        <f aca="false">IF(ISNUMBER(W3353),A3353-W3353,"")</f>
        <v/>
      </c>
      <c r="AA3353" s="55" t="n">
        <f aca="false">MATCH(A3353,DATAS,0)</f>
        <v>1</v>
      </c>
      <c r="AB3353" s="55" t="n">
        <f aca="false">IF(AND(E3353&gt;0,OR(AND(B3353&gt;=1,B3353&lt;=6),B3353=10)),1,0)</f>
        <v>1</v>
      </c>
      <c r="AC3353" s="55" t="n">
        <f aca="false">IF(AND(E3353&gt;0,B3353=10),1,0)</f>
        <v>0</v>
      </c>
      <c r="AD3353" s="0" t="str">
        <f aca="false">IF(AND(C3352=C3353,AA3352=AA3353-1),AB3352,"")</f>
        <v/>
      </c>
      <c r="AE3353" s="0" t="str">
        <f aca="false">IF(AND(C3352=C3353,AA3352=AA3353-1),AC3352,"")</f>
        <v/>
      </c>
      <c r="AF3353" s="0" t="str">
        <f aca="false">IF(AA3353=1,"",IF(AND(AB3353=1,AD3353&lt;&gt;1),1,0))</f>
        <v/>
      </c>
      <c r="AG3353" s="0" t="str">
        <f aca="false">IF(AA3353=1,"",IF(AND(AC3353=1,AE3353&lt;&gt;1),1,0))</f>
        <v/>
      </c>
      <c r="AH3353" s="60" t="str">
        <f aca="false">IF(AND(E3353&gt;0,AA3353&lt;2,NOT(AND(C3354=C3353,AA3354=AA3353+1))),INDEX(DATAS,AA3353+1),"")</f>
        <v/>
      </c>
      <c r="AI3353" s="60" t="str">
        <f aca="false">IF(AND(AC3353=1,AA3353&lt;2),IF(AND(C3354=C3353,AA3354=AA3353+1),IF(AC3354=1,"",INDEX(DATAS,AA3353+1)),INDEX(DATAS,AA3353+1)),"")</f>
        <v/>
      </c>
    </row>
    <row r="3354" customFormat="false" ht="15" hidden="false" customHeight="false" outlineLevel="0" collapsed="false">
      <c r="A3354" s="60" t="n">
        <v>46310</v>
      </c>
      <c r="B3354" s="0" t="n">
        <v>1</v>
      </c>
      <c r="C3354" s="0" t="n">
        <v>5846</v>
      </c>
      <c r="D3354" s="0" t="n">
        <v>42</v>
      </c>
      <c r="E3354" s="0" t="n">
        <v>1</v>
      </c>
      <c r="F3354" s="55" t="s">
        <v>1031</v>
      </c>
      <c r="G3354" s="0" t="n">
        <v>47.2</v>
      </c>
      <c r="H3354" s="0" t="n">
        <v>46</v>
      </c>
      <c r="I3354" s="55" t="s">
        <v>166</v>
      </c>
      <c r="J3354" s="0" t="n">
        <v>42</v>
      </c>
      <c r="P3354" s="0" t="n">
        <v>4.23</v>
      </c>
      <c r="Q3354" s="0" t="n">
        <v>3.55</v>
      </c>
      <c r="U3354" s="0" t="n">
        <v>778</v>
      </c>
      <c r="V3354" s="0" t="n">
        <v>0</v>
      </c>
      <c r="X3354" s="55" t="n">
        <f aca="false">IF(I3354="Male",0,1)</f>
        <v>1</v>
      </c>
      <c r="Y3354" s="55" t="n">
        <f aca="false">IF(OR(I3354="DNB",I3354="Dry DNB"),1,0)</f>
        <v>0</v>
      </c>
      <c r="Z3354" s="0" t="str">
        <f aca="false">IF(ISNUMBER(W3354),A3354-W3354,"")</f>
        <v/>
      </c>
      <c r="AA3354" s="55" t="n">
        <f aca="false">MATCH(A3354,DATAS,0)</f>
        <v>2</v>
      </c>
      <c r="AB3354" s="55" t="n">
        <f aca="false">IF(AND(E3354&gt;0,OR(AND(B3354&gt;=1,B3354&lt;=6),B3354=10)),1,0)</f>
        <v>1</v>
      </c>
      <c r="AC3354" s="55" t="n">
        <f aca="false">IF(AND(E3354&gt;0,B3354=10),1,0)</f>
        <v>0</v>
      </c>
      <c r="AD3354" s="55" t="n">
        <f aca="false">IF(AND(C3353=C3354,AA3353=AA3354-1),AB3353,"")</f>
        <v>1</v>
      </c>
      <c r="AE3354" s="55" t="n">
        <f aca="false">IF(AND(C3353=C3354,AA3353=AA3354-1),AC3353,"")</f>
        <v>0</v>
      </c>
      <c r="AF3354" s="55" t="n">
        <f aca="false">IF(AA3354=1,"",IF(AND(AB3354=1,AD3354&lt;&gt;1),1,0))</f>
        <v>0</v>
      </c>
      <c r="AG3354" s="55" t="n">
        <f aca="false">IF(AA3354=1,"",IF(AND(AC3354=1,AE3354&lt;&gt;1),1,0))</f>
        <v>0</v>
      </c>
      <c r="AH3354" s="60" t="str">
        <f aca="false">IF(AND(E3354&gt;0,AA3354&lt;2,NOT(AND(C3355=C3354,AA3355=AA3354+1))),INDEX(DATAS,AA3354+1),"")</f>
        <v/>
      </c>
      <c r="AI3354" s="60" t="str">
        <f aca="false">IF(AND(AC3354=1,AA3354&lt;2),IF(AND(C3355=C3354,AA3355=AA3354+1),IF(AC3355=1,"",INDEX(DATAS,AA3354+1)),INDEX(DATAS,AA3354+1)),"")</f>
        <v/>
      </c>
    </row>
    <row r="3355" customFormat="false" ht="15" hidden="false" customHeight="false" outlineLevel="0" collapsed="false">
      <c r="A3355" s="60" t="n">
        <v>46309</v>
      </c>
      <c r="B3355" s="0" t="n">
        <v>4</v>
      </c>
      <c r="C3355" s="0" t="n">
        <v>5847</v>
      </c>
      <c r="D3355" s="0" t="n">
        <v>132</v>
      </c>
      <c r="E3355" s="0" t="n">
        <v>1</v>
      </c>
      <c r="F3355" s="55" t="s">
        <v>1031</v>
      </c>
      <c r="G3355" s="0" t="n">
        <v>45.6</v>
      </c>
      <c r="H3355" s="0" t="n">
        <v>44</v>
      </c>
      <c r="I3355" s="55" t="s">
        <v>187</v>
      </c>
      <c r="J3355" s="0" t="n">
        <v>132</v>
      </c>
      <c r="K3355" s="0" t="n">
        <v>62</v>
      </c>
      <c r="P3355" s="0" t="n">
        <v>3.27</v>
      </c>
      <c r="Q3355" s="0" t="n">
        <v>3.62</v>
      </c>
      <c r="R3355" s="0" t="n">
        <v>4152</v>
      </c>
      <c r="S3355" s="0" t="n">
        <v>8617</v>
      </c>
      <c r="T3355" s="0" t="n">
        <v>43.45</v>
      </c>
      <c r="U3355" s="0" t="n">
        <v>777</v>
      </c>
      <c r="V3355" s="0" t="n">
        <v>3</v>
      </c>
      <c r="W3355" s="60" t="n">
        <v>46282</v>
      </c>
      <c r="X3355" s="55" t="n">
        <f aca="false">IF(I3355="Male",0,1)</f>
        <v>1</v>
      </c>
      <c r="Y3355" s="55" t="n">
        <f aca="false">IF(OR(I3355="DNB",I3355="Dry DNB"),1,0)</f>
        <v>0</v>
      </c>
      <c r="Z3355" s="55" t="n">
        <f aca="false">IF(ISNUMBER(W3355),A3355-W3355,"")</f>
        <v>27</v>
      </c>
      <c r="AA3355" s="55" t="n">
        <f aca="false">MATCH(A3355,DATAS,0)</f>
        <v>1</v>
      </c>
      <c r="AB3355" s="55" t="n">
        <f aca="false">IF(AND(E3355&gt;0,OR(AND(B3355&gt;=1,B3355&lt;=6),B3355=10)),1,0)</f>
        <v>1</v>
      </c>
      <c r="AC3355" s="55" t="n">
        <f aca="false">IF(AND(E3355&gt;0,B3355=10),1,0)</f>
        <v>0</v>
      </c>
      <c r="AD3355" s="0" t="str">
        <f aca="false">IF(AND(C3354=C3355,AA3354=AA3355-1),AB3354,"")</f>
        <v/>
      </c>
      <c r="AE3355" s="0" t="str">
        <f aca="false">IF(AND(C3354=C3355,AA3354=AA3355-1),AC3354,"")</f>
        <v/>
      </c>
      <c r="AF3355" s="0" t="str">
        <f aca="false">IF(AA3355=1,"",IF(AND(AB3355=1,AD3355&lt;&gt;1),1,0))</f>
        <v/>
      </c>
      <c r="AG3355" s="0" t="str">
        <f aca="false">IF(AA3355=1,"",IF(AND(AC3355=1,AE3355&lt;&gt;1),1,0))</f>
        <v/>
      </c>
      <c r="AH3355" s="60" t="str">
        <f aca="false">IF(AND(E3355&gt;0,AA3355&lt;2,NOT(AND(C3356=C3355,AA3356=AA3355+1))),INDEX(DATAS,AA3355+1),"")</f>
        <v/>
      </c>
      <c r="AI3355" s="60" t="str">
        <f aca="false">IF(AND(AC3355=1,AA3355&lt;2),IF(AND(C3356=C3355,AA3356=AA3355+1),IF(AC3356=1,"",INDEX(DATAS,AA3355+1)),INDEX(DATAS,AA3355+1)),"")</f>
        <v/>
      </c>
    </row>
    <row r="3356" customFormat="false" ht="15" hidden="false" customHeight="false" outlineLevel="0" collapsed="false">
      <c r="A3356" s="60" t="n">
        <v>46310</v>
      </c>
      <c r="B3356" s="0" t="n">
        <v>4</v>
      </c>
      <c r="C3356" s="0" t="n">
        <v>5847</v>
      </c>
      <c r="D3356" s="0" t="n">
        <v>133</v>
      </c>
      <c r="E3356" s="0" t="n">
        <v>1</v>
      </c>
      <c r="F3356" s="55" t="s">
        <v>1031</v>
      </c>
      <c r="G3356" s="0" t="n">
        <v>48</v>
      </c>
      <c r="H3356" s="0" t="n">
        <v>45</v>
      </c>
      <c r="I3356" s="55" t="s">
        <v>187</v>
      </c>
      <c r="J3356" s="0" t="n">
        <v>133</v>
      </c>
      <c r="K3356" s="0" t="n">
        <v>62</v>
      </c>
      <c r="P3356" s="0" t="n">
        <v>3.27</v>
      </c>
      <c r="Q3356" s="0" t="n">
        <v>3.62</v>
      </c>
      <c r="T3356" s="0" t="n">
        <v>43.45</v>
      </c>
      <c r="U3356" s="0" t="n">
        <v>778</v>
      </c>
      <c r="V3356" s="0" t="n">
        <v>3</v>
      </c>
      <c r="W3356" s="60" t="n">
        <v>46282</v>
      </c>
      <c r="X3356" s="55" t="n">
        <f aca="false">IF(I3356="Male",0,1)</f>
        <v>1</v>
      </c>
      <c r="Y3356" s="55" t="n">
        <f aca="false">IF(OR(I3356="DNB",I3356="Dry DNB"),1,0)</f>
        <v>0</v>
      </c>
      <c r="Z3356" s="55" t="n">
        <f aca="false">IF(ISNUMBER(W3356),A3356-W3356,"")</f>
        <v>28</v>
      </c>
      <c r="AA3356" s="55" t="n">
        <f aca="false">MATCH(A3356,DATAS,0)</f>
        <v>2</v>
      </c>
      <c r="AB3356" s="55" t="n">
        <f aca="false">IF(AND(E3356&gt;0,OR(AND(B3356&gt;=1,B3356&lt;=6),B3356=10)),1,0)</f>
        <v>1</v>
      </c>
      <c r="AC3356" s="55" t="n">
        <f aca="false">IF(AND(E3356&gt;0,B3356=10),1,0)</f>
        <v>0</v>
      </c>
      <c r="AD3356" s="55" t="n">
        <f aca="false">IF(AND(C3355=C3356,AA3355=AA3356-1),AB3355,"")</f>
        <v>1</v>
      </c>
      <c r="AE3356" s="55" t="n">
        <f aca="false">IF(AND(C3355=C3356,AA3355=AA3356-1),AC3355,"")</f>
        <v>0</v>
      </c>
      <c r="AF3356" s="55" t="n">
        <f aca="false">IF(AA3356=1,"",IF(AND(AB3356=1,AD3356&lt;&gt;1),1,0))</f>
        <v>0</v>
      </c>
      <c r="AG3356" s="55" t="n">
        <f aca="false">IF(AA3356=1,"",IF(AND(AC3356=1,AE3356&lt;&gt;1),1,0))</f>
        <v>0</v>
      </c>
      <c r="AH3356" s="60" t="str">
        <f aca="false">IF(AND(E3356&gt;0,AA3356&lt;2,NOT(AND(C3357=C3356,AA3357=AA3356+1))),INDEX(DATAS,AA3356+1),"")</f>
        <v/>
      </c>
      <c r="AI3356" s="60" t="str">
        <f aca="false">IF(AND(AC3356=1,AA3356&lt;2),IF(AND(C3357=C3356,AA3357=AA3356+1),IF(AC3357=1,"",INDEX(DATAS,AA3356+1)),INDEX(DATAS,AA3356+1)),"")</f>
        <v/>
      </c>
    </row>
    <row r="3357" customFormat="false" ht="15" hidden="false" customHeight="false" outlineLevel="0" collapsed="false">
      <c r="A3357" s="60" t="n">
        <v>46309</v>
      </c>
      <c r="B3357" s="0" t="n">
        <v>4</v>
      </c>
      <c r="C3357" s="0" t="n">
        <v>5848</v>
      </c>
      <c r="D3357" s="0" t="n">
        <v>141</v>
      </c>
      <c r="E3357" s="0" t="n">
        <v>1</v>
      </c>
      <c r="F3357" s="55" t="s">
        <v>1032</v>
      </c>
      <c r="G3357" s="0" t="n">
        <v>57.8</v>
      </c>
      <c r="H3357" s="0" t="n">
        <v>56</v>
      </c>
      <c r="I3357" s="55" t="s">
        <v>157</v>
      </c>
      <c r="J3357" s="0" t="n">
        <v>109</v>
      </c>
      <c r="K3357" s="0" t="n">
        <v>64</v>
      </c>
      <c r="L3357" s="0" t="n">
        <v>32</v>
      </c>
      <c r="P3357" s="0" t="n">
        <v>2.37</v>
      </c>
      <c r="Q3357" s="0" t="n">
        <v>3.17</v>
      </c>
      <c r="R3357" s="0" t="n">
        <v>4943</v>
      </c>
      <c r="S3357" s="0" t="n">
        <v>10422</v>
      </c>
      <c r="T3357" s="0" t="n">
        <v>60.5</v>
      </c>
      <c r="U3357" s="0" t="n">
        <v>776</v>
      </c>
      <c r="V3357" s="0" t="n">
        <v>3</v>
      </c>
      <c r="W3357" s="60" t="n">
        <v>46278</v>
      </c>
      <c r="X3357" s="55" t="n">
        <f aca="false">IF(I3357="Male",0,1)</f>
        <v>1</v>
      </c>
      <c r="Y3357" s="55" t="n">
        <f aca="false">IF(OR(I3357="DNB",I3357="Dry DNB"),1,0)</f>
        <v>0</v>
      </c>
      <c r="Z3357" s="55" t="n">
        <f aca="false">IF(ISNUMBER(W3357),A3357-W3357,"")</f>
        <v>31</v>
      </c>
      <c r="AA3357" s="55" t="n">
        <f aca="false">MATCH(A3357,DATAS,0)</f>
        <v>1</v>
      </c>
      <c r="AB3357" s="55" t="n">
        <f aca="false">IF(AND(E3357&gt;0,OR(AND(B3357&gt;=1,B3357&lt;=6),B3357=10)),1,0)</f>
        <v>1</v>
      </c>
      <c r="AC3357" s="55" t="n">
        <f aca="false">IF(AND(E3357&gt;0,B3357=10),1,0)</f>
        <v>0</v>
      </c>
      <c r="AD3357" s="0" t="str">
        <f aca="false">IF(AND(C3356=C3357,AA3356=AA3357-1),AB3356,"")</f>
        <v/>
      </c>
      <c r="AE3357" s="0" t="str">
        <f aca="false">IF(AND(C3356=C3357,AA3356=AA3357-1),AC3356,"")</f>
        <v/>
      </c>
      <c r="AF3357" s="0" t="str">
        <f aca="false">IF(AA3357=1,"",IF(AND(AB3357=1,AD3357&lt;&gt;1),1,0))</f>
        <v/>
      </c>
      <c r="AG3357" s="0" t="str">
        <f aca="false">IF(AA3357=1,"",IF(AND(AC3357=1,AE3357&lt;&gt;1),1,0))</f>
        <v/>
      </c>
      <c r="AH3357" s="60" t="str">
        <f aca="false">IF(AND(E3357&gt;0,AA3357&lt;2,NOT(AND(C3358=C3357,AA3358=AA3357+1))),INDEX(DATAS,AA3357+1),"")</f>
        <v/>
      </c>
      <c r="AI3357" s="60" t="str">
        <f aca="false">IF(AND(AC3357=1,AA3357&lt;2),IF(AND(C3358=C3357,AA3358=AA3357+1),IF(AC3358=1,"",INDEX(DATAS,AA3357+1)),INDEX(DATAS,AA3357+1)),"")</f>
        <v/>
      </c>
    </row>
    <row r="3358" customFormat="false" ht="15" hidden="false" customHeight="false" outlineLevel="0" collapsed="false">
      <c r="A3358" s="60" t="n">
        <v>46310</v>
      </c>
      <c r="B3358" s="0" t="n">
        <v>4</v>
      </c>
      <c r="C3358" s="0" t="n">
        <v>5848</v>
      </c>
      <c r="D3358" s="0" t="n">
        <v>142</v>
      </c>
      <c r="E3358" s="0" t="n">
        <v>1</v>
      </c>
      <c r="F3358" s="55" t="s">
        <v>1032</v>
      </c>
      <c r="G3358" s="0" t="n">
        <v>61.6</v>
      </c>
      <c r="H3358" s="0" t="n">
        <v>57</v>
      </c>
      <c r="I3358" s="55" t="s">
        <v>157</v>
      </c>
      <c r="J3358" s="0" t="n">
        <v>109</v>
      </c>
      <c r="K3358" s="0" t="n">
        <v>64</v>
      </c>
      <c r="L3358" s="0" t="n">
        <v>33</v>
      </c>
      <c r="P3358" s="0" t="n">
        <v>2.37</v>
      </c>
      <c r="Q3358" s="0" t="n">
        <v>3.17</v>
      </c>
      <c r="T3358" s="0" t="n">
        <v>60.5</v>
      </c>
      <c r="U3358" s="0" t="n">
        <v>777</v>
      </c>
      <c r="V3358" s="0" t="n">
        <v>3</v>
      </c>
      <c r="W3358" s="60" t="n">
        <v>46278</v>
      </c>
      <c r="X3358" s="55" t="n">
        <f aca="false">IF(I3358="Male",0,1)</f>
        <v>1</v>
      </c>
      <c r="Y3358" s="55" t="n">
        <f aca="false">IF(OR(I3358="DNB",I3358="Dry DNB"),1,0)</f>
        <v>0</v>
      </c>
      <c r="Z3358" s="55" t="n">
        <f aca="false">IF(ISNUMBER(W3358),A3358-W3358,"")</f>
        <v>32</v>
      </c>
      <c r="AA3358" s="55" t="n">
        <f aca="false">MATCH(A3358,DATAS,0)</f>
        <v>2</v>
      </c>
      <c r="AB3358" s="55" t="n">
        <f aca="false">IF(AND(E3358&gt;0,OR(AND(B3358&gt;=1,B3358&lt;=6),B3358=10)),1,0)</f>
        <v>1</v>
      </c>
      <c r="AC3358" s="55" t="n">
        <f aca="false">IF(AND(E3358&gt;0,B3358=10),1,0)</f>
        <v>0</v>
      </c>
      <c r="AD3358" s="55" t="n">
        <f aca="false">IF(AND(C3357=C3358,AA3357=AA3358-1),AB3357,"")</f>
        <v>1</v>
      </c>
      <c r="AE3358" s="55" t="n">
        <f aca="false">IF(AND(C3357=C3358,AA3357=AA3358-1),AC3357,"")</f>
        <v>0</v>
      </c>
      <c r="AF3358" s="55" t="n">
        <f aca="false">IF(AA3358=1,"",IF(AND(AB3358=1,AD3358&lt;&gt;1),1,0))</f>
        <v>0</v>
      </c>
      <c r="AG3358" s="55" t="n">
        <f aca="false">IF(AA3358=1,"",IF(AND(AC3358=1,AE3358&lt;&gt;1),1,0))</f>
        <v>0</v>
      </c>
      <c r="AH3358" s="60" t="str">
        <f aca="false">IF(AND(E3358&gt;0,AA3358&lt;2,NOT(AND(C3359=C3358,AA3359=AA3358+1))),INDEX(DATAS,AA3358+1),"")</f>
        <v/>
      </c>
      <c r="AI3358" s="60" t="str">
        <f aca="false">IF(AND(AC3358=1,AA3358&lt;2),IF(AND(C3359=C3358,AA3359=AA3358+1),IF(AC3359=1,"",INDEX(DATAS,AA3358+1)),INDEX(DATAS,AA3358+1)),"")</f>
        <v/>
      </c>
    </row>
    <row r="3359" customFormat="false" ht="15" hidden="false" customHeight="false" outlineLevel="0" collapsed="false">
      <c r="A3359" s="60" t="n">
        <v>46309</v>
      </c>
      <c r="B3359" s="0" t="n">
        <v>4</v>
      </c>
      <c r="C3359" s="0" t="n">
        <v>5849</v>
      </c>
      <c r="D3359" s="0" t="n">
        <v>136</v>
      </c>
      <c r="E3359" s="0" t="n">
        <v>1</v>
      </c>
      <c r="F3359" s="55" t="s">
        <v>1033</v>
      </c>
      <c r="G3359" s="0" t="n">
        <v>46</v>
      </c>
      <c r="H3359" s="0" t="n">
        <v>48</v>
      </c>
      <c r="I3359" s="55" t="s">
        <v>177</v>
      </c>
      <c r="J3359" s="0" t="n">
        <v>136</v>
      </c>
      <c r="K3359" s="0" t="n">
        <v>66</v>
      </c>
      <c r="P3359" s="0" t="n">
        <v>3.26</v>
      </c>
      <c r="Q3359" s="0" t="n">
        <v>3.41</v>
      </c>
      <c r="R3359" s="0" t="n">
        <v>4887</v>
      </c>
      <c r="S3359" s="0" t="n">
        <v>9982</v>
      </c>
      <c r="T3359" s="0" t="n">
        <v>53.25</v>
      </c>
      <c r="U3359" s="0" t="n">
        <v>775</v>
      </c>
      <c r="V3359" s="0" t="n">
        <v>2</v>
      </c>
      <c r="W3359" s="60" t="n">
        <v>46275</v>
      </c>
      <c r="X3359" s="55" t="n">
        <f aca="false">IF(I3359="Male",0,1)</f>
        <v>1</v>
      </c>
      <c r="Y3359" s="55" t="n">
        <f aca="false">IF(OR(I3359="DNB",I3359="Dry DNB"),1,0)</f>
        <v>0</v>
      </c>
      <c r="Z3359" s="55" t="n">
        <f aca="false">IF(ISNUMBER(W3359),A3359-W3359,"")</f>
        <v>34</v>
      </c>
      <c r="AA3359" s="55" t="n">
        <f aca="false">MATCH(A3359,DATAS,0)</f>
        <v>1</v>
      </c>
      <c r="AB3359" s="55" t="n">
        <f aca="false">IF(AND(E3359&gt;0,OR(AND(B3359&gt;=1,B3359&lt;=6),B3359=10)),1,0)</f>
        <v>1</v>
      </c>
      <c r="AC3359" s="55" t="n">
        <f aca="false">IF(AND(E3359&gt;0,B3359=10),1,0)</f>
        <v>0</v>
      </c>
      <c r="AD3359" s="0" t="str">
        <f aca="false">IF(AND(C3358=C3359,AA3358=AA3359-1),AB3358,"")</f>
        <v/>
      </c>
      <c r="AE3359" s="0" t="str">
        <f aca="false">IF(AND(C3358=C3359,AA3358=AA3359-1),AC3358,"")</f>
        <v/>
      </c>
      <c r="AF3359" s="0" t="str">
        <f aca="false">IF(AA3359=1,"",IF(AND(AB3359=1,AD3359&lt;&gt;1),1,0))</f>
        <v/>
      </c>
      <c r="AG3359" s="0" t="str">
        <f aca="false">IF(AA3359=1,"",IF(AND(AC3359=1,AE3359&lt;&gt;1),1,0))</f>
        <v/>
      </c>
      <c r="AH3359" s="60" t="str">
        <f aca="false">IF(AND(E3359&gt;0,AA3359&lt;2,NOT(AND(C3360=C3359,AA3360=AA3359+1))),INDEX(DATAS,AA3359+1),"")</f>
        <v/>
      </c>
      <c r="AI3359" s="60" t="str">
        <f aca="false">IF(AND(AC3359=1,AA3359&lt;2),IF(AND(C3360=C3359,AA3360=AA3359+1),IF(AC3360=1,"",INDEX(DATAS,AA3359+1)),INDEX(DATAS,AA3359+1)),"")</f>
        <v/>
      </c>
    </row>
    <row r="3360" customFormat="false" ht="15" hidden="false" customHeight="false" outlineLevel="0" collapsed="false">
      <c r="A3360" s="60" t="n">
        <v>46310</v>
      </c>
      <c r="B3360" s="0" t="n">
        <v>4</v>
      </c>
      <c r="C3360" s="0" t="n">
        <v>5849</v>
      </c>
      <c r="D3360" s="0" t="n">
        <v>137</v>
      </c>
      <c r="E3360" s="0" t="n">
        <v>1</v>
      </c>
      <c r="F3360" s="55" t="s">
        <v>1033</v>
      </c>
      <c r="G3360" s="0" t="n">
        <v>49.1</v>
      </c>
      <c r="H3360" s="0" t="n">
        <v>48</v>
      </c>
      <c r="I3360" s="55" t="s">
        <v>177</v>
      </c>
      <c r="J3360" s="0" t="n">
        <v>137</v>
      </c>
      <c r="K3360" s="0" t="n">
        <v>66</v>
      </c>
      <c r="P3360" s="0" t="n">
        <v>3.26</v>
      </c>
      <c r="Q3360" s="0" t="n">
        <v>3.41</v>
      </c>
      <c r="T3360" s="0" t="n">
        <v>53.25</v>
      </c>
      <c r="U3360" s="0" t="n">
        <v>776</v>
      </c>
      <c r="V3360" s="0" t="n">
        <v>2</v>
      </c>
      <c r="W3360" s="60" t="n">
        <v>46275</v>
      </c>
      <c r="X3360" s="55" t="n">
        <f aca="false">IF(I3360="Male",0,1)</f>
        <v>1</v>
      </c>
      <c r="Y3360" s="55" t="n">
        <f aca="false">IF(OR(I3360="DNB",I3360="Dry DNB"),1,0)</f>
        <v>0</v>
      </c>
      <c r="Z3360" s="55" t="n">
        <f aca="false">IF(ISNUMBER(W3360),A3360-W3360,"")</f>
        <v>35</v>
      </c>
      <c r="AA3360" s="55" t="n">
        <f aca="false">MATCH(A3360,DATAS,0)</f>
        <v>2</v>
      </c>
      <c r="AB3360" s="55" t="n">
        <f aca="false">IF(AND(E3360&gt;0,OR(AND(B3360&gt;=1,B3360&lt;=6),B3360=10)),1,0)</f>
        <v>1</v>
      </c>
      <c r="AC3360" s="55" t="n">
        <f aca="false">IF(AND(E3360&gt;0,B3360=10),1,0)</f>
        <v>0</v>
      </c>
      <c r="AD3360" s="55" t="n">
        <f aca="false">IF(AND(C3359=C3360,AA3359=AA3360-1),AB3359,"")</f>
        <v>1</v>
      </c>
      <c r="AE3360" s="55" t="n">
        <f aca="false">IF(AND(C3359=C3360,AA3359=AA3360-1),AC3359,"")</f>
        <v>0</v>
      </c>
      <c r="AF3360" s="55" t="n">
        <f aca="false">IF(AA3360=1,"",IF(AND(AB3360=1,AD3360&lt;&gt;1),1,0))</f>
        <v>0</v>
      </c>
      <c r="AG3360" s="55" t="n">
        <f aca="false">IF(AA3360=1,"",IF(AND(AC3360=1,AE3360&lt;&gt;1),1,0))</f>
        <v>0</v>
      </c>
      <c r="AH3360" s="60" t="str">
        <f aca="false">IF(AND(E3360&gt;0,AA3360&lt;2,NOT(AND(C3361=C3360,AA3361=AA3360+1))),INDEX(DATAS,AA3360+1),"")</f>
        <v/>
      </c>
      <c r="AI3360" s="60" t="str">
        <f aca="false">IF(AND(AC3360=1,AA3360&lt;2),IF(AND(C3361=C3360,AA3361=AA3360+1),IF(AC3361=1,"",INDEX(DATAS,AA3360+1)),INDEX(DATAS,AA3360+1)),"")</f>
        <v/>
      </c>
    </row>
    <row r="3361" customFormat="false" ht="15" hidden="false" customHeight="false" outlineLevel="0" collapsed="false">
      <c r="A3361" s="60" t="n">
        <v>46309</v>
      </c>
      <c r="B3361" s="0" t="n">
        <v>1</v>
      </c>
      <c r="C3361" s="0" t="n">
        <v>5850</v>
      </c>
      <c r="D3361" s="0" t="n">
        <v>53</v>
      </c>
      <c r="E3361" s="0" t="n">
        <v>1</v>
      </c>
      <c r="F3361" s="55" t="s">
        <v>1033</v>
      </c>
      <c r="G3361" s="0" t="n">
        <v>50.8</v>
      </c>
      <c r="H3361" s="0" t="n">
        <v>51</v>
      </c>
      <c r="I3361" s="55" t="s">
        <v>166</v>
      </c>
      <c r="J3361" s="0" t="n">
        <v>53</v>
      </c>
      <c r="P3361" s="0" t="n">
        <v>3.84</v>
      </c>
      <c r="Q3361" s="0" t="n">
        <v>3.1</v>
      </c>
      <c r="R3361" s="0" t="n">
        <v>4275</v>
      </c>
      <c r="S3361" s="0" t="n">
        <v>8594</v>
      </c>
      <c r="U3361" s="0" t="n">
        <v>775</v>
      </c>
      <c r="V3361" s="0" t="n">
        <v>0</v>
      </c>
      <c r="X3361" s="55" t="n">
        <f aca="false">IF(I3361="Male",0,1)</f>
        <v>1</v>
      </c>
      <c r="Y3361" s="55" t="n">
        <f aca="false">IF(OR(I3361="DNB",I3361="Dry DNB"),1,0)</f>
        <v>0</v>
      </c>
      <c r="Z3361" s="0" t="str">
        <f aca="false">IF(ISNUMBER(W3361),A3361-W3361,"")</f>
        <v/>
      </c>
      <c r="AA3361" s="55" t="n">
        <f aca="false">MATCH(A3361,DATAS,0)</f>
        <v>1</v>
      </c>
      <c r="AB3361" s="55" t="n">
        <f aca="false">IF(AND(E3361&gt;0,OR(AND(B3361&gt;=1,B3361&lt;=6),B3361=10)),1,0)</f>
        <v>1</v>
      </c>
      <c r="AC3361" s="55" t="n">
        <f aca="false">IF(AND(E3361&gt;0,B3361=10),1,0)</f>
        <v>0</v>
      </c>
      <c r="AD3361" s="0" t="str">
        <f aca="false">IF(AND(C3360=C3361,AA3360=AA3361-1),AB3360,"")</f>
        <v/>
      </c>
      <c r="AE3361" s="0" t="str">
        <f aca="false">IF(AND(C3360=C3361,AA3360=AA3361-1),AC3360,"")</f>
        <v/>
      </c>
      <c r="AF3361" s="0" t="str">
        <f aca="false">IF(AA3361=1,"",IF(AND(AB3361=1,AD3361&lt;&gt;1),1,0))</f>
        <v/>
      </c>
      <c r="AG3361" s="0" t="str">
        <f aca="false">IF(AA3361=1,"",IF(AND(AC3361=1,AE3361&lt;&gt;1),1,0))</f>
        <v/>
      </c>
      <c r="AH3361" s="60" t="str">
        <f aca="false">IF(AND(E3361&gt;0,AA3361&lt;2,NOT(AND(C3362=C3361,AA3362=AA3361+1))),INDEX(DATAS,AA3361+1),"")</f>
        <v/>
      </c>
      <c r="AI3361" s="60" t="str">
        <f aca="false">IF(AND(AC3361=1,AA3361&lt;2),IF(AND(C3362=C3361,AA3362=AA3361+1),IF(AC3362=1,"",INDEX(DATAS,AA3361+1)),INDEX(DATAS,AA3361+1)),"")</f>
        <v/>
      </c>
    </row>
    <row r="3362" customFormat="false" ht="15" hidden="false" customHeight="false" outlineLevel="0" collapsed="false">
      <c r="A3362" s="60" t="n">
        <v>46310</v>
      </c>
      <c r="B3362" s="0" t="n">
        <v>1</v>
      </c>
      <c r="C3362" s="0" t="n">
        <v>5850</v>
      </c>
      <c r="D3362" s="0" t="n">
        <v>54</v>
      </c>
      <c r="E3362" s="0" t="n">
        <v>1</v>
      </c>
      <c r="F3362" s="55" t="s">
        <v>1033</v>
      </c>
      <c r="G3362" s="0" t="n">
        <v>53.9</v>
      </c>
      <c r="H3362" s="0" t="n">
        <v>51</v>
      </c>
      <c r="I3362" s="55" t="s">
        <v>166</v>
      </c>
      <c r="J3362" s="0" t="n">
        <v>54</v>
      </c>
      <c r="P3362" s="0" t="n">
        <v>3.84</v>
      </c>
      <c r="Q3362" s="0" t="n">
        <v>3.1</v>
      </c>
      <c r="U3362" s="0" t="n">
        <v>776</v>
      </c>
      <c r="V3362" s="0" t="n">
        <v>0</v>
      </c>
      <c r="X3362" s="55" t="n">
        <f aca="false">IF(I3362="Male",0,1)</f>
        <v>1</v>
      </c>
      <c r="Y3362" s="55" t="n">
        <f aca="false">IF(OR(I3362="DNB",I3362="Dry DNB"),1,0)</f>
        <v>0</v>
      </c>
      <c r="Z3362" s="0" t="str">
        <f aca="false">IF(ISNUMBER(W3362),A3362-W3362,"")</f>
        <v/>
      </c>
      <c r="AA3362" s="55" t="n">
        <f aca="false">MATCH(A3362,DATAS,0)</f>
        <v>2</v>
      </c>
      <c r="AB3362" s="55" t="n">
        <f aca="false">IF(AND(E3362&gt;0,OR(AND(B3362&gt;=1,B3362&lt;=6),B3362=10)),1,0)</f>
        <v>1</v>
      </c>
      <c r="AC3362" s="55" t="n">
        <f aca="false">IF(AND(E3362&gt;0,B3362=10),1,0)</f>
        <v>0</v>
      </c>
      <c r="AD3362" s="55" t="n">
        <f aca="false">IF(AND(C3361=C3362,AA3361=AA3362-1),AB3361,"")</f>
        <v>1</v>
      </c>
      <c r="AE3362" s="55" t="n">
        <f aca="false">IF(AND(C3361=C3362,AA3361=AA3362-1),AC3361,"")</f>
        <v>0</v>
      </c>
      <c r="AF3362" s="55" t="n">
        <f aca="false">IF(AA3362=1,"",IF(AND(AB3362=1,AD3362&lt;&gt;1),1,0))</f>
        <v>0</v>
      </c>
      <c r="AG3362" s="55" t="n">
        <f aca="false">IF(AA3362=1,"",IF(AND(AC3362=1,AE3362&lt;&gt;1),1,0))</f>
        <v>0</v>
      </c>
      <c r="AH3362" s="60" t="str">
        <f aca="false">IF(AND(E3362&gt;0,AA3362&lt;2,NOT(AND(C3363=C3362,AA3363=AA3362+1))),INDEX(DATAS,AA3362+1),"")</f>
        <v/>
      </c>
      <c r="AI3362" s="60" t="str">
        <f aca="false">IF(AND(AC3362=1,AA3362&lt;2),IF(AND(C3363=C3362,AA3363=AA3362+1),IF(AC3363=1,"",INDEX(DATAS,AA3362+1)),INDEX(DATAS,AA3362+1)),"")</f>
        <v/>
      </c>
    </row>
    <row r="3363" customFormat="false" ht="15" hidden="false" customHeight="false" outlineLevel="0" collapsed="false">
      <c r="A3363" s="60" t="n">
        <v>46309</v>
      </c>
      <c r="B3363" s="0" t="n">
        <v>4</v>
      </c>
      <c r="C3363" s="0" t="n">
        <v>5853</v>
      </c>
      <c r="D3363" s="0" t="n">
        <v>118</v>
      </c>
      <c r="E3363" s="0" t="n">
        <v>1</v>
      </c>
      <c r="F3363" s="55" t="s">
        <v>1034</v>
      </c>
      <c r="G3363" s="0" t="n">
        <v>42.6</v>
      </c>
      <c r="H3363" s="0" t="n">
        <v>37</v>
      </c>
      <c r="I3363" s="55" t="s">
        <v>157</v>
      </c>
      <c r="J3363" s="0" t="n">
        <v>62</v>
      </c>
      <c r="K3363" s="0" t="n">
        <v>62</v>
      </c>
      <c r="L3363" s="0" t="n">
        <v>56</v>
      </c>
      <c r="P3363" s="0" t="n">
        <v>3.6</v>
      </c>
      <c r="Q3363" s="0" t="n">
        <v>2.94</v>
      </c>
      <c r="R3363" s="0" t="n">
        <v>4106</v>
      </c>
      <c r="S3363" s="0" t="n">
        <v>8353</v>
      </c>
      <c r="T3363" s="0" t="n">
        <v>45.6</v>
      </c>
      <c r="U3363" s="0" t="n">
        <v>773</v>
      </c>
      <c r="V3363" s="0" t="n">
        <v>1</v>
      </c>
      <c r="W3363" s="60" t="n">
        <v>46254</v>
      </c>
      <c r="X3363" s="55" t="n">
        <f aca="false">IF(I3363="Male",0,1)</f>
        <v>1</v>
      </c>
      <c r="Y3363" s="55" t="n">
        <f aca="false">IF(OR(I3363="DNB",I3363="Dry DNB"),1,0)</f>
        <v>0</v>
      </c>
      <c r="Z3363" s="55" t="n">
        <f aca="false">IF(ISNUMBER(W3363),A3363-W3363,"")</f>
        <v>55</v>
      </c>
      <c r="AA3363" s="55" t="n">
        <f aca="false">MATCH(A3363,DATAS,0)</f>
        <v>1</v>
      </c>
      <c r="AB3363" s="55" t="n">
        <f aca="false">IF(AND(E3363&gt;0,OR(AND(B3363&gt;=1,B3363&lt;=6),B3363=10)),1,0)</f>
        <v>1</v>
      </c>
      <c r="AC3363" s="55" t="n">
        <f aca="false">IF(AND(E3363&gt;0,B3363=10),1,0)</f>
        <v>0</v>
      </c>
      <c r="AD3363" s="0" t="str">
        <f aca="false">IF(AND(C3362=C3363,AA3362=AA3363-1),AB3362,"")</f>
        <v/>
      </c>
      <c r="AE3363" s="0" t="str">
        <f aca="false">IF(AND(C3362=C3363,AA3362=AA3363-1),AC3362,"")</f>
        <v/>
      </c>
      <c r="AF3363" s="0" t="str">
        <f aca="false">IF(AA3363=1,"",IF(AND(AB3363=1,AD3363&lt;&gt;1),1,0))</f>
        <v/>
      </c>
      <c r="AG3363" s="0" t="str">
        <f aca="false">IF(AA3363=1,"",IF(AND(AC3363=1,AE3363&lt;&gt;1),1,0))</f>
        <v/>
      </c>
      <c r="AH3363" s="60" t="str">
        <f aca="false">IF(AND(E3363&gt;0,AA3363&lt;2,NOT(AND(C3364=C3363,AA3364=AA3363+1))),INDEX(DATAS,AA3363+1),"")</f>
        <v/>
      </c>
      <c r="AI3363" s="60" t="str">
        <f aca="false">IF(AND(AC3363=1,AA3363&lt;2),IF(AND(C3364=C3363,AA3364=AA3363+1),IF(AC3364=1,"",INDEX(DATAS,AA3363+1)),INDEX(DATAS,AA3363+1)),"")</f>
        <v/>
      </c>
    </row>
    <row r="3364" customFormat="false" ht="15" hidden="false" customHeight="false" outlineLevel="0" collapsed="false">
      <c r="A3364" s="60" t="n">
        <v>46310</v>
      </c>
      <c r="B3364" s="0" t="n">
        <v>4</v>
      </c>
      <c r="C3364" s="0" t="n">
        <v>5853</v>
      </c>
      <c r="D3364" s="0" t="n">
        <v>119</v>
      </c>
      <c r="E3364" s="0" t="n">
        <v>1</v>
      </c>
      <c r="F3364" s="55" t="s">
        <v>1034</v>
      </c>
      <c r="G3364" s="0" t="n">
        <v>44.2</v>
      </c>
      <c r="H3364" s="0" t="n">
        <v>37</v>
      </c>
      <c r="I3364" s="55" t="s">
        <v>157</v>
      </c>
      <c r="J3364" s="0" t="n">
        <v>62</v>
      </c>
      <c r="K3364" s="0" t="n">
        <v>62</v>
      </c>
      <c r="L3364" s="0" t="n">
        <v>57</v>
      </c>
      <c r="P3364" s="0" t="n">
        <v>3.6</v>
      </c>
      <c r="Q3364" s="0" t="n">
        <v>2.94</v>
      </c>
      <c r="T3364" s="0" t="n">
        <v>45.6</v>
      </c>
      <c r="U3364" s="0" t="n">
        <v>774</v>
      </c>
      <c r="V3364" s="0" t="n">
        <v>1</v>
      </c>
      <c r="W3364" s="60" t="n">
        <v>46254</v>
      </c>
      <c r="X3364" s="55" t="n">
        <f aca="false">IF(I3364="Male",0,1)</f>
        <v>1</v>
      </c>
      <c r="Y3364" s="55" t="n">
        <f aca="false">IF(OR(I3364="DNB",I3364="Dry DNB"),1,0)</f>
        <v>0</v>
      </c>
      <c r="Z3364" s="55" t="n">
        <f aca="false">IF(ISNUMBER(W3364),A3364-W3364,"")</f>
        <v>56</v>
      </c>
      <c r="AA3364" s="55" t="n">
        <f aca="false">MATCH(A3364,DATAS,0)</f>
        <v>2</v>
      </c>
      <c r="AB3364" s="55" t="n">
        <f aca="false">IF(AND(E3364&gt;0,OR(AND(B3364&gt;=1,B3364&lt;=6),B3364=10)),1,0)</f>
        <v>1</v>
      </c>
      <c r="AC3364" s="55" t="n">
        <f aca="false">IF(AND(E3364&gt;0,B3364=10),1,0)</f>
        <v>0</v>
      </c>
      <c r="AD3364" s="55" t="n">
        <f aca="false">IF(AND(C3363=C3364,AA3363=AA3364-1),AB3363,"")</f>
        <v>1</v>
      </c>
      <c r="AE3364" s="55" t="n">
        <f aca="false">IF(AND(C3363=C3364,AA3363=AA3364-1),AC3363,"")</f>
        <v>0</v>
      </c>
      <c r="AF3364" s="55" t="n">
        <f aca="false">IF(AA3364=1,"",IF(AND(AB3364=1,AD3364&lt;&gt;1),1,0))</f>
        <v>0</v>
      </c>
      <c r="AG3364" s="55" t="n">
        <f aca="false">IF(AA3364=1,"",IF(AND(AC3364=1,AE3364&lt;&gt;1),1,0))</f>
        <v>0</v>
      </c>
      <c r="AH3364" s="60" t="str">
        <f aca="false">IF(AND(E3364&gt;0,AA3364&lt;2,NOT(AND(C3365=C3364,AA3365=AA3364+1))),INDEX(DATAS,AA3364+1),"")</f>
        <v/>
      </c>
      <c r="AI3364" s="60" t="str">
        <f aca="false">IF(AND(AC3364=1,AA3364&lt;2),IF(AND(C3365=C3364,AA3365=AA3364+1),IF(AC3365=1,"",INDEX(DATAS,AA3364+1)),INDEX(DATAS,AA3364+1)),"")</f>
        <v/>
      </c>
    </row>
    <row r="3365" customFormat="false" ht="15" hidden="false" customHeight="false" outlineLevel="0" collapsed="false">
      <c r="A3365" s="60" t="n">
        <v>46309</v>
      </c>
      <c r="B3365" s="0" t="n">
        <v>1</v>
      </c>
      <c r="C3365" s="0" t="n">
        <v>5854</v>
      </c>
      <c r="D3365" s="0" t="n">
        <v>102</v>
      </c>
      <c r="E3365" s="0" t="n">
        <v>1</v>
      </c>
      <c r="F3365" s="55" t="s">
        <v>1034</v>
      </c>
      <c r="G3365" s="0" t="n">
        <v>46.9</v>
      </c>
      <c r="H3365" s="0" t="n">
        <v>48</v>
      </c>
      <c r="I3365" s="55" t="s">
        <v>157</v>
      </c>
      <c r="J3365" s="0" t="n">
        <v>67</v>
      </c>
      <c r="K3365" s="0" t="n">
        <v>67</v>
      </c>
      <c r="L3365" s="0" t="n">
        <v>35</v>
      </c>
      <c r="P3365" s="0" t="n">
        <v>3.44</v>
      </c>
      <c r="Q3365" s="0" t="n">
        <v>3.15</v>
      </c>
      <c r="R3365" s="0" t="n">
        <v>3991</v>
      </c>
      <c r="S3365" s="0" t="n">
        <v>8052</v>
      </c>
      <c r="T3365" s="0" t="n">
        <v>46.55</v>
      </c>
      <c r="U3365" s="0" t="n">
        <v>773</v>
      </c>
      <c r="V3365" s="0" t="n">
        <v>1</v>
      </c>
      <c r="W3365" s="60" t="n">
        <v>46275</v>
      </c>
      <c r="X3365" s="55" t="n">
        <f aca="false">IF(I3365="Male",0,1)</f>
        <v>1</v>
      </c>
      <c r="Y3365" s="55" t="n">
        <f aca="false">IF(OR(I3365="DNB",I3365="Dry DNB"),1,0)</f>
        <v>0</v>
      </c>
      <c r="Z3365" s="55" t="n">
        <f aca="false">IF(ISNUMBER(W3365),A3365-W3365,"")</f>
        <v>34</v>
      </c>
      <c r="AA3365" s="55" t="n">
        <f aca="false">MATCH(A3365,DATAS,0)</f>
        <v>1</v>
      </c>
      <c r="AB3365" s="55" t="n">
        <f aca="false">IF(AND(E3365&gt;0,OR(AND(B3365&gt;=1,B3365&lt;=6),B3365=10)),1,0)</f>
        <v>1</v>
      </c>
      <c r="AC3365" s="55" t="n">
        <f aca="false">IF(AND(E3365&gt;0,B3365=10),1,0)</f>
        <v>0</v>
      </c>
      <c r="AD3365" s="0" t="str">
        <f aca="false">IF(AND(C3364=C3365,AA3364=AA3365-1),AB3364,"")</f>
        <v/>
      </c>
      <c r="AE3365" s="0" t="str">
        <f aca="false">IF(AND(C3364=C3365,AA3364=AA3365-1),AC3364,"")</f>
        <v/>
      </c>
      <c r="AF3365" s="0" t="str">
        <f aca="false">IF(AA3365=1,"",IF(AND(AB3365=1,AD3365&lt;&gt;1),1,0))</f>
        <v/>
      </c>
      <c r="AG3365" s="0" t="str">
        <f aca="false">IF(AA3365=1,"",IF(AND(AC3365=1,AE3365&lt;&gt;1),1,0))</f>
        <v/>
      </c>
      <c r="AH3365" s="60" t="str">
        <f aca="false">IF(AND(E3365&gt;0,AA3365&lt;2,NOT(AND(C3366=C3365,AA3366=AA3365+1))),INDEX(DATAS,AA3365+1),"")</f>
        <v/>
      </c>
      <c r="AI3365" s="60" t="str">
        <f aca="false">IF(AND(AC3365=1,AA3365&lt;2),IF(AND(C3366=C3365,AA3366=AA3365+1),IF(AC3366=1,"",INDEX(DATAS,AA3365+1)),INDEX(DATAS,AA3365+1)),"")</f>
        <v/>
      </c>
    </row>
    <row r="3366" customFormat="false" ht="15" hidden="false" customHeight="false" outlineLevel="0" collapsed="false">
      <c r="A3366" s="60" t="n">
        <v>46310</v>
      </c>
      <c r="B3366" s="0" t="n">
        <v>1</v>
      </c>
      <c r="C3366" s="0" t="n">
        <v>5854</v>
      </c>
      <c r="D3366" s="0" t="n">
        <v>103</v>
      </c>
      <c r="E3366" s="0" t="n">
        <v>1</v>
      </c>
      <c r="F3366" s="55" t="s">
        <v>1034</v>
      </c>
      <c r="G3366" s="0" t="n">
        <v>47</v>
      </c>
      <c r="H3366" s="0" t="n">
        <v>47</v>
      </c>
      <c r="I3366" s="55" t="s">
        <v>157</v>
      </c>
      <c r="J3366" s="0" t="n">
        <v>67</v>
      </c>
      <c r="K3366" s="0" t="n">
        <v>67</v>
      </c>
      <c r="L3366" s="0" t="n">
        <v>36</v>
      </c>
      <c r="P3366" s="0" t="n">
        <v>3.44</v>
      </c>
      <c r="Q3366" s="0" t="n">
        <v>3.15</v>
      </c>
      <c r="T3366" s="0" t="n">
        <v>46.55</v>
      </c>
      <c r="U3366" s="0" t="n">
        <v>774</v>
      </c>
      <c r="V3366" s="0" t="n">
        <v>1</v>
      </c>
      <c r="W3366" s="60" t="n">
        <v>46275</v>
      </c>
      <c r="X3366" s="55" t="n">
        <f aca="false">IF(I3366="Male",0,1)</f>
        <v>1</v>
      </c>
      <c r="Y3366" s="55" t="n">
        <f aca="false">IF(OR(I3366="DNB",I3366="Dry DNB"),1,0)</f>
        <v>0</v>
      </c>
      <c r="Z3366" s="55" t="n">
        <f aca="false">IF(ISNUMBER(W3366),A3366-W3366,"")</f>
        <v>35</v>
      </c>
      <c r="AA3366" s="55" t="n">
        <f aca="false">MATCH(A3366,DATAS,0)</f>
        <v>2</v>
      </c>
      <c r="AB3366" s="55" t="n">
        <f aca="false">IF(AND(E3366&gt;0,OR(AND(B3366&gt;=1,B3366&lt;=6),B3366=10)),1,0)</f>
        <v>1</v>
      </c>
      <c r="AC3366" s="55" t="n">
        <f aca="false">IF(AND(E3366&gt;0,B3366=10),1,0)</f>
        <v>0</v>
      </c>
      <c r="AD3366" s="55" t="n">
        <f aca="false">IF(AND(C3365=C3366,AA3365=AA3366-1),AB3365,"")</f>
        <v>1</v>
      </c>
      <c r="AE3366" s="55" t="n">
        <f aca="false">IF(AND(C3365=C3366,AA3365=AA3366-1),AC3365,"")</f>
        <v>0</v>
      </c>
      <c r="AF3366" s="55" t="n">
        <f aca="false">IF(AA3366=1,"",IF(AND(AB3366=1,AD3366&lt;&gt;1),1,0))</f>
        <v>0</v>
      </c>
      <c r="AG3366" s="55" t="n">
        <f aca="false">IF(AA3366=1,"",IF(AND(AC3366=1,AE3366&lt;&gt;1),1,0))</f>
        <v>0</v>
      </c>
      <c r="AH3366" s="60" t="str">
        <f aca="false">IF(AND(E3366&gt;0,AA3366&lt;2,NOT(AND(C3367=C3366,AA3367=AA3366+1))),INDEX(DATAS,AA3366+1),"")</f>
        <v/>
      </c>
      <c r="AI3366" s="60" t="str">
        <f aca="false">IF(AND(AC3366=1,AA3366&lt;2),IF(AND(C3367=C3366,AA3367=AA3366+1),IF(AC3367=1,"",INDEX(DATAS,AA3366+1)),INDEX(DATAS,AA3366+1)),"")</f>
        <v/>
      </c>
    </row>
    <row r="3367" customFormat="false" ht="15" hidden="false" customHeight="false" outlineLevel="0" collapsed="false">
      <c r="A3367" s="60" t="n">
        <v>46309</v>
      </c>
      <c r="B3367" s="0" t="n">
        <v>4</v>
      </c>
      <c r="C3367" s="0" t="n">
        <v>5855</v>
      </c>
      <c r="D3367" s="0" t="n">
        <v>135</v>
      </c>
      <c r="E3367" s="0" t="n">
        <v>1</v>
      </c>
      <c r="F3367" s="55" t="s">
        <v>1034</v>
      </c>
      <c r="G3367" s="0" t="n">
        <v>54</v>
      </c>
      <c r="H3367" s="0" t="n">
        <v>51</v>
      </c>
      <c r="I3367" s="55" t="s">
        <v>157</v>
      </c>
      <c r="J3367" s="0" t="n">
        <v>65</v>
      </c>
      <c r="K3367" s="0" t="n">
        <v>65</v>
      </c>
      <c r="L3367" s="0" t="n">
        <v>70</v>
      </c>
      <c r="P3367" s="0" t="n">
        <v>4.03</v>
      </c>
      <c r="Q3367" s="0" t="n">
        <v>3.33</v>
      </c>
      <c r="R3367" s="0" t="n">
        <v>4249</v>
      </c>
      <c r="S3367" s="0" t="n">
        <v>9069</v>
      </c>
      <c r="T3367" s="0" t="n">
        <v>45.6</v>
      </c>
      <c r="U3367" s="0" t="n">
        <v>773</v>
      </c>
      <c r="V3367" s="0" t="n">
        <v>1</v>
      </c>
      <c r="W3367" s="60" t="n">
        <v>46240</v>
      </c>
      <c r="X3367" s="55" t="n">
        <f aca="false">IF(I3367="Male",0,1)</f>
        <v>1</v>
      </c>
      <c r="Y3367" s="55" t="n">
        <f aca="false">IF(OR(I3367="DNB",I3367="Dry DNB"),1,0)</f>
        <v>0</v>
      </c>
      <c r="Z3367" s="55" t="n">
        <f aca="false">IF(ISNUMBER(W3367),A3367-W3367,"")</f>
        <v>69</v>
      </c>
      <c r="AA3367" s="55" t="n">
        <f aca="false">MATCH(A3367,DATAS,0)</f>
        <v>1</v>
      </c>
      <c r="AB3367" s="55" t="n">
        <f aca="false">IF(AND(E3367&gt;0,OR(AND(B3367&gt;=1,B3367&lt;=6),B3367=10)),1,0)</f>
        <v>1</v>
      </c>
      <c r="AC3367" s="55" t="n">
        <f aca="false">IF(AND(E3367&gt;0,B3367=10),1,0)</f>
        <v>0</v>
      </c>
      <c r="AD3367" s="0" t="str">
        <f aca="false">IF(AND(C3366=C3367,AA3366=AA3367-1),AB3366,"")</f>
        <v/>
      </c>
      <c r="AE3367" s="0" t="str">
        <f aca="false">IF(AND(C3366=C3367,AA3366=AA3367-1),AC3366,"")</f>
        <v/>
      </c>
      <c r="AF3367" s="0" t="str">
        <f aca="false">IF(AA3367=1,"",IF(AND(AB3367=1,AD3367&lt;&gt;1),1,0))</f>
        <v/>
      </c>
      <c r="AG3367" s="0" t="str">
        <f aca="false">IF(AA3367=1,"",IF(AND(AC3367=1,AE3367&lt;&gt;1),1,0))</f>
        <v/>
      </c>
      <c r="AH3367" s="60" t="str">
        <f aca="false">IF(AND(E3367&gt;0,AA3367&lt;2,NOT(AND(C3368=C3367,AA3368=AA3367+1))),INDEX(DATAS,AA3367+1),"")</f>
        <v/>
      </c>
      <c r="AI3367" s="60" t="str">
        <f aca="false">IF(AND(AC3367=1,AA3367&lt;2),IF(AND(C3368=C3367,AA3368=AA3367+1),IF(AC3368=1,"",INDEX(DATAS,AA3367+1)),INDEX(DATAS,AA3367+1)),"")</f>
        <v/>
      </c>
    </row>
    <row r="3368" customFormat="false" ht="15" hidden="false" customHeight="false" outlineLevel="0" collapsed="false">
      <c r="A3368" s="60" t="n">
        <v>46310</v>
      </c>
      <c r="B3368" s="0" t="n">
        <v>4</v>
      </c>
      <c r="C3368" s="0" t="n">
        <v>5855</v>
      </c>
      <c r="D3368" s="0" t="n">
        <v>136</v>
      </c>
      <c r="E3368" s="0" t="n">
        <v>1</v>
      </c>
      <c r="F3368" s="55" t="s">
        <v>1034</v>
      </c>
      <c r="G3368" s="0" t="n">
        <v>55.2</v>
      </c>
      <c r="H3368" s="0" t="n">
        <v>52</v>
      </c>
      <c r="I3368" s="55" t="s">
        <v>157</v>
      </c>
      <c r="J3368" s="0" t="n">
        <v>65</v>
      </c>
      <c r="K3368" s="0" t="n">
        <v>65</v>
      </c>
      <c r="L3368" s="0" t="n">
        <v>71</v>
      </c>
      <c r="P3368" s="0" t="n">
        <v>4.03</v>
      </c>
      <c r="Q3368" s="0" t="n">
        <v>3.33</v>
      </c>
      <c r="T3368" s="0" t="n">
        <v>45.6</v>
      </c>
      <c r="U3368" s="0" t="n">
        <v>774</v>
      </c>
      <c r="V3368" s="0" t="n">
        <v>1</v>
      </c>
      <c r="W3368" s="60" t="n">
        <v>46240</v>
      </c>
      <c r="X3368" s="55" t="n">
        <f aca="false">IF(I3368="Male",0,1)</f>
        <v>1</v>
      </c>
      <c r="Y3368" s="55" t="n">
        <f aca="false">IF(OR(I3368="DNB",I3368="Dry DNB"),1,0)</f>
        <v>0</v>
      </c>
      <c r="Z3368" s="55" t="n">
        <f aca="false">IF(ISNUMBER(W3368),A3368-W3368,"")</f>
        <v>70</v>
      </c>
      <c r="AA3368" s="55" t="n">
        <f aca="false">MATCH(A3368,DATAS,0)</f>
        <v>2</v>
      </c>
      <c r="AB3368" s="55" t="n">
        <f aca="false">IF(AND(E3368&gt;0,OR(AND(B3368&gt;=1,B3368&lt;=6),B3368=10)),1,0)</f>
        <v>1</v>
      </c>
      <c r="AC3368" s="55" t="n">
        <f aca="false">IF(AND(E3368&gt;0,B3368=10),1,0)</f>
        <v>0</v>
      </c>
      <c r="AD3368" s="55" t="n">
        <f aca="false">IF(AND(C3367=C3368,AA3367=AA3368-1),AB3367,"")</f>
        <v>1</v>
      </c>
      <c r="AE3368" s="55" t="n">
        <f aca="false">IF(AND(C3367=C3368,AA3367=AA3368-1),AC3367,"")</f>
        <v>0</v>
      </c>
      <c r="AF3368" s="55" t="n">
        <f aca="false">IF(AA3368=1,"",IF(AND(AB3368=1,AD3368&lt;&gt;1),1,0))</f>
        <v>0</v>
      </c>
      <c r="AG3368" s="55" t="n">
        <f aca="false">IF(AA3368=1,"",IF(AND(AC3368=1,AE3368&lt;&gt;1),1,0))</f>
        <v>0</v>
      </c>
      <c r="AH3368" s="60" t="str">
        <f aca="false">IF(AND(E3368&gt;0,AA3368&lt;2,NOT(AND(C3369=C3368,AA3369=AA3368+1))),INDEX(DATAS,AA3368+1),"")</f>
        <v/>
      </c>
      <c r="AI3368" s="60" t="str">
        <f aca="false">IF(AND(AC3368=1,AA3368&lt;2),IF(AND(C3369=C3368,AA3369=AA3368+1),IF(AC3369=1,"",INDEX(DATAS,AA3368+1)),INDEX(DATAS,AA3368+1)),"")</f>
        <v/>
      </c>
    </row>
    <row r="3369" customFormat="false" ht="15" hidden="false" customHeight="false" outlineLevel="0" collapsed="false">
      <c r="A3369" s="60" t="n">
        <v>46309</v>
      </c>
      <c r="B3369" s="0" t="n">
        <v>4</v>
      </c>
      <c r="C3369" s="0" t="n">
        <v>5856</v>
      </c>
      <c r="D3369" s="0" t="n">
        <v>136</v>
      </c>
      <c r="E3369" s="0" t="n">
        <v>1</v>
      </c>
      <c r="F3369" s="55" t="s">
        <v>1035</v>
      </c>
      <c r="G3369" s="0" t="n">
        <v>57.3</v>
      </c>
      <c r="H3369" s="0" t="n">
        <v>55</v>
      </c>
      <c r="I3369" s="55" t="s">
        <v>157</v>
      </c>
      <c r="J3369" s="0" t="n">
        <v>66</v>
      </c>
      <c r="K3369" s="0" t="n">
        <v>66</v>
      </c>
      <c r="L3369" s="0" t="n">
        <v>70</v>
      </c>
      <c r="P3369" s="0" t="n">
        <v>3.34</v>
      </c>
      <c r="Q3369" s="0" t="n">
        <v>3.23</v>
      </c>
      <c r="R3369" s="0" t="n">
        <v>5251</v>
      </c>
      <c r="S3369" s="0" t="n">
        <v>10674</v>
      </c>
      <c r="T3369" s="0" t="n">
        <v>56.35</v>
      </c>
      <c r="U3369" s="0" t="n">
        <v>772</v>
      </c>
      <c r="V3369" s="0" t="n">
        <v>1</v>
      </c>
      <c r="W3369" s="60" t="n">
        <v>46240</v>
      </c>
      <c r="X3369" s="55" t="n">
        <f aca="false">IF(I3369="Male",0,1)</f>
        <v>1</v>
      </c>
      <c r="Y3369" s="55" t="n">
        <f aca="false">IF(OR(I3369="DNB",I3369="Dry DNB"),1,0)</f>
        <v>0</v>
      </c>
      <c r="Z3369" s="55" t="n">
        <f aca="false">IF(ISNUMBER(W3369),A3369-W3369,"")</f>
        <v>69</v>
      </c>
      <c r="AA3369" s="55" t="n">
        <f aca="false">MATCH(A3369,DATAS,0)</f>
        <v>1</v>
      </c>
      <c r="AB3369" s="55" t="n">
        <f aca="false">IF(AND(E3369&gt;0,OR(AND(B3369&gt;=1,B3369&lt;=6),B3369=10)),1,0)</f>
        <v>1</v>
      </c>
      <c r="AC3369" s="55" t="n">
        <f aca="false">IF(AND(E3369&gt;0,B3369=10),1,0)</f>
        <v>0</v>
      </c>
      <c r="AD3369" s="0" t="str">
        <f aca="false">IF(AND(C3368=C3369,AA3368=AA3369-1),AB3368,"")</f>
        <v/>
      </c>
      <c r="AE3369" s="0" t="str">
        <f aca="false">IF(AND(C3368=C3369,AA3368=AA3369-1),AC3368,"")</f>
        <v/>
      </c>
      <c r="AF3369" s="0" t="str">
        <f aca="false">IF(AA3369=1,"",IF(AND(AB3369=1,AD3369&lt;&gt;1),1,0))</f>
        <v/>
      </c>
      <c r="AG3369" s="0" t="str">
        <f aca="false">IF(AA3369=1,"",IF(AND(AC3369=1,AE3369&lt;&gt;1),1,0))</f>
        <v/>
      </c>
      <c r="AH3369" s="60" t="str">
        <f aca="false">IF(AND(E3369&gt;0,AA3369&lt;2,NOT(AND(C3370=C3369,AA3370=AA3369+1))),INDEX(DATAS,AA3369+1),"")</f>
        <v/>
      </c>
      <c r="AI3369" s="60" t="str">
        <f aca="false">IF(AND(AC3369=1,AA3369&lt;2),IF(AND(C3370=C3369,AA3370=AA3369+1),IF(AC3370=1,"",INDEX(DATAS,AA3369+1)),INDEX(DATAS,AA3369+1)),"")</f>
        <v/>
      </c>
    </row>
    <row r="3370" customFormat="false" ht="15" hidden="false" customHeight="false" outlineLevel="0" collapsed="false">
      <c r="A3370" s="60" t="n">
        <v>46310</v>
      </c>
      <c r="B3370" s="0" t="n">
        <v>4</v>
      </c>
      <c r="C3370" s="0" t="n">
        <v>5856</v>
      </c>
      <c r="D3370" s="0" t="n">
        <v>137</v>
      </c>
      <c r="E3370" s="0" t="n">
        <v>1</v>
      </c>
      <c r="F3370" s="55" t="s">
        <v>1035</v>
      </c>
      <c r="G3370" s="0" t="n">
        <v>60.3</v>
      </c>
      <c r="H3370" s="0" t="n">
        <v>55</v>
      </c>
      <c r="I3370" s="55" t="s">
        <v>157</v>
      </c>
      <c r="J3370" s="0" t="n">
        <v>66</v>
      </c>
      <c r="K3370" s="0" t="n">
        <v>66</v>
      </c>
      <c r="L3370" s="0" t="n">
        <v>71</v>
      </c>
      <c r="P3370" s="0" t="n">
        <v>3.34</v>
      </c>
      <c r="Q3370" s="0" t="n">
        <v>3.23</v>
      </c>
      <c r="T3370" s="0" t="n">
        <v>56.35</v>
      </c>
      <c r="U3370" s="0" t="n">
        <v>773</v>
      </c>
      <c r="V3370" s="0" t="n">
        <v>1</v>
      </c>
      <c r="W3370" s="60" t="n">
        <v>46240</v>
      </c>
      <c r="X3370" s="55" t="n">
        <f aca="false">IF(I3370="Male",0,1)</f>
        <v>1</v>
      </c>
      <c r="Y3370" s="55" t="n">
        <f aca="false">IF(OR(I3370="DNB",I3370="Dry DNB"),1,0)</f>
        <v>0</v>
      </c>
      <c r="Z3370" s="55" t="n">
        <f aca="false">IF(ISNUMBER(W3370),A3370-W3370,"")</f>
        <v>70</v>
      </c>
      <c r="AA3370" s="55" t="n">
        <f aca="false">MATCH(A3370,DATAS,0)</f>
        <v>2</v>
      </c>
      <c r="AB3370" s="55" t="n">
        <f aca="false">IF(AND(E3370&gt;0,OR(AND(B3370&gt;=1,B3370&lt;=6),B3370=10)),1,0)</f>
        <v>1</v>
      </c>
      <c r="AC3370" s="55" t="n">
        <f aca="false">IF(AND(E3370&gt;0,B3370=10),1,0)</f>
        <v>0</v>
      </c>
      <c r="AD3370" s="55" t="n">
        <f aca="false">IF(AND(C3369=C3370,AA3369=AA3370-1),AB3369,"")</f>
        <v>1</v>
      </c>
      <c r="AE3370" s="55" t="n">
        <f aca="false">IF(AND(C3369=C3370,AA3369=AA3370-1),AC3369,"")</f>
        <v>0</v>
      </c>
      <c r="AF3370" s="55" t="n">
        <f aca="false">IF(AA3370=1,"",IF(AND(AB3370=1,AD3370&lt;&gt;1),1,0))</f>
        <v>0</v>
      </c>
      <c r="AG3370" s="55" t="n">
        <f aca="false">IF(AA3370=1,"",IF(AND(AC3370=1,AE3370&lt;&gt;1),1,0))</f>
        <v>0</v>
      </c>
      <c r="AH3370" s="60" t="str">
        <f aca="false">IF(AND(E3370&gt;0,AA3370&lt;2,NOT(AND(C3371=C3370,AA3371=AA3370+1))),INDEX(DATAS,AA3370+1),"")</f>
        <v/>
      </c>
      <c r="AI3370" s="60" t="str">
        <f aca="false">IF(AND(AC3370=1,AA3370&lt;2),IF(AND(C3371=C3370,AA3371=AA3370+1),IF(AC3371=1,"",INDEX(DATAS,AA3370+1)),INDEX(DATAS,AA3370+1)),"")</f>
        <v/>
      </c>
    </row>
    <row r="3371" customFormat="false" ht="15" hidden="false" customHeight="false" outlineLevel="0" collapsed="false">
      <c r="A3371" s="60" t="n">
        <v>46309</v>
      </c>
      <c r="B3371" s="0" t="n">
        <v>4</v>
      </c>
      <c r="C3371" s="0" t="n">
        <v>5857</v>
      </c>
      <c r="D3371" s="0" t="n">
        <v>111</v>
      </c>
      <c r="E3371" s="0" t="n">
        <v>1</v>
      </c>
      <c r="F3371" s="55" t="s">
        <v>1035</v>
      </c>
      <c r="G3371" s="0" t="n">
        <v>51.5</v>
      </c>
      <c r="H3371" s="0" t="n">
        <v>51</v>
      </c>
      <c r="I3371" s="55" t="s">
        <v>157</v>
      </c>
      <c r="J3371" s="0" t="n">
        <v>69</v>
      </c>
      <c r="K3371" s="0" t="n">
        <v>69</v>
      </c>
      <c r="L3371" s="0" t="n">
        <v>42</v>
      </c>
      <c r="P3371" s="0" t="n">
        <v>3.63</v>
      </c>
      <c r="Q3371" s="0" t="n">
        <v>3.19</v>
      </c>
      <c r="R3371" s="0" t="n">
        <v>4852</v>
      </c>
      <c r="S3371" s="0" t="n">
        <v>9870</v>
      </c>
      <c r="T3371" s="0" t="n">
        <v>50.8</v>
      </c>
      <c r="U3371" s="0" t="n">
        <v>772</v>
      </c>
      <c r="V3371" s="0" t="n">
        <v>1</v>
      </c>
      <c r="W3371" s="60" t="n">
        <v>46268</v>
      </c>
      <c r="X3371" s="55" t="n">
        <f aca="false">IF(I3371="Male",0,1)</f>
        <v>1</v>
      </c>
      <c r="Y3371" s="55" t="n">
        <f aca="false">IF(OR(I3371="DNB",I3371="Dry DNB"),1,0)</f>
        <v>0</v>
      </c>
      <c r="Z3371" s="55" t="n">
        <f aca="false">IF(ISNUMBER(W3371),A3371-W3371,"")</f>
        <v>41</v>
      </c>
      <c r="AA3371" s="55" t="n">
        <f aca="false">MATCH(A3371,DATAS,0)</f>
        <v>1</v>
      </c>
      <c r="AB3371" s="55" t="n">
        <f aca="false">IF(AND(E3371&gt;0,OR(AND(B3371&gt;=1,B3371&lt;=6),B3371=10)),1,0)</f>
        <v>1</v>
      </c>
      <c r="AC3371" s="55" t="n">
        <f aca="false">IF(AND(E3371&gt;0,B3371=10),1,0)</f>
        <v>0</v>
      </c>
      <c r="AD3371" s="0" t="str">
        <f aca="false">IF(AND(C3370=C3371,AA3370=AA3371-1),AB3370,"")</f>
        <v/>
      </c>
      <c r="AE3371" s="0" t="str">
        <f aca="false">IF(AND(C3370=C3371,AA3370=AA3371-1),AC3370,"")</f>
        <v/>
      </c>
      <c r="AF3371" s="0" t="str">
        <f aca="false">IF(AA3371=1,"",IF(AND(AB3371=1,AD3371&lt;&gt;1),1,0))</f>
        <v/>
      </c>
      <c r="AG3371" s="0" t="str">
        <f aca="false">IF(AA3371=1,"",IF(AND(AC3371=1,AE3371&lt;&gt;1),1,0))</f>
        <v/>
      </c>
      <c r="AH3371" s="60" t="str">
        <f aca="false">IF(AND(E3371&gt;0,AA3371&lt;2,NOT(AND(C3372=C3371,AA3372=AA3371+1))),INDEX(DATAS,AA3371+1),"")</f>
        <v/>
      </c>
      <c r="AI3371" s="60" t="str">
        <f aca="false">IF(AND(AC3371=1,AA3371&lt;2),IF(AND(C3372=C3371,AA3372=AA3371+1),IF(AC3372=1,"",INDEX(DATAS,AA3371+1)),INDEX(DATAS,AA3371+1)),"")</f>
        <v/>
      </c>
    </row>
    <row r="3372" customFormat="false" ht="15" hidden="false" customHeight="false" outlineLevel="0" collapsed="false">
      <c r="A3372" s="60" t="n">
        <v>46310</v>
      </c>
      <c r="B3372" s="0" t="n">
        <v>4</v>
      </c>
      <c r="C3372" s="0" t="n">
        <v>5857</v>
      </c>
      <c r="D3372" s="0" t="n">
        <v>112</v>
      </c>
      <c r="E3372" s="0" t="n">
        <v>1</v>
      </c>
      <c r="F3372" s="55" t="s">
        <v>1035</v>
      </c>
      <c r="G3372" s="0" t="n">
        <v>54.5</v>
      </c>
      <c r="H3372" s="0" t="n">
        <v>50</v>
      </c>
      <c r="I3372" s="55" t="s">
        <v>157</v>
      </c>
      <c r="J3372" s="0" t="n">
        <v>69</v>
      </c>
      <c r="K3372" s="0" t="n">
        <v>69</v>
      </c>
      <c r="L3372" s="0" t="n">
        <v>43</v>
      </c>
      <c r="P3372" s="0" t="n">
        <v>3.63</v>
      </c>
      <c r="Q3372" s="0" t="n">
        <v>3.19</v>
      </c>
      <c r="T3372" s="0" t="n">
        <v>50.8</v>
      </c>
      <c r="U3372" s="0" t="n">
        <v>773</v>
      </c>
      <c r="V3372" s="0" t="n">
        <v>1</v>
      </c>
      <c r="W3372" s="60" t="n">
        <v>46268</v>
      </c>
      <c r="X3372" s="55" t="n">
        <f aca="false">IF(I3372="Male",0,1)</f>
        <v>1</v>
      </c>
      <c r="Y3372" s="55" t="n">
        <f aca="false">IF(OR(I3372="DNB",I3372="Dry DNB"),1,0)</f>
        <v>0</v>
      </c>
      <c r="Z3372" s="55" t="n">
        <f aca="false">IF(ISNUMBER(W3372),A3372-W3372,"")</f>
        <v>42</v>
      </c>
      <c r="AA3372" s="55" t="n">
        <f aca="false">MATCH(A3372,DATAS,0)</f>
        <v>2</v>
      </c>
      <c r="AB3372" s="55" t="n">
        <f aca="false">IF(AND(E3372&gt;0,OR(AND(B3372&gt;=1,B3372&lt;=6),B3372=10)),1,0)</f>
        <v>1</v>
      </c>
      <c r="AC3372" s="55" t="n">
        <f aca="false">IF(AND(E3372&gt;0,B3372=10),1,0)</f>
        <v>0</v>
      </c>
      <c r="AD3372" s="55" t="n">
        <f aca="false">IF(AND(C3371=C3372,AA3371=AA3372-1),AB3371,"")</f>
        <v>1</v>
      </c>
      <c r="AE3372" s="55" t="n">
        <f aca="false">IF(AND(C3371=C3372,AA3371=AA3372-1),AC3371,"")</f>
        <v>0</v>
      </c>
      <c r="AF3372" s="55" t="n">
        <f aca="false">IF(AA3372=1,"",IF(AND(AB3372=1,AD3372&lt;&gt;1),1,0))</f>
        <v>0</v>
      </c>
      <c r="AG3372" s="55" t="n">
        <f aca="false">IF(AA3372=1,"",IF(AND(AC3372=1,AE3372&lt;&gt;1),1,0))</f>
        <v>0</v>
      </c>
      <c r="AH3372" s="60" t="str">
        <f aca="false">IF(AND(E3372&gt;0,AA3372&lt;2,NOT(AND(C3373=C3372,AA3373=AA3372+1))),INDEX(DATAS,AA3372+1),"")</f>
        <v/>
      </c>
      <c r="AI3372" s="60" t="str">
        <f aca="false">IF(AND(AC3372=1,AA3372&lt;2),IF(AND(C3373=C3372,AA3373=AA3372+1),IF(AC3373=1,"",INDEX(DATAS,AA3372+1)),INDEX(DATAS,AA3372+1)),"")</f>
        <v/>
      </c>
    </row>
    <row r="3373" customFormat="false" ht="15" hidden="false" customHeight="false" outlineLevel="0" collapsed="false">
      <c r="A3373" s="60" t="n">
        <v>46309</v>
      </c>
      <c r="B3373" s="0" t="n">
        <v>1</v>
      </c>
      <c r="C3373" s="0" t="n">
        <v>5858</v>
      </c>
      <c r="D3373" s="0" t="n">
        <v>42</v>
      </c>
      <c r="E3373" s="0" t="n">
        <v>1</v>
      </c>
      <c r="F3373" s="55" t="s">
        <v>1036</v>
      </c>
      <c r="G3373" s="0" t="n">
        <v>15.7</v>
      </c>
      <c r="H3373" s="0" t="n">
        <v>15</v>
      </c>
      <c r="I3373" s="55" t="s">
        <v>166</v>
      </c>
      <c r="J3373" s="0" t="n">
        <v>42</v>
      </c>
      <c r="P3373" s="0" t="n">
        <v>6.36</v>
      </c>
      <c r="Q3373" s="0" t="n">
        <v>2.75</v>
      </c>
      <c r="R3373" s="0" t="n">
        <v>1228</v>
      </c>
      <c r="S3373" s="0" t="n">
        <v>2470</v>
      </c>
      <c r="U3373" s="0" t="n">
        <v>771</v>
      </c>
      <c r="V3373" s="0" t="n">
        <v>0</v>
      </c>
      <c r="X3373" s="55" t="n">
        <f aca="false">IF(I3373="Male",0,1)</f>
        <v>1</v>
      </c>
      <c r="Y3373" s="55" t="n">
        <f aca="false">IF(OR(I3373="DNB",I3373="Dry DNB"),1,0)</f>
        <v>0</v>
      </c>
      <c r="Z3373" s="0" t="str">
        <f aca="false">IF(ISNUMBER(W3373),A3373-W3373,"")</f>
        <v/>
      </c>
      <c r="AA3373" s="55" t="n">
        <f aca="false">MATCH(A3373,DATAS,0)</f>
        <v>1</v>
      </c>
      <c r="AB3373" s="55" t="n">
        <f aca="false">IF(AND(E3373&gt;0,OR(AND(B3373&gt;=1,B3373&lt;=6),B3373=10)),1,0)</f>
        <v>1</v>
      </c>
      <c r="AC3373" s="55" t="n">
        <f aca="false">IF(AND(E3373&gt;0,B3373=10),1,0)</f>
        <v>0</v>
      </c>
      <c r="AD3373" s="0" t="str">
        <f aca="false">IF(AND(C3372=C3373,AA3372=AA3373-1),AB3372,"")</f>
        <v/>
      </c>
      <c r="AE3373" s="0" t="str">
        <f aca="false">IF(AND(C3372=C3373,AA3372=AA3373-1),AC3372,"")</f>
        <v/>
      </c>
      <c r="AF3373" s="0" t="str">
        <f aca="false">IF(AA3373=1,"",IF(AND(AB3373=1,AD3373&lt;&gt;1),1,0))</f>
        <v/>
      </c>
      <c r="AG3373" s="0" t="str">
        <f aca="false">IF(AA3373=1,"",IF(AND(AC3373=1,AE3373&lt;&gt;1),1,0))</f>
        <v/>
      </c>
      <c r="AH3373" s="60" t="str">
        <f aca="false">IF(AND(E3373&gt;0,AA3373&lt;2,NOT(AND(C3374=C3373,AA3374=AA3373+1))),INDEX(DATAS,AA3373+1),"")</f>
        <v/>
      </c>
      <c r="AI3373" s="60" t="str">
        <f aca="false">IF(AND(AC3373=1,AA3373&lt;2),IF(AND(C3374=C3373,AA3374=AA3373+1),IF(AC3374=1,"",INDEX(DATAS,AA3373+1)),INDEX(DATAS,AA3373+1)),"")</f>
        <v/>
      </c>
    </row>
    <row r="3374" customFormat="false" ht="15" hidden="false" customHeight="false" outlineLevel="0" collapsed="false">
      <c r="A3374" s="60" t="n">
        <v>46310</v>
      </c>
      <c r="B3374" s="0" t="n">
        <v>1</v>
      </c>
      <c r="C3374" s="0" t="n">
        <v>5858</v>
      </c>
      <c r="D3374" s="0" t="n">
        <v>43</v>
      </c>
      <c r="E3374" s="0" t="n">
        <v>1</v>
      </c>
      <c r="F3374" s="55" t="s">
        <v>1036</v>
      </c>
      <c r="G3374" s="0" t="n">
        <v>16.2</v>
      </c>
      <c r="H3374" s="0" t="n">
        <v>15</v>
      </c>
      <c r="I3374" s="55" t="s">
        <v>166</v>
      </c>
      <c r="J3374" s="0" t="n">
        <v>43</v>
      </c>
      <c r="P3374" s="0" t="n">
        <v>6.36</v>
      </c>
      <c r="Q3374" s="0" t="n">
        <v>2.75</v>
      </c>
      <c r="U3374" s="0" t="n">
        <v>772</v>
      </c>
      <c r="V3374" s="0" t="n">
        <v>0</v>
      </c>
      <c r="X3374" s="55" t="n">
        <f aca="false">IF(I3374="Male",0,1)</f>
        <v>1</v>
      </c>
      <c r="Y3374" s="55" t="n">
        <f aca="false">IF(OR(I3374="DNB",I3374="Dry DNB"),1,0)</f>
        <v>0</v>
      </c>
      <c r="Z3374" s="0" t="str">
        <f aca="false">IF(ISNUMBER(W3374),A3374-W3374,"")</f>
        <v/>
      </c>
      <c r="AA3374" s="55" t="n">
        <f aca="false">MATCH(A3374,DATAS,0)</f>
        <v>2</v>
      </c>
      <c r="AB3374" s="55" t="n">
        <f aca="false">IF(AND(E3374&gt;0,OR(AND(B3374&gt;=1,B3374&lt;=6),B3374=10)),1,0)</f>
        <v>1</v>
      </c>
      <c r="AC3374" s="55" t="n">
        <f aca="false">IF(AND(E3374&gt;0,B3374=10),1,0)</f>
        <v>0</v>
      </c>
      <c r="AD3374" s="55" t="n">
        <f aca="false">IF(AND(C3373=C3374,AA3373=AA3374-1),AB3373,"")</f>
        <v>1</v>
      </c>
      <c r="AE3374" s="55" t="n">
        <f aca="false">IF(AND(C3373=C3374,AA3373=AA3374-1),AC3373,"")</f>
        <v>0</v>
      </c>
      <c r="AF3374" s="55" t="n">
        <f aca="false">IF(AA3374=1,"",IF(AND(AB3374=1,AD3374&lt;&gt;1),1,0))</f>
        <v>0</v>
      </c>
      <c r="AG3374" s="55" t="n">
        <f aca="false">IF(AA3374=1,"",IF(AND(AC3374=1,AE3374&lt;&gt;1),1,0))</f>
        <v>0</v>
      </c>
      <c r="AH3374" s="60" t="str">
        <f aca="false">IF(AND(E3374&gt;0,AA3374&lt;2,NOT(AND(C3375=C3374,AA3375=AA3374+1))),INDEX(DATAS,AA3374+1),"")</f>
        <v/>
      </c>
      <c r="AI3374" s="60" t="str">
        <f aca="false">IF(AND(AC3374=1,AA3374&lt;2),IF(AND(C3375=C3374,AA3375=AA3374+1),IF(AC3375=1,"",INDEX(DATAS,AA3374+1)),INDEX(DATAS,AA3374+1)),"")</f>
        <v/>
      </c>
    </row>
    <row r="3375" customFormat="false" ht="15" hidden="false" customHeight="false" outlineLevel="0" collapsed="false">
      <c r="A3375" s="60" t="n">
        <v>46309</v>
      </c>
      <c r="B3375" s="0" t="n">
        <v>7</v>
      </c>
      <c r="C3375" s="0" t="n">
        <v>5859</v>
      </c>
      <c r="E3375" s="0" t="n">
        <v>0</v>
      </c>
      <c r="F3375" s="55" t="s">
        <v>1036</v>
      </c>
      <c r="I3375" s="55" t="s">
        <v>157</v>
      </c>
      <c r="L3375" s="0" t="n">
        <v>171</v>
      </c>
      <c r="U3375" s="0" t="n">
        <v>771</v>
      </c>
      <c r="V3375" s="0" t="n">
        <v>2</v>
      </c>
      <c r="W3375" s="60" t="n">
        <v>46139</v>
      </c>
      <c r="X3375" s="55" t="n">
        <f aca="false">IF(I3375="Male",0,1)</f>
        <v>1</v>
      </c>
      <c r="Y3375" s="55" t="n">
        <f aca="false">IF(OR(I3375="DNB",I3375="Dry DNB"),1,0)</f>
        <v>0</v>
      </c>
      <c r="Z3375" s="55" t="n">
        <f aca="false">IF(ISNUMBER(W3375),A3375-W3375,"")</f>
        <v>170</v>
      </c>
      <c r="AA3375" s="55" t="n">
        <f aca="false">MATCH(A3375,DATAS,0)</f>
        <v>1</v>
      </c>
      <c r="AB3375" s="55" t="n">
        <f aca="false">IF(AND(E3375&gt;0,OR(AND(B3375&gt;=1,B3375&lt;=6),B3375=10)),1,0)</f>
        <v>0</v>
      </c>
      <c r="AC3375" s="55" t="n">
        <f aca="false">IF(AND(E3375&gt;0,B3375=10),1,0)</f>
        <v>0</v>
      </c>
      <c r="AD3375" s="0" t="str">
        <f aca="false">IF(AND(C3374=C3375,AA3374=AA3375-1),AB3374,"")</f>
        <v/>
      </c>
      <c r="AE3375" s="0" t="str">
        <f aca="false">IF(AND(C3374=C3375,AA3374=AA3375-1),AC3374,"")</f>
        <v/>
      </c>
      <c r="AF3375" s="0" t="str">
        <f aca="false">IF(AA3375=1,"",IF(AND(AB3375=1,AD3375&lt;&gt;1),1,0))</f>
        <v/>
      </c>
      <c r="AG3375" s="0" t="str">
        <f aca="false">IF(AA3375=1,"",IF(AND(AC3375=1,AE3375&lt;&gt;1),1,0))</f>
        <v/>
      </c>
      <c r="AH3375" s="60" t="str">
        <f aca="false">IF(AND(E3375&gt;0,AA3375&lt;2,NOT(AND(C3376=C3375,AA3376=AA3375+1))),INDEX(DATAS,AA3375+1),"")</f>
        <v/>
      </c>
      <c r="AI3375" s="60" t="str">
        <f aca="false">IF(AND(AC3375=1,AA3375&lt;2),IF(AND(C3376=C3375,AA3376=AA3375+1),IF(AC3376=1,"",INDEX(DATAS,AA3375+1)),INDEX(DATAS,AA3375+1)),"")</f>
        <v/>
      </c>
    </row>
    <row r="3376" customFormat="false" ht="15" hidden="false" customHeight="false" outlineLevel="0" collapsed="false">
      <c r="A3376" s="60" t="n">
        <v>46310</v>
      </c>
      <c r="B3376" s="0" t="n">
        <v>7</v>
      </c>
      <c r="C3376" s="0" t="n">
        <v>5859</v>
      </c>
      <c r="E3376" s="0" t="n">
        <v>0</v>
      </c>
      <c r="F3376" s="55" t="s">
        <v>1036</v>
      </c>
      <c r="I3376" s="55" t="s">
        <v>157</v>
      </c>
      <c r="L3376" s="0" t="n">
        <v>172</v>
      </c>
      <c r="U3376" s="0" t="n">
        <v>772</v>
      </c>
      <c r="V3376" s="0" t="n">
        <v>2</v>
      </c>
      <c r="W3376" s="60" t="n">
        <v>46139</v>
      </c>
      <c r="X3376" s="55" t="n">
        <f aca="false">IF(I3376="Male",0,1)</f>
        <v>1</v>
      </c>
      <c r="Y3376" s="55" t="n">
        <f aca="false">IF(OR(I3376="DNB",I3376="Dry DNB"),1,0)</f>
        <v>0</v>
      </c>
      <c r="Z3376" s="55" t="n">
        <f aca="false">IF(ISNUMBER(W3376),A3376-W3376,"")</f>
        <v>171</v>
      </c>
      <c r="AA3376" s="55" t="n">
        <f aca="false">MATCH(A3376,DATAS,0)</f>
        <v>2</v>
      </c>
      <c r="AB3376" s="55" t="n">
        <f aca="false">IF(AND(E3376&gt;0,OR(AND(B3376&gt;=1,B3376&lt;=6),B3376=10)),1,0)</f>
        <v>0</v>
      </c>
      <c r="AC3376" s="55" t="n">
        <f aca="false">IF(AND(E3376&gt;0,B3376=10),1,0)</f>
        <v>0</v>
      </c>
      <c r="AD3376" s="55" t="n">
        <f aca="false">IF(AND(C3375=C3376,AA3375=AA3376-1),AB3375,"")</f>
        <v>0</v>
      </c>
      <c r="AE3376" s="55" t="n">
        <f aca="false">IF(AND(C3375=C3376,AA3375=AA3376-1),AC3375,"")</f>
        <v>0</v>
      </c>
      <c r="AF3376" s="55" t="n">
        <f aca="false">IF(AA3376=1,"",IF(AND(AB3376=1,AD3376&lt;&gt;1),1,0))</f>
        <v>0</v>
      </c>
      <c r="AG3376" s="55" t="n">
        <f aca="false">IF(AA3376=1,"",IF(AND(AC3376=1,AE3376&lt;&gt;1),1,0))</f>
        <v>0</v>
      </c>
      <c r="AH3376" s="60" t="str">
        <f aca="false">IF(AND(E3376&gt;0,AA3376&lt;2,NOT(AND(C3377=C3376,AA3377=AA3376+1))),INDEX(DATAS,AA3376+1),"")</f>
        <v/>
      </c>
      <c r="AI3376" s="60" t="str">
        <f aca="false">IF(AND(AC3376=1,AA3376&lt;2),IF(AND(C3377=C3376,AA3377=AA3376+1),IF(AC3377=1,"",INDEX(DATAS,AA3376+1)),INDEX(DATAS,AA3376+1)),"")</f>
        <v/>
      </c>
    </row>
    <row r="3377" customFormat="false" ht="15" hidden="false" customHeight="false" outlineLevel="0" collapsed="false">
      <c r="A3377" s="60" t="n">
        <v>46309</v>
      </c>
      <c r="B3377" s="0" t="n">
        <v>1</v>
      </c>
      <c r="C3377" s="0" t="n">
        <v>5862</v>
      </c>
      <c r="D3377" s="0" t="n">
        <v>106</v>
      </c>
      <c r="E3377" s="0" t="n">
        <v>1</v>
      </c>
      <c r="F3377" s="55" t="s">
        <v>1037</v>
      </c>
      <c r="G3377" s="0" t="n">
        <v>22.8</v>
      </c>
      <c r="H3377" s="0" t="n">
        <v>22</v>
      </c>
      <c r="I3377" s="55" t="s">
        <v>157</v>
      </c>
      <c r="J3377" s="0" t="n">
        <v>64</v>
      </c>
      <c r="K3377" s="0" t="n">
        <v>64</v>
      </c>
      <c r="L3377" s="0" t="n">
        <v>42</v>
      </c>
      <c r="P3377" s="0" t="n">
        <v>5.36</v>
      </c>
      <c r="Q3377" s="0" t="n">
        <v>2.96</v>
      </c>
      <c r="R3377" s="0" t="n">
        <v>2982</v>
      </c>
      <c r="S3377" s="0" t="n">
        <v>5929</v>
      </c>
      <c r="T3377" s="0" t="n">
        <v>32.5</v>
      </c>
      <c r="U3377" s="0" t="n">
        <v>769</v>
      </c>
      <c r="V3377" s="0" t="n">
        <v>1</v>
      </c>
      <c r="W3377" s="60" t="n">
        <v>46268</v>
      </c>
      <c r="X3377" s="55" t="n">
        <f aca="false">IF(I3377="Male",0,1)</f>
        <v>1</v>
      </c>
      <c r="Y3377" s="55" t="n">
        <f aca="false">IF(OR(I3377="DNB",I3377="Dry DNB"),1,0)</f>
        <v>0</v>
      </c>
      <c r="Z3377" s="55" t="n">
        <f aca="false">IF(ISNUMBER(W3377),A3377-W3377,"")</f>
        <v>41</v>
      </c>
      <c r="AA3377" s="55" t="n">
        <f aca="false">MATCH(A3377,DATAS,0)</f>
        <v>1</v>
      </c>
      <c r="AB3377" s="55" t="n">
        <f aca="false">IF(AND(E3377&gt;0,OR(AND(B3377&gt;=1,B3377&lt;=6),B3377=10)),1,0)</f>
        <v>1</v>
      </c>
      <c r="AC3377" s="55" t="n">
        <f aca="false">IF(AND(E3377&gt;0,B3377=10),1,0)</f>
        <v>0</v>
      </c>
      <c r="AD3377" s="0" t="str">
        <f aca="false">IF(AND(C3376=C3377,AA3376=AA3377-1),AB3376,"")</f>
        <v/>
      </c>
      <c r="AE3377" s="0" t="str">
        <f aca="false">IF(AND(C3376=C3377,AA3376=AA3377-1),AC3376,"")</f>
        <v/>
      </c>
      <c r="AF3377" s="0" t="str">
        <f aca="false">IF(AA3377=1,"",IF(AND(AB3377=1,AD3377&lt;&gt;1),1,0))</f>
        <v/>
      </c>
      <c r="AG3377" s="0" t="str">
        <f aca="false">IF(AA3377=1,"",IF(AND(AC3377=1,AE3377&lt;&gt;1),1,0))</f>
        <v/>
      </c>
      <c r="AH3377" s="60" t="str">
        <f aca="false">IF(AND(E3377&gt;0,AA3377&lt;2,NOT(AND(C3378=C3377,AA3378=AA3377+1))),INDEX(DATAS,AA3377+1),"")</f>
        <v/>
      </c>
      <c r="AI3377" s="60" t="str">
        <f aca="false">IF(AND(AC3377=1,AA3377&lt;2),IF(AND(C3378=C3377,AA3378=AA3377+1),IF(AC3378=1,"",INDEX(DATAS,AA3377+1)),INDEX(DATAS,AA3377+1)),"")</f>
        <v/>
      </c>
    </row>
    <row r="3378" customFormat="false" ht="15" hidden="false" customHeight="false" outlineLevel="0" collapsed="false">
      <c r="A3378" s="60" t="n">
        <v>46310</v>
      </c>
      <c r="B3378" s="0" t="n">
        <v>1</v>
      </c>
      <c r="C3378" s="0" t="n">
        <v>5862</v>
      </c>
      <c r="D3378" s="0" t="n">
        <v>107</v>
      </c>
      <c r="E3378" s="0" t="n">
        <v>1</v>
      </c>
      <c r="F3378" s="55" t="s">
        <v>1037</v>
      </c>
      <c r="G3378" s="0" t="n">
        <v>21.3</v>
      </c>
      <c r="H3378" s="0" t="n">
        <v>22</v>
      </c>
      <c r="I3378" s="55" t="s">
        <v>157</v>
      </c>
      <c r="J3378" s="0" t="n">
        <v>64</v>
      </c>
      <c r="K3378" s="0" t="n">
        <v>64</v>
      </c>
      <c r="L3378" s="0" t="n">
        <v>43</v>
      </c>
      <c r="P3378" s="0" t="n">
        <v>5.36</v>
      </c>
      <c r="Q3378" s="0" t="n">
        <v>2.96</v>
      </c>
      <c r="T3378" s="0" t="n">
        <v>32.5</v>
      </c>
      <c r="U3378" s="0" t="n">
        <v>770</v>
      </c>
      <c r="V3378" s="0" t="n">
        <v>1</v>
      </c>
      <c r="W3378" s="60" t="n">
        <v>46268</v>
      </c>
      <c r="X3378" s="55" t="n">
        <f aca="false">IF(I3378="Male",0,1)</f>
        <v>1</v>
      </c>
      <c r="Y3378" s="55" t="n">
        <f aca="false">IF(OR(I3378="DNB",I3378="Dry DNB"),1,0)</f>
        <v>0</v>
      </c>
      <c r="Z3378" s="55" t="n">
        <f aca="false">IF(ISNUMBER(W3378),A3378-W3378,"")</f>
        <v>42</v>
      </c>
      <c r="AA3378" s="55" t="n">
        <f aca="false">MATCH(A3378,DATAS,0)</f>
        <v>2</v>
      </c>
      <c r="AB3378" s="55" t="n">
        <f aca="false">IF(AND(E3378&gt;0,OR(AND(B3378&gt;=1,B3378&lt;=6),B3378=10)),1,0)</f>
        <v>1</v>
      </c>
      <c r="AC3378" s="55" t="n">
        <f aca="false">IF(AND(E3378&gt;0,B3378=10),1,0)</f>
        <v>0</v>
      </c>
      <c r="AD3378" s="55" t="n">
        <f aca="false">IF(AND(C3377=C3378,AA3377=AA3378-1),AB3377,"")</f>
        <v>1</v>
      </c>
      <c r="AE3378" s="55" t="n">
        <f aca="false">IF(AND(C3377=C3378,AA3377=AA3378-1),AC3377,"")</f>
        <v>0</v>
      </c>
      <c r="AF3378" s="55" t="n">
        <f aca="false">IF(AA3378=1,"",IF(AND(AB3378=1,AD3378&lt;&gt;1),1,0))</f>
        <v>0</v>
      </c>
      <c r="AG3378" s="55" t="n">
        <f aca="false">IF(AA3378=1,"",IF(AND(AC3378=1,AE3378&lt;&gt;1),1,0))</f>
        <v>0</v>
      </c>
      <c r="AH3378" s="60" t="str">
        <f aca="false">IF(AND(E3378&gt;0,AA3378&lt;2,NOT(AND(C3379=C3378,AA3379=AA3378+1))),INDEX(DATAS,AA3378+1),"")</f>
        <v/>
      </c>
      <c r="AI3378" s="60" t="str">
        <f aca="false">IF(AND(AC3378=1,AA3378&lt;2),IF(AND(C3379=C3378,AA3379=AA3378+1),IF(AC3379=1,"",INDEX(DATAS,AA3378+1)),INDEX(DATAS,AA3378+1)),"")</f>
        <v/>
      </c>
    </row>
    <row r="3379" customFormat="false" ht="15" hidden="false" customHeight="false" outlineLevel="0" collapsed="false">
      <c r="A3379" s="60" t="n">
        <v>46309</v>
      </c>
      <c r="B3379" s="0" t="n">
        <v>4</v>
      </c>
      <c r="C3379" s="0" t="n">
        <v>5863</v>
      </c>
      <c r="D3379" s="0" t="n">
        <v>131</v>
      </c>
      <c r="E3379" s="0" t="n">
        <v>1</v>
      </c>
      <c r="F3379" s="55" t="s">
        <v>1038</v>
      </c>
      <c r="G3379" s="0" t="n">
        <v>51.6</v>
      </c>
      <c r="H3379" s="0" t="n">
        <v>50</v>
      </c>
      <c r="I3379" s="55" t="s">
        <v>157</v>
      </c>
      <c r="J3379" s="0" t="n">
        <v>88</v>
      </c>
      <c r="K3379" s="0" t="n">
        <v>68</v>
      </c>
      <c r="L3379" s="0" t="n">
        <v>43</v>
      </c>
      <c r="P3379" s="0" t="n">
        <v>4.15</v>
      </c>
      <c r="Q3379" s="0" t="n">
        <v>3.12</v>
      </c>
      <c r="R3379" s="0" t="n">
        <v>4101</v>
      </c>
      <c r="S3379" s="0" t="n">
        <v>8800</v>
      </c>
      <c r="T3379" s="0" t="n">
        <v>48.35</v>
      </c>
      <c r="U3379" s="0" t="n">
        <v>768</v>
      </c>
      <c r="V3379" s="0" t="n">
        <v>2</v>
      </c>
      <c r="W3379" s="60" t="n">
        <v>46267</v>
      </c>
      <c r="X3379" s="55" t="n">
        <f aca="false">IF(I3379="Male",0,1)</f>
        <v>1</v>
      </c>
      <c r="Y3379" s="55" t="n">
        <f aca="false">IF(OR(I3379="DNB",I3379="Dry DNB"),1,0)</f>
        <v>0</v>
      </c>
      <c r="Z3379" s="55" t="n">
        <f aca="false">IF(ISNUMBER(W3379),A3379-W3379,"")</f>
        <v>42</v>
      </c>
      <c r="AA3379" s="55" t="n">
        <f aca="false">MATCH(A3379,DATAS,0)</f>
        <v>1</v>
      </c>
      <c r="AB3379" s="55" t="n">
        <f aca="false">IF(AND(E3379&gt;0,OR(AND(B3379&gt;=1,B3379&lt;=6),B3379=10)),1,0)</f>
        <v>1</v>
      </c>
      <c r="AC3379" s="55" t="n">
        <f aca="false">IF(AND(E3379&gt;0,B3379=10),1,0)</f>
        <v>0</v>
      </c>
      <c r="AD3379" s="0" t="str">
        <f aca="false">IF(AND(C3378=C3379,AA3378=AA3379-1),AB3378,"")</f>
        <v/>
      </c>
      <c r="AE3379" s="0" t="str">
        <f aca="false">IF(AND(C3378=C3379,AA3378=AA3379-1),AC3378,"")</f>
        <v/>
      </c>
      <c r="AF3379" s="0" t="str">
        <f aca="false">IF(AA3379=1,"",IF(AND(AB3379=1,AD3379&lt;&gt;1),1,0))</f>
        <v/>
      </c>
      <c r="AG3379" s="0" t="str">
        <f aca="false">IF(AA3379=1,"",IF(AND(AC3379=1,AE3379&lt;&gt;1),1,0))</f>
        <v/>
      </c>
      <c r="AH3379" s="60" t="str">
        <f aca="false">IF(AND(E3379&gt;0,AA3379&lt;2,NOT(AND(C3380=C3379,AA3380=AA3379+1))),INDEX(DATAS,AA3379+1),"")</f>
        <v/>
      </c>
      <c r="AI3379" s="60" t="str">
        <f aca="false">IF(AND(AC3379=1,AA3379&lt;2),IF(AND(C3380=C3379,AA3380=AA3379+1),IF(AC3380=1,"",INDEX(DATAS,AA3379+1)),INDEX(DATAS,AA3379+1)),"")</f>
        <v/>
      </c>
    </row>
    <row r="3380" customFormat="false" ht="15" hidden="false" customHeight="false" outlineLevel="0" collapsed="false">
      <c r="A3380" s="60" t="n">
        <v>46310</v>
      </c>
      <c r="B3380" s="0" t="n">
        <v>4</v>
      </c>
      <c r="C3380" s="0" t="n">
        <v>5863</v>
      </c>
      <c r="D3380" s="0" t="n">
        <v>132</v>
      </c>
      <c r="E3380" s="0" t="n">
        <v>1</v>
      </c>
      <c r="F3380" s="55" t="s">
        <v>1038</v>
      </c>
      <c r="G3380" s="0" t="n">
        <v>55.7</v>
      </c>
      <c r="H3380" s="0" t="n">
        <v>51</v>
      </c>
      <c r="I3380" s="55" t="s">
        <v>157</v>
      </c>
      <c r="J3380" s="0" t="n">
        <v>88</v>
      </c>
      <c r="K3380" s="0" t="n">
        <v>68</v>
      </c>
      <c r="L3380" s="0" t="n">
        <v>44</v>
      </c>
      <c r="P3380" s="0" t="n">
        <v>4.15</v>
      </c>
      <c r="Q3380" s="0" t="n">
        <v>3.12</v>
      </c>
      <c r="T3380" s="0" t="n">
        <v>48.35</v>
      </c>
      <c r="U3380" s="0" t="n">
        <v>769</v>
      </c>
      <c r="V3380" s="0" t="n">
        <v>2</v>
      </c>
      <c r="W3380" s="60" t="n">
        <v>46267</v>
      </c>
      <c r="X3380" s="55" t="n">
        <f aca="false">IF(I3380="Male",0,1)</f>
        <v>1</v>
      </c>
      <c r="Y3380" s="55" t="n">
        <f aca="false">IF(OR(I3380="DNB",I3380="Dry DNB"),1,0)</f>
        <v>0</v>
      </c>
      <c r="Z3380" s="55" t="n">
        <f aca="false">IF(ISNUMBER(W3380),A3380-W3380,"")</f>
        <v>43</v>
      </c>
      <c r="AA3380" s="55" t="n">
        <f aca="false">MATCH(A3380,DATAS,0)</f>
        <v>2</v>
      </c>
      <c r="AB3380" s="55" t="n">
        <f aca="false">IF(AND(E3380&gt;0,OR(AND(B3380&gt;=1,B3380&lt;=6),B3380=10)),1,0)</f>
        <v>1</v>
      </c>
      <c r="AC3380" s="55" t="n">
        <f aca="false">IF(AND(E3380&gt;0,B3380=10),1,0)</f>
        <v>0</v>
      </c>
      <c r="AD3380" s="55" t="n">
        <f aca="false">IF(AND(C3379=C3380,AA3379=AA3380-1),AB3379,"")</f>
        <v>1</v>
      </c>
      <c r="AE3380" s="55" t="n">
        <f aca="false">IF(AND(C3379=C3380,AA3379=AA3380-1),AC3379,"")</f>
        <v>0</v>
      </c>
      <c r="AF3380" s="55" t="n">
        <f aca="false">IF(AA3380=1,"",IF(AND(AB3380=1,AD3380&lt;&gt;1),1,0))</f>
        <v>0</v>
      </c>
      <c r="AG3380" s="55" t="n">
        <f aca="false">IF(AA3380=1,"",IF(AND(AC3380=1,AE3380&lt;&gt;1),1,0))</f>
        <v>0</v>
      </c>
      <c r="AH3380" s="60" t="str">
        <f aca="false">IF(AND(E3380&gt;0,AA3380&lt;2,NOT(AND(C3381=C3380,AA3381=AA3380+1))),INDEX(DATAS,AA3380+1),"")</f>
        <v/>
      </c>
      <c r="AI3380" s="60" t="str">
        <f aca="false">IF(AND(AC3380=1,AA3380&lt;2),IF(AND(C3381=C3380,AA3381=AA3380+1),IF(AC3381=1,"",INDEX(DATAS,AA3380+1)),INDEX(DATAS,AA3380+1)),"")</f>
        <v/>
      </c>
    </row>
    <row r="3381" customFormat="false" ht="15" hidden="false" customHeight="false" outlineLevel="0" collapsed="false">
      <c r="A3381" s="60" t="n">
        <v>46309</v>
      </c>
      <c r="B3381" s="0" t="n">
        <v>1</v>
      </c>
      <c r="C3381" s="0" t="n">
        <v>5866</v>
      </c>
      <c r="D3381" s="0" t="n">
        <v>38</v>
      </c>
      <c r="E3381" s="0" t="n">
        <v>1</v>
      </c>
      <c r="F3381" s="55" t="s">
        <v>1039</v>
      </c>
      <c r="G3381" s="0" t="n">
        <v>50</v>
      </c>
      <c r="H3381" s="0" t="n">
        <v>47</v>
      </c>
      <c r="I3381" s="55" t="s">
        <v>166</v>
      </c>
      <c r="J3381" s="0" t="n">
        <v>38</v>
      </c>
      <c r="P3381" s="0" t="n">
        <v>4.71</v>
      </c>
      <c r="Q3381" s="0" t="n">
        <v>3.2</v>
      </c>
      <c r="R3381" s="0" t="n">
        <v>4287</v>
      </c>
      <c r="S3381" s="0" t="n">
        <v>8617</v>
      </c>
      <c r="U3381" s="0" t="n">
        <v>766</v>
      </c>
      <c r="V3381" s="0" t="n">
        <v>0</v>
      </c>
      <c r="X3381" s="55" t="n">
        <f aca="false">IF(I3381="Male",0,1)</f>
        <v>1</v>
      </c>
      <c r="Y3381" s="55" t="n">
        <f aca="false">IF(OR(I3381="DNB",I3381="Dry DNB"),1,0)</f>
        <v>0</v>
      </c>
      <c r="Z3381" s="0" t="str">
        <f aca="false">IF(ISNUMBER(W3381),A3381-W3381,"")</f>
        <v/>
      </c>
      <c r="AA3381" s="55" t="n">
        <f aca="false">MATCH(A3381,DATAS,0)</f>
        <v>1</v>
      </c>
      <c r="AB3381" s="55" t="n">
        <f aca="false">IF(AND(E3381&gt;0,OR(AND(B3381&gt;=1,B3381&lt;=6),B3381=10)),1,0)</f>
        <v>1</v>
      </c>
      <c r="AC3381" s="55" t="n">
        <f aca="false">IF(AND(E3381&gt;0,B3381=10),1,0)</f>
        <v>0</v>
      </c>
      <c r="AD3381" s="0" t="str">
        <f aca="false">IF(AND(C3380=C3381,AA3380=AA3381-1),AB3380,"")</f>
        <v/>
      </c>
      <c r="AE3381" s="0" t="str">
        <f aca="false">IF(AND(C3380=C3381,AA3380=AA3381-1),AC3380,"")</f>
        <v/>
      </c>
      <c r="AF3381" s="0" t="str">
        <f aca="false">IF(AA3381=1,"",IF(AND(AB3381=1,AD3381&lt;&gt;1),1,0))</f>
        <v/>
      </c>
      <c r="AG3381" s="0" t="str">
        <f aca="false">IF(AA3381=1,"",IF(AND(AC3381=1,AE3381&lt;&gt;1),1,0))</f>
        <v/>
      </c>
      <c r="AH3381" s="60" t="str">
        <f aca="false">IF(AND(E3381&gt;0,AA3381&lt;2,NOT(AND(C3382=C3381,AA3382=AA3381+1))),INDEX(DATAS,AA3381+1),"")</f>
        <v/>
      </c>
      <c r="AI3381" s="60" t="str">
        <f aca="false">IF(AND(AC3381=1,AA3381&lt;2),IF(AND(C3382=C3381,AA3382=AA3381+1),IF(AC3382=1,"",INDEX(DATAS,AA3381+1)),INDEX(DATAS,AA3381+1)),"")</f>
        <v/>
      </c>
    </row>
    <row r="3382" customFormat="false" ht="15" hidden="false" customHeight="false" outlineLevel="0" collapsed="false">
      <c r="A3382" s="60" t="n">
        <v>46310</v>
      </c>
      <c r="B3382" s="0" t="n">
        <v>1</v>
      </c>
      <c r="C3382" s="0" t="n">
        <v>5866</v>
      </c>
      <c r="D3382" s="0" t="n">
        <v>39</v>
      </c>
      <c r="E3382" s="0" t="n">
        <v>1</v>
      </c>
      <c r="F3382" s="55" t="s">
        <v>1039</v>
      </c>
      <c r="G3382" s="0" t="n">
        <v>49.1</v>
      </c>
      <c r="H3382" s="0" t="n">
        <v>47</v>
      </c>
      <c r="I3382" s="55" t="s">
        <v>166</v>
      </c>
      <c r="J3382" s="0" t="n">
        <v>39</v>
      </c>
      <c r="P3382" s="0" t="n">
        <v>4.71</v>
      </c>
      <c r="Q3382" s="0" t="n">
        <v>3.2</v>
      </c>
      <c r="U3382" s="0" t="n">
        <v>767</v>
      </c>
      <c r="V3382" s="0" t="n">
        <v>0</v>
      </c>
      <c r="X3382" s="55" t="n">
        <f aca="false">IF(I3382="Male",0,1)</f>
        <v>1</v>
      </c>
      <c r="Y3382" s="55" t="n">
        <f aca="false">IF(OR(I3382="DNB",I3382="Dry DNB"),1,0)</f>
        <v>0</v>
      </c>
      <c r="Z3382" s="0" t="str">
        <f aca="false">IF(ISNUMBER(W3382),A3382-W3382,"")</f>
        <v/>
      </c>
      <c r="AA3382" s="55" t="n">
        <f aca="false">MATCH(A3382,DATAS,0)</f>
        <v>2</v>
      </c>
      <c r="AB3382" s="55" t="n">
        <f aca="false">IF(AND(E3382&gt;0,OR(AND(B3382&gt;=1,B3382&lt;=6),B3382=10)),1,0)</f>
        <v>1</v>
      </c>
      <c r="AC3382" s="55" t="n">
        <f aca="false">IF(AND(E3382&gt;0,B3382=10),1,0)</f>
        <v>0</v>
      </c>
      <c r="AD3382" s="55" t="n">
        <f aca="false">IF(AND(C3381=C3382,AA3381=AA3382-1),AB3381,"")</f>
        <v>1</v>
      </c>
      <c r="AE3382" s="55" t="n">
        <f aca="false">IF(AND(C3381=C3382,AA3381=AA3382-1),AC3381,"")</f>
        <v>0</v>
      </c>
      <c r="AF3382" s="55" t="n">
        <f aca="false">IF(AA3382=1,"",IF(AND(AB3382=1,AD3382&lt;&gt;1),1,0))</f>
        <v>0</v>
      </c>
      <c r="AG3382" s="55" t="n">
        <f aca="false">IF(AA3382=1,"",IF(AND(AC3382=1,AE3382&lt;&gt;1),1,0))</f>
        <v>0</v>
      </c>
      <c r="AH3382" s="60" t="str">
        <f aca="false">IF(AND(E3382&gt;0,AA3382&lt;2,NOT(AND(C3383=C3382,AA3383=AA3382+1))),INDEX(DATAS,AA3382+1),"")</f>
        <v/>
      </c>
      <c r="AI3382" s="60" t="str">
        <f aca="false">IF(AND(AC3382=1,AA3382&lt;2),IF(AND(C3383=C3382,AA3383=AA3382+1),IF(AC3383=1,"",INDEX(DATAS,AA3382+1)),INDEX(DATAS,AA3382+1)),"")</f>
        <v/>
      </c>
    </row>
    <row r="3383" customFormat="false" ht="15" hidden="false" customHeight="false" outlineLevel="0" collapsed="false">
      <c r="A3383" s="60" t="n">
        <v>46309</v>
      </c>
      <c r="B3383" s="0" t="n">
        <v>4</v>
      </c>
      <c r="C3383" s="0" t="n">
        <v>5867</v>
      </c>
      <c r="D3383" s="0" t="n">
        <v>63</v>
      </c>
      <c r="E3383" s="0" t="n">
        <v>1</v>
      </c>
      <c r="F3383" s="55" t="s">
        <v>1039</v>
      </c>
      <c r="G3383" s="0" t="n">
        <v>44</v>
      </c>
      <c r="H3383" s="0" t="n">
        <v>43</v>
      </c>
      <c r="I3383" s="55" t="s">
        <v>166</v>
      </c>
      <c r="J3383" s="0" t="n">
        <v>63</v>
      </c>
      <c r="P3383" s="0" t="n">
        <v>2.82</v>
      </c>
      <c r="Q3383" s="0" t="n">
        <v>2.93</v>
      </c>
      <c r="R3383" s="0" t="n">
        <v>3748</v>
      </c>
      <c r="S3383" s="0" t="n">
        <v>7534</v>
      </c>
      <c r="U3383" s="0" t="n">
        <v>766</v>
      </c>
      <c r="V3383" s="0" t="n">
        <v>0</v>
      </c>
      <c r="X3383" s="55" t="n">
        <f aca="false">IF(I3383="Male",0,1)</f>
        <v>1</v>
      </c>
      <c r="Y3383" s="55" t="n">
        <f aca="false">IF(OR(I3383="DNB",I3383="Dry DNB"),1,0)</f>
        <v>0</v>
      </c>
      <c r="Z3383" s="0" t="str">
        <f aca="false">IF(ISNUMBER(W3383),A3383-W3383,"")</f>
        <v/>
      </c>
      <c r="AA3383" s="55" t="n">
        <f aca="false">MATCH(A3383,DATAS,0)</f>
        <v>1</v>
      </c>
      <c r="AB3383" s="55" t="n">
        <f aca="false">IF(AND(E3383&gt;0,OR(AND(B3383&gt;=1,B3383&lt;=6),B3383=10)),1,0)</f>
        <v>1</v>
      </c>
      <c r="AC3383" s="55" t="n">
        <f aca="false">IF(AND(E3383&gt;0,B3383=10),1,0)</f>
        <v>0</v>
      </c>
      <c r="AD3383" s="0" t="str">
        <f aca="false">IF(AND(C3382=C3383,AA3382=AA3383-1),AB3382,"")</f>
        <v/>
      </c>
      <c r="AE3383" s="0" t="str">
        <f aca="false">IF(AND(C3382=C3383,AA3382=AA3383-1),AC3382,"")</f>
        <v/>
      </c>
      <c r="AF3383" s="0" t="str">
        <f aca="false">IF(AA3383=1,"",IF(AND(AB3383=1,AD3383&lt;&gt;1),1,0))</f>
        <v/>
      </c>
      <c r="AG3383" s="0" t="str">
        <f aca="false">IF(AA3383=1,"",IF(AND(AC3383=1,AE3383&lt;&gt;1),1,0))</f>
        <v/>
      </c>
      <c r="AH3383" s="60" t="str">
        <f aca="false">IF(AND(E3383&gt;0,AA3383&lt;2,NOT(AND(C3384=C3383,AA3384=AA3383+1))),INDEX(DATAS,AA3383+1),"")</f>
        <v/>
      </c>
      <c r="AI3383" s="60" t="str">
        <f aca="false">IF(AND(AC3383=1,AA3383&lt;2),IF(AND(C3384=C3383,AA3384=AA3383+1),IF(AC3384=1,"",INDEX(DATAS,AA3383+1)),INDEX(DATAS,AA3383+1)),"")</f>
        <v/>
      </c>
    </row>
    <row r="3384" customFormat="false" ht="15" hidden="false" customHeight="false" outlineLevel="0" collapsed="false">
      <c r="A3384" s="60" t="n">
        <v>46310</v>
      </c>
      <c r="B3384" s="0" t="n">
        <v>4</v>
      </c>
      <c r="C3384" s="0" t="n">
        <v>5867</v>
      </c>
      <c r="D3384" s="0" t="n">
        <v>64</v>
      </c>
      <c r="E3384" s="0" t="n">
        <v>1</v>
      </c>
      <c r="F3384" s="55" t="s">
        <v>1039</v>
      </c>
      <c r="G3384" s="0" t="n">
        <v>46.9</v>
      </c>
      <c r="H3384" s="0" t="n">
        <v>44</v>
      </c>
      <c r="I3384" s="55" t="s">
        <v>166</v>
      </c>
      <c r="J3384" s="0" t="n">
        <v>64</v>
      </c>
      <c r="P3384" s="0" t="n">
        <v>2.82</v>
      </c>
      <c r="Q3384" s="0" t="n">
        <v>2.93</v>
      </c>
      <c r="U3384" s="0" t="n">
        <v>767</v>
      </c>
      <c r="V3384" s="0" t="n">
        <v>0</v>
      </c>
      <c r="X3384" s="55" t="n">
        <f aca="false">IF(I3384="Male",0,1)</f>
        <v>1</v>
      </c>
      <c r="Y3384" s="55" t="n">
        <f aca="false">IF(OR(I3384="DNB",I3384="Dry DNB"),1,0)</f>
        <v>0</v>
      </c>
      <c r="Z3384" s="0" t="str">
        <f aca="false">IF(ISNUMBER(W3384),A3384-W3384,"")</f>
        <v/>
      </c>
      <c r="AA3384" s="55" t="n">
        <f aca="false">MATCH(A3384,DATAS,0)</f>
        <v>2</v>
      </c>
      <c r="AB3384" s="55" t="n">
        <f aca="false">IF(AND(E3384&gt;0,OR(AND(B3384&gt;=1,B3384&lt;=6),B3384=10)),1,0)</f>
        <v>1</v>
      </c>
      <c r="AC3384" s="55" t="n">
        <f aca="false">IF(AND(E3384&gt;0,B3384=10),1,0)</f>
        <v>0</v>
      </c>
      <c r="AD3384" s="55" t="n">
        <f aca="false">IF(AND(C3383=C3384,AA3383=AA3384-1),AB3383,"")</f>
        <v>1</v>
      </c>
      <c r="AE3384" s="55" t="n">
        <f aca="false">IF(AND(C3383=C3384,AA3383=AA3384-1),AC3383,"")</f>
        <v>0</v>
      </c>
      <c r="AF3384" s="55" t="n">
        <f aca="false">IF(AA3384=1,"",IF(AND(AB3384=1,AD3384&lt;&gt;1),1,0))</f>
        <v>0</v>
      </c>
      <c r="AG3384" s="55" t="n">
        <f aca="false">IF(AA3384=1,"",IF(AND(AC3384=1,AE3384&lt;&gt;1),1,0))</f>
        <v>0</v>
      </c>
      <c r="AH3384" s="60" t="str">
        <f aca="false">IF(AND(E3384&gt;0,AA3384&lt;2,NOT(AND(C3385=C3384,AA3385=AA3384+1))),INDEX(DATAS,AA3384+1),"")</f>
        <v/>
      </c>
      <c r="AI3384" s="60" t="str">
        <f aca="false">IF(AND(AC3384=1,AA3384&lt;2),IF(AND(C3385=C3384,AA3385=AA3384+1),IF(AC3385=1,"",INDEX(DATAS,AA3384+1)),INDEX(DATAS,AA3384+1)),"")</f>
        <v/>
      </c>
    </row>
    <row r="3385" customFormat="false" ht="15" hidden="false" customHeight="false" outlineLevel="0" collapsed="false">
      <c r="A3385" s="60" t="n">
        <v>46309</v>
      </c>
      <c r="B3385" s="0" t="n">
        <v>1</v>
      </c>
      <c r="C3385" s="0" t="n">
        <v>5868</v>
      </c>
      <c r="D3385" s="0" t="n">
        <v>108</v>
      </c>
      <c r="E3385" s="0" t="n">
        <v>1</v>
      </c>
      <c r="F3385" s="55" t="s">
        <v>1039</v>
      </c>
      <c r="G3385" s="0" t="n">
        <v>42.3</v>
      </c>
      <c r="H3385" s="0" t="n">
        <v>41</v>
      </c>
      <c r="I3385" s="55" t="s">
        <v>157</v>
      </c>
      <c r="J3385" s="0" t="n">
        <v>66</v>
      </c>
      <c r="K3385" s="0" t="n">
        <v>66</v>
      </c>
      <c r="L3385" s="0" t="n">
        <v>42</v>
      </c>
      <c r="P3385" s="0" t="n">
        <v>2.84</v>
      </c>
      <c r="Q3385" s="0" t="n">
        <v>3.05</v>
      </c>
      <c r="R3385" s="0" t="n">
        <v>3478</v>
      </c>
      <c r="S3385" s="0" t="n">
        <v>7112</v>
      </c>
      <c r="T3385" s="0" t="n">
        <v>38.75</v>
      </c>
      <c r="U3385" s="0" t="n">
        <v>766</v>
      </c>
      <c r="V3385" s="0" t="n">
        <v>1</v>
      </c>
      <c r="W3385" s="60" t="n">
        <v>46268</v>
      </c>
      <c r="X3385" s="55" t="n">
        <f aca="false">IF(I3385="Male",0,1)</f>
        <v>1</v>
      </c>
      <c r="Y3385" s="55" t="n">
        <f aca="false">IF(OR(I3385="DNB",I3385="Dry DNB"),1,0)</f>
        <v>0</v>
      </c>
      <c r="Z3385" s="55" t="n">
        <f aca="false">IF(ISNUMBER(W3385),A3385-W3385,"")</f>
        <v>41</v>
      </c>
      <c r="AA3385" s="55" t="n">
        <f aca="false">MATCH(A3385,DATAS,0)</f>
        <v>1</v>
      </c>
      <c r="AB3385" s="55" t="n">
        <f aca="false">IF(AND(E3385&gt;0,OR(AND(B3385&gt;=1,B3385&lt;=6),B3385=10)),1,0)</f>
        <v>1</v>
      </c>
      <c r="AC3385" s="55" t="n">
        <f aca="false">IF(AND(E3385&gt;0,B3385=10),1,0)</f>
        <v>0</v>
      </c>
      <c r="AD3385" s="0" t="str">
        <f aca="false">IF(AND(C3384=C3385,AA3384=AA3385-1),AB3384,"")</f>
        <v/>
      </c>
      <c r="AE3385" s="0" t="str">
        <f aca="false">IF(AND(C3384=C3385,AA3384=AA3385-1),AC3384,"")</f>
        <v/>
      </c>
      <c r="AF3385" s="0" t="str">
        <f aca="false">IF(AA3385=1,"",IF(AND(AB3385=1,AD3385&lt;&gt;1),1,0))</f>
        <v/>
      </c>
      <c r="AG3385" s="0" t="str">
        <f aca="false">IF(AA3385=1,"",IF(AND(AC3385=1,AE3385&lt;&gt;1),1,0))</f>
        <v/>
      </c>
      <c r="AH3385" s="60" t="str">
        <f aca="false">IF(AND(E3385&gt;0,AA3385&lt;2,NOT(AND(C3386=C3385,AA3386=AA3385+1))),INDEX(DATAS,AA3385+1),"")</f>
        <v/>
      </c>
      <c r="AI3385" s="60" t="str">
        <f aca="false">IF(AND(AC3385=1,AA3385&lt;2),IF(AND(C3386=C3385,AA3386=AA3385+1),IF(AC3386=1,"",INDEX(DATAS,AA3385+1)),INDEX(DATAS,AA3385+1)),"")</f>
        <v/>
      </c>
    </row>
    <row r="3386" customFormat="false" ht="15" hidden="false" customHeight="false" outlineLevel="0" collapsed="false">
      <c r="A3386" s="60" t="n">
        <v>46310</v>
      </c>
      <c r="B3386" s="0" t="n">
        <v>1</v>
      </c>
      <c r="C3386" s="0" t="n">
        <v>5868</v>
      </c>
      <c r="D3386" s="0" t="n">
        <v>109</v>
      </c>
      <c r="E3386" s="0" t="n">
        <v>1</v>
      </c>
      <c r="F3386" s="55" t="s">
        <v>1039</v>
      </c>
      <c r="G3386" s="0" t="n">
        <v>38.7</v>
      </c>
      <c r="H3386" s="0" t="n">
        <v>42</v>
      </c>
      <c r="I3386" s="55" t="s">
        <v>157</v>
      </c>
      <c r="J3386" s="0" t="n">
        <v>66</v>
      </c>
      <c r="K3386" s="0" t="n">
        <v>66</v>
      </c>
      <c r="L3386" s="0" t="n">
        <v>43</v>
      </c>
      <c r="P3386" s="0" t="n">
        <v>2.84</v>
      </c>
      <c r="Q3386" s="0" t="n">
        <v>3.05</v>
      </c>
      <c r="T3386" s="0" t="n">
        <v>38.75</v>
      </c>
      <c r="U3386" s="0" t="n">
        <v>767</v>
      </c>
      <c r="V3386" s="0" t="n">
        <v>1</v>
      </c>
      <c r="W3386" s="60" t="n">
        <v>46268</v>
      </c>
      <c r="X3386" s="55" t="n">
        <f aca="false">IF(I3386="Male",0,1)</f>
        <v>1</v>
      </c>
      <c r="Y3386" s="55" t="n">
        <f aca="false">IF(OR(I3386="DNB",I3386="Dry DNB"),1,0)</f>
        <v>0</v>
      </c>
      <c r="Z3386" s="55" t="n">
        <f aca="false">IF(ISNUMBER(W3386),A3386-W3386,"")</f>
        <v>42</v>
      </c>
      <c r="AA3386" s="55" t="n">
        <f aca="false">MATCH(A3386,DATAS,0)</f>
        <v>2</v>
      </c>
      <c r="AB3386" s="55" t="n">
        <f aca="false">IF(AND(E3386&gt;0,OR(AND(B3386&gt;=1,B3386&lt;=6),B3386=10)),1,0)</f>
        <v>1</v>
      </c>
      <c r="AC3386" s="55" t="n">
        <f aca="false">IF(AND(E3386&gt;0,B3386=10),1,0)</f>
        <v>0</v>
      </c>
      <c r="AD3386" s="55" t="n">
        <f aca="false">IF(AND(C3385=C3386,AA3385=AA3386-1),AB3385,"")</f>
        <v>1</v>
      </c>
      <c r="AE3386" s="55" t="n">
        <f aca="false">IF(AND(C3385=C3386,AA3385=AA3386-1),AC3385,"")</f>
        <v>0</v>
      </c>
      <c r="AF3386" s="55" t="n">
        <f aca="false">IF(AA3386=1,"",IF(AND(AB3386=1,AD3386&lt;&gt;1),1,0))</f>
        <v>0</v>
      </c>
      <c r="AG3386" s="55" t="n">
        <f aca="false">IF(AA3386=1,"",IF(AND(AC3386=1,AE3386&lt;&gt;1),1,0))</f>
        <v>0</v>
      </c>
      <c r="AH3386" s="60" t="str">
        <f aca="false">IF(AND(E3386&gt;0,AA3386&lt;2,NOT(AND(C3387=C3386,AA3387=AA3386+1))),INDEX(DATAS,AA3386+1),"")</f>
        <v/>
      </c>
      <c r="AI3386" s="60" t="str">
        <f aca="false">IF(AND(AC3386=1,AA3386&lt;2),IF(AND(C3387=C3386,AA3387=AA3386+1),IF(AC3387=1,"",INDEX(DATAS,AA3386+1)),INDEX(DATAS,AA3386+1)),"")</f>
        <v/>
      </c>
    </row>
    <row r="3387" customFormat="false" ht="15" hidden="false" customHeight="false" outlineLevel="0" collapsed="false">
      <c r="A3387" s="60" t="n">
        <v>46309</v>
      </c>
      <c r="B3387" s="0" t="n">
        <v>1</v>
      </c>
      <c r="C3387" s="0" t="n">
        <v>5869</v>
      </c>
      <c r="D3387" s="0" t="n">
        <v>31</v>
      </c>
      <c r="E3387" s="0" t="n">
        <v>1</v>
      </c>
      <c r="F3387" s="55" t="s">
        <v>1039</v>
      </c>
      <c r="G3387" s="0" t="n">
        <v>36.8</v>
      </c>
      <c r="H3387" s="0" t="n">
        <v>31</v>
      </c>
      <c r="I3387" s="55" t="s">
        <v>166</v>
      </c>
      <c r="J3387" s="0" t="n">
        <v>31</v>
      </c>
      <c r="P3387" s="0" t="n">
        <v>3.3</v>
      </c>
      <c r="Q3387" s="0" t="n">
        <v>4.71</v>
      </c>
      <c r="R3387" s="0" t="n">
        <v>1723</v>
      </c>
      <c r="S3387" s="0" t="n">
        <v>3465</v>
      </c>
      <c r="U3387" s="0" t="n">
        <v>766</v>
      </c>
      <c r="V3387" s="0" t="n">
        <v>0</v>
      </c>
      <c r="X3387" s="55" t="n">
        <f aca="false">IF(I3387="Male",0,1)</f>
        <v>1</v>
      </c>
      <c r="Y3387" s="55" t="n">
        <f aca="false">IF(OR(I3387="DNB",I3387="Dry DNB"),1,0)</f>
        <v>0</v>
      </c>
      <c r="Z3387" s="0" t="str">
        <f aca="false">IF(ISNUMBER(W3387),A3387-W3387,"")</f>
        <v/>
      </c>
      <c r="AA3387" s="55" t="n">
        <f aca="false">MATCH(A3387,DATAS,0)</f>
        <v>1</v>
      </c>
      <c r="AB3387" s="55" t="n">
        <f aca="false">IF(AND(E3387&gt;0,OR(AND(B3387&gt;=1,B3387&lt;=6),B3387=10)),1,0)</f>
        <v>1</v>
      </c>
      <c r="AC3387" s="55" t="n">
        <f aca="false">IF(AND(E3387&gt;0,B3387=10),1,0)</f>
        <v>0</v>
      </c>
      <c r="AD3387" s="0" t="str">
        <f aca="false">IF(AND(C3386=C3387,AA3386=AA3387-1),AB3386,"")</f>
        <v/>
      </c>
      <c r="AE3387" s="0" t="str">
        <f aca="false">IF(AND(C3386=C3387,AA3386=AA3387-1),AC3386,"")</f>
        <v/>
      </c>
      <c r="AF3387" s="0" t="str">
        <f aca="false">IF(AA3387=1,"",IF(AND(AB3387=1,AD3387&lt;&gt;1),1,0))</f>
        <v/>
      </c>
      <c r="AG3387" s="0" t="str">
        <f aca="false">IF(AA3387=1,"",IF(AND(AC3387=1,AE3387&lt;&gt;1),1,0))</f>
        <v/>
      </c>
      <c r="AH3387" s="60" t="str">
        <f aca="false">IF(AND(E3387&gt;0,AA3387&lt;2,NOT(AND(C3388=C3387,AA3388=AA3387+1))),INDEX(DATAS,AA3387+1),"")</f>
        <v/>
      </c>
      <c r="AI3387" s="60" t="str">
        <f aca="false">IF(AND(AC3387=1,AA3387&lt;2),IF(AND(C3388=C3387,AA3388=AA3387+1),IF(AC3388=1,"",INDEX(DATAS,AA3387+1)),INDEX(DATAS,AA3387+1)),"")</f>
        <v/>
      </c>
    </row>
    <row r="3388" customFormat="false" ht="15" hidden="false" customHeight="false" outlineLevel="0" collapsed="false">
      <c r="A3388" s="60" t="n">
        <v>46310</v>
      </c>
      <c r="B3388" s="0" t="n">
        <v>1</v>
      </c>
      <c r="C3388" s="0" t="n">
        <v>5869</v>
      </c>
      <c r="D3388" s="0" t="n">
        <v>32</v>
      </c>
      <c r="E3388" s="0" t="n">
        <v>1</v>
      </c>
      <c r="F3388" s="55" t="s">
        <v>1039</v>
      </c>
      <c r="G3388" s="0" t="n">
        <v>37.1</v>
      </c>
      <c r="H3388" s="0" t="n">
        <v>32</v>
      </c>
      <c r="I3388" s="55" t="s">
        <v>166</v>
      </c>
      <c r="J3388" s="0" t="n">
        <v>32</v>
      </c>
      <c r="P3388" s="0" t="n">
        <v>3.3</v>
      </c>
      <c r="Q3388" s="0" t="n">
        <v>4.71</v>
      </c>
      <c r="U3388" s="0" t="n">
        <v>767</v>
      </c>
      <c r="V3388" s="0" t="n">
        <v>0</v>
      </c>
      <c r="X3388" s="55" t="n">
        <f aca="false">IF(I3388="Male",0,1)</f>
        <v>1</v>
      </c>
      <c r="Y3388" s="55" t="n">
        <f aca="false">IF(OR(I3388="DNB",I3388="Dry DNB"),1,0)</f>
        <v>0</v>
      </c>
      <c r="Z3388" s="0" t="str">
        <f aca="false">IF(ISNUMBER(W3388),A3388-W3388,"")</f>
        <v/>
      </c>
      <c r="AA3388" s="55" t="n">
        <f aca="false">MATCH(A3388,DATAS,0)</f>
        <v>2</v>
      </c>
      <c r="AB3388" s="55" t="n">
        <f aca="false">IF(AND(E3388&gt;0,OR(AND(B3388&gt;=1,B3388&lt;=6),B3388=10)),1,0)</f>
        <v>1</v>
      </c>
      <c r="AC3388" s="55" t="n">
        <f aca="false">IF(AND(E3388&gt;0,B3388=10),1,0)</f>
        <v>0</v>
      </c>
      <c r="AD3388" s="55" t="n">
        <f aca="false">IF(AND(C3387=C3388,AA3387=AA3388-1),AB3387,"")</f>
        <v>1</v>
      </c>
      <c r="AE3388" s="55" t="n">
        <f aca="false">IF(AND(C3387=C3388,AA3387=AA3388-1),AC3387,"")</f>
        <v>0</v>
      </c>
      <c r="AF3388" s="55" t="n">
        <f aca="false">IF(AA3388=1,"",IF(AND(AB3388=1,AD3388&lt;&gt;1),1,0))</f>
        <v>0</v>
      </c>
      <c r="AG3388" s="55" t="n">
        <f aca="false">IF(AA3388=1,"",IF(AND(AC3388=1,AE3388&lt;&gt;1),1,0))</f>
        <v>0</v>
      </c>
      <c r="AH3388" s="60" t="str">
        <f aca="false">IF(AND(E3388&gt;0,AA3388&lt;2,NOT(AND(C3389=C3388,AA3389=AA3388+1))),INDEX(DATAS,AA3388+1),"")</f>
        <v/>
      </c>
      <c r="AI3388" s="60" t="str">
        <f aca="false">IF(AND(AC3388=1,AA3388&lt;2),IF(AND(C3389=C3388,AA3389=AA3388+1),IF(AC3389=1,"",INDEX(DATAS,AA3388+1)),INDEX(DATAS,AA3388+1)),"")</f>
        <v/>
      </c>
    </row>
    <row r="3389" customFormat="false" ht="15" hidden="false" customHeight="false" outlineLevel="0" collapsed="false">
      <c r="A3389" s="60" t="n">
        <v>46309</v>
      </c>
      <c r="B3389" s="0" t="n">
        <v>1</v>
      </c>
      <c r="C3389" s="0" t="n">
        <v>5871</v>
      </c>
      <c r="D3389" s="0" t="n">
        <v>75</v>
      </c>
      <c r="E3389" s="0" t="n">
        <v>1</v>
      </c>
      <c r="F3389" s="55" t="s">
        <v>1040</v>
      </c>
      <c r="G3389" s="0" t="n">
        <v>52.7</v>
      </c>
      <c r="H3389" s="0" t="n">
        <v>45</v>
      </c>
      <c r="I3389" s="55" t="s">
        <v>187</v>
      </c>
      <c r="J3389" s="0" t="n">
        <v>75</v>
      </c>
      <c r="K3389" s="0" t="n">
        <v>68</v>
      </c>
      <c r="P3389" s="0" t="n">
        <v>3.56</v>
      </c>
      <c r="Q3389" s="0" t="n">
        <v>3.01</v>
      </c>
      <c r="R3389" s="0" t="n">
        <v>4193</v>
      </c>
      <c r="S3389" s="0" t="n">
        <v>8429</v>
      </c>
      <c r="U3389" s="0" t="n">
        <v>764</v>
      </c>
      <c r="V3389" s="0" t="n">
        <v>1</v>
      </c>
      <c r="W3389" s="60" t="n">
        <v>46303</v>
      </c>
      <c r="X3389" s="55" t="n">
        <f aca="false">IF(I3389="Male",0,1)</f>
        <v>1</v>
      </c>
      <c r="Y3389" s="55" t="n">
        <f aca="false">IF(OR(I3389="DNB",I3389="Dry DNB"),1,0)</f>
        <v>0</v>
      </c>
      <c r="Z3389" s="55" t="n">
        <f aca="false">IF(ISNUMBER(W3389),A3389-W3389,"")</f>
        <v>6</v>
      </c>
      <c r="AA3389" s="55" t="n">
        <f aca="false">MATCH(A3389,DATAS,0)</f>
        <v>1</v>
      </c>
      <c r="AB3389" s="55" t="n">
        <f aca="false">IF(AND(E3389&gt;0,OR(AND(B3389&gt;=1,B3389&lt;=6),B3389=10)),1,0)</f>
        <v>1</v>
      </c>
      <c r="AC3389" s="55" t="n">
        <f aca="false">IF(AND(E3389&gt;0,B3389=10),1,0)</f>
        <v>0</v>
      </c>
      <c r="AD3389" s="0" t="str">
        <f aca="false">IF(AND(C3388=C3389,AA3388=AA3389-1),AB3388,"")</f>
        <v/>
      </c>
      <c r="AE3389" s="0" t="str">
        <f aca="false">IF(AND(C3388=C3389,AA3388=AA3389-1),AC3388,"")</f>
        <v/>
      </c>
      <c r="AF3389" s="0" t="str">
        <f aca="false">IF(AA3389=1,"",IF(AND(AB3389=1,AD3389&lt;&gt;1),1,0))</f>
        <v/>
      </c>
      <c r="AG3389" s="0" t="str">
        <f aca="false">IF(AA3389=1,"",IF(AND(AC3389=1,AE3389&lt;&gt;1),1,0))</f>
        <v/>
      </c>
      <c r="AH3389" s="60" t="str">
        <f aca="false">IF(AND(E3389&gt;0,AA3389&lt;2,NOT(AND(C3390=C3389,AA3390=AA3389+1))),INDEX(DATAS,AA3389+1),"")</f>
        <v/>
      </c>
      <c r="AI3389" s="60" t="str">
        <f aca="false">IF(AND(AC3389=1,AA3389&lt;2),IF(AND(C3390=C3389,AA3390=AA3389+1),IF(AC3390=1,"",INDEX(DATAS,AA3389+1)),INDEX(DATAS,AA3389+1)),"")</f>
        <v/>
      </c>
    </row>
    <row r="3390" customFormat="false" ht="15" hidden="false" customHeight="false" outlineLevel="0" collapsed="false">
      <c r="A3390" s="60" t="n">
        <v>46310</v>
      </c>
      <c r="B3390" s="0" t="n">
        <v>1</v>
      </c>
      <c r="C3390" s="0" t="n">
        <v>5871</v>
      </c>
      <c r="D3390" s="0" t="n">
        <v>76</v>
      </c>
      <c r="E3390" s="0" t="n">
        <v>1</v>
      </c>
      <c r="F3390" s="55" t="s">
        <v>1040</v>
      </c>
      <c r="G3390" s="0" t="n">
        <v>53.4</v>
      </c>
      <c r="H3390" s="0" t="n">
        <v>47</v>
      </c>
      <c r="I3390" s="55" t="s">
        <v>187</v>
      </c>
      <c r="J3390" s="0" t="n">
        <v>76</v>
      </c>
      <c r="K3390" s="0" t="n">
        <v>68</v>
      </c>
      <c r="P3390" s="0" t="n">
        <v>3.56</v>
      </c>
      <c r="Q3390" s="0" t="n">
        <v>3.01</v>
      </c>
      <c r="U3390" s="0" t="n">
        <v>765</v>
      </c>
      <c r="V3390" s="0" t="n">
        <v>1</v>
      </c>
      <c r="W3390" s="60" t="n">
        <v>46303</v>
      </c>
      <c r="X3390" s="55" t="n">
        <f aca="false">IF(I3390="Male",0,1)</f>
        <v>1</v>
      </c>
      <c r="Y3390" s="55" t="n">
        <f aca="false">IF(OR(I3390="DNB",I3390="Dry DNB"),1,0)</f>
        <v>0</v>
      </c>
      <c r="Z3390" s="55" t="n">
        <f aca="false">IF(ISNUMBER(W3390),A3390-W3390,"")</f>
        <v>7</v>
      </c>
      <c r="AA3390" s="55" t="n">
        <f aca="false">MATCH(A3390,DATAS,0)</f>
        <v>2</v>
      </c>
      <c r="AB3390" s="55" t="n">
        <f aca="false">IF(AND(E3390&gt;0,OR(AND(B3390&gt;=1,B3390&lt;=6),B3390=10)),1,0)</f>
        <v>1</v>
      </c>
      <c r="AC3390" s="55" t="n">
        <f aca="false">IF(AND(E3390&gt;0,B3390=10),1,0)</f>
        <v>0</v>
      </c>
      <c r="AD3390" s="55" t="n">
        <f aca="false">IF(AND(C3389=C3390,AA3389=AA3390-1),AB3389,"")</f>
        <v>1</v>
      </c>
      <c r="AE3390" s="55" t="n">
        <f aca="false">IF(AND(C3389=C3390,AA3389=AA3390-1),AC3389,"")</f>
        <v>0</v>
      </c>
      <c r="AF3390" s="55" t="n">
        <f aca="false">IF(AA3390=1,"",IF(AND(AB3390=1,AD3390&lt;&gt;1),1,0))</f>
        <v>0</v>
      </c>
      <c r="AG3390" s="55" t="n">
        <f aca="false">IF(AA3390=1,"",IF(AND(AC3390=1,AE3390&lt;&gt;1),1,0))</f>
        <v>0</v>
      </c>
      <c r="AH3390" s="60" t="str">
        <f aca="false">IF(AND(E3390&gt;0,AA3390&lt;2,NOT(AND(C3391=C3390,AA3391=AA3390+1))),INDEX(DATAS,AA3390+1),"")</f>
        <v/>
      </c>
      <c r="AI3390" s="60" t="str">
        <f aca="false">IF(AND(AC3390=1,AA3390&lt;2),IF(AND(C3391=C3390,AA3391=AA3390+1),IF(AC3391=1,"",INDEX(DATAS,AA3390+1)),INDEX(DATAS,AA3390+1)),"")</f>
        <v/>
      </c>
    </row>
    <row r="3391" customFormat="false" ht="15" hidden="false" customHeight="false" outlineLevel="0" collapsed="false">
      <c r="A3391" s="60" t="n">
        <v>46309</v>
      </c>
      <c r="B3391" s="0" t="n">
        <v>1</v>
      </c>
      <c r="C3391" s="0" t="n">
        <v>5872</v>
      </c>
      <c r="D3391" s="0" t="n">
        <v>65</v>
      </c>
      <c r="E3391" s="0" t="n">
        <v>1</v>
      </c>
      <c r="F3391" s="55" t="s">
        <v>1040</v>
      </c>
      <c r="G3391" s="0" t="n">
        <v>45.3</v>
      </c>
      <c r="H3391" s="0" t="n">
        <v>44</v>
      </c>
      <c r="I3391" s="55" t="s">
        <v>187</v>
      </c>
      <c r="J3391" s="0" t="n">
        <v>65</v>
      </c>
      <c r="K3391" s="0" t="n">
        <v>65</v>
      </c>
      <c r="P3391" s="0" t="n">
        <v>4.02</v>
      </c>
      <c r="Q3391" s="0" t="n">
        <v>3.32</v>
      </c>
      <c r="R3391" s="0" t="n">
        <v>3470</v>
      </c>
      <c r="S3391" s="0" t="n">
        <v>6976</v>
      </c>
      <c r="U3391" s="0" t="n">
        <v>764</v>
      </c>
      <c r="V3391" s="0" t="n">
        <v>1</v>
      </c>
      <c r="W3391" s="60" t="n">
        <v>46310</v>
      </c>
      <c r="X3391" s="55" t="n">
        <f aca="false">IF(I3391="Male",0,1)</f>
        <v>1</v>
      </c>
      <c r="Y3391" s="55" t="n">
        <f aca="false">IF(OR(I3391="DNB",I3391="Dry DNB"),1,0)</f>
        <v>0</v>
      </c>
      <c r="Z3391" s="55" t="n">
        <f aca="false">IF(ISNUMBER(W3391),A3391-W3391,"")</f>
        <v>-1</v>
      </c>
      <c r="AA3391" s="55" t="n">
        <f aca="false">MATCH(A3391,DATAS,0)</f>
        <v>1</v>
      </c>
      <c r="AB3391" s="55" t="n">
        <f aca="false">IF(AND(E3391&gt;0,OR(AND(B3391&gt;=1,B3391&lt;=6),B3391=10)),1,0)</f>
        <v>1</v>
      </c>
      <c r="AC3391" s="55" t="n">
        <f aca="false">IF(AND(E3391&gt;0,B3391=10),1,0)</f>
        <v>0</v>
      </c>
      <c r="AD3391" s="0" t="str">
        <f aca="false">IF(AND(C3390=C3391,AA3390=AA3391-1),AB3390,"")</f>
        <v/>
      </c>
      <c r="AE3391" s="0" t="str">
        <f aca="false">IF(AND(C3390=C3391,AA3390=AA3391-1),AC3390,"")</f>
        <v/>
      </c>
      <c r="AF3391" s="0" t="str">
        <f aca="false">IF(AA3391=1,"",IF(AND(AB3391=1,AD3391&lt;&gt;1),1,0))</f>
        <v/>
      </c>
      <c r="AG3391" s="0" t="str">
        <f aca="false">IF(AA3391=1,"",IF(AND(AC3391=1,AE3391&lt;&gt;1),1,0))</f>
        <v/>
      </c>
      <c r="AH3391" s="60" t="str">
        <f aca="false">IF(AND(E3391&gt;0,AA3391&lt;2,NOT(AND(C3392=C3391,AA3392=AA3391+1))),INDEX(DATAS,AA3391+1),"")</f>
        <v/>
      </c>
      <c r="AI3391" s="60" t="str">
        <f aca="false">IF(AND(AC3391=1,AA3391&lt;2),IF(AND(C3392=C3391,AA3392=AA3391+1),IF(AC3392=1,"",INDEX(DATAS,AA3391+1)),INDEX(DATAS,AA3391+1)),"")</f>
        <v/>
      </c>
    </row>
    <row r="3392" customFormat="false" ht="15" hidden="false" customHeight="false" outlineLevel="0" collapsed="false">
      <c r="A3392" s="60" t="n">
        <v>46310</v>
      </c>
      <c r="B3392" s="0" t="n">
        <v>1</v>
      </c>
      <c r="C3392" s="0" t="n">
        <v>5872</v>
      </c>
      <c r="D3392" s="0" t="n">
        <v>66</v>
      </c>
      <c r="E3392" s="0" t="n">
        <v>1</v>
      </c>
      <c r="F3392" s="55" t="s">
        <v>1040</v>
      </c>
      <c r="G3392" s="0" t="n">
        <v>41</v>
      </c>
      <c r="H3392" s="0" t="n">
        <v>43</v>
      </c>
      <c r="I3392" s="55" t="s">
        <v>187</v>
      </c>
      <c r="J3392" s="0" t="n">
        <v>66</v>
      </c>
      <c r="K3392" s="0" t="n">
        <v>65</v>
      </c>
      <c r="P3392" s="0" t="n">
        <v>4.02</v>
      </c>
      <c r="Q3392" s="0" t="n">
        <v>3.32</v>
      </c>
      <c r="U3392" s="0" t="n">
        <v>765</v>
      </c>
      <c r="V3392" s="0" t="n">
        <v>1</v>
      </c>
      <c r="W3392" s="60" t="n">
        <v>46310</v>
      </c>
      <c r="X3392" s="55" t="n">
        <f aca="false">IF(I3392="Male",0,1)</f>
        <v>1</v>
      </c>
      <c r="Y3392" s="55" t="n">
        <f aca="false">IF(OR(I3392="DNB",I3392="Dry DNB"),1,0)</f>
        <v>0</v>
      </c>
      <c r="Z3392" s="55" t="n">
        <f aca="false">IF(ISNUMBER(W3392),A3392-W3392,"")</f>
        <v>0</v>
      </c>
      <c r="AA3392" s="55" t="n">
        <f aca="false">MATCH(A3392,DATAS,0)</f>
        <v>2</v>
      </c>
      <c r="AB3392" s="55" t="n">
        <f aca="false">IF(AND(E3392&gt;0,OR(AND(B3392&gt;=1,B3392&lt;=6),B3392=10)),1,0)</f>
        <v>1</v>
      </c>
      <c r="AC3392" s="55" t="n">
        <f aca="false">IF(AND(E3392&gt;0,B3392=10),1,0)</f>
        <v>0</v>
      </c>
      <c r="AD3392" s="55" t="n">
        <f aca="false">IF(AND(C3391=C3392,AA3391=AA3392-1),AB3391,"")</f>
        <v>1</v>
      </c>
      <c r="AE3392" s="55" t="n">
        <f aca="false">IF(AND(C3391=C3392,AA3391=AA3392-1),AC3391,"")</f>
        <v>0</v>
      </c>
      <c r="AF3392" s="55" t="n">
        <f aca="false">IF(AA3392=1,"",IF(AND(AB3392=1,AD3392&lt;&gt;1),1,0))</f>
        <v>0</v>
      </c>
      <c r="AG3392" s="55" t="n">
        <f aca="false">IF(AA3392=1,"",IF(AND(AC3392=1,AE3392&lt;&gt;1),1,0))</f>
        <v>0</v>
      </c>
      <c r="AH3392" s="60" t="str">
        <f aca="false">IF(AND(E3392&gt;0,AA3392&lt;2,NOT(AND(C3393=C3392,AA3393=AA3392+1))),INDEX(DATAS,AA3392+1),"")</f>
        <v/>
      </c>
      <c r="AI3392" s="60" t="str">
        <f aca="false">IF(AND(AC3392=1,AA3392&lt;2),IF(AND(C3393=C3392,AA3393=AA3392+1),IF(AC3393=1,"",INDEX(DATAS,AA3392+1)),INDEX(DATAS,AA3392+1)),"")</f>
        <v/>
      </c>
    </row>
    <row r="3393" customFormat="false" ht="15" hidden="false" customHeight="false" outlineLevel="0" collapsed="false">
      <c r="A3393" s="60" t="n">
        <v>46309</v>
      </c>
      <c r="B3393" s="0" t="n">
        <v>1</v>
      </c>
      <c r="C3393" s="0" t="n">
        <v>5873</v>
      </c>
      <c r="D3393" s="0" t="n">
        <v>39</v>
      </c>
      <c r="E3393" s="0" t="n">
        <v>1</v>
      </c>
      <c r="F3393" s="55" t="s">
        <v>1041</v>
      </c>
      <c r="G3393" s="0" t="n">
        <v>50.2</v>
      </c>
      <c r="H3393" s="0" t="n">
        <v>53</v>
      </c>
      <c r="I3393" s="55" t="s">
        <v>166</v>
      </c>
      <c r="J3393" s="0" t="n">
        <v>39</v>
      </c>
      <c r="P3393" s="0" t="n">
        <v>4.47</v>
      </c>
      <c r="Q3393" s="0" t="n">
        <v>3.22</v>
      </c>
      <c r="R3393" s="0" t="n">
        <v>5021</v>
      </c>
      <c r="S3393" s="0" t="n">
        <v>10093</v>
      </c>
      <c r="U3393" s="0" t="n">
        <v>763</v>
      </c>
      <c r="V3393" s="0" t="n">
        <v>0</v>
      </c>
      <c r="X3393" s="55" t="n">
        <f aca="false">IF(I3393="Male",0,1)</f>
        <v>1</v>
      </c>
      <c r="Y3393" s="55" t="n">
        <f aca="false">IF(OR(I3393="DNB",I3393="Dry DNB"),1,0)</f>
        <v>0</v>
      </c>
      <c r="Z3393" s="0" t="str">
        <f aca="false">IF(ISNUMBER(W3393),A3393-W3393,"")</f>
        <v/>
      </c>
      <c r="AA3393" s="55" t="n">
        <f aca="false">MATCH(A3393,DATAS,0)</f>
        <v>1</v>
      </c>
      <c r="AB3393" s="55" t="n">
        <f aca="false">IF(AND(E3393&gt;0,OR(AND(B3393&gt;=1,B3393&lt;=6),B3393=10)),1,0)</f>
        <v>1</v>
      </c>
      <c r="AC3393" s="55" t="n">
        <f aca="false">IF(AND(E3393&gt;0,B3393=10),1,0)</f>
        <v>0</v>
      </c>
      <c r="AD3393" s="0" t="str">
        <f aca="false">IF(AND(C3392=C3393,AA3392=AA3393-1),AB3392,"")</f>
        <v/>
      </c>
      <c r="AE3393" s="0" t="str">
        <f aca="false">IF(AND(C3392=C3393,AA3392=AA3393-1),AC3392,"")</f>
        <v/>
      </c>
      <c r="AF3393" s="0" t="str">
        <f aca="false">IF(AA3393=1,"",IF(AND(AB3393=1,AD3393&lt;&gt;1),1,0))</f>
        <v/>
      </c>
      <c r="AG3393" s="0" t="str">
        <f aca="false">IF(AA3393=1,"",IF(AND(AC3393=1,AE3393&lt;&gt;1),1,0))</f>
        <v/>
      </c>
      <c r="AH3393" s="60" t="str">
        <f aca="false">IF(AND(E3393&gt;0,AA3393&lt;2,NOT(AND(C3394=C3393,AA3394=AA3393+1))),INDEX(DATAS,AA3393+1),"")</f>
        <v/>
      </c>
      <c r="AI3393" s="60" t="str">
        <f aca="false">IF(AND(AC3393=1,AA3393&lt;2),IF(AND(C3394=C3393,AA3394=AA3393+1),IF(AC3394=1,"",INDEX(DATAS,AA3393+1)),INDEX(DATAS,AA3393+1)),"")</f>
        <v/>
      </c>
    </row>
    <row r="3394" customFormat="false" ht="15" hidden="false" customHeight="false" outlineLevel="0" collapsed="false">
      <c r="A3394" s="60" t="n">
        <v>46310</v>
      </c>
      <c r="B3394" s="0" t="n">
        <v>1</v>
      </c>
      <c r="C3394" s="0" t="n">
        <v>5873</v>
      </c>
      <c r="D3394" s="0" t="n">
        <v>40</v>
      </c>
      <c r="E3394" s="0" t="n">
        <v>1</v>
      </c>
      <c r="F3394" s="55" t="s">
        <v>1041</v>
      </c>
      <c r="G3394" s="0" t="n">
        <v>54.7</v>
      </c>
      <c r="H3394" s="0" t="n">
        <v>54</v>
      </c>
      <c r="I3394" s="55" t="s">
        <v>166</v>
      </c>
      <c r="J3394" s="0" t="n">
        <v>40</v>
      </c>
      <c r="P3394" s="0" t="n">
        <v>4.47</v>
      </c>
      <c r="Q3394" s="0" t="n">
        <v>3.22</v>
      </c>
      <c r="U3394" s="0" t="n">
        <v>764</v>
      </c>
      <c r="V3394" s="0" t="n">
        <v>0</v>
      </c>
      <c r="X3394" s="55" t="n">
        <f aca="false">IF(I3394="Male",0,1)</f>
        <v>1</v>
      </c>
      <c r="Y3394" s="55" t="n">
        <f aca="false">IF(OR(I3394="DNB",I3394="Dry DNB"),1,0)</f>
        <v>0</v>
      </c>
      <c r="Z3394" s="0" t="str">
        <f aca="false">IF(ISNUMBER(W3394),A3394-W3394,"")</f>
        <v/>
      </c>
      <c r="AA3394" s="55" t="n">
        <f aca="false">MATCH(A3394,DATAS,0)</f>
        <v>2</v>
      </c>
      <c r="AB3394" s="55" t="n">
        <f aca="false">IF(AND(E3394&gt;0,OR(AND(B3394&gt;=1,B3394&lt;=6),B3394=10)),1,0)</f>
        <v>1</v>
      </c>
      <c r="AC3394" s="55" t="n">
        <f aca="false">IF(AND(E3394&gt;0,B3394=10),1,0)</f>
        <v>0</v>
      </c>
      <c r="AD3394" s="55" t="n">
        <f aca="false">IF(AND(C3393=C3394,AA3393=AA3394-1),AB3393,"")</f>
        <v>1</v>
      </c>
      <c r="AE3394" s="55" t="n">
        <f aca="false">IF(AND(C3393=C3394,AA3393=AA3394-1),AC3393,"")</f>
        <v>0</v>
      </c>
      <c r="AF3394" s="55" t="n">
        <f aca="false">IF(AA3394=1,"",IF(AND(AB3394=1,AD3394&lt;&gt;1),1,0))</f>
        <v>0</v>
      </c>
      <c r="AG3394" s="55" t="n">
        <f aca="false">IF(AA3394=1,"",IF(AND(AC3394=1,AE3394&lt;&gt;1),1,0))</f>
        <v>0</v>
      </c>
      <c r="AH3394" s="60" t="str">
        <f aca="false">IF(AND(E3394&gt;0,AA3394&lt;2,NOT(AND(C3395=C3394,AA3395=AA3394+1))),INDEX(DATAS,AA3394+1),"")</f>
        <v/>
      </c>
      <c r="AI3394" s="60" t="str">
        <f aca="false">IF(AND(AC3394=1,AA3394&lt;2),IF(AND(C3395=C3394,AA3395=AA3394+1),IF(AC3395=1,"",INDEX(DATAS,AA3394+1)),INDEX(DATAS,AA3394+1)),"")</f>
        <v/>
      </c>
    </row>
    <row r="3395" customFormat="false" ht="15" hidden="false" customHeight="false" outlineLevel="0" collapsed="false">
      <c r="A3395" s="60" t="n">
        <v>46309</v>
      </c>
      <c r="B3395" s="0" t="n">
        <v>1</v>
      </c>
      <c r="C3395" s="0" t="n">
        <v>5874</v>
      </c>
      <c r="D3395" s="0" t="n">
        <v>46</v>
      </c>
      <c r="E3395" s="0" t="n">
        <v>1</v>
      </c>
      <c r="F3395" s="55" t="s">
        <v>1041</v>
      </c>
      <c r="G3395" s="0" t="n">
        <v>39.8</v>
      </c>
      <c r="H3395" s="0" t="n">
        <v>38</v>
      </c>
      <c r="I3395" s="55" t="s">
        <v>166</v>
      </c>
      <c r="J3395" s="0" t="n">
        <v>46</v>
      </c>
      <c r="P3395" s="0" t="n">
        <v>3.9</v>
      </c>
      <c r="Q3395" s="0" t="n">
        <v>3.48</v>
      </c>
      <c r="R3395" s="0" t="n">
        <v>3218</v>
      </c>
      <c r="S3395" s="0" t="n">
        <v>6469</v>
      </c>
      <c r="U3395" s="0" t="n">
        <v>763</v>
      </c>
      <c r="V3395" s="0" t="n">
        <v>0</v>
      </c>
      <c r="X3395" s="55" t="n">
        <f aca="false">IF(I3395="Male",0,1)</f>
        <v>1</v>
      </c>
      <c r="Y3395" s="55" t="n">
        <f aca="false">IF(OR(I3395="DNB",I3395="Dry DNB"),1,0)</f>
        <v>0</v>
      </c>
      <c r="Z3395" s="0" t="str">
        <f aca="false">IF(ISNUMBER(W3395),A3395-W3395,"")</f>
        <v/>
      </c>
      <c r="AA3395" s="55" t="n">
        <f aca="false">MATCH(A3395,DATAS,0)</f>
        <v>1</v>
      </c>
      <c r="AB3395" s="55" t="n">
        <f aca="false">IF(AND(E3395&gt;0,OR(AND(B3395&gt;=1,B3395&lt;=6),B3395=10)),1,0)</f>
        <v>1</v>
      </c>
      <c r="AC3395" s="55" t="n">
        <f aca="false">IF(AND(E3395&gt;0,B3395=10),1,0)</f>
        <v>0</v>
      </c>
      <c r="AD3395" s="0" t="str">
        <f aca="false">IF(AND(C3394=C3395,AA3394=AA3395-1),AB3394,"")</f>
        <v/>
      </c>
      <c r="AE3395" s="0" t="str">
        <f aca="false">IF(AND(C3394=C3395,AA3394=AA3395-1),AC3394,"")</f>
        <v/>
      </c>
      <c r="AF3395" s="0" t="str">
        <f aca="false">IF(AA3395=1,"",IF(AND(AB3395=1,AD3395&lt;&gt;1),1,0))</f>
        <v/>
      </c>
      <c r="AG3395" s="0" t="str">
        <f aca="false">IF(AA3395=1,"",IF(AND(AC3395=1,AE3395&lt;&gt;1),1,0))</f>
        <v/>
      </c>
      <c r="AH3395" s="60" t="str">
        <f aca="false">IF(AND(E3395&gt;0,AA3395&lt;2,NOT(AND(C3396=C3395,AA3396=AA3395+1))),INDEX(DATAS,AA3395+1),"")</f>
        <v/>
      </c>
      <c r="AI3395" s="60" t="str">
        <f aca="false">IF(AND(AC3395=1,AA3395&lt;2),IF(AND(C3396=C3395,AA3396=AA3395+1),IF(AC3396=1,"",INDEX(DATAS,AA3395+1)),INDEX(DATAS,AA3395+1)),"")</f>
        <v/>
      </c>
    </row>
    <row r="3396" customFormat="false" ht="15" hidden="false" customHeight="false" outlineLevel="0" collapsed="false">
      <c r="A3396" s="60" t="n">
        <v>46310</v>
      </c>
      <c r="B3396" s="0" t="n">
        <v>1</v>
      </c>
      <c r="C3396" s="0" t="n">
        <v>5874</v>
      </c>
      <c r="D3396" s="0" t="n">
        <v>47</v>
      </c>
      <c r="E3396" s="0" t="n">
        <v>1</v>
      </c>
      <c r="F3396" s="55" t="s">
        <v>1041</v>
      </c>
      <c r="G3396" s="0" t="n">
        <v>40.2</v>
      </c>
      <c r="H3396" s="0" t="n">
        <v>38</v>
      </c>
      <c r="I3396" s="55" t="s">
        <v>166</v>
      </c>
      <c r="J3396" s="0" t="n">
        <v>47</v>
      </c>
      <c r="P3396" s="0" t="n">
        <v>3.9</v>
      </c>
      <c r="Q3396" s="0" t="n">
        <v>3.48</v>
      </c>
      <c r="U3396" s="0" t="n">
        <v>764</v>
      </c>
      <c r="V3396" s="0" t="n">
        <v>0</v>
      </c>
      <c r="X3396" s="55" t="n">
        <f aca="false">IF(I3396="Male",0,1)</f>
        <v>1</v>
      </c>
      <c r="Y3396" s="55" t="n">
        <f aca="false">IF(OR(I3396="DNB",I3396="Dry DNB"),1,0)</f>
        <v>0</v>
      </c>
      <c r="Z3396" s="0" t="str">
        <f aca="false">IF(ISNUMBER(W3396),A3396-W3396,"")</f>
        <v/>
      </c>
      <c r="AA3396" s="55" t="n">
        <f aca="false">MATCH(A3396,DATAS,0)</f>
        <v>2</v>
      </c>
      <c r="AB3396" s="55" t="n">
        <f aca="false">IF(AND(E3396&gt;0,OR(AND(B3396&gt;=1,B3396&lt;=6),B3396=10)),1,0)</f>
        <v>1</v>
      </c>
      <c r="AC3396" s="55" t="n">
        <f aca="false">IF(AND(E3396&gt;0,B3396=10),1,0)</f>
        <v>0</v>
      </c>
      <c r="AD3396" s="55" t="n">
        <f aca="false">IF(AND(C3395=C3396,AA3395=AA3396-1),AB3395,"")</f>
        <v>1</v>
      </c>
      <c r="AE3396" s="55" t="n">
        <f aca="false">IF(AND(C3395=C3396,AA3395=AA3396-1),AC3395,"")</f>
        <v>0</v>
      </c>
      <c r="AF3396" s="55" t="n">
        <f aca="false">IF(AA3396=1,"",IF(AND(AB3396=1,AD3396&lt;&gt;1),1,0))</f>
        <v>0</v>
      </c>
      <c r="AG3396" s="55" t="n">
        <f aca="false">IF(AA3396=1,"",IF(AND(AC3396=1,AE3396&lt;&gt;1),1,0))</f>
        <v>0</v>
      </c>
      <c r="AH3396" s="60" t="str">
        <f aca="false">IF(AND(E3396&gt;0,AA3396&lt;2,NOT(AND(C3397=C3396,AA3397=AA3396+1))),INDEX(DATAS,AA3396+1),"")</f>
        <v/>
      </c>
      <c r="AI3396" s="60" t="str">
        <f aca="false">IF(AND(AC3396=1,AA3396&lt;2),IF(AND(C3397=C3396,AA3397=AA3396+1),IF(AC3397=1,"",INDEX(DATAS,AA3396+1)),INDEX(DATAS,AA3396+1)),"")</f>
        <v/>
      </c>
    </row>
    <row r="3397" customFormat="false" ht="15" hidden="false" customHeight="false" outlineLevel="0" collapsed="false">
      <c r="A3397" s="60" t="n">
        <v>46309</v>
      </c>
      <c r="B3397" s="0" t="n">
        <v>1</v>
      </c>
      <c r="C3397" s="0" t="n">
        <v>5875</v>
      </c>
      <c r="D3397" s="0" t="n">
        <v>78</v>
      </c>
      <c r="E3397" s="0" t="n">
        <v>1</v>
      </c>
      <c r="F3397" s="55" t="s">
        <v>1041</v>
      </c>
      <c r="G3397" s="0" t="n">
        <v>48.1</v>
      </c>
      <c r="H3397" s="0" t="n">
        <v>51</v>
      </c>
      <c r="I3397" s="55" t="s">
        <v>187</v>
      </c>
      <c r="J3397" s="0" t="n">
        <v>78</v>
      </c>
      <c r="K3397" s="0" t="n">
        <v>64</v>
      </c>
      <c r="P3397" s="0" t="n">
        <v>3.51</v>
      </c>
      <c r="Q3397" s="0" t="n">
        <v>3.29</v>
      </c>
      <c r="R3397" s="0" t="n">
        <v>4151</v>
      </c>
      <c r="S3397" s="0" t="n">
        <v>8345</v>
      </c>
      <c r="U3397" s="0" t="n">
        <v>763</v>
      </c>
      <c r="V3397" s="0" t="n">
        <v>1</v>
      </c>
      <c r="W3397" s="60" t="n">
        <v>46296</v>
      </c>
      <c r="X3397" s="55" t="n">
        <f aca="false">IF(I3397="Male",0,1)</f>
        <v>1</v>
      </c>
      <c r="Y3397" s="55" t="n">
        <f aca="false">IF(OR(I3397="DNB",I3397="Dry DNB"),1,0)</f>
        <v>0</v>
      </c>
      <c r="Z3397" s="55" t="n">
        <f aca="false">IF(ISNUMBER(W3397),A3397-W3397,"")</f>
        <v>13</v>
      </c>
      <c r="AA3397" s="55" t="n">
        <f aca="false">MATCH(A3397,DATAS,0)</f>
        <v>1</v>
      </c>
      <c r="AB3397" s="55" t="n">
        <f aca="false">IF(AND(E3397&gt;0,OR(AND(B3397&gt;=1,B3397&lt;=6),B3397=10)),1,0)</f>
        <v>1</v>
      </c>
      <c r="AC3397" s="55" t="n">
        <f aca="false">IF(AND(E3397&gt;0,B3397=10),1,0)</f>
        <v>0</v>
      </c>
      <c r="AD3397" s="0" t="str">
        <f aca="false">IF(AND(C3396=C3397,AA3396=AA3397-1),AB3396,"")</f>
        <v/>
      </c>
      <c r="AE3397" s="0" t="str">
        <f aca="false">IF(AND(C3396=C3397,AA3396=AA3397-1),AC3396,"")</f>
        <v/>
      </c>
      <c r="AF3397" s="0" t="str">
        <f aca="false">IF(AA3397=1,"",IF(AND(AB3397=1,AD3397&lt;&gt;1),1,0))</f>
        <v/>
      </c>
      <c r="AG3397" s="0" t="str">
        <f aca="false">IF(AA3397=1,"",IF(AND(AC3397=1,AE3397&lt;&gt;1),1,0))</f>
        <v/>
      </c>
      <c r="AH3397" s="60" t="str">
        <f aca="false">IF(AND(E3397&gt;0,AA3397&lt;2,NOT(AND(C3398=C3397,AA3398=AA3397+1))),INDEX(DATAS,AA3397+1),"")</f>
        <v/>
      </c>
      <c r="AI3397" s="60" t="str">
        <f aca="false">IF(AND(AC3397=1,AA3397&lt;2),IF(AND(C3398=C3397,AA3398=AA3397+1),IF(AC3398=1,"",INDEX(DATAS,AA3397+1)),INDEX(DATAS,AA3397+1)),"")</f>
        <v/>
      </c>
    </row>
    <row r="3398" customFormat="false" ht="15" hidden="false" customHeight="false" outlineLevel="0" collapsed="false">
      <c r="A3398" s="60" t="n">
        <v>46310</v>
      </c>
      <c r="B3398" s="0" t="n">
        <v>1</v>
      </c>
      <c r="C3398" s="0" t="n">
        <v>5875</v>
      </c>
      <c r="D3398" s="0" t="n">
        <v>79</v>
      </c>
      <c r="E3398" s="0" t="n">
        <v>1</v>
      </c>
      <c r="F3398" s="55" t="s">
        <v>1041</v>
      </c>
      <c r="G3398" s="0" t="n">
        <v>50</v>
      </c>
      <c r="H3398" s="0" t="n">
        <v>51</v>
      </c>
      <c r="I3398" s="55" t="s">
        <v>187</v>
      </c>
      <c r="J3398" s="0" t="n">
        <v>79</v>
      </c>
      <c r="K3398" s="0" t="n">
        <v>64</v>
      </c>
      <c r="P3398" s="0" t="n">
        <v>3.51</v>
      </c>
      <c r="Q3398" s="0" t="n">
        <v>3.29</v>
      </c>
      <c r="U3398" s="0" t="n">
        <v>764</v>
      </c>
      <c r="V3398" s="0" t="n">
        <v>1</v>
      </c>
      <c r="W3398" s="60" t="n">
        <v>46296</v>
      </c>
      <c r="X3398" s="55" t="n">
        <f aca="false">IF(I3398="Male",0,1)</f>
        <v>1</v>
      </c>
      <c r="Y3398" s="55" t="n">
        <f aca="false">IF(OR(I3398="DNB",I3398="Dry DNB"),1,0)</f>
        <v>0</v>
      </c>
      <c r="Z3398" s="55" t="n">
        <f aca="false">IF(ISNUMBER(W3398),A3398-W3398,"")</f>
        <v>14</v>
      </c>
      <c r="AA3398" s="55" t="n">
        <f aca="false">MATCH(A3398,DATAS,0)</f>
        <v>2</v>
      </c>
      <c r="AB3398" s="55" t="n">
        <f aca="false">IF(AND(E3398&gt;0,OR(AND(B3398&gt;=1,B3398&lt;=6),B3398=10)),1,0)</f>
        <v>1</v>
      </c>
      <c r="AC3398" s="55" t="n">
        <f aca="false">IF(AND(E3398&gt;0,B3398=10),1,0)</f>
        <v>0</v>
      </c>
      <c r="AD3398" s="55" t="n">
        <f aca="false">IF(AND(C3397=C3398,AA3397=AA3398-1),AB3397,"")</f>
        <v>1</v>
      </c>
      <c r="AE3398" s="55" t="n">
        <f aca="false">IF(AND(C3397=C3398,AA3397=AA3398-1),AC3397,"")</f>
        <v>0</v>
      </c>
      <c r="AF3398" s="55" t="n">
        <f aca="false">IF(AA3398=1,"",IF(AND(AB3398=1,AD3398&lt;&gt;1),1,0))</f>
        <v>0</v>
      </c>
      <c r="AG3398" s="55" t="n">
        <f aca="false">IF(AA3398=1,"",IF(AND(AC3398=1,AE3398&lt;&gt;1),1,0))</f>
        <v>0</v>
      </c>
      <c r="AH3398" s="60" t="str">
        <f aca="false">IF(AND(E3398&gt;0,AA3398&lt;2,NOT(AND(C3399=C3398,AA3399=AA3398+1))),INDEX(DATAS,AA3398+1),"")</f>
        <v/>
      </c>
      <c r="AI3398" s="60" t="str">
        <f aca="false">IF(AND(AC3398=1,AA3398&lt;2),IF(AND(C3399=C3398,AA3399=AA3398+1),IF(AC3399=1,"",INDEX(DATAS,AA3398+1)),INDEX(DATAS,AA3398+1)),"")</f>
        <v/>
      </c>
    </row>
    <row r="3399" customFormat="false" ht="15" hidden="false" customHeight="false" outlineLevel="0" collapsed="false">
      <c r="A3399" s="60" t="n">
        <v>46309</v>
      </c>
      <c r="B3399" s="0" t="n">
        <v>1</v>
      </c>
      <c r="C3399" s="0" t="n">
        <v>5876</v>
      </c>
      <c r="D3399" s="0" t="n">
        <v>106</v>
      </c>
      <c r="E3399" s="0" t="n">
        <v>1</v>
      </c>
      <c r="F3399" s="55" t="s">
        <v>1041</v>
      </c>
      <c r="G3399" s="0" t="n">
        <v>60.5</v>
      </c>
      <c r="H3399" s="0" t="n">
        <v>61</v>
      </c>
      <c r="I3399" s="55" t="s">
        <v>157</v>
      </c>
      <c r="J3399" s="0" t="n">
        <v>64</v>
      </c>
      <c r="K3399" s="0" t="n">
        <v>64</v>
      </c>
      <c r="L3399" s="0" t="n">
        <v>42</v>
      </c>
      <c r="P3399" s="0" t="n">
        <v>2.99</v>
      </c>
      <c r="Q3399" s="0" t="n">
        <v>3.12</v>
      </c>
      <c r="R3399" s="0" t="n">
        <v>4523</v>
      </c>
      <c r="S3399" s="0" t="n">
        <v>9285</v>
      </c>
      <c r="T3399" s="0" t="n">
        <v>54</v>
      </c>
      <c r="U3399" s="0" t="n">
        <v>763</v>
      </c>
      <c r="V3399" s="0" t="n">
        <v>1</v>
      </c>
      <c r="W3399" s="60" t="n">
        <v>46268</v>
      </c>
      <c r="X3399" s="55" t="n">
        <f aca="false">IF(I3399="Male",0,1)</f>
        <v>1</v>
      </c>
      <c r="Y3399" s="55" t="n">
        <f aca="false">IF(OR(I3399="DNB",I3399="Dry DNB"),1,0)</f>
        <v>0</v>
      </c>
      <c r="Z3399" s="55" t="n">
        <f aca="false">IF(ISNUMBER(W3399),A3399-W3399,"")</f>
        <v>41</v>
      </c>
      <c r="AA3399" s="55" t="n">
        <f aca="false">MATCH(A3399,DATAS,0)</f>
        <v>1</v>
      </c>
      <c r="AB3399" s="55" t="n">
        <f aca="false">IF(AND(E3399&gt;0,OR(AND(B3399&gt;=1,B3399&lt;=6),B3399=10)),1,0)</f>
        <v>1</v>
      </c>
      <c r="AC3399" s="55" t="n">
        <f aca="false">IF(AND(E3399&gt;0,B3399=10),1,0)</f>
        <v>0</v>
      </c>
      <c r="AD3399" s="0" t="str">
        <f aca="false">IF(AND(C3398=C3399,AA3398=AA3399-1),AB3398,"")</f>
        <v/>
      </c>
      <c r="AE3399" s="0" t="str">
        <f aca="false">IF(AND(C3398=C3399,AA3398=AA3399-1),AC3398,"")</f>
        <v/>
      </c>
      <c r="AF3399" s="0" t="str">
        <f aca="false">IF(AA3399=1,"",IF(AND(AB3399=1,AD3399&lt;&gt;1),1,0))</f>
        <v/>
      </c>
      <c r="AG3399" s="0" t="str">
        <f aca="false">IF(AA3399=1,"",IF(AND(AC3399=1,AE3399&lt;&gt;1),1,0))</f>
        <v/>
      </c>
      <c r="AH3399" s="60" t="str">
        <f aca="false">IF(AND(E3399&gt;0,AA3399&lt;2,NOT(AND(C3400=C3399,AA3400=AA3399+1))),INDEX(DATAS,AA3399+1),"")</f>
        <v/>
      </c>
      <c r="AI3399" s="60" t="str">
        <f aca="false">IF(AND(AC3399=1,AA3399&lt;2),IF(AND(C3400=C3399,AA3400=AA3399+1),IF(AC3400=1,"",INDEX(DATAS,AA3399+1)),INDEX(DATAS,AA3399+1)),"")</f>
        <v/>
      </c>
    </row>
    <row r="3400" customFormat="false" ht="15" hidden="false" customHeight="false" outlineLevel="0" collapsed="false">
      <c r="A3400" s="60" t="n">
        <v>46310</v>
      </c>
      <c r="B3400" s="0" t="n">
        <v>1</v>
      </c>
      <c r="C3400" s="0" t="n">
        <v>5876</v>
      </c>
      <c r="D3400" s="0" t="n">
        <v>107</v>
      </c>
      <c r="E3400" s="0" t="n">
        <v>1</v>
      </c>
      <c r="F3400" s="55" t="s">
        <v>1041</v>
      </c>
      <c r="G3400" s="0" t="n">
        <v>63.3</v>
      </c>
      <c r="H3400" s="0" t="n">
        <v>61</v>
      </c>
      <c r="I3400" s="55" t="s">
        <v>157</v>
      </c>
      <c r="J3400" s="0" t="n">
        <v>64</v>
      </c>
      <c r="K3400" s="0" t="n">
        <v>64</v>
      </c>
      <c r="L3400" s="0" t="n">
        <v>43</v>
      </c>
      <c r="P3400" s="0" t="n">
        <v>2.99</v>
      </c>
      <c r="Q3400" s="0" t="n">
        <v>3.12</v>
      </c>
      <c r="T3400" s="0" t="n">
        <v>54</v>
      </c>
      <c r="U3400" s="0" t="n">
        <v>764</v>
      </c>
      <c r="V3400" s="0" t="n">
        <v>1</v>
      </c>
      <c r="W3400" s="60" t="n">
        <v>46268</v>
      </c>
      <c r="X3400" s="55" t="n">
        <f aca="false">IF(I3400="Male",0,1)</f>
        <v>1</v>
      </c>
      <c r="Y3400" s="55" t="n">
        <f aca="false">IF(OR(I3400="DNB",I3400="Dry DNB"),1,0)</f>
        <v>0</v>
      </c>
      <c r="Z3400" s="55" t="n">
        <f aca="false">IF(ISNUMBER(W3400),A3400-W3400,"")</f>
        <v>42</v>
      </c>
      <c r="AA3400" s="55" t="n">
        <f aca="false">MATCH(A3400,DATAS,0)</f>
        <v>2</v>
      </c>
      <c r="AB3400" s="55" t="n">
        <f aca="false">IF(AND(E3400&gt;0,OR(AND(B3400&gt;=1,B3400&lt;=6),B3400=10)),1,0)</f>
        <v>1</v>
      </c>
      <c r="AC3400" s="55" t="n">
        <f aca="false">IF(AND(E3400&gt;0,B3400=10),1,0)</f>
        <v>0</v>
      </c>
      <c r="AD3400" s="55" t="n">
        <f aca="false">IF(AND(C3399=C3400,AA3399=AA3400-1),AB3399,"")</f>
        <v>1</v>
      </c>
      <c r="AE3400" s="55" t="n">
        <f aca="false">IF(AND(C3399=C3400,AA3399=AA3400-1),AC3399,"")</f>
        <v>0</v>
      </c>
      <c r="AF3400" s="55" t="n">
        <f aca="false">IF(AA3400=1,"",IF(AND(AB3400=1,AD3400&lt;&gt;1),1,0))</f>
        <v>0</v>
      </c>
      <c r="AG3400" s="55" t="n">
        <f aca="false">IF(AA3400=1,"",IF(AND(AC3400=1,AE3400&lt;&gt;1),1,0))</f>
        <v>0</v>
      </c>
      <c r="AH3400" s="60" t="str">
        <f aca="false">IF(AND(E3400&gt;0,AA3400&lt;2,NOT(AND(C3401=C3400,AA3401=AA3400+1))),INDEX(DATAS,AA3400+1),"")</f>
        <v/>
      </c>
      <c r="AI3400" s="60" t="str">
        <f aca="false">IF(AND(AC3400=1,AA3400&lt;2),IF(AND(C3401=C3400,AA3401=AA3400+1),IF(AC3401=1,"",INDEX(DATAS,AA3400+1)),INDEX(DATAS,AA3400+1)),"")</f>
        <v/>
      </c>
    </row>
    <row r="3401" customFormat="false" ht="15" hidden="false" customHeight="false" outlineLevel="0" collapsed="false">
      <c r="A3401" s="60" t="n">
        <v>46309</v>
      </c>
      <c r="B3401" s="0" t="n">
        <v>4</v>
      </c>
      <c r="C3401" s="0" t="n">
        <v>5877</v>
      </c>
      <c r="D3401" s="0" t="n">
        <v>113</v>
      </c>
      <c r="E3401" s="0" t="n">
        <v>1</v>
      </c>
      <c r="F3401" s="55" t="s">
        <v>1042</v>
      </c>
      <c r="G3401" s="0" t="n">
        <v>76.6</v>
      </c>
      <c r="H3401" s="0" t="n">
        <v>71</v>
      </c>
      <c r="I3401" s="55" t="s">
        <v>187</v>
      </c>
      <c r="J3401" s="0" t="n">
        <v>113</v>
      </c>
      <c r="K3401" s="0" t="n">
        <v>64</v>
      </c>
      <c r="P3401" s="0" t="n">
        <v>3.41</v>
      </c>
      <c r="Q3401" s="0" t="n">
        <v>2.73</v>
      </c>
      <c r="R3401" s="0" t="n">
        <v>5666</v>
      </c>
      <c r="S3401" s="0" t="n">
        <v>11712</v>
      </c>
      <c r="T3401" s="0" t="n">
        <v>64.85</v>
      </c>
      <c r="U3401" s="0" t="n">
        <v>762</v>
      </c>
      <c r="V3401" s="0" t="n">
        <v>2</v>
      </c>
      <c r="W3401" s="60" t="n">
        <v>46282</v>
      </c>
      <c r="X3401" s="55" t="n">
        <f aca="false">IF(I3401="Male",0,1)</f>
        <v>1</v>
      </c>
      <c r="Y3401" s="55" t="n">
        <f aca="false">IF(OR(I3401="DNB",I3401="Dry DNB"),1,0)</f>
        <v>0</v>
      </c>
      <c r="Z3401" s="55" t="n">
        <f aca="false">IF(ISNUMBER(W3401),A3401-W3401,"")</f>
        <v>27</v>
      </c>
      <c r="AA3401" s="55" t="n">
        <f aca="false">MATCH(A3401,DATAS,0)</f>
        <v>1</v>
      </c>
      <c r="AB3401" s="55" t="n">
        <f aca="false">IF(AND(E3401&gt;0,OR(AND(B3401&gt;=1,B3401&lt;=6),B3401=10)),1,0)</f>
        <v>1</v>
      </c>
      <c r="AC3401" s="55" t="n">
        <f aca="false">IF(AND(E3401&gt;0,B3401=10),1,0)</f>
        <v>0</v>
      </c>
      <c r="AD3401" s="0" t="str">
        <f aca="false">IF(AND(C3400=C3401,AA3400=AA3401-1),AB3400,"")</f>
        <v/>
      </c>
      <c r="AE3401" s="0" t="str">
        <f aca="false">IF(AND(C3400=C3401,AA3400=AA3401-1),AC3400,"")</f>
        <v/>
      </c>
      <c r="AF3401" s="0" t="str">
        <f aca="false">IF(AA3401=1,"",IF(AND(AB3401=1,AD3401&lt;&gt;1),1,0))</f>
        <v/>
      </c>
      <c r="AG3401" s="0" t="str">
        <f aca="false">IF(AA3401=1,"",IF(AND(AC3401=1,AE3401&lt;&gt;1),1,0))</f>
        <v/>
      </c>
      <c r="AH3401" s="60" t="str">
        <f aca="false">IF(AND(E3401&gt;0,AA3401&lt;2,NOT(AND(C3402=C3401,AA3402=AA3401+1))),INDEX(DATAS,AA3401+1),"")</f>
        <v/>
      </c>
      <c r="AI3401" s="60" t="str">
        <f aca="false">IF(AND(AC3401=1,AA3401&lt;2),IF(AND(C3402=C3401,AA3402=AA3401+1),IF(AC3402=1,"",INDEX(DATAS,AA3401+1)),INDEX(DATAS,AA3401+1)),"")</f>
        <v/>
      </c>
    </row>
    <row r="3402" customFormat="false" ht="15" hidden="false" customHeight="false" outlineLevel="0" collapsed="false">
      <c r="A3402" s="60" t="n">
        <v>46310</v>
      </c>
      <c r="B3402" s="0" t="n">
        <v>4</v>
      </c>
      <c r="C3402" s="0" t="n">
        <v>5877</v>
      </c>
      <c r="D3402" s="0" t="n">
        <v>114</v>
      </c>
      <c r="E3402" s="0" t="n">
        <v>1</v>
      </c>
      <c r="F3402" s="55" t="s">
        <v>1042</v>
      </c>
      <c r="G3402" s="0" t="n">
        <v>74.3</v>
      </c>
      <c r="H3402" s="0" t="n">
        <v>72</v>
      </c>
      <c r="I3402" s="55" t="s">
        <v>187</v>
      </c>
      <c r="J3402" s="0" t="n">
        <v>114</v>
      </c>
      <c r="K3402" s="0" t="n">
        <v>64</v>
      </c>
      <c r="P3402" s="0" t="n">
        <v>3.41</v>
      </c>
      <c r="Q3402" s="0" t="n">
        <v>2.73</v>
      </c>
      <c r="T3402" s="0" t="n">
        <v>64.85</v>
      </c>
      <c r="U3402" s="0" t="n">
        <v>763</v>
      </c>
      <c r="V3402" s="0" t="n">
        <v>2</v>
      </c>
      <c r="W3402" s="60" t="n">
        <v>46282</v>
      </c>
      <c r="X3402" s="55" t="n">
        <f aca="false">IF(I3402="Male",0,1)</f>
        <v>1</v>
      </c>
      <c r="Y3402" s="55" t="n">
        <f aca="false">IF(OR(I3402="DNB",I3402="Dry DNB"),1,0)</f>
        <v>0</v>
      </c>
      <c r="Z3402" s="55" t="n">
        <f aca="false">IF(ISNUMBER(W3402),A3402-W3402,"")</f>
        <v>28</v>
      </c>
      <c r="AA3402" s="55" t="n">
        <f aca="false">MATCH(A3402,DATAS,0)</f>
        <v>2</v>
      </c>
      <c r="AB3402" s="55" t="n">
        <f aca="false">IF(AND(E3402&gt;0,OR(AND(B3402&gt;=1,B3402&lt;=6),B3402=10)),1,0)</f>
        <v>1</v>
      </c>
      <c r="AC3402" s="55" t="n">
        <f aca="false">IF(AND(E3402&gt;0,B3402=10),1,0)</f>
        <v>0</v>
      </c>
      <c r="AD3402" s="55" t="n">
        <f aca="false">IF(AND(C3401=C3402,AA3401=AA3402-1),AB3401,"")</f>
        <v>1</v>
      </c>
      <c r="AE3402" s="55" t="n">
        <f aca="false">IF(AND(C3401=C3402,AA3401=AA3402-1),AC3401,"")</f>
        <v>0</v>
      </c>
      <c r="AF3402" s="55" t="n">
        <f aca="false">IF(AA3402=1,"",IF(AND(AB3402=1,AD3402&lt;&gt;1),1,0))</f>
        <v>0</v>
      </c>
      <c r="AG3402" s="55" t="n">
        <f aca="false">IF(AA3402=1,"",IF(AND(AC3402=1,AE3402&lt;&gt;1),1,0))</f>
        <v>0</v>
      </c>
      <c r="AH3402" s="60" t="str">
        <f aca="false">IF(AND(E3402&gt;0,AA3402&lt;2,NOT(AND(C3403=C3402,AA3403=AA3402+1))),INDEX(DATAS,AA3402+1),"")</f>
        <v/>
      </c>
      <c r="AI3402" s="60" t="str">
        <f aca="false">IF(AND(AC3402=1,AA3402&lt;2),IF(AND(C3403=C3402,AA3403=AA3402+1),IF(AC3403=1,"",INDEX(DATAS,AA3402+1)),INDEX(DATAS,AA3402+1)),"")</f>
        <v/>
      </c>
    </row>
    <row r="3403" customFormat="false" ht="15" hidden="false" customHeight="false" outlineLevel="0" collapsed="false">
      <c r="A3403" s="60" t="n">
        <v>46309</v>
      </c>
      <c r="B3403" s="0" t="n">
        <v>1</v>
      </c>
      <c r="C3403" s="0" t="n">
        <v>5878</v>
      </c>
      <c r="D3403" s="0" t="n">
        <v>64</v>
      </c>
      <c r="E3403" s="0" t="n">
        <v>1</v>
      </c>
      <c r="F3403" s="55" t="s">
        <v>1042</v>
      </c>
      <c r="G3403" s="0" t="n">
        <v>48.4</v>
      </c>
      <c r="H3403" s="0" t="n">
        <v>51</v>
      </c>
      <c r="I3403" s="55" t="s">
        <v>166</v>
      </c>
      <c r="J3403" s="0" t="n">
        <v>64</v>
      </c>
      <c r="P3403" s="0" t="n">
        <v>3.73</v>
      </c>
      <c r="Q3403" s="0" t="n">
        <v>3.29</v>
      </c>
      <c r="R3403" s="0" t="n">
        <v>4355</v>
      </c>
      <c r="S3403" s="0" t="n">
        <v>8754</v>
      </c>
      <c r="U3403" s="0" t="n">
        <v>762</v>
      </c>
      <c r="V3403" s="0" t="n">
        <v>0</v>
      </c>
      <c r="X3403" s="55" t="n">
        <f aca="false">IF(I3403="Male",0,1)</f>
        <v>1</v>
      </c>
      <c r="Y3403" s="55" t="n">
        <f aca="false">IF(OR(I3403="DNB",I3403="Dry DNB"),1,0)</f>
        <v>0</v>
      </c>
      <c r="Z3403" s="0" t="str">
        <f aca="false">IF(ISNUMBER(W3403),A3403-W3403,"")</f>
        <v/>
      </c>
      <c r="AA3403" s="55" t="n">
        <f aca="false">MATCH(A3403,DATAS,0)</f>
        <v>1</v>
      </c>
      <c r="AB3403" s="55" t="n">
        <f aca="false">IF(AND(E3403&gt;0,OR(AND(B3403&gt;=1,B3403&lt;=6),B3403=10)),1,0)</f>
        <v>1</v>
      </c>
      <c r="AC3403" s="55" t="n">
        <f aca="false">IF(AND(E3403&gt;0,B3403=10),1,0)</f>
        <v>0</v>
      </c>
      <c r="AD3403" s="0" t="str">
        <f aca="false">IF(AND(C3402=C3403,AA3402=AA3403-1),AB3402,"")</f>
        <v/>
      </c>
      <c r="AE3403" s="0" t="str">
        <f aca="false">IF(AND(C3402=C3403,AA3402=AA3403-1),AC3402,"")</f>
        <v/>
      </c>
      <c r="AF3403" s="0" t="str">
        <f aca="false">IF(AA3403=1,"",IF(AND(AB3403=1,AD3403&lt;&gt;1),1,0))</f>
        <v/>
      </c>
      <c r="AG3403" s="0" t="str">
        <f aca="false">IF(AA3403=1,"",IF(AND(AC3403=1,AE3403&lt;&gt;1),1,0))</f>
        <v/>
      </c>
      <c r="AH3403" s="60" t="str">
        <f aca="false">IF(AND(E3403&gt;0,AA3403&lt;2,NOT(AND(C3404=C3403,AA3404=AA3403+1))),INDEX(DATAS,AA3403+1),"")</f>
        <v/>
      </c>
      <c r="AI3403" s="60" t="str">
        <f aca="false">IF(AND(AC3403=1,AA3403&lt;2),IF(AND(C3404=C3403,AA3404=AA3403+1),IF(AC3404=1,"",INDEX(DATAS,AA3403+1)),INDEX(DATAS,AA3403+1)),"")</f>
        <v/>
      </c>
    </row>
    <row r="3404" customFormat="false" ht="15" hidden="false" customHeight="false" outlineLevel="0" collapsed="false">
      <c r="A3404" s="60" t="n">
        <v>46310</v>
      </c>
      <c r="B3404" s="0" t="n">
        <v>1</v>
      </c>
      <c r="C3404" s="0" t="n">
        <v>5878</v>
      </c>
      <c r="D3404" s="0" t="n">
        <v>65</v>
      </c>
      <c r="E3404" s="0" t="n">
        <v>1</v>
      </c>
      <c r="F3404" s="55" t="s">
        <v>1042</v>
      </c>
      <c r="G3404" s="0" t="n">
        <v>54.3</v>
      </c>
      <c r="H3404" s="0" t="n">
        <v>52</v>
      </c>
      <c r="I3404" s="55" t="s">
        <v>177</v>
      </c>
      <c r="J3404" s="0" t="n">
        <v>65</v>
      </c>
      <c r="P3404" s="0" t="n">
        <v>3.73</v>
      </c>
      <c r="Q3404" s="0" t="n">
        <v>3.29</v>
      </c>
      <c r="U3404" s="0" t="n">
        <v>763</v>
      </c>
      <c r="V3404" s="0" t="n">
        <v>0</v>
      </c>
      <c r="X3404" s="55" t="n">
        <f aca="false">IF(I3404="Male",0,1)</f>
        <v>1</v>
      </c>
      <c r="Y3404" s="55" t="n">
        <f aca="false">IF(OR(I3404="DNB",I3404="Dry DNB"),1,0)</f>
        <v>0</v>
      </c>
      <c r="Z3404" s="0" t="str">
        <f aca="false">IF(ISNUMBER(W3404),A3404-W3404,"")</f>
        <v/>
      </c>
      <c r="AA3404" s="55" t="n">
        <f aca="false">MATCH(A3404,DATAS,0)</f>
        <v>2</v>
      </c>
      <c r="AB3404" s="55" t="n">
        <f aca="false">IF(AND(E3404&gt;0,OR(AND(B3404&gt;=1,B3404&lt;=6),B3404=10)),1,0)</f>
        <v>1</v>
      </c>
      <c r="AC3404" s="55" t="n">
        <f aca="false">IF(AND(E3404&gt;0,B3404=10),1,0)</f>
        <v>0</v>
      </c>
      <c r="AD3404" s="55" t="n">
        <f aca="false">IF(AND(C3403=C3404,AA3403=AA3404-1),AB3403,"")</f>
        <v>1</v>
      </c>
      <c r="AE3404" s="55" t="n">
        <f aca="false">IF(AND(C3403=C3404,AA3403=AA3404-1),AC3403,"")</f>
        <v>0</v>
      </c>
      <c r="AF3404" s="55" t="n">
        <f aca="false">IF(AA3404=1,"",IF(AND(AB3404=1,AD3404&lt;&gt;1),1,0))</f>
        <v>0</v>
      </c>
      <c r="AG3404" s="55" t="n">
        <f aca="false">IF(AA3404=1,"",IF(AND(AC3404=1,AE3404&lt;&gt;1),1,0))</f>
        <v>0</v>
      </c>
      <c r="AH3404" s="60" t="str">
        <f aca="false">IF(AND(E3404&gt;0,AA3404&lt;2,NOT(AND(C3405=C3404,AA3405=AA3404+1))),INDEX(DATAS,AA3404+1),"")</f>
        <v/>
      </c>
      <c r="AI3404" s="60" t="str">
        <f aca="false">IF(AND(AC3404=1,AA3404&lt;2),IF(AND(C3405=C3404,AA3405=AA3404+1),IF(AC3405=1,"",INDEX(DATAS,AA3404+1)),INDEX(DATAS,AA3404+1)),"")</f>
        <v/>
      </c>
    </row>
    <row r="3405" customFormat="false" ht="15" hidden="false" customHeight="false" outlineLevel="0" collapsed="false">
      <c r="A3405" s="60" t="n">
        <v>46309</v>
      </c>
      <c r="B3405" s="0" t="n">
        <v>6</v>
      </c>
      <c r="C3405" s="0" t="n">
        <v>5879</v>
      </c>
      <c r="D3405" s="0" t="n">
        <v>126</v>
      </c>
      <c r="E3405" s="0" t="n">
        <v>1</v>
      </c>
      <c r="F3405" s="55" t="s">
        <v>1043</v>
      </c>
      <c r="G3405" s="0" t="n">
        <v>27.8</v>
      </c>
      <c r="H3405" s="0" t="n">
        <v>25</v>
      </c>
      <c r="I3405" s="55" t="s">
        <v>187</v>
      </c>
      <c r="J3405" s="0" t="n">
        <v>126</v>
      </c>
      <c r="K3405" s="0" t="n">
        <v>119</v>
      </c>
      <c r="P3405" s="0" t="n">
        <v>4.61</v>
      </c>
      <c r="Q3405" s="0" t="n">
        <v>3.3</v>
      </c>
      <c r="R3405" s="0" t="n">
        <v>3270</v>
      </c>
      <c r="S3405" s="0" t="n">
        <v>6395</v>
      </c>
      <c r="T3405" s="0" t="n">
        <v>35.9</v>
      </c>
      <c r="U3405" s="0" t="n">
        <v>761</v>
      </c>
      <c r="V3405" s="0" t="n">
        <v>1</v>
      </c>
      <c r="W3405" s="60" t="n">
        <v>46303</v>
      </c>
      <c r="X3405" s="55" t="n">
        <f aca="false">IF(I3405="Male",0,1)</f>
        <v>1</v>
      </c>
      <c r="Y3405" s="55" t="n">
        <f aca="false">IF(OR(I3405="DNB",I3405="Dry DNB"),1,0)</f>
        <v>0</v>
      </c>
      <c r="Z3405" s="55" t="n">
        <f aca="false">IF(ISNUMBER(W3405),A3405-W3405,"")</f>
        <v>6</v>
      </c>
      <c r="AA3405" s="55" t="n">
        <f aca="false">MATCH(A3405,DATAS,0)</f>
        <v>1</v>
      </c>
      <c r="AB3405" s="55" t="n">
        <f aca="false">IF(AND(E3405&gt;0,OR(AND(B3405&gt;=1,B3405&lt;=6),B3405=10)),1,0)</f>
        <v>1</v>
      </c>
      <c r="AC3405" s="55" t="n">
        <f aca="false">IF(AND(E3405&gt;0,B3405=10),1,0)</f>
        <v>0</v>
      </c>
      <c r="AD3405" s="0" t="str">
        <f aca="false">IF(AND(C3404=C3405,AA3404=AA3405-1),AB3404,"")</f>
        <v/>
      </c>
      <c r="AE3405" s="0" t="str">
        <f aca="false">IF(AND(C3404=C3405,AA3404=AA3405-1),AC3404,"")</f>
        <v/>
      </c>
      <c r="AF3405" s="0" t="str">
        <f aca="false">IF(AA3405=1,"",IF(AND(AB3405=1,AD3405&lt;&gt;1),1,0))</f>
        <v/>
      </c>
      <c r="AG3405" s="0" t="str">
        <f aca="false">IF(AA3405=1,"",IF(AND(AC3405=1,AE3405&lt;&gt;1),1,0))</f>
        <v/>
      </c>
      <c r="AH3405" s="60" t="str">
        <f aca="false">IF(AND(E3405&gt;0,AA3405&lt;2,NOT(AND(C3406=C3405,AA3406=AA3405+1))),INDEX(DATAS,AA3405+1),"")</f>
        <v/>
      </c>
      <c r="AI3405" s="60" t="str">
        <f aca="false">IF(AND(AC3405=1,AA3405&lt;2),IF(AND(C3406=C3405,AA3406=AA3405+1),IF(AC3406=1,"",INDEX(DATAS,AA3405+1)),INDEX(DATAS,AA3405+1)),"")</f>
        <v/>
      </c>
    </row>
    <row r="3406" customFormat="false" ht="15" hidden="false" customHeight="false" outlineLevel="0" collapsed="false">
      <c r="A3406" s="60" t="n">
        <v>46310</v>
      </c>
      <c r="B3406" s="0" t="n">
        <v>6</v>
      </c>
      <c r="C3406" s="0" t="n">
        <v>5879</v>
      </c>
      <c r="D3406" s="0" t="n">
        <v>127</v>
      </c>
      <c r="E3406" s="0" t="n">
        <v>1</v>
      </c>
      <c r="F3406" s="55" t="s">
        <v>1043</v>
      </c>
      <c r="G3406" s="0" t="n">
        <v>27.6</v>
      </c>
      <c r="H3406" s="0" t="n">
        <v>26</v>
      </c>
      <c r="I3406" s="55" t="s">
        <v>187</v>
      </c>
      <c r="J3406" s="0" t="n">
        <v>127</v>
      </c>
      <c r="K3406" s="0" t="n">
        <v>119</v>
      </c>
      <c r="P3406" s="0" t="n">
        <v>4.61</v>
      </c>
      <c r="Q3406" s="0" t="n">
        <v>3.3</v>
      </c>
      <c r="T3406" s="0" t="n">
        <v>35.9</v>
      </c>
      <c r="U3406" s="0" t="n">
        <v>762</v>
      </c>
      <c r="V3406" s="0" t="n">
        <v>1</v>
      </c>
      <c r="W3406" s="60" t="n">
        <v>46303</v>
      </c>
      <c r="X3406" s="55" t="n">
        <f aca="false">IF(I3406="Male",0,1)</f>
        <v>1</v>
      </c>
      <c r="Y3406" s="55" t="n">
        <f aca="false">IF(OR(I3406="DNB",I3406="Dry DNB"),1,0)</f>
        <v>0</v>
      </c>
      <c r="Z3406" s="55" t="n">
        <f aca="false">IF(ISNUMBER(W3406),A3406-W3406,"")</f>
        <v>7</v>
      </c>
      <c r="AA3406" s="55" t="n">
        <f aca="false">MATCH(A3406,DATAS,0)</f>
        <v>2</v>
      </c>
      <c r="AB3406" s="55" t="n">
        <f aca="false">IF(AND(E3406&gt;0,OR(AND(B3406&gt;=1,B3406&lt;=6),B3406=10)),1,0)</f>
        <v>1</v>
      </c>
      <c r="AC3406" s="55" t="n">
        <f aca="false">IF(AND(E3406&gt;0,B3406=10),1,0)</f>
        <v>0</v>
      </c>
      <c r="AD3406" s="55" t="n">
        <f aca="false">IF(AND(C3405=C3406,AA3405=AA3406-1),AB3405,"")</f>
        <v>1</v>
      </c>
      <c r="AE3406" s="55" t="n">
        <f aca="false">IF(AND(C3405=C3406,AA3405=AA3406-1),AC3405,"")</f>
        <v>0</v>
      </c>
      <c r="AF3406" s="55" t="n">
        <f aca="false">IF(AA3406=1,"",IF(AND(AB3406=1,AD3406&lt;&gt;1),1,0))</f>
        <v>0</v>
      </c>
      <c r="AG3406" s="55" t="n">
        <f aca="false">IF(AA3406=1,"",IF(AND(AC3406=1,AE3406&lt;&gt;1),1,0))</f>
        <v>0</v>
      </c>
      <c r="AH3406" s="60" t="str">
        <f aca="false">IF(AND(E3406&gt;0,AA3406&lt;2,NOT(AND(C3407=C3406,AA3407=AA3406+1))),INDEX(DATAS,AA3406+1),"")</f>
        <v/>
      </c>
      <c r="AI3406" s="60" t="str">
        <f aca="false">IF(AND(AC3406=1,AA3406&lt;2),IF(AND(C3407=C3406,AA3407=AA3406+1),IF(AC3407=1,"",INDEX(DATAS,AA3406+1)),INDEX(DATAS,AA3406+1)),"")</f>
        <v/>
      </c>
    </row>
    <row r="3407" customFormat="false" ht="15" hidden="false" customHeight="false" outlineLevel="0" collapsed="false">
      <c r="A3407" s="60" t="n">
        <v>46309</v>
      </c>
      <c r="B3407" s="0" t="n">
        <v>1</v>
      </c>
      <c r="C3407" s="0" t="n">
        <v>5881</v>
      </c>
      <c r="D3407" s="0" t="n">
        <v>75</v>
      </c>
      <c r="E3407" s="0" t="n">
        <v>1</v>
      </c>
      <c r="F3407" s="55" t="s">
        <v>1044</v>
      </c>
      <c r="G3407" s="0" t="n">
        <v>42.1</v>
      </c>
      <c r="H3407" s="0" t="n">
        <v>49</v>
      </c>
      <c r="I3407" s="55" t="s">
        <v>187</v>
      </c>
      <c r="J3407" s="0" t="n">
        <v>75</v>
      </c>
      <c r="K3407" s="0" t="n">
        <v>75</v>
      </c>
      <c r="P3407" s="0" t="n">
        <v>3.9</v>
      </c>
      <c r="Q3407" s="0" t="n">
        <v>3.16</v>
      </c>
      <c r="R3407" s="0" t="n">
        <v>4381</v>
      </c>
      <c r="S3407" s="0" t="n">
        <v>8806</v>
      </c>
      <c r="U3407" s="0" t="n">
        <v>759</v>
      </c>
      <c r="V3407" s="0" t="n">
        <v>1</v>
      </c>
      <c r="W3407" s="60" t="n">
        <v>46310</v>
      </c>
      <c r="X3407" s="55" t="n">
        <f aca="false">IF(I3407="Male",0,1)</f>
        <v>1</v>
      </c>
      <c r="Y3407" s="55" t="n">
        <f aca="false">IF(OR(I3407="DNB",I3407="Dry DNB"),1,0)</f>
        <v>0</v>
      </c>
      <c r="Z3407" s="55" t="n">
        <f aca="false">IF(ISNUMBER(W3407),A3407-W3407,"")</f>
        <v>-1</v>
      </c>
      <c r="AA3407" s="55" t="n">
        <f aca="false">MATCH(A3407,DATAS,0)</f>
        <v>1</v>
      </c>
      <c r="AB3407" s="55" t="n">
        <f aca="false">IF(AND(E3407&gt;0,OR(AND(B3407&gt;=1,B3407&lt;=6),B3407=10)),1,0)</f>
        <v>1</v>
      </c>
      <c r="AC3407" s="55" t="n">
        <f aca="false">IF(AND(E3407&gt;0,B3407=10),1,0)</f>
        <v>0</v>
      </c>
      <c r="AD3407" s="0" t="str">
        <f aca="false">IF(AND(C3406=C3407,AA3406=AA3407-1),AB3406,"")</f>
        <v/>
      </c>
      <c r="AE3407" s="0" t="str">
        <f aca="false">IF(AND(C3406=C3407,AA3406=AA3407-1),AC3406,"")</f>
        <v/>
      </c>
      <c r="AF3407" s="0" t="str">
        <f aca="false">IF(AA3407=1,"",IF(AND(AB3407=1,AD3407&lt;&gt;1),1,0))</f>
        <v/>
      </c>
      <c r="AG3407" s="0" t="str">
        <f aca="false">IF(AA3407=1,"",IF(AND(AC3407=1,AE3407&lt;&gt;1),1,0))</f>
        <v/>
      </c>
      <c r="AH3407" s="60" t="str">
        <f aca="false">IF(AND(E3407&gt;0,AA3407&lt;2,NOT(AND(C3408=C3407,AA3408=AA3407+1))),INDEX(DATAS,AA3407+1),"")</f>
        <v/>
      </c>
      <c r="AI3407" s="60" t="str">
        <f aca="false">IF(AND(AC3407=1,AA3407&lt;2),IF(AND(C3408=C3407,AA3408=AA3407+1),IF(AC3408=1,"",INDEX(DATAS,AA3407+1)),INDEX(DATAS,AA3407+1)),"")</f>
        <v/>
      </c>
    </row>
    <row r="3408" customFormat="false" ht="15" hidden="false" customHeight="false" outlineLevel="0" collapsed="false">
      <c r="A3408" s="60" t="n">
        <v>46310</v>
      </c>
      <c r="B3408" s="0" t="n">
        <v>1</v>
      </c>
      <c r="C3408" s="0" t="n">
        <v>5881</v>
      </c>
      <c r="D3408" s="0" t="n">
        <v>76</v>
      </c>
      <c r="E3408" s="0" t="n">
        <v>1</v>
      </c>
      <c r="F3408" s="55" t="s">
        <v>1044</v>
      </c>
      <c r="G3408" s="0" t="n">
        <v>55</v>
      </c>
      <c r="H3408" s="0" t="n">
        <v>50</v>
      </c>
      <c r="I3408" s="55" t="s">
        <v>187</v>
      </c>
      <c r="J3408" s="0" t="n">
        <v>76</v>
      </c>
      <c r="K3408" s="0" t="n">
        <v>75</v>
      </c>
      <c r="P3408" s="0" t="n">
        <v>3.9</v>
      </c>
      <c r="Q3408" s="0" t="n">
        <v>3.16</v>
      </c>
      <c r="U3408" s="0" t="n">
        <v>760</v>
      </c>
      <c r="V3408" s="0" t="n">
        <v>1</v>
      </c>
      <c r="W3408" s="60" t="n">
        <v>46310</v>
      </c>
      <c r="X3408" s="55" t="n">
        <f aca="false">IF(I3408="Male",0,1)</f>
        <v>1</v>
      </c>
      <c r="Y3408" s="55" t="n">
        <f aca="false">IF(OR(I3408="DNB",I3408="Dry DNB"),1,0)</f>
        <v>0</v>
      </c>
      <c r="Z3408" s="55" t="n">
        <f aca="false">IF(ISNUMBER(W3408),A3408-W3408,"")</f>
        <v>0</v>
      </c>
      <c r="AA3408" s="55" t="n">
        <f aca="false">MATCH(A3408,DATAS,0)</f>
        <v>2</v>
      </c>
      <c r="AB3408" s="55" t="n">
        <f aca="false">IF(AND(E3408&gt;0,OR(AND(B3408&gt;=1,B3408&lt;=6),B3408=10)),1,0)</f>
        <v>1</v>
      </c>
      <c r="AC3408" s="55" t="n">
        <f aca="false">IF(AND(E3408&gt;0,B3408=10),1,0)</f>
        <v>0</v>
      </c>
      <c r="AD3408" s="55" t="n">
        <f aca="false">IF(AND(C3407=C3408,AA3407=AA3408-1),AB3407,"")</f>
        <v>1</v>
      </c>
      <c r="AE3408" s="55" t="n">
        <f aca="false">IF(AND(C3407=C3408,AA3407=AA3408-1),AC3407,"")</f>
        <v>0</v>
      </c>
      <c r="AF3408" s="55" t="n">
        <f aca="false">IF(AA3408=1,"",IF(AND(AB3408=1,AD3408&lt;&gt;1),1,0))</f>
        <v>0</v>
      </c>
      <c r="AG3408" s="55" t="n">
        <f aca="false">IF(AA3408=1,"",IF(AND(AC3408=1,AE3408&lt;&gt;1),1,0))</f>
        <v>0</v>
      </c>
      <c r="AH3408" s="60" t="str">
        <f aca="false">IF(AND(E3408&gt;0,AA3408&lt;2,NOT(AND(C3409=C3408,AA3409=AA3408+1))),INDEX(DATAS,AA3408+1),"")</f>
        <v/>
      </c>
      <c r="AI3408" s="60" t="str">
        <f aca="false">IF(AND(AC3408=1,AA3408&lt;2),IF(AND(C3409=C3408,AA3409=AA3408+1),IF(AC3409=1,"",INDEX(DATAS,AA3408+1)),INDEX(DATAS,AA3408+1)),"")</f>
        <v/>
      </c>
    </row>
    <row r="3409" customFormat="false" ht="15" hidden="false" customHeight="false" outlineLevel="0" collapsed="false">
      <c r="A3409" s="60" t="n">
        <v>46309</v>
      </c>
      <c r="B3409" s="0" t="n">
        <v>4</v>
      </c>
      <c r="C3409" s="0" t="n">
        <v>5882</v>
      </c>
      <c r="D3409" s="0" t="n">
        <v>132</v>
      </c>
      <c r="E3409" s="0" t="n">
        <v>1</v>
      </c>
      <c r="F3409" s="55" t="s">
        <v>1044</v>
      </c>
      <c r="G3409" s="0" t="n">
        <v>38.4</v>
      </c>
      <c r="H3409" s="0" t="n">
        <v>38</v>
      </c>
      <c r="I3409" s="55" t="s">
        <v>187</v>
      </c>
      <c r="J3409" s="0" t="n">
        <v>132</v>
      </c>
      <c r="K3409" s="0" t="n">
        <v>69</v>
      </c>
      <c r="P3409" s="0" t="n">
        <v>4.27</v>
      </c>
      <c r="Q3409" s="0" t="n">
        <v>3.13</v>
      </c>
      <c r="R3409" s="0" t="n">
        <v>3762</v>
      </c>
      <c r="S3409" s="0" t="n">
        <v>7644</v>
      </c>
      <c r="T3409" s="0" t="n">
        <v>41.55</v>
      </c>
      <c r="U3409" s="0" t="n">
        <v>759</v>
      </c>
      <c r="V3409" s="0" t="n">
        <v>3</v>
      </c>
      <c r="W3409" s="60" t="n">
        <v>46300</v>
      </c>
      <c r="X3409" s="55" t="n">
        <f aca="false">IF(I3409="Male",0,1)</f>
        <v>1</v>
      </c>
      <c r="Y3409" s="55" t="n">
        <f aca="false">IF(OR(I3409="DNB",I3409="Dry DNB"),1,0)</f>
        <v>0</v>
      </c>
      <c r="Z3409" s="55" t="n">
        <f aca="false">IF(ISNUMBER(W3409),A3409-W3409,"")</f>
        <v>9</v>
      </c>
      <c r="AA3409" s="55" t="n">
        <f aca="false">MATCH(A3409,DATAS,0)</f>
        <v>1</v>
      </c>
      <c r="AB3409" s="55" t="n">
        <f aca="false">IF(AND(E3409&gt;0,OR(AND(B3409&gt;=1,B3409&lt;=6),B3409=10)),1,0)</f>
        <v>1</v>
      </c>
      <c r="AC3409" s="55" t="n">
        <f aca="false">IF(AND(E3409&gt;0,B3409=10),1,0)</f>
        <v>0</v>
      </c>
      <c r="AD3409" s="0" t="str">
        <f aca="false">IF(AND(C3408=C3409,AA3408=AA3409-1),AB3408,"")</f>
        <v/>
      </c>
      <c r="AE3409" s="0" t="str">
        <f aca="false">IF(AND(C3408=C3409,AA3408=AA3409-1),AC3408,"")</f>
        <v/>
      </c>
      <c r="AF3409" s="0" t="str">
        <f aca="false">IF(AA3409=1,"",IF(AND(AB3409=1,AD3409&lt;&gt;1),1,0))</f>
        <v/>
      </c>
      <c r="AG3409" s="0" t="str">
        <f aca="false">IF(AA3409=1,"",IF(AND(AC3409=1,AE3409&lt;&gt;1),1,0))</f>
        <v/>
      </c>
      <c r="AH3409" s="60" t="str">
        <f aca="false">IF(AND(E3409&gt;0,AA3409&lt;2,NOT(AND(C3410=C3409,AA3410=AA3409+1))),INDEX(DATAS,AA3409+1),"")</f>
        <v/>
      </c>
      <c r="AI3409" s="60" t="str">
        <f aca="false">IF(AND(AC3409=1,AA3409&lt;2),IF(AND(C3410=C3409,AA3410=AA3409+1),IF(AC3410=1,"",INDEX(DATAS,AA3409+1)),INDEX(DATAS,AA3409+1)),"")</f>
        <v/>
      </c>
    </row>
    <row r="3410" customFormat="false" ht="15" hidden="false" customHeight="false" outlineLevel="0" collapsed="false">
      <c r="A3410" s="60" t="n">
        <v>46310</v>
      </c>
      <c r="B3410" s="0" t="n">
        <v>4</v>
      </c>
      <c r="C3410" s="0" t="n">
        <v>5882</v>
      </c>
      <c r="D3410" s="0" t="n">
        <v>133</v>
      </c>
      <c r="E3410" s="0" t="n">
        <v>1</v>
      </c>
      <c r="F3410" s="55" t="s">
        <v>1044</v>
      </c>
      <c r="G3410" s="0" t="n">
        <v>38.2</v>
      </c>
      <c r="H3410" s="0" t="n">
        <v>38</v>
      </c>
      <c r="I3410" s="55" t="s">
        <v>187</v>
      </c>
      <c r="J3410" s="0" t="n">
        <v>133</v>
      </c>
      <c r="K3410" s="0" t="n">
        <v>69</v>
      </c>
      <c r="P3410" s="0" t="n">
        <v>4.27</v>
      </c>
      <c r="Q3410" s="0" t="n">
        <v>3.13</v>
      </c>
      <c r="T3410" s="0" t="n">
        <v>41.55</v>
      </c>
      <c r="U3410" s="0" t="n">
        <v>760</v>
      </c>
      <c r="V3410" s="0" t="n">
        <v>3</v>
      </c>
      <c r="W3410" s="60" t="n">
        <v>46300</v>
      </c>
      <c r="X3410" s="55" t="n">
        <f aca="false">IF(I3410="Male",0,1)</f>
        <v>1</v>
      </c>
      <c r="Y3410" s="55" t="n">
        <f aca="false">IF(OR(I3410="DNB",I3410="Dry DNB"),1,0)</f>
        <v>0</v>
      </c>
      <c r="Z3410" s="55" t="n">
        <f aca="false">IF(ISNUMBER(W3410),A3410-W3410,"")</f>
        <v>10</v>
      </c>
      <c r="AA3410" s="55" t="n">
        <f aca="false">MATCH(A3410,DATAS,0)</f>
        <v>2</v>
      </c>
      <c r="AB3410" s="55" t="n">
        <f aca="false">IF(AND(E3410&gt;0,OR(AND(B3410&gt;=1,B3410&lt;=6),B3410=10)),1,0)</f>
        <v>1</v>
      </c>
      <c r="AC3410" s="55" t="n">
        <f aca="false">IF(AND(E3410&gt;0,B3410=10),1,0)</f>
        <v>0</v>
      </c>
      <c r="AD3410" s="55" t="n">
        <f aca="false">IF(AND(C3409=C3410,AA3409=AA3410-1),AB3409,"")</f>
        <v>1</v>
      </c>
      <c r="AE3410" s="55" t="n">
        <f aca="false">IF(AND(C3409=C3410,AA3409=AA3410-1),AC3409,"")</f>
        <v>0</v>
      </c>
      <c r="AF3410" s="55" t="n">
        <f aca="false">IF(AA3410=1,"",IF(AND(AB3410=1,AD3410&lt;&gt;1),1,0))</f>
        <v>0</v>
      </c>
      <c r="AG3410" s="55" t="n">
        <f aca="false">IF(AA3410=1,"",IF(AND(AC3410=1,AE3410&lt;&gt;1),1,0))</f>
        <v>0</v>
      </c>
      <c r="AH3410" s="60" t="str">
        <f aca="false">IF(AND(E3410&gt;0,AA3410&lt;2,NOT(AND(C3411=C3410,AA3411=AA3410+1))),INDEX(DATAS,AA3410+1),"")</f>
        <v/>
      </c>
      <c r="AI3410" s="60" t="str">
        <f aca="false">IF(AND(AC3410=1,AA3410&lt;2),IF(AND(C3411=C3410,AA3411=AA3410+1),IF(AC3411=1,"",INDEX(DATAS,AA3410+1)),INDEX(DATAS,AA3410+1)),"")</f>
        <v/>
      </c>
    </row>
    <row r="3411" customFormat="false" ht="15" hidden="false" customHeight="false" outlineLevel="0" collapsed="false">
      <c r="A3411" s="60" t="n">
        <v>46309</v>
      </c>
      <c r="B3411" s="0" t="n">
        <v>4</v>
      </c>
      <c r="C3411" s="0" t="n">
        <v>5883</v>
      </c>
      <c r="D3411" s="0" t="n">
        <v>130</v>
      </c>
      <c r="E3411" s="0" t="n">
        <v>1</v>
      </c>
      <c r="F3411" s="55" t="s">
        <v>1044</v>
      </c>
      <c r="G3411" s="0" t="n">
        <v>40.7</v>
      </c>
      <c r="H3411" s="0" t="n">
        <v>41</v>
      </c>
      <c r="I3411" s="55" t="s">
        <v>157</v>
      </c>
      <c r="J3411" s="0" t="n">
        <v>67</v>
      </c>
      <c r="K3411" s="0" t="n">
        <v>67</v>
      </c>
      <c r="L3411" s="0" t="n">
        <v>63</v>
      </c>
      <c r="P3411" s="0" t="n">
        <v>3.18</v>
      </c>
      <c r="Q3411" s="0" t="n">
        <v>3.44</v>
      </c>
      <c r="R3411" s="0" t="n">
        <v>3466</v>
      </c>
      <c r="S3411" s="0" t="n">
        <v>7339</v>
      </c>
      <c r="T3411" s="0" t="n">
        <v>37.65</v>
      </c>
      <c r="U3411" s="0" t="n">
        <v>759</v>
      </c>
      <c r="V3411" s="0" t="n">
        <v>1</v>
      </c>
      <c r="W3411" s="60" t="n">
        <v>46247</v>
      </c>
      <c r="X3411" s="55" t="n">
        <f aca="false">IF(I3411="Male",0,1)</f>
        <v>1</v>
      </c>
      <c r="Y3411" s="55" t="n">
        <f aca="false">IF(OR(I3411="DNB",I3411="Dry DNB"),1,0)</f>
        <v>0</v>
      </c>
      <c r="Z3411" s="55" t="n">
        <f aca="false">IF(ISNUMBER(W3411),A3411-W3411,"")</f>
        <v>62</v>
      </c>
      <c r="AA3411" s="55" t="n">
        <f aca="false">MATCH(A3411,DATAS,0)</f>
        <v>1</v>
      </c>
      <c r="AB3411" s="55" t="n">
        <f aca="false">IF(AND(E3411&gt;0,OR(AND(B3411&gt;=1,B3411&lt;=6),B3411=10)),1,0)</f>
        <v>1</v>
      </c>
      <c r="AC3411" s="55" t="n">
        <f aca="false">IF(AND(E3411&gt;0,B3411=10),1,0)</f>
        <v>0</v>
      </c>
      <c r="AD3411" s="0" t="str">
        <f aca="false">IF(AND(C3410=C3411,AA3410=AA3411-1),AB3410,"")</f>
        <v/>
      </c>
      <c r="AE3411" s="0" t="str">
        <f aca="false">IF(AND(C3410=C3411,AA3410=AA3411-1),AC3410,"")</f>
        <v/>
      </c>
      <c r="AF3411" s="0" t="str">
        <f aca="false">IF(AA3411=1,"",IF(AND(AB3411=1,AD3411&lt;&gt;1),1,0))</f>
        <v/>
      </c>
      <c r="AG3411" s="0" t="str">
        <f aca="false">IF(AA3411=1,"",IF(AND(AC3411=1,AE3411&lt;&gt;1),1,0))</f>
        <v/>
      </c>
      <c r="AH3411" s="60" t="str">
        <f aca="false">IF(AND(E3411&gt;0,AA3411&lt;2,NOT(AND(C3412=C3411,AA3412=AA3411+1))),INDEX(DATAS,AA3411+1),"")</f>
        <v/>
      </c>
      <c r="AI3411" s="60" t="str">
        <f aca="false">IF(AND(AC3411=1,AA3411&lt;2),IF(AND(C3412=C3411,AA3412=AA3411+1),IF(AC3412=1,"",INDEX(DATAS,AA3411+1)),INDEX(DATAS,AA3411+1)),"")</f>
        <v/>
      </c>
    </row>
    <row r="3412" customFormat="false" ht="15" hidden="false" customHeight="false" outlineLevel="0" collapsed="false">
      <c r="A3412" s="60" t="n">
        <v>46310</v>
      </c>
      <c r="B3412" s="0" t="n">
        <v>4</v>
      </c>
      <c r="C3412" s="0" t="n">
        <v>5883</v>
      </c>
      <c r="D3412" s="0" t="n">
        <v>131</v>
      </c>
      <c r="E3412" s="0" t="n">
        <v>1</v>
      </c>
      <c r="F3412" s="55" t="s">
        <v>1044</v>
      </c>
      <c r="G3412" s="0" t="n">
        <v>40.2</v>
      </c>
      <c r="H3412" s="0" t="n">
        <v>41</v>
      </c>
      <c r="I3412" s="55" t="s">
        <v>157</v>
      </c>
      <c r="J3412" s="0" t="n">
        <v>67</v>
      </c>
      <c r="K3412" s="0" t="n">
        <v>67</v>
      </c>
      <c r="L3412" s="0" t="n">
        <v>64</v>
      </c>
      <c r="P3412" s="0" t="n">
        <v>3.18</v>
      </c>
      <c r="Q3412" s="0" t="n">
        <v>3.44</v>
      </c>
      <c r="T3412" s="0" t="n">
        <v>37.65</v>
      </c>
      <c r="U3412" s="0" t="n">
        <v>760</v>
      </c>
      <c r="V3412" s="0" t="n">
        <v>1</v>
      </c>
      <c r="W3412" s="60" t="n">
        <v>46247</v>
      </c>
      <c r="X3412" s="55" t="n">
        <f aca="false">IF(I3412="Male",0,1)</f>
        <v>1</v>
      </c>
      <c r="Y3412" s="55" t="n">
        <f aca="false">IF(OR(I3412="DNB",I3412="Dry DNB"),1,0)</f>
        <v>0</v>
      </c>
      <c r="Z3412" s="55" t="n">
        <f aca="false">IF(ISNUMBER(W3412),A3412-W3412,"")</f>
        <v>63</v>
      </c>
      <c r="AA3412" s="55" t="n">
        <f aca="false">MATCH(A3412,DATAS,0)</f>
        <v>2</v>
      </c>
      <c r="AB3412" s="55" t="n">
        <f aca="false">IF(AND(E3412&gt;0,OR(AND(B3412&gt;=1,B3412&lt;=6),B3412=10)),1,0)</f>
        <v>1</v>
      </c>
      <c r="AC3412" s="55" t="n">
        <f aca="false">IF(AND(E3412&gt;0,B3412=10),1,0)</f>
        <v>0</v>
      </c>
      <c r="AD3412" s="55" t="n">
        <f aca="false">IF(AND(C3411=C3412,AA3411=AA3412-1),AB3411,"")</f>
        <v>1</v>
      </c>
      <c r="AE3412" s="55" t="n">
        <f aca="false">IF(AND(C3411=C3412,AA3411=AA3412-1),AC3411,"")</f>
        <v>0</v>
      </c>
      <c r="AF3412" s="55" t="n">
        <f aca="false">IF(AA3412=1,"",IF(AND(AB3412=1,AD3412&lt;&gt;1),1,0))</f>
        <v>0</v>
      </c>
      <c r="AG3412" s="55" t="n">
        <f aca="false">IF(AA3412=1,"",IF(AND(AC3412=1,AE3412&lt;&gt;1),1,0))</f>
        <v>0</v>
      </c>
      <c r="AH3412" s="60" t="str">
        <f aca="false">IF(AND(E3412&gt;0,AA3412&lt;2,NOT(AND(C3413=C3412,AA3413=AA3412+1))),INDEX(DATAS,AA3412+1),"")</f>
        <v/>
      </c>
      <c r="AI3412" s="60" t="str">
        <f aca="false">IF(AND(AC3412=1,AA3412&lt;2),IF(AND(C3413=C3412,AA3413=AA3412+1),IF(AC3413=1,"",INDEX(DATAS,AA3412+1)),INDEX(DATAS,AA3412+1)),"")</f>
        <v/>
      </c>
    </row>
    <row r="3413" customFormat="false" ht="15" hidden="false" customHeight="false" outlineLevel="0" collapsed="false">
      <c r="A3413" s="60" t="n">
        <v>46309</v>
      </c>
      <c r="B3413" s="0" t="n">
        <v>4</v>
      </c>
      <c r="C3413" s="0" t="n">
        <v>5884</v>
      </c>
      <c r="D3413" s="0" t="n">
        <v>119</v>
      </c>
      <c r="E3413" s="0" t="n">
        <v>1</v>
      </c>
      <c r="F3413" s="55" t="s">
        <v>1044</v>
      </c>
      <c r="G3413" s="0" t="n">
        <v>42.6</v>
      </c>
      <c r="H3413" s="0" t="n">
        <v>42</v>
      </c>
      <c r="I3413" s="55" t="s">
        <v>157</v>
      </c>
      <c r="J3413" s="0" t="n">
        <v>63</v>
      </c>
      <c r="K3413" s="0" t="n">
        <v>63</v>
      </c>
      <c r="L3413" s="0" t="n">
        <v>56</v>
      </c>
      <c r="P3413" s="0" t="n">
        <v>3.35</v>
      </c>
      <c r="Q3413" s="0" t="n">
        <v>3.38</v>
      </c>
      <c r="R3413" s="0" t="n">
        <v>3873</v>
      </c>
      <c r="S3413" s="0" t="n">
        <v>7888</v>
      </c>
      <c r="T3413" s="0" t="n">
        <v>44.65</v>
      </c>
      <c r="U3413" s="0" t="n">
        <v>759</v>
      </c>
      <c r="V3413" s="0" t="n">
        <v>1</v>
      </c>
      <c r="W3413" s="60" t="n">
        <v>46254</v>
      </c>
      <c r="X3413" s="55" t="n">
        <f aca="false">IF(I3413="Male",0,1)</f>
        <v>1</v>
      </c>
      <c r="Y3413" s="55" t="n">
        <f aca="false">IF(OR(I3413="DNB",I3413="Dry DNB"),1,0)</f>
        <v>0</v>
      </c>
      <c r="Z3413" s="55" t="n">
        <f aca="false">IF(ISNUMBER(W3413),A3413-W3413,"")</f>
        <v>55</v>
      </c>
      <c r="AA3413" s="55" t="n">
        <f aca="false">MATCH(A3413,DATAS,0)</f>
        <v>1</v>
      </c>
      <c r="AB3413" s="55" t="n">
        <f aca="false">IF(AND(E3413&gt;0,OR(AND(B3413&gt;=1,B3413&lt;=6),B3413=10)),1,0)</f>
        <v>1</v>
      </c>
      <c r="AC3413" s="55" t="n">
        <f aca="false">IF(AND(E3413&gt;0,B3413=10),1,0)</f>
        <v>0</v>
      </c>
      <c r="AD3413" s="0" t="str">
        <f aca="false">IF(AND(C3412=C3413,AA3412=AA3413-1),AB3412,"")</f>
        <v/>
      </c>
      <c r="AE3413" s="0" t="str">
        <f aca="false">IF(AND(C3412=C3413,AA3412=AA3413-1),AC3412,"")</f>
        <v/>
      </c>
      <c r="AF3413" s="0" t="str">
        <f aca="false">IF(AA3413=1,"",IF(AND(AB3413=1,AD3413&lt;&gt;1),1,0))</f>
        <v/>
      </c>
      <c r="AG3413" s="0" t="str">
        <f aca="false">IF(AA3413=1,"",IF(AND(AC3413=1,AE3413&lt;&gt;1),1,0))</f>
        <v/>
      </c>
      <c r="AH3413" s="60" t="str">
        <f aca="false">IF(AND(E3413&gt;0,AA3413&lt;2,NOT(AND(C3414=C3413,AA3414=AA3413+1))),INDEX(DATAS,AA3413+1),"")</f>
        <v/>
      </c>
      <c r="AI3413" s="60" t="str">
        <f aca="false">IF(AND(AC3413=1,AA3413&lt;2),IF(AND(C3414=C3413,AA3414=AA3413+1),IF(AC3414=1,"",INDEX(DATAS,AA3413+1)),INDEX(DATAS,AA3413+1)),"")</f>
        <v/>
      </c>
    </row>
    <row r="3414" customFormat="false" ht="15" hidden="false" customHeight="false" outlineLevel="0" collapsed="false">
      <c r="A3414" s="60" t="n">
        <v>46310</v>
      </c>
      <c r="B3414" s="0" t="n">
        <v>4</v>
      </c>
      <c r="C3414" s="0" t="n">
        <v>5884</v>
      </c>
      <c r="D3414" s="0" t="n">
        <v>120</v>
      </c>
      <c r="E3414" s="0" t="n">
        <v>1</v>
      </c>
      <c r="F3414" s="55" t="s">
        <v>1044</v>
      </c>
      <c r="G3414" s="0" t="n">
        <v>41.1</v>
      </c>
      <c r="H3414" s="0" t="n">
        <v>41</v>
      </c>
      <c r="I3414" s="55" t="s">
        <v>157</v>
      </c>
      <c r="J3414" s="0" t="n">
        <v>63</v>
      </c>
      <c r="K3414" s="0" t="n">
        <v>63</v>
      </c>
      <c r="L3414" s="0" t="n">
        <v>57</v>
      </c>
      <c r="P3414" s="0" t="n">
        <v>3.35</v>
      </c>
      <c r="Q3414" s="0" t="n">
        <v>3.38</v>
      </c>
      <c r="T3414" s="0" t="n">
        <v>44.65</v>
      </c>
      <c r="U3414" s="0" t="n">
        <v>760</v>
      </c>
      <c r="V3414" s="0" t="n">
        <v>1</v>
      </c>
      <c r="W3414" s="60" t="n">
        <v>46254</v>
      </c>
      <c r="X3414" s="55" t="n">
        <f aca="false">IF(I3414="Male",0,1)</f>
        <v>1</v>
      </c>
      <c r="Y3414" s="55" t="n">
        <f aca="false">IF(OR(I3414="DNB",I3414="Dry DNB"),1,0)</f>
        <v>0</v>
      </c>
      <c r="Z3414" s="55" t="n">
        <f aca="false">IF(ISNUMBER(W3414),A3414-W3414,"")</f>
        <v>56</v>
      </c>
      <c r="AA3414" s="55" t="n">
        <f aca="false">MATCH(A3414,DATAS,0)</f>
        <v>2</v>
      </c>
      <c r="AB3414" s="55" t="n">
        <f aca="false">IF(AND(E3414&gt;0,OR(AND(B3414&gt;=1,B3414&lt;=6),B3414=10)),1,0)</f>
        <v>1</v>
      </c>
      <c r="AC3414" s="55" t="n">
        <f aca="false">IF(AND(E3414&gt;0,B3414=10),1,0)</f>
        <v>0</v>
      </c>
      <c r="AD3414" s="55" t="n">
        <f aca="false">IF(AND(C3413=C3414,AA3413=AA3414-1),AB3413,"")</f>
        <v>1</v>
      </c>
      <c r="AE3414" s="55" t="n">
        <f aca="false">IF(AND(C3413=C3414,AA3413=AA3414-1),AC3413,"")</f>
        <v>0</v>
      </c>
      <c r="AF3414" s="55" t="n">
        <f aca="false">IF(AA3414=1,"",IF(AND(AB3414=1,AD3414&lt;&gt;1),1,0))</f>
        <v>0</v>
      </c>
      <c r="AG3414" s="55" t="n">
        <f aca="false">IF(AA3414=1,"",IF(AND(AC3414=1,AE3414&lt;&gt;1),1,0))</f>
        <v>0</v>
      </c>
      <c r="AH3414" s="60" t="str">
        <f aca="false">IF(AND(E3414&gt;0,AA3414&lt;2,NOT(AND(C3415=C3414,AA3415=AA3414+1))),INDEX(DATAS,AA3414+1),"")</f>
        <v/>
      </c>
      <c r="AI3414" s="60" t="str">
        <f aca="false">IF(AND(AC3414=1,AA3414&lt;2),IF(AND(C3415=C3414,AA3415=AA3414+1),IF(AC3415=1,"",INDEX(DATAS,AA3414+1)),INDEX(DATAS,AA3414+1)),"")</f>
        <v/>
      </c>
    </row>
    <row r="3415" customFormat="false" ht="15" hidden="false" customHeight="false" outlineLevel="0" collapsed="false">
      <c r="A3415" s="60" t="n">
        <v>46309</v>
      </c>
      <c r="B3415" s="0" t="n">
        <v>1</v>
      </c>
      <c r="C3415" s="0" t="n">
        <v>5885</v>
      </c>
      <c r="D3415" s="0" t="n">
        <v>90</v>
      </c>
      <c r="E3415" s="0" t="n">
        <v>1</v>
      </c>
      <c r="F3415" s="55" t="s">
        <v>1045</v>
      </c>
      <c r="G3415" s="0" t="n">
        <v>33.3</v>
      </c>
      <c r="H3415" s="0" t="n">
        <v>34</v>
      </c>
      <c r="I3415" s="55" t="s">
        <v>187</v>
      </c>
      <c r="J3415" s="0" t="n">
        <v>90</v>
      </c>
      <c r="K3415" s="0" t="n">
        <v>69</v>
      </c>
      <c r="P3415" s="0" t="n">
        <v>3.62</v>
      </c>
      <c r="Q3415" s="0" t="n">
        <v>3</v>
      </c>
      <c r="R3415" s="0" t="n">
        <v>3180</v>
      </c>
      <c r="S3415" s="0" t="n">
        <v>6393</v>
      </c>
      <c r="U3415" s="0" t="n">
        <v>758</v>
      </c>
      <c r="V3415" s="0" t="n">
        <v>1</v>
      </c>
      <c r="W3415" s="60" t="n">
        <v>46289</v>
      </c>
      <c r="X3415" s="55" t="n">
        <f aca="false">IF(I3415="Male",0,1)</f>
        <v>1</v>
      </c>
      <c r="Y3415" s="55" t="n">
        <f aca="false">IF(OR(I3415="DNB",I3415="Dry DNB"),1,0)</f>
        <v>0</v>
      </c>
      <c r="Z3415" s="55" t="n">
        <f aca="false">IF(ISNUMBER(W3415),A3415-W3415,"")</f>
        <v>20</v>
      </c>
      <c r="AA3415" s="55" t="n">
        <f aca="false">MATCH(A3415,DATAS,0)</f>
        <v>1</v>
      </c>
      <c r="AB3415" s="55" t="n">
        <f aca="false">IF(AND(E3415&gt;0,OR(AND(B3415&gt;=1,B3415&lt;=6),B3415=10)),1,0)</f>
        <v>1</v>
      </c>
      <c r="AC3415" s="55" t="n">
        <f aca="false">IF(AND(E3415&gt;0,B3415=10),1,0)</f>
        <v>0</v>
      </c>
      <c r="AD3415" s="0" t="str">
        <f aca="false">IF(AND(C3414=C3415,AA3414=AA3415-1),AB3414,"")</f>
        <v/>
      </c>
      <c r="AE3415" s="0" t="str">
        <f aca="false">IF(AND(C3414=C3415,AA3414=AA3415-1),AC3414,"")</f>
        <v/>
      </c>
      <c r="AF3415" s="0" t="str">
        <f aca="false">IF(AA3415=1,"",IF(AND(AB3415=1,AD3415&lt;&gt;1),1,0))</f>
        <v/>
      </c>
      <c r="AG3415" s="0" t="str">
        <f aca="false">IF(AA3415=1,"",IF(AND(AC3415=1,AE3415&lt;&gt;1),1,0))</f>
        <v/>
      </c>
      <c r="AH3415" s="60" t="str">
        <f aca="false">IF(AND(E3415&gt;0,AA3415&lt;2,NOT(AND(C3416=C3415,AA3416=AA3415+1))),INDEX(DATAS,AA3415+1),"")</f>
        <v/>
      </c>
      <c r="AI3415" s="60" t="str">
        <f aca="false">IF(AND(AC3415=1,AA3415&lt;2),IF(AND(C3416=C3415,AA3416=AA3415+1),IF(AC3416=1,"",INDEX(DATAS,AA3415+1)),INDEX(DATAS,AA3415+1)),"")</f>
        <v/>
      </c>
    </row>
    <row r="3416" customFormat="false" ht="15" hidden="false" customHeight="false" outlineLevel="0" collapsed="false">
      <c r="A3416" s="60" t="n">
        <v>46310</v>
      </c>
      <c r="B3416" s="0" t="n">
        <v>1</v>
      </c>
      <c r="C3416" s="0" t="n">
        <v>5885</v>
      </c>
      <c r="D3416" s="0" t="n">
        <v>91</v>
      </c>
      <c r="E3416" s="0" t="n">
        <v>1</v>
      </c>
      <c r="F3416" s="55" t="s">
        <v>1045</v>
      </c>
      <c r="G3416" s="0" t="n">
        <v>35.9</v>
      </c>
      <c r="H3416" s="0" t="n">
        <v>34</v>
      </c>
      <c r="I3416" s="55" t="s">
        <v>187</v>
      </c>
      <c r="J3416" s="0" t="n">
        <v>91</v>
      </c>
      <c r="K3416" s="0" t="n">
        <v>69</v>
      </c>
      <c r="P3416" s="0" t="n">
        <v>3.62</v>
      </c>
      <c r="Q3416" s="0" t="n">
        <v>3</v>
      </c>
      <c r="U3416" s="0" t="n">
        <v>759</v>
      </c>
      <c r="V3416" s="0" t="n">
        <v>1</v>
      </c>
      <c r="W3416" s="60" t="n">
        <v>46289</v>
      </c>
      <c r="X3416" s="55" t="n">
        <f aca="false">IF(I3416="Male",0,1)</f>
        <v>1</v>
      </c>
      <c r="Y3416" s="55" t="n">
        <f aca="false">IF(OR(I3416="DNB",I3416="Dry DNB"),1,0)</f>
        <v>0</v>
      </c>
      <c r="Z3416" s="55" t="n">
        <f aca="false">IF(ISNUMBER(W3416),A3416-W3416,"")</f>
        <v>21</v>
      </c>
      <c r="AA3416" s="55" t="n">
        <f aca="false">MATCH(A3416,DATAS,0)</f>
        <v>2</v>
      </c>
      <c r="AB3416" s="55" t="n">
        <f aca="false">IF(AND(E3416&gt;0,OR(AND(B3416&gt;=1,B3416&lt;=6),B3416=10)),1,0)</f>
        <v>1</v>
      </c>
      <c r="AC3416" s="55" t="n">
        <f aca="false">IF(AND(E3416&gt;0,B3416=10),1,0)</f>
        <v>0</v>
      </c>
      <c r="AD3416" s="55" t="n">
        <f aca="false">IF(AND(C3415=C3416,AA3415=AA3416-1),AB3415,"")</f>
        <v>1</v>
      </c>
      <c r="AE3416" s="55" t="n">
        <f aca="false">IF(AND(C3415=C3416,AA3415=AA3416-1),AC3415,"")</f>
        <v>0</v>
      </c>
      <c r="AF3416" s="55" t="n">
        <f aca="false">IF(AA3416=1,"",IF(AND(AB3416=1,AD3416&lt;&gt;1),1,0))</f>
        <v>0</v>
      </c>
      <c r="AG3416" s="55" t="n">
        <f aca="false">IF(AA3416=1,"",IF(AND(AC3416=1,AE3416&lt;&gt;1),1,0))</f>
        <v>0</v>
      </c>
      <c r="AH3416" s="60" t="str">
        <f aca="false">IF(AND(E3416&gt;0,AA3416&lt;2,NOT(AND(C3417=C3416,AA3417=AA3416+1))),INDEX(DATAS,AA3416+1),"")</f>
        <v/>
      </c>
      <c r="AI3416" s="60" t="str">
        <f aca="false">IF(AND(AC3416=1,AA3416&lt;2),IF(AND(C3417=C3416,AA3417=AA3416+1),IF(AC3417=1,"",INDEX(DATAS,AA3416+1)),INDEX(DATAS,AA3416+1)),"")</f>
        <v/>
      </c>
    </row>
    <row r="3417" customFormat="false" ht="15" hidden="false" customHeight="false" outlineLevel="0" collapsed="false">
      <c r="A3417" s="60" t="n">
        <v>46309</v>
      </c>
      <c r="B3417" s="0" t="n">
        <v>1</v>
      </c>
      <c r="C3417" s="0" t="n">
        <v>5886</v>
      </c>
      <c r="D3417" s="0" t="n">
        <v>108</v>
      </c>
      <c r="E3417" s="0" t="n">
        <v>1</v>
      </c>
      <c r="F3417" s="55" t="s">
        <v>1045</v>
      </c>
      <c r="G3417" s="0" t="n">
        <v>49.1</v>
      </c>
      <c r="H3417" s="0" t="n">
        <v>52</v>
      </c>
      <c r="I3417" s="55" t="s">
        <v>157</v>
      </c>
      <c r="J3417" s="0" t="n">
        <v>66</v>
      </c>
      <c r="K3417" s="0" t="n">
        <v>66</v>
      </c>
      <c r="L3417" s="0" t="n">
        <v>42</v>
      </c>
      <c r="P3417" s="0" t="n">
        <v>2.88</v>
      </c>
      <c r="Q3417" s="0" t="n">
        <v>3.18</v>
      </c>
      <c r="R3417" s="0" t="n">
        <v>4803</v>
      </c>
      <c r="S3417" s="0" t="n">
        <v>9744</v>
      </c>
      <c r="T3417" s="0" t="n">
        <v>51.5</v>
      </c>
      <c r="U3417" s="0" t="n">
        <v>758</v>
      </c>
      <c r="V3417" s="0" t="n">
        <v>1</v>
      </c>
      <c r="W3417" s="60" t="n">
        <v>46268</v>
      </c>
      <c r="X3417" s="55" t="n">
        <f aca="false">IF(I3417="Male",0,1)</f>
        <v>1</v>
      </c>
      <c r="Y3417" s="55" t="n">
        <f aca="false">IF(OR(I3417="DNB",I3417="Dry DNB"),1,0)</f>
        <v>0</v>
      </c>
      <c r="Z3417" s="55" t="n">
        <f aca="false">IF(ISNUMBER(W3417),A3417-W3417,"")</f>
        <v>41</v>
      </c>
      <c r="AA3417" s="55" t="n">
        <f aca="false">MATCH(A3417,DATAS,0)</f>
        <v>1</v>
      </c>
      <c r="AB3417" s="55" t="n">
        <f aca="false">IF(AND(E3417&gt;0,OR(AND(B3417&gt;=1,B3417&lt;=6),B3417=10)),1,0)</f>
        <v>1</v>
      </c>
      <c r="AC3417" s="55" t="n">
        <f aca="false">IF(AND(E3417&gt;0,B3417=10),1,0)</f>
        <v>0</v>
      </c>
      <c r="AD3417" s="0" t="str">
        <f aca="false">IF(AND(C3416=C3417,AA3416=AA3417-1),AB3416,"")</f>
        <v/>
      </c>
      <c r="AE3417" s="0" t="str">
        <f aca="false">IF(AND(C3416=C3417,AA3416=AA3417-1),AC3416,"")</f>
        <v/>
      </c>
      <c r="AF3417" s="0" t="str">
        <f aca="false">IF(AA3417=1,"",IF(AND(AB3417=1,AD3417&lt;&gt;1),1,0))</f>
        <v/>
      </c>
      <c r="AG3417" s="0" t="str">
        <f aca="false">IF(AA3417=1,"",IF(AND(AC3417=1,AE3417&lt;&gt;1),1,0))</f>
        <v/>
      </c>
      <c r="AH3417" s="60" t="str">
        <f aca="false">IF(AND(E3417&gt;0,AA3417&lt;2,NOT(AND(C3418=C3417,AA3418=AA3417+1))),INDEX(DATAS,AA3417+1),"")</f>
        <v/>
      </c>
      <c r="AI3417" s="60" t="str">
        <f aca="false">IF(AND(AC3417=1,AA3417&lt;2),IF(AND(C3418=C3417,AA3418=AA3417+1),IF(AC3418=1,"",INDEX(DATAS,AA3417+1)),INDEX(DATAS,AA3417+1)),"")</f>
        <v/>
      </c>
    </row>
    <row r="3418" customFormat="false" ht="15" hidden="false" customHeight="false" outlineLevel="0" collapsed="false">
      <c r="A3418" s="60" t="n">
        <v>46310</v>
      </c>
      <c r="B3418" s="0" t="n">
        <v>1</v>
      </c>
      <c r="C3418" s="0" t="n">
        <v>5886</v>
      </c>
      <c r="D3418" s="0" t="n">
        <v>109</v>
      </c>
      <c r="E3418" s="0" t="n">
        <v>1</v>
      </c>
      <c r="F3418" s="55" t="s">
        <v>1045</v>
      </c>
      <c r="G3418" s="0" t="n">
        <v>53.2</v>
      </c>
      <c r="H3418" s="0" t="n">
        <v>52</v>
      </c>
      <c r="I3418" s="55" t="s">
        <v>157</v>
      </c>
      <c r="J3418" s="0" t="n">
        <v>66</v>
      </c>
      <c r="K3418" s="0" t="n">
        <v>66</v>
      </c>
      <c r="L3418" s="0" t="n">
        <v>43</v>
      </c>
      <c r="P3418" s="0" t="n">
        <v>2.88</v>
      </c>
      <c r="Q3418" s="0" t="n">
        <v>3.18</v>
      </c>
      <c r="T3418" s="0" t="n">
        <v>51.5</v>
      </c>
      <c r="U3418" s="0" t="n">
        <v>759</v>
      </c>
      <c r="V3418" s="0" t="n">
        <v>1</v>
      </c>
      <c r="W3418" s="60" t="n">
        <v>46268</v>
      </c>
      <c r="X3418" s="55" t="n">
        <f aca="false">IF(I3418="Male",0,1)</f>
        <v>1</v>
      </c>
      <c r="Y3418" s="55" t="n">
        <f aca="false">IF(OR(I3418="DNB",I3418="Dry DNB"),1,0)</f>
        <v>0</v>
      </c>
      <c r="Z3418" s="55" t="n">
        <f aca="false">IF(ISNUMBER(W3418),A3418-W3418,"")</f>
        <v>42</v>
      </c>
      <c r="AA3418" s="55" t="n">
        <f aca="false">MATCH(A3418,DATAS,0)</f>
        <v>2</v>
      </c>
      <c r="AB3418" s="55" t="n">
        <f aca="false">IF(AND(E3418&gt;0,OR(AND(B3418&gt;=1,B3418&lt;=6),B3418=10)),1,0)</f>
        <v>1</v>
      </c>
      <c r="AC3418" s="55" t="n">
        <f aca="false">IF(AND(E3418&gt;0,B3418=10),1,0)</f>
        <v>0</v>
      </c>
      <c r="AD3418" s="55" t="n">
        <f aca="false">IF(AND(C3417=C3418,AA3417=AA3418-1),AB3417,"")</f>
        <v>1</v>
      </c>
      <c r="AE3418" s="55" t="n">
        <f aca="false">IF(AND(C3417=C3418,AA3417=AA3418-1),AC3417,"")</f>
        <v>0</v>
      </c>
      <c r="AF3418" s="55" t="n">
        <f aca="false">IF(AA3418=1,"",IF(AND(AB3418=1,AD3418&lt;&gt;1),1,0))</f>
        <v>0</v>
      </c>
      <c r="AG3418" s="55" t="n">
        <f aca="false">IF(AA3418=1,"",IF(AND(AC3418=1,AE3418&lt;&gt;1),1,0))</f>
        <v>0</v>
      </c>
      <c r="AH3418" s="60" t="str">
        <f aca="false">IF(AND(E3418&gt;0,AA3418&lt;2,NOT(AND(C3419=C3418,AA3419=AA3418+1))),INDEX(DATAS,AA3418+1),"")</f>
        <v/>
      </c>
      <c r="AI3418" s="60" t="str">
        <f aca="false">IF(AND(AC3418=1,AA3418&lt;2),IF(AND(C3419=C3418,AA3419=AA3418+1),IF(AC3419=1,"",INDEX(DATAS,AA3418+1)),INDEX(DATAS,AA3418+1)),"")</f>
        <v/>
      </c>
    </row>
    <row r="3419" customFormat="false" ht="15" hidden="false" customHeight="false" outlineLevel="0" collapsed="false">
      <c r="A3419" s="60" t="n">
        <v>46309</v>
      </c>
      <c r="B3419" s="0" t="n">
        <v>1</v>
      </c>
      <c r="C3419" s="0" t="n">
        <v>5887</v>
      </c>
      <c r="D3419" s="0" t="n">
        <v>22</v>
      </c>
      <c r="E3419" s="0" t="n">
        <v>1</v>
      </c>
      <c r="F3419" s="55" t="s">
        <v>159</v>
      </c>
      <c r="G3419" s="0" t="n">
        <v>36.6</v>
      </c>
      <c r="H3419" s="0" t="n">
        <v>35</v>
      </c>
      <c r="I3419" s="55" t="s">
        <v>166</v>
      </c>
      <c r="J3419" s="0" t="n">
        <v>22</v>
      </c>
      <c r="R3419" s="0" t="n">
        <v>2784</v>
      </c>
      <c r="S3419" s="0" t="n">
        <v>5596</v>
      </c>
      <c r="U3419" s="0" t="n">
        <v>757</v>
      </c>
      <c r="V3419" s="0" t="n">
        <v>0</v>
      </c>
      <c r="X3419" s="55" t="n">
        <f aca="false">IF(I3419="Male",0,1)</f>
        <v>1</v>
      </c>
      <c r="Y3419" s="55" t="n">
        <f aca="false">IF(OR(I3419="DNB",I3419="Dry DNB"),1,0)</f>
        <v>0</v>
      </c>
      <c r="Z3419" s="0" t="str">
        <f aca="false">IF(ISNUMBER(W3419),A3419-W3419,"")</f>
        <v/>
      </c>
      <c r="AA3419" s="55" t="n">
        <f aca="false">MATCH(A3419,DATAS,0)</f>
        <v>1</v>
      </c>
      <c r="AB3419" s="55" t="n">
        <f aca="false">IF(AND(E3419&gt;0,OR(AND(B3419&gt;=1,B3419&lt;=6),B3419=10)),1,0)</f>
        <v>1</v>
      </c>
      <c r="AC3419" s="55" t="n">
        <f aca="false">IF(AND(E3419&gt;0,B3419=10),1,0)</f>
        <v>0</v>
      </c>
      <c r="AD3419" s="0" t="str">
        <f aca="false">IF(AND(C3418=C3419,AA3418=AA3419-1),AB3418,"")</f>
        <v/>
      </c>
      <c r="AE3419" s="0" t="str">
        <f aca="false">IF(AND(C3418=C3419,AA3418=AA3419-1),AC3418,"")</f>
        <v/>
      </c>
      <c r="AF3419" s="0" t="str">
        <f aca="false">IF(AA3419=1,"",IF(AND(AB3419=1,AD3419&lt;&gt;1),1,0))</f>
        <v/>
      </c>
      <c r="AG3419" s="0" t="str">
        <f aca="false">IF(AA3419=1,"",IF(AND(AC3419=1,AE3419&lt;&gt;1),1,0))</f>
        <v/>
      </c>
      <c r="AH3419" s="60" t="str">
        <f aca="false">IF(AND(E3419&gt;0,AA3419&lt;2,NOT(AND(C3420=C3419,AA3420=AA3419+1))),INDEX(DATAS,AA3419+1),"")</f>
        <v/>
      </c>
      <c r="AI3419" s="60" t="str">
        <f aca="false">IF(AND(AC3419=1,AA3419&lt;2),IF(AND(C3420=C3419,AA3420=AA3419+1),IF(AC3420=1,"",INDEX(DATAS,AA3419+1)),INDEX(DATAS,AA3419+1)),"")</f>
        <v/>
      </c>
    </row>
    <row r="3420" customFormat="false" ht="15" hidden="false" customHeight="false" outlineLevel="0" collapsed="false">
      <c r="A3420" s="60" t="n">
        <v>46310</v>
      </c>
      <c r="B3420" s="0" t="n">
        <v>1</v>
      </c>
      <c r="C3420" s="0" t="n">
        <v>5887</v>
      </c>
      <c r="D3420" s="0" t="n">
        <v>23</v>
      </c>
      <c r="E3420" s="0" t="n">
        <v>1</v>
      </c>
      <c r="F3420" s="55" t="s">
        <v>159</v>
      </c>
      <c r="G3420" s="0" t="n">
        <v>39</v>
      </c>
      <c r="H3420" s="0" t="n">
        <v>36</v>
      </c>
      <c r="I3420" s="55" t="s">
        <v>166</v>
      </c>
      <c r="J3420" s="0" t="n">
        <v>23</v>
      </c>
      <c r="U3420" s="0" t="n">
        <v>758</v>
      </c>
      <c r="V3420" s="0" t="n">
        <v>0</v>
      </c>
      <c r="X3420" s="55" t="n">
        <f aca="false">IF(I3420="Male",0,1)</f>
        <v>1</v>
      </c>
      <c r="Y3420" s="55" t="n">
        <f aca="false">IF(OR(I3420="DNB",I3420="Dry DNB"),1,0)</f>
        <v>0</v>
      </c>
      <c r="Z3420" s="0" t="str">
        <f aca="false">IF(ISNUMBER(W3420),A3420-W3420,"")</f>
        <v/>
      </c>
      <c r="AA3420" s="55" t="n">
        <f aca="false">MATCH(A3420,DATAS,0)</f>
        <v>2</v>
      </c>
      <c r="AB3420" s="55" t="n">
        <f aca="false">IF(AND(E3420&gt;0,OR(AND(B3420&gt;=1,B3420&lt;=6),B3420=10)),1,0)</f>
        <v>1</v>
      </c>
      <c r="AC3420" s="55" t="n">
        <f aca="false">IF(AND(E3420&gt;0,B3420=10),1,0)</f>
        <v>0</v>
      </c>
      <c r="AD3420" s="55" t="n">
        <f aca="false">IF(AND(C3419=C3420,AA3419=AA3420-1),AB3419,"")</f>
        <v>1</v>
      </c>
      <c r="AE3420" s="55" t="n">
        <f aca="false">IF(AND(C3419=C3420,AA3419=AA3420-1),AC3419,"")</f>
        <v>0</v>
      </c>
      <c r="AF3420" s="55" t="n">
        <f aca="false">IF(AA3420=1,"",IF(AND(AB3420=1,AD3420&lt;&gt;1),1,0))</f>
        <v>0</v>
      </c>
      <c r="AG3420" s="55" t="n">
        <f aca="false">IF(AA3420=1,"",IF(AND(AC3420=1,AE3420&lt;&gt;1),1,0))</f>
        <v>0</v>
      </c>
      <c r="AH3420" s="60" t="str">
        <f aca="false">IF(AND(E3420&gt;0,AA3420&lt;2,NOT(AND(C3421=C3420,AA3421=AA3420+1))),INDEX(DATAS,AA3420+1),"")</f>
        <v/>
      </c>
      <c r="AI3420" s="60" t="str">
        <f aca="false">IF(AND(AC3420=1,AA3420&lt;2),IF(AND(C3421=C3420,AA3421=AA3420+1),IF(AC3421=1,"",INDEX(DATAS,AA3420+1)),INDEX(DATAS,AA3420+1)),"")</f>
        <v/>
      </c>
    </row>
    <row r="3421" customFormat="false" ht="15" hidden="false" customHeight="false" outlineLevel="0" collapsed="false">
      <c r="A3421" s="60" t="n">
        <v>46309</v>
      </c>
      <c r="B3421" s="0" t="n">
        <v>1</v>
      </c>
      <c r="C3421" s="0" t="n">
        <v>5889</v>
      </c>
      <c r="D3421" s="0" t="n">
        <v>13</v>
      </c>
      <c r="E3421" s="0" t="n">
        <v>1</v>
      </c>
      <c r="F3421" s="55" t="s">
        <v>159</v>
      </c>
      <c r="G3421" s="0" t="n">
        <v>18.1</v>
      </c>
      <c r="H3421" s="0" t="n">
        <v>21</v>
      </c>
      <c r="I3421" s="55" t="s">
        <v>166</v>
      </c>
      <c r="J3421" s="0" t="n">
        <v>13</v>
      </c>
      <c r="R3421" s="0" t="n">
        <v>2305</v>
      </c>
      <c r="S3421" s="0" t="n">
        <v>4634</v>
      </c>
      <c r="U3421" s="0" t="n">
        <v>757</v>
      </c>
      <c r="V3421" s="0" t="n">
        <v>0</v>
      </c>
      <c r="X3421" s="55" t="n">
        <f aca="false">IF(I3421="Male",0,1)</f>
        <v>1</v>
      </c>
      <c r="Y3421" s="55" t="n">
        <f aca="false">IF(OR(I3421="DNB",I3421="Dry DNB"),1,0)</f>
        <v>0</v>
      </c>
      <c r="Z3421" s="0" t="str">
        <f aca="false">IF(ISNUMBER(W3421),A3421-W3421,"")</f>
        <v/>
      </c>
      <c r="AA3421" s="55" t="n">
        <f aca="false">MATCH(A3421,DATAS,0)</f>
        <v>1</v>
      </c>
      <c r="AB3421" s="55" t="n">
        <f aca="false">IF(AND(E3421&gt;0,OR(AND(B3421&gt;=1,B3421&lt;=6),B3421=10)),1,0)</f>
        <v>1</v>
      </c>
      <c r="AC3421" s="55" t="n">
        <f aca="false">IF(AND(E3421&gt;0,B3421=10),1,0)</f>
        <v>0</v>
      </c>
      <c r="AD3421" s="0" t="str">
        <f aca="false">IF(AND(C3420=C3421,AA3420=AA3421-1),AB3420,"")</f>
        <v/>
      </c>
      <c r="AE3421" s="0" t="str">
        <f aca="false">IF(AND(C3420=C3421,AA3420=AA3421-1),AC3420,"")</f>
        <v/>
      </c>
      <c r="AF3421" s="0" t="str">
        <f aca="false">IF(AA3421=1,"",IF(AND(AB3421=1,AD3421&lt;&gt;1),1,0))</f>
        <v/>
      </c>
      <c r="AG3421" s="0" t="str">
        <f aca="false">IF(AA3421=1,"",IF(AND(AC3421=1,AE3421&lt;&gt;1),1,0))</f>
        <v/>
      </c>
      <c r="AH3421" s="60" t="str">
        <f aca="false">IF(AND(E3421&gt;0,AA3421&lt;2,NOT(AND(C3422=C3421,AA3422=AA3421+1))),INDEX(DATAS,AA3421+1),"")</f>
        <v/>
      </c>
      <c r="AI3421" s="60" t="str">
        <f aca="false">IF(AND(AC3421=1,AA3421&lt;2),IF(AND(C3422=C3421,AA3422=AA3421+1),IF(AC3422=1,"",INDEX(DATAS,AA3421+1)),INDEX(DATAS,AA3421+1)),"")</f>
        <v/>
      </c>
    </row>
    <row r="3422" customFormat="false" ht="15" hidden="false" customHeight="false" outlineLevel="0" collapsed="false">
      <c r="A3422" s="60" t="n">
        <v>46310</v>
      </c>
      <c r="B3422" s="0" t="n">
        <v>1</v>
      </c>
      <c r="C3422" s="0" t="n">
        <v>5889</v>
      </c>
      <c r="D3422" s="0" t="n">
        <v>14</v>
      </c>
      <c r="E3422" s="0" t="n">
        <v>1</v>
      </c>
      <c r="F3422" s="55" t="s">
        <v>159</v>
      </c>
      <c r="G3422" s="0" t="n">
        <v>27.5</v>
      </c>
      <c r="H3422" s="0" t="n">
        <v>22</v>
      </c>
      <c r="I3422" s="55" t="s">
        <v>166</v>
      </c>
      <c r="J3422" s="0" t="n">
        <v>14</v>
      </c>
      <c r="U3422" s="0" t="n">
        <v>758</v>
      </c>
      <c r="V3422" s="0" t="n">
        <v>0</v>
      </c>
      <c r="X3422" s="55" t="n">
        <f aca="false">IF(I3422="Male",0,1)</f>
        <v>1</v>
      </c>
      <c r="Y3422" s="55" t="n">
        <f aca="false">IF(OR(I3422="DNB",I3422="Dry DNB"),1,0)</f>
        <v>0</v>
      </c>
      <c r="Z3422" s="0" t="str">
        <f aca="false">IF(ISNUMBER(W3422),A3422-W3422,"")</f>
        <v/>
      </c>
      <c r="AA3422" s="55" t="n">
        <f aca="false">MATCH(A3422,DATAS,0)</f>
        <v>2</v>
      </c>
      <c r="AB3422" s="55" t="n">
        <f aca="false">IF(AND(E3422&gt;0,OR(AND(B3422&gt;=1,B3422&lt;=6),B3422=10)),1,0)</f>
        <v>1</v>
      </c>
      <c r="AC3422" s="55" t="n">
        <f aca="false">IF(AND(E3422&gt;0,B3422=10),1,0)</f>
        <v>0</v>
      </c>
      <c r="AD3422" s="55" t="n">
        <f aca="false">IF(AND(C3421=C3422,AA3421=AA3422-1),AB3421,"")</f>
        <v>1</v>
      </c>
      <c r="AE3422" s="55" t="n">
        <f aca="false">IF(AND(C3421=C3422,AA3421=AA3422-1),AC3421,"")</f>
        <v>0</v>
      </c>
      <c r="AF3422" s="55" t="n">
        <f aca="false">IF(AA3422=1,"",IF(AND(AB3422=1,AD3422&lt;&gt;1),1,0))</f>
        <v>0</v>
      </c>
      <c r="AG3422" s="55" t="n">
        <f aca="false">IF(AA3422=1,"",IF(AND(AC3422=1,AE3422&lt;&gt;1),1,0))</f>
        <v>0</v>
      </c>
      <c r="AH3422" s="60" t="str">
        <f aca="false">IF(AND(E3422&gt;0,AA3422&lt;2,NOT(AND(C3423=C3422,AA3423=AA3422+1))),INDEX(DATAS,AA3422+1),"")</f>
        <v/>
      </c>
      <c r="AI3422" s="60" t="str">
        <f aca="false">IF(AND(AC3422=1,AA3422&lt;2),IF(AND(C3423=C3422,AA3423=AA3422+1),IF(AC3423=1,"",INDEX(DATAS,AA3422+1)),INDEX(DATAS,AA3422+1)),"")</f>
        <v/>
      </c>
    </row>
    <row r="3423" customFormat="false" ht="15" hidden="false" customHeight="false" outlineLevel="0" collapsed="false">
      <c r="A3423" s="60" t="n">
        <v>46309</v>
      </c>
      <c r="B3423" s="0" t="n">
        <v>1</v>
      </c>
      <c r="C3423" s="0" t="n">
        <v>5890</v>
      </c>
      <c r="D3423" s="0" t="n">
        <v>73</v>
      </c>
      <c r="E3423" s="0" t="n">
        <v>1</v>
      </c>
      <c r="F3423" s="55" t="s">
        <v>1046</v>
      </c>
      <c r="G3423" s="0" t="n">
        <v>46.8</v>
      </c>
      <c r="H3423" s="0" t="n">
        <v>46</v>
      </c>
      <c r="I3423" s="55" t="s">
        <v>187</v>
      </c>
      <c r="J3423" s="0" t="n">
        <v>73</v>
      </c>
      <c r="K3423" s="0" t="n">
        <v>66</v>
      </c>
      <c r="P3423" s="0" t="n">
        <v>3.35</v>
      </c>
      <c r="Q3423" s="0" t="n">
        <v>3.14</v>
      </c>
      <c r="R3423" s="0" t="n">
        <v>4175</v>
      </c>
      <c r="S3423" s="0" t="n">
        <v>8394</v>
      </c>
      <c r="U3423" s="0" t="n">
        <v>756</v>
      </c>
      <c r="V3423" s="0" t="n">
        <v>1</v>
      </c>
      <c r="W3423" s="60" t="n">
        <v>46303</v>
      </c>
      <c r="X3423" s="55" t="n">
        <f aca="false">IF(I3423="Male",0,1)</f>
        <v>1</v>
      </c>
      <c r="Y3423" s="55" t="n">
        <f aca="false">IF(OR(I3423="DNB",I3423="Dry DNB"),1,0)</f>
        <v>0</v>
      </c>
      <c r="Z3423" s="55" t="n">
        <f aca="false">IF(ISNUMBER(W3423),A3423-W3423,"")</f>
        <v>6</v>
      </c>
      <c r="AA3423" s="55" t="n">
        <f aca="false">MATCH(A3423,DATAS,0)</f>
        <v>1</v>
      </c>
      <c r="AB3423" s="55" t="n">
        <f aca="false">IF(AND(E3423&gt;0,OR(AND(B3423&gt;=1,B3423&lt;=6),B3423=10)),1,0)</f>
        <v>1</v>
      </c>
      <c r="AC3423" s="55" t="n">
        <f aca="false">IF(AND(E3423&gt;0,B3423=10),1,0)</f>
        <v>0</v>
      </c>
      <c r="AD3423" s="0" t="str">
        <f aca="false">IF(AND(C3422=C3423,AA3422=AA3423-1),AB3422,"")</f>
        <v/>
      </c>
      <c r="AE3423" s="0" t="str">
        <f aca="false">IF(AND(C3422=C3423,AA3422=AA3423-1),AC3422,"")</f>
        <v/>
      </c>
      <c r="AF3423" s="0" t="str">
        <f aca="false">IF(AA3423=1,"",IF(AND(AB3423=1,AD3423&lt;&gt;1),1,0))</f>
        <v/>
      </c>
      <c r="AG3423" s="0" t="str">
        <f aca="false">IF(AA3423=1,"",IF(AND(AC3423=1,AE3423&lt;&gt;1),1,0))</f>
        <v/>
      </c>
      <c r="AH3423" s="60" t="str">
        <f aca="false">IF(AND(E3423&gt;0,AA3423&lt;2,NOT(AND(C3424=C3423,AA3424=AA3423+1))),INDEX(DATAS,AA3423+1),"")</f>
        <v/>
      </c>
      <c r="AI3423" s="60" t="str">
        <f aca="false">IF(AND(AC3423=1,AA3423&lt;2),IF(AND(C3424=C3423,AA3424=AA3423+1),IF(AC3424=1,"",INDEX(DATAS,AA3423+1)),INDEX(DATAS,AA3423+1)),"")</f>
        <v/>
      </c>
    </row>
    <row r="3424" customFormat="false" ht="15" hidden="false" customHeight="false" outlineLevel="0" collapsed="false">
      <c r="A3424" s="60" t="n">
        <v>46310</v>
      </c>
      <c r="B3424" s="0" t="n">
        <v>1</v>
      </c>
      <c r="C3424" s="0" t="n">
        <v>5890</v>
      </c>
      <c r="D3424" s="0" t="n">
        <v>74</v>
      </c>
      <c r="E3424" s="0" t="n">
        <v>1</v>
      </c>
      <c r="F3424" s="55" t="s">
        <v>1046</v>
      </c>
      <c r="G3424" s="0" t="n">
        <v>49</v>
      </c>
      <c r="H3424" s="0" t="n">
        <v>46</v>
      </c>
      <c r="I3424" s="55" t="s">
        <v>187</v>
      </c>
      <c r="J3424" s="0" t="n">
        <v>74</v>
      </c>
      <c r="K3424" s="0" t="n">
        <v>66</v>
      </c>
      <c r="P3424" s="0" t="n">
        <v>3.35</v>
      </c>
      <c r="Q3424" s="0" t="n">
        <v>3.14</v>
      </c>
      <c r="U3424" s="0" t="n">
        <v>757</v>
      </c>
      <c r="V3424" s="0" t="n">
        <v>1</v>
      </c>
      <c r="W3424" s="60" t="n">
        <v>46303</v>
      </c>
      <c r="X3424" s="55" t="n">
        <f aca="false">IF(I3424="Male",0,1)</f>
        <v>1</v>
      </c>
      <c r="Y3424" s="55" t="n">
        <f aca="false">IF(OR(I3424="DNB",I3424="Dry DNB"),1,0)</f>
        <v>0</v>
      </c>
      <c r="Z3424" s="55" t="n">
        <f aca="false">IF(ISNUMBER(W3424),A3424-W3424,"")</f>
        <v>7</v>
      </c>
      <c r="AA3424" s="55" t="n">
        <f aca="false">MATCH(A3424,DATAS,0)</f>
        <v>2</v>
      </c>
      <c r="AB3424" s="55" t="n">
        <f aca="false">IF(AND(E3424&gt;0,OR(AND(B3424&gt;=1,B3424&lt;=6),B3424=10)),1,0)</f>
        <v>1</v>
      </c>
      <c r="AC3424" s="55" t="n">
        <f aca="false">IF(AND(E3424&gt;0,B3424=10),1,0)</f>
        <v>0</v>
      </c>
      <c r="AD3424" s="55" t="n">
        <f aca="false">IF(AND(C3423=C3424,AA3423=AA3424-1),AB3423,"")</f>
        <v>1</v>
      </c>
      <c r="AE3424" s="55" t="n">
        <f aca="false">IF(AND(C3423=C3424,AA3423=AA3424-1),AC3423,"")</f>
        <v>0</v>
      </c>
      <c r="AF3424" s="55" t="n">
        <f aca="false">IF(AA3424=1,"",IF(AND(AB3424=1,AD3424&lt;&gt;1),1,0))</f>
        <v>0</v>
      </c>
      <c r="AG3424" s="55" t="n">
        <f aca="false">IF(AA3424=1,"",IF(AND(AC3424=1,AE3424&lt;&gt;1),1,0))</f>
        <v>0</v>
      </c>
      <c r="AH3424" s="60" t="str">
        <f aca="false">IF(AND(E3424&gt;0,AA3424&lt;2,NOT(AND(C3425=C3424,AA3425=AA3424+1))),INDEX(DATAS,AA3424+1),"")</f>
        <v/>
      </c>
      <c r="AI3424" s="60" t="str">
        <f aca="false">IF(AND(AC3424=1,AA3424&lt;2),IF(AND(C3425=C3424,AA3425=AA3424+1),IF(AC3425=1,"",INDEX(DATAS,AA3424+1)),INDEX(DATAS,AA3424+1)),"")</f>
        <v/>
      </c>
    </row>
    <row r="3425" customFormat="false" ht="15" hidden="false" customHeight="false" outlineLevel="0" collapsed="false">
      <c r="A3425" s="60" t="n">
        <v>46309</v>
      </c>
      <c r="B3425" s="0" t="n">
        <v>1</v>
      </c>
      <c r="C3425" s="0" t="n">
        <v>5891</v>
      </c>
      <c r="D3425" s="0" t="n">
        <v>26</v>
      </c>
      <c r="E3425" s="0" t="n">
        <v>1</v>
      </c>
      <c r="F3425" s="55" t="s">
        <v>1046</v>
      </c>
      <c r="G3425" s="0" t="n">
        <v>47.3</v>
      </c>
      <c r="H3425" s="0" t="n">
        <v>44</v>
      </c>
      <c r="I3425" s="55" t="s">
        <v>166</v>
      </c>
      <c r="J3425" s="0" t="n">
        <v>26</v>
      </c>
      <c r="R3425" s="0" t="n">
        <v>3339</v>
      </c>
      <c r="S3425" s="0" t="n">
        <v>6712</v>
      </c>
      <c r="U3425" s="0" t="n">
        <v>756</v>
      </c>
      <c r="V3425" s="0" t="n">
        <v>0</v>
      </c>
      <c r="X3425" s="55" t="n">
        <f aca="false">IF(I3425="Male",0,1)</f>
        <v>1</v>
      </c>
      <c r="Y3425" s="55" t="n">
        <f aca="false">IF(OR(I3425="DNB",I3425="Dry DNB"),1,0)</f>
        <v>0</v>
      </c>
      <c r="Z3425" s="0" t="str">
        <f aca="false">IF(ISNUMBER(W3425),A3425-W3425,"")</f>
        <v/>
      </c>
      <c r="AA3425" s="55" t="n">
        <f aca="false">MATCH(A3425,DATAS,0)</f>
        <v>1</v>
      </c>
      <c r="AB3425" s="55" t="n">
        <f aca="false">IF(AND(E3425&gt;0,OR(AND(B3425&gt;=1,B3425&lt;=6),B3425=10)),1,0)</f>
        <v>1</v>
      </c>
      <c r="AC3425" s="55" t="n">
        <f aca="false">IF(AND(E3425&gt;0,B3425=10),1,0)</f>
        <v>0</v>
      </c>
      <c r="AD3425" s="0" t="str">
        <f aca="false">IF(AND(C3424=C3425,AA3424=AA3425-1),AB3424,"")</f>
        <v/>
      </c>
      <c r="AE3425" s="0" t="str">
        <f aca="false">IF(AND(C3424=C3425,AA3424=AA3425-1),AC3424,"")</f>
        <v/>
      </c>
      <c r="AF3425" s="0" t="str">
        <f aca="false">IF(AA3425=1,"",IF(AND(AB3425=1,AD3425&lt;&gt;1),1,0))</f>
        <v/>
      </c>
      <c r="AG3425" s="0" t="str">
        <f aca="false">IF(AA3425=1,"",IF(AND(AC3425=1,AE3425&lt;&gt;1),1,0))</f>
        <v/>
      </c>
      <c r="AH3425" s="60" t="str">
        <f aca="false">IF(AND(E3425&gt;0,AA3425&lt;2,NOT(AND(C3426=C3425,AA3426=AA3425+1))),INDEX(DATAS,AA3425+1),"")</f>
        <v/>
      </c>
      <c r="AI3425" s="60" t="str">
        <f aca="false">IF(AND(AC3425=1,AA3425&lt;2),IF(AND(C3426=C3425,AA3426=AA3425+1),IF(AC3426=1,"",INDEX(DATAS,AA3425+1)),INDEX(DATAS,AA3425+1)),"")</f>
        <v/>
      </c>
    </row>
    <row r="3426" customFormat="false" ht="15" hidden="false" customHeight="false" outlineLevel="0" collapsed="false">
      <c r="A3426" s="60" t="n">
        <v>46310</v>
      </c>
      <c r="B3426" s="0" t="n">
        <v>1</v>
      </c>
      <c r="C3426" s="0" t="n">
        <v>5891</v>
      </c>
      <c r="D3426" s="0" t="n">
        <v>27</v>
      </c>
      <c r="E3426" s="0" t="n">
        <v>1</v>
      </c>
      <c r="F3426" s="55" t="s">
        <v>1046</v>
      </c>
      <c r="G3426" s="0" t="n">
        <v>33.8</v>
      </c>
      <c r="H3426" s="0" t="n">
        <v>43</v>
      </c>
      <c r="I3426" s="55" t="s">
        <v>166</v>
      </c>
      <c r="J3426" s="0" t="n">
        <v>27</v>
      </c>
      <c r="U3426" s="0" t="n">
        <v>757</v>
      </c>
      <c r="V3426" s="0" t="n">
        <v>0</v>
      </c>
      <c r="X3426" s="55" t="n">
        <f aca="false">IF(I3426="Male",0,1)</f>
        <v>1</v>
      </c>
      <c r="Y3426" s="55" t="n">
        <f aca="false">IF(OR(I3426="DNB",I3426="Dry DNB"),1,0)</f>
        <v>0</v>
      </c>
      <c r="Z3426" s="0" t="str">
        <f aca="false">IF(ISNUMBER(W3426),A3426-W3426,"")</f>
        <v/>
      </c>
      <c r="AA3426" s="55" t="n">
        <f aca="false">MATCH(A3426,DATAS,0)</f>
        <v>2</v>
      </c>
      <c r="AB3426" s="55" t="n">
        <f aca="false">IF(AND(E3426&gt;0,OR(AND(B3426&gt;=1,B3426&lt;=6),B3426=10)),1,0)</f>
        <v>1</v>
      </c>
      <c r="AC3426" s="55" t="n">
        <f aca="false">IF(AND(E3426&gt;0,B3426=10),1,0)</f>
        <v>0</v>
      </c>
      <c r="AD3426" s="55" t="n">
        <f aca="false">IF(AND(C3425=C3426,AA3425=AA3426-1),AB3425,"")</f>
        <v>1</v>
      </c>
      <c r="AE3426" s="55" t="n">
        <f aca="false">IF(AND(C3425=C3426,AA3425=AA3426-1),AC3425,"")</f>
        <v>0</v>
      </c>
      <c r="AF3426" s="55" t="n">
        <f aca="false">IF(AA3426=1,"",IF(AND(AB3426=1,AD3426&lt;&gt;1),1,0))</f>
        <v>0</v>
      </c>
      <c r="AG3426" s="55" t="n">
        <f aca="false">IF(AA3426=1,"",IF(AND(AC3426=1,AE3426&lt;&gt;1),1,0))</f>
        <v>0</v>
      </c>
      <c r="AH3426" s="60" t="str">
        <f aca="false">IF(AND(E3426&gt;0,AA3426&lt;2,NOT(AND(C3427=C3426,AA3427=AA3426+1))),INDEX(DATAS,AA3426+1),"")</f>
        <v/>
      </c>
      <c r="AI3426" s="60" t="str">
        <f aca="false">IF(AND(AC3426=1,AA3426&lt;2),IF(AND(C3427=C3426,AA3427=AA3426+1),IF(AC3427=1,"",INDEX(DATAS,AA3426+1)),INDEX(DATAS,AA3426+1)),"")</f>
        <v/>
      </c>
    </row>
    <row r="3427" customFormat="false" ht="15" hidden="false" customHeight="false" outlineLevel="0" collapsed="false">
      <c r="A3427" s="60" t="n">
        <v>46309</v>
      </c>
      <c r="B3427" s="0" t="n">
        <v>4</v>
      </c>
      <c r="C3427" s="0" t="n">
        <v>5892</v>
      </c>
      <c r="D3427" s="0" t="n">
        <v>117</v>
      </c>
      <c r="E3427" s="0" t="n">
        <v>1</v>
      </c>
      <c r="F3427" s="55" t="s">
        <v>1046</v>
      </c>
      <c r="G3427" s="0" t="n">
        <v>18.5</v>
      </c>
      <c r="H3427" s="0" t="n">
        <v>19</v>
      </c>
      <c r="I3427" s="55" t="s">
        <v>187</v>
      </c>
      <c r="J3427" s="0" t="n">
        <v>117</v>
      </c>
      <c r="K3427" s="0" t="n">
        <v>89</v>
      </c>
      <c r="P3427" s="0" t="n">
        <v>5.35</v>
      </c>
      <c r="Q3427" s="0" t="n">
        <v>3.8</v>
      </c>
      <c r="R3427" s="0" t="n">
        <v>1793</v>
      </c>
      <c r="S3427" s="0" t="n">
        <v>3737</v>
      </c>
      <c r="T3427" s="0" t="n">
        <v>19.55</v>
      </c>
      <c r="U3427" s="0" t="n">
        <v>756</v>
      </c>
      <c r="V3427" s="0" t="n">
        <v>2</v>
      </c>
      <c r="W3427" s="60" t="n">
        <v>46301</v>
      </c>
      <c r="X3427" s="55" t="n">
        <f aca="false">IF(I3427="Male",0,1)</f>
        <v>1</v>
      </c>
      <c r="Y3427" s="55" t="n">
        <f aca="false">IF(OR(I3427="DNB",I3427="Dry DNB"),1,0)</f>
        <v>0</v>
      </c>
      <c r="Z3427" s="55" t="n">
        <f aca="false">IF(ISNUMBER(W3427),A3427-W3427,"")</f>
        <v>8</v>
      </c>
      <c r="AA3427" s="55" t="n">
        <f aca="false">MATCH(A3427,DATAS,0)</f>
        <v>1</v>
      </c>
      <c r="AB3427" s="55" t="n">
        <f aca="false">IF(AND(E3427&gt;0,OR(AND(B3427&gt;=1,B3427&lt;=6),B3427=10)),1,0)</f>
        <v>1</v>
      </c>
      <c r="AC3427" s="55" t="n">
        <f aca="false">IF(AND(E3427&gt;0,B3427=10),1,0)</f>
        <v>0</v>
      </c>
      <c r="AD3427" s="0" t="str">
        <f aca="false">IF(AND(C3426=C3427,AA3426=AA3427-1),AB3426,"")</f>
        <v/>
      </c>
      <c r="AE3427" s="0" t="str">
        <f aca="false">IF(AND(C3426=C3427,AA3426=AA3427-1),AC3426,"")</f>
        <v/>
      </c>
      <c r="AF3427" s="0" t="str">
        <f aca="false">IF(AA3427=1,"",IF(AND(AB3427=1,AD3427&lt;&gt;1),1,0))</f>
        <v/>
      </c>
      <c r="AG3427" s="0" t="str">
        <f aca="false">IF(AA3427=1,"",IF(AND(AC3427=1,AE3427&lt;&gt;1),1,0))</f>
        <v/>
      </c>
      <c r="AH3427" s="60" t="str">
        <f aca="false">IF(AND(E3427&gt;0,AA3427&lt;2,NOT(AND(C3428=C3427,AA3428=AA3427+1))),INDEX(DATAS,AA3427+1),"")</f>
        <v/>
      </c>
      <c r="AI3427" s="60" t="str">
        <f aca="false">IF(AND(AC3427=1,AA3427&lt;2),IF(AND(C3428=C3427,AA3428=AA3427+1),IF(AC3428=1,"",INDEX(DATAS,AA3427+1)),INDEX(DATAS,AA3427+1)),"")</f>
        <v/>
      </c>
    </row>
    <row r="3428" customFormat="false" ht="15" hidden="false" customHeight="false" outlineLevel="0" collapsed="false">
      <c r="A3428" s="60" t="n">
        <v>46310</v>
      </c>
      <c r="B3428" s="0" t="n">
        <v>4</v>
      </c>
      <c r="C3428" s="0" t="n">
        <v>5892</v>
      </c>
      <c r="D3428" s="0" t="n">
        <v>118</v>
      </c>
      <c r="E3428" s="0" t="n">
        <v>1</v>
      </c>
      <c r="F3428" s="55" t="s">
        <v>1046</v>
      </c>
      <c r="G3428" s="0" t="n">
        <v>17.9</v>
      </c>
      <c r="H3428" s="0" t="n">
        <v>19</v>
      </c>
      <c r="I3428" s="55" t="s">
        <v>187</v>
      </c>
      <c r="J3428" s="0" t="n">
        <v>118</v>
      </c>
      <c r="K3428" s="0" t="n">
        <v>89</v>
      </c>
      <c r="P3428" s="0" t="n">
        <v>5.35</v>
      </c>
      <c r="Q3428" s="0" t="n">
        <v>3.8</v>
      </c>
      <c r="T3428" s="0" t="n">
        <v>19.55</v>
      </c>
      <c r="U3428" s="0" t="n">
        <v>757</v>
      </c>
      <c r="V3428" s="0" t="n">
        <v>2</v>
      </c>
      <c r="W3428" s="60" t="n">
        <v>46301</v>
      </c>
      <c r="X3428" s="55" t="n">
        <f aca="false">IF(I3428="Male",0,1)</f>
        <v>1</v>
      </c>
      <c r="Y3428" s="55" t="n">
        <f aca="false">IF(OR(I3428="DNB",I3428="Dry DNB"),1,0)</f>
        <v>0</v>
      </c>
      <c r="Z3428" s="55" t="n">
        <f aca="false">IF(ISNUMBER(W3428),A3428-W3428,"")</f>
        <v>9</v>
      </c>
      <c r="AA3428" s="55" t="n">
        <f aca="false">MATCH(A3428,DATAS,0)</f>
        <v>2</v>
      </c>
      <c r="AB3428" s="55" t="n">
        <f aca="false">IF(AND(E3428&gt;0,OR(AND(B3428&gt;=1,B3428&lt;=6),B3428=10)),1,0)</f>
        <v>1</v>
      </c>
      <c r="AC3428" s="55" t="n">
        <f aca="false">IF(AND(E3428&gt;0,B3428=10),1,0)</f>
        <v>0</v>
      </c>
      <c r="AD3428" s="55" t="n">
        <f aca="false">IF(AND(C3427=C3428,AA3427=AA3428-1),AB3427,"")</f>
        <v>1</v>
      </c>
      <c r="AE3428" s="55" t="n">
        <f aca="false">IF(AND(C3427=C3428,AA3427=AA3428-1),AC3427,"")</f>
        <v>0</v>
      </c>
      <c r="AF3428" s="55" t="n">
        <f aca="false">IF(AA3428=1,"",IF(AND(AB3428=1,AD3428&lt;&gt;1),1,0))</f>
        <v>0</v>
      </c>
      <c r="AG3428" s="55" t="n">
        <f aca="false">IF(AA3428=1,"",IF(AND(AC3428=1,AE3428&lt;&gt;1),1,0))</f>
        <v>0</v>
      </c>
      <c r="AH3428" s="60" t="str">
        <f aca="false">IF(AND(E3428&gt;0,AA3428&lt;2,NOT(AND(C3429=C3428,AA3429=AA3428+1))),INDEX(DATAS,AA3428+1),"")</f>
        <v/>
      </c>
      <c r="AI3428" s="60" t="str">
        <f aca="false">IF(AND(AC3428=1,AA3428&lt;2),IF(AND(C3429=C3428,AA3429=AA3428+1),IF(AC3429=1,"",INDEX(DATAS,AA3428+1)),INDEX(DATAS,AA3428+1)),"")</f>
        <v/>
      </c>
    </row>
    <row r="3429" customFormat="false" ht="15" hidden="false" customHeight="false" outlineLevel="0" collapsed="false">
      <c r="A3429" s="60" t="n">
        <v>46309</v>
      </c>
      <c r="B3429" s="0" t="n">
        <v>1</v>
      </c>
      <c r="C3429" s="0" t="n">
        <v>5893</v>
      </c>
      <c r="D3429" s="0" t="n">
        <v>77</v>
      </c>
      <c r="E3429" s="0" t="n">
        <v>1</v>
      </c>
      <c r="F3429" s="55" t="s">
        <v>1046</v>
      </c>
      <c r="G3429" s="0" t="n">
        <v>51.5</v>
      </c>
      <c r="H3429" s="0" t="n">
        <v>51</v>
      </c>
      <c r="I3429" s="55" t="s">
        <v>187</v>
      </c>
      <c r="J3429" s="0" t="n">
        <v>77</v>
      </c>
      <c r="K3429" s="0" t="n">
        <v>63</v>
      </c>
      <c r="P3429" s="0" t="n">
        <v>3.95</v>
      </c>
      <c r="Q3429" s="0" t="n">
        <v>2.85</v>
      </c>
      <c r="R3429" s="0" t="n">
        <v>4384</v>
      </c>
      <c r="S3429" s="0" t="n">
        <v>8813</v>
      </c>
      <c r="U3429" s="0" t="n">
        <v>756</v>
      </c>
      <c r="V3429" s="0" t="n">
        <v>1</v>
      </c>
      <c r="W3429" s="60" t="n">
        <v>46296</v>
      </c>
      <c r="X3429" s="55" t="n">
        <f aca="false">IF(I3429="Male",0,1)</f>
        <v>1</v>
      </c>
      <c r="Y3429" s="55" t="n">
        <f aca="false">IF(OR(I3429="DNB",I3429="Dry DNB"),1,0)</f>
        <v>0</v>
      </c>
      <c r="Z3429" s="55" t="n">
        <f aca="false">IF(ISNUMBER(W3429),A3429-W3429,"")</f>
        <v>13</v>
      </c>
      <c r="AA3429" s="55" t="n">
        <f aca="false">MATCH(A3429,DATAS,0)</f>
        <v>1</v>
      </c>
      <c r="AB3429" s="55" t="n">
        <f aca="false">IF(AND(E3429&gt;0,OR(AND(B3429&gt;=1,B3429&lt;=6),B3429=10)),1,0)</f>
        <v>1</v>
      </c>
      <c r="AC3429" s="55" t="n">
        <f aca="false">IF(AND(E3429&gt;0,B3429=10),1,0)</f>
        <v>0</v>
      </c>
      <c r="AD3429" s="0" t="str">
        <f aca="false">IF(AND(C3428=C3429,AA3428=AA3429-1),AB3428,"")</f>
        <v/>
      </c>
      <c r="AE3429" s="0" t="str">
        <f aca="false">IF(AND(C3428=C3429,AA3428=AA3429-1),AC3428,"")</f>
        <v/>
      </c>
      <c r="AF3429" s="0" t="str">
        <f aca="false">IF(AA3429=1,"",IF(AND(AB3429=1,AD3429&lt;&gt;1),1,0))</f>
        <v/>
      </c>
      <c r="AG3429" s="0" t="str">
        <f aca="false">IF(AA3429=1,"",IF(AND(AC3429=1,AE3429&lt;&gt;1),1,0))</f>
        <v/>
      </c>
      <c r="AH3429" s="60" t="str">
        <f aca="false">IF(AND(E3429&gt;0,AA3429&lt;2,NOT(AND(C3430=C3429,AA3430=AA3429+1))),INDEX(DATAS,AA3429+1),"")</f>
        <v/>
      </c>
      <c r="AI3429" s="60" t="str">
        <f aca="false">IF(AND(AC3429=1,AA3429&lt;2),IF(AND(C3430=C3429,AA3430=AA3429+1),IF(AC3430=1,"",INDEX(DATAS,AA3429+1)),INDEX(DATAS,AA3429+1)),"")</f>
        <v/>
      </c>
    </row>
    <row r="3430" customFormat="false" ht="15" hidden="false" customHeight="false" outlineLevel="0" collapsed="false">
      <c r="A3430" s="60" t="n">
        <v>46310</v>
      </c>
      <c r="B3430" s="0" t="n">
        <v>1</v>
      </c>
      <c r="C3430" s="0" t="n">
        <v>5893</v>
      </c>
      <c r="D3430" s="0" t="n">
        <v>78</v>
      </c>
      <c r="E3430" s="0" t="n">
        <v>1</v>
      </c>
      <c r="F3430" s="55" t="s">
        <v>1046</v>
      </c>
      <c r="G3430" s="0" t="n">
        <v>50.7</v>
      </c>
      <c r="H3430" s="0" t="n">
        <v>51</v>
      </c>
      <c r="I3430" s="55" t="s">
        <v>187</v>
      </c>
      <c r="J3430" s="0" t="n">
        <v>78</v>
      </c>
      <c r="K3430" s="0" t="n">
        <v>63</v>
      </c>
      <c r="P3430" s="0" t="n">
        <v>3.95</v>
      </c>
      <c r="Q3430" s="0" t="n">
        <v>2.85</v>
      </c>
      <c r="U3430" s="0" t="n">
        <v>757</v>
      </c>
      <c r="V3430" s="0" t="n">
        <v>1</v>
      </c>
      <c r="W3430" s="60" t="n">
        <v>46296</v>
      </c>
      <c r="X3430" s="55" t="n">
        <f aca="false">IF(I3430="Male",0,1)</f>
        <v>1</v>
      </c>
      <c r="Y3430" s="55" t="n">
        <f aca="false">IF(OR(I3430="DNB",I3430="Dry DNB"),1,0)</f>
        <v>0</v>
      </c>
      <c r="Z3430" s="55" t="n">
        <f aca="false">IF(ISNUMBER(W3430),A3430-W3430,"")</f>
        <v>14</v>
      </c>
      <c r="AA3430" s="55" t="n">
        <f aca="false">MATCH(A3430,DATAS,0)</f>
        <v>2</v>
      </c>
      <c r="AB3430" s="55" t="n">
        <f aca="false">IF(AND(E3430&gt;0,OR(AND(B3430&gt;=1,B3430&lt;=6),B3430=10)),1,0)</f>
        <v>1</v>
      </c>
      <c r="AC3430" s="55" t="n">
        <f aca="false">IF(AND(E3430&gt;0,B3430=10),1,0)</f>
        <v>0</v>
      </c>
      <c r="AD3430" s="55" t="n">
        <f aca="false">IF(AND(C3429=C3430,AA3429=AA3430-1),AB3429,"")</f>
        <v>1</v>
      </c>
      <c r="AE3430" s="55" t="n">
        <f aca="false">IF(AND(C3429=C3430,AA3429=AA3430-1),AC3429,"")</f>
        <v>0</v>
      </c>
      <c r="AF3430" s="55" t="n">
        <f aca="false">IF(AA3430=1,"",IF(AND(AB3430=1,AD3430&lt;&gt;1),1,0))</f>
        <v>0</v>
      </c>
      <c r="AG3430" s="55" t="n">
        <f aca="false">IF(AA3430=1,"",IF(AND(AC3430=1,AE3430&lt;&gt;1),1,0))</f>
        <v>0</v>
      </c>
      <c r="AH3430" s="60" t="str">
        <f aca="false">IF(AND(E3430&gt;0,AA3430&lt;2,NOT(AND(C3431=C3430,AA3431=AA3430+1))),INDEX(DATAS,AA3430+1),"")</f>
        <v/>
      </c>
      <c r="AI3430" s="60" t="str">
        <f aca="false">IF(AND(AC3430=1,AA3430&lt;2),IF(AND(C3431=C3430,AA3431=AA3430+1),IF(AC3431=1,"",INDEX(DATAS,AA3430+1)),INDEX(DATAS,AA3430+1)),"")</f>
        <v/>
      </c>
    </row>
    <row r="3431" customFormat="false" ht="15" hidden="false" customHeight="false" outlineLevel="0" collapsed="false">
      <c r="A3431" s="60" t="n">
        <v>46309</v>
      </c>
      <c r="B3431" s="0" t="n">
        <v>1</v>
      </c>
      <c r="C3431" s="0" t="n">
        <v>5894</v>
      </c>
      <c r="D3431" s="0" t="n">
        <v>56</v>
      </c>
      <c r="E3431" s="0" t="n">
        <v>1</v>
      </c>
      <c r="F3431" s="55" t="s">
        <v>1046</v>
      </c>
      <c r="G3431" s="0" t="n">
        <v>51</v>
      </c>
      <c r="H3431" s="0" t="n">
        <v>49</v>
      </c>
      <c r="I3431" s="55" t="s">
        <v>166</v>
      </c>
      <c r="J3431" s="0" t="n">
        <v>56</v>
      </c>
      <c r="P3431" s="0" t="n">
        <v>5.03</v>
      </c>
      <c r="Q3431" s="0" t="n">
        <v>3.23</v>
      </c>
      <c r="R3431" s="0" t="n">
        <v>3597</v>
      </c>
      <c r="S3431" s="0" t="n">
        <v>7231</v>
      </c>
      <c r="U3431" s="0" t="n">
        <v>756</v>
      </c>
      <c r="V3431" s="0" t="n">
        <v>0</v>
      </c>
      <c r="X3431" s="55" t="n">
        <f aca="false">IF(I3431="Male",0,1)</f>
        <v>1</v>
      </c>
      <c r="Y3431" s="55" t="n">
        <f aca="false">IF(OR(I3431="DNB",I3431="Dry DNB"),1,0)</f>
        <v>0</v>
      </c>
      <c r="Z3431" s="0" t="str">
        <f aca="false">IF(ISNUMBER(W3431),A3431-W3431,"")</f>
        <v/>
      </c>
      <c r="AA3431" s="55" t="n">
        <f aca="false">MATCH(A3431,DATAS,0)</f>
        <v>1</v>
      </c>
      <c r="AB3431" s="55" t="n">
        <f aca="false">IF(AND(E3431&gt;0,OR(AND(B3431&gt;=1,B3431&lt;=6),B3431=10)),1,0)</f>
        <v>1</v>
      </c>
      <c r="AC3431" s="55" t="n">
        <f aca="false">IF(AND(E3431&gt;0,B3431=10),1,0)</f>
        <v>0</v>
      </c>
      <c r="AD3431" s="0" t="str">
        <f aca="false">IF(AND(C3430=C3431,AA3430=AA3431-1),AB3430,"")</f>
        <v/>
      </c>
      <c r="AE3431" s="0" t="str">
        <f aca="false">IF(AND(C3430=C3431,AA3430=AA3431-1),AC3430,"")</f>
        <v/>
      </c>
      <c r="AF3431" s="0" t="str">
        <f aca="false">IF(AA3431=1,"",IF(AND(AB3431=1,AD3431&lt;&gt;1),1,0))</f>
        <v/>
      </c>
      <c r="AG3431" s="0" t="str">
        <f aca="false">IF(AA3431=1,"",IF(AND(AC3431=1,AE3431&lt;&gt;1),1,0))</f>
        <v/>
      </c>
      <c r="AH3431" s="60" t="str">
        <f aca="false">IF(AND(E3431&gt;0,AA3431&lt;2,NOT(AND(C3432=C3431,AA3432=AA3431+1))),INDEX(DATAS,AA3431+1),"")</f>
        <v/>
      </c>
      <c r="AI3431" s="60" t="str">
        <f aca="false">IF(AND(AC3431=1,AA3431&lt;2),IF(AND(C3432=C3431,AA3432=AA3431+1),IF(AC3432=1,"",INDEX(DATAS,AA3431+1)),INDEX(DATAS,AA3431+1)),"")</f>
        <v/>
      </c>
    </row>
    <row r="3432" customFormat="false" ht="15" hidden="false" customHeight="false" outlineLevel="0" collapsed="false">
      <c r="A3432" s="60" t="n">
        <v>46310</v>
      </c>
      <c r="B3432" s="0" t="n">
        <v>1</v>
      </c>
      <c r="C3432" s="0" t="n">
        <v>5894</v>
      </c>
      <c r="D3432" s="0" t="n">
        <v>57</v>
      </c>
      <c r="E3432" s="0" t="n">
        <v>1</v>
      </c>
      <c r="F3432" s="55" t="s">
        <v>1046</v>
      </c>
      <c r="G3432" s="0" t="n">
        <v>50.4</v>
      </c>
      <c r="H3432" s="0" t="n">
        <v>49</v>
      </c>
      <c r="I3432" s="55" t="s">
        <v>166</v>
      </c>
      <c r="J3432" s="0" t="n">
        <v>57</v>
      </c>
      <c r="P3432" s="0" t="n">
        <v>5.03</v>
      </c>
      <c r="Q3432" s="0" t="n">
        <v>3.23</v>
      </c>
      <c r="U3432" s="0" t="n">
        <v>757</v>
      </c>
      <c r="V3432" s="0" t="n">
        <v>0</v>
      </c>
      <c r="X3432" s="55" t="n">
        <f aca="false">IF(I3432="Male",0,1)</f>
        <v>1</v>
      </c>
      <c r="Y3432" s="55" t="n">
        <f aca="false">IF(OR(I3432="DNB",I3432="Dry DNB"),1,0)</f>
        <v>0</v>
      </c>
      <c r="Z3432" s="0" t="str">
        <f aca="false">IF(ISNUMBER(W3432),A3432-W3432,"")</f>
        <v/>
      </c>
      <c r="AA3432" s="55" t="n">
        <f aca="false">MATCH(A3432,DATAS,0)</f>
        <v>2</v>
      </c>
      <c r="AB3432" s="55" t="n">
        <f aca="false">IF(AND(E3432&gt;0,OR(AND(B3432&gt;=1,B3432&lt;=6),B3432=10)),1,0)</f>
        <v>1</v>
      </c>
      <c r="AC3432" s="55" t="n">
        <f aca="false">IF(AND(E3432&gt;0,B3432=10),1,0)</f>
        <v>0</v>
      </c>
      <c r="AD3432" s="55" t="n">
        <f aca="false">IF(AND(C3431=C3432,AA3431=AA3432-1),AB3431,"")</f>
        <v>1</v>
      </c>
      <c r="AE3432" s="55" t="n">
        <f aca="false">IF(AND(C3431=C3432,AA3431=AA3432-1),AC3431,"")</f>
        <v>0</v>
      </c>
      <c r="AF3432" s="55" t="n">
        <f aca="false">IF(AA3432=1,"",IF(AND(AB3432=1,AD3432&lt;&gt;1),1,0))</f>
        <v>0</v>
      </c>
      <c r="AG3432" s="55" t="n">
        <f aca="false">IF(AA3432=1,"",IF(AND(AC3432=1,AE3432&lt;&gt;1),1,0))</f>
        <v>0</v>
      </c>
      <c r="AH3432" s="60" t="str">
        <f aca="false">IF(AND(E3432&gt;0,AA3432&lt;2,NOT(AND(C3433=C3432,AA3433=AA3432+1))),INDEX(DATAS,AA3432+1),"")</f>
        <v/>
      </c>
      <c r="AI3432" s="60" t="str">
        <f aca="false">IF(AND(AC3432=1,AA3432&lt;2),IF(AND(C3433=C3432,AA3433=AA3432+1),IF(AC3433=1,"",INDEX(DATAS,AA3432+1)),INDEX(DATAS,AA3432+1)),"")</f>
        <v/>
      </c>
    </row>
    <row r="3433" customFormat="false" ht="15" hidden="false" customHeight="false" outlineLevel="0" collapsed="false">
      <c r="A3433" s="60" t="n">
        <v>46309</v>
      </c>
      <c r="B3433" s="0" t="n">
        <v>8</v>
      </c>
      <c r="C3433" s="0" t="n">
        <v>5895</v>
      </c>
      <c r="E3433" s="0" t="n">
        <v>0</v>
      </c>
      <c r="F3433" s="55" t="s">
        <v>1046</v>
      </c>
      <c r="I3433" s="55" t="s">
        <v>157</v>
      </c>
      <c r="L3433" s="0" t="n">
        <v>226</v>
      </c>
      <c r="U3433" s="0" t="n">
        <v>756</v>
      </c>
      <c r="V3433" s="0" t="n">
        <v>2</v>
      </c>
      <c r="W3433" s="60" t="n">
        <v>46084</v>
      </c>
      <c r="X3433" s="55" t="n">
        <f aca="false">IF(I3433="Male",0,1)</f>
        <v>1</v>
      </c>
      <c r="Y3433" s="55" t="n">
        <f aca="false">IF(OR(I3433="DNB",I3433="Dry DNB"),1,0)</f>
        <v>0</v>
      </c>
      <c r="Z3433" s="55" t="n">
        <f aca="false">IF(ISNUMBER(W3433),A3433-W3433,"")</f>
        <v>225</v>
      </c>
      <c r="AA3433" s="55" t="n">
        <f aca="false">MATCH(A3433,DATAS,0)</f>
        <v>1</v>
      </c>
      <c r="AB3433" s="55" t="n">
        <f aca="false">IF(AND(E3433&gt;0,OR(AND(B3433&gt;=1,B3433&lt;=6),B3433=10)),1,0)</f>
        <v>0</v>
      </c>
      <c r="AC3433" s="55" t="n">
        <f aca="false">IF(AND(E3433&gt;0,B3433=10),1,0)</f>
        <v>0</v>
      </c>
      <c r="AD3433" s="0" t="str">
        <f aca="false">IF(AND(C3432=C3433,AA3432=AA3433-1),AB3432,"")</f>
        <v/>
      </c>
      <c r="AE3433" s="0" t="str">
        <f aca="false">IF(AND(C3432=C3433,AA3432=AA3433-1),AC3432,"")</f>
        <v/>
      </c>
      <c r="AF3433" s="0" t="str">
        <f aca="false">IF(AA3433=1,"",IF(AND(AB3433=1,AD3433&lt;&gt;1),1,0))</f>
        <v/>
      </c>
      <c r="AG3433" s="0" t="str">
        <f aca="false">IF(AA3433=1,"",IF(AND(AC3433=1,AE3433&lt;&gt;1),1,0))</f>
        <v/>
      </c>
      <c r="AH3433" s="60" t="str">
        <f aca="false">IF(AND(E3433&gt;0,AA3433&lt;2,NOT(AND(C3434=C3433,AA3434=AA3433+1))),INDEX(DATAS,AA3433+1),"")</f>
        <v/>
      </c>
      <c r="AI3433" s="60" t="str">
        <f aca="false">IF(AND(AC3433=1,AA3433&lt;2),IF(AND(C3434=C3433,AA3434=AA3433+1),IF(AC3434=1,"",INDEX(DATAS,AA3433+1)),INDEX(DATAS,AA3433+1)),"")</f>
        <v/>
      </c>
    </row>
    <row r="3434" customFormat="false" ht="15" hidden="false" customHeight="false" outlineLevel="0" collapsed="false">
      <c r="A3434" s="60" t="n">
        <v>46310</v>
      </c>
      <c r="B3434" s="0" t="n">
        <v>8</v>
      </c>
      <c r="C3434" s="0" t="n">
        <v>5895</v>
      </c>
      <c r="E3434" s="0" t="n">
        <v>0</v>
      </c>
      <c r="F3434" s="55" t="s">
        <v>1046</v>
      </c>
      <c r="I3434" s="55" t="s">
        <v>157</v>
      </c>
      <c r="L3434" s="0" t="n">
        <v>227</v>
      </c>
      <c r="U3434" s="0" t="n">
        <v>757</v>
      </c>
      <c r="V3434" s="0" t="n">
        <v>2</v>
      </c>
      <c r="W3434" s="60" t="n">
        <v>46084</v>
      </c>
      <c r="X3434" s="55" t="n">
        <f aca="false">IF(I3434="Male",0,1)</f>
        <v>1</v>
      </c>
      <c r="Y3434" s="55" t="n">
        <f aca="false">IF(OR(I3434="DNB",I3434="Dry DNB"),1,0)</f>
        <v>0</v>
      </c>
      <c r="Z3434" s="55" t="n">
        <f aca="false">IF(ISNUMBER(W3434),A3434-W3434,"")</f>
        <v>226</v>
      </c>
      <c r="AA3434" s="55" t="n">
        <f aca="false">MATCH(A3434,DATAS,0)</f>
        <v>2</v>
      </c>
      <c r="AB3434" s="55" t="n">
        <f aca="false">IF(AND(E3434&gt;0,OR(AND(B3434&gt;=1,B3434&lt;=6),B3434=10)),1,0)</f>
        <v>0</v>
      </c>
      <c r="AC3434" s="55" t="n">
        <f aca="false">IF(AND(E3434&gt;0,B3434=10),1,0)</f>
        <v>0</v>
      </c>
      <c r="AD3434" s="55" t="n">
        <f aca="false">IF(AND(C3433=C3434,AA3433=AA3434-1),AB3433,"")</f>
        <v>0</v>
      </c>
      <c r="AE3434" s="55" t="n">
        <f aca="false">IF(AND(C3433=C3434,AA3433=AA3434-1),AC3433,"")</f>
        <v>0</v>
      </c>
      <c r="AF3434" s="55" t="n">
        <f aca="false">IF(AA3434=1,"",IF(AND(AB3434=1,AD3434&lt;&gt;1),1,0))</f>
        <v>0</v>
      </c>
      <c r="AG3434" s="55" t="n">
        <f aca="false">IF(AA3434=1,"",IF(AND(AC3434=1,AE3434&lt;&gt;1),1,0))</f>
        <v>0</v>
      </c>
      <c r="AH3434" s="60" t="str">
        <f aca="false">IF(AND(E3434&gt;0,AA3434&lt;2,NOT(AND(C3435=C3434,AA3435=AA3434+1))),INDEX(DATAS,AA3434+1),"")</f>
        <v/>
      </c>
      <c r="AI3434" s="60" t="str">
        <f aca="false">IF(AND(AC3434=1,AA3434&lt;2),IF(AND(C3435=C3434,AA3435=AA3434+1),IF(AC3435=1,"",INDEX(DATAS,AA3434+1)),INDEX(DATAS,AA3434+1)),"")</f>
        <v/>
      </c>
    </row>
    <row r="3435" customFormat="false" ht="15" hidden="false" customHeight="false" outlineLevel="0" collapsed="false">
      <c r="A3435" s="60" t="n">
        <v>46309</v>
      </c>
      <c r="B3435" s="0" t="n">
        <v>10</v>
      </c>
      <c r="C3435" s="0" t="n">
        <v>5896</v>
      </c>
      <c r="D3435" s="0" t="n">
        <v>106</v>
      </c>
      <c r="E3435" s="0" t="n">
        <v>1</v>
      </c>
      <c r="F3435" s="55" t="s">
        <v>1046</v>
      </c>
      <c r="G3435" s="0" t="n">
        <v>3.6</v>
      </c>
      <c r="H3435" s="0" t="n">
        <v>8</v>
      </c>
      <c r="I3435" s="55" t="s">
        <v>187</v>
      </c>
      <c r="J3435" s="0" t="n">
        <v>106</v>
      </c>
      <c r="K3435" s="0" t="n">
        <v>85</v>
      </c>
      <c r="P3435" s="0" t="n">
        <v>2.65</v>
      </c>
      <c r="Q3435" s="0" t="n">
        <v>3.48</v>
      </c>
      <c r="R3435" s="0" t="n">
        <v>2817</v>
      </c>
      <c r="S3435" s="0" t="n">
        <v>5587</v>
      </c>
      <c r="T3435" s="0" t="n">
        <v>30.2</v>
      </c>
      <c r="U3435" s="0" t="n">
        <v>756</v>
      </c>
      <c r="V3435" s="0" t="n">
        <v>1</v>
      </c>
      <c r="W3435" s="60" t="n">
        <v>46289</v>
      </c>
      <c r="X3435" s="55" t="n">
        <f aca="false">IF(I3435="Male",0,1)</f>
        <v>1</v>
      </c>
      <c r="Y3435" s="55" t="n">
        <f aca="false">IF(OR(I3435="DNB",I3435="Dry DNB"),1,0)</f>
        <v>0</v>
      </c>
      <c r="Z3435" s="55" t="n">
        <f aca="false">IF(ISNUMBER(W3435),A3435-W3435,"")</f>
        <v>20</v>
      </c>
      <c r="AA3435" s="55" t="n">
        <f aca="false">MATCH(A3435,DATAS,0)</f>
        <v>1</v>
      </c>
      <c r="AB3435" s="55" t="n">
        <f aca="false">IF(AND(E3435&gt;0,OR(AND(B3435&gt;=1,B3435&lt;=6),B3435=10)),1,0)</f>
        <v>1</v>
      </c>
      <c r="AC3435" s="55" t="n">
        <f aca="false">IF(AND(E3435&gt;0,B3435=10),1,0)</f>
        <v>1</v>
      </c>
      <c r="AD3435" s="0" t="str">
        <f aca="false">IF(AND(C3434=C3435,AA3434=AA3435-1),AB3434,"")</f>
        <v/>
      </c>
      <c r="AE3435" s="0" t="str">
        <f aca="false">IF(AND(C3434=C3435,AA3434=AA3435-1),AC3434,"")</f>
        <v/>
      </c>
      <c r="AF3435" s="0" t="str">
        <f aca="false">IF(AA3435=1,"",IF(AND(AB3435=1,AD3435&lt;&gt;1),1,0))</f>
        <v/>
      </c>
      <c r="AG3435" s="0" t="str">
        <f aca="false">IF(AA3435=1,"",IF(AND(AC3435=1,AE3435&lt;&gt;1),1,0))</f>
        <v/>
      </c>
      <c r="AH3435" s="60" t="str">
        <f aca="false">IF(AND(E3435&gt;0,AA3435&lt;2,NOT(AND(C3436=C3435,AA3436=AA3435+1))),INDEX(DATAS,AA3435+1),"")</f>
        <v/>
      </c>
      <c r="AI3435" s="60" t="str">
        <f aca="false">IF(AND(AC3435=1,AA3435&lt;2),IF(AND(C3436=C3435,AA3436=AA3435+1),IF(AC3436=1,"",INDEX(DATAS,AA3435+1)),INDEX(DATAS,AA3435+1)),"")</f>
        <v/>
      </c>
    </row>
    <row r="3436" customFormat="false" ht="15" hidden="false" customHeight="false" outlineLevel="0" collapsed="false">
      <c r="A3436" s="60" t="n">
        <v>46310</v>
      </c>
      <c r="B3436" s="0" t="n">
        <v>10</v>
      </c>
      <c r="C3436" s="0" t="n">
        <v>5896</v>
      </c>
      <c r="D3436" s="0" t="n">
        <v>107</v>
      </c>
      <c r="E3436" s="0" t="n">
        <v>1</v>
      </c>
      <c r="F3436" s="55" t="s">
        <v>1046</v>
      </c>
      <c r="H3436" s="0" t="n">
        <v>9</v>
      </c>
      <c r="I3436" s="55" t="s">
        <v>187</v>
      </c>
      <c r="J3436" s="0" t="n">
        <v>107</v>
      </c>
      <c r="K3436" s="0" t="n">
        <v>85</v>
      </c>
      <c r="P3436" s="0" t="n">
        <v>2.65</v>
      </c>
      <c r="Q3436" s="0" t="n">
        <v>3.48</v>
      </c>
      <c r="T3436" s="0" t="n">
        <v>30.2</v>
      </c>
      <c r="U3436" s="0" t="n">
        <v>757</v>
      </c>
      <c r="V3436" s="0" t="n">
        <v>1</v>
      </c>
      <c r="W3436" s="60" t="n">
        <v>46289</v>
      </c>
      <c r="X3436" s="55" t="n">
        <f aca="false">IF(I3436="Male",0,1)</f>
        <v>1</v>
      </c>
      <c r="Y3436" s="55" t="n">
        <f aca="false">IF(OR(I3436="DNB",I3436="Dry DNB"),1,0)</f>
        <v>0</v>
      </c>
      <c r="Z3436" s="55" t="n">
        <f aca="false">IF(ISNUMBER(W3436),A3436-W3436,"")</f>
        <v>21</v>
      </c>
      <c r="AA3436" s="55" t="n">
        <f aca="false">MATCH(A3436,DATAS,0)</f>
        <v>2</v>
      </c>
      <c r="AB3436" s="55" t="n">
        <f aca="false">IF(AND(E3436&gt;0,OR(AND(B3436&gt;=1,B3436&lt;=6),B3436=10)),1,0)</f>
        <v>1</v>
      </c>
      <c r="AC3436" s="55" t="n">
        <f aca="false">IF(AND(E3436&gt;0,B3436=10),1,0)</f>
        <v>1</v>
      </c>
      <c r="AD3436" s="55" t="n">
        <f aca="false">IF(AND(C3435=C3436,AA3435=AA3436-1),AB3435,"")</f>
        <v>1</v>
      </c>
      <c r="AE3436" s="55" t="n">
        <f aca="false">IF(AND(C3435=C3436,AA3435=AA3436-1),AC3435,"")</f>
        <v>1</v>
      </c>
      <c r="AF3436" s="55" t="n">
        <f aca="false">IF(AA3436=1,"",IF(AND(AB3436=1,AD3436&lt;&gt;1),1,0))</f>
        <v>0</v>
      </c>
      <c r="AG3436" s="55" t="n">
        <f aca="false">IF(AA3436=1,"",IF(AND(AC3436=1,AE3436&lt;&gt;1),1,0))</f>
        <v>0</v>
      </c>
      <c r="AH3436" s="60" t="str">
        <f aca="false">IF(AND(E3436&gt;0,AA3436&lt;2,NOT(AND(C3437=C3436,AA3437=AA3436+1))),INDEX(DATAS,AA3436+1),"")</f>
        <v/>
      </c>
      <c r="AI3436" s="60" t="str">
        <f aca="false">IF(AND(AC3436=1,AA3436&lt;2),IF(AND(C3437=C3436,AA3437=AA3436+1),IF(AC3437=1,"",INDEX(DATAS,AA3436+1)),INDEX(DATAS,AA3436+1)),"")</f>
        <v/>
      </c>
    </row>
    <row r="3437" customFormat="false" ht="15" hidden="false" customHeight="false" outlineLevel="0" collapsed="false">
      <c r="A3437" s="60" t="n">
        <v>46309</v>
      </c>
      <c r="B3437" s="0" t="n">
        <v>1</v>
      </c>
      <c r="C3437" s="0" t="n">
        <v>5897</v>
      </c>
      <c r="D3437" s="0" t="n">
        <v>105</v>
      </c>
      <c r="E3437" s="0" t="n">
        <v>1</v>
      </c>
      <c r="F3437" s="55" t="s">
        <v>1046</v>
      </c>
      <c r="G3437" s="0" t="n">
        <v>50.2</v>
      </c>
      <c r="H3437" s="0" t="n">
        <v>47</v>
      </c>
      <c r="I3437" s="55" t="s">
        <v>177</v>
      </c>
      <c r="J3437" s="0" t="n">
        <v>105</v>
      </c>
      <c r="K3437" s="0" t="n">
        <v>63</v>
      </c>
      <c r="P3437" s="0" t="n">
        <v>4.34</v>
      </c>
      <c r="Q3437" s="0" t="n">
        <v>2.87</v>
      </c>
      <c r="R3437" s="0" t="n">
        <v>4130</v>
      </c>
      <c r="S3437" s="0" t="n">
        <v>8355</v>
      </c>
      <c r="T3437" s="0" t="n">
        <v>47.35</v>
      </c>
      <c r="U3437" s="0" t="n">
        <v>756</v>
      </c>
      <c r="V3437" s="0" t="n">
        <v>1</v>
      </c>
      <c r="W3437" s="60" t="n">
        <v>46268</v>
      </c>
      <c r="X3437" s="55" t="n">
        <f aca="false">IF(I3437="Male",0,1)</f>
        <v>1</v>
      </c>
      <c r="Y3437" s="55" t="n">
        <f aca="false">IF(OR(I3437="DNB",I3437="Dry DNB"),1,0)</f>
        <v>0</v>
      </c>
      <c r="Z3437" s="55" t="n">
        <f aca="false">IF(ISNUMBER(W3437),A3437-W3437,"")</f>
        <v>41</v>
      </c>
      <c r="AA3437" s="55" t="n">
        <f aca="false">MATCH(A3437,DATAS,0)</f>
        <v>1</v>
      </c>
      <c r="AB3437" s="55" t="n">
        <f aca="false">IF(AND(E3437&gt;0,OR(AND(B3437&gt;=1,B3437&lt;=6),B3437=10)),1,0)</f>
        <v>1</v>
      </c>
      <c r="AC3437" s="55" t="n">
        <f aca="false">IF(AND(E3437&gt;0,B3437=10),1,0)</f>
        <v>0</v>
      </c>
      <c r="AD3437" s="0" t="str">
        <f aca="false">IF(AND(C3436=C3437,AA3436=AA3437-1),AB3436,"")</f>
        <v/>
      </c>
      <c r="AE3437" s="0" t="str">
        <f aca="false">IF(AND(C3436=C3437,AA3436=AA3437-1),AC3436,"")</f>
        <v/>
      </c>
      <c r="AF3437" s="0" t="str">
        <f aca="false">IF(AA3437=1,"",IF(AND(AB3437=1,AD3437&lt;&gt;1),1,0))</f>
        <v/>
      </c>
      <c r="AG3437" s="0" t="str">
        <f aca="false">IF(AA3437=1,"",IF(AND(AC3437=1,AE3437&lt;&gt;1),1,0))</f>
        <v/>
      </c>
      <c r="AH3437" s="60" t="str">
        <f aca="false">IF(AND(E3437&gt;0,AA3437&lt;2,NOT(AND(C3438=C3437,AA3438=AA3437+1))),INDEX(DATAS,AA3437+1),"")</f>
        <v/>
      </c>
      <c r="AI3437" s="60" t="str">
        <f aca="false">IF(AND(AC3437=1,AA3437&lt;2),IF(AND(C3438=C3437,AA3438=AA3437+1),IF(AC3438=1,"",INDEX(DATAS,AA3437+1)),INDEX(DATAS,AA3437+1)),"")</f>
        <v/>
      </c>
    </row>
    <row r="3438" customFormat="false" ht="15" hidden="false" customHeight="false" outlineLevel="0" collapsed="false">
      <c r="A3438" s="60" t="n">
        <v>46310</v>
      </c>
      <c r="B3438" s="0" t="n">
        <v>1</v>
      </c>
      <c r="C3438" s="0" t="n">
        <v>5897</v>
      </c>
      <c r="D3438" s="0" t="n">
        <v>106</v>
      </c>
      <c r="E3438" s="0" t="n">
        <v>1</v>
      </c>
      <c r="F3438" s="55" t="s">
        <v>1046</v>
      </c>
      <c r="G3438" s="0" t="n">
        <v>47.1</v>
      </c>
      <c r="H3438" s="0" t="n">
        <v>47</v>
      </c>
      <c r="I3438" s="55" t="s">
        <v>177</v>
      </c>
      <c r="J3438" s="0" t="n">
        <v>106</v>
      </c>
      <c r="K3438" s="0" t="n">
        <v>63</v>
      </c>
      <c r="P3438" s="0" t="n">
        <v>4.34</v>
      </c>
      <c r="Q3438" s="0" t="n">
        <v>2.87</v>
      </c>
      <c r="T3438" s="0" t="n">
        <v>47.35</v>
      </c>
      <c r="U3438" s="0" t="n">
        <v>757</v>
      </c>
      <c r="V3438" s="0" t="n">
        <v>1</v>
      </c>
      <c r="W3438" s="60" t="n">
        <v>46268</v>
      </c>
      <c r="X3438" s="55" t="n">
        <f aca="false">IF(I3438="Male",0,1)</f>
        <v>1</v>
      </c>
      <c r="Y3438" s="55" t="n">
        <f aca="false">IF(OR(I3438="DNB",I3438="Dry DNB"),1,0)</f>
        <v>0</v>
      </c>
      <c r="Z3438" s="55" t="n">
        <f aca="false">IF(ISNUMBER(W3438),A3438-W3438,"")</f>
        <v>42</v>
      </c>
      <c r="AA3438" s="55" t="n">
        <f aca="false">MATCH(A3438,DATAS,0)</f>
        <v>2</v>
      </c>
      <c r="AB3438" s="55" t="n">
        <f aca="false">IF(AND(E3438&gt;0,OR(AND(B3438&gt;=1,B3438&lt;=6),B3438=10)),1,0)</f>
        <v>1</v>
      </c>
      <c r="AC3438" s="55" t="n">
        <f aca="false">IF(AND(E3438&gt;0,B3438=10),1,0)</f>
        <v>0</v>
      </c>
      <c r="AD3438" s="55" t="n">
        <f aca="false">IF(AND(C3437=C3438,AA3437=AA3438-1),AB3437,"")</f>
        <v>1</v>
      </c>
      <c r="AE3438" s="55" t="n">
        <f aca="false">IF(AND(C3437=C3438,AA3437=AA3438-1),AC3437,"")</f>
        <v>0</v>
      </c>
      <c r="AF3438" s="55" t="n">
        <f aca="false">IF(AA3438=1,"",IF(AND(AB3438=1,AD3438&lt;&gt;1),1,0))</f>
        <v>0</v>
      </c>
      <c r="AG3438" s="55" t="n">
        <f aca="false">IF(AA3438=1,"",IF(AND(AC3438=1,AE3438&lt;&gt;1),1,0))</f>
        <v>0</v>
      </c>
      <c r="AH3438" s="60" t="str">
        <f aca="false">IF(AND(E3438&gt;0,AA3438&lt;2,NOT(AND(C3439=C3438,AA3439=AA3438+1))),INDEX(DATAS,AA3438+1),"")</f>
        <v/>
      </c>
      <c r="AI3438" s="60" t="str">
        <f aca="false">IF(AND(AC3438=1,AA3438&lt;2),IF(AND(C3439=C3438,AA3439=AA3438+1),IF(AC3439=1,"",INDEX(DATAS,AA3438+1)),INDEX(DATAS,AA3438+1)),"")</f>
        <v/>
      </c>
    </row>
    <row r="3439" customFormat="false" ht="15" hidden="false" customHeight="false" outlineLevel="0" collapsed="false">
      <c r="A3439" s="60" t="n">
        <v>46309</v>
      </c>
      <c r="B3439" s="0" t="n">
        <v>1</v>
      </c>
      <c r="C3439" s="0" t="n">
        <v>5898</v>
      </c>
      <c r="D3439" s="0" t="n">
        <v>69</v>
      </c>
      <c r="E3439" s="0" t="n">
        <v>1</v>
      </c>
      <c r="F3439" s="55" t="s">
        <v>1047</v>
      </c>
      <c r="G3439" s="0" t="n">
        <v>58.5</v>
      </c>
      <c r="H3439" s="0" t="n">
        <v>55</v>
      </c>
      <c r="I3439" s="55" t="s">
        <v>187</v>
      </c>
      <c r="J3439" s="0" t="n">
        <v>69</v>
      </c>
      <c r="K3439" s="0" t="n">
        <v>62</v>
      </c>
      <c r="P3439" s="0" t="n">
        <v>4.38</v>
      </c>
      <c r="Q3439" s="0" t="n">
        <v>3.19</v>
      </c>
      <c r="R3439" s="0" t="n">
        <v>4703</v>
      </c>
      <c r="S3439" s="0" t="n">
        <v>9454</v>
      </c>
      <c r="U3439" s="0" t="n">
        <v>755</v>
      </c>
      <c r="V3439" s="0" t="n">
        <v>1</v>
      </c>
      <c r="W3439" s="60" t="n">
        <v>46303</v>
      </c>
      <c r="X3439" s="55" t="n">
        <f aca="false">IF(I3439="Male",0,1)</f>
        <v>1</v>
      </c>
      <c r="Y3439" s="55" t="n">
        <f aca="false">IF(OR(I3439="DNB",I3439="Dry DNB"),1,0)</f>
        <v>0</v>
      </c>
      <c r="Z3439" s="55" t="n">
        <f aca="false">IF(ISNUMBER(W3439),A3439-W3439,"")</f>
        <v>6</v>
      </c>
      <c r="AA3439" s="55" t="n">
        <f aca="false">MATCH(A3439,DATAS,0)</f>
        <v>1</v>
      </c>
      <c r="AB3439" s="55" t="n">
        <f aca="false">IF(AND(E3439&gt;0,OR(AND(B3439&gt;=1,B3439&lt;=6),B3439=10)),1,0)</f>
        <v>1</v>
      </c>
      <c r="AC3439" s="55" t="n">
        <f aca="false">IF(AND(E3439&gt;0,B3439=10),1,0)</f>
        <v>0</v>
      </c>
      <c r="AD3439" s="0" t="str">
        <f aca="false">IF(AND(C3438=C3439,AA3438=AA3439-1),AB3438,"")</f>
        <v/>
      </c>
      <c r="AE3439" s="0" t="str">
        <f aca="false">IF(AND(C3438=C3439,AA3438=AA3439-1),AC3438,"")</f>
        <v/>
      </c>
      <c r="AF3439" s="0" t="str">
        <f aca="false">IF(AA3439=1,"",IF(AND(AB3439=1,AD3439&lt;&gt;1),1,0))</f>
        <v/>
      </c>
      <c r="AG3439" s="0" t="str">
        <f aca="false">IF(AA3439=1,"",IF(AND(AC3439=1,AE3439&lt;&gt;1),1,0))</f>
        <v/>
      </c>
      <c r="AH3439" s="60" t="str">
        <f aca="false">IF(AND(E3439&gt;0,AA3439&lt;2,NOT(AND(C3440=C3439,AA3440=AA3439+1))),INDEX(DATAS,AA3439+1),"")</f>
        <v/>
      </c>
      <c r="AI3439" s="60" t="str">
        <f aca="false">IF(AND(AC3439=1,AA3439&lt;2),IF(AND(C3440=C3439,AA3440=AA3439+1),IF(AC3440=1,"",INDEX(DATAS,AA3439+1)),INDEX(DATAS,AA3439+1)),"")</f>
        <v/>
      </c>
    </row>
    <row r="3440" customFormat="false" ht="15" hidden="false" customHeight="false" outlineLevel="0" collapsed="false">
      <c r="A3440" s="60" t="n">
        <v>46310</v>
      </c>
      <c r="B3440" s="0" t="n">
        <v>1</v>
      </c>
      <c r="C3440" s="0" t="n">
        <v>5898</v>
      </c>
      <c r="D3440" s="0" t="n">
        <v>70</v>
      </c>
      <c r="E3440" s="0" t="n">
        <v>1</v>
      </c>
      <c r="F3440" s="55" t="s">
        <v>1047</v>
      </c>
      <c r="G3440" s="0" t="n">
        <v>58.6</v>
      </c>
      <c r="H3440" s="0" t="n">
        <v>56</v>
      </c>
      <c r="I3440" s="55" t="s">
        <v>187</v>
      </c>
      <c r="J3440" s="0" t="n">
        <v>70</v>
      </c>
      <c r="K3440" s="0" t="n">
        <v>62</v>
      </c>
      <c r="P3440" s="0" t="n">
        <v>4.38</v>
      </c>
      <c r="Q3440" s="0" t="n">
        <v>3.19</v>
      </c>
      <c r="U3440" s="0" t="n">
        <v>756</v>
      </c>
      <c r="V3440" s="0" t="n">
        <v>1</v>
      </c>
      <c r="W3440" s="60" t="n">
        <v>46303</v>
      </c>
      <c r="X3440" s="55" t="n">
        <f aca="false">IF(I3440="Male",0,1)</f>
        <v>1</v>
      </c>
      <c r="Y3440" s="55" t="n">
        <f aca="false">IF(OR(I3440="DNB",I3440="Dry DNB"),1,0)</f>
        <v>0</v>
      </c>
      <c r="Z3440" s="55" t="n">
        <f aca="false">IF(ISNUMBER(W3440),A3440-W3440,"")</f>
        <v>7</v>
      </c>
      <c r="AA3440" s="55" t="n">
        <f aca="false">MATCH(A3440,DATAS,0)</f>
        <v>2</v>
      </c>
      <c r="AB3440" s="55" t="n">
        <f aca="false">IF(AND(E3440&gt;0,OR(AND(B3440&gt;=1,B3440&lt;=6),B3440=10)),1,0)</f>
        <v>1</v>
      </c>
      <c r="AC3440" s="55" t="n">
        <f aca="false">IF(AND(E3440&gt;0,B3440=10),1,0)</f>
        <v>0</v>
      </c>
      <c r="AD3440" s="55" t="n">
        <f aca="false">IF(AND(C3439=C3440,AA3439=AA3440-1),AB3439,"")</f>
        <v>1</v>
      </c>
      <c r="AE3440" s="55" t="n">
        <f aca="false">IF(AND(C3439=C3440,AA3439=AA3440-1),AC3439,"")</f>
        <v>0</v>
      </c>
      <c r="AF3440" s="55" t="n">
        <f aca="false">IF(AA3440=1,"",IF(AND(AB3440=1,AD3440&lt;&gt;1),1,0))</f>
        <v>0</v>
      </c>
      <c r="AG3440" s="55" t="n">
        <f aca="false">IF(AA3440=1,"",IF(AND(AC3440=1,AE3440&lt;&gt;1),1,0))</f>
        <v>0</v>
      </c>
      <c r="AH3440" s="60" t="str">
        <f aca="false">IF(AND(E3440&gt;0,AA3440&lt;2,NOT(AND(C3441=C3440,AA3441=AA3440+1))),INDEX(DATAS,AA3440+1),"")</f>
        <v/>
      </c>
      <c r="AI3440" s="60" t="str">
        <f aca="false">IF(AND(AC3440=1,AA3440&lt;2),IF(AND(C3441=C3440,AA3441=AA3440+1),IF(AC3441=1,"",INDEX(DATAS,AA3440+1)),INDEX(DATAS,AA3440+1)),"")</f>
        <v/>
      </c>
    </row>
    <row r="3441" customFormat="false" ht="15" hidden="false" customHeight="false" outlineLevel="0" collapsed="false">
      <c r="A3441" s="60" t="n">
        <v>46309</v>
      </c>
      <c r="B3441" s="0" t="n">
        <v>1</v>
      </c>
      <c r="C3441" s="0" t="n">
        <v>5899</v>
      </c>
      <c r="D3441" s="0" t="n">
        <v>37</v>
      </c>
      <c r="E3441" s="0" t="n">
        <v>1</v>
      </c>
      <c r="F3441" s="55" t="s">
        <v>1047</v>
      </c>
      <c r="I3441" s="55" t="s">
        <v>166</v>
      </c>
      <c r="J3441" s="0" t="n">
        <v>37</v>
      </c>
      <c r="U3441" s="0" t="n">
        <v>755</v>
      </c>
      <c r="V3441" s="0" t="n">
        <v>0</v>
      </c>
      <c r="X3441" s="55" t="n">
        <f aca="false">IF(I3441="Male",0,1)</f>
        <v>1</v>
      </c>
      <c r="Y3441" s="55" t="n">
        <f aca="false">IF(OR(I3441="DNB",I3441="Dry DNB"),1,0)</f>
        <v>0</v>
      </c>
      <c r="Z3441" s="0" t="str">
        <f aca="false">IF(ISNUMBER(W3441),A3441-W3441,"")</f>
        <v/>
      </c>
      <c r="AA3441" s="55" t="n">
        <f aca="false">MATCH(A3441,DATAS,0)</f>
        <v>1</v>
      </c>
      <c r="AB3441" s="55" t="n">
        <f aca="false">IF(AND(E3441&gt;0,OR(AND(B3441&gt;=1,B3441&lt;=6),B3441=10)),1,0)</f>
        <v>1</v>
      </c>
      <c r="AC3441" s="55" t="n">
        <f aca="false">IF(AND(E3441&gt;0,B3441=10),1,0)</f>
        <v>0</v>
      </c>
      <c r="AD3441" s="0" t="str">
        <f aca="false">IF(AND(C3440=C3441,AA3440=AA3441-1),AB3440,"")</f>
        <v/>
      </c>
      <c r="AE3441" s="0" t="str">
        <f aca="false">IF(AND(C3440=C3441,AA3440=AA3441-1),AC3440,"")</f>
        <v/>
      </c>
      <c r="AF3441" s="0" t="str">
        <f aca="false">IF(AA3441=1,"",IF(AND(AB3441=1,AD3441&lt;&gt;1),1,0))</f>
        <v/>
      </c>
      <c r="AG3441" s="0" t="str">
        <f aca="false">IF(AA3441=1,"",IF(AND(AC3441=1,AE3441&lt;&gt;1),1,0))</f>
        <v/>
      </c>
      <c r="AH3441" s="60" t="str">
        <f aca="false">IF(AND(E3441&gt;0,AA3441&lt;2,NOT(AND(C3442=C3441,AA3442=AA3441+1))),INDEX(DATAS,AA3441+1),"")</f>
        <v/>
      </c>
      <c r="AI3441" s="60" t="str">
        <f aca="false">IF(AND(AC3441=1,AA3441&lt;2),IF(AND(C3442=C3441,AA3442=AA3441+1),IF(AC3442=1,"",INDEX(DATAS,AA3441+1)),INDEX(DATAS,AA3441+1)),"")</f>
        <v/>
      </c>
    </row>
    <row r="3442" customFormat="false" ht="15" hidden="false" customHeight="false" outlineLevel="0" collapsed="false">
      <c r="A3442" s="60" t="n">
        <v>46310</v>
      </c>
      <c r="B3442" s="0" t="n">
        <v>1</v>
      </c>
      <c r="C3442" s="0" t="n">
        <v>5899</v>
      </c>
      <c r="D3442" s="0" t="n">
        <v>38</v>
      </c>
      <c r="E3442" s="0" t="n">
        <v>1</v>
      </c>
      <c r="F3442" s="55" t="s">
        <v>1047</v>
      </c>
      <c r="I3442" s="55" t="s">
        <v>166</v>
      </c>
      <c r="J3442" s="0" t="n">
        <v>38</v>
      </c>
      <c r="U3442" s="0" t="n">
        <v>756</v>
      </c>
      <c r="V3442" s="0" t="n">
        <v>0</v>
      </c>
      <c r="X3442" s="55" t="n">
        <f aca="false">IF(I3442="Male",0,1)</f>
        <v>1</v>
      </c>
      <c r="Y3442" s="55" t="n">
        <f aca="false">IF(OR(I3442="DNB",I3442="Dry DNB"),1,0)</f>
        <v>0</v>
      </c>
      <c r="Z3442" s="0" t="str">
        <f aca="false">IF(ISNUMBER(W3442),A3442-W3442,"")</f>
        <v/>
      </c>
      <c r="AA3442" s="55" t="n">
        <f aca="false">MATCH(A3442,DATAS,0)</f>
        <v>2</v>
      </c>
      <c r="AB3442" s="55" t="n">
        <f aca="false">IF(AND(E3442&gt;0,OR(AND(B3442&gt;=1,B3442&lt;=6),B3442=10)),1,0)</f>
        <v>1</v>
      </c>
      <c r="AC3442" s="55" t="n">
        <f aca="false">IF(AND(E3442&gt;0,B3442=10),1,0)</f>
        <v>0</v>
      </c>
      <c r="AD3442" s="55" t="n">
        <f aca="false">IF(AND(C3441=C3442,AA3441=AA3442-1),AB3441,"")</f>
        <v>1</v>
      </c>
      <c r="AE3442" s="55" t="n">
        <f aca="false">IF(AND(C3441=C3442,AA3441=AA3442-1),AC3441,"")</f>
        <v>0</v>
      </c>
      <c r="AF3442" s="55" t="n">
        <f aca="false">IF(AA3442=1,"",IF(AND(AB3442=1,AD3442&lt;&gt;1),1,0))</f>
        <v>0</v>
      </c>
      <c r="AG3442" s="55" t="n">
        <f aca="false">IF(AA3442=1,"",IF(AND(AC3442=1,AE3442&lt;&gt;1),1,0))</f>
        <v>0</v>
      </c>
      <c r="AH3442" s="60" t="str">
        <f aca="false">IF(AND(E3442&gt;0,AA3442&lt;2,NOT(AND(C3443=C3442,AA3443=AA3442+1))),INDEX(DATAS,AA3442+1),"")</f>
        <v/>
      </c>
      <c r="AI3442" s="60" t="str">
        <f aca="false">IF(AND(AC3442=1,AA3442&lt;2),IF(AND(C3443=C3442,AA3443=AA3442+1),IF(AC3443=1,"",INDEX(DATAS,AA3442+1)),INDEX(DATAS,AA3442+1)),"")</f>
        <v/>
      </c>
    </row>
    <row r="3443" customFormat="false" ht="15" hidden="false" customHeight="false" outlineLevel="0" collapsed="false">
      <c r="A3443" s="60" t="n">
        <v>46309</v>
      </c>
      <c r="B3443" s="0" t="n">
        <v>1</v>
      </c>
      <c r="C3443" s="0" t="n">
        <v>5900</v>
      </c>
      <c r="D3443" s="0" t="n">
        <v>45</v>
      </c>
      <c r="E3443" s="0" t="n">
        <v>1</v>
      </c>
      <c r="F3443" s="55" t="s">
        <v>1048</v>
      </c>
      <c r="G3443" s="0" t="n">
        <v>34.5</v>
      </c>
      <c r="H3443" s="0" t="n">
        <v>35</v>
      </c>
      <c r="I3443" s="55" t="s">
        <v>166</v>
      </c>
      <c r="J3443" s="0" t="n">
        <v>45</v>
      </c>
      <c r="P3443" s="0" t="n">
        <v>4.98</v>
      </c>
      <c r="Q3443" s="0" t="n">
        <v>3.07</v>
      </c>
      <c r="R3443" s="0" t="n">
        <v>3276</v>
      </c>
      <c r="S3443" s="0" t="n">
        <v>6586</v>
      </c>
      <c r="U3443" s="0" t="n">
        <v>754</v>
      </c>
      <c r="V3443" s="0" t="n">
        <v>0</v>
      </c>
      <c r="X3443" s="55" t="n">
        <f aca="false">IF(I3443="Male",0,1)</f>
        <v>1</v>
      </c>
      <c r="Y3443" s="55" t="n">
        <f aca="false">IF(OR(I3443="DNB",I3443="Dry DNB"),1,0)</f>
        <v>0</v>
      </c>
      <c r="Z3443" s="0" t="str">
        <f aca="false">IF(ISNUMBER(W3443),A3443-W3443,"")</f>
        <v/>
      </c>
      <c r="AA3443" s="55" t="n">
        <f aca="false">MATCH(A3443,DATAS,0)</f>
        <v>1</v>
      </c>
      <c r="AB3443" s="55" t="n">
        <f aca="false">IF(AND(E3443&gt;0,OR(AND(B3443&gt;=1,B3443&lt;=6),B3443=10)),1,0)</f>
        <v>1</v>
      </c>
      <c r="AC3443" s="55" t="n">
        <f aca="false">IF(AND(E3443&gt;0,B3443=10),1,0)</f>
        <v>0</v>
      </c>
      <c r="AD3443" s="0" t="str">
        <f aca="false">IF(AND(C3442=C3443,AA3442=AA3443-1),AB3442,"")</f>
        <v/>
      </c>
      <c r="AE3443" s="0" t="str">
        <f aca="false">IF(AND(C3442=C3443,AA3442=AA3443-1),AC3442,"")</f>
        <v/>
      </c>
      <c r="AF3443" s="0" t="str">
        <f aca="false">IF(AA3443=1,"",IF(AND(AB3443=1,AD3443&lt;&gt;1),1,0))</f>
        <v/>
      </c>
      <c r="AG3443" s="0" t="str">
        <f aca="false">IF(AA3443=1,"",IF(AND(AC3443=1,AE3443&lt;&gt;1),1,0))</f>
        <v/>
      </c>
      <c r="AH3443" s="60" t="str">
        <f aca="false">IF(AND(E3443&gt;0,AA3443&lt;2,NOT(AND(C3444=C3443,AA3444=AA3443+1))),INDEX(DATAS,AA3443+1),"")</f>
        <v/>
      </c>
      <c r="AI3443" s="60" t="str">
        <f aca="false">IF(AND(AC3443=1,AA3443&lt;2),IF(AND(C3444=C3443,AA3444=AA3443+1),IF(AC3444=1,"",INDEX(DATAS,AA3443+1)),INDEX(DATAS,AA3443+1)),"")</f>
        <v/>
      </c>
    </row>
    <row r="3444" customFormat="false" ht="15" hidden="false" customHeight="false" outlineLevel="0" collapsed="false">
      <c r="A3444" s="60" t="n">
        <v>46310</v>
      </c>
      <c r="B3444" s="0" t="n">
        <v>1</v>
      </c>
      <c r="C3444" s="0" t="n">
        <v>5900</v>
      </c>
      <c r="D3444" s="0" t="n">
        <v>46</v>
      </c>
      <c r="E3444" s="0" t="n">
        <v>1</v>
      </c>
      <c r="F3444" s="55" t="s">
        <v>1048</v>
      </c>
      <c r="G3444" s="0" t="n">
        <v>39.8</v>
      </c>
      <c r="H3444" s="0" t="n">
        <v>35</v>
      </c>
      <c r="I3444" s="55" t="s">
        <v>166</v>
      </c>
      <c r="J3444" s="0" t="n">
        <v>46</v>
      </c>
      <c r="P3444" s="0" t="n">
        <v>4.98</v>
      </c>
      <c r="Q3444" s="0" t="n">
        <v>3.07</v>
      </c>
      <c r="U3444" s="0" t="n">
        <v>755</v>
      </c>
      <c r="V3444" s="0" t="n">
        <v>0</v>
      </c>
      <c r="X3444" s="55" t="n">
        <f aca="false">IF(I3444="Male",0,1)</f>
        <v>1</v>
      </c>
      <c r="Y3444" s="55" t="n">
        <f aca="false">IF(OR(I3444="DNB",I3444="Dry DNB"),1,0)</f>
        <v>0</v>
      </c>
      <c r="Z3444" s="0" t="str">
        <f aca="false">IF(ISNUMBER(W3444),A3444-W3444,"")</f>
        <v/>
      </c>
      <c r="AA3444" s="55" t="n">
        <f aca="false">MATCH(A3444,DATAS,0)</f>
        <v>2</v>
      </c>
      <c r="AB3444" s="55" t="n">
        <f aca="false">IF(AND(E3444&gt;0,OR(AND(B3444&gt;=1,B3444&lt;=6),B3444=10)),1,0)</f>
        <v>1</v>
      </c>
      <c r="AC3444" s="55" t="n">
        <f aca="false">IF(AND(E3444&gt;0,B3444=10),1,0)</f>
        <v>0</v>
      </c>
      <c r="AD3444" s="55" t="n">
        <f aca="false">IF(AND(C3443=C3444,AA3443=AA3444-1),AB3443,"")</f>
        <v>1</v>
      </c>
      <c r="AE3444" s="55" t="n">
        <f aca="false">IF(AND(C3443=C3444,AA3443=AA3444-1),AC3443,"")</f>
        <v>0</v>
      </c>
      <c r="AF3444" s="55" t="n">
        <f aca="false">IF(AA3444=1,"",IF(AND(AB3444=1,AD3444&lt;&gt;1),1,0))</f>
        <v>0</v>
      </c>
      <c r="AG3444" s="55" t="n">
        <f aca="false">IF(AA3444=1,"",IF(AND(AC3444=1,AE3444&lt;&gt;1),1,0))</f>
        <v>0</v>
      </c>
      <c r="AH3444" s="60" t="str">
        <f aca="false">IF(AND(E3444&gt;0,AA3444&lt;2,NOT(AND(C3445=C3444,AA3445=AA3444+1))),INDEX(DATAS,AA3444+1),"")</f>
        <v/>
      </c>
      <c r="AI3444" s="60" t="str">
        <f aca="false">IF(AND(AC3444=1,AA3444&lt;2),IF(AND(C3445=C3444,AA3445=AA3444+1),IF(AC3445=1,"",INDEX(DATAS,AA3444+1)),INDEX(DATAS,AA3444+1)),"")</f>
        <v/>
      </c>
    </row>
    <row r="3445" customFormat="false" ht="15" hidden="false" customHeight="false" outlineLevel="0" collapsed="false">
      <c r="A3445" s="60" t="n">
        <v>46309</v>
      </c>
      <c r="B3445" s="0" t="n">
        <v>1</v>
      </c>
      <c r="C3445" s="0" t="n">
        <v>5901</v>
      </c>
      <c r="D3445" s="0" t="n">
        <v>110</v>
      </c>
      <c r="E3445" s="0" t="n">
        <v>1</v>
      </c>
      <c r="F3445" s="55" t="s">
        <v>1048</v>
      </c>
      <c r="G3445" s="0" t="n">
        <v>47.7</v>
      </c>
      <c r="H3445" s="0" t="n">
        <v>49</v>
      </c>
      <c r="I3445" s="55" t="s">
        <v>157</v>
      </c>
      <c r="J3445" s="0" t="n">
        <v>68</v>
      </c>
      <c r="K3445" s="0" t="n">
        <v>68</v>
      </c>
      <c r="L3445" s="0" t="n">
        <v>42</v>
      </c>
      <c r="P3445" s="0" t="n">
        <v>3.71</v>
      </c>
      <c r="Q3445" s="0" t="n">
        <v>3.46</v>
      </c>
      <c r="R3445" s="0" t="n">
        <v>3752</v>
      </c>
      <c r="S3445" s="0" t="n">
        <v>7770</v>
      </c>
      <c r="T3445" s="0" t="n">
        <v>44.15</v>
      </c>
      <c r="U3445" s="0" t="n">
        <v>754</v>
      </c>
      <c r="V3445" s="0" t="n">
        <v>1</v>
      </c>
      <c r="W3445" s="60" t="n">
        <v>46268</v>
      </c>
      <c r="X3445" s="55" t="n">
        <f aca="false">IF(I3445="Male",0,1)</f>
        <v>1</v>
      </c>
      <c r="Y3445" s="55" t="n">
        <f aca="false">IF(OR(I3445="DNB",I3445="Dry DNB"),1,0)</f>
        <v>0</v>
      </c>
      <c r="Z3445" s="55" t="n">
        <f aca="false">IF(ISNUMBER(W3445),A3445-W3445,"")</f>
        <v>41</v>
      </c>
      <c r="AA3445" s="55" t="n">
        <f aca="false">MATCH(A3445,DATAS,0)</f>
        <v>1</v>
      </c>
      <c r="AB3445" s="55" t="n">
        <f aca="false">IF(AND(E3445&gt;0,OR(AND(B3445&gt;=1,B3445&lt;=6),B3445=10)),1,0)</f>
        <v>1</v>
      </c>
      <c r="AC3445" s="55" t="n">
        <f aca="false">IF(AND(E3445&gt;0,B3445=10),1,0)</f>
        <v>0</v>
      </c>
      <c r="AD3445" s="0" t="str">
        <f aca="false">IF(AND(C3444=C3445,AA3444=AA3445-1),AB3444,"")</f>
        <v/>
      </c>
      <c r="AE3445" s="0" t="str">
        <f aca="false">IF(AND(C3444=C3445,AA3444=AA3445-1),AC3444,"")</f>
        <v/>
      </c>
      <c r="AF3445" s="0" t="str">
        <f aca="false">IF(AA3445=1,"",IF(AND(AB3445=1,AD3445&lt;&gt;1),1,0))</f>
        <v/>
      </c>
      <c r="AG3445" s="0" t="str">
        <f aca="false">IF(AA3445=1,"",IF(AND(AC3445=1,AE3445&lt;&gt;1),1,0))</f>
        <v/>
      </c>
      <c r="AH3445" s="60" t="str">
        <f aca="false">IF(AND(E3445&gt;0,AA3445&lt;2,NOT(AND(C3446=C3445,AA3446=AA3445+1))),INDEX(DATAS,AA3445+1),"")</f>
        <v/>
      </c>
      <c r="AI3445" s="60" t="str">
        <f aca="false">IF(AND(AC3445=1,AA3445&lt;2),IF(AND(C3446=C3445,AA3446=AA3445+1),IF(AC3446=1,"",INDEX(DATAS,AA3445+1)),INDEX(DATAS,AA3445+1)),"")</f>
        <v/>
      </c>
    </row>
    <row r="3446" customFormat="false" ht="15" hidden="false" customHeight="false" outlineLevel="0" collapsed="false">
      <c r="A3446" s="60" t="n">
        <v>46310</v>
      </c>
      <c r="B3446" s="0" t="n">
        <v>1</v>
      </c>
      <c r="C3446" s="0" t="n">
        <v>5901</v>
      </c>
      <c r="D3446" s="0" t="n">
        <v>111</v>
      </c>
      <c r="E3446" s="0" t="n">
        <v>1</v>
      </c>
      <c r="F3446" s="55" t="s">
        <v>1048</v>
      </c>
      <c r="G3446" s="0" t="n">
        <v>50.7</v>
      </c>
      <c r="H3446" s="0" t="n">
        <v>49</v>
      </c>
      <c r="I3446" s="55" t="s">
        <v>157</v>
      </c>
      <c r="J3446" s="0" t="n">
        <v>68</v>
      </c>
      <c r="K3446" s="0" t="n">
        <v>68</v>
      </c>
      <c r="L3446" s="0" t="n">
        <v>43</v>
      </c>
      <c r="P3446" s="0" t="n">
        <v>3.71</v>
      </c>
      <c r="Q3446" s="0" t="n">
        <v>3.46</v>
      </c>
      <c r="T3446" s="0" t="n">
        <v>44.15</v>
      </c>
      <c r="U3446" s="0" t="n">
        <v>755</v>
      </c>
      <c r="V3446" s="0" t="n">
        <v>1</v>
      </c>
      <c r="W3446" s="60" t="n">
        <v>46268</v>
      </c>
      <c r="X3446" s="55" t="n">
        <f aca="false">IF(I3446="Male",0,1)</f>
        <v>1</v>
      </c>
      <c r="Y3446" s="55" t="n">
        <f aca="false">IF(OR(I3446="DNB",I3446="Dry DNB"),1,0)</f>
        <v>0</v>
      </c>
      <c r="Z3446" s="55" t="n">
        <f aca="false">IF(ISNUMBER(W3446),A3446-W3446,"")</f>
        <v>42</v>
      </c>
      <c r="AA3446" s="55" t="n">
        <f aca="false">MATCH(A3446,DATAS,0)</f>
        <v>2</v>
      </c>
      <c r="AB3446" s="55" t="n">
        <f aca="false">IF(AND(E3446&gt;0,OR(AND(B3446&gt;=1,B3446&lt;=6),B3446=10)),1,0)</f>
        <v>1</v>
      </c>
      <c r="AC3446" s="55" t="n">
        <f aca="false">IF(AND(E3446&gt;0,B3446=10),1,0)</f>
        <v>0</v>
      </c>
      <c r="AD3446" s="55" t="n">
        <f aca="false">IF(AND(C3445=C3446,AA3445=AA3446-1),AB3445,"")</f>
        <v>1</v>
      </c>
      <c r="AE3446" s="55" t="n">
        <f aca="false">IF(AND(C3445=C3446,AA3445=AA3446-1),AC3445,"")</f>
        <v>0</v>
      </c>
      <c r="AF3446" s="55" t="n">
        <f aca="false">IF(AA3446=1,"",IF(AND(AB3446=1,AD3446&lt;&gt;1),1,0))</f>
        <v>0</v>
      </c>
      <c r="AG3446" s="55" t="n">
        <f aca="false">IF(AA3446=1,"",IF(AND(AC3446=1,AE3446&lt;&gt;1),1,0))</f>
        <v>0</v>
      </c>
      <c r="AH3446" s="60" t="str">
        <f aca="false">IF(AND(E3446&gt;0,AA3446&lt;2,NOT(AND(C3447=C3446,AA3447=AA3446+1))),INDEX(DATAS,AA3446+1),"")</f>
        <v/>
      </c>
      <c r="AI3446" s="60" t="str">
        <f aca="false">IF(AND(AC3446=1,AA3446&lt;2),IF(AND(C3447=C3446,AA3447=AA3446+1),IF(AC3447=1,"",INDEX(DATAS,AA3446+1)),INDEX(DATAS,AA3446+1)),"")</f>
        <v/>
      </c>
    </row>
    <row r="3447" customFormat="false" ht="15" hidden="false" customHeight="false" outlineLevel="0" collapsed="false">
      <c r="A3447" s="60" t="n">
        <v>46309</v>
      </c>
      <c r="B3447" s="0" t="n">
        <v>1</v>
      </c>
      <c r="C3447" s="0" t="n">
        <v>5902</v>
      </c>
      <c r="D3447" s="0" t="n">
        <v>78</v>
      </c>
      <c r="E3447" s="0" t="n">
        <v>1</v>
      </c>
      <c r="F3447" s="55" t="s">
        <v>1048</v>
      </c>
      <c r="G3447" s="0" t="n">
        <v>49.1</v>
      </c>
      <c r="H3447" s="0" t="n">
        <v>46</v>
      </c>
      <c r="I3447" s="55" t="s">
        <v>187</v>
      </c>
      <c r="J3447" s="0" t="n">
        <v>78</v>
      </c>
      <c r="K3447" s="0" t="n">
        <v>64</v>
      </c>
      <c r="P3447" s="0" t="n">
        <v>2.86</v>
      </c>
      <c r="Q3447" s="0" t="n">
        <v>2.97</v>
      </c>
      <c r="R3447" s="0" t="n">
        <v>4063</v>
      </c>
      <c r="S3447" s="0" t="n">
        <v>8168</v>
      </c>
      <c r="U3447" s="0" t="n">
        <v>754</v>
      </c>
      <c r="V3447" s="0" t="n">
        <v>1</v>
      </c>
      <c r="W3447" s="60" t="n">
        <v>46296</v>
      </c>
      <c r="X3447" s="55" t="n">
        <f aca="false">IF(I3447="Male",0,1)</f>
        <v>1</v>
      </c>
      <c r="Y3447" s="55" t="n">
        <f aca="false">IF(OR(I3447="DNB",I3447="Dry DNB"),1,0)</f>
        <v>0</v>
      </c>
      <c r="Z3447" s="55" t="n">
        <f aca="false">IF(ISNUMBER(W3447),A3447-W3447,"")</f>
        <v>13</v>
      </c>
      <c r="AA3447" s="55" t="n">
        <f aca="false">MATCH(A3447,DATAS,0)</f>
        <v>1</v>
      </c>
      <c r="AB3447" s="55" t="n">
        <f aca="false">IF(AND(E3447&gt;0,OR(AND(B3447&gt;=1,B3447&lt;=6),B3447=10)),1,0)</f>
        <v>1</v>
      </c>
      <c r="AC3447" s="55" t="n">
        <f aca="false">IF(AND(E3447&gt;0,B3447=10),1,0)</f>
        <v>0</v>
      </c>
      <c r="AD3447" s="0" t="str">
        <f aca="false">IF(AND(C3446=C3447,AA3446=AA3447-1),AB3446,"")</f>
        <v/>
      </c>
      <c r="AE3447" s="0" t="str">
        <f aca="false">IF(AND(C3446=C3447,AA3446=AA3447-1),AC3446,"")</f>
        <v/>
      </c>
      <c r="AF3447" s="0" t="str">
        <f aca="false">IF(AA3447=1,"",IF(AND(AB3447=1,AD3447&lt;&gt;1),1,0))</f>
        <v/>
      </c>
      <c r="AG3447" s="0" t="str">
        <f aca="false">IF(AA3447=1,"",IF(AND(AC3447=1,AE3447&lt;&gt;1),1,0))</f>
        <v/>
      </c>
      <c r="AH3447" s="60" t="str">
        <f aca="false">IF(AND(E3447&gt;0,AA3447&lt;2,NOT(AND(C3448=C3447,AA3448=AA3447+1))),INDEX(DATAS,AA3447+1),"")</f>
        <v/>
      </c>
      <c r="AI3447" s="60" t="str">
        <f aca="false">IF(AND(AC3447=1,AA3447&lt;2),IF(AND(C3448=C3447,AA3448=AA3447+1),IF(AC3448=1,"",INDEX(DATAS,AA3447+1)),INDEX(DATAS,AA3447+1)),"")</f>
        <v/>
      </c>
    </row>
    <row r="3448" customFormat="false" ht="15" hidden="false" customHeight="false" outlineLevel="0" collapsed="false">
      <c r="A3448" s="60" t="n">
        <v>46310</v>
      </c>
      <c r="B3448" s="0" t="n">
        <v>1</v>
      </c>
      <c r="C3448" s="0" t="n">
        <v>5902</v>
      </c>
      <c r="D3448" s="0" t="n">
        <v>79</v>
      </c>
      <c r="E3448" s="0" t="n">
        <v>1</v>
      </c>
      <c r="F3448" s="55" t="s">
        <v>1048</v>
      </c>
      <c r="G3448" s="0" t="n">
        <v>46.9</v>
      </c>
      <c r="H3448" s="0" t="n">
        <v>46</v>
      </c>
      <c r="I3448" s="55" t="s">
        <v>187</v>
      </c>
      <c r="J3448" s="0" t="n">
        <v>79</v>
      </c>
      <c r="K3448" s="0" t="n">
        <v>64</v>
      </c>
      <c r="P3448" s="0" t="n">
        <v>2.86</v>
      </c>
      <c r="Q3448" s="0" t="n">
        <v>2.97</v>
      </c>
      <c r="U3448" s="0" t="n">
        <v>755</v>
      </c>
      <c r="V3448" s="0" t="n">
        <v>1</v>
      </c>
      <c r="W3448" s="60" t="n">
        <v>46296</v>
      </c>
      <c r="X3448" s="55" t="n">
        <f aca="false">IF(I3448="Male",0,1)</f>
        <v>1</v>
      </c>
      <c r="Y3448" s="55" t="n">
        <f aca="false">IF(OR(I3448="DNB",I3448="Dry DNB"),1,0)</f>
        <v>0</v>
      </c>
      <c r="Z3448" s="55" t="n">
        <f aca="false">IF(ISNUMBER(W3448),A3448-W3448,"")</f>
        <v>14</v>
      </c>
      <c r="AA3448" s="55" t="n">
        <f aca="false">MATCH(A3448,DATAS,0)</f>
        <v>2</v>
      </c>
      <c r="AB3448" s="55" t="n">
        <f aca="false">IF(AND(E3448&gt;0,OR(AND(B3448&gt;=1,B3448&lt;=6),B3448=10)),1,0)</f>
        <v>1</v>
      </c>
      <c r="AC3448" s="55" t="n">
        <f aca="false">IF(AND(E3448&gt;0,B3448=10),1,0)</f>
        <v>0</v>
      </c>
      <c r="AD3448" s="55" t="n">
        <f aca="false">IF(AND(C3447=C3448,AA3447=AA3448-1),AB3447,"")</f>
        <v>1</v>
      </c>
      <c r="AE3448" s="55" t="n">
        <f aca="false">IF(AND(C3447=C3448,AA3447=AA3448-1),AC3447,"")</f>
        <v>0</v>
      </c>
      <c r="AF3448" s="55" t="n">
        <f aca="false">IF(AA3448=1,"",IF(AND(AB3448=1,AD3448&lt;&gt;1),1,0))</f>
        <v>0</v>
      </c>
      <c r="AG3448" s="55" t="n">
        <f aca="false">IF(AA3448=1,"",IF(AND(AC3448=1,AE3448&lt;&gt;1),1,0))</f>
        <v>0</v>
      </c>
      <c r="AH3448" s="60" t="str">
        <f aca="false">IF(AND(E3448&gt;0,AA3448&lt;2,NOT(AND(C3449=C3448,AA3449=AA3448+1))),INDEX(DATAS,AA3448+1),"")</f>
        <v/>
      </c>
      <c r="AI3448" s="60" t="str">
        <f aca="false">IF(AND(AC3448=1,AA3448&lt;2),IF(AND(C3449=C3448,AA3449=AA3448+1),IF(AC3449=1,"",INDEX(DATAS,AA3448+1)),INDEX(DATAS,AA3448+1)),"")</f>
        <v/>
      </c>
    </row>
    <row r="3449" customFormat="false" ht="15" hidden="false" customHeight="false" outlineLevel="0" collapsed="false">
      <c r="A3449" s="60" t="n">
        <v>46309</v>
      </c>
      <c r="B3449" s="0" t="n">
        <v>1</v>
      </c>
      <c r="C3449" s="0" t="n">
        <v>5903</v>
      </c>
      <c r="D3449" s="0" t="n">
        <v>29</v>
      </c>
      <c r="E3449" s="0" t="n">
        <v>1</v>
      </c>
      <c r="F3449" s="55" t="s">
        <v>1048</v>
      </c>
      <c r="G3449" s="0" t="n">
        <v>22.2</v>
      </c>
      <c r="H3449" s="0" t="n">
        <v>25</v>
      </c>
      <c r="I3449" s="55" t="s">
        <v>166</v>
      </c>
      <c r="J3449" s="0" t="n">
        <v>29</v>
      </c>
      <c r="R3449" s="0" t="n">
        <v>2568</v>
      </c>
      <c r="S3449" s="0" t="n">
        <v>5162</v>
      </c>
      <c r="U3449" s="0" t="n">
        <v>754</v>
      </c>
      <c r="V3449" s="0" t="n">
        <v>0</v>
      </c>
      <c r="X3449" s="55" t="n">
        <f aca="false">IF(I3449="Male",0,1)</f>
        <v>1</v>
      </c>
      <c r="Y3449" s="55" t="n">
        <f aca="false">IF(OR(I3449="DNB",I3449="Dry DNB"),1,0)</f>
        <v>0</v>
      </c>
      <c r="Z3449" s="0" t="str">
        <f aca="false">IF(ISNUMBER(W3449),A3449-W3449,"")</f>
        <v/>
      </c>
      <c r="AA3449" s="55" t="n">
        <f aca="false">MATCH(A3449,DATAS,0)</f>
        <v>1</v>
      </c>
      <c r="AB3449" s="55" t="n">
        <f aca="false">IF(AND(E3449&gt;0,OR(AND(B3449&gt;=1,B3449&lt;=6),B3449=10)),1,0)</f>
        <v>1</v>
      </c>
      <c r="AC3449" s="55" t="n">
        <f aca="false">IF(AND(E3449&gt;0,B3449=10),1,0)</f>
        <v>0</v>
      </c>
      <c r="AD3449" s="0" t="str">
        <f aca="false">IF(AND(C3448=C3449,AA3448=AA3449-1),AB3448,"")</f>
        <v/>
      </c>
      <c r="AE3449" s="0" t="str">
        <f aca="false">IF(AND(C3448=C3449,AA3448=AA3449-1),AC3448,"")</f>
        <v/>
      </c>
      <c r="AF3449" s="0" t="str">
        <f aca="false">IF(AA3449=1,"",IF(AND(AB3449=1,AD3449&lt;&gt;1),1,0))</f>
        <v/>
      </c>
      <c r="AG3449" s="0" t="str">
        <f aca="false">IF(AA3449=1,"",IF(AND(AC3449=1,AE3449&lt;&gt;1),1,0))</f>
        <v/>
      </c>
      <c r="AH3449" s="60" t="str">
        <f aca="false">IF(AND(E3449&gt;0,AA3449&lt;2,NOT(AND(C3450=C3449,AA3450=AA3449+1))),INDEX(DATAS,AA3449+1),"")</f>
        <v/>
      </c>
      <c r="AI3449" s="60" t="str">
        <f aca="false">IF(AND(AC3449=1,AA3449&lt;2),IF(AND(C3450=C3449,AA3450=AA3449+1),IF(AC3450=1,"",INDEX(DATAS,AA3449+1)),INDEX(DATAS,AA3449+1)),"")</f>
        <v/>
      </c>
    </row>
    <row r="3450" customFormat="false" ht="15" hidden="false" customHeight="false" outlineLevel="0" collapsed="false">
      <c r="A3450" s="60" t="n">
        <v>46310</v>
      </c>
      <c r="B3450" s="0" t="n">
        <v>1</v>
      </c>
      <c r="C3450" s="0" t="n">
        <v>5903</v>
      </c>
      <c r="D3450" s="0" t="n">
        <v>30</v>
      </c>
      <c r="E3450" s="0" t="n">
        <v>1</v>
      </c>
      <c r="F3450" s="55" t="s">
        <v>1048</v>
      </c>
      <c r="G3450" s="0" t="n">
        <v>31.2</v>
      </c>
      <c r="H3450" s="0" t="n">
        <v>25</v>
      </c>
      <c r="I3450" s="55" t="s">
        <v>166</v>
      </c>
      <c r="J3450" s="0" t="n">
        <v>30</v>
      </c>
      <c r="U3450" s="0" t="n">
        <v>755</v>
      </c>
      <c r="V3450" s="0" t="n">
        <v>0</v>
      </c>
      <c r="X3450" s="55" t="n">
        <f aca="false">IF(I3450="Male",0,1)</f>
        <v>1</v>
      </c>
      <c r="Y3450" s="55" t="n">
        <f aca="false">IF(OR(I3450="DNB",I3450="Dry DNB"),1,0)</f>
        <v>0</v>
      </c>
      <c r="Z3450" s="0" t="str">
        <f aca="false">IF(ISNUMBER(W3450),A3450-W3450,"")</f>
        <v/>
      </c>
      <c r="AA3450" s="55" t="n">
        <f aca="false">MATCH(A3450,DATAS,0)</f>
        <v>2</v>
      </c>
      <c r="AB3450" s="55" t="n">
        <f aca="false">IF(AND(E3450&gt;0,OR(AND(B3450&gt;=1,B3450&lt;=6),B3450=10)),1,0)</f>
        <v>1</v>
      </c>
      <c r="AC3450" s="55" t="n">
        <f aca="false">IF(AND(E3450&gt;0,B3450=10),1,0)</f>
        <v>0</v>
      </c>
      <c r="AD3450" s="55" t="n">
        <f aca="false">IF(AND(C3449=C3450,AA3449=AA3450-1),AB3449,"")</f>
        <v>1</v>
      </c>
      <c r="AE3450" s="55" t="n">
        <f aca="false">IF(AND(C3449=C3450,AA3449=AA3450-1),AC3449,"")</f>
        <v>0</v>
      </c>
      <c r="AF3450" s="55" t="n">
        <f aca="false">IF(AA3450=1,"",IF(AND(AB3450=1,AD3450&lt;&gt;1),1,0))</f>
        <v>0</v>
      </c>
      <c r="AG3450" s="55" t="n">
        <f aca="false">IF(AA3450=1,"",IF(AND(AC3450=1,AE3450&lt;&gt;1),1,0))</f>
        <v>0</v>
      </c>
      <c r="AH3450" s="60" t="str">
        <f aca="false">IF(AND(E3450&gt;0,AA3450&lt;2,NOT(AND(C3451=C3450,AA3451=AA3450+1))),INDEX(DATAS,AA3450+1),"")</f>
        <v/>
      </c>
      <c r="AI3450" s="60" t="str">
        <f aca="false">IF(AND(AC3450=1,AA3450&lt;2),IF(AND(C3451=C3450,AA3451=AA3450+1),IF(AC3451=1,"",INDEX(DATAS,AA3450+1)),INDEX(DATAS,AA3450+1)),"")</f>
        <v/>
      </c>
    </row>
    <row r="3451" customFormat="false" ht="15" hidden="false" customHeight="false" outlineLevel="0" collapsed="false">
      <c r="A3451" s="60" t="n">
        <v>46309</v>
      </c>
      <c r="B3451" s="0" t="n">
        <v>4</v>
      </c>
      <c r="C3451" s="0" t="n">
        <v>5904</v>
      </c>
      <c r="D3451" s="0" t="n">
        <v>112</v>
      </c>
      <c r="E3451" s="0" t="n">
        <v>1</v>
      </c>
      <c r="F3451" s="55" t="s">
        <v>1048</v>
      </c>
      <c r="G3451" s="0" t="n">
        <v>45.4</v>
      </c>
      <c r="H3451" s="0" t="n">
        <v>40</v>
      </c>
      <c r="I3451" s="55" t="s">
        <v>187</v>
      </c>
      <c r="J3451" s="0" t="n">
        <v>112</v>
      </c>
      <c r="K3451" s="0" t="n">
        <v>63</v>
      </c>
      <c r="P3451" s="0" t="n">
        <v>3.76</v>
      </c>
      <c r="Q3451" s="0" t="n">
        <v>3.33</v>
      </c>
      <c r="R3451" s="0" t="n">
        <v>3740</v>
      </c>
      <c r="S3451" s="0" t="n">
        <v>7611</v>
      </c>
      <c r="T3451" s="0" t="n">
        <v>39.95</v>
      </c>
      <c r="U3451" s="0" t="n">
        <v>754</v>
      </c>
      <c r="V3451" s="0" t="n">
        <v>2</v>
      </c>
      <c r="W3451" s="60" t="n">
        <v>46296</v>
      </c>
      <c r="X3451" s="55" t="n">
        <f aca="false">IF(I3451="Male",0,1)</f>
        <v>1</v>
      </c>
      <c r="Y3451" s="55" t="n">
        <f aca="false">IF(OR(I3451="DNB",I3451="Dry DNB"),1,0)</f>
        <v>0</v>
      </c>
      <c r="Z3451" s="55" t="n">
        <f aca="false">IF(ISNUMBER(W3451),A3451-W3451,"")</f>
        <v>13</v>
      </c>
      <c r="AA3451" s="55" t="n">
        <f aca="false">MATCH(A3451,DATAS,0)</f>
        <v>1</v>
      </c>
      <c r="AB3451" s="55" t="n">
        <f aca="false">IF(AND(E3451&gt;0,OR(AND(B3451&gt;=1,B3451&lt;=6),B3451=10)),1,0)</f>
        <v>1</v>
      </c>
      <c r="AC3451" s="55" t="n">
        <f aca="false">IF(AND(E3451&gt;0,B3451=10),1,0)</f>
        <v>0</v>
      </c>
      <c r="AD3451" s="0" t="str">
        <f aca="false">IF(AND(C3450=C3451,AA3450=AA3451-1),AB3450,"")</f>
        <v/>
      </c>
      <c r="AE3451" s="0" t="str">
        <f aca="false">IF(AND(C3450=C3451,AA3450=AA3451-1),AC3450,"")</f>
        <v/>
      </c>
      <c r="AF3451" s="0" t="str">
        <f aca="false">IF(AA3451=1,"",IF(AND(AB3451=1,AD3451&lt;&gt;1),1,0))</f>
        <v/>
      </c>
      <c r="AG3451" s="0" t="str">
        <f aca="false">IF(AA3451=1,"",IF(AND(AC3451=1,AE3451&lt;&gt;1),1,0))</f>
        <v/>
      </c>
      <c r="AH3451" s="60" t="str">
        <f aca="false">IF(AND(E3451&gt;0,AA3451&lt;2,NOT(AND(C3452=C3451,AA3452=AA3451+1))),INDEX(DATAS,AA3451+1),"")</f>
        <v/>
      </c>
      <c r="AI3451" s="60" t="str">
        <f aca="false">IF(AND(AC3451=1,AA3451&lt;2),IF(AND(C3452=C3451,AA3452=AA3451+1),IF(AC3452=1,"",INDEX(DATAS,AA3451+1)),INDEX(DATAS,AA3451+1)),"")</f>
        <v/>
      </c>
    </row>
    <row r="3452" customFormat="false" ht="15" hidden="false" customHeight="false" outlineLevel="0" collapsed="false">
      <c r="A3452" s="60" t="n">
        <v>46310</v>
      </c>
      <c r="B3452" s="0" t="n">
        <v>4</v>
      </c>
      <c r="C3452" s="0" t="n">
        <v>5904</v>
      </c>
      <c r="D3452" s="0" t="n">
        <v>113</v>
      </c>
      <c r="E3452" s="0" t="n">
        <v>1</v>
      </c>
      <c r="F3452" s="55" t="s">
        <v>1048</v>
      </c>
      <c r="G3452" s="0" t="n">
        <v>44</v>
      </c>
      <c r="H3452" s="0" t="n">
        <v>40</v>
      </c>
      <c r="I3452" s="55" t="s">
        <v>187</v>
      </c>
      <c r="J3452" s="0" t="n">
        <v>113</v>
      </c>
      <c r="K3452" s="0" t="n">
        <v>63</v>
      </c>
      <c r="P3452" s="0" t="n">
        <v>3.76</v>
      </c>
      <c r="Q3452" s="0" t="n">
        <v>3.33</v>
      </c>
      <c r="T3452" s="0" t="n">
        <v>39.95</v>
      </c>
      <c r="U3452" s="0" t="n">
        <v>755</v>
      </c>
      <c r="V3452" s="0" t="n">
        <v>2</v>
      </c>
      <c r="W3452" s="60" t="n">
        <v>46296</v>
      </c>
      <c r="X3452" s="55" t="n">
        <f aca="false">IF(I3452="Male",0,1)</f>
        <v>1</v>
      </c>
      <c r="Y3452" s="55" t="n">
        <f aca="false">IF(OR(I3452="DNB",I3452="Dry DNB"),1,0)</f>
        <v>0</v>
      </c>
      <c r="Z3452" s="55" t="n">
        <f aca="false">IF(ISNUMBER(W3452),A3452-W3452,"")</f>
        <v>14</v>
      </c>
      <c r="AA3452" s="55" t="n">
        <f aca="false">MATCH(A3452,DATAS,0)</f>
        <v>2</v>
      </c>
      <c r="AB3452" s="55" t="n">
        <f aca="false">IF(AND(E3452&gt;0,OR(AND(B3452&gt;=1,B3452&lt;=6),B3452=10)),1,0)</f>
        <v>1</v>
      </c>
      <c r="AC3452" s="55" t="n">
        <f aca="false">IF(AND(E3452&gt;0,B3452=10),1,0)</f>
        <v>0</v>
      </c>
      <c r="AD3452" s="55" t="n">
        <f aca="false">IF(AND(C3451=C3452,AA3451=AA3452-1),AB3451,"")</f>
        <v>1</v>
      </c>
      <c r="AE3452" s="55" t="n">
        <f aca="false">IF(AND(C3451=C3452,AA3451=AA3452-1),AC3451,"")</f>
        <v>0</v>
      </c>
      <c r="AF3452" s="55" t="n">
        <f aca="false">IF(AA3452=1,"",IF(AND(AB3452=1,AD3452&lt;&gt;1),1,0))</f>
        <v>0</v>
      </c>
      <c r="AG3452" s="55" t="n">
        <f aca="false">IF(AA3452=1,"",IF(AND(AC3452=1,AE3452&lt;&gt;1),1,0))</f>
        <v>0</v>
      </c>
      <c r="AH3452" s="60" t="str">
        <f aca="false">IF(AND(E3452&gt;0,AA3452&lt;2,NOT(AND(C3453=C3452,AA3453=AA3452+1))),INDEX(DATAS,AA3452+1),"")</f>
        <v/>
      </c>
      <c r="AI3452" s="60" t="str">
        <f aca="false">IF(AND(AC3452=1,AA3452&lt;2),IF(AND(C3453=C3452,AA3453=AA3452+1),IF(AC3453=1,"",INDEX(DATAS,AA3452+1)),INDEX(DATAS,AA3452+1)),"")</f>
        <v/>
      </c>
    </row>
    <row r="3453" customFormat="false" ht="15" hidden="false" customHeight="false" outlineLevel="0" collapsed="false">
      <c r="A3453" s="60" t="n">
        <v>46309</v>
      </c>
      <c r="B3453" s="0" t="n">
        <v>9</v>
      </c>
      <c r="C3453" s="0" t="n">
        <v>5906</v>
      </c>
      <c r="E3453" s="0" t="n">
        <v>0</v>
      </c>
      <c r="F3453" s="55" t="s">
        <v>1048</v>
      </c>
      <c r="I3453" s="55" t="s">
        <v>157</v>
      </c>
      <c r="L3453" s="0" t="n">
        <v>273</v>
      </c>
      <c r="U3453" s="0" t="n">
        <v>754</v>
      </c>
      <c r="V3453" s="0" t="n">
        <v>4</v>
      </c>
      <c r="W3453" s="60" t="n">
        <v>46037</v>
      </c>
      <c r="X3453" s="55" t="n">
        <f aca="false">IF(I3453="Male",0,1)</f>
        <v>1</v>
      </c>
      <c r="Y3453" s="55" t="n">
        <f aca="false">IF(OR(I3453="DNB",I3453="Dry DNB"),1,0)</f>
        <v>0</v>
      </c>
      <c r="Z3453" s="55" t="n">
        <f aca="false">IF(ISNUMBER(W3453),A3453-W3453,"")</f>
        <v>272</v>
      </c>
      <c r="AA3453" s="55" t="n">
        <f aca="false">MATCH(A3453,DATAS,0)</f>
        <v>1</v>
      </c>
      <c r="AB3453" s="55" t="n">
        <f aca="false">IF(AND(E3453&gt;0,OR(AND(B3453&gt;=1,B3453&lt;=6),B3453=10)),1,0)</f>
        <v>0</v>
      </c>
      <c r="AC3453" s="55" t="n">
        <f aca="false">IF(AND(E3453&gt;0,B3453=10),1,0)</f>
        <v>0</v>
      </c>
      <c r="AD3453" s="0" t="str">
        <f aca="false">IF(AND(C3452=C3453,AA3452=AA3453-1),AB3452,"")</f>
        <v/>
      </c>
      <c r="AE3453" s="0" t="str">
        <f aca="false">IF(AND(C3452=C3453,AA3452=AA3453-1),AC3452,"")</f>
        <v/>
      </c>
      <c r="AF3453" s="0" t="str">
        <f aca="false">IF(AA3453=1,"",IF(AND(AB3453=1,AD3453&lt;&gt;1),1,0))</f>
        <v/>
      </c>
      <c r="AG3453" s="0" t="str">
        <f aca="false">IF(AA3453=1,"",IF(AND(AC3453=1,AE3453&lt;&gt;1),1,0))</f>
        <v/>
      </c>
      <c r="AH3453" s="60" t="str">
        <f aca="false">IF(AND(E3453&gt;0,AA3453&lt;2,NOT(AND(C3454=C3453,AA3454=AA3453+1))),INDEX(DATAS,AA3453+1),"")</f>
        <v/>
      </c>
      <c r="AI3453" s="60" t="str">
        <f aca="false">IF(AND(AC3453=1,AA3453&lt;2),IF(AND(C3454=C3453,AA3454=AA3453+1),IF(AC3454=1,"",INDEX(DATAS,AA3453+1)),INDEX(DATAS,AA3453+1)),"")</f>
        <v/>
      </c>
    </row>
    <row r="3454" customFormat="false" ht="15" hidden="false" customHeight="false" outlineLevel="0" collapsed="false">
      <c r="A3454" s="60" t="n">
        <v>46310</v>
      </c>
      <c r="B3454" s="0" t="n">
        <v>9</v>
      </c>
      <c r="C3454" s="0" t="n">
        <v>5906</v>
      </c>
      <c r="E3454" s="0" t="n">
        <v>0</v>
      </c>
      <c r="F3454" s="55" t="s">
        <v>1048</v>
      </c>
      <c r="I3454" s="55" t="s">
        <v>157</v>
      </c>
      <c r="L3454" s="0" t="n">
        <v>274</v>
      </c>
      <c r="U3454" s="0" t="n">
        <v>755</v>
      </c>
      <c r="V3454" s="0" t="n">
        <v>4</v>
      </c>
      <c r="W3454" s="60" t="n">
        <v>46037</v>
      </c>
      <c r="X3454" s="55" t="n">
        <f aca="false">IF(I3454="Male",0,1)</f>
        <v>1</v>
      </c>
      <c r="Y3454" s="55" t="n">
        <f aca="false">IF(OR(I3454="DNB",I3454="Dry DNB"),1,0)</f>
        <v>0</v>
      </c>
      <c r="Z3454" s="55" t="n">
        <f aca="false">IF(ISNUMBER(W3454),A3454-W3454,"")</f>
        <v>273</v>
      </c>
      <c r="AA3454" s="55" t="n">
        <f aca="false">MATCH(A3454,DATAS,0)</f>
        <v>2</v>
      </c>
      <c r="AB3454" s="55" t="n">
        <f aca="false">IF(AND(E3454&gt;0,OR(AND(B3454&gt;=1,B3454&lt;=6),B3454=10)),1,0)</f>
        <v>0</v>
      </c>
      <c r="AC3454" s="55" t="n">
        <f aca="false">IF(AND(E3454&gt;0,B3454=10),1,0)</f>
        <v>0</v>
      </c>
      <c r="AD3454" s="55" t="n">
        <f aca="false">IF(AND(C3453=C3454,AA3453=AA3454-1),AB3453,"")</f>
        <v>0</v>
      </c>
      <c r="AE3454" s="55" t="n">
        <f aca="false">IF(AND(C3453=C3454,AA3453=AA3454-1),AC3453,"")</f>
        <v>0</v>
      </c>
      <c r="AF3454" s="55" t="n">
        <f aca="false">IF(AA3454=1,"",IF(AND(AB3454=1,AD3454&lt;&gt;1),1,0))</f>
        <v>0</v>
      </c>
      <c r="AG3454" s="55" t="n">
        <f aca="false">IF(AA3454=1,"",IF(AND(AC3454=1,AE3454&lt;&gt;1),1,0))</f>
        <v>0</v>
      </c>
      <c r="AH3454" s="60" t="str">
        <f aca="false">IF(AND(E3454&gt;0,AA3454&lt;2,NOT(AND(C3455=C3454,AA3455=AA3454+1))),INDEX(DATAS,AA3454+1),"")</f>
        <v/>
      </c>
      <c r="AI3454" s="60" t="str">
        <f aca="false">IF(AND(AC3454=1,AA3454&lt;2),IF(AND(C3455=C3454,AA3455=AA3454+1),IF(AC3455=1,"",INDEX(DATAS,AA3454+1)),INDEX(DATAS,AA3454+1)),"")</f>
        <v/>
      </c>
    </row>
    <row r="3455" customFormat="false" ht="15" hidden="false" customHeight="false" outlineLevel="0" collapsed="false">
      <c r="A3455" s="60" t="n">
        <v>46309</v>
      </c>
      <c r="B3455" s="0" t="n">
        <v>1</v>
      </c>
      <c r="C3455" s="0" t="n">
        <v>5907</v>
      </c>
      <c r="D3455" s="0" t="n">
        <v>26</v>
      </c>
      <c r="E3455" s="0" t="n">
        <v>1</v>
      </c>
      <c r="F3455" s="55" t="s">
        <v>1049</v>
      </c>
      <c r="G3455" s="0" t="n">
        <v>33.3</v>
      </c>
      <c r="H3455" s="0" t="n">
        <v>37</v>
      </c>
      <c r="I3455" s="55" t="s">
        <v>166</v>
      </c>
      <c r="J3455" s="0" t="n">
        <v>26</v>
      </c>
      <c r="R3455" s="0" t="n">
        <v>3250</v>
      </c>
      <c r="S3455" s="0" t="n">
        <v>6533</v>
      </c>
      <c r="U3455" s="0" t="n">
        <v>753</v>
      </c>
      <c r="V3455" s="0" t="n">
        <v>0</v>
      </c>
      <c r="X3455" s="55" t="n">
        <f aca="false">IF(I3455="Male",0,1)</f>
        <v>1</v>
      </c>
      <c r="Y3455" s="55" t="n">
        <f aca="false">IF(OR(I3455="DNB",I3455="Dry DNB"),1,0)</f>
        <v>0</v>
      </c>
      <c r="Z3455" s="0" t="str">
        <f aca="false">IF(ISNUMBER(W3455),A3455-W3455,"")</f>
        <v/>
      </c>
      <c r="AA3455" s="55" t="n">
        <f aca="false">MATCH(A3455,DATAS,0)</f>
        <v>1</v>
      </c>
      <c r="AB3455" s="55" t="n">
        <f aca="false">IF(AND(E3455&gt;0,OR(AND(B3455&gt;=1,B3455&lt;=6),B3455=10)),1,0)</f>
        <v>1</v>
      </c>
      <c r="AC3455" s="55" t="n">
        <f aca="false">IF(AND(E3455&gt;0,B3455=10),1,0)</f>
        <v>0</v>
      </c>
      <c r="AD3455" s="0" t="str">
        <f aca="false">IF(AND(C3454=C3455,AA3454=AA3455-1),AB3454,"")</f>
        <v/>
      </c>
      <c r="AE3455" s="0" t="str">
        <f aca="false">IF(AND(C3454=C3455,AA3454=AA3455-1),AC3454,"")</f>
        <v/>
      </c>
      <c r="AF3455" s="0" t="str">
        <f aca="false">IF(AA3455=1,"",IF(AND(AB3455=1,AD3455&lt;&gt;1),1,0))</f>
        <v/>
      </c>
      <c r="AG3455" s="0" t="str">
        <f aca="false">IF(AA3455=1,"",IF(AND(AC3455=1,AE3455&lt;&gt;1),1,0))</f>
        <v/>
      </c>
      <c r="AH3455" s="60" t="str">
        <f aca="false">IF(AND(E3455&gt;0,AA3455&lt;2,NOT(AND(C3456=C3455,AA3456=AA3455+1))),INDEX(DATAS,AA3455+1),"")</f>
        <v/>
      </c>
      <c r="AI3455" s="60" t="str">
        <f aca="false">IF(AND(AC3455=1,AA3455&lt;2),IF(AND(C3456=C3455,AA3456=AA3455+1),IF(AC3456=1,"",INDEX(DATAS,AA3455+1)),INDEX(DATAS,AA3455+1)),"")</f>
        <v/>
      </c>
    </row>
    <row r="3456" customFormat="false" ht="15" hidden="false" customHeight="false" outlineLevel="0" collapsed="false">
      <c r="A3456" s="60" t="n">
        <v>46310</v>
      </c>
      <c r="B3456" s="0" t="n">
        <v>1</v>
      </c>
      <c r="C3456" s="0" t="n">
        <v>5907</v>
      </c>
      <c r="D3456" s="0" t="n">
        <v>27</v>
      </c>
      <c r="E3456" s="0" t="n">
        <v>1</v>
      </c>
      <c r="F3456" s="55" t="s">
        <v>1049</v>
      </c>
      <c r="G3456" s="0" t="n">
        <v>20.4</v>
      </c>
      <c r="H3456" s="0" t="n">
        <v>34</v>
      </c>
      <c r="I3456" s="55" t="s">
        <v>166</v>
      </c>
      <c r="J3456" s="0" t="n">
        <v>27</v>
      </c>
      <c r="U3456" s="0" t="n">
        <v>754</v>
      </c>
      <c r="V3456" s="0" t="n">
        <v>0</v>
      </c>
      <c r="X3456" s="55" t="n">
        <f aca="false">IF(I3456="Male",0,1)</f>
        <v>1</v>
      </c>
      <c r="Y3456" s="55" t="n">
        <f aca="false">IF(OR(I3456="DNB",I3456="Dry DNB"),1,0)</f>
        <v>0</v>
      </c>
      <c r="Z3456" s="0" t="str">
        <f aca="false">IF(ISNUMBER(W3456),A3456-W3456,"")</f>
        <v/>
      </c>
      <c r="AA3456" s="55" t="n">
        <f aca="false">MATCH(A3456,DATAS,0)</f>
        <v>2</v>
      </c>
      <c r="AB3456" s="55" t="n">
        <f aca="false">IF(AND(E3456&gt;0,OR(AND(B3456&gt;=1,B3456&lt;=6),B3456=10)),1,0)</f>
        <v>1</v>
      </c>
      <c r="AC3456" s="55" t="n">
        <f aca="false">IF(AND(E3456&gt;0,B3456=10),1,0)</f>
        <v>0</v>
      </c>
      <c r="AD3456" s="55" t="n">
        <f aca="false">IF(AND(C3455=C3456,AA3455=AA3456-1),AB3455,"")</f>
        <v>1</v>
      </c>
      <c r="AE3456" s="55" t="n">
        <f aca="false">IF(AND(C3455=C3456,AA3455=AA3456-1),AC3455,"")</f>
        <v>0</v>
      </c>
      <c r="AF3456" s="55" t="n">
        <f aca="false">IF(AA3456=1,"",IF(AND(AB3456=1,AD3456&lt;&gt;1),1,0))</f>
        <v>0</v>
      </c>
      <c r="AG3456" s="55" t="n">
        <f aca="false">IF(AA3456=1,"",IF(AND(AC3456=1,AE3456&lt;&gt;1),1,0))</f>
        <v>0</v>
      </c>
      <c r="AH3456" s="60" t="str">
        <f aca="false">IF(AND(E3456&gt;0,AA3456&lt;2,NOT(AND(C3457=C3456,AA3457=AA3456+1))),INDEX(DATAS,AA3456+1),"")</f>
        <v/>
      </c>
      <c r="AI3456" s="60" t="str">
        <f aca="false">IF(AND(AC3456=1,AA3456&lt;2),IF(AND(C3457=C3456,AA3457=AA3456+1),IF(AC3457=1,"",INDEX(DATAS,AA3456+1)),INDEX(DATAS,AA3456+1)),"")</f>
        <v/>
      </c>
    </row>
    <row r="3457" customFormat="false" ht="15" hidden="false" customHeight="false" outlineLevel="0" collapsed="false">
      <c r="A3457" s="60" t="n">
        <v>46309</v>
      </c>
      <c r="B3457" s="0" t="n">
        <v>4</v>
      </c>
      <c r="C3457" s="0" t="n">
        <v>5908</v>
      </c>
      <c r="D3457" s="0" t="n">
        <v>117</v>
      </c>
      <c r="E3457" s="0" t="n">
        <v>1</v>
      </c>
      <c r="F3457" s="55" t="s">
        <v>1049</v>
      </c>
      <c r="G3457" s="0" t="n">
        <v>30.8</v>
      </c>
      <c r="H3457" s="0" t="n">
        <v>36</v>
      </c>
      <c r="I3457" s="55" t="s">
        <v>157</v>
      </c>
      <c r="J3457" s="0" t="n">
        <v>68</v>
      </c>
      <c r="K3457" s="0" t="n">
        <v>68</v>
      </c>
      <c r="L3457" s="0" t="n">
        <v>49</v>
      </c>
      <c r="P3457" s="0" t="n">
        <v>3.21</v>
      </c>
      <c r="Q3457" s="0" t="n">
        <v>3.14</v>
      </c>
      <c r="R3457" s="0" t="n">
        <v>3454</v>
      </c>
      <c r="S3457" s="0" t="n">
        <v>7112</v>
      </c>
      <c r="T3457" s="0" t="n">
        <v>40.15</v>
      </c>
      <c r="U3457" s="0" t="n">
        <v>753</v>
      </c>
      <c r="V3457" s="0" t="n">
        <v>1</v>
      </c>
      <c r="W3457" s="60" t="n">
        <v>46261</v>
      </c>
      <c r="X3457" s="55" t="n">
        <f aca="false">IF(I3457="Male",0,1)</f>
        <v>1</v>
      </c>
      <c r="Y3457" s="55" t="n">
        <f aca="false">IF(OR(I3457="DNB",I3457="Dry DNB"),1,0)</f>
        <v>0</v>
      </c>
      <c r="Z3457" s="55" t="n">
        <f aca="false">IF(ISNUMBER(W3457),A3457-W3457,"")</f>
        <v>48</v>
      </c>
      <c r="AA3457" s="55" t="n">
        <f aca="false">MATCH(A3457,DATAS,0)</f>
        <v>1</v>
      </c>
      <c r="AB3457" s="55" t="n">
        <f aca="false">IF(AND(E3457&gt;0,OR(AND(B3457&gt;=1,B3457&lt;=6),B3457=10)),1,0)</f>
        <v>1</v>
      </c>
      <c r="AC3457" s="55" t="n">
        <f aca="false">IF(AND(E3457&gt;0,B3457=10),1,0)</f>
        <v>0</v>
      </c>
      <c r="AD3457" s="0" t="str">
        <f aca="false">IF(AND(C3456=C3457,AA3456=AA3457-1),AB3456,"")</f>
        <v/>
      </c>
      <c r="AE3457" s="0" t="str">
        <f aca="false">IF(AND(C3456=C3457,AA3456=AA3457-1),AC3456,"")</f>
        <v/>
      </c>
      <c r="AF3457" s="0" t="str">
        <f aca="false">IF(AA3457=1,"",IF(AND(AB3457=1,AD3457&lt;&gt;1),1,0))</f>
        <v/>
      </c>
      <c r="AG3457" s="0" t="str">
        <f aca="false">IF(AA3457=1,"",IF(AND(AC3457=1,AE3457&lt;&gt;1),1,0))</f>
        <v/>
      </c>
      <c r="AH3457" s="60" t="str">
        <f aca="false">IF(AND(E3457&gt;0,AA3457&lt;2,NOT(AND(C3458=C3457,AA3458=AA3457+1))),INDEX(DATAS,AA3457+1),"")</f>
        <v/>
      </c>
      <c r="AI3457" s="60" t="str">
        <f aca="false">IF(AND(AC3457=1,AA3457&lt;2),IF(AND(C3458=C3457,AA3458=AA3457+1),IF(AC3458=1,"",INDEX(DATAS,AA3457+1)),INDEX(DATAS,AA3457+1)),"")</f>
        <v/>
      </c>
    </row>
    <row r="3458" customFormat="false" ht="15" hidden="false" customHeight="false" outlineLevel="0" collapsed="false">
      <c r="A3458" s="60" t="n">
        <v>46310</v>
      </c>
      <c r="B3458" s="0" t="n">
        <v>4</v>
      </c>
      <c r="C3458" s="0" t="n">
        <v>5908</v>
      </c>
      <c r="D3458" s="0" t="n">
        <v>118</v>
      </c>
      <c r="E3458" s="0" t="n">
        <v>1</v>
      </c>
      <c r="F3458" s="55" t="s">
        <v>1049</v>
      </c>
      <c r="G3458" s="0" t="n">
        <v>47.2</v>
      </c>
      <c r="H3458" s="0" t="n">
        <v>36</v>
      </c>
      <c r="I3458" s="55" t="s">
        <v>157</v>
      </c>
      <c r="J3458" s="0" t="n">
        <v>68</v>
      </c>
      <c r="K3458" s="0" t="n">
        <v>68</v>
      </c>
      <c r="L3458" s="0" t="n">
        <v>50</v>
      </c>
      <c r="P3458" s="0" t="n">
        <v>3.21</v>
      </c>
      <c r="Q3458" s="0" t="n">
        <v>3.14</v>
      </c>
      <c r="T3458" s="0" t="n">
        <v>40.15</v>
      </c>
      <c r="U3458" s="0" t="n">
        <v>754</v>
      </c>
      <c r="V3458" s="0" t="n">
        <v>1</v>
      </c>
      <c r="W3458" s="60" t="n">
        <v>46261</v>
      </c>
      <c r="X3458" s="55" t="n">
        <f aca="false">IF(I3458="Male",0,1)</f>
        <v>1</v>
      </c>
      <c r="Y3458" s="55" t="n">
        <f aca="false">IF(OR(I3458="DNB",I3458="Dry DNB"),1,0)</f>
        <v>0</v>
      </c>
      <c r="Z3458" s="55" t="n">
        <f aca="false">IF(ISNUMBER(W3458),A3458-W3458,"")</f>
        <v>49</v>
      </c>
      <c r="AA3458" s="55" t="n">
        <f aca="false">MATCH(A3458,DATAS,0)</f>
        <v>2</v>
      </c>
      <c r="AB3458" s="55" t="n">
        <f aca="false">IF(AND(E3458&gt;0,OR(AND(B3458&gt;=1,B3458&lt;=6),B3458=10)),1,0)</f>
        <v>1</v>
      </c>
      <c r="AC3458" s="55" t="n">
        <f aca="false">IF(AND(E3458&gt;0,B3458=10),1,0)</f>
        <v>0</v>
      </c>
      <c r="AD3458" s="55" t="n">
        <f aca="false">IF(AND(C3457=C3458,AA3457=AA3458-1),AB3457,"")</f>
        <v>1</v>
      </c>
      <c r="AE3458" s="55" t="n">
        <f aca="false">IF(AND(C3457=C3458,AA3457=AA3458-1),AC3457,"")</f>
        <v>0</v>
      </c>
      <c r="AF3458" s="55" t="n">
        <f aca="false">IF(AA3458=1,"",IF(AND(AB3458=1,AD3458&lt;&gt;1),1,0))</f>
        <v>0</v>
      </c>
      <c r="AG3458" s="55" t="n">
        <f aca="false">IF(AA3458=1,"",IF(AND(AC3458=1,AE3458&lt;&gt;1),1,0))</f>
        <v>0</v>
      </c>
      <c r="AH3458" s="60" t="str">
        <f aca="false">IF(AND(E3458&gt;0,AA3458&lt;2,NOT(AND(C3459=C3458,AA3459=AA3458+1))),INDEX(DATAS,AA3458+1),"")</f>
        <v/>
      </c>
      <c r="AI3458" s="60" t="str">
        <f aca="false">IF(AND(AC3458=1,AA3458&lt;2),IF(AND(C3459=C3458,AA3459=AA3458+1),IF(AC3459=1,"",INDEX(DATAS,AA3458+1)),INDEX(DATAS,AA3458+1)),"")</f>
        <v/>
      </c>
    </row>
    <row r="3459" customFormat="false" ht="15" hidden="false" customHeight="false" outlineLevel="0" collapsed="false">
      <c r="A3459" s="60" t="n">
        <v>46309</v>
      </c>
      <c r="B3459" s="0" t="n">
        <v>1</v>
      </c>
      <c r="C3459" s="0" t="n">
        <v>5910</v>
      </c>
      <c r="D3459" s="0" t="n">
        <v>68</v>
      </c>
      <c r="E3459" s="0" t="n">
        <v>1</v>
      </c>
      <c r="F3459" s="55" t="s">
        <v>1049</v>
      </c>
      <c r="G3459" s="0" t="n">
        <v>37.1</v>
      </c>
      <c r="H3459" s="0" t="n">
        <v>35</v>
      </c>
      <c r="I3459" s="55" t="s">
        <v>187</v>
      </c>
      <c r="J3459" s="0" t="n">
        <v>68</v>
      </c>
      <c r="K3459" s="0" t="n">
        <v>68</v>
      </c>
      <c r="P3459" s="0" t="n">
        <v>4.96</v>
      </c>
      <c r="Q3459" s="0" t="n">
        <v>3.02</v>
      </c>
      <c r="R3459" s="0" t="n">
        <v>2118</v>
      </c>
      <c r="S3459" s="0" t="n">
        <v>4257</v>
      </c>
      <c r="U3459" s="0" t="n">
        <v>753</v>
      </c>
      <c r="V3459" s="0" t="n">
        <v>1</v>
      </c>
      <c r="W3459" s="60" t="n">
        <v>46310</v>
      </c>
      <c r="X3459" s="55" t="n">
        <f aca="false">IF(I3459="Male",0,1)</f>
        <v>1</v>
      </c>
      <c r="Y3459" s="55" t="n">
        <f aca="false">IF(OR(I3459="DNB",I3459="Dry DNB"),1,0)</f>
        <v>0</v>
      </c>
      <c r="Z3459" s="55" t="n">
        <f aca="false">IF(ISNUMBER(W3459),A3459-W3459,"")</f>
        <v>-1</v>
      </c>
      <c r="AA3459" s="55" t="n">
        <f aca="false">MATCH(A3459,DATAS,0)</f>
        <v>1</v>
      </c>
      <c r="AB3459" s="55" t="n">
        <f aca="false">IF(AND(E3459&gt;0,OR(AND(B3459&gt;=1,B3459&lt;=6),B3459=10)),1,0)</f>
        <v>1</v>
      </c>
      <c r="AC3459" s="55" t="n">
        <f aca="false">IF(AND(E3459&gt;0,B3459=10),1,0)</f>
        <v>0</v>
      </c>
      <c r="AD3459" s="0" t="str">
        <f aca="false">IF(AND(C3458=C3459,AA3458=AA3459-1),AB3458,"")</f>
        <v/>
      </c>
      <c r="AE3459" s="0" t="str">
        <f aca="false">IF(AND(C3458=C3459,AA3458=AA3459-1),AC3458,"")</f>
        <v/>
      </c>
      <c r="AF3459" s="0" t="str">
        <f aca="false">IF(AA3459=1,"",IF(AND(AB3459=1,AD3459&lt;&gt;1),1,0))</f>
        <v/>
      </c>
      <c r="AG3459" s="0" t="str">
        <f aca="false">IF(AA3459=1,"",IF(AND(AC3459=1,AE3459&lt;&gt;1),1,0))</f>
        <v/>
      </c>
      <c r="AH3459" s="60" t="str">
        <f aca="false">IF(AND(E3459&gt;0,AA3459&lt;2,NOT(AND(C3460=C3459,AA3460=AA3459+1))),INDEX(DATAS,AA3459+1),"")</f>
        <v/>
      </c>
      <c r="AI3459" s="60" t="str">
        <f aca="false">IF(AND(AC3459=1,AA3459&lt;2),IF(AND(C3460=C3459,AA3460=AA3459+1),IF(AC3460=1,"",INDEX(DATAS,AA3459+1)),INDEX(DATAS,AA3459+1)),"")</f>
        <v/>
      </c>
    </row>
    <row r="3460" customFormat="false" ht="15" hidden="false" customHeight="false" outlineLevel="0" collapsed="false">
      <c r="A3460" s="60" t="n">
        <v>46310</v>
      </c>
      <c r="B3460" s="0" t="n">
        <v>1</v>
      </c>
      <c r="C3460" s="0" t="n">
        <v>5910</v>
      </c>
      <c r="D3460" s="0" t="n">
        <v>69</v>
      </c>
      <c r="E3460" s="0" t="n">
        <v>1</v>
      </c>
      <c r="F3460" s="55" t="s">
        <v>1049</v>
      </c>
      <c r="G3460" s="0" t="n">
        <v>30.6</v>
      </c>
      <c r="H3460" s="0" t="n">
        <v>35</v>
      </c>
      <c r="I3460" s="55" t="s">
        <v>187</v>
      </c>
      <c r="J3460" s="0" t="n">
        <v>69</v>
      </c>
      <c r="K3460" s="0" t="n">
        <v>68</v>
      </c>
      <c r="P3460" s="0" t="n">
        <v>4.96</v>
      </c>
      <c r="Q3460" s="0" t="n">
        <v>3.02</v>
      </c>
      <c r="U3460" s="0" t="n">
        <v>754</v>
      </c>
      <c r="V3460" s="0" t="n">
        <v>1</v>
      </c>
      <c r="W3460" s="60" t="n">
        <v>46310</v>
      </c>
      <c r="X3460" s="55" t="n">
        <f aca="false">IF(I3460="Male",0,1)</f>
        <v>1</v>
      </c>
      <c r="Y3460" s="55" t="n">
        <f aca="false">IF(OR(I3460="DNB",I3460="Dry DNB"),1,0)</f>
        <v>0</v>
      </c>
      <c r="Z3460" s="55" t="n">
        <f aca="false">IF(ISNUMBER(W3460),A3460-W3460,"")</f>
        <v>0</v>
      </c>
      <c r="AA3460" s="55" t="n">
        <f aca="false">MATCH(A3460,DATAS,0)</f>
        <v>2</v>
      </c>
      <c r="AB3460" s="55" t="n">
        <f aca="false">IF(AND(E3460&gt;0,OR(AND(B3460&gt;=1,B3460&lt;=6),B3460=10)),1,0)</f>
        <v>1</v>
      </c>
      <c r="AC3460" s="55" t="n">
        <f aca="false">IF(AND(E3460&gt;0,B3460=10),1,0)</f>
        <v>0</v>
      </c>
      <c r="AD3460" s="55" t="n">
        <f aca="false">IF(AND(C3459=C3460,AA3459=AA3460-1),AB3459,"")</f>
        <v>1</v>
      </c>
      <c r="AE3460" s="55" t="n">
        <f aca="false">IF(AND(C3459=C3460,AA3459=AA3460-1),AC3459,"")</f>
        <v>0</v>
      </c>
      <c r="AF3460" s="55" t="n">
        <f aca="false">IF(AA3460=1,"",IF(AND(AB3460=1,AD3460&lt;&gt;1),1,0))</f>
        <v>0</v>
      </c>
      <c r="AG3460" s="55" t="n">
        <f aca="false">IF(AA3460=1,"",IF(AND(AC3460=1,AE3460&lt;&gt;1),1,0))</f>
        <v>0</v>
      </c>
      <c r="AH3460" s="60" t="str">
        <f aca="false">IF(AND(E3460&gt;0,AA3460&lt;2,NOT(AND(C3461=C3460,AA3461=AA3460+1))),INDEX(DATAS,AA3460+1),"")</f>
        <v/>
      </c>
      <c r="AI3460" s="60" t="str">
        <f aca="false">IF(AND(AC3460=1,AA3460&lt;2),IF(AND(C3461=C3460,AA3461=AA3460+1),IF(AC3461=1,"",INDEX(DATAS,AA3460+1)),INDEX(DATAS,AA3460+1)),"")</f>
        <v/>
      </c>
    </row>
    <row r="3461" customFormat="false" ht="15" hidden="false" customHeight="false" outlineLevel="0" collapsed="false">
      <c r="A3461" s="60" t="n">
        <v>46309</v>
      </c>
      <c r="B3461" s="0" t="n">
        <v>1</v>
      </c>
      <c r="C3461" s="0" t="n">
        <v>5911</v>
      </c>
      <c r="D3461" s="0" t="n">
        <v>31</v>
      </c>
      <c r="E3461" s="0" t="n">
        <v>1</v>
      </c>
      <c r="F3461" s="55" t="s">
        <v>1049</v>
      </c>
      <c r="G3461" s="0" t="n">
        <v>33.5</v>
      </c>
      <c r="H3461" s="0" t="n">
        <v>39</v>
      </c>
      <c r="I3461" s="55" t="s">
        <v>166</v>
      </c>
      <c r="J3461" s="0" t="n">
        <v>31</v>
      </c>
      <c r="P3461" s="0" t="n">
        <v>5.04</v>
      </c>
      <c r="Q3461" s="0" t="n">
        <v>3.7</v>
      </c>
      <c r="R3461" s="0" t="n">
        <v>3713</v>
      </c>
      <c r="S3461" s="0" t="n">
        <v>7464</v>
      </c>
      <c r="U3461" s="0" t="n">
        <v>753</v>
      </c>
      <c r="V3461" s="0" t="n">
        <v>0</v>
      </c>
      <c r="X3461" s="55" t="n">
        <f aca="false">IF(I3461="Male",0,1)</f>
        <v>1</v>
      </c>
      <c r="Y3461" s="55" t="n">
        <f aca="false">IF(OR(I3461="DNB",I3461="Dry DNB"),1,0)</f>
        <v>0</v>
      </c>
      <c r="Z3461" s="0" t="str">
        <f aca="false">IF(ISNUMBER(W3461),A3461-W3461,"")</f>
        <v/>
      </c>
      <c r="AA3461" s="55" t="n">
        <f aca="false">MATCH(A3461,DATAS,0)</f>
        <v>1</v>
      </c>
      <c r="AB3461" s="55" t="n">
        <f aca="false">IF(AND(E3461&gt;0,OR(AND(B3461&gt;=1,B3461&lt;=6),B3461=10)),1,0)</f>
        <v>1</v>
      </c>
      <c r="AC3461" s="55" t="n">
        <f aca="false">IF(AND(E3461&gt;0,B3461=10),1,0)</f>
        <v>0</v>
      </c>
      <c r="AD3461" s="0" t="str">
        <f aca="false">IF(AND(C3460=C3461,AA3460=AA3461-1),AB3460,"")</f>
        <v/>
      </c>
      <c r="AE3461" s="0" t="str">
        <f aca="false">IF(AND(C3460=C3461,AA3460=AA3461-1),AC3460,"")</f>
        <v/>
      </c>
      <c r="AF3461" s="0" t="str">
        <f aca="false">IF(AA3461=1,"",IF(AND(AB3461=1,AD3461&lt;&gt;1),1,0))</f>
        <v/>
      </c>
      <c r="AG3461" s="0" t="str">
        <f aca="false">IF(AA3461=1,"",IF(AND(AC3461=1,AE3461&lt;&gt;1),1,0))</f>
        <v/>
      </c>
      <c r="AH3461" s="60" t="str">
        <f aca="false">IF(AND(E3461&gt;0,AA3461&lt;2,NOT(AND(C3462=C3461,AA3462=AA3461+1))),INDEX(DATAS,AA3461+1),"")</f>
        <v/>
      </c>
      <c r="AI3461" s="60" t="str">
        <f aca="false">IF(AND(AC3461=1,AA3461&lt;2),IF(AND(C3462=C3461,AA3462=AA3461+1),IF(AC3462=1,"",INDEX(DATAS,AA3461+1)),INDEX(DATAS,AA3461+1)),"")</f>
        <v/>
      </c>
    </row>
    <row r="3462" customFormat="false" ht="15" hidden="false" customHeight="false" outlineLevel="0" collapsed="false">
      <c r="A3462" s="60" t="n">
        <v>46310</v>
      </c>
      <c r="B3462" s="0" t="n">
        <v>1</v>
      </c>
      <c r="C3462" s="0" t="n">
        <v>5911</v>
      </c>
      <c r="D3462" s="0" t="n">
        <v>32</v>
      </c>
      <c r="E3462" s="0" t="n">
        <v>1</v>
      </c>
      <c r="F3462" s="55" t="s">
        <v>1049</v>
      </c>
      <c r="G3462" s="0" t="n">
        <v>28.3</v>
      </c>
      <c r="H3462" s="0" t="n">
        <v>37</v>
      </c>
      <c r="I3462" s="55" t="s">
        <v>166</v>
      </c>
      <c r="J3462" s="0" t="n">
        <v>32</v>
      </c>
      <c r="P3462" s="0" t="n">
        <v>5.04</v>
      </c>
      <c r="Q3462" s="0" t="n">
        <v>3.7</v>
      </c>
      <c r="U3462" s="0" t="n">
        <v>754</v>
      </c>
      <c r="V3462" s="0" t="n">
        <v>0</v>
      </c>
      <c r="X3462" s="55" t="n">
        <f aca="false">IF(I3462="Male",0,1)</f>
        <v>1</v>
      </c>
      <c r="Y3462" s="55" t="n">
        <f aca="false">IF(OR(I3462="DNB",I3462="Dry DNB"),1,0)</f>
        <v>0</v>
      </c>
      <c r="Z3462" s="0" t="str">
        <f aca="false">IF(ISNUMBER(W3462),A3462-W3462,"")</f>
        <v/>
      </c>
      <c r="AA3462" s="55" t="n">
        <f aca="false">MATCH(A3462,DATAS,0)</f>
        <v>2</v>
      </c>
      <c r="AB3462" s="55" t="n">
        <f aca="false">IF(AND(E3462&gt;0,OR(AND(B3462&gt;=1,B3462&lt;=6),B3462=10)),1,0)</f>
        <v>1</v>
      </c>
      <c r="AC3462" s="55" t="n">
        <f aca="false">IF(AND(E3462&gt;0,B3462=10),1,0)</f>
        <v>0</v>
      </c>
      <c r="AD3462" s="55" t="n">
        <f aca="false">IF(AND(C3461=C3462,AA3461=AA3462-1),AB3461,"")</f>
        <v>1</v>
      </c>
      <c r="AE3462" s="55" t="n">
        <f aca="false">IF(AND(C3461=C3462,AA3461=AA3462-1),AC3461,"")</f>
        <v>0</v>
      </c>
      <c r="AF3462" s="55" t="n">
        <f aca="false">IF(AA3462=1,"",IF(AND(AB3462=1,AD3462&lt;&gt;1),1,0))</f>
        <v>0</v>
      </c>
      <c r="AG3462" s="55" t="n">
        <f aca="false">IF(AA3462=1,"",IF(AND(AC3462=1,AE3462&lt;&gt;1),1,0))</f>
        <v>0</v>
      </c>
      <c r="AH3462" s="60" t="str">
        <f aca="false">IF(AND(E3462&gt;0,AA3462&lt;2,NOT(AND(C3463=C3462,AA3463=AA3462+1))),INDEX(DATAS,AA3462+1),"")</f>
        <v/>
      </c>
      <c r="AI3462" s="60" t="str">
        <f aca="false">IF(AND(AC3462=1,AA3462&lt;2),IF(AND(C3463=C3462,AA3463=AA3462+1),IF(AC3463=1,"",INDEX(DATAS,AA3462+1)),INDEX(DATAS,AA3462+1)),"")</f>
        <v/>
      </c>
    </row>
    <row r="3463" customFormat="false" ht="15" hidden="false" customHeight="false" outlineLevel="0" collapsed="false">
      <c r="A3463" s="60" t="n">
        <v>46309</v>
      </c>
      <c r="B3463" s="0" t="n">
        <v>1</v>
      </c>
      <c r="C3463" s="0" t="n">
        <v>5913</v>
      </c>
      <c r="D3463" s="0" t="n">
        <v>96</v>
      </c>
      <c r="E3463" s="0" t="n">
        <v>1</v>
      </c>
      <c r="F3463" s="55" t="s">
        <v>1050</v>
      </c>
      <c r="G3463" s="0" t="n">
        <v>46.4</v>
      </c>
      <c r="H3463" s="0" t="n">
        <v>40</v>
      </c>
      <c r="I3463" s="55" t="s">
        <v>187</v>
      </c>
      <c r="J3463" s="0" t="n">
        <v>96</v>
      </c>
      <c r="K3463" s="0" t="n">
        <v>68</v>
      </c>
      <c r="P3463" s="0" t="n">
        <v>3.9</v>
      </c>
      <c r="Q3463" s="0" t="n">
        <v>2.99</v>
      </c>
      <c r="R3463" s="0" t="n">
        <v>3899</v>
      </c>
      <c r="S3463" s="0" t="n">
        <v>7838</v>
      </c>
      <c r="T3463" s="0" t="n">
        <v>43.85</v>
      </c>
      <c r="U3463" s="0" t="n">
        <v>751</v>
      </c>
      <c r="V3463" s="0" t="n">
        <v>2</v>
      </c>
      <c r="W3463" s="60" t="n">
        <v>46307</v>
      </c>
      <c r="X3463" s="55" t="n">
        <f aca="false">IF(I3463="Male",0,1)</f>
        <v>1</v>
      </c>
      <c r="Y3463" s="55" t="n">
        <f aca="false">IF(OR(I3463="DNB",I3463="Dry DNB"),1,0)</f>
        <v>0</v>
      </c>
      <c r="Z3463" s="55" t="n">
        <f aca="false">IF(ISNUMBER(W3463),A3463-W3463,"")</f>
        <v>2</v>
      </c>
      <c r="AA3463" s="55" t="n">
        <f aca="false">MATCH(A3463,DATAS,0)</f>
        <v>1</v>
      </c>
      <c r="AB3463" s="55" t="n">
        <f aca="false">IF(AND(E3463&gt;0,OR(AND(B3463&gt;=1,B3463&lt;=6),B3463=10)),1,0)</f>
        <v>1</v>
      </c>
      <c r="AC3463" s="55" t="n">
        <f aca="false">IF(AND(E3463&gt;0,B3463=10),1,0)</f>
        <v>0</v>
      </c>
      <c r="AD3463" s="0" t="str">
        <f aca="false">IF(AND(C3462=C3463,AA3462=AA3463-1),AB3462,"")</f>
        <v/>
      </c>
      <c r="AE3463" s="0" t="str">
        <f aca="false">IF(AND(C3462=C3463,AA3462=AA3463-1),AC3462,"")</f>
        <v/>
      </c>
      <c r="AF3463" s="0" t="str">
        <f aca="false">IF(AA3463=1,"",IF(AND(AB3463=1,AD3463&lt;&gt;1),1,0))</f>
        <v/>
      </c>
      <c r="AG3463" s="0" t="str">
        <f aca="false">IF(AA3463=1,"",IF(AND(AC3463=1,AE3463&lt;&gt;1),1,0))</f>
        <v/>
      </c>
      <c r="AH3463" s="60" t="str">
        <f aca="false">IF(AND(E3463&gt;0,AA3463&lt;2,NOT(AND(C3464=C3463,AA3464=AA3463+1))),INDEX(DATAS,AA3463+1),"")</f>
        <v/>
      </c>
      <c r="AI3463" s="60" t="str">
        <f aca="false">IF(AND(AC3463=1,AA3463&lt;2),IF(AND(C3464=C3463,AA3464=AA3463+1),IF(AC3464=1,"",INDEX(DATAS,AA3463+1)),INDEX(DATAS,AA3463+1)),"")</f>
        <v/>
      </c>
    </row>
    <row r="3464" customFormat="false" ht="15" hidden="false" customHeight="false" outlineLevel="0" collapsed="false">
      <c r="A3464" s="60" t="n">
        <v>46310</v>
      </c>
      <c r="B3464" s="0" t="n">
        <v>1</v>
      </c>
      <c r="C3464" s="0" t="n">
        <v>5913</v>
      </c>
      <c r="D3464" s="0" t="n">
        <v>97</v>
      </c>
      <c r="E3464" s="0" t="n">
        <v>1</v>
      </c>
      <c r="F3464" s="55" t="s">
        <v>1050</v>
      </c>
      <c r="G3464" s="0" t="n">
        <v>43.7</v>
      </c>
      <c r="H3464" s="0" t="n">
        <v>42</v>
      </c>
      <c r="I3464" s="55" t="s">
        <v>187</v>
      </c>
      <c r="J3464" s="0" t="n">
        <v>97</v>
      </c>
      <c r="K3464" s="0" t="n">
        <v>68</v>
      </c>
      <c r="P3464" s="0" t="n">
        <v>3.9</v>
      </c>
      <c r="Q3464" s="0" t="n">
        <v>2.99</v>
      </c>
      <c r="T3464" s="0" t="n">
        <v>43.85</v>
      </c>
      <c r="U3464" s="0" t="n">
        <v>752</v>
      </c>
      <c r="V3464" s="0" t="n">
        <v>2</v>
      </c>
      <c r="W3464" s="60" t="n">
        <v>46307</v>
      </c>
      <c r="X3464" s="55" t="n">
        <f aca="false">IF(I3464="Male",0,1)</f>
        <v>1</v>
      </c>
      <c r="Y3464" s="55" t="n">
        <f aca="false">IF(OR(I3464="DNB",I3464="Dry DNB"),1,0)</f>
        <v>0</v>
      </c>
      <c r="Z3464" s="55" t="n">
        <f aca="false">IF(ISNUMBER(W3464),A3464-W3464,"")</f>
        <v>3</v>
      </c>
      <c r="AA3464" s="55" t="n">
        <f aca="false">MATCH(A3464,DATAS,0)</f>
        <v>2</v>
      </c>
      <c r="AB3464" s="55" t="n">
        <f aca="false">IF(AND(E3464&gt;0,OR(AND(B3464&gt;=1,B3464&lt;=6),B3464=10)),1,0)</f>
        <v>1</v>
      </c>
      <c r="AC3464" s="55" t="n">
        <f aca="false">IF(AND(E3464&gt;0,B3464=10),1,0)</f>
        <v>0</v>
      </c>
      <c r="AD3464" s="55" t="n">
        <f aca="false">IF(AND(C3463=C3464,AA3463=AA3464-1),AB3463,"")</f>
        <v>1</v>
      </c>
      <c r="AE3464" s="55" t="n">
        <f aca="false">IF(AND(C3463=C3464,AA3463=AA3464-1),AC3463,"")</f>
        <v>0</v>
      </c>
      <c r="AF3464" s="55" t="n">
        <f aca="false">IF(AA3464=1,"",IF(AND(AB3464=1,AD3464&lt;&gt;1),1,0))</f>
        <v>0</v>
      </c>
      <c r="AG3464" s="55" t="n">
        <f aca="false">IF(AA3464=1,"",IF(AND(AC3464=1,AE3464&lt;&gt;1),1,0))</f>
        <v>0</v>
      </c>
      <c r="AH3464" s="60" t="str">
        <f aca="false">IF(AND(E3464&gt;0,AA3464&lt;2,NOT(AND(C3465=C3464,AA3465=AA3464+1))),INDEX(DATAS,AA3464+1),"")</f>
        <v/>
      </c>
      <c r="AI3464" s="60" t="str">
        <f aca="false">IF(AND(AC3464=1,AA3464&lt;2),IF(AND(C3465=C3464,AA3465=AA3464+1),IF(AC3465=1,"",INDEX(DATAS,AA3464+1)),INDEX(DATAS,AA3464+1)),"")</f>
        <v/>
      </c>
    </row>
    <row r="3465" customFormat="false" ht="15" hidden="false" customHeight="false" outlineLevel="0" collapsed="false">
      <c r="A3465" s="60" t="n">
        <v>46309</v>
      </c>
      <c r="B3465" s="0" t="n">
        <v>1</v>
      </c>
      <c r="C3465" s="0" t="n">
        <v>5914</v>
      </c>
      <c r="D3465" s="0" t="n">
        <v>86</v>
      </c>
      <c r="E3465" s="0" t="n">
        <v>1</v>
      </c>
      <c r="F3465" s="55" t="s">
        <v>1050</v>
      </c>
      <c r="G3465" s="0" t="n">
        <v>66.6</v>
      </c>
      <c r="H3465" s="0" t="n">
        <v>66</v>
      </c>
      <c r="I3465" s="55" t="s">
        <v>187</v>
      </c>
      <c r="J3465" s="0" t="n">
        <v>86</v>
      </c>
      <c r="K3465" s="0" t="n">
        <v>65</v>
      </c>
      <c r="P3465" s="0" t="n">
        <v>3.29</v>
      </c>
      <c r="Q3465" s="0" t="n">
        <v>2.88</v>
      </c>
      <c r="R3465" s="0" t="n">
        <v>5809</v>
      </c>
      <c r="S3465" s="0" t="n">
        <v>11677</v>
      </c>
      <c r="U3465" s="0" t="n">
        <v>751</v>
      </c>
      <c r="V3465" s="0" t="n">
        <v>1</v>
      </c>
      <c r="W3465" s="60" t="n">
        <v>46289</v>
      </c>
      <c r="X3465" s="55" t="n">
        <f aca="false">IF(I3465="Male",0,1)</f>
        <v>1</v>
      </c>
      <c r="Y3465" s="55" t="n">
        <f aca="false">IF(OR(I3465="DNB",I3465="Dry DNB"),1,0)</f>
        <v>0</v>
      </c>
      <c r="Z3465" s="55" t="n">
        <f aca="false">IF(ISNUMBER(W3465),A3465-W3465,"")</f>
        <v>20</v>
      </c>
      <c r="AA3465" s="55" t="n">
        <f aca="false">MATCH(A3465,DATAS,0)</f>
        <v>1</v>
      </c>
      <c r="AB3465" s="55" t="n">
        <f aca="false">IF(AND(E3465&gt;0,OR(AND(B3465&gt;=1,B3465&lt;=6),B3465=10)),1,0)</f>
        <v>1</v>
      </c>
      <c r="AC3465" s="55" t="n">
        <f aca="false">IF(AND(E3465&gt;0,B3465=10),1,0)</f>
        <v>0</v>
      </c>
      <c r="AD3465" s="0" t="str">
        <f aca="false">IF(AND(C3464=C3465,AA3464=AA3465-1),AB3464,"")</f>
        <v/>
      </c>
      <c r="AE3465" s="0" t="str">
        <f aca="false">IF(AND(C3464=C3465,AA3464=AA3465-1),AC3464,"")</f>
        <v/>
      </c>
      <c r="AF3465" s="0" t="str">
        <f aca="false">IF(AA3465=1,"",IF(AND(AB3465=1,AD3465&lt;&gt;1),1,0))</f>
        <v/>
      </c>
      <c r="AG3465" s="0" t="str">
        <f aca="false">IF(AA3465=1,"",IF(AND(AC3465=1,AE3465&lt;&gt;1),1,0))</f>
        <v/>
      </c>
      <c r="AH3465" s="60" t="str">
        <f aca="false">IF(AND(E3465&gt;0,AA3465&lt;2,NOT(AND(C3466=C3465,AA3466=AA3465+1))),INDEX(DATAS,AA3465+1),"")</f>
        <v/>
      </c>
      <c r="AI3465" s="60" t="str">
        <f aca="false">IF(AND(AC3465=1,AA3465&lt;2),IF(AND(C3466=C3465,AA3466=AA3465+1),IF(AC3466=1,"",INDEX(DATAS,AA3465+1)),INDEX(DATAS,AA3465+1)),"")</f>
        <v/>
      </c>
    </row>
    <row r="3466" customFormat="false" ht="15" hidden="false" customHeight="false" outlineLevel="0" collapsed="false">
      <c r="A3466" s="60" t="n">
        <v>46310</v>
      </c>
      <c r="B3466" s="0" t="n">
        <v>1</v>
      </c>
      <c r="C3466" s="0" t="n">
        <v>5914</v>
      </c>
      <c r="D3466" s="0" t="n">
        <v>87</v>
      </c>
      <c r="E3466" s="0" t="n">
        <v>1</v>
      </c>
      <c r="F3466" s="55" t="s">
        <v>1050</v>
      </c>
      <c r="G3466" s="0" t="n">
        <v>65.1</v>
      </c>
      <c r="H3466" s="0" t="n">
        <v>66</v>
      </c>
      <c r="I3466" s="55" t="s">
        <v>187</v>
      </c>
      <c r="J3466" s="0" t="n">
        <v>87</v>
      </c>
      <c r="K3466" s="0" t="n">
        <v>65</v>
      </c>
      <c r="P3466" s="0" t="n">
        <v>3.29</v>
      </c>
      <c r="Q3466" s="0" t="n">
        <v>2.88</v>
      </c>
      <c r="U3466" s="0" t="n">
        <v>752</v>
      </c>
      <c r="V3466" s="0" t="n">
        <v>1</v>
      </c>
      <c r="W3466" s="60" t="n">
        <v>46289</v>
      </c>
      <c r="X3466" s="55" t="n">
        <f aca="false">IF(I3466="Male",0,1)</f>
        <v>1</v>
      </c>
      <c r="Y3466" s="55" t="n">
        <f aca="false">IF(OR(I3466="DNB",I3466="Dry DNB"),1,0)</f>
        <v>0</v>
      </c>
      <c r="Z3466" s="55" t="n">
        <f aca="false">IF(ISNUMBER(W3466),A3466-W3466,"")</f>
        <v>21</v>
      </c>
      <c r="AA3466" s="55" t="n">
        <f aca="false">MATCH(A3466,DATAS,0)</f>
        <v>2</v>
      </c>
      <c r="AB3466" s="55" t="n">
        <f aca="false">IF(AND(E3466&gt;0,OR(AND(B3466&gt;=1,B3466&lt;=6),B3466=10)),1,0)</f>
        <v>1</v>
      </c>
      <c r="AC3466" s="55" t="n">
        <f aca="false">IF(AND(E3466&gt;0,B3466=10),1,0)</f>
        <v>0</v>
      </c>
      <c r="AD3466" s="55" t="n">
        <f aca="false">IF(AND(C3465=C3466,AA3465=AA3466-1),AB3465,"")</f>
        <v>1</v>
      </c>
      <c r="AE3466" s="55" t="n">
        <f aca="false">IF(AND(C3465=C3466,AA3465=AA3466-1),AC3465,"")</f>
        <v>0</v>
      </c>
      <c r="AF3466" s="55" t="n">
        <f aca="false">IF(AA3466=1,"",IF(AND(AB3466=1,AD3466&lt;&gt;1),1,0))</f>
        <v>0</v>
      </c>
      <c r="AG3466" s="55" t="n">
        <f aca="false">IF(AA3466=1,"",IF(AND(AC3466=1,AE3466&lt;&gt;1),1,0))</f>
        <v>0</v>
      </c>
      <c r="AH3466" s="60" t="str">
        <f aca="false">IF(AND(E3466&gt;0,AA3466&lt;2,NOT(AND(C3467=C3466,AA3467=AA3466+1))),INDEX(DATAS,AA3466+1),"")</f>
        <v/>
      </c>
      <c r="AI3466" s="60" t="str">
        <f aca="false">IF(AND(AC3466=1,AA3466&lt;2),IF(AND(C3467=C3466,AA3467=AA3466+1),IF(AC3467=1,"",INDEX(DATAS,AA3466+1)),INDEX(DATAS,AA3466+1)),"")</f>
        <v/>
      </c>
    </row>
    <row r="3467" customFormat="false" ht="15" hidden="false" customHeight="false" outlineLevel="0" collapsed="false">
      <c r="A3467" s="60" t="n">
        <v>46309</v>
      </c>
      <c r="B3467" s="0" t="n">
        <v>8</v>
      </c>
      <c r="C3467" s="0" t="n">
        <v>5915</v>
      </c>
      <c r="E3467" s="0" t="n">
        <v>0</v>
      </c>
      <c r="F3467" s="55" t="s">
        <v>1051</v>
      </c>
      <c r="I3467" s="55" t="s">
        <v>157</v>
      </c>
      <c r="L3467" s="0" t="n">
        <v>126</v>
      </c>
      <c r="U3467" s="0" t="n">
        <v>750</v>
      </c>
      <c r="V3467" s="0" t="n">
        <v>6</v>
      </c>
      <c r="W3467" s="60" t="n">
        <v>46184</v>
      </c>
      <c r="X3467" s="55" t="n">
        <f aca="false">IF(I3467="Male",0,1)</f>
        <v>1</v>
      </c>
      <c r="Y3467" s="55" t="n">
        <f aca="false">IF(OR(I3467="DNB",I3467="Dry DNB"),1,0)</f>
        <v>0</v>
      </c>
      <c r="Z3467" s="55" t="n">
        <f aca="false">IF(ISNUMBER(W3467),A3467-W3467,"")</f>
        <v>125</v>
      </c>
      <c r="AA3467" s="55" t="n">
        <f aca="false">MATCH(A3467,DATAS,0)</f>
        <v>1</v>
      </c>
      <c r="AB3467" s="55" t="n">
        <f aca="false">IF(AND(E3467&gt;0,OR(AND(B3467&gt;=1,B3467&lt;=6),B3467=10)),1,0)</f>
        <v>0</v>
      </c>
      <c r="AC3467" s="55" t="n">
        <f aca="false">IF(AND(E3467&gt;0,B3467=10),1,0)</f>
        <v>0</v>
      </c>
      <c r="AD3467" s="0" t="str">
        <f aca="false">IF(AND(C3466=C3467,AA3466=AA3467-1),AB3466,"")</f>
        <v/>
      </c>
      <c r="AE3467" s="0" t="str">
        <f aca="false">IF(AND(C3466=C3467,AA3466=AA3467-1),AC3466,"")</f>
        <v/>
      </c>
      <c r="AF3467" s="0" t="str">
        <f aca="false">IF(AA3467=1,"",IF(AND(AB3467=1,AD3467&lt;&gt;1),1,0))</f>
        <v/>
      </c>
      <c r="AG3467" s="0" t="str">
        <f aca="false">IF(AA3467=1,"",IF(AND(AC3467=1,AE3467&lt;&gt;1),1,0))</f>
        <v/>
      </c>
      <c r="AH3467" s="60" t="str">
        <f aca="false">IF(AND(E3467&gt;0,AA3467&lt;2,NOT(AND(C3468=C3467,AA3468=AA3467+1))),INDEX(DATAS,AA3467+1),"")</f>
        <v/>
      </c>
      <c r="AI3467" s="60" t="str">
        <f aca="false">IF(AND(AC3467=1,AA3467&lt;2),IF(AND(C3468=C3467,AA3468=AA3467+1),IF(AC3468=1,"",INDEX(DATAS,AA3467+1)),INDEX(DATAS,AA3467+1)),"")</f>
        <v/>
      </c>
    </row>
    <row r="3468" customFormat="false" ht="15" hidden="false" customHeight="false" outlineLevel="0" collapsed="false">
      <c r="A3468" s="60" t="n">
        <v>46310</v>
      </c>
      <c r="B3468" s="0" t="n">
        <v>8</v>
      </c>
      <c r="C3468" s="0" t="n">
        <v>5915</v>
      </c>
      <c r="E3468" s="0" t="n">
        <v>0</v>
      </c>
      <c r="F3468" s="55" t="s">
        <v>1051</v>
      </c>
      <c r="I3468" s="55" t="s">
        <v>157</v>
      </c>
      <c r="L3468" s="0" t="n">
        <v>127</v>
      </c>
      <c r="U3468" s="0" t="n">
        <v>751</v>
      </c>
      <c r="V3468" s="0" t="n">
        <v>6</v>
      </c>
      <c r="W3468" s="60" t="n">
        <v>46184</v>
      </c>
      <c r="X3468" s="55" t="n">
        <f aca="false">IF(I3468="Male",0,1)</f>
        <v>1</v>
      </c>
      <c r="Y3468" s="55" t="n">
        <f aca="false">IF(OR(I3468="DNB",I3468="Dry DNB"),1,0)</f>
        <v>0</v>
      </c>
      <c r="Z3468" s="55" t="n">
        <f aca="false">IF(ISNUMBER(W3468),A3468-W3468,"")</f>
        <v>126</v>
      </c>
      <c r="AA3468" s="55" t="n">
        <f aca="false">MATCH(A3468,DATAS,0)</f>
        <v>2</v>
      </c>
      <c r="AB3468" s="55" t="n">
        <f aca="false">IF(AND(E3468&gt;0,OR(AND(B3468&gt;=1,B3468&lt;=6),B3468=10)),1,0)</f>
        <v>0</v>
      </c>
      <c r="AC3468" s="55" t="n">
        <f aca="false">IF(AND(E3468&gt;0,B3468=10),1,0)</f>
        <v>0</v>
      </c>
      <c r="AD3468" s="55" t="n">
        <f aca="false">IF(AND(C3467=C3468,AA3467=AA3468-1),AB3467,"")</f>
        <v>0</v>
      </c>
      <c r="AE3468" s="55" t="n">
        <f aca="false">IF(AND(C3467=C3468,AA3467=AA3468-1),AC3467,"")</f>
        <v>0</v>
      </c>
      <c r="AF3468" s="55" t="n">
        <f aca="false">IF(AA3468=1,"",IF(AND(AB3468=1,AD3468&lt;&gt;1),1,0))</f>
        <v>0</v>
      </c>
      <c r="AG3468" s="55" t="n">
        <f aca="false">IF(AA3468=1,"",IF(AND(AC3468=1,AE3468&lt;&gt;1),1,0))</f>
        <v>0</v>
      </c>
      <c r="AH3468" s="60" t="str">
        <f aca="false">IF(AND(E3468&gt;0,AA3468&lt;2,NOT(AND(C3469=C3468,AA3469=AA3468+1))),INDEX(DATAS,AA3468+1),"")</f>
        <v/>
      </c>
      <c r="AI3468" s="60" t="str">
        <f aca="false">IF(AND(AC3468=1,AA3468&lt;2),IF(AND(C3469=C3468,AA3469=AA3468+1),IF(AC3469=1,"",INDEX(DATAS,AA3468+1)),INDEX(DATAS,AA3468+1)),"")</f>
        <v/>
      </c>
    </row>
    <row r="3469" customFormat="false" ht="15" hidden="false" customHeight="false" outlineLevel="0" collapsed="false">
      <c r="A3469" s="60" t="n">
        <v>46309</v>
      </c>
      <c r="B3469" s="0" t="n">
        <v>1</v>
      </c>
      <c r="C3469" s="0" t="n">
        <v>5916</v>
      </c>
      <c r="D3469" s="0" t="n">
        <v>9</v>
      </c>
      <c r="E3469" s="0" t="n">
        <v>1</v>
      </c>
      <c r="F3469" s="55" t="s">
        <v>1052</v>
      </c>
      <c r="G3469" s="0" t="n">
        <v>28.2</v>
      </c>
      <c r="H3469" s="0" t="n">
        <v>23</v>
      </c>
      <c r="I3469" s="55" t="s">
        <v>166</v>
      </c>
      <c r="J3469" s="0" t="n">
        <v>9</v>
      </c>
      <c r="R3469" s="0" t="n">
        <v>2235</v>
      </c>
      <c r="S3469" s="0" t="n">
        <v>4494</v>
      </c>
      <c r="U3469" s="0" t="n">
        <v>748</v>
      </c>
      <c r="V3469" s="0" t="n">
        <v>0</v>
      </c>
      <c r="X3469" s="55" t="n">
        <f aca="false">IF(I3469="Male",0,1)</f>
        <v>1</v>
      </c>
      <c r="Y3469" s="55" t="n">
        <f aca="false">IF(OR(I3469="DNB",I3469="Dry DNB"),1,0)</f>
        <v>0</v>
      </c>
      <c r="Z3469" s="0" t="str">
        <f aca="false">IF(ISNUMBER(W3469),A3469-W3469,"")</f>
        <v/>
      </c>
      <c r="AA3469" s="55" t="n">
        <f aca="false">MATCH(A3469,DATAS,0)</f>
        <v>1</v>
      </c>
      <c r="AB3469" s="55" t="n">
        <f aca="false">IF(AND(E3469&gt;0,OR(AND(B3469&gt;=1,B3469&lt;=6),B3469=10)),1,0)</f>
        <v>1</v>
      </c>
      <c r="AC3469" s="55" t="n">
        <f aca="false">IF(AND(E3469&gt;0,B3469=10),1,0)</f>
        <v>0</v>
      </c>
      <c r="AD3469" s="0" t="str">
        <f aca="false">IF(AND(C3468=C3469,AA3468=AA3469-1),AB3468,"")</f>
        <v/>
      </c>
      <c r="AE3469" s="0" t="str">
        <f aca="false">IF(AND(C3468=C3469,AA3468=AA3469-1),AC3468,"")</f>
        <v/>
      </c>
      <c r="AF3469" s="0" t="str">
        <f aca="false">IF(AA3469=1,"",IF(AND(AB3469=1,AD3469&lt;&gt;1),1,0))</f>
        <v/>
      </c>
      <c r="AG3469" s="0" t="str">
        <f aca="false">IF(AA3469=1,"",IF(AND(AC3469=1,AE3469&lt;&gt;1),1,0))</f>
        <v/>
      </c>
      <c r="AH3469" s="60" t="str">
        <f aca="false">IF(AND(E3469&gt;0,AA3469&lt;2,NOT(AND(C3470=C3469,AA3470=AA3469+1))),INDEX(DATAS,AA3469+1),"")</f>
        <v/>
      </c>
      <c r="AI3469" s="60" t="str">
        <f aca="false">IF(AND(AC3469=1,AA3469&lt;2),IF(AND(C3470=C3469,AA3470=AA3469+1),IF(AC3470=1,"",INDEX(DATAS,AA3469+1)),INDEX(DATAS,AA3469+1)),"")</f>
        <v/>
      </c>
    </row>
    <row r="3470" customFormat="false" ht="15" hidden="false" customHeight="false" outlineLevel="0" collapsed="false">
      <c r="A3470" s="60" t="n">
        <v>46310</v>
      </c>
      <c r="B3470" s="0" t="n">
        <v>1</v>
      </c>
      <c r="C3470" s="0" t="n">
        <v>5916</v>
      </c>
      <c r="D3470" s="0" t="n">
        <v>10</v>
      </c>
      <c r="E3470" s="0" t="n">
        <v>1</v>
      </c>
      <c r="F3470" s="55" t="s">
        <v>1052</v>
      </c>
      <c r="G3470" s="0" t="n">
        <v>29.6</v>
      </c>
      <c r="H3470" s="0" t="n">
        <v>25</v>
      </c>
      <c r="I3470" s="55" t="s">
        <v>166</v>
      </c>
      <c r="J3470" s="0" t="n">
        <v>10</v>
      </c>
      <c r="U3470" s="0" t="n">
        <v>749</v>
      </c>
      <c r="V3470" s="0" t="n">
        <v>0</v>
      </c>
      <c r="X3470" s="55" t="n">
        <f aca="false">IF(I3470="Male",0,1)</f>
        <v>1</v>
      </c>
      <c r="Y3470" s="55" t="n">
        <f aca="false">IF(OR(I3470="DNB",I3470="Dry DNB"),1,0)</f>
        <v>0</v>
      </c>
      <c r="Z3470" s="0" t="str">
        <f aca="false">IF(ISNUMBER(W3470),A3470-W3470,"")</f>
        <v/>
      </c>
      <c r="AA3470" s="55" t="n">
        <f aca="false">MATCH(A3470,DATAS,0)</f>
        <v>2</v>
      </c>
      <c r="AB3470" s="55" t="n">
        <f aca="false">IF(AND(E3470&gt;0,OR(AND(B3470&gt;=1,B3470&lt;=6),B3470=10)),1,0)</f>
        <v>1</v>
      </c>
      <c r="AC3470" s="55" t="n">
        <f aca="false">IF(AND(E3470&gt;0,B3470=10),1,0)</f>
        <v>0</v>
      </c>
      <c r="AD3470" s="55" t="n">
        <f aca="false">IF(AND(C3469=C3470,AA3469=AA3470-1),AB3469,"")</f>
        <v>1</v>
      </c>
      <c r="AE3470" s="55" t="n">
        <f aca="false">IF(AND(C3469=C3470,AA3469=AA3470-1),AC3469,"")</f>
        <v>0</v>
      </c>
      <c r="AF3470" s="55" t="n">
        <f aca="false">IF(AA3470=1,"",IF(AND(AB3470=1,AD3470&lt;&gt;1),1,0))</f>
        <v>0</v>
      </c>
      <c r="AG3470" s="55" t="n">
        <f aca="false">IF(AA3470=1,"",IF(AND(AC3470=1,AE3470&lt;&gt;1),1,0))</f>
        <v>0</v>
      </c>
      <c r="AH3470" s="60" t="str">
        <f aca="false">IF(AND(E3470&gt;0,AA3470&lt;2,NOT(AND(C3471=C3470,AA3471=AA3470+1))),INDEX(DATAS,AA3470+1),"")</f>
        <v/>
      </c>
      <c r="AI3470" s="60" t="str">
        <f aca="false">IF(AND(AC3470=1,AA3470&lt;2),IF(AND(C3471=C3470,AA3471=AA3470+1),IF(AC3471=1,"",INDEX(DATAS,AA3470+1)),INDEX(DATAS,AA3470+1)),"")</f>
        <v/>
      </c>
    </row>
    <row r="3471" customFormat="false" ht="15" hidden="false" customHeight="false" outlineLevel="0" collapsed="false">
      <c r="A3471" s="60" t="n">
        <v>46309</v>
      </c>
      <c r="B3471" s="0" t="n">
        <v>4</v>
      </c>
      <c r="C3471" s="0" t="n">
        <v>5917</v>
      </c>
      <c r="D3471" s="0" t="n">
        <v>111</v>
      </c>
      <c r="E3471" s="0" t="n">
        <v>1</v>
      </c>
      <c r="F3471" s="55" t="s">
        <v>1052</v>
      </c>
      <c r="G3471" s="0" t="n">
        <v>42.7</v>
      </c>
      <c r="H3471" s="0" t="n">
        <v>42</v>
      </c>
      <c r="I3471" s="55" t="s">
        <v>187</v>
      </c>
      <c r="J3471" s="0" t="n">
        <v>111</v>
      </c>
      <c r="K3471" s="0" t="n">
        <v>62</v>
      </c>
      <c r="P3471" s="0" t="n">
        <v>4.14</v>
      </c>
      <c r="Q3471" s="0" t="n">
        <v>2.59</v>
      </c>
      <c r="R3471" s="0" t="n">
        <v>4202</v>
      </c>
      <c r="S3471" s="0" t="n">
        <v>8457</v>
      </c>
      <c r="T3471" s="0" t="n">
        <v>47.65</v>
      </c>
      <c r="U3471" s="0" t="n">
        <v>748</v>
      </c>
      <c r="V3471" s="0" t="n">
        <v>2</v>
      </c>
      <c r="W3471" s="60" t="n">
        <v>46303</v>
      </c>
      <c r="X3471" s="55" t="n">
        <f aca="false">IF(I3471="Male",0,1)</f>
        <v>1</v>
      </c>
      <c r="Y3471" s="55" t="n">
        <f aca="false">IF(OR(I3471="DNB",I3471="Dry DNB"),1,0)</f>
        <v>0</v>
      </c>
      <c r="Z3471" s="55" t="n">
        <f aca="false">IF(ISNUMBER(W3471),A3471-W3471,"")</f>
        <v>6</v>
      </c>
      <c r="AA3471" s="55" t="n">
        <f aca="false">MATCH(A3471,DATAS,0)</f>
        <v>1</v>
      </c>
      <c r="AB3471" s="55" t="n">
        <f aca="false">IF(AND(E3471&gt;0,OR(AND(B3471&gt;=1,B3471&lt;=6),B3471=10)),1,0)</f>
        <v>1</v>
      </c>
      <c r="AC3471" s="55" t="n">
        <f aca="false">IF(AND(E3471&gt;0,B3471=10),1,0)</f>
        <v>0</v>
      </c>
      <c r="AD3471" s="0" t="str">
        <f aca="false">IF(AND(C3470=C3471,AA3470=AA3471-1),AB3470,"")</f>
        <v/>
      </c>
      <c r="AE3471" s="0" t="str">
        <f aca="false">IF(AND(C3470=C3471,AA3470=AA3471-1),AC3470,"")</f>
        <v/>
      </c>
      <c r="AF3471" s="0" t="str">
        <f aca="false">IF(AA3471=1,"",IF(AND(AB3471=1,AD3471&lt;&gt;1),1,0))</f>
        <v/>
      </c>
      <c r="AG3471" s="0" t="str">
        <f aca="false">IF(AA3471=1,"",IF(AND(AC3471=1,AE3471&lt;&gt;1),1,0))</f>
        <v/>
      </c>
      <c r="AH3471" s="60" t="str">
        <f aca="false">IF(AND(E3471&gt;0,AA3471&lt;2,NOT(AND(C3472=C3471,AA3472=AA3471+1))),INDEX(DATAS,AA3471+1),"")</f>
        <v/>
      </c>
      <c r="AI3471" s="60" t="str">
        <f aca="false">IF(AND(AC3471=1,AA3471&lt;2),IF(AND(C3472=C3471,AA3472=AA3471+1),IF(AC3472=1,"",INDEX(DATAS,AA3471+1)),INDEX(DATAS,AA3471+1)),"")</f>
        <v/>
      </c>
    </row>
    <row r="3472" customFormat="false" ht="15" hidden="false" customHeight="false" outlineLevel="0" collapsed="false">
      <c r="A3472" s="60" t="n">
        <v>46310</v>
      </c>
      <c r="B3472" s="0" t="n">
        <v>4</v>
      </c>
      <c r="C3472" s="0" t="n">
        <v>5917</v>
      </c>
      <c r="D3472" s="0" t="n">
        <v>112</v>
      </c>
      <c r="E3472" s="0" t="n">
        <v>1</v>
      </c>
      <c r="F3472" s="55" t="s">
        <v>1052</v>
      </c>
      <c r="G3472" s="0" t="n">
        <v>45.6</v>
      </c>
      <c r="H3472" s="0" t="n">
        <v>42</v>
      </c>
      <c r="I3472" s="55" t="s">
        <v>187</v>
      </c>
      <c r="J3472" s="0" t="n">
        <v>112</v>
      </c>
      <c r="K3472" s="0" t="n">
        <v>62</v>
      </c>
      <c r="P3472" s="0" t="n">
        <v>4.14</v>
      </c>
      <c r="Q3472" s="0" t="n">
        <v>2.59</v>
      </c>
      <c r="T3472" s="0" t="n">
        <v>47.65</v>
      </c>
      <c r="U3472" s="0" t="n">
        <v>749</v>
      </c>
      <c r="V3472" s="0" t="n">
        <v>2</v>
      </c>
      <c r="W3472" s="60" t="n">
        <v>46303</v>
      </c>
      <c r="X3472" s="55" t="n">
        <f aca="false">IF(I3472="Male",0,1)</f>
        <v>1</v>
      </c>
      <c r="Y3472" s="55" t="n">
        <f aca="false">IF(OR(I3472="DNB",I3472="Dry DNB"),1,0)</f>
        <v>0</v>
      </c>
      <c r="Z3472" s="55" t="n">
        <f aca="false">IF(ISNUMBER(W3472),A3472-W3472,"")</f>
        <v>7</v>
      </c>
      <c r="AA3472" s="55" t="n">
        <f aca="false">MATCH(A3472,DATAS,0)</f>
        <v>2</v>
      </c>
      <c r="AB3472" s="55" t="n">
        <f aca="false">IF(AND(E3472&gt;0,OR(AND(B3472&gt;=1,B3472&lt;=6),B3472=10)),1,0)</f>
        <v>1</v>
      </c>
      <c r="AC3472" s="55" t="n">
        <f aca="false">IF(AND(E3472&gt;0,B3472=10),1,0)</f>
        <v>0</v>
      </c>
      <c r="AD3472" s="55" t="n">
        <f aca="false">IF(AND(C3471=C3472,AA3471=AA3472-1),AB3471,"")</f>
        <v>1</v>
      </c>
      <c r="AE3472" s="55" t="n">
        <f aca="false">IF(AND(C3471=C3472,AA3471=AA3472-1),AC3471,"")</f>
        <v>0</v>
      </c>
      <c r="AF3472" s="55" t="n">
        <f aca="false">IF(AA3472=1,"",IF(AND(AB3472=1,AD3472&lt;&gt;1),1,0))</f>
        <v>0</v>
      </c>
      <c r="AG3472" s="55" t="n">
        <f aca="false">IF(AA3472=1,"",IF(AND(AC3472=1,AE3472&lt;&gt;1),1,0))</f>
        <v>0</v>
      </c>
      <c r="AH3472" s="60" t="str">
        <f aca="false">IF(AND(E3472&gt;0,AA3472&lt;2,NOT(AND(C3473=C3472,AA3473=AA3472+1))),INDEX(DATAS,AA3472+1),"")</f>
        <v/>
      </c>
      <c r="AI3472" s="60" t="str">
        <f aca="false">IF(AND(AC3472=1,AA3472&lt;2),IF(AND(C3473=C3472,AA3473=AA3472+1),IF(AC3473=1,"",INDEX(DATAS,AA3472+1)),INDEX(DATAS,AA3472+1)),"")</f>
        <v/>
      </c>
    </row>
    <row r="3473" customFormat="false" ht="15" hidden="false" customHeight="false" outlineLevel="0" collapsed="false">
      <c r="A3473" s="60" t="n">
        <v>46309</v>
      </c>
      <c r="B3473" s="0" t="n">
        <v>1</v>
      </c>
      <c r="C3473" s="0" t="n">
        <v>5918</v>
      </c>
      <c r="D3473" s="0" t="n">
        <v>24</v>
      </c>
      <c r="E3473" s="0" t="n">
        <v>1</v>
      </c>
      <c r="F3473" s="55" t="s">
        <v>1052</v>
      </c>
      <c r="G3473" s="0" t="n">
        <v>39.9</v>
      </c>
      <c r="H3473" s="0" t="n">
        <v>38</v>
      </c>
      <c r="I3473" s="55" t="s">
        <v>166</v>
      </c>
      <c r="J3473" s="0" t="n">
        <v>24</v>
      </c>
      <c r="R3473" s="0" t="n">
        <v>3154</v>
      </c>
      <c r="S3473" s="0" t="n">
        <v>6341</v>
      </c>
      <c r="U3473" s="0" t="n">
        <v>748</v>
      </c>
      <c r="V3473" s="0" t="n">
        <v>0</v>
      </c>
      <c r="X3473" s="55" t="n">
        <f aca="false">IF(I3473="Male",0,1)</f>
        <v>1</v>
      </c>
      <c r="Y3473" s="55" t="n">
        <f aca="false">IF(OR(I3473="DNB",I3473="Dry DNB"),1,0)</f>
        <v>0</v>
      </c>
      <c r="Z3473" s="0" t="str">
        <f aca="false">IF(ISNUMBER(W3473),A3473-W3473,"")</f>
        <v/>
      </c>
      <c r="AA3473" s="55" t="n">
        <f aca="false">MATCH(A3473,DATAS,0)</f>
        <v>1</v>
      </c>
      <c r="AB3473" s="55" t="n">
        <f aca="false">IF(AND(E3473&gt;0,OR(AND(B3473&gt;=1,B3473&lt;=6),B3473=10)),1,0)</f>
        <v>1</v>
      </c>
      <c r="AC3473" s="55" t="n">
        <f aca="false">IF(AND(E3473&gt;0,B3473=10),1,0)</f>
        <v>0</v>
      </c>
      <c r="AD3473" s="0" t="str">
        <f aca="false">IF(AND(C3472=C3473,AA3472=AA3473-1),AB3472,"")</f>
        <v/>
      </c>
      <c r="AE3473" s="0" t="str">
        <f aca="false">IF(AND(C3472=C3473,AA3472=AA3473-1),AC3472,"")</f>
        <v/>
      </c>
      <c r="AF3473" s="0" t="str">
        <f aca="false">IF(AA3473=1,"",IF(AND(AB3473=1,AD3473&lt;&gt;1),1,0))</f>
        <v/>
      </c>
      <c r="AG3473" s="0" t="str">
        <f aca="false">IF(AA3473=1,"",IF(AND(AC3473=1,AE3473&lt;&gt;1),1,0))</f>
        <v/>
      </c>
      <c r="AH3473" s="60" t="str">
        <f aca="false">IF(AND(E3473&gt;0,AA3473&lt;2,NOT(AND(C3474=C3473,AA3474=AA3473+1))),INDEX(DATAS,AA3473+1),"")</f>
        <v/>
      </c>
      <c r="AI3473" s="60" t="str">
        <f aca="false">IF(AND(AC3473=1,AA3473&lt;2),IF(AND(C3474=C3473,AA3474=AA3473+1),IF(AC3474=1,"",INDEX(DATAS,AA3473+1)),INDEX(DATAS,AA3473+1)),"")</f>
        <v/>
      </c>
    </row>
    <row r="3474" customFormat="false" ht="15" hidden="false" customHeight="false" outlineLevel="0" collapsed="false">
      <c r="A3474" s="60" t="n">
        <v>46310</v>
      </c>
      <c r="B3474" s="0" t="n">
        <v>1</v>
      </c>
      <c r="C3474" s="0" t="n">
        <v>5918</v>
      </c>
      <c r="D3474" s="0" t="n">
        <v>25</v>
      </c>
      <c r="E3474" s="0" t="n">
        <v>1</v>
      </c>
      <c r="F3474" s="55" t="s">
        <v>1052</v>
      </c>
      <c r="G3474" s="0" t="n">
        <v>41.3</v>
      </c>
      <c r="H3474" s="0" t="n">
        <v>39</v>
      </c>
      <c r="I3474" s="55" t="s">
        <v>166</v>
      </c>
      <c r="J3474" s="0" t="n">
        <v>25</v>
      </c>
      <c r="U3474" s="0" t="n">
        <v>749</v>
      </c>
      <c r="V3474" s="0" t="n">
        <v>0</v>
      </c>
      <c r="X3474" s="55" t="n">
        <f aca="false">IF(I3474="Male",0,1)</f>
        <v>1</v>
      </c>
      <c r="Y3474" s="55" t="n">
        <f aca="false">IF(OR(I3474="DNB",I3474="Dry DNB"),1,0)</f>
        <v>0</v>
      </c>
      <c r="Z3474" s="0" t="str">
        <f aca="false">IF(ISNUMBER(W3474),A3474-W3474,"")</f>
        <v/>
      </c>
      <c r="AA3474" s="55" t="n">
        <f aca="false">MATCH(A3474,DATAS,0)</f>
        <v>2</v>
      </c>
      <c r="AB3474" s="55" t="n">
        <f aca="false">IF(AND(E3474&gt;0,OR(AND(B3474&gt;=1,B3474&lt;=6),B3474=10)),1,0)</f>
        <v>1</v>
      </c>
      <c r="AC3474" s="55" t="n">
        <f aca="false">IF(AND(E3474&gt;0,B3474=10),1,0)</f>
        <v>0</v>
      </c>
      <c r="AD3474" s="55" t="n">
        <f aca="false">IF(AND(C3473=C3474,AA3473=AA3474-1),AB3473,"")</f>
        <v>1</v>
      </c>
      <c r="AE3474" s="55" t="n">
        <f aca="false">IF(AND(C3473=C3474,AA3473=AA3474-1),AC3473,"")</f>
        <v>0</v>
      </c>
      <c r="AF3474" s="55" t="n">
        <f aca="false">IF(AA3474=1,"",IF(AND(AB3474=1,AD3474&lt;&gt;1),1,0))</f>
        <v>0</v>
      </c>
      <c r="AG3474" s="55" t="n">
        <f aca="false">IF(AA3474=1,"",IF(AND(AC3474=1,AE3474&lt;&gt;1),1,0))</f>
        <v>0</v>
      </c>
      <c r="AH3474" s="60" t="str">
        <f aca="false">IF(AND(E3474&gt;0,AA3474&lt;2,NOT(AND(C3475=C3474,AA3475=AA3474+1))),INDEX(DATAS,AA3474+1),"")</f>
        <v/>
      </c>
      <c r="AI3474" s="60" t="str">
        <f aca="false">IF(AND(AC3474=1,AA3474&lt;2),IF(AND(C3475=C3474,AA3475=AA3474+1),IF(AC3475=1,"",INDEX(DATAS,AA3474+1)),INDEX(DATAS,AA3474+1)),"")</f>
        <v/>
      </c>
    </row>
    <row r="3475" customFormat="false" ht="15" hidden="false" customHeight="false" outlineLevel="0" collapsed="false">
      <c r="A3475" s="60" t="n">
        <v>46309</v>
      </c>
      <c r="B3475" s="0" t="n">
        <v>1</v>
      </c>
      <c r="C3475" s="0" t="n">
        <v>5919</v>
      </c>
      <c r="D3475" s="0" t="n">
        <v>97</v>
      </c>
      <c r="E3475" s="0" t="n">
        <v>1</v>
      </c>
      <c r="F3475" s="55" t="s">
        <v>1052</v>
      </c>
      <c r="G3475" s="0" t="n">
        <v>40.9</v>
      </c>
      <c r="H3475" s="0" t="n">
        <v>38</v>
      </c>
      <c r="I3475" s="55" t="s">
        <v>157</v>
      </c>
      <c r="J3475" s="0" t="n">
        <v>62</v>
      </c>
      <c r="K3475" s="0" t="n">
        <v>62</v>
      </c>
      <c r="L3475" s="0" t="n">
        <v>35</v>
      </c>
      <c r="P3475" s="0" t="n">
        <v>4.25</v>
      </c>
      <c r="Q3475" s="0" t="n">
        <v>3.26</v>
      </c>
      <c r="R3475" s="0" t="n">
        <v>2723</v>
      </c>
      <c r="S3475" s="0" t="n">
        <v>5475</v>
      </c>
      <c r="T3475" s="0" t="n">
        <v>26.5</v>
      </c>
      <c r="U3475" s="0" t="n">
        <v>748</v>
      </c>
      <c r="V3475" s="0" t="n">
        <v>1</v>
      </c>
      <c r="W3475" s="60" t="n">
        <v>46275</v>
      </c>
      <c r="X3475" s="55" t="n">
        <f aca="false">IF(I3475="Male",0,1)</f>
        <v>1</v>
      </c>
      <c r="Y3475" s="55" t="n">
        <f aca="false">IF(OR(I3475="DNB",I3475="Dry DNB"),1,0)</f>
        <v>0</v>
      </c>
      <c r="Z3475" s="55" t="n">
        <f aca="false">IF(ISNUMBER(W3475),A3475-W3475,"")</f>
        <v>34</v>
      </c>
      <c r="AA3475" s="55" t="n">
        <f aca="false">MATCH(A3475,DATAS,0)</f>
        <v>1</v>
      </c>
      <c r="AB3475" s="55" t="n">
        <f aca="false">IF(AND(E3475&gt;0,OR(AND(B3475&gt;=1,B3475&lt;=6),B3475=10)),1,0)</f>
        <v>1</v>
      </c>
      <c r="AC3475" s="55" t="n">
        <f aca="false">IF(AND(E3475&gt;0,B3475=10),1,0)</f>
        <v>0</v>
      </c>
      <c r="AD3475" s="0" t="str">
        <f aca="false">IF(AND(C3474=C3475,AA3474=AA3475-1),AB3474,"")</f>
        <v/>
      </c>
      <c r="AE3475" s="0" t="str">
        <f aca="false">IF(AND(C3474=C3475,AA3474=AA3475-1),AC3474,"")</f>
        <v/>
      </c>
      <c r="AF3475" s="0" t="str">
        <f aca="false">IF(AA3475=1,"",IF(AND(AB3475=1,AD3475&lt;&gt;1),1,0))</f>
        <v/>
      </c>
      <c r="AG3475" s="0" t="str">
        <f aca="false">IF(AA3475=1,"",IF(AND(AC3475=1,AE3475&lt;&gt;1),1,0))</f>
        <v/>
      </c>
      <c r="AH3475" s="60" t="str">
        <f aca="false">IF(AND(E3475&gt;0,AA3475&lt;2,NOT(AND(C3476=C3475,AA3476=AA3475+1))),INDEX(DATAS,AA3475+1),"")</f>
        <v/>
      </c>
      <c r="AI3475" s="60" t="str">
        <f aca="false">IF(AND(AC3475=1,AA3475&lt;2),IF(AND(C3476=C3475,AA3476=AA3475+1),IF(AC3476=1,"",INDEX(DATAS,AA3475+1)),INDEX(DATAS,AA3475+1)),"")</f>
        <v/>
      </c>
    </row>
    <row r="3476" customFormat="false" ht="15" hidden="false" customHeight="false" outlineLevel="0" collapsed="false">
      <c r="A3476" s="60" t="n">
        <v>46310</v>
      </c>
      <c r="B3476" s="0" t="n">
        <v>1</v>
      </c>
      <c r="C3476" s="0" t="n">
        <v>5919</v>
      </c>
      <c r="D3476" s="0" t="n">
        <v>98</v>
      </c>
      <c r="E3476" s="0" t="n">
        <v>1</v>
      </c>
      <c r="F3476" s="55" t="s">
        <v>1052</v>
      </c>
      <c r="G3476" s="0" t="n">
        <v>37.4</v>
      </c>
      <c r="H3476" s="0" t="n">
        <v>37</v>
      </c>
      <c r="I3476" s="55" t="s">
        <v>157</v>
      </c>
      <c r="J3476" s="0" t="n">
        <v>62</v>
      </c>
      <c r="K3476" s="0" t="n">
        <v>62</v>
      </c>
      <c r="L3476" s="0" t="n">
        <v>36</v>
      </c>
      <c r="P3476" s="0" t="n">
        <v>4.25</v>
      </c>
      <c r="Q3476" s="0" t="n">
        <v>3.26</v>
      </c>
      <c r="T3476" s="0" t="n">
        <v>26.5</v>
      </c>
      <c r="U3476" s="0" t="n">
        <v>749</v>
      </c>
      <c r="V3476" s="0" t="n">
        <v>1</v>
      </c>
      <c r="W3476" s="60" t="n">
        <v>46275</v>
      </c>
      <c r="X3476" s="55" t="n">
        <f aca="false">IF(I3476="Male",0,1)</f>
        <v>1</v>
      </c>
      <c r="Y3476" s="55" t="n">
        <f aca="false">IF(OR(I3476="DNB",I3476="Dry DNB"),1,0)</f>
        <v>0</v>
      </c>
      <c r="Z3476" s="55" t="n">
        <f aca="false">IF(ISNUMBER(W3476),A3476-W3476,"")</f>
        <v>35</v>
      </c>
      <c r="AA3476" s="55" t="n">
        <f aca="false">MATCH(A3476,DATAS,0)</f>
        <v>2</v>
      </c>
      <c r="AB3476" s="55" t="n">
        <f aca="false">IF(AND(E3476&gt;0,OR(AND(B3476&gt;=1,B3476&lt;=6),B3476=10)),1,0)</f>
        <v>1</v>
      </c>
      <c r="AC3476" s="55" t="n">
        <f aca="false">IF(AND(E3476&gt;0,B3476=10),1,0)</f>
        <v>0</v>
      </c>
      <c r="AD3476" s="55" t="n">
        <f aca="false">IF(AND(C3475=C3476,AA3475=AA3476-1),AB3475,"")</f>
        <v>1</v>
      </c>
      <c r="AE3476" s="55" t="n">
        <f aca="false">IF(AND(C3475=C3476,AA3475=AA3476-1),AC3475,"")</f>
        <v>0</v>
      </c>
      <c r="AF3476" s="55" t="n">
        <f aca="false">IF(AA3476=1,"",IF(AND(AB3476=1,AD3476&lt;&gt;1),1,0))</f>
        <v>0</v>
      </c>
      <c r="AG3476" s="55" t="n">
        <f aca="false">IF(AA3476=1,"",IF(AND(AC3476=1,AE3476&lt;&gt;1),1,0))</f>
        <v>0</v>
      </c>
      <c r="AH3476" s="60" t="str">
        <f aca="false">IF(AND(E3476&gt;0,AA3476&lt;2,NOT(AND(C3477=C3476,AA3477=AA3476+1))),INDEX(DATAS,AA3476+1),"")</f>
        <v/>
      </c>
      <c r="AI3476" s="60" t="str">
        <f aca="false">IF(AND(AC3476=1,AA3476&lt;2),IF(AND(C3477=C3476,AA3477=AA3476+1),IF(AC3477=1,"",INDEX(DATAS,AA3476+1)),INDEX(DATAS,AA3476+1)),"")</f>
        <v/>
      </c>
    </row>
    <row r="3477" customFormat="false" ht="15" hidden="false" customHeight="false" outlineLevel="0" collapsed="false">
      <c r="A3477" s="60" t="n">
        <v>46309</v>
      </c>
      <c r="B3477" s="0" t="n">
        <v>1</v>
      </c>
      <c r="C3477" s="0" t="n">
        <v>5920</v>
      </c>
      <c r="D3477" s="0" t="n">
        <v>101</v>
      </c>
      <c r="E3477" s="0" t="n">
        <v>1</v>
      </c>
      <c r="F3477" s="55" t="s">
        <v>1053</v>
      </c>
      <c r="G3477" s="0" t="n">
        <v>44.6</v>
      </c>
      <c r="H3477" s="0" t="n">
        <v>43</v>
      </c>
      <c r="I3477" s="55" t="s">
        <v>157</v>
      </c>
      <c r="J3477" s="0" t="n">
        <v>66</v>
      </c>
      <c r="K3477" s="0" t="n">
        <v>66</v>
      </c>
      <c r="L3477" s="0" t="n">
        <v>35</v>
      </c>
      <c r="P3477" s="0" t="n">
        <v>4.16</v>
      </c>
      <c r="Q3477" s="0" t="n">
        <v>3.13</v>
      </c>
      <c r="R3477" s="0" t="n">
        <v>3804</v>
      </c>
      <c r="S3477" s="0" t="n">
        <v>7656</v>
      </c>
      <c r="T3477" s="0" t="n">
        <v>44.8</v>
      </c>
      <c r="U3477" s="0" t="n">
        <v>747</v>
      </c>
      <c r="V3477" s="0" t="n">
        <v>1</v>
      </c>
      <c r="W3477" s="60" t="n">
        <v>46275</v>
      </c>
      <c r="X3477" s="55" t="n">
        <f aca="false">IF(I3477="Male",0,1)</f>
        <v>1</v>
      </c>
      <c r="Y3477" s="55" t="n">
        <f aca="false">IF(OR(I3477="DNB",I3477="Dry DNB"),1,0)</f>
        <v>0</v>
      </c>
      <c r="Z3477" s="55" t="n">
        <f aca="false">IF(ISNUMBER(W3477),A3477-W3477,"")</f>
        <v>34</v>
      </c>
      <c r="AA3477" s="55" t="n">
        <f aca="false">MATCH(A3477,DATAS,0)</f>
        <v>1</v>
      </c>
      <c r="AB3477" s="55" t="n">
        <f aca="false">IF(AND(E3477&gt;0,OR(AND(B3477&gt;=1,B3477&lt;=6),B3477=10)),1,0)</f>
        <v>1</v>
      </c>
      <c r="AC3477" s="55" t="n">
        <f aca="false">IF(AND(E3477&gt;0,B3477=10),1,0)</f>
        <v>0</v>
      </c>
      <c r="AD3477" s="0" t="str">
        <f aca="false">IF(AND(C3476=C3477,AA3476=AA3477-1),AB3476,"")</f>
        <v/>
      </c>
      <c r="AE3477" s="0" t="str">
        <f aca="false">IF(AND(C3476=C3477,AA3476=AA3477-1),AC3476,"")</f>
        <v/>
      </c>
      <c r="AF3477" s="0" t="str">
        <f aca="false">IF(AA3477=1,"",IF(AND(AB3477=1,AD3477&lt;&gt;1),1,0))</f>
        <v/>
      </c>
      <c r="AG3477" s="0" t="str">
        <f aca="false">IF(AA3477=1,"",IF(AND(AC3477=1,AE3477&lt;&gt;1),1,0))</f>
        <v/>
      </c>
      <c r="AH3477" s="60" t="str">
        <f aca="false">IF(AND(E3477&gt;0,AA3477&lt;2,NOT(AND(C3478=C3477,AA3478=AA3477+1))),INDEX(DATAS,AA3477+1),"")</f>
        <v/>
      </c>
      <c r="AI3477" s="60" t="str">
        <f aca="false">IF(AND(AC3477=1,AA3477&lt;2),IF(AND(C3478=C3477,AA3478=AA3477+1),IF(AC3478=1,"",INDEX(DATAS,AA3477+1)),INDEX(DATAS,AA3477+1)),"")</f>
        <v/>
      </c>
    </row>
    <row r="3478" customFormat="false" ht="15" hidden="false" customHeight="false" outlineLevel="0" collapsed="false">
      <c r="A3478" s="60" t="n">
        <v>46310</v>
      </c>
      <c r="B3478" s="0" t="n">
        <v>1</v>
      </c>
      <c r="C3478" s="0" t="n">
        <v>5920</v>
      </c>
      <c r="D3478" s="0" t="n">
        <v>102</v>
      </c>
      <c r="E3478" s="0" t="n">
        <v>1</v>
      </c>
      <c r="F3478" s="55" t="s">
        <v>1053</v>
      </c>
      <c r="G3478" s="0" t="n">
        <v>48.7</v>
      </c>
      <c r="H3478" s="0" t="n">
        <v>44</v>
      </c>
      <c r="I3478" s="55" t="s">
        <v>157</v>
      </c>
      <c r="J3478" s="0" t="n">
        <v>66</v>
      </c>
      <c r="K3478" s="0" t="n">
        <v>66</v>
      </c>
      <c r="L3478" s="0" t="n">
        <v>36</v>
      </c>
      <c r="P3478" s="0" t="n">
        <v>4.16</v>
      </c>
      <c r="Q3478" s="0" t="n">
        <v>3.13</v>
      </c>
      <c r="T3478" s="0" t="n">
        <v>44.8</v>
      </c>
      <c r="U3478" s="0" t="n">
        <v>748</v>
      </c>
      <c r="V3478" s="0" t="n">
        <v>1</v>
      </c>
      <c r="W3478" s="60" t="n">
        <v>46275</v>
      </c>
      <c r="X3478" s="55" t="n">
        <f aca="false">IF(I3478="Male",0,1)</f>
        <v>1</v>
      </c>
      <c r="Y3478" s="55" t="n">
        <f aca="false">IF(OR(I3478="DNB",I3478="Dry DNB"),1,0)</f>
        <v>0</v>
      </c>
      <c r="Z3478" s="55" t="n">
        <f aca="false">IF(ISNUMBER(W3478),A3478-W3478,"")</f>
        <v>35</v>
      </c>
      <c r="AA3478" s="55" t="n">
        <f aca="false">MATCH(A3478,DATAS,0)</f>
        <v>2</v>
      </c>
      <c r="AB3478" s="55" t="n">
        <f aca="false">IF(AND(E3478&gt;0,OR(AND(B3478&gt;=1,B3478&lt;=6),B3478=10)),1,0)</f>
        <v>1</v>
      </c>
      <c r="AC3478" s="55" t="n">
        <f aca="false">IF(AND(E3478&gt;0,B3478=10),1,0)</f>
        <v>0</v>
      </c>
      <c r="AD3478" s="55" t="n">
        <f aca="false">IF(AND(C3477=C3478,AA3477=AA3478-1),AB3477,"")</f>
        <v>1</v>
      </c>
      <c r="AE3478" s="55" t="n">
        <f aca="false">IF(AND(C3477=C3478,AA3477=AA3478-1),AC3477,"")</f>
        <v>0</v>
      </c>
      <c r="AF3478" s="55" t="n">
        <f aca="false">IF(AA3478=1,"",IF(AND(AB3478=1,AD3478&lt;&gt;1),1,0))</f>
        <v>0</v>
      </c>
      <c r="AG3478" s="55" t="n">
        <f aca="false">IF(AA3478=1,"",IF(AND(AC3478=1,AE3478&lt;&gt;1),1,0))</f>
        <v>0</v>
      </c>
      <c r="AH3478" s="60" t="str">
        <f aca="false">IF(AND(E3478&gt;0,AA3478&lt;2,NOT(AND(C3479=C3478,AA3479=AA3478+1))),INDEX(DATAS,AA3478+1),"")</f>
        <v/>
      </c>
      <c r="AI3478" s="60" t="str">
        <f aca="false">IF(AND(AC3478=1,AA3478&lt;2),IF(AND(C3479=C3478,AA3479=AA3478+1),IF(AC3479=1,"",INDEX(DATAS,AA3478+1)),INDEX(DATAS,AA3478+1)),"")</f>
        <v/>
      </c>
    </row>
    <row r="3479" customFormat="false" ht="15" hidden="false" customHeight="false" outlineLevel="0" collapsed="false">
      <c r="A3479" s="60" t="n">
        <v>46309</v>
      </c>
      <c r="B3479" s="0" t="n">
        <v>1</v>
      </c>
      <c r="C3479" s="0" t="n">
        <v>5921</v>
      </c>
      <c r="D3479" s="0" t="n">
        <v>99</v>
      </c>
      <c r="E3479" s="0" t="n">
        <v>1</v>
      </c>
      <c r="F3479" s="55" t="s">
        <v>1053</v>
      </c>
      <c r="G3479" s="0" t="n">
        <v>50.5</v>
      </c>
      <c r="H3479" s="0" t="n">
        <v>50</v>
      </c>
      <c r="I3479" s="55" t="s">
        <v>187</v>
      </c>
      <c r="J3479" s="0" t="n">
        <v>99</v>
      </c>
      <c r="K3479" s="0" t="n">
        <v>64</v>
      </c>
      <c r="P3479" s="0" t="n">
        <v>2.98</v>
      </c>
      <c r="Q3479" s="0" t="n">
        <v>3.06</v>
      </c>
      <c r="R3479" s="0" t="n">
        <v>4097</v>
      </c>
      <c r="S3479" s="0" t="n">
        <v>8237</v>
      </c>
      <c r="T3479" s="0" t="n">
        <v>42.65</v>
      </c>
      <c r="U3479" s="0" t="n">
        <v>747</v>
      </c>
      <c r="V3479" s="0" t="n">
        <v>2</v>
      </c>
      <c r="W3479" s="60" t="n">
        <v>46300</v>
      </c>
      <c r="X3479" s="55" t="n">
        <f aca="false">IF(I3479="Male",0,1)</f>
        <v>1</v>
      </c>
      <c r="Y3479" s="55" t="n">
        <f aca="false">IF(OR(I3479="DNB",I3479="Dry DNB"),1,0)</f>
        <v>0</v>
      </c>
      <c r="Z3479" s="55" t="n">
        <f aca="false">IF(ISNUMBER(W3479),A3479-W3479,"")</f>
        <v>9</v>
      </c>
      <c r="AA3479" s="55" t="n">
        <f aca="false">MATCH(A3479,DATAS,0)</f>
        <v>1</v>
      </c>
      <c r="AB3479" s="55" t="n">
        <f aca="false">IF(AND(E3479&gt;0,OR(AND(B3479&gt;=1,B3479&lt;=6),B3479=10)),1,0)</f>
        <v>1</v>
      </c>
      <c r="AC3479" s="55" t="n">
        <f aca="false">IF(AND(E3479&gt;0,B3479=10),1,0)</f>
        <v>0</v>
      </c>
      <c r="AD3479" s="0" t="str">
        <f aca="false">IF(AND(C3478=C3479,AA3478=AA3479-1),AB3478,"")</f>
        <v/>
      </c>
      <c r="AE3479" s="0" t="str">
        <f aca="false">IF(AND(C3478=C3479,AA3478=AA3479-1),AC3478,"")</f>
        <v/>
      </c>
      <c r="AF3479" s="0" t="str">
        <f aca="false">IF(AA3479=1,"",IF(AND(AB3479=1,AD3479&lt;&gt;1),1,0))</f>
        <v/>
      </c>
      <c r="AG3479" s="0" t="str">
        <f aca="false">IF(AA3479=1,"",IF(AND(AC3479=1,AE3479&lt;&gt;1),1,0))</f>
        <v/>
      </c>
      <c r="AH3479" s="60" t="str">
        <f aca="false">IF(AND(E3479&gt;0,AA3479&lt;2,NOT(AND(C3480=C3479,AA3480=AA3479+1))),INDEX(DATAS,AA3479+1),"")</f>
        <v/>
      </c>
      <c r="AI3479" s="60" t="str">
        <f aca="false">IF(AND(AC3479=1,AA3479&lt;2),IF(AND(C3480=C3479,AA3480=AA3479+1),IF(AC3480=1,"",INDEX(DATAS,AA3479+1)),INDEX(DATAS,AA3479+1)),"")</f>
        <v/>
      </c>
    </row>
    <row r="3480" customFormat="false" ht="15" hidden="false" customHeight="false" outlineLevel="0" collapsed="false">
      <c r="A3480" s="60" t="n">
        <v>46310</v>
      </c>
      <c r="B3480" s="0" t="n">
        <v>1</v>
      </c>
      <c r="C3480" s="0" t="n">
        <v>5921</v>
      </c>
      <c r="D3480" s="0" t="n">
        <v>100</v>
      </c>
      <c r="E3480" s="0" t="n">
        <v>1</v>
      </c>
      <c r="F3480" s="55" t="s">
        <v>1053</v>
      </c>
      <c r="G3480" s="0" t="n">
        <v>51.6</v>
      </c>
      <c r="H3480" s="0" t="n">
        <v>50</v>
      </c>
      <c r="I3480" s="55" t="s">
        <v>187</v>
      </c>
      <c r="J3480" s="0" t="n">
        <v>100</v>
      </c>
      <c r="K3480" s="0" t="n">
        <v>64</v>
      </c>
      <c r="P3480" s="0" t="n">
        <v>2.98</v>
      </c>
      <c r="Q3480" s="0" t="n">
        <v>3.06</v>
      </c>
      <c r="T3480" s="0" t="n">
        <v>42.65</v>
      </c>
      <c r="U3480" s="0" t="n">
        <v>748</v>
      </c>
      <c r="V3480" s="0" t="n">
        <v>2</v>
      </c>
      <c r="W3480" s="60" t="n">
        <v>46300</v>
      </c>
      <c r="X3480" s="55" t="n">
        <f aca="false">IF(I3480="Male",0,1)</f>
        <v>1</v>
      </c>
      <c r="Y3480" s="55" t="n">
        <f aca="false">IF(OR(I3480="DNB",I3480="Dry DNB"),1,0)</f>
        <v>0</v>
      </c>
      <c r="Z3480" s="55" t="n">
        <f aca="false">IF(ISNUMBER(W3480),A3480-W3480,"")</f>
        <v>10</v>
      </c>
      <c r="AA3480" s="55" t="n">
        <f aca="false">MATCH(A3480,DATAS,0)</f>
        <v>2</v>
      </c>
      <c r="AB3480" s="55" t="n">
        <f aca="false">IF(AND(E3480&gt;0,OR(AND(B3480&gt;=1,B3480&lt;=6),B3480=10)),1,0)</f>
        <v>1</v>
      </c>
      <c r="AC3480" s="55" t="n">
        <f aca="false">IF(AND(E3480&gt;0,B3480=10),1,0)</f>
        <v>0</v>
      </c>
      <c r="AD3480" s="55" t="n">
        <f aca="false">IF(AND(C3479=C3480,AA3479=AA3480-1),AB3479,"")</f>
        <v>1</v>
      </c>
      <c r="AE3480" s="55" t="n">
        <f aca="false">IF(AND(C3479=C3480,AA3479=AA3480-1),AC3479,"")</f>
        <v>0</v>
      </c>
      <c r="AF3480" s="55" t="n">
        <f aca="false">IF(AA3480=1,"",IF(AND(AB3480=1,AD3480&lt;&gt;1),1,0))</f>
        <v>0</v>
      </c>
      <c r="AG3480" s="55" t="n">
        <f aca="false">IF(AA3480=1,"",IF(AND(AC3480=1,AE3480&lt;&gt;1),1,0))</f>
        <v>0</v>
      </c>
      <c r="AH3480" s="60" t="str">
        <f aca="false">IF(AND(E3480&gt;0,AA3480&lt;2,NOT(AND(C3481=C3480,AA3481=AA3480+1))),INDEX(DATAS,AA3480+1),"")</f>
        <v/>
      </c>
      <c r="AI3480" s="60" t="str">
        <f aca="false">IF(AND(AC3480=1,AA3480&lt;2),IF(AND(C3481=C3480,AA3481=AA3480+1),IF(AC3481=1,"",INDEX(DATAS,AA3480+1)),INDEX(DATAS,AA3480+1)),"")</f>
        <v/>
      </c>
    </row>
    <row r="3481" customFormat="false" ht="15" hidden="false" customHeight="false" outlineLevel="0" collapsed="false">
      <c r="A3481" s="60" t="n">
        <v>46309</v>
      </c>
      <c r="B3481" s="0" t="n">
        <v>1</v>
      </c>
      <c r="C3481" s="0" t="n">
        <v>5922</v>
      </c>
      <c r="D3481" s="0" t="n">
        <v>103</v>
      </c>
      <c r="E3481" s="0" t="n">
        <v>1</v>
      </c>
      <c r="F3481" s="55" t="s">
        <v>1054</v>
      </c>
      <c r="G3481" s="0" t="n">
        <v>51.1</v>
      </c>
      <c r="H3481" s="0" t="n">
        <v>31</v>
      </c>
      <c r="I3481" s="55" t="s">
        <v>157</v>
      </c>
      <c r="J3481" s="0" t="n">
        <v>68</v>
      </c>
      <c r="K3481" s="0" t="n">
        <v>68</v>
      </c>
      <c r="L3481" s="0" t="n">
        <v>35</v>
      </c>
      <c r="P3481" s="0" t="n">
        <v>2.63</v>
      </c>
      <c r="Q3481" s="0" t="n">
        <v>3.08</v>
      </c>
      <c r="R3481" s="0" t="n">
        <v>4272</v>
      </c>
      <c r="S3481" s="0" t="n">
        <v>8506</v>
      </c>
      <c r="T3481" s="0" t="n">
        <v>44.15</v>
      </c>
      <c r="U3481" s="0" t="n">
        <v>746</v>
      </c>
      <c r="V3481" s="0" t="n">
        <v>1</v>
      </c>
      <c r="W3481" s="60" t="n">
        <v>46275</v>
      </c>
      <c r="X3481" s="55" t="n">
        <f aca="false">IF(I3481="Male",0,1)</f>
        <v>1</v>
      </c>
      <c r="Y3481" s="55" t="n">
        <f aca="false">IF(OR(I3481="DNB",I3481="Dry DNB"),1,0)</f>
        <v>0</v>
      </c>
      <c r="Z3481" s="55" t="n">
        <f aca="false">IF(ISNUMBER(W3481),A3481-W3481,"")</f>
        <v>34</v>
      </c>
      <c r="AA3481" s="55" t="n">
        <f aca="false">MATCH(A3481,DATAS,0)</f>
        <v>1</v>
      </c>
      <c r="AB3481" s="55" t="n">
        <f aca="false">IF(AND(E3481&gt;0,OR(AND(B3481&gt;=1,B3481&lt;=6),B3481=10)),1,0)</f>
        <v>1</v>
      </c>
      <c r="AC3481" s="55" t="n">
        <f aca="false">IF(AND(E3481&gt;0,B3481=10),1,0)</f>
        <v>0</v>
      </c>
      <c r="AD3481" s="0" t="str">
        <f aca="false">IF(AND(C3480=C3481,AA3480=AA3481-1),AB3480,"")</f>
        <v/>
      </c>
      <c r="AE3481" s="0" t="str">
        <f aca="false">IF(AND(C3480=C3481,AA3480=AA3481-1),AC3480,"")</f>
        <v/>
      </c>
      <c r="AF3481" s="0" t="str">
        <f aca="false">IF(AA3481=1,"",IF(AND(AB3481=1,AD3481&lt;&gt;1),1,0))</f>
        <v/>
      </c>
      <c r="AG3481" s="0" t="str">
        <f aca="false">IF(AA3481=1,"",IF(AND(AC3481=1,AE3481&lt;&gt;1),1,0))</f>
        <v/>
      </c>
      <c r="AH3481" s="60" t="str">
        <f aca="false">IF(AND(E3481&gt;0,AA3481&lt;2,NOT(AND(C3482=C3481,AA3482=AA3481+1))),INDEX(DATAS,AA3481+1),"")</f>
        <v/>
      </c>
      <c r="AI3481" s="60" t="str">
        <f aca="false">IF(AND(AC3481=1,AA3481&lt;2),IF(AND(C3482=C3481,AA3482=AA3481+1),IF(AC3482=1,"",INDEX(DATAS,AA3481+1)),INDEX(DATAS,AA3481+1)),"")</f>
        <v/>
      </c>
    </row>
    <row r="3482" customFormat="false" ht="15" hidden="false" customHeight="false" outlineLevel="0" collapsed="false">
      <c r="A3482" s="60" t="n">
        <v>46310</v>
      </c>
      <c r="B3482" s="0" t="n">
        <v>1</v>
      </c>
      <c r="C3482" s="0" t="n">
        <v>5922</v>
      </c>
      <c r="D3482" s="0" t="n">
        <v>104</v>
      </c>
      <c r="E3482" s="0" t="n">
        <v>1</v>
      </c>
      <c r="F3482" s="55" t="s">
        <v>1054</v>
      </c>
      <c r="G3482" s="0" t="n">
        <v>57</v>
      </c>
      <c r="H3482" s="0" t="n">
        <v>34</v>
      </c>
      <c r="I3482" s="55" t="s">
        <v>157</v>
      </c>
      <c r="J3482" s="0" t="n">
        <v>68</v>
      </c>
      <c r="K3482" s="0" t="n">
        <v>68</v>
      </c>
      <c r="L3482" s="0" t="n">
        <v>36</v>
      </c>
      <c r="P3482" s="0" t="n">
        <v>2.63</v>
      </c>
      <c r="Q3482" s="0" t="n">
        <v>3.08</v>
      </c>
      <c r="T3482" s="0" t="n">
        <v>44.15</v>
      </c>
      <c r="U3482" s="0" t="n">
        <v>747</v>
      </c>
      <c r="V3482" s="0" t="n">
        <v>1</v>
      </c>
      <c r="W3482" s="60" t="n">
        <v>46275</v>
      </c>
      <c r="X3482" s="55" t="n">
        <f aca="false">IF(I3482="Male",0,1)</f>
        <v>1</v>
      </c>
      <c r="Y3482" s="55" t="n">
        <f aca="false">IF(OR(I3482="DNB",I3482="Dry DNB"),1,0)</f>
        <v>0</v>
      </c>
      <c r="Z3482" s="55" t="n">
        <f aca="false">IF(ISNUMBER(W3482),A3482-W3482,"")</f>
        <v>35</v>
      </c>
      <c r="AA3482" s="55" t="n">
        <f aca="false">MATCH(A3482,DATAS,0)</f>
        <v>2</v>
      </c>
      <c r="AB3482" s="55" t="n">
        <f aca="false">IF(AND(E3482&gt;0,OR(AND(B3482&gt;=1,B3482&lt;=6),B3482=10)),1,0)</f>
        <v>1</v>
      </c>
      <c r="AC3482" s="55" t="n">
        <f aca="false">IF(AND(E3482&gt;0,B3482=10),1,0)</f>
        <v>0</v>
      </c>
      <c r="AD3482" s="55" t="n">
        <f aca="false">IF(AND(C3481=C3482,AA3481=AA3482-1),AB3481,"")</f>
        <v>1</v>
      </c>
      <c r="AE3482" s="55" t="n">
        <f aca="false">IF(AND(C3481=C3482,AA3481=AA3482-1),AC3481,"")</f>
        <v>0</v>
      </c>
      <c r="AF3482" s="55" t="n">
        <f aca="false">IF(AA3482=1,"",IF(AND(AB3482=1,AD3482&lt;&gt;1),1,0))</f>
        <v>0</v>
      </c>
      <c r="AG3482" s="55" t="n">
        <f aca="false">IF(AA3482=1,"",IF(AND(AC3482=1,AE3482&lt;&gt;1),1,0))</f>
        <v>0</v>
      </c>
      <c r="AH3482" s="60" t="str">
        <f aca="false">IF(AND(E3482&gt;0,AA3482&lt;2,NOT(AND(C3483=C3482,AA3483=AA3482+1))),INDEX(DATAS,AA3482+1),"")</f>
        <v/>
      </c>
      <c r="AI3482" s="60" t="str">
        <f aca="false">IF(AND(AC3482=1,AA3482&lt;2),IF(AND(C3483=C3482,AA3483=AA3482+1),IF(AC3483=1,"",INDEX(DATAS,AA3482+1)),INDEX(DATAS,AA3482+1)),"")</f>
        <v/>
      </c>
    </row>
    <row r="3483" customFormat="false" ht="15" hidden="false" customHeight="false" outlineLevel="0" collapsed="false">
      <c r="A3483" s="60" t="n">
        <v>46309</v>
      </c>
      <c r="B3483" s="0" t="n">
        <v>1</v>
      </c>
      <c r="C3483" s="0" t="n">
        <v>5923</v>
      </c>
      <c r="D3483" s="0" t="n">
        <v>75</v>
      </c>
      <c r="E3483" s="0" t="n">
        <v>1</v>
      </c>
      <c r="F3483" s="55" t="s">
        <v>1055</v>
      </c>
      <c r="G3483" s="0" t="n">
        <v>52.8</v>
      </c>
      <c r="H3483" s="0" t="n">
        <v>52</v>
      </c>
      <c r="I3483" s="55" t="s">
        <v>187</v>
      </c>
      <c r="J3483" s="0" t="n">
        <v>75</v>
      </c>
      <c r="K3483" s="0" t="n">
        <v>68</v>
      </c>
      <c r="P3483" s="0" t="n">
        <v>3.65</v>
      </c>
      <c r="Q3483" s="0" t="n">
        <v>3.16</v>
      </c>
      <c r="R3483" s="0" t="n">
        <v>4784</v>
      </c>
      <c r="S3483" s="0" t="n">
        <v>9617</v>
      </c>
      <c r="U3483" s="0" t="n">
        <v>744</v>
      </c>
      <c r="V3483" s="0" t="n">
        <v>1</v>
      </c>
      <c r="W3483" s="60" t="n">
        <v>46303</v>
      </c>
      <c r="X3483" s="55" t="n">
        <f aca="false">IF(I3483="Male",0,1)</f>
        <v>1</v>
      </c>
      <c r="Y3483" s="55" t="n">
        <f aca="false">IF(OR(I3483="DNB",I3483="Dry DNB"),1,0)</f>
        <v>0</v>
      </c>
      <c r="Z3483" s="55" t="n">
        <f aca="false">IF(ISNUMBER(W3483),A3483-W3483,"")</f>
        <v>6</v>
      </c>
      <c r="AA3483" s="55" t="n">
        <f aca="false">MATCH(A3483,DATAS,0)</f>
        <v>1</v>
      </c>
      <c r="AB3483" s="55" t="n">
        <f aca="false">IF(AND(E3483&gt;0,OR(AND(B3483&gt;=1,B3483&lt;=6),B3483=10)),1,0)</f>
        <v>1</v>
      </c>
      <c r="AC3483" s="55" t="n">
        <f aca="false">IF(AND(E3483&gt;0,B3483=10),1,0)</f>
        <v>0</v>
      </c>
      <c r="AD3483" s="0" t="str">
        <f aca="false">IF(AND(C3482=C3483,AA3482=AA3483-1),AB3482,"")</f>
        <v/>
      </c>
      <c r="AE3483" s="0" t="str">
        <f aca="false">IF(AND(C3482=C3483,AA3482=AA3483-1),AC3482,"")</f>
        <v/>
      </c>
      <c r="AF3483" s="0" t="str">
        <f aca="false">IF(AA3483=1,"",IF(AND(AB3483=1,AD3483&lt;&gt;1),1,0))</f>
        <v/>
      </c>
      <c r="AG3483" s="0" t="str">
        <f aca="false">IF(AA3483=1,"",IF(AND(AC3483=1,AE3483&lt;&gt;1),1,0))</f>
        <v/>
      </c>
      <c r="AH3483" s="60" t="str">
        <f aca="false">IF(AND(E3483&gt;0,AA3483&lt;2,NOT(AND(C3484=C3483,AA3484=AA3483+1))),INDEX(DATAS,AA3483+1),"")</f>
        <v/>
      </c>
      <c r="AI3483" s="60" t="str">
        <f aca="false">IF(AND(AC3483=1,AA3483&lt;2),IF(AND(C3484=C3483,AA3484=AA3483+1),IF(AC3484=1,"",INDEX(DATAS,AA3483+1)),INDEX(DATAS,AA3483+1)),"")</f>
        <v/>
      </c>
    </row>
    <row r="3484" customFormat="false" ht="15" hidden="false" customHeight="false" outlineLevel="0" collapsed="false">
      <c r="A3484" s="60" t="n">
        <v>46310</v>
      </c>
      <c r="B3484" s="0" t="n">
        <v>1</v>
      </c>
      <c r="C3484" s="0" t="n">
        <v>5923</v>
      </c>
      <c r="D3484" s="0" t="n">
        <v>76</v>
      </c>
      <c r="E3484" s="0" t="n">
        <v>1</v>
      </c>
      <c r="F3484" s="55" t="s">
        <v>1055</v>
      </c>
      <c r="G3484" s="0" t="n">
        <v>57.3</v>
      </c>
      <c r="H3484" s="0" t="n">
        <v>53</v>
      </c>
      <c r="I3484" s="55" t="s">
        <v>187</v>
      </c>
      <c r="J3484" s="0" t="n">
        <v>76</v>
      </c>
      <c r="K3484" s="0" t="n">
        <v>68</v>
      </c>
      <c r="P3484" s="0" t="n">
        <v>3.65</v>
      </c>
      <c r="Q3484" s="0" t="n">
        <v>3.16</v>
      </c>
      <c r="U3484" s="0" t="n">
        <v>745</v>
      </c>
      <c r="V3484" s="0" t="n">
        <v>1</v>
      </c>
      <c r="W3484" s="60" t="n">
        <v>46303</v>
      </c>
      <c r="X3484" s="55" t="n">
        <f aca="false">IF(I3484="Male",0,1)</f>
        <v>1</v>
      </c>
      <c r="Y3484" s="55" t="n">
        <f aca="false">IF(OR(I3484="DNB",I3484="Dry DNB"),1,0)</f>
        <v>0</v>
      </c>
      <c r="Z3484" s="55" t="n">
        <f aca="false">IF(ISNUMBER(W3484),A3484-W3484,"")</f>
        <v>7</v>
      </c>
      <c r="AA3484" s="55" t="n">
        <f aca="false">MATCH(A3484,DATAS,0)</f>
        <v>2</v>
      </c>
      <c r="AB3484" s="55" t="n">
        <f aca="false">IF(AND(E3484&gt;0,OR(AND(B3484&gt;=1,B3484&lt;=6),B3484=10)),1,0)</f>
        <v>1</v>
      </c>
      <c r="AC3484" s="55" t="n">
        <f aca="false">IF(AND(E3484&gt;0,B3484=10),1,0)</f>
        <v>0</v>
      </c>
      <c r="AD3484" s="55" t="n">
        <f aca="false">IF(AND(C3483=C3484,AA3483=AA3484-1),AB3483,"")</f>
        <v>1</v>
      </c>
      <c r="AE3484" s="55" t="n">
        <f aca="false">IF(AND(C3483=C3484,AA3483=AA3484-1),AC3483,"")</f>
        <v>0</v>
      </c>
      <c r="AF3484" s="55" t="n">
        <f aca="false">IF(AA3484=1,"",IF(AND(AB3484=1,AD3484&lt;&gt;1),1,0))</f>
        <v>0</v>
      </c>
      <c r="AG3484" s="55" t="n">
        <f aca="false">IF(AA3484=1,"",IF(AND(AC3484=1,AE3484&lt;&gt;1),1,0))</f>
        <v>0</v>
      </c>
      <c r="AH3484" s="60" t="str">
        <f aca="false">IF(AND(E3484&gt;0,AA3484&lt;2,NOT(AND(C3485=C3484,AA3485=AA3484+1))),INDEX(DATAS,AA3484+1),"")</f>
        <v/>
      </c>
      <c r="AI3484" s="60" t="str">
        <f aca="false">IF(AND(AC3484=1,AA3484&lt;2),IF(AND(C3485=C3484,AA3485=AA3484+1),IF(AC3485=1,"",INDEX(DATAS,AA3484+1)),INDEX(DATAS,AA3484+1)),"")</f>
        <v/>
      </c>
    </row>
    <row r="3485" customFormat="false" ht="15" hidden="false" customHeight="false" outlineLevel="0" collapsed="false">
      <c r="A3485" s="60" t="n">
        <v>46309</v>
      </c>
      <c r="B3485" s="0" t="n">
        <v>1</v>
      </c>
      <c r="C3485" s="0" t="n">
        <v>5924</v>
      </c>
      <c r="D3485" s="0" t="n">
        <v>106</v>
      </c>
      <c r="E3485" s="0" t="n">
        <v>1</v>
      </c>
      <c r="F3485" s="55" t="s">
        <v>1055</v>
      </c>
      <c r="G3485" s="0" t="n">
        <v>51.6</v>
      </c>
      <c r="H3485" s="0" t="n">
        <v>52</v>
      </c>
      <c r="I3485" s="55" t="s">
        <v>187</v>
      </c>
      <c r="J3485" s="0" t="n">
        <v>106</v>
      </c>
      <c r="K3485" s="0" t="n">
        <v>64</v>
      </c>
      <c r="P3485" s="0" t="n">
        <v>3.05</v>
      </c>
      <c r="Q3485" s="0" t="n">
        <v>3.24</v>
      </c>
      <c r="R3485" s="0" t="n">
        <v>4724</v>
      </c>
      <c r="S3485" s="0" t="n">
        <v>9549</v>
      </c>
      <c r="T3485" s="0" t="n">
        <v>53.7</v>
      </c>
      <c r="U3485" s="0" t="n">
        <v>744</v>
      </c>
      <c r="V3485" s="0" t="n">
        <v>2</v>
      </c>
      <c r="W3485" s="60" t="n">
        <v>46310</v>
      </c>
      <c r="X3485" s="55" t="n">
        <f aca="false">IF(I3485="Male",0,1)</f>
        <v>1</v>
      </c>
      <c r="Y3485" s="55" t="n">
        <f aca="false">IF(OR(I3485="DNB",I3485="Dry DNB"),1,0)</f>
        <v>0</v>
      </c>
      <c r="Z3485" s="55" t="n">
        <f aca="false">IF(ISNUMBER(W3485),A3485-W3485,"")</f>
        <v>-1</v>
      </c>
      <c r="AA3485" s="55" t="n">
        <f aca="false">MATCH(A3485,DATAS,0)</f>
        <v>1</v>
      </c>
      <c r="AB3485" s="55" t="n">
        <f aca="false">IF(AND(E3485&gt;0,OR(AND(B3485&gt;=1,B3485&lt;=6),B3485=10)),1,0)</f>
        <v>1</v>
      </c>
      <c r="AC3485" s="55" t="n">
        <f aca="false">IF(AND(E3485&gt;0,B3485=10),1,0)</f>
        <v>0</v>
      </c>
      <c r="AD3485" s="0" t="str">
        <f aca="false">IF(AND(C3484=C3485,AA3484=AA3485-1),AB3484,"")</f>
        <v/>
      </c>
      <c r="AE3485" s="0" t="str">
        <f aca="false">IF(AND(C3484=C3485,AA3484=AA3485-1),AC3484,"")</f>
        <v/>
      </c>
      <c r="AF3485" s="0" t="str">
        <f aca="false">IF(AA3485=1,"",IF(AND(AB3485=1,AD3485&lt;&gt;1),1,0))</f>
        <v/>
      </c>
      <c r="AG3485" s="0" t="str">
        <f aca="false">IF(AA3485=1,"",IF(AND(AC3485=1,AE3485&lt;&gt;1),1,0))</f>
        <v/>
      </c>
      <c r="AH3485" s="60" t="str">
        <f aca="false">IF(AND(E3485&gt;0,AA3485&lt;2,NOT(AND(C3486=C3485,AA3486=AA3485+1))),INDEX(DATAS,AA3485+1),"")</f>
        <v/>
      </c>
      <c r="AI3485" s="60" t="str">
        <f aca="false">IF(AND(AC3485=1,AA3485&lt;2),IF(AND(C3486=C3485,AA3486=AA3485+1),IF(AC3486=1,"",INDEX(DATAS,AA3485+1)),INDEX(DATAS,AA3485+1)),"")</f>
        <v/>
      </c>
    </row>
    <row r="3486" customFormat="false" ht="15" hidden="false" customHeight="false" outlineLevel="0" collapsed="false">
      <c r="A3486" s="60" t="n">
        <v>46310</v>
      </c>
      <c r="B3486" s="0" t="n">
        <v>1</v>
      </c>
      <c r="C3486" s="0" t="n">
        <v>5924</v>
      </c>
      <c r="D3486" s="0" t="n">
        <v>107</v>
      </c>
      <c r="E3486" s="0" t="n">
        <v>1</v>
      </c>
      <c r="F3486" s="55" t="s">
        <v>1055</v>
      </c>
      <c r="G3486" s="0" t="n">
        <v>47.9</v>
      </c>
      <c r="H3486" s="0" t="n">
        <v>52</v>
      </c>
      <c r="I3486" s="55" t="s">
        <v>187</v>
      </c>
      <c r="J3486" s="0" t="n">
        <v>107</v>
      </c>
      <c r="K3486" s="0" t="n">
        <v>64</v>
      </c>
      <c r="P3486" s="0" t="n">
        <v>3.05</v>
      </c>
      <c r="Q3486" s="0" t="n">
        <v>3.24</v>
      </c>
      <c r="T3486" s="0" t="n">
        <v>53.7</v>
      </c>
      <c r="U3486" s="0" t="n">
        <v>745</v>
      </c>
      <c r="V3486" s="0" t="n">
        <v>2</v>
      </c>
      <c r="W3486" s="60" t="n">
        <v>46310</v>
      </c>
      <c r="X3486" s="55" t="n">
        <f aca="false">IF(I3486="Male",0,1)</f>
        <v>1</v>
      </c>
      <c r="Y3486" s="55" t="n">
        <f aca="false">IF(OR(I3486="DNB",I3486="Dry DNB"),1,0)</f>
        <v>0</v>
      </c>
      <c r="Z3486" s="55" t="n">
        <f aca="false">IF(ISNUMBER(W3486),A3486-W3486,"")</f>
        <v>0</v>
      </c>
      <c r="AA3486" s="55" t="n">
        <f aca="false">MATCH(A3486,DATAS,0)</f>
        <v>2</v>
      </c>
      <c r="AB3486" s="55" t="n">
        <f aca="false">IF(AND(E3486&gt;0,OR(AND(B3486&gt;=1,B3486&lt;=6),B3486=10)),1,0)</f>
        <v>1</v>
      </c>
      <c r="AC3486" s="55" t="n">
        <f aca="false">IF(AND(E3486&gt;0,B3486=10),1,0)</f>
        <v>0</v>
      </c>
      <c r="AD3486" s="55" t="n">
        <f aca="false">IF(AND(C3485=C3486,AA3485=AA3486-1),AB3485,"")</f>
        <v>1</v>
      </c>
      <c r="AE3486" s="55" t="n">
        <f aca="false">IF(AND(C3485=C3486,AA3485=AA3486-1),AC3485,"")</f>
        <v>0</v>
      </c>
      <c r="AF3486" s="55" t="n">
        <f aca="false">IF(AA3486=1,"",IF(AND(AB3486=1,AD3486&lt;&gt;1),1,0))</f>
        <v>0</v>
      </c>
      <c r="AG3486" s="55" t="n">
        <f aca="false">IF(AA3486=1,"",IF(AND(AC3486=1,AE3486&lt;&gt;1),1,0))</f>
        <v>0</v>
      </c>
      <c r="AH3486" s="60" t="str">
        <f aca="false">IF(AND(E3486&gt;0,AA3486&lt;2,NOT(AND(C3487=C3486,AA3487=AA3486+1))),INDEX(DATAS,AA3486+1),"")</f>
        <v/>
      </c>
      <c r="AI3486" s="60" t="str">
        <f aca="false">IF(AND(AC3486=1,AA3486&lt;2),IF(AND(C3487=C3486,AA3487=AA3486+1),IF(AC3487=1,"",INDEX(DATAS,AA3486+1)),INDEX(DATAS,AA3486+1)),"")</f>
        <v/>
      </c>
    </row>
    <row r="3487" customFormat="false" ht="15" hidden="false" customHeight="false" outlineLevel="0" collapsed="false">
      <c r="A3487" s="60" t="n">
        <v>46309</v>
      </c>
      <c r="B3487" s="0" t="n">
        <v>4</v>
      </c>
      <c r="C3487" s="0" t="n">
        <v>5925</v>
      </c>
      <c r="D3487" s="0" t="n">
        <v>121</v>
      </c>
      <c r="E3487" s="0" t="n">
        <v>1</v>
      </c>
      <c r="F3487" s="55" t="s">
        <v>1055</v>
      </c>
      <c r="G3487" s="0" t="n">
        <v>33.6</v>
      </c>
      <c r="H3487" s="0" t="n">
        <v>33</v>
      </c>
      <c r="I3487" s="55" t="s">
        <v>157</v>
      </c>
      <c r="J3487" s="0" t="n">
        <v>65</v>
      </c>
      <c r="K3487" s="0" t="n">
        <v>65</v>
      </c>
      <c r="L3487" s="0" t="n">
        <v>56</v>
      </c>
      <c r="P3487" s="0" t="n">
        <v>6.32</v>
      </c>
      <c r="Q3487" s="0" t="n">
        <v>3.39</v>
      </c>
      <c r="R3487" s="0" t="n">
        <v>2043</v>
      </c>
      <c r="S3487" s="0" t="n">
        <v>4710</v>
      </c>
      <c r="U3487" s="0" t="n">
        <v>744</v>
      </c>
      <c r="V3487" s="0" t="n">
        <v>1</v>
      </c>
      <c r="W3487" s="60" t="n">
        <v>46254</v>
      </c>
      <c r="X3487" s="55" t="n">
        <f aca="false">IF(I3487="Male",0,1)</f>
        <v>1</v>
      </c>
      <c r="Y3487" s="55" t="n">
        <f aca="false">IF(OR(I3487="DNB",I3487="Dry DNB"),1,0)</f>
        <v>0</v>
      </c>
      <c r="Z3487" s="55" t="n">
        <f aca="false">IF(ISNUMBER(W3487),A3487-W3487,"")</f>
        <v>55</v>
      </c>
      <c r="AA3487" s="55" t="n">
        <f aca="false">MATCH(A3487,DATAS,0)</f>
        <v>1</v>
      </c>
      <c r="AB3487" s="55" t="n">
        <f aca="false">IF(AND(E3487&gt;0,OR(AND(B3487&gt;=1,B3487&lt;=6),B3487=10)),1,0)</f>
        <v>1</v>
      </c>
      <c r="AC3487" s="55" t="n">
        <f aca="false">IF(AND(E3487&gt;0,B3487=10),1,0)</f>
        <v>0</v>
      </c>
      <c r="AD3487" s="0" t="str">
        <f aca="false">IF(AND(C3486=C3487,AA3486=AA3487-1),AB3486,"")</f>
        <v/>
      </c>
      <c r="AE3487" s="0" t="str">
        <f aca="false">IF(AND(C3486=C3487,AA3486=AA3487-1),AC3486,"")</f>
        <v/>
      </c>
      <c r="AF3487" s="0" t="str">
        <f aca="false">IF(AA3487=1,"",IF(AND(AB3487=1,AD3487&lt;&gt;1),1,0))</f>
        <v/>
      </c>
      <c r="AG3487" s="0" t="str">
        <f aca="false">IF(AA3487=1,"",IF(AND(AC3487=1,AE3487&lt;&gt;1),1,0))</f>
        <v/>
      </c>
      <c r="AH3487" s="60" t="str">
        <f aca="false">IF(AND(E3487&gt;0,AA3487&lt;2,NOT(AND(C3488=C3487,AA3488=AA3487+1))),INDEX(DATAS,AA3487+1),"")</f>
        <v/>
      </c>
      <c r="AI3487" s="60" t="str">
        <f aca="false">IF(AND(AC3487=1,AA3487&lt;2),IF(AND(C3488=C3487,AA3488=AA3487+1),IF(AC3488=1,"",INDEX(DATAS,AA3487+1)),INDEX(DATAS,AA3487+1)),"")</f>
        <v/>
      </c>
    </row>
    <row r="3488" customFormat="false" ht="15" hidden="false" customHeight="false" outlineLevel="0" collapsed="false">
      <c r="A3488" s="60" t="n">
        <v>46310</v>
      </c>
      <c r="B3488" s="0" t="n">
        <v>4</v>
      </c>
      <c r="C3488" s="0" t="n">
        <v>5925</v>
      </c>
      <c r="D3488" s="0" t="n">
        <v>122</v>
      </c>
      <c r="E3488" s="0" t="n">
        <v>1</v>
      </c>
      <c r="F3488" s="55" t="s">
        <v>1055</v>
      </c>
      <c r="G3488" s="0" t="n">
        <v>25</v>
      </c>
      <c r="H3488" s="0" t="n">
        <v>31</v>
      </c>
      <c r="I3488" s="55" t="s">
        <v>157</v>
      </c>
      <c r="J3488" s="0" t="n">
        <v>65</v>
      </c>
      <c r="K3488" s="0" t="n">
        <v>65</v>
      </c>
      <c r="L3488" s="0" t="n">
        <v>57</v>
      </c>
      <c r="P3488" s="0" t="n">
        <v>6.32</v>
      </c>
      <c r="Q3488" s="0" t="n">
        <v>3.39</v>
      </c>
      <c r="U3488" s="0" t="n">
        <v>745</v>
      </c>
      <c r="V3488" s="0" t="n">
        <v>1</v>
      </c>
      <c r="W3488" s="60" t="n">
        <v>46254</v>
      </c>
      <c r="X3488" s="55" t="n">
        <f aca="false">IF(I3488="Male",0,1)</f>
        <v>1</v>
      </c>
      <c r="Y3488" s="55" t="n">
        <f aca="false">IF(OR(I3488="DNB",I3488="Dry DNB"),1,0)</f>
        <v>0</v>
      </c>
      <c r="Z3488" s="55" t="n">
        <f aca="false">IF(ISNUMBER(W3488),A3488-W3488,"")</f>
        <v>56</v>
      </c>
      <c r="AA3488" s="55" t="n">
        <f aca="false">MATCH(A3488,DATAS,0)</f>
        <v>2</v>
      </c>
      <c r="AB3488" s="55" t="n">
        <f aca="false">IF(AND(E3488&gt;0,OR(AND(B3488&gt;=1,B3488&lt;=6),B3488=10)),1,0)</f>
        <v>1</v>
      </c>
      <c r="AC3488" s="55" t="n">
        <f aca="false">IF(AND(E3488&gt;0,B3488=10),1,0)</f>
        <v>0</v>
      </c>
      <c r="AD3488" s="55" t="n">
        <f aca="false">IF(AND(C3487=C3488,AA3487=AA3488-1),AB3487,"")</f>
        <v>1</v>
      </c>
      <c r="AE3488" s="55" t="n">
        <f aca="false">IF(AND(C3487=C3488,AA3487=AA3488-1),AC3487,"")</f>
        <v>0</v>
      </c>
      <c r="AF3488" s="55" t="n">
        <f aca="false">IF(AA3488=1,"",IF(AND(AB3488=1,AD3488&lt;&gt;1),1,0))</f>
        <v>0</v>
      </c>
      <c r="AG3488" s="55" t="n">
        <f aca="false">IF(AA3488=1,"",IF(AND(AC3488=1,AE3488&lt;&gt;1),1,0))</f>
        <v>0</v>
      </c>
      <c r="AH3488" s="60" t="str">
        <f aca="false">IF(AND(E3488&gt;0,AA3488&lt;2,NOT(AND(C3489=C3488,AA3489=AA3488+1))),INDEX(DATAS,AA3488+1),"")</f>
        <v/>
      </c>
      <c r="AI3488" s="60" t="str">
        <f aca="false">IF(AND(AC3488=1,AA3488&lt;2),IF(AND(C3489=C3488,AA3489=AA3488+1),IF(AC3489=1,"",INDEX(DATAS,AA3488+1)),INDEX(DATAS,AA3488+1)),"")</f>
        <v/>
      </c>
    </row>
    <row r="3489" customFormat="false" ht="15" hidden="false" customHeight="false" outlineLevel="0" collapsed="false">
      <c r="A3489" s="60" t="n">
        <v>46309</v>
      </c>
      <c r="B3489" s="0" t="n">
        <v>1</v>
      </c>
      <c r="C3489" s="0" t="n">
        <v>5926</v>
      </c>
      <c r="D3489" s="0" t="n">
        <v>84</v>
      </c>
      <c r="E3489" s="0" t="n">
        <v>1</v>
      </c>
      <c r="F3489" s="55" t="s">
        <v>1055</v>
      </c>
      <c r="G3489" s="0" t="n">
        <v>50.9</v>
      </c>
      <c r="H3489" s="0" t="n">
        <v>48</v>
      </c>
      <c r="I3489" s="55" t="s">
        <v>187</v>
      </c>
      <c r="J3489" s="0" t="n">
        <v>84</v>
      </c>
      <c r="K3489" s="0" t="n">
        <v>63</v>
      </c>
      <c r="P3489" s="0" t="n">
        <v>3.21</v>
      </c>
      <c r="Q3489" s="0" t="n">
        <v>3.11</v>
      </c>
      <c r="R3489" s="0" t="n">
        <v>4341</v>
      </c>
      <c r="S3489" s="0" t="n">
        <v>8726</v>
      </c>
      <c r="U3489" s="0" t="n">
        <v>744</v>
      </c>
      <c r="V3489" s="0" t="n">
        <v>1</v>
      </c>
      <c r="W3489" s="60" t="n">
        <v>46289</v>
      </c>
      <c r="X3489" s="55" t="n">
        <f aca="false">IF(I3489="Male",0,1)</f>
        <v>1</v>
      </c>
      <c r="Y3489" s="55" t="n">
        <f aca="false">IF(OR(I3489="DNB",I3489="Dry DNB"),1,0)</f>
        <v>0</v>
      </c>
      <c r="Z3489" s="55" t="n">
        <f aca="false">IF(ISNUMBER(W3489),A3489-W3489,"")</f>
        <v>20</v>
      </c>
      <c r="AA3489" s="55" t="n">
        <f aca="false">MATCH(A3489,DATAS,0)</f>
        <v>1</v>
      </c>
      <c r="AB3489" s="55" t="n">
        <f aca="false">IF(AND(E3489&gt;0,OR(AND(B3489&gt;=1,B3489&lt;=6),B3489=10)),1,0)</f>
        <v>1</v>
      </c>
      <c r="AC3489" s="55" t="n">
        <f aca="false">IF(AND(E3489&gt;0,B3489=10),1,0)</f>
        <v>0</v>
      </c>
      <c r="AD3489" s="0" t="str">
        <f aca="false">IF(AND(C3488=C3489,AA3488=AA3489-1),AB3488,"")</f>
        <v/>
      </c>
      <c r="AE3489" s="0" t="str">
        <f aca="false">IF(AND(C3488=C3489,AA3488=AA3489-1),AC3488,"")</f>
        <v/>
      </c>
      <c r="AF3489" s="0" t="str">
        <f aca="false">IF(AA3489=1,"",IF(AND(AB3489=1,AD3489&lt;&gt;1),1,0))</f>
        <v/>
      </c>
      <c r="AG3489" s="0" t="str">
        <f aca="false">IF(AA3489=1,"",IF(AND(AC3489=1,AE3489&lt;&gt;1),1,0))</f>
        <v/>
      </c>
      <c r="AH3489" s="60" t="str">
        <f aca="false">IF(AND(E3489&gt;0,AA3489&lt;2,NOT(AND(C3490=C3489,AA3490=AA3489+1))),INDEX(DATAS,AA3489+1),"")</f>
        <v/>
      </c>
      <c r="AI3489" s="60" t="str">
        <f aca="false">IF(AND(AC3489=1,AA3489&lt;2),IF(AND(C3490=C3489,AA3490=AA3489+1),IF(AC3490=1,"",INDEX(DATAS,AA3489+1)),INDEX(DATAS,AA3489+1)),"")</f>
        <v/>
      </c>
    </row>
    <row r="3490" customFormat="false" ht="15" hidden="false" customHeight="false" outlineLevel="0" collapsed="false">
      <c r="A3490" s="60" t="n">
        <v>46310</v>
      </c>
      <c r="B3490" s="0" t="n">
        <v>1</v>
      </c>
      <c r="C3490" s="0" t="n">
        <v>5926</v>
      </c>
      <c r="D3490" s="0" t="n">
        <v>85</v>
      </c>
      <c r="E3490" s="0" t="n">
        <v>1</v>
      </c>
      <c r="F3490" s="55" t="s">
        <v>1055</v>
      </c>
      <c r="G3490" s="0" t="n">
        <v>47.4</v>
      </c>
      <c r="H3490" s="0" t="n">
        <v>48</v>
      </c>
      <c r="I3490" s="55" t="s">
        <v>187</v>
      </c>
      <c r="J3490" s="0" t="n">
        <v>85</v>
      </c>
      <c r="K3490" s="0" t="n">
        <v>63</v>
      </c>
      <c r="P3490" s="0" t="n">
        <v>3.21</v>
      </c>
      <c r="Q3490" s="0" t="n">
        <v>3.11</v>
      </c>
      <c r="U3490" s="0" t="n">
        <v>745</v>
      </c>
      <c r="V3490" s="0" t="n">
        <v>1</v>
      </c>
      <c r="W3490" s="60" t="n">
        <v>46289</v>
      </c>
      <c r="X3490" s="55" t="n">
        <f aca="false">IF(I3490="Male",0,1)</f>
        <v>1</v>
      </c>
      <c r="Y3490" s="55" t="n">
        <f aca="false">IF(OR(I3490="DNB",I3490="Dry DNB"),1,0)</f>
        <v>0</v>
      </c>
      <c r="Z3490" s="55" t="n">
        <f aca="false">IF(ISNUMBER(W3490),A3490-W3490,"")</f>
        <v>21</v>
      </c>
      <c r="AA3490" s="55" t="n">
        <f aca="false">MATCH(A3490,DATAS,0)</f>
        <v>2</v>
      </c>
      <c r="AB3490" s="55" t="n">
        <f aca="false">IF(AND(E3490&gt;0,OR(AND(B3490&gt;=1,B3490&lt;=6),B3490=10)),1,0)</f>
        <v>1</v>
      </c>
      <c r="AC3490" s="55" t="n">
        <f aca="false">IF(AND(E3490&gt;0,B3490=10),1,0)</f>
        <v>0</v>
      </c>
      <c r="AD3490" s="55" t="n">
        <f aca="false">IF(AND(C3489=C3490,AA3489=AA3490-1),AB3489,"")</f>
        <v>1</v>
      </c>
      <c r="AE3490" s="55" t="n">
        <f aca="false">IF(AND(C3489=C3490,AA3489=AA3490-1),AC3489,"")</f>
        <v>0</v>
      </c>
      <c r="AF3490" s="55" t="n">
        <f aca="false">IF(AA3490=1,"",IF(AND(AB3490=1,AD3490&lt;&gt;1),1,0))</f>
        <v>0</v>
      </c>
      <c r="AG3490" s="55" t="n">
        <f aca="false">IF(AA3490=1,"",IF(AND(AC3490=1,AE3490&lt;&gt;1),1,0))</f>
        <v>0</v>
      </c>
      <c r="AH3490" s="60" t="str">
        <f aca="false">IF(AND(E3490&gt;0,AA3490&lt;2,NOT(AND(C3491=C3490,AA3491=AA3490+1))),INDEX(DATAS,AA3490+1),"")</f>
        <v/>
      </c>
      <c r="AI3490" s="60" t="str">
        <f aca="false">IF(AND(AC3490=1,AA3490&lt;2),IF(AND(C3491=C3490,AA3491=AA3490+1),IF(AC3491=1,"",INDEX(DATAS,AA3490+1)),INDEX(DATAS,AA3490+1)),"")</f>
        <v/>
      </c>
    </row>
    <row r="3491" customFormat="false" ht="15" hidden="false" customHeight="false" outlineLevel="0" collapsed="false">
      <c r="A3491" s="60" t="n">
        <v>46309</v>
      </c>
      <c r="B3491" s="0" t="n">
        <v>1</v>
      </c>
      <c r="C3491" s="0" t="n">
        <v>5927</v>
      </c>
      <c r="D3491" s="0" t="n">
        <v>74</v>
      </c>
      <c r="E3491" s="0" t="n">
        <v>1</v>
      </c>
      <c r="F3491" s="55" t="s">
        <v>1056</v>
      </c>
      <c r="G3491" s="0" t="n">
        <v>47.3</v>
      </c>
      <c r="H3491" s="0" t="n">
        <v>52</v>
      </c>
      <c r="I3491" s="55" t="s">
        <v>187</v>
      </c>
      <c r="J3491" s="0" t="n">
        <v>74</v>
      </c>
      <c r="K3491" s="0" t="n">
        <v>67</v>
      </c>
      <c r="P3491" s="0" t="n">
        <v>3.26</v>
      </c>
      <c r="Q3491" s="0" t="n">
        <v>2.93</v>
      </c>
      <c r="R3491" s="0" t="n">
        <v>4416</v>
      </c>
      <c r="S3491" s="0" t="n">
        <v>8877</v>
      </c>
      <c r="U3491" s="0" t="n">
        <v>743</v>
      </c>
      <c r="V3491" s="0" t="n">
        <v>1</v>
      </c>
      <c r="W3491" s="60" t="n">
        <v>46303</v>
      </c>
      <c r="X3491" s="55" t="n">
        <f aca="false">IF(I3491="Male",0,1)</f>
        <v>1</v>
      </c>
      <c r="Y3491" s="55" t="n">
        <f aca="false">IF(OR(I3491="DNB",I3491="Dry DNB"),1,0)</f>
        <v>0</v>
      </c>
      <c r="Z3491" s="55" t="n">
        <f aca="false">IF(ISNUMBER(W3491),A3491-W3491,"")</f>
        <v>6</v>
      </c>
      <c r="AA3491" s="55" t="n">
        <f aca="false">MATCH(A3491,DATAS,0)</f>
        <v>1</v>
      </c>
      <c r="AB3491" s="55" t="n">
        <f aca="false">IF(AND(E3491&gt;0,OR(AND(B3491&gt;=1,B3491&lt;=6),B3491=10)),1,0)</f>
        <v>1</v>
      </c>
      <c r="AC3491" s="55" t="n">
        <f aca="false">IF(AND(E3491&gt;0,B3491=10),1,0)</f>
        <v>0</v>
      </c>
      <c r="AD3491" s="0" t="str">
        <f aca="false">IF(AND(C3490=C3491,AA3490=AA3491-1),AB3490,"")</f>
        <v/>
      </c>
      <c r="AE3491" s="0" t="str">
        <f aca="false">IF(AND(C3490=C3491,AA3490=AA3491-1),AC3490,"")</f>
        <v/>
      </c>
      <c r="AF3491" s="0" t="str">
        <f aca="false">IF(AA3491=1,"",IF(AND(AB3491=1,AD3491&lt;&gt;1),1,0))</f>
        <v/>
      </c>
      <c r="AG3491" s="0" t="str">
        <f aca="false">IF(AA3491=1,"",IF(AND(AC3491=1,AE3491&lt;&gt;1),1,0))</f>
        <v/>
      </c>
      <c r="AH3491" s="60" t="str">
        <f aca="false">IF(AND(E3491&gt;0,AA3491&lt;2,NOT(AND(C3492=C3491,AA3492=AA3491+1))),INDEX(DATAS,AA3491+1),"")</f>
        <v/>
      </c>
      <c r="AI3491" s="60" t="str">
        <f aca="false">IF(AND(AC3491=1,AA3491&lt;2),IF(AND(C3492=C3491,AA3492=AA3491+1),IF(AC3492=1,"",INDEX(DATAS,AA3491+1)),INDEX(DATAS,AA3491+1)),"")</f>
        <v/>
      </c>
    </row>
    <row r="3492" customFormat="false" ht="15" hidden="false" customHeight="false" outlineLevel="0" collapsed="false">
      <c r="A3492" s="60" t="n">
        <v>46310</v>
      </c>
      <c r="B3492" s="0" t="n">
        <v>1</v>
      </c>
      <c r="C3492" s="0" t="n">
        <v>5927</v>
      </c>
      <c r="D3492" s="0" t="n">
        <v>75</v>
      </c>
      <c r="E3492" s="0" t="n">
        <v>1</v>
      </c>
      <c r="F3492" s="55" t="s">
        <v>1056</v>
      </c>
      <c r="G3492" s="0" t="n">
        <v>54.3</v>
      </c>
      <c r="H3492" s="0" t="n">
        <v>52</v>
      </c>
      <c r="I3492" s="55" t="s">
        <v>187</v>
      </c>
      <c r="J3492" s="0" t="n">
        <v>75</v>
      </c>
      <c r="K3492" s="0" t="n">
        <v>67</v>
      </c>
      <c r="P3492" s="0" t="n">
        <v>3.26</v>
      </c>
      <c r="Q3492" s="0" t="n">
        <v>2.93</v>
      </c>
      <c r="U3492" s="0" t="n">
        <v>744</v>
      </c>
      <c r="V3492" s="0" t="n">
        <v>1</v>
      </c>
      <c r="W3492" s="60" t="n">
        <v>46303</v>
      </c>
      <c r="X3492" s="55" t="n">
        <f aca="false">IF(I3492="Male",0,1)</f>
        <v>1</v>
      </c>
      <c r="Y3492" s="55" t="n">
        <f aca="false">IF(OR(I3492="DNB",I3492="Dry DNB"),1,0)</f>
        <v>0</v>
      </c>
      <c r="Z3492" s="55" t="n">
        <f aca="false">IF(ISNUMBER(W3492),A3492-W3492,"")</f>
        <v>7</v>
      </c>
      <c r="AA3492" s="55" t="n">
        <f aca="false">MATCH(A3492,DATAS,0)</f>
        <v>2</v>
      </c>
      <c r="AB3492" s="55" t="n">
        <f aca="false">IF(AND(E3492&gt;0,OR(AND(B3492&gt;=1,B3492&lt;=6),B3492=10)),1,0)</f>
        <v>1</v>
      </c>
      <c r="AC3492" s="55" t="n">
        <f aca="false">IF(AND(E3492&gt;0,B3492=10),1,0)</f>
        <v>0</v>
      </c>
      <c r="AD3492" s="55" t="n">
        <f aca="false">IF(AND(C3491=C3492,AA3491=AA3492-1),AB3491,"")</f>
        <v>1</v>
      </c>
      <c r="AE3492" s="55" t="n">
        <f aca="false">IF(AND(C3491=C3492,AA3491=AA3492-1),AC3491,"")</f>
        <v>0</v>
      </c>
      <c r="AF3492" s="55" t="n">
        <f aca="false">IF(AA3492=1,"",IF(AND(AB3492=1,AD3492&lt;&gt;1),1,0))</f>
        <v>0</v>
      </c>
      <c r="AG3492" s="55" t="n">
        <f aca="false">IF(AA3492=1,"",IF(AND(AC3492=1,AE3492&lt;&gt;1),1,0))</f>
        <v>0</v>
      </c>
      <c r="AH3492" s="60" t="str">
        <f aca="false">IF(AND(E3492&gt;0,AA3492&lt;2,NOT(AND(C3493=C3492,AA3493=AA3492+1))),INDEX(DATAS,AA3492+1),"")</f>
        <v/>
      </c>
      <c r="AI3492" s="60" t="str">
        <f aca="false">IF(AND(AC3492=1,AA3492&lt;2),IF(AND(C3493=C3492,AA3493=AA3492+1),IF(AC3493=1,"",INDEX(DATAS,AA3492+1)),INDEX(DATAS,AA3492+1)),"")</f>
        <v/>
      </c>
    </row>
    <row r="3493" customFormat="false" ht="15" hidden="false" customHeight="false" outlineLevel="0" collapsed="false">
      <c r="A3493" s="60" t="n">
        <v>46309</v>
      </c>
      <c r="B3493" s="0" t="n">
        <v>14</v>
      </c>
      <c r="C3493" s="0" t="n">
        <v>5928</v>
      </c>
      <c r="E3493" s="0" t="n">
        <v>0</v>
      </c>
      <c r="F3493" s="55" t="s">
        <v>1056</v>
      </c>
      <c r="I3493" s="55" t="s">
        <v>157</v>
      </c>
      <c r="L3493" s="0" t="n">
        <v>266</v>
      </c>
      <c r="U3493" s="0" t="n">
        <v>743</v>
      </c>
      <c r="V3493" s="0" t="n">
        <v>4</v>
      </c>
      <c r="W3493" s="60" t="n">
        <v>46044</v>
      </c>
      <c r="X3493" s="55" t="n">
        <f aca="false">IF(I3493="Male",0,1)</f>
        <v>1</v>
      </c>
      <c r="Y3493" s="55" t="n">
        <f aca="false">IF(OR(I3493="DNB",I3493="Dry DNB"),1,0)</f>
        <v>0</v>
      </c>
      <c r="Z3493" s="55" t="n">
        <f aca="false">IF(ISNUMBER(W3493),A3493-W3493,"")</f>
        <v>265</v>
      </c>
      <c r="AA3493" s="55" t="n">
        <f aca="false">MATCH(A3493,DATAS,0)</f>
        <v>1</v>
      </c>
      <c r="AB3493" s="55" t="n">
        <f aca="false">IF(AND(E3493&gt;0,OR(AND(B3493&gt;=1,B3493&lt;=6),B3493=10)),1,0)</f>
        <v>0</v>
      </c>
      <c r="AC3493" s="55" t="n">
        <f aca="false">IF(AND(E3493&gt;0,B3493=10),1,0)</f>
        <v>0</v>
      </c>
      <c r="AD3493" s="0" t="str">
        <f aca="false">IF(AND(C3492=C3493,AA3492=AA3493-1),AB3492,"")</f>
        <v/>
      </c>
      <c r="AE3493" s="0" t="str">
        <f aca="false">IF(AND(C3492=C3493,AA3492=AA3493-1),AC3492,"")</f>
        <v/>
      </c>
      <c r="AF3493" s="0" t="str">
        <f aca="false">IF(AA3493=1,"",IF(AND(AB3493=1,AD3493&lt;&gt;1),1,0))</f>
        <v/>
      </c>
      <c r="AG3493" s="0" t="str">
        <f aca="false">IF(AA3493=1,"",IF(AND(AC3493=1,AE3493&lt;&gt;1),1,0))</f>
        <v/>
      </c>
      <c r="AH3493" s="60" t="str">
        <f aca="false">IF(AND(E3493&gt;0,AA3493&lt;2,NOT(AND(C3494=C3493,AA3494=AA3493+1))),INDEX(DATAS,AA3493+1),"")</f>
        <v/>
      </c>
      <c r="AI3493" s="60" t="str">
        <f aca="false">IF(AND(AC3493=1,AA3493&lt;2),IF(AND(C3494=C3493,AA3494=AA3493+1),IF(AC3494=1,"",INDEX(DATAS,AA3493+1)),INDEX(DATAS,AA3493+1)),"")</f>
        <v/>
      </c>
    </row>
    <row r="3494" customFormat="false" ht="15" hidden="false" customHeight="false" outlineLevel="0" collapsed="false">
      <c r="A3494" s="60" t="n">
        <v>46310</v>
      </c>
      <c r="B3494" s="0" t="n">
        <v>14</v>
      </c>
      <c r="C3494" s="0" t="n">
        <v>5928</v>
      </c>
      <c r="E3494" s="0" t="n">
        <v>0</v>
      </c>
      <c r="F3494" s="55" t="s">
        <v>1056</v>
      </c>
      <c r="I3494" s="55" t="s">
        <v>157</v>
      </c>
      <c r="L3494" s="0" t="n">
        <v>267</v>
      </c>
      <c r="U3494" s="0" t="n">
        <v>744</v>
      </c>
      <c r="V3494" s="0" t="n">
        <v>4</v>
      </c>
      <c r="W3494" s="60" t="n">
        <v>46044</v>
      </c>
      <c r="X3494" s="55" t="n">
        <f aca="false">IF(I3494="Male",0,1)</f>
        <v>1</v>
      </c>
      <c r="Y3494" s="55" t="n">
        <f aca="false">IF(OR(I3494="DNB",I3494="Dry DNB"),1,0)</f>
        <v>0</v>
      </c>
      <c r="Z3494" s="55" t="n">
        <f aca="false">IF(ISNUMBER(W3494),A3494-W3494,"")</f>
        <v>266</v>
      </c>
      <c r="AA3494" s="55" t="n">
        <f aca="false">MATCH(A3494,DATAS,0)</f>
        <v>2</v>
      </c>
      <c r="AB3494" s="55" t="n">
        <f aca="false">IF(AND(E3494&gt;0,OR(AND(B3494&gt;=1,B3494&lt;=6),B3494=10)),1,0)</f>
        <v>0</v>
      </c>
      <c r="AC3494" s="55" t="n">
        <f aca="false">IF(AND(E3494&gt;0,B3494=10),1,0)</f>
        <v>0</v>
      </c>
      <c r="AD3494" s="55" t="n">
        <f aca="false">IF(AND(C3493=C3494,AA3493=AA3494-1),AB3493,"")</f>
        <v>0</v>
      </c>
      <c r="AE3494" s="55" t="n">
        <f aca="false">IF(AND(C3493=C3494,AA3493=AA3494-1),AC3493,"")</f>
        <v>0</v>
      </c>
      <c r="AF3494" s="55" t="n">
        <f aca="false">IF(AA3494=1,"",IF(AND(AB3494=1,AD3494&lt;&gt;1),1,0))</f>
        <v>0</v>
      </c>
      <c r="AG3494" s="55" t="n">
        <f aca="false">IF(AA3494=1,"",IF(AND(AC3494=1,AE3494&lt;&gt;1),1,0))</f>
        <v>0</v>
      </c>
      <c r="AH3494" s="60" t="str">
        <f aca="false">IF(AND(E3494&gt;0,AA3494&lt;2,NOT(AND(C3495=C3494,AA3495=AA3494+1))),INDEX(DATAS,AA3494+1),"")</f>
        <v/>
      </c>
      <c r="AI3494" s="60" t="str">
        <f aca="false">IF(AND(AC3494=1,AA3494&lt;2),IF(AND(C3495=C3494,AA3495=AA3494+1),IF(AC3495=1,"",INDEX(DATAS,AA3494+1)),INDEX(DATAS,AA3494+1)),"")</f>
        <v/>
      </c>
    </row>
    <row r="3495" customFormat="false" ht="15" hidden="false" customHeight="false" outlineLevel="0" collapsed="false">
      <c r="A3495" s="60" t="n">
        <v>46309</v>
      </c>
      <c r="B3495" s="0" t="n">
        <v>1</v>
      </c>
      <c r="C3495" s="0" t="n">
        <v>5929</v>
      </c>
      <c r="D3495" s="0" t="n">
        <v>102</v>
      </c>
      <c r="E3495" s="0" t="n">
        <v>1</v>
      </c>
      <c r="F3495" s="55" t="s">
        <v>1057</v>
      </c>
      <c r="G3495" s="0" t="n">
        <v>52.1</v>
      </c>
      <c r="H3495" s="0" t="n">
        <v>50</v>
      </c>
      <c r="I3495" s="55" t="s">
        <v>157</v>
      </c>
      <c r="J3495" s="0" t="n">
        <v>67</v>
      </c>
      <c r="K3495" s="0" t="n">
        <v>67</v>
      </c>
      <c r="L3495" s="0" t="n">
        <v>35</v>
      </c>
      <c r="P3495" s="0" t="n">
        <v>4.9</v>
      </c>
      <c r="Q3495" s="0" t="n">
        <v>3.1</v>
      </c>
      <c r="R3495" s="0" t="n">
        <v>3567</v>
      </c>
      <c r="S3495" s="0" t="n">
        <v>7229</v>
      </c>
      <c r="U3495" s="0" t="n">
        <v>742</v>
      </c>
      <c r="V3495" s="0" t="n">
        <v>1</v>
      </c>
      <c r="W3495" s="60" t="n">
        <v>46275</v>
      </c>
      <c r="X3495" s="55" t="n">
        <f aca="false">IF(I3495="Male",0,1)</f>
        <v>1</v>
      </c>
      <c r="Y3495" s="55" t="n">
        <f aca="false">IF(OR(I3495="DNB",I3495="Dry DNB"),1,0)</f>
        <v>0</v>
      </c>
      <c r="Z3495" s="55" t="n">
        <f aca="false">IF(ISNUMBER(W3495),A3495-W3495,"")</f>
        <v>34</v>
      </c>
      <c r="AA3495" s="55" t="n">
        <f aca="false">MATCH(A3495,DATAS,0)</f>
        <v>1</v>
      </c>
      <c r="AB3495" s="55" t="n">
        <f aca="false">IF(AND(E3495&gt;0,OR(AND(B3495&gt;=1,B3495&lt;=6),B3495=10)),1,0)</f>
        <v>1</v>
      </c>
      <c r="AC3495" s="55" t="n">
        <f aca="false">IF(AND(E3495&gt;0,B3495=10),1,0)</f>
        <v>0</v>
      </c>
      <c r="AD3495" s="0" t="str">
        <f aca="false">IF(AND(C3494=C3495,AA3494=AA3495-1),AB3494,"")</f>
        <v/>
      </c>
      <c r="AE3495" s="0" t="str">
        <f aca="false">IF(AND(C3494=C3495,AA3494=AA3495-1),AC3494,"")</f>
        <v/>
      </c>
      <c r="AF3495" s="0" t="str">
        <f aca="false">IF(AA3495=1,"",IF(AND(AB3495=1,AD3495&lt;&gt;1),1,0))</f>
        <v/>
      </c>
      <c r="AG3495" s="0" t="str">
        <f aca="false">IF(AA3495=1,"",IF(AND(AC3495=1,AE3495&lt;&gt;1),1,0))</f>
        <v/>
      </c>
      <c r="AH3495" s="60" t="str">
        <f aca="false">IF(AND(E3495&gt;0,AA3495&lt;2,NOT(AND(C3496=C3495,AA3496=AA3495+1))),INDEX(DATAS,AA3495+1),"")</f>
        <v/>
      </c>
      <c r="AI3495" s="60" t="str">
        <f aca="false">IF(AND(AC3495=1,AA3495&lt;2),IF(AND(C3496=C3495,AA3496=AA3495+1),IF(AC3496=1,"",INDEX(DATAS,AA3495+1)),INDEX(DATAS,AA3495+1)),"")</f>
        <v/>
      </c>
    </row>
    <row r="3496" customFormat="false" ht="15" hidden="false" customHeight="false" outlineLevel="0" collapsed="false">
      <c r="A3496" s="60" t="n">
        <v>46310</v>
      </c>
      <c r="B3496" s="0" t="n">
        <v>1</v>
      </c>
      <c r="C3496" s="0" t="n">
        <v>5929</v>
      </c>
      <c r="D3496" s="0" t="n">
        <v>103</v>
      </c>
      <c r="E3496" s="0" t="n">
        <v>1</v>
      </c>
      <c r="F3496" s="55" t="s">
        <v>1057</v>
      </c>
      <c r="G3496" s="0" t="n">
        <v>54.8</v>
      </c>
      <c r="H3496" s="0" t="n">
        <v>51</v>
      </c>
      <c r="I3496" s="55" t="s">
        <v>157</v>
      </c>
      <c r="J3496" s="0" t="n">
        <v>67</v>
      </c>
      <c r="K3496" s="0" t="n">
        <v>67</v>
      </c>
      <c r="L3496" s="0" t="n">
        <v>36</v>
      </c>
      <c r="P3496" s="0" t="n">
        <v>4.9</v>
      </c>
      <c r="Q3496" s="0" t="n">
        <v>3.1</v>
      </c>
      <c r="U3496" s="0" t="n">
        <v>743</v>
      </c>
      <c r="V3496" s="0" t="n">
        <v>1</v>
      </c>
      <c r="W3496" s="60" t="n">
        <v>46275</v>
      </c>
      <c r="X3496" s="55" t="n">
        <f aca="false">IF(I3496="Male",0,1)</f>
        <v>1</v>
      </c>
      <c r="Y3496" s="55" t="n">
        <f aca="false">IF(OR(I3496="DNB",I3496="Dry DNB"),1,0)</f>
        <v>0</v>
      </c>
      <c r="Z3496" s="55" t="n">
        <f aca="false">IF(ISNUMBER(W3496),A3496-W3496,"")</f>
        <v>35</v>
      </c>
      <c r="AA3496" s="55" t="n">
        <f aca="false">MATCH(A3496,DATAS,0)</f>
        <v>2</v>
      </c>
      <c r="AB3496" s="55" t="n">
        <f aca="false">IF(AND(E3496&gt;0,OR(AND(B3496&gt;=1,B3496&lt;=6),B3496=10)),1,0)</f>
        <v>1</v>
      </c>
      <c r="AC3496" s="55" t="n">
        <f aca="false">IF(AND(E3496&gt;0,B3496=10),1,0)</f>
        <v>0</v>
      </c>
      <c r="AD3496" s="55" t="n">
        <f aca="false">IF(AND(C3495=C3496,AA3495=AA3496-1),AB3495,"")</f>
        <v>1</v>
      </c>
      <c r="AE3496" s="55" t="n">
        <f aca="false">IF(AND(C3495=C3496,AA3495=AA3496-1),AC3495,"")</f>
        <v>0</v>
      </c>
      <c r="AF3496" s="55" t="n">
        <f aca="false">IF(AA3496=1,"",IF(AND(AB3496=1,AD3496&lt;&gt;1),1,0))</f>
        <v>0</v>
      </c>
      <c r="AG3496" s="55" t="n">
        <f aca="false">IF(AA3496=1,"",IF(AND(AC3496=1,AE3496&lt;&gt;1),1,0))</f>
        <v>0</v>
      </c>
      <c r="AH3496" s="60" t="str">
        <f aca="false">IF(AND(E3496&gt;0,AA3496&lt;2,NOT(AND(C3497=C3496,AA3497=AA3496+1))),INDEX(DATAS,AA3496+1),"")</f>
        <v/>
      </c>
      <c r="AI3496" s="60" t="str">
        <f aca="false">IF(AND(AC3496=1,AA3496&lt;2),IF(AND(C3497=C3496,AA3497=AA3496+1),IF(AC3497=1,"",INDEX(DATAS,AA3496+1)),INDEX(DATAS,AA3496+1)),"")</f>
        <v/>
      </c>
    </row>
    <row r="3497" customFormat="false" ht="15" hidden="false" customHeight="false" outlineLevel="0" collapsed="false">
      <c r="A3497" s="60" t="n">
        <v>46309</v>
      </c>
      <c r="B3497" s="0" t="n">
        <v>1</v>
      </c>
      <c r="C3497" s="0" t="n">
        <v>5931</v>
      </c>
      <c r="D3497" s="0" t="n">
        <v>65</v>
      </c>
      <c r="E3497" s="0" t="n">
        <v>1</v>
      </c>
      <c r="F3497" s="55" t="s">
        <v>1058</v>
      </c>
      <c r="G3497" s="0" t="n">
        <v>53.3</v>
      </c>
      <c r="H3497" s="0" t="n">
        <v>47</v>
      </c>
      <c r="I3497" s="55" t="s">
        <v>187</v>
      </c>
      <c r="J3497" s="0" t="n">
        <v>65</v>
      </c>
      <c r="K3497" s="0" t="n">
        <v>65</v>
      </c>
      <c r="P3497" s="0" t="n">
        <v>3.33</v>
      </c>
      <c r="Q3497" s="0" t="n">
        <v>3.13</v>
      </c>
      <c r="R3497" s="0" t="n">
        <v>4102</v>
      </c>
      <c r="S3497" s="0" t="n">
        <v>8246</v>
      </c>
      <c r="U3497" s="0" t="n">
        <v>741</v>
      </c>
      <c r="V3497" s="0" t="n">
        <v>1</v>
      </c>
      <c r="W3497" s="60" t="n">
        <v>46310</v>
      </c>
      <c r="X3497" s="55" t="n">
        <f aca="false">IF(I3497="Male",0,1)</f>
        <v>1</v>
      </c>
      <c r="Y3497" s="55" t="n">
        <f aca="false">IF(OR(I3497="DNB",I3497="Dry DNB"),1,0)</f>
        <v>0</v>
      </c>
      <c r="Z3497" s="55" t="n">
        <f aca="false">IF(ISNUMBER(W3497),A3497-W3497,"")</f>
        <v>-1</v>
      </c>
      <c r="AA3497" s="55" t="n">
        <f aca="false">MATCH(A3497,DATAS,0)</f>
        <v>1</v>
      </c>
      <c r="AB3497" s="55" t="n">
        <f aca="false">IF(AND(E3497&gt;0,OR(AND(B3497&gt;=1,B3497&lt;=6),B3497=10)),1,0)</f>
        <v>1</v>
      </c>
      <c r="AC3497" s="55" t="n">
        <f aca="false">IF(AND(E3497&gt;0,B3497=10),1,0)</f>
        <v>0</v>
      </c>
      <c r="AD3497" s="0" t="str">
        <f aca="false">IF(AND(C3496=C3497,AA3496=AA3497-1),AB3496,"")</f>
        <v/>
      </c>
      <c r="AE3497" s="0" t="str">
        <f aca="false">IF(AND(C3496=C3497,AA3496=AA3497-1),AC3496,"")</f>
        <v/>
      </c>
      <c r="AF3497" s="0" t="str">
        <f aca="false">IF(AA3497=1,"",IF(AND(AB3497=1,AD3497&lt;&gt;1),1,0))</f>
        <v/>
      </c>
      <c r="AG3497" s="0" t="str">
        <f aca="false">IF(AA3497=1,"",IF(AND(AC3497=1,AE3497&lt;&gt;1),1,0))</f>
        <v/>
      </c>
      <c r="AH3497" s="60" t="str">
        <f aca="false">IF(AND(E3497&gt;0,AA3497&lt;2,NOT(AND(C3498=C3497,AA3498=AA3497+1))),INDEX(DATAS,AA3497+1),"")</f>
        <v/>
      </c>
      <c r="AI3497" s="60" t="str">
        <f aca="false">IF(AND(AC3497=1,AA3497&lt;2),IF(AND(C3498=C3497,AA3498=AA3497+1),IF(AC3498=1,"",INDEX(DATAS,AA3497+1)),INDEX(DATAS,AA3497+1)),"")</f>
        <v/>
      </c>
    </row>
    <row r="3498" customFormat="false" ht="15" hidden="false" customHeight="false" outlineLevel="0" collapsed="false">
      <c r="A3498" s="60" t="n">
        <v>46310</v>
      </c>
      <c r="B3498" s="0" t="n">
        <v>1</v>
      </c>
      <c r="C3498" s="0" t="n">
        <v>5931</v>
      </c>
      <c r="D3498" s="0" t="n">
        <v>66</v>
      </c>
      <c r="E3498" s="0" t="n">
        <v>1</v>
      </c>
      <c r="F3498" s="55" t="s">
        <v>1058</v>
      </c>
      <c r="G3498" s="0" t="n">
        <v>48.9</v>
      </c>
      <c r="H3498" s="0" t="n">
        <v>48</v>
      </c>
      <c r="I3498" s="55" t="s">
        <v>187</v>
      </c>
      <c r="J3498" s="0" t="n">
        <v>66</v>
      </c>
      <c r="K3498" s="0" t="n">
        <v>65</v>
      </c>
      <c r="P3498" s="0" t="n">
        <v>3.33</v>
      </c>
      <c r="Q3498" s="0" t="n">
        <v>3.13</v>
      </c>
      <c r="U3498" s="0" t="n">
        <v>742</v>
      </c>
      <c r="V3498" s="0" t="n">
        <v>1</v>
      </c>
      <c r="W3498" s="60" t="n">
        <v>46310</v>
      </c>
      <c r="X3498" s="55" t="n">
        <f aca="false">IF(I3498="Male",0,1)</f>
        <v>1</v>
      </c>
      <c r="Y3498" s="55" t="n">
        <f aca="false">IF(OR(I3498="DNB",I3498="Dry DNB"),1,0)</f>
        <v>0</v>
      </c>
      <c r="Z3498" s="55" t="n">
        <f aca="false">IF(ISNUMBER(W3498),A3498-W3498,"")</f>
        <v>0</v>
      </c>
      <c r="AA3498" s="55" t="n">
        <f aca="false">MATCH(A3498,DATAS,0)</f>
        <v>2</v>
      </c>
      <c r="AB3498" s="55" t="n">
        <f aca="false">IF(AND(E3498&gt;0,OR(AND(B3498&gt;=1,B3498&lt;=6),B3498=10)),1,0)</f>
        <v>1</v>
      </c>
      <c r="AC3498" s="55" t="n">
        <f aca="false">IF(AND(E3498&gt;0,B3498=10),1,0)</f>
        <v>0</v>
      </c>
      <c r="AD3498" s="55" t="n">
        <f aca="false">IF(AND(C3497=C3498,AA3497=AA3498-1),AB3497,"")</f>
        <v>1</v>
      </c>
      <c r="AE3498" s="55" t="n">
        <f aca="false">IF(AND(C3497=C3498,AA3497=AA3498-1),AC3497,"")</f>
        <v>0</v>
      </c>
      <c r="AF3498" s="55" t="n">
        <f aca="false">IF(AA3498=1,"",IF(AND(AB3498=1,AD3498&lt;&gt;1),1,0))</f>
        <v>0</v>
      </c>
      <c r="AG3498" s="55" t="n">
        <f aca="false">IF(AA3498=1,"",IF(AND(AC3498=1,AE3498&lt;&gt;1),1,0))</f>
        <v>0</v>
      </c>
      <c r="AH3498" s="60" t="str">
        <f aca="false">IF(AND(E3498&gt;0,AA3498&lt;2,NOT(AND(C3499=C3498,AA3499=AA3498+1))),INDEX(DATAS,AA3498+1),"")</f>
        <v/>
      </c>
      <c r="AI3498" s="60" t="str">
        <f aca="false">IF(AND(AC3498=1,AA3498&lt;2),IF(AND(C3499=C3498,AA3499=AA3498+1),IF(AC3499=1,"",INDEX(DATAS,AA3498+1)),INDEX(DATAS,AA3498+1)),"")</f>
        <v/>
      </c>
    </row>
    <row r="3499" customFormat="false" ht="15" hidden="false" customHeight="false" outlineLevel="0" collapsed="false">
      <c r="A3499" s="60" t="n">
        <v>46309</v>
      </c>
      <c r="B3499" s="0" t="n">
        <v>1</v>
      </c>
      <c r="C3499" s="0" t="n">
        <v>5932</v>
      </c>
      <c r="D3499" s="0" t="n">
        <v>95</v>
      </c>
      <c r="E3499" s="0" t="n">
        <v>1</v>
      </c>
      <c r="F3499" s="55" t="s">
        <v>1058</v>
      </c>
      <c r="G3499" s="0" t="n">
        <v>55</v>
      </c>
      <c r="H3499" s="0" t="n">
        <v>54</v>
      </c>
      <c r="I3499" s="55" t="s">
        <v>187</v>
      </c>
      <c r="J3499" s="0" t="n">
        <v>95</v>
      </c>
      <c r="K3499" s="0" t="n">
        <v>67</v>
      </c>
      <c r="P3499" s="0" t="n">
        <v>3.93</v>
      </c>
      <c r="Q3499" s="0" t="n">
        <v>2.98</v>
      </c>
      <c r="R3499" s="0" t="n">
        <v>4594</v>
      </c>
      <c r="S3499" s="0" t="n">
        <v>9234</v>
      </c>
      <c r="T3499" s="0" t="n">
        <v>49.3</v>
      </c>
      <c r="U3499" s="0" t="n">
        <v>741</v>
      </c>
      <c r="V3499" s="0" t="n">
        <v>2</v>
      </c>
      <c r="W3499" s="60" t="n">
        <v>46305</v>
      </c>
      <c r="X3499" s="55" t="n">
        <f aca="false">IF(I3499="Male",0,1)</f>
        <v>1</v>
      </c>
      <c r="Y3499" s="55" t="n">
        <f aca="false">IF(OR(I3499="DNB",I3499="Dry DNB"),1,0)</f>
        <v>0</v>
      </c>
      <c r="Z3499" s="55" t="n">
        <f aca="false">IF(ISNUMBER(W3499),A3499-W3499,"")</f>
        <v>4</v>
      </c>
      <c r="AA3499" s="55" t="n">
        <f aca="false">MATCH(A3499,DATAS,0)</f>
        <v>1</v>
      </c>
      <c r="AB3499" s="55" t="n">
        <f aca="false">IF(AND(E3499&gt;0,OR(AND(B3499&gt;=1,B3499&lt;=6),B3499=10)),1,0)</f>
        <v>1</v>
      </c>
      <c r="AC3499" s="55" t="n">
        <f aca="false">IF(AND(E3499&gt;0,B3499=10),1,0)</f>
        <v>0</v>
      </c>
      <c r="AD3499" s="0" t="str">
        <f aca="false">IF(AND(C3498=C3499,AA3498=AA3499-1),AB3498,"")</f>
        <v/>
      </c>
      <c r="AE3499" s="0" t="str">
        <f aca="false">IF(AND(C3498=C3499,AA3498=AA3499-1),AC3498,"")</f>
        <v/>
      </c>
      <c r="AF3499" s="0" t="str">
        <f aca="false">IF(AA3499=1,"",IF(AND(AB3499=1,AD3499&lt;&gt;1),1,0))</f>
        <v/>
      </c>
      <c r="AG3499" s="0" t="str">
        <f aca="false">IF(AA3499=1,"",IF(AND(AC3499=1,AE3499&lt;&gt;1),1,0))</f>
        <v/>
      </c>
      <c r="AH3499" s="60" t="str">
        <f aca="false">IF(AND(E3499&gt;0,AA3499&lt;2,NOT(AND(C3500=C3499,AA3500=AA3499+1))),INDEX(DATAS,AA3499+1),"")</f>
        <v/>
      </c>
      <c r="AI3499" s="60" t="str">
        <f aca="false">IF(AND(AC3499=1,AA3499&lt;2),IF(AND(C3500=C3499,AA3500=AA3499+1),IF(AC3500=1,"",INDEX(DATAS,AA3499+1)),INDEX(DATAS,AA3499+1)),"")</f>
        <v/>
      </c>
    </row>
    <row r="3500" customFormat="false" ht="15" hidden="false" customHeight="false" outlineLevel="0" collapsed="false">
      <c r="A3500" s="60" t="n">
        <v>46310</v>
      </c>
      <c r="B3500" s="0" t="n">
        <v>1</v>
      </c>
      <c r="C3500" s="0" t="n">
        <v>5932</v>
      </c>
      <c r="D3500" s="0" t="n">
        <v>96</v>
      </c>
      <c r="E3500" s="0" t="n">
        <v>1</v>
      </c>
      <c r="F3500" s="55" t="s">
        <v>1058</v>
      </c>
      <c r="G3500" s="0" t="n">
        <v>57.3</v>
      </c>
      <c r="H3500" s="0" t="n">
        <v>55</v>
      </c>
      <c r="I3500" s="55" t="s">
        <v>187</v>
      </c>
      <c r="J3500" s="0" t="n">
        <v>96</v>
      </c>
      <c r="K3500" s="0" t="n">
        <v>67</v>
      </c>
      <c r="P3500" s="0" t="n">
        <v>3.93</v>
      </c>
      <c r="Q3500" s="0" t="n">
        <v>2.98</v>
      </c>
      <c r="T3500" s="0" t="n">
        <v>49.3</v>
      </c>
      <c r="U3500" s="0" t="n">
        <v>742</v>
      </c>
      <c r="V3500" s="0" t="n">
        <v>2</v>
      </c>
      <c r="W3500" s="60" t="n">
        <v>46305</v>
      </c>
      <c r="X3500" s="55" t="n">
        <f aca="false">IF(I3500="Male",0,1)</f>
        <v>1</v>
      </c>
      <c r="Y3500" s="55" t="n">
        <f aca="false">IF(OR(I3500="DNB",I3500="Dry DNB"),1,0)</f>
        <v>0</v>
      </c>
      <c r="Z3500" s="55" t="n">
        <f aca="false">IF(ISNUMBER(W3500),A3500-W3500,"")</f>
        <v>5</v>
      </c>
      <c r="AA3500" s="55" t="n">
        <f aca="false">MATCH(A3500,DATAS,0)</f>
        <v>2</v>
      </c>
      <c r="AB3500" s="55" t="n">
        <f aca="false">IF(AND(E3500&gt;0,OR(AND(B3500&gt;=1,B3500&lt;=6),B3500=10)),1,0)</f>
        <v>1</v>
      </c>
      <c r="AC3500" s="55" t="n">
        <f aca="false">IF(AND(E3500&gt;0,B3500=10),1,0)</f>
        <v>0</v>
      </c>
      <c r="AD3500" s="55" t="n">
        <f aca="false">IF(AND(C3499=C3500,AA3499=AA3500-1),AB3499,"")</f>
        <v>1</v>
      </c>
      <c r="AE3500" s="55" t="n">
        <f aca="false">IF(AND(C3499=C3500,AA3499=AA3500-1),AC3499,"")</f>
        <v>0</v>
      </c>
      <c r="AF3500" s="55" t="n">
        <f aca="false">IF(AA3500=1,"",IF(AND(AB3500=1,AD3500&lt;&gt;1),1,0))</f>
        <v>0</v>
      </c>
      <c r="AG3500" s="55" t="n">
        <f aca="false">IF(AA3500=1,"",IF(AND(AC3500=1,AE3500&lt;&gt;1),1,0))</f>
        <v>0</v>
      </c>
      <c r="AH3500" s="60" t="str">
        <f aca="false">IF(AND(E3500&gt;0,AA3500&lt;2,NOT(AND(C3501=C3500,AA3501=AA3500+1))),INDEX(DATAS,AA3500+1),"")</f>
        <v/>
      </c>
      <c r="AI3500" s="60" t="str">
        <f aca="false">IF(AND(AC3500=1,AA3500&lt;2),IF(AND(C3501=C3500,AA3501=AA3500+1),IF(AC3501=1,"",INDEX(DATAS,AA3500+1)),INDEX(DATAS,AA3500+1)),"")</f>
        <v/>
      </c>
    </row>
    <row r="3501" customFormat="false" ht="15" hidden="false" customHeight="false" outlineLevel="0" collapsed="false">
      <c r="A3501" s="60" t="n">
        <v>46309</v>
      </c>
      <c r="B3501" s="0" t="n">
        <v>1</v>
      </c>
      <c r="C3501" s="0" t="n">
        <v>5933</v>
      </c>
      <c r="D3501" s="0" t="n">
        <v>71</v>
      </c>
      <c r="E3501" s="0" t="n">
        <v>1</v>
      </c>
      <c r="F3501" s="55" t="s">
        <v>1058</v>
      </c>
      <c r="G3501" s="0" t="n">
        <v>47.8</v>
      </c>
      <c r="H3501" s="0" t="n">
        <v>46</v>
      </c>
      <c r="I3501" s="55" t="s">
        <v>187</v>
      </c>
      <c r="J3501" s="0" t="n">
        <v>71</v>
      </c>
      <c r="K3501" s="0" t="n">
        <v>64</v>
      </c>
      <c r="P3501" s="0" t="n">
        <v>4.3</v>
      </c>
      <c r="Q3501" s="0" t="n">
        <v>3.22</v>
      </c>
      <c r="R3501" s="0" t="n">
        <v>4618</v>
      </c>
      <c r="S3501" s="0" t="n">
        <v>9284</v>
      </c>
      <c r="U3501" s="0" t="n">
        <v>741</v>
      </c>
      <c r="V3501" s="0" t="n">
        <v>1</v>
      </c>
      <c r="W3501" s="60" t="n">
        <v>46303</v>
      </c>
      <c r="X3501" s="55" t="n">
        <f aca="false">IF(I3501="Male",0,1)</f>
        <v>1</v>
      </c>
      <c r="Y3501" s="55" t="n">
        <f aca="false">IF(OR(I3501="DNB",I3501="Dry DNB"),1,0)</f>
        <v>0</v>
      </c>
      <c r="Z3501" s="55" t="n">
        <f aca="false">IF(ISNUMBER(W3501),A3501-W3501,"")</f>
        <v>6</v>
      </c>
      <c r="AA3501" s="55" t="n">
        <f aca="false">MATCH(A3501,DATAS,0)</f>
        <v>1</v>
      </c>
      <c r="AB3501" s="55" t="n">
        <f aca="false">IF(AND(E3501&gt;0,OR(AND(B3501&gt;=1,B3501&lt;=6),B3501=10)),1,0)</f>
        <v>1</v>
      </c>
      <c r="AC3501" s="55" t="n">
        <f aca="false">IF(AND(E3501&gt;0,B3501=10),1,0)</f>
        <v>0</v>
      </c>
      <c r="AD3501" s="0" t="str">
        <f aca="false">IF(AND(C3500=C3501,AA3500=AA3501-1),AB3500,"")</f>
        <v/>
      </c>
      <c r="AE3501" s="0" t="str">
        <f aca="false">IF(AND(C3500=C3501,AA3500=AA3501-1),AC3500,"")</f>
        <v/>
      </c>
      <c r="AF3501" s="0" t="str">
        <f aca="false">IF(AA3501=1,"",IF(AND(AB3501=1,AD3501&lt;&gt;1),1,0))</f>
        <v/>
      </c>
      <c r="AG3501" s="0" t="str">
        <f aca="false">IF(AA3501=1,"",IF(AND(AC3501=1,AE3501&lt;&gt;1),1,0))</f>
        <v/>
      </c>
      <c r="AH3501" s="60" t="str">
        <f aca="false">IF(AND(E3501&gt;0,AA3501&lt;2,NOT(AND(C3502=C3501,AA3502=AA3501+1))),INDEX(DATAS,AA3501+1),"")</f>
        <v/>
      </c>
      <c r="AI3501" s="60" t="str">
        <f aca="false">IF(AND(AC3501=1,AA3501&lt;2),IF(AND(C3502=C3501,AA3502=AA3501+1),IF(AC3502=1,"",INDEX(DATAS,AA3501+1)),INDEX(DATAS,AA3501+1)),"")</f>
        <v/>
      </c>
    </row>
    <row r="3502" customFormat="false" ht="15" hidden="false" customHeight="false" outlineLevel="0" collapsed="false">
      <c r="A3502" s="60" t="n">
        <v>46310</v>
      </c>
      <c r="B3502" s="0" t="n">
        <v>1</v>
      </c>
      <c r="C3502" s="0" t="n">
        <v>5933</v>
      </c>
      <c r="D3502" s="0" t="n">
        <v>72</v>
      </c>
      <c r="E3502" s="0" t="n">
        <v>1</v>
      </c>
      <c r="F3502" s="55" t="s">
        <v>1058</v>
      </c>
      <c r="G3502" s="0" t="n">
        <v>52.1</v>
      </c>
      <c r="H3502" s="0" t="n">
        <v>47</v>
      </c>
      <c r="I3502" s="55" t="s">
        <v>187</v>
      </c>
      <c r="J3502" s="0" t="n">
        <v>72</v>
      </c>
      <c r="K3502" s="0" t="n">
        <v>64</v>
      </c>
      <c r="P3502" s="0" t="n">
        <v>4.3</v>
      </c>
      <c r="Q3502" s="0" t="n">
        <v>3.22</v>
      </c>
      <c r="U3502" s="0" t="n">
        <v>742</v>
      </c>
      <c r="V3502" s="0" t="n">
        <v>1</v>
      </c>
      <c r="W3502" s="60" t="n">
        <v>46303</v>
      </c>
      <c r="X3502" s="55" t="n">
        <f aca="false">IF(I3502="Male",0,1)</f>
        <v>1</v>
      </c>
      <c r="Y3502" s="55" t="n">
        <f aca="false">IF(OR(I3502="DNB",I3502="Dry DNB"),1,0)</f>
        <v>0</v>
      </c>
      <c r="Z3502" s="55" t="n">
        <f aca="false">IF(ISNUMBER(W3502),A3502-W3502,"")</f>
        <v>7</v>
      </c>
      <c r="AA3502" s="55" t="n">
        <f aca="false">MATCH(A3502,DATAS,0)</f>
        <v>2</v>
      </c>
      <c r="AB3502" s="55" t="n">
        <f aca="false">IF(AND(E3502&gt;0,OR(AND(B3502&gt;=1,B3502&lt;=6),B3502=10)),1,0)</f>
        <v>1</v>
      </c>
      <c r="AC3502" s="55" t="n">
        <f aca="false">IF(AND(E3502&gt;0,B3502=10),1,0)</f>
        <v>0</v>
      </c>
      <c r="AD3502" s="55" t="n">
        <f aca="false">IF(AND(C3501=C3502,AA3501=AA3502-1),AB3501,"")</f>
        <v>1</v>
      </c>
      <c r="AE3502" s="55" t="n">
        <f aca="false">IF(AND(C3501=C3502,AA3501=AA3502-1),AC3501,"")</f>
        <v>0</v>
      </c>
      <c r="AF3502" s="55" t="n">
        <f aca="false">IF(AA3502=1,"",IF(AND(AB3502=1,AD3502&lt;&gt;1),1,0))</f>
        <v>0</v>
      </c>
      <c r="AG3502" s="55" t="n">
        <f aca="false">IF(AA3502=1,"",IF(AND(AC3502=1,AE3502&lt;&gt;1),1,0))</f>
        <v>0</v>
      </c>
      <c r="AH3502" s="60" t="str">
        <f aca="false">IF(AND(E3502&gt;0,AA3502&lt;2,NOT(AND(C3503=C3502,AA3503=AA3502+1))),INDEX(DATAS,AA3502+1),"")</f>
        <v/>
      </c>
      <c r="AI3502" s="60" t="str">
        <f aca="false">IF(AND(AC3502=1,AA3502&lt;2),IF(AND(C3503=C3502,AA3503=AA3502+1),IF(AC3503=1,"",INDEX(DATAS,AA3502+1)),INDEX(DATAS,AA3502+1)),"")</f>
        <v/>
      </c>
    </row>
    <row r="3503" customFormat="false" ht="15" hidden="false" customHeight="false" outlineLevel="0" collapsed="false">
      <c r="A3503" s="60" t="n">
        <v>46309</v>
      </c>
      <c r="B3503" s="0" t="n">
        <v>1</v>
      </c>
      <c r="C3503" s="0" t="n">
        <v>5934</v>
      </c>
      <c r="D3503" s="0" t="n">
        <v>58</v>
      </c>
      <c r="E3503" s="0" t="n">
        <v>1</v>
      </c>
      <c r="F3503" s="55" t="s">
        <v>1059</v>
      </c>
      <c r="G3503" s="0" t="n">
        <v>42</v>
      </c>
      <c r="H3503" s="0" t="n">
        <v>38</v>
      </c>
      <c r="I3503" s="55" t="s">
        <v>166</v>
      </c>
      <c r="J3503" s="0" t="n">
        <v>58</v>
      </c>
      <c r="P3503" s="0" t="n">
        <v>3.63</v>
      </c>
      <c r="Q3503" s="0" t="n">
        <v>2.96</v>
      </c>
      <c r="R3503" s="0" t="n">
        <v>4114</v>
      </c>
      <c r="S3503" s="0" t="n">
        <v>8270</v>
      </c>
      <c r="U3503" s="0" t="n">
        <v>740</v>
      </c>
      <c r="V3503" s="0" t="n">
        <v>0</v>
      </c>
      <c r="X3503" s="55" t="n">
        <f aca="false">IF(I3503="Male",0,1)</f>
        <v>1</v>
      </c>
      <c r="Y3503" s="55" t="n">
        <f aca="false">IF(OR(I3503="DNB",I3503="Dry DNB"),1,0)</f>
        <v>0</v>
      </c>
      <c r="Z3503" s="0" t="str">
        <f aca="false">IF(ISNUMBER(W3503),A3503-W3503,"")</f>
        <v/>
      </c>
      <c r="AA3503" s="55" t="n">
        <f aca="false">MATCH(A3503,DATAS,0)</f>
        <v>1</v>
      </c>
      <c r="AB3503" s="55" t="n">
        <f aca="false">IF(AND(E3503&gt;0,OR(AND(B3503&gt;=1,B3503&lt;=6),B3503=10)),1,0)</f>
        <v>1</v>
      </c>
      <c r="AC3503" s="55" t="n">
        <f aca="false">IF(AND(E3503&gt;0,B3503=10),1,0)</f>
        <v>0</v>
      </c>
      <c r="AD3503" s="0" t="str">
        <f aca="false">IF(AND(C3502=C3503,AA3502=AA3503-1),AB3502,"")</f>
        <v/>
      </c>
      <c r="AE3503" s="0" t="str">
        <f aca="false">IF(AND(C3502=C3503,AA3502=AA3503-1),AC3502,"")</f>
        <v/>
      </c>
      <c r="AF3503" s="0" t="str">
        <f aca="false">IF(AA3503=1,"",IF(AND(AB3503=1,AD3503&lt;&gt;1),1,0))</f>
        <v/>
      </c>
      <c r="AG3503" s="0" t="str">
        <f aca="false">IF(AA3503=1,"",IF(AND(AC3503=1,AE3503&lt;&gt;1),1,0))</f>
        <v/>
      </c>
      <c r="AH3503" s="60" t="str">
        <f aca="false">IF(AND(E3503&gt;0,AA3503&lt;2,NOT(AND(C3504=C3503,AA3504=AA3503+1))),INDEX(DATAS,AA3503+1),"")</f>
        <v/>
      </c>
      <c r="AI3503" s="60" t="str">
        <f aca="false">IF(AND(AC3503=1,AA3503&lt;2),IF(AND(C3504=C3503,AA3504=AA3503+1),IF(AC3504=1,"",INDEX(DATAS,AA3503+1)),INDEX(DATAS,AA3503+1)),"")</f>
        <v/>
      </c>
    </row>
    <row r="3504" customFormat="false" ht="15" hidden="false" customHeight="false" outlineLevel="0" collapsed="false">
      <c r="A3504" s="60" t="n">
        <v>46310</v>
      </c>
      <c r="B3504" s="0" t="n">
        <v>1</v>
      </c>
      <c r="C3504" s="0" t="n">
        <v>5934</v>
      </c>
      <c r="D3504" s="0" t="n">
        <v>59</v>
      </c>
      <c r="E3504" s="0" t="n">
        <v>1</v>
      </c>
      <c r="F3504" s="55" t="s">
        <v>1059</v>
      </c>
      <c r="G3504" s="0" t="n">
        <v>43.5</v>
      </c>
      <c r="H3504" s="0" t="n">
        <v>39</v>
      </c>
      <c r="I3504" s="55" t="s">
        <v>166</v>
      </c>
      <c r="J3504" s="0" t="n">
        <v>59</v>
      </c>
      <c r="P3504" s="0" t="n">
        <v>3.63</v>
      </c>
      <c r="Q3504" s="0" t="n">
        <v>2.96</v>
      </c>
      <c r="U3504" s="0" t="n">
        <v>741</v>
      </c>
      <c r="V3504" s="0" t="n">
        <v>0</v>
      </c>
      <c r="X3504" s="55" t="n">
        <f aca="false">IF(I3504="Male",0,1)</f>
        <v>1</v>
      </c>
      <c r="Y3504" s="55" t="n">
        <f aca="false">IF(OR(I3504="DNB",I3504="Dry DNB"),1,0)</f>
        <v>0</v>
      </c>
      <c r="Z3504" s="0" t="str">
        <f aca="false">IF(ISNUMBER(W3504),A3504-W3504,"")</f>
        <v/>
      </c>
      <c r="AA3504" s="55" t="n">
        <f aca="false">MATCH(A3504,DATAS,0)</f>
        <v>2</v>
      </c>
      <c r="AB3504" s="55" t="n">
        <f aca="false">IF(AND(E3504&gt;0,OR(AND(B3504&gt;=1,B3504&lt;=6),B3504=10)),1,0)</f>
        <v>1</v>
      </c>
      <c r="AC3504" s="55" t="n">
        <f aca="false">IF(AND(E3504&gt;0,B3504=10),1,0)</f>
        <v>0</v>
      </c>
      <c r="AD3504" s="55" t="n">
        <f aca="false">IF(AND(C3503=C3504,AA3503=AA3504-1),AB3503,"")</f>
        <v>1</v>
      </c>
      <c r="AE3504" s="55" t="n">
        <f aca="false">IF(AND(C3503=C3504,AA3503=AA3504-1),AC3503,"")</f>
        <v>0</v>
      </c>
      <c r="AF3504" s="55" t="n">
        <f aca="false">IF(AA3504=1,"",IF(AND(AB3504=1,AD3504&lt;&gt;1),1,0))</f>
        <v>0</v>
      </c>
      <c r="AG3504" s="55" t="n">
        <f aca="false">IF(AA3504=1,"",IF(AND(AC3504=1,AE3504&lt;&gt;1),1,0))</f>
        <v>0</v>
      </c>
      <c r="AH3504" s="60" t="str">
        <f aca="false">IF(AND(E3504&gt;0,AA3504&lt;2,NOT(AND(C3505=C3504,AA3505=AA3504+1))),INDEX(DATAS,AA3504+1),"")</f>
        <v/>
      </c>
      <c r="AI3504" s="60" t="str">
        <f aca="false">IF(AND(AC3504=1,AA3504&lt;2),IF(AND(C3505=C3504,AA3505=AA3504+1),IF(AC3505=1,"",INDEX(DATAS,AA3504+1)),INDEX(DATAS,AA3504+1)),"")</f>
        <v/>
      </c>
    </row>
    <row r="3505" customFormat="false" ht="15" hidden="false" customHeight="false" outlineLevel="0" collapsed="false">
      <c r="A3505" s="60" t="n">
        <v>46309</v>
      </c>
      <c r="B3505" s="0" t="n">
        <v>1</v>
      </c>
      <c r="C3505" s="0" t="n">
        <v>5935</v>
      </c>
      <c r="D3505" s="0" t="n">
        <v>53</v>
      </c>
      <c r="E3505" s="0" t="n">
        <v>1</v>
      </c>
      <c r="F3505" s="55" t="s">
        <v>1059</v>
      </c>
      <c r="G3505" s="0" t="n">
        <v>34.3</v>
      </c>
      <c r="H3505" s="0" t="n">
        <v>37</v>
      </c>
      <c r="I3505" s="55" t="s">
        <v>166</v>
      </c>
      <c r="J3505" s="0" t="n">
        <v>53</v>
      </c>
      <c r="P3505" s="0" t="n">
        <v>3.9</v>
      </c>
      <c r="Q3505" s="0" t="n">
        <v>3.29</v>
      </c>
      <c r="R3505" s="0" t="n">
        <v>2851</v>
      </c>
      <c r="S3505" s="0" t="n">
        <v>5731</v>
      </c>
      <c r="U3505" s="0" t="n">
        <v>740</v>
      </c>
      <c r="V3505" s="0" t="n">
        <v>0</v>
      </c>
      <c r="X3505" s="55" t="n">
        <f aca="false">IF(I3505="Male",0,1)</f>
        <v>1</v>
      </c>
      <c r="Y3505" s="55" t="n">
        <f aca="false">IF(OR(I3505="DNB",I3505="Dry DNB"),1,0)</f>
        <v>0</v>
      </c>
      <c r="Z3505" s="0" t="str">
        <f aca="false">IF(ISNUMBER(W3505),A3505-W3505,"")</f>
        <v/>
      </c>
      <c r="AA3505" s="55" t="n">
        <f aca="false">MATCH(A3505,DATAS,0)</f>
        <v>1</v>
      </c>
      <c r="AB3505" s="55" t="n">
        <f aca="false">IF(AND(E3505&gt;0,OR(AND(B3505&gt;=1,B3505&lt;=6),B3505=10)),1,0)</f>
        <v>1</v>
      </c>
      <c r="AC3505" s="55" t="n">
        <f aca="false">IF(AND(E3505&gt;0,B3505=10),1,0)</f>
        <v>0</v>
      </c>
      <c r="AD3505" s="0" t="str">
        <f aca="false">IF(AND(C3504=C3505,AA3504=AA3505-1),AB3504,"")</f>
        <v/>
      </c>
      <c r="AE3505" s="0" t="str">
        <f aca="false">IF(AND(C3504=C3505,AA3504=AA3505-1),AC3504,"")</f>
        <v/>
      </c>
      <c r="AF3505" s="0" t="str">
        <f aca="false">IF(AA3505=1,"",IF(AND(AB3505=1,AD3505&lt;&gt;1),1,0))</f>
        <v/>
      </c>
      <c r="AG3505" s="0" t="str">
        <f aca="false">IF(AA3505=1,"",IF(AND(AC3505=1,AE3505&lt;&gt;1),1,0))</f>
        <v/>
      </c>
      <c r="AH3505" s="60" t="str">
        <f aca="false">IF(AND(E3505&gt;0,AA3505&lt;2,NOT(AND(C3506=C3505,AA3506=AA3505+1))),INDEX(DATAS,AA3505+1),"")</f>
        <v/>
      </c>
      <c r="AI3505" s="60" t="str">
        <f aca="false">IF(AND(AC3505=1,AA3505&lt;2),IF(AND(C3506=C3505,AA3506=AA3505+1),IF(AC3506=1,"",INDEX(DATAS,AA3505+1)),INDEX(DATAS,AA3505+1)),"")</f>
        <v/>
      </c>
    </row>
    <row r="3506" customFormat="false" ht="15" hidden="false" customHeight="false" outlineLevel="0" collapsed="false">
      <c r="A3506" s="60" t="n">
        <v>46310</v>
      </c>
      <c r="B3506" s="0" t="n">
        <v>1</v>
      </c>
      <c r="C3506" s="0" t="n">
        <v>5935</v>
      </c>
      <c r="D3506" s="0" t="n">
        <v>54</v>
      </c>
      <c r="E3506" s="0" t="n">
        <v>1</v>
      </c>
      <c r="F3506" s="55" t="s">
        <v>1059</v>
      </c>
      <c r="G3506" s="0" t="n">
        <v>39.8</v>
      </c>
      <c r="H3506" s="0" t="n">
        <v>37</v>
      </c>
      <c r="I3506" s="55" t="s">
        <v>166</v>
      </c>
      <c r="J3506" s="0" t="n">
        <v>54</v>
      </c>
      <c r="P3506" s="0" t="n">
        <v>3.9</v>
      </c>
      <c r="Q3506" s="0" t="n">
        <v>3.29</v>
      </c>
      <c r="U3506" s="0" t="n">
        <v>741</v>
      </c>
      <c r="V3506" s="0" t="n">
        <v>0</v>
      </c>
      <c r="X3506" s="55" t="n">
        <f aca="false">IF(I3506="Male",0,1)</f>
        <v>1</v>
      </c>
      <c r="Y3506" s="55" t="n">
        <f aca="false">IF(OR(I3506="DNB",I3506="Dry DNB"),1,0)</f>
        <v>0</v>
      </c>
      <c r="Z3506" s="0" t="str">
        <f aca="false">IF(ISNUMBER(W3506),A3506-W3506,"")</f>
        <v/>
      </c>
      <c r="AA3506" s="55" t="n">
        <f aca="false">MATCH(A3506,DATAS,0)</f>
        <v>2</v>
      </c>
      <c r="AB3506" s="55" t="n">
        <f aca="false">IF(AND(E3506&gt;0,OR(AND(B3506&gt;=1,B3506&lt;=6),B3506=10)),1,0)</f>
        <v>1</v>
      </c>
      <c r="AC3506" s="55" t="n">
        <f aca="false">IF(AND(E3506&gt;0,B3506=10),1,0)</f>
        <v>0</v>
      </c>
      <c r="AD3506" s="55" t="n">
        <f aca="false">IF(AND(C3505=C3506,AA3505=AA3506-1),AB3505,"")</f>
        <v>1</v>
      </c>
      <c r="AE3506" s="55" t="n">
        <f aca="false">IF(AND(C3505=C3506,AA3505=AA3506-1),AC3505,"")</f>
        <v>0</v>
      </c>
      <c r="AF3506" s="55" t="n">
        <f aca="false">IF(AA3506=1,"",IF(AND(AB3506=1,AD3506&lt;&gt;1),1,0))</f>
        <v>0</v>
      </c>
      <c r="AG3506" s="55" t="n">
        <f aca="false">IF(AA3506=1,"",IF(AND(AC3506=1,AE3506&lt;&gt;1),1,0))</f>
        <v>0</v>
      </c>
      <c r="AH3506" s="60" t="str">
        <f aca="false">IF(AND(E3506&gt;0,AA3506&lt;2,NOT(AND(C3507=C3506,AA3507=AA3506+1))),INDEX(DATAS,AA3506+1),"")</f>
        <v/>
      </c>
      <c r="AI3506" s="60" t="str">
        <f aca="false">IF(AND(AC3506=1,AA3506&lt;2),IF(AND(C3507=C3506,AA3507=AA3506+1),IF(AC3507=1,"",INDEX(DATAS,AA3506+1)),INDEX(DATAS,AA3506+1)),"")</f>
        <v/>
      </c>
    </row>
    <row r="3507" customFormat="false" ht="15" hidden="false" customHeight="false" outlineLevel="0" collapsed="false">
      <c r="A3507" s="60" t="n">
        <v>46309</v>
      </c>
      <c r="B3507" s="0" t="n">
        <v>1</v>
      </c>
      <c r="C3507" s="0" t="n">
        <v>5937</v>
      </c>
      <c r="D3507" s="0" t="n">
        <v>46</v>
      </c>
      <c r="E3507" s="0" t="n">
        <v>1</v>
      </c>
      <c r="F3507" s="55" t="s">
        <v>1059</v>
      </c>
      <c r="I3507" s="55" t="s">
        <v>166</v>
      </c>
      <c r="J3507" s="0" t="n">
        <v>46</v>
      </c>
      <c r="U3507" s="0" t="n">
        <v>740</v>
      </c>
      <c r="V3507" s="0" t="n">
        <v>0</v>
      </c>
      <c r="X3507" s="55" t="n">
        <f aca="false">IF(I3507="Male",0,1)</f>
        <v>1</v>
      </c>
      <c r="Y3507" s="55" t="n">
        <f aca="false">IF(OR(I3507="DNB",I3507="Dry DNB"),1,0)</f>
        <v>0</v>
      </c>
      <c r="Z3507" s="0" t="str">
        <f aca="false">IF(ISNUMBER(W3507),A3507-W3507,"")</f>
        <v/>
      </c>
      <c r="AA3507" s="55" t="n">
        <f aca="false">MATCH(A3507,DATAS,0)</f>
        <v>1</v>
      </c>
      <c r="AB3507" s="55" t="n">
        <f aca="false">IF(AND(E3507&gt;0,OR(AND(B3507&gt;=1,B3507&lt;=6),B3507=10)),1,0)</f>
        <v>1</v>
      </c>
      <c r="AC3507" s="55" t="n">
        <f aca="false">IF(AND(E3507&gt;0,B3507=10),1,0)</f>
        <v>0</v>
      </c>
      <c r="AD3507" s="0" t="str">
        <f aca="false">IF(AND(C3506=C3507,AA3506=AA3507-1),AB3506,"")</f>
        <v/>
      </c>
      <c r="AE3507" s="0" t="str">
        <f aca="false">IF(AND(C3506=C3507,AA3506=AA3507-1),AC3506,"")</f>
        <v/>
      </c>
      <c r="AF3507" s="0" t="str">
        <f aca="false">IF(AA3507=1,"",IF(AND(AB3507=1,AD3507&lt;&gt;1),1,0))</f>
        <v/>
      </c>
      <c r="AG3507" s="0" t="str">
        <f aca="false">IF(AA3507=1,"",IF(AND(AC3507=1,AE3507&lt;&gt;1),1,0))</f>
        <v/>
      </c>
      <c r="AH3507" s="60" t="str">
        <f aca="false">IF(AND(E3507&gt;0,AA3507&lt;2,NOT(AND(C3508=C3507,AA3508=AA3507+1))),INDEX(DATAS,AA3507+1),"")</f>
        <v/>
      </c>
      <c r="AI3507" s="60" t="str">
        <f aca="false">IF(AND(AC3507=1,AA3507&lt;2),IF(AND(C3508=C3507,AA3508=AA3507+1),IF(AC3508=1,"",INDEX(DATAS,AA3507+1)),INDEX(DATAS,AA3507+1)),"")</f>
        <v/>
      </c>
    </row>
    <row r="3508" customFormat="false" ht="15" hidden="false" customHeight="false" outlineLevel="0" collapsed="false">
      <c r="A3508" s="60" t="n">
        <v>46310</v>
      </c>
      <c r="B3508" s="0" t="n">
        <v>1</v>
      </c>
      <c r="C3508" s="0" t="n">
        <v>5937</v>
      </c>
      <c r="D3508" s="0" t="n">
        <v>47</v>
      </c>
      <c r="E3508" s="0" t="n">
        <v>1</v>
      </c>
      <c r="F3508" s="55" t="s">
        <v>1059</v>
      </c>
      <c r="I3508" s="55" t="s">
        <v>166</v>
      </c>
      <c r="J3508" s="0" t="n">
        <v>47</v>
      </c>
      <c r="U3508" s="0" t="n">
        <v>741</v>
      </c>
      <c r="V3508" s="0" t="n">
        <v>0</v>
      </c>
      <c r="X3508" s="55" t="n">
        <f aca="false">IF(I3508="Male",0,1)</f>
        <v>1</v>
      </c>
      <c r="Y3508" s="55" t="n">
        <f aca="false">IF(OR(I3508="DNB",I3508="Dry DNB"),1,0)</f>
        <v>0</v>
      </c>
      <c r="Z3508" s="0" t="str">
        <f aca="false">IF(ISNUMBER(W3508),A3508-W3508,"")</f>
        <v/>
      </c>
      <c r="AA3508" s="55" t="n">
        <f aca="false">MATCH(A3508,DATAS,0)</f>
        <v>2</v>
      </c>
      <c r="AB3508" s="55" t="n">
        <f aca="false">IF(AND(E3508&gt;0,OR(AND(B3508&gt;=1,B3508&lt;=6),B3508=10)),1,0)</f>
        <v>1</v>
      </c>
      <c r="AC3508" s="55" t="n">
        <f aca="false">IF(AND(E3508&gt;0,B3508=10),1,0)</f>
        <v>0</v>
      </c>
      <c r="AD3508" s="55" t="n">
        <f aca="false">IF(AND(C3507=C3508,AA3507=AA3508-1),AB3507,"")</f>
        <v>1</v>
      </c>
      <c r="AE3508" s="55" t="n">
        <f aca="false">IF(AND(C3507=C3508,AA3507=AA3508-1),AC3507,"")</f>
        <v>0</v>
      </c>
      <c r="AF3508" s="55" t="n">
        <f aca="false">IF(AA3508=1,"",IF(AND(AB3508=1,AD3508&lt;&gt;1),1,0))</f>
        <v>0</v>
      </c>
      <c r="AG3508" s="55" t="n">
        <f aca="false">IF(AA3508=1,"",IF(AND(AC3508=1,AE3508&lt;&gt;1),1,0))</f>
        <v>0</v>
      </c>
      <c r="AH3508" s="60" t="str">
        <f aca="false">IF(AND(E3508&gt;0,AA3508&lt;2,NOT(AND(C3509=C3508,AA3509=AA3508+1))),INDEX(DATAS,AA3508+1),"")</f>
        <v/>
      </c>
      <c r="AI3508" s="60" t="str">
        <f aca="false">IF(AND(AC3508=1,AA3508&lt;2),IF(AND(C3509=C3508,AA3509=AA3508+1),IF(AC3509=1,"",INDEX(DATAS,AA3508+1)),INDEX(DATAS,AA3508+1)),"")</f>
        <v/>
      </c>
    </row>
    <row r="3509" customFormat="false" ht="15" hidden="false" customHeight="false" outlineLevel="0" collapsed="false">
      <c r="A3509" s="60" t="n">
        <v>46309</v>
      </c>
      <c r="B3509" s="0" t="n">
        <v>1</v>
      </c>
      <c r="C3509" s="0" t="n">
        <v>5940</v>
      </c>
      <c r="D3509" s="0" t="n">
        <v>96</v>
      </c>
      <c r="E3509" s="0" t="n">
        <v>1</v>
      </c>
      <c r="F3509" s="55" t="s">
        <v>1060</v>
      </c>
      <c r="G3509" s="0" t="n">
        <v>55.4</v>
      </c>
      <c r="H3509" s="0" t="n">
        <v>57</v>
      </c>
      <c r="I3509" s="55" t="s">
        <v>187</v>
      </c>
      <c r="J3509" s="0" t="n">
        <v>96</v>
      </c>
      <c r="K3509" s="0" t="n">
        <v>68</v>
      </c>
      <c r="P3509" s="0" t="n">
        <v>4.19</v>
      </c>
      <c r="Q3509" s="0" t="n">
        <v>3.23</v>
      </c>
      <c r="R3509" s="0" t="n">
        <v>4845</v>
      </c>
      <c r="S3509" s="0" t="n">
        <v>9739</v>
      </c>
      <c r="T3509" s="0" t="n">
        <v>50.65</v>
      </c>
      <c r="U3509" s="0" t="n">
        <v>736</v>
      </c>
      <c r="V3509" s="0" t="n">
        <v>1</v>
      </c>
      <c r="W3509" s="60" t="n">
        <v>46282</v>
      </c>
      <c r="X3509" s="55" t="n">
        <f aca="false">IF(I3509="Male",0,1)</f>
        <v>1</v>
      </c>
      <c r="Y3509" s="55" t="n">
        <f aca="false">IF(OR(I3509="DNB",I3509="Dry DNB"),1,0)</f>
        <v>0</v>
      </c>
      <c r="Z3509" s="55" t="n">
        <f aca="false">IF(ISNUMBER(W3509),A3509-W3509,"")</f>
        <v>27</v>
      </c>
      <c r="AA3509" s="55" t="n">
        <f aca="false">MATCH(A3509,DATAS,0)</f>
        <v>1</v>
      </c>
      <c r="AB3509" s="55" t="n">
        <f aca="false">IF(AND(E3509&gt;0,OR(AND(B3509&gt;=1,B3509&lt;=6),B3509=10)),1,0)</f>
        <v>1</v>
      </c>
      <c r="AC3509" s="55" t="n">
        <f aca="false">IF(AND(E3509&gt;0,B3509=10),1,0)</f>
        <v>0</v>
      </c>
      <c r="AD3509" s="0" t="str">
        <f aca="false">IF(AND(C3508=C3509,AA3508=AA3509-1),AB3508,"")</f>
        <v/>
      </c>
      <c r="AE3509" s="0" t="str">
        <f aca="false">IF(AND(C3508=C3509,AA3508=AA3509-1),AC3508,"")</f>
        <v/>
      </c>
      <c r="AF3509" s="0" t="str">
        <f aca="false">IF(AA3509=1,"",IF(AND(AB3509=1,AD3509&lt;&gt;1),1,0))</f>
        <v/>
      </c>
      <c r="AG3509" s="0" t="str">
        <f aca="false">IF(AA3509=1,"",IF(AND(AC3509=1,AE3509&lt;&gt;1),1,0))</f>
        <v/>
      </c>
      <c r="AH3509" s="60" t="str">
        <f aca="false">IF(AND(E3509&gt;0,AA3509&lt;2,NOT(AND(C3510=C3509,AA3510=AA3509+1))),INDEX(DATAS,AA3509+1),"")</f>
        <v/>
      </c>
      <c r="AI3509" s="60" t="str">
        <f aca="false">IF(AND(AC3509=1,AA3509&lt;2),IF(AND(C3510=C3509,AA3510=AA3509+1),IF(AC3510=1,"",INDEX(DATAS,AA3509+1)),INDEX(DATAS,AA3509+1)),"")</f>
        <v/>
      </c>
    </row>
    <row r="3510" customFormat="false" ht="15" hidden="false" customHeight="false" outlineLevel="0" collapsed="false">
      <c r="A3510" s="60" t="n">
        <v>46310</v>
      </c>
      <c r="B3510" s="0" t="n">
        <v>1</v>
      </c>
      <c r="C3510" s="0" t="n">
        <v>5940</v>
      </c>
      <c r="D3510" s="0" t="n">
        <v>97</v>
      </c>
      <c r="E3510" s="0" t="n">
        <v>1</v>
      </c>
      <c r="F3510" s="55" t="s">
        <v>1060</v>
      </c>
      <c r="G3510" s="0" t="n">
        <v>55.1</v>
      </c>
      <c r="H3510" s="0" t="n">
        <v>56</v>
      </c>
      <c r="I3510" s="55" t="s">
        <v>187</v>
      </c>
      <c r="J3510" s="0" t="n">
        <v>97</v>
      </c>
      <c r="K3510" s="0" t="n">
        <v>68</v>
      </c>
      <c r="P3510" s="0" t="n">
        <v>4.19</v>
      </c>
      <c r="Q3510" s="0" t="n">
        <v>3.23</v>
      </c>
      <c r="T3510" s="0" t="n">
        <v>50.65</v>
      </c>
      <c r="U3510" s="0" t="n">
        <v>737</v>
      </c>
      <c r="V3510" s="0" t="n">
        <v>1</v>
      </c>
      <c r="W3510" s="60" t="n">
        <v>46282</v>
      </c>
      <c r="X3510" s="55" t="n">
        <f aca="false">IF(I3510="Male",0,1)</f>
        <v>1</v>
      </c>
      <c r="Y3510" s="55" t="n">
        <f aca="false">IF(OR(I3510="DNB",I3510="Dry DNB"),1,0)</f>
        <v>0</v>
      </c>
      <c r="Z3510" s="55" t="n">
        <f aca="false">IF(ISNUMBER(W3510),A3510-W3510,"")</f>
        <v>28</v>
      </c>
      <c r="AA3510" s="55" t="n">
        <f aca="false">MATCH(A3510,DATAS,0)</f>
        <v>2</v>
      </c>
      <c r="AB3510" s="55" t="n">
        <f aca="false">IF(AND(E3510&gt;0,OR(AND(B3510&gt;=1,B3510&lt;=6),B3510=10)),1,0)</f>
        <v>1</v>
      </c>
      <c r="AC3510" s="55" t="n">
        <f aca="false">IF(AND(E3510&gt;0,B3510=10),1,0)</f>
        <v>0</v>
      </c>
      <c r="AD3510" s="55" t="n">
        <f aca="false">IF(AND(C3509=C3510,AA3509=AA3510-1),AB3509,"")</f>
        <v>1</v>
      </c>
      <c r="AE3510" s="55" t="n">
        <f aca="false">IF(AND(C3509=C3510,AA3509=AA3510-1),AC3509,"")</f>
        <v>0</v>
      </c>
      <c r="AF3510" s="55" t="n">
        <f aca="false">IF(AA3510=1,"",IF(AND(AB3510=1,AD3510&lt;&gt;1),1,0))</f>
        <v>0</v>
      </c>
      <c r="AG3510" s="55" t="n">
        <f aca="false">IF(AA3510=1,"",IF(AND(AC3510=1,AE3510&lt;&gt;1),1,0))</f>
        <v>0</v>
      </c>
      <c r="AH3510" s="60" t="str">
        <f aca="false">IF(AND(E3510&gt;0,AA3510&lt;2,NOT(AND(C3511=C3510,AA3511=AA3510+1))),INDEX(DATAS,AA3510+1),"")</f>
        <v/>
      </c>
      <c r="AI3510" s="60" t="str">
        <f aca="false">IF(AND(AC3510=1,AA3510&lt;2),IF(AND(C3511=C3510,AA3511=AA3510+1),IF(AC3511=1,"",INDEX(DATAS,AA3510+1)),INDEX(DATAS,AA3510+1)),"")</f>
        <v/>
      </c>
    </row>
    <row r="3511" customFormat="false" ht="15" hidden="false" customHeight="false" outlineLevel="0" collapsed="false">
      <c r="A3511" s="60" t="n">
        <v>46309</v>
      </c>
      <c r="B3511" s="0" t="n">
        <v>1</v>
      </c>
      <c r="C3511" s="0" t="n">
        <v>5941</v>
      </c>
      <c r="D3511" s="0" t="n">
        <v>108</v>
      </c>
      <c r="E3511" s="0" t="n">
        <v>1</v>
      </c>
      <c r="F3511" s="55" t="s">
        <v>1061</v>
      </c>
      <c r="G3511" s="0" t="n">
        <v>39.1</v>
      </c>
      <c r="H3511" s="0" t="n">
        <v>42</v>
      </c>
      <c r="I3511" s="55" t="s">
        <v>187</v>
      </c>
      <c r="J3511" s="0" t="n">
        <v>108</v>
      </c>
      <c r="K3511" s="0" t="n">
        <v>66</v>
      </c>
      <c r="P3511" s="0" t="n">
        <v>3.47</v>
      </c>
      <c r="Q3511" s="0" t="n">
        <v>3.19</v>
      </c>
      <c r="R3511" s="0" t="n">
        <v>3057</v>
      </c>
      <c r="S3511" s="0" t="n">
        <v>6348</v>
      </c>
      <c r="T3511" s="0" t="n">
        <v>36.1</v>
      </c>
      <c r="U3511" s="0" t="n">
        <v>739</v>
      </c>
      <c r="V3511" s="0" t="n">
        <v>2</v>
      </c>
      <c r="W3511" s="60" t="n">
        <v>46310</v>
      </c>
      <c r="X3511" s="55" t="n">
        <f aca="false">IF(I3511="Male",0,1)</f>
        <v>1</v>
      </c>
      <c r="Y3511" s="55" t="n">
        <f aca="false">IF(OR(I3511="DNB",I3511="Dry DNB"),1,0)</f>
        <v>0</v>
      </c>
      <c r="Z3511" s="55" t="n">
        <f aca="false">IF(ISNUMBER(W3511),A3511-W3511,"")</f>
        <v>-1</v>
      </c>
      <c r="AA3511" s="55" t="n">
        <f aca="false">MATCH(A3511,DATAS,0)</f>
        <v>1</v>
      </c>
      <c r="AB3511" s="55" t="n">
        <f aca="false">IF(AND(E3511&gt;0,OR(AND(B3511&gt;=1,B3511&lt;=6),B3511=10)),1,0)</f>
        <v>1</v>
      </c>
      <c r="AC3511" s="55" t="n">
        <f aca="false">IF(AND(E3511&gt;0,B3511=10),1,0)</f>
        <v>0</v>
      </c>
      <c r="AD3511" s="0" t="str">
        <f aca="false">IF(AND(C3510=C3511,AA3510=AA3511-1),AB3510,"")</f>
        <v/>
      </c>
      <c r="AE3511" s="0" t="str">
        <f aca="false">IF(AND(C3510=C3511,AA3510=AA3511-1),AC3510,"")</f>
        <v/>
      </c>
      <c r="AF3511" s="0" t="str">
        <f aca="false">IF(AA3511=1,"",IF(AND(AB3511=1,AD3511&lt;&gt;1),1,0))</f>
        <v/>
      </c>
      <c r="AG3511" s="0" t="str">
        <f aca="false">IF(AA3511=1,"",IF(AND(AC3511=1,AE3511&lt;&gt;1),1,0))</f>
        <v/>
      </c>
      <c r="AH3511" s="60" t="str">
        <f aca="false">IF(AND(E3511&gt;0,AA3511&lt;2,NOT(AND(C3512=C3511,AA3512=AA3511+1))),INDEX(DATAS,AA3511+1),"")</f>
        <v/>
      </c>
      <c r="AI3511" s="60" t="str">
        <f aca="false">IF(AND(AC3511=1,AA3511&lt;2),IF(AND(C3512=C3511,AA3512=AA3511+1),IF(AC3512=1,"",INDEX(DATAS,AA3511+1)),INDEX(DATAS,AA3511+1)),"")</f>
        <v/>
      </c>
    </row>
    <row r="3512" customFormat="false" ht="15" hidden="false" customHeight="false" outlineLevel="0" collapsed="false">
      <c r="A3512" s="60" t="n">
        <v>46310</v>
      </c>
      <c r="B3512" s="0" t="n">
        <v>1</v>
      </c>
      <c r="C3512" s="0" t="n">
        <v>5941</v>
      </c>
      <c r="D3512" s="0" t="n">
        <v>109</v>
      </c>
      <c r="E3512" s="0" t="n">
        <v>1</v>
      </c>
      <c r="F3512" s="55" t="s">
        <v>1061</v>
      </c>
      <c r="G3512" s="0" t="n">
        <v>40.4</v>
      </c>
      <c r="H3512" s="0" t="n">
        <v>41</v>
      </c>
      <c r="I3512" s="55" t="s">
        <v>187</v>
      </c>
      <c r="J3512" s="0" t="n">
        <v>109</v>
      </c>
      <c r="K3512" s="0" t="n">
        <v>66</v>
      </c>
      <c r="P3512" s="0" t="n">
        <v>3.47</v>
      </c>
      <c r="Q3512" s="0" t="n">
        <v>3.19</v>
      </c>
      <c r="T3512" s="0" t="n">
        <v>36.1</v>
      </c>
      <c r="U3512" s="0" t="n">
        <v>740</v>
      </c>
      <c r="V3512" s="0" t="n">
        <v>2</v>
      </c>
      <c r="W3512" s="60" t="n">
        <v>46310</v>
      </c>
      <c r="X3512" s="55" t="n">
        <f aca="false">IF(I3512="Male",0,1)</f>
        <v>1</v>
      </c>
      <c r="Y3512" s="55" t="n">
        <f aca="false">IF(OR(I3512="DNB",I3512="Dry DNB"),1,0)</f>
        <v>0</v>
      </c>
      <c r="Z3512" s="55" t="n">
        <f aca="false">IF(ISNUMBER(W3512),A3512-W3512,"")</f>
        <v>0</v>
      </c>
      <c r="AA3512" s="55" t="n">
        <f aca="false">MATCH(A3512,DATAS,0)</f>
        <v>2</v>
      </c>
      <c r="AB3512" s="55" t="n">
        <f aca="false">IF(AND(E3512&gt;0,OR(AND(B3512&gt;=1,B3512&lt;=6),B3512=10)),1,0)</f>
        <v>1</v>
      </c>
      <c r="AC3512" s="55" t="n">
        <f aca="false">IF(AND(E3512&gt;0,B3512=10),1,0)</f>
        <v>0</v>
      </c>
      <c r="AD3512" s="55" t="n">
        <f aca="false">IF(AND(C3511=C3512,AA3511=AA3512-1),AB3511,"")</f>
        <v>1</v>
      </c>
      <c r="AE3512" s="55" t="n">
        <f aca="false">IF(AND(C3511=C3512,AA3511=AA3512-1),AC3511,"")</f>
        <v>0</v>
      </c>
      <c r="AF3512" s="55" t="n">
        <f aca="false">IF(AA3512=1,"",IF(AND(AB3512=1,AD3512&lt;&gt;1),1,0))</f>
        <v>0</v>
      </c>
      <c r="AG3512" s="55" t="n">
        <f aca="false">IF(AA3512=1,"",IF(AND(AC3512=1,AE3512&lt;&gt;1),1,0))</f>
        <v>0</v>
      </c>
      <c r="AH3512" s="60" t="str">
        <f aca="false">IF(AND(E3512&gt;0,AA3512&lt;2,NOT(AND(C3513=C3512,AA3513=AA3512+1))),INDEX(DATAS,AA3512+1),"")</f>
        <v/>
      </c>
      <c r="AI3512" s="60" t="str">
        <f aca="false">IF(AND(AC3512=1,AA3512&lt;2),IF(AND(C3513=C3512,AA3513=AA3512+1),IF(AC3513=1,"",INDEX(DATAS,AA3512+1)),INDEX(DATAS,AA3512+1)),"")</f>
        <v/>
      </c>
    </row>
    <row r="3513" customFormat="false" ht="15" hidden="false" customHeight="false" outlineLevel="0" collapsed="false">
      <c r="A3513" s="60" t="n">
        <v>46309</v>
      </c>
      <c r="B3513" s="0" t="n">
        <v>8</v>
      </c>
      <c r="C3513" s="0" t="n">
        <v>5942</v>
      </c>
      <c r="E3513" s="0" t="n">
        <v>0</v>
      </c>
      <c r="F3513" s="55" t="s">
        <v>1062</v>
      </c>
      <c r="I3513" s="55" t="s">
        <v>157</v>
      </c>
      <c r="L3513" s="0" t="n">
        <v>91</v>
      </c>
      <c r="U3513" s="0" t="n">
        <v>738</v>
      </c>
      <c r="V3513" s="0" t="n">
        <v>10</v>
      </c>
      <c r="W3513" s="60" t="n">
        <v>46219</v>
      </c>
      <c r="X3513" s="55" t="n">
        <f aca="false">IF(I3513="Male",0,1)</f>
        <v>1</v>
      </c>
      <c r="Y3513" s="55" t="n">
        <f aca="false">IF(OR(I3513="DNB",I3513="Dry DNB"),1,0)</f>
        <v>0</v>
      </c>
      <c r="Z3513" s="55" t="n">
        <f aca="false">IF(ISNUMBER(W3513),A3513-W3513,"")</f>
        <v>90</v>
      </c>
      <c r="AA3513" s="55" t="n">
        <f aca="false">MATCH(A3513,DATAS,0)</f>
        <v>1</v>
      </c>
      <c r="AB3513" s="55" t="n">
        <f aca="false">IF(AND(E3513&gt;0,OR(AND(B3513&gt;=1,B3513&lt;=6),B3513=10)),1,0)</f>
        <v>0</v>
      </c>
      <c r="AC3513" s="55" t="n">
        <f aca="false">IF(AND(E3513&gt;0,B3513=10),1,0)</f>
        <v>0</v>
      </c>
      <c r="AD3513" s="0" t="str">
        <f aca="false">IF(AND(C3512=C3513,AA3512=AA3513-1),AB3512,"")</f>
        <v/>
      </c>
      <c r="AE3513" s="0" t="str">
        <f aca="false">IF(AND(C3512=C3513,AA3512=AA3513-1),AC3512,"")</f>
        <v/>
      </c>
      <c r="AF3513" s="0" t="str">
        <f aca="false">IF(AA3513=1,"",IF(AND(AB3513=1,AD3513&lt;&gt;1),1,0))</f>
        <v/>
      </c>
      <c r="AG3513" s="0" t="str">
        <f aca="false">IF(AA3513=1,"",IF(AND(AC3513=1,AE3513&lt;&gt;1),1,0))</f>
        <v/>
      </c>
      <c r="AH3513" s="60" t="str">
        <f aca="false">IF(AND(E3513&gt;0,AA3513&lt;2,NOT(AND(C3514=C3513,AA3514=AA3513+1))),INDEX(DATAS,AA3513+1),"")</f>
        <v/>
      </c>
      <c r="AI3513" s="60" t="str">
        <f aca="false">IF(AND(AC3513=1,AA3513&lt;2),IF(AND(C3514=C3513,AA3514=AA3513+1),IF(AC3514=1,"",INDEX(DATAS,AA3513+1)),INDEX(DATAS,AA3513+1)),"")</f>
        <v/>
      </c>
    </row>
    <row r="3514" customFormat="false" ht="15" hidden="false" customHeight="false" outlineLevel="0" collapsed="false">
      <c r="A3514" s="60" t="n">
        <v>46310</v>
      </c>
      <c r="B3514" s="0" t="n">
        <v>8</v>
      </c>
      <c r="C3514" s="0" t="n">
        <v>5942</v>
      </c>
      <c r="E3514" s="0" t="n">
        <v>0</v>
      </c>
      <c r="F3514" s="55" t="s">
        <v>1062</v>
      </c>
      <c r="I3514" s="55" t="s">
        <v>157</v>
      </c>
      <c r="L3514" s="0" t="n">
        <v>92</v>
      </c>
      <c r="U3514" s="0" t="n">
        <v>739</v>
      </c>
      <c r="V3514" s="0" t="n">
        <v>10</v>
      </c>
      <c r="W3514" s="60" t="n">
        <v>46219</v>
      </c>
      <c r="X3514" s="55" t="n">
        <f aca="false">IF(I3514="Male",0,1)</f>
        <v>1</v>
      </c>
      <c r="Y3514" s="55" t="n">
        <f aca="false">IF(OR(I3514="DNB",I3514="Dry DNB"),1,0)</f>
        <v>0</v>
      </c>
      <c r="Z3514" s="55" t="n">
        <f aca="false">IF(ISNUMBER(W3514),A3514-W3514,"")</f>
        <v>91</v>
      </c>
      <c r="AA3514" s="55" t="n">
        <f aca="false">MATCH(A3514,DATAS,0)</f>
        <v>2</v>
      </c>
      <c r="AB3514" s="55" t="n">
        <f aca="false">IF(AND(E3514&gt;0,OR(AND(B3514&gt;=1,B3514&lt;=6),B3514=10)),1,0)</f>
        <v>0</v>
      </c>
      <c r="AC3514" s="55" t="n">
        <f aca="false">IF(AND(E3514&gt;0,B3514=10),1,0)</f>
        <v>0</v>
      </c>
      <c r="AD3514" s="55" t="n">
        <f aca="false">IF(AND(C3513=C3514,AA3513=AA3514-1),AB3513,"")</f>
        <v>0</v>
      </c>
      <c r="AE3514" s="55" t="n">
        <f aca="false">IF(AND(C3513=C3514,AA3513=AA3514-1),AC3513,"")</f>
        <v>0</v>
      </c>
      <c r="AF3514" s="55" t="n">
        <f aca="false">IF(AA3514=1,"",IF(AND(AB3514=1,AD3514&lt;&gt;1),1,0))</f>
        <v>0</v>
      </c>
      <c r="AG3514" s="55" t="n">
        <f aca="false">IF(AA3514=1,"",IF(AND(AC3514=1,AE3514&lt;&gt;1),1,0))</f>
        <v>0</v>
      </c>
      <c r="AH3514" s="60" t="str">
        <f aca="false">IF(AND(E3514&gt;0,AA3514&lt;2,NOT(AND(C3515=C3514,AA3515=AA3514+1))),INDEX(DATAS,AA3514+1),"")</f>
        <v/>
      </c>
      <c r="AI3514" s="60" t="str">
        <f aca="false">IF(AND(AC3514=1,AA3514&lt;2),IF(AND(C3515=C3514,AA3515=AA3514+1),IF(AC3515=1,"",INDEX(DATAS,AA3514+1)),INDEX(DATAS,AA3514+1)),"")</f>
        <v/>
      </c>
    </row>
    <row r="3515" customFormat="false" ht="15" hidden="false" customHeight="false" outlineLevel="0" collapsed="false">
      <c r="A3515" s="60" t="n">
        <v>46309</v>
      </c>
      <c r="B3515" s="0" t="n">
        <v>1</v>
      </c>
      <c r="C3515" s="0" t="n">
        <v>5943</v>
      </c>
      <c r="D3515" s="0" t="n">
        <v>99</v>
      </c>
      <c r="E3515" s="0" t="n">
        <v>1</v>
      </c>
      <c r="F3515" s="55" t="s">
        <v>1062</v>
      </c>
      <c r="G3515" s="0" t="n">
        <v>53.7</v>
      </c>
      <c r="H3515" s="0" t="n">
        <v>57</v>
      </c>
      <c r="I3515" s="55" t="s">
        <v>177</v>
      </c>
      <c r="J3515" s="0" t="n">
        <v>99</v>
      </c>
      <c r="K3515" s="0" t="n">
        <v>64</v>
      </c>
      <c r="P3515" s="0" t="n">
        <v>3.33</v>
      </c>
      <c r="Q3515" s="0" t="n">
        <v>3.07</v>
      </c>
      <c r="R3515" s="0" t="n">
        <v>5309</v>
      </c>
      <c r="S3515" s="0" t="n">
        <v>10672</v>
      </c>
      <c r="T3515" s="0" t="n">
        <v>54.9</v>
      </c>
      <c r="U3515" s="0" t="n">
        <v>738</v>
      </c>
      <c r="V3515" s="0" t="n">
        <v>1</v>
      </c>
      <c r="W3515" s="60" t="n">
        <v>46276</v>
      </c>
      <c r="X3515" s="55" t="n">
        <f aca="false">IF(I3515="Male",0,1)</f>
        <v>1</v>
      </c>
      <c r="Y3515" s="55" t="n">
        <f aca="false">IF(OR(I3515="DNB",I3515="Dry DNB"),1,0)</f>
        <v>0</v>
      </c>
      <c r="Z3515" s="55" t="n">
        <f aca="false">IF(ISNUMBER(W3515),A3515-W3515,"")</f>
        <v>33</v>
      </c>
      <c r="AA3515" s="55" t="n">
        <f aca="false">MATCH(A3515,DATAS,0)</f>
        <v>1</v>
      </c>
      <c r="AB3515" s="55" t="n">
        <f aca="false">IF(AND(E3515&gt;0,OR(AND(B3515&gt;=1,B3515&lt;=6),B3515=10)),1,0)</f>
        <v>1</v>
      </c>
      <c r="AC3515" s="55" t="n">
        <f aca="false">IF(AND(E3515&gt;0,B3515=10),1,0)</f>
        <v>0</v>
      </c>
      <c r="AD3515" s="0" t="str">
        <f aca="false">IF(AND(C3514=C3515,AA3514=AA3515-1),AB3514,"")</f>
        <v/>
      </c>
      <c r="AE3515" s="0" t="str">
        <f aca="false">IF(AND(C3514=C3515,AA3514=AA3515-1),AC3514,"")</f>
        <v/>
      </c>
      <c r="AF3515" s="0" t="str">
        <f aca="false">IF(AA3515=1,"",IF(AND(AB3515=1,AD3515&lt;&gt;1),1,0))</f>
        <v/>
      </c>
      <c r="AG3515" s="0" t="str">
        <f aca="false">IF(AA3515=1,"",IF(AND(AC3515=1,AE3515&lt;&gt;1),1,0))</f>
        <v/>
      </c>
      <c r="AH3515" s="60" t="str">
        <f aca="false">IF(AND(E3515&gt;0,AA3515&lt;2,NOT(AND(C3516=C3515,AA3516=AA3515+1))),INDEX(DATAS,AA3515+1),"")</f>
        <v/>
      </c>
      <c r="AI3515" s="60" t="str">
        <f aca="false">IF(AND(AC3515=1,AA3515&lt;2),IF(AND(C3516=C3515,AA3516=AA3515+1),IF(AC3516=1,"",INDEX(DATAS,AA3515+1)),INDEX(DATAS,AA3515+1)),"")</f>
        <v/>
      </c>
    </row>
    <row r="3516" customFormat="false" ht="15" hidden="false" customHeight="false" outlineLevel="0" collapsed="false">
      <c r="A3516" s="60" t="n">
        <v>46310</v>
      </c>
      <c r="B3516" s="0" t="n">
        <v>1</v>
      </c>
      <c r="C3516" s="0" t="n">
        <v>5943</v>
      </c>
      <c r="D3516" s="0" t="n">
        <v>100</v>
      </c>
      <c r="E3516" s="0" t="n">
        <v>1</v>
      </c>
      <c r="F3516" s="55" t="s">
        <v>1062</v>
      </c>
      <c r="G3516" s="0" t="n">
        <v>49.2</v>
      </c>
      <c r="H3516" s="0" t="n">
        <v>56</v>
      </c>
      <c r="I3516" s="55" t="s">
        <v>177</v>
      </c>
      <c r="J3516" s="0" t="n">
        <v>100</v>
      </c>
      <c r="K3516" s="0" t="n">
        <v>64</v>
      </c>
      <c r="P3516" s="0" t="n">
        <v>3.33</v>
      </c>
      <c r="Q3516" s="0" t="n">
        <v>3.07</v>
      </c>
      <c r="T3516" s="0" t="n">
        <v>54.9</v>
      </c>
      <c r="U3516" s="0" t="n">
        <v>739</v>
      </c>
      <c r="V3516" s="0" t="n">
        <v>1</v>
      </c>
      <c r="W3516" s="60" t="n">
        <v>46276</v>
      </c>
      <c r="X3516" s="55" t="n">
        <f aca="false">IF(I3516="Male",0,1)</f>
        <v>1</v>
      </c>
      <c r="Y3516" s="55" t="n">
        <f aca="false">IF(OR(I3516="DNB",I3516="Dry DNB"),1,0)</f>
        <v>0</v>
      </c>
      <c r="Z3516" s="55" t="n">
        <f aca="false">IF(ISNUMBER(W3516),A3516-W3516,"")</f>
        <v>34</v>
      </c>
      <c r="AA3516" s="55" t="n">
        <f aca="false">MATCH(A3516,DATAS,0)</f>
        <v>2</v>
      </c>
      <c r="AB3516" s="55" t="n">
        <f aca="false">IF(AND(E3516&gt;0,OR(AND(B3516&gt;=1,B3516&lt;=6),B3516=10)),1,0)</f>
        <v>1</v>
      </c>
      <c r="AC3516" s="55" t="n">
        <f aca="false">IF(AND(E3516&gt;0,B3516=10),1,0)</f>
        <v>0</v>
      </c>
      <c r="AD3516" s="55" t="n">
        <f aca="false">IF(AND(C3515=C3516,AA3515=AA3516-1),AB3515,"")</f>
        <v>1</v>
      </c>
      <c r="AE3516" s="55" t="n">
        <f aca="false">IF(AND(C3515=C3516,AA3515=AA3516-1),AC3515,"")</f>
        <v>0</v>
      </c>
      <c r="AF3516" s="55" t="n">
        <f aca="false">IF(AA3516=1,"",IF(AND(AB3516=1,AD3516&lt;&gt;1),1,0))</f>
        <v>0</v>
      </c>
      <c r="AG3516" s="55" t="n">
        <f aca="false">IF(AA3516=1,"",IF(AND(AC3516=1,AE3516&lt;&gt;1),1,0))</f>
        <v>0</v>
      </c>
      <c r="AH3516" s="60" t="str">
        <f aca="false">IF(AND(E3516&gt;0,AA3516&lt;2,NOT(AND(C3517=C3516,AA3517=AA3516+1))),INDEX(DATAS,AA3516+1),"")</f>
        <v/>
      </c>
      <c r="AI3516" s="60" t="str">
        <f aca="false">IF(AND(AC3516=1,AA3516&lt;2),IF(AND(C3517=C3516,AA3517=AA3516+1),IF(AC3517=1,"",INDEX(DATAS,AA3516+1)),INDEX(DATAS,AA3516+1)),"")</f>
        <v/>
      </c>
    </row>
    <row r="3517" customFormat="false" ht="15" hidden="false" customHeight="false" outlineLevel="0" collapsed="false">
      <c r="A3517" s="60" t="n">
        <v>46309</v>
      </c>
      <c r="B3517" s="0" t="n">
        <v>1</v>
      </c>
      <c r="C3517" s="0" t="n">
        <v>5944</v>
      </c>
      <c r="D3517" s="0" t="n">
        <v>42</v>
      </c>
      <c r="E3517" s="0" t="n">
        <v>1</v>
      </c>
      <c r="F3517" s="55" t="s">
        <v>1062</v>
      </c>
      <c r="G3517" s="0" t="n">
        <v>43.2</v>
      </c>
      <c r="H3517" s="0" t="n">
        <v>45</v>
      </c>
      <c r="I3517" s="55" t="s">
        <v>166</v>
      </c>
      <c r="J3517" s="0" t="n">
        <v>42</v>
      </c>
      <c r="P3517" s="0" t="n">
        <v>4.51</v>
      </c>
      <c r="Q3517" s="0" t="n">
        <v>3.4</v>
      </c>
      <c r="R3517" s="0" t="n">
        <v>3696</v>
      </c>
      <c r="S3517" s="0" t="n">
        <v>7430</v>
      </c>
      <c r="U3517" s="0" t="n">
        <v>738</v>
      </c>
      <c r="V3517" s="0" t="n">
        <v>0</v>
      </c>
      <c r="X3517" s="55" t="n">
        <f aca="false">IF(I3517="Male",0,1)</f>
        <v>1</v>
      </c>
      <c r="Y3517" s="55" t="n">
        <f aca="false">IF(OR(I3517="DNB",I3517="Dry DNB"),1,0)</f>
        <v>0</v>
      </c>
      <c r="Z3517" s="0" t="str">
        <f aca="false">IF(ISNUMBER(W3517),A3517-W3517,"")</f>
        <v/>
      </c>
      <c r="AA3517" s="55" t="n">
        <f aca="false">MATCH(A3517,DATAS,0)</f>
        <v>1</v>
      </c>
      <c r="AB3517" s="55" t="n">
        <f aca="false">IF(AND(E3517&gt;0,OR(AND(B3517&gt;=1,B3517&lt;=6),B3517=10)),1,0)</f>
        <v>1</v>
      </c>
      <c r="AC3517" s="55" t="n">
        <f aca="false">IF(AND(E3517&gt;0,B3517=10),1,0)</f>
        <v>0</v>
      </c>
      <c r="AD3517" s="0" t="str">
        <f aca="false">IF(AND(C3516=C3517,AA3516=AA3517-1),AB3516,"")</f>
        <v/>
      </c>
      <c r="AE3517" s="0" t="str">
        <f aca="false">IF(AND(C3516=C3517,AA3516=AA3517-1),AC3516,"")</f>
        <v/>
      </c>
      <c r="AF3517" s="0" t="str">
        <f aca="false">IF(AA3517=1,"",IF(AND(AB3517=1,AD3517&lt;&gt;1),1,0))</f>
        <v/>
      </c>
      <c r="AG3517" s="0" t="str">
        <f aca="false">IF(AA3517=1,"",IF(AND(AC3517=1,AE3517&lt;&gt;1),1,0))</f>
        <v/>
      </c>
      <c r="AH3517" s="60" t="str">
        <f aca="false">IF(AND(E3517&gt;0,AA3517&lt;2,NOT(AND(C3518=C3517,AA3518=AA3517+1))),INDEX(DATAS,AA3517+1),"")</f>
        <v/>
      </c>
      <c r="AI3517" s="60" t="str">
        <f aca="false">IF(AND(AC3517=1,AA3517&lt;2),IF(AND(C3518=C3517,AA3518=AA3517+1),IF(AC3518=1,"",INDEX(DATAS,AA3517+1)),INDEX(DATAS,AA3517+1)),"")</f>
        <v/>
      </c>
    </row>
    <row r="3518" customFormat="false" ht="15" hidden="false" customHeight="false" outlineLevel="0" collapsed="false">
      <c r="A3518" s="60" t="n">
        <v>46310</v>
      </c>
      <c r="B3518" s="0" t="n">
        <v>1</v>
      </c>
      <c r="C3518" s="0" t="n">
        <v>5944</v>
      </c>
      <c r="D3518" s="0" t="n">
        <v>43</v>
      </c>
      <c r="E3518" s="0" t="n">
        <v>1</v>
      </c>
      <c r="F3518" s="55" t="s">
        <v>1062</v>
      </c>
      <c r="G3518" s="0" t="n">
        <v>48.6</v>
      </c>
      <c r="H3518" s="0" t="n">
        <v>46</v>
      </c>
      <c r="I3518" s="55" t="s">
        <v>166</v>
      </c>
      <c r="J3518" s="0" t="n">
        <v>43</v>
      </c>
      <c r="P3518" s="0" t="n">
        <v>4.51</v>
      </c>
      <c r="Q3518" s="0" t="n">
        <v>3.4</v>
      </c>
      <c r="U3518" s="0" t="n">
        <v>739</v>
      </c>
      <c r="V3518" s="0" t="n">
        <v>0</v>
      </c>
      <c r="X3518" s="55" t="n">
        <f aca="false">IF(I3518="Male",0,1)</f>
        <v>1</v>
      </c>
      <c r="Y3518" s="55" t="n">
        <f aca="false">IF(OR(I3518="DNB",I3518="Dry DNB"),1,0)</f>
        <v>0</v>
      </c>
      <c r="Z3518" s="0" t="str">
        <f aca="false">IF(ISNUMBER(W3518),A3518-W3518,"")</f>
        <v/>
      </c>
      <c r="AA3518" s="55" t="n">
        <f aca="false">MATCH(A3518,DATAS,0)</f>
        <v>2</v>
      </c>
      <c r="AB3518" s="55" t="n">
        <f aca="false">IF(AND(E3518&gt;0,OR(AND(B3518&gt;=1,B3518&lt;=6),B3518=10)),1,0)</f>
        <v>1</v>
      </c>
      <c r="AC3518" s="55" t="n">
        <f aca="false">IF(AND(E3518&gt;0,B3518=10),1,0)</f>
        <v>0</v>
      </c>
      <c r="AD3518" s="55" t="n">
        <f aca="false">IF(AND(C3517=C3518,AA3517=AA3518-1),AB3517,"")</f>
        <v>1</v>
      </c>
      <c r="AE3518" s="55" t="n">
        <f aca="false">IF(AND(C3517=C3518,AA3517=AA3518-1),AC3517,"")</f>
        <v>0</v>
      </c>
      <c r="AF3518" s="55" t="n">
        <f aca="false">IF(AA3518=1,"",IF(AND(AB3518=1,AD3518&lt;&gt;1),1,0))</f>
        <v>0</v>
      </c>
      <c r="AG3518" s="55" t="n">
        <f aca="false">IF(AA3518=1,"",IF(AND(AC3518=1,AE3518&lt;&gt;1),1,0))</f>
        <v>0</v>
      </c>
      <c r="AH3518" s="60" t="str">
        <f aca="false">IF(AND(E3518&gt;0,AA3518&lt;2,NOT(AND(C3519=C3518,AA3519=AA3518+1))),INDEX(DATAS,AA3518+1),"")</f>
        <v/>
      </c>
      <c r="AI3518" s="60" t="str">
        <f aca="false">IF(AND(AC3518=1,AA3518&lt;2),IF(AND(C3519=C3518,AA3519=AA3518+1),IF(AC3519=1,"",INDEX(DATAS,AA3518+1)),INDEX(DATAS,AA3518+1)),"")</f>
        <v/>
      </c>
    </row>
    <row r="3519" customFormat="false" ht="15" hidden="false" customHeight="false" outlineLevel="0" collapsed="false">
      <c r="A3519" s="60" t="n">
        <v>46309</v>
      </c>
      <c r="B3519" s="0" t="n">
        <v>9</v>
      </c>
      <c r="C3519" s="0" t="n">
        <v>5945</v>
      </c>
      <c r="E3519" s="0" t="n">
        <v>0</v>
      </c>
      <c r="F3519" s="55" t="s">
        <v>1063</v>
      </c>
      <c r="I3519" s="55" t="s">
        <v>157</v>
      </c>
      <c r="L3519" s="0" t="n">
        <v>258</v>
      </c>
      <c r="U3519" s="0" t="n">
        <v>737</v>
      </c>
      <c r="V3519" s="0" t="n">
        <v>4</v>
      </c>
      <c r="W3519" s="60" t="n">
        <v>46052</v>
      </c>
      <c r="X3519" s="55" t="n">
        <f aca="false">IF(I3519="Male",0,1)</f>
        <v>1</v>
      </c>
      <c r="Y3519" s="55" t="n">
        <f aca="false">IF(OR(I3519="DNB",I3519="Dry DNB"),1,0)</f>
        <v>0</v>
      </c>
      <c r="Z3519" s="55" t="n">
        <f aca="false">IF(ISNUMBER(W3519),A3519-W3519,"")</f>
        <v>257</v>
      </c>
      <c r="AA3519" s="55" t="n">
        <f aca="false">MATCH(A3519,DATAS,0)</f>
        <v>1</v>
      </c>
      <c r="AB3519" s="55" t="n">
        <f aca="false">IF(AND(E3519&gt;0,OR(AND(B3519&gt;=1,B3519&lt;=6),B3519=10)),1,0)</f>
        <v>0</v>
      </c>
      <c r="AC3519" s="55" t="n">
        <f aca="false">IF(AND(E3519&gt;0,B3519=10),1,0)</f>
        <v>0</v>
      </c>
      <c r="AD3519" s="0" t="str">
        <f aca="false">IF(AND(C3518=C3519,AA3518=AA3519-1),AB3518,"")</f>
        <v/>
      </c>
      <c r="AE3519" s="0" t="str">
        <f aca="false">IF(AND(C3518=C3519,AA3518=AA3519-1),AC3518,"")</f>
        <v/>
      </c>
      <c r="AF3519" s="0" t="str">
        <f aca="false">IF(AA3519=1,"",IF(AND(AB3519=1,AD3519&lt;&gt;1),1,0))</f>
        <v/>
      </c>
      <c r="AG3519" s="0" t="str">
        <f aca="false">IF(AA3519=1,"",IF(AND(AC3519=1,AE3519&lt;&gt;1),1,0))</f>
        <v/>
      </c>
      <c r="AH3519" s="60" t="str">
        <f aca="false">IF(AND(E3519&gt;0,AA3519&lt;2,NOT(AND(C3520=C3519,AA3520=AA3519+1))),INDEX(DATAS,AA3519+1),"")</f>
        <v/>
      </c>
      <c r="AI3519" s="60" t="str">
        <f aca="false">IF(AND(AC3519=1,AA3519&lt;2),IF(AND(C3520=C3519,AA3520=AA3519+1),IF(AC3520=1,"",INDEX(DATAS,AA3519+1)),INDEX(DATAS,AA3519+1)),"")</f>
        <v/>
      </c>
    </row>
    <row r="3520" customFormat="false" ht="15" hidden="false" customHeight="false" outlineLevel="0" collapsed="false">
      <c r="A3520" s="60" t="n">
        <v>46310</v>
      </c>
      <c r="B3520" s="0" t="n">
        <v>9</v>
      </c>
      <c r="C3520" s="0" t="n">
        <v>5945</v>
      </c>
      <c r="E3520" s="0" t="n">
        <v>0</v>
      </c>
      <c r="F3520" s="55" t="s">
        <v>1063</v>
      </c>
      <c r="I3520" s="55" t="s">
        <v>157</v>
      </c>
      <c r="L3520" s="0" t="n">
        <v>259</v>
      </c>
      <c r="U3520" s="0" t="n">
        <v>738</v>
      </c>
      <c r="V3520" s="0" t="n">
        <v>4</v>
      </c>
      <c r="W3520" s="60" t="n">
        <v>46052</v>
      </c>
      <c r="X3520" s="55" t="n">
        <f aca="false">IF(I3520="Male",0,1)</f>
        <v>1</v>
      </c>
      <c r="Y3520" s="55" t="n">
        <f aca="false">IF(OR(I3520="DNB",I3520="Dry DNB"),1,0)</f>
        <v>0</v>
      </c>
      <c r="Z3520" s="55" t="n">
        <f aca="false">IF(ISNUMBER(W3520),A3520-W3520,"")</f>
        <v>258</v>
      </c>
      <c r="AA3520" s="55" t="n">
        <f aca="false">MATCH(A3520,DATAS,0)</f>
        <v>2</v>
      </c>
      <c r="AB3520" s="55" t="n">
        <f aca="false">IF(AND(E3520&gt;0,OR(AND(B3520&gt;=1,B3520&lt;=6),B3520=10)),1,0)</f>
        <v>0</v>
      </c>
      <c r="AC3520" s="55" t="n">
        <f aca="false">IF(AND(E3520&gt;0,B3520=10),1,0)</f>
        <v>0</v>
      </c>
      <c r="AD3520" s="55" t="n">
        <f aca="false">IF(AND(C3519=C3520,AA3519=AA3520-1),AB3519,"")</f>
        <v>0</v>
      </c>
      <c r="AE3520" s="55" t="n">
        <f aca="false">IF(AND(C3519=C3520,AA3519=AA3520-1),AC3519,"")</f>
        <v>0</v>
      </c>
      <c r="AF3520" s="55" t="n">
        <f aca="false">IF(AA3520=1,"",IF(AND(AB3520=1,AD3520&lt;&gt;1),1,0))</f>
        <v>0</v>
      </c>
      <c r="AG3520" s="55" t="n">
        <f aca="false">IF(AA3520=1,"",IF(AND(AC3520=1,AE3520&lt;&gt;1),1,0))</f>
        <v>0</v>
      </c>
      <c r="AH3520" s="60" t="str">
        <f aca="false">IF(AND(E3520&gt;0,AA3520&lt;2,NOT(AND(C3521=C3520,AA3521=AA3520+1))),INDEX(DATAS,AA3520+1),"")</f>
        <v/>
      </c>
      <c r="AI3520" s="60" t="str">
        <f aca="false">IF(AND(AC3520=1,AA3520&lt;2),IF(AND(C3521=C3520,AA3521=AA3520+1),IF(AC3521=1,"",INDEX(DATAS,AA3520+1)),INDEX(DATAS,AA3520+1)),"")</f>
        <v/>
      </c>
    </row>
    <row r="3521" customFormat="false" ht="15" hidden="false" customHeight="false" outlineLevel="0" collapsed="false">
      <c r="A3521" s="60" t="n">
        <v>46309</v>
      </c>
      <c r="B3521" s="0" t="n">
        <v>1</v>
      </c>
      <c r="C3521" s="0" t="n">
        <v>5946</v>
      </c>
      <c r="D3521" s="0" t="n">
        <v>68</v>
      </c>
      <c r="E3521" s="0" t="n">
        <v>1</v>
      </c>
      <c r="F3521" s="55" t="s">
        <v>1063</v>
      </c>
      <c r="G3521" s="0" t="n">
        <v>37.5</v>
      </c>
      <c r="H3521" s="0" t="n">
        <v>45</v>
      </c>
      <c r="I3521" s="55" t="s">
        <v>187</v>
      </c>
      <c r="J3521" s="0" t="n">
        <v>68</v>
      </c>
      <c r="K3521" s="0" t="n">
        <v>68</v>
      </c>
      <c r="P3521" s="0" t="n">
        <v>3.93</v>
      </c>
      <c r="Q3521" s="0" t="n">
        <v>3.09</v>
      </c>
      <c r="R3521" s="0" t="n">
        <v>4255</v>
      </c>
      <c r="S3521" s="0" t="n">
        <v>8553</v>
      </c>
      <c r="U3521" s="0" t="n">
        <v>737</v>
      </c>
      <c r="V3521" s="0" t="n">
        <v>1</v>
      </c>
      <c r="W3521" s="60" t="n">
        <v>46310</v>
      </c>
      <c r="X3521" s="55" t="n">
        <f aca="false">IF(I3521="Male",0,1)</f>
        <v>1</v>
      </c>
      <c r="Y3521" s="55" t="n">
        <f aca="false">IF(OR(I3521="DNB",I3521="Dry DNB"),1,0)</f>
        <v>0</v>
      </c>
      <c r="Z3521" s="55" t="n">
        <f aca="false">IF(ISNUMBER(W3521),A3521-W3521,"")</f>
        <v>-1</v>
      </c>
      <c r="AA3521" s="55" t="n">
        <f aca="false">MATCH(A3521,DATAS,0)</f>
        <v>1</v>
      </c>
      <c r="AB3521" s="55" t="n">
        <f aca="false">IF(AND(E3521&gt;0,OR(AND(B3521&gt;=1,B3521&lt;=6),B3521=10)),1,0)</f>
        <v>1</v>
      </c>
      <c r="AC3521" s="55" t="n">
        <f aca="false">IF(AND(E3521&gt;0,B3521=10),1,0)</f>
        <v>0</v>
      </c>
      <c r="AD3521" s="0" t="str">
        <f aca="false">IF(AND(C3520=C3521,AA3520=AA3521-1),AB3520,"")</f>
        <v/>
      </c>
      <c r="AE3521" s="0" t="str">
        <f aca="false">IF(AND(C3520=C3521,AA3520=AA3521-1),AC3520,"")</f>
        <v/>
      </c>
      <c r="AF3521" s="0" t="str">
        <f aca="false">IF(AA3521=1,"",IF(AND(AB3521=1,AD3521&lt;&gt;1),1,0))</f>
        <v/>
      </c>
      <c r="AG3521" s="0" t="str">
        <f aca="false">IF(AA3521=1,"",IF(AND(AC3521=1,AE3521&lt;&gt;1),1,0))</f>
        <v/>
      </c>
      <c r="AH3521" s="60" t="str">
        <f aca="false">IF(AND(E3521&gt;0,AA3521&lt;2,NOT(AND(C3522=C3521,AA3522=AA3521+1))),INDEX(DATAS,AA3521+1),"")</f>
        <v/>
      </c>
      <c r="AI3521" s="60" t="str">
        <f aca="false">IF(AND(AC3521=1,AA3521&lt;2),IF(AND(C3522=C3521,AA3522=AA3521+1),IF(AC3522=1,"",INDEX(DATAS,AA3521+1)),INDEX(DATAS,AA3521+1)),"")</f>
        <v/>
      </c>
    </row>
    <row r="3522" customFormat="false" ht="15" hidden="false" customHeight="false" outlineLevel="0" collapsed="false">
      <c r="A3522" s="60" t="n">
        <v>46310</v>
      </c>
      <c r="B3522" s="0" t="n">
        <v>1</v>
      </c>
      <c r="C3522" s="0" t="n">
        <v>5946</v>
      </c>
      <c r="D3522" s="0" t="n">
        <v>69</v>
      </c>
      <c r="E3522" s="0" t="n">
        <v>1</v>
      </c>
      <c r="F3522" s="55" t="s">
        <v>1063</v>
      </c>
      <c r="G3522" s="0" t="n">
        <v>47.7</v>
      </c>
      <c r="H3522" s="0" t="n">
        <v>45</v>
      </c>
      <c r="I3522" s="55" t="s">
        <v>187</v>
      </c>
      <c r="J3522" s="0" t="n">
        <v>69</v>
      </c>
      <c r="K3522" s="0" t="n">
        <v>68</v>
      </c>
      <c r="P3522" s="0" t="n">
        <v>3.93</v>
      </c>
      <c r="Q3522" s="0" t="n">
        <v>3.09</v>
      </c>
      <c r="U3522" s="0" t="n">
        <v>738</v>
      </c>
      <c r="V3522" s="0" t="n">
        <v>1</v>
      </c>
      <c r="W3522" s="60" t="n">
        <v>46310</v>
      </c>
      <c r="X3522" s="55" t="n">
        <f aca="false">IF(I3522="Male",0,1)</f>
        <v>1</v>
      </c>
      <c r="Y3522" s="55" t="n">
        <f aca="false">IF(OR(I3522="DNB",I3522="Dry DNB"),1,0)</f>
        <v>0</v>
      </c>
      <c r="Z3522" s="55" t="n">
        <f aca="false">IF(ISNUMBER(W3522),A3522-W3522,"")</f>
        <v>0</v>
      </c>
      <c r="AA3522" s="55" t="n">
        <f aca="false">MATCH(A3522,DATAS,0)</f>
        <v>2</v>
      </c>
      <c r="AB3522" s="55" t="n">
        <f aca="false">IF(AND(E3522&gt;0,OR(AND(B3522&gt;=1,B3522&lt;=6),B3522=10)),1,0)</f>
        <v>1</v>
      </c>
      <c r="AC3522" s="55" t="n">
        <f aca="false">IF(AND(E3522&gt;0,B3522=10),1,0)</f>
        <v>0</v>
      </c>
      <c r="AD3522" s="55" t="n">
        <f aca="false">IF(AND(C3521=C3522,AA3521=AA3522-1),AB3521,"")</f>
        <v>1</v>
      </c>
      <c r="AE3522" s="55" t="n">
        <f aca="false">IF(AND(C3521=C3522,AA3521=AA3522-1),AC3521,"")</f>
        <v>0</v>
      </c>
      <c r="AF3522" s="55" t="n">
        <f aca="false">IF(AA3522=1,"",IF(AND(AB3522=1,AD3522&lt;&gt;1),1,0))</f>
        <v>0</v>
      </c>
      <c r="AG3522" s="55" t="n">
        <f aca="false">IF(AA3522=1,"",IF(AND(AC3522=1,AE3522&lt;&gt;1),1,0))</f>
        <v>0</v>
      </c>
      <c r="AH3522" s="60" t="str">
        <f aca="false">IF(AND(E3522&gt;0,AA3522&lt;2,NOT(AND(C3523=C3522,AA3523=AA3522+1))),INDEX(DATAS,AA3522+1),"")</f>
        <v/>
      </c>
      <c r="AI3522" s="60" t="str">
        <f aca="false">IF(AND(AC3522=1,AA3522&lt;2),IF(AND(C3523=C3522,AA3523=AA3522+1),IF(AC3523=1,"",INDEX(DATAS,AA3522+1)),INDEX(DATAS,AA3522+1)),"")</f>
        <v/>
      </c>
    </row>
    <row r="3523" customFormat="false" ht="15" hidden="false" customHeight="false" outlineLevel="0" collapsed="false">
      <c r="A3523" s="60" t="n">
        <v>46309</v>
      </c>
      <c r="B3523" s="0" t="n">
        <v>1</v>
      </c>
      <c r="C3523" s="0" t="n">
        <v>5947</v>
      </c>
      <c r="D3523" s="0" t="n">
        <v>103</v>
      </c>
      <c r="E3523" s="0" t="n">
        <v>1</v>
      </c>
      <c r="F3523" s="55" t="s">
        <v>1063</v>
      </c>
      <c r="G3523" s="0" t="n">
        <v>39.9</v>
      </c>
      <c r="H3523" s="0" t="n">
        <v>38</v>
      </c>
      <c r="I3523" s="55" t="s">
        <v>177</v>
      </c>
      <c r="J3523" s="0" t="n">
        <v>103</v>
      </c>
      <c r="K3523" s="0" t="n">
        <v>68</v>
      </c>
      <c r="P3523" s="0" t="n">
        <v>4.59</v>
      </c>
      <c r="Q3523" s="0" t="n">
        <v>3.31</v>
      </c>
      <c r="R3523" s="0" t="n">
        <v>3623</v>
      </c>
      <c r="S3523" s="0" t="n">
        <v>7293</v>
      </c>
      <c r="T3523" s="0" t="n">
        <v>37.8</v>
      </c>
      <c r="U3523" s="0" t="n">
        <v>737</v>
      </c>
      <c r="V3523" s="0" t="n">
        <v>1</v>
      </c>
      <c r="W3523" s="60" t="n">
        <v>46275</v>
      </c>
      <c r="X3523" s="55" t="n">
        <f aca="false">IF(I3523="Male",0,1)</f>
        <v>1</v>
      </c>
      <c r="Y3523" s="55" t="n">
        <f aca="false">IF(OR(I3523="DNB",I3523="Dry DNB"),1,0)</f>
        <v>0</v>
      </c>
      <c r="Z3523" s="55" t="n">
        <f aca="false">IF(ISNUMBER(W3523),A3523-W3523,"")</f>
        <v>34</v>
      </c>
      <c r="AA3523" s="55" t="n">
        <f aca="false">MATCH(A3523,DATAS,0)</f>
        <v>1</v>
      </c>
      <c r="AB3523" s="55" t="n">
        <f aca="false">IF(AND(E3523&gt;0,OR(AND(B3523&gt;=1,B3523&lt;=6),B3523=10)),1,0)</f>
        <v>1</v>
      </c>
      <c r="AC3523" s="55" t="n">
        <f aca="false">IF(AND(E3523&gt;0,B3523=10),1,0)</f>
        <v>0</v>
      </c>
      <c r="AD3523" s="0" t="str">
        <f aca="false">IF(AND(C3522=C3523,AA3522=AA3523-1),AB3522,"")</f>
        <v/>
      </c>
      <c r="AE3523" s="0" t="str">
        <f aca="false">IF(AND(C3522=C3523,AA3522=AA3523-1),AC3522,"")</f>
        <v/>
      </c>
      <c r="AF3523" s="0" t="str">
        <f aca="false">IF(AA3523=1,"",IF(AND(AB3523=1,AD3523&lt;&gt;1),1,0))</f>
        <v/>
      </c>
      <c r="AG3523" s="0" t="str">
        <f aca="false">IF(AA3523=1,"",IF(AND(AC3523=1,AE3523&lt;&gt;1),1,0))</f>
        <v/>
      </c>
      <c r="AH3523" s="60" t="str">
        <f aca="false">IF(AND(E3523&gt;0,AA3523&lt;2,NOT(AND(C3524=C3523,AA3524=AA3523+1))),INDEX(DATAS,AA3523+1),"")</f>
        <v/>
      </c>
      <c r="AI3523" s="60" t="str">
        <f aca="false">IF(AND(AC3523=1,AA3523&lt;2),IF(AND(C3524=C3523,AA3524=AA3523+1),IF(AC3524=1,"",INDEX(DATAS,AA3523+1)),INDEX(DATAS,AA3523+1)),"")</f>
        <v/>
      </c>
    </row>
    <row r="3524" customFormat="false" ht="15" hidden="false" customHeight="false" outlineLevel="0" collapsed="false">
      <c r="A3524" s="60" t="n">
        <v>46310</v>
      </c>
      <c r="B3524" s="0" t="n">
        <v>1</v>
      </c>
      <c r="C3524" s="0" t="n">
        <v>5947</v>
      </c>
      <c r="D3524" s="0" t="n">
        <v>104</v>
      </c>
      <c r="E3524" s="0" t="n">
        <v>1</v>
      </c>
      <c r="F3524" s="55" t="s">
        <v>1063</v>
      </c>
      <c r="G3524" s="0" t="n">
        <v>40.6</v>
      </c>
      <c r="H3524" s="0" t="n">
        <v>38</v>
      </c>
      <c r="I3524" s="55" t="s">
        <v>177</v>
      </c>
      <c r="J3524" s="0" t="n">
        <v>104</v>
      </c>
      <c r="K3524" s="0" t="n">
        <v>68</v>
      </c>
      <c r="P3524" s="0" t="n">
        <v>4.59</v>
      </c>
      <c r="Q3524" s="0" t="n">
        <v>3.31</v>
      </c>
      <c r="T3524" s="0" t="n">
        <v>37.8</v>
      </c>
      <c r="U3524" s="0" t="n">
        <v>738</v>
      </c>
      <c r="V3524" s="0" t="n">
        <v>1</v>
      </c>
      <c r="W3524" s="60" t="n">
        <v>46275</v>
      </c>
      <c r="X3524" s="55" t="n">
        <f aca="false">IF(I3524="Male",0,1)</f>
        <v>1</v>
      </c>
      <c r="Y3524" s="55" t="n">
        <f aca="false">IF(OR(I3524="DNB",I3524="Dry DNB"),1,0)</f>
        <v>0</v>
      </c>
      <c r="Z3524" s="55" t="n">
        <f aca="false">IF(ISNUMBER(W3524),A3524-W3524,"")</f>
        <v>35</v>
      </c>
      <c r="AA3524" s="55" t="n">
        <f aca="false">MATCH(A3524,DATAS,0)</f>
        <v>2</v>
      </c>
      <c r="AB3524" s="55" t="n">
        <f aca="false">IF(AND(E3524&gt;0,OR(AND(B3524&gt;=1,B3524&lt;=6),B3524=10)),1,0)</f>
        <v>1</v>
      </c>
      <c r="AC3524" s="55" t="n">
        <f aca="false">IF(AND(E3524&gt;0,B3524=10),1,0)</f>
        <v>0</v>
      </c>
      <c r="AD3524" s="55" t="n">
        <f aca="false">IF(AND(C3523=C3524,AA3523=AA3524-1),AB3523,"")</f>
        <v>1</v>
      </c>
      <c r="AE3524" s="55" t="n">
        <f aca="false">IF(AND(C3523=C3524,AA3523=AA3524-1),AC3523,"")</f>
        <v>0</v>
      </c>
      <c r="AF3524" s="55" t="n">
        <f aca="false">IF(AA3524=1,"",IF(AND(AB3524=1,AD3524&lt;&gt;1),1,0))</f>
        <v>0</v>
      </c>
      <c r="AG3524" s="55" t="n">
        <f aca="false">IF(AA3524=1,"",IF(AND(AC3524=1,AE3524&lt;&gt;1),1,0))</f>
        <v>0</v>
      </c>
      <c r="AH3524" s="60" t="str">
        <f aca="false">IF(AND(E3524&gt;0,AA3524&lt;2,NOT(AND(C3525=C3524,AA3525=AA3524+1))),INDEX(DATAS,AA3524+1),"")</f>
        <v/>
      </c>
      <c r="AI3524" s="60" t="str">
        <f aca="false">IF(AND(AC3524=1,AA3524&lt;2),IF(AND(C3525=C3524,AA3525=AA3524+1),IF(AC3525=1,"",INDEX(DATAS,AA3524+1)),INDEX(DATAS,AA3524+1)),"")</f>
        <v/>
      </c>
    </row>
    <row r="3525" customFormat="false" ht="15" hidden="false" customHeight="false" outlineLevel="0" collapsed="false">
      <c r="A3525" s="60" t="n">
        <v>46309</v>
      </c>
      <c r="B3525" s="0" t="n">
        <v>1</v>
      </c>
      <c r="C3525" s="0" t="n">
        <v>5950</v>
      </c>
      <c r="D3525" s="0" t="n">
        <v>69</v>
      </c>
      <c r="E3525" s="0" t="n">
        <v>1</v>
      </c>
      <c r="F3525" s="55" t="s">
        <v>1063</v>
      </c>
      <c r="G3525" s="0" t="n">
        <v>33.4</v>
      </c>
      <c r="H3525" s="0" t="n">
        <v>39</v>
      </c>
      <c r="I3525" s="55" t="s">
        <v>187</v>
      </c>
      <c r="J3525" s="0" t="n">
        <v>69</v>
      </c>
      <c r="K3525" s="0" t="n">
        <v>62</v>
      </c>
      <c r="P3525" s="0" t="n">
        <v>4.77</v>
      </c>
      <c r="Q3525" s="0" t="n">
        <v>3.46</v>
      </c>
      <c r="R3525" s="0" t="n">
        <v>3306</v>
      </c>
      <c r="S3525" s="0" t="n">
        <v>6647</v>
      </c>
      <c r="U3525" s="0" t="n">
        <v>737</v>
      </c>
      <c r="V3525" s="0" t="n">
        <v>1</v>
      </c>
      <c r="W3525" s="60" t="n">
        <v>46303</v>
      </c>
      <c r="X3525" s="55" t="n">
        <f aca="false">IF(I3525="Male",0,1)</f>
        <v>1</v>
      </c>
      <c r="Y3525" s="55" t="n">
        <f aca="false">IF(OR(I3525="DNB",I3525="Dry DNB"),1,0)</f>
        <v>0</v>
      </c>
      <c r="Z3525" s="55" t="n">
        <f aca="false">IF(ISNUMBER(W3525),A3525-W3525,"")</f>
        <v>6</v>
      </c>
      <c r="AA3525" s="55" t="n">
        <f aca="false">MATCH(A3525,DATAS,0)</f>
        <v>1</v>
      </c>
      <c r="AB3525" s="55" t="n">
        <f aca="false">IF(AND(E3525&gt;0,OR(AND(B3525&gt;=1,B3525&lt;=6),B3525=10)),1,0)</f>
        <v>1</v>
      </c>
      <c r="AC3525" s="55" t="n">
        <f aca="false">IF(AND(E3525&gt;0,B3525=10),1,0)</f>
        <v>0</v>
      </c>
      <c r="AD3525" s="0" t="str">
        <f aca="false">IF(AND(C3524=C3525,AA3524=AA3525-1),AB3524,"")</f>
        <v/>
      </c>
      <c r="AE3525" s="0" t="str">
        <f aca="false">IF(AND(C3524=C3525,AA3524=AA3525-1),AC3524,"")</f>
        <v/>
      </c>
      <c r="AF3525" s="0" t="str">
        <f aca="false">IF(AA3525=1,"",IF(AND(AB3525=1,AD3525&lt;&gt;1),1,0))</f>
        <v/>
      </c>
      <c r="AG3525" s="0" t="str">
        <f aca="false">IF(AA3525=1,"",IF(AND(AC3525=1,AE3525&lt;&gt;1),1,0))</f>
        <v/>
      </c>
      <c r="AH3525" s="60" t="str">
        <f aca="false">IF(AND(E3525&gt;0,AA3525&lt;2,NOT(AND(C3526=C3525,AA3526=AA3525+1))),INDEX(DATAS,AA3525+1),"")</f>
        <v/>
      </c>
      <c r="AI3525" s="60" t="str">
        <f aca="false">IF(AND(AC3525=1,AA3525&lt;2),IF(AND(C3526=C3525,AA3526=AA3525+1),IF(AC3526=1,"",INDEX(DATAS,AA3525+1)),INDEX(DATAS,AA3525+1)),"")</f>
        <v/>
      </c>
    </row>
    <row r="3526" customFormat="false" ht="15" hidden="false" customHeight="false" outlineLevel="0" collapsed="false">
      <c r="A3526" s="60" t="n">
        <v>46310</v>
      </c>
      <c r="B3526" s="0" t="n">
        <v>1</v>
      </c>
      <c r="C3526" s="0" t="n">
        <v>5950</v>
      </c>
      <c r="D3526" s="0" t="n">
        <v>70</v>
      </c>
      <c r="E3526" s="0" t="n">
        <v>1</v>
      </c>
      <c r="F3526" s="55" t="s">
        <v>1063</v>
      </c>
      <c r="G3526" s="0" t="n">
        <v>49.6</v>
      </c>
      <c r="H3526" s="0" t="n">
        <v>42</v>
      </c>
      <c r="I3526" s="55" t="s">
        <v>187</v>
      </c>
      <c r="J3526" s="0" t="n">
        <v>70</v>
      </c>
      <c r="K3526" s="0" t="n">
        <v>62</v>
      </c>
      <c r="P3526" s="0" t="n">
        <v>4.77</v>
      </c>
      <c r="Q3526" s="0" t="n">
        <v>3.46</v>
      </c>
      <c r="U3526" s="0" t="n">
        <v>738</v>
      </c>
      <c r="V3526" s="0" t="n">
        <v>1</v>
      </c>
      <c r="W3526" s="60" t="n">
        <v>46303</v>
      </c>
      <c r="X3526" s="55" t="n">
        <f aca="false">IF(I3526="Male",0,1)</f>
        <v>1</v>
      </c>
      <c r="Y3526" s="55" t="n">
        <f aca="false">IF(OR(I3526="DNB",I3526="Dry DNB"),1,0)</f>
        <v>0</v>
      </c>
      <c r="Z3526" s="55" t="n">
        <f aca="false">IF(ISNUMBER(W3526),A3526-W3526,"")</f>
        <v>7</v>
      </c>
      <c r="AA3526" s="55" t="n">
        <f aca="false">MATCH(A3526,DATAS,0)</f>
        <v>2</v>
      </c>
      <c r="AB3526" s="55" t="n">
        <f aca="false">IF(AND(E3526&gt;0,OR(AND(B3526&gt;=1,B3526&lt;=6),B3526=10)),1,0)</f>
        <v>1</v>
      </c>
      <c r="AC3526" s="55" t="n">
        <f aca="false">IF(AND(E3526&gt;0,B3526=10),1,0)</f>
        <v>0</v>
      </c>
      <c r="AD3526" s="55" t="n">
        <f aca="false">IF(AND(C3525=C3526,AA3525=AA3526-1),AB3525,"")</f>
        <v>1</v>
      </c>
      <c r="AE3526" s="55" t="n">
        <f aca="false">IF(AND(C3525=C3526,AA3525=AA3526-1),AC3525,"")</f>
        <v>0</v>
      </c>
      <c r="AF3526" s="55" t="n">
        <f aca="false">IF(AA3526=1,"",IF(AND(AB3526=1,AD3526&lt;&gt;1),1,0))</f>
        <v>0</v>
      </c>
      <c r="AG3526" s="55" t="n">
        <f aca="false">IF(AA3526=1,"",IF(AND(AC3526=1,AE3526&lt;&gt;1),1,0))</f>
        <v>0</v>
      </c>
      <c r="AH3526" s="60" t="str">
        <f aca="false">IF(AND(E3526&gt;0,AA3526&lt;2,NOT(AND(C3527=C3526,AA3527=AA3526+1))),INDEX(DATAS,AA3526+1),"")</f>
        <v/>
      </c>
      <c r="AI3526" s="60" t="str">
        <f aca="false">IF(AND(AC3526=1,AA3526&lt;2),IF(AND(C3527=C3526,AA3527=AA3526+1),IF(AC3527=1,"",INDEX(DATAS,AA3526+1)),INDEX(DATAS,AA3526+1)),"")</f>
        <v/>
      </c>
    </row>
    <row r="3527" customFormat="false" ht="15" hidden="false" customHeight="false" outlineLevel="0" collapsed="false">
      <c r="A3527" s="60" t="n">
        <v>46309</v>
      </c>
      <c r="B3527" s="0" t="n">
        <v>1</v>
      </c>
      <c r="C3527" s="0" t="n">
        <v>5951</v>
      </c>
      <c r="D3527" s="0" t="n">
        <v>1</v>
      </c>
      <c r="E3527" s="0" t="n">
        <v>1</v>
      </c>
      <c r="F3527" s="55" t="s">
        <v>1063</v>
      </c>
      <c r="I3527" s="55" t="s">
        <v>166</v>
      </c>
      <c r="J3527" s="0" t="n">
        <v>1</v>
      </c>
      <c r="U3527" s="0" t="n">
        <v>737</v>
      </c>
      <c r="V3527" s="0" t="n">
        <v>0</v>
      </c>
      <c r="X3527" s="55" t="n">
        <f aca="false">IF(I3527="Male",0,1)</f>
        <v>1</v>
      </c>
      <c r="Y3527" s="55" t="n">
        <f aca="false">IF(OR(I3527="DNB",I3527="Dry DNB"),1,0)</f>
        <v>0</v>
      </c>
      <c r="Z3527" s="0" t="str">
        <f aca="false">IF(ISNUMBER(W3527),A3527-W3527,"")</f>
        <v/>
      </c>
      <c r="AA3527" s="55" t="n">
        <f aca="false">MATCH(A3527,DATAS,0)</f>
        <v>1</v>
      </c>
      <c r="AB3527" s="55" t="n">
        <f aca="false">IF(AND(E3527&gt;0,OR(AND(B3527&gt;=1,B3527&lt;=6),B3527=10)),1,0)</f>
        <v>1</v>
      </c>
      <c r="AC3527" s="55" t="n">
        <f aca="false">IF(AND(E3527&gt;0,B3527=10),1,0)</f>
        <v>0</v>
      </c>
      <c r="AD3527" s="0" t="str">
        <f aca="false">IF(AND(C3526=C3527,AA3526=AA3527-1),AB3526,"")</f>
        <v/>
      </c>
      <c r="AE3527" s="0" t="str">
        <f aca="false">IF(AND(C3526=C3527,AA3526=AA3527-1),AC3526,"")</f>
        <v/>
      </c>
      <c r="AF3527" s="0" t="str">
        <f aca="false">IF(AA3527=1,"",IF(AND(AB3527=1,AD3527&lt;&gt;1),1,0))</f>
        <v/>
      </c>
      <c r="AG3527" s="0" t="str">
        <f aca="false">IF(AA3527=1,"",IF(AND(AC3527=1,AE3527&lt;&gt;1),1,0))</f>
        <v/>
      </c>
      <c r="AH3527" s="60" t="str">
        <f aca="false">IF(AND(E3527&gt;0,AA3527&lt;2,NOT(AND(C3528=C3527,AA3528=AA3527+1))),INDEX(DATAS,AA3527+1),"")</f>
        <v/>
      </c>
      <c r="AI3527" s="60" t="str">
        <f aca="false">IF(AND(AC3527=1,AA3527&lt;2),IF(AND(C3528=C3527,AA3528=AA3527+1),IF(AC3528=1,"",INDEX(DATAS,AA3527+1)),INDEX(DATAS,AA3527+1)),"")</f>
        <v/>
      </c>
    </row>
    <row r="3528" customFormat="false" ht="15" hidden="false" customHeight="false" outlineLevel="0" collapsed="false">
      <c r="A3528" s="60" t="n">
        <v>46310</v>
      </c>
      <c r="B3528" s="0" t="n">
        <v>1</v>
      </c>
      <c r="C3528" s="0" t="n">
        <v>5951</v>
      </c>
      <c r="D3528" s="0" t="n">
        <v>2</v>
      </c>
      <c r="E3528" s="0" t="n">
        <v>1</v>
      </c>
      <c r="F3528" s="55" t="s">
        <v>1063</v>
      </c>
      <c r="I3528" s="55" t="s">
        <v>166</v>
      </c>
      <c r="J3528" s="0" t="n">
        <v>2</v>
      </c>
      <c r="U3528" s="0" t="n">
        <v>738</v>
      </c>
      <c r="V3528" s="0" t="n">
        <v>0</v>
      </c>
      <c r="X3528" s="55" t="n">
        <f aca="false">IF(I3528="Male",0,1)</f>
        <v>1</v>
      </c>
      <c r="Y3528" s="55" t="n">
        <f aca="false">IF(OR(I3528="DNB",I3528="Dry DNB"),1,0)</f>
        <v>0</v>
      </c>
      <c r="Z3528" s="0" t="str">
        <f aca="false">IF(ISNUMBER(W3528),A3528-W3528,"")</f>
        <v/>
      </c>
      <c r="AA3528" s="55" t="n">
        <f aca="false">MATCH(A3528,DATAS,0)</f>
        <v>2</v>
      </c>
      <c r="AB3528" s="55" t="n">
        <f aca="false">IF(AND(E3528&gt;0,OR(AND(B3528&gt;=1,B3528&lt;=6),B3528=10)),1,0)</f>
        <v>1</v>
      </c>
      <c r="AC3528" s="55" t="n">
        <f aca="false">IF(AND(E3528&gt;0,B3528=10),1,0)</f>
        <v>0</v>
      </c>
      <c r="AD3528" s="55" t="n">
        <f aca="false">IF(AND(C3527=C3528,AA3527=AA3528-1),AB3527,"")</f>
        <v>1</v>
      </c>
      <c r="AE3528" s="55" t="n">
        <f aca="false">IF(AND(C3527=C3528,AA3527=AA3528-1),AC3527,"")</f>
        <v>0</v>
      </c>
      <c r="AF3528" s="55" t="n">
        <f aca="false">IF(AA3528=1,"",IF(AND(AB3528=1,AD3528&lt;&gt;1),1,0))</f>
        <v>0</v>
      </c>
      <c r="AG3528" s="55" t="n">
        <f aca="false">IF(AA3528=1,"",IF(AND(AC3528=1,AE3528&lt;&gt;1),1,0))</f>
        <v>0</v>
      </c>
      <c r="AH3528" s="60" t="str">
        <f aca="false">IF(AND(E3528&gt;0,AA3528&lt;2,NOT(AND(C3529=C3528,AA3529=AA3528+1))),INDEX(DATAS,AA3528+1),"")</f>
        <v/>
      </c>
      <c r="AI3528" s="60" t="str">
        <f aca="false">IF(AND(AC3528=1,AA3528&lt;2),IF(AND(C3529=C3528,AA3529=AA3528+1),IF(AC3529=1,"",INDEX(DATAS,AA3528+1)),INDEX(DATAS,AA3528+1)),"")</f>
        <v/>
      </c>
    </row>
    <row r="3529" customFormat="false" ht="15" hidden="false" customHeight="false" outlineLevel="0" collapsed="false">
      <c r="A3529" s="60" t="n">
        <v>46309</v>
      </c>
      <c r="B3529" s="0" t="n">
        <v>1</v>
      </c>
      <c r="C3529" s="0" t="n">
        <v>5952</v>
      </c>
      <c r="D3529" s="0" t="n">
        <v>58</v>
      </c>
      <c r="E3529" s="0" t="n">
        <v>1</v>
      </c>
      <c r="F3529" s="55" t="s">
        <v>1060</v>
      </c>
      <c r="G3529" s="0" t="n">
        <v>61.4</v>
      </c>
      <c r="H3529" s="0" t="n">
        <v>62</v>
      </c>
      <c r="I3529" s="55" t="s">
        <v>166</v>
      </c>
      <c r="J3529" s="0" t="n">
        <v>58</v>
      </c>
      <c r="P3529" s="0" t="n">
        <v>3.98</v>
      </c>
      <c r="Q3529" s="0" t="n">
        <v>2.54</v>
      </c>
      <c r="R3529" s="0" t="n">
        <v>5477</v>
      </c>
      <c r="S3529" s="0" t="n">
        <v>11010</v>
      </c>
      <c r="U3529" s="0" t="n">
        <v>736</v>
      </c>
      <c r="V3529" s="0" t="n">
        <v>0</v>
      </c>
      <c r="X3529" s="55" t="n">
        <f aca="false">IF(I3529="Male",0,1)</f>
        <v>1</v>
      </c>
      <c r="Y3529" s="55" t="n">
        <f aca="false">IF(OR(I3529="DNB",I3529="Dry DNB"),1,0)</f>
        <v>0</v>
      </c>
      <c r="Z3529" s="0" t="str">
        <f aca="false">IF(ISNUMBER(W3529),A3529-W3529,"")</f>
        <v/>
      </c>
      <c r="AA3529" s="55" t="n">
        <f aca="false">MATCH(A3529,DATAS,0)</f>
        <v>1</v>
      </c>
      <c r="AB3529" s="55" t="n">
        <f aca="false">IF(AND(E3529&gt;0,OR(AND(B3529&gt;=1,B3529&lt;=6),B3529=10)),1,0)</f>
        <v>1</v>
      </c>
      <c r="AC3529" s="55" t="n">
        <f aca="false">IF(AND(E3529&gt;0,B3529=10),1,0)</f>
        <v>0</v>
      </c>
      <c r="AD3529" s="0" t="str">
        <f aca="false">IF(AND(C3528=C3529,AA3528=AA3529-1),AB3528,"")</f>
        <v/>
      </c>
      <c r="AE3529" s="0" t="str">
        <f aca="false">IF(AND(C3528=C3529,AA3528=AA3529-1),AC3528,"")</f>
        <v/>
      </c>
      <c r="AF3529" s="0" t="str">
        <f aca="false">IF(AA3529=1,"",IF(AND(AB3529=1,AD3529&lt;&gt;1),1,0))</f>
        <v/>
      </c>
      <c r="AG3529" s="0" t="str">
        <f aca="false">IF(AA3529=1,"",IF(AND(AC3529=1,AE3529&lt;&gt;1),1,0))</f>
        <v/>
      </c>
      <c r="AH3529" s="60" t="str">
        <f aca="false">IF(AND(E3529&gt;0,AA3529&lt;2,NOT(AND(C3530=C3529,AA3530=AA3529+1))),INDEX(DATAS,AA3529+1),"")</f>
        <v/>
      </c>
      <c r="AI3529" s="60" t="str">
        <f aca="false">IF(AND(AC3529=1,AA3529&lt;2),IF(AND(C3530=C3529,AA3530=AA3529+1),IF(AC3530=1,"",INDEX(DATAS,AA3529+1)),INDEX(DATAS,AA3529+1)),"")</f>
        <v/>
      </c>
    </row>
    <row r="3530" customFormat="false" ht="15" hidden="false" customHeight="false" outlineLevel="0" collapsed="false">
      <c r="A3530" s="60" t="n">
        <v>46310</v>
      </c>
      <c r="B3530" s="0" t="n">
        <v>1</v>
      </c>
      <c r="C3530" s="0" t="n">
        <v>5952</v>
      </c>
      <c r="D3530" s="0" t="n">
        <v>59</v>
      </c>
      <c r="E3530" s="0" t="n">
        <v>1</v>
      </c>
      <c r="F3530" s="55" t="s">
        <v>1060</v>
      </c>
      <c r="G3530" s="0" t="n">
        <v>65.3</v>
      </c>
      <c r="H3530" s="0" t="n">
        <v>61</v>
      </c>
      <c r="I3530" s="55" t="s">
        <v>166</v>
      </c>
      <c r="J3530" s="0" t="n">
        <v>59</v>
      </c>
      <c r="P3530" s="0" t="n">
        <v>3.98</v>
      </c>
      <c r="Q3530" s="0" t="n">
        <v>2.54</v>
      </c>
      <c r="U3530" s="0" t="n">
        <v>737</v>
      </c>
      <c r="V3530" s="0" t="n">
        <v>0</v>
      </c>
      <c r="X3530" s="55" t="n">
        <f aca="false">IF(I3530="Male",0,1)</f>
        <v>1</v>
      </c>
      <c r="Y3530" s="55" t="n">
        <f aca="false">IF(OR(I3530="DNB",I3530="Dry DNB"),1,0)</f>
        <v>0</v>
      </c>
      <c r="Z3530" s="0" t="str">
        <f aca="false">IF(ISNUMBER(W3530),A3530-W3530,"")</f>
        <v/>
      </c>
      <c r="AA3530" s="55" t="n">
        <f aca="false">MATCH(A3530,DATAS,0)</f>
        <v>2</v>
      </c>
      <c r="AB3530" s="55" t="n">
        <f aca="false">IF(AND(E3530&gt;0,OR(AND(B3530&gt;=1,B3530&lt;=6),B3530=10)),1,0)</f>
        <v>1</v>
      </c>
      <c r="AC3530" s="55" t="n">
        <f aca="false">IF(AND(E3530&gt;0,B3530=10),1,0)</f>
        <v>0</v>
      </c>
      <c r="AD3530" s="55" t="n">
        <f aca="false">IF(AND(C3529=C3530,AA3529=AA3530-1),AB3529,"")</f>
        <v>1</v>
      </c>
      <c r="AE3530" s="55" t="n">
        <f aca="false">IF(AND(C3529=C3530,AA3529=AA3530-1),AC3529,"")</f>
        <v>0</v>
      </c>
      <c r="AF3530" s="55" t="n">
        <f aca="false">IF(AA3530=1,"",IF(AND(AB3530=1,AD3530&lt;&gt;1),1,0))</f>
        <v>0</v>
      </c>
      <c r="AG3530" s="55" t="n">
        <f aca="false">IF(AA3530=1,"",IF(AND(AC3530=1,AE3530&lt;&gt;1),1,0))</f>
        <v>0</v>
      </c>
      <c r="AH3530" s="60" t="str">
        <f aca="false">IF(AND(E3530&gt;0,AA3530&lt;2,NOT(AND(C3531=C3530,AA3531=AA3530+1))),INDEX(DATAS,AA3530+1),"")</f>
        <v/>
      </c>
      <c r="AI3530" s="60" t="str">
        <f aca="false">IF(AND(AC3530=1,AA3530&lt;2),IF(AND(C3531=C3530,AA3531=AA3530+1),IF(AC3531=1,"",INDEX(DATAS,AA3530+1)),INDEX(DATAS,AA3530+1)),"")</f>
        <v/>
      </c>
    </row>
    <row r="3531" customFormat="false" ht="15" hidden="false" customHeight="false" outlineLevel="0" collapsed="false">
      <c r="A3531" s="60" t="n">
        <v>46309</v>
      </c>
      <c r="B3531" s="0" t="n">
        <v>1</v>
      </c>
      <c r="C3531" s="0" t="n">
        <v>5955</v>
      </c>
      <c r="D3531" s="0" t="n">
        <v>65</v>
      </c>
      <c r="E3531" s="0" t="n">
        <v>1</v>
      </c>
      <c r="F3531" s="55" t="s">
        <v>1064</v>
      </c>
      <c r="G3531" s="0" t="n">
        <v>45.9</v>
      </c>
      <c r="H3531" s="0" t="n">
        <v>50</v>
      </c>
      <c r="I3531" s="55" t="s">
        <v>177</v>
      </c>
      <c r="J3531" s="0" t="n">
        <v>65</v>
      </c>
      <c r="P3531" s="0" t="n">
        <v>3.29</v>
      </c>
      <c r="Q3531" s="0" t="n">
        <v>3.04</v>
      </c>
      <c r="R3531" s="0" t="n">
        <v>4392</v>
      </c>
      <c r="S3531" s="0" t="n">
        <v>8829</v>
      </c>
      <c r="U3531" s="0" t="n">
        <v>735</v>
      </c>
      <c r="V3531" s="0" t="n">
        <v>0</v>
      </c>
      <c r="X3531" s="55" t="n">
        <f aca="false">IF(I3531="Male",0,1)</f>
        <v>1</v>
      </c>
      <c r="Y3531" s="55" t="n">
        <f aca="false">IF(OR(I3531="DNB",I3531="Dry DNB"),1,0)</f>
        <v>0</v>
      </c>
      <c r="Z3531" s="0" t="str">
        <f aca="false">IF(ISNUMBER(W3531),A3531-W3531,"")</f>
        <v/>
      </c>
      <c r="AA3531" s="55" t="n">
        <f aca="false">MATCH(A3531,DATAS,0)</f>
        <v>1</v>
      </c>
      <c r="AB3531" s="55" t="n">
        <f aca="false">IF(AND(E3531&gt;0,OR(AND(B3531&gt;=1,B3531&lt;=6),B3531=10)),1,0)</f>
        <v>1</v>
      </c>
      <c r="AC3531" s="55" t="n">
        <f aca="false">IF(AND(E3531&gt;0,B3531=10),1,0)</f>
        <v>0</v>
      </c>
      <c r="AD3531" s="0" t="str">
        <f aca="false">IF(AND(C3530=C3531,AA3530=AA3531-1),AB3530,"")</f>
        <v/>
      </c>
      <c r="AE3531" s="0" t="str">
        <f aca="false">IF(AND(C3530=C3531,AA3530=AA3531-1),AC3530,"")</f>
        <v/>
      </c>
      <c r="AF3531" s="0" t="str">
        <f aca="false">IF(AA3531=1,"",IF(AND(AB3531=1,AD3531&lt;&gt;1),1,0))</f>
        <v/>
      </c>
      <c r="AG3531" s="0" t="str">
        <f aca="false">IF(AA3531=1,"",IF(AND(AC3531=1,AE3531&lt;&gt;1),1,0))</f>
        <v/>
      </c>
      <c r="AH3531" s="60" t="str">
        <f aca="false">IF(AND(E3531&gt;0,AA3531&lt;2,NOT(AND(C3532=C3531,AA3532=AA3531+1))),INDEX(DATAS,AA3531+1),"")</f>
        <v/>
      </c>
      <c r="AI3531" s="60" t="str">
        <f aca="false">IF(AND(AC3531=1,AA3531&lt;2),IF(AND(C3532=C3531,AA3532=AA3531+1),IF(AC3532=1,"",INDEX(DATAS,AA3531+1)),INDEX(DATAS,AA3531+1)),"")</f>
        <v/>
      </c>
    </row>
    <row r="3532" customFormat="false" ht="15" hidden="false" customHeight="false" outlineLevel="0" collapsed="false">
      <c r="A3532" s="60" t="n">
        <v>46310</v>
      </c>
      <c r="B3532" s="0" t="n">
        <v>1</v>
      </c>
      <c r="C3532" s="0" t="n">
        <v>5955</v>
      </c>
      <c r="D3532" s="0" t="n">
        <v>66</v>
      </c>
      <c r="E3532" s="0" t="n">
        <v>1</v>
      </c>
      <c r="F3532" s="55" t="s">
        <v>1064</v>
      </c>
      <c r="G3532" s="0" t="n">
        <v>47.8</v>
      </c>
      <c r="H3532" s="0" t="n">
        <v>49</v>
      </c>
      <c r="I3532" s="55" t="s">
        <v>177</v>
      </c>
      <c r="J3532" s="0" t="n">
        <v>66</v>
      </c>
      <c r="P3532" s="0" t="n">
        <v>3.29</v>
      </c>
      <c r="Q3532" s="0" t="n">
        <v>3.04</v>
      </c>
      <c r="U3532" s="0" t="n">
        <v>736</v>
      </c>
      <c r="V3532" s="0" t="n">
        <v>0</v>
      </c>
      <c r="X3532" s="55" t="n">
        <f aca="false">IF(I3532="Male",0,1)</f>
        <v>1</v>
      </c>
      <c r="Y3532" s="55" t="n">
        <f aca="false">IF(OR(I3532="DNB",I3532="Dry DNB"),1,0)</f>
        <v>0</v>
      </c>
      <c r="Z3532" s="0" t="str">
        <f aca="false">IF(ISNUMBER(W3532),A3532-W3532,"")</f>
        <v/>
      </c>
      <c r="AA3532" s="55" t="n">
        <f aca="false">MATCH(A3532,DATAS,0)</f>
        <v>2</v>
      </c>
      <c r="AB3532" s="55" t="n">
        <f aca="false">IF(AND(E3532&gt;0,OR(AND(B3532&gt;=1,B3532&lt;=6),B3532=10)),1,0)</f>
        <v>1</v>
      </c>
      <c r="AC3532" s="55" t="n">
        <f aca="false">IF(AND(E3532&gt;0,B3532=10),1,0)</f>
        <v>0</v>
      </c>
      <c r="AD3532" s="55" t="n">
        <f aca="false">IF(AND(C3531=C3532,AA3531=AA3532-1),AB3531,"")</f>
        <v>1</v>
      </c>
      <c r="AE3532" s="55" t="n">
        <f aca="false">IF(AND(C3531=C3532,AA3531=AA3532-1),AC3531,"")</f>
        <v>0</v>
      </c>
      <c r="AF3532" s="55" t="n">
        <f aca="false">IF(AA3532=1,"",IF(AND(AB3532=1,AD3532&lt;&gt;1),1,0))</f>
        <v>0</v>
      </c>
      <c r="AG3532" s="55" t="n">
        <f aca="false">IF(AA3532=1,"",IF(AND(AC3532=1,AE3532&lt;&gt;1),1,0))</f>
        <v>0</v>
      </c>
      <c r="AH3532" s="60" t="str">
        <f aca="false">IF(AND(E3532&gt;0,AA3532&lt;2,NOT(AND(C3533=C3532,AA3533=AA3532+1))),INDEX(DATAS,AA3532+1),"")</f>
        <v/>
      </c>
      <c r="AI3532" s="60" t="str">
        <f aca="false">IF(AND(AC3532=1,AA3532&lt;2),IF(AND(C3533=C3532,AA3533=AA3532+1),IF(AC3533=1,"",INDEX(DATAS,AA3532+1)),INDEX(DATAS,AA3532+1)),"")</f>
        <v/>
      </c>
    </row>
    <row r="3533" customFormat="false" ht="15" hidden="false" customHeight="false" outlineLevel="0" collapsed="false">
      <c r="A3533" s="60" t="n">
        <v>46309</v>
      </c>
      <c r="B3533" s="0" t="n">
        <v>8</v>
      </c>
      <c r="C3533" s="0" t="n">
        <v>5956</v>
      </c>
      <c r="E3533" s="0" t="n">
        <v>0</v>
      </c>
      <c r="F3533" s="55" t="s">
        <v>1064</v>
      </c>
      <c r="I3533" s="55" t="s">
        <v>157</v>
      </c>
      <c r="L3533" s="0" t="n">
        <v>152</v>
      </c>
      <c r="U3533" s="0" t="n">
        <v>735</v>
      </c>
      <c r="V3533" s="0" t="n">
        <v>4</v>
      </c>
      <c r="W3533" s="60" t="n">
        <v>46158</v>
      </c>
      <c r="X3533" s="55" t="n">
        <f aca="false">IF(I3533="Male",0,1)</f>
        <v>1</v>
      </c>
      <c r="Y3533" s="55" t="n">
        <f aca="false">IF(OR(I3533="DNB",I3533="Dry DNB"),1,0)</f>
        <v>0</v>
      </c>
      <c r="Z3533" s="55" t="n">
        <f aca="false">IF(ISNUMBER(W3533),A3533-W3533,"")</f>
        <v>151</v>
      </c>
      <c r="AA3533" s="55" t="n">
        <f aca="false">MATCH(A3533,DATAS,0)</f>
        <v>1</v>
      </c>
      <c r="AB3533" s="55" t="n">
        <f aca="false">IF(AND(E3533&gt;0,OR(AND(B3533&gt;=1,B3533&lt;=6),B3533=10)),1,0)</f>
        <v>0</v>
      </c>
      <c r="AC3533" s="55" t="n">
        <f aca="false">IF(AND(E3533&gt;0,B3533=10),1,0)</f>
        <v>0</v>
      </c>
      <c r="AD3533" s="0" t="str">
        <f aca="false">IF(AND(C3532=C3533,AA3532=AA3533-1),AB3532,"")</f>
        <v/>
      </c>
      <c r="AE3533" s="0" t="str">
        <f aca="false">IF(AND(C3532=C3533,AA3532=AA3533-1),AC3532,"")</f>
        <v/>
      </c>
      <c r="AF3533" s="0" t="str">
        <f aca="false">IF(AA3533=1,"",IF(AND(AB3533=1,AD3533&lt;&gt;1),1,0))</f>
        <v/>
      </c>
      <c r="AG3533" s="0" t="str">
        <f aca="false">IF(AA3533=1,"",IF(AND(AC3533=1,AE3533&lt;&gt;1),1,0))</f>
        <v/>
      </c>
      <c r="AH3533" s="60" t="str">
        <f aca="false">IF(AND(E3533&gt;0,AA3533&lt;2,NOT(AND(C3534=C3533,AA3534=AA3533+1))),INDEX(DATAS,AA3533+1),"")</f>
        <v/>
      </c>
      <c r="AI3533" s="60" t="str">
        <f aca="false">IF(AND(AC3533=1,AA3533&lt;2),IF(AND(C3534=C3533,AA3534=AA3533+1),IF(AC3534=1,"",INDEX(DATAS,AA3533+1)),INDEX(DATAS,AA3533+1)),"")</f>
        <v/>
      </c>
    </row>
    <row r="3534" customFormat="false" ht="15" hidden="false" customHeight="false" outlineLevel="0" collapsed="false">
      <c r="A3534" s="60" t="n">
        <v>46310</v>
      </c>
      <c r="B3534" s="0" t="n">
        <v>8</v>
      </c>
      <c r="C3534" s="0" t="n">
        <v>5956</v>
      </c>
      <c r="E3534" s="0" t="n">
        <v>0</v>
      </c>
      <c r="F3534" s="55" t="s">
        <v>1064</v>
      </c>
      <c r="I3534" s="55" t="s">
        <v>157</v>
      </c>
      <c r="L3534" s="0" t="n">
        <v>153</v>
      </c>
      <c r="U3534" s="0" t="n">
        <v>736</v>
      </c>
      <c r="V3534" s="0" t="n">
        <v>4</v>
      </c>
      <c r="W3534" s="60" t="n">
        <v>46158</v>
      </c>
      <c r="X3534" s="55" t="n">
        <f aca="false">IF(I3534="Male",0,1)</f>
        <v>1</v>
      </c>
      <c r="Y3534" s="55" t="n">
        <f aca="false">IF(OR(I3534="DNB",I3534="Dry DNB"),1,0)</f>
        <v>0</v>
      </c>
      <c r="Z3534" s="55" t="n">
        <f aca="false">IF(ISNUMBER(W3534),A3534-W3534,"")</f>
        <v>152</v>
      </c>
      <c r="AA3534" s="55" t="n">
        <f aca="false">MATCH(A3534,DATAS,0)</f>
        <v>2</v>
      </c>
      <c r="AB3534" s="55" t="n">
        <f aca="false">IF(AND(E3534&gt;0,OR(AND(B3534&gt;=1,B3534&lt;=6),B3534=10)),1,0)</f>
        <v>0</v>
      </c>
      <c r="AC3534" s="55" t="n">
        <f aca="false">IF(AND(E3534&gt;0,B3534=10),1,0)</f>
        <v>0</v>
      </c>
      <c r="AD3534" s="55" t="n">
        <f aca="false">IF(AND(C3533=C3534,AA3533=AA3534-1),AB3533,"")</f>
        <v>0</v>
      </c>
      <c r="AE3534" s="55" t="n">
        <f aca="false">IF(AND(C3533=C3534,AA3533=AA3534-1),AC3533,"")</f>
        <v>0</v>
      </c>
      <c r="AF3534" s="55" t="n">
        <f aca="false">IF(AA3534=1,"",IF(AND(AB3534=1,AD3534&lt;&gt;1),1,0))</f>
        <v>0</v>
      </c>
      <c r="AG3534" s="55" t="n">
        <f aca="false">IF(AA3534=1,"",IF(AND(AC3534=1,AE3534&lt;&gt;1),1,0))</f>
        <v>0</v>
      </c>
      <c r="AH3534" s="60" t="str">
        <f aca="false">IF(AND(E3534&gt;0,AA3534&lt;2,NOT(AND(C3535=C3534,AA3535=AA3534+1))),INDEX(DATAS,AA3534+1),"")</f>
        <v/>
      </c>
      <c r="AI3534" s="60" t="str">
        <f aca="false">IF(AND(AC3534=1,AA3534&lt;2),IF(AND(C3535=C3534,AA3535=AA3534+1),IF(AC3535=1,"",INDEX(DATAS,AA3534+1)),INDEX(DATAS,AA3534+1)),"")</f>
        <v/>
      </c>
    </row>
    <row r="3535" customFormat="false" ht="15" hidden="false" customHeight="false" outlineLevel="0" collapsed="false">
      <c r="A3535" s="60" t="n">
        <v>46309</v>
      </c>
      <c r="B3535" s="0" t="n">
        <v>13</v>
      </c>
      <c r="C3535" s="0" t="n">
        <v>5957</v>
      </c>
      <c r="E3535" s="0" t="n">
        <v>0</v>
      </c>
      <c r="F3535" s="55" t="s">
        <v>1064</v>
      </c>
      <c r="I3535" s="55" t="s">
        <v>177</v>
      </c>
      <c r="U3535" s="0" t="n">
        <v>735</v>
      </c>
      <c r="V3535" s="0" t="n">
        <v>0</v>
      </c>
      <c r="X3535" s="55" t="n">
        <f aca="false">IF(I3535="Male",0,1)</f>
        <v>1</v>
      </c>
      <c r="Y3535" s="55" t="n">
        <f aca="false">IF(OR(I3535="DNB",I3535="Dry DNB"),1,0)</f>
        <v>0</v>
      </c>
      <c r="Z3535" s="0" t="str">
        <f aca="false">IF(ISNUMBER(W3535),A3535-W3535,"")</f>
        <v/>
      </c>
      <c r="AA3535" s="55" t="n">
        <f aca="false">MATCH(A3535,DATAS,0)</f>
        <v>1</v>
      </c>
      <c r="AB3535" s="55" t="n">
        <f aca="false">IF(AND(E3535&gt;0,OR(AND(B3535&gt;=1,B3535&lt;=6),B3535=10)),1,0)</f>
        <v>0</v>
      </c>
      <c r="AC3535" s="55" t="n">
        <f aca="false">IF(AND(E3535&gt;0,B3535=10),1,0)</f>
        <v>0</v>
      </c>
      <c r="AD3535" s="0" t="str">
        <f aca="false">IF(AND(C3534=C3535,AA3534=AA3535-1),AB3534,"")</f>
        <v/>
      </c>
      <c r="AE3535" s="0" t="str">
        <f aca="false">IF(AND(C3534=C3535,AA3534=AA3535-1),AC3534,"")</f>
        <v/>
      </c>
      <c r="AF3535" s="0" t="str">
        <f aca="false">IF(AA3535=1,"",IF(AND(AB3535=1,AD3535&lt;&gt;1),1,0))</f>
        <v/>
      </c>
      <c r="AG3535" s="0" t="str">
        <f aca="false">IF(AA3535=1,"",IF(AND(AC3535=1,AE3535&lt;&gt;1),1,0))</f>
        <v/>
      </c>
      <c r="AH3535" s="60" t="str">
        <f aca="false">IF(AND(E3535&gt;0,AA3535&lt;2,NOT(AND(C3536=C3535,AA3536=AA3535+1))),INDEX(DATAS,AA3535+1),"")</f>
        <v/>
      </c>
      <c r="AI3535" s="60" t="str">
        <f aca="false">IF(AND(AC3535=1,AA3535&lt;2),IF(AND(C3536=C3535,AA3536=AA3535+1),IF(AC3536=1,"",INDEX(DATAS,AA3535+1)),INDEX(DATAS,AA3535+1)),"")</f>
        <v/>
      </c>
    </row>
    <row r="3536" customFormat="false" ht="15" hidden="false" customHeight="false" outlineLevel="0" collapsed="false">
      <c r="A3536" s="60" t="n">
        <v>46310</v>
      </c>
      <c r="B3536" s="0" t="n">
        <v>13</v>
      </c>
      <c r="C3536" s="0" t="n">
        <v>5957</v>
      </c>
      <c r="E3536" s="0" t="n">
        <v>0</v>
      </c>
      <c r="F3536" s="55" t="s">
        <v>1064</v>
      </c>
      <c r="I3536" s="55" t="s">
        <v>177</v>
      </c>
      <c r="U3536" s="0" t="n">
        <v>736</v>
      </c>
      <c r="V3536" s="0" t="n">
        <v>0</v>
      </c>
      <c r="X3536" s="55" t="n">
        <f aca="false">IF(I3536="Male",0,1)</f>
        <v>1</v>
      </c>
      <c r="Y3536" s="55" t="n">
        <f aca="false">IF(OR(I3536="DNB",I3536="Dry DNB"),1,0)</f>
        <v>0</v>
      </c>
      <c r="Z3536" s="0" t="str">
        <f aca="false">IF(ISNUMBER(W3536),A3536-W3536,"")</f>
        <v/>
      </c>
      <c r="AA3536" s="55" t="n">
        <f aca="false">MATCH(A3536,DATAS,0)</f>
        <v>2</v>
      </c>
      <c r="AB3536" s="55" t="n">
        <f aca="false">IF(AND(E3536&gt;0,OR(AND(B3536&gt;=1,B3536&lt;=6),B3536=10)),1,0)</f>
        <v>0</v>
      </c>
      <c r="AC3536" s="55" t="n">
        <f aca="false">IF(AND(E3536&gt;0,B3536=10),1,0)</f>
        <v>0</v>
      </c>
      <c r="AD3536" s="55" t="n">
        <f aca="false">IF(AND(C3535=C3536,AA3535=AA3536-1),AB3535,"")</f>
        <v>0</v>
      </c>
      <c r="AE3536" s="55" t="n">
        <f aca="false">IF(AND(C3535=C3536,AA3535=AA3536-1),AC3535,"")</f>
        <v>0</v>
      </c>
      <c r="AF3536" s="55" t="n">
        <f aca="false">IF(AA3536=1,"",IF(AND(AB3536=1,AD3536&lt;&gt;1),1,0))</f>
        <v>0</v>
      </c>
      <c r="AG3536" s="55" t="n">
        <f aca="false">IF(AA3536=1,"",IF(AND(AC3536=1,AE3536&lt;&gt;1),1,0))</f>
        <v>0</v>
      </c>
      <c r="AH3536" s="60" t="str">
        <f aca="false">IF(AND(E3536&gt;0,AA3536&lt;2,NOT(AND(C3537=C3536,AA3537=AA3536+1))),INDEX(DATAS,AA3536+1),"")</f>
        <v/>
      </c>
      <c r="AI3536" s="60" t="str">
        <f aca="false">IF(AND(AC3536=1,AA3536&lt;2),IF(AND(C3537=C3536,AA3537=AA3536+1),IF(AC3537=1,"",INDEX(DATAS,AA3536+1)),INDEX(DATAS,AA3536+1)),"")</f>
        <v/>
      </c>
    </row>
    <row r="3537" customFormat="false" ht="15" hidden="false" customHeight="false" outlineLevel="0" collapsed="false">
      <c r="A3537" s="60" t="n">
        <v>46309</v>
      </c>
      <c r="B3537" s="0" t="n">
        <v>8</v>
      </c>
      <c r="C3537" s="0" t="n">
        <v>5958</v>
      </c>
      <c r="E3537" s="0" t="n">
        <v>0</v>
      </c>
      <c r="F3537" s="55" t="s">
        <v>1064</v>
      </c>
      <c r="I3537" s="55" t="s">
        <v>157</v>
      </c>
      <c r="L3537" s="0" t="n">
        <v>63</v>
      </c>
      <c r="U3537" s="0" t="n">
        <v>735</v>
      </c>
      <c r="V3537" s="0" t="n">
        <v>12</v>
      </c>
      <c r="W3537" s="60" t="n">
        <v>46247</v>
      </c>
      <c r="X3537" s="55" t="n">
        <f aca="false">IF(I3537="Male",0,1)</f>
        <v>1</v>
      </c>
      <c r="Y3537" s="55" t="n">
        <f aca="false">IF(OR(I3537="DNB",I3537="Dry DNB"),1,0)</f>
        <v>0</v>
      </c>
      <c r="Z3537" s="55" t="n">
        <f aca="false">IF(ISNUMBER(W3537),A3537-W3537,"")</f>
        <v>62</v>
      </c>
      <c r="AA3537" s="55" t="n">
        <f aca="false">MATCH(A3537,DATAS,0)</f>
        <v>1</v>
      </c>
      <c r="AB3537" s="55" t="n">
        <f aca="false">IF(AND(E3537&gt;0,OR(AND(B3537&gt;=1,B3537&lt;=6),B3537=10)),1,0)</f>
        <v>0</v>
      </c>
      <c r="AC3537" s="55" t="n">
        <f aca="false">IF(AND(E3537&gt;0,B3537=10),1,0)</f>
        <v>0</v>
      </c>
      <c r="AD3537" s="0" t="str">
        <f aca="false">IF(AND(C3536=C3537,AA3536=AA3537-1),AB3536,"")</f>
        <v/>
      </c>
      <c r="AE3537" s="0" t="str">
        <f aca="false">IF(AND(C3536=C3537,AA3536=AA3537-1),AC3536,"")</f>
        <v/>
      </c>
      <c r="AF3537" s="0" t="str">
        <f aca="false">IF(AA3537=1,"",IF(AND(AB3537=1,AD3537&lt;&gt;1),1,0))</f>
        <v/>
      </c>
      <c r="AG3537" s="0" t="str">
        <f aca="false">IF(AA3537=1,"",IF(AND(AC3537=1,AE3537&lt;&gt;1),1,0))</f>
        <v/>
      </c>
      <c r="AH3537" s="60" t="str">
        <f aca="false">IF(AND(E3537&gt;0,AA3537&lt;2,NOT(AND(C3538=C3537,AA3538=AA3537+1))),INDEX(DATAS,AA3537+1),"")</f>
        <v/>
      </c>
      <c r="AI3537" s="60" t="str">
        <f aca="false">IF(AND(AC3537=1,AA3537&lt;2),IF(AND(C3538=C3537,AA3538=AA3537+1),IF(AC3538=1,"",INDEX(DATAS,AA3537+1)),INDEX(DATAS,AA3537+1)),"")</f>
        <v/>
      </c>
    </row>
    <row r="3538" customFormat="false" ht="15" hidden="false" customHeight="false" outlineLevel="0" collapsed="false">
      <c r="A3538" s="60" t="n">
        <v>46310</v>
      </c>
      <c r="B3538" s="0" t="n">
        <v>8</v>
      </c>
      <c r="C3538" s="0" t="n">
        <v>5958</v>
      </c>
      <c r="E3538" s="0" t="n">
        <v>0</v>
      </c>
      <c r="F3538" s="55" t="s">
        <v>1064</v>
      </c>
      <c r="I3538" s="55" t="s">
        <v>157</v>
      </c>
      <c r="L3538" s="0" t="n">
        <v>64</v>
      </c>
      <c r="U3538" s="0" t="n">
        <v>736</v>
      </c>
      <c r="V3538" s="0" t="n">
        <v>12</v>
      </c>
      <c r="W3538" s="60" t="n">
        <v>46247</v>
      </c>
      <c r="X3538" s="55" t="n">
        <f aca="false">IF(I3538="Male",0,1)</f>
        <v>1</v>
      </c>
      <c r="Y3538" s="55" t="n">
        <f aca="false">IF(OR(I3538="DNB",I3538="Dry DNB"),1,0)</f>
        <v>0</v>
      </c>
      <c r="Z3538" s="55" t="n">
        <f aca="false">IF(ISNUMBER(W3538),A3538-W3538,"")</f>
        <v>63</v>
      </c>
      <c r="AA3538" s="55" t="n">
        <f aca="false">MATCH(A3538,DATAS,0)</f>
        <v>2</v>
      </c>
      <c r="AB3538" s="55" t="n">
        <f aca="false">IF(AND(E3538&gt;0,OR(AND(B3538&gt;=1,B3538&lt;=6),B3538=10)),1,0)</f>
        <v>0</v>
      </c>
      <c r="AC3538" s="55" t="n">
        <f aca="false">IF(AND(E3538&gt;0,B3538=10),1,0)</f>
        <v>0</v>
      </c>
      <c r="AD3538" s="55" t="n">
        <f aca="false">IF(AND(C3537=C3538,AA3537=AA3538-1),AB3537,"")</f>
        <v>0</v>
      </c>
      <c r="AE3538" s="55" t="n">
        <f aca="false">IF(AND(C3537=C3538,AA3537=AA3538-1),AC3537,"")</f>
        <v>0</v>
      </c>
      <c r="AF3538" s="55" t="n">
        <f aca="false">IF(AA3538=1,"",IF(AND(AB3538=1,AD3538&lt;&gt;1),1,0))</f>
        <v>0</v>
      </c>
      <c r="AG3538" s="55" t="n">
        <f aca="false">IF(AA3538=1,"",IF(AND(AC3538=1,AE3538&lt;&gt;1),1,0))</f>
        <v>0</v>
      </c>
      <c r="AH3538" s="60" t="str">
        <f aca="false">IF(AND(E3538&gt;0,AA3538&lt;2,NOT(AND(C3539=C3538,AA3539=AA3538+1))),INDEX(DATAS,AA3538+1),"")</f>
        <v/>
      </c>
      <c r="AI3538" s="60" t="str">
        <f aca="false">IF(AND(AC3538=1,AA3538&lt;2),IF(AND(C3539=C3538,AA3539=AA3538+1),IF(AC3539=1,"",INDEX(DATAS,AA3538+1)),INDEX(DATAS,AA3538+1)),"")</f>
        <v/>
      </c>
    </row>
    <row r="3539" customFormat="false" ht="15" hidden="false" customHeight="false" outlineLevel="0" collapsed="false">
      <c r="A3539" s="60" t="n">
        <v>46309</v>
      </c>
      <c r="B3539" s="0" t="n">
        <v>1</v>
      </c>
      <c r="C3539" s="0" t="n">
        <v>5959</v>
      </c>
      <c r="D3539" s="0" t="n">
        <v>90</v>
      </c>
      <c r="E3539" s="0" t="n">
        <v>1</v>
      </c>
      <c r="F3539" s="55" t="s">
        <v>1064</v>
      </c>
      <c r="G3539" s="0" t="n">
        <v>56.7</v>
      </c>
      <c r="H3539" s="0" t="n">
        <v>57</v>
      </c>
      <c r="I3539" s="55" t="s">
        <v>187</v>
      </c>
      <c r="J3539" s="0" t="n">
        <v>90</v>
      </c>
      <c r="K3539" s="0" t="n">
        <v>69</v>
      </c>
      <c r="P3539" s="0" t="n">
        <v>3.37</v>
      </c>
      <c r="Q3539" s="0" t="n">
        <v>3.08</v>
      </c>
      <c r="R3539" s="0" t="n">
        <v>4891</v>
      </c>
      <c r="S3539" s="0" t="n">
        <v>9833</v>
      </c>
      <c r="U3539" s="0" t="n">
        <v>735</v>
      </c>
      <c r="V3539" s="0" t="n">
        <v>2</v>
      </c>
      <c r="W3539" s="60" t="n">
        <v>46307</v>
      </c>
      <c r="X3539" s="55" t="n">
        <f aca="false">IF(I3539="Male",0,1)</f>
        <v>1</v>
      </c>
      <c r="Y3539" s="55" t="n">
        <f aca="false">IF(OR(I3539="DNB",I3539="Dry DNB"),1,0)</f>
        <v>0</v>
      </c>
      <c r="Z3539" s="55" t="n">
        <f aca="false">IF(ISNUMBER(W3539),A3539-W3539,"")</f>
        <v>2</v>
      </c>
      <c r="AA3539" s="55" t="n">
        <f aca="false">MATCH(A3539,DATAS,0)</f>
        <v>1</v>
      </c>
      <c r="AB3539" s="55" t="n">
        <f aca="false">IF(AND(E3539&gt;0,OR(AND(B3539&gt;=1,B3539&lt;=6),B3539=10)),1,0)</f>
        <v>1</v>
      </c>
      <c r="AC3539" s="55" t="n">
        <f aca="false">IF(AND(E3539&gt;0,B3539=10),1,0)</f>
        <v>0</v>
      </c>
      <c r="AD3539" s="0" t="str">
        <f aca="false">IF(AND(C3538=C3539,AA3538=AA3539-1),AB3538,"")</f>
        <v/>
      </c>
      <c r="AE3539" s="0" t="str">
        <f aca="false">IF(AND(C3538=C3539,AA3538=AA3539-1),AC3538,"")</f>
        <v/>
      </c>
      <c r="AF3539" s="0" t="str">
        <f aca="false">IF(AA3539=1,"",IF(AND(AB3539=1,AD3539&lt;&gt;1),1,0))</f>
        <v/>
      </c>
      <c r="AG3539" s="0" t="str">
        <f aca="false">IF(AA3539=1,"",IF(AND(AC3539=1,AE3539&lt;&gt;1),1,0))</f>
        <v/>
      </c>
      <c r="AH3539" s="60" t="str">
        <f aca="false">IF(AND(E3539&gt;0,AA3539&lt;2,NOT(AND(C3540=C3539,AA3540=AA3539+1))),INDEX(DATAS,AA3539+1),"")</f>
        <v/>
      </c>
      <c r="AI3539" s="60" t="str">
        <f aca="false">IF(AND(AC3539=1,AA3539&lt;2),IF(AND(C3540=C3539,AA3540=AA3539+1),IF(AC3540=1,"",INDEX(DATAS,AA3539+1)),INDEX(DATAS,AA3539+1)),"")</f>
        <v/>
      </c>
    </row>
    <row r="3540" customFormat="false" ht="15" hidden="false" customHeight="false" outlineLevel="0" collapsed="false">
      <c r="A3540" s="60" t="n">
        <v>46310</v>
      </c>
      <c r="B3540" s="0" t="n">
        <v>1</v>
      </c>
      <c r="C3540" s="0" t="n">
        <v>5959</v>
      </c>
      <c r="D3540" s="0" t="n">
        <v>91</v>
      </c>
      <c r="E3540" s="0" t="n">
        <v>1</v>
      </c>
      <c r="F3540" s="55" t="s">
        <v>1064</v>
      </c>
      <c r="G3540" s="0" t="n">
        <v>61.2</v>
      </c>
      <c r="H3540" s="0" t="n">
        <v>56</v>
      </c>
      <c r="I3540" s="55" t="s">
        <v>187</v>
      </c>
      <c r="J3540" s="0" t="n">
        <v>91</v>
      </c>
      <c r="K3540" s="0" t="n">
        <v>69</v>
      </c>
      <c r="P3540" s="0" t="n">
        <v>3.37</v>
      </c>
      <c r="Q3540" s="0" t="n">
        <v>3.08</v>
      </c>
      <c r="U3540" s="0" t="n">
        <v>736</v>
      </c>
      <c r="V3540" s="0" t="n">
        <v>2</v>
      </c>
      <c r="W3540" s="60" t="n">
        <v>46307</v>
      </c>
      <c r="X3540" s="55" t="n">
        <f aca="false">IF(I3540="Male",0,1)</f>
        <v>1</v>
      </c>
      <c r="Y3540" s="55" t="n">
        <f aca="false">IF(OR(I3540="DNB",I3540="Dry DNB"),1,0)</f>
        <v>0</v>
      </c>
      <c r="Z3540" s="55" t="n">
        <f aca="false">IF(ISNUMBER(W3540),A3540-W3540,"")</f>
        <v>3</v>
      </c>
      <c r="AA3540" s="55" t="n">
        <f aca="false">MATCH(A3540,DATAS,0)</f>
        <v>2</v>
      </c>
      <c r="AB3540" s="55" t="n">
        <f aca="false">IF(AND(E3540&gt;0,OR(AND(B3540&gt;=1,B3540&lt;=6),B3540=10)),1,0)</f>
        <v>1</v>
      </c>
      <c r="AC3540" s="55" t="n">
        <f aca="false">IF(AND(E3540&gt;0,B3540=10),1,0)</f>
        <v>0</v>
      </c>
      <c r="AD3540" s="55" t="n">
        <f aca="false">IF(AND(C3539=C3540,AA3539=AA3540-1),AB3539,"")</f>
        <v>1</v>
      </c>
      <c r="AE3540" s="55" t="n">
        <f aca="false">IF(AND(C3539=C3540,AA3539=AA3540-1),AC3539,"")</f>
        <v>0</v>
      </c>
      <c r="AF3540" s="55" t="n">
        <f aca="false">IF(AA3540=1,"",IF(AND(AB3540=1,AD3540&lt;&gt;1),1,0))</f>
        <v>0</v>
      </c>
      <c r="AG3540" s="55" t="n">
        <f aca="false">IF(AA3540=1,"",IF(AND(AC3540=1,AE3540&lt;&gt;1),1,0))</f>
        <v>0</v>
      </c>
      <c r="AH3540" s="60" t="str">
        <f aca="false">IF(AND(E3540&gt;0,AA3540&lt;2,NOT(AND(C3541=C3540,AA3541=AA3540+1))),INDEX(DATAS,AA3540+1),"")</f>
        <v/>
      </c>
      <c r="AI3540" s="60" t="str">
        <f aca="false">IF(AND(AC3540=1,AA3540&lt;2),IF(AND(C3541=C3540,AA3541=AA3540+1),IF(AC3541=1,"",INDEX(DATAS,AA3540+1)),INDEX(DATAS,AA3540+1)),"")</f>
        <v/>
      </c>
    </row>
    <row r="3541" customFormat="false" ht="15" hidden="false" customHeight="false" outlineLevel="0" collapsed="false">
      <c r="A3541" s="60" t="n">
        <v>46309</v>
      </c>
      <c r="B3541" s="0" t="n">
        <v>1</v>
      </c>
      <c r="C3541" s="0" t="n">
        <v>5960</v>
      </c>
      <c r="D3541" s="0" t="n">
        <v>48</v>
      </c>
      <c r="E3541" s="0" t="n">
        <v>1</v>
      </c>
      <c r="F3541" s="55" t="s">
        <v>1065</v>
      </c>
      <c r="G3541" s="0" t="n">
        <v>52</v>
      </c>
      <c r="H3541" s="0" t="n">
        <v>50</v>
      </c>
      <c r="I3541" s="55" t="s">
        <v>166</v>
      </c>
      <c r="J3541" s="0" t="n">
        <v>48</v>
      </c>
      <c r="P3541" s="0" t="n">
        <v>3.6</v>
      </c>
      <c r="Q3541" s="0" t="n">
        <v>3.17</v>
      </c>
      <c r="R3541" s="0" t="n">
        <v>3930</v>
      </c>
      <c r="S3541" s="0" t="n">
        <v>7900</v>
      </c>
      <c r="U3541" s="0" t="n">
        <v>734</v>
      </c>
      <c r="V3541" s="0" t="n">
        <v>0</v>
      </c>
      <c r="X3541" s="55" t="n">
        <f aca="false">IF(I3541="Male",0,1)</f>
        <v>1</v>
      </c>
      <c r="Y3541" s="55" t="n">
        <f aca="false">IF(OR(I3541="DNB",I3541="Dry DNB"),1,0)</f>
        <v>0</v>
      </c>
      <c r="Z3541" s="0" t="str">
        <f aca="false">IF(ISNUMBER(W3541),A3541-W3541,"")</f>
        <v/>
      </c>
      <c r="AA3541" s="55" t="n">
        <f aca="false">MATCH(A3541,DATAS,0)</f>
        <v>1</v>
      </c>
      <c r="AB3541" s="55" t="n">
        <f aca="false">IF(AND(E3541&gt;0,OR(AND(B3541&gt;=1,B3541&lt;=6),B3541=10)),1,0)</f>
        <v>1</v>
      </c>
      <c r="AC3541" s="55" t="n">
        <f aca="false">IF(AND(E3541&gt;0,B3541=10),1,0)</f>
        <v>0</v>
      </c>
      <c r="AD3541" s="0" t="str">
        <f aca="false">IF(AND(C3540=C3541,AA3540=AA3541-1),AB3540,"")</f>
        <v/>
      </c>
      <c r="AE3541" s="0" t="str">
        <f aca="false">IF(AND(C3540=C3541,AA3540=AA3541-1),AC3540,"")</f>
        <v/>
      </c>
      <c r="AF3541" s="0" t="str">
        <f aca="false">IF(AA3541=1,"",IF(AND(AB3541=1,AD3541&lt;&gt;1),1,0))</f>
        <v/>
      </c>
      <c r="AG3541" s="0" t="str">
        <f aca="false">IF(AA3541=1,"",IF(AND(AC3541=1,AE3541&lt;&gt;1),1,0))</f>
        <v/>
      </c>
      <c r="AH3541" s="60" t="str">
        <f aca="false">IF(AND(E3541&gt;0,AA3541&lt;2,NOT(AND(C3542=C3541,AA3542=AA3541+1))),INDEX(DATAS,AA3541+1),"")</f>
        <v/>
      </c>
      <c r="AI3541" s="60" t="str">
        <f aca="false">IF(AND(AC3541=1,AA3541&lt;2),IF(AND(C3542=C3541,AA3542=AA3541+1),IF(AC3542=1,"",INDEX(DATAS,AA3541+1)),INDEX(DATAS,AA3541+1)),"")</f>
        <v/>
      </c>
    </row>
    <row r="3542" customFormat="false" ht="15" hidden="false" customHeight="false" outlineLevel="0" collapsed="false">
      <c r="A3542" s="60" t="n">
        <v>46310</v>
      </c>
      <c r="B3542" s="0" t="n">
        <v>1</v>
      </c>
      <c r="C3542" s="0" t="n">
        <v>5960</v>
      </c>
      <c r="D3542" s="0" t="n">
        <v>49</v>
      </c>
      <c r="E3542" s="0" t="n">
        <v>1</v>
      </c>
      <c r="F3542" s="55" t="s">
        <v>1065</v>
      </c>
      <c r="G3542" s="0" t="n">
        <v>53.2</v>
      </c>
      <c r="H3542" s="0" t="n">
        <v>50</v>
      </c>
      <c r="I3542" s="55" t="s">
        <v>166</v>
      </c>
      <c r="J3542" s="0" t="n">
        <v>49</v>
      </c>
      <c r="P3542" s="0" t="n">
        <v>3.6</v>
      </c>
      <c r="Q3542" s="0" t="n">
        <v>3.17</v>
      </c>
      <c r="U3542" s="0" t="n">
        <v>735</v>
      </c>
      <c r="V3542" s="0" t="n">
        <v>0</v>
      </c>
      <c r="X3542" s="55" t="n">
        <f aca="false">IF(I3542="Male",0,1)</f>
        <v>1</v>
      </c>
      <c r="Y3542" s="55" t="n">
        <f aca="false">IF(OR(I3542="DNB",I3542="Dry DNB"),1,0)</f>
        <v>0</v>
      </c>
      <c r="Z3542" s="0" t="str">
        <f aca="false">IF(ISNUMBER(W3542),A3542-W3542,"")</f>
        <v/>
      </c>
      <c r="AA3542" s="55" t="n">
        <f aca="false">MATCH(A3542,DATAS,0)</f>
        <v>2</v>
      </c>
      <c r="AB3542" s="55" t="n">
        <f aca="false">IF(AND(E3542&gt;0,OR(AND(B3542&gt;=1,B3542&lt;=6),B3542=10)),1,0)</f>
        <v>1</v>
      </c>
      <c r="AC3542" s="55" t="n">
        <f aca="false">IF(AND(E3542&gt;0,B3542=10),1,0)</f>
        <v>0</v>
      </c>
      <c r="AD3542" s="55" t="n">
        <f aca="false">IF(AND(C3541=C3542,AA3541=AA3542-1),AB3541,"")</f>
        <v>1</v>
      </c>
      <c r="AE3542" s="55" t="n">
        <f aca="false">IF(AND(C3541=C3542,AA3541=AA3542-1),AC3541,"")</f>
        <v>0</v>
      </c>
      <c r="AF3542" s="55" t="n">
        <f aca="false">IF(AA3542=1,"",IF(AND(AB3542=1,AD3542&lt;&gt;1),1,0))</f>
        <v>0</v>
      </c>
      <c r="AG3542" s="55" t="n">
        <f aca="false">IF(AA3542=1,"",IF(AND(AC3542=1,AE3542&lt;&gt;1),1,0))</f>
        <v>0</v>
      </c>
      <c r="AH3542" s="60" t="str">
        <f aca="false">IF(AND(E3542&gt;0,AA3542&lt;2,NOT(AND(C3543=C3542,AA3543=AA3542+1))),INDEX(DATAS,AA3542+1),"")</f>
        <v/>
      </c>
      <c r="AI3542" s="60" t="str">
        <f aca="false">IF(AND(AC3542=1,AA3542&lt;2),IF(AND(C3543=C3542,AA3543=AA3542+1),IF(AC3543=1,"",INDEX(DATAS,AA3542+1)),INDEX(DATAS,AA3542+1)),"")</f>
        <v/>
      </c>
    </row>
    <row r="3543" customFormat="false" ht="15" hidden="false" customHeight="false" outlineLevel="0" collapsed="false">
      <c r="A3543" s="60" t="n">
        <v>46309</v>
      </c>
      <c r="B3543" s="0" t="n">
        <v>1</v>
      </c>
      <c r="C3543" s="0" t="n">
        <v>5961</v>
      </c>
      <c r="D3543" s="0" t="n">
        <v>49</v>
      </c>
      <c r="E3543" s="0" t="n">
        <v>1</v>
      </c>
      <c r="F3543" s="55" t="s">
        <v>1065</v>
      </c>
      <c r="G3543" s="0" t="n">
        <v>46.4</v>
      </c>
      <c r="H3543" s="0" t="n">
        <v>47</v>
      </c>
      <c r="I3543" s="55" t="s">
        <v>166</v>
      </c>
      <c r="J3543" s="0" t="n">
        <v>49</v>
      </c>
      <c r="P3543" s="0" t="n">
        <v>4.02</v>
      </c>
      <c r="Q3543" s="0" t="n">
        <v>2.92</v>
      </c>
      <c r="R3543" s="0" t="n">
        <v>4153</v>
      </c>
      <c r="S3543" s="0" t="n">
        <v>8348</v>
      </c>
      <c r="U3543" s="0" t="n">
        <v>734</v>
      </c>
      <c r="V3543" s="0" t="n">
        <v>0</v>
      </c>
      <c r="X3543" s="55" t="n">
        <f aca="false">IF(I3543="Male",0,1)</f>
        <v>1</v>
      </c>
      <c r="Y3543" s="55" t="n">
        <f aca="false">IF(OR(I3543="DNB",I3543="Dry DNB"),1,0)</f>
        <v>0</v>
      </c>
      <c r="Z3543" s="0" t="str">
        <f aca="false">IF(ISNUMBER(W3543),A3543-W3543,"")</f>
        <v/>
      </c>
      <c r="AA3543" s="55" t="n">
        <f aca="false">MATCH(A3543,DATAS,0)</f>
        <v>1</v>
      </c>
      <c r="AB3543" s="55" t="n">
        <f aca="false">IF(AND(E3543&gt;0,OR(AND(B3543&gt;=1,B3543&lt;=6),B3543=10)),1,0)</f>
        <v>1</v>
      </c>
      <c r="AC3543" s="55" t="n">
        <f aca="false">IF(AND(E3543&gt;0,B3543=10),1,0)</f>
        <v>0</v>
      </c>
      <c r="AD3543" s="0" t="str">
        <f aca="false">IF(AND(C3542=C3543,AA3542=AA3543-1),AB3542,"")</f>
        <v/>
      </c>
      <c r="AE3543" s="0" t="str">
        <f aca="false">IF(AND(C3542=C3543,AA3542=AA3543-1),AC3542,"")</f>
        <v/>
      </c>
      <c r="AF3543" s="0" t="str">
        <f aca="false">IF(AA3543=1,"",IF(AND(AB3543=1,AD3543&lt;&gt;1),1,0))</f>
        <v/>
      </c>
      <c r="AG3543" s="0" t="str">
        <f aca="false">IF(AA3543=1,"",IF(AND(AC3543=1,AE3543&lt;&gt;1),1,0))</f>
        <v/>
      </c>
      <c r="AH3543" s="60" t="str">
        <f aca="false">IF(AND(E3543&gt;0,AA3543&lt;2,NOT(AND(C3544=C3543,AA3544=AA3543+1))),INDEX(DATAS,AA3543+1),"")</f>
        <v/>
      </c>
      <c r="AI3543" s="60" t="str">
        <f aca="false">IF(AND(AC3543=1,AA3543&lt;2),IF(AND(C3544=C3543,AA3544=AA3543+1),IF(AC3544=1,"",INDEX(DATAS,AA3543+1)),INDEX(DATAS,AA3543+1)),"")</f>
        <v/>
      </c>
    </row>
    <row r="3544" customFormat="false" ht="15" hidden="false" customHeight="false" outlineLevel="0" collapsed="false">
      <c r="A3544" s="60" t="n">
        <v>46310</v>
      </c>
      <c r="B3544" s="0" t="n">
        <v>1</v>
      </c>
      <c r="C3544" s="0" t="n">
        <v>5961</v>
      </c>
      <c r="D3544" s="0" t="n">
        <v>50</v>
      </c>
      <c r="E3544" s="0" t="n">
        <v>1</v>
      </c>
      <c r="F3544" s="55" t="s">
        <v>1065</v>
      </c>
      <c r="G3544" s="0" t="n">
        <v>49.1</v>
      </c>
      <c r="H3544" s="0" t="n">
        <v>47</v>
      </c>
      <c r="I3544" s="55" t="s">
        <v>166</v>
      </c>
      <c r="J3544" s="0" t="n">
        <v>50</v>
      </c>
      <c r="P3544" s="0" t="n">
        <v>4.02</v>
      </c>
      <c r="Q3544" s="0" t="n">
        <v>2.92</v>
      </c>
      <c r="U3544" s="0" t="n">
        <v>735</v>
      </c>
      <c r="V3544" s="0" t="n">
        <v>0</v>
      </c>
      <c r="X3544" s="55" t="n">
        <f aca="false">IF(I3544="Male",0,1)</f>
        <v>1</v>
      </c>
      <c r="Y3544" s="55" t="n">
        <f aca="false">IF(OR(I3544="DNB",I3544="Dry DNB"),1,0)</f>
        <v>0</v>
      </c>
      <c r="Z3544" s="0" t="str">
        <f aca="false">IF(ISNUMBER(W3544),A3544-W3544,"")</f>
        <v/>
      </c>
      <c r="AA3544" s="55" t="n">
        <f aca="false">MATCH(A3544,DATAS,0)</f>
        <v>2</v>
      </c>
      <c r="AB3544" s="55" t="n">
        <f aca="false">IF(AND(E3544&gt;0,OR(AND(B3544&gt;=1,B3544&lt;=6),B3544=10)),1,0)</f>
        <v>1</v>
      </c>
      <c r="AC3544" s="55" t="n">
        <f aca="false">IF(AND(E3544&gt;0,B3544=10),1,0)</f>
        <v>0</v>
      </c>
      <c r="AD3544" s="55" t="n">
        <f aca="false">IF(AND(C3543=C3544,AA3543=AA3544-1),AB3543,"")</f>
        <v>1</v>
      </c>
      <c r="AE3544" s="55" t="n">
        <f aca="false">IF(AND(C3543=C3544,AA3543=AA3544-1),AC3543,"")</f>
        <v>0</v>
      </c>
      <c r="AF3544" s="55" t="n">
        <f aca="false">IF(AA3544=1,"",IF(AND(AB3544=1,AD3544&lt;&gt;1),1,0))</f>
        <v>0</v>
      </c>
      <c r="AG3544" s="55" t="n">
        <f aca="false">IF(AA3544=1,"",IF(AND(AC3544=1,AE3544&lt;&gt;1),1,0))</f>
        <v>0</v>
      </c>
      <c r="AH3544" s="60" t="str">
        <f aca="false">IF(AND(E3544&gt;0,AA3544&lt;2,NOT(AND(C3545=C3544,AA3545=AA3544+1))),INDEX(DATAS,AA3544+1),"")</f>
        <v/>
      </c>
      <c r="AI3544" s="60" t="str">
        <f aca="false">IF(AND(AC3544=1,AA3544&lt;2),IF(AND(C3545=C3544,AA3545=AA3544+1),IF(AC3545=1,"",INDEX(DATAS,AA3544+1)),INDEX(DATAS,AA3544+1)),"")</f>
        <v/>
      </c>
    </row>
    <row r="3545" customFormat="false" ht="15" hidden="false" customHeight="false" outlineLevel="0" collapsed="false">
      <c r="A3545" s="60" t="n">
        <v>46309</v>
      </c>
      <c r="B3545" s="0" t="n">
        <v>14</v>
      </c>
      <c r="C3545" s="0" t="n">
        <v>5962</v>
      </c>
      <c r="E3545" s="0" t="n">
        <v>0</v>
      </c>
      <c r="F3545" s="55" t="s">
        <v>1065</v>
      </c>
      <c r="I3545" s="55" t="s">
        <v>157</v>
      </c>
      <c r="L3545" s="0" t="n">
        <v>259</v>
      </c>
      <c r="U3545" s="0" t="n">
        <v>734</v>
      </c>
      <c r="V3545" s="0" t="n">
        <v>4</v>
      </c>
      <c r="W3545" s="60" t="n">
        <v>46051</v>
      </c>
      <c r="X3545" s="55" t="n">
        <f aca="false">IF(I3545="Male",0,1)</f>
        <v>1</v>
      </c>
      <c r="Y3545" s="55" t="n">
        <f aca="false">IF(OR(I3545="DNB",I3545="Dry DNB"),1,0)</f>
        <v>0</v>
      </c>
      <c r="Z3545" s="55" t="n">
        <f aca="false">IF(ISNUMBER(W3545),A3545-W3545,"")</f>
        <v>258</v>
      </c>
      <c r="AA3545" s="55" t="n">
        <f aca="false">MATCH(A3545,DATAS,0)</f>
        <v>1</v>
      </c>
      <c r="AB3545" s="55" t="n">
        <f aca="false">IF(AND(E3545&gt;0,OR(AND(B3545&gt;=1,B3545&lt;=6),B3545=10)),1,0)</f>
        <v>0</v>
      </c>
      <c r="AC3545" s="55" t="n">
        <f aca="false">IF(AND(E3545&gt;0,B3545=10),1,0)</f>
        <v>0</v>
      </c>
      <c r="AD3545" s="0" t="str">
        <f aca="false">IF(AND(C3544=C3545,AA3544=AA3545-1),AB3544,"")</f>
        <v/>
      </c>
      <c r="AE3545" s="0" t="str">
        <f aca="false">IF(AND(C3544=C3545,AA3544=AA3545-1),AC3544,"")</f>
        <v/>
      </c>
      <c r="AF3545" s="0" t="str">
        <f aca="false">IF(AA3545=1,"",IF(AND(AB3545=1,AD3545&lt;&gt;1),1,0))</f>
        <v/>
      </c>
      <c r="AG3545" s="0" t="str">
        <f aca="false">IF(AA3545=1,"",IF(AND(AC3545=1,AE3545&lt;&gt;1),1,0))</f>
        <v/>
      </c>
      <c r="AH3545" s="60" t="str">
        <f aca="false">IF(AND(E3545&gt;0,AA3545&lt;2,NOT(AND(C3546=C3545,AA3546=AA3545+1))),INDEX(DATAS,AA3545+1),"")</f>
        <v/>
      </c>
      <c r="AI3545" s="60" t="str">
        <f aca="false">IF(AND(AC3545=1,AA3545&lt;2),IF(AND(C3546=C3545,AA3546=AA3545+1),IF(AC3546=1,"",INDEX(DATAS,AA3545+1)),INDEX(DATAS,AA3545+1)),"")</f>
        <v/>
      </c>
    </row>
    <row r="3546" customFormat="false" ht="15" hidden="false" customHeight="false" outlineLevel="0" collapsed="false">
      <c r="A3546" s="60" t="n">
        <v>46310</v>
      </c>
      <c r="B3546" s="0" t="n">
        <v>14</v>
      </c>
      <c r="C3546" s="0" t="n">
        <v>5962</v>
      </c>
      <c r="E3546" s="0" t="n">
        <v>0</v>
      </c>
      <c r="F3546" s="55" t="s">
        <v>1065</v>
      </c>
      <c r="I3546" s="55" t="s">
        <v>157</v>
      </c>
      <c r="L3546" s="0" t="n">
        <v>260</v>
      </c>
      <c r="U3546" s="0" t="n">
        <v>735</v>
      </c>
      <c r="V3546" s="0" t="n">
        <v>4</v>
      </c>
      <c r="W3546" s="60" t="n">
        <v>46051</v>
      </c>
      <c r="X3546" s="55" t="n">
        <f aca="false">IF(I3546="Male",0,1)</f>
        <v>1</v>
      </c>
      <c r="Y3546" s="55" t="n">
        <f aca="false">IF(OR(I3546="DNB",I3546="Dry DNB"),1,0)</f>
        <v>0</v>
      </c>
      <c r="Z3546" s="55" t="n">
        <f aca="false">IF(ISNUMBER(W3546),A3546-W3546,"")</f>
        <v>259</v>
      </c>
      <c r="AA3546" s="55" t="n">
        <f aca="false">MATCH(A3546,DATAS,0)</f>
        <v>2</v>
      </c>
      <c r="AB3546" s="55" t="n">
        <f aca="false">IF(AND(E3546&gt;0,OR(AND(B3546&gt;=1,B3546&lt;=6),B3546=10)),1,0)</f>
        <v>0</v>
      </c>
      <c r="AC3546" s="55" t="n">
        <f aca="false">IF(AND(E3546&gt;0,B3546=10),1,0)</f>
        <v>0</v>
      </c>
      <c r="AD3546" s="55" t="n">
        <f aca="false">IF(AND(C3545=C3546,AA3545=AA3546-1),AB3545,"")</f>
        <v>0</v>
      </c>
      <c r="AE3546" s="55" t="n">
        <f aca="false">IF(AND(C3545=C3546,AA3545=AA3546-1),AC3545,"")</f>
        <v>0</v>
      </c>
      <c r="AF3546" s="55" t="n">
        <f aca="false">IF(AA3546=1,"",IF(AND(AB3546=1,AD3546&lt;&gt;1),1,0))</f>
        <v>0</v>
      </c>
      <c r="AG3546" s="55" t="n">
        <f aca="false">IF(AA3546=1,"",IF(AND(AC3546=1,AE3546&lt;&gt;1),1,0))</f>
        <v>0</v>
      </c>
      <c r="AH3546" s="60" t="str">
        <f aca="false">IF(AND(E3546&gt;0,AA3546&lt;2,NOT(AND(C3547=C3546,AA3547=AA3546+1))),INDEX(DATAS,AA3546+1),"")</f>
        <v/>
      </c>
      <c r="AI3546" s="60" t="str">
        <f aca="false">IF(AND(AC3546=1,AA3546&lt;2),IF(AND(C3547=C3546,AA3547=AA3546+1),IF(AC3547=1,"",INDEX(DATAS,AA3546+1)),INDEX(DATAS,AA3546+1)),"")</f>
        <v/>
      </c>
    </row>
    <row r="3547" customFormat="false" ht="15" hidden="false" customHeight="false" outlineLevel="0" collapsed="false">
      <c r="A3547" s="60" t="n">
        <v>46309</v>
      </c>
      <c r="B3547" s="0" t="n">
        <v>8</v>
      </c>
      <c r="C3547" s="0" t="n">
        <v>5963</v>
      </c>
      <c r="E3547" s="0" t="n">
        <v>0</v>
      </c>
      <c r="F3547" s="55" t="s">
        <v>1065</v>
      </c>
      <c r="I3547" s="55" t="s">
        <v>157</v>
      </c>
      <c r="L3547" s="0" t="n">
        <v>205</v>
      </c>
      <c r="U3547" s="0" t="n">
        <v>734</v>
      </c>
      <c r="V3547" s="0" t="n">
        <v>7</v>
      </c>
      <c r="W3547" s="60" t="n">
        <v>46105</v>
      </c>
      <c r="X3547" s="55" t="n">
        <f aca="false">IF(I3547="Male",0,1)</f>
        <v>1</v>
      </c>
      <c r="Y3547" s="55" t="n">
        <f aca="false">IF(OR(I3547="DNB",I3547="Dry DNB"),1,0)</f>
        <v>0</v>
      </c>
      <c r="Z3547" s="55" t="n">
        <f aca="false">IF(ISNUMBER(W3547),A3547-W3547,"")</f>
        <v>204</v>
      </c>
      <c r="AA3547" s="55" t="n">
        <f aca="false">MATCH(A3547,DATAS,0)</f>
        <v>1</v>
      </c>
      <c r="AB3547" s="55" t="n">
        <f aca="false">IF(AND(E3547&gt;0,OR(AND(B3547&gt;=1,B3547&lt;=6),B3547=10)),1,0)</f>
        <v>0</v>
      </c>
      <c r="AC3547" s="55" t="n">
        <f aca="false">IF(AND(E3547&gt;0,B3547=10),1,0)</f>
        <v>0</v>
      </c>
      <c r="AD3547" s="0" t="str">
        <f aca="false">IF(AND(C3546=C3547,AA3546=AA3547-1),AB3546,"")</f>
        <v/>
      </c>
      <c r="AE3547" s="0" t="str">
        <f aca="false">IF(AND(C3546=C3547,AA3546=AA3547-1),AC3546,"")</f>
        <v/>
      </c>
      <c r="AF3547" s="0" t="str">
        <f aca="false">IF(AA3547=1,"",IF(AND(AB3547=1,AD3547&lt;&gt;1),1,0))</f>
        <v/>
      </c>
      <c r="AG3547" s="0" t="str">
        <f aca="false">IF(AA3547=1,"",IF(AND(AC3547=1,AE3547&lt;&gt;1),1,0))</f>
        <v/>
      </c>
      <c r="AH3547" s="60" t="str">
        <f aca="false">IF(AND(E3547&gt;0,AA3547&lt;2,NOT(AND(C3548=C3547,AA3548=AA3547+1))),INDEX(DATAS,AA3547+1),"")</f>
        <v/>
      </c>
      <c r="AI3547" s="60" t="str">
        <f aca="false">IF(AND(AC3547=1,AA3547&lt;2),IF(AND(C3548=C3547,AA3548=AA3547+1),IF(AC3548=1,"",INDEX(DATAS,AA3547+1)),INDEX(DATAS,AA3547+1)),"")</f>
        <v/>
      </c>
    </row>
    <row r="3548" customFormat="false" ht="15" hidden="false" customHeight="false" outlineLevel="0" collapsed="false">
      <c r="A3548" s="60" t="n">
        <v>46310</v>
      </c>
      <c r="B3548" s="0" t="n">
        <v>8</v>
      </c>
      <c r="C3548" s="0" t="n">
        <v>5963</v>
      </c>
      <c r="E3548" s="0" t="n">
        <v>0</v>
      </c>
      <c r="F3548" s="55" t="s">
        <v>1065</v>
      </c>
      <c r="I3548" s="55" t="s">
        <v>157</v>
      </c>
      <c r="L3548" s="0" t="n">
        <v>206</v>
      </c>
      <c r="U3548" s="0" t="n">
        <v>735</v>
      </c>
      <c r="V3548" s="0" t="n">
        <v>7</v>
      </c>
      <c r="W3548" s="60" t="n">
        <v>46105</v>
      </c>
      <c r="X3548" s="55" t="n">
        <f aca="false">IF(I3548="Male",0,1)</f>
        <v>1</v>
      </c>
      <c r="Y3548" s="55" t="n">
        <f aca="false">IF(OR(I3548="DNB",I3548="Dry DNB"),1,0)</f>
        <v>0</v>
      </c>
      <c r="Z3548" s="55" t="n">
        <f aca="false">IF(ISNUMBER(W3548),A3548-W3548,"")</f>
        <v>205</v>
      </c>
      <c r="AA3548" s="55" t="n">
        <f aca="false">MATCH(A3548,DATAS,0)</f>
        <v>2</v>
      </c>
      <c r="AB3548" s="55" t="n">
        <f aca="false">IF(AND(E3548&gt;0,OR(AND(B3548&gt;=1,B3548&lt;=6),B3548=10)),1,0)</f>
        <v>0</v>
      </c>
      <c r="AC3548" s="55" t="n">
        <f aca="false">IF(AND(E3548&gt;0,B3548=10),1,0)</f>
        <v>0</v>
      </c>
      <c r="AD3548" s="55" t="n">
        <f aca="false">IF(AND(C3547=C3548,AA3547=AA3548-1),AB3547,"")</f>
        <v>0</v>
      </c>
      <c r="AE3548" s="55" t="n">
        <f aca="false">IF(AND(C3547=C3548,AA3547=AA3548-1),AC3547,"")</f>
        <v>0</v>
      </c>
      <c r="AF3548" s="55" t="n">
        <f aca="false">IF(AA3548=1,"",IF(AND(AB3548=1,AD3548&lt;&gt;1),1,0))</f>
        <v>0</v>
      </c>
      <c r="AG3548" s="55" t="n">
        <f aca="false">IF(AA3548=1,"",IF(AND(AC3548=1,AE3548&lt;&gt;1),1,0))</f>
        <v>0</v>
      </c>
      <c r="AH3548" s="60" t="str">
        <f aca="false">IF(AND(E3548&gt;0,AA3548&lt;2,NOT(AND(C3549=C3548,AA3549=AA3548+1))),INDEX(DATAS,AA3548+1),"")</f>
        <v/>
      </c>
      <c r="AI3548" s="60" t="str">
        <f aca="false">IF(AND(AC3548=1,AA3548&lt;2),IF(AND(C3549=C3548,AA3549=AA3548+1),IF(AC3549=1,"",INDEX(DATAS,AA3548+1)),INDEX(DATAS,AA3548+1)),"")</f>
        <v/>
      </c>
    </row>
    <row r="3549" customFormat="false" ht="15" hidden="false" customHeight="false" outlineLevel="0" collapsed="false">
      <c r="A3549" s="60" t="n">
        <v>46309</v>
      </c>
      <c r="B3549" s="0" t="n">
        <v>1</v>
      </c>
      <c r="C3549" s="0" t="n">
        <v>5965</v>
      </c>
      <c r="D3549" s="0" t="n">
        <v>19</v>
      </c>
      <c r="E3549" s="0" t="n">
        <v>1</v>
      </c>
      <c r="F3549" s="55" t="s">
        <v>1066</v>
      </c>
      <c r="G3549" s="0" t="n">
        <v>33.3</v>
      </c>
      <c r="H3549" s="0" t="n">
        <v>33</v>
      </c>
      <c r="I3549" s="55" t="s">
        <v>166</v>
      </c>
      <c r="J3549" s="0" t="n">
        <v>19</v>
      </c>
      <c r="R3549" s="0" t="n">
        <v>2848</v>
      </c>
      <c r="S3549" s="0" t="n">
        <v>5726</v>
      </c>
      <c r="U3549" s="0" t="n">
        <v>733</v>
      </c>
      <c r="V3549" s="0" t="n">
        <v>0</v>
      </c>
      <c r="X3549" s="55" t="n">
        <f aca="false">IF(I3549="Male",0,1)</f>
        <v>1</v>
      </c>
      <c r="Y3549" s="55" t="n">
        <f aca="false">IF(OR(I3549="DNB",I3549="Dry DNB"),1,0)</f>
        <v>0</v>
      </c>
      <c r="Z3549" s="0" t="str">
        <f aca="false">IF(ISNUMBER(W3549),A3549-W3549,"")</f>
        <v/>
      </c>
      <c r="AA3549" s="55" t="n">
        <f aca="false">MATCH(A3549,DATAS,0)</f>
        <v>1</v>
      </c>
      <c r="AB3549" s="55" t="n">
        <f aca="false">IF(AND(E3549&gt;0,OR(AND(B3549&gt;=1,B3549&lt;=6),B3549=10)),1,0)</f>
        <v>1</v>
      </c>
      <c r="AC3549" s="55" t="n">
        <f aca="false">IF(AND(E3549&gt;0,B3549=10),1,0)</f>
        <v>0</v>
      </c>
      <c r="AD3549" s="0" t="str">
        <f aca="false">IF(AND(C3548=C3549,AA3548=AA3549-1),AB3548,"")</f>
        <v/>
      </c>
      <c r="AE3549" s="0" t="str">
        <f aca="false">IF(AND(C3548=C3549,AA3548=AA3549-1),AC3548,"")</f>
        <v/>
      </c>
      <c r="AF3549" s="0" t="str">
        <f aca="false">IF(AA3549=1,"",IF(AND(AB3549=1,AD3549&lt;&gt;1),1,0))</f>
        <v/>
      </c>
      <c r="AG3549" s="0" t="str">
        <f aca="false">IF(AA3549=1,"",IF(AND(AC3549=1,AE3549&lt;&gt;1),1,0))</f>
        <v/>
      </c>
      <c r="AH3549" s="60" t="str">
        <f aca="false">IF(AND(E3549&gt;0,AA3549&lt;2,NOT(AND(C3550=C3549,AA3550=AA3549+1))),INDEX(DATAS,AA3549+1),"")</f>
        <v/>
      </c>
      <c r="AI3549" s="60" t="str">
        <f aca="false">IF(AND(AC3549=1,AA3549&lt;2),IF(AND(C3550=C3549,AA3550=AA3549+1),IF(AC3550=1,"",INDEX(DATAS,AA3549+1)),INDEX(DATAS,AA3549+1)),"")</f>
        <v/>
      </c>
    </row>
    <row r="3550" customFormat="false" ht="15" hidden="false" customHeight="false" outlineLevel="0" collapsed="false">
      <c r="A3550" s="60" t="n">
        <v>46310</v>
      </c>
      <c r="B3550" s="0" t="n">
        <v>1</v>
      </c>
      <c r="C3550" s="0" t="n">
        <v>5965</v>
      </c>
      <c r="D3550" s="0" t="n">
        <v>20</v>
      </c>
      <c r="E3550" s="0" t="n">
        <v>1</v>
      </c>
      <c r="F3550" s="55" t="s">
        <v>1066</v>
      </c>
      <c r="G3550" s="0" t="n">
        <v>31.9</v>
      </c>
      <c r="H3550" s="0" t="n">
        <v>33</v>
      </c>
      <c r="I3550" s="55" t="s">
        <v>166</v>
      </c>
      <c r="J3550" s="0" t="n">
        <v>20</v>
      </c>
      <c r="U3550" s="0" t="n">
        <v>734</v>
      </c>
      <c r="V3550" s="0" t="n">
        <v>0</v>
      </c>
      <c r="X3550" s="55" t="n">
        <f aca="false">IF(I3550="Male",0,1)</f>
        <v>1</v>
      </c>
      <c r="Y3550" s="55" t="n">
        <f aca="false">IF(OR(I3550="DNB",I3550="Dry DNB"),1,0)</f>
        <v>0</v>
      </c>
      <c r="Z3550" s="0" t="str">
        <f aca="false">IF(ISNUMBER(W3550),A3550-W3550,"")</f>
        <v/>
      </c>
      <c r="AA3550" s="55" t="n">
        <f aca="false">MATCH(A3550,DATAS,0)</f>
        <v>2</v>
      </c>
      <c r="AB3550" s="55" t="n">
        <f aca="false">IF(AND(E3550&gt;0,OR(AND(B3550&gt;=1,B3550&lt;=6),B3550=10)),1,0)</f>
        <v>1</v>
      </c>
      <c r="AC3550" s="55" t="n">
        <f aca="false">IF(AND(E3550&gt;0,B3550=10),1,0)</f>
        <v>0</v>
      </c>
      <c r="AD3550" s="55" t="n">
        <f aca="false">IF(AND(C3549=C3550,AA3549=AA3550-1),AB3549,"")</f>
        <v>1</v>
      </c>
      <c r="AE3550" s="55" t="n">
        <f aca="false">IF(AND(C3549=C3550,AA3549=AA3550-1),AC3549,"")</f>
        <v>0</v>
      </c>
      <c r="AF3550" s="55" t="n">
        <f aca="false">IF(AA3550=1,"",IF(AND(AB3550=1,AD3550&lt;&gt;1),1,0))</f>
        <v>0</v>
      </c>
      <c r="AG3550" s="55" t="n">
        <f aca="false">IF(AA3550=1,"",IF(AND(AC3550=1,AE3550&lt;&gt;1),1,0))</f>
        <v>0</v>
      </c>
      <c r="AH3550" s="60" t="str">
        <f aca="false">IF(AND(E3550&gt;0,AA3550&lt;2,NOT(AND(C3551=C3550,AA3551=AA3550+1))),INDEX(DATAS,AA3550+1),"")</f>
        <v/>
      </c>
      <c r="AI3550" s="60" t="str">
        <f aca="false">IF(AND(AC3550=1,AA3550&lt;2),IF(AND(C3551=C3550,AA3551=AA3550+1),IF(AC3551=1,"",INDEX(DATAS,AA3550+1)),INDEX(DATAS,AA3550+1)),"")</f>
        <v/>
      </c>
    </row>
    <row r="3551" customFormat="false" ht="15" hidden="false" customHeight="false" outlineLevel="0" collapsed="false">
      <c r="A3551" s="60" t="n">
        <v>46309</v>
      </c>
      <c r="B3551" s="0" t="n">
        <v>1</v>
      </c>
      <c r="C3551" s="0" t="n">
        <v>5966</v>
      </c>
      <c r="D3551" s="0" t="n">
        <v>82</v>
      </c>
      <c r="E3551" s="0" t="n">
        <v>1</v>
      </c>
      <c r="F3551" s="55" t="s">
        <v>1067</v>
      </c>
      <c r="G3551" s="0" t="n">
        <v>52.3</v>
      </c>
      <c r="H3551" s="0" t="n">
        <v>56</v>
      </c>
      <c r="I3551" s="55" t="s">
        <v>187</v>
      </c>
      <c r="J3551" s="0" t="n">
        <v>82</v>
      </c>
      <c r="K3551" s="0" t="n">
        <v>68</v>
      </c>
      <c r="P3551" s="0" t="n">
        <v>3.71</v>
      </c>
      <c r="Q3551" s="0" t="n">
        <v>2.88</v>
      </c>
      <c r="R3551" s="0" t="n">
        <v>4673</v>
      </c>
      <c r="S3551" s="0" t="n">
        <v>9395</v>
      </c>
      <c r="U3551" s="0" t="n">
        <v>732</v>
      </c>
      <c r="V3551" s="0" t="n">
        <v>1</v>
      </c>
      <c r="W3551" s="60" t="n">
        <v>46296</v>
      </c>
      <c r="X3551" s="55" t="n">
        <f aca="false">IF(I3551="Male",0,1)</f>
        <v>1</v>
      </c>
      <c r="Y3551" s="55" t="n">
        <f aca="false">IF(OR(I3551="DNB",I3551="Dry DNB"),1,0)</f>
        <v>0</v>
      </c>
      <c r="Z3551" s="55" t="n">
        <f aca="false">IF(ISNUMBER(W3551),A3551-W3551,"")</f>
        <v>13</v>
      </c>
      <c r="AA3551" s="55" t="n">
        <f aca="false">MATCH(A3551,DATAS,0)</f>
        <v>1</v>
      </c>
      <c r="AB3551" s="55" t="n">
        <f aca="false">IF(AND(E3551&gt;0,OR(AND(B3551&gt;=1,B3551&lt;=6),B3551=10)),1,0)</f>
        <v>1</v>
      </c>
      <c r="AC3551" s="55" t="n">
        <f aca="false">IF(AND(E3551&gt;0,B3551=10),1,0)</f>
        <v>0</v>
      </c>
      <c r="AD3551" s="0" t="str">
        <f aca="false">IF(AND(C3550=C3551,AA3550=AA3551-1),AB3550,"")</f>
        <v/>
      </c>
      <c r="AE3551" s="0" t="str">
        <f aca="false">IF(AND(C3550=C3551,AA3550=AA3551-1),AC3550,"")</f>
        <v/>
      </c>
      <c r="AF3551" s="0" t="str">
        <f aca="false">IF(AA3551=1,"",IF(AND(AB3551=1,AD3551&lt;&gt;1),1,0))</f>
        <v/>
      </c>
      <c r="AG3551" s="0" t="str">
        <f aca="false">IF(AA3551=1,"",IF(AND(AC3551=1,AE3551&lt;&gt;1),1,0))</f>
        <v/>
      </c>
      <c r="AH3551" s="60" t="str">
        <f aca="false">IF(AND(E3551&gt;0,AA3551&lt;2,NOT(AND(C3552=C3551,AA3552=AA3551+1))),INDEX(DATAS,AA3551+1),"")</f>
        <v/>
      </c>
      <c r="AI3551" s="60" t="str">
        <f aca="false">IF(AND(AC3551=1,AA3551&lt;2),IF(AND(C3552=C3551,AA3552=AA3551+1),IF(AC3552=1,"",INDEX(DATAS,AA3551+1)),INDEX(DATAS,AA3551+1)),"")</f>
        <v/>
      </c>
    </row>
    <row r="3552" customFormat="false" ht="15" hidden="false" customHeight="false" outlineLevel="0" collapsed="false">
      <c r="A3552" s="60" t="n">
        <v>46310</v>
      </c>
      <c r="B3552" s="0" t="n">
        <v>1</v>
      </c>
      <c r="C3552" s="0" t="n">
        <v>5966</v>
      </c>
      <c r="D3552" s="0" t="n">
        <v>83</v>
      </c>
      <c r="E3552" s="0" t="n">
        <v>1</v>
      </c>
      <c r="F3552" s="55" t="s">
        <v>1067</v>
      </c>
      <c r="G3552" s="0" t="n">
        <v>54.7</v>
      </c>
      <c r="H3552" s="0" t="n">
        <v>55</v>
      </c>
      <c r="I3552" s="55" t="s">
        <v>187</v>
      </c>
      <c r="J3552" s="0" t="n">
        <v>83</v>
      </c>
      <c r="K3552" s="0" t="n">
        <v>68</v>
      </c>
      <c r="P3552" s="0" t="n">
        <v>3.71</v>
      </c>
      <c r="Q3552" s="0" t="n">
        <v>2.88</v>
      </c>
      <c r="U3552" s="0" t="n">
        <v>733</v>
      </c>
      <c r="V3552" s="0" t="n">
        <v>1</v>
      </c>
      <c r="W3552" s="60" t="n">
        <v>46296</v>
      </c>
      <c r="X3552" s="55" t="n">
        <f aca="false">IF(I3552="Male",0,1)</f>
        <v>1</v>
      </c>
      <c r="Y3552" s="55" t="n">
        <f aca="false">IF(OR(I3552="DNB",I3552="Dry DNB"),1,0)</f>
        <v>0</v>
      </c>
      <c r="Z3552" s="55" t="n">
        <f aca="false">IF(ISNUMBER(W3552),A3552-W3552,"")</f>
        <v>14</v>
      </c>
      <c r="AA3552" s="55" t="n">
        <f aca="false">MATCH(A3552,DATAS,0)</f>
        <v>2</v>
      </c>
      <c r="AB3552" s="55" t="n">
        <f aca="false">IF(AND(E3552&gt;0,OR(AND(B3552&gt;=1,B3552&lt;=6),B3552=10)),1,0)</f>
        <v>1</v>
      </c>
      <c r="AC3552" s="55" t="n">
        <f aca="false">IF(AND(E3552&gt;0,B3552=10),1,0)</f>
        <v>0</v>
      </c>
      <c r="AD3552" s="55" t="n">
        <f aca="false">IF(AND(C3551=C3552,AA3551=AA3552-1),AB3551,"")</f>
        <v>1</v>
      </c>
      <c r="AE3552" s="55" t="n">
        <f aca="false">IF(AND(C3551=C3552,AA3551=AA3552-1),AC3551,"")</f>
        <v>0</v>
      </c>
      <c r="AF3552" s="55" t="n">
        <f aca="false">IF(AA3552=1,"",IF(AND(AB3552=1,AD3552&lt;&gt;1),1,0))</f>
        <v>0</v>
      </c>
      <c r="AG3552" s="55" t="n">
        <f aca="false">IF(AA3552=1,"",IF(AND(AC3552=1,AE3552&lt;&gt;1),1,0))</f>
        <v>0</v>
      </c>
      <c r="AH3552" s="60" t="str">
        <f aca="false">IF(AND(E3552&gt;0,AA3552&lt;2,NOT(AND(C3553=C3552,AA3553=AA3552+1))),INDEX(DATAS,AA3552+1),"")</f>
        <v/>
      </c>
      <c r="AI3552" s="60" t="str">
        <f aca="false">IF(AND(AC3552=1,AA3552&lt;2),IF(AND(C3553=C3552,AA3553=AA3552+1),IF(AC3553=1,"",INDEX(DATAS,AA3552+1)),INDEX(DATAS,AA3552+1)),"")</f>
        <v/>
      </c>
    </row>
    <row r="3553" customFormat="false" ht="15" hidden="false" customHeight="false" outlineLevel="0" collapsed="false">
      <c r="A3553" s="60" t="n">
        <v>46309</v>
      </c>
      <c r="B3553" s="0" t="n">
        <v>7</v>
      </c>
      <c r="C3553" s="0" t="n">
        <v>5968</v>
      </c>
      <c r="E3553" s="0" t="n">
        <v>0</v>
      </c>
      <c r="F3553" s="55" t="s">
        <v>1067</v>
      </c>
      <c r="I3553" s="55" t="s">
        <v>157</v>
      </c>
      <c r="L3553" s="0" t="n">
        <v>182</v>
      </c>
      <c r="U3553" s="0" t="n">
        <v>732</v>
      </c>
      <c r="V3553" s="0" t="n">
        <v>2</v>
      </c>
      <c r="W3553" s="60" t="n">
        <v>46128</v>
      </c>
      <c r="X3553" s="55" t="n">
        <f aca="false">IF(I3553="Male",0,1)</f>
        <v>1</v>
      </c>
      <c r="Y3553" s="55" t="n">
        <f aca="false">IF(OR(I3553="DNB",I3553="Dry DNB"),1,0)</f>
        <v>0</v>
      </c>
      <c r="Z3553" s="55" t="n">
        <f aca="false">IF(ISNUMBER(W3553),A3553-W3553,"")</f>
        <v>181</v>
      </c>
      <c r="AA3553" s="55" t="n">
        <f aca="false">MATCH(A3553,DATAS,0)</f>
        <v>1</v>
      </c>
      <c r="AB3553" s="55" t="n">
        <f aca="false">IF(AND(E3553&gt;0,OR(AND(B3553&gt;=1,B3553&lt;=6),B3553=10)),1,0)</f>
        <v>0</v>
      </c>
      <c r="AC3553" s="55" t="n">
        <f aca="false">IF(AND(E3553&gt;0,B3553=10),1,0)</f>
        <v>0</v>
      </c>
      <c r="AD3553" s="0" t="str">
        <f aca="false">IF(AND(C3552=C3553,AA3552=AA3553-1),AB3552,"")</f>
        <v/>
      </c>
      <c r="AE3553" s="0" t="str">
        <f aca="false">IF(AND(C3552=C3553,AA3552=AA3553-1),AC3552,"")</f>
        <v/>
      </c>
      <c r="AF3553" s="0" t="str">
        <f aca="false">IF(AA3553=1,"",IF(AND(AB3553=1,AD3553&lt;&gt;1),1,0))</f>
        <v/>
      </c>
      <c r="AG3553" s="0" t="str">
        <f aca="false">IF(AA3553=1,"",IF(AND(AC3553=1,AE3553&lt;&gt;1),1,0))</f>
        <v/>
      </c>
      <c r="AH3553" s="60" t="str">
        <f aca="false">IF(AND(E3553&gt;0,AA3553&lt;2,NOT(AND(C3554=C3553,AA3554=AA3553+1))),INDEX(DATAS,AA3553+1),"")</f>
        <v/>
      </c>
      <c r="AI3553" s="60" t="str">
        <f aca="false">IF(AND(AC3553=1,AA3553&lt;2),IF(AND(C3554=C3553,AA3554=AA3553+1),IF(AC3554=1,"",INDEX(DATAS,AA3553+1)),INDEX(DATAS,AA3553+1)),"")</f>
        <v/>
      </c>
    </row>
    <row r="3554" customFormat="false" ht="15" hidden="false" customHeight="false" outlineLevel="0" collapsed="false">
      <c r="A3554" s="60" t="n">
        <v>46310</v>
      </c>
      <c r="B3554" s="0" t="n">
        <v>7</v>
      </c>
      <c r="C3554" s="0" t="n">
        <v>5968</v>
      </c>
      <c r="E3554" s="0" t="n">
        <v>0</v>
      </c>
      <c r="F3554" s="55" t="s">
        <v>1067</v>
      </c>
      <c r="I3554" s="55" t="s">
        <v>157</v>
      </c>
      <c r="L3554" s="0" t="n">
        <v>183</v>
      </c>
      <c r="U3554" s="0" t="n">
        <v>733</v>
      </c>
      <c r="V3554" s="0" t="n">
        <v>2</v>
      </c>
      <c r="W3554" s="60" t="n">
        <v>46128</v>
      </c>
      <c r="X3554" s="55" t="n">
        <f aca="false">IF(I3554="Male",0,1)</f>
        <v>1</v>
      </c>
      <c r="Y3554" s="55" t="n">
        <f aca="false">IF(OR(I3554="DNB",I3554="Dry DNB"),1,0)</f>
        <v>0</v>
      </c>
      <c r="Z3554" s="55" t="n">
        <f aca="false">IF(ISNUMBER(W3554),A3554-W3554,"")</f>
        <v>182</v>
      </c>
      <c r="AA3554" s="55" t="n">
        <f aca="false">MATCH(A3554,DATAS,0)</f>
        <v>2</v>
      </c>
      <c r="AB3554" s="55" t="n">
        <f aca="false">IF(AND(E3554&gt;0,OR(AND(B3554&gt;=1,B3554&lt;=6),B3554=10)),1,0)</f>
        <v>0</v>
      </c>
      <c r="AC3554" s="55" t="n">
        <f aca="false">IF(AND(E3554&gt;0,B3554=10),1,0)</f>
        <v>0</v>
      </c>
      <c r="AD3554" s="55" t="n">
        <f aca="false">IF(AND(C3553=C3554,AA3553=AA3554-1),AB3553,"")</f>
        <v>0</v>
      </c>
      <c r="AE3554" s="55" t="n">
        <f aca="false">IF(AND(C3553=C3554,AA3553=AA3554-1),AC3553,"")</f>
        <v>0</v>
      </c>
      <c r="AF3554" s="55" t="n">
        <f aca="false">IF(AA3554=1,"",IF(AND(AB3554=1,AD3554&lt;&gt;1),1,0))</f>
        <v>0</v>
      </c>
      <c r="AG3554" s="55" t="n">
        <f aca="false">IF(AA3554=1,"",IF(AND(AC3554=1,AE3554&lt;&gt;1),1,0))</f>
        <v>0</v>
      </c>
      <c r="AH3554" s="60" t="str">
        <f aca="false">IF(AND(E3554&gt;0,AA3554&lt;2,NOT(AND(C3555=C3554,AA3555=AA3554+1))),INDEX(DATAS,AA3554+1),"")</f>
        <v/>
      </c>
      <c r="AI3554" s="60" t="str">
        <f aca="false">IF(AND(AC3554=1,AA3554&lt;2),IF(AND(C3555=C3554,AA3555=AA3554+1),IF(AC3555=1,"",INDEX(DATAS,AA3554+1)),INDEX(DATAS,AA3554+1)),"")</f>
        <v/>
      </c>
    </row>
    <row r="3555" customFormat="false" ht="15" hidden="false" customHeight="false" outlineLevel="0" collapsed="false">
      <c r="A3555" s="60" t="n">
        <v>46309</v>
      </c>
      <c r="B3555" s="0" t="n">
        <v>1</v>
      </c>
      <c r="C3555" s="0" t="n">
        <v>5969</v>
      </c>
      <c r="D3555" s="0" t="n">
        <v>15</v>
      </c>
      <c r="E3555" s="0" t="n">
        <v>1</v>
      </c>
      <c r="F3555" s="55" t="s">
        <v>1068</v>
      </c>
      <c r="G3555" s="0" t="n">
        <v>21.6</v>
      </c>
      <c r="H3555" s="0" t="n">
        <v>20</v>
      </c>
      <c r="I3555" s="55" t="s">
        <v>166</v>
      </c>
      <c r="J3555" s="0" t="n">
        <v>15</v>
      </c>
      <c r="R3555" s="0" t="n">
        <v>1849</v>
      </c>
      <c r="S3555" s="0" t="n">
        <v>3717</v>
      </c>
      <c r="U3555" s="0" t="n">
        <v>731</v>
      </c>
      <c r="V3555" s="0" t="n">
        <v>0</v>
      </c>
      <c r="X3555" s="55" t="n">
        <f aca="false">IF(I3555="Male",0,1)</f>
        <v>1</v>
      </c>
      <c r="Y3555" s="55" t="n">
        <f aca="false">IF(OR(I3555="DNB",I3555="Dry DNB"),1,0)</f>
        <v>0</v>
      </c>
      <c r="Z3555" s="0" t="str">
        <f aca="false">IF(ISNUMBER(W3555),A3555-W3555,"")</f>
        <v/>
      </c>
      <c r="AA3555" s="55" t="n">
        <f aca="false">MATCH(A3555,DATAS,0)</f>
        <v>1</v>
      </c>
      <c r="AB3555" s="55" t="n">
        <f aca="false">IF(AND(E3555&gt;0,OR(AND(B3555&gt;=1,B3555&lt;=6),B3555=10)),1,0)</f>
        <v>1</v>
      </c>
      <c r="AC3555" s="55" t="n">
        <f aca="false">IF(AND(E3555&gt;0,B3555=10),1,0)</f>
        <v>0</v>
      </c>
      <c r="AD3555" s="0" t="str">
        <f aca="false">IF(AND(C3554=C3555,AA3554=AA3555-1),AB3554,"")</f>
        <v/>
      </c>
      <c r="AE3555" s="0" t="str">
        <f aca="false">IF(AND(C3554=C3555,AA3554=AA3555-1),AC3554,"")</f>
        <v/>
      </c>
      <c r="AF3555" s="0" t="str">
        <f aca="false">IF(AA3555=1,"",IF(AND(AB3555=1,AD3555&lt;&gt;1),1,0))</f>
        <v/>
      </c>
      <c r="AG3555" s="0" t="str">
        <f aca="false">IF(AA3555=1,"",IF(AND(AC3555=1,AE3555&lt;&gt;1),1,0))</f>
        <v/>
      </c>
      <c r="AH3555" s="60" t="str">
        <f aca="false">IF(AND(E3555&gt;0,AA3555&lt;2,NOT(AND(C3556=C3555,AA3556=AA3555+1))),INDEX(DATAS,AA3555+1),"")</f>
        <v/>
      </c>
      <c r="AI3555" s="60" t="str">
        <f aca="false">IF(AND(AC3555=1,AA3555&lt;2),IF(AND(C3556=C3555,AA3556=AA3555+1),IF(AC3556=1,"",INDEX(DATAS,AA3555+1)),INDEX(DATAS,AA3555+1)),"")</f>
        <v/>
      </c>
    </row>
    <row r="3556" customFormat="false" ht="15" hidden="false" customHeight="false" outlineLevel="0" collapsed="false">
      <c r="A3556" s="60" t="n">
        <v>46310</v>
      </c>
      <c r="B3556" s="0" t="n">
        <v>1</v>
      </c>
      <c r="C3556" s="0" t="n">
        <v>5969</v>
      </c>
      <c r="D3556" s="0" t="n">
        <v>16</v>
      </c>
      <c r="E3556" s="0" t="n">
        <v>1</v>
      </c>
      <c r="F3556" s="55" t="s">
        <v>1068</v>
      </c>
      <c r="G3556" s="0" t="n">
        <v>26.7</v>
      </c>
      <c r="H3556" s="0" t="n">
        <v>21</v>
      </c>
      <c r="I3556" s="55" t="s">
        <v>166</v>
      </c>
      <c r="J3556" s="0" t="n">
        <v>16</v>
      </c>
      <c r="U3556" s="0" t="n">
        <v>732</v>
      </c>
      <c r="V3556" s="0" t="n">
        <v>0</v>
      </c>
      <c r="X3556" s="55" t="n">
        <f aca="false">IF(I3556="Male",0,1)</f>
        <v>1</v>
      </c>
      <c r="Y3556" s="55" t="n">
        <f aca="false">IF(OR(I3556="DNB",I3556="Dry DNB"),1,0)</f>
        <v>0</v>
      </c>
      <c r="Z3556" s="0" t="str">
        <f aca="false">IF(ISNUMBER(W3556),A3556-W3556,"")</f>
        <v/>
      </c>
      <c r="AA3556" s="55" t="n">
        <f aca="false">MATCH(A3556,DATAS,0)</f>
        <v>2</v>
      </c>
      <c r="AB3556" s="55" t="n">
        <f aca="false">IF(AND(E3556&gt;0,OR(AND(B3556&gt;=1,B3556&lt;=6),B3556=10)),1,0)</f>
        <v>1</v>
      </c>
      <c r="AC3556" s="55" t="n">
        <f aca="false">IF(AND(E3556&gt;0,B3556=10),1,0)</f>
        <v>0</v>
      </c>
      <c r="AD3556" s="55" t="n">
        <f aca="false">IF(AND(C3555=C3556,AA3555=AA3556-1),AB3555,"")</f>
        <v>1</v>
      </c>
      <c r="AE3556" s="55" t="n">
        <f aca="false">IF(AND(C3555=C3556,AA3555=AA3556-1),AC3555,"")</f>
        <v>0</v>
      </c>
      <c r="AF3556" s="55" t="n">
        <f aca="false">IF(AA3556=1,"",IF(AND(AB3556=1,AD3556&lt;&gt;1),1,0))</f>
        <v>0</v>
      </c>
      <c r="AG3556" s="55" t="n">
        <f aca="false">IF(AA3556=1,"",IF(AND(AC3556=1,AE3556&lt;&gt;1),1,0))</f>
        <v>0</v>
      </c>
      <c r="AH3556" s="60" t="str">
        <f aca="false">IF(AND(E3556&gt;0,AA3556&lt;2,NOT(AND(C3557=C3556,AA3557=AA3556+1))),INDEX(DATAS,AA3556+1),"")</f>
        <v/>
      </c>
      <c r="AI3556" s="60" t="str">
        <f aca="false">IF(AND(AC3556=1,AA3556&lt;2),IF(AND(C3557=C3556,AA3557=AA3556+1),IF(AC3557=1,"",INDEX(DATAS,AA3556+1)),INDEX(DATAS,AA3556+1)),"")</f>
        <v/>
      </c>
    </row>
    <row r="3557" customFormat="false" ht="15" hidden="false" customHeight="false" outlineLevel="0" collapsed="false">
      <c r="A3557" s="60" t="n">
        <v>46309</v>
      </c>
      <c r="B3557" s="0" t="n">
        <v>1</v>
      </c>
      <c r="C3557" s="0" t="n">
        <v>5971</v>
      </c>
      <c r="D3557" s="0" t="n">
        <v>102</v>
      </c>
      <c r="E3557" s="0" t="n">
        <v>1</v>
      </c>
      <c r="F3557" s="55" t="s">
        <v>1069</v>
      </c>
      <c r="G3557" s="0" t="n">
        <v>59.8</v>
      </c>
      <c r="H3557" s="0" t="n">
        <v>58</v>
      </c>
      <c r="I3557" s="55" t="s">
        <v>157</v>
      </c>
      <c r="J3557" s="0" t="n">
        <v>67</v>
      </c>
      <c r="K3557" s="0" t="n">
        <v>67</v>
      </c>
      <c r="L3557" s="0" t="n">
        <v>35</v>
      </c>
      <c r="P3557" s="0" t="n">
        <v>3.55</v>
      </c>
      <c r="Q3557" s="0" t="n">
        <v>2.95</v>
      </c>
      <c r="R3557" s="0" t="n">
        <v>4699</v>
      </c>
      <c r="S3557" s="0" t="n">
        <v>9492</v>
      </c>
      <c r="T3557" s="0" t="n">
        <v>54</v>
      </c>
      <c r="U3557" s="0" t="n">
        <v>730</v>
      </c>
      <c r="V3557" s="0" t="n">
        <v>1</v>
      </c>
      <c r="W3557" s="60" t="n">
        <v>46275</v>
      </c>
      <c r="X3557" s="55" t="n">
        <f aca="false">IF(I3557="Male",0,1)</f>
        <v>1</v>
      </c>
      <c r="Y3557" s="55" t="n">
        <f aca="false">IF(OR(I3557="DNB",I3557="Dry DNB"),1,0)</f>
        <v>0</v>
      </c>
      <c r="Z3557" s="55" t="n">
        <f aca="false">IF(ISNUMBER(W3557),A3557-W3557,"")</f>
        <v>34</v>
      </c>
      <c r="AA3557" s="55" t="n">
        <f aca="false">MATCH(A3557,DATAS,0)</f>
        <v>1</v>
      </c>
      <c r="AB3557" s="55" t="n">
        <f aca="false">IF(AND(E3557&gt;0,OR(AND(B3557&gt;=1,B3557&lt;=6),B3557=10)),1,0)</f>
        <v>1</v>
      </c>
      <c r="AC3557" s="55" t="n">
        <f aca="false">IF(AND(E3557&gt;0,B3557=10),1,0)</f>
        <v>0</v>
      </c>
      <c r="AD3557" s="0" t="str">
        <f aca="false">IF(AND(C3556=C3557,AA3556=AA3557-1),AB3556,"")</f>
        <v/>
      </c>
      <c r="AE3557" s="0" t="str">
        <f aca="false">IF(AND(C3556=C3557,AA3556=AA3557-1),AC3556,"")</f>
        <v/>
      </c>
      <c r="AF3557" s="0" t="str">
        <f aca="false">IF(AA3557=1,"",IF(AND(AB3557=1,AD3557&lt;&gt;1),1,0))</f>
        <v/>
      </c>
      <c r="AG3557" s="0" t="str">
        <f aca="false">IF(AA3557=1,"",IF(AND(AC3557=1,AE3557&lt;&gt;1),1,0))</f>
        <v/>
      </c>
      <c r="AH3557" s="60" t="str">
        <f aca="false">IF(AND(E3557&gt;0,AA3557&lt;2,NOT(AND(C3558=C3557,AA3558=AA3557+1))),INDEX(DATAS,AA3557+1),"")</f>
        <v/>
      </c>
      <c r="AI3557" s="60" t="str">
        <f aca="false">IF(AND(AC3557=1,AA3557&lt;2),IF(AND(C3558=C3557,AA3558=AA3557+1),IF(AC3558=1,"",INDEX(DATAS,AA3557+1)),INDEX(DATAS,AA3557+1)),"")</f>
        <v/>
      </c>
    </row>
    <row r="3558" customFormat="false" ht="15" hidden="false" customHeight="false" outlineLevel="0" collapsed="false">
      <c r="A3558" s="60" t="n">
        <v>46310</v>
      </c>
      <c r="B3558" s="0" t="n">
        <v>1</v>
      </c>
      <c r="C3558" s="0" t="n">
        <v>5971</v>
      </c>
      <c r="D3558" s="0" t="n">
        <v>103</v>
      </c>
      <c r="E3558" s="0" t="n">
        <v>1</v>
      </c>
      <c r="F3558" s="55" t="s">
        <v>1069</v>
      </c>
      <c r="G3558" s="0" t="n">
        <v>58.7</v>
      </c>
      <c r="H3558" s="0" t="n">
        <v>58</v>
      </c>
      <c r="I3558" s="55" t="s">
        <v>157</v>
      </c>
      <c r="J3558" s="0" t="n">
        <v>67</v>
      </c>
      <c r="K3558" s="0" t="n">
        <v>67</v>
      </c>
      <c r="L3558" s="0" t="n">
        <v>36</v>
      </c>
      <c r="P3558" s="0" t="n">
        <v>3.55</v>
      </c>
      <c r="Q3558" s="0" t="n">
        <v>2.95</v>
      </c>
      <c r="T3558" s="0" t="n">
        <v>54</v>
      </c>
      <c r="U3558" s="0" t="n">
        <v>731</v>
      </c>
      <c r="V3558" s="0" t="n">
        <v>1</v>
      </c>
      <c r="W3558" s="60" t="n">
        <v>46275</v>
      </c>
      <c r="X3558" s="55" t="n">
        <f aca="false">IF(I3558="Male",0,1)</f>
        <v>1</v>
      </c>
      <c r="Y3558" s="55" t="n">
        <f aca="false">IF(OR(I3558="DNB",I3558="Dry DNB"),1,0)</f>
        <v>0</v>
      </c>
      <c r="Z3558" s="55" t="n">
        <f aca="false">IF(ISNUMBER(W3558),A3558-W3558,"")</f>
        <v>35</v>
      </c>
      <c r="AA3558" s="55" t="n">
        <f aca="false">MATCH(A3558,DATAS,0)</f>
        <v>2</v>
      </c>
      <c r="AB3558" s="55" t="n">
        <f aca="false">IF(AND(E3558&gt;0,OR(AND(B3558&gt;=1,B3558&lt;=6),B3558=10)),1,0)</f>
        <v>1</v>
      </c>
      <c r="AC3558" s="55" t="n">
        <f aca="false">IF(AND(E3558&gt;0,B3558=10),1,0)</f>
        <v>0</v>
      </c>
      <c r="AD3558" s="55" t="n">
        <f aca="false">IF(AND(C3557=C3558,AA3557=AA3558-1),AB3557,"")</f>
        <v>1</v>
      </c>
      <c r="AE3558" s="55" t="n">
        <f aca="false">IF(AND(C3557=C3558,AA3557=AA3558-1),AC3557,"")</f>
        <v>0</v>
      </c>
      <c r="AF3558" s="55" t="n">
        <f aca="false">IF(AA3558=1,"",IF(AND(AB3558=1,AD3558&lt;&gt;1),1,0))</f>
        <v>0</v>
      </c>
      <c r="AG3558" s="55" t="n">
        <f aca="false">IF(AA3558=1,"",IF(AND(AC3558=1,AE3558&lt;&gt;1),1,0))</f>
        <v>0</v>
      </c>
      <c r="AH3558" s="60" t="str">
        <f aca="false">IF(AND(E3558&gt;0,AA3558&lt;2,NOT(AND(C3559=C3558,AA3559=AA3558+1))),INDEX(DATAS,AA3558+1),"")</f>
        <v/>
      </c>
      <c r="AI3558" s="60" t="str">
        <f aca="false">IF(AND(AC3558=1,AA3558&lt;2),IF(AND(C3559=C3558,AA3559=AA3558+1),IF(AC3559=1,"",INDEX(DATAS,AA3558+1)),INDEX(DATAS,AA3558+1)),"")</f>
        <v/>
      </c>
    </row>
    <row r="3559" customFormat="false" ht="15" hidden="false" customHeight="false" outlineLevel="0" collapsed="false">
      <c r="A3559" s="60" t="n">
        <v>46309</v>
      </c>
      <c r="B3559" s="0" t="n">
        <v>1</v>
      </c>
      <c r="C3559" s="0" t="n">
        <v>5973</v>
      </c>
      <c r="D3559" s="0" t="n">
        <v>93</v>
      </c>
      <c r="E3559" s="0" t="n">
        <v>1</v>
      </c>
      <c r="F3559" s="55" t="s">
        <v>1069</v>
      </c>
      <c r="G3559" s="0" t="n">
        <v>51.8</v>
      </c>
      <c r="H3559" s="0" t="n">
        <v>54</v>
      </c>
      <c r="I3559" s="55" t="s">
        <v>187</v>
      </c>
      <c r="J3559" s="0" t="n">
        <v>93</v>
      </c>
      <c r="K3559" s="0" t="n">
        <v>65</v>
      </c>
      <c r="P3559" s="0" t="n">
        <v>3.23</v>
      </c>
      <c r="Q3559" s="0" t="n">
        <v>3.44</v>
      </c>
      <c r="R3559" s="0" t="n">
        <v>4858</v>
      </c>
      <c r="S3559" s="0" t="n">
        <v>9766</v>
      </c>
      <c r="T3559" s="0" t="n">
        <v>52.7</v>
      </c>
      <c r="U3559" s="0" t="n">
        <v>730</v>
      </c>
      <c r="V3559" s="0" t="n">
        <v>1</v>
      </c>
      <c r="W3559" s="60" t="n">
        <v>46282</v>
      </c>
      <c r="X3559" s="55" t="n">
        <f aca="false">IF(I3559="Male",0,1)</f>
        <v>1</v>
      </c>
      <c r="Y3559" s="55" t="n">
        <f aca="false">IF(OR(I3559="DNB",I3559="Dry DNB"),1,0)</f>
        <v>0</v>
      </c>
      <c r="Z3559" s="55" t="n">
        <f aca="false">IF(ISNUMBER(W3559),A3559-W3559,"")</f>
        <v>27</v>
      </c>
      <c r="AA3559" s="55" t="n">
        <f aca="false">MATCH(A3559,DATAS,0)</f>
        <v>1</v>
      </c>
      <c r="AB3559" s="55" t="n">
        <f aca="false">IF(AND(E3559&gt;0,OR(AND(B3559&gt;=1,B3559&lt;=6),B3559=10)),1,0)</f>
        <v>1</v>
      </c>
      <c r="AC3559" s="55" t="n">
        <f aca="false">IF(AND(E3559&gt;0,B3559=10),1,0)</f>
        <v>0</v>
      </c>
      <c r="AD3559" s="0" t="str">
        <f aca="false">IF(AND(C3558=C3559,AA3558=AA3559-1),AB3558,"")</f>
        <v/>
      </c>
      <c r="AE3559" s="0" t="str">
        <f aca="false">IF(AND(C3558=C3559,AA3558=AA3559-1),AC3558,"")</f>
        <v/>
      </c>
      <c r="AF3559" s="0" t="str">
        <f aca="false">IF(AA3559=1,"",IF(AND(AB3559=1,AD3559&lt;&gt;1),1,0))</f>
        <v/>
      </c>
      <c r="AG3559" s="0" t="str">
        <f aca="false">IF(AA3559=1,"",IF(AND(AC3559=1,AE3559&lt;&gt;1),1,0))</f>
        <v/>
      </c>
      <c r="AH3559" s="60" t="str">
        <f aca="false">IF(AND(E3559&gt;0,AA3559&lt;2,NOT(AND(C3560=C3559,AA3560=AA3559+1))),INDEX(DATAS,AA3559+1),"")</f>
        <v/>
      </c>
      <c r="AI3559" s="60" t="str">
        <f aca="false">IF(AND(AC3559=1,AA3559&lt;2),IF(AND(C3560=C3559,AA3560=AA3559+1),IF(AC3560=1,"",INDEX(DATAS,AA3559+1)),INDEX(DATAS,AA3559+1)),"")</f>
        <v/>
      </c>
    </row>
    <row r="3560" customFormat="false" ht="15" hidden="false" customHeight="false" outlineLevel="0" collapsed="false">
      <c r="A3560" s="60" t="n">
        <v>46310</v>
      </c>
      <c r="B3560" s="0" t="n">
        <v>1</v>
      </c>
      <c r="C3560" s="0" t="n">
        <v>5973</v>
      </c>
      <c r="D3560" s="0" t="n">
        <v>94</v>
      </c>
      <c r="E3560" s="0" t="n">
        <v>1</v>
      </c>
      <c r="F3560" s="55" t="s">
        <v>1069</v>
      </c>
      <c r="G3560" s="0" t="n">
        <v>56.9</v>
      </c>
      <c r="H3560" s="0" t="n">
        <v>53</v>
      </c>
      <c r="I3560" s="55" t="s">
        <v>187</v>
      </c>
      <c r="J3560" s="0" t="n">
        <v>94</v>
      </c>
      <c r="K3560" s="0" t="n">
        <v>65</v>
      </c>
      <c r="P3560" s="0" t="n">
        <v>3.23</v>
      </c>
      <c r="Q3560" s="0" t="n">
        <v>3.44</v>
      </c>
      <c r="T3560" s="0" t="n">
        <v>52.7</v>
      </c>
      <c r="U3560" s="0" t="n">
        <v>731</v>
      </c>
      <c r="V3560" s="0" t="n">
        <v>1</v>
      </c>
      <c r="W3560" s="60" t="n">
        <v>46282</v>
      </c>
      <c r="X3560" s="55" t="n">
        <f aca="false">IF(I3560="Male",0,1)</f>
        <v>1</v>
      </c>
      <c r="Y3560" s="55" t="n">
        <f aca="false">IF(OR(I3560="DNB",I3560="Dry DNB"),1,0)</f>
        <v>0</v>
      </c>
      <c r="Z3560" s="55" t="n">
        <f aca="false">IF(ISNUMBER(W3560),A3560-W3560,"")</f>
        <v>28</v>
      </c>
      <c r="AA3560" s="55" t="n">
        <f aca="false">MATCH(A3560,DATAS,0)</f>
        <v>2</v>
      </c>
      <c r="AB3560" s="55" t="n">
        <f aca="false">IF(AND(E3560&gt;0,OR(AND(B3560&gt;=1,B3560&lt;=6),B3560=10)),1,0)</f>
        <v>1</v>
      </c>
      <c r="AC3560" s="55" t="n">
        <f aca="false">IF(AND(E3560&gt;0,B3560=10),1,0)</f>
        <v>0</v>
      </c>
      <c r="AD3560" s="55" t="n">
        <f aca="false">IF(AND(C3559=C3560,AA3559=AA3560-1),AB3559,"")</f>
        <v>1</v>
      </c>
      <c r="AE3560" s="55" t="n">
        <f aca="false">IF(AND(C3559=C3560,AA3559=AA3560-1),AC3559,"")</f>
        <v>0</v>
      </c>
      <c r="AF3560" s="55" t="n">
        <f aca="false">IF(AA3560=1,"",IF(AND(AB3560=1,AD3560&lt;&gt;1),1,0))</f>
        <v>0</v>
      </c>
      <c r="AG3560" s="55" t="n">
        <f aca="false">IF(AA3560=1,"",IF(AND(AC3560=1,AE3560&lt;&gt;1),1,0))</f>
        <v>0</v>
      </c>
      <c r="AH3560" s="60" t="str">
        <f aca="false">IF(AND(E3560&gt;0,AA3560&lt;2,NOT(AND(C3561=C3560,AA3561=AA3560+1))),INDEX(DATAS,AA3560+1),"")</f>
        <v/>
      </c>
      <c r="AI3560" s="60" t="str">
        <f aca="false">IF(AND(AC3560=1,AA3560&lt;2),IF(AND(C3561=C3560,AA3561=AA3560+1),IF(AC3561=1,"",INDEX(DATAS,AA3560+1)),INDEX(DATAS,AA3560+1)),"")</f>
        <v/>
      </c>
    </row>
    <row r="3561" customFormat="false" ht="15" hidden="false" customHeight="false" outlineLevel="0" collapsed="false">
      <c r="A3561" s="60" t="n">
        <v>46309</v>
      </c>
      <c r="B3561" s="0" t="n">
        <v>14</v>
      </c>
      <c r="C3561" s="0" t="n">
        <v>5974</v>
      </c>
      <c r="E3561" s="0" t="n">
        <v>0</v>
      </c>
      <c r="F3561" s="55" t="s">
        <v>1069</v>
      </c>
      <c r="I3561" s="55" t="s">
        <v>157</v>
      </c>
      <c r="L3561" s="0" t="n">
        <v>274</v>
      </c>
      <c r="U3561" s="0" t="n">
        <v>730</v>
      </c>
      <c r="V3561" s="0" t="n">
        <v>4</v>
      </c>
      <c r="W3561" s="60" t="n">
        <v>46036</v>
      </c>
      <c r="X3561" s="55" t="n">
        <f aca="false">IF(I3561="Male",0,1)</f>
        <v>1</v>
      </c>
      <c r="Y3561" s="55" t="n">
        <f aca="false">IF(OR(I3561="DNB",I3561="Dry DNB"),1,0)</f>
        <v>0</v>
      </c>
      <c r="Z3561" s="55" t="n">
        <f aca="false">IF(ISNUMBER(W3561),A3561-W3561,"")</f>
        <v>273</v>
      </c>
      <c r="AA3561" s="55" t="n">
        <f aca="false">MATCH(A3561,DATAS,0)</f>
        <v>1</v>
      </c>
      <c r="AB3561" s="55" t="n">
        <f aca="false">IF(AND(E3561&gt;0,OR(AND(B3561&gt;=1,B3561&lt;=6),B3561=10)),1,0)</f>
        <v>0</v>
      </c>
      <c r="AC3561" s="55" t="n">
        <f aca="false">IF(AND(E3561&gt;0,B3561=10),1,0)</f>
        <v>0</v>
      </c>
      <c r="AD3561" s="0" t="str">
        <f aca="false">IF(AND(C3560=C3561,AA3560=AA3561-1),AB3560,"")</f>
        <v/>
      </c>
      <c r="AE3561" s="0" t="str">
        <f aca="false">IF(AND(C3560=C3561,AA3560=AA3561-1),AC3560,"")</f>
        <v/>
      </c>
      <c r="AF3561" s="0" t="str">
        <f aca="false">IF(AA3561=1,"",IF(AND(AB3561=1,AD3561&lt;&gt;1),1,0))</f>
        <v/>
      </c>
      <c r="AG3561" s="0" t="str">
        <f aca="false">IF(AA3561=1,"",IF(AND(AC3561=1,AE3561&lt;&gt;1),1,0))</f>
        <v/>
      </c>
      <c r="AH3561" s="60" t="str">
        <f aca="false">IF(AND(E3561&gt;0,AA3561&lt;2,NOT(AND(C3562=C3561,AA3562=AA3561+1))),INDEX(DATAS,AA3561+1),"")</f>
        <v/>
      </c>
      <c r="AI3561" s="60" t="str">
        <f aca="false">IF(AND(AC3561=1,AA3561&lt;2),IF(AND(C3562=C3561,AA3562=AA3561+1),IF(AC3562=1,"",INDEX(DATAS,AA3561+1)),INDEX(DATAS,AA3561+1)),"")</f>
        <v/>
      </c>
    </row>
    <row r="3562" customFormat="false" ht="15" hidden="false" customHeight="false" outlineLevel="0" collapsed="false">
      <c r="A3562" s="60" t="n">
        <v>46310</v>
      </c>
      <c r="B3562" s="0" t="n">
        <v>14</v>
      </c>
      <c r="C3562" s="0" t="n">
        <v>5974</v>
      </c>
      <c r="E3562" s="0" t="n">
        <v>0</v>
      </c>
      <c r="F3562" s="55" t="s">
        <v>1069</v>
      </c>
      <c r="I3562" s="55" t="s">
        <v>157</v>
      </c>
      <c r="L3562" s="0" t="n">
        <v>275</v>
      </c>
      <c r="U3562" s="0" t="n">
        <v>731</v>
      </c>
      <c r="V3562" s="0" t="n">
        <v>4</v>
      </c>
      <c r="W3562" s="60" t="n">
        <v>46036</v>
      </c>
      <c r="X3562" s="55" t="n">
        <f aca="false">IF(I3562="Male",0,1)</f>
        <v>1</v>
      </c>
      <c r="Y3562" s="55" t="n">
        <f aca="false">IF(OR(I3562="DNB",I3562="Dry DNB"),1,0)</f>
        <v>0</v>
      </c>
      <c r="Z3562" s="55" t="n">
        <f aca="false">IF(ISNUMBER(W3562),A3562-W3562,"")</f>
        <v>274</v>
      </c>
      <c r="AA3562" s="55" t="n">
        <f aca="false">MATCH(A3562,DATAS,0)</f>
        <v>2</v>
      </c>
      <c r="AB3562" s="55" t="n">
        <f aca="false">IF(AND(E3562&gt;0,OR(AND(B3562&gt;=1,B3562&lt;=6),B3562=10)),1,0)</f>
        <v>0</v>
      </c>
      <c r="AC3562" s="55" t="n">
        <f aca="false">IF(AND(E3562&gt;0,B3562=10),1,0)</f>
        <v>0</v>
      </c>
      <c r="AD3562" s="55" t="n">
        <f aca="false">IF(AND(C3561=C3562,AA3561=AA3562-1),AB3561,"")</f>
        <v>0</v>
      </c>
      <c r="AE3562" s="55" t="n">
        <f aca="false">IF(AND(C3561=C3562,AA3561=AA3562-1),AC3561,"")</f>
        <v>0</v>
      </c>
      <c r="AF3562" s="55" t="n">
        <f aca="false">IF(AA3562=1,"",IF(AND(AB3562=1,AD3562&lt;&gt;1),1,0))</f>
        <v>0</v>
      </c>
      <c r="AG3562" s="55" t="n">
        <f aca="false">IF(AA3562=1,"",IF(AND(AC3562=1,AE3562&lt;&gt;1),1,0))</f>
        <v>0</v>
      </c>
      <c r="AH3562" s="60" t="str">
        <f aca="false">IF(AND(E3562&gt;0,AA3562&lt;2,NOT(AND(C3563=C3562,AA3563=AA3562+1))),INDEX(DATAS,AA3562+1),"")</f>
        <v/>
      </c>
      <c r="AI3562" s="60" t="str">
        <f aca="false">IF(AND(AC3562=1,AA3562&lt;2),IF(AND(C3563=C3562,AA3563=AA3562+1),IF(AC3563=1,"",INDEX(DATAS,AA3562+1)),INDEX(DATAS,AA3562+1)),"")</f>
        <v/>
      </c>
    </row>
    <row r="3563" customFormat="false" ht="15" hidden="false" customHeight="false" outlineLevel="0" collapsed="false">
      <c r="A3563" s="60" t="n">
        <v>46309</v>
      </c>
      <c r="B3563" s="0" t="n">
        <v>11</v>
      </c>
      <c r="C3563" s="0" t="n">
        <v>5976</v>
      </c>
      <c r="E3563" s="0" t="n">
        <v>0</v>
      </c>
      <c r="F3563" s="55" t="s">
        <v>1070</v>
      </c>
      <c r="I3563" s="55" t="s">
        <v>177</v>
      </c>
      <c r="U3563" s="0" t="n">
        <v>729</v>
      </c>
      <c r="V3563" s="0" t="n">
        <v>10</v>
      </c>
      <c r="W3563" s="60" t="n">
        <v>46233</v>
      </c>
      <c r="X3563" s="55" t="n">
        <f aca="false">IF(I3563="Male",0,1)</f>
        <v>1</v>
      </c>
      <c r="Y3563" s="55" t="n">
        <f aca="false">IF(OR(I3563="DNB",I3563="Dry DNB"),1,0)</f>
        <v>0</v>
      </c>
      <c r="Z3563" s="55" t="n">
        <f aca="false">IF(ISNUMBER(W3563),A3563-W3563,"")</f>
        <v>76</v>
      </c>
      <c r="AA3563" s="55" t="n">
        <f aca="false">MATCH(A3563,DATAS,0)</f>
        <v>1</v>
      </c>
      <c r="AB3563" s="55" t="n">
        <f aca="false">IF(AND(E3563&gt;0,OR(AND(B3563&gt;=1,B3563&lt;=6),B3563=10)),1,0)</f>
        <v>0</v>
      </c>
      <c r="AC3563" s="55" t="n">
        <f aca="false">IF(AND(E3563&gt;0,B3563=10),1,0)</f>
        <v>0</v>
      </c>
      <c r="AD3563" s="0" t="str">
        <f aca="false">IF(AND(C3562=C3563,AA3562=AA3563-1),AB3562,"")</f>
        <v/>
      </c>
      <c r="AE3563" s="0" t="str">
        <f aca="false">IF(AND(C3562=C3563,AA3562=AA3563-1),AC3562,"")</f>
        <v/>
      </c>
      <c r="AF3563" s="0" t="str">
        <f aca="false">IF(AA3563=1,"",IF(AND(AB3563=1,AD3563&lt;&gt;1),1,0))</f>
        <v/>
      </c>
      <c r="AG3563" s="0" t="str">
        <f aca="false">IF(AA3563=1,"",IF(AND(AC3563=1,AE3563&lt;&gt;1),1,0))</f>
        <v/>
      </c>
      <c r="AH3563" s="60" t="str">
        <f aca="false">IF(AND(E3563&gt;0,AA3563&lt;2,NOT(AND(C3564=C3563,AA3564=AA3563+1))),INDEX(DATAS,AA3563+1),"")</f>
        <v/>
      </c>
      <c r="AI3563" s="60" t="str">
        <f aca="false">IF(AND(AC3563=1,AA3563&lt;2),IF(AND(C3564=C3563,AA3564=AA3563+1),IF(AC3564=1,"",INDEX(DATAS,AA3563+1)),INDEX(DATAS,AA3563+1)),"")</f>
        <v/>
      </c>
    </row>
    <row r="3564" customFormat="false" ht="15" hidden="false" customHeight="false" outlineLevel="0" collapsed="false">
      <c r="A3564" s="60" t="n">
        <v>46310</v>
      </c>
      <c r="B3564" s="0" t="n">
        <v>11</v>
      </c>
      <c r="C3564" s="0" t="n">
        <v>5976</v>
      </c>
      <c r="E3564" s="0" t="n">
        <v>0</v>
      </c>
      <c r="F3564" s="55" t="s">
        <v>1070</v>
      </c>
      <c r="I3564" s="55" t="s">
        <v>177</v>
      </c>
      <c r="U3564" s="0" t="n">
        <v>730</v>
      </c>
      <c r="V3564" s="0" t="n">
        <v>10</v>
      </c>
      <c r="W3564" s="60" t="n">
        <v>46233</v>
      </c>
      <c r="X3564" s="55" t="n">
        <f aca="false">IF(I3564="Male",0,1)</f>
        <v>1</v>
      </c>
      <c r="Y3564" s="55" t="n">
        <f aca="false">IF(OR(I3564="DNB",I3564="Dry DNB"),1,0)</f>
        <v>0</v>
      </c>
      <c r="Z3564" s="55" t="n">
        <f aca="false">IF(ISNUMBER(W3564),A3564-W3564,"")</f>
        <v>77</v>
      </c>
      <c r="AA3564" s="55" t="n">
        <f aca="false">MATCH(A3564,DATAS,0)</f>
        <v>2</v>
      </c>
      <c r="AB3564" s="55" t="n">
        <f aca="false">IF(AND(E3564&gt;0,OR(AND(B3564&gt;=1,B3564&lt;=6),B3564=10)),1,0)</f>
        <v>0</v>
      </c>
      <c r="AC3564" s="55" t="n">
        <f aca="false">IF(AND(E3564&gt;0,B3564=10),1,0)</f>
        <v>0</v>
      </c>
      <c r="AD3564" s="55" t="n">
        <f aca="false">IF(AND(C3563=C3564,AA3563=AA3564-1),AB3563,"")</f>
        <v>0</v>
      </c>
      <c r="AE3564" s="55" t="n">
        <f aca="false">IF(AND(C3563=C3564,AA3563=AA3564-1),AC3563,"")</f>
        <v>0</v>
      </c>
      <c r="AF3564" s="55" t="n">
        <f aca="false">IF(AA3564=1,"",IF(AND(AB3564=1,AD3564&lt;&gt;1),1,0))</f>
        <v>0</v>
      </c>
      <c r="AG3564" s="55" t="n">
        <f aca="false">IF(AA3564=1,"",IF(AND(AC3564=1,AE3564&lt;&gt;1),1,0))</f>
        <v>0</v>
      </c>
      <c r="AH3564" s="60" t="str">
        <f aca="false">IF(AND(E3564&gt;0,AA3564&lt;2,NOT(AND(C3565=C3564,AA3565=AA3564+1))),INDEX(DATAS,AA3564+1),"")</f>
        <v/>
      </c>
      <c r="AI3564" s="60" t="str">
        <f aca="false">IF(AND(AC3564=1,AA3564&lt;2),IF(AND(C3565=C3564,AA3565=AA3564+1),IF(AC3565=1,"",INDEX(DATAS,AA3564+1)),INDEX(DATAS,AA3564+1)),"")</f>
        <v/>
      </c>
    </row>
    <row r="3565" customFormat="false" ht="15" hidden="false" customHeight="false" outlineLevel="0" collapsed="false">
      <c r="A3565" s="60" t="n">
        <v>46309</v>
      </c>
      <c r="B3565" s="0" t="n">
        <v>8</v>
      </c>
      <c r="C3565" s="0" t="n">
        <v>5978</v>
      </c>
      <c r="E3565" s="0" t="n">
        <v>0</v>
      </c>
      <c r="F3565" s="55" t="s">
        <v>1070</v>
      </c>
      <c r="I3565" s="55" t="s">
        <v>157</v>
      </c>
      <c r="L3565" s="0" t="n">
        <v>219</v>
      </c>
      <c r="U3565" s="0" t="n">
        <v>729</v>
      </c>
      <c r="V3565" s="0" t="n">
        <v>5</v>
      </c>
      <c r="W3565" s="60" t="n">
        <v>46091</v>
      </c>
      <c r="X3565" s="55" t="n">
        <f aca="false">IF(I3565="Male",0,1)</f>
        <v>1</v>
      </c>
      <c r="Y3565" s="55" t="n">
        <f aca="false">IF(OR(I3565="DNB",I3565="Dry DNB"),1,0)</f>
        <v>0</v>
      </c>
      <c r="Z3565" s="55" t="n">
        <f aca="false">IF(ISNUMBER(W3565),A3565-W3565,"")</f>
        <v>218</v>
      </c>
      <c r="AA3565" s="55" t="n">
        <f aca="false">MATCH(A3565,DATAS,0)</f>
        <v>1</v>
      </c>
      <c r="AB3565" s="55" t="n">
        <f aca="false">IF(AND(E3565&gt;0,OR(AND(B3565&gt;=1,B3565&lt;=6),B3565=10)),1,0)</f>
        <v>0</v>
      </c>
      <c r="AC3565" s="55" t="n">
        <f aca="false">IF(AND(E3565&gt;0,B3565=10),1,0)</f>
        <v>0</v>
      </c>
      <c r="AD3565" s="0" t="str">
        <f aca="false">IF(AND(C3564=C3565,AA3564=AA3565-1),AB3564,"")</f>
        <v/>
      </c>
      <c r="AE3565" s="0" t="str">
        <f aca="false">IF(AND(C3564=C3565,AA3564=AA3565-1),AC3564,"")</f>
        <v/>
      </c>
      <c r="AF3565" s="0" t="str">
        <f aca="false">IF(AA3565=1,"",IF(AND(AB3565=1,AD3565&lt;&gt;1),1,0))</f>
        <v/>
      </c>
      <c r="AG3565" s="0" t="str">
        <f aca="false">IF(AA3565=1,"",IF(AND(AC3565=1,AE3565&lt;&gt;1),1,0))</f>
        <v/>
      </c>
      <c r="AH3565" s="60" t="str">
        <f aca="false">IF(AND(E3565&gt;0,AA3565&lt;2,NOT(AND(C3566=C3565,AA3566=AA3565+1))),INDEX(DATAS,AA3565+1),"")</f>
        <v/>
      </c>
      <c r="AI3565" s="60" t="str">
        <f aca="false">IF(AND(AC3565=1,AA3565&lt;2),IF(AND(C3566=C3565,AA3566=AA3565+1),IF(AC3566=1,"",INDEX(DATAS,AA3565+1)),INDEX(DATAS,AA3565+1)),"")</f>
        <v/>
      </c>
    </row>
    <row r="3566" customFormat="false" ht="15" hidden="false" customHeight="false" outlineLevel="0" collapsed="false">
      <c r="A3566" s="60" t="n">
        <v>46310</v>
      </c>
      <c r="B3566" s="0" t="n">
        <v>8</v>
      </c>
      <c r="C3566" s="0" t="n">
        <v>5978</v>
      </c>
      <c r="E3566" s="0" t="n">
        <v>0</v>
      </c>
      <c r="F3566" s="55" t="s">
        <v>1070</v>
      </c>
      <c r="I3566" s="55" t="s">
        <v>157</v>
      </c>
      <c r="L3566" s="0" t="n">
        <v>220</v>
      </c>
      <c r="U3566" s="0" t="n">
        <v>730</v>
      </c>
      <c r="V3566" s="0" t="n">
        <v>5</v>
      </c>
      <c r="W3566" s="60" t="n">
        <v>46091</v>
      </c>
      <c r="X3566" s="55" t="n">
        <f aca="false">IF(I3566="Male",0,1)</f>
        <v>1</v>
      </c>
      <c r="Y3566" s="55" t="n">
        <f aca="false">IF(OR(I3566="DNB",I3566="Dry DNB"),1,0)</f>
        <v>0</v>
      </c>
      <c r="Z3566" s="55" t="n">
        <f aca="false">IF(ISNUMBER(W3566),A3566-W3566,"")</f>
        <v>219</v>
      </c>
      <c r="AA3566" s="55" t="n">
        <f aca="false">MATCH(A3566,DATAS,0)</f>
        <v>2</v>
      </c>
      <c r="AB3566" s="55" t="n">
        <f aca="false">IF(AND(E3566&gt;0,OR(AND(B3566&gt;=1,B3566&lt;=6),B3566=10)),1,0)</f>
        <v>0</v>
      </c>
      <c r="AC3566" s="55" t="n">
        <f aca="false">IF(AND(E3566&gt;0,B3566=10),1,0)</f>
        <v>0</v>
      </c>
      <c r="AD3566" s="55" t="n">
        <f aca="false">IF(AND(C3565=C3566,AA3565=AA3566-1),AB3565,"")</f>
        <v>0</v>
      </c>
      <c r="AE3566" s="55" t="n">
        <f aca="false">IF(AND(C3565=C3566,AA3565=AA3566-1),AC3565,"")</f>
        <v>0</v>
      </c>
      <c r="AF3566" s="55" t="n">
        <f aca="false">IF(AA3566=1,"",IF(AND(AB3566=1,AD3566&lt;&gt;1),1,0))</f>
        <v>0</v>
      </c>
      <c r="AG3566" s="55" t="n">
        <f aca="false">IF(AA3566=1,"",IF(AND(AC3566=1,AE3566&lt;&gt;1),1,0))</f>
        <v>0</v>
      </c>
      <c r="AH3566" s="60" t="str">
        <f aca="false">IF(AND(E3566&gt;0,AA3566&lt;2,NOT(AND(C3567=C3566,AA3567=AA3566+1))),INDEX(DATAS,AA3566+1),"")</f>
        <v/>
      </c>
      <c r="AI3566" s="60" t="str">
        <f aca="false">IF(AND(AC3566=1,AA3566&lt;2),IF(AND(C3567=C3566,AA3567=AA3566+1),IF(AC3567=1,"",INDEX(DATAS,AA3566+1)),INDEX(DATAS,AA3566+1)),"")</f>
        <v/>
      </c>
    </row>
    <row r="3567" customFormat="false" ht="15" hidden="false" customHeight="false" outlineLevel="0" collapsed="false">
      <c r="A3567" s="60" t="n">
        <v>46309</v>
      </c>
      <c r="B3567" s="0" t="n">
        <v>1</v>
      </c>
      <c r="C3567" s="0" t="n">
        <v>5979</v>
      </c>
      <c r="D3567" s="0" t="n">
        <v>65</v>
      </c>
      <c r="E3567" s="0" t="n">
        <v>1</v>
      </c>
      <c r="F3567" s="55" t="s">
        <v>1071</v>
      </c>
      <c r="H3567" s="0" t="n">
        <v>20</v>
      </c>
      <c r="I3567" s="55" t="s">
        <v>187</v>
      </c>
      <c r="J3567" s="0" t="n">
        <v>65</v>
      </c>
      <c r="K3567" s="0" t="n">
        <v>65</v>
      </c>
      <c r="P3567" s="0" t="n">
        <v>3.95</v>
      </c>
      <c r="Q3567" s="0" t="n">
        <v>3.38</v>
      </c>
      <c r="R3567" s="0" t="n">
        <v>1682</v>
      </c>
      <c r="S3567" s="0" t="n">
        <v>3381</v>
      </c>
      <c r="U3567" s="0" t="n">
        <v>728</v>
      </c>
      <c r="V3567" s="0" t="n">
        <v>1</v>
      </c>
      <c r="W3567" s="60" t="n">
        <v>46310</v>
      </c>
      <c r="X3567" s="55" t="n">
        <f aca="false">IF(I3567="Male",0,1)</f>
        <v>1</v>
      </c>
      <c r="Y3567" s="55" t="n">
        <f aca="false">IF(OR(I3567="DNB",I3567="Dry DNB"),1,0)</f>
        <v>0</v>
      </c>
      <c r="Z3567" s="55" t="n">
        <f aca="false">IF(ISNUMBER(W3567),A3567-W3567,"")</f>
        <v>-1</v>
      </c>
      <c r="AA3567" s="55" t="n">
        <f aca="false">MATCH(A3567,DATAS,0)</f>
        <v>1</v>
      </c>
      <c r="AB3567" s="55" t="n">
        <f aca="false">IF(AND(E3567&gt;0,OR(AND(B3567&gt;=1,B3567&lt;=6),B3567=10)),1,0)</f>
        <v>1</v>
      </c>
      <c r="AC3567" s="55" t="n">
        <f aca="false">IF(AND(E3567&gt;0,B3567=10),1,0)</f>
        <v>0</v>
      </c>
      <c r="AD3567" s="0" t="str">
        <f aca="false">IF(AND(C3566=C3567,AA3566=AA3567-1),AB3566,"")</f>
        <v/>
      </c>
      <c r="AE3567" s="0" t="str">
        <f aca="false">IF(AND(C3566=C3567,AA3566=AA3567-1),AC3566,"")</f>
        <v/>
      </c>
      <c r="AF3567" s="0" t="str">
        <f aca="false">IF(AA3567=1,"",IF(AND(AB3567=1,AD3567&lt;&gt;1),1,0))</f>
        <v/>
      </c>
      <c r="AG3567" s="0" t="str">
        <f aca="false">IF(AA3567=1,"",IF(AND(AC3567=1,AE3567&lt;&gt;1),1,0))</f>
        <v/>
      </c>
      <c r="AH3567" s="60" t="str">
        <f aca="false">IF(AND(E3567&gt;0,AA3567&lt;2,NOT(AND(C3568=C3567,AA3568=AA3567+1))),INDEX(DATAS,AA3567+1),"")</f>
        <v/>
      </c>
      <c r="AI3567" s="60" t="str">
        <f aca="false">IF(AND(AC3567=1,AA3567&lt;2),IF(AND(C3568=C3567,AA3568=AA3567+1),IF(AC3568=1,"",INDEX(DATAS,AA3567+1)),INDEX(DATAS,AA3567+1)),"")</f>
        <v/>
      </c>
    </row>
    <row r="3568" customFormat="false" ht="15" hidden="false" customHeight="false" outlineLevel="0" collapsed="false">
      <c r="A3568" s="60" t="n">
        <v>46310</v>
      </c>
      <c r="B3568" s="0" t="n">
        <v>1</v>
      </c>
      <c r="C3568" s="0" t="n">
        <v>5979</v>
      </c>
      <c r="D3568" s="0" t="n">
        <v>66</v>
      </c>
      <c r="E3568" s="0" t="n">
        <v>1</v>
      </c>
      <c r="F3568" s="55" t="s">
        <v>1071</v>
      </c>
      <c r="G3568" s="0" t="n">
        <v>25.7</v>
      </c>
      <c r="H3568" s="0" t="n">
        <v>20</v>
      </c>
      <c r="I3568" s="55" t="s">
        <v>187</v>
      </c>
      <c r="J3568" s="0" t="n">
        <v>66</v>
      </c>
      <c r="K3568" s="0" t="n">
        <v>65</v>
      </c>
      <c r="P3568" s="0" t="n">
        <v>3.95</v>
      </c>
      <c r="Q3568" s="0" t="n">
        <v>3.38</v>
      </c>
      <c r="U3568" s="0" t="n">
        <v>729</v>
      </c>
      <c r="V3568" s="0" t="n">
        <v>1</v>
      </c>
      <c r="W3568" s="60" t="n">
        <v>46310</v>
      </c>
      <c r="X3568" s="55" t="n">
        <f aca="false">IF(I3568="Male",0,1)</f>
        <v>1</v>
      </c>
      <c r="Y3568" s="55" t="n">
        <f aca="false">IF(OR(I3568="DNB",I3568="Dry DNB"),1,0)</f>
        <v>0</v>
      </c>
      <c r="Z3568" s="55" t="n">
        <f aca="false">IF(ISNUMBER(W3568),A3568-W3568,"")</f>
        <v>0</v>
      </c>
      <c r="AA3568" s="55" t="n">
        <f aca="false">MATCH(A3568,DATAS,0)</f>
        <v>2</v>
      </c>
      <c r="AB3568" s="55" t="n">
        <f aca="false">IF(AND(E3568&gt;0,OR(AND(B3568&gt;=1,B3568&lt;=6),B3568=10)),1,0)</f>
        <v>1</v>
      </c>
      <c r="AC3568" s="55" t="n">
        <f aca="false">IF(AND(E3568&gt;0,B3568=10),1,0)</f>
        <v>0</v>
      </c>
      <c r="AD3568" s="55" t="n">
        <f aca="false">IF(AND(C3567=C3568,AA3567=AA3568-1),AB3567,"")</f>
        <v>1</v>
      </c>
      <c r="AE3568" s="55" t="n">
        <f aca="false">IF(AND(C3567=C3568,AA3567=AA3568-1),AC3567,"")</f>
        <v>0</v>
      </c>
      <c r="AF3568" s="55" t="n">
        <f aca="false">IF(AA3568=1,"",IF(AND(AB3568=1,AD3568&lt;&gt;1),1,0))</f>
        <v>0</v>
      </c>
      <c r="AG3568" s="55" t="n">
        <f aca="false">IF(AA3568=1,"",IF(AND(AC3568=1,AE3568&lt;&gt;1),1,0))</f>
        <v>0</v>
      </c>
      <c r="AH3568" s="60" t="str">
        <f aca="false">IF(AND(E3568&gt;0,AA3568&lt;2,NOT(AND(C3569=C3568,AA3569=AA3568+1))),INDEX(DATAS,AA3568+1),"")</f>
        <v/>
      </c>
      <c r="AI3568" s="60" t="str">
        <f aca="false">IF(AND(AC3568=1,AA3568&lt;2),IF(AND(C3569=C3568,AA3569=AA3568+1),IF(AC3569=1,"",INDEX(DATAS,AA3568+1)),INDEX(DATAS,AA3568+1)),"")</f>
        <v/>
      </c>
    </row>
    <row r="3569" customFormat="false" ht="15" hidden="false" customHeight="false" outlineLevel="0" collapsed="false">
      <c r="A3569" s="60" t="n">
        <v>46309</v>
      </c>
      <c r="B3569" s="0" t="n">
        <v>1</v>
      </c>
      <c r="C3569" s="0" t="n">
        <v>5980</v>
      </c>
      <c r="D3569" s="0" t="n">
        <v>51</v>
      </c>
      <c r="E3569" s="0" t="n">
        <v>1</v>
      </c>
      <c r="F3569" s="55" t="s">
        <v>1071</v>
      </c>
      <c r="G3569" s="0" t="n">
        <v>43.9</v>
      </c>
      <c r="H3569" s="0" t="n">
        <v>49</v>
      </c>
      <c r="I3569" s="55" t="s">
        <v>166</v>
      </c>
      <c r="J3569" s="0" t="n">
        <v>51</v>
      </c>
      <c r="P3569" s="0" t="n">
        <v>3.48</v>
      </c>
      <c r="Q3569" s="0" t="n">
        <v>3.18</v>
      </c>
      <c r="R3569" s="0" t="n">
        <v>4137</v>
      </c>
      <c r="S3569" s="0" t="n">
        <v>8317</v>
      </c>
      <c r="U3569" s="0" t="n">
        <v>728</v>
      </c>
      <c r="V3569" s="0" t="n">
        <v>0</v>
      </c>
      <c r="X3569" s="55" t="n">
        <f aca="false">IF(I3569="Male",0,1)</f>
        <v>1</v>
      </c>
      <c r="Y3569" s="55" t="n">
        <f aca="false">IF(OR(I3569="DNB",I3569="Dry DNB"),1,0)</f>
        <v>0</v>
      </c>
      <c r="Z3569" s="0" t="str">
        <f aca="false">IF(ISNUMBER(W3569),A3569-W3569,"")</f>
        <v/>
      </c>
      <c r="AA3569" s="55" t="n">
        <f aca="false">MATCH(A3569,DATAS,0)</f>
        <v>1</v>
      </c>
      <c r="AB3569" s="55" t="n">
        <f aca="false">IF(AND(E3569&gt;0,OR(AND(B3569&gt;=1,B3569&lt;=6),B3569=10)),1,0)</f>
        <v>1</v>
      </c>
      <c r="AC3569" s="55" t="n">
        <f aca="false">IF(AND(E3569&gt;0,B3569=10),1,0)</f>
        <v>0</v>
      </c>
      <c r="AD3569" s="0" t="str">
        <f aca="false">IF(AND(C3568=C3569,AA3568=AA3569-1),AB3568,"")</f>
        <v/>
      </c>
      <c r="AE3569" s="0" t="str">
        <f aca="false">IF(AND(C3568=C3569,AA3568=AA3569-1),AC3568,"")</f>
        <v/>
      </c>
      <c r="AF3569" s="0" t="str">
        <f aca="false">IF(AA3569=1,"",IF(AND(AB3569=1,AD3569&lt;&gt;1),1,0))</f>
        <v/>
      </c>
      <c r="AG3569" s="0" t="str">
        <f aca="false">IF(AA3569=1,"",IF(AND(AC3569=1,AE3569&lt;&gt;1),1,0))</f>
        <v/>
      </c>
      <c r="AH3569" s="60" t="str">
        <f aca="false">IF(AND(E3569&gt;0,AA3569&lt;2,NOT(AND(C3570=C3569,AA3570=AA3569+1))),INDEX(DATAS,AA3569+1),"")</f>
        <v/>
      </c>
      <c r="AI3569" s="60" t="str">
        <f aca="false">IF(AND(AC3569=1,AA3569&lt;2),IF(AND(C3570=C3569,AA3570=AA3569+1),IF(AC3570=1,"",INDEX(DATAS,AA3569+1)),INDEX(DATAS,AA3569+1)),"")</f>
        <v/>
      </c>
    </row>
    <row r="3570" customFormat="false" ht="15" hidden="false" customHeight="false" outlineLevel="0" collapsed="false">
      <c r="A3570" s="60" t="n">
        <v>46310</v>
      </c>
      <c r="B3570" s="0" t="n">
        <v>1</v>
      </c>
      <c r="C3570" s="0" t="n">
        <v>5980</v>
      </c>
      <c r="D3570" s="0" t="n">
        <v>52</v>
      </c>
      <c r="E3570" s="0" t="n">
        <v>1</v>
      </c>
      <c r="F3570" s="55" t="s">
        <v>1071</v>
      </c>
      <c r="G3570" s="0" t="n">
        <v>38.6</v>
      </c>
      <c r="H3570" s="0" t="n">
        <v>47</v>
      </c>
      <c r="I3570" s="55" t="s">
        <v>166</v>
      </c>
      <c r="J3570" s="0" t="n">
        <v>52</v>
      </c>
      <c r="P3570" s="0" t="n">
        <v>3.48</v>
      </c>
      <c r="Q3570" s="0" t="n">
        <v>3.18</v>
      </c>
      <c r="U3570" s="0" t="n">
        <v>729</v>
      </c>
      <c r="V3570" s="0" t="n">
        <v>0</v>
      </c>
      <c r="X3570" s="55" t="n">
        <f aca="false">IF(I3570="Male",0,1)</f>
        <v>1</v>
      </c>
      <c r="Y3570" s="55" t="n">
        <f aca="false">IF(OR(I3570="DNB",I3570="Dry DNB"),1,0)</f>
        <v>0</v>
      </c>
      <c r="Z3570" s="0" t="str">
        <f aca="false">IF(ISNUMBER(W3570),A3570-W3570,"")</f>
        <v/>
      </c>
      <c r="AA3570" s="55" t="n">
        <f aca="false">MATCH(A3570,DATAS,0)</f>
        <v>2</v>
      </c>
      <c r="AB3570" s="55" t="n">
        <f aca="false">IF(AND(E3570&gt;0,OR(AND(B3570&gt;=1,B3570&lt;=6),B3570=10)),1,0)</f>
        <v>1</v>
      </c>
      <c r="AC3570" s="55" t="n">
        <f aca="false">IF(AND(E3570&gt;0,B3570=10),1,0)</f>
        <v>0</v>
      </c>
      <c r="AD3570" s="55" t="n">
        <f aca="false">IF(AND(C3569=C3570,AA3569=AA3570-1),AB3569,"")</f>
        <v>1</v>
      </c>
      <c r="AE3570" s="55" t="n">
        <f aca="false">IF(AND(C3569=C3570,AA3569=AA3570-1),AC3569,"")</f>
        <v>0</v>
      </c>
      <c r="AF3570" s="55" t="n">
        <f aca="false">IF(AA3570=1,"",IF(AND(AB3570=1,AD3570&lt;&gt;1),1,0))</f>
        <v>0</v>
      </c>
      <c r="AG3570" s="55" t="n">
        <f aca="false">IF(AA3570=1,"",IF(AND(AC3570=1,AE3570&lt;&gt;1),1,0))</f>
        <v>0</v>
      </c>
      <c r="AH3570" s="60" t="str">
        <f aca="false">IF(AND(E3570&gt;0,AA3570&lt;2,NOT(AND(C3571=C3570,AA3571=AA3570+1))),INDEX(DATAS,AA3570+1),"")</f>
        <v/>
      </c>
      <c r="AI3570" s="60" t="str">
        <f aca="false">IF(AND(AC3570=1,AA3570&lt;2),IF(AND(C3571=C3570,AA3571=AA3570+1),IF(AC3571=1,"",INDEX(DATAS,AA3570+1)),INDEX(DATAS,AA3570+1)),"")</f>
        <v/>
      </c>
    </row>
    <row r="3571" customFormat="false" ht="15" hidden="false" customHeight="false" outlineLevel="0" collapsed="false">
      <c r="A3571" s="60" t="n">
        <v>46309</v>
      </c>
      <c r="B3571" s="0" t="n">
        <v>1</v>
      </c>
      <c r="C3571" s="0" t="n">
        <v>5983</v>
      </c>
      <c r="D3571" s="0" t="n">
        <v>99</v>
      </c>
      <c r="E3571" s="0" t="n">
        <v>1</v>
      </c>
      <c r="F3571" s="55" t="s">
        <v>1072</v>
      </c>
      <c r="G3571" s="0" t="n">
        <v>50.8</v>
      </c>
      <c r="H3571" s="0" t="n">
        <v>47</v>
      </c>
      <c r="I3571" s="55" t="s">
        <v>177</v>
      </c>
      <c r="J3571" s="0" t="n">
        <v>99</v>
      </c>
      <c r="K3571" s="0" t="n">
        <v>64</v>
      </c>
      <c r="P3571" s="0" t="n">
        <v>3.5</v>
      </c>
      <c r="Q3571" s="0" t="n">
        <v>2.94</v>
      </c>
      <c r="R3571" s="0" t="n">
        <v>4193</v>
      </c>
      <c r="S3571" s="0" t="n">
        <v>8428</v>
      </c>
      <c r="T3571" s="0" t="n">
        <v>47</v>
      </c>
      <c r="U3571" s="0" t="n">
        <v>727</v>
      </c>
      <c r="V3571" s="0" t="n">
        <v>1</v>
      </c>
      <c r="W3571" s="60" t="n">
        <v>46275</v>
      </c>
      <c r="X3571" s="55" t="n">
        <f aca="false">IF(I3571="Male",0,1)</f>
        <v>1</v>
      </c>
      <c r="Y3571" s="55" t="n">
        <f aca="false">IF(OR(I3571="DNB",I3571="Dry DNB"),1,0)</f>
        <v>0</v>
      </c>
      <c r="Z3571" s="55" t="n">
        <f aca="false">IF(ISNUMBER(W3571),A3571-W3571,"")</f>
        <v>34</v>
      </c>
      <c r="AA3571" s="55" t="n">
        <f aca="false">MATCH(A3571,DATAS,0)</f>
        <v>1</v>
      </c>
      <c r="AB3571" s="55" t="n">
        <f aca="false">IF(AND(E3571&gt;0,OR(AND(B3571&gt;=1,B3571&lt;=6),B3571=10)),1,0)</f>
        <v>1</v>
      </c>
      <c r="AC3571" s="55" t="n">
        <f aca="false">IF(AND(E3571&gt;0,B3571=10),1,0)</f>
        <v>0</v>
      </c>
      <c r="AD3571" s="0" t="str">
        <f aca="false">IF(AND(C3570=C3571,AA3570=AA3571-1),AB3570,"")</f>
        <v/>
      </c>
      <c r="AE3571" s="0" t="str">
        <f aca="false">IF(AND(C3570=C3571,AA3570=AA3571-1),AC3570,"")</f>
        <v/>
      </c>
      <c r="AF3571" s="0" t="str">
        <f aca="false">IF(AA3571=1,"",IF(AND(AB3571=1,AD3571&lt;&gt;1),1,0))</f>
        <v/>
      </c>
      <c r="AG3571" s="0" t="str">
        <f aca="false">IF(AA3571=1,"",IF(AND(AC3571=1,AE3571&lt;&gt;1),1,0))</f>
        <v/>
      </c>
      <c r="AH3571" s="60" t="str">
        <f aca="false">IF(AND(E3571&gt;0,AA3571&lt;2,NOT(AND(C3572=C3571,AA3572=AA3571+1))),INDEX(DATAS,AA3571+1),"")</f>
        <v/>
      </c>
      <c r="AI3571" s="60" t="str">
        <f aca="false">IF(AND(AC3571=1,AA3571&lt;2),IF(AND(C3572=C3571,AA3572=AA3571+1),IF(AC3572=1,"",INDEX(DATAS,AA3571+1)),INDEX(DATAS,AA3571+1)),"")</f>
        <v/>
      </c>
    </row>
    <row r="3572" customFormat="false" ht="15" hidden="false" customHeight="false" outlineLevel="0" collapsed="false">
      <c r="A3572" s="60" t="n">
        <v>46310</v>
      </c>
      <c r="B3572" s="0" t="n">
        <v>1</v>
      </c>
      <c r="C3572" s="0" t="n">
        <v>5983</v>
      </c>
      <c r="D3572" s="0" t="n">
        <v>100</v>
      </c>
      <c r="E3572" s="0" t="n">
        <v>1</v>
      </c>
      <c r="F3572" s="55" t="s">
        <v>1072</v>
      </c>
      <c r="G3572" s="0" t="n">
        <v>50.9</v>
      </c>
      <c r="H3572" s="0" t="n">
        <v>48</v>
      </c>
      <c r="I3572" s="55" t="s">
        <v>177</v>
      </c>
      <c r="J3572" s="0" t="n">
        <v>100</v>
      </c>
      <c r="K3572" s="0" t="n">
        <v>64</v>
      </c>
      <c r="P3572" s="0" t="n">
        <v>3.5</v>
      </c>
      <c r="Q3572" s="0" t="n">
        <v>2.94</v>
      </c>
      <c r="T3572" s="0" t="n">
        <v>47</v>
      </c>
      <c r="U3572" s="0" t="n">
        <v>728</v>
      </c>
      <c r="V3572" s="0" t="n">
        <v>1</v>
      </c>
      <c r="W3572" s="60" t="n">
        <v>46275</v>
      </c>
      <c r="X3572" s="55" t="n">
        <f aca="false">IF(I3572="Male",0,1)</f>
        <v>1</v>
      </c>
      <c r="Y3572" s="55" t="n">
        <f aca="false">IF(OR(I3572="DNB",I3572="Dry DNB"),1,0)</f>
        <v>0</v>
      </c>
      <c r="Z3572" s="55" t="n">
        <f aca="false">IF(ISNUMBER(W3572),A3572-W3572,"")</f>
        <v>35</v>
      </c>
      <c r="AA3572" s="55" t="n">
        <f aca="false">MATCH(A3572,DATAS,0)</f>
        <v>2</v>
      </c>
      <c r="AB3572" s="55" t="n">
        <f aca="false">IF(AND(E3572&gt;0,OR(AND(B3572&gt;=1,B3572&lt;=6),B3572=10)),1,0)</f>
        <v>1</v>
      </c>
      <c r="AC3572" s="55" t="n">
        <f aca="false">IF(AND(E3572&gt;0,B3572=10),1,0)</f>
        <v>0</v>
      </c>
      <c r="AD3572" s="55" t="n">
        <f aca="false">IF(AND(C3571=C3572,AA3571=AA3572-1),AB3571,"")</f>
        <v>1</v>
      </c>
      <c r="AE3572" s="55" t="n">
        <f aca="false">IF(AND(C3571=C3572,AA3571=AA3572-1),AC3571,"")</f>
        <v>0</v>
      </c>
      <c r="AF3572" s="55" t="n">
        <f aca="false">IF(AA3572=1,"",IF(AND(AB3572=1,AD3572&lt;&gt;1),1,0))</f>
        <v>0</v>
      </c>
      <c r="AG3572" s="55" t="n">
        <f aca="false">IF(AA3572=1,"",IF(AND(AC3572=1,AE3572&lt;&gt;1),1,0))</f>
        <v>0</v>
      </c>
      <c r="AH3572" s="60" t="str">
        <f aca="false">IF(AND(E3572&gt;0,AA3572&lt;2,NOT(AND(C3573=C3572,AA3573=AA3572+1))),INDEX(DATAS,AA3572+1),"")</f>
        <v/>
      </c>
      <c r="AI3572" s="60" t="str">
        <f aca="false">IF(AND(AC3572=1,AA3572&lt;2),IF(AND(C3573=C3572,AA3573=AA3572+1),IF(AC3573=1,"",INDEX(DATAS,AA3572+1)),INDEX(DATAS,AA3572+1)),"")</f>
        <v/>
      </c>
    </row>
    <row r="3573" customFormat="false" ht="15" hidden="false" customHeight="false" outlineLevel="0" collapsed="false">
      <c r="A3573" s="60" t="n">
        <v>46309</v>
      </c>
      <c r="B3573" s="0" t="n">
        <v>7</v>
      </c>
      <c r="C3573" s="0" t="n">
        <v>5984</v>
      </c>
      <c r="E3573" s="0" t="n">
        <v>0</v>
      </c>
      <c r="F3573" s="55" t="s">
        <v>1072</v>
      </c>
      <c r="I3573" s="55" t="s">
        <v>157</v>
      </c>
      <c r="L3573" s="0" t="n">
        <v>203</v>
      </c>
      <c r="U3573" s="0" t="n">
        <v>727</v>
      </c>
      <c r="V3573" s="0" t="n">
        <v>5</v>
      </c>
      <c r="W3573" s="60" t="n">
        <v>46107</v>
      </c>
      <c r="X3573" s="55" t="n">
        <f aca="false">IF(I3573="Male",0,1)</f>
        <v>1</v>
      </c>
      <c r="Y3573" s="55" t="n">
        <f aca="false">IF(OR(I3573="DNB",I3573="Dry DNB"),1,0)</f>
        <v>0</v>
      </c>
      <c r="Z3573" s="55" t="n">
        <f aca="false">IF(ISNUMBER(W3573),A3573-W3573,"")</f>
        <v>202</v>
      </c>
      <c r="AA3573" s="55" t="n">
        <f aca="false">MATCH(A3573,DATAS,0)</f>
        <v>1</v>
      </c>
      <c r="AB3573" s="55" t="n">
        <f aca="false">IF(AND(E3573&gt;0,OR(AND(B3573&gt;=1,B3573&lt;=6),B3573=10)),1,0)</f>
        <v>0</v>
      </c>
      <c r="AC3573" s="55" t="n">
        <f aca="false">IF(AND(E3573&gt;0,B3573=10),1,0)</f>
        <v>0</v>
      </c>
      <c r="AD3573" s="0" t="str">
        <f aca="false">IF(AND(C3572=C3573,AA3572=AA3573-1),AB3572,"")</f>
        <v/>
      </c>
      <c r="AE3573" s="0" t="str">
        <f aca="false">IF(AND(C3572=C3573,AA3572=AA3573-1),AC3572,"")</f>
        <v/>
      </c>
      <c r="AF3573" s="0" t="str">
        <f aca="false">IF(AA3573=1,"",IF(AND(AB3573=1,AD3573&lt;&gt;1),1,0))</f>
        <v/>
      </c>
      <c r="AG3573" s="0" t="str">
        <f aca="false">IF(AA3573=1,"",IF(AND(AC3573=1,AE3573&lt;&gt;1),1,0))</f>
        <v/>
      </c>
      <c r="AH3573" s="60" t="str">
        <f aca="false">IF(AND(E3573&gt;0,AA3573&lt;2,NOT(AND(C3574=C3573,AA3574=AA3573+1))),INDEX(DATAS,AA3573+1),"")</f>
        <v/>
      </c>
      <c r="AI3573" s="60" t="str">
        <f aca="false">IF(AND(AC3573=1,AA3573&lt;2),IF(AND(C3574=C3573,AA3574=AA3573+1),IF(AC3574=1,"",INDEX(DATAS,AA3573+1)),INDEX(DATAS,AA3573+1)),"")</f>
        <v/>
      </c>
    </row>
    <row r="3574" customFormat="false" ht="15" hidden="false" customHeight="false" outlineLevel="0" collapsed="false">
      <c r="A3574" s="60" t="n">
        <v>46310</v>
      </c>
      <c r="B3574" s="0" t="n">
        <v>7</v>
      </c>
      <c r="C3574" s="0" t="n">
        <v>5984</v>
      </c>
      <c r="E3574" s="0" t="n">
        <v>0</v>
      </c>
      <c r="F3574" s="55" t="s">
        <v>1072</v>
      </c>
      <c r="I3574" s="55" t="s">
        <v>157</v>
      </c>
      <c r="L3574" s="0" t="n">
        <v>204</v>
      </c>
      <c r="U3574" s="0" t="n">
        <v>728</v>
      </c>
      <c r="V3574" s="0" t="n">
        <v>5</v>
      </c>
      <c r="W3574" s="60" t="n">
        <v>46107</v>
      </c>
      <c r="X3574" s="55" t="n">
        <f aca="false">IF(I3574="Male",0,1)</f>
        <v>1</v>
      </c>
      <c r="Y3574" s="55" t="n">
        <f aca="false">IF(OR(I3574="DNB",I3574="Dry DNB"),1,0)</f>
        <v>0</v>
      </c>
      <c r="Z3574" s="55" t="n">
        <f aca="false">IF(ISNUMBER(W3574),A3574-W3574,"")</f>
        <v>203</v>
      </c>
      <c r="AA3574" s="55" t="n">
        <f aca="false">MATCH(A3574,DATAS,0)</f>
        <v>2</v>
      </c>
      <c r="AB3574" s="55" t="n">
        <f aca="false">IF(AND(E3574&gt;0,OR(AND(B3574&gt;=1,B3574&lt;=6),B3574=10)),1,0)</f>
        <v>0</v>
      </c>
      <c r="AC3574" s="55" t="n">
        <f aca="false">IF(AND(E3574&gt;0,B3574=10),1,0)</f>
        <v>0</v>
      </c>
      <c r="AD3574" s="55" t="n">
        <f aca="false">IF(AND(C3573=C3574,AA3573=AA3574-1),AB3573,"")</f>
        <v>0</v>
      </c>
      <c r="AE3574" s="55" t="n">
        <f aca="false">IF(AND(C3573=C3574,AA3573=AA3574-1),AC3573,"")</f>
        <v>0</v>
      </c>
      <c r="AF3574" s="55" t="n">
        <f aca="false">IF(AA3574=1,"",IF(AND(AB3574=1,AD3574&lt;&gt;1),1,0))</f>
        <v>0</v>
      </c>
      <c r="AG3574" s="55" t="n">
        <f aca="false">IF(AA3574=1,"",IF(AND(AC3574=1,AE3574&lt;&gt;1),1,0))</f>
        <v>0</v>
      </c>
      <c r="AH3574" s="60" t="str">
        <f aca="false">IF(AND(E3574&gt;0,AA3574&lt;2,NOT(AND(C3575=C3574,AA3575=AA3574+1))),INDEX(DATAS,AA3574+1),"")</f>
        <v/>
      </c>
      <c r="AI3574" s="60" t="str">
        <f aca="false">IF(AND(AC3574=1,AA3574&lt;2),IF(AND(C3575=C3574,AA3575=AA3574+1),IF(AC3575=1,"",INDEX(DATAS,AA3574+1)),INDEX(DATAS,AA3574+1)),"")</f>
        <v/>
      </c>
    </row>
    <row r="3575" customFormat="false" ht="15" hidden="false" customHeight="false" outlineLevel="0" collapsed="false">
      <c r="A3575" s="60" t="n">
        <v>46309</v>
      </c>
      <c r="B3575" s="0" t="n">
        <v>1</v>
      </c>
      <c r="C3575" s="0" t="n">
        <v>5985</v>
      </c>
      <c r="D3575" s="0" t="n">
        <v>100</v>
      </c>
      <c r="E3575" s="0" t="n">
        <v>1</v>
      </c>
      <c r="F3575" s="55" t="s">
        <v>1072</v>
      </c>
      <c r="G3575" s="0" t="n">
        <v>39.7</v>
      </c>
      <c r="H3575" s="0" t="n">
        <v>40</v>
      </c>
      <c r="I3575" s="55" t="s">
        <v>157</v>
      </c>
      <c r="J3575" s="0" t="n">
        <v>65</v>
      </c>
      <c r="K3575" s="0" t="n">
        <v>65</v>
      </c>
      <c r="L3575" s="0" t="n">
        <v>35</v>
      </c>
      <c r="P3575" s="0" t="n">
        <v>4.1</v>
      </c>
      <c r="Q3575" s="0" t="n">
        <v>3.51</v>
      </c>
      <c r="R3575" s="0" t="n">
        <v>3425</v>
      </c>
      <c r="S3575" s="0" t="n">
        <v>6885</v>
      </c>
      <c r="T3575" s="0" t="n">
        <v>37.55</v>
      </c>
      <c r="U3575" s="0" t="n">
        <v>727</v>
      </c>
      <c r="V3575" s="0" t="n">
        <v>1</v>
      </c>
      <c r="W3575" s="60" t="n">
        <v>46275</v>
      </c>
      <c r="X3575" s="55" t="n">
        <f aca="false">IF(I3575="Male",0,1)</f>
        <v>1</v>
      </c>
      <c r="Y3575" s="55" t="n">
        <f aca="false">IF(OR(I3575="DNB",I3575="Dry DNB"),1,0)</f>
        <v>0</v>
      </c>
      <c r="Z3575" s="55" t="n">
        <f aca="false">IF(ISNUMBER(W3575),A3575-W3575,"")</f>
        <v>34</v>
      </c>
      <c r="AA3575" s="55" t="n">
        <f aca="false">MATCH(A3575,DATAS,0)</f>
        <v>1</v>
      </c>
      <c r="AB3575" s="55" t="n">
        <f aca="false">IF(AND(E3575&gt;0,OR(AND(B3575&gt;=1,B3575&lt;=6),B3575=10)),1,0)</f>
        <v>1</v>
      </c>
      <c r="AC3575" s="55" t="n">
        <f aca="false">IF(AND(E3575&gt;0,B3575=10),1,0)</f>
        <v>0</v>
      </c>
      <c r="AD3575" s="0" t="str">
        <f aca="false">IF(AND(C3574=C3575,AA3574=AA3575-1),AB3574,"")</f>
        <v/>
      </c>
      <c r="AE3575" s="0" t="str">
        <f aca="false">IF(AND(C3574=C3575,AA3574=AA3575-1),AC3574,"")</f>
        <v/>
      </c>
      <c r="AF3575" s="0" t="str">
        <f aca="false">IF(AA3575=1,"",IF(AND(AB3575=1,AD3575&lt;&gt;1),1,0))</f>
        <v/>
      </c>
      <c r="AG3575" s="0" t="str">
        <f aca="false">IF(AA3575=1,"",IF(AND(AC3575=1,AE3575&lt;&gt;1),1,0))</f>
        <v/>
      </c>
      <c r="AH3575" s="60" t="str">
        <f aca="false">IF(AND(E3575&gt;0,AA3575&lt;2,NOT(AND(C3576=C3575,AA3576=AA3575+1))),INDEX(DATAS,AA3575+1),"")</f>
        <v/>
      </c>
      <c r="AI3575" s="60" t="str">
        <f aca="false">IF(AND(AC3575=1,AA3575&lt;2),IF(AND(C3576=C3575,AA3576=AA3575+1),IF(AC3576=1,"",INDEX(DATAS,AA3575+1)),INDEX(DATAS,AA3575+1)),"")</f>
        <v/>
      </c>
    </row>
    <row r="3576" customFormat="false" ht="15" hidden="false" customHeight="false" outlineLevel="0" collapsed="false">
      <c r="A3576" s="60" t="n">
        <v>46310</v>
      </c>
      <c r="B3576" s="0" t="n">
        <v>1</v>
      </c>
      <c r="C3576" s="0" t="n">
        <v>5985</v>
      </c>
      <c r="D3576" s="0" t="n">
        <v>101</v>
      </c>
      <c r="E3576" s="0" t="n">
        <v>1</v>
      </c>
      <c r="F3576" s="55" t="s">
        <v>1072</v>
      </c>
      <c r="G3576" s="0" t="n">
        <v>41.7</v>
      </c>
      <c r="H3576" s="0" t="n">
        <v>41</v>
      </c>
      <c r="I3576" s="55" t="s">
        <v>157</v>
      </c>
      <c r="J3576" s="0" t="n">
        <v>65</v>
      </c>
      <c r="K3576" s="0" t="n">
        <v>65</v>
      </c>
      <c r="L3576" s="0" t="n">
        <v>36</v>
      </c>
      <c r="P3576" s="0" t="n">
        <v>4.1</v>
      </c>
      <c r="Q3576" s="0" t="n">
        <v>3.51</v>
      </c>
      <c r="T3576" s="0" t="n">
        <v>37.55</v>
      </c>
      <c r="U3576" s="0" t="n">
        <v>728</v>
      </c>
      <c r="V3576" s="0" t="n">
        <v>1</v>
      </c>
      <c r="W3576" s="60" t="n">
        <v>46275</v>
      </c>
      <c r="X3576" s="55" t="n">
        <f aca="false">IF(I3576="Male",0,1)</f>
        <v>1</v>
      </c>
      <c r="Y3576" s="55" t="n">
        <f aca="false">IF(OR(I3576="DNB",I3576="Dry DNB"),1,0)</f>
        <v>0</v>
      </c>
      <c r="Z3576" s="55" t="n">
        <f aca="false">IF(ISNUMBER(W3576),A3576-W3576,"")</f>
        <v>35</v>
      </c>
      <c r="AA3576" s="55" t="n">
        <f aca="false">MATCH(A3576,DATAS,0)</f>
        <v>2</v>
      </c>
      <c r="AB3576" s="55" t="n">
        <f aca="false">IF(AND(E3576&gt;0,OR(AND(B3576&gt;=1,B3576&lt;=6),B3576=10)),1,0)</f>
        <v>1</v>
      </c>
      <c r="AC3576" s="55" t="n">
        <f aca="false">IF(AND(E3576&gt;0,B3576=10),1,0)</f>
        <v>0</v>
      </c>
      <c r="AD3576" s="55" t="n">
        <f aca="false">IF(AND(C3575=C3576,AA3575=AA3576-1),AB3575,"")</f>
        <v>1</v>
      </c>
      <c r="AE3576" s="55" t="n">
        <f aca="false">IF(AND(C3575=C3576,AA3575=AA3576-1),AC3575,"")</f>
        <v>0</v>
      </c>
      <c r="AF3576" s="55" t="n">
        <f aca="false">IF(AA3576=1,"",IF(AND(AB3576=1,AD3576&lt;&gt;1),1,0))</f>
        <v>0</v>
      </c>
      <c r="AG3576" s="55" t="n">
        <f aca="false">IF(AA3576=1,"",IF(AND(AC3576=1,AE3576&lt;&gt;1),1,0))</f>
        <v>0</v>
      </c>
      <c r="AH3576" s="60" t="str">
        <f aca="false">IF(AND(E3576&gt;0,AA3576&lt;2,NOT(AND(C3577=C3576,AA3577=AA3576+1))),INDEX(DATAS,AA3576+1),"")</f>
        <v/>
      </c>
      <c r="AI3576" s="60" t="str">
        <f aca="false">IF(AND(AC3576=1,AA3576&lt;2),IF(AND(C3577=C3576,AA3577=AA3576+1),IF(AC3577=1,"",INDEX(DATAS,AA3576+1)),INDEX(DATAS,AA3576+1)),"")</f>
        <v/>
      </c>
    </row>
    <row r="3577" customFormat="false" ht="15" hidden="false" customHeight="false" outlineLevel="0" collapsed="false">
      <c r="A3577" s="60" t="n">
        <v>46309</v>
      </c>
      <c r="B3577" s="0" t="n">
        <v>1</v>
      </c>
      <c r="C3577" s="0" t="n">
        <v>5986</v>
      </c>
      <c r="D3577" s="0" t="n">
        <v>98</v>
      </c>
      <c r="E3577" s="0" t="n">
        <v>1</v>
      </c>
      <c r="F3577" s="55" t="s">
        <v>1072</v>
      </c>
      <c r="G3577" s="0" t="n">
        <v>44.2</v>
      </c>
      <c r="H3577" s="0" t="n">
        <v>43</v>
      </c>
      <c r="I3577" s="55" t="s">
        <v>157</v>
      </c>
      <c r="J3577" s="0" t="n">
        <v>63</v>
      </c>
      <c r="K3577" s="0" t="n">
        <v>63</v>
      </c>
      <c r="L3577" s="0" t="n">
        <v>35</v>
      </c>
      <c r="P3577" s="0" t="n">
        <v>3.19</v>
      </c>
      <c r="Q3577" s="0" t="n">
        <v>3.22</v>
      </c>
      <c r="R3577" s="0" t="n">
        <v>3494</v>
      </c>
      <c r="S3577" s="0" t="n">
        <v>7023</v>
      </c>
      <c r="T3577" s="0" t="n">
        <v>39.25</v>
      </c>
      <c r="U3577" s="0" t="n">
        <v>727</v>
      </c>
      <c r="V3577" s="0" t="n">
        <v>1</v>
      </c>
      <c r="W3577" s="60" t="n">
        <v>46275</v>
      </c>
      <c r="X3577" s="55" t="n">
        <f aca="false">IF(I3577="Male",0,1)</f>
        <v>1</v>
      </c>
      <c r="Y3577" s="55" t="n">
        <f aca="false">IF(OR(I3577="DNB",I3577="Dry DNB"),1,0)</f>
        <v>0</v>
      </c>
      <c r="Z3577" s="55" t="n">
        <f aca="false">IF(ISNUMBER(W3577),A3577-W3577,"")</f>
        <v>34</v>
      </c>
      <c r="AA3577" s="55" t="n">
        <f aca="false">MATCH(A3577,DATAS,0)</f>
        <v>1</v>
      </c>
      <c r="AB3577" s="55" t="n">
        <f aca="false">IF(AND(E3577&gt;0,OR(AND(B3577&gt;=1,B3577&lt;=6),B3577=10)),1,0)</f>
        <v>1</v>
      </c>
      <c r="AC3577" s="55" t="n">
        <f aca="false">IF(AND(E3577&gt;0,B3577=10),1,0)</f>
        <v>0</v>
      </c>
      <c r="AD3577" s="0" t="str">
        <f aca="false">IF(AND(C3576=C3577,AA3576=AA3577-1),AB3576,"")</f>
        <v/>
      </c>
      <c r="AE3577" s="0" t="str">
        <f aca="false">IF(AND(C3576=C3577,AA3576=AA3577-1),AC3576,"")</f>
        <v/>
      </c>
      <c r="AF3577" s="0" t="str">
        <f aca="false">IF(AA3577=1,"",IF(AND(AB3577=1,AD3577&lt;&gt;1),1,0))</f>
        <v/>
      </c>
      <c r="AG3577" s="0" t="str">
        <f aca="false">IF(AA3577=1,"",IF(AND(AC3577=1,AE3577&lt;&gt;1),1,0))</f>
        <v/>
      </c>
      <c r="AH3577" s="60" t="str">
        <f aca="false">IF(AND(E3577&gt;0,AA3577&lt;2,NOT(AND(C3578=C3577,AA3578=AA3577+1))),INDEX(DATAS,AA3577+1),"")</f>
        <v/>
      </c>
      <c r="AI3577" s="60" t="str">
        <f aca="false">IF(AND(AC3577=1,AA3577&lt;2),IF(AND(C3578=C3577,AA3578=AA3577+1),IF(AC3578=1,"",INDEX(DATAS,AA3577+1)),INDEX(DATAS,AA3577+1)),"")</f>
        <v/>
      </c>
    </row>
    <row r="3578" customFormat="false" ht="15" hidden="false" customHeight="false" outlineLevel="0" collapsed="false">
      <c r="A3578" s="60" t="n">
        <v>46310</v>
      </c>
      <c r="B3578" s="0" t="n">
        <v>1</v>
      </c>
      <c r="C3578" s="0" t="n">
        <v>5986</v>
      </c>
      <c r="D3578" s="0" t="n">
        <v>99</v>
      </c>
      <c r="E3578" s="0" t="n">
        <v>1</v>
      </c>
      <c r="F3578" s="55" t="s">
        <v>1072</v>
      </c>
      <c r="G3578" s="0" t="n">
        <v>47.5</v>
      </c>
      <c r="H3578" s="0" t="n">
        <v>43</v>
      </c>
      <c r="I3578" s="55" t="s">
        <v>157</v>
      </c>
      <c r="J3578" s="0" t="n">
        <v>63</v>
      </c>
      <c r="K3578" s="0" t="n">
        <v>63</v>
      </c>
      <c r="L3578" s="0" t="n">
        <v>36</v>
      </c>
      <c r="P3578" s="0" t="n">
        <v>3.19</v>
      </c>
      <c r="Q3578" s="0" t="n">
        <v>3.22</v>
      </c>
      <c r="T3578" s="0" t="n">
        <v>39.25</v>
      </c>
      <c r="U3578" s="0" t="n">
        <v>728</v>
      </c>
      <c r="V3578" s="0" t="n">
        <v>1</v>
      </c>
      <c r="W3578" s="60" t="n">
        <v>46275</v>
      </c>
      <c r="X3578" s="55" t="n">
        <f aca="false">IF(I3578="Male",0,1)</f>
        <v>1</v>
      </c>
      <c r="Y3578" s="55" t="n">
        <f aca="false">IF(OR(I3578="DNB",I3578="Dry DNB"),1,0)</f>
        <v>0</v>
      </c>
      <c r="Z3578" s="55" t="n">
        <f aca="false">IF(ISNUMBER(W3578),A3578-W3578,"")</f>
        <v>35</v>
      </c>
      <c r="AA3578" s="55" t="n">
        <f aca="false">MATCH(A3578,DATAS,0)</f>
        <v>2</v>
      </c>
      <c r="AB3578" s="55" t="n">
        <f aca="false">IF(AND(E3578&gt;0,OR(AND(B3578&gt;=1,B3578&lt;=6),B3578=10)),1,0)</f>
        <v>1</v>
      </c>
      <c r="AC3578" s="55" t="n">
        <f aca="false">IF(AND(E3578&gt;0,B3578=10),1,0)</f>
        <v>0</v>
      </c>
      <c r="AD3578" s="55" t="n">
        <f aca="false">IF(AND(C3577=C3578,AA3577=AA3578-1),AB3577,"")</f>
        <v>1</v>
      </c>
      <c r="AE3578" s="55" t="n">
        <f aca="false">IF(AND(C3577=C3578,AA3577=AA3578-1),AC3577,"")</f>
        <v>0</v>
      </c>
      <c r="AF3578" s="55" t="n">
        <f aca="false">IF(AA3578=1,"",IF(AND(AB3578=1,AD3578&lt;&gt;1),1,0))</f>
        <v>0</v>
      </c>
      <c r="AG3578" s="55" t="n">
        <f aca="false">IF(AA3578=1,"",IF(AND(AC3578=1,AE3578&lt;&gt;1),1,0))</f>
        <v>0</v>
      </c>
      <c r="AH3578" s="60" t="str">
        <f aca="false">IF(AND(E3578&gt;0,AA3578&lt;2,NOT(AND(C3579=C3578,AA3579=AA3578+1))),INDEX(DATAS,AA3578+1),"")</f>
        <v/>
      </c>
      <c r="AI3578" s="60" t="str">
        <f aca="false">IF(AND(AC3578=1,AA3578&lt;2),IF(AND(C3579=C3578,AA3579=AA3578+1),IF(AC3579=1,"",INDEX(DATAS,AA3578+1)),INDEX(DATAS,AA3578+1)),"")</f>
        <v/>
      </c>
    </row>
    <row r="3579" customFormat="false" ht="15" hidden="false" customHeight="false" outlineLevel="0" collapsed="false">
      <c r="A3579" s="60" t="n">
        <v>46309</v>
      </c>
      <c r="B3579" s="0" t="n">
        <v>14</v>
      </c>
      <c r="C3579" s="0" t="n">
        <v>5987</v>
      </c>
      <c r="E3579" s="0" t="n">
        <v>0</v>
      </c>
      <c r="F3579" s="55" t="s">
        <v>1073</v>
      </c>
      <c r="I3579" s="55" t="s">
        <v>157</v>
      </c>
      <c r="L3579" s="0" t="n">
        <v>266</v>
      </c>
      <c r="U3579" s="0" t="n">
        <v>726</v>
      </c>
      <c r="V3579" s="0" t="n">
        <v>3</v>
      </c>
      <c r="W3579" s="60" t="n">
        <v>46044</v>
      </c>
      <c r="X3579" s="55" t="n">
        <f aca="false">IF(I3579="Male",0,1)</f>
        <v>1</v>
      </c>
      <c r="Y3579" s="55" t="n">
        <f aca="false">IF(OR(I3579="DNB",I3579="Dry DNB"),1,0)</f>
        <v>0</v>
      </c>
      <c r="Z3579" s="55" t="n">
        <f aca="false">IF(ISNUMBER(W3579),A3579-W3579,"")</f>
        <v>265</v>
      </c>
      <c r="AA3579" s="55" t="n">
        <f aca="false">MATCH(A3579,DATAS,0)</f>
        <v>1</v>
      </c>
      <c r="AB3579" s="55" t="n">
        <f aca="false">IF(AND(E3579&gt;0,OR(AND(B3579&gt;=1,B3579&lt;=6),B3579=10)),1,0)</f>
        <v>0</v>
      </c>
      <c r="AC3579" s="55" t="n">
        <f aca="false">IF(AND(E3579&gt;0,B3579=10),1,0)</f>
        <v>0</v>
      </c>
      <c r="AD3579" s="0" t="str">
        <f aca="false">IF(AND(C3578=C3579,AA3578=AA3579-1),AB3578,"")</f>
        <v/>
      </c>
      <c r="AE3579" s="0" t="str">
        <f aca="false">IF(AND(C3578=C3579,AA3578=AA3579-1),AC3578,"")</f>
        <v/>
      </c>
      <c r="AF3579" s="0" t="str">
        <f aca="false">IF(AA3579=1,"",IF(AND(AB3579=1,AD3579&lt;&gt;1),1,0))</f>
        <v/>
      </c>
      <c r="AG3579" s="0" t="str">
        <f aca="false">IF(AA3579=1,"",IF(AND(AC3579=1,AE3579&lt;&gt;1),1,0))</f>
        <v/>
      </c>
      <c r="AH3579" s="60" t="str">
        <f aca="false">IF(AND(E3579&gt;0,AA3579&lt;2,NOT(AND(C3580=C3579,AA3580=AA3579+1))),INDEX(DATAS,AA3579+1),"")</f>
        <v/>
      </c>
      <c r="AI3579" s="60" t="str">
        <f aca="false">IF(AND(AC3579=1,AA3579&lt;2),IF(AND(C3580=C3579,AA3580=AA3579+1),IF(AC3580=1,"",INDEX(DATAS,AA3579+1)),INDEX(DATAS,AA3579+1)),"")</f>
        <v/>
      </c>
    </row>
    <row r="3580" customFormat="false" ht="15" hidden="false" customHeight="false" outlineLevel="0" collapsed="false">
      <c r="A3580" s="60" t="n">
        <v>46310</v>
      </c>
      <c r="B3580" s="0" t="n">
        <v>14</v>
      </c>
      <c r="C3580" s="0" t="n">
        <v>5987</v>
      </c>
      <c r="E3580" s="0" t="n">
        <v>0</v>
      </c>
      <c r="F3580" s="55" t="s">
        <v>1073</v>
      </c>
      <c r="I3580" s="55" t="s">
        <v>157</v>
      </c>
      <c r="L3580" s="0" t="n">
        <v>267</v>
      </c>
      <c r="U3580" s="0" t="n">
        <v>727</v>
      </c>
      <c r="V3580" s="0" t="n">
        <v>3</v>
      </c>
      <c r="W3580" s="60" t="n">
        <v>46044</v>
      </c>
      <c r="X3580" s="55" t="n">
        <f aca="false">IF(I3580="Male",0,1)</f>
        <v>1</v>
      </c>
      <c r="Y3580" s="55" t="n">
        <f aca="false">IF(OR(I3580="DNB",I3580="Dry DNB"),1,0)</f>
        <v>0</v>
      </c>
      <c r="Z3580" s="55" t="n">
        <f aca="false">IF(ISNUMBER(W3580),A3580-W3580,"")</f>
        <v>266</v>
      </c>
      <c r="AA3580" s="55" t="n">
        <f aca="false">MATCH(A3580,DATAS,0)</f>
        <v>2</v>
      </c>
      <c r="AB3580" s="55" t="n">
        <f aca="false">IF(AND(E3580&gt;0,OR(AND(B3580&gt;=1,B3580&lt;=6),B3580=10)),1,0)</f>
        <v>0</v>
      </c>
      <c r="AC3580" s="55" t="n">
        <f aca="false">IF(AND(E3580&gt;0,B3580=10),1,0)</f>
        <v>0</v>
      </c>
      <c r="AD3580" s="55" t="n">
        <f aca="false">IF(AND(C3579=C3580,AA3579=AA3580-1),AB3579,"")</f>
        <v>0</v>
      </c>
      <c r="AE3580" s="55" t="n">
        <f aca="false">IF(AND(C3579=C3580,AA3579=AA3580-1),AC3579,"")</f>
        <v>0</v>
      </c>
      <c r="AF3580" s="55" t="n">
        <f aca="false">IF(AA3580=1,"",IF(AND(AB3580=1,AD3580&lt;&gt;1),1,0))</f>
        <v>0</v>
      </c>
      <c r="AG3580" s="55" t="n">
        <f aca="false">IF(AA3580=1,"",IF(AND(AC3580=1,AE3580&lt;&gt;1),1,0))</f>
        <v>0</v>
      </c>
      <c r="AH3580" s="60" t="str">
        <f aca="false">IF(AND(E3580&gt;0,AA3580&lt;2,NOT(AND(C3581=C3580,AA3581=AA3580+1))),INDEX(DATAS,AA3580+1),"")</f>
        <v/>
      </c>
      <c r="AI3580" s="60" t="str">
        <f aca="false">IF(AND(AC3580=1,AA3580&lt;2),IF(AND(C3581=C3580,AA3581=AA3580+1),IF(AC3581=1,"",INDEX(DATAS,AA3580+1)),INDEX(DATAS,AA3580+1)),"")</f>
        <v/>
      </c>
    </row>
    <row r="3581" customFormat="false" ht="15" hidden="false" customHeight="false" outlineLevel="0" collapsed="false">
      <c r="A3581" s="60" t="n">
        <v>46309</v>
      </c>
      <c r="B3581" s="0" t="n">
        <v>1</v>
      </c>
      <c r="C3581" s="0" t="n">
        <v>5989</v>
      </c>
      <c r="D3581" s="0" t="n">
        <v>98</v>
      </c>
      <c r="E3581" s="0" t="n">
        <v>1</v>
      </c>
      <c r="F3581" s="55" t="s">
        <v>1073</v>
      </c>
      <c r="G3581" s="0" t="n">
        <v>40.8</v>
      </c>
      <c r="H3581" s="0" t="n">
        <v>48</v>
      </c>
      <c r="I3581" s="55" t="s">
        <v>187</v>
      </c>
      <c r="J3581" s="0" t="n">
        <v>98</v>
      </c>
      <c r="K3581" s="0" t="n">
        <v>63</v>
      </c>
      <c r="P3581" s="0" t="n">
        <v>3.76</v>
      </c>
      <c r="Q3581" s="0" t="n">
        <v>2.74</v>
      </c>
      <c r="R3581" s="0" t="n">
        <v>4210</v>
      </c>
      <c r="S3581" s="0" t="n">
        <v>8463</v>
      </c>
      <c r="T3581" s="0" t="n">
        <v>46.95</v>
      </c>
      <c r="U3581" s="0" t="n">
        <v>726</v>
      </c>
      <c r="V3581" s="0" t="n">
        <v>2</v>
      </c>
      <c r="W3581" s="60" t="n">
        <v>46275</v>
      </c>
      <c r="X3581" s="55" t="n">
        <f aca="false">IF(I3581="Male",0,1)</f>
        <v>1</v>
      </c>
      <c r="Y3581" s="55" t="n">
        <f aca="false">IF(OR(I3581="DNB",I3581="Dry DNB"),1,0)</f>
        <v>0</v>
      </c>
      <c r="Z3581" s="55" t="n">
        <f aca="false">IF(ISNUMBER(W3581),A3581-W3581,"")</f>
        <v>34</v>
      </c>
      <c r="AA3581" s="55" t="n">
        <f aca="false">MATCH(A3581,DATAS,0)</f>
        <v>1</v>
      </c>
      <c r="AB3581" s="55" t="n">
        <f aca="false">IF(AND(E3581&gt;0,OR(AND(B3581&gt;=1,B3581&lt;=6),B3581=10)),1,0)</f>
        <v>1</v>
      </c>
      <c r="AC3581" s="55" t="n">
        <f aca="false">IF(AND(E3581&gt;0,B3581=10),1,0)</f>
        <v>0</v>
      </c>
      <c r="AD3581" s="0" t="str">
        <f aca="false">IF(AND(C3580=C3581,AA3580=AA3581-1),AB3580,"")</f>
        <v/>
      </c>
      <c r="AE3581" s="0" t="str">
        <f aca="false">IF(AND(C3580=C3581,AA3580=AA3581-1),AC3580,"")</f>
        <v/>
      </c>
      <c r="AF3581" s="0" t="str">
        <f aca="false">IF(AA3581=1,"",IF(AND(AB3581=1,AD3581&lt;&gt;1),1,0))</f>
        <v/>
      </c>
      <c r="AG3581" s="0" t="str">
        <f aca="false">IF(AA3581=1,"",IF(AND(AC3581=1,AE3581&lt;&gt;1),1,0))</f>
        <v/>
      </c>
      <c r="AH3581" s="60" t="str">
        <f aca="false">IF(AND(E3581&gt;0,AA3581&lt;2,NOT(AND(C3582=C3581,AA3582=AA3581+1))),INDEX(DATAS,AA3581+1),"")</f>
        <v/>
      </c>
      <c r="AI3581" s="60" t="str">
        <f aca="false">IF(AND(AC3581=1,AA3581&lt;2),IF(AND(C3582=C3581,AA3582=AA3581+1),IF(AC3582=1,"",INDEX(DATAS,AA3581+1)),INDEX(DATAS,AA3581+1)),"")</f>
        <v/>
      </c>
    </row>
    <row r="3582" customFormat="false" ht="15" hidden="false" customHeight="false" outlineLevel="0" collapsed="false">
      <c r="A3582" s="60" t="n">
        <v>46310</v>
      </c>
      <c r="B3582" s="0" t="n">
        <v>1</v>
      </c>
      <c r="C3582" s="0" t="n">
        <v>5989</v>
      </c>
      <c r="D3582" s="0" t="n">
        <v>99</v>
      </c>
      <c r="E3582" s="0" t="n">
        <v>1</v>
      </c>
      <c r="F3582" s="55" t="s">
        <v>1073</v>
      </c>
      <c r="G3582" s="0" t="n">
        <v>48.8</v>
      </c>
      <c r="H3582" s="0" t="n">
        <v>46</v>
      </c>
      <c r="I3582" s="55" t="s">
        <v>187</v>
      </c>
      <c r="J3582" s="0" t="n">
        <v>99</v>
      </c>
      <c r="K3582" s="0" t="n">
        <v>63</v>
      </c>
      <c r="P3582" s="0" t="n">
        <v>3.76</v>
      </c>
      <c r="Q3582" s="0" t="n">
        <v>2.74</v>
      </c>
      <c r="T3582" s="0" t="n">
        <v>46.95</v>
      </c>
      <c r="U3582" s="0" t="n">
        <v>727</v>
      </c>
      <c r="V3582" s="0" t="n">
        <v>2</v>
      </c>
      <c r="W3582" s="60" t="n">
        <v>46275</v>
      </c>
      <c r="X3582" s="55" t="n">
        <f aca="false">IF(I3582="Male",0,1)</f>
        <v>1</v>
      </c>
      <c r="Y3582" s="55" t="n">
        <f aca="false">IF(OR(I3582="DNB",I3582="Dry DNB"),1,0)</f>
        <v>0</v>
      </c>
      <c r="Z3582" s="55" t="n">
        <f aca="false">IF(ISNUMBER(W3582),A3582-W3582,"")</f>
        <v>35</v>
      </c>
      <c r="AA3582" s="55" t="n">
        <f aca="false">MATCH(A3582,DATAS,0)</f>
        <v>2</v>
      </c>
      <c r="AB3582" s="55" t="n">
        <f aca="false">IF(AND(E3582&gt;0,OR(AND(B3582&gt;=1,B3582&lt;=6),B3582=10)),1,0)</f>
        <v>1</v>
      </c>
      <c r="AC3582" s="55" t="n">
        <f aca="false">IF(AND(E3582&gt;0,B3582=10),1,0)</f>
        <v>0</v>
      </c>
      <c r="AD3582" s="55" t="n">
        <f aca="false">IF(AND(C3581=C3582,AA3581=AA3582-1),AB3581,"")</f>
        <v>1</v>
      </c>
      <c r="AE3582" s="55" t="n">
        <f aca="false">IF(AND(C3581=C3582,AA3581=AA3582-1),AC3581,"")</f>
        <v>0</v>
      </c>
      <c r="AF3582" s="55" t="n">
        <f aca="false">IF(AA3582=1,"",IF(AND(AB3582=1,AD3582&lt;&gt;1),1,0))</f>
        <v>0</v>
      </c>
      <c r="AG3582" s="55" t="n">
        <f aca="false">IF(AA3582=1,"",IF(AND(AC3582=1,AE3582&lt;&gt;1),1,0))</f>
        <v>0</v>
      </c>
      <c r="AH3582" s="60" t="str">
        <f aca="false">IF(AND(E3582&gt;0,AA3582&lt;2,NOT(AND(C3583=C3582,AA3583=AA3582+1))),INDEX(DATAS,AA3582+1),"")</f>
        <v/>
      </c>
      <c r="AI3582" s="60" t="str">
        <f aca="false">IF(AND(AC3582=1,AA3582&lt;2),IF(AND(C3583=C3582,AA3583=AA3582+1),IF(AC3583=1,"",INDEX(DATAS,AA3582+1)),INDEX(DATAS,AA3582+1)),"")</f>
        <v/>
      </c>
    </row>
    <row r="3583" customFormat="false" ht="15" hidden="false" customHeight="false" outlineLevel="0" collapsed="false">
      <c r="A3583" s="60" t="n">
        <v>46309</v>
      </c>
      <c r="B3583" s="0" t="n">
        <v>1</v>
      </c>
      <c r="C3583" s="0" t="n">
        <v>5991</v>
      </c>
      <c r="D3583" s="0" t="n">
        <v>43</v>
      </c>
      <c r="E3583" s="0" t="n">
        <v>1</v>
      </c>
      <c r="F3583" s="55" t="s">
        <v>1074</v>
      </c>
      <c r="G3583" s="0" t="n">
        <v>46</v>
      </c>
      <c r="H3583" s="0" t="n">
        <v>44</v>
      </c>
      <c r="I3583" s="55" t="s">
        <v>166</v>
      </c>
      <c r="J3583" s="0" t="n">
        <v>43</v>
      </c>
      <c r="P3583" s="0" t="n">
        <v>4.95</v>
      </c>
      <c r="Q3583" s="0" t="n">
        <v>3.74</v>
      </c>
      <c r="R3583" s="0" t="n">
        <v>3927</v>
      </c>
      <c r="S3583" s="0" t="n">
        <v>7895</v>
      </c>
      <c r="U3583" s="0" t="n">
        <v>724</v>
      </c>
      <c r="V3583" s="0" t="n">
        <v>0</v>
      </c>
      <c r="X3583" s="55" t="n">
        <f aca="false">IF(I3583="Male",0,1)</f>
        <v>1</v>
      </c>
      <c r="Y3583" s="55" t="n">
        <f aca="false">IF(OR(I3583="DNB",I3583="Dry DNB"),1,0)</f>
        <v>0</v>
      </c>
      <c r="Z3583" s="0" t="str">
        <f aca="false">IF(ISNUMBER(W3583),A3583-W3583,"")</f>
        <v/>
      </c>
      <c r="AA3583" s="55" t="n">
        <f aca="false">MATCH(A3583,DATAS,0)</f>
        <v>1</v>
      </c>
      <c r="AB3583" s="55" t="n">
        <f aca="false">IF(AND(E3583&gt;0,OR(AND(B3583&gt;=1,B3583&lt;=6),B3583=10)),1,0)</f>
        <v>1</v>
      </c>
      <c r="AC3583" s="55" t="n">
        <f aca="false">IF(AND(E3583&gt;0,B3583=10),1,0)</f>
        <v>0</v>
      </c>
      <c r="AD3583" s="0" t="str">
        <f aca="false">IF(AND(C3582=C3583,AA3582=AA3583-1),AB3582,"")</f>
        <v/>
      </c>
      <c r="AE3583" s="0" t="str">
        <f aca="false">IF(AND(C3582=C3583,AA3582=AA3583-1),AC3582,"")</f>
        <v/>
      </c>
      <c r="AF3583" s="0" t="str">
        <f aca="false">IF(AA3583=1,"",IF(AND(AB3583=1,AD3583&lt;&gt;1),1,0))</f>
        <v/>
      </c>
      <c r="AG3583" s="0" t="str">
        <f aca="false">IF(AA3583=1,"",IF(AND(AC3583=1,AE3583&lt;&gt;1),1,0))</f>
        <v/>
      </c>
      <c r="AH3583" s="60" t="str">
        <f aca="false">IF(AND(E3583&gt;0,AA3583&lt;2,NOT(AND(C3584=C3583,AA3584=AA3583+1))),INDEX(DATAS,AA3583+1),"")</f>
        <v/>
      </c>
      <c r="AI3583" s="60" t="str">
        <f aca="false">IF(AND(AC3583=1,AA3583&lt;2),IF(AND(C3584=C3583,AA3584=AA3583+1),IF(AC3584=1,"",INDEX(DATAS,AA3583+1)),INDEX(DATAS,AA3583+1)),"")</f>
        <v/>
      </c>
    </row>
    <row r="3584" customFormat="false" ht="15" hidden="false" customHeight="false" outlineLevel="0" collapsed="false">
      <c r="A3584" s="60" t="n">
        <v>46310</v>
      </c>
      <c r="B3584" s="0" t="n">
        <v>1</v>
      </c>
      <c r="C3584" s="0" t="n">
        <v>5991</v>
      </c>
      <c r="D3584" s="0" t="n">
        <v>44</v>
      </c>
      <c r="E3584" s="0" t="n">
        <v>1</v>
      </c>
      <c r="F3584" s="55" t="s">
        <v>1074</v>
      </c>
      <c r="G3584" s="0" t="n">
        <v>45</v>
      </c>
      <c r="H3584" s="0" t="n">
        <v>45</v>
      </c>
      <c r="I3584" s="55" t="s">
        <v>166</v>
      </c>
      <c r="J3584" s="0" t="n">
        <v>44</v>
      </c>
      <c r="P3584" s="0" t="n">
        <v>4.95</v>
      </c>
      <c r="Q3584" s="0" t="n">
        <v>3.74</v>
      </c>
      <c r="U3584" s="0" t="n">
        <v>725</v>
      </c>
      <c r="V3584" s="0" t="n">
        <v>0</v>
      </c>
      <c r="X3584" s="55" t="n">
        <f aca="false">IF(I3584="Male",0,1)</f>
        <v>1</v>
      </c>
      <c r="Y3584" s="55" t="n">
        <f aca="false">IF(OR(I3584="DNB",I3584="Dry DNB"),1,0)</f>
        <v>0</v>
      </c>
      <c r="Z3584" s="0" t="str">
        <f aca="false">IF(ISNUMBER(W3584),A3584-W3584,"")</f>
        <v/>
      </c>
      <c r="AA3584" s="55" t="n">
        <f aca="false">MATCH(A3584,DATAS,0)</f>
        <v>2</v>
      </c>
      <c r="AB3584" s="55" t="n">
        <f aca="false">IF(AND(E3584&gt;0,OR(AND(B3584&gt;=1,B3584&lt;=6),B3584=10)),1,0)</f>
        <v>1</v>
      </c>
      <c r="AC3584" s="55" t="n">
        <f aca="false">IF(AND(E3584&gt;0,B3584=10),1,0)</f>
        <v>0</v>
      </c>
      <c r="AD3584" s="55" t="n">
        <f aca="false">IF(AND(C3583=C3584,AA3583=AA3584-1),AB3583,"")</f>
        <v>1</v>
      </c>
      <c r="AE3584" s="55" t="n">
        <f aca="false">IF(AND(C3583=C3584,AA3583=AA3584-1),AC3583,"")</f>
        <v>0</v>
      </c>
      <c r="AF3584" s="55" t="n">
        <f aca="false">IF(AA3584=1,"",IF(AND(AB3584=1,AD3584&lt;&gt;1),1,0))</f>
        <v>0</v>
      </c>
      <c r="AG3584" s="55" t="n">
        <f aca="false">IF(AA3584=1,"",IF(AND(AC3584=1,AE3584&lt;&gt;1),1,0))</f>
        <v>0</v>
      </c>
      <c r="AH3584" s="60" t="str">
        <f aca="false">IF(AND(E3584&gt;0,AA3584&lt;2,NOT(AND(C3585=C3584,AA3585=AA3584+1))),INDEX(DATAS,AA3584+1),"")</f>
        <v/>
      </c>
      <c r="AI3584" s="60" t="str">
        <f aca="false">IF(AND(AC3584=1,AA3584&lt;2),IF(AND(C3585=C3584,AA3585=AA3584+1),IF(AC3585=1,"",INDEX(DATAS,AA3584+1)),INDEX(DATAS,AA3584+1)),"")</f>
        <v/>
      </c>
    </row>
    <row r="3585" customFormat="false" ht="15" hidden="false" customHeight="false" outlineLevel="0" collapsed="false">
      <c r="A3585" s="60" t="n">
        <v>46309</v>
      </c>
      <c r="B3585" s="0" t="n">
        <v>1</v>
      </c>
      <c r="C3585" s="0" t="n">
        <v>5993</v>
      </c>
      <c r="D3585" s="0" t="n">
        <v>92</v>
      </c>
      <c r="E3585" s="0" t="n">
        <v>1</v>
      </c>
      <c r="F3585" s="55" t="s">
        <v>1074</v>
      </c>
      <c r="G3585" s="0" t="n">
        <v>56.2</v>
      </c>
      <c r="H3585" s="0" t="n">
        <v>57</v>
      </c>
      <c r="I3585" s="55" t="s">
        <v>187</v>
      </c>
      <c r="J3585" s="0" t="n">
        <v>92</v>
      </c>
      <c r="K3585" s="0" t="n">
        <v>64</v>
      </c>
      <c r="P3585" s="0" t="n">
        <v>3.71</v>
      </c>
      <c r="Q3585" s="0" t="n">
        <v>2.9</v>
      </c>
      <c r="R3585" s="0" t="n">
        <v>4722</v>
      </c>
      <c r="S3585" s="0" t="n">
        <v>9493</v>
      </c>
      <c r="T3585" s="0" t="n">
        <v>50.3</v>
      </c>
      <c r="U3585" s="0" t="n">
        <v>724</v>
      </c>
      <c r="V3585" s="0" t="n">
        <v>1</v>
      </c>
      <c r="W3585" s="60" t="n">
        <v>46282</v>
      </c>
      <c r="X3585" s="55" t="n">
        <f aca="false">IF(I3585="Male",0,1)</f>
        <v>1</v>
      </c>
      <c r="Y3585" s="55" t="n">
        <f aca="false">IF(OR(I3585="DNB",I3585="Dry DNB"),1,0)</f>
        <v>0</v>
      </c>
      <c r="Z3585" s="55" t="n">
        <f aca="false">IF(ISNUMBER(W3585),A3585-W3585,"")</f>
        <v>27</v>
      </c>
      <c r="AA3585" s="55" t="n">
        <f aca="false">MATCH(A3585,DATAS,0)</f>
        <v>1</v>
      </c>
      <c r="AB3585" s="55" t="n">
        <f aca="false">IF(AND(E3585&gt;0,OR(AND(B3585&gt;=1,B3585&lt;=6),B3585=10)),1,0)</f>
        <v>1</v>
      </c>
      <c r="AC3585" s="55" t="n">
        <f aca="false">IF(AND(E3585&gt;0,B3585=10),1,0)</f>
        <v>0</v>
      </c>
      <c r="AD3585" s="0" t="str">
        <f aca="false">IF(AND(C3584=C3585,AA3584=AA3585-1),AB3584,"")</f>
        <v/>
      </c>
      <c r="AE3585" s="0" t="str">
        <f aca="false">IF(AND(C3584=C3585,AA3584=AA3585-1),AC3584,"")</f>
        <v/>
      </c>
      <c r="AF3585" s="0" t="str">
        <f aca="false">IF(AA3585=1,"",IF(AND(AB3585=1,AD3585&lt;&gt;1),1,0))</f>
        <v/>
      </c>
      <c r="AG3585" s="0" t="str">
        <f aca="false">IF(AA3585=1,"",IF(AND(AC3585=1,AE3585&lt;&gt;1),1,0))</f>
        <v/>
      </c>
      <c r="AH3585" s="60" t="str">
        <f aca="false">IF(AND(E3585&gt;0,AA3585&lt;2,NOT(AND(C3586=C3585,AA3586=AA3585+1))),INDEX(DATAS,AA3585+1),"")</f>
        <v/>
      </c>
      <c r="AI3585" s="60" t="str">
        <f aca="false">IF(AND(AC3585=1,AA3585&lt;2),IF(AND(C3586=C3585,AA3586=AA3585+1),IF(AC3586=1,"",INDEX(DATAS,AA3585+1)),INDEX(DATAS,AA3585+1)),"")</f>
        <v/>
      </c>
    </row>
    <row r="3586" customFormat="false" ht="15" hidden="false" customHeight="false" outlineLevel="0" collapsed="false">
      <c r="A3586" s="60" t="n">
        <v>46310</v>
      </c>
      <c r="B3586" s="0" t="n">
        <v>1</v>
      </c>
      <c r="C3586" s="0" t="n">
        <v>5993</v>
      </c>
      <c r="D3586" s="0" t="n">
        <v>93</v>
      </c>
      <c r="E3586" s="0" t="n">
        <v>1</v>
      </c>
      <c r="F3586" s="55" t="s">
        <v>1074</v>
      </c>
      <c r="G3586" s="0" t="n">
        <v>59.3</v>
      </c>
      <c r="H3586" s="0" t="n">
        <v>57</v>
      </c>
      <c r="I3586" s="55" t="s">
        <v>187</v>
      </c>
      <c r="J3586" s="0" t="n">
        <v>93</v>
      </c>
      <c r="K3586" s="0" t="n">
        <v>64</v>
      </c>
      <c r="P3586" s="0" t="n">
        <v>3.71</v>
      </c>
      <c r="Q3586" s="0" t="n">
        <v>2.9</v>
      </c>
      <c r="T3586" s="0" t="n">
        <v>50.3</v>
      </c>
      <c r="U3586" s="0" t="n">
        <v>725</v>
      </c>
      <c r="V3586" s="0" t="n">
        <v>1</v>
      </c>
      <c r="W3586" s="60" t="n">
        <v>46282</v>
      </c>
      <c r="X3586" s="55" t="n">
        <f aca="false">IF(I3586="Male",0,1)</f>
        <v>1</v>
      </c>
      <c r="Y3586" s="55" t="n">
        <f aca="false">IF(OR(I3586="DNB",I3586="Dry DNB"),1,0)</f>
        <v>0</v>
      </c>
      <c r="Z3586" s="55" t="n">
        <f aca="false">IF(ISNUMBER(W3586),A3586-W3586,"")</f>
        <v>28</v>
      </c>
      <c r="AA3586" s="55" t="n">
        <f aca="false">MATCH(A3586,DATAS,0)</f>
        <v>2</v>
      </c>
      <c r="AB3586" s="55" t="n">
        <f aca="false">IF(AND(E3586&gt;0,OR(AND(B3586&gt;=1,B3586&lt;=6),B3586=10)),1,0)</f>
        <v>1</v>
      </c>
      <c r="AC3586" s="55" t="n">
        <f aca="false">IF(AND(E3586&gt;0,B3586=10),1,0)</f>
        <v>0</v>
      </c>
      <c r="AD3586" s="55" t="n">
        <f aca="false">IF(AND(C3585=C3586,AA3585=AA3586-1),AB3585,"")</f>
        <v>1</v>
      </c>
      <c r="AE3586" s="55" t="n">
        <f aca="false">IF(AND(C3585=C3586,AA3585=AA3586-1),AC3585,"")</f>
        <v>0</v>
      </c>
      <c r="AF3586" s="55" t="n">
        <f aca="false">IF(AA3586=1,"",IF(AND(AB3586=1,AD3586&lt;&gt;1),1,0))</f>
        <v>0</v>
      </c>
      <c r="AG3586" s="55" t="n">
        <f aca="false">IF(AA3586=1,"",IF(AND(AC3586=1,AE3586&lt;&gt;1),1,0))</f>
        <v>0</v>
      </c>
      <c r="AH3586" s="60" t="str">
        <f aca="false">IF(AND(E3586&gt;0,AA3586&lt;2,NOT(AND(C3587=C3586,AA3587=AA3586+1))),INDEX(DATAS,AA3586+1),"")</f>
        <v/>
      </c>
      <c r="AI3586" s="60" t="str">
        <f aca="false">IF(AND(AC3586=1,AA3586&lt;2),IF(AND(C3587=C3586,AA3587=AA3586+1),IF(AC3587=1,"",INDEX(DATAS,AA3586+1)),INDEX(DATAS,AA3586+1)),"")</f>
        <v/>
      </c>
    </row>
    <row r="3587" customFormat="false" ht="15" hidden="false" customHeight="false" outlineLevel="0" collapsed="false">
      <c r="A3587" s="60" t="n">
        <v>46309</v>
      </c>
      <c r="B3587" s="0" t="n">
        <v>1</v>
      </c>
      <c r="C3587" s="0" t="n">
        <v>5994</v>
      </c>
      <c r="D3587" s="0" t="n">
        <v>65</v>
      </c>
      <c r="E3587" s="0" t="n">
        <v>1</v>
      </c>
      <c r="F3587" s="55" t="s">
        <v>1074</v>
      </c>
      <c r="G3587" s="0" t="n">
        <v>46.9</v>
      </c>
      <c r="H3587" s="0" t="n">
        <v>44</v>
      </c>
      <c r="I3587" s="55" t="s">
        <v>187</v>
      </c>
      <c r="J3587" s="0" t="n">
        <v>65</v>
      </c>
      <c r="K3587" s="0" t="n">
        <v>65</v>
      </c>
      <c r="P3587" s="0" t="n">
        <v>4.16</v>
      </c>
      <c r="Q3587" s="0" t="n">
        <v>3.17</v>
      </c>
      <c r="R3587" s="0" t="n">
        <v>3856</v>
      </c>
      <c r="S3587" s="0" t="n">
        <v>7752</v>
      </c>
      <c r="U3587" s="0" t="n">
        <v>724</v>
      </c>
      <c r="V3587" s="0" t="n">
        <v>1</v>
      </c>
      <c r="W3587" s="60" t="n">
        <v>46310</v>
      </c>
      <c r="X3587" s="55" t="n">
        <f aca="false">IF(I3587="Male",0,1)</f>
        <v>1</v>
      </c>
      <c r="Y3587" s="55" t="n">
        <f aca="false">IF(OR(I3587="DNB",I3587="Dry DNB"),1,0)</f>
        <v>0</v>
      </c>
      <c r="Z3587" s="55" t="n">
        <f aca="false">IF(ISNUMBER(W3587),A3587-W3587,"")</f>
        <v>-1</v>
      </c>
      <c r="AA3587" s="55" t="n">
        <f aca="false">MATCH(A3587,DATAS,0)</f>
        <v>1</v>
      </c>
      <c r="AB3587" s="55" t="n">
        <f aca="false">IF(AND(E3587&gt;0,OR(AND(B3587&gt;=1,B3587&lt;=6),B3587=10)),1,0)</f>
        <v>1</v>
      </c>
      <c r="AC3587" s="55" t="n">
        <f aca="false">IF(AND(E3587&gt;0,B3587=10),1,0)</f>
        <v>0</v>
      </c>
      <c r="AD3587" s="0" t="str">
        <f aca="false">IF(AND(C3586=C3587,AA3586=AA3587-1),AB3586,"")</f>
        <v/>
      </c>
      <c r="AE3587" s="0" t="str">
        <f aca="false">IF(AND(C3586=C3587,AA3586=AA3587-1),AC3586,"")</f>
        <v/>
      </c>
      <c r="AF3587" s="0" t="str">
        <f aca="false">IF(AA3587=1,"",IF(AND(AB3587=1,AD3587&lt;&gt;1),1,0))</f>
        <v/>
      </c>
      <c r="AG3587" s="0" t="str">
        <f aca="false">IF(AA3587=1,"",IF(AND(AC3587=1,AE3587&lt;&gt;1),1,0))</f>
        <v/>
      </c>
      <c r="AH3587" s="60" t="str">
        <f aca="false">IF(AND(E3587&gt;0,AA3587&lt;2,NOT(AND(C3588=C3587,AA3588=AA3587+1))),INDEX(DATAS,AA3587+1),"")</f>
        <v/>
      </c>
      <c r="AI3587" s="60" t="str">
        <f aca="false">IF(AND(AC3587=1,AA3587&lt;2),IF(AND(C3588=C3587,AA3588=AA3587+1),IF(AC3588=1,"",INDEX(DATAS,AA3587+1)),INDEX(DATAS,AA3587+1)),"")</f>
        <v/>
      </c>
    </row>
    <row r="3588" customFormat="false" ht="15" hidden="false" customHeight="false" outlineLevel="0" collapsed="false">
      <c r="A3588" s="60" t="n">
        <v>46310</v>
      </c>
      <c r="B3588" s="0" t="n">
        <v>1</v>
      </c>
      <c r="C3588" s="0" t="n">
        <v>5994</v>
      </c>
      <c r="D3588" s="0" t="n">
        <v>66</v>
      </c>
      <c r="E3588" s="0" t="n">
        <v>1</v>
      </c>
      <c r="F3588" s="55" t="s">
        <v>1074</v>
      </c>
      <c r="G3588" s="0" t="n">
        <v>35.1</v>
      </c>
      <c r="H3588" s="0" t="n">
        <v>43</v>
      </c>
      <c r="I3588" s="55" t="s">
        <v>187</v>
      </c>
      <c r="J3588" s="0" t="n">
        <v>66</v>
      </c>
      <c r="K3588" s="0" t="n">
        <v>65</v>
      </c>
      <c r="P3588" s="0" t="n">
        <v>4.16</v>
      </c>
      <c r="Q3588" s="0" t="n">
        <v>3.17</v>
      </c>
      <c r="U3588" s="0" t="n">
        <v>725</v>
      </c>
      <c r="V3588" s="0" t="n">
        <v>1</v>
      </c>
      <c r="W3588" s="60" t="n">
        <v>46310</v>
      </c>
      <c r="X3588" s="55" t="n">
        <f aca="false">IF(I3588="Male",0,1)</f>
        <v>1</v>
      </c>
      <c r="Y3588" s="55" t="n">
        <f aca="false">IF(OR(I3588="DNB",I3588="Dry DNB"),1,0)</f>
        <v>0</v>
      </c>
      <c r="Z3588" s="55" t="n">
        <f aca="false">IF(ISNUMBER(W3588),A3588-W3588,"")</f>
        <v>0</v>
      </c>
      <c r="AA3588" s="55" t="n">
        <f aca="false">MATCH(A3588,DATAS,0)</f>
        <v>2</v>
      </c>
      <c r="AB3588" s="55" t="n">
        <f aca="false">IF(AND(E3588&gt;0,OR(AND(B3588&gt;=1,B3588&lt;=6),B3588=10)),1,0)</f>
        <v>1</v>
      </c>
      <c r="AC3588" s="55" t="n">
        <f aca="false">IF(AND(E3588&gt;0,B3588=10),1,0)</f>
        <v>0</v>
      </c>
      <c r="AD3588" s="55" t="n">
        <f aca="false">IF(AND(C3587=C3588,AA3587=AA3588-1),AB3587,"")</f>
        <v>1</v>
      </c>
      <c r="AE3588" s="55" t="n">
        <f aca="false">IF(AND(C3587=C3588,AA3587=AA3588-1),AC3587,"")</f>
        <v>0</v>
      </c>
      <c r="AF3588" s="55" t="n">
        <f aca="false">IF(AA3588=1,"",IF(AND(AB3588=1,AD3588&lt;&gt;1),1,0))</f>
        <v>0</v>
      </c>
      <c r="AG3588" s="55" t="n">
        <f aca="false">IF(AA3588=1,"",IF(AND(AC3588=1,AE3588&lt;&gt;1),1,0))</f>
        <v>0</v>
      </c>
      <c r="AH3588" s="60" t="str">
        <f aca="false">IF(AND(E3588&gt;0,AA3588&lt;2,NOT(AND(C3589=C3588,AA3589=AA3588+1))),INDEX(DATAS,AA3588+1),"")</f>
        <v/>
      </c>
      <c r="AI3588" s="60" t="str">
        <f aca="false">IF(AND(AC3588=1,AA3588&lt;2),IF(AND(C3589=C3588,AA3589=AA3588+1),IF(AC3589=1,"",INDEX(DATAS,AA3588+1)),INDEX(DATAS,AA3588+1)),"")</f>
        <v/>
      </c>
    </row>
    <row r="3589" customFormat="false" ht="15" hidden="false" customHeight="false" outlineLevel="0" collapsed="false">
      <c r="A3589" s="60" t="n">
        <v>46309</v>
      </c>
      <c r="B3589" s="0" t="n">
        <v>1</v>
      </c>
      <c r="C3589" s="0" t="n">
        <v>5995</v>
      </c>
      <c r="D3589" s="0" t="n">
        <v>51</v>
      </c>
      <c r="E3589" s="0" t="n">
        <v>1</v>
      </c>
      <c r="F3589" s="55" t="s">
        <v>1074</v>
      </c>
      <c r="G3589" s="0" t="n">
        <v>42.5</v>
      </c>
      <c r="H3589" s="0" t="n">
        <v>40</v>
      </c>
      <c r="I3589" s="55" t="s">
        <v>166</v>
      </c>
      <c r="J3589" s="0" t="n">
        <v>51</v>
      </c>
      <c r="P3589" s="0" t="n">
        <v>5.38</v>
      </c>
      <c r="Q3589" s="0" t="n">
        <v>2.98</v>
      </c>
      <c r="R3589" s="0" t="n">
        <v>3644</v>
      </c>
      <c r="S3589" s="0" t="n">
        <v>7325</v>
      </c>
      <c r="U3589" s="0" t="n">
        <v>724</v>
      </c>
      <c r="V3589" s="0" t="n">
        <v>0</v>
      </c>
      <c r="X3589" s="55" t="n">
        <f aca="false">IF(I3589="Male",0,1)</f>
        <v>1</v>
      </c>
      <c r="Y3589" s="55" t="n">
        <f aca="false">IF(OR(I3589="DNB",I3589="Dry DNB"),1,0)</f>
        <v>0</v>
      </c>
      <c r="Z3589" s="0" t="str">
        <f aca="false">IF(ISNUMBER(W3589),A3589-W3589,"")</f>
        <v/>
      </c>
      <c r="AA3589" s="55" t="n">
        <f aca="false">MATCH(A3589,DATAS,0)</f>
        <v>1</v>
      </c>
      <c r="AB3589" s="55" t="n">
        <f aca="false">IF(AND(E3589&gt;0,OR(AND(B3589&gt;=1,B3589&lt;=6),B3589=10)),1,0)</f>
        <v>1</v>
      </c>
      <c r="AC3589" s="55" t="n">
        <f aca="false">IF(AND(E3589&gt;0,B3589=10),1,0)</f>
        <v>0</v>
      </c>
      <c r="AD3589" s="0" t="str">
        <f aca="false">IF(AND(C3588=C3589,AA3588=AA3589-1),AB3588,"")</f>
        <v/>
      </c>
      <c r="AE3589" s="0" t="str">
        <f aca="false">IF(AND(C3588=C3589,AA3588=AA3589-1),AC3588,"")</f>
        <v/>
      </c>
      <c r="AF3589" s="0" t="str">
        <f aca="false">IF(AA3589=1,"",IF(AND(AB3589=1,AD3589&lt;&gt;1),1,0))</f>
        <v/>
      </c>
      <c r="AG3589" s="0" t="str">
        <f aca="false">IF(AA3589=1,"",IF(AND(AC3589=1,AE3589&lt;&gt;1),1,0))</f>
        <v/>
      </c>
      <c r="AH3589" s="60" t="str">
        <f aca="false">IF(AND(E3589&gt;0,AA3589&lt;2,NOT(AND(C3590=C3589,AA3590=AA3589+1))),INDEX(DATAS,AA3589+1),"")</f>
        <v/>
      </c>
      <c r="AI3589" s="60" t="str">
        <f aca="false">IF(AND(AC3589=1,AA3589&lt;2),IF(AND(C3590=C3589,AA3590=AA3589+1),IF(AC3590=1,"",INDEX(DATAS,AA3589+1)),INDEX(DATAS,AA3589+1)),"")</f>
        <v/>
      </c>
    </row>
    <row r="3590" customFormat="false" ht="15" hidden="false" customHeight="false" outlineLevel="0" collapsed="false">
      <c r="A3590" s="60" t="n">
        <v>46310</v>
      </c>
      <c r="B3590" s="0" t="n">
        <v>1</v>
      </c>
      <c r="C3590" s="0" t="n">
        <v>5995</v>
      </c>
      <c r="D3590" s="0" t="n">
        <v>52</v>
      </c>
      <c r="E3590" s="0" t="n">
        <v>1</v>
      </c>
      <c r="F3590" s="55" t="s">
        <v>1074</v>
      </c>
      <c r="G3590" s="0" t="n">
        <v>47.1</v>
      </c>
      <c r="H3590" s="0" t="n">
        <v>41</v>
      </c>
      <c r="I3590" s="55" t="s">
        <v>166</v>
      </c>
      <c r="J3590" s="0" t="n">
        <v>52</v>
      </c>
      <c r="P3590" s="0" t="n">
        <v>5.38</v>
      </c>
      <c r="Q3590" s="0" t="n">
        <v>2.98</v>
      </c>
      <c r="U3590" s="0" t="n">
        <v>725</v>
      </c>
      <c r="V3590" s="0" t="n">
        <v>0</v>
      </c>
      <c r="X3590" s="55" t="n">
        <f aca="false">IF(I3590="Male",0,1)</f>
        <v>1</v>
      </c>
      <c r="Y3590" s="55" t="n">
        <f aca="false">IF(OR(I3590="DNB",I3590="Dry DNB"),1,0)</f>
        <v>0</v>
      </c>
      <c r="Z3590" s="0" t="str">
        <f aca="false">IF(ISNUMBER(W3590),A3590-W3590,"")</f>
        <v/>
      </c>
      <c r="AA3590" s="55" t="n">
        <f aca="false">MATCH(A3590,DATAS,0)</f>
        <v>2</v>
      </c>
      <c r="AB3590" s="55" t="n">
        <f aca="false">IF(AND(E3590&gt;0,OR(AND(B3590&gt;=1,B3590&lt;=6),B3590=10)),1,0)</f>
        <v>1</v>
      </c>
      <c r="AC3590" s="55" t="n">
        <f aca="false">IF(AND(E3590&gt;0,B3590=10),1,0)</f>
        <v>0</v>
      </c>
      <c r="AD3590" s="55" t="n">
        <f aca="false">IF(AND(C3589=C3590,AA3589=AA3590-1),AB3589,"")</f>
        <v>1</v>
      </c>
      <c r="AE3590" s="55" t="n">
        <f aca="false">IF(AND(C3589=C3590,AA3589=AA3590-1),AC3589,"")</f>
        <v>0</v>
      </c>
      <c r="AF3590" s="55" t="n">
        <f aca="false">IF(AA3590=1,"",IF(AND(AB3590=1,AD3590&lt;&gt;1),1,0))</f>
        <v>0</v>
      </c>
      <c r="AG3590" s="55" t="n">
        <f aca="false">IF(AA3590=1,"",IF(AND(AC3590=1,AE3590&lt;&gt;1),1,0))</f>
        <v>0</v>
      </c>
      <c r="AH3590" s="60" t="str">
        <f aca="false">IF(AND(E3590&gt;0,AA3590&lt;2,NOT(AND(C3591=C3590,AA3591=AA3590+1))),INDEX(DATAS,AA3590+1),"")</f>
        <v/>
      </c>
      <c r="AI3590" s="60" t="str">
        <f aca="false">IF(AND(AC3590=1,AA3590&lt;2),IF(AND(C3591=C3590,AA3591=AA3590+1),IF(AC3591=1,"",INDEX(DATAS,AA3590+1)),INDEX(DATAS,AA3590+1)),"")</f>
        <v/>
      </c>
    </row>
    <row r="3591" customFormat="false" ht="15" hidden="false" customHeight="false" outlineLevel="0" collapsed="false">
      <c r="A3591" s="60" t="n">
        <v>46309</v>
      </c>
      <c r="B3591" s="0" t="n">
        <v>11</v>
      </c>
      <c r="C3591" s="0" t="n">
        <v>5996</v>
      </c>
      <c r="E3591" s="0" t="n">
        <v>0</v>
      </c>
      <c r="F3591" s="55" t="s">
        <v>1075</v>
      </c>
      <c r="I3591" s="55" t="s">
        <v>187</v>
      </c>
      <c r="U3591" s="0" t="n">
        <v>723</v>
      </c>
      <c r="V3591" s="0" t="n">
        <v>12</v>
      </c>
      <c r="W3591" s="60" t="n">
        <v>46300</v>
      </c>
      <c r="X3591" s="55" t="n">
        <f aca="false">IF(I3591="Male",0,1)</f>
        <v>1</v>
      </c>
      <c r="Y3591" s="55" t="n">
        <f aca="false">IF(OR(I3591="DNB",I3591="Dry DNB"),1,0)</f>
        <v>0</v>
      </c>
      <c r="Z3591" s="55" t="n">
        <f aca="false">IF(ISNUMBER(W3591),A3591-W3591,"")</f>
        <v>9</v>
      </c>
      <c r="AA3591" s="55" t="n">
        <f aca="false">MATCH(A3591,DATAS,0)</f>
        <v>1</v>
      </c>
      <c r="AB3591" s="55" t="n">
        <f aca="false">IF(AND(E3591&gt;0,OR(AND(B3591&gt;=1,B3591&lt;=6),B3591=10)),1,0)</f>
        <v>0</v>
      </c>
      <c r="AC3591" s="55" t="n">
        <f aca="false">IF(AND(E3591&gt;0,B3591=10),1,0)</f>
        <v>0</v>
      </c>
      <c r="AD3591" s="0" t="str">
        <f aca="false">IF(AND(C3590=C3591,AA3590=AA3591-1),AB3590,"")</f>
        <v/>
      </c>
      <c r="AE3591" s="0" t="str">
        <f aca="false">IF(AND(C3590=C3591,AA3590=AA3591-1),AC3590,"")</f>
        <v/>
      </c>
      <c r="AF3591" s="0" t="str">
        <f aca="false">IF(AA3591=1,"",IF(AND(AB3591=1,AD3591&lt;&gt;1),1,0))</f>
        <v/>
      </c>
      <c r="AG3591" s="0" t="str">
        <f aca="false">IF(AA3591=1,"",IF(AND(AC3591=1,AE3591&lt;&gt;1),1,0))</f>
        <v/>
      </c>
      <c r="AH3591" s="60" t="str">
        <f aca="false">IF(AND(E3591&gt;0,AA3591&lt;2,NOT(AND(C3592=C3591,AA3592=AA3591+1))),INDEX(DATAS,AA3591+1),"")</f>
        <v/>
      </c>
      <c r="AI3591" s="60" t="str">
        <f aca="false">IF(AND(AC3591=1,AA3591&lt;2),IF(AND(C3592=C3591,AA3592=AA3591+1),IF(AC3592=1,"",INDEX(DATAS,AA3591+1)),INDEX(DATAS,AA3591+1)),"")</f>
        <v/>
      </c>
    </row>
    <row r="3592" customFormat="false" ht="15" hidden="false" customHeight="false" outlineLevel="0" collapsed="false">
      <c r="A3592" s="60" t="n">
        <v>46310</v>
      </c>
      <c r="B3592" s="0" t="n">
        <v>11</v>
      </c>
      <c r="C3592" s="0" t="n">
        <v>5996</v>
      </c>
      <c r="E3592" s="0" t="n">
        <v>0</v>
      </c>
      <c r="F3592" s="55" t="s">
        <v>1075</v>
      </c>
      <c r="I3592" s="55" t="s">
        <v>187</v>
      </c>
      <c r="U3592" s="0" t="n">
        <v>724</v>
      </c>
      <c r="V3592" s="0" t="n">
        <v>12</v>
      </c>
      <c r="W3592" s="60" t="n">
        <v>46300</v>
      </c>
      <c r="X3592" s="55" t="n">
        <f aca="false">IF(I3592="Male",0,1)</f>
        <v>1</v>
      </c>
      <c r="Y3592" s="55" t="n">
        <f aca="false">IF(OR(I3592="DNB",I3592="Dry DNB"),1,0)</f>
        <v>0</v>
      </c>
      <c r="Z3592" s="55" t="n">
        <f aca="false">IF(ISNUMBER(W3592),A3592-W3592,"")</f>
        <v>10</v>
      </c>
      <c r="AA3592" s="55" t="n">
        <f aca="false">MATCH(A3592,DATAS,0)</f>
        <v>2</v>
      </c>
      <c r="AB3592" s="55" t="n">
        <f aca="false">IF(AND(E3592&gt;0,OR(AND(B3592&gt;=1,B3592&lt;=6),B3592=10)),1,0)</f>
        <v>0</v>
      </c>
      <c r="AC3592" s="55" t="n">
        <f aca="false">IF(AND(E3592&gt;0,B3592=10),1,0)</f>
        <v>0</v>
      </c>
      <c r="AD3592" s="55" t="n">
        <f aca="false">IF(AND(C3591=C3592,AA3591=AA3592-1),AB3591,"")</f>
        <v>0</v>
      </c>
      <c r="AE3592" s="55" t="n">
        <f aca="false">IF(AND(C3591=C3592,AA3591=AA3592-1),AC3591,"")</f>
        <v>0</v>
      </c>
      <c r="AF3592" s="55" t="n">
        <f aca="false">IF(AA3592=1,"",IF(AND(AB3592=1,AD3592&lt;&gt;1),1,0))</f>
        <v>0</v>
      </c>
      <c r="AG3592" s="55" t="n">
        <f aca="false">IF(AA3592=1,"",IF(AND(AC3592=1,AE3592&lt;&gt;1),1,0))</f>
        <v>0</v>
      </c>
      <c r="AH3592" s="60" t="str">
        <f aca="false">IF(AND(E3592&gt;0,AA3592&lt;2,NOT(AND(C3593=C3592,AA3593=AA3592+1))),INDEX(DATAS,AA3592+1),"")</f>
        <v/>
      </c>
      <c r="AI3592" s="60" t="str">
        <f aca="false">IF(AND(AC3592=1,AA3592&lt;2),IF(AND(C3593=C3592,AA3593=AA3592+1),IF(AC3593=1,"",INDEX(DATAS,AA3592+1)),INDEX(DATAS,AA3592+1)),"")</f>
        <v/>
      </c>
    </row>
    <row r="3593" customFormat="false" ht="15" hidden="false" customHeight="false" outlineLevel="0" collapsed="false">
      <c r="A3593" s="60" t="n">
        <v>46309</v>
      </c>
      <c r="B3593" s="0" t="n">
        <v>8</v>
      </c>
      <c r="C3593" s="0" t="n">
        <v>5997</v>
      </c>
      <c r="E3593" s="0" t="n">
        <v>0</v>
      </c>
      <c r="F3593" s="55" t="s">
        <v>1075</v>
      </c>
      <c r="I3593" s="55" t="s">
        <v>157</v>
      </c>
      <c r="L3593" s="0" t="n">
        <v>126</v>
      </c>
      <c r="U3593" s="0" t="n">
        <v>723</v>
      </c>
      <c r="V3593" s="0" t="n">
        <v>7</v>
      </c>
      <c r="W3593" s="60" t="n">
        <v>46184</v>
      </c>
      <c r="X3593" s="55" t="n">
        <f aca="false">IF(I3593="Male",0,1)</f>
        <v>1</v>
      </c>
      <c r="Y3593" s="55" t="n">
        <f aca="false">IF(OR(I3593="DNB",I3593="Dry DNB"),1,0)</f>
        <v>0</v>
      </c>
      <c r="Z3593" s="55" t="n">
        <f aca="false">IF(ISNUMBER(W3593),A3593-W3593,"")</f>
        <v>125</v>
      </c>
      <c r="AA3593" s="55" t="n">
        <f aca="false">MATCH(A3593,DATAS,0)</f>
        <v>1</v>
      </c>
      <c r="AB3593" s="55" t="n">
        <f aca="false">IF(AND(E3593&gt;0,OR(AND(B3593&gt;=1,B3593&lt;=6),B3593=10)),1,0)</f>
        <v>0</v>
      </c>
      <c r="AC3593" s="55" t="n">
        <f aca="false">IF(AND(E3593&gt;0,B3593=10),1,0)</f>
        <v>0</v>
      </c>
      <c r="AD3593" s="0" t="str">
        <f aca="false">IF(AND(C3592=C3593,AA3592=AA3593-1),AB3592,"")</f>
        <v/>
      </c>
      <c r="AE3593" s="0" t="str">
        <f aca="false">IF(AND(C3592=C3593,AA3592=AA3593-1),AC3592,"")</f>
        <v/>
      </c>
      <c r="AF3593" s="0" t="str">
        <f aca="false">IF(AA3593=1,"",IF(AND(AB3593=1,AD3593&lt;&gt;1),1,0))</f>
        <v/>
      </c>
      <c r="AG3593" s="0" t="str">
        <f aca="false">IF(AA3593=1,"",IF(AND(AC3593=1,AE3593&lt;&gt;1),1,0))</f>
        <v/>
      </c>
      <c r="AH3593" s="60" t="str">
        <f aca="false">IF(AND(E3593&gt;0,AA3593&lt;2,NOT(AND(C3594=C3593,AA3594=AA3593+1))),INDEX(DATAS,AA3593+1),"")</f>
        <v/>
      </c>
      <c r="AI3593" s="60" t="str">
        <f aca="false">IF(AND(AC3593=1,AA3593&lt;2),IF(AND(C3594=C3593,AA3594=AA3593+1),IF(AC3594=1,"",INDEX(DATAS,AA3593+1)),INDEX(DATAS,AA3593+1)),"")</f>
        <v/>
      </c>
    </row>
    <row r="3594" customFormat="false" ht="15" hidden="false" customHeight="false" outlineLevel="0" collapsed="false">
      <c r="A3594" s="60" t="n">
        <v>46310</v>
      </c>
      <c r="B3594" s="0" t="n">
        <v>8</v>
      </c>
      <c r="C3594" s="0" t="n">
        <v>5997</v>
      </c>
      <c r="E3594" s="0" t="n">
        <v>0</v>
      </c>
      <c r="F3594" s="55" t="s">
        <v>1075</v>
      </c>
      <c r="I3594" s="55" t="s">
        <v>157</v>
      </c>
      <c r="L3594" s="0" t="n">
        <v>127</v>
      </c>
      <c r="U3594" s="0" t="n">
        <v>724</v>
      </c>
      <c r="V3594" s="0" t="n">
        <v>7</v>
      </c>
      <c r="W3594" s="60" t="n">
        <v>46184</v>
      </c>
      <c r="X3594" s="55" t="n">
        <f aca="false">IF(I3594="Male",0,1)</f>
        <v>1</v>
      </c>
      <c r="Y3594" s="55" t="n">
        <f aca="false">IF(OR(I3594="DNB",I3594="Dry DNB"),1,0)</f>
        <v>0</v>
      </c>
      <c r="Z3594" s="55" t="n">
        <f aca="false">IF(ISNUMBER(W3594),A3594-W3594,"")</f>
        <v>126</v>
      </c>
      <c r="AA3594" s="55" t="n">
        <f aca="false">MATCH(A3594,DATAS,0)</f>
        <v>2</v>
      </c>
      <c r="AB3594" s="55" t="n">
        <f aca="false">IF(AND(E3594&gt;0,OR(AND(B3594&gt;=1,B3594&lt;=6),B3594=10)),1,0)</f>
        <v>0</v>
      </c>
      <c r="AC3594" s="55" t="n">
        <f aca="false">IF(AND(E3594&gt;0,B3594=10),1,0)</f>
        <v>0</v>
      </c>
      <c r="AD3594" s="55" t="n">
        <f aca="false">IF(AND(C3593=C3594,AA3593=AA3594-1),AB3593,"")</f>
        <v>0</v>
      </c>
      <c r="AE3594" s="55" t="n">
        <f aca="false">IF(AND(C3593=C3594,AA3593=AA3594-1),AC3593,"")</f>
        <v>0</v>
      </c>
      <c r="AF3594" s="55" t="n">
        <f aca="false">IF(AA3594=1,"",IF(AND(AB3594=1,AD3594&lt;&gt;1),1,0))</f>
        <v>0</v>
      </c>
      <c r="AG3594" s="55" t="n">
        <f aca="false">IF(AA3594=1,"",IF(AND(AC3594=1,AE3594&lt;&gt;1),1,0))</f>
        <v>0</v>
      </c>
      <c r="AH3594" s="60" t="str">
        <f aca="false">IF(AND(E3594&gt;0,AA3594&lt;2,NOT(AND(C3595=C3594,AA3595=AA3594+1))),INDEX(DATAS,AA3594+1),"")</f>
        <v/>
      </c>
      <c r="AI3594" s="60" t="str">
        <f aca="false">IF(AND(AC3594=1,AA3594&lt;2),IF(AND(C3595=C3594,AA3595=AA3594+1),IF(AC3595=1,"",INDEX(DATAS,AA3594+1)),INDEX(DATAS,AA3594+1)),"")</f>
        <v/>
      </c>
    </row>
    <row r="3595" customFormat="false" ht="15" hidden="false" customHeight="false" outlineLevel="0" collapsed="false">
      <c r="A3595" s="60" t="n">
        <v>46309</v>
      </c>
      <c r="B3595" s="0" t="n">
        <v>1</v>
      </c>
      <c r="C3595" s="0" t="n">
        <v>5998</v>
      </c>
      <c r="D3595" s="0" t="n">
        <v>65</v>
      </c>
      <c r="E3595" s="0" t="n">
        <v>1</v>
      </c>
      <c r="F3595" s="55" t="s">
        <v>1075</v>
      </c>
      <c r="G3595" s="0" t="n">
        <v>45.9</v>
      </c>
      <c r="H3595" s="0" t="n">
        <v>47</v>
      </c>
      <c r="I3595" s="55" t="s">
        <v>187</v>
      </c>
      <c r="J3595" s="0" t="n">
        <v>65</v>
      </c>
      <c r="K3595" s="0" t="n">
        <v>65</v>
      </c>
      <c r="P3595" s="0" t="n">
        <v>3.63</v>
      </c>
      <c r="Q3595" s="0" t="n">
        <v>2.89</v>
      </c>
      <c r="R3595" s="0" t="n">
        <v>4869</v>
      </c>
      <c r="S3595" s="0" t="n">
        <v>9787</v>
      </c>
      <c r="U3595" s="0" t="n">
        <v>723</v>
      </c>
      <c r="V3595" s="0" t="n">
        <v>1</v>
      </c>
      <c r="W3595" s="60" t="n">
        <v>46310</v>
      </c>
      <c r="X3595" s="55" t="n">
        <f aca="false">IF(I3595="Male",0,1)</f>
        <v>1</v>
      </c>
      <c r="Y3595" s="55" t="n">
        <f aca="false">IF(OR(I3595="DNB",I3595="Dry DNB"),1,0)</f>
        <v>0</v>
      </c>
      <c r="Z3595" s="55" t="n">
        <f aca="false">IF(ISNUMBER(W3595),A3595-W3595,"")</f>
        <v>-1</v>
      </c>
      <c r="AA3595" s="55" t="n">
        <f aca="false">MATCH(A3595,DATAS,0)</f>
        <v>1</v>
      </c>
      <c r="AB3595" s="55" t="n">
        <f aca="false">IF(AND(E3595&gt;0,OR(AND(B3595&gt;=1,B3595&lt;=6),B3595=10)),1,0)</f>
        <v>1</v>
      </c>
      <c r="AC3595" s="55" t="n">
        <f aca="false">IF(AND(E3595&gt;0,B3595=10),1,0)</f>
        <v>0</v>
      </c>
      <c r="AD3595" s="0" t="str">
        <f aca="false">IF(AND(C3594=C3595,AA3594=AA3595-1),AB3594,"")</f>
        <v/>
      </c>
      <c r="AE3595" s="0" t="str">
        <f aca="false">IF(AND(C3594=C3595,AA3594=AA3595-1),AC3594,"")</f>
        <v/>
      </c>
      <c r="AF3595" s="0" t="str">
        <f aca="false">IF(AA3595=1,"",IF(AND(AB3595=1,AD3595&lt;&gt;1),1,0))</f>
        <v/>
      </c>
      <c r="AG3595" s="0" t="str">
        <f aca="false">IF(AA3595=1,"",IF(AND(AC3595=1,AE3595&lt;&gt;1),1,0))</f>
        <v/>
      </c>
      <c r="AH3595" s="60" t="str">
        <f aca="false">IF(AND(E3595&gt;0,AA3595&lt;2,NOT(AND(C3596=C3595,AA3596=AA3595+1))),INDEX(DATAS,AA3595+1),"")</f>
        <v/>
      </c>
      <c r="AI3595" s="60" t="str">
        <f aca="false">IF(AND(AC3595=1,AA3595&lt;2),IF(AND(C3596=C3595,AA3596=AA3595+1),IF(AC3596=1,"",INDEX(DATAS,AA3595+1)),INDEX(DATAS,AA3595+1)),"")</f>
        <v/>
      </c>
    </row>
    <row r="3596" customFormat="false" ht="15" hidden="false" customHeight="false" outlineLevel="0" collapsed="false">
      <c r="A3596" s="60" t="n">
        <v>46310</v>
      </c>
      <c r="B3596" s="0" t="n">
        <v>1</v>
      </c>
      <c r="C3596" s="0" t="n">
        <v>5998</v>
      </c>
      <c r="D3596" s="0" t="n">
        <v>66</v>
      </c>
      <c r="E3596" s="0" t="n">
        <v>1</v>
      </c>
      <c r="F3596" s="55" t="s">
        <v>1075</v>
      </c>
      <c r="G3596" s="0" t="n">
        <v>49.9</v>
      </c>
      <c r="H3596" s="0" t="n">
        <v>47</v>
      </c>
      <c r="I3596" s="55" t="s">
        <v>187</v>
      </c>
      <c r="J3596" s="0" t="n">
        <v>66</v>
      </c>
      <c r="K3596" s="0" t="n">
        <v>65</v>
      </c>
      <c r="P3596" s="0" t="n">
        <v>3.63</v>
      </c>
      <c r="Q3596" s="0" t="n">
        <v>2.89</v>
      </c>
      <c r="U3596" s="0" t="n">
        <v>724</v>
      </c>
      <c r="V3596" s="0" t="n">
        <v>1</v>
      </c>
      <c r="W3596" s="60" t="n">
        <v>46310</v>
      </c>
      <c r="X3596" s="55" t="n">
        <f aca="false">IF(I3596="Male",0,1)</f>
        <v>1</v>
      </c>
      <c r="Y3596" s="55" t="n">
        <f aca="false">IF(OR(I3596="DNB",I3596="Dry DNB"),1,0)</f>
        <v>0</v>
      </c>
      <c r="Z3596" s="55" t="n">
        <f aca="false">IF(ISNUMBER(W3596),A3596-W3596,"")</f>
        <v>0</v>
      </c>
      <c r="AA3596" s="55" t="n">
        <f aca="false">MATCH(A3596,DATAS,0)</f>
        <v>2</v>
      </c>
      <c r="AB3596" s="55" t="n">
        <f aca="false">IF(AND(E3596&gt;0,OR(AND(B3596&gt;=1,B3596&lt;=6),B3596=10)),1,0)</f>
        <v>1</v>
      </c>
      <c r="AC3596" s="55" t="n">
        <f aca="false">IF(AND(E3596&gt;0,B3596=10),1,0)</f>
        <v>0</v>
      </c>
      <c r="AD3596" s="55" t="n">
        <f aca="false">IF(AND(C3595=C3596,AA3595=AA3596-1),AB3595,"")</f>
        <v>1</v>
      </c>
      <c r="AE3596" s="55" t="n">
        <f aca="false">IF(AND(C3595=C3596,AA3595=AA3596-1),AC3595,"")</f>
        <v>0</v>
      </c>
      <c r="AF3596" s="55" t="n">
        <f aca="false">IF(AA3596=1,"",IF(AND(AB3596=1,AD3596&lt;&gt;1),1,0))</f>
        <v>0</v>
      </c>
      <c r="AG3596" s="55" t="n">
        <f aca="false">IF(AA3596=1,"",IF(AND(AC3596=1,AE3596&lt;&gt;1),1,0))</f>
        <v>0</v>
      </c>
      <c r="AH3596" s="60" t="str">
        <f aca="false">IF(AND(E3596&gt;0,AA3596&lt;2,NOT(AND(C3597=C3596,AA3597=AA3596+1))),INDEX(DATAS,AA3596+1),"")</f>
        <v/>
      </c>
      <c r="AI3596" s="60" t="str">
        <f aca="false">IF(AND(AC3596=1,AA3596&lt;2),IF(AND(C3597=C3596,AA3597=AA3596+1),IF(AC3597=1,"",INDEX(DATAS,AA3596+1)),INDEX(DATAS,AA3596+1)),"")</f>
        <v/>
      </c>
    </row>
    <row r="3597" customFormat="false" ht="15" hidden="false" customHeight="false" outlineLevel="0" collapsed="false">
      <c r="A3597" s="60" t="n">
        <v>46309</v>
      </c>
      <c r="B3597" s="0" t="n">
        <v>1</v>
      </c>
      <c r="C3597" s="0" t="n">
        <v>5999</v>
      </c>
      <c r="D3597" s="0" t="n">
        <v>89</v>
      </c>
      <c r="E3597" s="0" t="n">
        <v>1</v>
      </c>
      <c r="F3597" s="55" t="s">
        <v>1076</v>
      </c>
      <c r="G3597" s="0" t="n">
        <v>49.4</v>
      </c>
      <c r="H3597" s="0" t="n">
        <v>50</v>
      </c>
      <c r="I3597" s="55" t="s">
        <v>187</v>
      </c>
      <c r="J3597" s="0" t="n">
        <v>89</v>
      </c>
      <c r="K3597" s="0" t="n">
        <v>68</v>
      </c>
      <c r="P3597" s="0" t="n">
        <v>2.81</v>
      </c>
      <c r="Q3597" s="0" t="n">
        <v>3.26</v>
      </c>
      <c r="R3597" s="0" t="n">
        <v>3839</v>
      </c>
      <c r="S3597" s="0" t="n">
        <v>7717</v>
      </c>
      <c r="U3597" s="0" t="n">
        <v>722</v>
      </c>
      <c r="V3597" s="0" t="n">
        <v>1</v>
      </c>
      <c r="W3597" s="60" t="n">
        <v>46289</v>
      </c>
      <c r="X3597" s="55" t="n">
        <f aca="false">IF(I3597="Male",0,1)</f>
        <v>1</v>
      </c>
      <c r="Y3597" s="55" t="n">
        <f aca="false">IF(OR(I3597="DNB",I3597="Dry DNB"),1,0)</f>
        <v>0</v>
      </c>
      <c r="Z3597" s="55" t="n">
        <f aca="false">IF(ISNUMBER(W3597),A3597-W3597,"")</f>
        <v>20</v>
      </c>
      <c r="AA3597" s="55" t="n">
        <f aca="false">MATCH(A3597,DATAS,0)</f>
        <v>1</v>
      </c>
      <c r="AB3597" s="55" t="n">
        <f aca="false">IF(AND(E3597&gt;0,OR(AND(B3597&gt;=1,B3597&lt;=6),B3597=10)),1,0)</f>
        <v>1</v>
      </c>
      <c r="AC3597" s="55" t="n">
        <f aca="false">IF(AND(E3597&gt;0,B3597=10),1,0)</f>
        <v>0</v>
      </c>
      <c r="AD3597" s="0" t="str">
        <f aca="false">IF(AND(C3596=C3597,AA3596=AA3597-1),AB3596,"")</f>
        <v/>
      </c>
      <c r="AE3597" s="0" t="str">
        <f aca="false">IF(AND(C3596=C3597,AA3596=AA3597-1),AC3596,"")</f>
        <v/>
      </c>
      <c r="AF3597" s="0" t="str">
        <f aca="false">IF(AA3597=1,"",IF(AND(AB3597=1,AD3597&lt;&gt;1),1,0))</f>
        <v/>
      </c>
      <c r="AG3597" s="0" t="str">
        <f aca="false">IF(AA3597=1,"",IF(AND(AC3597=1,AE3597&lt;&gt;1),1,0))</f>
        <v/>
      </c>
      <c r="AH3597" s="60" t="str">
        <f aca="false">IF(AND(E3597&gt;0,AA3597&lt;2,NOT(AND(C3598=C3597,AA3598=AA3597+1))),INDEX(DATAS,AA3597+1),"")</f>
        <v/>
      </c>
      <c r="AI3597" s="60" t="str">
        <f aca="false">IF(AND(AC3597=1,AA3597&lt;2),IF(AND(C3598=C3597,AA3598=AA3597+1),IF(AC3598=1,"",INDEX(DATAS,AA3597+1)),INDEX(DATAS,AA3597+1)),"")</f>
        <v/>
      </c>
    </row>
    <row r="3598" customFormat="false" ht="15" hidden="false" customHeight="false" outlineLevel="0" collapsed="false">
      <c r="A3598" s="60" t="n">
        <v>46310</v>
      </c>
      <c r="B3598" s="0" t="n">
        <v>1</v>
      </c>
      <c r="C3598" s="0" t="n">
        <v>5999</v>
      </c>
      <c r="D3598" s="0" t="n">
        <v>90</v>
      </c>
      <c r="E3598" s="0" t="n">
        <v>1</v>
      </c>
      <c r="F3598" s="55" t="s">
        <v>1076</v>
      </c>
      <c r="G3598" s="0" t="n">
        <v>52.3</v>
      </c>
      <c r="H3598" s="0" t="n">
        <v>50</v>
      </c>
      <c r="I3598" s="55" t="s">
        <v>187</v>
      </c>
      <c r="J3598" s="0" t="n">
        <v>90</v>
      </c>
      <c r="K3598" s="0" t="n">
        <v>68</v>
      </c>
      <c r="P3598" s="0" t="n">
        <v>2.81</v>
      </c>
      <c r="Q3598" s="0" t="n">
        <v>3.26</v>
      </c>
      <c r="U3598" s="0" t="n">
        <v>723</v>
      </c>
      <c r="V3598" s="0" t="n">
        <v>1</v>
      </c>
      <c r="W3598" s="60" t="n">
        <v>46289</v>
      </c>
      <c r="X3598" s="55" t="n">
        <f aca="false">IF(I3598="Male",0,1)</f>
        <v>1</v>
      </c>
      <c r="Y3598" s="55" t="n">
        <f aca="false">IF(OR(I3598="DNB",I3598="Dry DNB"),1,0)</f>
        <v>0</v>
      </c>
      <c r="Z3598" s="55" t="n">
        <f aca="false">IF(ISNUMBER(W3598),A3598-W3598,"")</f>
        <v>21</v>
      </c>
      <c r="AA3598" s="55" t="n">
        <f aca="false">MATCH(A3598,DATAS,0)</f>
        <v>2</v>
      </c>
      <c r="AB3598" s="55" t="n">
        <f aca="false">IF(AND(E3598&gt;0,OR(AND(B3598&gt;=1,B3598&lt;=6),B3598=10)),1,0)</f>
        <v>1</v>
      </c>
      <c r="AC3598" s="55" t="n">
        <f aca="false">IF(AND(E3598&gt;0,B3598=10),1,0)</f>
        <v>0</v>
      </c>
      <c r="AD3598" s="55" t="n">
        <f aca="false">IF(AND(C3597=C3598,AA3597=AA3598-1),AB3597,"")</f>
        <v>1</v>
      </c>
      <c r="AE3598" s="55" t="n">
        <f aca="false">IF(AND(C3597=C3598,AA3597=AA3598-1),AC3597,"")</f>
        <v>0</v>
      </c>
      <c r="AF3598" s="55" t="n">
        <f aca="false">IF(AA3598=1,"",IF(AND(AB3598=1,AD3598&lt;&gt;1),1,0))</f>
        <v>0</v>
      </c>
      <c r="AG3598" s="55" t="n">
        <f aca="false">IF(AA3598=1,"",IF(AND(AC3598=1,AE3598&lt;&gt;1),1,0))</f>
        <v>0</v>
      </c>
      <c r="AH3598" s="60" t="str">
        <f aca="false">IF(AND(E3598&gt;0,AA3598&lt;2,NOT(AND(C3599=C3598,AA3599=AA3598+1))),INDEX(DATAS,AA3598+1),"")</f>
        <v/>
      </c>
      <c r="AI3598" s="60" t="str">
        <f aca="false">IF(AND(AC3598=1,AA3598&lt;2),IF(AND(C3599=C3598,AA3599=AA3598+1),IF(AC3599=1,"",INDEX(DATAS,AA3598+1)),INDEX(DATAS,AA3598+1)),"")</f>
        <v/>
      </c>
    </row>
    <row r="3599" customFormat="false" ht="15" hidden="false" customHeight="false" outlineLevel="0" collapsed="false">
      <c r="A3599" s="60" t="n">
        <v>46309</v>
      </c>
      <c r="B3599" s="0" t="n">
        <v>1</v>
      </c>
      <c r="C3599" s="0" t="n">
        <v>6003</v>
      </c>
      <c r="D3599" s="0" t="n">
        <v>53</v>
      </c>
      <c r="E3599" s="0" t="n">
        <v>1</v>
      </c>
      <c r="F3599" s="55" t="s">
        <v>1077</v>
      </c>
      <c r="G3599" s="0" t="n">
        <v>51.4</v>
      </c>
      <c r="H3599" s="0" t="n">
        <v>46</v>
      </c>
      <c r="I3599" s="55" t="s">
        <v>166</v>
      </c>
      <c r="J3599" s="0" t="n">
        <v>53</v>
      </c>
      <c r="P3599" s="0" t="n">
        <v>3.18</v>
      </c>
      <c r="Q3599" s="0" t="n">
        <v>3.13</v>
      </c>
      <c r="R3599" s="0" t="n">
        <v>4137</v>
      </c>
      <c r="S3599" s="0" t="n">
        <v>8316</v>
      </c>
      <c r="U3599" s="0" t="n">
        <v>720</v>
      </c>
      <c r="V3599" s="0" t="n">
        <v>0</v>
      </c>
      <c r="X3599" s="55" t="n">
        <f aca="false">IF(I3599="Male",0,1)</f>
        <v>1</v>
      </c>
      <c r="Y3599" s="55" t="n">
        <f aca="false">IF(OR(I3599="DNB",I3599="Dry DNB"),1,0)</f>
        <v>0</v>
      </c>
      <c r="Z3599" s="0" t="str">
        <f aca="false">IF(ISNUMBER(W3599),A3599-W3599,"")</f>
        <v/>
      </c>
      <c r="AA3599" s="55" t="n">
        <f aca="false">MATCH(A3599,DATAS,0)</f>
        <v>1</v>
      </c>
      <c r="AB3599" s="55" t="n">
        <f aca="false">IF(AND(E3599&gt;0,OR(AND(B3599&gt;=1,B3599&lt;=6),B3599=10)),1,0)</f>
        <v>1</v>
      </c>
      <c r="AC3599" s="55" t="n">
        <f aca="false">IF(AND(E3599&gt;0,B3599=10),1,0)</f>
        <v>0</v>
      </c>
      <c r="AD3599" s="0" t="str">
        <f aca="false">IF(AND(C3598=C3599,AA3598=AA3599-1),AB3598,"")</f>
        <v/>
      </c>
      <c r="AE3599" s="0" t="str">
        <f aca="false">IF(AND(C3598=C3599,AA3598=AA3599-1),AC3598,"")</f>
        <v/>
      </c>
      <c r="AF3599" s="0" t="str">
        <f aca="false">IF(AA3599=1,"",IF(AND(AB3599=1,AD3599&lt;&gt;1),1,0))</f>
        <v/>
      </c>
      <c r="AG3599" s="0" t="str">
        <f aca="false">IF(AA3599=1,"",IF(AND(AC3599=1,AE3599&lt;&gt;1),1,0))</f>
        <v/>
      </c>
      <c r="AH3599" s="60" t="str">
        <f aca="false">IF(AND(E3599&gt;0,AA3599&lt;2,NOT(AND(C3600=C3599,AA3600=AA3599+1))),INDEX(DATAS,AA3599+1),"")</f>
        <v/>
      </c>
      <c r="AI3599" s="60" t="str">
        <f aca="false">IF(AND(AC3599=1,AA3599&lt;2),IF(AND(C3600=C3599,AA3600=AA3599+1),IF(AC3600=1,"",INDEX(DATAS,AA3599+1)),INDEX(DATAS,AA3599+1)),"")</f>
        <v/>
      </c>
    </row>
    <row r="3600" customFormat="false" ht="15" hidden="false" customHeight="false" outlineLevel="0" collapsed="false">
      <c r="A3600" s="60" t="n">
        <v>46310</v>
      </c>
      <c r="B3600" s="0" t="n">
        <v>1</v>
      </c>
      <c r="C3600" s="0" t="n">
        <v>6003</v>
      </c>
      <c r="D3600" s="0" t="n">
        <v>54</v>
      </c>
      <c r="E3600" s="0" t="n">
        <v>1</v>
      </c>
      <c r="F3600" s="55" t="s">
        <v>1077</v>
      </c>
      <c r="G3600" s="0" t="n">
        <v>48</v>
      </c>
      <c r="H3600" s="0" t="n">
        <v>47</v>
      </c>
      <c r="I3600" s="55" t="s">
        <v>166</v>
      </c>
      <c r="J3600" s="0" t="n">
        <v>54</v>
      </c>
      <c r="P3600" s="0" t="n">
        <v>3.18</v>
      </c>
      <c r="Q3600" s="0" t="n">
        <v>3.13</v>
      </c>
      <c r="U3600" s="0" t="n">
        <v>721</v>
      </c>
      <c r="V3600" s="0" t="n">
        <v>0</v>
      </c>
      <c r="X3600" s="55" t="n">
        <f aca="false">IF(I3600="Male",0,1)</f>
        <v>1</v>
      </c>
      <c r="Y3600" s="55" t="n">
        <f aca="false">IF(OR(I3600="DNB",I3600="Dry DNB"),1,0)</f>
        <v>0</v>
      </c>
      <c r="Z3600" s="0" t="str">
        <f aca="false">IF(ISNUMBER(W3600),A3600-W3600,"")</f>
        <v/>
      </c>
      <c r="AA3600" s="55" t="n">
        <f aca="false">MATCH(A3600,DATAS,0)</f>
        <v>2</v>
      </c>
      <c r="AB3600" s="55" t="n">
        <f aca="false">IF(AND(E3600&gt;0,OR(AND(B3600&gt;=1,B3600&lt;=6),B3600=10)),1,0)</f>
        <v>1</v>
      </c>
      <c r="AC3600" s="55" t="n">
        <f aca="false">IF(AND(E3600&gt;0,B3600=10),1,0)</f>
        <v>0</v>
      </c>
      <c r="AD3600" s="55" t="n">
        <f aca="false">IF(AND(C3599=C3600,AA3599=AA3600-1),AB3599,"")</f>
        <v>1</v>
      </c>
      <c r="AE3600" s="55" t="n">
        <f aca="false">IF(AND(C3599=C3600,AA3599=AA3600-1),AC3599,"")</f>
        <v>0</v>
      </c>
      <c r="AF3600" s="55" t="n">
        <f aca="false">IF(AA3600=1,"",IF(AND(AB3600=1,AD3600&lt;&gt;1),1,0))</f>
        <v>0</v>
      </c>
      <c r="AG3600" s="55" t="n">
        <f aca="false">IF(AA3600=1,"",IF(AND(AC3600=1,AE3600&lt;&gt;1),1,0))</f>
        <v>0</v>
      </c>
      <c r="AH3600" s="60" t="str">
        <f aca="false">IF(AND(E3600&gt;0,AA3600&lt;2,NOT(AND(C3601=C3600,AA3601=AA3600+1))),INDEX(DATAS,AA3600+1),"")</f>
        <v/>
      </c>
      <c r="AI3600" s="60" t="str">
        <f aca="false">IF(AND(AC3600=1,AA3600&lt;2),IF(AND(C3601=C3600,AA3601=AA3600+1),IF(AC3601=1,"",INDEX(DATAS,AA3600+1)),INDEX(DATAS,AA3600+1)),"")</f>
        <v/>
      </c>
    </row>
    <row r="3601" customFormat="false" ht="15" hidden="false" customHeight="false" outlineLevel="0" collapsed="false">
      <c r="A3601" s="60" t="n">
        <v>46309</v>
      </c>
      <c r="B3601" s="0" t="n">
        <v>1</v>
      </c>
      <c r="C3601" s="0" t="n">
        <v>6004</v>
      </c>
      <c r="D3601" s="0" t="n">
        <v>60</v>
      </c>
      <c r="E3601" s="0" t="n">
        <v>1</v>
      </c>
      <c r="F3601" s="55" t="s">
        <v>1077</v>
      </c>
      <c r="G3601" s="0" t="n">
        <v>47.1</v>
      </c>
      <c r="H3601" s="0" t="n">
        <v>50</v>
      </c>
      <c r="I3601" s="55" t="s">
        <v>166</v>
      </c>
      <c r="J3601" s="0" t="n">
        <v>60</v>
      </c>
      <c r="P3601" s="0" t="n">
        <v>4.21</v>
      </c>
      <c r="Q3601" s="0" t="n">
        <v>3.08</v>
      </c>
      <c r="R3601" s="0" t="n">
        <v>4554</v>
      </c>
      <c r="S3601" s="0" t="n">
        <v>9155</v>
      </c>
      <c r="U3601" s="0" t="n">
        <v>720</v>
      </c>
      <c r="V3601" s="0" t="n">
        <v>0</v>
      </c>
      <c r="X3601" s="55" t="n">
        <f aca="false">IF(I3601="Male",0,1)</f>
        <v>1</v>
      </c>
      <c r="Y3601" s="55" t="n">
        <f aca="false">IF(OR(I3601="DNB",I3601="Dry DNB"),1,0)</f>
        <v>0</v>
      </c>
      <c r="Z3601" s="0" t="str">
        <f aca="false">IF(ISNUMBER(W3601),A3601-W3601,"")</f>
        <v/>
      </c>
      <c r="AA3601" s="55" t="n">
        <f aca="false">MATCH(A3601,DATAS,0)</f>
        <v>1</v>
      </c>
      <c r="AB3601" s="55" t="n">
        <f aca="false">IF(AND(E3601&gt;0,OR(AND(B3601&gt;=1,B3601&lt;=6),B3601=10)),1,0)</f>
        <v>1</v>
      </c>
      <c r="AC3601" s="55" t="n">
        <f aca="false">IF(AND(E3601&gt;0,B3601=10),1,0)</f>
        <v>0</v>
      </c>
      <c r="AD3601" s="0" t="str">
        <f aca="false">IF(AND(C3600=C3601,AA3600=AA3601-1),AB3600,"")</f>
        <v/>
      </c>
      <c r="AE3601" s="0" t="str">
        <f aca="false">IF(AND(C3600=C3601,AA3600=AA3601-1),AC3600,"")</f>
        <v/>
      </c>
      <c r="AF3601" s="0" t="str">
        <f aca="false">IF(AA3601=1,"",IF(AND(AB3601=1,AD3601&lt;&gt;1),1,0))</f>
        <v/>
      </c>
      <c r="AG3601" s="0" t="str">
        <f aca="false">IF(AA3601=1,"",IF(AND(AC3601=1,AE3601&lt;&gt;1),1,0))</f>
        <v/>
      </c>
      <c r="AH3601" s="60" t="str">
        <f aca="false">IF(AND(E3601&gt;0,AA3601&lt;2,NOT(AND(C3602=C3601,AA3602=AA3601+1))),INDEX(DATAS,AA3601+1),"")</f>
        <v/>
      </c>
      <c r="AI3601" s="60" t="str">
        <f aca="false">IF(AND(AC3601=1,AA3601&lt;2),IF(AND(C3602=C3601,AA3602=AA3601+1),IF(AC3602=1,"",INDEX(DATAS,AA3601+1)),INDEX(DATAS,AA3601+1)),"")</f>
        <v/>
      </c>
    </row>
    <row r="3602" customFormat="false" ht="15" hidden="false" customHeight="false" outlineLevel="0" collapsed="false">
      <c r="A3602" s="60" t="n">
        <v>46310</v>
      </c>
      <c r="B3602" s="0" t="n">
        <v>1</v>
      </c>
      <c r="C3602" s="0" t="n">
        <v>6004</v>
      </c>
      <c r="D3602" s="0" t="n">
        <v>61</v>
      </c>
      <c r="E3602" s="0" t="n">
        <v>1</v>
      </c>
      <c r="F3602" s="55" t="s">
        <v>1077</v>
      </c>
      <c r="G3602" s="0" t="n">
        <v>50.6</v>
      </c>
      <c r="H3602" s="0" t="n">
        <v>50</v>
      </c>
      <c r="I3602" s="55" t="s">
        <v>166</v>
      </c>
      <c r="J3602" s="0" t="n">
        <v>61</v>
      </c>
      <c r="P3602" s="0" t="n">
        <v>4.21</v>
      </c>
      <c r="Q3602" s="0" t="n">
        <v>3.08</v>
      </c>
      <c r="U3602" s="0" t="n">
        <v>721</v>
      </c>
      <c r="V3602" s="0" t="n">
        <v>0</v>
      </c>
      <c r="X3602" s="55" t="n">
        <f aca="false">IF(I3602="Male",0,1)</f>
        <v>1</v>
      </c>
      <c r="Y3602" s="55" t="n">
        <f aca="false">IF(OR(I3602="DNB",I3602="Dry DNB"),1,0)</f>
        <v>0</v>
      </c>
      <c r="Z3602" s="0" t="str">
        <f aca="false">IF(ISNUMBER(W3602),A3602-W3602,"")</f>
        <v/>
      </c>
      <c r="AA3602" s="55" t="n">
        <f aca="false">MATCH(A3602,DATAS,0)</f>
        <v>2</v>
      </c>
      <c r="AB3602" s="55" t="n">
        <f aca="false">IF(AND(E3602&gt;0,OR(AND(B3602&gt;=1,B3602&lt;=6),B3602=10)),1,0)</f>
        <v>1</v>
      </c>
      <c r="AC3602" s="55" t="n">
        <f aca="false">IF(AND(E3602&gt;0,B3602=10),1,0)</f>
        <v>0</v>
      </c>
      <c r="AD3602" s="55" t="n">
        <f aca="false">IF(AND(C3601=C3602,AA3601=AA3602-1),AB3601,"")</f>
        <v>1</v>
      </c>
      <c r="AE3602" s="55" t="n">
        <f aca="false">IF(AND(C3601=C3602,AA3601=AA3602-1),AC3601,"")</f>
        <v>0</v>
      </c>
      <c r="AF3602" s="55" t="n">
        <f aca="false">IF(AA3602=1,"",IF(AND(AB3602=1,AD3602&lt;&gt;1),1,0))</f>
        <v>0</v>
      </c>
      <c r="AG3602" s="55" t="n">
        <f aca="false">IF(AA3602=1,"",IF(AND(AC3602=1,AE3602&lt;&gt;1),1,0))</f>
        <v>0</v>
      </c>
      <c r="AH3602" s="60" t="str">
        <f aca="false">IF(AND(E3602&gt;0,AA3602&lt;2,NOT(AND(C3603=C3602,AA3603=AA3602+1))),INDEX(DATAS,AA3602+1),"")</f>
        <v/>
      </c>
      <c r="AI3602" s="60" t="str">
        <f aca="false">IF(AND(AC3602=1,AA3602&lt;2),IF(AND(C3603=C3602,AA3603=AA3602+1),IF(AC3603=1,"",INDEX(DATAS,AA3602+1)),INDEX(DATAS,AA3602+1)),"")</f>
        <v/>
      </c>
    </row>
    <row r="3603" customFormat="false" ht="15" hidden="false" customHeight="false" outlineLevel="0" collapsed="false">
      <c r="A3603" s="60" t="n">
        <v>46309</v>
      </c>
      <c r="B3603" s="0" t="n">
        <v>8</v>
      </c>
      <c r="C3603" s="0" t="n">
        <v>6005</v>
      </c>
      <c r="E3603" s="0" t="n">
        <v>0</v>
      </c>
      <c r="F3603" s="55" t="s">
        <v>1077</v>
      </c>
      <c r="I3603" s="55" t="s">
        <v>157</v>
      </c>
      <c r="L3603" s="0" t="n">
        <v>35</v>
      </c>
      <c r="U3603" s="0" t="n">
        <v>720</v>
      </c>
      <c r="V3603" s="0" t="n">
        <v>7</v>
      </c>
      <c r="W3603" s="60" t="n">
        <v>46275</v>
      </c>
      <c r="X3603" s="55" t="n">
        <f aca="false">IF(I3603="Male",0,1)</f>
        <v>1</v>
      </c>
      <c r="Y3603" s="55" t="n">
        <f aca="false">IF(OR(I3603="DNB",I3603="Dry DNB"),1,0)</f>
        <v>0</v>
      </c>
      <c r="Z3603" s="55" t="n">
        <f aca="false">IF(ISNUMBER(W3603),A3603-W3603,"")</f>
        <v>34</v>
      </c>
      <c r="AA3603" s="55" t="n">
        <f aca="false">MATCH(A3603,DATAS,0)</f>
        <v>1</v>
      </c>
      <c r="AB3603" s="55" t="n">
        <f aca="false">IF(AND(E3603&gt;0,OR(AND(B3603&gt;=1,B3603&lt;=6),B3603=10)),1,0)</f>
        <v>0</v>
      </c>
      <c r="AC3603" s="55" t="n">
        <f aca="false">IF(AND(E3603&gt;0,B3603=10),1,0)</f>
        <v>0</v>
      </c>
      <c r="AD3603" s="0" t="str">
        <f aca="false">IF(AND(C3602=C3603,AA3602=AA3603-1),AB3602,"")</f>
        <v/>
      </c>
      <c r="AE3603" s="0" t="str">
        <f aca="false">IF(AND(C3602=C3603,AA3602=AA3603-1),AC3602,"")</f>
        <v/>
      </c>
      <c r="AF3603" s="0" t="str">
        <f aca="false">IF(AA3603=1,"",IF(AND(AB3603=1,AD3603&lt;&gt;1),1,0))</f>
        <v/>
      </c>
      <c r="AG3603" s="0" t="str">
        <f aca="false">IF(AA3603=1,"",IF(AND(AC3603=1,AE3603&lt;&gt;1),1,0))</f>
        <v/>
      </c>
      <c r="AH3603" s="60" t="str">
        <f aca="false">IF(AND(E3603&gt;0,AA3603&lt;2,NOT(AND(C3604=C3603,AA3604=AA3603+1))),INDEX(DATAS,AA3603+1),"")</f>
        <v/>
      </c>
      <c r="AI3603" s="60" t="str">
        <f aca="false">IF(AND(AC3603=1,AA3603&lt;2),IF(AND(C3604=C3603,AA3604=AA3603+1),IF(AC3604=1,"",INDEX(DATAS,AA3603+1)),INDEX(DATAS,AA3603+1)),"")</f>
        <v/>
      </c>
    </row>
    <row r="3604" customFormat="false" ht="15" hidden="false" customHeight="false" outlineLevel="0" collapsed="false">
      <c r="A3604" s="60" t="n">
        <v>46310</v>
      </c>
      <c r="B3604" s="0" t="n">
        <v>8</v>
      </c>
      <c r="C3604" s="0" t="n">
        <v>6005</v>
      </c>
      <c r="E3604" s="0" t="n">
        <v>0</v>
      </c>
      <c r="F3604" s="55" t="s">
        <v>1077</v>
      </c>
      <c r="I3604" s="55" t="s">
        <v>157</v>
      </c>
      <c r="L3604" s="0" t="n">
        <v>36</v>
      </c>
      <c r="U3604" s="0" t="n">
        <v>721</v>
      </c>
      <c r="V3604" s="0" t="n">
        <v>7</v>
      </c>
      <c r="W3604" s="60" t="n">
        <v>46275</v>
      </c>
      <c r="X3604" s="55" t="n">
        <f aca="false">IF(I3604="Male",0,1)</f>
        <v>1</v>
      </c>
      <c r="Y3604" s="55" t="n">
        <f aca="false">IF(OR(I3604="DNB",I3604="Dry DNB"),1,0)</f>
        <v>0</v>
      </c>
      <c r="Z3604" s="55" t="n">
        <f aca="false">IF(ISNUMBER(W3604),A3604-W3604,"")</f>
        <v>35</v>
      </c>
      <c r="AA3604" s="55" t="n">
        <f aca="false">MATCH(A3604,DATAS,0)</f>
        <v>2</v>
      </c>
      <c r="AB3604" s="55" t="n">
        <f aca="false">IF(AND(E3604&gt;0,OR(AND(B3604&gt;=1,B3604&lt;=6),B3604=10)),1,0)</f>
        <v>0</v>
      </c>
      <c r="AC3604" s="55" t="n">
        <f aca="false">IF(AND(E3604&gt;0,B3604=10),1,0)</f>
        <v>0</v>
      </c>
      <c r="AD3604" s="55" t="n">
        <f aca="false">IF(AND(C3603=C3604,AA3603=AA3604-1),AB3603,"")</f>
        <v>0</v>
      </c>
      <c r="AE3604" s="55" t="n">
        <f aca="false">IF(AND(C3603=C3604,AA3603=AA3604-1),AC3603,"")</f>
        <v>0</v>
      </c>
      <c r="AF3604" s="55" t="n">
        <f aca="false">IF(AA3604=1,"",IF(AND(AB3604=1,AD3604&lt;&gt;1),1,0))</f>
        <v>0</v>
      </c>
      <c r="AG3604" s="55" t="n">
        <f aca="false">IF(AA3604=1,"",IF(AND(AC3604=1,AE3604&lt;&gt;1),1,0))</f>
        <v>0</v>
      </c>
      <c r="AH3604" s="60" t="str">
        <f aca="false">IF(AND(E3604&gt;0,AA3604&lt;2,NOT(AND(C3605=C3604,AA3605=AA3604+1))),INDEX(DATAS,AA3604+1),"")</f>
        <v/>
      </c>
      <c r="AI3604" s="60" t="str">
        <f aca="false">IF(AND(AC3604=1,AA3604&lt;2),IF(AND(C3605=C3604,AA3605=AA3604+1),IF(AC3605=1,"",INDEX(DATAS,AA3604+1)),INDEX(DATAS,AA3604+1)),"")</f>
        <v/>
      </c>
    </row>
    <row r="3605" customFormat="false" ht="15" hidden="false" customHeight="false" outlineLevel="0" collapsed="false">
      <c r="A3605" s="60" t="n">
        <v>46309</v>
      </c>
      <c r="B3605" s="0" t="n">
        <v>1</v>
      </c>
      <c r="C3605" s="0" t="n">
        <v>6006</v>
      </c>
      <c r="D3605" s="0" t="n">
        <v>35</v>
      </c>
      <c r="E3605" s="0" t="n">
        <v>1</v>
      </c>
      <c r="F3605" s="55" t="s">
        <v>1078</v>
      </c>
      <c r="I3605" s="55" t="s">
        <v>166</v>
      </c>
      <c r="J3605" s="0" t="n">
        <v>35</v>
      </c>
      <c r="U3605" s="0" t="n">
        <v>719</v>
      </c>
      <c r="V3605" s="0" t="n">
        <v>0</v>
      </c>
      <c r="X3605" s="55" t="n">
        <f aca="false">IF(I3605="Male",0,1)</f>
        <v>1</v>
      </c>
      <c r="Y3605" s="55" t="n">
        <f aca="false">IF(OR(I3605="DNB",I3605="Dry DNB"),1,0)</f>
        <v>0</v>
      </c>
      <c r="Z3605" s="0" t="str">
        <f aca="false">IF(ISNUMBER(W3605),A3605-W3605,"")</f>
        <v/>
      </c>
      <c r="AA3605" s="55" t="n">
        <f aca="false">MATCH(A3605,DATAS,0)</f>
        <v>1</v>
      </c>
      <c r="AB3605" s="55" t="n">
        <f aca="false">IF(AND(E3605&gt;0,OR(AND(B3605&gt;=1,B3605&lt;=6),B3605=10)),1,0)</f>
        <v>1</v>
      </c>
      <c r="AC3605" s="55" t="n">
        <f aca="false">IF(AND(E3605&gt;0,B3605=10),1,0)</f>
        <v>0</v>
      </c>
      <c r="AD3605" s="0" t="str">
        <f aca="false">IF(AND(C3604=C3605,AA3604=AA3605-1),AB3604,"")</f>
        <v/>
      </c>
      <c r="AE3605" s="0" t="str">
        <f aca="false">IF(AND(C3604=C3605,AA3604=AA3605-1),AC3604,"")</f>
        <v/>
      </c>
      <c r="AF3605" s="0" t="str">
        <f aca="false">IF(AA3605=1,"",IF(AND(AB3605=1,AD3605&lt;&gt;1),1,0))</f>
        <v/>
      </c>
      <c r="AG3605" s="0" t="str">
        <f aca="false">IF(AA3605=1,"",IF(AND(AC3605=1,AE3605&lt;&gt;1),1,0))</f>
        <v/>
      </c>
      <c r="AH3605" s="60" t="str">
        <f aca="false">IF(AND(E3605&gt;0,AA3605&lt;2,NOT(AND(C3606=C3605,AA3606=AA3605+1))),INDEX(DATAS,AA3605+1),"")</f>
        <v/>
      </c>
      <c r="AI3605" s="60" t="str">
        <f aca="false">IF(AND(AC3605=1,AA3605&lt;2),IF(AND(C3606=C3605,AA3606=AA3605+1),IF(AC3606=1,"",INDEX(DATAS,AA3605+1)),INDEX(DATAS,AA3605+1)),"")</f>
        <v/>
      </c>
    </row>
    <row r="3606" customFormat="false" ht="15" hidden="false" customHeight="false" outlineLevel="0" collapsed="false">
      <c r="A3606" s="60" t="n">
        <v>46310</v>
      </c>
      <c r="B3606" s="0" t="n">
        <v>1</v>
      </c>
      <c r="C3606" s="0" t="n">
        <v>6006</v>
      </c>
      <c r="D3606" s="0" t="n">
        <v>36</v>
      </c>
      <c r="E3606" s="0" t="n">
        <v>1</v>
      </c>
      <c r="F3606" s="55" t="s">
        <v>1078</v>
      </c>
      <c r="I3606" s="55" t="s">
        <v>166</v>
      </c>
      <c r="J3606" s="0" t="n">
        <v>36</v>
      </c>
      <c r="U3606" s="0" t="n">
        <v>720</v>
      </c>
      <c r="V3606" s="0" t="n">
        <v>0</v>
      </c>
      <c r="X3606" s="55" t="n">
        <f aca="false">IF(I3606="Male",0,1)</f>
        <v>1</v>
      </c>
      <c r="Y3606" s="55" t="n">
        <f aca="false">IF(OR(I3606="DNB",I3606="Dry DNB"),1,0)</f>
        <v>0</v>
      </c>
      <c r="Z3606" s="0" t="str">
        <f aca="false">IF(ISNUMBER(W3606),A3606-W3606,"")</f>
        <v/>
      </c>
      <c r="AA3606" s="55" t="n">
        <f aca="false">MATCH(A3606,DATAS,0)</f>
        <v>2</v>
      </c>
      <c r="AB3606" s="55" t="n">
        <f aca="false">IF(AND(E3606&gt;0,OR(AND(B3606&gt;=1,B3606&lt;=6),B3606=10)),1,0)</f>
        <v>1</v>
      </c>
      <c r="AC3606" s="55" t="n">
        <f aca="false">IF(AND(E3606&gt;0,B3606=10),1,0)</f>
        <v>0</v>
      </c>
      <c r="AD3606" s="55" t="n">
        <f aca="false">IF(AND(C3605=C3606,AA3605=AA3606-1),AB3605,"")</f>
        <v>1</v>
      </c>
      <c r="AE3606" s="55" t="n">
        <f aca="false">IF(AND(C3605=C3606,AA3605=AA3606-1),AC3605,"")</f>
        <v>0</v>
      </c>
      <c r="AF3606" s="55" t="n">
        <f aca="false">IF(AA3606=1,"",IF(AND(AB3606=1,AD3606&lt;&gt;1),1,0))</f>
        <v>0</v>
      </c>
      <c r="AG3606" s="55" t="n">
        <f aca="false">IF(AA3606=1,"",IF(AND(AC3606=1,AE3606&lt;&gt;1),1,0))</f>
        <v>0</v>
      </c>
      <c r="AH3606" s="60" t="str">
        <f aca="false">IF(AND(E3606&gt;0,AA3606&lt;2,NOT(AND(C3607=C3606,AA3607=AA3606+1))),INDEX(DATAS,AA3606+1),"")</f>
        <v/>
      </c>
      <c r="AI3606" s="60" t="str">
        <f aca="false">IF(AND(AC3606=1,AA3606&lt;2),IF(AND(C3607=C3606,AA3607=AA3606+1),IF(AC3607=1,"",INDEX(DATAS,AA3606+1)),INDEX(DATAS,AA3606+1)),"")</f>
        <v/>
      </c>
    </row>
    <row r="3607" customFormat="false" ht="15" hidden="false" customHeight="false" outlineLevel="0" collapsed="false">
      <c r="A3607" s="60" t="n">
        <v>46309</v>
      </c>
      <c r="B3607" s="0" t="n">
        <v>1</v>
      </c>
      <c r="C3607" s="0" t="n">
        <v>6007</v>
      </c>
      <c r="D3607" s="0" t="n">
        <v>56</v>
      </c>
      <c r="E3607" s="0" t="n">
        <v>1</v>
      </c>
      <c r="F3607" s="55" t="s">
        <v>1078</v>
      </c>
      <c r="G3607" s="0" t="n">
        <v>49.1</v>
      </c>
      <c r="H3607" s="0" t="n">
        <v>49</v>
      </c>
      <c r="I3607" s="55" t="s">
        <v>166</v>
      </c>
      <c r="J3607" s="0" t="n">
        <v>56</v>
      </c>
      <c r="P3607" s="0" t="n">
        <v>5.21</v>
      </c>
      <c r="Q3607" s="0" t="n">
        <v>2.78</v>
      </c>
      <c r="R3607" s="0" t="n">
        <v>4111</v>
      </c>
      <c r="S3607" s="0" t="n">
        <v>8265</v>
      </c>
      <c r="U3607" s="0" t="n">
        <v>719</v>
      </c>
      <c r="V3607" s="0" t="n">
        <v>0</v>
      </c>
      <c r="X3607" s="55" t="n">
        <f aca="false">IF(I3607="Male",0,1)</f>
        <v>1</v>
      </c>
      <c r="Y3607" s="55" t="n">
        <f aca="false">IF(OR(I3607="DNB",I3607="Dry DNB"),1,0)</f>
        <v>0</v>
      </c>
      <c r="Z3607" s="0" t="str">
        <f aca="false">IF(ISNUMBER(W3607),A3607-W3607,"")</f>
        <v/>
      </c>
      <c r="AA3607" s="55" t="n">
        <f aca="false">MATCH(A3607,DATAS,0)</f>
        <v>1</v>
      </c>
      <c r="AB3607" s="55" t="n">
        <f aca="false">IF(AND(E3607&gt;0,OR(AND(B3607&gt;=1,B3607&lt;=6),B3607=10)),1,0)</f>
        <v>1</v>
      </c>
      <c r="AC3607" s="55" t="n">
        <f aca="false">IF(AND(E3607&gt;0,B3607=10),1,0)</f>
        <v>0</v>
      </c>
      <c r="AD3607" s="0" t="str">
        <f aca="false">IF(AND(C3606=C3607,AA3606=AA3607-1),AB3606,"")</f>
        <v/>
      </c>
      <c r="AE3607" s="0" t="str">
        <f aca="false">IF(AND(C3606=C3607,AA3606=AA3607-1),AC3606,"")</f>
        <v/>
      </c>
      <c r="AF3607" s="0" t="str">
        <f aca="false">IF(AA3607=1,"",IF(AND(AB3607=1,AD3607&lt;&gt;1),1,0))</f>
        <v/>
      </c>
      <c r="AG3607" s="0" t="str">
        <f aca="false">IF(AA3607=1,"",IF(AND(AC3607=1,AE3607&lt;&gt;1),1,0))</f>
        <v/>
      </c>
      <c r="AH3607" s="60" t="str">
        <f aca="false">IF(AND(E3607&gt;0,AA3607&lt;2,NOT(AND(C3608=C3607,AA3608=AA3607+1))),INDEX(DATAS,AA3607+1),"")</f>
        <v/>
      </c>
      <c r="AI3607" s="60" t="str">
        <f aca="false">IF(AND(AC3607=1,AA3607&lt;2),IF(AND(C3608=C3607,AA3608=AA3607+1),IF(AC3608=1,"",INDEX(DATAS,AA3607+1)),INDEX(DATAS,AA3607+1)),"")</f>
        <v/>
      </c>
    </row>
    <row r="3608" customFormat="false" ht="15" hidden="false" customHeight="false" outlineLevel="0" collapsed="false">
      <c r="A3608" s="60" t="n">
        <v>46310</v>
      </c>
      <c r="B3608" s="0" t="n">
        <v>1</v>
      </c>
      <c r="C3608" s="0" t="n">
        <v>6007</v>
      </c>
      <c r="D3608" s="0" t="n">
        <v>57</v>
      </c>
      <c r="E3608" s="0" t="n">
        <v>1</v>
      </c>
      <c r="F3608" s="55" t="s">
        <v>1078</v>
      </c>
      <c r="G3608" s="0" t="n">
        <v>51.1</v>
      </c>
      <c r="H3608" s="0" t="n">
        <v>49</v>
      </c>
      <c r="I3608" s="55" t="s">
        <v>166</v>
      </c>
      <c r="J3608" s="0" t="n">
        <v>57</v>
      </c>
      <c r="P3608" s="0" t="n">
        <v>5.21</v>
      </c>
      <c r="Q3608" s="0" t="n">
        <v>2.78</v>
      </c>
      <c r="U3608" s="0" t="n">
        <v>720</v>
      </c>
      <c r="V3608" s="0" t="n">
        <v>0</v>
      </c>
      <c r="X3608" s="55" t="n">
        <f aca="false">IF(I3608="Male",0,1)</f>
        <v>1</v>
      </c>
      <c r="Y3608" s="55" t="n">
        <f aca="false">IF(OR(I3608="DNB",I3608="Dry DNB"),1,0)</f>
        <v>0</v>
      </c>
      <c r="Z3608" s="0" t="str">
        <f aca="false">IF(ISNUMBER(W3608),A3608-W3608,"")</f>
        <v/>
      </c>
      <c r="AA3608" s="55" t="n">
        <f aca="false">MATCH(A3608,DATAS,0)</f>
        <v>2</v>
      </c>
      <c r="AB3608" s="55" t="n">
        <f aca="false">IF(AND(E3608&gt;0,OR(AND(B3608&gt;=1,B3608&lt;=6),B3608=10)),1,0)</f>
        <v>1</v>
      </c>
      <c r="AC3608" s="55" t="n">
        <f aca="false">IF(AND(E3608&gt;0,B3608=10),1,0)</f>
        <v>0</v>
      </c>
      <c r="AD3608" s="55" t="n">
        <f aca="false">IF(AND(C3607=C3608,AA3607=AA3608-1),AB3607,"")</f>
        <v>1</v>
      </c>
      <c r="AE3608" s="55" t="n">
        <f aca="false">IF(AND(C3607=C3608,AA3607=AA3608-1),AC3607,"")</f>
        <v>0</v>
      </c>
      <c r="AF3608" s="55" t="n">
        <f aca="false">IF(AA3608=1,"",IF(AND(AB3608=1,AD3608&lt;&gt;1),1,0))</f>
        <v>0</v>
      </c>
      <c r="AG3608" s="55" t="n">
        <f aca="false">IF(AA3608=1,"",IF(AND(AC3608=1,AE3608&lt;&gt;1),1,0))</f>
        <v>0</v>
      </c>
      <c r="AH3608" s="60" t="str">
        <f aca="false">IF(AND(E3608&gt;0,AA3608&lt;2,NOT(AND(C3609=C3608,AA3609=AA3608+1))),INDEX(DATAS,AA3608+1),"")</f>
        <v/>
      </c>
      <c r="AI3608" s="60" t="str">
        <f aca="false">IF(AND(AC3608=1,AA3608&lt;2),IF(AND(C3609=C3608,AA3609=AA3608+1),IF(AC3609=1,"",INDEX(DATAS,AA3608+1)),INDEX(DATAS,AA3608+1)),"")</f>
        <v/>
      </c>
    </row>
    <row r="3609" customFormat="false" ht="15" hidden="false" customHeight="false" outlineLevel="0" collapsed="false">
      <c r="A3609" s="60" t="n">
        <v>46309</v>
      </c>
      <c r="B3609" s="0" t="n">
        <v>1</v>
      </c>
      <c r="C3609" s="0" t="n">
        <v>6009</v>
      </c>
      <c r="D3609" s="0" t="n">
        <v>78</v>
      </c>
      <c r="E3609" s="0" t="n">
        <v>1</v>
      </c>
      <c r="F3609" s="55" t="s">
        <v>1079</v>
      </c>
      <c r="G3609" s="0" t="n">
        <v>52.3</v>
      </c>
      <c r="H3609" s="0" t="n">
        <v>51</v>
      </c>
      <c r="I3609" s="55" t="s">
        <v>187</v>
      </c>
      <c r="J3609" s="0" t="n">
        <v>78</v>
      </c>
      <c r="K3609" s="0" t="n">
        <v>64</v>
      </c>
      <c r="P3609" s="0" t="n">
        <v>3.85</v>
      </c>
      <c r="Q3609" s="0" t="n">
        <v>2.94</v>
      </c>
      <c r="R3609" s="0" t="n">
        <v>4460</v>
      </c>
      <c r="S3609" s="0" t="n">
        <v>8965</v>
      </c>
      <c r="U3609" s="0" t="n">
        <v>718</v>
      </c>
      <c r="V3609" s="0" t="n">
        <v>2</v>
      </c>
      <c r="W3609" s="60" t="n">
        <v>46296</v>
      </c>
      <c r="X3609" s="55" t="n">
        <f aca="false">IF(I3609="Male",0,1)</f>
        <v>1</v>
      </c>
      <c r="Y3609" s="55" t="n">
        <f aca="false">IF(OR(I3609="DNB",I3609="Dry DNB"),1,0)</f>
        <v>0</v>
      </c>
      <c r="Z3609" s="55" t="n">
        <f aca="false">IF(ISNUMBER(W3609),A3609-W3609,"")</f>
        <v>13</v>
      </c>
      <c r="AA3609" s="55" t="n">
        <f aca="false">MATCH(A3609,DATAS,0)</f>
        <v>1</v>
      </c>
      <c r="AB3609" s="55" t="n">
        <f aca="false">IF(AND(E3609&gt;0,OR(AND(B3609&gt;=1,B3609&lt;=6),B3609=10)),1,0)</f>
        <v>1</v>
      </c>
      <c r="AC3609" s="55" t="n">
        <f aca="false">IF(AND(E3609&gt;0,B3609=10),1,0)</f>
        <v>0</v>
      </c>
      <c r="AD3609" s="0" t="str">
        <f aca="false">IF(AND(C3608=C3609,AA3608=AA3609-1),AB3608,"")</f>
        <v/>
      </c>
      <c r="AE3609" s="0" t="str">
        <f aca="false">IF(AND(C3608=C3609,AA3608=AA3609-1),AC3608,"")</f>
        <v/>
      </c>
      <c r="AF3609" s="0" t="str">
        <f aca="false">IF(AA3609=1,"",IF(AND(AB3609=1,AD3609&lt;&gt;1),1,0))</f>
        <v/>
      </c>
      <c r="AG3609" s="0" t="str">
        <f aca="false">IF(AA3609=1,"",IF(AND(AC3609=1,AE3609&lt;&gt;1),1,0))</f>
        <v/>
      </c>
      <c r="AH3609" s="60" t="str">
        <f aca="false">IF(AND(E3609&gt;0,AA3609&lt;2,NOT(AND(C3610=C3609,AA3610=AA3609+1))),INDEX(DATAS,AA3609+1),"")</f>
        <v/>
      </c>
      <c r="AI3609" s="60" t="str">
        <f aca="false">IF(AND(AC3609=1,AA3609&lt;2),IF(AND(C3610=C3609,AA3610=AA3609+1),IF(AC3610=1,"",INDEX(DATAS,AA3609+1)),INDEX(DATAS,AA3609+1)),"")</f>
        <v/>
      </c>
    </row>
    <row r="3610" customFormat="false" ht="15" hidden="false" customHeight="false" outlineLevel="0" collapsed="false">
      <c r="A3610" s="60" t="n">
        <v>46310</v>
      </c>
      <c r="B3610" s="0" t="n">
        <v>1</v>
      </c>
      <c r="C3610" s="0" t="n">
        <v>6009</v>
      </c>
      <c r="D3610" s="0" t="n">
        <v>79</v>
      </c>
      <c r="E3610" s="0" t="n">
        <v>1</v>
      </c>
      <c r="F3610" s="55" t="s">
        <v>1079</v>
      </c>
      <c r="G3610" s="0" t="n">
        <v>55.3</v>
      </c>
      <c r="H3610" s="0" t="n">
        <v>51</v>
      </c>
      <c r="I3610" s="55" t="s">
        <v>187</v>
      </c>
      <c r="J3610" s="0" t="n">
        <v>79</v>
      </c>
      <c r="K3610" s="0" t="n">
        <v>64</v>
      </c>
      <c r="P3610" s="0" t="n">
        <v>3.85</v>
      </c>
      <c r="Q3610" s="0" t="n">
        <v>2.94</v>
      </c>
      <c r="U3610" s="0" t="n">
        <v>719</v>
      </c>
      <c r="V3610" s="0" t="n">
        <v>2</v>
      </c>
      <c r="W3610" s="60" t="n">
        <v>46296</v>
      </c>
      <c r="X3610" s="55" t="n">
        <f aca="false">IF(I3610="Male",0,1)</f>
        <v>1</v>
      </c>
      <c r="Y3610" s="55" t="n">
        <f aca="false">IF(OR(I3610="DNB",I3610="Dry DNB"),1,0)</f>
        <v>0</v>
      </c>
      <c r="Z3610" s="55" t="n">
        <f aca="false">IF(ISNUMBER(W3610),A3610-W3610,"")</f>
        <v>14</v>
      </c>
      <c r="AA3610" s="55" t="n">
        <f aca="false">MATCH(A3610,DATAS,0)</f>
        <v>2</v>
      </c>
      <c r="AB3610" s="55" t="n">
        <f aca="false">IF(AND(E3610&gt;0,OR(AND(B3610&gt;=1,B3610&lt;=6),B3610=10)),1,0)</f>
        <v>1</v>
      </c>
      <c r="AC3610" s="55" t="n">
        <f aca="false">IF(AND(E3610&gt;0,B3610=10),1,0)</f>
        <v>0</v>
      </c>
      <c r="AD3610" s="55" t="n">
        <f aca="false">IF(AND(C3609=C3610,AA3609=AA3610-1),AB3609,"")</f>
        <v>1</v>
      </c>
      <c r="AE3610" s="55" t="n">
        <f aca="false">IF(AND(C3609=C3610,AA3609=AA3610-1),AC3609,"")</f>
        <v>0</v>
      </c>
      <c r="AF3610" s="55" t="n">
        <f aca="false">IF(AA3610=1,"",IF(AND(AB3610=1,AD3610&lt;&gt;1),1,0))</f>
        <v>0</v>
      </c>
      <c r="AG3610" s="55" t="n">
        <f aca="false">IF(AA3610=1,"",IF(AND(AC3610=1,AE3610&lt;&gt;1),1,0))</f>
        <v>0</v>
      </c>
      <c r="AH3610" s="60" t="str">
        <f aca="false">IF(AND(E3610&gt;0,AA3610&lt;2,NOT(AND(C3611=C3610,AA3611=AA3610+1))),INDEX(DATAS,AA3610+1),"")</f>
        <v/>
      </c>
      <c r="AI3610" s="60" t="str">
        <f aca="false">IF(AND(AC3610=1,AA3610&lt;2),IF(AND(C3611=C3610,AA3611=AA3610+1),IF(AC3611=1,"",INDEX(DATAS,AA3610+1)),INDEX(DATAS,AA3610+1)),"")</f>
        <v/>
      </c>
    </row>
    <row r="3611" customFormat="false" ht="15" hidden="false" customHeight="false" outlineLevel="0" collapsed="false">
      <c r="A3611" s="60" t="n">
        <v>46309</v>
      </c>
      <c r="B3611" s="0" t="n">
        <v>1</v>
      </c>
      <c r="C3611" s="0" t="n">
        <v>6010</v>
      </c>
      <c r="D3611" s="0" t="n">
        <v>18</v>
      </c>
      <c r="E3611" s="0" t="n">
        <v>1</v>
      </c>
      <c r="F3611" s="55" t="s">
        <v>1079</v>
      </c>
      <c r="G3611" s="0" t="n">
        <v>24.4</v>
      </c>
      <c r="H3611" s="0" t="n">
        <v>28</v>
      </c>
      <c r="I3611" s="55" t="s">
        <v>166</v>
      </c>
      <c r="J3611" s="0" t="n">
        <v>18</v>
      </c>
      <c r="R3611" s="0" t="n">
        <v>2092</v>
      </c>
      <c r="S3611" s="0" t="n">
        <v>4206</v>
      </c>
      <c r="U3611" s="0" t="n">
        <v>718</v>
      </c>
      <c r="V3611" s="0" t="n">
        <v>0</v>
      </c>
      <c r="X3611" s="55" t="n">
        <f aca="false">IF(I3611="Male",0,1)</f>
        <v>1</v>
      </c>
      <c r="Y3611" s="55" t="n">
        <f aca="false">IF(OR(I3611="DNB",I3611="Dry DNB"),1,0)</f>
        <v>0</v>
      </c>
      <c r="Z3611" s="0" t="str">
        <f aca="false">IF(ISNUMBER(W3611),A3611-W3611,"")</f>
        <v/>
      </c>
      <c r="AA3611" s="55" t="n">
        <f aca="false">MATCH(A3611,DATAS,0)</f>
        <v>1</v>
      </c>
      <c r="AB3611" s="55" t="n">
        <f aca="false">IF(AND(E3611&gt;0,OR(AND(B3611&gt;=1,B3611&lt;=6),B3611=10)),1,0)</f>
        <v>1</v>
      </c>
      <c r="AC3611" s="55" t="n">
        <f aca="false">IF(AND(E3611&gt;0,B3611=10),1,0)</f>
        <v>0</v>
      </c>
      <c r="AD3611" s="0" t="str">
        <f aca="false">IF(AND(C3610=C3611,AA3610=AA3611-1),AB3610,"")</f>
        <v/>
      </c>
      <c r="AE3611" s="0" t="str">
        <f aca="false">IF(AND(C3610=C3611,AA3610=AA3611-1),AC3610,"")</f>
        <v/>
      </c>
      <c r="AF3611" s="0" t="str">
        <f aca="false">IF(AA3611=1,"",IF(AND(AB3611=1,AD3611&lt;&gt;1),1,0))</f>
        <v/>
      </c>
      <c r="AG3611" s="0" t="str">
        <f aca="false">IF(AA3611=1,"",IF(AND(AC3611=1,AE3611&lt;&gt;1),1,0))</f>
        <v/>
      </c>
      <c r="AH3611" s="60" t="str">
        <f aca="false">IF(AND(E3611&gt;0,AA3611&lt;2,NOT(AND(C3612=C3611,AA3612=AA3611+1))),INDEX(DATAS,AA3611+1),"")</f>
        <v/>
      </c>
      <c r="AI3611" s="60" t="str">
        <f aca="false">IF(AND(AC3611=1,AA3611&lt;2),IF(AND(C3612=C3611,AA3612=AA3611+1),IF(AC3612=1,"",INDEX(DATAS,AA3611+1)),INDEX(DATAS,AA3611+1)),"")</f>
        <v/>
      </c>
    </row>
    <row r="3612" customFormat="false" ht="15" hidden="false" customHeight="false" outlineLevel="0" collapsed="false">
      <c r="A3612" s="60" t="n">
        <v>46310</v>
      </c>
      <c r="B3612" s="0" t="n">
        <v>1</v>
      </c>
      <c r="C3612" s="0" t="n">
        <v>6010</v>
      </c>
      <c r="D3612" s="0" t="n">
        <v>19</v>
      </c>
      <c r="E3612" s="0" t="n">
        <v>1</v>
      </c>
      <c r="F3612" s="55" t="s">
        <v>1079</v>
      </c>
      <c r="G3612" s="0" t="n">
        <v>33.7</v>
      </c>
      <c r="H3612" s="0" t="n">
        <v>29</v>
      </c>
      <c r="I3612" s="55" t="s">
        <v>166</v>
      </c>
      <c r="J3612" s="0" t="n">
        <v>19</v>
      </c>
      <c r="U3612" s="0" t="n">
        <v>719</v>
      </c>
      <c r="V3612" s="0" t="n">
        <v>0</v>
      </c>
      <c r="X3612" s="55" t="n">
        <f aca="false">IF(I3612="Male",0,1)</f>
        <v>1</v>
      </c>
      <c r="Y3612" s="55" t="n">
        <f aca="false">IF(OR(I3612="DNB",I3612="Dry DNB"),1,0)</f>
        <v>0</v>
      </c>
      <c r="Z3612" s="0" t="str">
        <f aca="false">IF(ISNUMBER(W3612),A3612-W3612,"")</f>
        <v/>
      </c>
      <c r="AA3612" s="55" t="n">
        <f aca="false">MATCH(A3612,DATAS,0)</f>
        <v>2</v>
      </c>
      <c r="AB3612" s="55" t="n">
        <f aca="false">IF(AND(E3612&gt;0,OR(AND(B3612&gt;=1,B3612&lt;=6),B3612=10)),1,0)</f>
        <v>1</v>
      </c>
      <c r="AC3612" s="55" t="n">
        <f aca="false">IF(AND(E3612&gt;0,B3612=10),1,0)</f>
        <v>0</v>
      </c>
      <c r="AD3612" s="55" t="n">
        <f aca="false">IF(AND(C3611=C3612,AA3611=AA3612-1),AB3611,"")</f>
        <v>1</v>
      </c>
      <c r="AE3612" s="55" t="n">
        <f aca="false">IF(AND(C3611=C3612,AA3611=AA3612-1),AC3611,"")</f>
        <v>0</v>
      </c>
      <c r="AF3612" s="55" t="n">
        <f aca="false">IF(AA3612=1,"",IF(AND(AB3612=1,AD3612&lt;&gt;1),1,0))</f>
        <v>0</v>
      </c>
      <c r="AG3612" s="55" t="n">
        <f aca="false">IF(AA3612=1,"",IF(AND(AC3612=1,AE3612&lt;&gt;1),1,0))</f>
        <v>0</v>
      </c>
      <c r="AH3612" s="60" t="str">
        <f aca="false">IF(AND(E3612&gt;0,AA3612&lt;2,NOT(AND(C3613=C3612,AA3613=AA3612+1))),INDEX(DATAS,AA3612+1),"")</f>
        <v/>
      </c>
      <c r="AI3612" s="60" t="str">
        <f aca="false">IF(AND(AC3612=1,AA3612&lt;2),IF(AND(C3613=C3612,AA3613=AA3612+1),IF(AC3613=1,"",INDEX(DATAS,AA3612+1)),INDEX(DATAS,AA3612+1)),"")</f>
        <v/>
      </c>
    </row>
    <row r="3613" customFormat="false" ht="15" hidden="false" customHeight="false" outlineLevel="0" collapsed="false">
      <c r="A3613" s="60" t="n">
        <v>46309</v>
      </c>
      <c r="B3613" s="0" t="n">
        <v>1</v>
      </c>
      <c r="C3613" s="0" t="n">
        <v>6011</v>
      </c>
      <c r="D3613" s="0" t="n">
        <v>71</v>
      </c>
      <c r="E3613" s="0" t="n">
        <v>1</v>
      </c>
      <c r="F3613" s="55" t="s">
        <v>1079</v>
      </c>
      <c r="G3613" s="0" t="n">
        <v>49</v>
      </c>
      <c r="H3613" s="0" t="n">
        <v>44</v>
      </c>
      <c r="I3613" s="55" t="s">
        <v>187</v>
      </c>
      <c r="J3613" s="0" t="n">
        <v>71</v>
      </c>
      <c r="K3613" s="0" t="n">
        <v>64</v>
      </c>
      <c r="P3613" s="0" t="n">
        <v>2.87</v>
      </c>
      <c r="Q3613" s="0" t="n">
        <v>2.97</v>
      </c>
      <c r="R3613" s="0" t="n">
        <v>4224</v>
      </c>
      <c r="S3613" s="0" t="n">
        <v>8491</v>
      </c>
      <c r="U3613" s="0" t="n">
        <v>718</v>
      </c>
      <c r="V3613" s="0" t="n">
        <v>1</v>
      </c>
      <c r="W3613" s="60" t="n">
        <v>46303</v>
      </c>
      <c r="X3613" s="55" t="n">
        <f aca="false">IF(I3613="Male",0,1)</f>
        <v>1</v>
      </c>
      <c r="Y3613" s="55" t="n">
        <f aca="false">IF(OR(I3613="DNB",I3613="Dry DNB"),1,0)</f>
        <v>0</v>
      </c>
      <c r="Z3613" s="55" t="n">
        <f aca="false">IF(ISNUMBER(W3613),A3613-W3613,"")</f>
        <v>6</v>
      </c>
      <c r="AA3613" s="55" t="n">
        <f aca="false">MATCH(A3613,DATAS,0)</f>
        <v>1</v>
      </c>
      <c r="AB3613" s="55" t="n">
        <f aca="false">IF(AND(E3613&gt;0,OR(AND(B3613&gt;=1,B3613&lt;=6),B3613=10)),1,0)</f>
        <v>1</v>
      </c>
      <c r="AC3613" s="55" t="n">
        <f aca="false">IF(AND(E3613&gt;0,B3613=10),1,0)</f>
        <v>0</v>
      </c>
      <c r="AD3613" s="0" t="str">
        <f aca="false">IF(AND(C3612=C3613,AA3612=AA3613-1),AB3612,"")</f>
        <v/>
      </c>
      <c r="AE3613" s="0" t="str">
        <f aca="false">IF(AND(C3612=C3613,AA3612=AA3613-1),AC3612,"")</f>
        <v/>
      </c>
      <c r="AF3613" s="0" t="str">
        <f aca="false">IF(AA3613=1,"",IF(AND(AB3613=1,AD3613&lt;&gt;1),1,0))</f>
        <v/>
      </c>
      <c r="AG3613" s="0" t="str">
        <f aca="false">IF(AA3613=1,"",IF(AND(AC3613=1,AE3613&lt;&gt;1),1,0))</f>
        <v/>
      </c>
      <c r="AH3613" s="60" t="str">
        <f aca="false">IF(AND(E3613&gt;0,AA3613&lt;2,NOT(AND(C3614=C3613,AA3614=AA3613+1))),INDEX(DATAS,AA3613+1),"")</f>
        <v/>
      </c>
      <c r="AI3613" s="60" t="str">
        <f aca="false">IF(AND(AC3613=1,AA3613&lt;2),IF(AND(C3614=C3613,AA3614=AA3613+1),IF(AC3614=1,"",INDEX(DATAS,AA3613+1)),INDEX(DATAS,AA3613+1)),"")</f>
        <v/>
      </c>
    </row>
    <row r="3614" customFormat="false" ht="15" hidden="false" customHeight="false" outlineLevel="0" collapsed="false">
      <c r="A3614" s="60" t="n">
        <v>46310</v>
      </c>
      <c r="B3614" s="0" t="n">
        <v>1</v>
      </c>
      <c r="C3614" s="0" t="n">
        <v>6011</v>
      </c>
      <c r="D3614" s="0" t="n">
        <v>72</v>
      </c>
      <c r="E3614" s="0" t="n">
        <v>1</v>
      </c>
      <c r="F3614" s="55" t="s">
        <v>1079</v>
      </c>
      <c r="G3614" s="0" t="n">
        <v>47.2</v>
      </c>
      <c r="H3614" s="0" t="n">
        <v>44</v>
      </c>
      <c r="I3614" s="55" t="s">
        <v>187</v>
      </c>
      <c r="J3614" s="0" t="n">
        <v>72</v>
      </c>
      <c r="K3614" s="0" t="n">
        <v>64</v>
      </c>
      <c r="P3614" s="0" t="n">
        <v>2.87</v>
      </c>
      <c r="Q3614" s="0" t="n">
        <v>2.97</v>
      </c>
      <c r="U3614" s="0" t="n">
        <v>719</v>
      </c>
      <c r="V3614" s="0" t="n">
        <v>1</v>
      </c>
      <c r="W3614" s="60" t="n">
        <v>46303</v>
      </c>
      <c r="X3614" s="55" t="n">
        <f aca="false">IF(I3614="Male",0,1)</f>
        <v>1</v>
      </c>
      <c r="Y3614" s="55" t="n">
        <f aca="false">IF(OR(I3614="DNB",I3614="Dry DNB"),1,0)</f>
        <v>0</v>
      </c>
      <c r="Z3614" s="55" t="n">
        <f aca="false">IF(ISNUMBER(W3614),A3614-W3614,"")</f>
        <v>7</v>
      </c>
      <c r="AA3614" s="55" t="n">
        <f aca="false">MATCH(A3614,DATAS,0)</f>
        <v>2</v>
      </c>
      <c r="AB3614" s="55" t="n">
        <f aca="false">IF(AND(E3614&gt;0,OR(AND(B3614&gt;=1,B3614&lt;=6),B3614=10)),1,0)</f>
        <v>1</v>
      </c>
      <c r="AC3614" s="55" t="n">
        <f aca="false">IF(AND(E3614&gt;0,B3614=10),1,0)</f>
        <v>0</v>
      </c>
      <c r="AD3614" s="55" t="n">
        <f aca="false">IF(AND(C3613=C3614,AA3613=AA3614-1),AB3613,"")</f>
        <v>1</v>
      </c>
      <c r="AE3614" s="55" t="n">
        <f aca="false">IF(AND(C3613=C3614,AA3613=AA3614-1),AC3613,"")</f>
        <v>0</v>
      </c>
      <c r="AF3614" s="55" t="n">
        <f aca="false">IF(AA3614=1,"",IF(AND(AB3614=1,AD3614&lt;&gt;1),1,0))</f>
        <v>0</v>
      </c>
      <c r="AG3614" s="55" t="n">
        <f aca="false">IF(AA3614=1,"",IF(AND(AC3614=1,AE3614&lt;&gt;1),1,0))</f>
        <v>0</v>
      </c>
      <c r="AH3614" s="60" t="str">
        <f aca="false">IF(AND(E3614&gt;0,AA3614&lt;2,NOT(AND(C3615=C3614,AA3615=AA3614+1))),INDEX(DATAS,AA3614+1),"")</f>
        <v/>
      </c>
      <c r="AI3614" s="60" t="str">
        <f aca="false">IF(AND(AC3614=1,AA3614&lt;2),IF(AND(C3615=C3614,AA3615=AA3614+1),IF(AC3615=1,"",INDEX(DATAS,AA3614+1)),INDEX(DATAS,AA3614+1)),"")</f>
        <v/>
      </c>
    </row>
    <row r="3615" customFormat="false" ht="15" hidden="false" customHeight="false" outlineLevel="0" collapsed="false">
      <c r="A3615" s="60" t="n">
        <v>46309</v>
      </c>
      <c r="B3615" s="0" t="n">
        <v>1</v>
      </c>
      <c r="C3615" s="0" t="n">
        <v>6012</v>
      </c>
      <c r="D3615" s="0" t="n">
        <v>34</v>
      </c>
      <c r="E3615" s="0" t="n">
        <v>1</v>
      </c>
      <c r="F3615" s="55" t="s">
        <v>1080</v>
      </c>
      <c r="G3615" s="0" t="n">
        <v>53.4</v>
      </c>
      <c r="H3615" s="0" t="n">
        <v>51</v>
      </c>
      <c r="I3615" s="55" t="s">
        <v>166</v>
      </c>
      <c r="J3615" s="0" t="n">
        <v>34</v>
      </c>
      <c r="P3615" s="0" t="n">
        <v>5.6</v>
      </c>
      <c r="Q3615" s="0" t="n">
        <v>3.4</v>
      </c>
      <c r="R3615" s="0" t="n">
        <v>4397</v>
      </c>
      <c r="S3615" s="0" t="n">
        <v>8838</v>
      </c>
      <c r="U3615" s="0" t="n">
        <v>715</v>
      </c>
      <c r="V3615" s="0" t="n">
        <v>0</v>
      </c>
      <c r="X3615" s="55" t="n">
        <f aca="false">IF(I3615="Male",0,1)</f>
        <v>1</v>
      </c>
      <c r="Y3615" s="55" t="n">
        <f aca="false">IF(OR(I3615="DNB",I3615="Dry DNB"),1,0)</f>
        <v>0</v>
      </c>
      <c r="Z3615" s="0" t="str">
        <f aca="false">IF(ISNUMBER(W3615),A3615-W3615,"")</f>
        <v/>
      </c>
      <c r="AA3615" s="55" t="n">
        <f aca="false">MATCH(A3615,DATAS,0)</f>
        <v>1</v>
      </c>
      <c r="AB3615" s="55" t="n">
        <f aca="false">IF(AND(E3615&gt;0,OR(AND(B3615&gt;=1,B3615&lt;=6),B3615=10)),1,0)</f>
        <v>1</v>
      </c>
      <c r="AC3615" s="55" t="n">
        <f aca="false">IF(AND(E3615&gt;0,B3615=10),1,0)</f>
        <v>0</v>
      </c>
      <c r="AD3615" s="0" t="str">
        <f aca="false">IF(AND(C3614=C3615,AA3614=AA3615-1),AB3614,"")</f>
        <v/>
      </c>
      <c r="AE3615" s="0" t="str">
        <f aca="false">IF(AND(C3614=C3615,AA3614=AA3615-1),AC3614,"")</f>
        <v/>
      </c>
      <c r="AF3615" s="0" t="str">
        <f aca="false">IF(AA3615=1,"",IF(AND(AB3615=1,AD3615&lt;&gt;1),1,0))</f>
        <v/>
      </c>
      <c r="AG3615" s="0" t="str">
        <f aca="false">IF(AA3615=1,"",IF(AND(AC3615=1,AE3615&lt;&gt;1),1,0))</f>
        <v/>
      </c>
      <c r="AH3615" s="60" t="str">
        <f aca="false">IF(AND(E3615&gt;0,AA3615&lt;2,NOT(AND(C3616=C3615,AA3616=AA3615+1))),INDEX(DATAS,AA3615+1),"")</f>
        <v/>
      </c>
      <c r="AI3615" s="60" t="str">
        <f aca="false">IF(AND(AC3615=1,AA3615&lt;2),IF(AND(C3616=C3615,AA3616=AA3615+1),IF(AC3616=1,"",INDEX(DATAS,AA3615+1)),INDEX(DATAS,AA3615+1)),"")</f>
        <v/>
      </c>
    </row>
    <row r="3616" customFormat="false" ht="15" hidden="false" customHeight="false" outlineLevel="0" collapsed="false">
      <c r="A3616" s="60" t="n">
        <v>46310</v>
      </c>
      <c r="B3616" s="0" t="n">
        <v>1</v>
      </c>
      <c r="C3616" s="0" t="n">
        <v>6012</v>
      </c>
      <c r="D3616" s="0" t="n">
        <v>35</v>
      </c>
      <c r="E3616" s="0" t="n">
        <v>1</v>
      </c>
      <c r="F3616" s="55" t="s">
        <v>1080</v>
      </c>
      <c r="G3616" s="0" t="n">
        <v>56</v>
      </c>
      <c r="H3616" s="0" t="n">
        <v>52</v>
      </c>
      <c r="I3616" s="55" t="s">
        <v>166</v>
      </c>
      <c r="J3616" s="0" t="n">
        <v>35</v>
      </c>
      <c r="P3616" s="0" t="n">
        <v>5.6</v>
      </c>
      <c r="Q3616" s="0" t="n">
        <v>3.4</v>
      </c>
      <c r="U3616" s="0" t="n">
        <v>716</v>
      </c>
      <c r="V3616" s="0" t="n">
        <v>0</v>
      </c>
      <c r="X3616" s="55" t="n">
        <f aca="false">IF(I3616="Male",0,1)</f>
        <v>1</v>
      </c>
      <c r="Y3616" s="55" t="n">
        <f aca="false">IF(OR(I3616="DNB",I3616="Dry DNB"),1,0)</f>
        <v>0</v>
      </c>
      <c r="Z3616" s="0" t="str">
        <f aca="false">IF(ISNUMBER(W3616),A3616-W3616,"")</f>
        <v/>
      </c>
      <c r="AA3616" s="55" t="n">
        <f aca="false">MATCH(A3616,DATAS,0)</f>
        <v>2</v>
      </c>
      <c r="AB3616" s="55" t="n">
        <f aca="false">IF(AND(E3616&gt;0,OR(AND(B3616&gt;=1,B3616&lt;=6),B3616=10)),1,0)</f>
        <v>1</v>
      </c>
      <c r="AC3616" s="55" t="n">
        <f aca="false">IF(AND(E3616&gt;0,B3616=10),1,0)</f>
        <v>0</v>
      </c>
      <c r="AD3616" s="55" t="n">
        <f aca="false">IF(AND(C3615=C3616,AA3615=AA3616-1),AB3615,"")</f>
        <v>1</v>
      </c>
      <c r="AE3616" s="55" t="n">
        <f aca="false">IF(AND(C3615=C3616,AA3615=AA3616-1),AC3615,"")</f>
        <v>0</v>
      </c>
      <c r="AF3616" s="55" t="n">
        <f aca="false">IF(AA3616=1,"",IF(AND(AB3616=1,AD3616&lt;&gt;1),1,0))</f>
        <v>0</v>
      </c>
      <c r="AG3616" s="55" t="n">
        <f aca="false">IF(AA3616=1,"",IF(AND(AC3616=1,AE3616&lt;&gt;1),1,0))</f>
        <v>0</v>
      </c>
      <c r="AH3616" s="60" t="str">
        <f aca="false">IF(AND(E3616&gt;0,AA3616&lt;2,NOT(AND(C3617=C3616,AA3617=AA3616+1))),INDEX(DATAS,AA3616+1),"")</f>
        <v/>
      </c>
      <c r="AI3616" s="60" t="str">
        <f aca="false">IF(AND(AC3616=1,AA3616&lt;2),IF(AND(C3617=C3616,AA3617=AA3616+1),IF(AC3617=1,"",INDEX(DATAS,AA3616+1)),INDEX(DATAS,AA3616+1)),"")</f>
        <v/>
      </c>
    </row>
    <row r="3617" customFormat="false" ht="15" hidden="false" customHeight="false" outlineLevel="0" collapsed="false">
      <c r="A3617" s="60" t="n">
        <v>46309</v>
      </c>
      <c r="B3617" s="0" t="n">
        <v>1</v>
      </c>
      <c r="C3617" s="0" t="n">
        <v>6014</v>
      </c>
      <c r="D3617" s="0" t="n">
        <v>49</v>
      </c>
      <c r="E3617" s="0" t="n">
        <v>1</v>
      </c>
      <c r="F3617" s="55" t="s">
        <v>1080</v>
      </c>
      <c r="G3617" s="0" t="n">
        <v>38.7</v>
      </c>
      <c r="H3617" s="0" t="n">
        <v>38</v>
      </c>
      <c r="I3617" s="55" t="s">
        <v>166</v>
      </c>
      <c r="J3617" s="0" t="n">
        <v>49</v>
      </c>
      <c r="P3617" s="0" t="n">
        <v>3.89</v>
      </c>
      <c r="Q3617" s="0" t="n">
        <v>3.32</v>
      </c>
      <c r="R3617" s="0" t="n">
        <v>3142</v>
      </c>
      <c r="S3617" s="0" t="n">
        <v>6317</v>
      </c>
      <c r="U3617" s="0" t="n">
        <v>715</v>
      </c>
      <c r="V3617" s="0" t="n">
        <v>0</v>
      </c>
      <c r="X3617" s="55" t="n">
        <f aca="false">IF(I3617="Male",0,1)</f>
        <v>1</v>
      </c>
      <c r="Y3617" s="55" t="n">
        <f aca="false">IF(OR(I3617="DNB",I3617="Dry DNB"),1,0)</f>
        <v>0</v>
      </c>
      <c r="Z3617" s="0" t="str">
        <f aca="false">IF(ISNUMBER(W3617),A3617-W3617,"")</f>
        <v/>
      </c>
      <c r="AA3617" s="55" t="n">
        <f aca="false">MATCH(A3617,DATAS,0)</f>
        <v>1</v>
      </c>
      <c r="AB3617" s="55" t="n">
        <f aca="false">IF(AND(E3617&gt;0,OR(AND(B3617&gt;=1,B3617&lt;=6),B3617=10)),1,0)</f>
        <v>1</v>
      </c>
      <c r="AC3617" s="55" t="n">
        <f aca="false">IF(AND(E3617&gt;0,B3617=10),1,0)</f>
        <v>0</v>
      </c>
      <c r="AD3617" s="0" t="str">
        <f aca="false">IF(AND(C3616=C3617,AA3616=AA3617-1),AB3616,"")</f>
        <v/>
      </c>
      <c r="AE3617" s="0" t="str">
        <f aca="false">IF(AND(C3616=C3617,AA3616=AA3617-1),AC3616,"")</f>
        <v/>
      </c>
      <c r="AF3617" s="0" t="str">
        <f aca="false">IF(AA3617=1,"",IF(AND(AB3617=1,AD3617&lt;&gt;1),1,0))</f>
        <v/>
      </c>
      <c r="AG3617" s="0" t="str">
        <f aca="false">IF(AA3617=1,"",IF(AND(AC3617=1,AE3617&lt;&gt;1),1,0))</f>
        <v/>
      </c>
      <c r="AH3617" s="60" t="str">
        <f aca="false">IF(AND(E3617&gt;0,AA3617&lt;2,NOT(AND(C3618=C3617,AA3618=AA3617+1))),INDEX(DATAS,AA3617+1),"")</f>
        <v/>
      </c>
      <c r="AI3617" s="60" t="str">
        <f aca="false">IF(AND(AC3617=1,AA3617&lt;2),IF(AND(C3618=C3617,AA3618=AA3617+1),IF(AC3618=1,"",INDEX(DATAS,AA3617+1)),INDEX(DATAS,AA3617+1)),"")</f>
        <v/>
      </c>
    </row>
    <row r="3618" customFormat="false" ht="15" hidden="false" customHeight="false" outlineLevel="0" collapsed="false">
      <c r="A3618" s="60" t="n">
        <v>46310</v>
      </c>
      <c r="B3618" s="0" t="n">
        <v>1</v>
      </c>
      <c r="C3618" s="0" t="n">
        <v>6014</v>
      </c>
      <c r="D3618" s="0" t="n">
        <v>50</v>
      </c>
      <c r="E3618" s="0" t="n">
        <v>1</v>
      </c>
      <c r="F3618" s="55" t="s">
        <v>1080</v>
      </c>
      <c r="G3618" s="0" t="n">
        <v>39.2</v>
      </c>
      <c r="H3618" s="0" t="n">
        <v>38</v>
      </c>
      <c r="I3618" s="55" t="s">
        <v>166</v>
      </c>
      <c r="J3618" s="0" t="n">
        <v>50</v>
      </c>
      <c r="P3618" s="0" t="n">
        <v>3.89</v>
      </c>
      <c r="Q3618" s="0" t="n">
        <v>3.32</v>
      </c>
      <c r="U3618" s="0" t="n">
        <v>716</v>
      </c>
      <c r="V3618" s="0" t="n">
        <v>0</v>
      </c>
      <c r="X3618" s="55" t="n">
        <f aca="false">IF(I3618="Male",0,1)</f>
        <v>1</v>
      </c>
      <c r="Y3618" s="55" t="n">
        <f aca="false">IF(OR(I3618="DNB",I3618="Dry DNB"),1,0)</f>
        <v>0</v>
      </c>
      <c r="Z3618" s="0" t="str">
        <f aca="false">IF(ISNUMBER(W3618),A3618-W3618,"")</f>
        <v/>
      </c>
      <c r="AA3618" s="55" t="n">
        <f aca="false">MATCH(A3618,DATAS,0)</f>
        <v>2</v>
      </c>
      <c r="AB3618" s="55" t="n">
        <f aca="false">IF(AND(E3618&gt;0,OR(AND(B3618&gt;=1,B3618&lt;=6),B3618=10)),1,0)</f>
        <v>1</v>
      </c>
      <c r="AC3618" s="55" t="n">
        <f aca="false">IF(AND(E3618&gt;0,B3618=10),1,0)</f>
        <v>0</v>
      </c>
      <c r="AD3618" s="55" t="n">
        <f aca="false">IF(AND(C3617=C3618,AA3617=AA3618-1),AB3617,"")</f>
        <v>1</v>
      </c>
      <c r="AE3618" s="55" t="n">
        <f aca="false">IF(AND(C3617=C3618,AA3617=AA3618-1),AC3617,"")</f>
        <v>0</v>
      </c>
      <c r="AF3618" s="55" t="n">
        <f aca="false">IF(AA3618=1,"",IF(AND(AB3618=1,AD3618&lt;&gt;1),1,0))</f>
        <v>0</v>
      </c>
      <c r="AG3618" s="55" t="n">
        <f aca="false">IF(AA3618=1,"",IF(AND(AC3618=1,AE3618&lt;&gt;1),1,0))</f>
        <v>0</v>
      </c>
      <c r="AH3618" s="60" t="str">
        <f aca="false">IF(AND(E3618&gt;0,AA3618&lt;2,NOT(AND(C3619=C3618,AA3619=AA3618+1))),INDEX(DATAS,AA3618+1),"")</f>
        <v/>
      </c>
      <c r="AI3618" s="60" t="str">
        <f aca="false">IF(AND(AC3618=1,AA3618&lt;2),IF(AND(C3619=C3618,AA3619=AA3618+1),IF(AC3619=1,"",INDEX(DATAS,AA3618+1)),INDEX(DATAS,AA3618+1)),"")</f>
        <v/>
      </c>
    </row>
    <row r="3619" customFormat="false" ht="15" hidden="false" customHeight="false" outlineLevel="0" collapsed="false">
      <c r="A3619" s="60" t="n">
        <v>46309</v>
      </c>
      <c r="B3619" s="0" t="n">
        <v>14</v>
      </c>
      <c r="C3619" s="0" t="n">
        <v>6015</v>
      </c>
      <c r="E3619" s="0" t="n">
        <v>0</v>
      </c>
      <c r="F3619" s="55" t="s">
        <v>1080</v>
      </c>
      <c r="I3619" s="55" t="s">
        <v>157</v>
      </c>
      <c r="L3619" s="0" t="n">
        <v>255</v>
      </c>
      <c r="U3619" s="0" t="n">
        <v>715</v>
      </c>
      <c r="V3619" s="0" t="n">
        <v>4</v>
      </c>
      <c r="W3619" s="60" t="n">
        <v>46055</v>
      </c>
      <c r="X3619" s="55" t="n">
        <f aca="false">IF(I3619="Male",0,1)</f>
        <v>1</v>
      </c>
      <c r="Y3619" s="55" t="n">
        <f aca="false">IF(OR(I3619="DNB",I3619="Dry DNB"),1,0)</f>
        <v>0</v>
      </c>
      <c r="Z3619" s="55" t="n">
        <f aca="false">IF(ISNUMBER(W3619),A3619-W3619,"")</f>
        <v>254</v>
      </c>
      <c r="AA3619" s="55" t="n">
        <f aca="false">MATCH(A3619,DATAS,0)</f>
        <v>1</v>
      </c>
      <c r="AB3619" s="55" t="n">
        <f aca="false">IF(AND(E3619&gt;0,OR(AND(B3619&gt;=1,B3619&lt;=6),B3619=10)),1,0)</f>
        <v>0</v>
      </c>
      <c r="AC3619" s="55" t="n">
        <f aca="false">IF(AND(E3619&gt;0,B3619=10),1,0)</f>
        <v>0</v>
      </c>
      <c r="AD3619" s="0" t="str">
        <f aca="false">IF(AND(C3618=C3619,AA3618=AA3619-1),AB3618,"")</f>
        <v/>
      </c>
      <c r="AE3619" s="0" t="str">
        <f aca="false">IF(AND(C3618=C3619,AA3618=AA3619-1),AC3618,"")</f>
        <v/>
      </c>
      <c r="AF3619" s="0" t="str">
        <f aca="false">IF(AA3619=1,"",IF(AND(AB3619=1,AD3619&lt;&gt;1),1,0))</f>
        <v/>
      </c>
      <c r="AG3619" s="0" t="str">
        <f aca="false">IF(AA3619=1,"",IF(AND(AC3619=1,AE3619&lt;&gt;1),1,0))</f>
        <v/>
      </c>
      <c r="AH3619" s="60" t="str">
        <f aca="false">IF(AND(E3619&gt;0,AA3619&lt;2,NOT(AND(C3620=C3619,AA3620=AA3619+1))),INDEX(DATAS,AA3619+1),"")</f>
        <v/>
      </c>
      <c r="AI3619" s="60" t="str">
        <f aca="false">IF(AND(AC3619=1,AA3619&lt;2),IF(AND(C3620=C3619,AA3620=AA3619+1),IF(AC3620=1,"",INDEX(DATAS,AA3619+1)),INDEX(DATAS,AA3619+1)),"")</f>
        <v/>
      </c>
    </row>
    <row r="3620" customFormat="false" ht="15" hidden="false" customHeight="false" outlineLevel="0" collapsed="false">
      <c r="A3620" s="60" t="n">
        <v>46310</v>
      </c>
      <c r="B3620" s="0" t="n">
        <v>14</v>
      </c>
      <c r="C3620" s="0" t="n">
        <v>6015</v>
      </c>
      <c r="E3620" s="0" t="n">
        <v>0</v>
      </c>
      <c r="F3620" s="55" t="s">
        <v>1080</v>
      </c>
      <c r="I3620" s="55" t="s">
        <v>157</v>
      </c>
      <c r="L3620" s="0" t="n">
        <v>256</v>
      </c>
      <c r="U3620" s="0" t="n">
        <v>716</v>
      </c>
      <c r="V3620" s="0" t="n">
        <v>4</v>
      </c>
      <c r="W3620" s="60" t="n">
        <v>46055</v>
      </c>
      <c r="X3620" s="55" t="n">
        <f aca="false">IF(I3620="Male",0,1)</f>
        <v>1</v>
      </c>
      <c r="Y3620" s="55" t="n">
        <f aca="false">IF(OR(I3620="DNB",I3620="Dry DNB"),1,0)</f>
        <v>0</v>
      </c>
      <c r="Z3620" s="55" t="n">
        <f aca="false">IF(ISNUMBER(W3620),A3620-W3620,"")</f>
        <v>255</v>
      </c>
      <c r="AA3620" s="55" t="n">
        <f aca="false">MATCH(A3620,DATAS,0)</f>
        <v>2</v>
      </c>
      <c r="AB3620" s="55" t="n">
        <f aca="false">IF(AND(E3620&gt;0,OR(AND(B3620&gt;=1,B3620&lt;=6),B3620=10)),1,0)</f>
        <v>0</v>
      </c>
      <c r="AC3620" s="55" t="n">
        <f aca="false">IF(AND(E3620&gt;0,B3620=10),1,0)</f>
        <v>0</v>
      </c>
      <c r="AD3620" s="55" t="n">
        <f aca="false">IF(AND(C3619=C3620,AA3619=AA3620-1),AB3619,"")</f>
        <v>0</v>
      </c>
      <c r="AE3620" s="55" t="n">
        <f aca="false">IF(AND(C3619=C3620,AA3619=AA3620-1),AC3619,"")</f>
        <v>0</v>
      </c>
      <c r="AF3620" s="55" t="n">
        <f aca="false">IF(AA3620=1,"",IF(AND(AB3620=1,AD3620&lt;&gt;1),1,0))</f>
        <v>0</v>
      </c>
      <c r="AG3620" s="55" t="n">
        <f aca="false">IF(AA3620=1,"",IF(AND(AC3620=1,AE3620&lt;&gt;1),1,0))</f>
        <v>0</v>
      </c>
      <c r="AH3620" s="60" t="str">
        <f aca="false">IF(AND(E3620&gt;0,AA3620&lt;2,NOT(AND(C3621=C3620,AA3621=AA3620+1))),INDEX(DATAS,AA3620+1),"")</f>
        <v/>
      </c>
      <c r="AI3620" s="60" t="str">
        <f aca="false">IF(AND(AC3620=1,AA3620&lt;2),IF(AND(C3621=C3620,AA3621=AA3620+1),IF(AC3621=1,"",INDEX(DATAS,AA3620+1)),INDEX(DATAS,AA3620+1)),"")</f>
        <v/>
      </c>
    </row>
    <row r="3621" customFormat="false" ht="15" hidden="false" customHeight="false" outlineLevel="0" collapsed="false">
      <c r="A3621" s="60" t="n">
        <v>46309</v>
      </c>
      <c r="B3621" s="0" t="n">
        <v>1</v>
      </c>
      <c r="C3621" s="0" t="n">
        <v>6017</v>
      </c>
      <c r="D3621" s="0" t="n">
        <v>30</v>
      </c>
      <c r="E3621" s="0" t="n">
        <v>1</v>
      </c>
      <c r="F3621" s="55" t="s">
        <v>1080</v>
      </c>
      <c r="G3621" s="0" t="n">
        <v>35.7</v>
      </c>
      <c r="H3621" s="0" t="n">
        <v>34</v>
      </c>
      <c r="I3621" s="55" t="s">
        <v>166</v>
      </c>
      <c r="J3621" s="0" t="n">
        <v>30</v>
      </c>
      <c r="P3621" s="0" t="n">
        <v>5.1</v>
      </c>
      <c r="Q3621" s="0" t="n">
        <v>4.08</v>
      </c>
      <c r="R3621" s="0" t="n">
        <v>3275</v>
      </c>
      <c r="S3621" s="0" t="n">
        <v>6583</v>
      </c>
      <c r="U3621" s="0" t="n">
        <v>715</v>
      </c>
      <c r="V3621" s="0" t="n">
        <v>0</v>
      </c>
      <c r="X3621" s="55" t="n">
        <f aca="false">IF(I3621="Male",0,1)</f>
        <v>1</v>
      </c>
      <c r="Y3621" s="55" t="n">
        <f aca="false">IF(OR(I3621="DNB",I3621="Dry DNB"),1,0)</f>
        <v>0</v>
      </c>
      <c r="Z3621" s="0" t="str">
        <f aca="false">IF(ISNUMBER(W3621),A3621-W3621,"")</f>
        <v/>
      </c>
      <c r="AA3621" s="55" t="n">
        <f aca="false">MATCH(A3621,DATAS,0)</f>
        <v>1</v>
      </c>
      <c r="AB3621" s="55" t="n">
        <f aca="false">IF(AND(E3621&gt;0,OR(AND(B3621&gt;=1,B3621&lt;=6),B3621=10)),1,0)</f>
        <v>1</v>
      </c>
      <c r="AC3621" s="55" t="n">
        <f aca="false">IF(AND(E3621&gt;0,B3621=10),1,0)</f>
        <v>0</v>
      </c>
      <c r="AD3621" s="0" t="str">
        <f aca="false">IF(AND(C3620=C3621,AA3620=AA3621-1),AB3620,"")</f>
        <v/>
      </c>
      <c r="AE3621" s="0" t="str">
        <f aca="false">IF(AND(C3620=C3621,AA3620=AA3621-1),AC3620,"")</f>
        <v/>
      </c>
      <c r="AF3621" s="0" t="str">
        <f aca="false">IF(AA3621=1,"",IF(AND(AB3621=1,AD3621&lt;&gt;1),1,0))</f>
        <v/>
      </c>
      <c r="AG3621" s="0" t="str">
        <f aca="false">IF(AA3621=1,"",IF(AND(AC3621=1,AE3621&lt;&gt;1),1,0))</f>
        <v/>
      </c>
      <c r="AH3621" s="60" t="str">
        <f aca="false">IF(AND(E3621&gt;0,AA3621&lt;2,NOT(AND(C3622=C3621,AA3622=AA3621+1))),INDEX(DATAS,AA3621+1),"")</f>
        <v/>
      </c>
      <c r="AI3621" s="60" t="str">
        <f aca="false">IF(AND(AC3621=1,AA3621&lt;2),IF(AND(C3622=C3621,AA3622=AA3621+1),IF(AC3622=1,"",INDEX(DATAS,AA3621+1)),INDEX(DATAS,AA3621+1)),"")</f>
        <v/>
      </c>
    </row>
    <row r="3622" customFormat="false" ht="15" hidden="false" customHeight="false" outlineLevel="0" collapsed="false">
      <c r="A3622" s="60" t="n">
        <v>46310</v>
      </c>
      <c r="B3622" s="0" t="n">
        <v>1</v>
      </c>
      <c r="C3622" s="0" t="n">
        <v>6017</v>
      </c>
      <c r="D3622" s="0" t="n">
        <v>31</v>
      </c>
      <c r="E3622" s="0" t="n">
        <v>1</v>
      </c>
      <c r="F3622" s="55" t="s">
        <v>1080</v>
      </c>
      <c r="G3622" s="0" t="n">
        <v>38.4</v>
      </c>
      <c r="H3622" s="0" t="n">
        <v>34</v>
      </c>
      <c r="I3622" s="55" t="s">
        <v>166</v>
      </c>
      <c r="J3622" s="0" t="n">
        <v>31</v>
      </c>
      <c r="P3622" s="0" t="n">
        <v>5.1</v>
      </c>
      <c r="Q3622" s="0" t="n">
        <v>4.08</v>
      </c>
      <c r="U3622" s="0" t="n">
        <v>716</v>
      </c>
      <c r="V3622" s="0" t="n">
        <v>0</v>
      </c>
      <c r="X3622" s="55" t="n">
        <f aca="false">IF(I3622="Male",0,1)</f>
        <v>1</v>
      </c>
      <c r="Y3622" s="55" t="n">
        <f aca="false">IF(OR(I3622="DNB",I3622="Dry DNB"),1,0)</f>
        <v>0</v>
      </c>
      <c r="Z3622" s="0" t="str">
        <f aca="false">IF(ISNUMBER(W3622),A3622-W3622,"")</f>
        <v/>
      </c>
      <c r="AA3622" s="55" t="n">
        <f aca="false">MATCH(A3622,DATAS,0)</f>
        <v>2</v>
      </c>
      <c r="AB3622" s="55" t="n">
        <f aca="false">IF(AND(E3622&gt;0,OR(AND(B3622&gt;=1,B3622&lt;=6),B3622=10)),1,0)</f>
        <v>1</v>
      </c>
      <c r="AC3622" s="55" t="n">
        <f aca="false">IF(AND(E3622&gt;0,B3622=10),1,0)</f>
        <v>0</v>
      </c>
      <c r="AD3622" s="55" t="n">
        <f aca="false">IF(AND(C3621=C3622,AA3621=AA3622-1),AB3621,"")</f>
        <v>1</v>
      </c>
      <c r="AE3622" s="55" t="n">
        <f aca="false">IF(AND(C3621=C3622,AA3621=AA3622-1),AC3621,"")</f>
        <v>0</v>
      </c>
      <c r="AF3622" s="55" t="n">
        <f aca="false">IF(AA3622=1,"",IF(AND(AB3622=1,AD3622&lt;&gt;1),1,0))</f>
        <v>0</v>
      </c>
      <c r="AG3622" s="55" t="n">
        <f aca="false">IF(AA3622=1,"",IF(AND(AC3622=1,AE3622&lt;&gt;1),1,0))</f>
        <v>0</v>
      </c>
      <c r="AH3622" s="60" t="str">
        <f aca="false">IF(AND(E3622&gt;0,AA3622&lt;2,NOT(AND(C3623=C3622,AA3623=AA3622+1))),INDEX(DATAS,AA3622+1),"")</f>
        <v/>
      </c>
      <c r="AI3622" s="60" t="str">
        <f aca="false">IF(AND(AC3622=1,AA3622&lt;2),IF(AND(C3623=C3622,AA3623=AA3622+1),IF(AC3623=1,"",INDEX(DATAS,AA3622+1)),INDEX(DATAS,AA3622+1)),"")</f>
        <v/>
      </c>
    </row>
    <row r="3623" customFormat="false" ht="15" hidden="false" customHeight="false" outlineLevel="0" collapsed="false">
      <c r="A3623" s="60" t="n">
        <v>46309</v>
      </c>
      <c r="B3623" s="0" t="n">
        <v>1</v>
      </c>
      <c r="C3623" s="0" t="n">
        <v>6018</v>
      </c>
      <c r="D3623" s="0" t="n">
        <v>55</v>
      </c>
      <c r="E3623" s="0" t="n">
        <v>1</v>
      </c>
      <c r="F3623" s="55" t="s">
        <v>1080</v>
      </c>
      <c r="G3623" s="0" t="n">
        <v>41.8</v>
      </c>
      <c r="H3623" s="0" t="n">
        <v>45</v>
      </c>
      <c r="I3623" s="55" t="s">
        <v>166</v>
      </c>
      <c r="J3623" s="0" t="n">
        <v>55</v>
      </c>
      <c r="P3623" s="0" t="n">
        <v>4.53</v>
      </c>
      <c r="Q3623" s="0" t="n">
        <v>3.39</v>
      </c>
      <c r="R3623" s="0" t="n">
        <v>3964</v>
      </c>
      <c r="S3623" s="0" t="n">
        <v>7969</v>
      </c>
      <c r="U3623" s="0" t="n">
        <v>715</v>
      </c>
      <c r="V3623" s="0" t="n">
        <v>0</v>
      </c>
      <c r="X3623" s="55" t="n">
        <f aca="false">IF(I3623="Male",0,1)</f>
        <v>1</v>
      </c>
      <c r="Y3623" s="55" t="n">
        <f aca="false">IF(OR(I3623="DNB",I3623="Dry DNB"),1,0)</f>
        <v>0</v>
      </c>
      <c r="Z3623" s="0" t="str">
        <f aca="false">IF(ISNUMBER(W3623),A3623-W3623,"")</f>
        <v/>
      </c>
      <c r="AA3623" s="55" t="n">
        <f aca="false">MATCH(A3623,DATAS,0)</f>
        <v>1</v>
      </c>
      <c r="AB3623" s="55" t="n">
        <f aca="false">IF(AND(E3623&gt;0,OR(AND(B3623&gt;=1,B3623&lt;=6),B3623=10)),1,0)</f>
        <v>1</v>
      </c>
      <c r="AC3623" s="55" t="n">
        <f aca="false">IF(AND(E3623&gt;0,B3623=10),1,0)</f>
        <v>0</v>
      </c>
      <c r="AD3623" s="0" t="str">
        <f aca="false">IF(AND(C3622=C3623,AA3622=AA3623-1),AB3622,"")</f>
        <v/>
      </c>
      <c r="AE3623" s="0" t="str">
        <f aca="false">IF(AND(C3622=C3623,AA3622=AA3623-1),AC3622,"")</f>
        <v/>
      </c>
      <c r="AF3623" s="0" t="str">
        <f aca="false">IF(AA3623=1,"",IF(AND(AB3623=1,AD3623&lt;&gt;1),1,0))</f>
        <v/>
      </c>
      <c r="AG3623" s="0" t="str">
        <f aca="false">IF(AA3623=1,"",IF(AND(AC3623=1,AE3623&lt;&gt;1),1,0))</f>
        <v/>
      </c>
      <c r="AH3623" s="60" t="str">
        <f aca="false">IF(AND(E3623&gt;0,AA3623&lt;2,NOT(AND(C3624=C3623,AA3624=AA3623+1))),INDEX(DATAS,AA3623+1),"")</f>
        <v/>
      </c>
      <c r="AI3623" s="60" t="str">
        <f aca="false">IF(AND(AC3623=1,AA3623&lt;2),IF(AND(C3624=C3623,AA3624=AA3623+1),IF(AC3624=1,"",INDEX(DATAS,AA3623+1)),INDEX(DATAS,AA3623+1)),"")</f>
        <v/>
      </c>
    </row>
    <row r="3624" customFormat="false" ht="15" hidden="false" customHeight="false" outlineLevel="0" collapsed="false">
      <c r="A3624" s="60" t="n">
        <v>46310</v>
      </c>
      <c r="B3624" s="0" t="n">
        <v>1</v>
      </c>
      <c r="C3624" s="0" t="n">
        <v>6018</v>
      </c>
      <c r="D3624" s="0" t="n">
        <v>56</v>
      </c>
      <c r="E3624" s="0" t="n">
        <v>1</v>
      </c>
      <c r="F3624" s="55" t="s">
        <v>1080</v>
      </c>
      <c r="G3624" s="0" t="n">
        <v>45.4</v>
      </c>
      <c r="H3624" s="0" t="n">
        <v>45</v>
      </c>
      <c r="I3624" s="55" t="s">
        <v>166</v>
      </c>
      <c r="J3624" s="0" t="n">
        <v>56</v>
      </c>
      <c r="P3624" s="0" t="n">
        <v>4.53</v>
      </c>
      <c r="Q3624" s="0" t="n">
        <v>3.39</v>
      </c>
      <c r="U3624" s="0" t="n">
        <v>716</v>
      </c>
      <c r="V3624" s="0" t="n">
        <v>0</v>
      </c>
      <c r="X3624" s="55" t="n">
        <f aca="false">IF(I3624="Male",0,1)</f>
        <v>1</v>
      </c>
      <c r="Y3624" s="55" t="n">
        <f aca="false">IF(OR(I3624="DNB",I3624="Dry DNB"),1,0)</f>
        <v>0</v>
      </c>
      <c r="Z3624" s="0" t="str">
        <f aca="false">IF(ISNUMBER(W3624),A3624-W3624,"")</f>
        <v/>
      </c>
      <c r="AA3624" s="55" t="n">
        <f aca="false">MATCH(A3624,DATAS,0)</f>
        <v>2</v>
      </c>
      <c r="AB3624" s="55" t="n">
        <f aca="false">IF(AND(E3624&gt;0,OR(AND(B3624&gt;=1,B3624&lt;=6),B3624=10)),1,0)</f>
        <v>1</v>
      </c>
      <c r="AC3624" s="55" t="n">
        <f aca="false">IF(AND(E3624&gt;0,B3624=10),1,0)</f>
        <v>0</v>
      </c>
      <c r="AD3624" s="55" t="n">
        <f aca="false">IF(AND(C3623=C3624,AA3623=AA3624-1),AB3623,"")</f>
        <v>1</v>
      </c>
      <c r="AE3624" s="55" t="n">
        <f aca="false">IF(AND(C3623=C3624,AA3623=AA3624-1),AC3623,"")</f>
        <v>0</v>
      </c>
      <c r="AF3624" s="55" t="n">
        <f aca="false">IF(AA3624=1,"",IF(AND(AB3624=1,AD3624&lt;&gt;1),1,0))</f>
        <v>0</v>
      </c>
      <c r="AG3624" s="55" t="n">
        <f aca="false">IF(AA3624=1,"",IF(AND(AC3624=1,AE3624&lt;&gt;1),1,0))</f>
        <v>0</v>
      </c>
      <c r="AH3624" s="60" t="str">
        <f aca="false">IF(AND(E3624&gt;0,AA3624&lt;2,NOT(AND(C3625=C3624,AA3625=AA3624+1))),INDEX(DATAS,AA3624+1),"")</f>
        <v/>
      </c>
      <c r="AI3624" s="60" t="str">
        <f aca="false">IF(AND(AC3624=1,AA3624&lt;2),IF(AND(C3625=C3624,AA3625=AA3624+1),IF(AC3625=1,"",INDEX(DATAS,AA3624+1)),INDEX(DATAS,AA3624+1)),"")</f>
        <v/>
      </c>
    </row>
    <row r="3625" customFormat="false" ht="15" hidden="false" customHeight="false" outlineLevel="0" collapsed="false">
      <c r="A3625" s="60" t="n">
        <v>46309</v>
      </c>
      <c r="B3625" s="0" t="n">
        <v>14</v>
      </c>
      <c r="C3625" s="0" t="n">
        <v>6021</v>
      </c>
      <c r="E3625" s="0" t="n">
        <v>0</v>
      </c>
      <c r="F3625" s="55" t="s">
        <v>1081</v>
      </c>
      <c r="I3625" s="55" t="s">
        <v>157</v>
      </c>
      <c r="L3625" s="0" t="n">
        <v>260</v>
      </c>
      <c r="U3625" s="0" t="n">
        <v>714</v>
      </c>
      <c r="V3625" s="0" t="n">
        <v>4</v>
      </c>
      <c r="W3625" s="60" t="n">
        <v>46050</v>
      </c>
      <c r="X3625" s="55" t="n">
        <f aca="false">IF(I3625="Male",0,1)</f>
        <v>1</v>
      </c>
      <c r="Y3625" s="55" t="n">
        <f aca="false">IF(OR(I3625="DNB",I3625="Dry DNB"),1,0)</f>
        <v>0</v>
      </c>
      <c r="Z3625" s="55" t="n">
        <f aca="false">IF(ISNUMBER(W3625),A3625-W3625,"")</f>
        <v>259</v>
      </c>
      <c r="AA3625" s="55" t="n">
        <f aca="false">MATCH(A3625,DATAS,0)</f>
        <v>1</v>
      </c>
      <c r="AB3625" s="55" t="n">
        <f aca="false">IF(AND(E3625&gt;0,OR(AND(B3625&gt;=1,B3625&lt;=6),B3625=10)),1,0)</f>
        <v>0</v>
      </c>
      <c r="AC3625" s="55" t="n">
        <f aca="false">IF(AND(E3625&gt;0,B3625=10),1,0)</f>
        <v>0</v>
      </c>
      <c r="AD3625" s="0" t="str">
        <f aca="false">IF(AND(C3624=C3625,AA3624=AA3625-1),AB3624,"")</f>
        <v/>
      </c>
      <c r="AE3625" s="0" t="str">
        <f aca="false">IF(AND(C3624=C3625,AA3624=AA3625-1),AC3624,"")</f>
        <v/>
      </c>
      <c r="AF3625" s="0" t="str">
        <f aca="false">IF(AA3625=1,"",IF(AND(AB3625=1,AD3625&lt;&gt;1),1,0))</f>
        <v/>
      </c>
      <c r="AG3625" s="0" t="str">
        <f aca="false">IF(AA3625=1,"",IF(AND(AC3625=1,AE3625&lt;&gt;1),1,0))</f>
        <v/>
      </c>
      <c r="AH3625" s="60" t="str">
        <f aca="false">IF(AND(E3625&gt;0,AA3625&lt;2,NOT(AND(C3626=C3625,AA3626=AA3625+1))),INDEX(DATAS,AA3625+1),"")</f>
        <v/>
      </c>
      <c r="AI3625" s="60" t="str">
        <f aca="false">IF(AND(AC3625=1,AA3625&lt;2),IF(AND(C3626=C3625,AA3626=AA3625+1),IF(AC3626=1,"",INDEX(DATAS,AA3625+1)),INDEX(DATAS,AA3625+1)),"")</f>
        <v/>
      </c>
    </row>
    <row r="3626" customFormat="false" ht="15" hidden="false" customHeight="false" outlineLevel="0" collapsed="false">
      <c r="A3626" s="60" t="n">
        <v>46310</v>
      </c>
      <c r="B3626" s="0" t="n">
        <v>14</v>
      </c>
      <c r="C3626" s="0" t="n">
        <v>6021</v>
      </c>
      <c r="E3626" s="0" t="n">
        <v>0</v>
      </c>
      <c r="F3626" s="55" t="s">
        <v>1081</v>
      </c>
      <c r="I3626" s="55" t="s">
        <v>157</v>
      </c>
      <c r="L3626" s="0" t="n">
        <v>261</v>
      </c>
      <c r="U3626" s="0" t="n">
        <v>715</v>
      </c>
      <c r="V3626" s="0" t="n">
        <v>4</v>
      </c>
      <c r="W3626" s="60" t="n">
        <v>46050</v>
      </c>
      <c r="X3626" s="55" t="n">
        <f aca="false">IF(I3626="Male",0,1)</f>
        <v>1</v>
      </c>
      <c r="Y3626" s="55" t="n">
        <f aca="false">IF(OR(I3626="DNB",I3626="Dry DNB"),1,0)</f>
        <v>0</v>
      </c>
      <c r="Z3626" s="55" t="n">
        <f aca="false">IF(ISNUMBER(W3626),A3626-W3626,"")</f>
        <v>260</v>
      </c>
      <c r="AA3626" s="55" t="n">
        <f aca="false">MATCH(A3626,DATAS,0)</f>
        <v>2</v>
      </c>
      <c r="AB3626" s="55" t="n">
        <f aca="false">IF(AND(E3626&gt;0,OR(AND(B3626&gt;=1,B3626&lt;=6),B3626=10)),1,0)</f>
        <v>0</v>
      </c>
      <c r="AC3626" s="55" t="n">
        <f aca="false">IF(AND(E3626&gt;0,B3626=10),1,0)</f>
        <v>0</v>
      </c>
      <c r="AD3626" s="55" t="n">
        <f aca="false">IF(AND(C3625=C3626,AA3625=AA3626-1),AB3625,"")</f>
        <v>0</v>
      </c>
      <c r="AE3626" s="55" t="n">
        <f aca="false">IF(AND(C3625=C3626,AA3625=AA3626-1),AC3625,"")</f>
        <v>0</v>
      </c>
      <c r="AF3626" s="55" t="n">
        <f aca="false">IF(AA3626=1,"",IF(AND(AB3626=1,AD3626&lt;&gt;1),1,0))</f>
        <v>0</v>
      </c>
      <c r="AG3626" s="55" t="n">
        <f aca="false">IF(AA3626=1,"",IF(AND(AC3626=1,AE3626&lt;&gt;1),1,0))</f>
        <v>0</v>
      </c>
      <c r="AH3626" s="60" t="str">
        <f aca="false">IF(AND(E3626&gt;0,AA3626&lt;2,NOT(AND(C3627=C3626,AA3627=AA3626+1))),INDEX(DATAS,AA3626+1),"")</f>
        <v/>
      </c>
      <c r="AI3626" s="60" t="str">
        <f aca="false">IF(AND(AC3626=1,AA3626&lt;2),IF(AND(C3627=C3626,AA3627=AA3626+1),IF(AC3627=1,"",INDEX(DATAS,AA3626+1)),INDEX(DATAS,AA3626+1)),"")</f>
        <v/>
      </c>
    </row>
    <row r="3627" customFormat="false" ht="15" hidden="false" customHeight="false" outlineLevel="0" collapsed="false">
      <c r="A3627" s="60" t="n">
        <v>46309</v>
      </c>
      <c r="B3627" s="0" t="n">
        <v>1</v>
      </c>
      <c r="C3627" s="0" t="n">
        <v>6024</v>
      </c>
      <c r="D3627" s="0" t="n">
        <v>53</v>
      </c>
      <c r="E3627" s="0" t="n">
        <v>1</v>
      </c>
      <c r="F3627" s="55" t="s">
        <v>1082</v>
      </c>
      <c r="G3627" s="0" t="n">
        <v>47.4</v>
      </c>
      <c r="H3627" s="0" t="n">
        <v>48</v>
      </c>
      <c r="I3627" s="55" t="s">
        <v>166</v>
      </c>
      <c r="J3627" s="0" t="n">
        <v>53</v>
      </c>
      <c r="P3627" s="0" t="n">
        <v>3.51</v>
      </c>
      <c r="Q3627" s="0" t="n">
        <v>3.01</v>
      </c>
      <c r="R3627" s="0" t="n">
        <v>3671</v>
      </c>
      <c r="S3627" s="0" t="n">
        <v>7379</v>
      </c>
      <c r="U3627" s="0" t="n">
        <v>713</v>
      </c>
      <c r="V3627" s="0" t="n">
        <v>0</v>
      </c>
      <c r="X3627" s="55" t="n">
        <f aca="false">IF(I3627="Male",0,1)</f>
        <v>1</v>
      </c>
      <c r="Y3627" s="55" t="n">
        <f aca="false">IF(OR(I3627="DNB",I3627="Dry DNB"),1,0)</f>
        <v>0</v>
      </c>
      <c r="Z3627" s="0" t="str">
        <f aca="false">IF(ISNUMBER(W3627),A3627-W3627,"")</f>
        <v/>
      </c>
      <c r="AA3627" s="55" t="n">
        <f aca="false">MATCH(A3627,DATAS,0)</f>
        <v>1</v>
      </c>
      <c r="AB3627" s="55" t="n">
        <f aca="false">IF(AND(E3627&gt;0,OR(AND(B3627&gt;=1,B3627&lt;=6),B3627=10)),1,0)</f>
        <v>1</v>
      </c>
      <c r="AC3627" s="55" t="n">
        <f aca="false">IF(AND(E3627&gt;0,B3627=10),1,0)</f>
        <v>0</v>
      </c>
      <c r="AD3627" s="0" t="str">
        <f aca="false">IF(AND(C3626=C3627,AA3626=AA3627-1),AB3626,"")</f>
        <v/>
      </c>
      <c r="AE3627" s="0" t="str">
        <f aca="false">IF(AND(C3626=C3627,AA3626=AA3627-1),AC3626,"")</f>
        <v/>
      </c>
      <c r="AF3627" s="0" t="str">
        <f aca="false">IF(AA3627=1,"",IF(AND(AB3627=1,AD3627&lt;&gt;1),1,0))</f>
        <v/>
      </c>
      <c r="AG3627" s="0" t="str">
        <f aca="false">IF(AA3627=1,"",IF(AND(AC3627=1,AE3627&lt;&gt;1),1,0))</f>
        <v/>
      </c>
      <c r="AH3627" s="60" t="str">
        <f aca="false">IF(AND(E3627&gt;0,AA3627&lt;2,NOT(AND(C3628=C3627,AA3628=AA3627+1))),INDEX(DATAS,AA3627+1),"")</f>
        <v/>
      </c>
      <c r="AI3627" s="60" t="str">
        <f aca="false">IF(AND(AC3627=1,AA3627&lt;2),IF(AND(C3628=C3627,AA3628=AA3627+1),IF(AC3628=1,"",INDEX(DATAS,AA3627+1)),INDEX(DATAS,AA3627+1)),"")</f>
        <v/>
      </c>
    </row>
    <row r="3628" customFormat="false" ht="15" hidden="false" customHeight="false" outlineLevel="0" collapsed="false">
      <c r="A3628" s="60" t="n">
        <v>46310</v>
      </c>
      <c r="B3628" s="0" t="n">
        <v>1</v>
      </c>
      <c r="C3628" s="0" t="n">
        <v>6024</v>
      </c>
      <c r="D3628" s="0" t="n">
        <v>54</v>
      </c>
      <c r="E3628" s="0" t="n">
        <v>1</v>
      </c>
      <c r="F3628" s="55" t="s">
        <v>1082</v>
      </c>
      <c r="G3628" s="0" t="n">
        <v>49.5</v>
      </c>
      <c r="H3628" s="0" t="n">
        <v>48</v>
      </c>
      <c r="I3628" s="55" t="s">
        <v>166</v>
      </c>
      <c r="J3628" s="0" t="n">
        <v>54</v>
      </c>
      <c r="P3628" s="0" t="n">
        <v>3.51</v>
      </c>
      <c r="Q3628" s="0" t="n">
        <v>3.01</v>
      </c>
      <c r="U3628" s="0" t="n">
        <v>714</v>
      </c>
      <c r="V3628" s="0" t="n">
        <v>0</v>
      </c>
      <c r="X3628" s="55" t="n">
        <f aca="false">IF(I3628="Male",0,1)</f>
        <v>1</v>
      </c>
      <c r="Y3628" s="55" t="n">
        <f aca="false">IF(OR(I3628="DNB",I3628="Dry DNB"),1,0)</f>
        <v>0</v>
      </c>
      <c r="Z3628" s="0" t="str">
        <f aca="false">IF(ISNUMBER(W3628),A3628-W3628,"")</f>
        <v/>
      </c>
      <c r="AA3628" s="55" t="n">
        <f aca="false">MATCH(A3628,DATAS,0)</f>
        <v>2</v>
      </c>
      <c r="AB3628" s="55" t="n">
        <f aca="false">IF(AND(E3628&gt;0,OR(AND(B3628&gt;=1,B3628&lt;=6),B3628=10)),1,0)</f>
        <v>1</v>
      </c>
      <c r="AC3628" s="55" t="n">
        <f aca="false">IF(AND(E3628&gt;0,B3628=10),1,0)</f>
        <v>0</v>
      </c>
      <c r="AD3628" s="55" t="n">
        <f aca="false">IF(AND(C3627=C3628,AA3627=AA3628-1),AB3627,"")</f>
        <v>1</v>
      </c>
      <c r="AE3628" s="55" t="n">
        <f aca="false">IF(AND(C3627=C3628,AA3627=AA3628-1),AC3627,"")</f>
        <v>0</v>
      </c>
      <c r="AF3628" s="55" t="n">
        <f aca="false">IF(AA3628=1,"",IF(AND(AB3628=1,AD3628&lt;&gt;1),1,0))</f>
        <v>0</v>
      </c>
      <c r="AG3628" s="55" t="n">
        <f aca="false">IF(AA3628=1,"",IF(AND(AC3628=1,AE3628&lt;&gt;1),1,0))</f>
        <v>0</v>
      </c>
      <c r="AH3628" s="60" t="str">
        <f aca="false">IF(AND(E3628&gt;0,AA3628&lt;2,NOT(AND(C3629=C3628,AA3629=AA3628+1))),INDEX(DATAS,AA3628+1),"")</f>
        <v/>
      </c>
      <c r="AI3628" s="60" t="str">
        <f aca="false">IF(AND(AC3628=1,AA3628&lt;2),IF(AND(C3629=C3628,AA3629=AA3628+1),IF(AC3629=1,"",INDEX(DATAS,AA3628+1)),INDEX(DATAS,AA3628+1)),"")</f>
        <v/>
      </c>
    </row>
    <row r="3629" customFormat="false" ht="15" hidden="false" customHeight="false" outlineLevel="0" collapsed="false">
      <c r="A3629" s="60" t="n">
        <v>46309</v>
      </c>
      <c r="B3629" s="0" t="n">
        <v>1</v>
      </c>
      <c r="C3629" s="0" t="n">
        <v>6025</v>
      </c>
      <c r="D3629" s="0" t="n">
        <v>63</v>
      </c>
      <c r="E3629" s="0" t="n">
        <v>1</v>
      </c>
      <c r="F3629" s="55" t="s">
        <v>1083</v>
      </c>
      <c r="G3629" s="0" t="n">
        <v>43</v>
      </c>
      <c r="H3629" s="0" t="n">
        <v>42</v>
      </c>
      <c r="I3629" s="55" t="s">
        <v>187</v>
      </c>
      <c r="J3629" s="0" t="n">
        <v>63</v>
      </c>
      <c r="K3629" s="0" t="n">
        <v>63</v>
      </c>
      <c r="P3629" s="0" t="n">
        <v>3.9</v>
      </c>
      <c r="Q3629" s="0" t="n">
        <v>3</v>
      </c>
      <c r="R3629" s="0" t="n">
        <v>3505</v>
      </c>
      <c r="S3629" s="0" t="n">
        <v>7046</v>
      </c>
      <c r="U3629" s="0" t="n">
        <v>712</v>
      </c>
      <c r="V3629" s="0" t="n">
        <v>1</v>
      </c>
      <c r="W3629" s="60" t="n">
        <v>46310</v>
      </c>
      <c r="X3629" s="55" t="n">
        <f aca="false">IF(I3629="Male",0,1)</f>
        <v>1</v>
      </c>
      <c r="Y3629" s="55" t="n">
        <f aca="false">IF(OR(I3629="DNB",I3629="Dry DNB"),1,0)</f>
        <v>0</v>
      </c>
      <c r="Z3629" s="55" t="n">
        <f aca="false">IF(ISNUMBER(W3629),A3629-W3629,"")</f>
        <v>-1</v>
      </c>
      <c r="AA3629" s="55" t="n">
        <f aca="false">MATCH(A3629,DATAS,0)</f>
        <v>1</v>
      </c>
      <c r="AB3629" s="55" t="n">
        <f aca="false">IF(AND(E3629&gt;0,OR(AND(B3629&gt;=1,B3629&lt;=6),B3629=10)),1,0)</f>
        <v>1</v>
      </c>
      <c r="AC3629" s="55" t="n">
        <f aca="false">IF(AND(E3629&gt;0,B3629=10),1,0)</f>
        <v>0</v>
      </c>
      <c r="AD3629" s="0" t="str">
        <f aca="false">IF(AND(C3628=C3629,AA3628=AA3629-1),AB3628,"")</f>
        <v/>
      </c>
      <c r="AE3629" s="0" t="str">
        <f aca="false">IF(AND(C3628=C3629,AA3628=AA3629-1),AC3628,"")</f>
        <v/>
      </c>
      <c r="AF3629" s="0" t="str">
        <f aca="false">IF(AA3629=1,"",IF(AND(AB3629=1,AD3629&lt;&gt;1),1,0))</f>
        <v/>
      </c>
      <c r="AG3629" s="0" t="str">
        <f aca="false">IF(AA3629=1,"",IF(AND(AC3629=1,AE3629&lt;&gt;1),1,0))</f>
        <v/>
      </c>
      <c r="AH3629" s="60" t="str">
        <f aca="false">IF(AND(E3629&gt;0,AA3629&lt;2,NOT(AND(C3630=C3629,AA3630=AA3629+1))),INDEX(DATAS,AA3629+1),"")</f>
        <v/>
      </c>
      <c r="AI3629" s="60" t="str">
        <f aca="false">IF(AND(AC3629=1,AA3629&lt;2),IF(AND(C3630=C3629,AA3630=AA3629+1),IF(AC3630=1,"",INDEX(DATAS,AA3629+1)),INDEX(DATAS,AA3629+1)),"")</f>
        <v/>
      </c>
    </row>
    <row r="3630" customFormat="false" ht="15" hidden="false" customHeight="false" outlineLevel="0" collapsed="false">
      <c r="A3630" s="60" t="n">
        <v>46310</v>
      </c>
      <c r="B3630" s="0" t="n">
        <v>1</v>
      </c>
      <c r="C3630" s="0" t="n">
        <v>6025</v>
      </c>
      <c r="D3630" s="0" t="n">
        <v>64</v>
      </c>
      <c r="E3630" s="0" t="n">
        <v>1</v>
      </c>
      <c r="F3630" s="55" t="s">
        <v>1083</v>
      </c>
      <c r="G3630" s="0" t="n">
        <v>41.8</v>
      </c>
      <c r="H3630" s="0" t="n">
        <v>42</v>
      </c>
      <c r="I3630" s="55" t="s">
        <v>187</v>
      </c>
      <c r="J3630" s="0" t="n">
        <v>64</v>
      </c>
      <c r="K3630" s="0" t="n">
        <v>63</v>
      </c>
      <c r="P3630" s="0" t="n">
        <v>3.9</v>
      </c>
      <c r="Q3630" s="0" t="n">
        <v>3</v>
      </c>
      <c r="U3630" s="0" t="n">
        <v>713</v>
      </c>
      <c r="V3630" s="0" t="n">
        <v>1</v>
      </c>
      <c r="W3630" s="60" t="n">
        <v>46310</v>
      </c>
      <c r="X3630" s="55" t="n">
        <f aca="false">IF(I3630="Male",0,1)</f>
        <v>1</v>
      </c>
      <c r="Y3630" s="55" t="n">
        <f aca="false">IF(OR(I3630="DNB",I3630="Dry DNB"),1,0)</f>
        <v>0</v>
      </c>
      <c r="Z3630" s="55" t="n">
        <f aca="false">IF(ISNUMBER(W3630),A3630-W3630,"")</f>
        <v>0</v>
      </c>
      <c r="AA3630" s="55" t="n">
        <f aca="false">MATCH(A3630,DATAS,0)</f>
        <v>2</v>
      </c>
      <c r="AB3630" s="55" t="n">
        <f aca="false">IF(AND(E3630&gt;0,OR(AND(B3630&gt;=1,B3630&lt;=6),B3630=10)),1,0)</f>
        <v>1</v>
      </c>
      <c r="AC3630" s="55" t="n">
        <f aca="false">IF(AND(E3630&gt;0,B3630=10),1,0)</f>
        <v>0</v>
      </c>
      <c r="AD3630" s="55" t="n">
        <f aca="false">IF(AND(C3629=C3630,AA3629=AA3630-1),AB3629,"")</f>
        <v>1</v>
      </c>
      <c r="AE3630" s="55" t="n">
        <f aca="false">IF(AND(C3629=C3630,AA3629=AA3630-1),AC3629,"")</f>
        <v>0</v>
      </c>
      <c r="AF3630" s="55" t="n">
        <f aca="false">IF(AA3630=1,"",IF(AND(AB3630=1,AD3630&lt;&gt;1),1,0))</f>
        <v>0</v>
      </c>
      <c r="AG3630" s="55" t="n">
        <f aca="false">IF(AA3630=1,"",IF(AND(AC3630=1,AE3630&lt;&gt;1),1,0))</f>
        <v>0</v>
      </c>
      <c r="AH3630" s="60" t="str">
        <f aca="false">IF(AND(E3630&gt;0,AA3630&lt;2,NOT(AND(C3631=C3630,AA3631=AA3630+1))),INDEX(DATAS,AA3630+1),"")</f>
        <v/>
      </c>
      <c r="AI3630" s="60" t="str">
        <f aca="false">IF(AND(AC3630=1,AA3630&lt;2),IF(AND(C3631=C3630,AA3631=AA3630+1),IF(AC3631=1,"",INDEX(DATAS,AA3630+1)),INDEX(DATAS,AA3630+1)),"")</f>
        <v/>
      </c>
    </row>
    <row r="3631" customFormat="false" ht="15" hidden="false" customHeight="false" outlineLevel="0" collapsed="false">
      <c r="A3631" s="60" t="n">
        <v>46309</v>
      </c>
      <c r="B3631" s="0" t="n">
        <v>1</v>
      </c>
      <c r="C3631" s="0" t="n">
        <v>6026</v>
      </c>
      <c r="D3631" s="0" t="n">
        <v>66</v>
      </c>
      <c r="E3631" s="0" t="n">
        <v>1</v>
      </c>
      <c r="F3631" s="55" t="s">
        <v>1083</v>
      </c>
      <c r="G3631" s="0" t="n">
        <v>46.2</v>
      </c>
      <c r="H3631" s="0" t="n">
        <v>42</v>
      </c>
      <c r="I3631" s="55" t="s">
        <v>187</v>
      </c>
      <c r="J3631" s="0" t="n">
        <v>66</v>
      </c>
      <c r="K3631" s="0" t="n">
        <v>66</v>
      </c>
      <c r="P3631" s="0" t="n">
        <v>4.16</v>
      </c>
      <c r="Q3631" s="0" t="n">
        <v>3.48</v>
      </c>
      <c r="R3631" s="0" t="n">
        <v>3631</v>
      </c>
      <c r="S3631" s="0" t="n">
        <v>7300</v>
      </c>
      <c r="U3631" s="0" t="n">
        <v>712</v>
      </c>
      <c r="V3631" s="0" t="n">
        <v>1</v>
      </c>
      <c r="W3631" s="60" t="n">
        <v>46310</v>
      </c>
      <c r="X3631" s="55" t="n">
        <f aca="false">IF(I3631="Male",0,1)</f>
        <v>1</v>
      </c>
      <c r="Y3631" s="55" t="n">
        <f aca="false">IF(OR(I3631="DNB",I3631="Dry DNB"),1,0)</f>
        <v>0</v>
      </c>
      <c r="Z3631" s="55" t="n">
        <f aca="false">IF(ISNUMBER(W3631),A3631-W3631,"")</f>
        <v>-1</v>
      </c>
      <c r="AA3631" s="55" t="n">
        <f aca="false">MATCH(A3631,DATAS,0)</f>
        <v>1</v>
      </c>
      <c r="AB3631" s="55" t="n">
        <f aca="false">IF(AND(E3631&gt;0,OR(AND(B3631&gt;=1,B3631&lt;=6),B3631=10)),1,0)</f>
        <v>1</v>
      </c>
      <c r="AC3631" s="55" t="n">
        <f aca="false">IF(AND(E3631&gt;0,B3631=10),1,0)</f>
        <v>0</v>
      </c>
      <c r="AD3631" s="0" t="str">
        <f aca="false">IF(AND(C3630=C3631,AA3630=AA3631-1),AB3630,"")</f>
        <v/>
      </c>
      <c r="AE3631" s="0" t="str">
        <f aca="false">IF(AND(C3630=C3631,AA3630=AA3631-1),AC3630,"")</f>
        <v/>
      </c>
      <c r="AF3631" s="0" t="str">
        <f aca="false">IF(AA3631=1,"",IF(AND(AB3631=1,AD3631&lt;&gt;1),1,0))</f>
        <v/>
      </c>
      <c r="AG3631" s="0" t="str">
        <f aca="false">IF(AA3631=1,"",IF(AND(AC3631=1,AE3631&lt;&gt;1),1,0))</f>
        <v/>
      </c>
      <c r="AH3631" s="60" t="str">
        <f aca="false">IF(AND(E3631&gt;0,AA3631&lt;2,NOT(AND(C3632=C3631,AA3632=AA3631+1))),INDEX(DATAS,AA3631+1),"")</f>
        <v/>
      </c>
      <c r="AI3631" s="60" t="str">
        <f aca="false">IF(AND(AC3631=1,AA3631&lt;2),IF(AND(C3632=C3631,AA3632=AA3631+1),IF(AC3632=1,"",INDEX(DATAS,AA3631+1)),INDEX(DATAS,AA3631+1)),"")</f>
        <v/>
      </c>
    </row>
    <row r="3632" customFormat="false" ht="15" hidden="false" customHeight="false" outlineLevel="0" collapsed="false">
      <c r="A3632" s="60" t="n">
        <v>46310</v>
      </c>
      <c r="B3632" s="0" t="n">
        <v>1</v>
      </c>
      <c r="C3632" s="0" t="n">
        <v>6026</v>
      </c>
      <c r="D3632" s="0" t="n">
        <v>67</v>
      </c>
      <c r="E3632" s="0" t="n">
        <v>1</v>
      </c>
      <c r="F3632" s="55" t="s">
        <v>1083</v>
      </c>
      <c r="G3632" s="0" t="n">
        <v>48.4</v>
      </c>
      <c r="H3632" s="0" t="n">
        <v>43</v>
      </c>
      <c r="I3632" s="55" t="s">
        <v>187</v>
      </c>
      <c r="J3632" s="0" t="n">
        <v>67</v>
      </c>
      <c r="K3632" s="0" t="n">
        <v>66</v>
      </c>
      <c r="P3632" s="0" t="n">
        <v>4.16</v>
      </c>
      <c r="Q3632" s="0" t="n">
        <v>3.48</v>
      </c>
      <c r="U3632" s="0" t="n">
        <v>713</v>
      </c>
      <c r="V3632" s="0" t="n">
        <v>1</v>
      </c>
      <c r="W3632" s="60" t="n">
        <v>46310</v>
      </c>
      <c r="X3632" s="55" t="n">
        <f aca="false">IF(I3632="Male",0,1)</f>
        <v>1</v>
      </c>
      <c r="Y3632" s="55" t="n">
        <f aca="false">IF(OR(I3632="DNB",I3632="Dry DNB"),1,0)</f>
        <v>0</v>
      </c>
      <c r="Z3632" s="55" t="n">
        <f aca="false">IF(ISNUMBER(W3632),A3632-W3632,"")</f>
        <v>0</v>
      </c>
      <c r="AA3632" s="55" t="n">
        <f aca="false">MATCH(A3632,DATAS,0)</f>
        <v>2</v>
      </c>
      <c r="AB3632" s="55" t="n">
        <f aca="false">IF(AND(E3632&gt;0,OR(AND(B3632&gt;=1,B3632&lt;=6),B3632=10)),1,0)</f>
        <v>1</v>
      </c>
      <c r="AC3632" s="55" t="n">
        <f aca="false">IF(AND(E3632&gt;0,B3632=10),1,0)</f>
        <v>0</v>
      </c>
      <c r="AD3632" s="55" t="n">
        <f aca="false">IF(AND(C3631=C3632,AA3631=AA3632-1),AB3631,"")</f>
        <v>1</v>
      </c>
      <c r="AE3632" s="55" t="n">
        <f aca="false">IF(AND(C3631=C3632,AA3631=AA3632-1),AC3631,"")</f>
        <v>0</v>
      </c>
      <c r="AF3632" s="55" t="n">
        <f aca="false">IF(AA3632=1,"",IF(AND(AB3632=1,AD3632&lt;&gt;1),1,0))</f>
        <v>0</v>
      </c>
      <c r="AG3632" s="55" t="n">
        <f aca="false">IF(AA3632=1,"",IF(AND(AC3632=1,AE3632&lt;&gt;1),1,0))</f>
        <v>0</v>
      </c>
      <c r="AH3632" s="60" t="str">
        <f aca="false">IF(AND(E3632&gt;0,AA3632&lt;2,NOT(AND(C3633=C3632,AA3633=AA3632+1))),INDEX(DATAS,AA3632+1),"")</f>
        <v/>
      </c>
      <c r="AI3632" s="60" t="str">
        <f aca="false">IF(AND(AC3632=1,AA3632&lt;2),IF(AND(C3633=C3632,AA3633=AA3632+1),IF(AC3633=1,"",INDEX(DATAS,AA3632+1)),INDEX(DATAS,AA3632+1)),"")</f>
        <v/>
      </c>
    </row>
    <row r="3633" customFormat="false" ht="15" hidden="false" customHeight="false" outlineLevel="0" collapsed="false">
      <c r="A3633" s="60" t="n">
        <v>46309</v>
      </c>
      <c r="B3633" s="0" t="n">
        <v>1</v>
      </c>
      <c r="C3633" s="0" t="n">
        <v>6027</v>
      </c>
      <c r="D3633" s="0" t="n">
        <v>74</v>
      </c>
      <c r="E3633" s="0" t="n">
        <v>1</v>
      </c>
      <c r="F3633" s="55" t="s">
        <v>1083</v>
      </c>
      <c r="G3633" s="0" t="n">
        <v>57.9</v>
      </c>
      <c r="H3633" s="0" t="n">
        <v>55</v>
      </c>
      <c r="I3633" s="55" t="s">
        <v>187</v>
      </c>
      <c r="J3633" s="0" t="n">
        <v>74</v>
      </c>
      <c r="K3633" s="0" t="n">
        <v>67</v>
      </c>
      <c r="P3633" s="0" t="n">
        <v>3.05</v>
      </c>
      <c r="Q3633" s="0" t="n">
        <v>2.82</v>
      </c>
      <c r="R3633" s="0" t="n">
        <v>5155</v>
      </c>
      <c r="S3633" s="0" t="n">
        <v>10362</v>
      </c>
      <c r="U3633" s="0" t="n">
        <v>712</v>
      </c>
      <c r="V3633" s="0" t="n">
        <v>1</v>
      </c>
      <c r="W3633" s="60" t="n">
        <v>46303</v>
      </c>
      <c r="X3633" s="55" t="n">
        <f aca="false">IF(I3633="Male",0,1)</f>
        <v>1</v>
      </c>
      <c r="Y3633" s="55" t="n">
        <f aca="false">IF(OR(I3633="DNB",I3633="Dry DNB"),1,0)</f>
        <v>0</v>
      </c>
      <c r="Z3633" s="55" t="n">
        <f aca="false">IF(ISNUMBER(W3633),A3633-W3633,"")</f>
        <v>6</v>
      </c>
      <c r="AA3633" s="55" t="n">
        <f aca="false">MATCH(A3633,DATAS,0)</f>
        <v>1</v>
      </c>
      <c r="AB3633" s="55" t="n">
        <f aca="false">IF(AND(E3633&gt;0,OR(AND(B3633&gt;=1,B3633&lt;=6),B3633=10)),1,0)</f>
        <v>1</v>
      </c>
      <c r="AC3633" s="55" t="n">
        <f aca="false">IF(AND(E3633&gt;0,B3633=10),1,0)</f>
        <v>0</v>
      </c>
      <c r="AD3633" s="0" t="str">
        <f aca="false">IF(AND(C3632=C3633,AA3632=AA3633-1),AB3632,"")</f>
        <v/>
      </c>
      <c r="AE3633" s="0" t="str">
        <f aca="false">IF(AND(C3632=C3633,AA3632=AA3633-1),AC3632,"")</f>
        <v/>
      </c>
      <c r="AF3633" s="0" t="str">
        <f aca="false">IF(AA3633=1,"",IF(AND(AB3633=1,AD3633&lt;&gt;1),1,0))</f>
        <v/>
      </c>
      <c r="AG3633" s="0" t="str">
        <f aca="false">IF(AA3633=1,"",IF(AND(AC3633=1,AE3633&lt;&gt;1),1,0))</f>
        <v/>
      </c>
      <c r="AH3633" s="60" t="str">
        <f aca="false">IF(AND(E3633&gt;0,AA3633&lt;2,NOT(AND(C3634=C3633,AA3634=AA3633+1))),INDEX(DATAS,AA3633+1),"")</f>
        <v/>
      </c>
      <c r="AI3633" s="60" t="str">
        <f aca="false">IF(AND(AC3633=1,AA3633&lt;2),IF(AND(C3634=C3633,AA3634=AA3633+1),IF(AC3634=1,"",INDEX(DATAS,AA3633+1)),INDEX(DATAS,AA3633+1)),"")</f>
        <v/>
      </c>
    </row>
    <row r="3634" customFormat="false" ht="15" hidden="false" customHeight="false" outlineLevel="0" collapsed="false">
      <c r="A3634" s="60" t="n">
        <v>46310</v>
      </c>
      <c r="B3634" s="0" t="n">
        <v>1</v>
      </c>
      <c r="C3634" s="0" t="n">
        <v>6027</v>
      </c>
      <c r="D3634" s="0" t="n">
        <v>75</v>
      </c>
      <c r="E3634" s="0" t="n">
        <v>1</v>
      </c>
      <c r="F3634" s="55" t="s">
        <v>1083</v>
      </c>
      <c r="G3634" s="0" t="n">
        <v>59.9</v>
      </c>
      <c r="H3634" s="0" t="n">
        <v>56</v>
      </c>
      <c r="I3634" s="55" t="s">
        <v>187</v>
      </c>
      <c r="J3634" s="0" t="n">
        <v>75</v>
      </c>
      <c r="K3634" s="0" t="n">
        <v>67</v>
      </c>
      <c r="P3634" s="0" t="n">
        <v>3.05</v>
      </c>
      <c r="Q3634" s="0" t="n">
        <v>2.82</v>
      </c>
      <c r="U3634" s="0" t="n">
        <v>713</v>
      </c>
      <c r="V3634" s="0" t="n">
        <v>1</v>
      </c>
      <c r="W3634" s="60" t="n">
        <v>46303</v>
      </c>
      <c r="X3634" s="55" t="n">
        <f aca="false">IF(I3634="Male",0,1)</f>
        <v>1</v>
      </c>
      <c r="Y3634" s="55" t="n">
        <f aca="false">IF(OR(I3634="DNB",I3634="Dry DNB"),1,0)</f>
        <v>0</v>
      </c>
      <c r="Z3634" s="55" t="n">
        <f aca="false">IF(ISNUMBER(W3634),A3634-W3634,"")</f>
        <v>7</v>
      </c>
      <c r="AA3634" s="55" t="n">
        <f aca="false">MATCH(A3634,DATAS,0)</f>
        <v>2</v>
      </c>
      <c r="AB3634" s="55" t="n">
        <f aca="false">IF(AND(E3634&gt;0,OR(AND(B3634&gt;=1,B3634&lt;=6),B3634=10)),1,0)</f>
        <v>1</v>
      </c>
      <c r="AC3634" s="55" t="n">
        <f aca="false">IF(AND(E3634&gt;0,B3634=10),1,0)</f>
        <v>0</v>
      </c>
      <c r="AD3634" s="55" t="n">
        <f aca="false">IF(AND(C3633=C3634,AA3633=AA3634-1),AB3633,"")</f>
        <v>1</v>
      </c>
      <c r="AE3634" s="55" t="n">
        <f aca="false">IF(AND(C3633=C3634,AA3633=AA3634-1),AC3633,"")</f>
        <v>0</v>
      </c>
      <c r="AF3634" s="55" t="n">
        <f aca="false">IF(AA3634=1,"",IF(AND(AB3634=1,AD3634&lt;&gt;1),1,0))</f>
        <v>0</v>
      </c>
      <c r="AG3634" s="55" t="n">
        <f aca="false">IF(AA3634=1,"",IF(AND(AC3634=1,AE3634&lt;&gt;1),1,0))</f>
        <v>0</v>
      </c>
      <c r="AH3634" s="60" t="str">
        <f aca="false">IF(AND(E3634&gt;0,AA3634&lt;2,NOT(AND(C3635=C3634,AA3635=AA3634+1))),INDEX(DATAS,AA3634+1),"")</f>
        <v/>
      </c>
      <c r="AI3634" s="60" t="str">
        <f aca="false">IF(AND(AC3634=1,AA3634&lt;2),IF(AND(C3635=C3634,AA3635=AA3634+1),IF(AC3635=1,"",INDEX(DATAS,AA3634+1)),INDEX(DATAS,AA3634+1)),"")</f>
        <v/>
      </c>
    </row>
    <row r="3635" customFormat="false" ht="15" hidden="false" customHeight="false" outlineLevel="0" collapsed="false">
      <c r="A3635" s="60" t="n">
        <v>46309</v>
      </c>
      <c r="B3635" s="0" t="n">
        <v>8</v>
      </c>
      <c r="C3635" s="0" t="n">
        <v>6028</v>
      </c>
      <c r="E3635" s="0" t="n">
        <v>0</v>
      </c>
      <c r="F3635" s="55" t="s">
        <v>1083</v>
      </c>
      <c r="I3635" s="55" t="s">
        <v>157</v>
      </c>
      <c r="L3635" s="0" t="n">
        <v>42</v>
      </c>
      <c r="U3635" s="0" t="n">
        <v>712</v>
      </c>
      <c r="V3635" s="0" t="n">
        <v>5</v>
      </c>
      <c r="W3635" s="60" t="n">
        <v>46268</v>
      </c>
      <c r="X3635" s="55" t="n">
        <f aca="false">IF(I3635="Male",0,1)</f>
        <v>1</v>
      </c>
      <c r="Y3635" s="55" t="n">
        <f aca="false">IF(OR(I3635="DNB",I3635="Dry DNB"),1,0)</f>
        <v>0</v>
      </c>
      <c r="Z3635" s="55" t="n">
        <f aca="false">IF(ISNUMBER(W3635),A3635-W3635,"")</f>
        <v>41</v>
      </c>
      <c r="AA3635" s="55" t="n">
        <f aca="false">MATCH(A3635,DATAS,0)</f>
        <v>1</v>
      </c>
      <c r="AB3635" s="55" t="n">
        <f aca="false">IF(AND(E3635&gt;0,OR(AND(B3635&gt;=1,B3635&lt;=6),B3635=10)),1,0)</f>
        <v>0</v>
      </c>
      <c r="AC3635" s="55" t="n">
        <f aca="false">IF(AND(E3635&gt;0,B3635=10),1,0)</f>
        <v>0</v>
      </c>
      <c r="AD3635" s="0" t="str">
        <f aca="false">IF(AND(C3634=C3635,AA3634=AA3635-1),AB3634,"")</f>
        <v/>
      </c>
      <c r="AE3635" s="0" t="str">
        <f aca="false">IF(AND(C3634=C3635,AA3634=AA3635-1),AC3634,"")</f>
        <v/>
      </c>
      <c r="AF3635" s="0" t="str">
        <f aca="false">IF(AA3635=1,"",IF(AND(AB3635=1,AD3635&lt;&gt;1),1,0))</f>
        <v/>
      </c>
      <c r="AG3635" s="0" t="str">
        <f aca="false">IF(AA3635=1,"",IF(AND(AC3635=1,AE3635&lt;&gt;1),1,0))</f>
        <v/>
      </c>
      <c r="AH3635" s="60" t="str">
        <f aca="false">IF(AND(E3635&gt;0,AA3635&lt;2,NOT(AND(C3636=C3635,AA3636=AA3635+1))),INDEX(DATAS,AA3635+1),"")</f>
        <v/>
      </c>
      <c r="AI3635" s="60" t="str">
        <f aca="false">IF(AND(AC3635=1,AA3635&lt;2),IF(AND(C3636=C3635,AA3636=AA3635+1),IF(AC3636=1,"",INDEX(DATAS,AA3635+1)),INDEX(DATAS,AA3635+1)),"")</f>
        <v/>
      </c>
    </row>
    <row r="3636" customFormat="false" ht="15" hidden="false" customHeight="false" outlineLevel="0" collapsed="false">
      <c r="A3636" s="60" t="n">
        <v>46310</v>
      </c>
      <c r="B3636" s="0" t="n">
        <v>8</v>
      </c>
      <c r="C3636" s="0" t="n">
        <v>6028</v>
      </c>
      <c r="E3636" s="0" t="n">
        <v>0</v>
      </c>
      <c r="F3636" s="55" t="s">
        <v>1083</v>
      </c>
      <c r="I3636" s="55" t="s">
        <v>157</v>
      </c>
      <c r="L3636" s="0" t="n">
        <v>43</v>
      </c>
      <c r="U3636" s="0" t="n">
        <v>713</v>
      </c>
      <c r="V3636" s="0" t="n">
        <v>5</v>
      </c>
      <c r="W3636" s="60" t="n">
        <v>46268</v>
      </c>
      <c r="X3636" s="55" t="n">
        <f aca="false">IF(I3636="Male",0,1)</f>
        <v>1</v>
      </c>
      <c r="Y3636" s="55" t="n">
        <f aca="false">IF(OR(I3636="DNB",I3636="Dry DNB"),1,0)</f>
        <v>0</v>
      </c>
      <c r="Z3636" s="55" t="n">
        <f aca="false">IF(ISNUMBER(W3636),A3636-W3636,"")</f>
        <v>42</v>
      </c>
      <c r="AA3636" s="55" t="n">
        <f aca="false">MATCH(A3636,DATAS,0)</f>
        <v>2</v>
      </c>
      <c r="AB3636" s="55" t="n">
        <f aca="false">IF(AND(E3636&gt;0,OR(AND(B3636&gt;=1,B3636&lt;=6),B3636=10)),1,0)</f>
        <v>0</v>
      </c>
      <c r="AC3636" s="55" t="n">
        <f aca="false">IF(AND(E3636&gt;0,B3636=10),1,0)</f>
        <v>0</v>
      </c>
      <c r="AD3636" s="55" t="n">
        <f aca="false">IF(AND(C3635=C3636,AA3635=AA3636-1),AB3635,"")</f>
        <v>0</v>
      </c>
      <c r="AE3636" s="55" t="n">
        <f aca="false">IF(AND(C3635=C3636,AA3635=AA3636-1),AC3635,"")</f>
        <v>0</v>
      </c>
      <c r="AF3636" s="55" t="n">
        <f aca="false">IF(AA3636=1,"",IF(AND(AB3636=1,AD3636&lt;&gt;1),1,0))</f>
        <v>0</v>
      </c>
      <c r="AG3636" s="55" t="n">
        <f aca="false">IF(AA3636=1,"",IF(AND(AC3636=1,AE3636&lt;&gt;1),1,0))</f>
        <v>0</v>
      </c>
      <c r="AH3636" s="60" t="str">
        <f aca="false">IF(AND(E3636&gt;0,AA3636&lt;2,NOT(AND(C3637=C3636,AA3637=AA3636+1))),INDEX(DATAS,AA3636+1),"")</f>
        <v/>
      </c>
      <c r="AI3636" s="60" t="str">
        <f aca="false">IF(AND(AC3636=1,AA3636&lt;2),IF(AND(C3637=C3636,AA3637=AA3636+1),IF(AC3637=1,"",INDEX(DATAS,AA3636+1)),INDEX(DATAS,AA3636+1)),"")</f>
        <v/>
      </c>
    </row>
    <row r="3637" customFormat="false" ht="15" hidden="false" customHeight="false" outlineLevel="0" collapsed="false">
      <c r="A3637" s="60" t="n">
        <v>46309</v>
      </c>
      <c r="B3637" s="0" t="n">
        <v>1</v>
      </c>
      <c r="C3637" s="0" t="n">
        <v>6029</v>
      </c>
      <c r="D3637" s="0" t="n">
        <v>25</v>
      </c>
      <c r="E3637" s="0" t="n">
        <v>1</v>
      </c>
      <c r="F3637" s="55" t="s">
        <v>1084</v>
      </c>
      <c r="G3637" s="0" t="n">
        <v>33.1</v>
      </c>
      <c r="H3637" s="0" t="n">
        <v>30</v>
      </c>
      <c r="I3637" s="55" t="s">
        <v>166</v>
      </c>
      <c r="J3637" s="0" t="n">
        <v>25</v>
      </c>
      <c r="R3637" s="0" t="n">
        <v>2467</v>
      </c>
      <c r="S3637" s="0" t="n">
        <v>4959</v>
      </c>
      <c r="U3637" s="0" t="n">
        <v>711</v>
      </c>
      <c r="V3637" s="0" t="n">
        <v>0</v>
      </c>
      <c r="X3637" s="55" t="n">
        <f aca="false">IF(I3637="Male",0,1)</f>
        <v>1</v>
      </c>
      <c r="Y3637" s="55" t="n">
        <f aca="false">IF(OR(I3637="DNB",I3637="Dry DNB"),1,0)</f>
        <v>0</v>
      </c>
      <c r="Z3637" s="0" t="str">
        <f aca="false">IF(ISNUMBER(W3637),A3637-W3637,"")</f>
        <v/>
      </c>
      <c r="AA3637" s="55" t="n">
        <f aca="false">MATCH(A3637,DATAS,0)</f>
        <v>1</v>
      </c>
      <c r="AB3637" s="55" t="n">
        <f aca="false">IF(AND(E3637&gt;0,OR(AND(B3637&gt;=1,B3637&lt;=6),B3637=10)),1,0)</f>
        <v>1</v>
      </c>
      <c r="AC3637" s="55" t="n">
        <f aca="false">IF(AND(E3637&gt;0,B3637=10),1,0)</f>
        <v>0</v>
      </c>
      <c r="AD3637" s="0" t="str">
        <f aca="false">IF(AND(C3636=C3637,AA3636=AA3637-1),AB3636,"")</f>
        <v/>
      </c>
      <c r="AE3637" s="0" t="str">
        <f aca="false">IF(AND(C3636=C3637,AA3636=AA3637-1),AC3636,"")</f>
        <v/>
      </c>
      <c r="AF3637" s="0" t="str">
        <f aca="false">IF(AA3637=1,"",IF(AND(AB3637=1,AD3637&lt;&gt;1),1,0))</f>
        <v/>
      </c>
      <c r="AG3637" s="0" t="str">
        <f aca="false">IF(AA3637=1,"",IF(AND(AC3637=1,AE3637&lt;&gt;1),1,0))</f>
        <v/>
      </c>
      <c r="AH3637" s="60" t="str">
        <f aca="false">IF(AND(E3637&gt;0,AA3637&lt;2,NOT(AND(C3638=C3637,AA3638=AA3637+1))),INDEX(DATAS,AA3637+1),"")</f>
        <v/>
      </c>
      <c r="AI3637" s="60" t="str">
        <f aca="false">IF(AND(AC3637=1,AA3637&lt;2),IF(AND(C3638=C3637,AA3638=AA3637+1),IF(AC3638=1,"",INDEX(DATAS,AA3637+1)),INDEX(DATAS,AA3637+1)),"")</f>
        <v/>
      </c>
    </row>
    <row r="3638" customFormat="false" ht="15" hidden="false" customHeight="false" outlineLevel="0" collapsed="false">
      <c r="A3638" s="60" t="n">
        <v>46310</v>
      </c>
      <c r="B3638" s="0" t="n">
        <v>1</v>
      </c>
      <c r="C3638" s="0" t="n">
        <v>6029</v>
      </c>
      <c r="D3638" s="0" t="n">
        <v>26</v>
      </c>
      <c r="E3638" s="0" t="n">
        <v>1</v>
      </c>
      <c r="F3638" s="55" t="s">
        <v>1084</v>
      </c>
      <c r="G3638" s="0" t="n">
        <v>24.5</v>
      </c>
      <c r="H3638" s="0" t="n">
        <v>29</v>
      </c>
      <c r="I3638" s="55" t="s">
        <v>166</v>
      </c>
      <c r="J3638" s="0" t="n">
        <v>26</v>
      </c>
      <c r="U3638" s="0" t="n">
        <v>712</v>
      </c>
      <c r="V3638" s="0" t="n">
        <v>0</v>
      </c>
      <c r="X3638" s="55" t="n">
        <f aca="false">IF(I3638="Male",0,1)</f>
        <v>1</v>
      </c>
      <c r="Y3638" s="55" t="n">
        <f aca="false">IF(OR(I3638="DNB",I3638="Dry DNB"),1,0)</f>
        <v>0</v>
      </c>
      <c r="Z3638" s="0" t="str">
        <f aca="false">IF(ISNUMBER(W3638),A3638-W3638,"")</f>
        <v/>
      </c>
      <c r="AA3638" s="55" t="n">
        <f aca="false">MATCH(A3638,DATAS,0)</f>
        <v>2</v>
      </c>
      <c r="AB3638" s="55" t="n">
        <f aca="false">IF(AND(E3638&gt;0,OR(AND(B3638&gt;=1,B3638&lt;=6),B3638=10)),1,0)</f>
        <v>1</v>
      </c>
      <c r="AC3638" s="55" t="n">
        <f aca="false">IF(AND(E3638&gt;0,B3638=10),1,0)</f>
        <v>0</v>
      </c>
      <c r="AD3638" s="55" t="n">
        <f aca="false">IF(AND(C3637=C3638,AA3637=AA3638-1),AB3637,"")</f>
        <v>1</v>
      </c>
      <c r="AE3638" s="55" t="n">
        <f aca="false">IF(AND(C3637=C3638,AA3637=AA3638-1),AC3637,"")</f>
        <v>0</v>
      </c>
      <c r="AF3638" s="55" t="n">
        <f aca="false">IF(AA3638=1,"",IF(AND(AB3638=1,AD3638&lt;&gt;1),1,0))</f>
        <v>0</v>
      </c>
      <c r="AG3638" s="55" t="n">
        <f aca="false">IF(AA3638=1,"",IF(AND(AC3638=1,AE3638&lt;&gt;1),1,0))</f>
        <v>0</v>
      </c>
      <c r="AH3638" s="60" t="str">
        <f aca="false">IF(AND(E3638&gt;0,AA3638&lt;2,NOT(AND(C3639=C3638,AA3639=AA3638+1))),INDEX(DATAS,AA3638+1),"")</f>
        <v/>
      </c>
      <c r="AI3638" s="60" t="str">
        <f aca="false">IF(AND(AC3638=1,AA3638&lt;2),IF(AND(C3639=C3638,AA3639=AA3638+1),IF(AC3639=1,"",INDEX(DATAS,AA3638+1)),INDEX(DATAS,AA3638+1)),"")</f>
        <v/>
      </c>
    </row>
    <row r="3639" customFormat="false" ht="15" hidden="false" customHeight="false" outlineLevel="0" collapsed="false">
      <c r="A3639" s="60" t="n">
        <v>46309</v>
      </c>
      <c r="B3639" s="0" t="n">
        <v>1</v>
      </c>
      <c r="C3639" s="0" t="n">
        <v>6030</v>
      </c>
      <c r="D3639" s="0" t="n">
        <v>59</v>
      </c>
      <c r="E3639" s="0" t="n">
        <v>1</v>
      </c>
      <c r="F3639" s="55" t="s">
        <v>1084</v>
      </c>
      <c r="G3639" s="0" t="n">
        <v>48.9</v>
      </c>
      <c r="H3639" s="0" t="n">
        <v>47</v>
      </c>
      <c r="I3639" s="55" t="s">
        <v>166</v>
      </c>
      <c r="J3639" s="0" t="n">
        <v>59</v>
      </c>
      <c r="P3639" s="0" t="n">
        <v>3.38</v>
      </c>
      <c r="Q3639" s="0" t="n">
        <v>2.89</v>
      </c>
      <c r="R3639" s="0" t="n">
        <v>4380</v>
      </c>
      <c r="S3639" s="0" t="n">
        <v>8804</v>
      </c>
      <c r="U3639" s="0" t="n">
        <v>711</v>
      </c>
      <c r="V3639" s="0" t="n">
        <v>0</v>
      </c>
      <c r="X3639" s="55" t="n">
        <f aca="false">IF(I3639="Male",0,1)</f>
        <v>1</v>
      </c>
      <c r="Y3639" s="55" t="n">
        <f aca="false">IF(OR(I3639="DNB",I3639="Dry DNB"),1,0)</f>
        <v>0</v>
      </c>
      <c r="Z3639" s="0" t="str">
        <f aca="false">IF(ISNUMBER(W3639),A3639-W3639,"")</f>
        <v/>
      </c>
      <c r="AA3639" s="55" t="n">
        <f aca="false">MATCH(A3639,DATAS,0)</f>
        <v>1</v>
      </c>
      <c r="AB3639" s="55" t="n">
        <f aca="false">IF(AND(E3639&gt;0,OR(AND(B3639&gt;=1,B3639&lt;=6),B3639=10)),1,0)</f>
        <v>1</v>
      </c>
      <c r="AC3639" s="55" t="n">
        <f aca="false">IF(AND(E3639&gt;0,B3639=10),1,0)</f>
        <v>0</v>
      </c>
      <c r="AD3639" s="0" t="str">
        <f aca="false">IF(AND(C3638=C3639,AA3638=AA3639-1),AB3638,"")</f>
        <v/>
      </c>
      <c r="AE3639" s="0" t="str">
        <f aca="false">IF(AND(C3638=C3639,AA3638=AA3639-1),AC3638,"")</f>
        <v/>
      </c>
      <c r="AF3639" s="0" t="str">
        <f aca="false">IF(AA3639=1,"",IF(AND(AB3639=1,AD3639&lt;&gt;1),1,0))</f>
        <v/>
      </c>
      <c r="AG3639" s="0" t="str">
        <f aca="false">IF(AA3639=1,"",IF(AND(AC3639=1,AE3639&lt;&gt;1),1,0))</f>
        <v/>
      </c>
      <c r="AH3639" s="60" t="str">
        <f aca="false">IF(AND(E3639&gt;0,AA3639&lt;2,NOT(AND(C3640=C3639,AA3640=AA3639+1))),INDEX(DATAS,AA3639+1),"")</f>
        <v/>
      </c>
      <c r="AI3639" s="60" t="str">
        <f aca="false">IF(AND(AC3639=1,AA3639&lt;2),IF(AND(C3640=C3639,AA3640=AA3639+1),IF(AC3640=1,"",INDEX(DATAS,AA3639+1)),INDEX(DATAS,AA3639+1)),"")</f>
        <v/>
      </c>
    </row>
    <row r="3640" customFormat="false" ht="15" hidden="false" customHeight="false" outlineLevel="0" collapsed="false">
      <c r="A3640" s="60" t="n">
        <v>46310</v>
      </c>
      <c r="B3640" s="0" t="n">
        <v>1</v>
      </c>
      <c r="C3640" s="0" t="n">
        <v>6030</v>
      </c>
      <c r="D3640" s="0" t="n">
        <v>60</v>
      </c>
      <c r="E3640" s="0" t="n">
        <v>1</v>
      </c>
      <c r="F3640" s="55" t="s">
        <v>1084</v>
      </c>
      <c r="G3640" s="0" t="n">
        <v>49.5</v>
      </c>
      <c r="H3640" s="0" t="n">
        <v>47</v>
      </c>
      <c r="I3640" s="55" t="s">
        <v>166</v>
      </c>
      <c r="J3640" s="0" t="n">
        <v>60</v>
      </c>
      <c r="P3640" s="0" t="n">
        <v>3.38</v>
      </c>
      <c r="Q3640" s="0" t="n">
        <v>2.89</v>
      </c>
      <c r="U3640" s="0" t="n">
        <v>712</v>
      </c>
      <c r="V3640" s="0" t="n">
        <v>0</v>
      </c>
      <c r="X3640" s="55" t="n">
        <f aca="false">IF(I3640="Male",0,1)</f>
        <v>1</v>
      </c>
      <c r="Y3640" s="55" t="n">
        <f aca="false">IF(OR(I3640="DNB",I3640="Dry DNB"),1,0)</f>
        <v>0</v>
      </c>
      <c r="Z3640" s="0" t="str">
        <f aca="false">IF(ISNUMBER(W3640),A3640-W3640,"")</f>
        <v/>
      </c>
      <c r="AA3640" s="55" t="n">
        <f aca="false">MATCH(A3640,DATAS,0)</f>
        <v>2</v>
      </c>
      <c r="AB3640" s="55" t="n">
        <f aca="false">IF(AND(E3640&gt;0,OR(AND(B3640&gt;=1,B3640&lt;=6),B3640=10)),1,0)</f>
        <v>1</v>
      </c>
      <c r="AC3640" s="55" t="n">
        <f aca="false">IF(AND(E3640&gt;0,B3640=10),1,0)</f>
        <v>0</v>
      </c>
      <c r="AD3640" s="55" t="n">
        <f aca="false">IF(AND(C3639=C3640,AA3639=AA3640-1),AB3639,"")</f>
        <v>1</v>
      </c>
      <c r="AE3640" s="55" t="n">
        <f aca="false">IF(AND(C3639=C3640,AA3639=AA3640-1),AC3639,"")</f>
        <v>0</v>
      </c>
      <c r="AF3640" s="55" t="n">
        <f aca="false">IF(AA3640=1,"",IF(AND(AB3640=1,AD3640&lt;&gt;1),1,0))</f>
        <v>0</v>
      </c>
      <c r="AG3640" s="55" t="n">
        <f aca="false">IF(AA3640=1,"",IF(AND(AC3640=1,AE3640&lt;&gt;1),1,0))</f>
        <v>0</v>
      </c>
      <c r="AH3640" s="60" t="str">
        <f aca="false">IF(AND(E3640&gt;0,AA3640&lt;2,NOT(AND(C3641=C3640,AA3641=AA3640+1))),INDEX(DATAS,AA3640+1),"")</f>
        <v/>
      </c>
      <c r="AI3640" s="60" t="str">
        <f aca="false">IF(AND(AC3640=1,AA3640&lt;2),IF(AND(C3641=C3640,AA3641=AA3640+1),IF(AC3641=1,"",INDEX(DATAS,AA3640+1)),INDEX(DATAS,AA3640+1)),"")</f>
        <v/>
      </c>
    </row>
    <row r="3641" customFormat="false" ht="15" hidden="false" customHeight="false" outlineLevel="0" collapsed="false">
      <c r="A3641" s="60" t="n">
        <v>46309</v>
      </c>
      <c r="B3641" s="0" t="n">
        <v>1</v>
      </c>
      <c r="C3641" s="0" t="n">
        <v>6033</v>
      </c>
      <c r="D3641" s="0" t="n">
        <v>67</v>
      </c>
      <c r="E3641" s="0" t="n">
        <v>1</v>
      </c>
      <c r="F3641" s="55" t="s">
        <v>1085</v>
      </c>
      <c r="G3641" s="0" t="n">
        <v>34.2</v>
      </c>
      <c r="H3641" s="0" t="n">
        <v>36</v>
      </c>
      <c r="I3641" s="55" t="s">
        <v>187</v>
      </c>
      <c r="J3641" s="0" t="n">
        <v>67</v>
      </c>
      <c r="K3641" s="0" t="n">
        <v>67</v>
      </c>
      <c r="P3641" s="0" t="n">
        <v>4.5</v>
      </c>
      <c r="Q3641" s="0" t="n">
        <v>3.31</v>
      </c>
      <c r="R3641" s="0" t="n">
        <v>3822</v>
      </c>
      <c r="S3641" s="0" t="n">
        <v>7682</v>
      </c>
      <c r="U3641" s="0" t="n">
        <v>708</v>
      </c>
      <c r="V3641" s="0" t="n">
        <v>1</v>
      </c>
      <c r="W3641" s="60" t="n">
        <v>46310</v>
      </c>
      <c r="X3641" s="55" t="n">
        <f aca="false">IF(I3641="Male",0,1)</f>
        <v>1</v>
      </c>
      <c r="Y3641" s="55" t="n">
        <f aca="false">IF(OR(I3641="DNB",I3641="Dry DNB"),1,0)</f>
        <v>0</v>
      </c>
      <c r="Z3641" s="55" t="n">
        <f aca="false">IF(ISNUMBER(W3641),A3641-W3641,"")</f>
        <v>-1</v>
      </c>
      <c r="AA3641" s="55" t="n">
        <f aca="false">MATCH(A3641,DATAS,0)</f>
        <v>1</v>
      </c>
      <c r="AB3641" s="55" t="n">
        <f aca="false">IF(AND(E3641&gt;0,OR(AND(B3641&gt;=1,B3641&lt;=6),B3641=10)),1,0)</f>
        <v>1</v>
      </c>
      <c r="AC3641" s="55" t="n">
        <f aca="false">IF(AND(E3641&gt;0,B3641=10),1,0)</f>
        <v>0</v>
      </c>
      <c r="AD3641" s="0" t="str">
        <f aca="false">IF(AND(C3640=C3641,AA3640=AA3641-1),AB3640,"")</f>
        <v/>
      </c>
      <c r="AE3641" s="0" t="str">
        <f aca="false">IF(AND(C3640=C3641,AA3640=AA3641-1),AC3640,"")</f>
        <v/>
      </c>
      <c r="AF3641" s="0" t="str">
        <f aca="false">IF(AA3641=1,"",IF(AND(AB3641=1,AD3641&lt;&gt;1),1,0))</f>
        <v/>
      </c>
      <c r="AG3641" s="0" t="str">
        <f aca="false">IF(AA3641=1,"",IF(AND(AC3641=1,AE3641&lt;&gt;1),1,0))</f>
        <v/>
      </c>
      <c r="AH3641" s="60" t="str">
        <f aca="false">IF(AND(E3641&gt;0,AA3641&lt;2,NOT(AND(C3642=C3641,AA3642=AA3641+1))),INDEX(DATAS,AA3641+1),"")</f>
        <v/>
      </c>
      <c r="AI3641" s="60" t="str">
        <f aca="false">IF(AND(AC3641=1,AA3641&lt;2),IF(AND(C3642=C3641,AA3642=AA3641+1),IF(AC3642=1,"",INDEX(DATAS,AA3641+1)),INDEX(DATAS,AA3641+1)),"")</f>
        <v/>
      </c>
    </row>
    <row r="3642" customFormat="false" ht="15" hidden="false" customHeight="false" outlineLevel="0" collapsed="false">
      <c r="A3642" s="60" t="n">
        <v>46310</v>
      </c>
      <c r="B3642" s="0" t="n">
        <v>1</v>
      </c>
      <c r="C3642" s="0" t="n">
        <v>6033</v>
      </c>
      <c r="D3642" s="0" t="n">
        <v>68</v>
      </c>
      <c r="E3642" s="0" t="n">
        <v>1</v>
      </c>
      <c r="F3642" s="55" t="s">
        <v>1085</v>
      </c>
      <c r="G3642" s="0" t="n">
        <v>37.6</v>
      </c>
      <c r="H3642" s="0" t="n">
        <v>36</v>
      </c>
      <c r="I3642" s="55" t="s">
        <v>187</v>
      </c>
      <c r="J3642" s="0" t="n">
        <v>68</v>
      </c>
      <c r="K3642" s="0" t="n">
        <v>67</v>
      </c>
      <c r="P3642" s="0" t="n">
        <v>4.5</v>
      </c>
      <c r="Q3642" s="0" t="n">
        <v>3.31</v>
      </c>
      <c r="U3642" s="0" t="n">
        <v>709</v>
      </c>
      <c r="V3642" s="0" t="n">
        <v>1</v>
      </c>
      <c r="W3642" s="60" t="n">
        <v>46310</v>
      </c>
      <c r="X3642" s="55" t="n">
        <f aca="false">IF(I3642="Male",0,1)</f>
        <v>1</v>
      </c>
      <c r="Y3642" s="55" t="n">
        <f aca="false">IF(OR(I3642="DNB",I3642="Dry DNB"),1,0)</f>
        <v>0</v>
      </c>
      <c r="Z3642" s="55" t="n">
        <f aca="false">IF(ISNUMBER(W3642),A3642-W3642,"")</f>
        <v>0</v>
      </c>
      <c r="AA3642" s="55" t="n">
        <f aca="false">MATCH(A3642,DATAS,0)</f>
        <v>2</v>
      </c>
      <c r="AB3642" s="55" t="n">
        <f aca="false">IF(AND(E3642&gt;0,OR(AND(B3642&gt;=1,B3642&lt;=6),B3642=10)),1,0)</f>
        <v>1</v>
      </c>
      <c r="AC3642" s="55" t="n">
        <f aca="false">IF(AND(E3642&gt;0,B3642=10),1,0)</f>
        <v>0</v>
      </c>
      <c r="AD3642" s="55" t="n">
        <f aca="false">IF(AND(C3641=C3642,AA3641=AA3642-1),AB3641,"")</f>
        <v>1</v>
      </c>
      <c r="AE3642" s="55" t="n">
        <f aca="false">IF(AND(C3641=C3642,AA3641=AA3642-1),AC3641,"")</f>
        <v>0</v>
      </c>
      <c r="AF3642" s="55" t="n">
        <f aca="false">IF(AA3642=1,"",IF(AND(AB3642=1,AD3642&lt;&gt;1),1,0))</f>
        <v>0</v>
      </c>
      <c r="AG3642" s="55" t="n">
        <f aca="false">IF(AA3642=1,"",IF(AND(AC3642=1,AE3642&lt;&gt;1),1,0))</f>
        <v>0</v>
      </c>
      <c r="AH3642" s="60" t="str">
        <f aca="false">IF(AND(E3642&gt;0,AA3642&lt;2,NOT(AND(C3643=C3642,AA3643=AA3642+1))),INDEX(DATAS,AA3642+1),"")</f>
        <v/>
      </c>
      <c r="AI3642" s="60" t="str">
        <f aca="false">IF(AND(AC3642=1,AA3642&lt;2),IF(AND(C3643=C3642,AA3643=AA3642+1),IF(AC3643=1,"",INDEX(DATAS,AA3642+1)),INDEX(DATAS,AA3642+1)),"")</f>
        <v/>
      </c>
    </row>
    <row r="3643" customFormat="false" ht="15" hidden="false" customHeight="false" outlineLevel="0" collapsed="false">
      <c r="A3643" s="60" t="n">
        <v>46309</v>
      </c>
      <c r="B3643" s="0" t="n">
        <v>8</v>
      </c>
      <c r="C3643" s="0" t="n">
        <v>6034</v>
      </c>
      <c r="E3643" s="0" t="n">
        <v>0</v>
      </c>
      <c r="F3643" s="55" t="s">
        <v>1085</v>
      </c>
      <c r="I3643" s="55" t="s">
        <v>157</v>
      </c>
      <c r="L3643" s="0" t="n">
        <v>224</v>
      </c>
      <c r="U3643" s="0" t="n">
        <v>708</v>
      </c>
      <c r="V3643" s="0" t="n">
        <v>4</v>
      </c>
      <c r="W3643" s="60" t="n">
        <v>46086</v>
      </c>
      <c r="X3643" s="55" t="n">
        <f aca="false">IF(I3643="Male",0,1)</f>
        <v>1</v>
      </c>
      <c r="Y3643" s="55" t="n">
        <f aca="false">IF(OR(I3643="DNB",I3643="Dry DNB"),1,0)</f>
        <v>0</v>
      </c>
      <c r="Z3643" s="55" t="n">
        <f aca="false">IF(ISNUMBER(W3643),A3643-W3643,"")</f>
        <v>223</v>
      </c>
      <c r="AA3643" s="55" t="n">
        <f aca="false">MATCH(A3643,DATAS,0)</f>
        <v>1</v>
      </c>
      <c r="AB3643" s="55" t="n">
        <f aca="false">IF(AND(E3643&gt;0,OR(AND(B3643&gt;=1,B3643&lt;=6),B3643=10)),1,0)</f>
        <v>0</v>
      </c>
      <c r="AC3643" s="55" t="n">
        <f aca="false">IF(AND(E3643&gt;0,B3643=10),1,0)</f>
        <v>0</v>
      </c>
      <c r="AD3643" s="0" t="str">
        <f aca="false">IF(AND(C3642=C3643,AA3642=AA3643-1),AB3642,"")</f>
        <v/>
      </c>
      <c r="AE3643" s="0" t="str">
        <f aca="false">IF(AND(C3642=C3643,AA3642=AA3643-1),AC3642,"")</f>
        <v/>
      </c>
      <c r="AF3643" s="0" t="str">
        <f aca="false">IF(AA3643=1,"",IF(AND(AB3643=1,AD3643&lt;&gt;1),1,0))</f>
        <v/>
      </c>
      <c r="AG3643" s="0" t="str">
        <f aca="false">IF(AA3643=1,"",IF(AND(AC3643=1,AE3643&lt;&gt;1),1,0))</f>
        <v/>
      </c>
      <c r="AH3643" s="60" t="str">
        <f aca="false">IF(AND(E3643&gt;0,AA3643&lt;2,NOT(AND(C3644=C3643,AA3644=AA3643+1))),INDEX(DATAS,AA3643+1),"")</f>
        <v/>
      </c>
      <c r="AI3643" s="60" t="str">
        <f aca="false">IF(AND(AC3643=1,AA3643&lt;2),IF(AND(C3644=C3643,AA3644=AA3643+1),IF(AC3644=1,"",INDEX(DATAS,AA3643+1)),INDEX(DATAS,AA3643+1)),"")</f>
        <v/>
      </c>
    </row>
    <row r="3644" customFormat="false" ht="15" hidden="false" customHeight="false" outlineLevel="0" collapsed="false">
      <c r="A3644" s="60" t="n">
        <v>46309</v>
      </c>
      <c r="B3644" s="0" t="n">
        <v>1</v>
      </c>
      <c r="C3644" s="0" t="n">
        <v>6035</v>
      </c>
      <c r="D3644" s="0" t="n">
        <v>35</v>
      </c>
      <c r="E3644" s="0" t="n">
        <v>1</v>
      </c>
      <c r="F3644" s="55" t="s">
        <v>1085</v>
      </c>
      <c r="G3644" s="0" t="n">
        <v>48.3</v>
      </c>
      <c r="H3644" s="0" t="n">
        <v>47</v>
      </c>
      <c r="I3644" s="55" t="s">
        <v>166</v>
      </c>
      <c r="J3644" s="0" t="n">
        <v>35</v>
      </c>
      <c r="P3644" s="0" t="n">
        <v>5.72</v>
      </c>
      <c r="Q3644" s="0" t="n">
        <v>3.37</v>
      </c>
      <c r="R3644" s="0" t="n">
        <v>4218</v>
      </c>
      <c r="S3644" s="0" t="n">
        <v>8480</v>
      </c>
      <c r="U3644" s="0" t="n">
        <v>708</v>
      </c>
      <c r="V3644" s="0" t="n">
        <v>0</v>
      </c>
      <c r="X3644" s="55" t="n">
        <f aca="false">IF(I3644="Male",0,1)</f>
        <v>1</v>
      </c>
      <c r="Y3644" s="55" t="n">
        <f aca="false">IF(OR(I3644="DNB",I3644="Dry DNB"),1,0)</f>
        <v>0</v>
      </c>
      <c r="Z3644" s="0" t="str">
        <f aca="false">IF(ISNUMBER(W3644),A3644-W3644,"")</f>
        <v/>
      </c>
      <c r="AA3644" s="55" t="n">
        <f aca="false">MATCH(A3644,DATAS,0)</f>
        <v>1</v>
      </c>
      <c r="AB3644" s="55" t="n">
        <f aca="false">IF(AND(E3644&gt;0,OR(AND(B3644&gt;=1,B3644&lt;=6),B3644=10)),1,0)</f>
        <v>1</v>
      </c>
      <c r="AC3644" s="55" t="n">
        <f aca="false">IF(AND(E3644&gt;0,B3644=10),1,0)</f>
        <v>0</v>
      </c>
      <c r="AD3644" s="0" t="str">
        <f aca="false">IF(AND(C3643=C3644,AA3643=AA3644-1),AB3643,"")</f>
        <v/>
      </c>
      <c r="AE3644" s="0" t="str">
        <f aca="false">IF(AND(C3643=C3644,AA3643=AA3644-1),AC3643,"")</f>
        <v/>
      </c>
      <c r="AF3644" s="0" t="str">
        <f aca="false">IF(AA3644=1,"",IF(AND(AB3644=1,AD3644&lt;&gt;1),1,0))</f>
        <v/>
      </c>
      <c r="AG3644" s="0" t="str">
        <f aca="false">IF(AA3644=1,"",IF(AND(AC3644=1,AE3644&lt;&gt;1),1,0))</f>
        <v/>
      </c>
      <c r="AH3644" s="60" t="str">
        <f aca="false">IF(AND(E3644&gt;0,AA3644&lt;2,NOT(AND(C3645=C3644,AA3645=AA3644+1))),INDEX(DATAS,AA3644+1),"")</f>
        <v/>
      </c>
      <c r="AI3644" s="60" t="str">
        <f aca="false">IF(AND(AC3644=1,AA3644&lt;2),IF(AND(C3645=C3644,AA3645=AA3644+1),IF(AC3645=1,"",INDEX(DATAS,AA3644+1)),INDEX(DATAS,AA3644+1)),"")</f>
        <v/>
      </c>
    </row>
    <row r="3645" customFormat="false" ht="15" hidden="false" customHeight="false" outlineLevel="0" collapsed="false">
      <c r="A3645" s="60" t="n">
        <v>46310</v>
      </c>
      <c r="B3645" s="0" t="n">
        <v>1</v>
      </c>
      <c r="C3645" s="0" t="n">
        <v>6035</v>
      </c>
      <c r="D3645" s="0" t="n">
        <v>36</v>
      </c>
      <c r="E3645" s="0" t="n">
        <v>1</v>
      </c>
      <c r="F3645" s="55" t="s">
        <v>1085</v>
      </c>
      <c r="G3645" s="0" t="n">
        <v>52.7</v>
      </c>
      <c r="H3645" s="0" t="n">
        <v>47</v>
      </c>
      <c r="I3645" s="55" t="s">
        <v>166</v>
      </c>
      <c r="J3645" s="0" t="n">
        <v>36</v>
      </c>
      <c r="P3645" s="0" t="n">
        <v>5.72</v>
      </c>
      <c r="Q3645" s="0" t="n">
        <v>3.37</v>
      </c>
      <c r="U3645" s="0" t="n">
        <v>709</v>
      </c>
      <c r="V3645" s="0" t="n">
        <v>0</v>
      </c>
      <c r="X3645" s="55" t="n">
        <f aca="false">IF(I3645="Male",0,1)</f>
        <v>1</v>
      </c>
      <c r="Y3645" s="55" t="n">
        <f aca="false">IF(OR(I3645="DNB",I3645="Dry DNB"),1,0)</f>
        <v>0</v>
      </c>
      <c r="Z3645" s="0" t="str">
        <f aca="false">IF(ISNUMBER(W3645),A3645-W3645,"")</f>
        <v/>
      </c>
      <c r="AA3645" s="55" t="n">
        <f aca="false">MATCH(A3645,DATAS,0)</f>
        <v>2</v>
      </c>
      <c r="AB3645" s="55" t="n">
        <f aca="false">IF(AND(E3645&gt;0,OR(AND(B3645&gt;=1,B3645&lt;=6),B3645=10)),1,0)</f>
        <v>1</v>
      </c>
      <c r="AC3645" s="55" t="n">
        <f aca="false">IF(AND(E3645&gt;0,B3645=10),1,0)</f>
        <v>0</v>
      </c>
      <c r="AD3645" s="55" t="n">
        <f aca="false">IF(AND(C3644=C3645,AA3644=AA3645-1),AB3644,"")</f>
        <v>1</v>
      </c>
      <c r="AE3645" s="55" t="n">
        <f aca="false">IF(AND(C3644=C3645,AA3644=AA3645-1),AC3644,"")</f>
        <v>0</v>
      </c>
      <c r="AF3645" s="55" t="n">
        <f aca="false">IF(AA3645=1,"",IF(AND(AB3645=1,AD3645&lt;&gt;1),1,0))</f>
        <v>0</v>
      </c>
      <c r="AG3645" s="55" t="n">
        <f aca="false">IF(AA3645=1,"",IF(AND(AC3645=1,AE3645&lt;&gt;1),1,0))</f>
        <v>0</v>
      </c>
      <c r="AH3645" s="60" t="str">
        <f aca="false">IF(AND(E3645&gt;0,AA3645&lt;2,NOT(AND(C3646=C3645,AA3646=AA3645+1))),INDEX(DATAS,AA3645+1),"")</f>
        <v/>
      </c>
      <c r="AI3645" s="60" t="str">
        <f aca="false">IF(AND(AC3645=1,AA3645&lt;2),IF(AND(C3646=C3645,AA3646=AA3645+1),IF(AC3646=1,"",INDEX(DATAS,AA3645+1)),INDEX(DATAS,AA3645+1)),"")</f>
        <v/>
      </c>
    </row>
    <row r="3646" customFormat="false" ht="15" hidden="false" customHeight="false" outlineLevel="0" collapsed="false">
      <c r="A3646" s="60" t="n">
        <v>46309</v>
      </c>
      <c r="B3646" s="0" t="n">
        <v>1</v>
      </c>
      <c r="C3646" s="0" t="n">
        <v>6037</v>
      </c>
      <c r="D3646" s="0" t="n">
        <v>44</v>
      </c>
      <c r="E3646" s="0" t="n">
        <v>1</v>
      </c>
      <c r="F3646" s="55" t="s">
        <v>1085</v>
      </c>
      <c r="G3646" s="0" t="n">
        <v>47.1</v>
      </c>
      <c r="H3646" s="0" t="n">
        <v>47</v>
      </c>
      <c r="I3646" s="55" t="s">
        <v>166</v>
      </c>
      <c r="J3646" s="0" t="n">
        <v>44</v>
      </c>
      <c r="P3646" s="0" t="n">
        <v>4.1</v>
      </c>
      <c r="Q3646" s="0" t="n">
        <v>3.44</v>
      </c>
      <c r="R3646" s="0" t="n">
        <v>3959</v>
      </c>
      <c r="S3646" s="0" t="n">
        <v>7959</v>
      </c>
      <c r="U3646" s="0" t="n">
        <v>708</v>
      </c>
      <c r="V3646" s="0" t="n">
        <v>0</v>
      </c>
      <c r="X3646" s="55" t="n">
        <f aca="false">IF(I3646="Male",0,1)</f>
        <v>1</v>
      </c>
      <c r="Y3646" s="55" t="n">
        <f aca="false">IF(OR(I3646="DNB",I3646="Dry DNB"),1,0)</f>
        <v>0</v>
      </c>
      <c r="Z3646" s="0" t="str">
        <f aca="false">IF(ISNUMBER(W3646),A3646-W3646,"")</f>
        <v/>
      </c>
      <c r="AA3646" s="55" t="n">
        <f aca="false">MATCH(A3646,DATAS,0)</f>
        <v>1</v>
      </c>
      <c r="AB3646" s="55" t="n">
        <f aca="false">IF(AND(E3646&gt;0,OR(AND(B3646&gt;=1,B3646&lt;=6),B3646=10)),1,0)</f>
        <v>1</v>
      </c>
      <c r="AC3646" s="55" t="n">
        <f aca="false">IF(AND(E3646&gt;0,B3646=10),1,0)</f>
        <v>0</v>
      </c>
      <c r="AD3646" s="0" t="str">
        <f aca="false">IF(AND(C3645=C3646,AA3645=AA3646-1),AB3645,"")</f>
        <v/>
      </c>
      <c r="AE3646" s="0" t="str">
        <f aca="false">IF(AND(C3645=C3646,AA3645=AA3646-1),AC3645,"")</f>
        <v/>
      </c>
      <c r="AF3646" s="0" t="str">
        <f aca="false">IF(AA3646=1,"",IF(AND(AB3646=1,AD3646&lt;&gt;1),1,0))</f>
        <v/>
      </c>
      <c r="AG3646" s="0" t="str">
        <f aca="false">IF(AA3646=1,"",IF(AND(AC3646=1,AE3646&lt;&gt;1),1,0))</f>
        <v/>
      </c>
      <c r="AH3646" s="60" t="str">
        <f aca="false">IF(AND(E3646&gt;0,AA3646&lt;2,NOT(AND(C3647=C3646,AA3647=AA3646+1))),INDEX(DATAS,AA3646+1),"")</f>
        <v/>
      </c>
      <c r="AI3646" s="60" t="str">
        <f aca="false">IF(AND(AC3646=1,AA3646&lt;2),IF(AND(C3647=C3646,AA3647=AA3646+1),IF(AC3647=1,"",INDEX(DATAS,AA3646+1)),INDEX(DATAS,AA3646+1)),"")</f>
        <v/>
      </c>
    </row>
    <row r="3647" customFormat="false" ht="15" hidden="false" customHeight="false" outlineLevel="0" collapsed="false">
      <c r="A3647" s="60" t="n">
        <v>46310</v>
      </c>
      <c r="B3647" s="0" t="n">
        <v>1</v>
      </c>
      <c r="C3647" s="0" t="n">
        <v>6037</v>
      </c>
      <c r="D3647" s="0" t="n">
        <v>45</v>
      </c>
      <c r="E3647" s="0" t="n">
        <v>1</v>
      </c>
      <c r="F3647" s="55" t="s">
        <v>1085</v>
      </c>
      <c r="G3647" s="0" t="n">
        <v>52.8</v>
      </c>
      <c r="H3647" s="0" t="n">
        <v>48</v>
      </c>
      <c r="I3647" s="55" t="s">
        <v>166</v>
      </c>
      <c r="J3647" s="0" t="n">
        <v>45</v>
      </c>
      <c r="P3647" s="0" t="n">
        <v>4.1</v>
      </c>
      <c r="Q3647" s="0" t="n">
        <v>3.44</v>
      </c>
      <c r="U3647" s="0" t="n">
        <v>709</v>
      </c>
      <c r="V3647" s="0" t="n">
        <v>0</v>
      </c>
      <c r="X3647" s="55" t="n">
        <f aca="false">IF(I3647="Male",0,1)</f>
        <v>1</v>
      </c>
      <c r="Y3647" s="55" t="n">
        <f aca="false">IF(OR(I3647="DNB",I3647="Dry DNB"),1,0)</f>
        <v>0</v>
      </c>
      <c r="Z3647" s="0" t="str">
        <f aca="false">IF(ISNUMBER(W3647),A3647-W3647,"")</f>
        <v/>
      </c>
      <c r="AA3647" s="55" t="n">
        <f aca="false">MATCH(A3647,DATAS,0)</f>
        <v>2</v>
      </c>
      <c r="AB3647" s="55" t="n">
        <f aca="false">IF(AND(E3647&gt;0,OR(AND(B3647&gt;=1,B3647&lt;=6),B3647=10)),1,0)</f>
        <v>1</v>
      </c>
      <c r="AC3647" s="55" t="n">
        <f aca="false">IF(AND(E3647&gt;0,B3647=10),1,0)</f>
        <v>0</v>
      </c>
      <c r="AD3647" s="55" t="n">
        <f aca="false">IF(AND(C3646=C3647,AA3646=AA3647-1),AB3646,"")</f>
        <v>1</v>
      </c>
      <c r="AE3647" s="55" t="n">
        <f aca="false">IF(AND(C3646=C3647,AA3646=AA3647-1),AC3646,"")</f>
        <v>0</v>
      </c>
      <c r="AF3647" s="55" t="n">
        <f aca="false">IF(AA3647=1,"",IF(AND(AB3647=1,AD3647&lt;&gt;1),1,0))</f>
        <v>0</v>
      </c>
      <c r="AG3647" s="55" t="n">
        <f aca="false">IF(AA3647=1,"",IF(AND(AC3647=1,AE3647&lt;&gt;1),1,0))</f>
        <v>0</v>
      </c>
      <c r="AH3647" s="60" t="str">
        <f aca="false">IF(AND(E3647&gt;0,AA3647&lt;2,NOT(AND(C3648=C3647,AA3648=AA3647+1))),INDEX(DATAS,AA3647+1),"")</f>
        <v/>
      </c>
      <c r="AI3647" s="60" t="str">
        <f aca="false">IF(AND(AC3647=1,AA3647&lt;2),IF(AND(C3648=C3647,AA3648=AA3647+1),IF(AC3648=1,"",INDEX(DATAS,AA3647+1)),INDEX(DATAS,AA3647+1)),"")</f>
        <v/>
      </c>
    </row>
    <row r="3648" customFormat="false" ht="15" hidden="false" customHeight="false" outlineLevel="0" collapsed="false">
      <c r="A3648" s="60" t="n">
        <v>46309</v>
      </c>
      <c r="B3648" s="0" t="n">
        <v>7</v>
      </c>
      <c r="C3648" s="0" t="n">
        <v>6038</v>
      </c>
      <c r="E3648" s="0" t="n">
        <v>0</v>
      </c>
      <c r="F3648" s="55" t="s">
        <v>1086</v>
      </c>
      <c r="I3648" s="55" t="s">
        <v>157</v>
      </c>
      <c r="L3648" s="0" t="n">
        <v>128</v>
      </c>
      <c r="U3648" s="0" t="n">
        <v>707</v>
      </c>
      <c r="V3648" s="0" t="n">
        <v>8</v>
      </c>
      <c r="W3648" s="60" t="n">
        <v>46182</v>
      </c>
      <c r="X3648" s="55" t="n">
        <f aca="false">IF(I3648="Male",0,1)</f>
        <v>1</v>
      </c>
      <c r="Y3648" s="55" t="n">
        <f aca="false">IF(OR(I3648="DNB",I3648="Dry DNB"),1,0)</f>
        <v>0</v>
      </c>
      <c r="Z3648" s="55" t="n">
        <f aca="false">IF(ISNUMBER(W3648),A3648-W3648,"")</f>
        <v>127</v>
      </c>
      <c r="AA3648" s="55" t="n">
        <f aca="false">MATCH(A3648,DATAS,0)</f>
        <v>1</v>
      </c>
      <c r="AB3648" s="55" t="n">
        <f aca="false">IF(AND(E3648&gt;0,OR(AND(B3648&gt;=1,B3648&lt;=6),B3648=10)),1,0)</f>
        <v>0</v>
      </c>
      <c r="AC3648" s="55" t="n">
        <f aca="false">IF(AND(E3648&gt;0,B3648=10),1,0)</f>
        <v>0</v>
      </c>
      <c r="AD3648" s="0" t="str">
        <f aca="false">IF(AND(C3647=C3648,AA3647=AA3648-1),AB3647,"")</f>
        <v/>
      </c>
      <c r="AE3648" s="0" t="str">
        <f aca="false">IF(AND(C3647=C3648,AA3647=AA3648-1),AC3647,"")</f>
        <v/>
      </c>
      <c r="AF3648" s="0" t="str">
        <f aca="false">IF(AA3648=1,"",IF(AND(AB3648=1,AD3648&lt;&gt;1),1,0))</f>
        <v/>
      </c>
      <c r="AG3648" s="0" t="str">
        <f aca="false">IF(AA3648=1,"",IF(AND(AC3648=1,AE3648&lt;&gt;1),1,0))</f>
        <v/>
      </c>
      <c r="AH3648" s="60" t="str">
        <f aca="false">IF(AND(E3648&gt;0,AA3648&lt;2,NOT(AND(C3649=C3648,AA3649=AA3648+1))),INDEX(DATAS,AA3648+1),"")</f>
        <v/>
      </c>
      <c r="AI3648" s="60" t="str">
        <f aca="false">IF(AND(AC3648=1,AA3648&lt;2),IF(AND(C3649=C3648,AA3649=AA3648+1),IF(AC3649=1,"",INDEX(DATAS,AA3648+1)),INDEX(DATAS,AA3648+1)),"")</f>
        <v/>
      </c>
    </row>
    <row r="3649" customFormat="false" ht="15" hidden="false" customHeight="false" outlineLevel="0" collapsed="false">
      <c r="A3649" s="60" t="n">
        <v>46310</v>
      </c>
      <c r="B3649" s="0" t="n">
        <v>7</v>
      </c>
      <c r="C3649" s="0" t="n">
        <v>6038</v>
      </c>
      <c r="E3649" s="0" t="n">
        <v>0</v>
      </c>
      <c r="F3649" s="55" t="s">
        <v>1086</v>
      </c>
      <c r="I3649" s="55" t="s">
        <v>157</v>
      </c>
      <c r="L3649" s="0" t="n">
        <v>129</v>
      </c>
      <c r="U3649" s="0" t="n">
        <v>708</v>
      </c>
      <c r="V3649" s="0" t="n">
        <v>8</v>
      </c>
      <c r="W3649" s="60" t="n">
        <v>46182</v>
      </c>
      <c r="X3649" s="55" t="n">
        <f aca="false">IF(I3649="Male",0,1)</f>
        <v>1</v>
      </c>
      <c r="Y3649" s="55" t="n">
        <f aca="false">IF(OR(I3649="DNB",I3649="Dry DNB"),1,0)</f>
        <v>0</v>
      </c>
      <c r="Z3649" s="55" t="n">
        <f aca="false">IF(ISNUMBER(W3649),A3649-W3649,"")</f>
        <v>128</v>
      </c>
      <c r="AA3649" s="55" t="n">
        <f aca="false">MATCH(A3649,DATAS,0)</f>
        <v>2</v>
      </c>
      <c r="AB3649" s="55" t="n">
        <f aca="false">IF(AND(E3649&gt;0,OR(AND(B3649&gt;=1,B3649&lt;=6),B3649=10)),1,0)</f>
        <v>0</v>
      </c>
      <c r="AC3649" s="55" t="n">
        <f aca="false">IF(AND(E3649&gt;0,B3649=10),1,0)</f>
        <v>0</v>
      </c>
      <c r="AD3649" s="55" t="n">
        <f aca="false">IF(AND(C3648=C3649,AA3648=AA3649-1),AB3648,"")</f>
        <v>0</v>
      </c>
      <c r="AE3649" s="55" t="n">
        <f aca="false">IF(AND(C3648=C3649,AA3648=AA3649-1),AC3648,"")</f>
        <v>0</v>
      </c>
      <c r="AF3649" s="55" t="n">
        <f aca="false">IF(AA3649=1,"",IF(AND(AB3649=1,AD3649&lt;&gt;1),1,0))</f>
        <v>0</v>
      </c>
      <c r="AG3649" s="55" t="n">
        <f aca="false">IF(AA3649=1,"",IF(AND(AC3649=1,AE3649&lt;&gt;1),1,0))</f>
        <v>0</v>
      </c>
      <c r="AH3649" s="60" t="str">
        <f aca="false">IF(AND(E3649&gt;0,AA3649&lt;2,NOT(AND(C3650=C3649,AA3650=AA3649+1))),INDEX(DATAS,AA3649+1),"")</f>
        <v/>
      </c>
      <c r="AI3649" s="60" t="str">
        <f aca="false">IF(AND(AC3649=1,AA3649&lt;2),IF(AND(C3650=C3649,AA3650=AA3649+1),IF(AC3650=1,"",INDEX(DATAS,AA3649+1)),INDEX(DATAS,AA3649+1)),"")</f>
        <v/>
      </c>
    </row>
    <row r="3650" customFormat="false" ht="15" hidden="false" customHeight="false" outlineLevel="0" collapsed="false">
      <c r="A3650" s="60" t="n">
        <v>46309</v>
      </c>
      <c r="B3650" s="0" t="n">
        <v>7</v>
      </c>
      <c r="C3650" s="0" t="n">
        <v>6039</v>
      </c>
      <c r="E3650" s="0" t="n">
        <v>0</v>
      </c>
      <c r="F3650" s="55" t="s">
        <v>1087</v>
      </c>
      <c r="I3650" s="55" t="s">
        <v>157</v>
      </c>
      <c r="L3650" s="0" t="n">
        <v>215</v>
      </c>
      <c r="U3650" s="0" t="n">
        <v>706</v>
      </c>
      <c r="V3650" s="0" t="n">
        <v>4</v>
      </c>
      <c r="W3650" s="60" t="n">
        <v>46095</v>
      </c>
      <c r="X3650" s="55" t="n">
        <f aca="false">IF(I3650="Male",0,1)</f>
        <v>1</v>
      </c>
      <c r="Y3650" s="55" t="n">
        <f aca="false">IF(OR(I3650="DNB",I3650="Dry DNB"),1,0)</f>
        <v>0</v>
      </c>
      <c r="Z3650" s="55" t="n">
        <f aca="false">IF(ISNUMBER(W3650),A3650-W3650,"")</f>
        <v>214</v>
      </c>
      <c r="AA3650" s="55" t="n">
        <f aca="false">MATCH(A3650,DATAS,0)</f>
        <v>1</v>
      </c>
      <c r="AB3650" s="55" t="n">
        <f aca="false">IF(AND(E3650&gt;0,OR(AND(B3650&gt;=1,B3650&lt;=6),B3650=10)),1,0)</f>
        <v>0</v>
      </c>
      <c r="AC3650" s="55" t="n">
        <f aca="false">IF(AND(E3650&gt;0,B3650=10),1,0)</f>
        <v>0</v>
      </c>
      <c r="AD3650" s="0" t="str">
        <f aca="false">IF(AND(C3649=C3650,AA3649=AA3650-1),AB3649,"")</f>
        <v/>
      </c>
      <c r="AE3650" s="0" t="str">
        <f aca="false">IF(AND(C3649=C3650,AA3649=AA3650-1),AC3649,"")</f>
        <v/>
      </c>
      <c r="AF3650" s="0" t="str">
        <f aca="false">IF(AA3650=1,"",IF(AND(AB3650=1,AD3650&lt;&gt;1),1,0))</f>
        <v/>
      </c>
      <c r="AG3650" s="0" t="str">
        <f aca="false">IF(AA3650=1,"",IF(AND(AC3650=1,AE3650&lt;&gt;1),1,0))</f>
        <v/>
      </c>
      <c r="AH3650" s="60" t="str">
        <f aca="false">IF(AND(E3650&gt;0,AA3650&lt;2,NOT(AND(C3651=C3650,AA3651=AA3650+1))),INDEX(DATAS,AA3650+1),"")</f>
        <v/>
      </c>
      <c r="AI3650" s="60" t="str">
        <f aca="false">IF(AND(AC3650=1,AA3650&lt;2),IF(AND(C3651=C3650,AA3651=AA3650+1),IF(AC3651=1,"",INDEX(DATAS,AA3650+1)),INDEX(DATAS,AA3650+1)),"")</f>
        <v/>
      </c>
    </row>
    <row r="3651" customFormat="false" ht="15" hidden="false" customHeight="false" outlineLevel="0" collapsed="false">
      <c r="A3651" s="60" t="n">
        <v>46310</v>
      </c>
      <c r="B3651" s="0" t="n">
        <v>7</v>
      </c>
      <c r="C3651" s="0" t="n">
        <v>6039</v>
      </c>
      <c r="E3651" s="0" t="n">
        <v>0</v>
      </c>
      <c r="F3651" s="55" t="s">
        <v>1087</v>
      </c>
      <c r="I3651" s="55" t="s">
        <v>157</v>
      </c>
      <c r="L3651" s="0" t="n">
        <v>216</v>
      </c>
      <c r="U3651" s="0" t="n">
        <v>707</v>
      </c>
      <c r="V3651" s="0" t="n">
        <v>4</v>
      </c>
      <c r="W3651" s="60" t="n">
        <v>46095</v>
      </c>
      <c r="X3651" s="55" t="n">
        <f aca="false">IF(I3651="Male",0,1)</f>
        <v>1</v>
      </c>
      <c r="Y3651" s="55" t="n">
        <f aca="false">IF(OR(I3651="DNB",I3651="Dry DNB"),1,0)</f>
        <v>0</v>
      </c>
      <c r="Z3651" s="55" t="n">
        <f aca="false">IF(ISNUMBER(W3651),A3651-W3651,"")</f>
        <v>215</v>
      </c>
      <c r="AA3651" s="55" t="n">
        <f aca="false">MATCH(A3651,DATAS,0)</f>
        <v>2</v>
      </c>
      <c r="AB3651" s="55" t="n">
        <f aca="false">IF(AND(E3651&gt;0,OR(AND(B3651&gt;=1,B3651&lt;=6),B3651=10)),1,0)</f>
        <v>0</v>
      </c>
      <c r="AC3651" s="55" t="n">
        <f aca="false">IF(AND(E3651&gt;0,B3651=10),1,0)</f>
        <v>0</v>
      </c>
      <c r="AD3651" s="55" t="n">
        <f aca="false">IF(AND(C3650=C3651,AA3650=AA3651-1),AB3650,"")</f>
        <v>0</v>
      </c>
      <c r="AE3651" s="55" t="n">
        <f aca="false">IF(AND(C3650=C3651,AA3650=AA3651-1),AC3650,"")</f>
        <v>0</v>
      </c>
      <c r="AF3651" s="55" t="n">
        <f aca="false">IF(AA3651=1,"",IF(AND(AB3651=1,AD3651&lt;&gt;1),1,0))</f>
        <v>0</v>
      </c>
      <c r="AG3651" s="55" t="n">
        <f aca="false">IF(AA3651=1,"",IF(AND(AC3651=1,AE3651&lt;&gt;1),1,0))</f>
        <v>0</v>
      </c>
      <c r="AH3651" s="60" t="str">
        <f aca="false">IF(AND(E3651&gt;0,AA3651&lt;2,NOT(AND(C3652=C3651,AA3652=AA3651+1))),INDEX(DATAS,AA3651+1),"")</f>
        <v/>
      </c>
      <c r="AI3651" s="60" t="str">
        <f aca="false">IF(AND(AC3651=1,AA3651&lt;2),IF(AND(C3652=C3651,AA3652=AA3651+1),IF(AC3652=1,"",INDEX(DATAS,AA3651+1)),INDEX(DATAS,AA3651+1)),"")</f>
        <v/>
      </c>
    </row>
    <row r="3652" customFormat="false" ht="15" hidden="false" customHeight="false" outlineLevel="0" collapsed="false">
      <c r="A3652" s="60" t="n">
        <v>46309</v>
      </c>
      <c r="B3652" s="0" t="n">
        <v>1</v>
      </c>
      <c r="C3652" s="0" t="n">
        <v>6040</v>
      </c>
      <c r="D3652" s="0" t="n">
        <v>40</v>
      </c>
      <c r="E3652" s="0" t="n">
        <v>1</v>
      </c>
      <c r="F3652" s="55" t="s">
        <v>1087</v>
      </c>
      <c r="G3652" s="0" t="n">
        <v>44.1</v>
      </c>
      <c r="H3652" s="0" t="n">
        <v>49</v>
      </c>
      <c r="I3652" s="55" t="s">
        <v>166</v>
      </c>
      <c r="J3652" s="0" t="n">
        <v>40</v>
      </c>
      <c r="P3652" s="0" t="n">
        <v>4.34</v>
      </c>
      <c r="Q3652" s="0" t="n">
        <v>3.44</v>
      </c>
      <c r="R3652" s="0" t="n">
        <v>4040</v>
      </c>
      <c r="S3652" s="0" t="n">
        <v>8121</v>
      </c>
      <c r="U3652" s="0" t="n">
        <v>706</v>
      </c>
      <c r="V3652" s="0" t="n">
        <v>0</v>
      </c>
      <c r="X3652" s="55" t="n">
        <f aca="false">IF(I3652="Male",0,1)</f>
        <v>1</v>
      </c>
      <c r="Y3652" s="55" t="n">
        <f aca="false">IF(OR(I3652="DNB",I3652="Dry DNB"),1,0)</f>
        <v>0</v>
      </c>
      <c r="Z3652" s="0" t="str">
        <f aca="false">IF(ISNUMBER(W3652),A3652-W3652,"")</f>
        <v/>
      </c>
      <c r="AA3652" s="55" t="n">
        <f aca="false">MATCH(A3652,DATAS,0)</f>
        <v>1</v>
      </c>
      <c r="AB3652" s="55" t="n">
        <f aca="false">IF(AND(E3652&gt;0,OR(AND(B3652&gt;=1,B3652&lt;=6),B3652=10)),1,0)</f>
        <v>1</v>
      </c>
      <c r="AC3652" s="55" t="n">
        <f aca="false">IF(AND(E3652&gt;0,B3652=10),1,0)</f>
        <v>0</v>
      </c>
      <c r="AD3652" s="0" t="str">
        <f aca="false">IF(AND(C3651=C3652,AA3651=AA3652-1),AB3651,"")</f>
        <v/>
      </c>
      <c r="AE3652" s="0" t="str">
        <f aca="false">IF(AND(C3651=C3652,AA3651=AA3652-1),AC3651,"")</f>
        <v/>
      </c>
      <c r="AF3652" s="0" t="str">
        <f aca="false">IF(AA3652=1,"",IF(AND(AB3652=1,AD3652&lt;&gt;1),1,0))</f>
        <v/>
      </c>
      <c r="AG3652" s="0" t="str">
        <f aca="false">IF(AA3652=1,"",IF(AND(AC3652=1,AE3652&lt;&gt;1),1,0))</f>
        <v/>
      </c>
      <c r="AH3652" s="60" t="str">
        <f aca="false">IF(AND(E3652&gt;0,AA3652&lt;2,NOT(AND(C3653=C3652,AA3653=AA3652+1))),INDEX(DATAS,AA3652+1),"")</f>
        <v/>
      </c>
      <c r="AI3652" s="60" t="str">
        <f aca="false">IF(AND(AC3652=1,AA3652&lt;2),IF(AND(C3653=C3652,AA3653=AA3652+1),IF(AC3653=1,"",INDEX(DATAS,AA3652+1)),INDEX(DATAS,AA3652+1)),"")</f>
        <v/>
      </c>
    </row>
    <row r="3653" customFormat="false" ht="15" hidden="false" customHeight="false" outlineLevel="0" collapsed="false">
      <c r="A3653" s="60" t="n">
        <v>46310</v>
      </c>
      <c r="B3653" s="0" t="n">
        <v>1</v>
      </c>
      <c r="C3653" s="0" t="n">
        <v>6040</v>
      </c>
      <c r="D3653" s="0" t="n">
        <v>41</v>
      </c>
      <c r="E3653" s="0" t="n">
        <v>1</v>
      </c>
      <c r="F3653" s="55" t="s">
        <v>1087</v>
      </c>
      <c r="G3653" s="0" t="n">
        <v>46</v>
      </c>
      <c r="H3653" s="0" t="n">
        <v>48</v>
      </c>
      <c r="I3653" s="55" t="s">
        <v>166</v>
      </c>
      <c r="J3653" s="0" t="n">
        <v>41</v>
      </c>
      <c r="P3653" s="0" t="n">
        <v>4.34</v>
      </c>
      <c r="Q3653" s="0" t="n">
        <v>3.44</v>
      </c>
      <c r="U3653" s="0" t="n">
        <v>707</v>
      </c>
      <c r="V3653" s="0" t="n">
        <v>0</v>
      </c>
      <c r="X3653" s="55" t="n">
        <f aca="false">IF(I3653="Male",0,1)</f>
        <v>1</v>
      </c>
      <c r="Y3653" s="55" t="n">
        <f aca="false">IF(OR(I3653="DNB",I3653="Dry DNB"),1,0)</f>
        <v>0</v>
      </c>
      <c r="Z3653" s="0" t="str">
        <f aca="false">IF(ISNUMBER(W3653),A3653-W3653,"")</f>
        <v/>
      </c>
      <c r="AA3653" s="55" t="n">
        <f aca="false">MATCH(A3653,DATAS,0)</f>
        <v>2</v>
      </c>
      <c r="AB3653" s="55" t="n">
        <f aca="false">IF(AND(E3653&gt;0,OR(AND(B3653&gt;=1,B3653&lt;=6),B3653=10)),1,0)</f>
        <v>1</v>
      </c>
      <c r="AC3653" s="55" t="n">
        <f aca="false">IF(AND(E3653&gt;0,B3653=10),1,0)</f>
        <v>0</v>
      </c>
      <c r="AD3653" s="55" t="n">
        <f aca="false">IF(AND(C3652=C3653,AA3652=AA3653-1),AB3652,"")</f>
        <v>1</v>
      </c>
      <c r="AE3653" s="55" t="n">
        <f aca="false">IF(AND(C3652=C3653,AA3652=AA3653-1),AC3652,"")</f>
        <v>0</v>
      </c>
      <c r="AF3653" s="55" t="n">
        <f aca="false">IF(AA3653=1,"",IF(AND(AB3653=1,AD3653&lt;&gt;1),1,0))</f>
        <v>0</v>
      </c>
      <c r="AG3653" s="55" t="n">
        <f aca="false">IF(AA3653=1,"",IF(AND(AC3653=1,AE3653&lt;&gt;1),1,0))</f>
        <v>0</v>
      </c>
      <c r="AH3653" s="60" t="str">
        <f aca="false">IF(AND(E3653&gt;0,AA3653&lt;2,NOT(AND(C3654=C3653,AA3654=AA3653+1))),INDEX(DATAS,AA3653+1),"")</f>
        <v/>
      </c>
      <c r="AI3653" s="60" t="str">
        <f aca="false">IF(AND(AC3653=1,AA3653&lt;2),IF(AND(C3654=C3653,AA3654=AA3653+1),IF(AC3654=1,"",INDEX(DATAS,AA3653+1)),INDEX(DATAS,AA3653+1)),"")</f>
        <v/>
      </c>
    </row>
    <row r="3654" customFormat="false" ht="15" hidden="false" customHeight="false" outlineLevel="0" collapsed="false">
      <c r="A3654" s="60" t="n">
        <v>46309</v>
      </c>
      <c r="B3654" s="0" t="n">
        <v>7</v>
      </c>
      <c r="C3654" s="0" t="n">
        <v>6041</v>
      </c>
      <c r="E3654" s="0" t="n">
        <v>0</v>
      </c>
      <c r="F3654" s="55" t="s">
        <v>1088</v>
      </c>
      <c r="I3654" s="55" t="s">
        <v>157</v>
      </c>
      <c r="L3654" s="0" t="n">
        <v>231</v>
      </c>
      <c r="U3654" s="0" t="n">
        <v>705</v>
      </c>
      <c r="V3654" s="0" t="n">
        <v>3</v>
      </c>
      <c r="W3654" s="60" t="n">
        <v>46079</v>
      </c>
      <c r="X3654" s="55" t="n">
        <f aca="false">IF(I3654="Male",0,1)</f>
        <v>1</v>
      </c>
      <c r="Y3654" s="55" t="n">
        <f aca="false">IF(OR(I3654="DNB",I3654="Dry DNB"),1,0)</f>
        <v>0</v>
      </c>
      <c r="Z3654" s="55" t="n">
        <f aca="false">IF(ISNUMBER(W3654),A3654-W3654,"")</f>
        <v>230</v>
      </c>
      <c r="AA3654" s="55" t="n">
        <f aca="false">MATCH(A3654,DATAS,0)</f>
        <v>1</v>
      </c>
      <c r="AB3654" s="55" t="n">
        <f aca="false">IF(AND(E3654&gt;0,OR(AND(B3654&gt;=1,B3654&lt;=6),B3654=10)),1,0)</f>
        <v>0</v>
      </c>
      <c r="AC3654" s="55" t="n">
        <f aca="false">IF(AND(E3654&gt;0,B3654=10),1,0)</f>
        <v>0</v>
      </c>
      <c r="AD3654" s="0" t="str">
        <f aca="false">IF(AND(C3653=C3654,AA3653=AA3654-1),AB3653,"")</f>
        <v/>
      </c>
      <c r="AE3654" s="0" t="str">
        <f aca="false">IF(AND(C3653=C3654,AA3653=AA3654-1),AC3653,"")</f>
        <v/>
      </c>
      <c r="AF3654" s="0" t="str">
        <f aca="false">IF(AA3654=1,"",IF(AND(AB3654=1,AD3654&lt;&gt;1),1,0))</f>
        <v/>
      </c>
      <c r="AG3654" s="0" t="str">
        <f aca="false">IF(AA3654=1,"",IF(AND(AC3654=1,AE3654&lt;&gt;1),1,0))</f>
        <v/>
      </c>
      <c r="AH3654" s="60" t="str">
        <f aca="false">IF(AND(E3654&gt;0,AA3654&lt;2,NOT(AND(C3655=C3654,AA3655=AA3654+1))),INDEX(DATAS,AA3654+1),"")</f>
        <v/>
      </c>
      <c r="AI3654" s="60" t="str">
        <f aca="false">IF(AND(AC3654=1,AA3654&lt;2),IF(AND(C3655=C3654,AA3655=AA3654+1),IF(AC3655=1,"",INDEX(DATAS,AA3654+1)),INDEX(DATAS,AA3654+1)),"")</f>
        <v/>
      </c>
    </row>
    <row r="3655" customFormat="false" ht="15" hidden="false" customHeight="false" outlineLevel="0" collapsed="false">
      <c r="A3655" s="60" t="n">
        <v>46310</v>
      </c>
      <c r="B3655" s="0" t="n">
        <v>7</v>
      </c>
      <c r="C3655" s="0" t="n">
        <v>6041</v>
      </c>
      <c r="E3655" s="0" t="n">
        <v>0</v>
      </c>
      <c r="F3655" s="55" t="s">
        <v>1088</v>
      </c>
      <c r="I3655" s="55" t="s">
        <v>157</v>
      </c>
      <c r="L3655" s="0" t="n">
        <v>232</v>
      </c>
      <c r="U3655" s="0" t="n">
        <v>706</v>
      </c>
      <c r="V3655" s="0" t="n">
        <v>3</v>
      </c>
      <c r="W3655" s="60" t="n">
        <v>46079</v>
      </c>
      <c r="X3655" s="55" t="n">
        <f aca="false">IF(I3655="Male",0,1)</f>
        <v>1</v>
      </c>
      <c r="Y3655" s="55" t="n">
        <f aca="false">IF(OR(I3655="DNB",I3655="Dry DNB"),1,0)</f>
        <v>0</v>
      </c>
      <c r="Z3655" s="55" t="n">
        <f aca="false">IF(ISNUMBER(W3655),A3655-W3655,"")</f>
        <v>231</v>
      </c>
      <c r="AA3655" s="55" t="n">
        <f aca="false">MATCH(A3655,DATAS,0)</f>
        <v>2</v>
      </c>
      <c r="AB3655" s="55" t="n">
        <f aca="false">IF(AND(E3655&gt;0,OR(AND(B3655&gt;=1,B3655&lt;=6),B3655=10)),1,0)</f>
        <v>0</v>
      </c>
      <c r="AC3655" s="55" t="n">
        <f aca="false">IF(AND(E3655&gt;0,B3655=10),1,0)</f>
        <v>0</v>
      </c>
      <c r="AD3655" s="55" t="n">
        <f aca="false">IF(AND(C3654=C3655,AA3654=AA3655-1),AB3654,"")</f>
        <v>0</v>
      </c>
      <c r="AE3655" s="55" t="n">
        <f aca="false">IF(AND(C3654=C3655,AA3654=AA3655-1),AC3654,"")</f>
        <v>0</v>
      </c>
      <c r="AF3655" s="55" t="n">
        <f aca="false">IF(AA3655=1,"",IF(AND(AB3655=1,AD3655&lt;&gt;1),1,0))</f>
        <v>0</v>
      </c>
      <c r="AG3655" s="55" t="n">
        <f aca="false">IF(AA3655=1,"",IF(AND(AC3655=1,AE3655&lt;&gt;1),1,0))</f>
        <v>0</v>
      </c>
      <c r="AH3655" s="60" t="str">
        <f aca="false">IF(AND(E3655&gt;0,AA3655&lt;2,NOT(AND(C3656=C3655,AA3656=AA3655+1))),INDEX(DATAS,AA3655+1),"")</f>
        <v/>
      </c>
      <c r="AI3655" s="60" t="str">
        <f aca="false">IF(AND(AC3655=1,AA3655&lt;2),IF(AND(C3656=C3655,AA3656=AA3655+1),IF(AC3656=1,"",INDEX(DATAS,AA3655+1)),INDEX(DATAS,AA3655+1)),"")</f>
        <v/>
      </c>
    </row>
    <row r="3656" customFormat="false" ht="15" hidden="false" customHeight="false" outlineLevel="0" collapsed="false">
      <c r="A3656" s="60" t="n">
        <v>46309</v>
      </c>
      <c r="B3656" s="0" t="n">
        <v>14</v>
      </c>
      <c r="C3656" s="0" t="n">
        <v>6042</v>
      </c>
      <c r="E3656" s="0" t="n">
        <v>0</v>
      </c>
      <c r="F3656" s="55" t="s">
        <v>1088</v>
      </c>
      <c r="I3656" s="55" t="s">
        <v>157</v>
      </c>
      <c r="L3656" s="0" t="n">
        <v>256</v>
      </c>
      <c r="U3656" s="0" t="n">
        <v>705</v>
      </c>
      <c r="V3656" s="0" t="n">
        <v>1</v>
      </c>
      <c r="W3656" s="60" t="n">
        <v>46054</v>
      </c>
      <c r="X3656" s="55" t="n">
        <f aca="false">IF(I3656="Male",0,1)</f>
        <v>1</v>
      </c>
      <c r="Y3656" s="55" t="n">
        <f aca="false">IF(OR(I3656="DNB",I3656="Dry DNB"),1,0)</f>
        <v>0</v>
      </c>
      <c r="Z3656" s="55" t="n">
        <f aca="false">IF(ISNUMBER(W3656),A3656-W3656,"")</f>
        <v>255</v>
      </c>
      <c r="AA3656" s="55" t="n">
        <f aca="false">MATCH(A3656,DATAS,0)</f>
        <v>1</v>
      </c>
      <c r="AB3656" s="55" t="n">
        <f aca="false">IF(AND(E3656&gt;0,OR(AND(B3656&gt;=1,B3656&lt;=6),B3656=10)),1,0)</f>
        <v>0</v>
      </c>
      <c r="AC3656" s="55" t="n">
        <f aca="false">IF(AND(E3656&gt;0,B3656=10),1,0)</f>
        <v>0</v>
      </c>
      <c r="AD3656" s="0" t="str">
        <f aca="false">IF(AND(C3655=C3656,AA3655=AA3656-1),AB3655,"")</f>
        <v/>
      </c>
      <c r="AE3656" s="0" t="str">
        <f aca="false">IF(AND(C3655=C3656,AA3655=AA3656-1),AC3655,"")</f>
        <v/>
      </c>
      <c r="AF3656" s="0" t="str">
        <f aca="false">IF(AA3656=1,"",IF(AND(AB3656=1,AD3656&lt;&gt;1),1,0))</f>
        <v/>
      </c>
      <c r="AG3656" s="0" t="str">
        <f aca="false">IF(AA3656=1,"",IF(AND(AC3656=1,AE3656&lt;&gt;1),1,0))</f>
        <v/>
      </c>
      <c r="AH3656" s="60" t="str">
        <f aca="false">IF(AND(E3656&gt;0,AA3656&lt;2,NOT(AND(C3657=C3656,AA3657=AA3656+1))),INDEX(DATAS,AA3656+1),"")</f>
        <v/>
      </c>
      <c r="AI3656" s="60" t="str">
        <f aca="false">IF(AND(AC3656=1,AA3656&lt;2),IF(AND(C3657=C3656,AA3657=AA3656+1),IF(AC3657=1,"",INDEX(DATAS,AA3656+1)),INDEX(DATAS,AA3656+1)),"")</f>
        <v/>
      </c>
    </row>
    <row r="3657" customFormat="false" ht="15" hidden="false" customHeight="false" outlineLevel="0" collapsed="false">
      <c r="A3657" s="60" t="n">
        <v>46310</v>
      </c>
      <c r="B3657" s="0" t="n">
        <v>14</v>
      </c>
      <c r="C3657" s="0" t="n">
        <v>6042</v>
      </c>
      <c r="E3657" s="0" t="n">
        <v>0</v>
      </c>
      <c r="F3657" s="55" t="s">
        <v>1088</v>
      </c>
      <c r="I3657" s="55" t="s">
        <v>157</v>
      </c>
      <c r="L3657" s="0" t="n">
        <v>257</v>
      </c>
      <c r="U3657" s="0" t="n">
        <v>706</v>
      </c>
      <c r="V3657" s="0" t="n">
        <v>1</v>
      </c>
      <c r="W3657" s="60" t="n">
        <v>46054</v>
      </c>
      <c r="X3657" s="55" t="n">
        <f aca="false">IF(I3657="Male",0,1)</f>
        <v>1</v>
      </c>
      <c r="Y3657" s="55" t="n">
        <f aca="false">IF(OR(I3657="DNB",I3657="Dry DNB"),1,0)</f>
        <v>0</v>
      </c>
      <c r="Z3657" s="55" t="n">
        <f aca="false">IF(ISNUMBER(W3657),A3657-W3657,"")</f>
        <v>256</v>
      </c>
      <c r="AA3657" s="55" t="n">
        <f aca="false">MATCH(A3657,DATAS,0)</f>
        <v>2</v>
      </c>
      <c r="AB3657" s="55" t="n">
        <f aca="false">IF(AND(E3657&gt;0,OR(AND(B3657&gt;=1,B3657&lt;=6),B3657=10)),1,0)</f>
        <v>0</v>
      </c>
      <c r="AC3657" s="55" t="n">
        <f aca="false">IF(AND(E3657&gt;0,B3657=10),1,0)</f>
        <v>0</v>
      </c>
      <c r="AD3657" s="55" t="n">
        <f aca="false">IF(AND(C3656=C3657,AA3656=AA3657-1),AB3656,"")</f>
        <v>0</v>
      </c>
      <c r="AE3657" s="55" t="n">
        <f aca="false">IF(AND(C3656=C3657,AA3656=AA3657-1),AC3656,"")</f>
        <v>0</v>
      </c>
      <c r="AF3657" s="55" t="n">
        <f aca="false">IF(AA3657=1,"",IF(AND(AB3657=1,AD3657&lt;&gt;1),1,0))</f>
        <v>0</v>
      </c>
      <c r="AG3657" s="55" t="n">
        <f aca="false">IF(AA3657=1,"",IF(AND(AC3657=1,AE3657&lt;&gt;1),1,0))</f>
        <v>0</v>
      </c>
      <c r="AH3657" s="60" t="str">
        <f aca="false">IF(AND(E3657&gt;0,AA3657&lt;2,NOT(AND(C3658=C3657,AA3658=AA3657+1))),INDEX(DATAS,AA3657+1),"")</f>
        <v/>
      </c>
      <c r="AI3657" s="60" t="str">
        <f aca="false">IF(AND(AC3657=1,AA3657&lt;2),IF(AND(C3658=C3657,AA3658=AA3657+1),IF(AC3658=1,"",INDEX(DATAS,AA3657+1)),INDEX(DATAS,AA3657+1)),"")</f>
        <v/>
      </c>
    </row>
    <row r="3658" customFormat="false" ht="15" hidden="false" customHeight="false" outlineLevel="0" collapsed="false">
      <c r="A3658" s="60" t="n">
        <v>46309</v>
      </c>
      <c r="B3658" s="0" t="n">
        <v>1</v>
      </c>
      <c r="C3658" s="0" t="n">
        <v>6043</v>
      </c>
      <c r="D3658" s="0" t="n">
        <v>72</v>
      </c>
      <c r="E3658" s="0" t="n">
        <v>1</v>
      </c>
      <c r="F3658" s="55" t="s">
        <v>1088</v>
      </c>
      <c r="G3658" s="0" t="n">
        <v>35.4</v>
      </c>
      <c r="H3658" s="0" t="n">
        <v>35</v>
      </c>
      <c r="I3658" s="55" t="s">
        <v>187</v>
      </c>
      <c r="J3658" s="0" t="n">
        <v>72</v>
      </c>
      <c r="K3658" s="0" t="n">
        <v>65</v>
      </c>
      <c r="P3658" s="0" t="n">
        <v>2.87</v>
      </c>
      <c r="Q3658" s="0" t="n">
        <v>2.73</v>
      </c>
      <c r="R3658" s="0" t="n">
        <v>3003</v>
      </c>
      <c r="S3658" s="0" t="n">
        <v>6037</v>
      </c>
      <c r="U3658" s="0" t="n">
        <v>705</v>
      </c>
      <c r="V3658" s="0" t="n">
        <v>1</v>
      </c>
      <c r="W3658" s="60" t="n">
        <v>46303</v>
      </c>
      <c r="X3658" s="55" t="n">
        <f aca="false">IF(I3658="Male",0,1)</f>
        <v>1</v>
      </c>
      <c r="Y3658" s="55" t="n">
        <f aca="false">IF(OR(I3658="DNB",I3658="Dry DNB"),1,0)</f>
        <v>0</v>
      </c>
      <c r="Z3658" s="55" t="n">
        <f aca="false">IF(ISNUMBER(W3658),A3658-W3658,"")</f>
        <v>6</v>
      </c>
      <c r="AA3658" s="55" t="n">
        <f aca="false">MATCH(A3658,DATAS,0)</f>
        <v>1</v>
      </c>
      <c r="AB3658" s="55" t="n">
        <f aca="false">IF(AND(E3658&gt;0,OR(AND(B3658&gt;=1,B3658&lt;=6),B3658=10)),1,0)</f>
        <v>1</v>
      </c>
      <c r="AC3658" s="55" t="n">
        <f aca="false">IF(AND(E3658&gt;0,B3658=10),1,0)</f>
        <v>0</v>
      </c>
      <c r="AD3658" s="0" t="str">
        <f aca="false">IF(AND(C3657=C3658,AA3657=AA3658-1),AB3657,"")</f>
        <v/>
      </c>
      <c r="AE3658" s="0" t="str">
        <f aca="false">IF(AND(C3657=C3658,AA3657=AA3658-1),AC3657,"")</f>
        <v/>
      </c>
      <c r="AF3658" s="0" t="str">
        <f aca="false">IF(AA3658=1,"",IF(AND(AB3658=1,AD3658&lt;&gt;1),1,0))</f>
        <v/>
      </c>
      <c r="AG3658" s="0" t="str">
        <f aca="false">IF(AA3658=1,"",IF(AND(AC3658=1,AE3658&lt;&gt;1),1,0))</f>
        <v/>
      </c>
      <c r="AH3658" s="60" t="str">
        <f aca="false">IF(AND(E3658&gt;0,AA3658&lt;2,NOT(AND(C3659=C3658,AA3659=AA3658+1))),INDEX(DATAS,AA3658+1),"")</f>
        <v/>
      </c>
      <c r="AI3658" s="60" t="str">
        <f aca="false">IF(AND(AC3658=1,AA3658&lt;2),IF(AND(C3659=C3658,AA3659=AA3658+1),IF(AC3659=1,"",INDEX(DATAS,AA3658+1)),INDEX(DATAS,AA3658+1)),"")</f>
        <v/>
      </c>
    </row>
    <row r="3659" customFormat="false" ht="15" hidden="false" customHeight="false" outlineLevel="0" collapsed="false">
      <c r="A3659" s="60" t="n">
        <v>46310</v>
      </c>
      <c r="B3659" s="0" t="n">
        <v>1</v>
      </c>
      <c r="C3659" s="0" t="n">
        <v>6043</v>
      </c>
      <c r="D3659" s="0" t="n">
        <v>73</v>
      </c>
      <c r="E3659" s="0" t="n">
        <v>1</v>
      </c>
      <c r="F3659" s="55" t="s">
        <v>1088</v>
      </c>
      <c r="G3659" s="0" t="n">
        <v>27.1</v>
      </c>
      <c r="H3659" s="0" t="n">
        <v>33</v>
      </c>
      <c r="I3659" s="55" t="s">
        <v>187</v>
      </c>
      <c r="J3659" s="0" t="n">
        <v>73</v>
      </c>
      <c r="K3659" s="0" t="n">
        <v>65</v>
      </c>
      <c r="P3659" s="0" t="n">
        <v>2.87</v>
      </c>
      <c r="Q3659" s="0" t="n">
        <v>2.73</v>
      </c>
      <c r="U3659" s="0" t="n">
        <v>706</v>
      </c>
      <c r="V3659" s="0" t="n">
        <v>1</v>
      </c>
      <c r="W3659" s="60" t="n">
        <v>46303</v>
      </c>
      <c r="X3659" s="55" t="n">
        <f aca="false">IF(I3659="Male",0,1)</f>
        <v>1</v>
      </c>
      <c r="Y3659" s="55" t="n">
        <f aca="false">IF(OR(I3659="DNB",I3659="Dry DNB"),1,0)</f>
        <v>0</v>
      </c>
      <c r="Z3659" s="55" t="n">
        <f aca="false">IF(ISNUMBER(W3659),A3659-W3659,"")</f>
        <v>7</v>
      </c>
      <c r="AA3659" s="55" t="n">
        <f aca="false">MATCH(A3659,DATAS,0)</f>
        <v>2</v>
      </c>
      <c r="AB3659" s="55" t="n">
        <f aca="false">IF(AND(E3659&gt;0,OR(AND(B3659&gt;=1,B3659&lt;=6),B3659=10)),1,0)</f>
        <v>1</v>
      </c>
      <c r="AC3659" s="55" t="n">
        <f aca="false">IF(AND(E3659&gt;0,B3659=10),1,0)</f>
        <v>0</v>
      </c>
      <c r="AD3659" s="55" t="n">
        <f aca="false">IF(AND(C3658=C3659,AA3658=AA3659-1),AB3658,"")</f>
        <v>1</v>
      </c>
      <c r="AE3659" s="55" t="n">
        <f aca="false">IF(AND(C3658=C3659,AA3658=AA3659-1),AC3658,"")</f>
        <v>0</v>
      </c>
      <c r="AF3659" s="55" t="n">
        <f aca="false">IF(AA3659=1,"",IF(AND(AB3659=1,AD3659&lt;&gt;1),1,0))</f>
        <v>0</v>
      </c>
      <c r="AG3659" s="55" t="n">
        <f aca="false">IF(AA3659=1,"",IF(AND(AC3659=1,AE3659&lt;&gt;1),1,0))</f>
        <v>0</v>
      </c>
      <c r="AH3659" s="60" t="str">
        <f aca="false">IF(AND(E3659&gt;0,AA3659&lt;2,NOT(AND(C3660=C3659,AA3660=AA3659+1))),INDEX(DATAS,AA3659+1),"")</f>
        <v/>
      </c>
      <c r="AI3659" s="60" t="str">
        <f aca="false">IF(AND(AC3659=1,AA3659&lt;2),IF(AND(C3660=C3659,AA3660=AA3659+1),IF(AC3660=1,"",INDEX(DATAS,AA3659+1)),INDEX(DATAS,AA3659+1)),"")</f>
        <v/>
      </c>
    </row>
    <row r="3660" customFormat="false" ht="15" hidden="false" customHeight="false" outlineLevel="0" collapsed="false">
      <c r="A3660" s="60" t="n">
        <v>46309</v>
      </c>
      <c r="B3660" s="0" t="n">
        <v>1</v>
      </c>
      <c r="C3660" s="0" t="n">
        <v>6046</v>
      </c>
      <c r="D3660" s="0" t="n">
        <v>17</v>
      </c>
      <c r="E3660" s="0" t="n">
        <v>1</v>
      </c>
      <c r="F3660" s="55" t="s">
        <v>1089</v>
      </c>
      <c r="G3660" s="0" t="n">
        <v>38.4</v>
      </c>
      <c r="H3660" s="0" t="n">
        <v>36</v>
      </c>
      <c r="I3660" s="55" t="s">
        <v>166</v>
      </c>
      <c r="J3660" s="0" t="n">
        <v>17</v>
      </c>
      <c r="R3660" s="0" t="n">
        <v>2808</v>
      </c>
      <c r="S3660" s="0" t="n">
        <v>5645</v>
      </c>
      <c r="U3660" s="0" t="n">
        <v>704</v>
      </c>
      <c r="V3660" s="0" t="n">
        <v>0</v>
      </c>
      <c r="X3660" s="55" t="n">
        <f aca="false">IF(I3660="Male",0,1)</f>
        <v>1</v>
      </c>
      <c r="Y3660" s="55" t="n">
        <f aca="false">IF(OR(I3660="DNB",I3660="Dry DNB"),1,0)</f>
        <v>0</v>
      </c>
      <c r="Z3660" s="0" t="str">
        <f aca="false">IF(ISNUMBER(W3660),A3660-W3660,"")</f>
        <v/>
      </c>
      <c r="AA3660" s="55" t="n">
        <f aca="false">MATCH(A3660,DATAS,0)</f>
        <v>1</v>
      </c>
      <c r="AB3660" s="55" t="n">
        <f aca="false">IF(AND(E3660&gt;0,OR(AND(B3660&gt;=1,B3660&lt;=6),B3660=10)),1,0)</f>
        <v>1</v>
      </c>
      <c r="AC3660" s="55" t="n">
        <f aca="false">IF(AND(E3660&gt;0,B3660=10),1,0)</f>
        <v>0</v>
      </c>
      <c r="AD3660" s="0" t="str">
        <f aca="false">IF(AND(C3659=C3660,AA3659=AA3660-1),AB3659,"")</f>
        <v/>
      </c>
      <c r="AE3660" s="0" t="str">
        <f aca="false">IF(AND(C3659=C3660,AA3659=AA3660-1),AC3659,"")</f>
        <v/>
      </c>
      <c r="AF3660" s="0" t="str">
        <f aca="false">IF(AA3660=1,"",IF(AND(AB3660=1,AD3660&lt;&gt;1),1,0))</f>
        <v/>
      </c>
      <c r="AG3660" s="0" t="str">
        <f aca="false">IF(AA3660=1,"",IF(AND(AC3660=1,AE3660&lt;&gt;1),1,0))</f>
        <v/>
      </c>
      <c r="AH3660" s="60" t="str">
        <f aca="false">IF(AND(E3660&gt;0,AA3660&lt;2,NOT(AND(C3661=C3660,AA3661=AA3660+1))),INDEX(DATAS,AA3660+1),"")</f>
        <v/>
      </c>
      <c r="AI3660" s="60" t="str">
        <f aca="false">IF(AND(AC3660=1,AA3660&lt;2),IF(AND(C3661=C3660,AA3661=AA3660+1),IF(AC3661=1,"",INDEX(DATAS,AA3660+1)),INDEX(DATAS,AA3660+1)),"")</f>
        <v/>
      </c>
    </row>
    <row r="3661" customFormat="false" ht="15" hidden="false" customHeight="false" outlineLevel="0" collapsed="false">
      <c r="A3661" s="60" t="n">
        <v>46310</v>
      </c>
      <c r="B3661" s="0" t="n">
        <v>1</v>
      </c>
      <c r="C3661" s="0" t="n">
        <v>6046</v>
      </c>
      <c r="D3661" s="0" t="n">
        <v>18</v>
      </c>
      <c r="E3661" s="0" t="n">
        <v>1</v>
      </c>
      <c r="F3661" s="55" t="s">
        <v>1089</v>
      </c>
      <c r="G3661" s="0" t="n">
        <v>40.8</v>
      </c>
      <c r="H3661" s="0" t="n">
        <v>37</v>
      </c>
      <c r="I3661" s="55" t="s">
        <v>166</v>
      </c>
      <c r="J3661" s="0" t="n">
        <v>18</v>
      </c>
      <c r="U3661" s="0" t="n">
        <v>705</v>
      </c>
      <c r="V3661" s="0" t="n">
        <v>0</v>
      </c>
      <c r="X3661" s="55" t="n">
        <f aca="false">IF(I3661="Male",0,1)</f>
        <v>1</v>
      </c>
      <c r="Y3661" s="55" t="n">
        <f aca="false">IF(OR(I3661="DNB",I3661="Dry DNB"),1,0)</f>
        <v>0</v>
      </c>
      <c r="Z3661" s="0" t="str">
        <f aca="false">IF(ISNUMBER(W3661),A3661-W3661,"")</f>
        <v/>
      </c>
      <c r="AA3661" s="55" t="n">
        <f aca="false">MATCH(A3661,DATAS,0)</f>
        <v>2</v>
      </c>
      <c r="AB3661" s="55" t="n">
        <f aca="false">IF(AND(E3661&gt;0,OR(AND(B3661&gt;=1,B3661&lt;=6),B3661=10)),1,0)</f>
        <v>1</v>
      </c>
      <c r="AC3661" s="55" t="n">
        <f aca="false">IF(AND(E3661&gt;0,B3661=10),1,0)</f>
        <v>0</v>
      </c>
      <c r="AD3661" s="55" t="n">
        <f aca="false">IF(AND(C3660=C3661,AA3660=AA3661-1),AB3660,"")</f>
        <v>1</v>
      </c>
      <c r="AE3661" s="55" t="n">
        <f aca="false">IF(AND(C3660=C3661,AA3660=AA3661-1),AC3660,"")</f>
        <v>0</v>
      </c>
      <c r="AF3661" s="55" t="n">
        <f aca="false">IF(AA3661=1,"",IF(AND(AB3661=1,AD3661&lt;&gt;1),1,0))</f>
        <v>0</v>
      </c>
      <c r="AG3661" s="55" t="n">
        <f aca="false">IF(AA3661=1,"",IF(AND(AC3661=1,AE3661&lt;&gt;1),1,0))</f>
        <v>0</v>
      </c>
      <c r="AH3661" s="60" t="str">
        <f aca="false">IF(AND(E3661&gt;0,AA3661&lt;2,NOT(AND(C3662=C3661,AA3662=AA3661+1))),INDEX(DATAS,AA3661+1),"")</f>
        <v/>
      </c>
      <c r="AI3661" s="60" t="str">
        <f aca="false">IF(AND(AC3661=1,AA3661&lt;2),IF(AND(C3662=C3661,AA3662=AA3661+1),IF(AC3662=1,"",INDEX(DATAS,AA3661+1)),INDEX(DATAS,AA3661+1)),"")</f>
        <v/>
      </c>
    </row>
    <row r="3662" customFormat="false" ht="15" hidden="false" customHeight="false" outlineLevel="0" collapsed="false">
      <c r="A3662" s="60" t="n">
        <v>46309</v>
      </c>
      <c r="B3662" s="0" t="n">
        <v>1</v>
      </c>
      <c r="C3662" s="0" t="n">
        <v>6047</v>
      </c>
      <c r="D3662" s="0" t="n">
        <v>59</v>
      </c>
      <c r="E3662" s="0" t="n">
        <v>1</v>
      </c>
      <c r="F3662" s="55" t="s">
        <v>1089</v>
      </c>
      <c r="G3662" s="0" t="n">
        <v>44.2</v>
      </c>
      <c r="H3662" s="0" t="n">
        <v>41</v>
      </c>
      <c r="I3662" s="55" t="s">
        <v>166</v>
      </c>
      <c r="J3662" s="0" t="n">
        <v>59</v>
      </c>
      <c r="P3662" s="0" t="n">
        <v>4.35</v>
      </c>
      <c r="Q3662" s="0" t="n">
        <v>3.09</v>
      </c>
      <c r="R3662" s="0" t="n">
        <v>3255</v>
      </c>
      <c r="S3662" s="0" t="n">
        <v>6544</v>
      </c>
      <c r="U3662" s="0" t="n">
        <v>704</v>
      </c>
      <c r="V3662" s="0" t="n">
        <v>0</v>
      </c>
      <c r="X3662" s="55" t="n">
        <f aca="false">IF(I3662="Male",0,1)</f>
        <v>1</v>
      </c>
      <c r="Y3662" s="55" t="n">
        <f aca="false">IF(OR(I3662="DNB",I3662="Dry DNB"),1,0)</f>
        <v>0</v>
      </c>
      <c r="Z3662" s="0" t="str">
        <f aca="false">IF(ISNUMBER(W3662),A3662-W3662,"")</f>
        <v/>
      </c>
      <c r="AA3662" s="55" t="n">
        <f aca="false">MATCH(A3662,DATAS,0)</f>
        <v>1</v>
      </c>
      <c r="AB3662" s="55" t="n">
        <f aca="false">IF(AND(E3662&gt;0,OR(AND(B3662&gt;=1,B3662&lt;=6),B3662=10)),1,0)</f>
        <v>1</v>
      </c>
      <c r="AC3662" s="55" t="n">
        <f aca="false">IF(AND(E3662&gt;0,B3662=10),1,0)</f>
        <v>0</v>
      </c>
      <c r="AD3662" s="0" t="str">
        <f aca="false">IF(AND(C3661=C3662,AA3661=AA3662-1),AB3661,"")</f>
        <v/>
      </c>
      <c r="AE3662" s="0" t="str">
        <f aca="false">IF(AND(C3661=C3662,AA3661=AA3662-1),AC3661,"")</f>
        <v/>
      </c>
      <c r="AF3662" s="0" t="str">
        <f aca="false">IF(AA3662=1,"",IF(AND(AB3662=1,AD3662&lt;&gt;1),1,0))</f>
        <v/>
      </c>
      <c r="AG3662" s="0" t="str">
        <f aca="false">IF(AA3662=1,"",IF(AND(AC3662=1,AE3662&lt;&gt;1),1,0))</f>
        <v/>
      </c>
      <c r="AH3662" s="60" t="str">
        <f aca="false">IF(AND(E3662&gt;0,AA3662&lt;2,NOT(AND(C3663=C3662,AA3663=AA3662+1))),INDEX(DATAS,AA3662+1),"")</f>
        <v/>
      </c>
      <c r="AI3662" s="60" t="str">
        <f aca="false">IF(AND(AC3662=1,AA3662&lt;2),IF(AND(C3663=C3662,AA3663=AA3662+1),IF(AC3663=1,"",INDEX(DATAS,AA3662+1)),INDEX(DATAS,AA3662+1)),"")</f>
        <v/>
      </c>
    </row>
    <row r="3663" customFormat="false" ht="15" hidden="false" customHeight="false" outlineLevel="0" collapsed="false">
      <c r="A3663" s="60" t="n">
        <v>46310</v>
      </c>
      <c r="B3663" s="0" t="n">
        <v>1</v>
      </c>
      <c r="C3663" s="0" t="n">
        <v>6047</v>
      </c>
      <c r="D3663" s="0" t="n">
        <v>60</v>
      </c>
      <c r="E3663" s="0" t="n">
        <v>1</v>
      </c>
      <c r="F3663" s="55" t="s">
        <v>1089</v>
      </c>
      <c r="G3663" s="0" t="n">
        <v>47.3</v>
      </c>
      <c r="H3663" s="0" t="n">
        <v>41</v>
      </c>
      <c r="I3663" s="55" t="s">
        <v>166</v>
      </c>
      <c r="J3663" s="0" t="n">
        <v>60</v>
      </c>
      <c r="P3663" s="0" t="n">
        <v>4.35</v>
      </c>
      <c r="Q3663" s="0" t="n">
        <v>3.09</v>
      </c>
      <c r="U3663" s="0" t="n">
        <v>705</v>
      </c>
      <c r="V3663" s="0" t="n">
        <v>0</v>
      </c>
      <c r="X3663" s="55" t="n">
        <f aca="false">IF(I3663="Male",0,1)</f>
        <v>1</v>
      </c>
      <c r="Y3663" s="55" t="n">
        <f aca="false">IF(OR(I3663="DNB",I3663="Dry DNB"),1,0)</f>
        <v>0</v>
      </c>
      <c r="Z3663" s="0" t="str">
        <f aca="false">IF(ISNUMBER(W3663),A3663-W3663,"")</f>
        <v/>
      </c>
      <c r="AA3663" s="55" t="n">
        <f aca="false">MATCH(A3663,DATAS,0)</f>
        <v>2</v>
      </c>
      <c r="AB3663" s="55" t="n">
        <f aca="false">IF(AND(E3663&gt;0,OR(AND(B3663&gt;=1,B3663&lt;=6),B3663=10)),1,0)</f>
        <v>1</v>
      </c>
      <c r="AC3663" s="55" t="n">
        <f aca="false">IF(AND(E3663&gt;0,B3663=10),1,0)</f>
        <v>0</v>
      </c>
      <c r="AD3663" s="55" t="n">
        <f aca="false">IF(AND(C3662=C3663,AA3662=AA3663-1),AB3662,"")</f>
        <v>1</v>
      </c>
      <c r="AE3663" s="55" t="n">
        <f aca="false">IF(AND(C3662=C3663,AA3662=AA3663-1),AC3662,"")</f>
        <v>0</v>
      </c>
      <c r="AF3663" s="55" t="n">
        <f aca="false">IF(AA3663=1,"",IF(AND(AB3663=1,AD3663&lt;&gt;1),1,0))</f>
        <v>0</v>
      </c>
      <c r="AG3663" s="55" t="n">
        <f aca="false">IF(AA3663=1,"",IF(AND(AC3663=1,AE3663&lt;&gt;1),1,0))</f>
        <v>0</v>
      </c>
      <c r="AH3663" s="60" t="str">
        <f aca="false">IF(AND(E3663&gt;0,AA3663&lt;2,NOT(AND(C3664=C3663,AA3664=AA3663+1))),INDEX(DATAS,AA3663+1),"")</f>
        <v/>
      </c>
      <c r="AI3663" s="60" t="str">
        <f aca="false">IF(AND(AC3663=1,AA3663&lt;2),IF(AND(C3664=C3663,AA3664=AA3663+1),IF(AC3664=1,"",INDEX(DATAS,AA3663+1)),INDEX(DATAS,AA3663+1)),"")</f>
        <v/>
      </c>
    </row>
    <row r="3664" customFormat="false" ht="15" hidden="false" customHeight="false" outlineLevel="0" collapsed="false">
      <c r="A3664" s="60" t="n">
        <v>46309</v>
      </c>
      <c r="B3664" s="0" t="n">
        <v>1</v>
      </c>
      <c r="C3664" s="0" t="n">
        <v>6048</v>
      </c>
      <c r="D3664" s="0" t="n">
        <v>58</v>
      </c>
      <c r="E3664" s="0" t="n">
        <v>1</v>
      </c>
      <c r="F3664" s="55" t="s">
        <v>1090</v>
      </c>
      <c r="G3664" s="0" t="n">
        <v>37</v>
      </c>
      <c r="H3664" s="0" t="n">
        <v>42</v>
      </c>
      <c r="I3664" s="55" t="s">
        <v>166</v>
      </c>
      <c r="J3664" s="0" t="n">
        <v>58</v>
      </c>
      <c r="P3664" s="0" t="n">
        <v>3.31</v>
      </c>
      <c r="Q3664" s="0" t="n">
        <v>3.07</v>
      </c>
      <c r="R3664" s="0" t="n">
        <v>3810</v>
      </c>
      <c r="S3664" s="0" t="n">
        <v>7659</v>
      </c>
      <c r="U3664" s="0" t="n">
        <v>703</v>
      </c>
      <c r="V3664" s="0" t="n">
        <v>0</v>
      </c>
      <c r="X3664" s="55" t="n">
        <f aca="false">IF(I3664="Male",0,1)</f>
        <v>1</v>
      </c>
      <c r="Y3664" s="55" t="n">
        <f aca="false">IF(OR(I3664="DNB",I3664="Dry DNB"),1,0)</f>
        <v>0</v>
      </c>
      <c r="Z3664" s="0" t="str">
        <f aca="false">IF(ISNUMBER(W3664),A3664-W3664,"")</f>
        <v/>
      </c>
      <c r="AA3664" s="55" t="n">
        <f aca="false">MATCH(A3664,DATAS,0)</f>
        <v>1</v>
      </c>
      <c r="AB3664" s="55" t="n">
        <f aca="false">IF(AND(E3664&gt;0,OR(AND(B3664&gt;=1,B3664&lt;=6),B3664=10)),1,0)</f>
        <v>1</v>
      </c>
      <c r="AC3664" s="55" t="n">
        <f aca="false">IF(AND(E3664&gt;0,B3664=10),1,0)</f>
        <v>0</v>
      </c>
      <c r="AD3664" s="0" t="str">
        <f aca="false">IF(AND(C3663=C3664,AA3663=AA3664-1),AB3663,"")</f>
        <v/>
      </c>
      <c r="AE3664" s="0" t="str">
        <f aca="false">IF(AND(C3663=C3664,AA3663=AA3664-1),AC3663,"")</f>
        <v/>
      </c>
      <c r="AF3664" s="0" t="str">
        <f aca="false">IF(AA3664=1,"",IF(AND(AB3664=1,AD3664&lt;&gt;1),1,0))</f>
        <v/>
      </c>
      <c r="AG3664" s="0" t="str">
        <f aca="false">IF(AA3664=1,"",IF(AND(AC3664=1,AE3664&lt;&gt;1),1,0))</f>
        <v/>
      </c>
      <c r="AH3664" s="60" t="str">
        <f aca="false">IF(AND(E3664&gt;0,AA3664&lt;2,NOT(AND(C3665=C3664,AA3665=AA3664+1))),INDEX(DATAS,AA3664+1),"")</f>
        <v/>
      </c>
      <c r="AI3664" s="60" t="str">
        <f aca="false">IF(AND(AC3664=1,AA3664&lt;2),IF(AND(C3665=C3664,AA3665=AA3664+1),IF(AC3665=1,"",INDEX(DATAS,AA3664+1)),INDEX(DATAS,AA3664+1)),"")</f>
        <v/>
      </c>
    </row>
    <row r="3665" customFormat="false" ht="15" hidden="false" customHeight="false" outlineLevel="0" collapsed="false">
      <c r="A3665" s="60" t="n">
        <v>46310</v>
      </c>
      <c r="B3665" s="0" t="n">
        <v>1</v>
      </c>
      <c r="C3665" s="0" t="n">
        <v>6048</v>
      </c>
      <c r="D3665" s="0" t="n">
        <v>59</v>
      </c>
      <c r="E3665" s="0" t="n">
        <v>1</v>
      </c>
      <c r="F3665" s="55" t="s">
        <v>1090</v>
      </c>
      <c r="G3665" s="0" t="n">
        <v>47.1</v>
      </c>
      <c r="H3665" s="0" t="n">
        <v>43</v>
      </c>
      <c r="I3665" s="55" t="s">
        <v>166</v>
      </c>
      <c r="J3665" s="0" t="n">
        <v>59</v>
      </c>
      <c r="P3665" s="0" t="n">
        <v>3.31</v>
      </c>
      <c r="Q3665" s="0" t="n">
        <v>3.07</v>
      </c>
      <c r="U3665" s="0" t="n">
        <v>704</v>
      </c>
      <c r="V3665" s="0" t="n">
        <v>0</v>
      </c>
      <c r="X3665" s="55" t="n">
        <f aca="false">IF(I3665="Male",0,1)</f>
        <v>1</v>
      </c>
      <c r="Y3665" s="55" t="n">
        <f aca="false">IF(OR(I3665="DNB",I3665="Dry DNB"),1,0)</f>
        <v>0</v>
      </c>
      <c r="Z3665" s="0" t="str">
        <f aca="false">IF(ISNUMBER(W3665),A3665-W3665,"")</f>
        <v/>
      </c>
      <c r="AA3665" s="55" t="n">
        <f aca="false">MATCH(A3665,DATAS,0)</f>
        <v>2</v>
      </c>
      <c r="AB3665" s="55" t="n">
        <f aca="false">IF(AND(E3665&gt;0,OR(AND(B3665&gt;=1,B3665&lt;=6),B3665=10)),1,0)</f>
        <v>1</v>
      </c>
      <c r="AC3665" s="55" t="n">
        <f aca="false">IF(AND(E3665&gt;0,B3665=10),1,0)</f>
        <v>0</v>
      </c>
      <c r="AD3665" s="55" t="n">
        <f aca="false">IF(AND(C3664=C3665,AA3664=AA3665-1),AB3664,"")</f>
        <v>1</v>
      </c>
      <c r="AE3665" s="55" t="n">
        <f aca="false">IF(AND(C3664=C3665,AA3664=AA3665-1),AC3664,"")</f>
        <v>0</v>
      </c>
      <c r="AF3665" s="55" t="n">
        <f aca="false">IF(AA3665=1,"",IF(AND(AB3665=1,AD3665&lt;&gt;1),1,0))</f>
        <v>0</v>
      </c>
      <c r="AG3665" s="55" t="n">
        <f aca="false">IF(AA3665=1,"",IF(AND(AC3665=1,AE3665&lt;&gt;1),1,0))</f>
        <v>0</v>
      </c>
      <c r="AH3665" s="60" t="str">
        <f aca="false">IF(AND(E3665&gt;0,AA3665&lt;2,NOT(AND(C3666=C3665,AA3666=AA3665+1))),INDEX(DATAS,AA3665+1),"")</f>
        <v/>
      </c>
      <c r="AI3665" s="60" t="str">
        <f aca="false">IF(AND(AC3665=1,AA3665&lt;2),IF(AND(C3666=C3665,AA3666=AA3665+1),IF(AC3666=1,"",INDEX(DATAS,AA3665+1)),INDEX(DATAS,AA3665+1)),"")</f>
        <v/>
      </c>
    </row>
    <row r="3666" customFormat="false" ht="15" hidden="false" customHeight="false" outlineLevel="0" collapsed="false">
      <c r="A3666" s="60" t="n">
        <v>46309</v>
      </c>
      <c r="B3666" s="0" t="n">
        <v>1</v>
      </c>
      <c r="C3666" s="0" t="n">
        <v>6049</v>
      </c>
      <c r="D3666" s="0" t="n">
        <v>56</v>
      </c>
      <c r="E3666" s="0" t="n">
        <v>1</v>
      </c>
      <c r="F3666" s="55" t="s">
        <v>1090</v>
      </c>
      <c r="G3666" s="0" t="n">
        <v>41.9</v>
      </c>
      <c r="H3666" s="0" t="n">
        <v>40</v>
      </c>
      <c r="I3666" s="55" t="s">
        <v>166</v>
      </c>
      <c r="J3666" s="0" t="n">
        <v>56</v>
      </c>
      <c r="P3666" s="0" t="n">
        <v>4.16</v>
      </c>
      <c r="Q3666" s="0" t="n">
        <v>3.23</v>
      </c>
      <c r="R3666" s="0" t="n">
        <v>4043</v>
      </c>
      <c r="S3666" s="0" t="n">
        <v>8128</v>
      </c>
      <c r="U3666" s="0" t="n">
        <v>703</v>
      </c>
      <c r="V3666" s="0" t="n">
        <v>0</v>
      </c>
      <c r="X3666" s="55" t="n">
        <f aca="false">IF(I3666="Male",0,1)</f>
        <v>1</v>
      </c>
      <c r="Y3666" s="55" t="n">
        <f aca="false">IF(OR(I3666="DNB",I3666="Dry DNB"),1,0)</f>
        <v>0</v>
      </c>
      <c r="Z3666" s="0" t="str">
        <f aca="false">IF(ISNUMBER(W3666),A3666-W3666,"")</f>
        <v/>
      </c>
      <c r="AA3666" s="55" t="n">
        <f aca="false">MATCH(A3666,DATAS,0)</f>
        <v>1</v>
      </c>
      <c r="AB3666" s="55" t="n">
        <f aca="false">IF(AND(E3666&gt;0,OR(AND(B3666&gt;=1,B3666&lt;=6),B3666=10)),1,0)</f>
        <v>1</v>
      </c>
      <c r="AC3666" s="55" t="n">
        <f aca="false">IF(AND(E3666&gt;0,B3666=10),1,0)</f>
        <v>0</v>
      </c>
      <c r="AD3666" s="0" t="str">
        <f aca="false">IF(AND(C3665=C3666,AA3665=AA3666-1),AB3665,"")</f>
        <v/>
      </c>
      <c r="AE3666" s="0" t="str">
        <f aca="false">IF(AND(C3665=C3666,AA3665=AA3666-1),AC3665,"")</f>
        <v/>
      </c>
      <c r="AF3666" s="0" t="str">
        <f aca="false">IF(AA3666=1,"",IF(AND(AB3666=1,AD3666&lt;&gt;1),1,0))</f>
        <v/>
      </c>
      <c r="AG3666" s="0" t="str">
        <f aca="false">IF(AA3666=1,"",IF(AND(AC3666=1,AE3666&lt;&gt;1),1,0))</f>
        <v/>
      </c>
      <c r="AH3666" s="60" t="str">
        <f aca="false">IF(AND(E3666&gt;0,AA3666&lt;2,NOT(AND(C3667=C3666,AA3667=AA3666+1))),INDEX(DATAS,AA3666+1),"")</f>
        <v/>
      </c>
      <c r="AI3666" s="60" t="str">
        <f aca="false">IF(AND(AC3666=1,AA3666&lt;2),IF(AND(C3667=C3666,AA3667=AA3666+1),IF(AC3667=1,"",INDEX(DATAS,AA3666+1)),INDEX(DATAS,AA3666+1)),"")</f>
        <v/>
      </c>
    </row>
    <row r="3667" customFormat="false" ht="15" hidden="false" customHeight="false" outlineLevel="0" collapsed="false">
      <c r="A3667" s="60" t="n">
        <v>46310</v>
      </c>
      <c r="B3667" s="0" t="n">
        <v>1</v>
      </c>
      <c r="C3667" s="0" t="n">
        <v>6049</v>
      </c>
      <c r="D3667" s="0" t="n">
        <v>57</v>
      </c>
      <c r="E3667" s="0" t="n">
        <v>1</v>
      </c>
      <c r="F3667" s="55" t="s">
        <v>1090</v>
      </c>
      <c r="G3667" s="0" t="n">
        <v>42.6</v>
      </c>
      <c r="H3667" s="0" t="n">
        <v>40</v>
      </c>
      <c r="I3667" s="55" t="s">
        <v>166</v>
      </c>
      <c r="J3667" s="0" t="n">
        <v>57</v>
      </c>
      <c r="P3667" s="0" t="n">
        <v>4.16</v>
      </c>
      <c r="Q3667" s="0" t="n">
        <v>3.23</v>
      </c>
      <c r="U3667" s="0" t="n">
        <v>704</v>
      </c>
      <c r="V3667" s="0" t="n">
        <v>0</v>
      </c>
      <c r="X3667" s="55" t="n">
        <f aca="false">IF(I3667="Male",0,1)</f>
        <v>1</v>
      </c>
      <c r="Y3667" s="55" t="n">
        <f aca="false">IF(OR(I3667="DNB",I3667="Dry DNB"),1,0)</f>
        <v>0</v>
      </c>
      <c r="Z3667" s="0" t="str">
        <f aca="false">IF(ISNUMBER(W3667),A3667-W3667,"")</f>
        <v/>
      </c>
      <c r="AA3667" s="55" t="n">
        <f aca="false">MATCH(A3667,DATAS,0)</f>
        <v>2</v>
      </c>
      <c r="AB3667" s="55" t="n">
        <f aca="false">IF(AND(E3667&gt;0,OR(AND(B3667&gt;=1,B3667&lt;=6),B3667=10)),1,0)</f>
        <v>1</v>
      </c>
      <c r="AC3667" s="55" t="n">
        <f aca="false">IF(AND(E3667&gt;0,B3667=10),1,0)</f>
        <v>0</v>
      </c>
      <c r="AD3667" s="55" t="n">
        <f aca="false">IF(AND(C3666=C3667,AA3666=AA3667-1),AB3666,"")</f>
        <v>1</v>
      </c>
      <c r="AE3667" s="55" t="n">
        <f aca="false">IF(AND(C3666=C3667,AA3666=AA3667-1),AC3666,"")</f>
        <v>0</v>
      </c>
      <c r="AF3667" s="55" t="n">
        <f aca="false">IF(AA3667=1,"",IF(AND(AB3667=1,AD3667&lt;&gt;1),1,0))</f>
        <v>0</v>
      </c>
      <c r="AG3667" s="55" t="n">
        <f aca="false">IF(AA3667=1,"",IF(AND(AC3667=1,AE3667&lt;&gt;1),1,0))</f>
        <v>0</v>
      </c>
      <c r="AH3667" s="60" t="str">
        <f aca="false">IF(AND(E3667&gt;0,AA3667&lt;2,NOT(AND(C3668=C3667,AA3668=AA3667+1))),INDEX(DATAS,AA3667+1),"")</f>
        <v/>
      </c>
      <c r="AI3667" s="60" t="str">
        <f aca="false">IF(AND(AC3667=1,AA3667&lt;2),IF(AND(C3668=C3667,AA3668=AA3667+1),IF(AC3668=1,"",INDEX(DATAS,AA3667+1)),INDEX(DATAS,AA3667+1)),"")</f>
        <v/>
      </c>
    </row>
    <row r="3668" customFormat="false" ht="15" hidden="false" customHeight="false" outlineLevel="0" collapsed="false">
      <c r="A3668" s="60" t="n">
        <v>46309</v>
      </c>
      <c r="B3668" s="0" t="n">
        <v>8</v>
      </c>
      <c r="C3668" s="0" t="n">
        <v>6050</v>
      </c>
      <c r="E3668" s="0" t="n">
        <v>0</v>
      </c>
      <c r="F3668" s="55" t="s">
        <v>1090</v>
      </c>
      <c r="I3668" s="55" t="s">
        <v>157</v>
      </c>
      <c r="L3668" s="0" t="n">
        <v>182</v>
      </c>
      <c r="U3668" s="0" t="n">
        <v>703</v>
      </c>
      <c r="V3668" s="0" t="n">
        <v>4</v>
      </c>
      <c r="W3668" s="60" t="n">
        <v>46128</v>
      </c>
      <c r="X3668" s="55" t="n">
        <f aca="false">IF(I3668="Male",0,1)</f>
        <v>1</v>
      </c>
      <c r="Y3668" s="55" t="n">
        <f aca="false">IF(OR(I3668="DNB",I3668="Dry DNB"),1,0)</f>
        <v>0</v>
      </c>
      <c r="Z3668" s="55" t="n">
        <f aca="false">IF(ISNUMBER(W3668),A3668-W3668,"")</f>
        <v>181</v>
      </c>
      <c r="AA3668" s="55" t="n">
        <f aca="false">MATCH(A3668,DATAS,0)</f>
        <v>1</v>
      </c>
      <c r="AB3668" s="55" t="n">
        <f aca="false">IF(AND(E3668&gt;0,OR(AND(B3668&gt;=1,B3668&lt;=6),B3668=10)),1,0)</f>
        <v>0</v>
      </c>
      <c r="AC3668" s="55" t="n">
        <f aca="false">IF(AND(E3668&gt;0,B3668=10),1,0)</f>
        <v>0</v>
      </c>
      <c r="AD3668" s="0" t="str">
        <f aca="false">IF(AND(C3667=C3668,AA3667=AA3668-1),AB3667,"")</f>
        <v/>
      </c>
      <c r="AE3668" s="0" t="str">
        <f aca="false">IF(AND(C3667=C3668,AA3667=AA3668-1),AC3667,"")</f>
        <v/>
      </c>
      <c r="AF3668" s="0" t="str">
        <f aca="false">IF(AA3668=1,"",IF(AND(AB3668=1,AD3668&lt;&gt;1),1,0))</f>
        <v/>
      </c>
      <c r="AG3668" s="0" t="str">
        <f aca="false">IF(AA3668=1,"",IF(AND(AC3668=1,AE3668&lt;&gt;1),1,0))</f>
        <v/>
      </c>
      <c r="AH3668" s="60" t="str">
        <f aca="false">IF(AND(E3668&gt;0,AA3668&lt;2,NOT(AND(C3669=C3668,AA3669=AA3668+1))),INDEX(DATAS,AA3668+1),"")</f>
        <v/>
      </c>
      <c r="AI3668" s="60" t="str">
        <f aca="false">IF(AND(AC3668=1,AA3668&lt;2),IF(AND(C3669=C3668,AA3669=AA3668+1),IF(AC3669=1,"",INDEX(DATAS,AA3668+1)),INDEX(DATAS,AA3668+1)),"")</f>
        <v/>
      </c>
    </row>
    <row r="3669" customFormat="false" ht="15" hidden="false" customHeight="false" outlineLevel="0" collapsed="false">
      <c r="A3669" s="60" t="n">
        <v>46310</v>
      </c>
      <c r="B3669" s="0" t="n">
        <v>8</v>
      </c>
      <c r="C3669" s="0" t="n">
        <v>6050</v>
      </c>
      <c r="E3669" s="0" t="n">
        <v>0</v>
      </c>
      <c r="F3669" s="55" t="s">
        <v>1090</v>
      </c>
      <c r="I3669" s="55" t="s">
        <v>157</v>
      </c>
      <c r="L3669" s="0" t="n">
        <v>183</v>
      </c>
      <c r="U3669" s="0" t="n">
        <v>704</v>
      </c>
      <c r="V3669" s="0" t="n">
        <v>4</v>
      </c>
      <c r="W3669" s="60" t="n">
        <v>46128</v>
      </c>
      <c r="X3669" s="55" t="n">
        <f aca="false">IF(I3669="Male",0,1)</f>
        <v>1</v>
      </c>
      <c r="Y3669" s="55" t="n">
        <f aca="false">IF(OR(I3669="DNB",I3669="Dry DNB"),1,0)</f>
        <v>0</v>
      </c>
      <c r="Z3669" s="55" t="n">
        <f aca="false">IF(ISNUMBER(W3669),A3669-W3669,"")</f>
        <v>182</v>
      </c>
      <c r="AA3669" s="55" t="n">
        <f aca="false">MATCH(A3669,DATAS,0)</f>
        <v>2</v>
      </c>
      <c r="AB3669" s="55" t="n">
        <f aca="false">IF(AND(E3669&gt;0,OR(AND(B3669&gt;=1,B3669&lt;=6),B3669=10)),1,0)</f>
        <v>0</v>
      </c>
      <c r="AC3669" s="55" t="n">
        <f aca="false">IF(AND(E3669&gt;0,B3669=10),1,0)</f>
        <v>0</v>
      </c>
      <c r="AD3669" s="55" t="n">
        <f aca="false">IF(AND(C3668=C3669,AA3668=AA3669-1),AB3668,"")</f>
        <v>0</v>
      </c>
      <c r="AE3669" s="55" t="n">
        <f aca="false">IF(AND(C3668=C3669,AA3668=AA3669-1),AC3668,"")</f>
        <v>0</v>
      </c>
      <c r="AF3669" s="55" t="n">
        <f aca="false">IF(AA3669=1,"",IF(AND(AB3669=1,AD3669&lt;&gt;1),1,0))</f>
        <v>0</v>
      </c>
      <c r="AG3669" s="55" t="n">
        <f aca="false">IF(AA3669=1,"",IF(AND(AC3669=1,AE3669&lt;&gt;1),1,0))</f>
        <v>0</v>
      </c>
      <c r="AH3669" s="60" t="str">
        <f aca="false">IF(AND(E3669&gt;0,AA3669&lt;2,NOT(AND(C3670=C3669,AA3670=AA3669+1))),INDEX(DATAS,AA3669+1),"")</f>
        <v/>
      </c>
      <c r="AI3669" s="60" t="str">
        <f aca="false">IF(AND(AC3669=1,AA3669&lt;2),IF(AND(C3670=C3669,AA3670=AA3669+1),IF(AC3670=1,"",INDEX(DATAS,AA3669+1)),INDEX(DATAS,AA3669+1)),"")</f>
        <v/>
      </c>
    </row>
    <row r="3670" customFormat="false" ht="15" hidden="false" customHeight="false" outlineLevel="0" collapsed="false">
      <c r="A3670" s="60" t="n">
        <v>46309</v>
      </c>
      <c r="B3670" s="0" t="n">
        <v>1</v>
      </c>
      <c r="C3670" s="0" t="n">
        <v>6051</v>
      </c>
      <c r="D3670" s="0" t="n">
        <v>3</v>
      </c>
      <c r="E3670" s="0" t="n">
        <v>1</v>
      </c>
      <c r="F3670" s="55" t="s">
        <v>1091</v>
      </c>
      <c r="H3670" s="0" t="n">
        <v>17</v>
      </c>
      <c r="I3670" s="55" t="s">
        <v>166</v>
      </c>
      <c r="J3670" s="0" t="n">
        <v>3</v>
      </c>
      <c r="U3670" s="0" t="n">
        <v>702</v>
      </c>
      <c r="V3670" s="0" t="n">
        <v>0</v>
      </c>
      <c r="X3670" s="55" t="n">
        <f aca="false">IF(I3670="Male",0,1)</f>
        <v>1</v>
      </c>
      <c r="Y3670" s="55" t="n">
        <f aca="false">IF(OR(I3670="DNB",I3670="Dry DNB"),1,0)</f>
        <v>0</v>
      </c>
      <c r="Z3670" s="0" t="str">
        <f aca="false">IF(ISNUMBER(W3670),A3670-W3670,"")</f>
        <v/>
      </c>
      <c r="AA3670" s="55" t="n">
        <f aca="false">MATCH(A3670,DATAS,0)</f>
        <v>1</v>
      </c>
      <c r="AB3670" s="55" t="n">
        <f aca="false">IF(AND(E3670&gt;0,OR(AND(B3670&gt;=1,B3670&lt;=6),B3670=10)),1,0)</f>
        <v>1</v>
      </c>
      <c r="AC3670" s="55" t="n">
        <f aca="false">IF(AND(E3670&gt;0,B3670=10),1,0)</f>
        <v>0</v>
      </c>
      <c r="AD3670" s="0" t="str">
        <f aca="false">IF(AND(C3669=C3670,AA3669=AA3670-1),AB3669,"")</f>
        <v/>
      </c>
      <c r="AE3670" s="0" t="str">
        <f aca="false">IF(AND(C3669=C3670,AA3669=AA3670-1),AC3669,"")</f>
        <v/>
      </c>
      <c r="AF3670" s="0" t="str">
        <f aca="false">IF(AA3670=1,"",IF(AND(AB3670=1,AD3670&lt;&gt;1),1,0))</f>
        <v/>
      </c>
      <c r="AG3670" s="0" t="str">
        <f aca="false">IF(AA3670=1,"",IF(AND(AC3670=1,AE3670&lt;&gt;1),1,0))</f>
        <v/>
      </c>
      <c r="AH3670" s="60" t="str">
        <f aca="false">IF(AND(E3670&gt;0,AA3670&lt;2,NOT(AND(C3671=C3670,AA3671=AA3670+1))),INDEX(DATAS,AA3670+1),"")</f>
        <v/>
      </c>
      <c r="AI3670" s="60" t="str">
        <f aca="false">IF(AND(AC3670=1,AA3670&lt;2),IF(AND(C3671=C3670,AA3671=AA3670+1),IF(AC3671=1,"",INDEX(DATAS,AA3670+1)),INDEX(DATAS,AA3670+1)),"")</f>
        <v/>
      </c>
    </row>
    <row r="3671" customFormat="false" ht="15" hidden="false" customHeight="false" outlineLevel="0" collapsed="false">
      <c r="A3671" s="60" t="n">
        <v>46310</v>
      </c>
      <c r="B3671" s="0" t="n">
        <v>1</v>
      </c>
      <c r="C3671" s="0" t="n">
        <v>6051</v>
      </c>
      <c r="D3671" s="0" t="n">
        <v>4</v>
      </c>
      <c r="E3671" s="0" t="n">
        <v>1</v>
      </c>
      <c r="F3671" s="55" t="s">
        <v>1091</v>
      </c>
      <c r="G3671" s="0" t="n">
        <v>23.5</v>
      </c>
      <c r="H3671" s="0" t="n">
        <v>20</v>
      </c>
      <c r="I3671" s="55" t="s">
        <v>166</v>
      </c>
      <c r="J3671" s="0" t="n">
        <v>4</v>
      </c>
      <c r="U3671" s="0" t="n">
        <v>703</v>
      </c>
      <c r="V3671" s="0" t="n">
        <v>0</v>
      </c>
      <c r="X3671" s="55" t="n">
        <f aca="false">IF(I3671="Male",0,1)</f>
        <v>1</v>
      </c>
      <c r="Y3671" s="55" t="n">
        <f aca="false">IF(OR(I3671="DNB",I3671="Dry DNB"),1,0)</f>
        <v>0</v>
      </c>
      <c r="Z3671" s="0" t="str">
        <f aca="false">IF(ISNUMBER(W3671),A3671-W3671,"")</f>
        <v/>
      </c>
      <c r="AA3671" s="55" t="n">
        <f aca="false">MATCH(A3671,DATAS,0)</f>
        <v>2</v>
      </c>
      <c r="AB3671" s="55" t="n">
        <f aca="false">IF(AND(E3671&gt;0,OR(AND(B3671&gt;=1,B3671&lt;=6),B3671=10)),1,0)</f>
        <v>1</v>
      </c>
      <c r="AC3671" s="55" t="n">
        <f aca="false">IF(AND(E3671&gt;0,B3671=10),1,0)</f>
        <v>0</v>
      </c>
      <c r="AD3671" s="55" t="n">
        <f aca="false">IF(AND(C3670=C3671,AA3670=AA3671-1),AB3670,"")</f>
        <v>1</v>
      </c>
      <c r="AE3671" s="55" t="n">
        <f aca="false">IF(AND(C3670=C3671,AA3670=AA3671-1),AC3670,"")</f>
        <v>0</v>
      </c>
      <c r="AF3671" s="55" t="n">
        <f aca="false">IF(AA3671=1,"",IF(AND(AB3671=1,AD3671&lt;&gt;1),1,0))</f>
        <v>0</v>
      </c>
      <c r="AG3671" s="55" t="n">
        <f aca="false">IF(AA3671=1,"",IF(AND(AC3671=1,AE3671&lt;&gt;1),1,0))</f>
        <v>0</v>
      </c>
      <c r="AH3671" s="60" t="str">
        <f aca="false">IF(AND(E3671&gt;0,AA3671&lt;2,NOT(AND(C3672=C3671,AA3672=AA3671+1))),INDEX(DATAS,AA3671+1),"")</f>
        <v/>
      </c>
      <c r="AI3671" s="60" t="str">
        <f aca="false">IF(AND(AC3671=1,AA3671&lt;2),IF(AND(C3672=C3671,AA3672=AA3671+1),IF(AC3672=1,"",INDEX(DATAS,AA3671+1)),INDEX(DATAS,AA3671+1)),"")</f>
        <v/>
      </c>
    </row>
    <row r="3672" customFormat="false" ht="15" hidden="false" customHeight="false" outlineLevel="0" collapsed="false">
      <c r="A3672" s="60" t="n">
        <v>46309</v>
      </c>
      <c r="B3672" s="0" t="n">
        <v>1</v>
      </c>
      <c r="C3672" s="0" t="n">
        <v>6052</v>
      </c>
      <c r="D3672" s="0" t="n">
        <v>51</v>
      </c>
      <c r="E3672" s="0" t="n">
        <v>1</v>
      </c>
      <c r="F3672" s="55" t="s">
        <v>1091</v>
      </c>
      <c r="G3672" s="0" t="n">
        <v>42.3</v>
      </c>
      <c r="H3672" s="0" t="n">
        <v>44</v>
      </c>
      <c r="I3672" s="55" t="s">
        <v>166</v>
      </c>
      <c r="J3672" s="0" t="n">
        <v>51</v>
      </c>
      <c r="P3672" s="0" t="n">
        <v>3.96</v>
      </c>
      <c r="Q3672" s="0" t="n">
        <v>2.95</v>
      </c>
      <c r="R3672" s="0" t="n">
        <v>3760</v>
      </c>
      <c r="S3672" s="0" t="n">
        <v>7558</v>
      </c>
      <c r="U3672" s="0" t="n">
        <v>702</v>
      </c>
      <c r="V3672" s="0" t="n">
        <v>0</v>
      </c>
      <c r="X3672" s="55" t="n">
        <f aca="false">IF(I3672="Male",0,1)</f>
        <v>1</v>
      </c>
      <c r="Y3672" s="55" t="n">
        <f aca="false">IF(OR(I3672="DNB",I3672="Dry DNB"),1,0)</f>
        <v>0</v>
      </c>
      <c r="Z3672" s="0" t="str">
        <f aca="false">IF(ISNUMBER(W3672),A3672-W3672,"")</f>
        <v/>
      </c>
      <c r="AA3672" s="55" t="n">
        <f aca="false">MATCH(A3672,DATAS,0)</f>
        <v>1</v>
      </c>
      <c r="AB3672" s="55" t="n">
        <f aca="false">IF(AND(E3672&gt;0,OR(AND(B3672&gt;=1,B3672&lt;=6),B3672=10)),1,0)</f>
        <v>1</v>
      </c>
      <c r="AC3672" s="55" t="n">
        <f aca="false">IF(AND(E3672&gt;0,B3672=10),1,0)</f>
        <v>0</v>
      </c>
      <c r="AD3672" s="0" t="str">
        <f aca="false">IF(AND(C3671=C3672,AA3671=AA3672-1),AB3671,"")</f>
        <v/>
      </c>
      <c r="AE3672" s="0" t="str">
        <f aca="false">IF(AND(C3671=C3672,AA3671=AA3672-1),AC3671,"")</f>
        <v/>
      </c>
      <c r="AF3672" s="0" t="str">
        <f aca="false">IF(AA3672=1,"",IF(AND(AB3672=1,AD3672&lt;&gt;1),1,0))</f>
        <v/>
      </c>
      <c r="AG3672" s="0" t="str">
        <f aca="false">IF(AA3672=1,"",IF(AND(AC3672=1,AE3672&lt;&gt;1),1,0))</f>
        <v/>
      </c>
      <c r="AH3672" s="60" t="str">
        <f aca="false">IF(AND(E3672&gt;0,AA3672&lt;2,NOT(AND(C3673=C3672,AA3673=AA3672+1))),INDEX(DATAS,AA3672+1),"")</f>
        <v/>
      </c>
      <c r="AI3672" s="60" t="str">
        <f aca="false">IF(AND(AC3672=1,AA3672&lt;2),IF(AND(C3673=C3672,AA3673=AA3672+1),IF(AC3673=1,"",INDEX(DATAS,AA3672+1)),INDEX(DATAS,AA3672+1)),"")</f>
        <v/>
      </c>
    </row>
    <row r="3673" customFormat="false" ht="15" hidden="false" customHeight="false" outlineLevel="0" collapsed="false">
      <c r="A3673" s="60" t="n">
        <v>46310</v>
      </c>
      <c r="B3673" s="0" t="n">
        <v>1</v>
      </c>
      <c r="C3673" s="0" t="n">
        <v>6052</v>
      </c>
      <c r="D3673" s="0" t="n">
        <v>52</v>
      </c>
      <c r="E3673" s="0" t="n">
        <v>1</v>
      </c>
      <c r="F3673" s="55" t="s">
        <v>1091</v>
      </c>
      <c r="G3673" s="0" t="n">
        <v>44.4</v>
      </c>
      <c r="H3673" s="0" t="n">
        <v>44</v>
      </c>
      <c r="I3673" s="55" t="s">
        <v>166</v>
      </c>
      <c r="J3673" s="0" t="n">
        <v>52</v>
      </c>
      <c r="P3673" s="0" t="n">
        <v>3.96</v>
      </c>
      <c r="Q3673" s="0" t="n">
        <v>2.95</v>
      </c>
      <c r="U3673" s="0" t="n">
        <v>703</v>
      </c>
      <c r="V3673" s="0" t="n">
        <v>0</v>
      </c>
      <c r="X3673" s="55" t="n">
        <f aca="false">IF(I3673="Male",0,1)</f>
        <v>1</v>
      </c>
      <c r="Y3673" s="55" t="n">
        <f aca="false">IF(OR(I3673="DNB",I3673="Dry DNB"),1,0)</f>
        <v>0</v>
      </c>
      <c r="Z3673" s="0" t="str">
        <f aca="false">IF(ISNUMBER(W3673),A3673-W3673,"")</f>
        <v/>
      </c>
      <c r="AA3673" s="55" t="n">
        <f aca="false">MATCH(A3673,DATAS,0)</f>
        <v>2</v>
      </c>
      <c r="AB3673" s="55" t="n">
        <f aca="false">IF(AND(E3673&gt;0,OR(AND(B3673&gt;=1,B3673&lt;=6),B3673=10)),1,0)</f>
        <v>1</v>
      </c>
      <c r="AC3673" s="55" t="n">
        <f aca="false">IF(AND(E3673&gt;0,B3673=10),1,0)</f>
        <v>0</v>
      </c>
      <c r="AD3673" s="55" t="n">
        <f aca="false">IF(AND(C3672=C3673,AA3672=AA3673-1),AB3672,"")</f>
        <v>1</v>
      </c>
      <c r="AE3673" s="55" t="n">
        <f aca="false">IF(AND(C3672=C3673,AA3672=AA3673-1),AC3672,"")</f>
        <v>0</v>
      </c>
      <c r="AF3673" s="55" t="n">
        <f aca="false">IF(AA3673=1,"",IF(AND(AB3673=1,AD3673&lt;&gt;1),1,0))</f>
        <v>0</v>
      </c>
      <c r="AG3673" s="55" t="n">
        <f aca="false">IF(AA3673=1,"",IF(AND(AC3673=1,AE3673&lt;&gt;1),1,0))</f>
        <v>0</v>
      </c>
      <c r="AH3673" s="60" t="str">
        <f aca="false">IF(AND(E3673&gt;0,AA3673&lt;2,NOT(AND(C3674=C3673,AA3674=AA3673+1))),INDEX(DATAS,AA3673+1),"")</f>
        <v/>
      </c>
      <c r="AI3673" s="60" t="str">
        <f aca="false">IF(AND(AC3673=1,AA3673&lt;2),IF(AND(C3674=C3673,AA3674=AA3673+1),IF(AC3674=1,"",INDEX(DATAS,AA3673+1)),INDEX(DATAS,AA3673+1)),"")</f>
        <v/>
      </c>
    </row>
    <row r="3674" customFormat="false" ht="15" hidden="false" customHeight="false" outlineLevel="0" collapsed="false">
      <c r="A3674" s="60" t="n">
        <v>46309</v>
      </c>
      <c r="B3674" s="0" t="n">
        <v>1</v>
      </c>
      <c r="C3674" s="0" t="n">
        <v>6053</v>
      </c>
      <c r="D3674" s="0" t="n">
        <v>52</v>
      </c>
      <c r="E3674" s="0" t="n">
        <v>1</v>
      </c>
      <c r="F3674" s="55" t="s">
        <v>1092</v>
      </c>
      <c r="G3674" s="0" t="n">
        <v>46.1</v>
      </c>
      <c r="H3674" s="0" t="n">
        <v>47</v>
      </c>
      <c r="I3674" s="55" t="s">
        <v>166</v>
      </c>
      <c r="J3674" s="0" t="n">
        <v>52</v>
      </c>
      <c r="P3674" s="0" t="n">
        <v>4.02</v>
      </c>
      <c r="Q3674" s="0" t="n">
        <v>3.13</v>
      </c>
      <c r="R3674" s="0" t="n">
        <v>4254</v>
      </c>
      <c r="S3674" s="0" t="n">
        <v>8552</v>
      </c>
      <c r="U3674" s="0" t="n">
        <v>701</v>
      </c>
      <c r="V3674" s="0" t="n">
        <v>0</v>
      </c>
      <c r="X3674" s="55" t="n">
        <f aca="false">IF(I3674="Male",0,1)</f>
        <v>1</v>
      </c>
      <c r="Y3674" s="55" t="n">
        <f aca="false">IF(OR(I3674="DNB",I3674="Dry DNB"),1,0)</f>
        <v>0</v>
      </c>
      <c r="Z3674" s="0" t="str">
        <f aca="false">IF(ISNUMBER(W3674),A3674-W3674,"")</f>
        <v/>
      </c>
      <c r="AA3674" s="55" t="n">
        <f aca="false">MATCH(A3674,DATAS,0)</f>
        <v>1</v>
      </c>
      <c r="AB3674" s="55" t="n">
        <f aca="false">IF(AND(E3674&gt;0,OR(AND(B3674&gt;=1,B3674&lt;=6),B3674=10)),1,0)</f>
        <v>1</v>
      </c>
      <c r="AC3674" s="55" t="n">
        <f aca="false">IF(AND(E3674&gt;0,B3674=10),1,0)</f>
        <v>0</v>
      </c>
      <c r="AD3674" s="0" t="str">
        <f aca="false">IF(AND(C3673=C3674,AA3673=AA3674-1),AB3673,"")</f>
        <v/>
      </c>
      <c r="AE3674" s="0" t="str">
        <f aca="false">IF(AND(C3673=C3674,AA3673=AA3674-1),AC3673,"")</f>
        <v/>
      </c>
      <c r="AF3674" s="0" t="str">
        <f aca="false">IF(AA3674=1,"",IF(AND(AB3674=1,AD3674&lt;&gt;1),1,0))</f>
        <v/>
      </c>
      <c r="AG3674" s="0" t="str">
        <f aca="false">IF(AA3674=1,"",IF(AND(AC3674=1,AE3674&lt;&gt;1),1,0))</f>
        <v/>
      </c>
      <c r="AH3674" s="60" t="str">
        <f aca="false">IF(AND(E3674&gt;0,AA3674&lt;2,NOT(AND(C3675=C3674,AA3675=AA3674+1))),INDEX(DATAS,AA3674+1),"")</f>
        <v/>
      </c>
      <c r="AI3674" s="60" t="str">
        <f aca="false">IF(AND(AC3674=1,AA3674&lt;2),IF(AND(C3675=C3674,AA3675=AA3674+1),IF(AC3675=1,"",INDEX(DATAS,AA3674+1)),INDEX(DATAS,AA3674+1)),"")</f>
        <v/>
      </c>
    </row>
    <row r="3675" customFormat="false" ht="15" hidden="false" customHeight="false" outlineLevel="0" collapsed="false">
      <c r="A3675" s="60" t="n">
        <v>46310</v>
      </c>
      <c r="B3675" s="0" t="n">
        <v>1</v>
      </c>
      <c r="C3675" s="0" t="n">
        <v>6053</v>
      </c>
      <c r="D3675" s="0" t="n">
        <v>53</v>
      </c>
      <c r="E3675" s="0" t="n">
        <v>1</v>
      </c>
      <c r="F3675" s="55" t="s">
        <v>1092</v>
      </c>
      <c r="G3675" s="0" t="n">
        <v>50.2</v>
      </c>
      <c r="H3675" s="0" t="n">
        <v>48</v>
      </c>
      <c r="I3675" s="55" t="s">
        <v>166</v>
      </c>
      <c r="J3675" s="0" t="n">
        <v>53</v>
      </c>
      <c r="P3675" s="0" t="n">
        <v>4.02</v>
      </c>
      <c r="Q3675" s="0" t="n">
        <v>3.13</v>
      </c>
      <c r="U3675" s="0" t="n">
        <v>702</v>
      </c>
      <c r="V3675" s="0" t="n">
        <v>0</v>
      </c>
      <c r="X3675" s="55" t="n">
        <f aca="false">IF(I3675="Male",0,1)</f>
        <v>1</v>
      </c>
      <c r="Y3675" s="55" t="n">
        <f aca="false">IF(OR(I3675="DNB",I3675="Dry DNB"),1,0)</f>
        <v>0</v>
      </c>
      <c r="Z3675" s="0" t="str">
        <f aca="false">IF(ISNUMBER(W3675),A3675-W3675,"")</f>
        <v/>
      </c>
      <c r="AA3675" s="55" t="n">
        <f aca="false">MATCH(A3675,DATAS,0)</f>
        <v>2</v>
      </c>
      <c r="AB3675" s="55" t="n">
        <f aca="false">IF(AND(E3675&gt;0,OR(AND(B3675&gt;=1,B3675&lt;=6),B3675=10)),1,0)</f>
        <v>1</v>
      </c>
      <c r="AC3675" s="55" t="n">
        <f aca="false">IF(AND(E3675&gt;0,B3675=10),1,0)</f>
        <v>0</v>
      </c>
      <c r="AD3675" s="55" t="n">
        <f aca="false">IF(AND(C3674=C3675,AA3674=AA3675-1),AB3674,"")</f>
        <v>1</v>
      </c>
      <c r="AE3675" s="55" t="n">
        <f aca="false">IF(AND(C3674=C3675,AA3674=AA3675-1),AC3674,"")</f>
        <v>0</v>
      </c>
      <c r="AF3675" s="55" t="n">
        <f aca="false">IF(AA3675=1,"",IF(AND(AB3675=1,AD3675&lt;&gt;1),1,0))</f>
        <v>0</v>
      </c>
      <c r="AG3675" s="55" t="n">
        <f aca="false">IF(AA3675=1,"",IF(AND(AC3675=1,AE3675&lt;&gt;1),1,0))</f>
        <v>0</v>
      </c>
      <c r="AH3675" s="60" t="str">
        <f aca="false">IF(AND(E3675&gt;0,AA3675&lt;2,NOT(AND(C3676=C3675,AA3676=AA3675+1))),INDEX(DATAS,AA3675+1),"")</f>
        <v/>
      </c>
      <c r="AI3675" s="60" t="str">
        <f aca="false">IF(AND(AC3675=1,AA3675&lt;2),IF(AND(C3676=C3675,AA3676=AA3675+1),IF(AC3676=1,"",INDEX(DATAS,AA3675+1)),INDEX(DATAS,AA3675+1)),"")</f>
        <v/>
      </c>
    </row>
    <row r="3676" customFormat="false" ht="15" hidden="false" customHeight="false" outlineLevel="0" collapsed="false">
      <c r="A3676" s="60" t="n">
        <v>46309</v>
      </c>
      <c r="B3676" s="0" t="n">
        <v>7</v>
      </c>
      <c r="C3676" s="0" t="n">
        <v>6054</v>
      </c>
      <c r="E3676" s="0" t="n">
        <v>0</v>
      </c>
      <c r="F3676" s="55" t="s">
        <v>1092</v>
      </c>
      <c r="I3676" s="55" t="s">
        <v>157</v>
      </c>
      <c r="L3676" s="0" t="n">
        <v>177</v>
      </c>
      <c r="U3676" s="0" t="n">
        <v>701</v>
      </c>
      <c r="V3676" s="0" t="n">
        <v>7</v>
      </c>
      <c r="W3676" s="60" t="n">
        <v>46133</v>
      </c>
      <c r="X3676" s="55" t="n">
        <f aca="false">IF(I3676="Male",0,1)</f>
        <v>1</v>
      </c>
      <c r="Y3676" s="55" t="n">
        <f aca="false">IF(OR(I3676="DNB",I3676="Dry DNB"),1,0)</f>
        <v>0</v>
      </c>
      <c r="Z3676" s="55" t="n">
        <f aca="false">IF(ISNUMBER(W3676),A3676-W3676,"")</f>
        <v>176</v>
      </c>
      <c r="AA3676" s="55" t="n">
        <f aca="false">MATCH(A3676,DATAS,0)</f>
        <v>1</v>
      </c>
      <c r="AB3676" s="55" t="n">
        <f aca="false">IF(AND(E3676&gt;0,OR(AND(B3676&gt;=1,B3676&lt;=6),B3676=10)),1,0)</f>
        <v>0</v>
      </c>
      <c r="AC3676" s="55" t="n">
        <f aca="false">IF(AND(E3676&gt;0,B3676=10),1,0)</f>
        <v>0</v>
      </c>
      <c r="AD3676" s="0" t="str">
        <f aca="false">IF(AND(C3675=C3676,AA3675=AA3676-1),AB3675,"")</f>
        <v/>
      </c>
      <c r="AE3676" s="0" t="str">
        <f aca="false">IF(AND(C3675=C3676,AA3675=AA3676-1),AC3675,"")</f>
        <v/>
      </c>
      <c r="AF3676" s="0" t="str">
        <f aca="false">IF(AA3676=1,"",IF(AND(AB3676=1,AD3676&lt;&gt;1),1,0))</f>
        <v/>
      </c>
      <c r="AG3676" s="0" t="str">
        <f aca="false">IF(AA3676=1,"",IF(AND(AC3676=1,AE3676&lt;&gt;1),1,0))</f>
        <v/>
      </c>
      <c r="AH3676" s="60" t="str">
        <f aca="false">IF(AND(E3676&gt;0,AA3676&lt;2,NOT(AND(C3677=C3676,AA3677=AA3676+1))),INDEX(DATAS,AA3676+1),"")</f>
        <v/>
      </c>
      <c r="AI3676" s="60" t="str">
        <f aca="false">IF(AND(AC3676=1,AA3676&lt;2),IF(AND(C3677=C3676,AA3677=AA3676+1),IF(AC3677=1,"",INDEX(DATAS,AA3676+1)),INDEX(DATAS,AA3676+1)),"")</f>
        <v/>
      </c>
    </row>
    <row r="3677" customFormat="false" ht="15" hidden="false" customHeight="false" outlineLevel="0" collapsed="false">
      <c r="A3677" s="60" t="n">
        <v>46310</v>
      </c>
      <c r="B3677" s="0" t="n">
        <v>7</v>
      </c>
      <c r="C3677" s="0" t="n">
        <v>6054</v>
      </c>
      <c r="E3677" s="0" t="n">
        <v>0</v>
      </c>
      <c r="F3677" s="55" t="s">
        <v>1092</v>
      </c>
      <c r="I3677" s="55" t="s">
        <v>157</v>
      </c>
      <c r="L3677" s="0" t="n">
        <v>178</v>
      </c>
      <c r="U3677" s="0" t="n">
        <v>702</v>
      </c>
      <c r="V3677" s="0" t="n">
        <v>7</v>
      </c>
      <c r="W3677" s="60" t="n">
        <v>46133</v>
      </c>
      <c r="X3677" s="55" t="n">
        <f aca="false">IF(I3677="Male",0,1)</f>
        <v>1</v>
      </c>
      <c r="Y3677" s="55" t="n">
        <f aca="false">IF(OR(I3677="DNB",I3677="Dry DNB"),1,0)</f>
        <v>0</v>
      </c>
      <c r="Z3677" s="55" t="n">
        <f aca="false">IF(ISNUMBER(W3677),A3677-W3677,"")</f>
        <v>177</v>
      </c>
      <c r="AA3677" s="55" t="n">
        <f aca="false">MATCH(A3677,DATAS,0)</f>
        <v>2</v>
      </c>
      <c r="AB3677" s="55" t="n">
        <f aca="false">IF(AND(E3677&gt;0,OR(AND(B3677&gt;=1,B3677&lt;=6),B3677=10)),1,0)</f>
        <v>0</v>
      </c>
      <c r="AC3677" s="55" t="n">
        <f aca="false">IF(AND(E3677&gt;0,B3677=10),1,0)</f>
        <v>0</v>
      </c>
      <c r="AD3677" s="55" t="n">
        <f aca="false">IF(AND(C3676=C3677,AA3676=AA3677-1),AB3676,"")</f>
        <v>0</v>
      </c>
      <c r="AE3677" s="55" t="n">
        <f aca="false">IF(AND(C3676=C3677,AA3676=AA3677-1),AC3676,"")</f>
        <v>0</v>
      </c>
      <c r="AF3677" s="55" t="n">
        <f aca="false">IF(AA3677=1,"",IF(AND(AB3677=1,AD3677&lt;&gt;1),1,0))</f>
        <v>0</v>
      </c>
      <c r="AG3677" s="55" t="n">
        <f aca="false">IF(AA3677=1,"",IF(AND(AC3677=1,AE3677&lt;&gt;1),1,0))</f>
        <v>0</v>
      </c>
      <c r="AH3677" s="60" t="str">
        <f aca="false">IF(AND(E3677&gt;0,AA3677&lt;2,NOT(AND(C3678=C3677,AA3678=AA3677+1))),INDEX(DATAS,AA3677+1),"")</f>
        <v/>
      </c>
      <c r="AI3677" s="60" t="str">
        <f aca="false">IF(AND(AC3677=1,AA3677&lt;2),IF(AND(C3678=C3677,AA3678=AA3677+1),IF(AC3678=1,"",INDEX(DATAS,AA3677+1)),INDEX(DATAS,AA3677+1)),"")</f>
        <v/>
      </c>
    </row>
    <row r="3678" customFormat="false" ht="15" hidden="false" customHeight="false" outlineLevel="0" collapsed="false">
      <c r="A3678" s="60" t="n">
        <v>46309</v>
      </c>
      <c r="B3678" s="0" t="n">
        <v>1</v>
      </c>
      <c r="C3678" s="0" t="n">
        <v>6056</v>
      </c>
      <c r="D3678" s="0" t="n">
        <v>68</v>
      </c>
      <c r="E3678" s="0" t="n">
        <v>1</v>
      </c>
      <c r="F3678" s="55" t="s">
        <v>1092</v>
      </c>
      <c r="G3678" s="0" t="n">
        <v>45.7</v>
      </c>
      <c r="H3678" s="0" t="n">
        <v>47</v>
      </c>
      <c r="I3678" s="55" t="s">
        <v>187</v>
      </c>
      <c r="J3678" s="0" t="n">
        <v>68</v>
      </c>
      <c r="K3678" s="0" t="n">
        <v>68</v>
      </c>
      <c r="P3678" s="0" t="n">
        <v>4.07</v>
      </c>
      <c r="Q3678" s="0" t="n">
        <v>3.15</v>
      </c>
      <c r="R3678" s="0" t="n">
        <v>3957</v>
      </c>
      <c r="S3678" s="0" t="n">
        <v>7954</v>
      </c>
      <c r="U3678" s="0" t="n">
        <v>701</v>
      </c>
      <c r="V3678" s="0" t="n">
        <v>1</v>
      </c>
      <c r="W3678" s="60" t="n">
        <v>46310</v>
      </c>
      <c r="X3678" s="55" t="n">
        <f aca="false">IF(I3678="Male",0,1)</f>
        <v>1</v>
      </c>
      <c r="Y3678" s="55" t="n">
        <f aca="false">IF(OR(I3678="DNB",I3678="Dry DNB"),1,0)</f>
        <v>0</v>
      </c>
      <c r="Z3678" s="55" t="n">
        <f aca="false">IF(ISNUMBER(W3678),A3678-W3678,"")</f>
        <v>-1</v>
      </c>
      <c r="AA3678" s="55" t="n">
        <f aca="false">MATCH(A3678,DATAS,0)</f>
        <v>1</v>
      </c>
      <c r="AB3678" s="55" t="n">
        <f aca="false">IF(AND(E3678&gt;0,OR(AND(B3678&gt;=1,B3678&lt;=6),B3678=10)),1,0)</f>
        <v>1</v>
      </c>
      <c r="AC3678" s="55" t="n">
        <f aca="false">IF(AND(E3678&gt;0,B3678=10),1,0)</f>
        <v>0</v>
      </c>
      <c r="AD3678" s="0" t="str">
        <f aca="false">IF(AND(C3677=C3678,AA3677=AA3678-1),AB3677,"")</f>
        <v/>
      </c>
      <c r="AE3678" s="0" t="str">
        <f aca="false">IF(AND(C3677=C3678,AA3677=AA3678-1),AC3677,"")</f>
        <v/>
      </c>
      <c r="AF3678" s="0" t="str">
        <f aca="false">IF(AA3678=1,"",IF(AND(AB3678=1,AD3678&lt;&gt;1),1,0))</f>
        <v/>
      </c>
      <c r="AG3678" s="0" t="str">
        <f aca="false">IF(AA3678=1,"",IF(AND(AC3678=1,AE3678&lt;&gt;1),1,0))</f>
        <v/>
      </c>
      <c r="AH3678" s="60" t="str">
        <f aca="false">IF(AND(E3678&gt;0,AA3678&lt;2,NOT(AND(C3679=C3678,AA3679=AA3678+1))),INDEX(DATAS,AA3678+1),"")</f>
        <v/>
      </c>
      <c r="AI3678" s="60" t="str">
        <f aca="false">IF(AND(AC3678=1,AA3678&lt;2),IF(AND(C3679=C3678,AA3679=AA3678+1),IF(AC3679=1,"",INDEX(DATAS,AA3678+1)),INDEX(DATAS,AA3678+1)),"")</f>
        <v/>
      </c>
    </row>
    <row r="3679" customFormat="false" ht="15" hidden="false" customHeight="false" outlineLevel="0" collapsed="false">
      <c r="A3679" s="60" t="n">
        <v>46310</v>
      </c>
      <c r="B3679" s="0" t="n">
        <v>1</v>
      </c>
      <c r="C3679" s="0" t="n">
        <v>6056</v>
      </c>
      <c r="D3679" s="0" t="n">
        <v>69</v>
      </c>
      <c r="E3679" s="0" t="n">
        <v>1</v>
      </c>
      <c r="F3679" s="55" t="s">
        <v>1092</v>
      </c>
      <c r="G3679" s="0" t="n">
        <v>46.7</v>
      </c>
      <c r="H3679" s="0" t="n">
        <v>47</v>
      </c>
      <c r="I3679" s="55" t="s">
        <v>187</v>
      </c>
      <c r="J3679" s="0" t="n">
        <v>69</v>
      </c>
      <c r="K3679" s="0" t="n">
        <v>68</v>
      </c>
      <c r="P3679" s="0" t="n">
        <v>4.07</v>
      </c>
      <c r="Q3679" s="0" t="n">
        <v>3.15</v>
      </c>
      <c r="U3679" s="0" t="n">
        <v>702</v>
      </c>
      <c r="V3679" s="0" t="n">
        <v>1</v>
      </c>
      <c r="W3679" s="60" t="n">
        <v>46310</v>
      </c>
      <c r="X3679" s="55" t="n">
        <f aca="false">IF(I3679="Male",0,1)</f>
        <v>1</v>
      </c>
      <c r="Y3679" s="55" t="n">
        <f aca="false">IF(OR(I3679="DNB",I3679="Dry DNB"),1,0)</f>
        <v>0</v>
      </c>
      <c r="Z3679" s="55" t="n">
        <f aca="false">IF(ISNUMBER(W3679),A3679-W3679,"")</f>
        <v>0</v>
      </c>
      <c r="AA3679" s="55" t="n">
        <f aca="false">MATCH(A3679,DATAS,0)</f>
        <v>2</v>
      </c>
      <c r="AB3679" s="55" t="n">
        <f aca="false">IF(AND(E3679&gt;0,OR(AND(B3679&gt;=1,B3679&lt;=6),B3679=10)),1,0)</f>
        <v>1</v>
      </c>
      <c r="AC3679" s="55" t="n">
        <f aca="false">IF(AND(E3679&gt;0,B3679=10),1,0)</f>
        <v>0</v>
      </c>
      <c r="AD3679" s="55" t="n">
        <f aca="false">IF(AND(C3678=C3679,AA3678=AA3679-1),AB3678,"")</f>
        <v>1</v>
      </c>
      <c r="AE3679" s="55" t="n">
        <f aca="false">IF(AND(C3678=C3679,AA3678=AA3679-1),AC3678,"")</f>
        <v>0</v>
      </c>
      <c r="AF3679" s="55" t="n">
        <f aca="false">IF(AA3679=1,"",IF(AND(AB3679=1,AD3679&lt;&gt;1),1,0))</f>
        <v>0</v>
      </c>
      <c r="AG3679" s="55" t="n">
        <f aca="false">IF(AA3679=1,"",IF(AND(AC3679=1,AE3679&lt;&gt;1),1,0))</f>
        <v>0</v>
      </c>
      <c r="AH3679" s="60" t="str">
        <f aca="false">IF(AND(E3679&gt;0,AA3679&lt;2,NOT(AND(C3680=C3679,AA3680=AA3679+1))),INDEX(DATAS,AA3679+1),"")</f>
        <v/>
      </c>
      <c r="AI3679" s="60" t="str">
        <f aca="false">IF(AND(AC3679=1,AA3679&lt;2),IF(AND(C3680=C3679,AA3680=AA3679+1),IF(AC3680=1,"",INDEX(DATAS,AA3679+1)),INDEX(DATAS,AA3679+1)),"")</f>
        <v/>
      </c>
    </row>
    <row r="3680" customFormat="false" ht="15" hidden="false" customHeight="false" outlineLevel="0" collapsed="false">
      <c r="A3680" s="60" t="n">
        <v>46309</v>
      </c>
      <c r="B3680" s="0" t="n">
        <v>1</v>
      </c>
      <c r="C3680" s="0" t="n">
        <v>6057</v>
      </c>
      <c r="D3680" s="0" t="n">
        <v>12</v>
      </c>
      <c r="E3680" s="0" t="n">
        <v>1</v>
      </c>
      <c r="F3680" s="55" t="s">
        <v>1092</v>
      </c>
      <c r="G3680" s="0" t="n">
        <v>41.2</v>
      </c>
      <c r="H3680" s="0" t="n">
        <v>36</v>
      </c>
      <c r="I3680" s="55" t="s">
        <v>166</v>
      </c>
      <c r="J3680" s="0" t="n">
        <v>12</v>
      </c>
      <c r="R3680" s="0" t="n">
        <v>3417</v>
      </c>
      <c r="S3680" s="0" t="n">
        <v>6868</v>
      </c>
      <c r="U3680" s="0" t="n">
        <v>701</v>
      </c>
      <c r="V3680" s="0" t="n">
        <v>0</v>
      </c>
      <c r="X3680" s="55" t="n">
        <f aca="false">IF(I3680="Male",0,1)</f>
        <v>1</v>
      </c>
      <c r="Y3680" s="55" t="n">
        <f aca="false">IF(OR(I3680="DNB",I3680="Dry DNB"),1,0)</f>
        <v>0</v>
      </c>
      <c r="Z3680" s="0" t="str">
        <f aca="false">IF(ISNUMBER(W3680),A3680-W3680,"")</f>
        <v/>
      </c>
      <c r="AA3680" s="55" t="n">
        <f aca="false">MATCH(A3680,DATAS,0)</f>
        <v>1</v>
      </c>
      <c r="AB3680" s="55" t="n">
        <f aca="false">IF(AND(E3680&gt;0,OR(AND(B3680&gt;=1,B3680&lt;=6),B3680=10)),1,0)</f>
        <v>1</v>
      </c>
      <c r="AC3680" s="55" t="n">
        <f aca="false">IF(AND(E3680&gt;0,B3680=10),1,0)</f>
        <v>0</v>
      </c>
      <c r="AD3680" s="0" t="str">
        <f aca="false">IF(AND(C3679=C3680,AA3679=AA3680-1),AB3679,"")</f>
        <v/>
      </c>
      <c r="AE3680" s="0" t="str">
        <f aca="false">IF(AND(C3679=C3680,AA3679=AA3680-1),AC3679,"")</f>
        <v/>
      </c>
      <c r="AF3680" s="0" t="str">
        <f aca="false">IF(AA3680=1,"",IF(AND(AB3680=1,AD3680&lt;&gt;1),1,0))</f>
        <v/>
      </c>
      <c r="AG3680" s="0" t="str">
        <f aca="false">IF(AA3680=1,"",IF(AND(AC3680=1,AE3680&lt;&gt;1),1,0))</f>
        <v/>
      </c>
      <c r="AH3680" s="60" t="str">
        <f aca="false">IF(AND(E3680&gt;0,AA3680&lt;2,NOT(AND(C3681=C3680,AA3681=AA3680+1))),INDEX(DATAS,AA3680+1),"")</f>
        <v/>
      </c>
      <c r="AI3680" s="60" t="str">
        <f aca="false">IF(AND(AC3680=1,AA3680&lt;2),IF(AND(C3681=C3680,AA3681=AA3680+1),IF(AC3681=1,"",INDEX(DATAS,AA3680+1)),INDEX(DATAS,AA3680+1)),"")</f>
        <v/>
      </c>
    </row>
    <row r="3681" customFormat="false" ht="15" hidden="false" customHeight="false" outlineLevel="0" collapsed="false">
      <c r="A3681" s="60" t="n">
        <v>46310</v>
      </c>
      <c r="B3681" s="0" t="n">
        <v>1</v>
      </c>
      <c r="C3681" s="0" t="n">
        <v>6057</v>
      </c>
      <c r="D3681" s="0" t="n">
        <v>13</v>
      </c>
      <c r="E3681" s="0" t="n">
        <v>1</v>
      </c>
      <c r="F3681" s="55" t="s">
        <v>1092</v>
      </c>
      <c r="G3681" s="0" t="n">
        <v>41.2</v>
      </c>
      <c r="H3681" s="0" t="n">
        <v>37</v>
      </c>
      <c r="I3681" s="55" t="s">
        <v>166</v>
      </c>
      <c r="J3681" s="0" t="n">
        <v>13</v>
      </c>
      <c r="U3681" s="0" t="n">
        <v>702</v>
      </c>
      <c r="V3681" s="0" t="n">
        <v>0</v>
      </c>
      <c r="X3681" s="55" t="n">
        <f aca="false">IF(I3681="Male",0,1)</f>
        <v>1</v>
      </c>
      <c r="Y3681" s="55" t="n">
        <f aca="false">IF(OR(I3681="DNB",I3681="Dry DNB"),1,0)</f>
        <v>0</v>
      </c>
      <c r="Z3681" s="0" t="str">
        <f aca="false">IF(ISNUMBER(W3681),A3681-W3681,"")</f>
        <v/>
      </c>
      <c r="AA3681" s="55" t="n">
        <f aca="false">MATCH(A3681,DATAS,0)</f>
        <v>2</v>
      </c>
      <c r="AB3681" s="55" t="n">
        <f aca="false">IF(AND(E3681&gt;0,OR(AND(B3681&gt;=1,B3681&lt;=6),B3681=10)),1,0)</f>
        <v>1</v>
      </c>
      <c r="AC3681" s="55" t="n">
        <f aca="false">IF(AND(E3681&gt;0,B3681=10),1,0)</f>
        <v>0</v>
      </c>
      <c r="AD3681" s="55" t="n">
        <f aca="false">IF(AND(C3680=C3681,AA3680=AA3681-1),AB3680,"")</f>
        <v>1</v>
      </c>
      <c r="AE3681" s="55" t="n">
        <f aca="false">IF(AND(C3680=C3681,AA3680=AA3681-1),AC3680,"")</f>
        <v>0</v>
      </c>
      <c r="AF3681" s="55" t="n">
        <f aca="false">IF(AA3681=1,"",IF(AND(AB3681=1,AD3681&lt;&gt;1),1,0))</f>
        <v>0</v>
      </c>
      <c r="AG3681" s="55" t="n">
        <f aca="false">IF(AA3681=1,"",IF(AND(AC3681=1,AE3681&lt;&gt;1),1,0))</f>
        <v>0</v>
      </c>
      <c r="AH3681" s="60" t="str">
        <f aca="false">IF(AND(E3681&gt;0,AA3681&lt;2,NOT(AND(C3682=C3681,AA3682=AA3681+1))),INDEX(DATAS,AA3681+1),"")</f>
        <v/>
      </c>
      <c r="AI3681" s="60" t="str">
        <f aca="false">IF(AND(AC3681=1,AA3681&lt;2),IF(AND(C3682=C3681,AA3682=AA3681+1),IF(AC3682=1,"",INDEX(DATAS,AA3681+1)),INDEX(DATAS,AA3681+1)),"")</f>
        <v/>
      </c>
    </row>
    <row r="3682" customFormat="false" ht="15" hidden="false" customHeight="false" outlineLevel="0" collapsed="false">
      <c r="A3682" s="60" t="n">
        <v>46309</v>
      </c>
      <c r="B3682" s="0" t="n">
        <v>6</v>
      </c>
      <c r="C3682" s="0" t="n">
        <v>6058</v>
      </c>
      <c r="D3682" s="0" t="n">
        <v>56</v>
      </c>
      <c r="E3682" s="0" t="n">
        <v>1</v>
      </c>
      <c r="F3682" s="55" t="s">
        <v>1092</v>
      </c>
      <c r="G3682" s="0" t="n">
        <v>28.9</v>
      </c>
      <c r="H3682" s="0" t="n">
        <v>27</v>
      </c>
      <c r="I3682" s="55" t="s">
        <v>166</v>
      </c>
      <c r="J3682" s="0" t="n">
        <v>56</v>
      </c>
      <c r="P3682" s="0" t="n">
        <v>4.42</v>
      </c>
      <c r="Q3682" s="0" t="n">
        <v>3.39</v>
      </c>
      <c r="R3682" s="0" t="n">
        <v>2123</v>
      </c>
      <c r="S3682" s="0" t="n">
        <v>4269</v>
      </c>
      <c r="U3682" s="0" t="n">
        <v>701</v>
      </c>
      <c r="V3682" s="0" t="n">
        <v>0</v>
      </c>
      <c r="X3682" s="55" t="n">
        <f aca="false">IF(I3682="Male",0,1)</f>
        <v>1</v>
      </c>
      <c r="Y3682" s="55" t="n">
        <f aca="false">IF(OR(I3682="DNB",I3682="Dry DNB"),1,0)</f>
        <v>0</v>
      </c>
      <c r="Z3682" s="0" t="str">
        <f aca="false">IF(ISNUMBER(W3682),A3682-W3682,"")</f>
        <v/>
      </c>
      <c r="AA3682" s="55" t="n">
        <f aca="false">MATCH(A3682,DATAS,0)</f>
        <v>1</v>
      </c>
      <c r="AB3682" s="55" t="n">
        <f aca="false">IF(AND(E3682&gt;0,OR(AND(B3682&gt;=1,B3682&lt;=6),B3682=10)),1,0)</f>
        <v>1</v>
      </c>
      <c r="AC3682" s="55" t="n">
        <f aca="false">IF(AND(E3682&gt;0,B3682=10),1,0)</f>
        <v>0</v>
      </c>
      <c r="AD3682" s="0" t="str">
        <f aca="false">IF(AND(C3681=C3682,AA3681=AA3682-1),AB3681,"")</f>
        <v/>
      </c>
      <c r="AE3682" s="0" t="str">
        <f aca="false">IF(AND(C3681=C3682,AA3681=AA3682-1),AC3681,"")</f>
        <v/>
      </c>
      <c r="AF3682" s="0" t="str">
        <f aca="false">IF(AA3682=1,"",IF(AND(AB3682=1,AD3682&lt;&gt;1),1,0))</f>
        <v/>
      </c>
      <c r="AG3682" s="0" t="str">
        <f aca="false">IF(AA3682=1,"",IF(AND(AC3682=1,AE3682&lt;&gt;1),1,0))</f>
        <v/>
      </c>
      <c r="AH3682" s="60" t="str">
        <f aca="false">IF(AND(E3682&gt;0,AA3682&lt;2,NOT(AND(C3683=C3682,AA3683=AA3682+1))),INDEX(DATAS,AA3682+1),"")</f>
        <v/>
      </c>
      <c r="AI3682" s="60" t="str">
        <f aca="false">IF(AND(AC3682=1,AA3682&lt;2),IF(AND(C3683=C3682,AA3683=AA3682+1),IF(AC3683=1,"",INDEX(DATAS,AA3682+1)),INDEX(DATAS,AA3682+1)),"")</f>
        <v/>
      </c>
    </row>
    <row r="3683" customFormat="false" ht="15" hidden="false" customHeight="false" outlineLevel="0" collapsed="false">
      <c r="A3683" s="60" t="n">
        <v>46310</v>
      </c>
      <c r="B3683" s="0" t="n">
        <v>6</v>
      </c>
      <c r="C3683" s="0" t="n">
        <v>6058</v>
      </c>
      <c r="D3683" s="0" t="n">
        <v>57</v>
      </c>
      <c r="E3683" s="0" t="n">
        <v>1</v>
      </c>
      <c r="F3683" s="55" t="s">
        <v>1092</v>
      </c>
      <c r="G3683" s="0" t="n">
        <v>30.4</v>
      </c>
      <c r="H3683" s="0" t="n">
        <v>28</v>
      </c>
      <c r="I3683" s="55" t="s">
        <v>166</v>
      </c>
      <c r="J3683" s="0" t="n">
        <v>57</v>
      </c>
      <c r="P3683" s="0" t="n">
        <v>4.42</v>
      </c>
      <c r="Q3683" s="0" t="n">
        <v>3.39</v>
      </c>
      <c r="U3683" s="0" t="n">
        <v>702</v>
      </c>
      <c r="V3683" s="0" t="n">
        <v>0</v>
      </c>
      <c r="X3683" s="55" t="n">
        <f aca="false">IF(I3683="Male",0,1)</f>
        <v>1</v>
      </c>
      <c r="Y3683" s="55" t="n">
        <f aca="false">IF(OR(I3683="DNB",I3683="Dry DNB"),1,0)</f>
        <v>0</v>
      </c>
      <c r="Z3683" s="0" t="str">
        <f aca="false">IF(ISNUMBER(W3683),A3683-W3683,"")</f>
        <v/>
      </c>
      <c r="AA3683" s="55" t="n">
        <f aca="false">MATCH(A3683,DATAS,0)</f>
        <v>2</v>
      </c>
      <c r="AB3683" s="55" t="n">
        <f aca="false">IF(AND(E3683&gt;0,OR(AND(B3683&gt;=1,B3683&lt;=6),B3683=10)),1,0)</f>
        <v>1</v>
      </c>
      <c r="AC3683" s="55" t="n">
        <f aca="false">IF(AND(E3683&gt;0,B3683=10),1,0)</f>
        <v>0</v>
      </c>
      <c r="AD3683" s="55" t="n">
        <f aca="false">IF(AND(C3682=C3683,AA3682=AA3683-1),AB3682,"")</f>
        <v>1</v>
      </c>
      <c r="AE3683" s="55" t="n">
        <f aca="false">IF(AND(C3682=C3683,AA3682=AA3683-1),AC3682,"")</f>
        <v>0</v>
      </c>
      <c r="AF3683" s="55" t="n">
        <f aca="false">IF(AA3683=1,"",IF(AND(AB3683=1,AD3683&lt;&gt;1),1,0))</f>
        <v>0</v>
      </c>
      <c r="AG3683" s="55" t="n">
        <f aca="false">IF(AA3683=1,"",IF(AND(AC3683=1,AE3683&lt;&gt;1),1,0))</f>
        <v>0</v>
      </c>
      <c r="AH3683" s="60" t="str">
        <f aca="false">IF(AND(E3683&gt;0,AA3683&lt;2,NOT(AND(C3684=C3683,AA3684=AA3683+1))),INDEX(DATAS,AA3683+1),"")</f>
        <v/>
      </c>
      <c r="AI3683" s="60" t="str">
        <f aca="false">IF(AND(AC3683=1,AA3683&lt;2),IF(AND(C3684=C3683,AA3684=AA3683+1),IF(AC3684=1,"",INDEX(DATAS,AA3683+1)),INDEX(DATAS,AA3683+1)),"")</f>
        <v/>
      </c>
    </row>
    <row r="3684" customFormat="false" ht="15" hidden="false" customHeight="false" outlineLevel="0" collapsed="false">
      <c r="A3684" s="60" t="n">
        <v>46309</v>
      </c>
      <c r="B3684" s="0" t="n">
        <v>1</v>
      </c>
      <c r="C3684" s="0" t="n">
        <v>6059</v>
      </c>
      <c r="D3684" s="0" t="n">
        <v>55</v>
      </c>
      <c r="E3684" s="0" t="n">
        <v>1</v>
      </c>
      <c r="F3684" s="55" t="s">
        <v>1092</v>
      </c>
      <c r="G3684" s="0" t="n">
        <v>50.9</v>
      </c>
      <c r="H3684" s="0" t="n">
        <v>52</v>
      </c>
      <c r="I3684" s="55" t="s">
        <v>166</v>
      </c>
      <c r="J3684" s="0" t="n">
        <v>55</v>
      </c>
      <c r="P3684" s="0" t="n">
        <v>3.19</v>
      </c>
      <c r="Q3684" s="0" t="n">
        <v>3.08</v>
      </c>
      <c r="R3684" s="0" t="n">
        <v>4564</v>
      </c>
      <c r="S3684" s="0" t="n">
        <v>9176</v>
      </c>
      <c r="U3684" s="0" t="n">
        <v>701</v>
      </c>
      <c r="V3684" s="0" t="n">
        <v>0</v>
      </c>
      <c r="X3684" s="55" t="n">
        <f aca="false">IF(I3684="Male",0,1)</f>
        <v>1</v>
      </c>
      <c r="Y3684" s="55" t="n">
        <f aca="false">IF(OR(I3684="DNB",I3684="Dry DNB"),1,0)</f>
        <v>0</v>
      </c>
      <c r="Z3684" s="0" t="str">
        <f aca="false">IF(ISNUMBER(W3684),A3684-W3684,"")</f>
        <v/>
      </c>
      <c r="AA3684" s="55" t="n">
        <f aca="false">MATCH(A3684,DATAS,0)</f>
        <v>1</v>
      </c>
      <c r="AB3684" s="55" t="n">
        <f aca="false">IF(AND(E3684&gt;0,OR(AND(B3684&gt;=1,B3684&lt;=6),B3684=10)),1,0)</f>
        <v>1</v>
      </c>
      <c r="AC3684" s="55" t="n">
        <f aca="false">IF(AND(E3684&gt;0,B3684=10),1,0)</f>
        <v>0</v>
      </c>
      <c r="AD3684" s="0" t="str">
        <f aca="false">IF(AND(C3683=C3684,AA3683=AA3684-1),AB3683,"")</f>
        <v/>
      </c>
      <c r="AE3684" s="0" t="str">
        <f aca="false">IF(AND(C3683=C3684,AA3683=AA3684-1),AC3683,"")</f>
        <v/>
      </c>
      <c r="AF3684" s="0" t="str">
        <f aca="false">IF(AA3684=1,"",IF(AND(AB3684=1,AD3684&lt;&gt;1),1,0))</f>
        <v/>
      </c>
      <c r="AG3684" s="0" t="str">
        <f aca="false">IF(AA3684=1,"",IF(AND(AC3684=1,AE3684&lt;&gt;1),1,0))</f>
        <v/>
      </c>
      <c r="AH3684" s="60" t="str">
        <f aca="false">IF(AND(E3684&gt;0,AA3684&lt;2,NOT(AND(C3685=C3684,AA3685=AA3684+1))),INDEX(DATAS,AA3684+1),"")</f>
        <v/>
      </c>
      <c r="AI3684" s="60" t="str">
        <f aca="false">IF(AND(AC3684=1,AA3684&lt;2),IF(AND(C3685=C3684,AA3685=AA3684+1),IF(AC3685=1,"",INDEX(DATAS,AA3684+1)),INDEX(DATAS,AA3684+1)),"")</f>
        <v/>
      </c>
    </row>
    <row r="3685" customFormat="false" ht="15" hidden="false" customHeight="false" outlineLevel="0" collapsed="false">
      <c r="A3685" s="60" t="n">
        <v>46310</v>
      </c>
      <c r="B3685" s="0" t="n">
        <v>1</v>
      </c>
      <c r="C3685" s="0" t="n">
        <v>6059</v>
      </c>
      <c r="D3685" s="0" t="n">
        <v>56</v>
      </c>
      <c r="E3685" s="0" t="n">
        <v>1</v>
      </c>
      <c r="F3685" s="55" t="s">
        <v>1092</v>
      </c>
      <c r="G3685" s="0" t="n">
        <v>54.3</v>
      </c>
      <c r="H3685" s="0" t="n">
        <v>52</v>
      </c>
      <c r="I3685" s="55" t="s">
        <v>166</v>
      </c>
      <c r="J3685" s="0" t="n">
        <v>56</v>
      </c>
      <c r="P3685" s="0" t="n">
        <v>3.19</v>
      </c>
      <c r="Q3685" s="0" t="n">
        <v>3.08</v>
      </c>
      <c r="U3685" s="0" t="n">
        <v>702</v>
      </c>
      <c r="V3685" s="0" t="n">
        <v>0</v>
      </c>
      <c r="X3685" s="55" t="n">
        <f aca="false">IF(I3685="Male",0,1)</f>
        <v>1</v>
      </c>
      <c r="Y3685" s="55" t="n">
        <f aca="false">IF(OR(I3685="DNB",I3685="Dry DNB"),1,0)</f>
        <v>0</v>
      </c>
      <c r="Z3685" s="0" t="str">
        <f aca="false">IF(ISNUMBER(W3685),A3685-W3685,"")</f>
        <v/>
      </c>
      <c r="AA3685" s="55" t="n">
        <f aca="false">MATCH(A3685,DATAS,0)</f>
        <v>2</v>
      </c>
      <c r="AB3685" s="55" t="n">
        <f aca="false">IF(AND(E3685&gt;0,OR(AND(B3685&gt;=1,B3685&lt;=6),B3685=10)),1,0)</f>
        <v>1</v>
      </c>
      <c r="AC3685" s="55" t="n">
        <f aca="false">IF(AND(E3685&gt;0,B3685=10),1,0)</f>
        <v>0</v>
      </c>
      <c r="AD3685" s="55" t="n">
        <f aca="false">IF(AND(C3684=C3685,AA3684=AA3685-1),AB3684,"")</f>
        <v>1</v>
      </c>
      <c r="AE3685" s="55" t="n">
        <f aca="false">IF(AND(C3684=C3685,AA3684=AA3685-1),AC3684,"")</f>
        <v>0</v>
      </c>
      <c r="AF3685" s="55" t="n">
        <f aca="false">IF(AA3685=1,"",IF(AND(AB3685=1,AD3685&lt;&gt;1),1,0))</f>
        <v>0</v>
      </c>
      <c r="AG3685" s="55" t="n">
        <f aca="false">IF(AA3685=1,"",IF(AND(AC3685=1,AE3685&lt;&gt;1),1,0))</f>
        <v>0</v>
      </c>
      <c r="AH3685" s="60" t="str">
        <f aca="false">IF(AND(E3685&gt;0,AA3685&lt;2,NOT(AND(C3686=C3685,AA3686=AA3685+1))),INDEX(DATAS,AA3685+1),"")</f>
        <v/>
      </c>
      <c r="AI3685" s="60" t="str">
        <f aca="false">IF(AND(AC3685=1,AA3685&lt;2),IF(AND(C3686=C3685,AA3686=AA3685+1),IF(AC3686=1,"",INDEX(DATAS,AA3685+1)),INDEX(DATAS,AA3685+1)),"")</f>
        <v/>
      </c>
    </row>
    <row r="3686" customFormat="false" ht="15" hidden="false" customHeight="false" outlineLevel="0" collapsed="false">
      <c r="A3686" s="60" t="n">
        <v>46309</v>
      </c>
      <c r="B3686" s="0" t="n">
        <v>14</v>
      </c>
      <c r="C3686" s="0" t="n">
        <v>6060</v>
      </c>
      <c r="E3686" s="0" t="n">
        <v>0</v>
      </c>
      <c r="F3686" s="55" t="s">
        <v>1093</v>
      </c>
      <c r="I3686" s="55" t="s">
        <v>157</v>
      </c>
      <c r="L3686" s="0" t="n">
        <v>273</v>
      </c>
      <c r="U3686" s="0" t="n">
        <v>700</v>
      </c>
      <c r="V3686" s="0" t="n">
        <v>3</v>
      </c>
      <c r="W3686" s="60" t="n">
        <v>46037</v>
      </c>
      <c r="X3686" s="55" t="n">
        <f aca="false">IF(I3686="Male",0,1)</f>
        <v>1</v>
      </c>
      <c r="Y3686" s="55" t="n">
        <f aca="false">IF(OR(I3686="DNB",I3686="Dry DNB"),1,0)</f>
        <v>0</v>
      </c>
      <c r="Z3686" s="55" t="n">
        <f aca="false">IF(ISNUMBER(W3686),A3686-W3686,"")</f>
        <v>272</v>
      </c>
      <c r="AA3686" s="55" t="n">
        <f aca="false">MATCH(A3686,DATAS,0)</f>
        <v>1</v>
      </c>
      <c r="AB3686" s="55" t="n">
        <f aca="false">IF(AND(E3686&gt;0,OR(AND(B3686&gt;=1,B3686&lt;=6),B3686=10)),1,0)</f>
        <v>0</v>
      </c>
      <c r="AC3686" s="55" t="n">
        <f aca="false">IF(AND(E3686&gt;0,B3686=10),1,0)</f>
        <v>0</v>
      </c>
      <c r="AD3686" s="0" t="str">
        <f aca="false">IF(AND(C3685=C3686,AA3685=AA3686-1),AB3685,"")</f>
        <v/>
      </c>
      <c r="AE3686" s="0" t="str">
        <f aca="false">IF(AND(C3685=C3686,AA3685=AA3686-1),AC3685,"")</f>
        <v/>
      </c>
      <c r="AF3686" s="0" t="str">
        <f aca="false">IF(AA3686=1,"",IF(AND(AB3686=1,AD3686&lt;&gt;1),1,0))</f>
        <v/>
      </c>
      <c r="AG3686" s="0" t="str">
        <f aca="false">IF(AA3686=1,"",IF(AND(AC3686=1,AE3686&lt;&gt;1),1,0))</f>
        <v/>
      </c>
      <c r="AH3686" s="60" t="str">
        <f aca="false">IF(AND(E3686&gt;0,AA3686&lt;2,NOT(AND(C3687=C3686,AA3687=AA3686+1))),INDEX(DATAS,AA3686+1),"")</f>
        <v/>
      </c>
      <c r="AI3686" s="60" t="str">
        <f aca="false">IF(AND(AC3686=1,AA3686&lt;2),IF(AND(C3687=C3686,AA3687=AA3686+1),IF(AC3687=1,"",INDEX(DATAS,AA3686+1)),INDEX(DATAS,AA3686+1)),"")</f>
        <v/>
      </c>
    </row>
    <row r="3687" customFormat="false" ht="15" hidden="false" customHeight="false" outlineLevel="0" collapsed="false">
      <c r="A3687" s="60" t="n">
        <v>46310</v>
      </c>
      <c r="B3687" s="0" t="n">
        <v>14</v>
      </c>
      <c r="C3687" s="0" t="n">
        <v>6060</v>
      </c>
      <c r="E3687" s="0" t="n">
        <v>0</v>
      </c>
      <c r="F3687" s="55" t="s">
        <v>1093</v>
      </c>
      <c r="I3687" s="55" t="s">
        <v>157</v>
      </c>
      <c r="L3687" s="0" t="n">
        <v>274</v>
      </c>
      <c r="U3687" s="0" t="n">
        <v>701</v>
      </c>
      <c r="V3687" s="0" t="n">
        <v>3</v>
      </c>
      <c r="W3687" s="60" t="n">
        <v>46037</v>
      </c>
      <c r="X3687" s="55" t="n">
        <f aca="false">IF(I3687="Male",0,1)</f>
        <v>1</v>
      </c>
      <c r="Y3687" s="55" t="n">
        <f aca="false">IF(OR(I3687="DNB",I3687="Dry DNB"),1,0)</f>
        <v>0</v>
      </c>
      <c r="Z3687" s="55" t="n">
        <f aca="false">IF(ISNUMBER(W3687),A3687-W3687,"")</f>
        <v>273</v>
      </c>
      <c r="AA3687" s="55" t="n">
        <f aca="false">MATCH(A3687,DATAS,0)</f>
        <v>2</v>
      </c>
      <c r="AB3687" s="55" t="n">
        <f aca="false">IF(AND(E3687&gt;0,OR(AND(B3687&gt;=1,B3687&lt;=6),B3687=10)),1,0)</f>
        <v>0</v>
      </c>
      <c r="AC3687" s="55" t="n">
        <f aca="false">IF(AND(E3687&gt;0,B3687=10),1,0)</f>
        <v>0</v>
      </c>
      <c r="AD3687" s="55" t="n">
        <f aca="false">IF(AND(C3686=C3687,AA3686=AA3687-1),AB3686,"")</f>
        <v>0</v>
      </c>
      <c r="AE3687" s="55" t="n">
        <f aca="false">IF(AND(C3686=C3687,AA3686=AA3687-1),AC3686,"")</f>
        <v>0</v>
      </c>
      <c r="AF3687" s="55" t="n">
        <f aca="false">IF(AA3687=1,"",IF(AND(AB3687=1,AD3687&lt;&gt;1),1,0))</f>
        <v>0</v>
      </c>
      <c r="AG3687" s="55" t="n">
        <f aca="false">IF(AA3687=1,"",IF(AND(AC3687=1,AE3687&lt;&gt;1),1,0))</f>
        <v>0</v>
      </c>
      <c r="AH3687" s="60" t="str">
        <f aca="false">IF(AND(E3687&gt;0,AA3687&lt;2,NOT(AND(C3688=C3687,AA3688=AA3687+1))),INDEX(DATAS,AA3687+1),"")</f>
        <v/>
      </c>
      <c r="AI3687" s="60" t="str">
        <f aca="false">IF(AND(AC3687=1,AA3687&lt;2),IF(AND(C3688=C3687,AA3688=AA3687+1),IF(AC3688=1,"",INDEX(DATAS,AA3687+1)),INDEX(DATAS,AA3687+1)),"")</f>
        <v/>
      </c>
    </row>
    <row r="3688" customFormat="false" ht="15" hidden="false" customHeight="false" outlineLevel="0" collapsed="false">
      <c r="A3688" s="60" t="n">
        <v>46309</v>
      </c>
      <c r="B3688" s="0" t="n">
        <v>1</v>
      </c>
      <c r="C3688" s="0" t="n">
        <v>6062</v>
      </c>
      <c r="D3688" s="0" t="n">
        <v>62</v>
      </c>
      <c r="E3688" s="0" t="n">
        <v>1</v>
      </c>
      <c r="F3688" s="55" t="s">
        <v>1094</v>
      </c>
      <c r="G3688" s="0" t="n">
        <v>37.2</v>
      </c>
      <c r="H3688" s="0" t="n">
        <v>38</v>
      </c>
      <c r="I3688" s="55" t="s">
        <v>187</v>
      </c>
      <c r="J3688" s="0" t="n">
        <v>62</v>
      </c>
      <c r="K3688" s="0" t="n">
        <v>62</v>
      </c>
      <c r="P3688" s="0" t="n">
        <v>4.41</v>
      </c>
      <c r="Q3688" s="0" t="n">
        <v>3.12</v>
      </c>
      <c r="R3688" s="0" t="n">
        <v>3550</v>
      </c>
      <c r="S3688" s="0" t="n">
        <v>7136</v>
      </c>
      <c r="U3688" s="0" t="n">
        <v>699</v>
      </c>
      <c r="V3688" s="0" t="n">
        <v>1</v>
      </c>
      <c r="W3688" s="60" t="n">
        <v>46310</v>
      </c>
      <c r="X3688" s="55" t="n">
        <f aca="false">IF(I3688="Male",0,1)</f>
        <v>1</v>
      </c>
      <c r="Y3688" s="55" t="n">
        <f aca="false">IF(OR(I3688="DNB",I3688="Dry DNB"),1,0)</f>
        <v>0</v>
      </c>
      <c r="Z3688" s="55" t="n">
        <f aca="false">IF(ISNUMBER(W3688),A3688-W3688,"")</f>
        <v>-1</v>
      </c>
      <c r="AA3688" s="55" t="n">
        <f aca="false">MATCH(A3688,DATAS,0)</f>
        <v>1</v>
      </c>
      <c r="AB3688" s="55" t="n">
        <f aca="false">IF(AND(E3688&gt;0,OR(AND(B3688&gt;=1,B3688&lt;=6),B3688=10)),1,0)</f>
        <v>1</v>
      </c>
      <c r="AC3688" s="55" t="n">
        <f aca="false">IF(AND(E3688&gt;0,B3688=10),1,0)</f>
        <v>0</v>
      </c>
      <c r="AD3688" s="0" t="str">
        <f aca="false">IF(AND(C3687=C3688,AA3687=AA3688-1),AB3687,"")</f>
        <v/>
      </c>
      <c r="AE3688" s="0" t="str">
        <f aca="false">IF(AND(C3687=C3688,AA3687=AA3688-1),AC3687,"")</f>
        <v/>
      </c>
      <c r="AF3688" s="0" t="str">
        <f aca="false">IF(AA3688=1,"",IF(AND(AB3688=1,AD3688&lt;&gt;1),1,0))</f>
        <v/>
      </c>
      <c r="AG3688" s="0" t="str">
        <f aca="false">IF(AA3688=1,"",IF(AND(AC3688=1,AE3688&lt;&gt;1),1,0))</f>
        <v/>
      </c>
      <c r="AH3688" s="60" t="str">
        <f aca="false">IF(AND(E3688&gt;0,AA3688&lt;2,NOT(AND(C3689=C3688,AA3689=AA3688+1))),INDEX(DATAS,AA3688+1),"")</f>
        <v/>
      </c>
      <c r="AI3688" s="60" t="str">
        <f aca="false">IF(AND(AC3688=1,AA3688&lt;2),IF(AND(C3689=C3688,AA3689=AA3688+1),IF(AC3689=1,"",INDEX(DATAS,AA3688+1)),INDEX(DATAS,AA3688+1)),"")</f>
        <v/>
      </c>
    </row>
    <row r="3689" customFormat="false" ht="15" hidden="false" customHeight="false" outlineLevel="0" collapsed="false">
      <c r="A3689" s="60" t="n">
        <v>46310</v>
      </c>
      <c r="B3689" s="0" t="n">
        <v>1</v>
      </c>
      <c r="C3689" s="0" t="n">
        <v>6062</v>
      </c>
      <c r="D3689" s="0" t="n">
        <v>63</v>
      </c>
      <c r="E3689" s="0" t="n">
        <v>1</v>
      </c>
      <c r="F3689" s="55" t="s">
        <v>1094</v>
      </c>
      <c r="G3689" s="0" t="n">
        <v>43.6</v>
      </c>
      <c r="H3689" s="0" t="n">
        <v>40</v>
      </c>
      <c r="I3689" s="55" t="s">
        <v>187</v>
      </c>
      <c r="J3689" s="0" t="n">
        <v>63</v>
      </c>
      <c r="K3689" s="0" t="n">
        <v>62</v>
      </c>
      <c r="P3689" s="0" t="n">
        <v>4.41</v>
      </c>
      <c r="Q3689" s="0" t="n">
        <v>3.12</v>
      </c>
      <c r="U3689" s="0" t="n">
        <v>700</v>
      </c>
      <c r="V3689" s="0" t="n">
        <v>1</v>
      </c>
      <c r="W3689" s="60" t="n">
        <v>46310</v>
      </c>
      <c r="X3689" s="55" t="n">
        <f aca="false">IF(I3689="Male",0,1)</f>
        <v>1</v>
      </c>
      <c r="Y3689" s="55" t="n">
        <f aca="false">IF(OR(I3689="DNB",I3689="Dry DNB"),1,0)</f>
        <v>0</v>
      </c>
      <c r="Z3689" s="55" t="n">
        <f aca="false">IF(ISNUMBER(W3689),A3689-W3689,"")</f>
        <v>0</v>
      </c>
      <c r="AA3689" s="55" t="n">
        <f aca="false">MATCH(A3689,DATAS,0)</f>
        <v>2</v>
      </c>
      <c r="AB3689" s="55" t="n">
        <f aca="false">IF(AND(E3689&gt;0,OR(AND(B3689&gt;=1,B3689&lt;=6),B3689=10)),1,0)</f>
        <v>1</v>
      </c>
      <c r="AC3689" s="55" t="n">
        <f aca="false">IF(AND(E3689&gt;0,B3689=10),1,0)</f>
        <v>0</v>
      </c>
      <c r="AD3689" s="55" t="n">
        <f aca="false">IF(AND(C3688=C3689,AA3688=AA3689-1),AB3688,"")</f>
        <v>1</v>
      </c>
      <c r="AE3689" s="55" t="n">
        <f aca="false">IF(AND(C3688=C3689,AA3688=AA3689-1),AC3688,"")</f>
        <v>0</v>
      </c>
      <c r="AF3689" s="55" t="n">
        <f aca="false">IF(AA3689=1,"",IF(AND(AB3689=1,AD3689&lt;&gt;1),1,0))</f>
        <v>0</v>
      </c>
      <c r="AG3689" s="55" t="n">
        <f aca="false">IF(AA3689=1,"",IF(AND(AC3689=1,AE3689&lt;&gt;1),1,0))</f>
        <v>0</v>
      </c>
      <c r="AH3689" s="60" t="str">
        <f aca="false">IF(AND(E3689&gt;0,AA3689&lt;2,NOT(AND(C3690=C3689,AA3690=AA3689+1))),INDEX(DATAS,AA3689+1),"")</f>
        <v/>
      </c>
      <c r="AI3689" s="60" t="str">
        <f aca="false">IF(AND(AC3689=1,AA3689&lt;2),IF(AND(C3690=C3689,AA3690=AA3689+1),IF(AC3690=1,"",INDEX(DATAS,AA3689+1)),INDEX(DATAS,AA3689+1)),"")</f>
        <v/>
      </c>
    </row>
    <row r="3690" customFormat="false" ht="15" hidden="false" customHeight="false" outlineLevel="0" collapsed="false">
      <c r="A3690" s="60" t="n">
        <v>46309</v>
      </c>
      <c r="B3690" s="0" t="n">
        <v>14</v>
      </c>
      <c r="C3690" s="0" t="n">
        <v>6063</v>
      </c>
      <c r="E3690" s="0" t="n">
        <v>0</v>
      </c>
      <c r="F3690" s="55" t="s">
        <v>1094</v>
      </c>
      <c r="I3690" s="55" t="s">
        <v>157</v>
      </c>
      <c r="L3690" s="0" t="n">
        <v>259</v>
      </c>
      <c r="U3690" s="0" t="n">
        <v>699</v>
      </c>
      <c r="V3690" s="0" t="n">
        <v>4</v>
      </c>
      <c r="W3690" s="60" t="n">
        <v>46051</v>
      </c>
      <c r="X3690" s="55" t="n">
        <f aca="false">IF(I3690="Male",0,1)</f>
        <v>1</v>
      </c>
      <c r="Y3690" s="55" t="n">
        <f aca="false">IF(OR(I3690="DNB",I3690="Dry DNB"),1,0)</f>
        <v>0</v>
      </c>
      <c r="Z3690" s="55" t="n">
        <f aca="false">IF(ISNUMBER(W3690),A3690-W3690,"")</f>
        <v>258</v>
      </c>
      <c r="AA3690" s="55" t="n">
        <f aca="false">MATCH(A3690,DATAS,0)</f>
        <v>1</v>
      </c>
      <c r="AB3690" s="55" t="n">
        <f aca="false">IF(AND(E3690&gt;0,OR(AND(B3690&gt;=1,B3690&lt;=6),B3690=10)),1,0)</f>
        <v>0</v>
      </c>
      <c r="AC3690" s="55" t="n">
        <f aca="false">IF(AND(E3690&gt;0,B3690=10),1,0)</f>
        <v>0</v>
      </c>
      <c r="AD3690" s="0" t="str">
        <f aca="false">IF(AND(C3689=C3690,AA3689=AA3690-1),AB3689,"")</f>
        <v/>
      </c>
      <c r="AE3690" s="0" t="str">
        <f aca="false">IF(AND(C3689=C3690,AA3689=AA3690-1),AC3689,"")</f>
        <v/>
      </c>
      <c r="AF3690" s="0" t="str">
        <f aca="false">IF(AA3690=1,"",IF(AND(AB3690=1,AD3690&lt;&gt;1),1,0))</f>
        <v/>
      </c>
      <c r="AG3690" s="0" t="str">
        <f aca="false">IF(AA3690=1,"",IF(AND(AC3690=1,AE3690&lt;&gt;1),1,0))</f>
        <v/>
      </c>
      <c r="AH3690" s="60" t="str">
        <f aca="false">IF(AND(E3690&gt;0,AA3690&lt;2,NOT(AND(C3691=C3690,AA3691=AA3690+1))),INDEX(DATAS,AA3690+1),"")</f>
        <v/>
      </c>
      <c r="AI3690" s="60" t="str">
        <f aca="false">IF(AND(AC3690=1,AA3690&lt;2),IF(AND(C3691=C3690,AA3691=AA3690+1),IF(AC3691=1,"",INDEX(DATAS,AA3690+1)),INDEX(DATAS,AA3690+1)),"")</f>
        <v/>
      </c>
    </row>
    <row r="3691" customFormat="false" ht="15" hidden="false" customHeight="false" outlineLevel="0" collapsed="false">
      <c r="A3691" s="60" t="n">
        <v>46310</v>
      </c>
      <c r="B3691" s="0" t="n">
        <v>14</v>
      </c>
      <c r="C3691" s="0" t="n">
        <v>6063</v>
      </c>
      <c r="E3691" s="0" t="n">
        <v>0</v>
      </c>
      <c r="F3691" s="55" t="s">
        <v>1094</v>
      </c>
      <c r="I3691" s="55" t="s">
        <v>157</v>
      </c>
      <c r="L3691" s="0" t="n">
        <v>260</v>
      </c>
      <c r="U3691" s="0" t="n">
        <v>700</v>
      </c>
      <c r="V3691" s="0" t="n">
        <v>4</v>
      </c>
      <c r="W3691" s="60" t="n">
        <v>46051</v>
      </c>
      <c r="X3691" s="55" t="n">
        <f aca="false">IF(I3691="Male",0,1)</f>
        <v>1</v>
      </c>
      <c r="Y3691" s="55" t="n">
        <f aca="false">IF(OR(I3691="DNB",I3691="Dry DNB"),1,0)</f>
        <v>0</v>
      </c>
      <c r="Z3691" s="55" t="n">
        <f aca="false">IF(ISNUMBER(W3691),A3691-W3691,"")</f>
        <v>259</v>
      </c>
      <c r="AA3691" s="55" t="n">
        <f aca="false">MATCH(A3691,DATAS,0)</f>
        <v>2</v>
      </c>
      <c r="AB3691" s="55" t="n">
        <f aca="false">IF(AND(E3691&gt;0,OR(AND(B3691&gt;=1,B3691&lt;=6),B3691=10)),1,0)</f>
        <v>0</v>
      </c>
      <c r="AC3691" s="55" t="n">
        <f aca="false">IF(AND(E3691&gt;0,B3691=10),1,0)</f>
        <v>0</v>
      </c>
      <c r="AD3691" s="55" t="n">
        <f aca="false">IF(AND(C3690=C3691,AA3690=AA3691-1),AB3690,"")</f>
        <v>0</v>
      </c>
      <c r="AE3691" s="55" t="n">
        <f aca="false">IF(AND(C3690=C3691,AA3690=AA3691-1),AC3690,"")</f>
        <v>0</v>
      </c>
      <c r="AF3691" s="55" t="n">
        <f aca="false">IF(AA3691=1,"",IF(AND(AB3691=1,AD3691&lt;&gt;1),1,0))</f>
        <v>0</v>
      </c>
      <c r="AG3691" s="55" t="n">
        <f aca="false">IF(AA3691=1,"",IF(AND(AC3691=1,AE3691&lt;&gt;1),1,0))</f>
        <v>0</v>
      </c>
      <c r="AH3691" s="60" t="str">
        <f aca="false">IF(AND(E3691&gt;0,AA3691&lt;2,NOT(AND(C3692=C3691,AA3692=AA3691+1))),INDEX(DATAS,AA3691+1),"")</f>
        <v/>
      </c>
      <c r="AI3691" s="60" t="str">
        <f aca="false">IF(AND(AC3691=1,AA3691&lt;2),IF(AND(C3692=C3691,AA3692=AA3691+1),IF(AC3692=1,"",INDEX(DATAS,AA3691+1)),INDEX(DATAS,AA3691+1)),"")</f>
        <v/>
      </c>
    </row>
    <row r="3692" customFormat="false" ht="15" hidden="false" customHeight="false" outlineLevel="0" collapsed="false">
      <c r="A3692" s="60" t="n">
        <v>46309</v>
      </c>
      <c r="B3692" s="0" t="n">
        <v>1</v>
      </c>
      <c r="C3692" s="0" t="n">
        <v>6064</v>
      </c>
      <c r="D3692" s="0" t="n">
        <v>53</v>
      </c>
      <c r="E3692" s="0" t="n">
        <v>1</v>
      </c>
      <c r="F3692" s="55" t="s">
        <v>1094</v>
      </c>
      <c r="G3692" s="0" t="n">
        <v>48.4</v>
      </c>
      <c r="H3692" s="0" t="n">
        <v>46</v>
      </c>
      <c r="I3692" s="55" t="s">
        <v>166</v>
      </c>
      <c r="J3692" s="0" t="n">
        <v>53</v>
      </c>
      <c r="P3692" s="0" t="n">
        <v>3.69</v>
      </c>
      <c r="Q3692" s="0" t="n">
        <v>3.25</v>
      </c>
      <c r="R3692" s="0" t="n">
        <v>3937</v>
      </c>
      <c r="S3692" s="0" t="n">
        <v>7914</v>
      </c>
      <c r="U3692" s="0" t="n">
        <v>699</v>
      </c>
      <c r="V3692" s="0" t="n">
        <v>0</v>
      </c>
      <c r="X3692" s="55" t="n">
        <f aca="false">IF(I3692="Male",0,1)</f>
        <v>1</v>
      </c>
      <c r="Y3692" s="55" t="n">
        <f aca="false">IF(OR(I3692="DNB",I3692="Dry DNB"),1,0)</f>
        <v>0</v>
      </c>
      <c r="Z3692" s="0" t="str">
        <f aca="false">IF(ISNUMBER(W3692),A3692-W3692,"")</f>
        <v/>
      </c>
      <c r="AA3692" s="55" t="n">
        <f aca="false">MATCH(A3692,DATAS,0)</f>
        <v>1</v>
      </c>
      <c r="AB3692" s="55" t="n">
        <f aca="false">IF(AND(E3692&gt;0,OR(AND(B3692&gt;=1,B3692&lt;=6),B3692=10)),1,0)</f>
        <v>1</v>
      </c>
      <c r="AC3692" s="55" t="n">
        <f aca="false">IF(AND(E3692&gt;0,B3692=10),1,0)</f>
        <v>0</v>
      </c>
      <c r="AD3692" s="0" t="str">
        <f aca="false">IF(AND(C3691=C3692,AA3691=AA3692-1),AB3691,"")</f>
        <v/>
      </c>
      <c r="AE3692" s="0" t="str">
        <f aca="false">IF(AND(C3691=C3692,AA3691=AA3692-1),AC3691,"")</f>
        <v/>
      </c>
      <c r="AF3692" s="0" t="str">
        <f aca="false">IF(AA3692=1,"",IF(AND(AB3692=1,AD3692&lt;&gt;1),1,0))</f>
        <v/>
      </c>
      <c r="AG3692" s="0" t="str">
        <f aca="false">IF(AA3692=1,"",IF(AND(AC3692=1,AE3692&lt;&gt;1),1,0))</f>
        <v/>
      </c>
      <c r="AH3692" s="60" t="str">
        <f aca="false">IF(AND(E3692&gt;0,AA3692&lt;2,NOT(AND(C3693=C3692,AA3693=AA3692+1))),INDEX(DATAS,AA3692+1),"")</f>
        <v/>
      </c>
      <c r="AI3692" s="60" t="str">
        <f aca="false">IF(AND(AC3692=1,AA3692&lt;2),IF(AND(C3693=C3692,AA3693=AA3692+1),IF(AC3693=1,"",INDEX(DATAS,AA3692+1)),INDEX(DATAS,AA3692+1)),"")</f>
        <v/>
      </c>
    </row>
    <row r="3693" customFormat="false" ht="15" hidden="false" customHeight="false" outlineLevel="0" collapsed="false">
      <c r="A3693" s="60" t="n">
        <v>46310</v>
      </c>
      <c r="B3693" s="0" t="n">
        <v>1</v>
      </c>
      <c r="C3693" s="0" t="n">
        <v>6064</v>
      </c>
      <c r="D3693" s="0" t="n">
        <v>54</v>
      </c>
      <c r="E3693" s="0" t="n">
        <v>1</v>
      </c>
      <c r="F3693" s="55" t="s">
        <v>1094</v>
      </c>
      <c r="G3693" s="0" t="n">
        <v>36.5</v>
      </c>
      <c r="H3693" s="0" t="n">
        <v>45</v>
      </c>
      <c r="I3693" s="55" t="s">
        <v>166</v>
      </c>
      <c r="J3693" s="0" t="n">
        <v>54</v>
      </c>
      <c r="P3693" s="0" t="n">
        <v>3.69</v>
      </c>
      <c r="Q3693" s="0" t="n">
        <v>3.25</v>
      </c>
      <c r="U3693" s="0" t="n">
        <v>700</v>
      </c>
      <c r="V3693" s="0" t="n">
        <v>0</v>
      </c>
      <c r="X3693" s="55" t="n">
        <f aca="false">IF(I3693="Male",0,1)</f>
        <v>1</v>
      </c>
      <c r="Y3693" s="55" t="n">
        <f aca="false">IF(OR(I3693="DNB",I3693="Dry DNB"),1,0)</f>
        <v>0</v>
      </c>
      <c r="Z3693" s="0" t="str">
        <f aca="false">IF(ISNUMBER(W3693),A3693-W3693,"")</f>
        <v/>
      </c>
      <c r="AA3693" s="55" t="n">
        <f aca="false">MATCH(A3693,DATAS,0)</f>
        <v>2</v>
      </c>
      <c r="AB3693" s="55" t="n">
        <f aca="false">IF(AND(E3693&gt;0,OR(AND(B3693&gt;=1,B3693&lt;=6),B3693=10)),1,0)</f>
        <v>1</v>
      </c>
      <c r="AC3693" s="55" t="n">
        <f aca="false">IF(AND(E3693&gt;0,B3693=10),1,0)</f>
        <v>0</v>
      </c>
      <c r="AD3693" s="55" t="n">
        <f aca="false">IF(AND(C3692=C3693,AA3692=AA3693-1),AB3692,"")</f>
        <v>1</v>
      </c>
      <c r="AE3693" s="55" t="n">
        <f aca="false">IF(AND(C3692=C3693,AA3692=AA3693-1),AC3692,"")</f>
        <v>0</v>
      </c>
      <c r="AF3693" s="55" t="n">
        <f aca="false">IF(AA3693=1,"",IF(AND(AB3693=1,AD3693&lt;&gt;1),1,0))</f>
        <v>0</v>
      </c>
      <c r="AG3693" s="55" t="n">
        <f aca="false">IF(AA3693=1,"",IF(AND(AC3693=1,AE3693&lt;&gt;1),1,0))</f>
        <v>0</v>
      </c>
      <c r="AH3693" s="60" t="str">
        <f aca="false">IF(AND(E3693&gt;0,AA3693&lt;2,NOT(AND(C3694=C3693,AA3694=AA3693+1))),INDEX(DATAS,AA3693+1),"")</f>
        <v/>
      </c>
      <c r="AI3693" s="60" t="str">
        <f aca="false">IF(AND(AC3693=1,AA3693&lt;2),IF(AND(C3694=C3693,AA3694=AA3693+1),IF(AC3694=1,"",INDEX(DATAS,AA3693+1)),INDEX(DATAS,AA3693+1)),"")</f>
        <v/>
      </c>
    </row>
    <row r="3694" customFormat="false" ht="15" hidden="false" customHeight="false" outlineLevel="0" collapsed="false">
      <c r="A3694" s="60" t="n">
        <v>46309</v>
      </c>
      <c r="B3694" s="0" t="n">
        <v>8</v>
      </c>
      <c r="C3694" s="0" t="n">
        <v>6065</v>
      </c>
      <c r="E3694" s="0" t="n">
        <v>0</v>
      </c>
      <c r="F3694" s="55" t="s">
        <v>1094</v>
      </c>
      <c r="I3694" s="55" t="s">
        <v>157</v>
      </c>
      <c r="L3694" s="0" t="n">
        <v>178</v>
      </c>
      <c r="U3694" s="0" t="n">
        <v>699</v>
      </c>
      <c r="V3694" s="0" t="n">
        <v>2</v>
      </c>
      <c r="W3694" s="60" t="n">
        <v>46132</v>
      </c>
      <c r="X3694" s="55" t="n">
        <f aca="false">IF(I3694="Male",0,1)</f>
        <v>1</v>
      </c>
      <c r="Y3694" s="55" t="n">
        <f aca="false">IF(OR(I3694="DNB",I3694="Dry DNB"),1,0)</f>
        <v>0</v>
      </c>
      <c r="Z3694" s="55" t="n">
        <f aca="false">IF(ISNUMBER(W3694),A3694-W3694,"")</f>
        <v>177</v>
      </c>
      <c r="AA3694" s="55" t="n">
        <f aca="false">MATCH(A3694,DATAS,0)</f>
        <v>1</v>
      </c>
      <c r="AB3694" s="55" t="n">
        <f aca="false">IF(AND(E3694&gt;0,OR(AND(B3694&gt;=1,B3694&lt;=6),B3694=10)),1,0)</f>
        <v>0</v>
      </c>
      <c r="AC3694" s="55" t="n">
        <f aca="false">IF(AND(E3694&gt;0,B3694=10),1,0)</f>
        <v>0</v>
      </c>
      <c r="AD3694" s="0" t="str">
        <f aca="false">IF(AND(C3693=C3694,AA3693=AA3694-1),AB3693,"")</f>
        <v/>
      </c>
      <c r="AE3694" s="0" t="str">
        <f aca="false">IF(AND(C3693=C3694,AA3693=AA3694-1),AC3693,"")</f>
        <v/>
      </c>
      <c r="AF3694" s="0" t="str">
        <f aca="false">IF(AA3694=1,"",IF(AND(AB3694=1,AD3694&lt;&gt;1),1,0))</f>
        <v/>
      </c>
      <c r="AG3694" s="0" t="str">
        <f aca="false">IF(AA3694=1,"",IF(AND(AC3694=1,AE3694&lt;&gt;1),1,0))</f>
        <v/>
      </c>
      <c r="AH3694" s="60" t="str">
        <f aca="false">IF(AND(E3694&gt;0,AA3694&lt;2,NOT(AND(C3695=C3694,AA3695=AA3694+1))),INDEX(DATAS,AA3694+1),"")</f>
        <v/>
      </c>
      <c r="AI3694" s="60" t="str">
        <f aca="false">IF(AND(AC3694=1,AA3694&lt;2),IF(AND(C3695=C3694,AA3695=AA3694+1),IF(AC3695=1,"",INDEX(DATAS,AA3694+1)),INDEX(DATAS,AA3694+1)),"")</f>
        <v/>
      </c>
    </row>
    <row r="3695" customFormat="false" ht="15" hidden="false" customHeight="false" outlineLevel="0" collapsed="false">
      <c r="A3695" s="60" t="n">
        <v>46310</v>
      </c>
      <c r="B3695" s="0" t="n">
        <v>8</v>
      </c>
      <c r="C3695" s="0" t="n">
        <v>6065</v>
      </c>
      <c r="E3695" s="0" t="n">
        <v>0</v>
      </c>
      <c r="F3695" s="55" t="s">
        <v>1094</v>
      </c>
      <c r="I3695" s="55" t="s">
        <v>157</v>
      </c>
      <c r="L3695" s="0" t="n">
        <v>179</v>
      </c>
      <c r="U3695" s="0" t="n">
        <v>700</v>
      </c>
      <c r="V3695" s="0" t="n">
        <v>2</v>
      </c>
      <c r="W3695" s="60" t="n">
        <v>46132</v>
      </c>
      <c r="X3695" s="55" t="n">
        <f aca="false">IF(I3695="Male",0,1)</f>
        <v>1</v>
      </c>
      <c r="Y3695" s="55" t="n">
        <f aca="false">IF(OR(I3695="DNB",I3695="Dry DNB"),1,0)</f>
        <v>0</v>
      </c>
      <c r="Z3695" s="55" t="n">
        <f aca="false">IF(ISNUMBER(W3695),A3695-W3695,"")</f>
        <v>178</v>
      </c>
      <c r="AA3695" s="55" t="n">
        <f aca="false">MATCH(A3695,DATAS,0)</f>
        <v>2</v>
      </c>
      <c r="AB3695" s="55" t="n">
        <f aca="false">IF(AND(E3695&gt;0,OR(AND(B3695&gt;=1,B3695&lt;=6),B3695=10)),1,0)</f>
        <v>0</v>
      </c>
      <c r="AC3695" s="55" t="n">
        <f aca="false">IF(AND(E3695&gt;0,B3695=10),1,0)</f>
        <v>0</v>
      </c>
      <c r="AD3695" s="55" t="n">
        <f aca="false">IF(AND(C3694=C3695,AA3694=AA3695-1),AB3694,"")</f>
        <v>0</v>
      </c>
      <c r="AE3695" s="55" t="n">
        <f aca="false">IF(AND(C3694=C3695,AA3694=AA3695-1),AC3694,"")</f>
        <v>0</v>
      </c>
      <c r="AF3695" s="55" t="n">
        <f aca="false">IF(AA3695=1,"",IF(AND(AB3695=1,AD3695&lt;&gt;1),1,0))</f>
        <v>0</v>
      </c>
      <c r="AG3695" s="55" t="n">
        <f aca="false">IF(AA3695=1,"",IF(AND(AC3695=1,AE3695&lt;&gt;1),1,0))</f>
        <v>0</v>
      </c>
      <c r="AH3695" s="60" t="str">
        <f aca="false">IF(AND(E3695&gt;0,AA3695&lt;2,NOT(AND(C3696=C3695,AA3696=AA3695+1))),INDEX(DATAS,AA3695+1),"")</f>
        <v/>
      </c>
      <c r="AI3695" s="60" t="str">
        <f aca="false">IF(AND(AC3695=1,AA3695&lt;2),IF(AND(C3696=C3695,AA3696=AA3695+1),IF(AC3696=1,"",INDEX(DATAS,AA3695+1)),INDEX(DATAS,AA3695+1)),"")</f>
        <v/>
      </c>
    </row>
    <row r="3696" customFormat="false" ht="15" hidden="false" customHeight="false" outlineLevel="0" collapsed="false">
      <c r="A3696" s="60" t="n">
        <v>46309</v>
      </c>
      <c r="B3696" s="0" t="n">
        <v>1</v>
      </c>
      <c r="C3696" s="0" t="n">
        <v>6066</v>
      </c>
      <c r="D3696" s="0" t="n">
        <v>37</v>
      </c>
      <c r="E3696" s="0" t="n">
        <v>1</v>
      </c>
      <c r="F3696" s="55" t="s">
        <v>1094</v>
      </c>
      <c r="G3696" s="0" t="n">
        <v>48.1</v>
      </c>
      <c r="H3696" s="0" t="n">
        <v>47</v>
      </c>
      <c r="I3696" s="55" t="s">
        <v>166</v>
      </c>
      <c r="J3696" s="0" t="n">
        <v>37</v>
      </c>
      <c r="P3696" s="0" t="n">
        <v>5.01</v>
      </c>
      <c r="Q3696" s="0" t="n">
        <v>3.79</v>
      </c>
      <c r="R3696" s="0" t="n">
        <v>3767</v>
      </c>
      <c r="S3696" s="0" t="n">
        <v>7573</v>
      </c>
      <c r="U3696" s="0" t="n">
        <v>699</v>
      </c>
      <c r="V3696" s="0" t="n">
        <v>0</v>
      </c>
      <c r="X3696" s="55" t="n">
        <f aca="false">IF(I3696="Male",0,1)</f>
        <v>1</v>
      </c>
      <c r="Y3696" s="55" t="n">
        <f aca="false">IF(OR(I3696="DNB",I3696="Dry DNB"),1,0)</f>
        <v>0</v>
      </c>
      <c r="Z3696" s="0" t="str">
        <f aca="false">IF(ISNUMBER(W3696),A3696-W3696,"")</f>
        <v/>
      </c>
      <c r="AA3696" s="55" t="n">
        <f aca="false">MATCH(A3696,DATAS,0)</f>
        <v>1</v>
      </c>
      <c r="AB3696" s="55" t="n">
        <f aca="false">IF(AND(E3696&gt;0,OR(AND(B3696&gt;=1,B3696&lt;=6),B3696=10)),1,0)</f>
        <v>1</v>
      </c>
      <c r="AC3696" s="55" t="n">
        <f aca="false">IF(AND(E3696&gt;0,B3696=10),1,0)</f>
        <v>0</v>
      </c>
      <c r="AD3696" s="0" t="str">
        <f aca="false">IF(AND(C3695=C3696,AA3695=AA3696-1),AB3695,"")</f>
        <v/>
      </c>
      <c r="AE3696" s="0" t="str">
        <f aca="false">IF(AND(C3695=C3696,AA3695=AA3696-1),AC3695,"")</f>
        <v/>
      </c>
      <c r="AF3696" s="0" t="str">
        <f aca="false">IF(AA3696=1,"",IF(AND(AB3696=1,AD3696&lt;&gt;1),1,0))</f>
        <v/>
      </c>
      <c r="AG3696" s="0" t="str">
        <f aca="false">IF(AA3696=1,"",IF(AND(AC3696=1,AE3696&lt;&gt;1),1,0))</f>
        <v/>
      </c>
      <c r="AH3696" s="60" t="str">
        <f aca="false">IF(AND(E3696&gt;0,AA3696&lt;2,NOT(AND(C3697=C3696,AA3697=AA3696+1))),INDEX(DATAS,AA3696+1),"")</f>
        <v/>
      </c>
      <c r="AI3696" s="60" t="str">
        <f aca="false">IF(AND(AC3696=1,AA3696&lt;2),IF(AND(C3697=C3696,AA3697=AA3696+1),IF(AC3697=1,"",INDEX(DATAS,AA3696+1)),INDEX(DATAS,AA3696+1)),"")</f>
        <v/>
      </c>
    </row>
    <row r="3697" customFormat="false" ht="15" hidden="false" customHeight="false" outlineLevel="0" collapsed="false">
      <c r="A3697" s="60" t="n">
        <v>46310</v>
      </c>
      <c r="B3697" s="0" t="n">
        <v>1</v>
      </c>
      <c r="C3697" s="0" t="n">
        <v>6066</v>
      </c>
      <c r="D3697" s="0" t="n">
        <v>38</v>
      </c>
      <c r="E3697" s="0" t="n">
        <v>1</v>
      </c>
      <c r="F3697" s="55" t="s">
        <v>1094</v>
      </c>
      <c r="G3697" s="0" t="n">
        <v>46.4</v>
      </c>
      <c r="H3697" s="0" t="n">
        <v>48</v>
      </c>
      <c r="I3697" s="55" t="s">
        <v>166</v>
      </c>
      <c r="J3697" s="0" t="n">
        <v>38</v>
      </c>
      <c r="P3697" s="0" t="n">
        <v>5.01</v>
      </c>
      <c r="Q3697" s="0" t="n">
        <v>3.79</v>
      </c>
      <c r="U3697" s="0" t="n">
        <v>700</v>
      </c>
      <c r="V3697" s="0" t="n">
        <v>0</v>
      </c>
      <c r="X3697" s="55" t="n">
        <f aca="false">IF(I3697="Male",0,1)</f>
        <v>1</v>
      </c>
      <c r="Y3697" s="55" t="n">
        <f aca="false">IF(OR(I3697="DNB",I3697="Dry DNB"),1,0)</f>
        <v>0</v>
      </c>
      <c r="Z3697" s="0" t="str">
        <f aca="false">IF(ISNUMBER(W3697),A3697-W3697,"")</f>
        <v/>
      </c>
      <c r="AA3697" s="55" t="n">
        <f aca="false">MATCH(A3697,DATAS,0)</f>
        <v>2</v>
      </c>
      <c r="AB3697" s="55" t="n">
        <f aca="false">IF(AND(E3697&gt;0,OR(AND(B3697&gt;=1,B3697&lt;=6),B3697=10)),1,0)</f>
        <v>1</v>
      </c>
      <c r="AC3697" s="55" t="n">
        <f aca="false">IF(AND(E3697&gt;0,B3697=10),1,0)</f>
        <v>0</v>
      </c>
      <c r="AD3697" s="55" t="n">
        <f aca="false">IF(AND(C3696=C3697,AA3696=AA3697-1),AB3696,"")</f>
        <v>1</v>
      </c>
      <c r="AE3697" s="55" t="n">
        <f aca="false">IF(AND(C3696=C3697,AA3696=AA3697-1),AC3696,"")</f>
        <v>0</v>
      </c>
      <c r="AF3697" s="55" t="n">
        <f aca="false">IF(AA3697=1,"",IF(AND(AB3697=1,AD3697&lt;&gt;1),1,0))</f>
        <v>0</v>
      </c>
      <c r="AG3697" s="55" t="n">
        <f aca="false">IF(AA3697=1,"",IF(AND(AC3697=1,AE3697&lt;&gt;1),1,0))</f>
        <v>0</v>
      </c>
      <c r="AH3697" s="60" t="str">
        <f aca="false">IF(AND(E3697&gt;0,AA3697&lt;2,NOT(AND(C3698=C3697,AA3698=AA3697+1))),INDEX(DATAS,AA3697+1),"")</f>
        <v/>
      </c>
      <c r="AI3697" s="60" t="str">
        <f aca="false">IF(AND(AC3697=1,AA3697&lt;2),IF(AND(C3698=C3697,AA3698=AA3697+1),IF(AC3698=1,"",INDEX(DATAS,AA3697+1)),INDEX(DATAS,AA3697+1)),"")</f>
        <v/>
      </c>
    </row>
    <row r="3698" customFormat="false" ht="15" hidden="false" customHeight="false" outlineLevel="0" collapsed="false">
      <c r="A3698" s="60" t="n">
        <v>46309</v>
      </c>
      <c r="B3698" s="0" t="n">
        <v>8</v>
      </c>
      <c r="C3698" s="0" t="n">
        <v>6067</v>
      </c>
      <c r="E3698" s="0" t="n">
        <v>0</v>
      </c>
      <c r="F3698" s="55" t="s">
        <v>1094</v>
      </c>
      <c r="I3698" s="55" t="s">
        <v>157</v>
      </c>
      <c r="L3698" s="0" t="n">
        <v>219</v>
      </c>
      <c r="U3698" s="0" t="n">
        <v>699</v>
      </c>
      <c r="V3698" s="0" t="n">
        <v>5</v>
      </c>
      <c r="W3698" s="60" t="n">
        <v>46091</v>
      </c>
      <c r="X3698" s="55" t="n">
        <f aca="false">IF(I3698="Male",0,1)</f>
        <v>1</v>
      </c>
      <c r="Y3698" s="55" t="n">
        <f aca="false">IF(OR(I3698="DNB",I3698="Dry DNB"),1,0)</f>
        <v>0</v>
      </c>
      <c r="Z3698" s="55" t="n">
        <f aca="false">IF(ISNUMBER(W3698),A3698-W3698,"")</f>
        <v>218</v>
      </c>
      <c r="AA3698" s="55" t="n">
        <f aca="false">MATCH(A3698,DATAS,0)</f>
        <v>1</v>
      </c>
      <c r="AB3698" s="55" t="n">
        <f aca="false">IF(AND(E3698&gt;0,OR(AND(B3698&gt;=1,B3698&lt;=6),B3698=10)),1,0)</f>
        <v>0</v>
      </c>
      <c r="AC3698" s="55" t="n">
        <f aca="false">IF(AND(E3698&gt;0,B3698=10),1,0)</f>
        <v>0</v>
      </c>
      <c r="AD3698" s="0" t="str">
        <f aca="false">IF(AND(C3697=C3698,AA3697=AA3698-1),AB3697,"")</f>
        <v/>
      </c>
      <c r="AE3698" s="0" t="str">
        <f aca="false">IF(AND(C3697=C3698,AA3697=AA3698-1),AC3697,"")</f>
        <v/>
      </c>
      <c r="AF3698" s="0" t="str">
        <f aca="false">IF(AA3698=1,"",IF(AND(AB3698=1,AD3698&lt;&gt;1),1,0))</f>
        <v/>
      </c>
      <c r="AG3698" s="0" t="str">
        <f aca="false">IF(AA3698=1,"",IF(AND(AC3698=1,AE3698&lt;&gt;1),1,0))</f>
        <v/>
      </c>
      <c r="AH3698" s="60" t="str">
        <f aca="false">IF(AND(E3698&gt;0,AA3698&lt;2,NOT(AND(C3699=C3698,AA3699=AA3698+1))),INDEX(DATAS,AA3698+1),"")</f>
        <v/>
      </c>
      <c r="AI3698" s="60" t="str">
        <f aca="false">IF(AND(AC3698=1,AA3698&lt;2),IF(AND(C3699=C3698,AA3699=AA3698+1),IF(AC3699=1,"",INDEX(DATAS,AA3698+1)),INDEX(DATAS,AA3698+1)),"")</f>
        <v/>
      </c>
    </row>
    <row r="3699" customFormat="false" ht="15" hidden="false" customHeight="false" outlineLevel="0" collapsed="false">
      <c r="A3699" s="60" t="n">
        <v>46310</v>
      </c>
      <c r="B3699" s="0" t="n">
        <v>8</v>
      </c>
      <c r="C3699" s="0" t="n">
        <v>6067</v>
      </c>
      <c r="E3699" s="0" t="n">
        <v>0</v>
      </c>
      <c r="F3699" s="55" t="s">
        <v>1094</v>
      </c>
      <c r="I3699" s="55" t="s">
        <v>157</v>
      </c>
      <c r="L3699" s="0" t="n">
        <v>220</v>
      </c>
      <c r="U3699" s="0" t="n">
        <v>700</v>
      </c>
      <c r="V3699" s="0" t="n">
        <v>5</v>
      </c>
      <c r="W3699" s="60" t="n">
        <v>46091</v>
      </c>
      <c r="X3699" s="55" t="n">
        <f aca="false">IF(I3699="Male",0,1)</f>
        <v>1</v>
      </c>
      <c r="Y3699" s="55" t="n">
        <f aca="false">IF(OR(I3699="DNB",I3699="Dry DNB"),1,0)</f>
        <v>0</v>
      </c>
      <c r="Z3699" s="55" t="n">
        <f aca="false">IF(ISNUMBER(W3699),A3699-W3699,"")</f>
        <v>219</v>
      </c>
      <c r="AA3699" s="55" t="n">
        <f aca="false">MATCH(A3699,DATAS,0)</f>
        <v>2</v>
      </c>
      <c r="AB3699" s="55" t="n">
        <f aca="false">IF(AND(E3699&gt;0,OR(AND(B3699&gt;=1,B3699&lt;=6),B3699=10)),1,0)</f>
        <v>0</v>
      </c>
      <c r="AC3699" s="55" t="n">
        <f aca="false">IF(AND(E3699&gt;0,B3699=10),1,0)</f>
        <v>0</v>
      </c>
      <c r="AD3699" s="55" t="n">
        <f aca="false">IF(AND(C3698=C3699,AA3698=AA3699-1),AB3698,"")</f>
        <v>0</v>
      </c>
      <c r="AE3699" s="55" t="n">
        <f aca="false">IF(AND(C3698=C3699,AA3698=AA3699-1),AC3698,"")</f>
        <v>0</v>
      </c>
      <c r="AF3699" s="55" t="n">
        <f aca="false">IF(AA3699=1,"",IF(AND(AB3699=1,AD3699&lt;&gt;1),1,0))</f>
        <v>0</v>
      </c>
      <c r="AG3699" s="55" t="n">
        <f aca="false">IF(AA3699=1,"",IF(AND(AC3699=1,AE3699&lt;&gt;1),1,0))</f>
        <v>0</v>
      </c>
      <c r="AH3699" s="60" t="str">
        <f aca="false">IF(AND(E3699&gt;0,AA3699&lt;2,NOT(AND(C3700=C3699,AA3700=AA3699+1))),INDEX(DATAS,AA3699+1),"")</f>
        <v/>
      </c>
      <c r="AI3699" s="60" t="str">
        <f aca="false">IF(AND(AC3699=1,AA3699&lt;2),IF(AND(C3700=C3699,AA3700=AA3699+1),IF(AC3700=1,"",INDEX(DATAS,AA3699+1)),INDEX(DATAS,AA3699+1)),"")</f>
        <v/>
      </c>
    </row>
    <row r="3700" customFormat="false" ht="15" hidden="false" customHeight="false" outlineLevel="0" collapsed="false">
      <c r="A3700" s="60" t="n">
        <v>46309</v>
      </c>
      <c r="B3700" s="0" t="n">
        <v>1</v>
      </c>
      <c r="C3700" s="0" t="n">
        <v>6068</v>
      </c>
      <c r="D3700" s="0" t="n">
        <v>24</v>
      </c>
      <c r="E3700" s="0" t="n">
        <v>1</v>
      </c>
      <c r="F3700" s="55" t="s">
        <v>1095</v>
      </c>
      <c r="G3700" s="0" t="n">
        <v>35.2</v>
      </c>
      <c r="H3700" s="0" t="n">
        <v>30</v>
      </c>
      <c r="I3700" s="55" t="s">
        <v>166</v>
      </c>
      <c r="J3700" s="0" t="n">
        <v>24</v>
      </c>
      <c r="R3700" s="0" t="n">
        <v>2718</v>
      </c>
      <c r="S3700" s="0" t="n">
        <v>5463</v>
      </c>
      <c r="U3700" s="0" t="n">
        <v>698</v>
      </c>
      <c r="V3700" s="0" t="n">
        <v>0</v>
      </c>
      <c r="X3700" s="55" t="n">
        <f aca="false">IF(I3700="Male",0,1)</f>
        <v>1</v>
      </c>
      <c r="Y3700" s="55" t="n">
        <f aca="false">IF(OR(I3700="DNB",I3700="Dry DNB"),1,0)</f>
        <v>0</v>
      </c>
      <c r="Z3700" s="0" t="str">
        <f aca="false">IF(ISNUMBER(W3700),A3700-W3700,"")</f>
        <v/>
      </c>
      <c r="AA3700" s="55" t="n">
        <f aca="false">MATCH(A3700,DATAS,0)</f>
        <v>1</v>
      </c>
      <c r="AB3700" s="55" t="n">
        <f aca="false">IF(AND(E3700&gt;0,OR(AND(B3700&gt;=1,B3700&lt;=6),B3700=10)),1,0)</f>
        <v>1</v>
      </c>
      <c r="AC3700" s="55" t="n">
        <f aca="false">IF(AND(E3700&gt;0,B3700=10),1,0)</f>
        <v>0</v>
      </c>
      <c r="AD3700" s="0" t="str">
        <f aca="false">IF(AND(C3699=C3700,AA3699=AA3700-1),AB3699,"")</f>
        <v/>
      </c>
      <c r="AE3700" s="0" t="str">
        <f aca="false">IF(AND(C3699=C3700,AA3699=AA3700-1),AC3699,"")</f>
        <v/>
      </c>
      <c r="AF3700" s="0" t="str">
        <f aca="false">IF(AA3700=1,"",IF(AND(AB3700=1,AD3700&lt;&gt;1),1,0))</f>
        <v/>
      </c>
      <c r="AG3700" s="0" t="str">
        <f aca="false">IF(AA3700=1,"",IF(AND(AC3700=1,AE3700&lt;&gt;1),1,0))</f>
        <v/>
      </c>
      <c r="AH3700" s="60" t="str">
        <f aca="false">IF(AND(E3700&gt;0,AA3700&lt;2,NOT(AND(C3701=C3700,AA3701=AA3700+1))),INDEX(DATAS,AA3700+1),"")</f>
        <v/>
      </c>
      <c r="AI3700" s="60" t="str">
        <f aca="false">IF(AND(AC3700=1,AA3700&lt;2),IF(AND(C3701=C3700,AA3701=AA3700+1),IF(AC3701=1,"",INDEX(DATAS,AA3700+1)),INDEX(DATAS,AA3700+1)),"")</f>
        <v/>
      </c>
    </row>
    <row r="3701" customFormat="false" ht="15" hidden="false" customHeight="false" outlineLevel="0" collapsed="false">
      <c r="A3701" s="60" t="n">
        <v>46310</v>
      </c>
      <c r="B3701" s="0" t="n">
        <v>1</v>
      </c>
      <c r="C3701" s="0" t="n">
        <v>6068</v>
      </c>
      <c r="D3701" s="0" t="n">
        <v>25</v>
      </c>
      <c r="E3701" s="0" t="n">
        <v>1</v>
      </c>
      <c r="F3701" s="55" t="s">
        <v>1095</v>
      </c>
      <c r="G3701" s="0" t="n">
        <v>36.8</v>
      </c>
      <c r="H3701" s="0" t="n">
        <v>32</v>
      </c>
      <c r="I3701" s="55" t="s">
        <v>166</v>
      </c>
      <c r="J3701" s="0" t="n">
        <v>25</v>
      </c>
      <c r="U3701" s="0" t="n">
        <v>699</v>
      </c>
      <c r="V3701" s="0" t="n">
        <v>0</v>
      </c>
      <c r="X3701" s="55" t="n">
        <f aca="false">IF(I3701="Male",0,1)</f>
        <v>1</v>
      </c>
      <c r="Y3701" s="55" t="n">
        <f aca="false">IF(OR(I3701="DNB",I3701="Dry DNB"),1,0)</f>
        <v>0</v>
      </c>
      <c r="Z3701" s="0" t="str">
        <f aca="false">IF(ISNUMBER(W3701),A3701-W3701,"")</f>
        <v/>
      </c>
      <c r="AA3701" s="55" t="n">
        <f aca="false">MATCH(A3701,DATAS,0)</f>
        <v>2</v>
      </c>
      <c r="AB3701" s="55" t="n">
        <f aca="false">IF(AND(E3701&gt;0,OR(AND(B3701&gt;=1,B3701&lt;=6),B3701=10)),1,0)</f>
        <v>1</v>
      </c>
      <c r="AC3701" s="55" t="n">
        <f aca="false">IF(AND(E3701&gt;0,B3701=10),1,0)</f>
        <v>0</v>
      </c>
      <c r="AD3701" s="55" t="n">
        <f aca="false">IF(AND(C3700=C3701,AA3700=AA3701-1),AB3700,"")</f>
        <v>1</v>
      </c>
      <c r="AE3701" s="55" t="n">
        <f aca="false">IF(AND(C3700=C3701,AA3700=AA3701-1),AC3700,"")</f>
        <v>0</v>
      </c>
      <c r="AF3701" s="55" t="n">
        <f aca="false">IF(AA3701=1,"",IF(AND(AB3701=1,AD3701&lt;&gt;1),1,0))</f>
        <v>0</v>
      </c>
      <c r="AG3701" s="55" t="n">
        <f aca="false">IF(AA3701=1,"",IF(AND(AC3701=1,AE3701&lt;&gt;1),1,0))</f>
        <v>0</v>
      </c>
      <c r="AH3701" s="60" t="str">
        <f aca="false">IF(AND(E3701&gt;0,AA3701&lt;2,NOT(AND(C3702=C3701,AA3702=AA3701+1))),INDEX(DATAS,AA3701+1),"")</f>
        <v/>
      </c>
      <c r="AI3701" s="60" t="str">
        <f aca="false">IF(AND(AC3701=1,AA3701&lt;2),IF(AND(C3702=C3701,AA3702=AA3701+1),IF(AC3702=1,"",INDEX(DATAS,AA3701+1)),INDEX(DATAS,AA3701+1)),"")</f>
        <v/>
      </c>
    </row>
    <row r="3702" customFormat="false" ht="15" hidden="false" customHeight="false" outlineLevel="0" collapsed="false">
      <c r="A3702" s="60" t="n">
        <v>46309</v>
      </c>
      <c r="B3702" s="0" t="n">
        <v>1</v>
      </c>
      <c r="C3702" s="0" t="n">
        <v>6071</v>
      </c>
      <c r="D3702" s="0" t="n">
        <v>52</v>
      </c>
      <c r="E3702" s="0" t="n">
        <v>1</v>
      </c>
      <c r="F3702" s="55" t="s">
        <v>1095</v>
      </c>
      <c r="G3702" s="0" t="n">
        <v>51.4</v>
      </c>
      <c r="H3702" s="0" t="n">
        <v>49</v>
      </c>
      <c r="I3702" s="55" t="s">
        <v>166</v>
      </c>
      <c r="J3702" s="0" t="n">
        <v>52</v>
      </c>
      <c r="P3702" s="0" t="n">
        <v>3.64</v>
      </c>
      <c r="Q3702" s="0" t="n">
        <v>3.32</v>
      </c>
      <c r="R3702" s="0" t="n">
        <v>3870</v>
      </c>
      <c r="S3702" s="0" t="n">
        <v>7780</v>
      </c>
      <c r="U3702" s="0" t="n">
        <v>698</v>
      </c>
      <c r="V3702" s="0" t="n">
        <v>0</v>
      </c>
      <c r="X3702" s="55" t="n">
        <f aca="false">IF(I3702="Male",0,1)</f>
        <v>1</v>
      </c>
      <c r="Y3702" s="55" t="n">
        <f aca="false">IF(OR(I3702="DNB",I3702="Dry DNB"),1,0)</f>
        <v>0</v>
      </c>
      <c r="Z3702" s="0" t="str">
        <f aca="false">IF(ISNUMBER(W3702),A3702-W3702,"")</f>
        <v/>
      </c>
      <c r="AA3702" s="55" t="n">
        <f aca="false">MATCH(A3702,DATAS,0)</f>
        <v>1</v>
      </c>
      <c r="AB3702" s="55" t="n">
        <f aca="false">IF(AND(E3702&gt;0,OR(AND(B3702&gt;=1,B3702&lt;=6),B3702=10)),1,0)</f>
        <v>1</v>
      </c>
      <c r="AC3702" s="55" t="n">
        <f aca="false">IF(AND(E3702&gt;0,B3702=10),1,0)</f>
        <v>0</v>
      </c>
      <c r="AD3702" s="0" t="str">
        <f aca="false">IF(AND(C3701=C3702,AA3701=AA3702-1),AB3701,"")</f>
        <v/>
      </c>
      <c r="AE3702" s="0" t="str">
        <f aca="false">IF(AND(C3701=C3702,AA3701=AA3702-1),AC3701,"")</f>
        <v/>
      </c>
      <c r="AF3702" s="0" t="str">
        <f aca="false">IF(AA3702=1,"",IF(AND(AB3702=1,AD3702&lt;&gt;1),1,0))</f>
        <v/>
      </c>
      <c r="AG3702" s="0" t="str">
        <f aca="false">IF(AA3702=1,"",IF(AND(AC3702=1,AE3702&lt;&gt;1),1,0))</f>
        <v/>
      </c>
      <c r="AH3702" s="60" t="str">
        <f aca="false">IF(AND(E3702&gt;0,AA3702&lt;2,NOT(AND(C3703=C3702,AA3703=AA3702+1))),INDEX(DATAS,AA3702+1),"")</f>
        <v/>
      </c>
      <c r="AI3702" s="60" t="str">
        <f aca="false">IF(AND(AC3702=1,AA3702&lt;2),IF(AND(C3703=C3702,AA3703=AA3702+1),IF(AC3703=1,"",INDEX(DATAS,AA3702+1)),INDEX(DATAS,AA3702+1)),"")</f>
        <v/>
      </c>
    </row>
    <row r="3703" customFormat="false" ht="15" hidden="false" customHeight="false" outlineLevel="0" collapsed="false">
      <c r="A3703" s="60" t="n">
        <v>46310</v>
      </c>
      <c r="B3703" s="0" t="n">
        <v>1</v>
      </c>
      <c r="C3703" s="0" t="n">
        <v>6071</v>
      </c>
      <c r="D3703" s="0" t="n">
        <v>53</v>
      </c>
      <c r="E3703" s="0" t="n">
        <v>1</v>
      </c>
      <c r="F3703" s="55" t="s">
        <v>1095</v>
      </c>
      <c r="G3703" s="0" t="n">
        <v>52.7</v>
      </c>
      <c r="H3703" s="0" t="n">
        <v>49</v>
      </c>
      <c r="I3703" s="55" t="s">
        <v>166</v>
      </c>
      <c r="J3703" s="0" t="n">
        <v>53</v>
      </c>
      <c r="P3703" s="0" t="n">
        <v>3.64</v>
      </c>
      <c r="Q3703" s="0" t="n">
        <v>3.32</v>
      </c>
      <c r="U3703" s="0" t="n">
        <v>699</v>
      </c>
      <c r="V3703" s="0" t="n">
        <v>0</v>
      </c>
      <c r="X3703" s="55" t="n">
        <f aca="false">IF(I3703="Male",0,1)</f>
        <v>1</v>
      </c>
      <c r="Y3703" s="55" t="n">
        <f aca="false">IF(OR(I3703="DNB",I3703="Dry DNB"),1,0)</f>
        <v>0</v>
      </c>
      <c r="Z3703" s="0" t="str">
        <f aca="false">IF(ISNUMBER(W3703),A3703-W3703,"")</f>
        <v/>
      </c>
      <c r="AA3703" s="55" t="n">
        <f aca="false">MATCH(A3703,DATAS,0)</f>
        <v>2</v>
      </c>
      <c r="AB3703" s="55" t="n">
        <f aca="false">IF(AND(E3703&gt;0,OR(AND(B3703&gt;=1,B3703&lt;=6),B3703=10)),1,0)</f>
        <v>1</v>
      </c>
      <c r="AC3703" s="55" t="n">
        <f aca="false">IF(AND(E3703&gt;0,B3703=10),1,0)</f>
        <v>0</v>
      </c>
      <c r="AD3703" s="55" t="n">
        <f aca="false">IF(AND(C3702=C3703,AA3702=AA3703-1),AB3702,"")</f>
        <v>1</v>
      </c>
      <c r="AE3703" s="55" t="n">
        <f aca="false">IF(AND(C3702=C3703,AA3702=AA3703-1),AC3702,"")</f>
        <v>0</v>
      </c>
      <c r="AF3703" s="55" t="n">
        <f aca="false">IF(AA3703=1,"",IF(AND(AB3703=1,AD3703&lt;&gt;1),1,0))</f>
        <v>0</v>
      </c>
      <c r="AG3703" s="55" t="n">
        <f aca="false">IF(AA3703=1,"",IF(AND(AC3703=1,AE3703&lt;&gt;1),1,0))</f>
        <v>0</v>
      </c>
      <c r="AH3703" s="60" t="str">
        <f aca="false">IF(AND(E3703&gt;0,AA3703&lt;2,NOT(AND(C3704=C3703,AA3704=AA3703+1))),INDEX(DATAS,AA3703+1),"")</f>
        <v/>
      </c>
      <c r="AI3703" s="60" t="str">
        <f aca="false">IF(AND(AC3703=1,AA3703&lt;2),IF(AND(C3704=C3703,AA3704=AA3703+1),IF(AC3704=1,"",INDEX(DATAS,AA3703+1)),INDEX(DATAS,AA3703+1)),"")</f>
        <v/>
      </c>
    </row>
    <row r="3704" customFormat="false" ht="15" hidden="false" customHeight="false" outlineLevel="0" collapsed="false">
      <c r="A3704" s="60" t="n">
        <v>46309</v>
      </c>
      <c r="B3704" s="0" t="n">
        <v>8</v>
      </c>
      <c r="C3704" s="0" t="n">
        <v>6072</v>
      </c>
      <c r="E3704" s="0" t="n">
        <v>0</v>
      </c>
      <c r="F3704" s="55" t="s">
        <v>1096</v>
      </c>
      <c r="I3704" s="55" t="s">
        <v>157</v>
      </c>
      <c r="L3704" s="0" t="n">
        <v>252</v>
      </c>
      <c r="U3704" s="0" t="n">
        <v>697</v>
      </c>
      <c r="V3704" s="0" t="n">
        <v>5</v>
      </c>
      <c r="W3704" s="60" t="n">
        <v>46058</v>
      </c>
      <c r="X3704" s="55" t="n">
        <f aca="false">IF(I3704="Male",0,1)</f>
        <v>1</v>
      </c>
      <c r="Y3704" s="55" t="n">
        <f aca="false">IF(OR(I3704="DNB",I3704="Dry DNB"),1,0)</f>
        <v>0</v>
      </c>
      <c r="Z3704" s="55" t="n">
        <f aca="false">IF(ISNUMBER(W3704),A3704-W3704,"")</f>
        <v>251</v>
      </c>
      <c r="AA3704" s="55" t="n">
        <f aca="false">MATCH(A3704,DATAS,0)</f>
        <v>1</v>
      </c>
      <c r="AB3704" s="55" t="n">
        <f aca="false">IF(AND(E3704&gt;0,OR(AND(B3704&gt;=1,B3704&lt;=6),B3704=10)),1,0)</f>
        <v>0</v>
      </c>
      <c r="AC3704" s="55" t="n">
        <f aca="false">IF(AND(E3704&gt;0,B3704=10),1,0)</f>
        <v>0</v>
      </c>
      <c r="AD3704" s="0" t="str">
        <f aca="false">IF(AND(C3703=C3704,AA3703=AA3704-1),AB3703,"")</f>
        <v/>
      </c>
      <c r="AE3704" s="0" t="str">
        <f aca="false">IF(AND(C3703=C3704,AA3703=AA3704-1),AC3703,"")</f>
        <v/>
      </c>
      <c r="AF3704" s="0" t="str">
        <f aca="false">IF(AA3704=1,"",IF(AND(AB3704=1,AD3704&lt;&gt;1),1,0))</f>
        <v/>
      </c>
      <c r="AG3704" s="0" t="str">
        <f aca="false">IF(AA3704=1,"",IF(AND(AC3704=1,AE3704&lt;&gt;1),1,0))</f>
        <v/>
      </c>
      <c r="AH3704" s="60" t="str">
        <f aca="false">IF(AND(E3704&gt;0,AA3704&lt;2,NOT(AND(C3705=C3704,AA3705=AA3704+1))),INDEX(DATAS,AA3704+1),"")</f>
        <v/>
      </c>
      <c r="AI3704" s="60" t="str">
        <f aca="false">IF(AND(AC3704=1,AA3704&lt;2),IF(AND(C3705=C3704,AA3705=AA3704+1),IF(AC3705=1,"",INDEX(DATAS,AA3704+1)),INDEX(DATAS,AA3704+1)),"")</f>
        <v/>
      </c>
    </row>
    <row r="3705" customFormat="false" ht="15" hidden="false" customHeight="false" outlineLevel="0" collapsed="false">
      <c r="A3705" s="60" t="n">
        <v>46310</v>
      </c>
      <c r="B3705" s="0" t="n">
        <v>8</v>
      </c>
      <c r="C3705" s="0" t="n">
        <v>6072</v>
      </c>
      <c r="E3705" s="0" t="n">
        <v>0</v>
      </c>
      <c r="F3705" s="55" t="s">
        <v>1096</v>
      </c>
      <c r="I3705" s="55" t="s">
        <v>157</v>
      </c>
      <c r="L3705" s="0" t="n">
        <v>253</v>
      </c>
      <c r="U3705" s="0" t="n">
        <v>698</v>
      </c>
      <c r="V3705" s="0" t="n">
        <v>5</v>
      </c>
      <c r="W3705" s="60" t="n">
        <v>46058</v>
      </c>
      <c r="X3705" s="55" t="n">
        <f aca="false">IF(I3705="Male",0,1)</f>
        <v>1</v>
      </c>
      <c r="Y3705" s="55" t="n">
        <f aca="false">IF(OR(I3705="DNB",I3705="Dry DNB"),1,0)</f>
        <v>0</v>
      </c>
      <c r="Z3705" s="55" t="n">
        <f aca="false">IF(ISNUMBER(W3705),A3705-W3705,"")</f>
        <v>252</v>
      </c>
      <c r="AA3705" s="55" t="n">
        <f aca="false">MATCH(A3705,DATAS,0)</f>
        <v>2</v>
      </c>
      <c r="AB3705" s="55" t="n">
        <f aca="false">IF(AND(E3705&gt;0,OR(AND(B3705&gt;=1,B3705&lt;=6),B3705=10)),1,0)</f>
        <v>0</v>
      </c>
      <c r="AC3705" s="55" t="n">
        <f aca="false">IF(AND(E3705&gt;0,B3705=10),1,0)</f>
        <v>0</v>
      </c>
      <c r="AD3705" s="55" t="n">
        <f aca="false">IF(AND(C3704=C3705,AA3704=AA3705-1),AB3704,"")</f>
        <v>0</v>
      </c>
      <c r="AE3705" s="55" t="n">
        <f aca="false">IF(AND(C3704=C3705,AA3704=AA3705-1),AC3704,"")</f>
        <v>0</v>
      </c>
      <c r="AF3705" s="55" t="n">
        <f aca="false">IF(AA3705=1,"",IF(AND(AB3705=1,AD3705&lt;&gt;1),1,0))</f>
        <v>0</v>
      </c>
      <c r="AG3705" s="55" t="n">
        <f aca="false">IF(AA3705=1,"",IF(AND(AC3705=1,AE3705&lt;&gt;1),1,0))</f>
        <v>0</v>
      </c>
      <c r="AH3705" s="60" t="str">
        <f aca="false">IF(AND(E3705&gt;0,AA3705&lt;2,NOT(AND(C3706=C3705,AA3706=AA3705+1))),INDEX(DATAS,AA3705+1),"")</f>
        <v/>
      </c>
      <c r="AI3705" s="60" t="str">
        <f aca="false">IF(AND(AC3705=1,AA3705&lt;2),IF(AND(C3706=C3705,AA3706=AA3705+1),IF(AC3706=1,"",INDEX(DATAS,AA3705+1)),INDEX(DATAS,AA3705+1)),"")</f>
        <v/>
      </c>
    </row>
    <row r="3706" customFormat="false" ht="15" hidden="false" customHeight="false" outlineLevel="0" collapsed="false">
      <c r="A3706" s="60" t="n">
        <v>46309</v>
      </c>
      <c r="B3706" s="0" t="n">
        <v>1</v>
      </c>
      <c r="C3706" s="0" t="n">
        <v>6073</v>
      </c>
      <c r="D3706" s="0" t="n">
        <v>30</v>
      </c>
      <c r="E3706" s="0" t="n">
        <v>1</v>
      </c>
      <c r="F3706" s="55" t="s">
        <v>1096</v>
      </c>
      <c r="G3706" s="0" t="n">
        <v>45.1</v>
      </c>
      <c r="H3706" s="0" t="n">
        <v>43</v>
      </c>
      <c r="I3706" s="55" t="s">
        <v>166</v>
      </c>
      <c r="J3706" s="0" t="n">
        <v>30</v>
      </c>
      <c r="R3706" s="0" t="n">
        <v>3903</v>
      </c>
      <c r="S3706" s="0" t="n">
        <v>7845</v>
      </c>
      <c r="U3706" s="0" t="n">
        <v>697</v>
      </c>
      <c r="V3706" s="0" t="n">
        <v>0</v>
      </c>
      <c r="X3706" s="55" t="n">
        <f aca="false">IF(I3706="Male",0,1)</f>
        <v>1</v>
      </c>
      <c r="Y3706" s="55" t="n">
        <f aca="false">IF(OR(I3706="DNB",I3706="Dry DNB"),1,0)</f>
        <v>0</v>
      </c>
      <c r="Z3706" s="0" t="str">
        <f aca="false">IF(ISNUMBER(W3706),A3706-W3706,"")</f>
        <v/>
      </c>
      <c r="AA3706" s="55" t="n">
        <f aca="false">MATCH(A3706,DATAS,0)</f>
        <v>1</v>
      </c>
      <c r="AB3706" s="55" t="n">
        <f aca="false">IF(AND(E3706&gt;0,OR(AND(B3706&gt;=1,B3706&lt;=6),B3706=10)),1,0)</f>
        <v>1</v>
      </c>
      <c r="AC3706" s="55" t="n">
        <f aca="false">IF(AND(E3706&gt;0,B3706=10),1,0)</f>
        <v>0</v>
      </c>
      <c r="AD3706" s="0" t="str">
        <f aca="false">IF(AND(C3705=C3706,AA3705=AA3706-1),AB3705,"")</f>
        <v/>
      </c>
      <c r="AE3706" s="0" t="str">
        <f aca="false">IF(AND(C3705=C3706,AA3705=AA3706-1),AC3705,"")</f>
        <v/>
      </c>
      <c r="AF3706" s="0" t="str">
        <f aca="false">IF(AA3706=1,"",IF(AND(AB3706=1,AD3706&lt;&gt;1),1,0))</f>
        <v/>
      </c>
      <c r="AG3706" s="0" t="str">
        <f aca="false">IF(AA3706=1,"",IF(AND(AC3706=1,AE3706&lt;&gt;1),1,0))</f>
        <v/>
      </c>
      <c r="AH3706" s="60" t="str">
        <f aca="false">IF(AND(E3706&gt;0,AA3706&lt;2,NOT(AND(C3707=C3706,AA3707=AA3706+1))),INDEX(DATAS,AA3706+1),"")</f>
        <v/>
      </c>
      <c r="AI3706" s="60" t="str">
        <f aca="false">IF(AND(AC3706=1,AA3706&lt;2),IF(AND(C3707=C3706,AA3707=AA3706+1),IF(AC3707=1,"",INDEX(DATAS,AA3706+1)),INDEX(DATAS,AA3706+1)),"")</f>
        <v/>
      </c>
    </row>
    <row r="3707" customFormat="false" ht="15" hidden="false" customHeight="false" outlineLevel="0" collapsed="false">
      <c r="A3707" s="60" t="n">
        <v>46310</v>
      </c>
      <c r="B3707" s="0" t="n">
        <v>1</v>
      </c>
      <c r="C3707" s="0" t="n">
        <v>6073</v>
      </c>
      <c r="D3707" s="0" t="n">
        <v>31</v>
      </c>
      <c r="E3707" s="0" t="n">
        <v>1</v>
      </c>
      <c r="F3707" s="55" t="s">
        <v>1096</v>
      </c>
      <c r="G3707" s="0" t="n">
        <v>46.3</v>
      </c>
      <c r="H3707" s="0" t="n">
        <v>43</v>
      </c>
      <c r="I3707" s="55" t="s">
        <v>166</v>
      </c>
      <c r="J3707" s="0" t="n">
        <v>31</v>
      </c>
      <c r="U3707" s="0" t="n">
        <v>698</v>
      </c>
      <c r="V3707" s="0" t="n">
        <v>0</v>
      </c>
      <c r="X3707" s="55" t="n">
        <f aca="false">IF(I3707="Male",0,1)</f>
        <v>1</v>
      </c>
      <c r="Y3707" s="55" t="n">
        <f aca="false">IF(OR(I3707="DNB",I3707="Dry DNB"),1,0)</f>
        <v>0</v>
      </c>
      <c r="Z3707" s="0" t="str">
        <f aca="false">IF(ISNUMBER(W3707),A3707-W3707,"")</f>
        <v/>
      </c>
      <c r="AA3707" s="55" t="n">
        <f aca="false">MATCH(A3707,DATAS,0)</f>
        <v>2</v>
      </c>
      <c r="AB3707" s="55" t="n">
        <f aca="false">IF(AND(E3707&gt;0,OR(AND(B3707&gt;=1,B3707&lt;=6),B3707=10)),1,0)</f>
        <v>1</v>
      </c>
      <c r="AC3707" s="55" t="n">
        <f aca="false">IF(AND(E3707&gt;0,B3707=10),1,0)</f>
        <v>0</v>
      </c>
      <c r="AD3707" s="55" t="n">
        <f aca="false">IF(AND(C3706=C3707,AA3706=AA3707-1),AB3706,"")</f>
        <v>1</v>
      </c>
      <c r="AE3707" s="55" t="n">
        <f aca="false">IF(AND(C3706=C3707,AA3706=AA3707-1),AC3706,"")</f>
        <v>0</v>
      </c>
      <c r="AF3707" s="55" t="n">
        <f aca="false">IF(AA3707=1,"",IF(AND(AB3707=1,AD3707&lt;&gt;1),1,0))</f>
        <v>0</v>
      </c>
      <c r="AG3707" s="55" t="n">
        <f aca="false">IF(AA3707=1,"",IF(AND(AC3707=1,AE3707&lt;&gt;1),1,0))</f>
        <v>0</v>
      </c>
      <c r="AH3707" s="60" t="str">
        <f aca="false">IF(AND(E3707&gt;0,AA3707&lt;2,NOT(AND(C3708=C3707,AA3708=AA3707+1))),INDEX(DATAS,AA3707+1),"")</f>
        <v/>
      </c>
      <c r="AI3707" s="60" t="str">
        <f aca="false">IF(AND(AC3707=1,AA3707&lt;2),IF(AND(C3708=C3707,AA3708=AA3707+1),IF(AC3708=1,"",INDEX(DATAS,AA3707+1)),INDEX(DATAS,AA3707+1)),"")</f>
        <v/>
      </c>
    </row>
    <row r="3708" customFormat="false" ht="15" hidden="false" customHeight="false" outlineLevel="0" collapsed="false">
      <c r="A3708" s="60" t="n">
        <v>46309</v>
      </c>
      <c r="B3708" s="0" t="n">
        <v>1</v>
      </c>
      <c r="C3708" s="0" t="n">
        <v>6075</v>
      </c>
      <c r="D3708" s="0" t="n">
        <v>54</v>
      </c>
      <c r="E3708" s="0" t="n">
        <v>1</v>
      </c>
      <c r="F3708" s="55" t="s">
        <v>1097</v>
      </c>
      <c r="G3708" s="0" t="n">
        <v>44.7</v>
      </c>
      <c r="H3708" s="0" t="n">
        <v>44</v>
      </c>
      <c r="I3708" s="55" t="s">
        <v>166</v>
      </c>
      <c r="J3708" s="0" t="n">
        <v>54</v>
      </c>
      <c r="P3708" s="0" t="n">
        <v>4.75</v>
      </c>
      <c r="Q3708" s="0" t="n">
        <v>3.1</v>
      </c>
      <c r="R3708" s="0" t="n">
        <v>4207</v>
      </c>
      <c r="S3708" s="0" t="n">
        <v>8458</v>
      </c>
      <c r="U3708" s="0" t="n">
        <v>695</v>
      </c>
      <c r="V3708" s="0" t="n">
        <v>0</v>
      </c>
      <c r="X3708" s="55" t="n">
        <f aca="false">IF(I3708="Male",0,1)</f>
        <v>1</v>
      </c>
      <c r="Y3708" s="55" t="n">
        <f aca="false">IF(OR(I3708="DNB",I3708="Dry DNB"),1,0)</f>
        <v>0</v>
      </c>
      <c r="Z3708" s="0" t="str">
        <f aca="false">IF(ISNUMBER(W3708),A3708-W3708,"")</f>
        <v/>
      </c>
      <c r="AA3708" s="55" t="n">
        <f aca="false">MATCH(A3708,DATAS,0)</f>
        <v>1</v>
      </c>
      <c r="AB3708" s="55" t="n">
        <f aca="false">IF(AND(E3708&gt;0,OR(AND(B3708&gt;=1,B3708&lt;=6),B3708=10)),1,0)</f>
        <v>1</v>
      </c>
      <c r="AC3708" s="55" t="n">
        <f aca="false">IF(AND(E3708&gt;0,B3708=10),1,0)</f>
        <v>0</v>
      </c>
      <c r="AD3708" s="0" t="str">
        <f aca="false">IF(AND(C3707=C3708,AA3707=AA3708-1),AB3707,"")</f>
        <v/>
      </c>
      <c r="AE3708" s="0" t="str">
        <f aca="false">IF(AND(C3707=C3708,AA3707=AA3708-1),AC3707,"")</f>
        <v/>
      </c>
      <c r="AF3708" s="0" t="str">
        <f aca="false">IF(AA3708=1,"",IF(AND(AB3708=1,AD3708&lt;&gt;1),1,0))</f>
        <v/>
      </c>
      <c r="AG3708" s="0" t="str">
        <f aca="false">IF(AA3708=1,"",IF(AND(AC3708=1,AE3708&lt;&gt;1),1,0))</f>
        <v/>
      </c>
      <c r="AH3708" s="60" t="str">
        <f aca="false">IF(AND(E3708&gt;0,AA3708&lt;2,NOT(AND(C3709=C3708,AA3709=AA3708+1))),INDEX(DATAS,AA3708+1),"")</f>
        <v/>
      </c>
      <c r="AI3708" s="60" t="str">
        <f aca="false">IF(AND(AC3708=1,AA3708&lt;2),IF(AND(C3709=C3708,AA3709=AA3708+1),IF(AC3709=1,"",INDEX(DATAS,AA3708+1)),INDEX(DATAS,AA3708+1)),"")</f>
        <v/>
      </c>
    </row>
    <row r="3709" customFormat="false" ht="15" hidden="false" customHeight="false" outlineLevel="0" collapsed="false">
      <c r="A3709" s="60" t="n">
        <v>46310</v>
      </c>
      <c r="B3709" s="0" t="n">
        <v>1</v>
      </c>
      <c r="C3709" s="0" t="n">
        <v>6075</v>
      </c>
      <c r="D3709" s="0" t="n">
        <v>55</v>
      </c>
      <c r="E3709" s="0" t="n">
        <v>1</v>
      </c>
      <c r="F3709" s="55" t="s">
        <v>1097</v>
      </c>
      <c r="G3709" s="0" t="n">
        <v>48.2</v>
      </c>
      <c r="H3709" s="0" t="n">
        <v>44</v>
      </c>
      <c r="I3709" s="55" t="s">
        <v>166</v>
      </c>
      <c r="J3709" s="0" t="n">
        <v>55</v>
      </c>
      <c r="P3709" s="0" t="n">
        <v>4.75</v>
      </c>
      <c r="Q3709" s="0" t="n">
        <v>3.1</v>
      </c>
      <c r="U3709" s="0" t="n">
        <v>696</v>
      </c>
      <c r="V3709" s="0" t="n">
        <v>0</v>
      </c>
      <c r="X3709" s="55" t="n">
        <f aca="false">IF(I3709="Male",0,1)</f>
        <v>1</v>
      </c>
      <c r="Y3709" s="55" t="n">
        <f aca="false">IF(OR(I3709="DNB",I3709="Dry DNB"),1,0)</f>
        <v>0</v>
      </c>
      <c r="Z3709" s="0" t="str">
        <f aca="false">IF(ISNUMBER(W3709),A3709-W3709,"")</f>
        <v/>
      </c>
      <c r="AA3709" s="55" t="n">
        <f aca="false">MATCH(A3709,DATAS,0)</f>
        <v>2</v>
      </c>
      <c r="AB3709" s="55" t="n">
        <f aca="false">IF(AND(E3709&gt;0,OR(AND(B3709&gt;=1,B3709&lt;=6),B3709=10)),1,0)</f>
        <v>1</v>
      </c>
      <c r="AC3709" s="55" t="n">
        <f aca="false">IF(AND(E3709&gt;0,B3709=10),1,0)</f>
        <v>0</v>
      </c>
      <c r="AD3709" s="55" t="n">
        <f aca="false">IF(AND(C3708=C3709,AA3708=AA3709-1),AB3708,"")</f>
        <v>1</v>
      </c>
      <c r="AE3709" s="55" t="n">
        <f aca="false">IF(AND(C3708=C3709,AA3708=AA3709-1),AC3708,"")</f>
        <v>0</v>
      </c>
      <c r="AF3709" s="55" t="n">
        <f aca="false">IF(AA3709=1,"",IF(AND(AB3709=1,AD3709&lt;&gt;1),1,0))</f>
        <v>0</v>
      </c>
      <c r="AG3709" s="55" t="n">
        <f aca="false">IF(AA3709=1,"",IF(AND(AC3709=1,AE3709&lt;&gt;1),1,0))</f>
        <v>0</v>
      </c>
      <c r="AH3709" s="60" t="str">
        <f aca="false">IF(AND(E3709&gt;0,AA3709&lt;2,NOT(AND(C3710=C3709,AA3710=AA3709+1))),INDEX(DATAS,AA3709+1),"")</f>
        <v/>
      </c>
      <c r="AI3709" s="60" t="str">
        <f aca="false">IF(AND(AC3709=1,AA3709&lt;2),IF(AND(C3710=C3709,AA3710=AA3709+1),IF(AC3710=1,"",INDEX(DATAS,AA3709+1)),INDEX(DATAS,AA3709+1)),"")</f>
        <v/>
      </c>
    </row>
    <row r="3710" customFormat="false" ht="15" hidden="false" customHeight="false" outlineLevel="0" collapsed="false">
      <c r="A3710" s="60" t="n">
        <v>46309</v>
      </c>
      <c r="B3710" s="0" t="n">
        <v>1</v>
      </c>
      <c r="C3710" s="0" t="n">
        <v>6076</v>
      </c>
      <c r="D3710" s="0" t="n">
        <v>32</v>
      </c>
      <c r="E3710" s="0" t="n">
        <v>1</v>
      </c>
      <c r="F3710" s="55" t="s">
        <v>1098</v>
      </c>
      <c r="G3710" s="0" t="n">
        <v>61.2</v>
      </c>
      <c r="H3710" s="0" t="n">
        <v>60</v>
      </c>
      <c r="I3710" s="55" t="s">
        <v>166</v>
      </c>
      <c r="J3710" s="0" t="n">
        <v>32</v>
      </c>
      <c r="P3710" s="0" t="n">
        <v>4.68</v>
      </c>
      <c r="Q3710" s="0" t="n">
        <v>3.9</v>
      </c>
      <c r="R3710" s="0" t="n">
        <v>4835</v>
      </c>
      <c r="S3710" s="0" t="n">
        <v>9720</v>
      </c>
      <c r="U3710" s="0" t="n">
        <v>694</v>
      </c>
      <c r="V3710" s="0" t="n">
        <v>0</v>
      </c>
      <c r="X3710" s="55" t="n">
        <f aca="false">IF(I3710="Male",0,1)</f>
        <v>1</v>
      </c>
      <c r="Y3710" s="55" t="n">
        <f aca="false">IF(OR(I3710="DNB",I3710="Dry DNB"),1,0)</f>
        <v>0</v>
      </c>
      <c r="Z3710" s="0" t="str">
        <f aca="false">IF(ISNUMBER(W3710),A3710-W3710,"")</f>
        <v/>
      </c>
      <c r="AA3710" s="55" t="n">
        <f aca="false">MATCH(A3710,DATAS,0)</f>
        <v>1</v>
      </c>
      <c r="AB3710" s="55" t="n">
        <f aca="false">IF(AND(E3710&gt;0,OR(AND(B3710&gt;=1,B3710&lt;=6),B3710=10)),1,0)</f>
        <v>1</v>
      </c>
      <c r="AC3710" s="55" t="n">
        <f aca="false">IF(AND(E3710&gt;0,B3710=10),1,0)</f>
        <v>0</v>
      </c>
      <c r="AD3710" s="0" t="str">
        <f aca="false">IF(AND(C3709=C3710,AA3709=AA3710-1),AB3709,"")</f>
        <v/>
      </c>
      <c r="AE3710" s="0" t="str">
        <f aca="false">IF(AND(C3709=C3710,AA3709=AA3710-1),AC3709,"")</f>
        <v/>
      </c>
      <c r="AF3710" s="0" t="str">
        <f aca="false">IF(AA3710=1,"",IF(AND(AB3710=1,AD3710&lt;&gt;1),1,0))</f>
        <v/>
      </c>
      <c r="AG3710" s="0" t="str">
        <f aca="false">IF(AA3710=1,"",IF(AND(AC3710=1,AE3710&lt;&gt;1),1,0))</f>
        <v/>
      </c>
      <c r="AH3710" s="60" t="str">
        <f aca="false">IF(AND(E3710&gt;0,AA3710&lt;2,NOT(AND(C3711=C3710,AA3711=AA3710+1))),INDEX(DATAS,AA3710+1),"")</f>
        <v/>
      </c>
      <c r="AI3710" s="60" t="str">
        <f aca="false">IF(AND(AC3710=1,AA3710&lt;2),IF(AND(C3711=C3710,AA3711=AA3710+1),IF(AC3711=1,"",INDEX(DATAS,AA3710+1)),INDEX(DATAS,AA3710+1)),"")</f>
        <v/>
      </c>
    </row>
    <row r="3711" customFormat="false" ht="15" hidden="false" customHeight="false" outlineLevel="0" collapsed="false">
      <c r="A3711" s="60" t="n">
        <v>46310</v>
      </c>
      <c r="B3711" s="0" t="n">
        <v>1</v>
      </c>
      <c r="C3711" s="0" t="n">
        <v>6076</v>
      </c>
      <c r="D3711" s="0" t="n">
        <v>33</v>
      </c>
      <c r="E3711" s="0" t="n">
        <v>1</v>
      </c>
      <c r="F3711" s="55" t="s">
        <v>1098</v>
      </c>
      <c r="G3711" s="0" t="n">
        <v>68.1</v>
      </c>
      <c r="H3711" s="0" t="n">
        <v>61</v>
      </c>
      <c r="I3711" s="55" t="s">
        <v>166</v>
      </c>
      <c r="J3711" s="0" t="n">
        <v>33</v>
      </c>
      <c r="P3711" s="0" t="n">
        <v>4.68</v>
      </c>
      <c r="Q3711" s="0" t="n">
        <v>3.9</v>
      </c>
      <c r="U3711" s="0" t="n">
        <v>695</v>
      </c>
      <c r="V3711" s="0" t="n">
        <v>0</v>
      </c>
      <c r="X3711" s="55" t="n">
        <f aca="false">IF(I3711="Male",0,1)</f>
        <v>1</v>
      </c>
      <c r="Y3711" s="55" t="n">
        <f aca="false">IF(OR(I3711="DNB",I3711="Dry DNB"),1,0)</f>
        <v>0</v>
      </c>
      <c r="Z3711" s="0" t="str">
        <f aca="false">IF(ISNUMBER(W3711),A3711-W3711,"")</f>
        <v/>
      </c>
      <c r="AA3711" s="55" t="n">
        <f aca="false">MATCH(A3711,DATAS,0)</f>
        <v>2</v>
      </c>
      <c r="AB3711" s="55" t="n">
        <f aca="false">IF(AND(E3711&gt;0,OR(AND(B3711&gt;=1,B3711&lt;=6),B3711=10)),1,0)</f>
        <v>1</v>
      </c>
      <c r="AC3711" s="55" t="n">
        <f aca="false">IF(AND(E3711&gt;0,B3711=10),1,0)</f>
        <v>0</v>
      </c>
      <c r="AD3711" s="55" t="n">
        <f aca="false">IF(AND(C3710=C3711,AA3710=AA3711-1),AB3710,"")</f>
        <v>1</v>
      </c>
      <c r="AE3711" s="55" t="n">
        <f aca="false">IF(AND(C3710=C3711,AA3710=AA3711-1),AC3710,"")</f>
        <v>0</v>
      </c>
      <c r="AF3711" s="55" t="n">
        <f aca="false">IF(AA3711=1,"",IF(AND(AB3711=1,AD3711&lt;&gt;1),1,0))</f>
        <v>0</v>
      </c>
      <c r="AG3711" s="55" t="n">
        <f aca="false">IF(AA3711=1,"",IF(AND(AC3711=1,AE3711&lt;&gt;1),1,0))</f>
        <v>0</v>
      </c>
      <c r="AH3711" s="60" t="str">
        <f aca="false">IF(AND(E3711&gt;0,AA3711&lt;2,NOT(AND(C3712=C3711,AA3712=AA3711+1))),INDEX(DATAS,AA3711+1),"")</f>
        <v/>
      </c>
      <c r="AI3711" s="60" t="str">
        <f aca="false">IF(AND(AC3711=1,AA3711&lt;2),IF(AND(C3712=C3711,AA3712=AA3711+1),IF(AC3712=1,"",INDEX(DATAS,AA3711+1)),INDEX(DATAS,AA3711+1)),"")</f>
        <v/>
      </c>
    </row>
    <row r="3712" customFormat="false" ht="15" hidden="false" customHeight="false" outlineLevel="0" collapsed="false">
      <c r="A3712" s="60" t="n">
        <v>46309</v>
      </c>
      <c r="B3712" s="0" t="n">
        <v>7</v>
      </c>
      <c r="C3712" s="0" t="n">
        <v>6077</v>
      </c>
      <c r="E3712" s="0" t="n">
        <v>0</v>
      </c>
      <c r="F3712" s="55" t="s">
        <v>1098</v>
      </c>
      <c r="I3712" s="55" t="s">
        <v>157</v>
      </c>
      <c r="L3712" s="0" t="n">
        <v>246</v>
      </c>
      <c r="U3712" s="0" t="n">
        <v>694</v>
      </c>
      <c r="V3712" s="0" t="n">
        <v>2</v>
      </c>
      <c r="W3712" s="60" t="n">
        <v>46064</v>
      </c>
      <c r="X3712" s="55" t="n">
        <f aca="false">IF(I3712="Male",0,1)</f>
        <v>1</v>
      </c>
      <c r="Y3712" s="55" t="n">
        <f aca="false">IF(OR(I3712="DNB",I3712="Dry DNB"),1,0)</f>
        <v>0</v>
      </c>
      <c r="Z3712" s="55" t="n">
        <f aca="false">IF(ISNUMBER(W3712),A3712-W3712,"")</f>
        <v>245</v>
      </c>
      <c r="AA3712" s="55" t="n">
        <f aca="false">MATCH(A3712,DATAS,0)</f>
        <v>1</v>
      </c>
      <c r="AB3712" s="55" t="n">
        <f aca="false">IF(AND(E3712&gt;0,OR(AND(B3712&gt;=1,B3712&lt;=6),B3712=10)),1,0)</f>
        <v>0</v>
      </c>
      <c r="AC3712" s="55" t="n">
        <f aca="false">IF(AND(E3712&gt;0,B3712=10),1,0)</f>
        <v>0</v>
      </c>
      <c r="AD3712" s="0" t="str">
        <f aca="false">IF(AND(C3711=C3712,AA3711=AA3712-1),AB3711,"")</f>
        <v/>
      </c>
      <c r="AE3712" s="0" t="str">
        <f aca="false">IF(AND(C3711=C3712,AA3711=AA3712-1),AC3711,"")</f>
        <v/>
      </c>
      <c r="AF3712" s="0" t="str">
        <f aca="false">IF(AA3712=1,"",IF(AND(AB3712=1,AD3712&lt;&gt;1),1,0))</f>
        <v/>
      </c>
      <c r="AG3712" s="0" t="str">
        <f aca="false">IF(AA3712=1,"",IF(AND(AC3712=1,AE3712&lt;&gt;1),1,0))</f>
        <v/>
      </c>
      <c r="AH3712" s="60" t="str">
        <f aca="false">IF(AND(E3712&gt;0,AA3712&lt;2,NOT(AND(C3713=C3712,AA3713=AA3712+1))),INDEX(DATAS,AA3712+1),"")</f>
        <v/>
      </c>
      <c r="AI3712" s="60" t="str">
        <f aca="false">IF(AND(AC3712=1,AA3712&lt;2),IF(AND(C3713=C3712,AA3713=AA3712+1),IF(AC3713=1,"",INDEX(DATAS,AA3712+1)),INDEX(DATAS,AA3712+1)),"")</f>
        <v/>
      </c>
    </row>
    <row r="3713" customFormat="false" ht="15" hidden="false" customHeight="false" outlineLevel="0" collapsed="false">
      <c r="A3713" s="60" t="n">
        <v>46310</v>
      </c>
      <c r="B3713" s="0" t="n">
        <v>14</v>
      </c>
      <c r="C3713" s="0" t="n">
        <v>6077</v>
      </c>
      <c r="E3713" s="0" t="n">
        <v>0</v>
      </c>
      <c r="F3713" s="55" t="s">
        <v>1098</v>
      </c>
      <c r="I3713" s="55" t="s">
        <v>157</v>
      </c>
      <c r="L3713" s="0" t="n">
        <v>247</v>
      </c>
      <c r="U3713" s="0" t="n">
        <v>695</v>
      </c>
      <c r="V3713" s="0" t="n">
        <v>2</v>
      </c>
      <c r="W3713" s="60" t="n">
        <v>46064</v>
      </c>
      <c r="X3713" s="55" t="n">
        <f aca="false">IF(I3713="Male",0,1)</f>
        <v>1</v>
      </c>
      <c r="Y3713" s="55" t="n">
        <f aca="false">IF(OR(I3713="DNB",I3713="Dry DNB"),1,0)</f>
        <v>0</v>
      </c>
      <c r="Z3713" s="55" t="n">
        <f aca="false">IF(ISNUMBER(W3713),A3713-W3713,"")</f>
        <v>246</v>
      </c>
      <c r="AA3713" s="55" t="n">
        <f aca="false">MATCH(A3713,DATAS,0)</f>
        <v>2</v>
      </c>
      <c r="AB3713" s="55" t="n">
        <f aca="false">IF(AND(E3713&gt;0,OR(AND(B3713&gt;=1,B3713&lt;=6),B3713=10)),1,0)</f>
        <v>0</v>
      </c>
      <c r="AC3713" s="55" t="n">
        <f aca="false">IF(AND(E3713&gt;0,B3713=10),1,0)</f>
        <v>0</v>
      </c>
      <c r="AD3713" s="55" t="n">
        <f aca="false">IF(AND(C3712=C3713,AA3712=AA3713-1),AB3712,"")</f>
        <v>0</v>
      </c>
      <c r="AE3713" s="55" t="n">
        <f aca="false">IF(AND(C3712=C3713,AA3712=AA3713-1),AC3712,"")</f>
        <v>0</v>
      </c>
      <c r="AF3713" s="55" t="n">
        <f aca="false">IF(AA3713=1,"",IF(AND(AB3713=1,AD3713&lt;&gt;1),1,0))</f>
        <v>0</v>
      </c>
      <c r="AG3713" s="55" t="n">
        <f aca="false">IF(AA3713=1,"",IF(AND(AC3713=1,AE3713&lt;&gt;1),1,0))</f>
        <v>0</v>
      </c>
      <c r="AH3713" s="60" t="str">
        <f aca="false">IF(AND(E3713&gt;0,AA3713&lt;2,NOT(AND(C3714=C3713,AA3714=AA3713+1))),INDEX(DATAS,AA3713+1),"")</f>
        <v/>
      </c>
      <c r="AI3713" s="60" t="str">
        <f aca="false">IF(AND(AC3713=1,AA3713&lt;2),IF(AND(C3714=C3713,AA3714=AA3713+1),IF(AC3714=1,"",INDEX(DATAS,AA3713+1)),INDEX(DATAS,AA3713+1)),"")</f>
        <v/>
      </c>
    </row>
    <row r="3714" customFormat="false" ht="15" hidden="false" customHeight="false" outlineLevel="0" collapsed="false">
      <c r="A3714" s="60" t="n">
        <v>46309</v>
      </c>
      <c r="B3714" s="0" t="n">
        <v>8</v>
      </c>
      <c r="C3714" s="0" t="n">
        <v>6080</v>
      </c>
      <c r="E3714" s="0" t="n">
        <v>0</v>
      </c>
      <c r="F3714" s="55" t="s">
        <v>1099</v>
      </c>
      <c r="I3714" s="55" t="s">
        <v>157</v>
      </c>
      <c r="L3714" s="0" t="n">
        <v>147</v>
      </c>
      <c r="U3714" s="0" t="n">
        <v>693</v>
      </c>
      <c r="V3714" s="0" t="n">
        <v>7</v>
      </c>
      <c r="W3714" s="60" t="n">
        <v>46163</v>
      </c>
      <c r="X3714" s="55" t="n">
        <f aca="false">IF(I3714="Male",0,1)</f>
        <v>1</v>
      </c>
      <c r="Y3714" s="55" t="n">
        <f aca="false">IF(OR(I3714="DNB",I3714="Dry DNB"),1,0)</f>
        <v>0</v>
      </c>
      <c r="Z3714" s="55" t="n">
        <f aca="false">IF(ISNUMBER(W3714),A3714-W3714,"")</f>
        <v>146</v>
      </c>
      <c r="AA3714" s="55" t="n">
        <f aca="false">MATCH(A3714,DATAS,0)</f>
        <v>1</v>
      </c>
      <c r="AB3714" s="55" t="n">
        <f aca="false">IF(AND(E3714&gt;0,OR(AND(B3714&gt;=1,B3714&lt;=6),B3714=10)),1,0)</f>
        <v>0</v>
      </c>
      <c r="AC3714" s="55" t="n">
        <f aca="false">IF(AND(E3714&gt;0,B3714=10),1,0)</f>
        <v>0</v>
      </c>
      <c r="AD3714" s="0" t="str">
        <f aca="false">IF(AND(C3713=C3714,AA3713=AA3714-1),AB3713,"")</f>
        <v/>
      </c>
      <c r="AE3714" s="0" t="str">
        <f aca="false">IF(AND(C3713=C3714,AA3713=AA3714-1),AC3713,"")</f>
        <v/>
      </c>
      <c r="AF3714" s="0" t="str">
        <f aca="false">IF(AA3714=1,"",IF(AND(AB3714=1,AD3714&lt;&gt;1),1,0))</f>
        <v/>
      </c>
      <c r="AG3714" s="0" t="str">
        <f aca="false">IF(AA3714=1,"",IF(AND(AC3714=1,AE3714&lt;&gt;1),1,0))</f>
        <v/>
      </c>
      <c r="AH3714" s="60" t="str">
        <f aca="false">IF(AND(E3714&gt;0,AA3714&lt;2,NOT(AND(C3715=C3714,AA3715=AA3714+1))),INDEX(DATAS,AA3714+1),"")</f>
        <v/>
      </c>
      <c r="AI3714" s="60" t="str">
        <f aca="false">IF(AND(AC3714=1,AA3714&lt;2),IF(AND(C3715=C3714,AA3715=AA3714+1),IF(AC3715=1,"",INDEX(DATAS,AA3714+1)),INDEX(DATAS,AA3714+1)),"")</f>
        <v/>
      </c>
    </row>
    <row r="3715" customFormat="false" ht="15" hidden="false" customHeight="false" outlineLevel="0" collapsed="false">
      <c r="A3715" s="60" t="n">
        <v>46310</v>
      </c>
      <c r="B3715" s="0" t="n">
        <v>8</v>
      </c>
      <c r="C3715" s="0" t="n">
        <v>6080</v>
      </c>
      <c r="E3715" s="0" t="n">
        <v>0</v>
      </c>
      <c r="F3715" s="55" t="s">
        <v>1099</v>
      </c>
      <c r="I3715" s="55" t="s">
        <v>157</v>
      </c>
      <c r="L3715" s="0" t="n">
        <v>148</v>
      </c>
      <c r="U3715" s="0" t="n">
        <v>694</v>
      </c>
      <c r="V3715" s="0" t="n">
        <v>7</v>
      </c>
      <c r="W3715" s="60" t="n">
        <v>46163</v>
      </c>
      <c r="X3715" s="55" t="n">
        <f aca="false">IF(I3715="Male",0,1)</f>
        <v>1</v>
      </c>
      <c r="Y3715" s="55" t="n">
        <f aca="false">IF(OR(I3715="DNB",I3715="Dry DNB"),1,0)</f>
        <v>0</v>
      </c>
      <c r="Z3715" s="55" t="n">
        <f aca="false">IF(ISNUMBER(W3715),A3715-W3715,"")</f>
        <v>147</v>
      </c>
      <c r="AA3715" s="55" t="n">
        <f aca="false">MATCH(A3715,DATAS,0)</f>
        <v>2</v>
      </c>
      <c r="AB3715" s="55" t="n">
        <f aca="false">IF(AND(E3715&gt;0,OR(AND(B3715&gt;=1,B3715&lt;=6),B3715=10)),1,0)</f>
        <v>0</v>
      </c>
      <c r="AC3715" s="55" t="n">
        <f aca="false">IF(AND(E3715&gt;0,B3715=10),1,0)</f>
        <v>0</v>
      </c>
      <c r="AD3715" s="55" t="n">
        <f aca="false">IF(AND(C3714=C3715,AA3714=AA3715-1),AB3714,"")</f>
        <v>0</v>
      </c>
      <c r="AE3715" s="55" t="n">
        <f aca="false">IF(AND(C3714=C3715,AA3714=AA3715-1),AC3714,"")</f>
        <v>0</v>
      </c>
      <c r="AF3715" s="55" t="n">
        <f aca="false">IF(AA3715=1,"",IF(AND(AB3715=1,AD3715&lt;&gt;1),1,0))</f>
        <v>0</v>
      </c>
      <c r="AG3715" s="55" t="n">
        <f aca="false">IF(AA3715=1,"",IF(AND(AC3715=1,AE3715&lt;&gt;1),1,0))</f>
        <v>0</v>
      </c>
      <c r="AH3715" s="60" t="str">
        <f aca="false">IF(AND(E3715&gt;0,AA3715&lt;2,NOT(AND(C3716=C3715,AA3716=AA3715+1))),INDEX(DATAS,AA3715+1),"")</f>
        <v/>
      </c>
      <c r="AI3715" s="60" t="str">
        <f aca="false">IF(AND(AC3715=1,AA3715&lt;2),IF(AND(C3716=C3715,AA3716=AA3715+1),IF(AC3716=1,"",INDEX(DATAS,AA3715+1)),INDEX(DATAS,AA3715+1)),"")</f>
        <v/>
      </c>
    </row>
    <row r="3716" customFormat="false" ht="15" hidden="false" customHeight="false" outlineLevel="0" collapsed="false">
      <c r="A3716" s="60" t="n">
        <v>46309</v>
      </c>
      <c r="B3716" s="0" t="n">
        <v>1</v>
      </c>
      <c r="C3716" s="0" t="n">
        <v>6081</v>
      </c>
      <c r="D3716" s="0" t="n">
        <v>45</v>
      </c>
      <c r="E3716" s="0" t="n">
        <v>1</v>
      </c>
      <c r="F3716" s="55" t="s">
        <v>1100</v>
      </c>
      <c r="G3716" s="0" t="n">
        <v>45.8</v>
      </c>
      <c r="H3716" s="0" t="n">
        <v>45</v>
      </c>
      <c r="I3716" s="55" t="s">
        <v>166</v>
      </c>
      <c r="J3716" s="0" t="n">
        <v>45</v>
      </c>
      <c r="P3716" s="0" t="n">
        <v>4.02</v>
      </c>
      <c r="Q3716" s="0" t="n">
        <v>3.53</v>
      </c>
      <c r="R3716" s="0" t="n">
        <v>3895</v>
      </c>
      <c r="S3716" s="0" t="n">
        <v>7829</v>
      </c>
      <c r="U3716" s="0" t="n">
        <v>692</v>
      </c>
      <c r="V3716" s="0" t="n">
        <v>0</v>
      </c>
      <c r="X3716" s="55" t="n">
        <f aca="false">IF(I3716="Male",0,1)</f>
        <v>1</v>
      </c>
      <c r="Y3716" s="55" t="n">
        <f aca="false">IF(OR(I3716="DNB",I3716="Dry DNB"),1,0)</f>
        <v>0</v>
      </c>
      <c r="Z3716" s="0" t="str">
        <f aca="false">IF(ISNUMBER(W3716),A3716-W3716,"")</f>
        <v/>
      </c>
      <c r="AA3716" s="55" t="n">
        <f aca="false">MATCH(A3716,DATAS,0)</f>
        <v>1</v>
      </c>
      <c r="AB3716" s="55" t="n">
        <f aca="false">IF(AND(E3716&gt;0,OR(AND(B3716&gt;=1,B3716&lt;=6),B3716=10)),1,0)</f>
        <v>1</v>
      </c>
      <c r="AC3716" s="55" t="n">
        <f aca="false">IF(AND(E3716&gt;0,B3716=10),1,0)</f>
        <v>0</v>
      </c>
      <c r="AD3716" s="0" t="str">
        <f aca="false">IF(AND(C3715=C3716,AA3715=AA3716-1),AB3715,"")</f>
        <v/>
      </c>
      <c r="AE3716" s="0" t="str">
        <f aca="false">IF(AND(C3715=C3716,AA3715=AA3716-1),AC3715,"")</f>
        <v/>
      </c>
      <c r="AF3716" s="0" t="str">
        <f aca="false">IF(AA3716=1,"",IF(AND(AB3716=1,AD3716&lt;&gt;1),1,0))</f>
        <v/>
      </c>
      <c r="AG3716" s="0" t="str">
        <f aca="false">IF(AA3716=1,"",IF(AND(AC3716=1,AE3716&lt;&gt;1),1,0))</f>
        <v/>
      </c>
      <c r="AH3716" s="60" t="str">
        <f aca="false">IF(AND(E3716&gt;0,AA3716&lt;2,NOT(AND(C3717=C3716,AA3717=AA3716+1))),INDEX(DATAS,AA3716+1),"")</f>
        <v/>
      </c>
      <c r="AI3716" s="60" t="str">
        <f aca="false">IF(AND(AC3716=1,AA3716&lt;2),IF(AND(C3717=C3716,AA3717=AA3716+1),IF(AC3717=1,"",INDEX(DATAS,AA3716+1)),INDEX(DATAS,AA3716+1)),"")</f>
        <v/>
      </c>
    </row>
    <row r="3717" customFormat="false" ht="15" hidden="false" customHeight="false" outlineLevel="0" collapsed="false">
      <c r="A3717" s="60" t="n">
        <v>46310</v>
      </c>
      <c r="B3717" s="0" t="n">
        <v>1</v>
      </c>
      <c r="C3717" s="0" t="n">
        <v>6081</v>
      </c>
      <c r="D3717" s="0" t="n">
        <v>46</v>
      </c>
      <c r="E3717" s="0" t="n">
        <v>1</v>
      </c>
      <c r="F3717" s="55" t="s">
        <v>1100</v>
      </c>
      <c r="G3717" s="0" t="n">
        <v>45</v>
      </c>
      <c r="H3717" s="0" t="n">
        <v>45</v>
      </c>
      <c r="I3717" s="55" t="s">
        <v>166</v>
      </c>
      <c r="J3717" s="0" t="n">
        <v>46</v>
      </c>
      <c r="P3717" s="0" t="n">
        <v>4.02</v>
      </c>
      <c r="Q3717" s="0" t="n">
        <v>3.53</v>
      </c>
      <c r="U3717" s="0" t="n">
        <v>693</v>
      </c>
      <c r="V3717" s="0" t="n">
        <v>0</v>
      </c>
      <c r="X3717" s="55" t="n">
        <f aca="false">IF(I3717="Male",0,1)</f>
        <v>1</v>
      </c>
      <c r="Y3717" s="55" t="n">
        <f aca="false">IF(OR(I3717="DNB",I3717="Dry DNB"),1,0)</f>
        <v>0</v>
      </c>
      <c r="Z3717" s="0" t="str">
        <f aca="false">IF(ISNUMBER(W3717),A3717-W3717,"")</f>
        <v/>
      </c>
      <c r="AA3717" s="55" t="n">
        <f aca="false">MATCH(A3717,DATAS,0)</f>
        <v>2</v>
      </c>
      <c r="AB3717" s="55" t="n">
        <f aca="false">IF(AND(E3717&gt;0,OR(AND(B3717&gt;=1,B3717&lt;=6),B3717=10)),1,0)</f>
        <v>1</v>
      </c>
      <c r="AC3717" s="55" t="n">
        <f aca="false">IF(AND(E3717&gt;0,B3717=10),1,0)</f>
        <v>0</v>
      </c>
      <c r="AD3717" s="55" t="n">
        <f aca="false">IF(AND(C3716=C3717,AA3716=AA3717-1),AB3716,"")</f>
        <v>1</v>
      </c>
      <c r="AE3717" s="55" t="n">
        <f aca="false">IF(AND(C3716=C3717,AA3716=AA3717-1),AC3716,"")</f>
        <v>0</v>
      </c>
      <c r="AF3717" s="55" t="n">
        <f aca="false">IF(AA3717=1,"",IF(AND(AB3717=1,AD3717&lt;&gt;1),1,0))</f>
        <v>0</v>
      </c>
      <c r="AG3717" s="55" t="n">
        <f aca="false">IF(AA3717=1,"",IF(AND(AC3717=1,AE3717&lt;&gt;1),1,0))</f>
        <v>0</v>
      </c>
      <c r="AH3717" s="60" t="str">
        <f aca="false">IF(AND(E3717&gt;0,AA3717&lt;2,NOT(AND(C3718=C3717,AA3718=AA3717+1))),INDEX(DATAS,AA3717+1),"")</f>
        <v/>
      </c>
      <c r="AI3717" s="60" t="str">
        <f aca="false">IF(AND(AC3717=1,AA3717&lt;2),IF(AND(C3718=C3717,AA3718=AA3717+1),IF(AC3718=1,"",INDEX(DATAS,AA3717+1)),INDEX(DATAS,AA3717+1)),"")</f>
        <v/>
      </c>
    </row>
    <row r="3718" customFormat="false" ht="15" hidden="false" customHeight="false" outlineLevel="0" collapsed="false">
      <c r="A3718" s="60" t="n">
        <v>46309</v>
      </c>
      <c r="B3718" s="0" t="n">
        <v>1</v>
      </c>
      <c r="C3718" s="0" t="n">
        <v>6082</v>
      </c>
      <c r="D3718" s="0" t="n">
        <v>51</v>
      </c>
      <c r="E3718" s="0" t="n">
        <v>1</v>
      </c>
      <c r="F3718" s="55" t="s">
        <v>1100</v>
      </c>
      <c r="G3718" s="0" t="n">
        <v>37.7</v>
      </c>
      <c r="H3718" s="0" t="n">
        <v>36</v>
      </c>
      <c r="I3718" s="55" t="s">
        <v>166</v>
      </c>
      <c r="J3718" s="0" t="n">
        <v>51</v>
      </c>
      <c r="P3718" s="0" t="n">
        <v>3.42</v>
      </c>
      <c r="Q3718" s="0" t="n">
        <v>3.32</v>
      </c>
      <c r="R3718" s="0" t="n">
        <v>3042</v>
      </c>
      <c r="S3718" s="0" t="n">
        <v>6116</v>
      </c>
      <c r="U3718" s="0" t="n">
        <v>692</v>
      </c>
      <c r="V3718" s="0" t="n">
        <v>0</v>
      </c>
      <c r="X3718" s="55" t="n">
        <f aca="false">IF(I3718="Male",0,1)</f>
        <v>1</v>
      </c>
      <c r="Y3718" s="55" t="n">
        <f aca="false">IF(OR(I3718="DNB",I3718="Dry DNB"),1,0)</f>
        <v>0</v>
      </c>
      <c r="Z3718" s="0" t="str">
        <f aca="false">IF(ISNUMBER(W3718),A3718-W3718,"")</f>
        <v/>
      </c>
      <c r="AA3718" s="55" t="n">
        <f aca="false">MATCH(A3718,DATAS,0)</f>
        <v>1</v>
      </c>
      <c r="AB3718" s="55" t="n">
        <f aca="false">IF(AND(E3718&gt;0,OR(AND(B3718&gt;=1,B3718&lt;=6),B3718=10)),1,0)</f>
        <v>1</v>
      </c>
      <c r="AC3718" s="55" t="n">
        <f aca="false">IF(AND(E3718&gt;0,B3718=10),1,0)</f>
        <v>0</v>
      </c>
      <c r="AD3718" s="0" t="str">
        <f aca="false">IF(AND(C3717=C3718,AA3717=AA3718-1),AB3717,"")</f>
        <v/>
      </c>
      <c r="AE3718" s="0" t="str">
        <f aca="false">IF(AND(C3717=C3718,AA3717=AA3718-1),AC3717,"")</f>
        <v/>
      </c>
      <c r="AF3718" s="0" t="str">
        <f aca="false">IF(AA3718=1,"",IF(AND(AB3718=1,AD3718&lt;&gt;1),1,0))</f>
        <v/>
      </c>
      <c r="AG3718" s="0" t="str">
        <f aca="false">IF(AA3718=1,"",IF(AND(AC3718=1,AE3718&lt;&gt;1),1,0))</f>
        <v/>
      </c>
      <c r="AH3718" s="60" t="str">
        <f aca="false">IF(AND(E3718&gt;0,AA3718&lt;2,NOT(AND(C3719=C3718,AA3719=AA3718+1))),INDEX(DATAS,AA3718+1),"")</f>
        <v/>
      </c>
      <c r="AI3718" s="60" t="str">
        <f aca="false">IF(AND(AC3718=1,AA3718&lt;2),IF(AND(C3719=C3718,AA3719=AA3718+1),IF(AC3719=1,"",INDEX(DATAS,AA3718+1)),INDEX(DATAS,AA3718+1)),"")</f>
        <v/>
      </c>
    </row>
    <row r="3719" customFormat="false" ht="15" hidden="false" customHeight="false" outlineLevel="0" collapsed="false">
      <c r="A3719" s="60" t="n">
        <v>46310</v>
      </c>
      <c r="B3719" s="0" t="n">
        <v>1</v>
      </c>
      <c r="C3719" s="0" t="n">
        <v>6082</v>
      </c>
      <c r="D3719" s="0" t="n">
        <v>52</v>
      </c>
      <c r="E3719" s="0" t="n">
        <v>1</v>
      </c>
      <c r="F3719" s="55" t="s">
        <v>1100</v>
      </c>
      <c r="G3719" s="0" t="n">
        <v>40.5</v>
      </c>
      <c r="H3719" s="0" t="n">
        <v>37</v>
      </c>
      <c r="I3719" s="55" t="s">
        <v>166</v>
      </c>
      <c r="J3719" s="0" t="n">
        <v>52</v>
      </c>
      <c r="P3719" s="0" t="n">
        <v>3.42</v>
      </c>
      <c r="Q3719" s="0" t="n">
        <v>3.32</v>
      </c>
      <c r="U3719" s="0" t="n">
        <v>693</v>
      </c>
      <c r="V3719" s="0" t="n">
        <v>0</v>
      </c>
      <c r="X3719" s="55" t="n">
        <f aca="false">IF(I3719="Male",0,1)</f>
        <v>1</v>
      </c>
      <c r="Y3719" s="55" t="n">
        <f aca="false">IF(OR(I3719="DNB",I3719="Dry DNB"),1,0)</f>
        <v>0</v>
      </c>
      <c r="Z3719" s="0" t="str">
        <f aca="false">IF(ISNUMBER(W3719),A3719-W3719,"")</f>
        <v/>
      </c>
      <c r="AA3719" s="55" t="n">
        <f aca="false">MATCH(A3719,DATAS,0)</f>
        <v>2</v>
      </c>
      <c r="AB3719" s="55" t="n">
        <f aca="false">IF(AND(E3719&gt;0,OR(AND(B3719&gt;=1,B3719&lt;=6),B3719=10)),1,0)</f>
        <v>1</v>
      </c>
      <c r="AC3719" s="55" t="n">
        <f aca="false">IF(AND(E3719&gt;0,B3719=10),1,0)</f>
        <v>0</v>
      </c>
      <c r="AD3719" s="55" t="n">
        <f aca="false">IF(AND(C3718=C3719,AA3718=AA3719-1),AB3718,"")</f>
        <v>1</v>
      </c>
      <c r="AE3719" s="55" t="n">
        <f aca="false">IF(AND(C3718=C3719,AA3718=AA3719-1),AC3718,"")</f>
        <v>0</v>
      </c>
      <c r="AF3719" s="55" t="n">
        <f aca="false">IF(AA3719=1,"",IF(AND(AB3719=1,AD3719&lt;&gt;1),1,0))</f>
        <v>0</v>
      </c>
      <c r="AG3719" s="55" t="n">
        <f aca="false">IF(AA3719=1,"",IF(AND(AC3719=1,AE3719&lt;&gt;1),1,0))</f>
        <v>0</v>
      </c>
      <c r="AH3719" s="60" t="str">
        <f aca="false">IF(AND(E3719&gt;0,AA3719&lt;2,NOT(AND(C3720=C3719,AA3720=AA3719+1))),INDEX(DATAS,AA3719+1),"")</f>
        <v/>
      </c>
      <c r="AI3719" s="60" t="str">
        <f aca="false">IF(AND(AC3719=1,AA3719&lt;2),IF(AND(C3720=C3719,AA3720=AA3719+1),IF(AC3720=1,"",INDEX(DATAS,AA3719+1)),INDEX(DATAS,AA3719+1)),"")</f>
        <v/>
      </c>
    </row>
    <row r="3720" customFormat="false" ht="15" hidden="false" customHeight="false" outlineLevel="0" collapsed="false">
      <c r="A3720" s="60" t="n">
        <v>46309</v>
      </c>
      <c r="B3720" s="0" t="n">
        <v>8</v>
      </c>
      <c r="C3720" s="0" t="n">
        <v>6083</v>
      </c>
      <c r="E3720" s="0" t="n">
        <v>0</v>
      </c>
      <c r="F3720" s="55" t="s">
        <v>1101</v>
      </c>
      <c r="I3720" s="55" t="s">
        <v>157</v>
      </c>
      <c r="L3720" s="0" t="n">
        <v>235</v>
      </c>
      <c r="U3720" s="0" t="n">
        <v>691</v>
      </c>
      <c r="V3720" s="0" t="n">
        <v>3</v>
      </c>
      <c r="W3720" s="60" t="n">
        <v>46075</v>
      </c>
      <c r="X3720" s="55" t="n">
        <f aca="false">IF(I3720="Male",0,1)</f>
        <v>1</v>
      </c>
      <c r="Y3720" s="55" t="n">
        <f aca="false">IF(OR(I3720="DNB",I3720="Dry DNB"),1,0)</f>
        <v>0</v>
      </c>
      <c r="Z3720" s="55" t="n">
        <f aca="false">IF(ISNUMBER(W3720),A3720-W3720,"")</f>
        <v>234</v>
      </c>
      <c r="AA3720" s="55" t="n">
        <f aca="false">MATCH(A3720,DATAS,0)</f>
        <v>1</v>
      </c>
      <c r="AB3720" s="55" t="n">
        <f aca="false">IF(AND(E3720&gt;0,OR(AND(B3720&gt;=1,B3720&lt;=6),B3720=10)),1,0)</f>
        <v>0</v>
      </c>
      <c r="AC3720" s="55" t="n">
        <f aca="false">IF(AND(E3720&gt;0,B3720=10),1,0)</f>
        <v>0</v>
      </c>
      <c r="AD3720" s="0" t="str">
        <f aca="false">IF(AND(C3719=C3720,AA3719=AA3720-1),AB3719,"")</f>
        <v/>
      </c>
      <c r="AE3720" s="0" t="str">
        <f aca="false">IF(AND(C3719=C3720,AA3719=AA3720-1),AC3719,"")</f>
        <v/>
      </c>
      <c r="AF3720" s="0" t="str">
        <f aca="false">IF(AA3720=1,"",IF(AND(AB3720=1,AD3720&lt;&gt;1),1,0))</f>
        <v/>
      </c>
      <c r="AG3720" s="0" t="str">
        <f aca="false">IF(AA3720=1,"",IF(AND(AC3720=1,AE3720&lt;&gt;1),1,0))</f>
        <v/>
      </c>
      <c r="AH3720" s="60" t="str">
        <f aca="false">IF(AND(E3720&gt;0,AA3720&lt;2,NOT(AND(C3721=C3720,AA3721=AA3720+1))),INDEX(DATAS,AA3720+1),"")</f>
        <v/>
      </c>
      <c r="AI3720" s="60" t="str">
        <f aca="false">IF(AND(AC3720=1,AA3720&lt;2),IF(AND(C3721=C3720,AA3721=AA3720+1),IF(AC3721=1,"",INDEX(DATAS,AA3720+1)),INDEX(DATAS,AA3720+1)),"")</f>
        <v/>
      </c>
    </row>
    <row r="3721" customFormat="false" ht="15" hidden="false" customHeight="false" outlineLevel="0" collapsed="false">
      <c r="A3721" s="60" t="n">
        <v>46310</v>
      </c>
      <c r="B3721" s="0" t="n">
        <v>8</v>
      </c>
      <c r="C3721" s="0" t="n">
        <v>6083</v>
      </c>
      <c r="E3721" s="0" t="n">
        <v>0</v>
      </c>
      <c r="F3721" s="55" t="s">
        <v>1101</v>
      </c>
      <c r="I3721" s="55" t="s">
        <v>157</v>
      </c>
      <c r="L3721" s="0" t="n">
        <v>236</v>
      </c>
      <c r="U3721" s="0" t="n">
        <v>692</v>
      </c>
      <c r="V3721" s="0" t="n">
        <v>3</v>
      </c>
      <c r="W3721" s="60" t="n">
        <v>46075</v>
      </c>
      <c r="X3721" s="55" t="n">
        <f aca="false">IF(I3721="Male",0,1)</f>
        <v>1</v>
      </c>
      <c r="Y3721" s="55" t="n">
        <f aca="false">IF(OR(I3721="DNB",I3721="Dry DNB"),1,0)</f>
        <v>0</v>
      </c>
      <c r="Z3721" s="55" t="n">
        <f aca="false">IF(ISNUMBER(W3721),A3721-W3721,"")</f>
        <v>235</v>
      </c>
      <c r="AA3721" s="55" t="n">
        <f aca="false">MATCH(A3721,DATAS,0)</f>
        <v>2</v>
      </c>
      <c r="AB3721" s="55" t="n">
        <f aca="false">IF(AND(E3721&gt;0,OR(AND(B3721&gt;=1,B3721&lt;=6),B3721=10)),1,0)</f>
        <v>0</v>
      </c>
      <c r="AC3721" s="55" t="n">
        <f aca="false">IF(AND(E3721&gt;0,B3721=10),1,0)</f>
        <v>0</v>
      </c>
      <c r="AD3721" s="55" t="n">
        <f aca="false">IF(AND(C3720=C3721,AA3720=AA3721-1),AB3720,"")</f>
        <v>0</v>
      </c>
      <c r="AE3721" s="55" t="n">
        <f aca="false">IF(AND(C3720=C3721,AA3720=AA3721-1),AC3720,"")</f>
        <v>0</v>
      </c>
      <c r="AF3721" s="55" t="n">
        <f aca="false">IF(AA3721=1,"",IF(AND(AB3721=1,AD3721&lt;&gt;1),1,0))</f>
        <v>0</v>
      </c>
      <c r="AG3721" s="55" t="n">
        <f aca="false">IF(AA3721=1,"",IF(AND(AC3721=1,AE3721&lt;&gt;1),1,0))</f>
        <v>0</v>
      </c>
      <c r="AH3721" s="60" t="str">
        <f aca="false">IF(AND(E3721&gt;0,AA3721&lt;2,NOT(AND(C3722=C3721,AA3722=AA3721+1))),INDEX(DATAS,AA3721+1),"")</f>
        <v/>
      </c>
      <c r="AI3721" s="60" t="str">
        <f aca="false">IF(AND(AC3721=1,AA3721&lt;2),IF(AND(C3722=C3721,AA3722=AA3721+1),IF(AC3722=1,"",INDEX(DATAS,AA3721+1)),INDEX(DATAS,AA3721+1)),"")</f>
        <v/>
      </c>
    </row>
    <row r="3722" customFormat="false" ht="15" hidden="false" customHeight="false" outlineLevel="0" collapsed="false">
      <c r="A3722" s="60" t="n">
        <v>46309</v>
      </c>
      <c r="B3722" s="0" t="n">
        <v>8</v>
      </c>
      <c r="C3722" s="0" t="n">
        <v>6085</v>
      </c>
      <c r="E3722" s="0" t="n">
        <v>0</v>
      </c>
      <c r="F3722" s="55" t="s">
        <v>1101</v>
      </c>
      <c r="I3722" s="55" t="s">
        <v>157</v>
      </c>
      <c r="L3722" s="0" t="n">
        <v>154</v>
      </c>
      <c r="U3722" s="0" t="n">
        <v>691</v>
      </c>
      <c r="V3722" s="0" t="n">
        <v>8</v>
      </c>
      <c r="W3722" s="60" t="n">
        <v>46156</v>
      </c>
      <c r="X3722" s="55" t="n">
        <f aca="false">IF(I3722="Male",0,1)</f>
        <v>1</v>
      </c>
      <c r="Y3722" s="55" t="n">
        <f aca="false">IF(OR(I3722="DNB",I3722="Dry DNB"),1,0)</f>
        <v>0</v>
      </c>
      <c r="Z3722" s="55" t="n">
        <f aca="false">IF(ISNUMBER(W3722),A3722-W3722,"")</f>
        <v>153</v>
      </c>
      <c r="AA3722" s="55" t="n">
        <f aca="false">MATCH(A3722,DATAS,0)</f>
        <v>1</v>
      </c>
      <c r="AB3722" s="55" t="n">
        <f aca="false">IF(AND(E3722&gt;0,OR(AND(B3722&gt;=1,B3722&lt;=6),B3722=10)),1,0)</f>
        <v>0</v>
      </c>
      <c r="AC3722" s="55" t="n">
        <f aca="false">IF(AND(E3722&gt;0,B3722=10),1,0)</f>
        <v>0</v>
      </c>
      <c r="AD3722" s="0" t="str">
        <f aca="false">IF(AND(C3721=C3722,AA3721=AA3722-1),AB3721,"")</f>
        <v/>
      </c>
      <c r="AE3722" s="0" t="str">
        <f aca="false">IF(AND(C3721=C3722,AA3721=AA3722-1),AC3721,"")</f>
        <v/>
      </c>
      <c r="AF3722" s="0" t="str">
        <f aca="false">IF(AA3722=1,"",IF(AND(AB3722=1,AD3722&lt;&gt;1),1,0))</f>
        <v/>
      </c>
      <c r="AG3722" s="0" t="str">
        <f aca="false">IF(AA3722=1,"",IF(AND(AC3722=1,AE3722&lt;&gt;1),1,0))</f>
        <v/>
      </c>
      <c r="AH3722" s="60" t="str">
        <f aca="false">IF(AND(E3722&gt;0,AA3722&lt;2,NOT(AND(C3723=C3722,AA3723=AA3722+1))),INDEX(DATAS,AA3722+1),"")</f>
        <v/>
      </c>
      <c r="AI3722" s="60" t="str">
        <f aca="false">IF(AND(AC3722=1,AA3722&lt;2),IF(AND(C3723=C3722,AA3723=AA3722+1),IF(AC3723=1,"",INDEX(DATAS,AA3722+1)),INDEX(DATAS,AA3722+1)),"")</f>
        <v/>
      </c>
    </row>
    <row r="3723" customFormat="false" ht="15" hidden="false" customHeight="false" outlineLevel="0" collapsed="false">
      <c r="A3723" s="60" t="n">
        <v>46310</v>
      </c>
      <c r="B3723" s="0" t="n">
        <v>8</v>
      </c>
      <c r="C3723" s="0" t="n">
        <v>6085</v>
      </c>
      <c r="E3723" s="0" t="n">
        <v>0</v>
      </c>
      <c r="F3723" s="55" t="s">
        <v>1101</v>
      </c>
      <c r="I3723" s="55" t="s">
        <v>157</v>
      </c>
      <c r="L3723" s="0" t="n">
        <v>155</v>
      </c>
      <c r="U3723" s="0" t="n">
        <v>692</v>
      </c>
      <c r="V3723" s="0" t="n">
        <v>8</v>
      </c>
      <c r="W3723" s="60" t="n">
        <v>46156</v>
      </c>
      <c r="X3723" s="55" t="n">
        <f aca="false">IF(I3723="Male",0,1)</f>
        <v>1</v>
      </c>
      <c r="Y3723" s="55" t="n">
        <f aca="false">IF(OR(I3723="DNB",I3723="Dry DNB"),1,0)</f>
        <v>0</v>
      </c>
      <c r="Z3723" s="55" t="n">
        <f aca="false">IF(ISNUMBER(W3723),A3723-W3723,"")</f>
        <v>154</v>
      </c>
      <c r="AA3723" s="55" t="n">
        <f aca="false">MATCH(A3723,DATAS,0)</f>
        <v>2</v>
      </c>
      <c r="AB3723" s="55" t="n">
        <f aca="false">IF(AND(E3723&gt;0,OR(AND(B3723&gt;=1,B3723&lt;=6),B3723=10)),1,0)</f>
        <v>0</v>
      </c>
      <c r="AC3723" s="55" t="n">
        <f aca="false">IF(AND(E3723&gt;0,B3723=10),1,0)</f>
        <v>0</v>
      </c>
      <c r="AD3723" s="55" t="n">
        <f aca="false">IF(AND(C3722=C3723,AA3722=AA3723-1),AB3722,"")</f>
        <v>0</v>
      </c>
      <c r="AE3723" s="55" t="n">
        <f aca="false">IF(AND(C3722=C3723,AA3722=AA3723-1),AC3722,"")</f>
        <v>0</v>
      </c>
      <c r="AF3723" s="55" t="n">
        <f aca="false">IF(AA3723=1,"",IF(AND(AB3723=1,AD3723&lt;&gt;1),1,0))</f>
        <v>0</v>
      </c>
      <c r="AG3723" s="55" t="n">
        <f aca="false">IF(AA3723=1,"",IF(AND(AC3723=1,AE3723&lt;&gt;1),1,0))</f>
        <v>0</v>
      </c>
      <c r="AH3723" s="60" t="str">
        <f aca="false">IF(AND(E3723&gt;0,AA3723&lt;2,NOT(AND(C3724=C3723,AA3724=AA3723+1))),INDEX(DATAS,AA3723+1),"")</f>
        <v/>
      </c>
      <c r="AI3723" s="60" t="str">
        <f aca="false">IF(AND(AC3723=1,AA3723&lt;2),IF(AND(C3724=C3723,AA3724=AA3723+1),IF(AC3724=1,"",INDEX(DATAS,AA3723+1)),INDEX(DATAS,AA3723+1)),"")</f>
        <v/>
      </c>
    </row>
    <row r="3724" customFormat="false" ht="15" hidden="false" customHeight="false" outlineLevel="0" collapsed="false">
      <c r="A3724" s="60" t="n">
        <v>46309</v>
      </c>
      <c r="B3724" s="0" t="n">
        <v>1</v>
      </c>
      <c r="C3724" s="0" t="n">
        <v>6086</v>
      </c>
      <c r="D3724" s="0" t="n">
        <v>62</v>
      </c>
      <c r="E3724" s="0" t="n">
        <v>1</v>
      </c>
      <c r="F3724" s="55" t="s">
        <v>1101</v>
      </c>
      <c r="G3724" s="0" t="n">
        <v>59.4</v>
      </c>
      <c r="H3724" s="0" t="n">
        <v>54</v>
      </c>
      <c r="I3724" s="55" t="s">
        <v>166</v>
      </c>
      <c r="J3724" s="0" t="n">
        <v>62</v>
      </c>
      <c r="P3724" s="0" t="n">
        <v>2.52</v>
      </c>
      <c r="Q3724" s="0" t="n">
        <v>3.05</v>
      </c>
      <c r="R3724" s="0" t="n">
        <v>4623</v>
      </c>
      <c r="S3724" s="0" t="n">
        <v>9293</v>
      </c>
      <c r="U3724" s="0" t="n">
        <v>691</v>
      </c>
      <c r="V3724" s="0" t="n">
        <v>0</v>
      </c>
      <c r="X3724" s="55" t="n">
        <f aca="false">IF(I3724="Male",0,1)</f>
        <v>1</v>
      </c>
      <c r="Y3724" s="55" t="n">
        <f aca="false">IF(OR(I3724="DNB",I3724="Dry DNB"),1,0)</f>
        <v>0</v>
      </c>
      <c r="Z3724" s="0" t="str">
        <f aca="false">IF(ISNUMBER(W3724),A3724-W3724,"")</f>
        <v/>
      </c>
      <c r="AA3724" s="55" t="n">
        <f aca="false">MATCH(A3724,DATAS,0)</f>
        <v>1</v>
      </c>
      <c r="AB3724" s="55" t="n">
        <f aca="false">IF(AND(E3724&gt;0,OR(AND(B3724&gt;=1,B3724&lt;=6),B3724=10)),1,0)</f>
        <v>1</v>
      </c>
      <c r="AC3724" s="55" t="n">
        <f aca="false">IF(AND(E3724&gt;0,B3724=10),1,0)</f>
        <v>0</v>
      </c>
      <c r="AD3724" s="0" t="str">
        <f aca="false">IF(AND(C3723=C3724,AA3723=AA3724-1),AB3723,"")</f>
        <v/>
      </c>
      <c r="AE3724" s="0" t="str">
        <f aca="false">IF(AND(C3723=C3724,AA3723=AA3724-1),AC3723,"")</f>
        <v/>
      </c>
      <c r="AF3724" s="0" t="str">
        <f aca="false">IF(AA3724=1,"",IF(AND(AB3724=1,AD3724&lt;&gt;1),1,0))</f>
        <v/>
      </c>
      <c r="AG3724" s="0" t="str">
        <f aca="false">IF(AA3724=1,"",IF(AND(AC3724=1,AE3724&lt;&gt;1),1,0))</f>
        <v/>
      </c>
      <c r="AH3724" s="60" t="str">
        <f aca="false">IF(AND(E3724&gt;0,AA3724&lt;2,NOT(AND(C3725=C3724,AA3725=AA3724+1))),INDEX(DATAS,AA3724+1),"")</f>
        <v/>
      </c>
      <c r="AI3724" s="60" t="str">
        <f aca="false">IF(AND(AC3724=1,AA3724&lt;2),IF(AND(C3725=C3724,AA3725=AA3724+1),IF(AC3725=1,"",INDEX(DATAS,AA3724+1)),INDEX(DATAS,AA3724+1)),"")</f>
        <v/>
      </c>
    </row>
    <row r="3725" customFormat="false" ht="15" hidden="false" customHeight="false" outlineLevel="0" collapsed="false">
      <c r="A3725" s="60" t="n">
        <v>46310</v>
      </c>
      <c r="B3725" s="0" t="n">
        <v>1</v>
      </c>
      <c r="C3725" s="0" t="n">
        <v>6086</v>
      </c>
      <c r="D3725" s="0" t="n">
        <v>63</v>
      </c>
      <c r="E3725" s="0" t="n">
        <v>1</v>
      </c>
      <c r="F3725" s="55" t="s">
        <v>1101</v>
      </c>
      <c r="G3725" s="0" t="n">
        <v>54</v>
      </c>
      <c r="H3725" s="0" t="n">
        <v>54</v>
      </c>
      <c r="I3725" s="55" t="s">
        <v>166</v>
      </c>
      <c r="J3725" s="0" t="n">
        <v>63</v>
      </c>
      <c r="P3725" s="0" t="n">
        <v>2.52</v>
      </c>
      <c r="Q3725" s="0" t="n">
        <v>3.05</v>
      </c>
      <c r="U3725" s="0" t="n">
        <v>692</v>
      </c>
      <c r="V3725" s="0" t="n">
        <v>0</v>
      </c>
      <c r="X3725" s="55" t="n">
        <f aca="false">IF(I3725="Male",0,1)</f>
        <v>1</v>
      </c>
      <c r="Y3725" s="55" t="n">
        <f aca="false">IF(OR(I3725="DNB",I3725="Dry DNB"),1,0)</f>
        <v>0</v>
      </c>
      <c r="Z3725" s="0" t="str">
        <f aca="false">IF(ISNUMBER(W3725),A3725-W3725,"")</f>
        <v/>
      </c>
      <c r="AA3725" s="55" t="n">
        <f aca="false">MATCH(A3725,DATAS,0)</f>
        <v>2</v>
      </c>
      <c r="AB3725" s="55" t="n">
        <f aca="false">IF(AND(E3725&gt;0,OR(AND(B3725&gt;=1,B3725&lt;=6),B3725=10)),1,0)</f>
        <v>1</v>
      </c>
      <c r="AC3725" s="55" t="n">
        <f aca="false">IF(AND(E3725&gt;0,B3725=10),1,0)</f>
        <v>0</v>
      </c>
      <c r="AD3725" s="55" t="n">
        <f aca="false">IF(AND(C3724=C3725,AA3724=AA3725-1),AB3724,"")</f>
        <v>1</v>
      </c>
      <c r="AE3725" s="55" t="n">
        <f aca="false">IF(AND(C3724=C3725,AA3724=AA3725-1),AC3724,"")</f>
        <v>0</v>
      </c>
      <c r="AF3725" s="55" t="n">
        <f aca="false">IF(AA3725=1,"",IF(AND(AB3725=1,AD3725&lt;&gt;1),1,0))</f>
        <v>0</v>
      </c>
      <c r="AG3725" s="55" t="n">
        <f aca="false">IF(AA3725=1,"",IF(AND(AC3725=1,AE3725&lt;&gt;1),1,0))</f>
        <v>0</v>
      </c>
      <c r="AH3725" s="60" t="str">
        <f aca="false">IF(AND(E3725&gt;0,AA3725&lt;2,NOT(AND(C3726=C3725,AA3726=AA3725+1))),INDEX(DATAS,AA3725+1),"")</f>
        <v/>
      </c>
      <c r="AI3725" s="60" t="str">
        <f aca="false">IF(AND(AC3725=1,AA3725&lt;2),IF(AND(C3726=C3725,AA3726=AA3725+1),IF(AC3726=1,"",INDEX(DATAS,AA3725+1)),INDEX(DATAS,AA3725+1)),"")</f>
        <v/>
      </c>
    </row>
    <row r="3726" customFormat="false" ht="15" hidden="false" customHeight="false" outlineLevel="0" collapsed="false">
      <c r="A3726" s="60" t="n">
        <v>46309</v>
      </c>
      <c r="B3726" s="0" t="n">
        <v>1</v>
      </c>
      <c r="C3726" s="0" t="n">
        <v>6087</v>
      </c>
      <c r="D3726" s="0" t="n">
        <v>2</v>
      </c>
      <c r="E3726" s="0" t="n">
        <v>1</v>
      </c>
      <c r="F3726" s="55" t="s">
        <v>1101</v>
      </c>
      <c r="I3726" s="55" t="s">
        <v>166</v>
      </c>
      <c r="J3726" s="0" t="n">
        <v>2</v>
      </c>
      <c r="U3726" s="0" t="n">
        <v>691</v>
      </c>
      <c r="V3726" s="0" t="n">
        <v>0</v>
      </c>
      <c r="X3726" s="55" t="n">
        <f aca="false">IF(I3726="Male",0,1)</f>
        <v>1</v>
      </c>
      <c r="Y3726" s="55" t="n">
        <f aca="false">IF(OR(I3726="DNB",I3726="Dry DNB"),1,0)</f>
        <v>0</v>
      </c>
      <c r="Z3726" s="0" t="str">
        <f aca="false">IF(ISNUMBER(W3726),A3726-W3726,"")</f>
        <v/>
      </c>
      <c r="AA3726" s="55" t="n">
        <f aca="false">MATCH(A3726,DATAS,0)</f>
        <v>1</v>
      </c>
      <c r="AB3726" s="55" t="n">
        <f aca="false">IF(AND(E3726&gt;0,OR(AND(B3726&gt;=1,B3726&lt;=6),B3726=10)),1,0)</f>
        <v>1</v>
      </c>
      <c r="AC3726" s="55" t="n">
        <f aca="false">IF(AND(E3726&gt;0,B3726=10),1,0)</f>
        <v>0</v>
      </c>
      <c r="AD3726" s="0" t="str">
        <f aca="false">IF(AND(C3725=C3726,AA3725=AA3726-1),AB3725,"")</f>
        <v/>
      </c>
      <c r="AE3726" s="0" t="str">
        <f aca="false">IF(AND(C3725=C3726,AA3725=AA3726-1),AC3725,"")</f>
        <v/>
      </c>
      <c r="AF3726" s="0" t="str">
        <f aca="false">IF(AA3726=1,"",IF(AND(AB3726=1,AD3726&lt;&gt;1),1,0))</f>
        <v/>
      </c>
      <c r="AG3726" s="0" t="str">
        <f aca="false">IF(AA3726=1,"",IF(AND(AC3726=1,AE3726&lt;&gt;1),1,0))</f>
        <v/>
      </c>
      <c r="AH3726" s="60" t="str">
        <f aca="false">IF(AND(E3726&gt;0,AA3726&lt;2,NOT(AND(C3727=C3726,AA3727=AA3726+1))),INDEX(DATAS,AA3726+1),"")</f>
        <v/>
      </c>
      <c r="AI3726" s="60" t="str">
        <f aca="false">IF(AND(AC3726=1,AA3726&lt;2),IF(AND(C3727=C3726,AA3727=AA3726+1),IF(AC3727=1,"",INDEX(DATAS,AA3726+1)),INDEX(DATAS,AA3726+1)),"")</f>
        <v/>
      </c>
    </row>
    <row r="3727" customFormat="false" ht="15" hidden="false" customHeight="false" outlineLevel="0" collapsed="false">
      <c r="A3727" s="60" t="n">
        <v>46310</v>
      </c>
      <c r="B3727" s="0" t="n">
        <v>1</v>
      </c>
      <c r="C3727" s="0" t="n">
        <v>6087</v>
      </c>
      <c r="D3727" s="0" t="n">
        <v>3</v>
      </c>
      <c r="E3727" s="0" t="n">
        <v>1</v>
      </c>
      <c r="F3727" s="55" t="s">
        <v>1101</v>
      </c>
      <c r="I3727" s="55" t="s">
        <v>166</v>
      </c>
      <c r="J3727" s="0" t="n">
        <v>3</v>
      </c>
      <c r="U3727" s="0" t="n">
        <v>692</v>
      </c>
      <c r="V3727" s="0" t="n">
        <v>0</v>
      </c>
      <c r="X3727" s="55" t="n">
        <f aca="false">IF(I3727="Male",0,1)</f>
        <v>1</v>
      </c>
      <c r="Y3727" s="55" t="n">
        <f aca="false">IF(OR(I3727="DNB",I3727="Dry DNB"),1,0)</f>
        <v>0</v>
      </c>
      <c r="Z3727" s="0" t="str">
        <f aca="false">IF(ISNUMBER(W3727),A3727-W3727,"")</f>
        <v/>
      </c>
      <c r="AA3727" s="55" t="n">
        <f aca="false">MATCH(A3727,DATAS,0)</f>
        <v>2</v>
      </c>
      <c r="AB3727" s="55" t="n">
        <f aca="false">IF(AND(E3727&gt;0,OR(AND(B3727&gt;=1,B3727&lt;=6),B3727=10)),1,0)</f>
        <v>1</v>
      </c>
      <c r="AC3727" s="55" t="n">
        <f aca="false">IF(AND(E3727&gt;0,B3727=10),1,0)</f>
        <v>0</v>
      </c>
      <c r="AD3727" s="55" t="n">
        <f aca="false">IF(AND(C3726=C3727,AA3726=AA3727-1),AB3726,"")</f>
        <v>1</v>
      </c>
      <c r="AE3727" s="55" t="n">
        <f aca="false">IF(AND(C3726=C3727,AA3726=AA3727-1),AC3726,"")</f>
        <v>0</v>
      </c>
      <c r="AF3727" s="55" t="n">
        <f aca="false">IF(AA3727=1,"",IF(AND(AB3727=1,AD3727&lt;&gt;1),1,0))</f>
        <v>0</v>
      </c>
      <c r="AG3727" s="55" t="n">
        <f aca="false">IF(AA3727=1,"",IF(AND(AC3727=1,AE3727&lt;&gt;1),1,0))</f>
        <v>0</v>
      </c>
      <c r="AH3727" s="60" t="str">
        <f aca="false">IF(AND(E3727&gt;0,AA3727&lt;2,NOT(AND(C3728=C3727,AA3728=AA3727+1))),INDEX(DATAS,AA3727+1),"")</f>
        <v/>
      </c>
      <c r="AI3727" s="60" t="str">
        <f aca="false">IF(AND(AC3727=1,AA3727&lt;2),IF(AND(C3728=C3727,AA3728=AA3727+1),IF(AC3728=1,"",INDEX(DATAS,AA3727+1)),INDEX(DATAS,AA3727+1)),"")</f>
        <v/>
      </c>
    </row>
    <row r="3728" customFormat="false" ht="15" hidden="false" customHeight="false" outlineLevel="0" collapsed="false">
      <c r="A3728" s="60" t="n">
        <v>46309</v>
      </c>
      <c r="B3728" s="0" t="n">
        <v>1</v>
      </c>
      <c r="C3728" s="0" t="n">
        <v>6088</v>
      </c>
      <c r="D3728" s="0" t="n">
        <v>50</v>
      </c>
      <c r="E3728" s="0" t="n">
        <v>1</v>
      </c>
      <c r="F3728" s="55" t="s">
        <v>1102</v>
      </c>
      <c r="G3728" s="0" t="n">
        <v>51.1</v>
      </c>
      <c r="H3728" s="0" t="n">
        <v>48</v>
      </c>
      <c r="I3728" s="55" t="s">
        <v>166</v>
      </c>
      <c r="J3728" s="0" t="n">
        <v>50</v>
      </c>
      <c r="P3728" s="0" t="n">
        <v>4.83</v>
      </c>
      <c r="Q3728" s="0" t="n">
        <v>3.33</v>
      </c>
      <c r="R3728" s="0" t="n">
        <v>3679</v>
      </c>
      <c r="S3728" s="0" t="n">
        <v>7396</v>
      </c>
      <c r="U3728" s="0" t="n">
        <v>690</v>
      </c>
      <c r="V3728" s="0" t="n">
        <v>0</v>
      </c>
      <c r="X3728" s="55" t="n">
        <f aca="false">IF(I3728="Male",0,1)</f>
        <v>1</v>
      </c>
      <c r="Y3728" s="55" t="n">
        <f aca="false">IF(OR(I3728="DNB",I3728="Dry DNB"),1,0)</f>
        <v>0</v>
      </c>
      <c r="Z3728" s="0" t="str">
        <f aca="false">IF(ISNUMBER(W3728),A3728-W3728,"")</f>
        <v/>
      </c>
      <c r="AA3728" s="55" t="n">
        <f aca="false">MATCH(A3728,DATAS,0)</f>
        <v>1</v>
      </c>
      <c r="AB3728" s="55" t="n">
        <f aca="false">IF(AND(E3728&gt;0,OR(AND(B3728&gt;=1,B3728&lt;=6),B3728=10)),1,0)</f>
        <v>1</v>
      </c>
      <c r="AC3728" s="55" t="n">
        <f aca="false">IF(AND(E3728&gt;0,B3728=10),1,0)</f>
        <v>0</v>
      </c>
      <c r="AD3728" s="0" t="str">
        <f aca="false">IF(AND(C3727=C3728,AA3727=AA3728-1),AB3727,"")</f>
        <v/>
      </c>
      <c r="AE3728" s="0" t="str">
        <f aca="false">IF(AND(C3727=C3728,AA3727=AA3728-1),AC3727,"")</f>
        <v/>
      </c>
      <c r="AF3728" s="0" t="str">
        <f aca="false">IF(AA3728=1,"",IF(AND(AB3728=1,AD3728&lt;&gt;1),1,0))</f>
        <v/>
      </c>
      <c r="AG3728" s="0" t="str">
        <f aca="false">IF(AA3728=1,"",IF(AND(AC3728=1,AE3728&lt;&gt;1),1,0))</f>
        <v/>
      </c>
      <c r="AH3728" s="60" t="str">
        <f aca="false">IF(AND(E3728&gt;0,AA3728&lt;2,NOT(AND(C3729=C3728,AA3729=AA3728+1))),INDEX(DATAS,AA3728+1),"")</f>
        <v/>
      </c>
      <c r="AI3728" s="60" t="str">
        <f aca="false">IF(AND(AC3728=1,AA3728&lt;2),IF(AND(C3729=C3728,AA3729=AA3728+1),IF(AC3729=1,"",INDEX(DATAS,AA3728+1)),INDEX(DATAS,AA3728+1)),"")</f>
        <v/>
      </c>
    </row>
    <row r="3729" customFormat="false" ht="15" hidden="false" customHeight="false" outlineLevel="0" collapsed="false">
      <c r="A3729" s="60" t="n">
        <v>46310</v>
      </c>
      <c r="B3729" s="0" t="n">
        <v>1</v>
      </c>
      <c r="C3729" s="0" t="n">
        <v>6088</v>
      </c>
      <c r="D3729" s="0" t="n">
        <v>51</v>
      </c>
      <c r="E3729" s="0" t="n">
        <v>1</v>
      </c>
      <c r="F3729" s="55" t="s">
        <v>1102</v>
      </c>
      <c r="G3729" s="0" t="n">
        <v>53.9</v>
      </c>
      <c r="H3729" s="0" t="n">
        <v>49</v>
      </c>
      <c r="I3729" s="55" t="s">
        <v>166</v>
      </c>
      <c r="J3729" s="0" t="n">
        <v>51</v>
      </c>
      <c r="P3729" s="0" t="n">
        <v>4.83</v>
      </c>
      <c r="Q3729" s="0" t="n">
        <v>3.33</v>
      </c>
      <c r="U3729" s="0" t="n">
        <v>691</v>
      </c>
      <c r="V3729" s="0" t="n">
        <v>0</v>
      </c>
      <c r="X3729" s="55" t="n">
        <f aca="false">IF(I3729="Male",0,1)</f>
        <v>1</v>
      </c>
      <c r="Y3729" s="55" t="n">
        <f aca="false">IF(OR(I3729="DNB",I3729="Dry DNB"),1,0)</f>
        <v>0</v>
      </c>
      <c r="Z3729" s="0" t="str">
        <f aca="false">IF(ISNUMBER(W3729),A3729-W3729,"")</f>
        <v/>
      </c>
      <c r="AA3729" s="55" t="n">
        <f aca="false">MATCH(A3729,DATAS,0)</f>
        <v>2</v>
      </c>
      <c r="AB3729" s="55" t="n">
        <f aca="false">IF(AND(E3729&gt;0,OR(AND(B3729&gt;=1,B3729&lt;=6),B3729=10)),1,0)</f>
        <v>1</v>
      </c>
      <c r="AC3729" s="55" t="n">
        <f aca="false">IF(AND(E3729&gt;0,B3729=10),1,0)</f>
        <v>0</v>
      </c>
      <c r="AD3729" s="55" t="n">
        <f aca="false">IF(AND(C3728=C3729,AA3728=AA3729-1),AB3728,"")</f>
        <v>1</v>
      </c>
      <c r="AE3729" s="55" t="n">
        <f aca="false">IF(AND(C3728=C3729,AA3728=AA3729-1),AC3728,"")</f>
        <v>0</v>
      </c>
      <c r="AF3729" s="55" t="n">
        <f aca="false">IF(AA3729=1,"",IF(AND(AB3729=1,AD3729&lt;&gt;1),1,0))</f>
        <v>0</v>
      </c>
      <c r="AG3729" s="55" t="n">
        <f aca="false">IF(AA3729=1,"",IF(AND(AC3729=1,AE3729&lt;&gt;1),1,0))</f>
        <v>0</v>
      </c>
      <c r="AH3729" s="60" t="str">
        <f aca="false">IF(AND(E3729&gt;0,AA3729&lt;2,NOT(AND(C3730=C3729,AA3730=AA3729+1))),INDEX(DATAS,AA3729+1),"")</f>
        <v/>
      </c>
      <c r="AI3729" s="60" t="str">
        <f aca="false">IF(AND(AC3729=1,AA3729&lt;2),IF(AND(C3730=C3729,AA3730=AA3729+1),IF(AC3730=1,"",INDEX(DATAS,AA3729+1)),INDEX(DATAS,AA3729+1)),"")</f>
        <v/>
      </c>
    </row>
    <row r="3730" customFormat="false" ht="15" hidden="false" customHeight="false" outlineLevel="0" collapsed="false">
      <c r="A3730" s="60" t="n">
        <v>46309</v>
      </c>
      <c r="B3730" s="0" t="n">
        <v>8</v>
      </c>
      <c r="C3730" s="0" t="n">
        <v>6089</v>
      </c>
      <c r="E3730" s="0" t="n">
        <v>0</v>
      </c>
      <c r="F3730" s="55" t="s">
        <v>1103</v>
      </c>
      <c r="I3730" s="55" t="s">
        <v>157</v>
      </c>
      <c r="L3730" s="0" t="n">
        <v>169</v>
      </c>
      <c r="U3730" s="0" t="n">
        <v>689</v>
      </c>
      <c r="V3730" s="0" t="n">
        <v>8</v>
      </c>
      <c r="W3730" s="60" t="n">
        <v>46141</v>
      </c>
      <c r="X3730" s="55" t="n">
        <f aca="false">IF(I3730="Male",0,1)</f>
        <v>1</v>
      </c>
      <c r="Y3730" s="55" t="n">
        <f aca="false">IF(OR(I3730="DNB",I3730="Dry DNB"),1,0)</f>
        <v>0</v>
      </c>
      <c r="Z3730" s="55" t="n">
        <f aca="false">IF(ISNUMBER(W3730),A3730-W3730,"")</f>
        <v>168</v>
      </c>
      <c r="AA3730" s="55" t="n">
        <f aca="false">MATCH(A3730,DATAS,0)</f>
        <v>1</v>
      </c>
      <c r="AB3730" s="55" t="n">
        <f aca="false">IF(AND(E3730&gt;0,OR(AND(B3730&gt;=1,B3730&lt;=6),B3730=10)),1,0)</f>
        <v>0</v>
      </c>
      <c r="AC3730" s="55" t="n">
        <f aca="false">IF(AND(E3730&gt;0,B3730=10),1,0)</f>
        <v>0</v>
      </c>
      <c r="AD3730" s="0" t="str">
        <f aca="false">IF(AND(C3729=C3730,AA3729=AA3730-1),AB3729,"")</f>
        <v/>
      </c>
      <c r="AE3730" s="0" t="str">
        <f aca="false">IF(AND(C3729=C3730,AA3729=AA3730-1),AC3729,"")</f>
        <v/>
      </c>
      <c r="AF3730" s="0" t="str">
        <f aca="false">IF(AA3730=1,"",IF(AND(AB3730=1,AD3730&lt;&gt;1),1,0))</f>
        <v/>
      </c>
      <c r="AG3730" s="0" t="str">
        <f aca="false">IF(AA3730=1,"",IF(AND(AC3730=1,AE3730&lt;&gt;1),1,0))</f>
        <v/>
      </c>
      <c r="AH3730" s="60" t="str">
        <f aca="false">IF(AND(E3730&gt;0,AA3730&lt;2,NOT(AND(C3731=C3730,AA3731=AA3730+1))),INDEX(DATAS,AA3730+1),"")</f>
        <v/>
      </c>
      <c r="AI3730" s="60" t="str">
        <f aca="false">IF(AND(AC3730=1,AA3730&lt;2),IF(AND(C3731=C3730,AA3731=AA3730+1),IF(AC3731=1,"",INDEX(DATAS,AA3730+1)),INDEX(DATAS,AA3730+1)),"")</f>
        <v/>
      </c>
    </row>
    <row r="3731" customFormat="false" ht="15" hidden="false" customHeight="false" outlineLevel="0" collapsed="false">
      <c r="A3731" s="60" t="n">
        <v>46310</v>
      </c>
      <c r="B3731" s="0" t="n">
        <v>8</v>
      </c>
      <c r="C3731" s="0" t="n">
        <v>6089</v>
      </c>
      <c r="E3731" s="0" t="n">
        <v>0</v>
      </c>
      <c r="F3731" s="55" t="s">
        <v>1103</v>
      </c>
      <c r="I3731" s="55" t="s">
        <v>157</v>
      </c>
      <c r="L3731" s="0" t="n">
        <v>170</v>
      </c>
      <c r="U3731" s="0" t="n">
        <v>690</v>
      </c>
      <c r="V3731" s="0" t="n">
        <v>8</v>
      </c>
      <c r="W3731" s="60" t="n">
        <v>46141</v>
      </c>
      <c r="X3731" s="55" t="n">
        <f aca="false">IF(I3731="Male",0,1)</f>
        <v>1</v>
      </c>
      <c r="Y3731" s="55" t="n">
        <f aca="false">IF(OR(I3731="DNB",I3731="Dry DNB"),1,0)</f>
        <v>0</v>
      </c>
      <c r="Z3731" s="55" t="n">
        <f aca="false">IF(ISNUMBER(W3731),A3731-W3731,"")</f>
        <v>169</v>
      </c>
      <c r="AA3731" s="55" t="n">
        <f aca="false">MATCH(A3731,DATAS,0)</f>
        <v>2</v>
      </c>
      <c r="AB3731" s="55" t="n">
        <f aca="false">IF(AND(E3731&gt;0,OR(AND(B3731&gt;=1,B3731&lt;=6),B3731=10)),1,0)</f>
        <v>0</v>
      </c>
      <c r="AC3731" s="55" t="n">
        <f aca="false">IF(AND(E3731&gt;0,B3731=10),1,0)</f>
        <v>0</v>
      </c>
      <c r="AD3731" s="55" t="n">
        <f aca="false">IF(AND(C3730=C3731,AA3730=AA3731-1),AB3730,"")</f>
        <v>0</v>
      </c>
      <c r="AE3731" s="55" t="n">
        <f aca="false">IF(AND(C3730=C3731,AA3730=AA3731-1),AC3730,"")</f>
        <v>0</v>
      </c>
      <c r="AF3731" s="55" t="n">
        <f aca="false">IF(AA3731=1,"",IF(AND(AB3731=1,AD3731&lt;&gt;1),1,0))</f>
        <v>0</v>
      </c>
      <c r="AG3731" s="55" t="n">
        <f aca="false">IF(AA3731=1,"",IF(AND(AC3731=1,AE3731&lt;&gt;1),1,0))</f>
        <v>0</v>
      </c>
      <c r="AH3731" s="60" t="str">
        <f aca="false">IF(AND(E3731&gt;0,AA3731&lt;2,NOT(AND(C3732=C3731,AA3732=AA3731+1))),INDEX(DATAS,AA3731+1),"")</f>
        <v/>
      </c>
      <c r="AI3731" s="60" t="str">
        <f aca="false">IF(AND(AC3731=1,AA3731&lt;2),IF(AND(C3732=C3731,AA3732=AA3731+1),IF(AC3732=1,"",INDEX(DATAS,AA3731+1)),INDEX(DATAS,AA3731+1)),"")</f>
        <v/>
      </c>
    </row>
    <row r="3732" customFormat="false" ht="15" hidden="false" customHeight="false" outlineLevel="0" collapsed="false">
      <c r="A3732" s="60" t="n">
        <v>46309</v>
      </c>
      <c r="B3732" s="0" t="n">
        <v>7</v>
      </c>
      <c r="C3732" s="0" t="n">
        <v>6090</v>
      </c>
      <c r="E3732" s="0" t="n">
        <v>0</v>
      </c>
      <c r="F3732" s="55" t="s">
        <v>1104</v>
      </c>
      <c r="I3732" s="55" t="s">
        <v>157</v>
      </c>
      <c r="L3732" s="0" t="n">
        <v>214</v>
      </c>
      <c r="U3732" s="0" t="n">
        <v>687</v>
      </c>
      <c r="V3732" s="0" t="n">
        <v>5</v>
      </c>
      <c r="W3732" s="60" t="n">
        <v>46096</v>
      </c>
      <c r="X3732" s="55" t="n">
        <f aca="false">IF(I3732="Male",0,1)</f>
        <v>1</v>
      </c>
      <c r="Y3732" s="55" t="n">
        <f aca="false">IF(OR(I3732="DNB",I3732="Dry DNB"),1,0)</f>
        <v>0</v>
      </c>
      <c r="Z3732" s="55" t="n">
        <f aca="false">IF(ISNUMBER(W3732),A3732-W3732,"")</f>
        <v>213</v>
      </c>
      <c r="AA3732" s="55" t="n">
        <f aca="false">MATCH(A3732,DATAS,0)</f>
        <v>1</v>
      </c>
      <c r="AB3732" s="55" t="n">
        <f aca="false">IF(AND(E3732&gt;0,OR(AND(B3732&gt;=1,B3732&lt;=6),B3732=10)),1,0)</f>
        <v>0</v>
      </c>
      <c r="AC3732" s="55" t="n">
        <f aca="false">IF(AND(E3732&gt;0,B3732=10),1,0)</f>
        <v>0</v>
      </c>
      <c r="AD3732" s="0" t="str">
        <f aca="false">IF(AND(C3731=C3732,AA3731=AA3732-1),AB3731,"")</f>
        <v/>
      </c>
      <c r="AE3732" s="0" t="str">
        <f aca="false">IF(AND(C3731=C3732,AA3731=AA3732-1),AC3731,"")</f>
        <v/>
      </c>
      <c r="AF3732" s="0" t="str">
        <f aca="false">IF(AA3732=1,"",IF(AND(AB3732=1,AD3732&lt;&gt;1),1,0))</f>
        <v/>
      </c>
      <c r="AG3732" s="0" t="str">
        <f aca="false">IF(AA3732=1,"",IF(AND(AC3732=1,AE3732&lt;&gt;1),1,0))</f>
        <v/>
      </c>
      <c r="AH3732" s="60" t="str">
        <f aca="false">IF(AND(E3732&gt;0,AA3732&lt;2,NOT(AND(C3733=C3732,AA3733=AA3732+1))),INDEX(DATAS,AA3732+1),"")</f>
        <v/>
      </c>
      <c r="AI3732" s="60" t="str">
        <f aca="false">IF(AND(AC3732=1,AA3732&lt;2),IF(AND(C3733=C3732,AA3733=AA3732+1),IF(AC3733=1,"",INDEX(DATAS,AA3732+1)),INDEX(DATAS,AA3732+1)),"")</f>
        <v/>
      </c>
    </row>
    <row r="3733" customFormat="false" ht="15" hidden="false" customHeight="false" outlineLevel="0" collapsed="false">
      <c r="A3733" s="60" t="n">
        <v>46310</v>
      </c>
      <c r="B3733" s="0" t="n">
        <v>7</v>
      </c>
      <c r="C3733" s="0" t="n">
        <v>6090</v>
      </c>
      <c r="E3733" s="0" t="n">
        <v>0</v>
      </c>
      <c r="F3733" s="55" t="s">
        <v>1104</v>
      </c>
      <c r="I3733" s="55" t="s">
        <v>157</v>
      </c>
      <c r="L3733" s="0" t="n">
        <v>215</v>
      </c>
      <c r="U3733" s="0" t="n">
        <v>688</v>
      </c>
      <c r="V3733" s="0" t="n">
        <v>5</v>
      </c>
      <c r="W3733" s="60" t="n">
        <v>46096</v>
      </c>
      <c r="X3733" s="55" t="n">
        <f aca="false">IF(I3733="Male",0,1)</f>
        <v>1</v>
      </c>
      <c r="Y3733" s="55" t="n">
        <f aca="false">IF(OR(I3733="DNB",I3733="Dry DNB"),1,0)</f>
        <v>0</v>
      </c>
      <c r="Z3733" s="55" t="n">
        <f aca="false">IF(ISNUMBER(W3733),A3733-W3733,"")</f>
        <v>214</v>
      </c>
      <c r="AA3733" s="55" t="n">
        <f aca="false">MATCH(A3733,DATAS,0)</f>
        <v>2</v>
      </c>
      <c r="AB3733" s="55" t="n">
        <f aca="false">IF(AND(E3733&gt;0,OR(AND(B3733&gt;=1,B3733&lt;=6),B3733=10)),1,0)</f>
        <v>0</v>
      </c>
      <c r="AC3733" s="55" t="n">
        <f aca="false">IF(AND(E3733&gt;0,B3733=10),1,0)</f>
        <v>0</v>
      </c>
      <c r="AD3733" s="55" t="n">
        <f aca="false">IF(AND(C3732=C3733,AA3732=AA3733-1),AB3732,"")</f>
        <v>0</v>
      </c>
      <c r="AE3733" s="55" t="n">
        <f aca="false">IF(AND(C3732=C3733,AA3732=AA3733-1),AC3732,"")</f>
        <v>0</v>
      </c>
      <c r="AF3733" s="55" t="n">
        <f aca="false">IF(AA3733=1,"",IF(AND(AB3733=1,AD3733&lt;&gt;1),1,0))</f>
        <v>0</v>
      </c>
      <c r="AG3733" s="55" t="n">
        <f aca="false">IF(AA3733=1,"",IF(AND(AC3733=1,AE3733&lt;&gt;1),1,0))</f>
        <v>0</v>
      </c>
      <c r="AH3733" s="60" t="str">
        <f aca="false">IF(AND(E3733&gt;0,AA3733&lt;2,NOT(AND(C3734=C3733,AA3734=AA3733+1))),INDEX(DATAS,AA3733+1),"")</f>
        <v/>
      </c>
      <c r="AI3733" s="60" t="str">
        <f aca="false">IF(AND(AC3733=1,AA3733&lt;2),IF(AND(C3734=C3733,AA3734=AA3733+1),IF(AC3734=1,"",INDEX(DATAS,AA3733+1)),INDEX(DATAS,AA3733+1)),"")</f>
        <v/>
      </c>
    </row>
    <row r="3734" customFormat="false" ht="15" hidden="false" customHeight="false" outlineLevel="0" collapsed="false">
      <c r="A3734" s="60" t="n">
        <v>46309</v>
      </c>
      <c r="B3734" s="0" t="n">
        <v>1</v>
      </c>
      <c r="C3734" s="0" t="n">
        <v>6092</v>
      </c>
      <c r="D3734" s="0" t="n">
        <v>51</v>
      </c>
      <c r="E3734" s="0" t="n">
        <v>1</v>
      </c>
      <c r="F3734" s="55" t="s">
        <v>1105</v>
      </c>
      <c r="G3734" s="0" t="n">
        <v>37</v>
      </c>
      <c r="H3734" s="0" t="n">
        <v>31</v>
      </c>
      <c r="I3734" s="55" t="s">
        <v>166</v>
      </c>
      <c r="J3734" s="0" t="n">
        <v>51</v>
      </c>
      <c r="P3734" s="0" t="n">
        <v>4.23</v>
      </c>
      <c r="Q3734" s="0" t="n">
        <v>3.25</v>
      </c>
      <c r="R3734" s="0" t="n">
        <v>3118</v>
      </c>
      <c r="S3734" s="0" t="n">
        <v>6268</v>
      </c>
      <c r="U3734" s="0" t="n">
        <v>686</v>
      </c>
      <c r="V3734" s="0" t="n">
        <v>0</v>
      </c>
      <c r="X3734" s="55" t="n">
        <f aca="false">IF(I3734="Male",0,1)</f>
        <v>1</v>
      </c>
      <c r="Y3734" s="55" t="n">
        <f aca="false">IF(OR(I3734="DNB",I3734="Dry DNB"),1,0)</f>
        <v>0</v>
      </c>
      <c r="Z3734" s="0" t="str">
        <f aca="false">IF(ISNUMBER(W3734),A3734-W3734,"")</f>
        <v/>
      </c>
      <c r="AA3734" s="55" t="n">
        <f aca="false">MATCH(A3734,DATAS,0)</f>
        <v>1</v>
      </c>
      <c r="AB3734" s="55" t="n">
        <f aca="false">IF(AND(E3734&gt;0,OR(AND(B3734&gt;=1,B3734&lt;=6),B3734=10)),1,0)</f>
        <v>1</v>
      </c>
      <c r="AC3734" s="55" t="n">
        <f aca="false">IF(AND(E3734&gt;0,B3734=10),1,0)</f>
        <v>0</v>
      </c>
      <c r="AD3734" s="0" t="str">
        <f aca="false">IF(AND(C3733=C3734,AA3733=AA3734-1),AB3733,"")</f>
        <v/>
      </c>
      <c r="AE3734" s="0" t="str">
        <f aca="false">IF(AND(C3733=C3734,AA3733=AA3734-1),AC3733,"")</f>
        <v/>
      </c>
      <c r="AF3734" s="0" t="str">
        <f aca="false">IF(AA3734=1,"",IF(AND(AB3734=1,AD3734&lt;&gt;1),1,0))</f>
        <v/>
      </c>
      <c r="AG3734" s="0" t="str">
        <f aca="false">IF(AA3734=1,"",IF(AND(AC3734=1,AE3734&lt;&gt;1),1,0))</f>
        <v/>
      </c>
      <c r="AH3734" s="60" t="str">
        <f aca="false">IF(AND(E3734&gt;0,AA3734&lt;2,NOT(AND(C3735=C3734,AA3735=AA3734+1))),INDEX(DATAS,AA3734+1),"")</f>
        <v/>
      </c>
      <c r="AI3734" s="60" t="str">
        <f aca="false">IF(AND(AC3734=1,AA3734&lt;2),IF(AND(C3735=C3734,AA3735=AA3734+1),IF(AC3735=1,"",INDEX(DATAS,AA3734+1)),INDEX(DATAS,AA3734+1)),"")</f>
        <v/>
      </c>
    </row>
    <row r="3735" customFormat="false" ht="15" hidden="false" customHeight="false" outlineLevel="0" collapsed="false">
      <c r="A3735" s="60" t="n">
        <v>46310</v>
      </c>
      <c r="B3735" s="0" t="n">
        <v>1</v>
      </c>
      <c r="C3735" s="0" t="n">
        <v>6092</v>
      </c>
      <c r="D3735" s="0" t="n">
        <v>52</v>
      </c>
      <c r="E3735" s="0" t="n">
        <v>1</v>
      </c>
      <c r="F3735" s="55" t="s">
        <v>1105</v>
      </c>
      <c r="G3735" s="0" t="n">
        <v>38</v>
      </c>
      <c r="H3735" s="0" t="n">
        <v>33</v>
      </c>
      <c r="I3735" s="55" t="s">
        <v>166</v>
      </c>
      <c r="J3735" s="0" t="n">
        <v>52</v>
      </c>
      <c r="P3735" s="0" t="n">
        <v>4.23</v>
      </c>
      <c r="Q3735" s="0" t="n">
        <v>3.25</v>
      </c>
      <c r="U3735" s="0" t="n">
        <v>687</v>
      </c>
      <c r="V3735" s="0" t="n">
        <v>0</v>
      </c>
      <c r="X3735" s="55" t="n">
        <f aca="false">IF(I3735="Male",0,1)</f>
        <v>1</v>
      </c>
      <c r="Y3735" s="55" t="n">
        <f aca="false">IF(OR(I3735="DNB",I3735="Dry DNB"),1,0)</f>
        <v>0</v>
      </c>
      <c r="Z3735" s="0" t="str">
        <f aca="false">IF(ISNUMBER(W3735),A3735-W3735,"")</f>
        <v/>
      </c>
      <c r="AA3735" s="55" t="n">
        <f aca="false">MATCH(A3735,DATAS,0)</f>
        <v>2</v>
      </c>
      <c r="AB3735" s="55" t="n">
        <f aca="false">IF(AND(E3735&gt;0,OR(AND(B3735&gt;=1,B3735&lt;=6),B3735=10)),1,0)</f>
        <v>1</v>
      </c>
      <c r="AC3735" s="55" t="n">
        <f aca="false">IF(AND(E3735&gt;0,B3735=10),1,0)</f>
        <v>0</v>
      </c>
      <c r="AD3735" s="55" t="n">
        <f aca="false">IF(AND(C3734=C3735,AA3734=AA3735-1),AB3734,"")</f>
        <v>1</v>
      </c>
      <c r="AE3735" s="55" t="n">
        <f aca="false">IF(AND(C3734=C3735,AA3734=AA3735-1),AC3734,"")</f>
        <v>0</v>
      </c>
      <c r="AF3735" s="55" t="n">
        <f aca="false">IF(AA3735=1,"",IF(AND(AB3735=1,AD3735&lt;&gt;1),1,0))</f>
        <v>0</v>
      </c>
      <c r="AG3735" s="55" t="n">
        <f aca="false">IF(AA3735=1,"",IF(AND(AC3735=1,AE3735&lt;&gt;1),1,0))</f>
        <v>0</v>
      </c>
      <c r="AH3735" s="60" t="str">
        <f aca="false">IF(AND(E3735&gt;0,AA3735&lt;2,NOT(AND(C3736=C3735,AA3736=AA3735+1))),INDEX(DATAS,AA3735+1),"")</f>
        <v/>
      </c>
      <c r="AI3735" s="60" t="str">
        <f aca="false">IF(AND(AC3735=1,AA3735&lt;2),IF(AND(C3736=C3735,AA3736=AA3735+1),IF(AC3736=1,"",INDEX(DATAS,AA3735+1)),INDEX(DATAS,AA3735+1)),"")</f>
        <v/>
      </c>
    </row>
    <row r="3736" customFormat="false" ht="15" hidden="false" customHeight="false" outlineLevel="0" collapsed="false">
      <c r="A3736" s="60" t="n">
        <v>46309</v>
      </c>
      <c r="B3736" s="0" t="n">
        <v>1</v>
      </c>
      <c r="C3736" s="0" t="n">
        <v>6093</v>
      </c>
      <c r="D3736" s="0" t="n">
        <v>25</v>
      </c>
      <c r="E3736" s="0" t="n">
        <v>1</v>
      </c>
      <c r="F3736" s="55" t="s">
        <v>1105</v>
      </c>
      <c r="G3736" s="0" t="n">
        <v>40.1</v>
      </c>
      <c r="H3736" s="0" t="n">
        <v>37</v>
      </c>
      <c r="I3736" s="55" t="s">
        <v>166</v>
      </c>
      <c r="J3736" s="0" t="n">
        <v>25</v>
      </c>
      <c r="R3736" s="0" t="n">
        <v>3248</v>
      </c>
      <c r="S3736" s="0" t="n">
        <v>6530</v>
      </c>
      <c r="U3736" s="0" t="n">
        <v>686</v>
      </c>
      <c r="V3736" s="0" t="n">
        <v>0</v>
      </c>
      <c r="X3736" s="55" t="n">
        <f aca="false">IF(I3736="Male",0,1)</f>
        <v>1</v>
      </c>
      <c r="Y3736" s="55" t="n">
        <f aca="false">IF(OR(I3736="DNB",I3736="Dry DNB"),1,0)</f>
        <v>0</v>
      </c>
      <c r="Z3736" s="0" t="str">
        <f aca="false">IF(ISNUMBER(W3736),A3736-W3736,"")</f>
        <v/>
      </c>
      <c r="AA3736" s="55" t="n">
        <f aca="false">MATCH(A3736,DATAS,0)</f>
        <v>1</v>
      </c>
      <c r="AB3736" s="55" t="n">
        <f aca="false">IF(AND(E3736&gt;0,OR(AND(B3736&gt;=1,B3736&lt;=6),B3736=10)),1,0)</f>
        <v>1</v>
      </c>
      <c r="AC3736" s="55" t="n">
        <f aca="false">IF(AND(E3736&gt;0,B3736=10),1,0)</f>
        <v>0</v>
      </c>
      <c r="AD3736" s="0" t="str">
        <f aca="false">IF(AND(C3735=C3736,AA3735=AA3736-1),AB3735,"")</f>
        <v/>
      </c>
      <c r="AE3736" s="0" t="str">
        <f aca="false">IF(AND(C3735=C3736,AA3735=AA3736-1),AC3735,"")</f>
        <v/>
      </c>
      <c r="AF3736" s="0" t="str">
        <f aca="false">IF(AA3736=1,"",IF(AND(AB3736=1,AD3736&lt;&gt;1),1,0))</f>
        <v/>
      </c>
      <c r="AG3736" s="0" t="str">
        <f aca="false">IF(AA3736=1,"",IF(AND(AC3736=1,AE3736&lt;&gt;1),1,0))</f>
        <v/>
      </c>
      <c r="AH3736" s="60" t="str">
        <f aca="false">IF(AND(E3736&gt;0,AA3736&lt;2,NOT(AND(C3737=C3736,AA3737=AA3736+1))),INDEX(DATAS,AA3736+1),"")</f>
        <v/>
      </c>
      <c r="AI3736" s="60" t="str">
        <f aca="false">IF(AND(AC3736=1,AA3736&lt;2),IF(AND(C3737=C3736,AA3737=AA3736+1),IF(AC3737=1,"",INDEX(DATAS,AA3736+1)),INDEX(DATAS,AA3736+1)),"")</f>
        <v/>
      </c>
    </row>
    <row r="3737" customFormat="false" ht="15" hidden="false" customHeight="false" outlineLevel="0" collapsed="false">
      <c r="A3737" s="60" t="n">
        <v>46310</v>
      </c>
      <c r="B3737" s="0" t="n">
        <v>1</v>
      </c>
      <c r="C3737" s="0" t="n">
        <v>6093</v>
      </c>
      <c r="D3737" s="0" t="n">
        <v>26</v>
      </c>
      <c r="E3737" s="0" t="n">
        <v>1</v>
      </c>
      <c r="F3737" s="55" t="s">
        <v>1105</v>
      </c>
      <c r="G3737" s="0" t="n">
        <v>42.6</v>
      </c>
      <c r="H3737" s="0" t="n">
        <v>38</v>
      </c>
      <c r="I3737" s="55" t="s">
        <v>166</v>
      </c>
      <c r="J3737" s="0" t="n">
        <v>26</v>
      </c>
      <c r="U3737" s="0" t="n">
        <v>687</v>
      </c>
      <c r="V3737" s="0" t="n">
        <v>0</v>
      </c>
      <c r="X3737" s="55" t="n">
        <f aca="false">IF(I3737="Male",0,1)</f>
        <v>1</v>
      </c>
      <c r="Y3737" s="55" t="n">
        <f aca="false">IF(OR(I3737="DNB",I3737="Dry DNB"),1,0)</f>
        <v>0</v>
      </c>
      <c r="Z3737" s="0" t="str">
        <f aca="false">IF(ISNUMBER(W3737),A3737-W3737,"")</f>
        <v/>
      </c>
      <c r="AA3737" s="55" t="n">
        <f aca="false">MATCH(A3737,DATAS,0)</f>
        <v>2</v>
      </c>
      <c r="AB3737" s="55" t="n">
        <f aca="false">IF(AND(E3737&gt;0,OR(AND(B3737&gt;=1,B3737&lt;=6),B3737=10)),1,0)</f>
        <v>1</v>
      </c>
      <c r="AC3737" s="55" t="n">
        <f aca="false">IF(AND(E3737&gt;0,B3737=10),1,0)</f>
        <v>0</v>
      </c>
      <c r="AD3737" s="55" t="n">
        <f aca="false">IF(AND(C3736=C3737,AA3736=AA3737-1),AB3736,"")</f>
        <v>1</v>
      </c>
      <c r="AE3737" s="55" t="n">
        <f aca="false">IF(AND(C3736=C3737,AA3736=AA3737-1),AC3736,"")</f>
        <v>0</v>
      </c>
      <c r="AF3737" s="55" t="n">
        <f aca="false">IF(AA3737=1,"",IF(AND(AB3737=1,AD3737&lt;&gt;1),1,0))</f>
        <v>0</v>
      </c>
      <c r="AG3737" s="55" t="n">
        <f aca="false">IF(AA3737=1,"",IF(AND(AC3737=1,AE3737&lt;&gt;1),1,0))</f>
        <v>0</v>
      </c>
      <c r="AH3737" s="60" t="str">
        <f aca="false">IF(AND(E3737&gt;0,AA3737&lt;2,NOT(AND(C3738=C3737,AA3738=AA3737+1))),INDEX(DATAS,AA3737+1),"")</f>
        <v/>
      </c>
      <c r="AI3737" s="60" t="str">
        <f aca="false">IF(AND(AC3737=1,AA3737&lt;2),IF(AND(C3738=C3737,AA3738=AA3737+1),IF(AC3738=1,"",INDEX(DATAS,AA3737+1)),INDEX(DATAS,AA3737+1)),"")</f>
        <v/>
      </c>
    </row>
    <row r="3738" customFormat="false" ht="15" hidden="false" customHeight="false" outlineLevel="0" collapsed="false">
      <c r="A3738" s="60" t="n">
        <v>46309</v>
      </c>
      <c r="B3738" s="0" t="n">
        <v>14</v>
      </c>
      <c r="C3738" s="0" t="n">
        <v>6096</v>
      </c>
      <c r="E3738" s="0" t="n">
        <v>0</v>
      </c>
      <c r="F3738" s="55" t="s">
        <v>1106</v>
      </c>
      <c r="I3738" s="55" t="s">
        <v>157</v>
      </c>
      <c r="L3738" s="0" t="n">
        <v>259</v>
      </c>
      <c r="U3738" s="0" t="n">
        <v>685</v>
      </c>
      <c r="V3738" s="0" t="n">
        <v>2</v>
      </c>
      <c r="W3738" s="60" t="n">
        <v>46051</v>
      </c>
      <c r="X3738" s="55" t="n">
        <f aca="false">IF(I3738="Male",0,1)</f>
        <v>1</v>
      </c>
      <c r="Y3738" s="55" t="n">
        <f aca="false">IF(OR(I3738="DNB",I3738="Dry DNB"),1,0)</f>
        <v>0</v>
      </c>
      <c r="Z3738" s="55" t="n">
        <f aca="false">IF(ISNUMBER(W3738),A3738-W3738,"")</f>
        <v>258</v>
      </c>
      <c r="AA3738" s="55" t="n">
        <f aca="false">MATCH(A3738,DATAS,0)</f>
        <v>1</v>
      </c>
      <c r="AB3738" s="55" t="n">
        <f aca="false">IF(AND(E3738&gt;0,OR(AND(B3738&gt;=1,B3738&lt;=6),B3738=10)),1,0)</f>
        <v>0</v>
      </c>
      <c r="AC3738" s="55" t="n">
        <f aca="false">IF(AND(E3738&gt;0,B3738=10),1,0)</f>
        <v>0</v>
      </c>
      <c r="AD3738" s="0" t="str">
        <f aca="false">IF(AND(C3737=C3738,AA3737=AA3738-1),AB3737,"")</f>
        <v/>
      </c>
      <c r="AE3738" s="0" t="str">
        <f aca="false">IF(AND(C3737=C3738,AA3737=AA3738-1),AC3737,"")</f>
        <v/>
      </c>
      <c r="AF3738" s="0" t="str">
        <f aca="false">IF(AA3738=1,"",IF(AND(AB3738=1,AD3738&lt;&gt;1),1,0))</f>
        <v/>
      </c>
      <c r="AG3738" s="0" t="str">
        <f aca="false">IF(AA3738=1,"",IF(AND(AC3738=1,AE3738&lt;&gt;1),1,0))</f>
        <v/>
      </c>
      <c r="AH3738" s="60" t="str">
        <f aca="false">IF(AND(E3738&gt;0,AA3738&lt;2,NOT(AND(C3739=C3738,AA3739=AA3738+1))),INDEX(DATAS,AA3738+1),"")</f>
        <v/>
      </c>
      <c r="AI3738" s="60" t="str">
        <f aca="false">IF(AND(AC3738=1,AA3738&lt;2),IF(AND(C3739=C3738,AA3739=AA3738+1),IF(AC3739=1,"",INDEX(DATAS,AA3738+1)),INDEX(DATAS,AA3738+1)),"")</f>
        <v/>
      </c>
    </row>
    <row r="3739" customFormat="false" ht="15" hidden="false" customHeight="false" outlineLevel="0" collapsed="false">
      <c r="A3739" s="60" t="n">
        <v>46310</v>
      </c>
      <c r="B3739" s="0" t="n">
        <v>14</v>
      </c>
      <c r="C3739" s="0" t="n">
        <v>6096</v>
      </c>
      <c r="E3739" s="0" t="n">
        <v>0</v>
      </c>
      <c r="F3739" s="55" t="s">
        <v>1106</v>
      </c>
      <c r="I3739" s="55" t="s">
        <v>157</v>
      </c>
      <c r="L3739" s="0" t="n">
        <v>260</v>
      </c>
      <c r="U3739" s="0" t="n">
        <v>686</v>
      </c>
      <c r="V3739" s="0" t="n">
        <v>2</v>
      </c>
      <c r="W3739" s="60" t="n">
        <v>46051</v>
      </c>
      <c r="X3739" s="55" t="n">
        <f aca="false">IF(I3739="Male",0,1)</f>
        <v>1</v>
      </c>
      <c r="Y3739" s="55" t="n">
        <f aca="false">IF(OR(I3739="DNB",I3739="Dry DNB"),1,0)</f>
        <v>0</v>
      </c>
      <c r="Z3739" s="55" t="n">
        <f aca="false">IF(ISNUMBER(W3739),A3739-W3739,"")</f>
        <v>259</v>
      </c>
      <c r="AA3739" s="55" t="n">
        <f aca="false">MATCH(A3739,DATAS,0)</f>
        <v>2</v>
      </c>
      <c r="AB3739" s="55" t="n">
        <f aca="false">IF(AND(E3739&gt;0,OR(AND(B3739&gt;=1,B3739&lt;=6),B3739=10)),1,0)</f>
        <v>0</v>
      </c>
      <c r="AC3739" s="55" t="n">
        <f aca="false">IF(AND(E3739&gt;0,B3739=10),1,0)</f>
        <v>0</v>
      </c>
      <c r="AD3739" s="55" t="n">
        <f aca="false">IF(AND(C3738=C3739,AA3738=AA3739-1),AB3738,"")</f>
        <v>0</v>
      </c>
      <c r="AE3739" s="55" t="n">
        <f aca="false">IF(AND(C3738=C3739,AA3738=AA3739-1),AC3738,"")</f>
        <v>0</v>
      </c>
      <c r="AF3739" s="55" t="n">
        <f aca="false">IF(AA3739=1,"",IF(AND(AB3739=1,AD3739&lt;&gt;1),1,0))</f>
        <v>0</v>
      </c>
      <c r="AG3739" s="55" t="n">
        <f aca="false">IF(AA3739=1,"",IF(AND(AC3739=1,AE3739&lt;&gt;1),1,0))</f>
        <v>0</v>
      </c>
      <c r="AH3739" s="60" t="str">
        <f aca="false">IF(AND(E3739&gt;0,AA3739&lt;2,NOT(AND(C3740=C3739,AA3740=AA3739+1))),INDEX(DATAS,AA3739+1),"")</f>
        <v/>
      </c>
      <c r="AI3739" s="60" t="str">
        <f aca="false">IF(AND(AC3739=1,AA3739&lt;2),IF(AND(C3740=C3739,AA3740=AA3739+1),IF(AC3740=1,"",INDEX(DATAS,AA3739+1)),INDEX(DATAS,AA3739+1)),"")</f>
        <v/>
      </c>
    </row>
    <row r="3740" customFormat="false" ht="15" hidden="false" customHeight="false" outlineLevel="0" collapsed="false">
      <c r="A3740" s="60" t="n">
        <v>46309</v>
      </c>
      <c r="B3740" s="0" t="n">
        <v>14</v>
      </c>
      <c r="C3740" s="0" t="n">
        <v>6098</v>
      </c>
      <c r="E3740" s="0" t="n">
        <v>0</v>
      </c>
      <c r="F3740" s="55" t="s">
        <v>1107</v>
      </c>
      <c r="I3740" s="55" t="s">
        <v>157</v>
      </c>
      <c r="L3740" s="0" t="n">
        <v>265</v>
      </c>
      <c r="U3740" s="0" t="n">
        <v>684</v>
      </c>
      <c r="V3740" s="0" t="n">
        <v>3</v>
      </c>
      <c r="W3740" s="60" t="n">
        <v>46045</v>
      </c>
      <c r="X3740" s="55" t="n">
        <f aca="false">IF(I3740="Male",0,1)</f>
        <v>1</v>
      </c>
      <c r="Y3740" s="55" t="n">
        <f aca="false">IF(OR(I3740="DNB",I3740="Dry DNB"),1,0)</f>
        <v>0</v>
      </c>
      <c r="Z3740" s="55" t="n">
        <f aca="false">IF(ISNUMBER(W3740),A3740-W3740,"")</f>
        <v>264</v>
      </c>
      <c r="AA3740" s="55" t="n">
        <f aca="false">MATCH(A3740,DATAS,0)</f>
        <v>1</v>
      </c>
      <c r="AB3740" s="55" t="n">
        <f aca="false">IF(AND(E3740&gt;0,OR(AND(B3740&gt;=1,B3740&lt;=6),B3740=10)),1,0)</f>
        <v>0</v>
      </c>
      <c r="AC3740" s="55" t="n">
        <f aca="false">IF(AND(E3740&gt;0,B3740=10),1,0)</f>
        <v>0</v>
      </c>
      <c r="AD3740" s="0" t="str">
        <f aca="false">IF(AND(C3739=C3740,AA3739=AA3740-1),AB3739,"")</f>
        <v/>
      </c>
      <c r="AE3740" s="0" t="str">
        <f aca="false">IF(AND(C3739=C3740,AA3739=AA3740-1),AC3739,"")</f>
        <v/>
      </c>
      <c r="AF3740" s="0" t="str">
        <f aca="false">IF(AA3740=1,"",IF(AND(AB3740=1,AD3740&lt;&gt;1),1,0))</f>
        <v/>
      </c>
      <c r="AG3740" s="0" t="str">
        <f aca="false">IF(AA3740=1,"",IF(AND(AC3740=1,AE3740&lt;&gt;1),1,0))</f>
        <v/>
      </c>
      <c r="AH3740" s="60" t="str">
        <f aca="false">IF(AND(E3740&gt;0,AA3740&lt;2,NOT(AND(C3741=C3740,AA3741=AA3740+1))),INDEX(DATAS,AA3740+1),"")</f>
        <v/>
      </c>
      <c r="AI3740" s="60" t="str">
        <f aca="false">IF(AND(AC3740=1,AA3740&lt;2),IF(AND(C3741=C3740,AA3741=AA3740+1),IF(AC3741=1,"",INDEX(DATAS,AA3740+1)),INDEX(DATAS,AA3740+1)),"")</f>
        <v/>
      </c>
    </row>
    <row r="3741" customFormat="false" ht="15" hidden="false" customHeight="false" outlineLevel="0" collapsed="false">
      <c r="A3741" s="60" t="n">
        <v>46310</v>
      </c>
      <c r="B3741" s="0" t="n">
        <v>14</v>
      </c>
      <c r="C3741" s="0" t="n">
        <v>6098</v>
      </c>
      <c r="E3741" s="0" t="n">
        <v>0</v>
      </c>
      <c r="F3741" s="55" t="s">
        <v>1107</v>
      </c>
      <c r="I3741" s="55" t="s">
        <v>157</v>
      </c>
      <c r="L3741" s="0" t="n">
        <v>266</v>
      </c>
      <c r="U3741" s="0" t="n">
        <v>685</v>
      </c>
      <c r="V3741" s="0" t="n">
        <v>3</v>
      </c>
      <c r="W3741" s="60" t="n">
        <v>46045</v>
      </c>
      <c r="X3741" s="55" t="n">
        <f aca="false">IF(I3741="Male",0,1)</f>
        <v>1</v>
      </c>
      <c r="Y3741" s="55" t="n">
        <f aca="false">IF(OR(I3741="DNB",I3741="Dry DNB"),1,0)</f>
        <v>0</v>
      </c>
      <c r="Z3741" s="55" t="n">
        <f aca="false">IF(ISNUMBER(W3741),A3741-W3741,"")</f>
        <v>265</v>
      </c>
      <c r="AA3741" s="55" t="n">
        <f aca="false">MATCH(A3741,DATAS,0)</f>
        <v>2</v>
      </c>
      <c r="AB3741" s="55" t="n">
        <f aca="false">IF(AND(E3741&gt;0,OR(AND(B3741&gt;=1,B3741&lt;=6),B3741=10)),1,0)</f>
        <v>0</v>
      </c>
      <c r="AC3741" s="55" t="n">
        <f aca="false">IF(AND(E3741&gt;0,B3741=10),1,0)</f>
        <v>0</v>
      </c>
      <c r="AD3741" s="55" t="n">
        <f aca="false">IF(AND(C3740=C3741,AA3740=AA3741-1),AB3740,"")</f>
        <v>0</v>
      </c>
      <c r="AE3741" s="55" t="n">
        <f aca="false">IF(AND(C3740=C3741,AA3740=AA3741-1),AC3740,"")</f>
        <v>0</v>
      </c>
      <c r="AF3741" s="55" t="n">
        <f aca="false">IF(AA3741=1,"",IF(AND(AB3741=1,AD3741&lt;&gt;1),1,0))</f>
        <v>0</v>
      </c>
      <c r="AG3741" s="55" t="n">
        <f aca="false">IF(AA3741=1,"",IF(AND(AC3741=1,AE3741&lt;&gt;1),1,0))</f>
        <v>0</v>
      </c>
      <c r="AH3741" s="60" t="str">
        <f aca="false">IF(AND(E3741&gt;0,AA3741&lt;2,NOT(AND(C3742=C3741,AA3742=AA3741+1))),INDEX(DATAS,AA3741+1),"")</f>
        <v/>
      </c>
      <c r="AI3741" s="60" t="str">
        <f aca="false">IF(AND(AC3741=1,AA3741&lt;2),IF(AND(C3742=C3741,AA3742=AA3741+1),IF(AC3742=1,"",INDEX(DATAS,AA3741+1)),INDEX(DATAS,AA3741+1)),"")</f>
        <v/>
      </c>
    </row>
    <row r="3742" customFormat="false" ht="15" hidden="false" customHeight="false" outlineLevel="0" collapsed="false">
      <c r="A3742" s="60" t="n">
        <v>46309</v>
      </c>
      <c r="B3742" s="0" t="n">
        <v>14</v>
      </c>
      <c r="C3742" s="0" t="n">
        <v>6099</v>
      </c>
      <c r="E3742" s="0" t="n">
        <v>0</v>
      </c>
      <c r="F3742" s="55" t="s">
        <v>1108</v>
      </c>
      <c r="I3742" s="55" t="s">
        <v>157</v>
      </c>
      <c r="L3742" s="0" t="n">
        <v>266</v>
      </c>
      <c r="U3742" s="0" t="n">
        <v>682</v>
      </c>
      <c r="V3742" s="0" t="n">
        <v>2</v>
      </c>
      <c r="W3742" s="60" t="n">
        <v>46044</v>
      </c>
      <c r="X3742" s="55" t="n">
        <f aca="false">IF(I3742="Male",0,1)</f>
        <v>1</v>
      </c>
      <c r="Y3742" s="55" t="n">
        <f aca="false">IF(OR(I3742="DNB",I3742="Dry DNB"),1,0)</f>
        <v>0</v>
      </c>
      <c r="Z3742" s="55" t="n">
        <f aca="false">IF(ISNUMBER(W3742),A3742-W3742,"")</f>
        <v>265</v>
      </c>
      <c r="AA3742" s="55" t="n">
        <f aca="false">MATCH(A3742,DATAS,0)</f>
        <v>1</v>
      </c>
      <c r="AB3742" s="55" t="n">
        <f aca="false">IF(AND(E3742&gt;0,OR(AND(B3742&gt;=1,B3742&lt;=6),B3742=10)),1,0)</f>
        <v>0</v>
      </c>
      <c r="AC3742" s="55" t="n">
        <f aca="false">IF(AND(E3742&gt;0,B3742=10),1,0)</f>
        <v>0</v>
      </c>
      <c r="AD3742" s="0" t="str">
        <f aca="false">IF(AND(C3741=C3742,AA3741=AA3742-1),AB3741,"")</f>
        <v/>
      </c>
      <c r="AE3742" s="0" t="str">
        <f aca="false">IF(AND(C3741=C3742,AA3741=AA3742-1),AC3741,"")</f>
        <v/>
      </c>
      <c r="AF3742" s="0" t="str">
        <f aca="false">IF(AA3742=1,"",IF(AND(AB3742=1,AD3742&lt;&gt;1),1,0))</f>
        <v/>
      </c>
      <c r="AG3742" s="0" t="str">
        <f aca="false">IF(AA3742=1,"",IF(AND(AC3742=1,AE3742&lt;&gt;1),1,0))</f>
        <v/>
      </c>
      <c r="AH3742" s="60" t="str">
        <f aca="false">IF(AND(E3742&gt;0,AA3742&lt;2,NOT(AND(C3743=C3742,AA3743=AA3742+1))),INDEX(DATAS,AA3742+1),"")</f>
        <v/>
      </c>
      <c r="AI3742" s="60" t="str">
        <f aca="false">IF(AND(AC3742=1,AA3742&lt;2),IF(AND(C3743=C3742,AA3743=AA3742+1),IF(AC3743=1,"",INDEX(DATAS,AA3742+1)),INDEX(DATAS,AA3742+1)),"")</f>
        <v/>
      </c>
    </row>
    <row r="3743" customFormat="false" ht="15" hidden="false" customHeight="false" outlineLevel="0" collapsed="false">
      <c r="A3743" s="60" t="n">
        <v>46310</v>
      </c>
      <c r="B3743" s="0" t="n">
        <v>14</v>
      </c>
      <c r="C3743" s="0" t="n">
        <v>6099</v>
      </c>
      <c r="E3743" s="0" t="n">
        <v>0</v>
      </c>
      <c r="F3743" s="55" t="s">
        <v>1108</v>
      </c>
      <c r="I3743" s="55" t="s">
        <v>157</v>
      </c>
      <c r="L3743" s="0" t="n">
        <v>267</v>
      </c>
      <c r="U3743" s="0" t="n">
        <v>683</v>
      </c>
      <c r="V3743" s="0" t="n">
        <v>2</v>
      </c>
      <c r="W3743" s="60" t="n">
        <v>46044</v>
      </c>
      <c r="X3743" s="55" t="n">
        <f aca="false">IF(I3743="Male",0,1)</f>
        <v>1</v>
      </c>
      <c r="Y3743" s="55" t="n">
        <f aca="false">IF(OR(I3743="DNB",I3743="Dry DNB"),1,0)</f>
        <v>0</v>
      </c>
      <c r="Z3743" s="55" t="n">
        <f aca="false">IF(ISNUMBER(W3743),A3743-W3743,"")</f>
        <v>266</v>
      </c>
      <c r="AA3743" s="55" t="n">
        <f aca="false">MATCH(A3743,DATAS,0)</f>
        <v>2</v>
      </c>
      <c r="AB3743" s="55" t="n">
        <f aca="false">IF(AND(E3743&gt;0,OR(AND(B3743&gt;=1,B3743&lt;=6),B3743=10)),1,0)</f>
        <v>0</v>
      </c>
      <c r="AC3743" s="55" t="n">
        <f aca="false">IF(AND(E3743&gt;0,B3743=10),1,0)</f>
        <v>0</v>
      </c>
      <c r="AD3743" s="55" t="n">
        <f aca="false">IF(AND(C3742=C3743,AA3742=AA3743-1),AB3742,"")</f>
        <v>0</v>
      </c>
      <c r="AE3743" s="55" t="n">
        <f aca="false">IF(AND(C3742=C3743,AA3742=AA3743-1),AC3742,"")</f>
        <v>0</v>
      </c>
      <c r="AF3743" s="55" t="n">
        <f aca="false">IF(AA3743=1,"",IF(AND(AB3743=1,AD3743&lt;&gt;1),1,0))</f>
        <v>0</v>
      </c>
      <c r="AG3743" s="55" t="n">
        <f aca="false">IF(AA3743=1,"",IF(AND(AC3743=1,AE3743&lt;&gt;1),1,0))</f>
        <v>0</v>
      </c>
      <c r="AH3743" s="60" t="str">
        <f aca="false">IF(AND(E3743&gt;0,AA3743&lt;2,NOT(AND(C3744=C3743,AA3744=AA3743+1))),INDEX(DATAS,AA3743+1),"")</f>
        <v/>
      </c>
      <c r="AI3743" s="60" t="str">
        <f aca="false">IF(AND(AC3743=1,AA3743&lt;2),IF(AND(C3744=C3743,AA3744=AA3743+1),IF(AC3744=1,"",INDEX(DATAS,AA3743+1)),INDEX(DATAS,AA3743+1)),"")</f>
        <v/>
      </c>
    </row>
    <row r="3744" customFormat="false" ht="15" hidden="false" customHeight="false" outlineLevel="0" collapsed="false">
      <c r="A3744" s="60" t="n">
        <v>46309</v>
      </c>
      <c r="B3744" s="0" t="n">
        <v>7</v>
      </c>
      <c r="C3744" s="0" t="n">
        <v>6100</v>
      </c>
      <c r="E3744" s="0" t="n">
        <v>0</v>
      </c>
      <c r="F3744" s="55" t="s">
        <v>1109</v>
      </c>
      <c r="I3744" s="55" t="s">
        <v>157</v>
      </c>
      <c r="L3744" s="0" t="n">
        <v>246</v>
      </c>
      <c r="U3744" s="0" t="n">
        <v>681</v>
      </c>
      <c r="V3744" s="0" t="n">
        <v>3</v>
      </c>
      <c r="W3744" s="60" t="n">
        <v>46064</v>
      </c>
      <c r="X3744" s="55" t="n">
        <f aca="false">IF(I3744="Male",0,1)</f>
        <v>1</v>
      </c>
      <c r="Y3744" s="55" t="n">
        <f aca="false">IF(OR(I3744="DNB",I3744="Dry DNB"),1,0)</f>
        <v>0</v>
      </c>
      <c r="Z3744" s="55" t="n">
        <f aca="false">IF(ISNUMBER(W3744),A3744-W3744,"")</f>
        <v>245</v>
      </c>
      <c r="AA3744" s="55" t="n">
        <f aca="false">MATCH(A3744,DATAS,0)</f>
        <v>1</v>
      </c>
      <c r="AB3744" s="55" t="n">
        <f aca="false">IF(AND(E3744&gt;0,OR(AND(B3744&gt;=1,B3744&lt;=6),B3744=10)),1,0)</f>
        <v>0</v>
      </c>
      <c r="AC3744" s="55" t="n">
        <f aca="false">IF(AND(E3744&gt;0,B3744=10),1,0)</f>
        <v>0</v>
      </c>
      <c r="AD3744" s="0" t="str">
        <f aca="false">IF(AND(C3743=C3744,AA3743=AA3744-1),AB3743,"")</f>
        <v/>
      </c>
      <c r="AE3744" s="0" t="str">
        <f aca="false">IF(AND(C3743=C3744,AA3743=AA3744-1),AC3743,"")</f>
        <v/>
      </c>
      <c r="AF3744" s="0" t="str">
        <f aca="false">IF(AA3744=1,"",IF(AND(AB3744=1,AD3744&lt;&gt;1),1,0))</f>
        <v/>
      </c>
      <c r="AG3744" s="0" t="str">
        <f aca="false">IF(AA3744=1,"",IF(AND(AC3744=1,AE3744&lt;&gt;1),1,0))</f>
        <v/>
      </c>
      <c r="AH3744" s="60" t="str">
        <f aca="false">IF(AND(E3744&gt;0,AA3744&lt;2,NOT(AND(C3745=C3744,AA3745=AA3744+1))),INDEX(DATAS,AA3744+1),"")</f>
        <v/>
      </c>
      <c r="AI3744" s="60" t="str">
        <f aca="false">IF(AND(AC3744=1,AA3744&lt;2),IF(AND(C3745=C3744,AA3745=AA3744+1),IF(AC3745=1,"",INDEX(DATAS,AA3744+1)),INDEX(DATAS,AA3744+1)),"")</f>
        <v/>
      </c>
    </row>
    <row r="3745" customFormat="false" ht="15" hidden="false" customHeight="false" outlineLevel="0" collapsed="false">
      <c r="A3745" s="60" t="n">
        <v>46310</v>
      </c>
      <c r="B3745" s="0" t="n">
        <v>14</v>
      </c>
      <c r="C3745" s="0" t="n">
        <v>6100</v>
      </c>
      <c r="E3745" s="0" t="n">
        <v>0</v>
      </c>
      <c r="F3745" s="55" t="s">
        <v>1109</v>
      </c>
      <c r="I3745" s="55" t="s">
        <v>157</v>
      </c>
      <c r="L3745" s="0" t="n">
        <v>247</v>
      </c>
      <c r="U3745" s="0" t="n">
        <v>682</v>
      </c>
      <c r="V3745" s="0" t="n">
        <v>3</v>
      </c>
      <c r="W3745" s="60" t="n">
        <v>46064</v>
      </c>
      <c r="X3745" s="55" t="n">
        <f aca="false">IF(I3745="Male",0,1)</f>
        <v>1</v>
      </c>
      <c r="Y3745" s="55" t="n">
        <f aca="false">IF(OR(I3745="DNB",I3745="Dry DNB"),1,0)</f>
        <v>0</v>
      </c>
      <c r="Z3745" s="55" t="n">
        <f aca="false">IF(ISNUMBER(W3745),A3745-W3745,"")</f>
        <v>246</v>
      </c>
      <c r="AA3745" s="55" t="n">
        <f aca="false">MATCH(A3745,DATAS,0)</f>
        <v>2</v>
      </c>
      <c r="AB3745" s="55" t="n">
        <f aca="false">IF(AND(E3745&gt;0,OR(AND(B3745&gt;=1,B3745&lt;=6),B3745=10)),1,0)</f>
        <v>0</v>
      </c>
      <c r="AC3745" s="55" t="n">
        <f aca="false">IF(AND(E3745&gt;0,B3745=10),1,0)</f>
        <v>0</v>
      </c>
      <c r="AD3745" s="55" t="n">
        <f aca="false">IF(AND(C3744=C3745,AA3744=AA3745-1),AB3744,"")</f>
        <v>0</v>
      </c>
      <c r="AE3745" s="55" t="n">
        <f aca="false">IF(AND(C3744=C3745,AA3744=AA3745-1),AC3744,"")</f>
        <v>0</v>
      </c>
      <c r="AF3745" s="55" t="n">
        <f aca="false">IF(AA3745=1,"",IF(AND(AB3745=1,AD3745&lt;&gt;1),1,0))</f>
        <v>0</v>
      </c>
      <c r="AG3745" s="55" t="n">
        <f aca="false">IF(AA3745=1,"",IF(AND(AC3745=1,AE3745&lt;&gt;1),1,0))</f>
        <v>0</v>
      </c>
      <c r="AH3745" s="60" t="str">
        <f aca="false">IF(AND(E3745&gt;0,AA3745&lt;2,NOT(AND(C3746=C3745,AA3746=AA3745+1))),INDEX(DATAS,AA3745+1),"")</f>
        <v/>
      </c>
      <c r="AI3745" s="60" t="str">
        <f aca="false">IF(AND(AC3745=1,AA3745&lt;2),IF(AND(C3746=C3745,AA3746=AA3745+1),IF(AC3746=1,"",INDEX(DATAS,AA3745+1)),INDEX(DATAS,AA3745+1)),"")</f>
        <v/>
      </c>
    </row>
    <row r="3746" customFormat="false" ht="15" hidden="false" customHeight="false" outlineLevel="0" collapsed="false">
      <c r="A3746" s="60" t="n">
        <v>46309</v>
      </c>
      <c r="B3746" s="0" t="n">
        <v>1</v>
      </c>
      <c r="C3746" s="0" t="n">
        <v>6102</v>
      </c>
      <c r="D3746" s="0" t="n">
        <v>36</v>
      </c>
      <c r="E3746" s="0" t="n">
        <v>1</v>
      </c>
      <c r="F3746" s="55" t="s">
        <v>1110</v>
      </c>
      <c r="G3746" s="0" t="n">
        <v>51.4</v>
      </c>
      <c r="H3746" s="0" t="n">
        <v>49</v>
      </c>
      <c r="I3746" s="55" t="s">
        <v>166</v>
      </c>
      <c r="J3746" s="0" t="n">
        <v>36</v>
      </c>
      <c r="P3746" s="0" t="n">
        <v>5.59</v>
      </c>
      <c r="Q3746" s="0" t="n">
        <v>3.29</v>
      </c>
      <c r="R3746" s="0" t="n">
        <v>3949</v>
      </c>
      <c r="S3746" s="0" t="n">
        <v>7939</v>
      </c>
      <c r="U3746" s="0" t="n">
        <v>680</v>
      </c>
      <c r="V3746" s="0" t="n">
        <v>0</v>
      </c>
      <c r="X3746" s="55" t="n">
        <f aca="false">IF(I3746="Male",0,1)</f>
        <v>1</v>
      </c>
      <c r="Y3746" s="55" t="n">
        <f aca="false">IF(OR(I3746="DNB",I3746="Dry DNB"),1,0)</f>
        <v>0</v>
      </c>
      <c r="Z3746" s="0" t="str">
        <f aca="false">IF(ISNUMBER(W3746),A3746-W3746,"")</f>
        <v/>
      </c>
      <c r="AA3746" s="55" t="n">
        <f aca="false">MATCH(A3746,DATAS,0)</f>
        <v>1</v>
      </c>
      <c r="AB3746" s="55" t="n">
        <f aca="false">IF(AND(E3746&gt;0,OR(AND(B3746&gt;=1,B3746&lt;=6),B3746=10)),1,0)</f>
        <v>1</v>
      </c>
      <c r="AC3746" s="55" t="n">
        <f aca="false">IF(AND(E3746&gt;0,B3746=10),1,0)</f>
        <v>0</v>
      </c>
      <c r="AD3746" s="0" t="str">
        <f aca="false">IF(AND(C3745=C3746,AA3745=AA3746-1),AB3745,"")</f>
        <v/>
      </c>
      <c r="AE3746" s="0" t="str">
        <f aca="false">IF(AND(C3745=C3746,AA3745=AA3746-1),AC3745,"")</f>
        <v/>
      </c>
      <c r="AF3746" s="0" t="str">
        <f aca="false">IF(AA3746=1,"",IF(AND(AB3746=1,AD3746&lt;&gt;1),1,0))</f>
        <v/>
      </c>
      <c r="AG3746" s="0" t="str">
        <f aca="false">IF(AA3746=1,"",IF(AND(AC3746=1,AE3746&lt;&gt;1),1,0))</f>
        <v/>
      </c>
      <c r="AH3746" s="60" t="str">
        <f aca="false">IF(AND(E3746&gt;0,AA3746&lt;2,NOT(AND(C3747=C3746,AA3747=AA3746+1))),INDEX(DATAS,AA3746+1),"")</f>
        <v/>
      </c>
      <c r="AI3746" s="60" t="str">
        <f aca="false">IF(AND(AC3746=1,AA3746&lt;2),IF(AND(C3747=C3746,AA3747=AA3746+1),IF(AC3747=1,"",INDEX(DATAS,AA3746+1)),INDEX(DATAS,AA3746+1)),"")</f>
        <v/>
      </c>
    </row>
    <row r="3747" customFormat="false" ht="15" hidden="false" customHeight="false" outlineLevel="0" collapsed="false">
      <c r="A3747" s="60" t="n">
        <v>46310</v>
      </c>
      <c r="B3747" s="0" t="n">
        <v>1</v>
      </c>
      <c r="C3747" s="0" t="n">
        <v>6102</v>
      </c>
      <c r="D3747" s="0" t="n">
        <v>37</v>
      </c>
      <c r="E3747" s="0" t="n">
        <v>1</v>
      </c>
      <c r="F3747" s="55" t="s">
        <v>1110</v>
      </c>
      <c r="G3747" s="0" t="n">
        <v>50.3</v>
      </c>
      <c r="H3747" s="0" t="n">
        <v>49</v>
      </c>
      <c r="I3747" s="55" t="s">
        <v>166</v>
      </c>
      <c r="J3747" s="0" t="n">
        <v>37</v>
      </c>
      <c r="P3747" s="0" t="n">
        <v>5.59</v>
      </c>
      <c r="Q3747" s="0" t="n">
        <v>3.29</v>
      </c>
      <c r="U3747" s="0" t="n">
        <v>681</v>
      </c>
      <c r="V3747" s="0" t="n">
        <v>0</v>
      </c>
      <c r="X3747" s="55" t="n">
        <f aca="false">IF(I3747="Male",0,1)</f>
        <v>1</v>
      </c>
      <c r="Y3747" s="55" t="n">
        <f aca="false">IF(OR(I3747="DNB",I3747="Dry DNB"),1,0)</f>
        <v>0</v>
      </c>
      <c r="Z3747" s="0" t="str">
        <f aca="false">IF(ISNUMBER(W3747),A3747-W3747,"")</f>
        <v/>
      </c>
      <c r="AA3747" s="55" t="n">
        <f aca="false">MATCH(A3747,DATAS,0)</f>
        <v>2</v>
      </c>
      <c r="AB3747" s="55" t="n">
        <f aca="false">IF(AND(E3747&gt;0,OR(AND(B3747&gt;=1,B3747&lt;=6),B3747=10)),1,0)</f>
        <v>1</v>
      </c>
      <c r="AC3747" s="55" t="n">
        <f aca="false">IF(AND(E3747&gt;0,B3747=10),1,0)</f>
        <v>0</v>
      </c>
      <c r="AD3747" s="55" t="n">
        <f aca="false">IF(AND(C3746=C3747,AA3746=AA3747-1),AB3746,"")</f>
        <v>1</v>
      </c>
      <c r="AE3747" s="55" t="n">
        <f aca="false">IF(AND(C3746=C3747,AA3746=AA3747-1),AC3746,"")</f>
        <v>0</v>
      </c>
      <c r="AF3747" s="55" t="n">
        <f aca="false">IF(AA3747=1,"",IF(AND(AB3747=1,AD3747&lt;&gt;1),1,0))</f>
        <v>0</v>
      </c>
      <c r="AG3747" s="55" t="n">
        <f aca="false">IF(AA3747=1,"",IF(AND(AC3747=1,AE3747&lt;&gt;1),1,0))</f>
        <v>0</v>
      </c>
      <c r="AH3747" s="60" t="str">
        <f aca="false">IF(AND(E3747&gt;0,AA3747&lt;2,NOT(AND(C3748=C3747,AA3748=AA3747+1))),INDEX(DATAS,AA3747+1),"")</f>
        <v/>
      </c>
      <c r="AI3747" s="60" t="str">
        <f aca="false">IF(AND(AC3747=1,AA3747&lt;2),IF(AND(C3748=C3747,AA3748=AA3747+1),IF(AC3748=1,"",INDEX(DATAS,AA3747+1)),INDEX(DATAS,AA3747+1)),"")</f>
        <v/>
      </c>
    </row>
    <row r="3748" customFormat="false" ht="15" hidden="false" customHeight="false" outlineLevel="0" collapsed="false">
      <c r="A3748" s="60" t="n">
        <v>46309</v>
      </c>
      <c r="B3748" s="0" t="n">
        <v>7</v>
      </c>
      <c r="C3748" s="0" t="n">
        <v>6103</v>
      </c>
      <c r="E3748" s="0" t="n">
        <v>0</v>
      </c>
      <c r="F3748" s="55" t="s">
        <v>1111</v>
      </c>
      <c r="I3748" s="55" t="s">
        <v>157</v>
      </c>
      <c r="L3748" s="0" t="n">
        <v>192</v>
      </c>
      <c r="U3748" s="0" t="n">
        <v>678</v>
      </c>
      <c r="V3748" s="0" t="n">
        <v>4</v>
      </c>
      <c r="W3748" s="60" t="n">
        <v>46118</v>
      </c>
      <c r="X3748" s="55" t="n">
        <f aca="false">IF(I3748="Male",0,1)</f>
        <v>1</v>
      </c>
      <c r="Y3748" s="55" t="n">
        <f aca="false">IF(OR(I3748="DNB",I3748="Dry DNB"),1,0)</f>
        <v>0</v>
      </c>
      <c r="Z3748" s="55" t="n">
        <f aca="false">IF(ISNUMBER(W3748),A3748-W3748,"")</f>
        <v>191</v>
      </c>
      <c r="AA3748" s="55" t="n">
        <f aca="false">MATCH(A3748,DATAS,0)</f>
        <v>1</v>
      </c>
      <c r="AB3748" s="55" t="n">
        <f aca="false">IF(AND(E3748&gt;0,OR(AND(B3748&gt;=1,B3748&lt;=6),B3748=10)),1,0)</f>
        <v>0</v>
      </c>
      <c r="AC3748" s="55" t="n">
        <f aca="false">IF(AND(E3748&gt;0,B3748=10),1,0)</f>
        <v>0</v>
      </c>
      <c r="AD3748" s="0" t="str">
        <f aca="false">IF(AND(C3747=C3748,AA3747=AA3748-1),AB3747,"")</f>
        <v/>
      </c>
      <c r="AE3748" s="0" t="str">
        <f aca="false">IF(AND(C3747=C3748,AA3747=AA3748-1),AC3747,"")</f>
        <v/>
      </c>
      <c r="AF3748" s="0" t="str">
        <f aca="false">IF(AA3748=1,"",IF(AND(AB3748=1,AD3748&lt;&gt;1),1,0))</f>
        <v/>
      </c>
      <c r="AG3748" s="0" t="str">
        <f aca="false">IF(AA3748=1,"",IF(AND(AC3748=1,AE3748&lt;&gt;1),1,0))</f>
        <v/>
      </c>
      <c r="AH3748" s="60" t="str">
        <f aca="false">IF(AND(E3748&gt;0,AA3748&lt;2,NOT(AND(C3749=C3748,AA3749=AA3748+1))),INDEX(DATAS,AA3748+1),"")</f>
        <v/>
      </c>
      <c r="AI3748" s="60" t="str">
        <f aca="false">IF(AND(AC3748=1,AA3748&lt;2),IF(AND(C3749=C3748,AA3749=AA3748+1),IF(AC3749=1,"",INDEX(DATAS,AA3748+1)),INDEX(DATAS,AA3748+1)),"")</f>
        <v/>
      </c>
    </row>
    <row r="3749" customFormat="false" ht="15" hidden="false" customHeight="false" outlineLevel="0" collapsed="false">
      <c r="A3749" s="60" t="n">
        <v>46310</v>
      </c>
      <c r="B3749" s="0" t="n">
        <v>7</v>
      </c>
      <c r="C3749" s="0" t="n">
        <v>6103</v>
      </c>
      <c r="E3749" s="0" t="n">
        <v>0</v>
      </c>
      <c r="F3749" s="55" t="s">
        <v>1111</v>
      </c>
      <c r="I3749" s="55" t="s">
        <v>157</v>
      </c>
      <c r="L3749" s="0" t="n">
        <v>193</v>
      </c>
      <c r="U3749" s="0" t="n">
        <v>679</v>
      </c>
      <c r="V3749" s="0" t="n">
        <v>4</v>
      </c>
      <c r="W3749" s="60" t="n">
        <v>46118</v>
      </c>
      <c r="X3749" s="55" t="n">
        <f aca="false">IF(I3749="Male",0,1)</f>
        <v>1</v>
      </c>
      <c r="Y3749" s="55" t="n">
        <f aca="false">IF(OR(I3749="DNB",I3749="Dry DNB"),1,0)</f>
        <v>0</v>
      </c>
      <c r="Z3749" s="55" t="n">
        <f aca="false">IF(ISNUMBER(W3749),A3749-W3749,"")</f>
        <v>192</v>
      </c>
      <c r="AA3749" s="55" t="n">
        <f aca="false">MATCH(A3749,DATAS,0)</f>
        <v>2</v>
      </c>
      <c r="AB3749" s="55" t="n">
        <f aca="false">IF(AND(E3749&gt;0,OR(AND(B3749&gt;=1,B3749&lt;=6),B3749=10)),1,0)</f>
        <v>0</v>
      </c>
      <c r="AC3749" s="55" t="n">
        <f aca="false">IF(AND(E3749&gt;0,B3749=10),1,0)</f>
        <v>0</v>
      </c>
      <c r="AD3749" s="55" t="n">
        <f aca="false">IF(AND(C3748=C3749,AA3748=AA3749-1),AB3748,"")</f>
        <v>0</v>
      </c>
      <c r="AE3749" s="55" t="n">
        <f aca="false">IF(AND(C3748=C3749,AA3748=AA3749-1),AC3748,"")</f>
        <v>0</v>
      </c>
      <c r="AF3749" s="55" t="n">
        <f aca="false">IF(AA3749=1,"",IF(AND(AB3749=1,AD3749&lt;&gt;1),1,0))</f>
        <v>0</v>
      </c>
      <c r="AG3749" s="55" t="n">
        <f aca="false">IF(AA3749=1,"",IF(AND(AC3749=1,AE3749&lt;&gt;1),1,0))</f>
        <v>0</v>
      </c>
      <c r="AH3749" s="60" t="str">
        <f aca="false">IF(AND(E3749&gt;0,AA3749&lt;2,NOT(AND(C3750=C3749,AA3750=AA3749+1))),INDEX(DATAS,AA3749+1),"")</f>
        <v/>
      </c>
      <c r="AI3749" s="60" t="str">
        <f aca="false">IF(AND(AC3749=1,AA3749&lt;2),IF(AND(C3750=C3749,AA3750=AA3749+1),IF(AC3750=1,"",INDEX(DATAS,AA3749+1)),INDEX(DATAS,AA3749+1)),"")</f>
        <v/>
      </c>
    </row>
    <row r="3750" customFormat="false" ht="15" hidden="false" customHeight="false" outlineLevel="0" collapsed="false">
      <c r="A3750" s="60" t="n">
        <v>46309</v>
      </c>
      <c r="B3750" s="0" t="n">
        <v>1</v>
      </c>
      <c r="C3750" s="0" t="n">
        <v>6105</v>
      </c>
      <c r="D3750" s="0" t="n">
        <v>35</v>
      </c>
      <c r="E3750" s="0" t="n">
        <v>1</v>
      </c>
      <c r="F3750" s="55" t="s">
        <v>1111</v>
      </c>
      <c r="G3750" s="0" t="n">
        <v>49.4</v>
      </c>
      <c r="H3750" s="0" t="n">
        <v>50</v>
      </c>
      <c r="I3750" s="55" t="s">
        <v>166</v>
      </c>
      <c r="J3750" s="0" t="n">
        <v>35</v>
      </c>
      <c r="P3750" s="0" t="n">
        <v>5.32</v>
      </c>
      <c r="Q3750" s="0" t="n">
        <v>3.6</v>
      </c>
      <c r="R3750" s="0" t="n">
        <v>4303</v>
      </c>
      <c r="S3750" s="0" t="n">
        <v>8651</v>
      </c>
      <c r="U3750" s="0" t="n">
        <v>678</v>
      </c>
      <c r="V3750" s="0" t="n">
        <v>0</v>
      </c>
      <c r="X3750" s="55" t="n">
        <f aca="false">IF(I3750="Male",0,1)</f>
        <v>1</v>
      </c>
      <c r="Y3750" s="55" t="n">
        <f aca="false">IF(OR(I3750="DNB",I3750="Dry DNB"),1,0)</f>
        <v>0</v>
      </c>
      <c r="Z3750" s="0" t="str">
        <f aca="false">IF(ISNUMBER(W3750),A3750-W3750,"")</f>
        <v/>
      </c>
      <c r="AA3750" s="55" t="n">
        <f aca="false">MATCH(A3750,DATAS,0)</f>
        <v>1</v>
      </c>
      <c r="AB3750" s="55" t="n">
        <f aca="false">IF(AND(E3750&gt;0,OR(AND(B3750&gt;=1,B3750&lt;=6),B3750=10)),1,0)</f>
        <v>1</v>
      </c>
      <c r="AC3750" s="55" t="n">
        <f aca="false">IF(AND(E3750&gt;0,B3750=10),1,0)</f>
        <v>0</v>
      </c>
      <c r="AD3750" s="0" t="str">
        <f aca="false">IF(AND(C3749=C3750,AA3749=AA3750-1),AB3749,"")</f>
        <v/>
      </c>
      <c r="AE3750" s="0" t="str">
        <f aca="false">IF(AND(C3749=C3750,AA3749=AA3750-1),AC3749,"")</f>
        <v/>
      </c>
      <c r="AF3750" s="0" t="str">
        <f aca="false">IF(AA3750=1,"",IF(AND(AB3750=1,AD3750&lt;&gt;1),1,0))</f>
        <v/>
      </c>
      <c r="AG3750" s="0" t="str">
        <f aca="false">IF(AA3750=1,"",IF(AND(AC3750=1,AE3750&lt;&gt;1),1,0))</f>
        <v/>
      </c>
      <c r="AH3750" s="60" t="str">
        <f aca="false">IF(AND(E3750&gt;0,AA3750&lt;2,NOT(AND(C3751=C3750,AA3751=AA3750+1))),INDEX(DATAS,AA3750+1),"")</f>
        <v/>
      </c>
      <c r="AI3750" s="60" t="str">
        <f aca="false">IF(AND(AC3750=1,AA3750&lt;2),IF(AND(C3751=C3750,AA3751=AA3750+1),IF(AC3751=1,"",INDEX(DATAS,AA3750+1)),INDEX(DATAS,AA3750+1)),"")</f>
        <v/>
      </c>
    </row>
    <row r="3751" customFormat="false" ht="15" hidden="false" customHeight="false" outlineLevel="0" collapsed="false">
      <c r="A3751" s="60" t="n">
        <v>46310</v>
      </c>
      <c r="B3751" s="0" t="n">
        <v>1</v>
      </c>
      <c r="C3751" s="0" t="n">
        <v>6105</v>
      </c>
      <c r="D3751" s="0" t="n">
        <v>36</v>
      </c>
      <c r="E3751" s="0" t="n">
        <v>1</v>
      </c>
      <c r="F3751" s="55" t="s">
        <v>1111</v>
      </c>
      <c r="G3751" s="0" t="n">
        <v>52.4</v>
      </c>
      <c r="H3751" s="0" t="n">
        <v>51</v>
      </c>
      <c r="I3751" s="55" t="s">
        <v>166</v>
      </c>
      <c r="J3751" s="0" t="n">
        <v>36</v>
      </c>
      <c r="P3751" s="0" t="n">
        <v>5.32</v>
      </c>
      <c r="Q3751" s="0" t="n">
        <v>3.6</v>
      </c>
      <c r="U3751" s="0" t="n">
        <v>679</v>
      </c>
      <c r="V3751" s="0" t="n">
        <v>0</v>
      </c>
      <c r="X3751" s="55" t="n">
        <f aca="false">IF(I3751="Male",0,1)</f>
        <v>1</v>
      </c>
      <c r="Y3751" s="55" t="n">
        <f aca="false">IF(OR(I3751="DNB",I3751="Dry DNB"),1,0)</f>
        <v>0</v>
      </c>
      <c r="Z3751" s="0" t="str">
        <f aca="false">IF(ISNUMBER(W3751),A3751-W3751,"")</f>
        <v/>
      </c>
      <c r="AA3751" s="55" t="n">
        <f aca="false">MATCH(A3751,DATAS,0)</f>
        <v>2</v>
      </c>
      <c r="AB3751" s="55" t="n">
        <f aca="false">IF(AND(E3751&gt;0,OR(AND(B3751&gt;=1,B3751&lt;=6),B3751=10)),1,0)</f>
        <v>1</v>
      </c>
      <c r="AC3751" s="55" t="n">
        <f aca="false">IF(AND(E3751&gt;0,B3751=10),1,0)</f>
        <v>0</v>
      </c>
      <c r="AD3751" s="55" t="n">
        <f aca="false">IF(AND(C3750=C3751,AA3750=AA3751-1),AB3750,"")</f>
        <v>1</v>
      </c>
      <c r="AE3751" s="55" t="n">
        <f aca="false">IF(AND(C3750=C3751,AA3750=AA3751-1),AC3750,"")</f>
        <v>0</v>
      </c>
      <c r="AF3751" s="55" t="n">
        <f aca="false">IF(AA3751=1,"",IF(AND(AB3751=1,AD3751&lt;&gt;1),1,0))</f>
        <v>0</v>
      </c>
      <c r="AG3751" s="55" t="n">
        <f aca="false">IF(AA3751=1,"",IF(AND(AC3751=1,AE3751&lt;&gt;1),1,0))</f>
        <v>0</v>
      </c>
      <c r="AH3751" s="60" t="str">
        <f aca="false">IF(AND(E3751&gt;0,AA3751&lt;2,NOT(AND(C3752=C3751,AA3752=AA3751+1))),INDEX(DATAS,AA3751+1),"")</f>
        <v/>
      </c>
      <c r="AI3751" s="60" t="str">
        <f aca="false">IF(AND(AC3751=1,AA3751&lt;2),IF(AND(C3752=C3751,AA3752=AA3751+1),IF(AC3752=1,"",INDEX(DATAS,AA3751+1)),INDEX(DATAS,AA3751+1)),"")</f>
        <v/>
      </c>
    </row>
    <row r="3752" customFormat="false" ht="15" hidden="false" customHeight="false" outlineLevel="0" collapsed="false">
      <c r="A3752" s="60" t="n">
        <v>46309</v>
      </c>
      <c r="B3752" s="0" t="n">
        <v>7</v>
      </c>
      <c r="C3752" s="0" t="n">
        <v>6106</v>
      </c>
      <c r="E3752" s="0" t="n">
        <v>0</v>
      </c>
      <c r="F3752" s="55" t="s">
        <v>1112</v>
      </c>
      <c r="I3752" s="55" t="s">
        <v>157</v>
      </c>
      <c r="L3752" s="0" t="n">
        <v>219</v>
      </c>
      <c r="U3752" s="0" t="n">
        <v>677</v>
      </c>
      <c r="V3752" s="0" t="n">
        <v>4</v>
      </c>
      <c r="W3752" s="60" t="n">
        <v>46091</v>
      </c>
      <c r="X3752" s="55" t="n">
        <f aca="false">IF(I3752="Male",0,1)</f>
        <v>1</v>
      </c>
      <c r="Y3752" s="55" t="n">
        <f aca="false">IF(OR(I3752="DNB",I3752="Dry DNB"),1,0)</f>
        <v>0</v>
      </c>
      <c r="Z3752" s="55" t="n">
        <f aca="false">IF(ISNUMBER(W3752),A3752-W3752,"")</f>
        <v>218</v>
      </c>
      <c r="AA3752" s="55" t="n">
        <f aca="false">MATCH(A3752,DATAS,0)</f>
        <v>1</v>
      </c>
      <c r="AB3752" s="55" t="n">
        <f aca="false">IF(AND(E3752&gt;0,OR(AND(B3752&gt;=1,B3752&lt;=6),B3752=10)),1,0)</f>
        <v>0</v>
      </c>
      <c r="AC3752" s="55" t="n">
        <f aca="false">IF(AND(E3752&gt;0,B3752=10),1,0)</f>
        <v>0</v>
      </c>
      <c r="AD3752" s="0" t="str">
        <f aca="false">IF(AND(C3751=C3752,AA3751=AA3752-1),AB3751,"")</f>
        <v/>
      </c>
      <c r="AE3752" s="0" t="str">
        <f aca="false">IF(AND(C3751=C3752,AA3751=AA3752-1),AC3751,"")</f>
        <v/>
      </c>
      <c r="AF3752" s="0" t="str">
        <f aca="false">IF(AA3752=1,"",IF(AND(AB3752=1,AD3752&lt;&gt;1),1,0))</f>
        <v/>
      </c>
      <c r="AG3752" s="0" t="str">
        <f aca="false">IF(AA3752=1,"",IF(AND(AC3752=1,AE3752&lt;&gt;1),1,0))</f>
        <v/>
      </c>
      <c r="AH3752" s="60" t="str">
        <f aca="false">IF(AND(E3752&gt;0,AA3752&lt;2,NOT(AND(C3753=C3752,AA3753=AA3752+1))),INDEX(DATAS,AA3752+1),"")</f>
        <v/>
      </c>
      <c r="AI3752" s="60" t="str">
        <f aca="false">IF(AND(AC3752=1,AA3752&lt;2),IF(AND(C3753=C3752,AA3753=AA3752+1),IF(AC3753=1,"",INDEX(DATAS,AA3752+1)),INDEX(DATAS,AA3752+1)),"")</f>
        <v/>
      </c>
    </row>
    <row r="3753" customFormat="false" ht="15" hidden="false" customHeight="false" outlineLevel="0" collapsed="false">
      <c r="A3753" s="60" t="n">
        <v>46310</v>
      </c>
      <c r="B3753" s="0" t="n">
        <v>7</v>
      </c>
      <c r="C3753" s="0" t="n">
        <v>6106</v>
      </c>
      <c r="E3753" s="0" t="n">
        <v>0</v>
      </c>
      <c r="F3753" s="55" t="s">
        <v>1112</v>
      </c>
      <c r="I3753" s="55" t="s">
        <v>157</v>
      </c>
      <c r="L3753" s="0" t="n">
        <v>220</v>
      </c>
      <c r="U3753" s="0" t="n">
        <v>678</v>
      </c>
      <c r="V3753" s="0" t="n">
        <v>4</v>
      </c>
      <c r="W3753" s="60" t="n">
        <v>46091</v>
      </c>
      <c r="X3753" s="55" t="n">
        <f aca="false">IF(I3753="Male",0,1)</f>
        <v>1</v>
      </c>
      <c r="Y3753" s="55" t="n">
        <f aca="false">IF(OR(I3753="DNB",I3753="Dry DNB"),1,0)</f>
        <v>0</v>
      </c>
      <c r="Z3753" s="55" t="n">
        <f aca="false">IF(ISNUMBER(W3753),A3753-W3753,"")</f>
        <v>219</v>
      </c>
      <c r="AA3753" s="55" t="n">
        <f aca="false">MATCH(A3753,DATAS,0)</f>
        <v>2</v>
      </c>
      <c r="AB3753" s="55" t="n">
        <f aca="false">IF(AND(E3753&gt;0,OR(AND(B3753&gt;=1,B3753&lt;=6),B3753=10)),1,0)</f>
        <v>0</v>
      </c>
      <c r="AC3753" s="55" t="n">
        <f aca="false">IF(AND(E3753&gt;0,B3753=10),1,0)</f>
        <v>0</v>
      </c>
      <c r="AD3753" s="55" t="n">
        <f aca="false">IF(AND(C3752=C3753,AA3752=AA3753-1),AB3752,"")</f>
        <v>0</v>
      </c>
      <c r="AE3753" s="55" t="n">
        <f aca="false">IF(AND(C3752=C3753,AA3752=AA3753-1),AC3752,"")</f>
        <v>0</v>
      </c>
      <c r="AF3753" s="55" t="n">
        <f aca="false">IF(AA3753=1,"",IF(AND(AB3753=1,AD3753&lt;&gt;1),1,0))</f>
        <v>0</v>
      </c>
      <c r="AG3753" s="55" t="n">
        <f aca="false">IF(AA3753=1,"",IF(AND(AC3753=1,AE3753&lt;&gt;1),1,0))</f>
        <v>0</v>
      </c>
      <c r="AH3753" s="60" t="str">
        <f aca="false">IF(AND(E3753&gt;0,AA3753&lt;2,NOT(AND(C3754=C3753,AA3754=AA3753+1))),INDEX(DATAS,AA3753+1),"")</f>
        <v/>
      </c>
      <c r="AI3753" s="60" t="str">
        <f aca="false">IF(AND(AC3753=1,AA3753&lt;2),IF(AND(C3754=C3753,AA3754=AA3753+1),IF(AC3754=1,"",INDEX(DATAS,AA3753+1)),INDEX(DATAS,AA3753+1)),"")</f>
        <v/>
      </c>
    </row>
    <row r="3754" customFormat="false" ht="15" hidden="false" customHeight="false" outlineLevel="0" collapsed="false">
      <c r="A3754" s="60" t="n">
        <v>46309</v>
      </c>
      <c r="B3754" s="0" t="n">
        <v>7</v>
      </c>
      <c r="C3754" s="0" t="n">
        <v>6107</v>
      </c>
      <c r="E3754" s="0" t="n">
        <v>0</v>
      </c>
      <c r="F3754" s="55" t="s">
        <v>1112</v>
      </c>
      <c r="I3754" s="55" t="s">
        <v>157</v>
      </c>
      <c r="L3754" s="0" t="n">
        <v>231</v>
      </c>
      <c r="U3754" s="0" t="n">
        <v>677</v>
      </c>
      <c r="V3754" s="0" t="n">
        <v>2</v>
      </c>
      <c r="W3754" s="60" t="n">
        <v>46079</v>
      </c>
      <c r="X3754" s="55" t="n">
        <f aca="false">IF(I3754="Male",0,1)</f>
        <v>1</v>
      </c>
      <c r="Y3754" s="55" t="n">
        <f aca="false">IF(OR(I3754="DNB",I3754="Dry DNB"),1,0)</f>
        <v>0</v>
      </c>
      <c r="Z3754" s="55" t="n">
        <f aca="false">IF(ISNUMBER(W3754),A3754-W3754,"")</f>
        <v>230</v>
      </c>
      <c r="AA3754" s="55" t="n">
        <f aca="false">MATCH(A3754,DATAS,0)</f>
        <v>1</v>
      </c>
      <c r="AB3754" s="55" t="n">
        <f aca="false">IF(AND(E3754&gt;0,OR(AND(B3754&gt;=1,B3754&lt;=6),B3754=10)),1,0)</f>
        <v>0</v>
      </c>
      <c r="AC3754" s="55" t="n">
        <f aca="false">IF(AND(E3754&gt;0,B3754=10),1,0)</f>
        <v>0</v>
      </c>
      <c r="AD3754" s="0" t="str">
        <f aca="false">IF(AND(C3753=C3754,AA3753=AA3754-1),AB3753,"")</f>
        <v/>
      </c>
      <c r="AE3754" s="0" t="str">
        <f aca="false">IF(AND(C3753=C3754,AA3753=AA3754-1),AC3753,"")</f>
        <v/>
      </c>
      <c r="AF3754" s="0" t="str">
        <f aca="false">IF(AA3754=1,"",IF(AND(AB3754=1,AD3754&lt;&gt;1),1,0))</f>
        <v/>
      </c>
      <c r="AG3754" s="0" t="str">
        <f aca="false">IF(AA3754=1,"",IF(AND(AC3754=1,AE3754&lt;&gt;1),1,0))</f>
        <v/>
      </c>
      <c r="AH3754" s="60" t="str">
        <f aca="false">IF(AND(E3754&gt;0,AA3754&lt;2,NOT(AND(C3755=C3754,AA3755=AA3754+1))),INDEX(DATAS,AA3754+1),"")</f>
        <v/>
      </c>
      <c r="AI3754" s="60" t="str">
        <f aca="false">IF(AND(AC3754=1,AA3754&lt;2),IF(AND(C3755=C3754,AA3755=AA3754+1),IF(AC3755=1,"",INDEX(DATAS,AA3754+1)),INDEX(DATAS,AA3754+1)),"")</f>
        <v/>
      </c>
    </row>
    <row r="3755" customFormat="false" ht="15" hidden="false" customHeight="false" outlineLevel="0" collapsed="false">
      <c r="A3755" s="60" t="n">
        <v>46310</v>
      </c>
      <c r="B3755" s="0" t="n">
        <v>7</v>
      </c>
      <c r="C3755" s="0" t="n">
        <v>6107</v>
      </c>
      <c r="E3755" s="0" t="n">
        <v>0</v>
      </c>
      <c r="F3755" s="55" t="s">
        <v>1112</v>
      </c>
      <c r="I3755" s="55" t="s">
        <v>157</v>
      </c>
      <c r="L3755" s="0" t="n">
        <v>232</v>
      </c>
      <c r="U3755" s="0" t="n">
        <v>678</v>
      </c>
      <c r="V3755" s="0" t="n">
        <v>2</v>
      </c>
      <c r="W3755" s="60" t="n">
        <v>46079</v>
      </c>
      <c r="X3755" s="55" t="n">
        <f aca="false">IF(I3755="Male",0,1)</f>
        <v>1</v>
      </c>
      <c r="Y3755" s="55" t="n">
        <f aca="false">IF(OR(I3755="DNB",I3755="Dry DNB"),1,0)</f>
        <v>0</v>
      </c>
      <c r="Z3755" s="55" t="n">
        <f aca="false">IF(ISNUMBER(W3755),A3755-W3755,"")</f>
        <v>231</v>
      </c>
      <c r="AA3755" s="55" t="n">
        <f aca="false">MATCH(A3755,DATAS,0)</f>
        <v>2</v>
      </c>
      <c r="AB3755" s="55" t="n">
        <f aca="false">IF(AND(E3755&gt;0,OR(AND(B3755&gt;=1,B3755&lt;=6),B3755=10)),1,0)</f>
        <v>0</v>
      </c>
      <c r="AC3755" s="55" t="n">
        <f aca="false">IF(AND(E3755&gt;0,B3755=10),1,0)</f>
        <v>0</v>
      </c>
      <c r="AD3755" s="55" t="n">
        <f aca="false">IF(AND(C3754=C3755,AA3754=AA3755-1),AB3754,"")</f>
        <v>0</v>
      </c>
      <c r="AE3755" s="55" t="n">
        <f aca="false">IF(AND(C3754=C3755,AA3754=AA3755-1),AC3754,"")</f>
        <v>0</v>
      </c>
      <c r="AF3755" s="55" t="n">
        <f aca="false">IF(AA3755=1,"",IF(AND(AB3755=1,AD3755&lt;&gt;1),1,0))</f>
        <v>0</v>
      </c>
      <c r="AG3755" s="55" t="n">
        <f aca="false">IF(AA3755=1,"",IF(AND(AC3755=1,AE3755&lt;&gt;1),1,0))</f>
        <v>0</v>
      </c>
      <c r="AH3755" s="60" t="str">
        <f aca="false">IF(AND(E3755&gt;0,AA3755&lt;2,NOT(AND(C3756=C3755,AA3756=AA3755+1))),INDEX(DATAS,AA3755+1),"")</f>
        <v/>
      </c>
      <c r="AI3755" s="60" t="str">
        <f aca="false">IF(AND(AC3755=1,AA3755&lt;2),IF(AND(C3756=C3755,AA3756=AA3755+1),IF(AC3756=1,"",INDEX(DATAS,AA3755+1)),INDEX(DATAS,AA3755+1)),"")</f>
        <v/>
      </c>
    </row>
    <row r="3756" customFormat="false" ht="15" hidden="false" customHeight="false" outlineLevel="0" collapsed="false">
      <c r="A3756" s="60" t="n">
        <v>46309</v>
      </c>
      <c r="B3756" s="0" t="n">
        <v>1</v>
      </c>
      <c r="C3756" s="0" t="n">
        <v>6108</v>
      </c>
      <c r="D3756" s="0" t="n">
        <v>44</v>
      </c>
      <c r="E3756" s="0" t="n">
        <v>1</v>
      </c>
      <c r="F3756" s="55" t="s">
        <v>1112</v>
      </c>
      <c r="G3756" s="0" t="n">
        <v>33.8</v>
      </c>
      <c r="H3756" s="0" t="n">
        <v>31</v>
      </c>
      <c r="I3756" s="55" t="s">
        <v>166</v>
      </c>
      <c r="J3756" s="0" t="n">
        <v>44</v>
      </c>
      <c r="P3756" s="0" t="n">
        <v>4.82</v>
      </c>
      <c r="Q3756" s="0" t="n">
        <v>3.95</v>
      </c>
      <c r="R3756" s="0" t="n">
        <v>2258</v>
      </c>
      <c r="S3756" s="0" t="n">
        <v>4540</v>
      </c>
      <c r="U3756" s="0" t="n">
        <v>677</v>
      </c>
      <c r="V3756" s="0" t="n">
        <v>0</v>
      </c>
      <c r="X3756" s="55" t="n">
        <f aca="false">IF(I3756="Male",0,1)</f>
        <v>1</v>
      </c>
      <c r="Y3756" s="55" t="n">
        <f aca="false">IF(OR(I3756="DNB",I3756="Dry DNB"),1,0)</f>
        <v>0</v>
      </c>
      <c r="Z3756" s="0" t="str">
        <f aca="false">IF(ISNUMBER(W3756),A3756-W3756,"")</f>
        <v/>
      </c>
      <c r="AA3756" s="55" t="n">
        <f aca="false">MATCH(A3756,DATAS,0)</f>
        <v>1</v>
      </c>
      <c r="AB3756" s="55" t="n">
        <f aca="false">IF(AND(E3756&gt;0,OR(AND(B3756&gt;=1,B3756&lt;=6),B3756=10)),1,0)</f>
        <v>1</v>
      </c>
      <c r="AC3756" s="55" t="n">
        <f aca="false">IF(AND(E3756&gt;0,B3756=10),1,0)</f>
        <v>0</v>
      </c>
      <c r="AD3756" s="0" t="str">
        <f aca="false">IF(AND(C3755=C3756,AA3755=AA3756-1),AB3755,"")</f>
        <v/>
      </c>
      <c r="AE3756" s="0" t="str">
        <f aca="false">IF(AND(C3755=C3756,AA3755=AA3756-1),AC3755,"")</f>
        <v/>
      </c>
      <c r="AF3756" s="0" t="str">
        <f aca="false">IF(AA3756=1,"",IF(AND(AB3756=1,AD3756&lt;&gt;1),1,0))</f>
        <v/>
      </c>
      <c r="AG3756" s="0" t="str">
        <f aca="false">IF(AA3756=1,"",IF(AND(AC3756=1,AE3756&lt;&gt;1),1,0))</f>
        <v/>
      </c>
      <c r="AH3756" s="60" t="str">
        <f aca="false">IF(AND(E3756&gt;0,AA3756&lt;2,NOT(AND(C3757=C3756,AA3757=AA3756+1))),INDEX(DATAS,AA3756+1),"")</f>
        <v/>
      </c>
      <c r="AI3756" s="60" t="str">
        <f aca="false">IF(AND(AC3756=1,AA3756&lt;2),IF(AND(C3757=C3756,AA3757=AA3756+1),IF(AC3757=1,"",INDEX(DATAS,AA3756+1)),INDEX(DATAS,AA3756+1)),"")</f>
        <v/>
      </c>
    </row>
    <row r="3757" customFormat="false" ht="15" hidden="false" customHeight="false" outlineLevel="0" collapsed="false">
      <c r="A3757" s="60" t="n">
        <v>46310</v>
      </c>
      <c r="B3757" s="0" t="n">
        <v>1</v>
      </c>
      <c r="C3757" s="0" t="n">
        <v>6108</v>
      </c>
      <c r="D3757" s="0" t="n">
        <v>45</v>
      </c>
      <c r="E3757" s="0" t="n">
        <v>1</v>
      </c>
      <c r="F3757" s="55" t="s">
        <v>1112</v>
      </c>
      <c r="G3757" s="0" t="n">
        <v>34.1</v>
      </c>
      <c r="H3757" s="0" t="n">
        <v>31</v>
      </c>
      <c r="I3757" s="55" t="s">
        <v>166</v>
      </c>
      <c r="J3757" s="0" t="n">
        <v>45</v>
      </c>
      <c r="P3757" s="0" t="n">
        <v>4.82</v>
      </c>
      <c r="Q3757" s="0" t="n">
        <v>3.95</v>
      </c>
      <c r="U3757" s="0" t="n">
        <v>678</v>
      </c>
      <c r="V3757" s="0" t="n">
        <v>0</v>
      </c>
      <c r="X3757" s="55" t="n">
        <f aca="false">IF(I3757="Male",0,1)</f>
        <v>1</v>
      </c>
      <c r="Y3757" s="55" t="n">
        <f aca="false">IF(OR(I3757="DNB",I3757="Dry DNB"),1,0)</f>
        <v>0</v>
      </c>
      <c r="Z3757" s="0" t="str">
        <f aca="false">IF(ISNUMBER(W3757),A3757-W3757,"")</f>
        <v/>
      </c>
      <c r="AA3757" s="55" t="n">
        <f aca="false">MATCH(A3757,DATAS,0)</f>
        <v>2</v>
      </c>
      <c r="AB3757" s="55" t="n">
        <f aca="false">IF(AND(E3757&gt;0,OR(AND(B3757&gt;=1,B3757&lt;=6),B3757=10)),1,0)</f>
        <v>1</v>
      </c>
      <c r="AC3757" s="55" t="n">
        <f aca="false">IF(AND(E3757&gt;0,B3757=10),1,0)</f>
        <v>0</v>
      </c>
      <c r="AD3757" s="55" t="n">
        <f aca="false">IF(AND(C3756=C3757,AA3756=AA3757-1),AB3756,"")</f>
        <v>1</v>
      </c>
      <c r="AE3757" s="55" t="n">
        <f aca="false">IF(AND(C3756=C3757,AA3756=AA3757-1),AC3756,"")</f>
        <v>0</v>
      </c>
      <c r="AF3757" s="55" t="n">
        <f aca="false">IF(AA3757=1,"",IF(AND(AB3757=1,AD3757&lt;&gt;1),1,0))</f>
        <v>0</v>
      </c>
      <c r="AG3757" s="55" t="n">
        <f aca="false">IF(AA3757=1,"",IF(AND(AC3757=1,AE3757&lt;&gt;1),1,0))</f>
        <v>0</v>
      </c>
      <c r="AH3757" s="60" t="str">
        <f aca="false">IF(AND(E3757&gt;0,AA3757&lt;2,NOT(AND(C3758=C3757,AA3758=AA3757+1))),INDEX(DATAS,AA3757+1),"")</f>
        <v/>
      </c>
      <c r="AI3757" s="60" t="str">
        <f aca="false">IF(AND(AC3757=1,AA3757&lt;2),IF(AND(C3758=C3757,AA3758=AA3757+1),IF(AC3758=1,"",INDEX(DATAS,AA3757+1)),INDEX(DATAS,AA3757+1)),"")</f>
        <v/>
      </c>
    </row>
    <row r="3758" customFormat="false" ht="15" hidden="false" customHeight="false" outlineLevel="0" collapsed="false">
      <c r="A3758" s="60" t="n">
        <v>46309</v>
      </c>
      <c r="B3758" s="0" t="n">
        <v>7</v>
      </c>
      <c r="C3758" s="0" t="n">
        <v>6109</v>
      </c>
      <c r="E3758" s="0" t="n">
        <v>0</v>
      </c>
      <c r="F3758" s="55" t="s">
        <v>1113</v>
      </c>
      <c r="I3758" s="55" t="s">
        <v>157</v>
      </c>
      <c r="L3758" s="0" t="n">
        <v>253</v>
      </c>
      <c r="U3758" s="0" t="n">
        <v>676</v>
      </c>
      <c r="V3758" s="0" t="n">
        <v>3</v>
      </c>
      <c r="W3758" s="60" t="n">
        <v>46057</v>
      </c>
      <c r="X3758" s="55" t="n">
        <f aca="false">IF(I3758="Male",0,1)</f>
        <v>1</v>
      </c>
      <c r="Y3758" s="55" t="n">
        <f aca="false">IF(OR(I3758="DNB",I3758="Dry DNB"),1,0)</f>
        <v>0</v>
      </c>
      <c r="Z3758" s="55" t="n">
        <f aca="false">IF(ISNUMBER(W3758),A3758-W3758,"")</f>
        <v>252</v>
      </c>
      <c r="AA3758" s="55" t="n">
        <f aca="false">MATCH(A3758,DATAS,0)</f>
        <v>1</v>
      </c>
      <c r="AB3758" s="55" t="n">
        <f aca="false">IF(AND(E3758&gt;0,OR(AND(B3758&gt;=1,B3758&lt;=6),B3758=10)),1,0)</f>
        <v>0</v>
      </c>
      <c r="AC3758" s="55" t="n">
        <f aca="false">IF(AND(E3758&gt;0,B3758=10),1,0)</f>
        <v>0</v>
      </c>
      <c r="AD3758" s="0" t="str">
        <f aca="false">IF(AND(C3757=C3758,AA3757=AA3758-1),AB3757,"")</f>
        <v/>
      </c>
      <c r="AE3758" s="0" t="str">
        <f aca="false">IF(AND(C3757=C3758,AA3757=AA3758-1),AC3757,"")</f>
        <v/>
      </c>
      <c r="AF3758" s="0" t="str">
        <f aca="false">IF(AA3758=1,"",IF(AND(AB3758=1,AD3758&lt;&gt;1),1,0))</f>
        <v/>
      </c>
      <c r="AG3758" s="0" t="str">
        <f aca="false">IF(AA3758=1,"",IF(AND(AC3758=1,AE3758&lt;&gt;1),1,0))</f>
        <v/>
      </c>
      <c r="AH3758" s="60" t="str">
        <f aca="false">IF(AND(E3758&gt;0,AA3758&lt;2,NOT(AND(C3759=C3758,AA3759=AA3758+1))),INDEX(DATAS,AA3758+1),"")</f>
        <v/>
      </c>
      <c r="AI3758" s="60" t="str">
        <f aca="false">IF(AND(AC3758=1,AA3758&lt;2),IF(AND(C3759=C3758,AA3759=AA3758+1),IF(AC3759=1,"",INDEX(DATAS,AA3758+1)),INDEX(DATAS,AA3758+1)),"")</f>
        <v/>
      </c>
    </row>
    <row r="3759" customFormat="false" ht="15" hidden="false" customHeight="false" outlineLevel="0" collapsed="false">
      <c r="A3759" s="60" t="n">
        <v>46310</v>
      </c>
      <c r="B3759" s="0" t="n">
        <v>14</v>
      </c>
      <c r="C3759" s="0" t="n">
        <v>6109</v>
      </c>
      <c r="E3759" s="0" t="n">
        <v>0</v>
      </c>
      <c r="F3759" s="55" t="s">
        <v>1113</v>
      </c>
      <c r="I3759" s="55" t="s">
        <v>157</v>
      </c>
      <c r="L3759" s="0" t="n">
        <v>254</v>
      </c>
      <c r="U3759" s="0" t="n">
        <v>677</v>
      </c>
      <c r="V3759" s="0" t="n">
        <v>3</v>
      </c>
      <c r="W3759" s="60" t="n">
        <v>46057</v>
      </c>
      <c r="X3759" s="55" t="n">
        <f aca="false">IF(I3759="Male",0,1)</f>
        <v>1</v>
      </c>
      <c r="Y3759" s="55" t="n">
        <f aca="false">IF(OR(I3759="DNB",I3759="Dry DNB"),1,0)</f>
        <v>0</v>
      </c>
      <c r="Z3759" s="55" t="n">
        <f aca="false">IF(ISNUMBER(W3759),A3759-W3759,"")</f>
        <v>253</v>
      </c>
      <c r="AA3759" s="55" t="n">
        <f aca="false">MATCH(A3759,DATAS,0)</f>
        <v>2</v>
      </c>
      <c r="AB3759" s="55" t="n">
        <f aca="false">IF(AND(E3759&gt;0,OR(AND(B3759&gt;=1,B3759&lt;=6),B3759=10)),1,0)</f>
        <v>0</v>
      </c>
      <c r="AC3759" s="55" t="n">
        <f aca="false">IF(AND(E3759&gt;0,B3759=10),1,0)</f>
        <v>0</v>
      </c>
      <c r="AD3759" s="55" t="n">
        <f aca="false">IF(AND(C3758=C3759,AA3758=AA3759-1),AB3758,"")</f>
        <v>0</v>
      </c>
      <c r="AE3759" s="55" t="n">
        <f aca="false">IF(AND(C3758=C3759,AA3758=AA3759-1),AC3758,"")</f>
        <v>0</v>
      </c>
      <c r="AF3759" s="55" t="n">
        <f aca="false">IF(AA3759=1,"",IF(AND(AB3759=1,AD3759&lt;&gt;1),1,0))</f>
        <v>0</v>
      </c>
      <c r="AG3759" s="55" t="n">
        <f aca="false">IF(AA3759=1,"",IF(AND(AC3759=1,AE3759&lt;&gt;1),1,0))</f>
        <v>0</v>
      </c>
      <c r="AH3759" s="60" t="str">
        <f aca="false">IF(AND(E3759&gt;0,AA3759&lt;2,NOT(AND(C3760=C3759,AA3760=AA3759+1))),INDEX(DATAS,AA3759+1),"")</f>
        <v/>
      </c>
      <c r="AI3759" s="60" t="str">
        <f aca="false">IF(AND(AC3759=1,AA3759&lt;2),IF(AND(C3760=C3759,AA3760=AA3759+1),IF(AC3760=1,"",INDEX(DATAS,AA3759+1)),INDEX(DATAS,AA3759+1)),"")</f>
        <v/>
      </c>
    </row>
    <row r="3760" customFormat="false" ht="15" hidden="false" customHeight="false" outlineLevel="0" collapsed="false">
      <c r="A3760" s="60" t="n">
        <v>46309</v>
      </c>
      <c r="B3760" s="0" t="n">
        <v>8</v>
      </c>
      <c r="C3760" s="0" t="n">
        <v>6110</v>
      </c>
      <c r="E3760" s="0" t="n">
        <v>0</v>
      </c>
      <c r="F3760" s="55" t="s">
        <v>1113</v>
      </c>
      <c r="I3760" s="55" t="s">
        <v>157</v>
      </c>
      <c r="L3760" s="0" t="n">
        <v>273</v>
      </c>
      <c r="U3760" s="0" t="n">
        <v>676</v>
      </c>
      <c r="V3760" s="0" t="n">
        <v>2</v>
      </c>
      <c r="W3760" s="60" t="n">
        <v>46037</v>
      </c>
      <c r="X3760" s="55" t="n">
        <f aca="false">IF(I3760="Male",0,1)</f>
        <v>1</v>
      </c>
      <c r="Y3760" s="55" t="n">
        <f aca="false">IF(OR(I3760="DNB",I3760="Dry DNB"),1,0)</f>
        <v>0</v>
      </c>
      <c r="Z3760" s="55" t="n">
        <f aca="false">IF(ISNUMBER(W3760),A3760-W3760,"")</f>
        <v>272</v>
      </c>
      <c r="AA3760" s="55" t="n">
        <f aca="false">MATCH(A3760,DATAS,0)</f>
        <v>1</v>
      </c>
      <c r="AB3760" s="55" t="n">
        <f aca="false">IF(AND(E3760&gt;0,OR(AND(B3760&gt;=1,B3760&lt;=6),B3760=10)),1,0)</f>
        <v>0</v>
      </c>
      <c r="AC3760" s="55" t="n">
        <f aca="false">IF(AND(E3760&gt;0,B3760=10),1,0)</f>
        <v>0</v>
      </c>
      <c r="AD3760" s="0" t="str">
        <f aca="false">IF(AND(C3759=C3760,AA3759=AA3760-1),AB3759,"")</f>
        <v/>
      </c>
      <c r="AE3760" s="0" t="str">
        <f aca="false">IF(AND(C3759=C3760,AA3759=AA3760-1),AC3759,"")</f>
        <v/>
      </c>
      <c r="AF3760" s="0" t="str">
        <f aca="false">IF(AA3760=1,"",IF(AND(AB3760=1,AD3760&lt;&gt;1),1,0))</f>
        <v/>
      </c>
      <c r="AG3760" s="0" t="str">
        <f aca="false">IF(AA3760=1,"",IF(AND(AC3760=1,AE3760&lt;&gt;1),1,0))</f>
        <v/>
      </c>
      <c r="AH3760" s="60" t="str">
        <f aca="false">IF(AND(E3760&gt;0,AA3760&lt;2,NOT(AND(C3761=C3760,AA3761=AA3760+1))),INDEX(DATAS,AA3760+1),"")</f>
        <v/>
      </c>
      <c r="AI3760" s="60" t="str">
        <f aca="false">IF(AND(AC3760=1,AA3760&lt;2),IF(AND(C3761=C3760,AA3761=AA3760+1),IF(AC3761=1,"",INDEX(DATAS,AA3760+1)),INDEX(DATAS,AA3760+1)),"")</f>
        <v/>
      </c>
    </row>
    <row r="3761" customFormat="false" ht="15" hidden="false" customHeight="false" outlineLevel="0" collapsed="false">
      <c r="A3761" s="60" t="n">
        <v>46309</v>
      </c>
      <c r="B3761" s="0" t="n">
        <v>1</v>
      </c>
      <c r="C3761" s="0" t="n">
        <v>6111</v>
      </c>
      <c r="D3761" s="0" t="n">
        <v>36</v>
      </c>
      <c r="E3761" s="0" t="n">
        <v>1</v>
      </c>
      <c r="F3761" s="55" t="s">
        <v>1113</v>
      </c>
      <c r="G3761" s="0" t="n">
        <v>41</v>
      </c>
      <c r="H3761" s="0" t="n">
        <v>38</v>
      </c>
      <c r="I3761" s="55" t="s">
        <v>166</v>
      </c>
      <c r="J3761" s="0" t="n">
        <v>36</v>
      </c>
      <c r="P3761" s="0" t="n">
        <v>4.11</v>
      </c>
      <c r="Q3761" s="0" t="n">
        <v>3.2</v>
      </c>
      <c r="R3761" s="0" t="n">
        <v>3111</v>
      </c>
      <c r="S3761" s="0" t="n">
        <v>6254</v>
      </c>
      <c r="U3761" s="0" t="n">
        <v>676</v>
      </c>
      <c r="V3761" s="0" t="n">
        <v>0</v>
      </c>
      <c r="X3761" s="55" t="n">
        <f aca="false">IF(I3761="Male",0,1)</f>
        <v>1</v>
      </c>
      <c r="Y3761" s="55" t="n">
        <f aca="false">IF(OR(I3761="DNB",I3761="Dry DNB"),1,0)</f>
        <v>0</v>
      </c>
      <c r="Z3761" s="0" t="str">
        <f aca="false">IF(ISNUMBER(W3761),A3761-W3761,"")</f>
        <v/>
      </c>
      <c r="AA3761" s="55" t="n">
        <f aca="false">MATCH(A3761,DATAS,0)</f>
        <v>1</v>
      </c>
      <c r="AB3761" s="55" t="n">
        <f aca="false">IF(AND(E3761&gt;0,OR(AND(B3761&gt;=1,B3761&lt;=6),B3761=10)),1,0)</f>
        <v>1</v>
      </c>
      <c r="AC3761" s="55" t="n">
        <f aca="false">IF(AND(E3761&gt;0,B3761=10),1,0)</f>
        <v>0</v>
      </c>
      <c r="AD3761" s="0" t="str">
        <f aca="false">IF(AND(C3760=C3761,AA3760=AA3761-1),AB3760,"")</f>
        <v/>
      </c>
      <c r="AE3761" s="0" t="str">
        <f aca="false">IF(AND(C3760=C3761,AA3760=AA3761-1),AC3760,"")</f>
        <v/>
      </c>
      <c r="AF3761" s="0" t="str">
        <f aca="false">IF(AA3761=1,"",IF(AND(AB3761=1,AD3761&lt;&gt;1),1,0))</f>
        <v/>
      </c>
      <c r="AG3761" s="0" t="str">
        <f aca="false">IF(AA3761=1,"",IF(AND(AC3761=1,AE3761&lt;&gt;1),1,0))</f>
        <v/>
      </c>
      <c r="AH3761" s="60" t="str">
        <f aca="false">IF(AND(E3761&gt;0,AA3761&lt;2,NOT(AND(C3762=C3761,AA3762=AA3761+1))),INDEX(DATAS,AA3761+1),"")</f>
        <v/>
      </c>
      <c r="AI3761" s="60" t="str">
        <f aca="false">IF(AND(AC3761=1,AA3761&lt;2),IF(AND(C3762=C3761,AA3762=AA3761+1),IF(AC3762=1,"",INDEX(DATAS,AA3761+1)),INDEX(DATAS,AA3761+1)),"")</f>
        <v/>
      </c>
    </row>
    <row r="3762" customFormat="false" ht="15" hidden="false" customHeight="false" outlineLevel="0" collapsed="false">
      <c r="A3762" s="60" t="n">
        <v>46310</v>
      </c>
      <c r="B3762" s="0" t="n">
        <v>1</v>
      </c>
      <c r="C3762" s="0" t="n">
        <v>6111</v>
      </c>
      <c r="D3762" s="0" t="n">
        <v>37</v>
      </c>
      <c r="E3762" s="0" t="n">
        <v>1</v>
      </c>
      <c r="F3762" s="55" t="s">
        <v>1113</v>
      </c>
      <c r="G3762" s="0" t="n">
        <v>40.4</v>
      </c>
      <c r="H3762" s="0" t="n">
        <v>38</v>
      </c>
      <c r="I3762" s="55" t="s">
        <v>166</v>
      </c>
      <c r="J3762" s="0" t="n">
        <v>37</v>
      </c>
      <c r="P3762" s="0" t="n">
        <v>4.11</v>
      </c>
      <c r="Q3762" s="0" t="n">
        <v>3.2</v>
      </c>
      <c r="U3762" s="0" t="n">
        <v>677</v>
      </c>
      <c r="V3762" s="0" t="n">
        <v>0</v>
      </c>
      <c r="X3762" s="55" t="n">
        <f aca="false">IF(I3762="Male",0,1)</f>
        <v>1</v>
      </c>
      <c r="Y3762" s="55" t="n">
        <f aca="false">IF(OR(I3762="DNB",I3762="Dry DNB"),1,0)</f>
        <v>0</v>
      </c>
      <c r="Z3762" s="0" t="str">
        <f aca="false">IF(ISNUMBER(W3762),A3762-W3762,"")</f>
        <v/>
      </c>
      <c r="AA3762" s="55" t="n">
        <f aca="false">MATCH(A3762,DATAS,0)</f>
        <v>2</v>
      </c>
      <c r="AB3762" s="55" t="n">
        <f aca="false">IF(AND(E3762&gt;0,OR(AND(B3762&gt;=1,B3762&lt;=6),B3762=10)),1,0)</f>
        <v>1</v>
      </c>
      <c r="AC3762" s="55" t="n">
        <f aca="false">IF(AND(E3762&gt;0,B3762=10),1,0)</f>
        <v>0</v>
      </c>
      <c r="AD3762" s="55" t="n">
        <f aca="false">IF(AND(C3761=C3762,AA3761=AA3762-1),AB3761,"")</f>
        <v>1</v>
      </c>
      <c r="AE3762" s="55" t="n">
        <f aca="false">IF(AND(C3761=C3762,AA3761=AA3762-1),AC3761,"")</f>
        <v>0</v>
      </c>
      <c r="AF3762" s="55" t="n">
        <f aca="false">IF(AA3762=1,"",IF(AND(AB3762=1,AD3762&lt;&gt;1),1,0))</f>
        <v>0</v>
      </c>
      <c r="AG3762" s="55" t="n">
        <f aca="false">IF(AA3762=1,"",IF(AND(AC3762=1,AE3762&lt;&gt;1),1,0))</f>
        <v>0</v>
      </c>
      <c r="AH3762" s="60" t="str">
        <f aca="false">IF(AND(E3762&gt;0,AA3762&lt;2,NOT(AND(C3763=C3762,AA3763=AA3762+1))),INDEX(DATAS,AA3762+1),"")</f>
        <v/>
      </c>
      <c r="AI3762" s="60" t="str">
        <f aca="false">IF(AND(AC3762=1,AA3762&lt;2),IF(AND(C3763=C3762,AA3763=AA3762+1),IF(AC3763=1,"",INDEX(DATAS,AA3762+1)),INDEX(DATAS,AA3762+1)),"")</f>
        <v/>
      </c>
    </row>
    <row r="3763" customFormat="false" ht="15" hidden="false" customHeight="false" outlineLevel="0" collapsed="false">
      <c r="A3763" s="60" t="n">
        <v>46309</v>
      </c>
      <c r="B3763" s="0" t="n">
        <v>1</v>
      </c>
      <c r="C3763" s="0" t="n">
        <v>6112</v>
      </c>
      <c r="D3763" s="0" t="n">
        <v>8</v>
      </c>
      <c r="E3763" s="0" t="n">
        <v>1</v>
      </c>
      <c r="F3763" s="55" t="s">
        <v>1113</v>
      </c>
      <c r="G3763" s="0" t="n">
        <v>26.1</v>
      </c>
      <c r="H3763" s="0" t="n">
        <v>24</v>
      </c>
      <c r="I3763" s="55" t="s">
        <v>166</v>
      </c>
      <c r="J3763" s="0" t="n">
        <v>8</v>
      </c>
      <c r="R3763" s="0" t="n">
        <v>2564</v>
      </c>
      <c r="S3763" s="0" t="n">
        <v>5154</v>
      </c>
      <c r="U3763" s="0" t="n">
        <v>676</v>
      </c>
      <c r="V3763" s="0" t="n">
        <v>0</v>
      </c>
      <c r="X3763" s="55" t="n">
        <f aca="false">IF(I3763="Male",0,1)</f>
        <v>1</v>
      </c>
      <c r="Y3763" s="55" t="n">
        <f aca="false">IF(OR(I3763="DNB",I3763="Dry DNB"),1,0)</f>
        <v>0</v>
      </c>
      <c r="Z3763" s="0" t="str">
        <f aca="false">IF(ISNUMBER(W3763),A3763-W3763,"")</f>
        <v/>
      </c>
      <c r="AA3763" s="55" t="n">
        <f aca="false">MATCH(A3763,DATAS,0)</f>
        <v>1</v>
      </c>
      <c r="AB3763" s="55" t="n">
        <f aca="false">IF(AND(E3763&gt;0,OR(AND(B3763&gt;=1,B3763&lt;=6),B3763=10)),1,0)</f>
        <v>1</v>
      </c>
      <c r="AC3763" s="55" t="n">
        <f aca="false">IF(AND(E3763&gt;0,B3763=10),1,0)</f>
        <v>0</v>
      </c>
      <c r="AD3763" s="0" t="str">
        <f aca="false">IF(AND(C3762=C3763,AA3762=AA3763-1),AB3762,"")</f>
        <v/>
      </c>
      <c r="AE3763" s="0" t="str">
        <f aca="false">IF(AND(C3762=C3763,AA3762=AA3763-1),AC3762,"")</f>
        <v/>
      </c>
      <c r="AF3763" s="0" t="str">
        <f aca="false">IF(AA3763=1,"",IF(AND(AB3763=1,AD3763&lt;&gt;1),1,0))</f>
        <v/>
      </c>
      <c r="AG3763" s="0" t="str">
        <f aca="false">IF(AA3763=1,"",IF(AND(AC3763=1,AE3763&lt;&gt;1),1,0))</f>
        <v/>
      </c>
      <c r="AH3763" s="60" t="str">
        <f aca="false">IF(AND(E3763&gt;0,AA3763&lt;2,NOT(AND(C3764=C3763,AA3764=AA3763+1))),INDEX(DATAS,AA3763+1),"")</f>
        <v/>
      </c>
      <c r="AI3763" s="60" t="str">
        <f aca="false">IF(AND(AC3763=1,AA3763&lt;2),IF(AND(C3764=C3763,AA3764=AA3763+1),IF(AC3764=1,"",INDEX(DATAS,AA3763+1)),INDEX(DATAS,AA3763+1)),"")</f>
        <v/>
      </c>
    </row>
    <row r="3764" customFormat="false" ht="15" hidden="false" customHeight="false" outlineLevel="0" collapsed="false">
      <c r="A3764" s="60" t="n">
        <v>46310</v>
      </c>
      <c r="B3764" s="0" t="n">
        <v>1</v>
      </c>
      <c r="C3764" s="0" t="n">
        <v>6112</v>
      </c>
      <c r="D3764" s="0" t="n">
        <v>9</v>
      </c>
      <c r="E3764" s="0" t="n">
        <v>1</v>
      </c>
      <c r="F3764" s="55" t="s">
        <v>1113</v>
      </c>
      <c r="G3764" s="0" t="n">
        <v>25.8</v>
      </c>
      <c r="H3764" s="0" t="n">
        <v>24</v>
      </c>
      <c r="I3764" s="55" t="s">
        <v>166</v>
      </c>
      <c r="J3764" s="0" t="n">
        <v>9</v>
      </c>
      <c r="U3764" s="0" t="n">
        <v>677</v>
      </c>
      <c r="V3764" s="0" t="n">
        <v>0</v>
      </c>
      <c r="X3764" s="55" t="n">
        <f aca="false">IF(I3764="Male",0,1)</f>
        <v>1</v>
      </c>
      <c r="Y3764" s="55" t="n">
        <f aca="false">IF(OR(I3764="DNB",I3764="Dry DNB"),1,0)</f>
        <v>0</v>
      </c>
      <c r="Z3764" s="0" t="str">
        <f aca="false">IF(ISNUMBER(W3764),A3764-W3764,"")</f>
        <v/>
      </c>
      <c r="AA3764" s="55" t="n">
        <f aca="false">MATCH(A3764,DATAS,0)</f>
        <v>2</v>
      </c>
      <c r="AB3764" s="55" t="n">
        <f aca="false">IF(AND(E3764&gt;0,OR(AND(B3764&gt;=1,B3764&lt;=6),B3764=10)),1,0)</f>
        <v>1</v>
      </c>
      <c r="AC3764" s="55" t="n">
        <f aca="false">IF(AND(E3764&gt;0,B3764=10),1,0)</f>
        <v>0</v>
      </c>
      <c r="AD3764" s="55" t="n">
        <f aca="false">IF(AND(C3763=C3764,AA3763=AA3764-1),AB3763,"")</f>
        <v>1</v>
      </c>
      <c r="AE3764" s="55" t="n">
        <f aca="false">IF(AND(C3763=C3764,AA3763=AA3764-1),AC3763,"")</f>
        <v>0</v>
      </c>
      <c r="AF3764" s="55" t="n">
        <f aca="false">IF(AA3764=1,"",IF(AND(AB3764=1,AD3764&lt;&gt;1),1,0))</f>
        <v>0</v>
      </c>
      <c r="AG3764" s="55" t="n">
        <f aca="false">IF(AA3764=1,"",IF(AND(AC3764=1,AE3764&lt;&gt;1),1,0))</f>
        <v>0</v>
      </c>
      <c r="AH3764" s="60" t="str">
        <f aca="false">IF(AND(E3764&gt;0,AA3764&lt;2,NOT(AND(C3765=C3764,AA3765=AA3764+1))),INDEX(DATAS,AA3764+1),"")</f>
        <v/>
      </c>
      <c r="AI3764" s="60" t="str">
        <f aca="false">IF(AND(AC3764=1,AA3764&lt;2),IF(AND(C3765=C3764,AA3765=AA3764+1),IF(AC3765=1,"",INDEX(DATAS,AA3764+1)),INDEX(DATAS,AA3764+1)),"")</f>
        <v/>
      </c>
    </row>
    <row r="3765" customFormat="false" ht="15" hidden="false" customHeight="false" outlineLevel="0" collapsed="false">
      <c r="A3765" s="60" t="n">
        <v>46309</v>
      </c>
      <c r="B3765" s="0" t="n">
        <v>8</v>
      </c>
      <c r="C3765" s="0" t="n">
        <v>6113</v>
      </c>
      <c r="E3765" s="0" t="n">
        <v>0</v>
      </c>
      <c r="F3765" s="55" t="s">
        <v>1114</v>
      </c>
      <c r="I3765" s="55" t="s">
        <v>157</v>
      </c>
      <c r="L3765" s="0" t="n">
        <v>246</v>
      </c>
      <c r="U3765" s="0" t="n">
        <v>675</v>
      </c>
      <c r="V3765" s="0" t="n">
        <v>4</v>
      </c>
      <c r="W3765" s="60" t="n">
        <v>46064</v>
      </c>
      <c r="X3765" s="55" t="n">
        <f aca="false">IF(I3765="Male",0,1)</f>
        <v>1</v>
      </c>
      <c r="Y3765" s="55" t="n">
        <f aca="false">IF(OR(I3765="DNB",I3765="Dry DNB"),1,0)</f>
        <v>0</v>
      </c>
      <c r="Z3765" s="55" t="n">
        <f aca="false">IF(ISNUMBER(W3765),A3765-W3765,"")</f>
        <v>245</v>
      </c>
      <c r="AA3765" s="55" t="n">
        <f aca="false">MATCH(A3765,DATAS,0)</f>
        <v>1</v>
      </c>
      <c r="AB3765" s="55" t="n">
        <f aca="false">IF(AND(E3765&gt;0,OR(AND(B3765&gt;=1,B3765&lt;=6),B3765=10)),1,0)</f>
        <v>0</v>
      </c>
      <c r="AC3765" s="55" t="n">
        <f aca="false">IF(AND(E3765&gt;0,B3765=10),1,0)</f>
        <v>0</v>
      </c>
      <c r="AD3765" s="0" t="str">
        <f aca="false">IF(AND(C3764=C3765,AA3764=AA3765-1),AB3764,"")</f>
        <v/>
      </c>
      <c r="AE3765" s="0" t="str">
        <f aca="false">IF(AND(C3764=C3765,AA3764=AA3765-1),AC3764,"")</f>
        <v/>
      </c>
      <c r="AF3765" s="0" t="str">
        <f aca="false">IF(AA3765=1,"",IF(AND(AB3765=1,AD3765&lt;&gt;1),1,0))</f>
        <v/>
      </c>
      <c r="AG3765" s="0" t="str">
        <f aca="false">IF(AA3765=1,"",IF(AND(AC3765=1,AE3765&lt;&gt;1),1,0))</f>
        <v/>
      </c>
      <c r="AH3765" s="60" t="str">
        <f aca="false">IF(AND(E3765&gt;0,AA3765&lt;2,NOT(AND(C3766=C3765,AA3766=AA3765+1))),INDEX(DATAS,AA3765+1),"")</f>
        <v/>
      </c>
      <c r="AI3765" s="60" t="str">
        <f aca="false">IF(AND(AC3765=1,AA3765&lt;2),IF(AND(C3766=C3765,AA3766=AA3765+1),IF(AC3766=1,"",INDEX(DATAS,AA3765+1)),INDEX(DATAS,AA3765+1)),"")</f>
        <v/>
      </c>
    </row>
    <row r="3766" customFormat="false" ht="15" hidden="false" customHeight="false" outlineLevel="0" collapsed="false">
      <c r="A3766" s="60" t="n">
        <v>46310</v>
      </c>
      <c r="B3766" s="0" t="n">
        <v>8</v>
      </c>
      <c r="C3766" s="0" t="n">
        <v>6113</v>
      </c>
      <c r="E3766" s="0" t="n">
        <v>0</v>
      </c>
      <c r="F3766" s="55" t="s">
        <v>1114</v>
      </c>
      <c r="I3766" s="55" t="s">
        <v>157</v>
      </c>
      <c r="L3766" s="0" t="n">
        <v>247</v>
      </c>
      <c r="U3766" s="0" t="n">
        <v>676</v>
      </c>
      <c r="V3766" s="0" t="n">
        <v>4</v>
      </c>
      <c r="W3766" s="60" t="n">
        <v>46064</v>
      </c>
      <c r="X3766" s="55" t="n">
        <f aca="false">IF(I3766="Male",0,1)</f>
        <v>1</v>
      </c>
      <c r="Y3766" s="55" t="n">
        <f aca="false">IF(OR(I3766="DNB",I3766="Dry DNB"),1,0)</f>
        <v>0</v>
      </c>
      <c r="Z3766" s="55" t="n">
        <f aca="false">IF(ISNUMBER(W3766),A3766-W3766,"")</f>
        <v>246</v>
      </c>
      <c r="AA3766" s="55" t="n">
        <f aca="false">MATCH(A3766,DATAS,0)</f>
        <v>2</v>
      </c>
      <c r="AB3766" s="55" t="n">
        <f aca="false">IF(AND(E3766&gt;0,OR(AND(B3766&gt;=1,B3766&lt;=6),B3766=10)),1,0)</f>
        <v>0</v>
      </c>
      <c r="AC3766" s="55" t="n">
        <f aca="false">IF(AND(E3766&gt;0,B3766=10),1,0)</f>
        <v>0</v>
      </c>
      <c r="AD3766" s="55" t="n">
        <f aca="false">IF(AND(C3765=C3766,AA3765=AA3766-1),AB3765,"")</f>
        <v>0</v>
      </c>
      <c r="AE3766" s="55" t="n">
        <f aca="false">IF(AND(C3765=C3766,AA3765=AA3766-1),AC3765,"")</f>
        <v>0</v>
      </c>
      <c r="AF3766" s="55" t="n">
        <f aca="false">IF(AA3766=1,"",IF(AND(AB3766=1,AD3766&lt;&gt;1),1,0))</f>
        <v>0</v>
      </c>
      <c r="AG3766" s="55" t="n">
        <f aca="false">IF(AA3766=1,"",IF(AND(AC3766=1,AE3766&lt;&gt;1),1,0))</f>
        <v>0</v>
      </c>
      <c r="AH3766" s="60" t="str">
        <f aca="false">IF(AND(E3766&gt;0,AA3766&lt;2,NOT(AND(C3767=C3766,AA3767=AA3766+1))),INDEX(DATAS,AA3766+1),"")</f>
        <v/>
      </c>
      <c r="AI3766" s="60" t="str">
        <f aca="false">IF(AND(AC3766=1,AA3766&lt;2),IF(AND(C3767=C3766,AA3767=AA3766+1),IF(AC3767=1,"",INDEX(DATAS,AA3766+1)),INDEX(DATAS,AA3766+1)),"")</f>
        <v/>
      </c>
    </row>
    <row r="3767" customFormat="false" ht="15" hidden="false" customHeight="false" outlineLevel="0" collapsed="false">
      <c r="A3767" s="60" t="n">
        <v>46309</v>
      </c>
      <c r="B3767" s="0" t="n">
        <v>1</v>
      </c>
      <c r="C3767" s="0" t="n">
        <v>6114</v>
      </c>
      <c r="D3767" s="0" t="n">
        <v>25</v>
      </c>
      <c r="E3767" s="0" t="n">
        <v>1</v>
      </c>
      <c r="F3767" s="55" t="s">
        <v>1114</v>
      </c>
      <c r="G3767" s="0" t="n">
        <v>37.3</v>
      </c>
      <c r="H3767" s="0" t="n">
        <v>36</v>
      </c>
      <c r="I3767" s="55" t="s">
        <v>166</v>
      </c>
      <c r="J3767" s="0" t="n">
        <v>25</v>
      </c>
      <c r="R3767" s="0" t="n">
        <v>3096</v>
      </c>
      <c r="S3767" s="0" t="n">
        <v>6223</v>
      </c>
      <c r="U3767" s="0" t="n">
        <v>675</v>
      </c>
      <c r="V3767" s="0" t="n">
        <v>0</v>
      </c>
      <c r="X3767" s="55" t="n">
        <f aca="false">IF(I3767="Male",0,1)</f>
        <v>1</v>
      </c>
      <c r="Y3767" s="55" t="n">
        <f aca="false">IF(OR(I3767="DNB",I3767="Dry DNB"),1,0)</f>
        <v>0</v>
      </c>
      <c r="Z3767" s="0" t="str">
        <f aca="false">IF(ISNUMBER(W3767),A3767-W3767,"")</f>
        <v/>
      </c>
      <c r="AA3767" s="55" t="n">
        <f aca="false">MATCH(A3767,DATAS,0)</f>
        <v>1</v>
      </c>
      <c r="AB3767" s="55" t="n">
        <f aca="false">IF(AND(E3767&gt;0,OR(AND(B3767&gt;=1,B3767&lt;=6),B3767=10)),1,0)</f>
        <v>1</v>
      </c>
      <c r="AC3767" s="55" t="n">
        <f aca="false">IF(AND(E3767&gt;0,B3767=10),1,0)</f>
        <v>0</v>
      </c>
      <c r="AD3767" s="0" t="str">
        <f aca="false">IF(AND(C3766=C3767,AA3766=AA3767-1),AB3766,"")</f>
        <v/>
      </c>
      <c r="AE3767" s="0" t="str">
        <f aca="false">IF(AND(C3766=C3767,AA3766=AA3767-1),AC3766,"")</f>
        <v/>
      </c>
      <c r="AF3767" s="0" t="str">
        <f aca="false">IF(AA3767=1,"",IF(AND(AB3767=1,AD3767&lt;&gt;1),1,0))</f>
        <v/>
      </c>
      <c r="AG3767" s="0" t="str">
        <f aca="false">IF(AA3767=1,"",IF(AND(AC3767=1,AE3767&lt;&gt;1),1,0))</f>
        <v/>
      </c>
      <c r="AH3767" s="60" t="str">
        <f aca="false">IF(AND(E3767&gt;0,AA3767&lt;2,NOT(AND(C3768=C3767,AA3768=AA3767+1))),INDEX(DATAS,AA3767+1),"")</f>
        <v/>
      </c>
      <c r="AI3767" s="60" t="str">
        <f aca="false">IF(AND(AC3767=1,AA3767&lt;2),IF(AND(C3768=C3767,AA3768=AA3767+1),IF(AC3768=1,"",INDEX(DATAS,AA3767+1)),INDEX(DATAS,AA3767+1)),"")</f>
        <v/>
      </c>
    </row>
    <row r="3768" customFormat="false" ht="15" hidden="false" customHeight="false" outlineLevel="0" collapsed="false">
      <c r="A3768" s="60" t="n">
        <v>46310</v>
      </c>
      <c r="B3768" s="0" t="n">
        <v>1</v>
      </c>
      <c r="C3768" s="0" t="n">
        <v>6114</v>
      </c>
      <c r="D3768" s="0" t="n">
        <v>26</v>
      </c>
      <c r="E3768" s="0" t="n">
        <v>1</v>
      </c>
      <c r="F3768" s="55" t="s">
        <v>1114</v>
      </c>
      <c r="G3768" s="0" t="n">
        <v>41.3</v>
      </c>
      <c r="H3768" s="0" t="n">
        <v>37</v>
      </c>
      <c r="I3768" s="55" t="s">
        <v>166</v>
      </c>
      <c r="J3768" s="0" t="n">
        <v>26</v>
      </c>
      <c r="U3768" s="0" t="n">
        <v>676</v>
      </c>
      <c r="V3768" s="0" t="n">
        <v>0</v>
      </c>
      <c r="X3768" s="55" t="n">
        <f aca="false">IF(I3768="Male",0,1)</f>
        <v>1</v>
      </c>
      <c r="Y3768" s="55" t="n">
        <f aca="false">IF(OR(I3768="DNB",I3768="Dry DNB"),1,0)</f>
        <v>0</v>
      </c>
      <c r="Z3768" s="0" t="str">
        <f aca="false">IF(ISNUMBER(W3768),A3768-W3768,"")</f>
        <v/>
      </c>
      <c r="AA3768" s="55" t="n">
        <f aca="false">MATCH(A3768,DATAS,0)</f>
        <v>2</v>
      </c>
      <c r="AB3768" s="55" t="n">
        <f aca="false">IF(AND(E3768&gt;0,OR(AND(B3768&gt;=1,B3768&lt;=6),B3768=10)),1,0)</f>
        <v>1</v>
      </c>
      <c r="AC3768" s="55" t="n">
        <f aca="false">IF(AND(E3768&gt;0,B3768=10),1,0)</f>
        <v>0</v>
      </c>
      <c r="AD3768" s="55" t="n">
        <f aca="false">IF(AND(C3767=C3768,AA3767=AA3768-1),AB3767,"")</f>
        <v>1</v>
      </c>
      <c r="AE3768" s="55" t="n">
        <f aca="false">IF(AND(C3767=C3768,AA3767=AA3768-1),AC3767,"")</f>
        <v>0</v>
      </c>
      <c r="AF3768" s="55" t="n">
        <f aca="false">IF(AA3768=1,"",IF(AND(AB3768=1,AD3768&lt;&gt;1),1,0))</f>
        <v>0</v>
      </c>
      <c r="AG3768" s="55" t="n">
        <f aca="false">IF(AA3768=1,"",IF(AND(AC3768=1,AE3768&lt;&gt;1),1,0))</f>
        <v>0</v>
      </c>
      <c r="AH3768" s="60" t="str">
        <f aca="false">IF(AND(E3768&gt;0,AA3768&lt;2,NOT(AND(C3769=C3768,AA3769=AA3768+1))),INDEX(DATAS,AA3768+1),"")</f>
        <v/>
      </c>
      <c r="AI3768" s="60" t="str">
        <f aca="false">IF(AND(AC3768=1,AA3768&lt;2),IF(AND(C3769=C3768,AA3769=AA3768+1),IF(AC3769=1,"",INDEX(DATAS,AA3768+1)),INDEX(DATAS,AA3768+1)),"")</f>
        <v/>
      </c>
    </row>
    <row r="3769" customFormat="false" ht="15" hidden="false" customHeight="false" outlineLevel="0" collapsed="false">
      <c r="A3769" s="60" t="n">
        <v>46309</v>
      </c>
      <c r="B3769" s="0" t="n">
        <v>1</v>
      </c>
      <c r="C3769" s="0" t="n">
        <v>6116</v>
      </c>
      <c r="D3769" s="0" t="n">
        <v>25</v>
      </c>
      <c r="E3769" s="0" t="n">
        <v>1</v>
      </c>
      <c r="F3769" s="55" t="s">
        <v>1115</v>
      </c>
      <c r="G3769" s="0" t="n">
        <v>29.6</v>
      </c>
      <c r="H3769" s="0" t="n">
        <v>28</v>
      </c>
      <c r="I3769" s="55" t="s">
        <v>166</v>
      </c>
      <c r="J3769" s="0" t="n">
        <v>25</v>
      </c>
      <c r="R3769" s="0" t="n">
        <v>2526</v>
      </c>
      <c r="S3769" s="0" t="n">
        <v>5077</v>
      </c>
      <c r="U3769" s="0" t="n">
        <v>673</v>
      </c>
      <c r="V3769" s="0" t="n">
        <v>0</v>
      </c>
      <c r="X3769" s="55" t="n">
        <f aca="false">IF(I3769="Male",0,1)</f>
        <v>1</v>
      </c>
      <c r="Y3769" s="55" t="n">
        <f aca="false">IF(OR(I3769="DNB",I3769="Dry DNB"),1,0)</f>
        <v>0</v>
      </c>
      <c r="Z3769" s="0" t="str">
        <f aca="false">IF(ISNUMBER(W3769),A3769-W3769,"")</f>
        <v/>
      </c>
      <c r="AA3769" s="55" t="n">
        <f aca="false">MATCH(A3769,DATAS,0)</f>
        <v>1</v>
      </c>
      <c r="AB3769" s="55" t="n">
        <f aca="false">IF(AND(E3769&gt;0,OR(AND(B3769&gt;=1,B3769&lt;=6),B3769=10)),1,0)</f>
        <v>1</v>
      </c>
      <c r="AC3769" s="55" t="n">
        <f aca="false">IF(AND(E3769&gt;0,B3769=10),1,0)</f>
        <v>0</v>
      </c>
      <c r="AD3769" s="0" t="str">
        <f aca="false">IF(AND(C3768=C3769,AA3768=AA3769-1),AB3768,"")</f>
        <v/>
      </c>
      <c r="AE3769" s="0" t="str">
        <f aca="false">IF(AND(C3768=C3769,AA3768=AA3769-1),AC3768,"")</f>
        <v/>
      </c>
      <c r="AF3769" s="0" t="str">
        <f aca="false">IF(AA3769=1,"",IF(AND(AB3769=1,AD3769&lt;&gt;1),1,0))</f>
        <v/>
      </c>
      <c r="AG3769" s="0" t="str">
        <f aca="false">IF(AA3769=1,"",IF(AND(AC3769=1,AE3769&lt;&gt;1),1,0))</f>
        <v/>
      </c>
      <c r="AH3769" s="60" t="str">
        <f aca="false">IF(AND(E3769&gt;0,AA3769&lt;2,NOT(AND(C3770=C3769,AA3770=AA3769+1))),INDEX(DATAS,AA3769+1),"")</f>
        <v/>
      </c>
      <c r="AI3769" s="60" t="str">
        <f aca="false">IF(AND(AC3769=1,AA3769&lt;2),IF(AND(C3770=C3769,AA3770=AA3769+1),IF(AC3770=1,"",INDEX(DATAS,AA3769+1)),INDEX(DATAS,AA3769+1)),"")</f>
        <v/>
      </c>
    </row>
    <row r="3770" customFormat="false" ht="15" hidden="false" customHeight="false" outlineLevel="0" collapsed="false">
      <c r="A3770" s="60" t="n">
        <v>46310</v>
      </c>
      <c r="B3770" s="0" t="n">
        <v>1</v>
      </c>
      <c r="C3770" s="0" t="n">
        <v>6116</v>
      </c>
      <c r="D3770" s="0" t="n">
        <v>26</v>
      </c>
      <c r="E3770" s="0" t="n">
        <v>1</v>
      </c>
      <c r="F3770" s="55" t="s">
        <v>1115</v>
      </c>
      <c r="G3770" s="0" t="n">
        <v>29.5</v>
      </c>
      <c r="H3770" s="0" t="n">
        <v>28</v>
      </c>
      <c r="I3770" s="55" t="s">
        <v>166</v>
      </c>
      <c r="J3770" s="0" t="n">
        <v>26</v>
      </c>
      <c r="U3770" s="0" t="n">
        <v>674</v>
      </c>
      <c r="V3770" s="0" t="n">
        <v>0</v>
      </c>
      <c r="X3770" s="55" t="n">
        <f aca="false">IF(I3770="Male",0,1)</f>
        <v>1</v>
      </c>
      <c r="Y3770" s="55" t="n">
        <f aca="false">IF(OR(I3770="DNB",I3770="Dry DNB"),1,0)</f>
        <v>0</v>
      </c>
      <c r="Z3770" s="0" t="str">
        <f aca="false">IF(ISNUMBER(W3770),A3770-W3770,"")</f>
        <v/>
      </c>
      <c r="AA3770" s="55" t="n">
        <f aca="false">MATCH(A3770,DATAS,0)</f>
        <v>2</v>
      </c>
      <c r="AB3770" s="55" t="n">
        <f aca="false">IF(AND(E3770&gt;0,OR(AND(B3770&gt;=1,B3770&lt;=6),B3770=10)),1,0)</f>
        <v>1</v>
      </c>
      <c r="AC3770" s="55" t="n">
        <f aca="false">IF(AND(E3770&gt;0,B3770=10),1,0)</f>
        <v>0</v>
      </c>
      <c r="AD3770" s="55" t="n">
        <f aca="false">IF(AND(C3769=C3770,AA3769=AA3770-1),AB3769,"")</f>
        <v>1</v>
      </c>
      <c r="AE3770" s="55" t="n">
        <f aca="false">IF(AND(C3769=C3770,AA3769=AA3770-1),AC3769,"")</f>
        <v>0</v>
      </c>
      <c r="AF3770" s="55" t="n">
        <f aca="false">IF(AA3770=1,"",IF(AND(AB3770=1,AD3770&lt;&gt;1),1,0))</f>
        <v>0</v>
      </c>
      <c r="AG3770" s="55" t="n">
        <f aca="false">IF(AA3770=1,"",IF(AND(AC3770=1,AE3770&lt;&gt;1),1,0))</f>
        <v>0</v>
      </c>
      <c r="AH3770" s="60" t="str">
        <f aca="false">IF(AND(E3770&gt;0,AA3770&lt;2,NOT(AND(C3771=C3770,AA3771=AA3770+1))),INDEX(DATAS,AA3770+1),"")</f>
        <v/>
      </c>
      <c r="AI3770" s="60" t="str">
        <f aca="false">IF(AND(AC3770=1,AA3770&lt;2),IF(AND(C3771=C3770,AA3771=AA3770+1),IF(AC3771=1,"",INDEX(DATAS,AA3770+1)),INDEX(DATAS,AA3770+1)),"")</f>
        <v/>
      </c>
    </row>
    <row r="3771" customFormat="false" ht="15" hidden="false" customHeight="false" outlineLevel="0" collapsed="false">
      <c r="A3771" s="60" t="n">
        <v>46309</v>
      </c>
      <c r="B3771" s="0" t="n">
        <v>7</v>
      </c>
      <c r="C3771" s="0" t="n">
        <v>6117</v>
      </c>
      <c r="E3771" s="0" t="n">
        <v>0</v>
      </c>
      <c r="F3771" s="55" t="s">
        <v>1115</v>
      </c>
      <c r="I3771" s="55" t="s">
        <v>157</v>
      </c>
      <c r="L3771" s="0" t="n">
        <v>248</v>
      </c>
      <c r="U3771" s="0" t="n">
        <v>673</v>
      </c>
      <c r="V3771" s="0" t="n">
        <v>3</v>
      </c>
      <c r="W3771" s="60" t="n">
        <v>46062</v>
      </c>
      <c r="X3771" s="55" t="n">
        <f aca="false">IF(I3771="Male",0,1)</f>
        <v>1</v>
      </c>
      <c r="Y3771" s="55" t="n">
        <f aca="false">IF(OR(I3771="DNB",I3771="Dry DNB"),1,0)</f>
        <v>0</v>
      </c>
      <c r="Z3771" s="55" t="n">
        <f aca="false">IF(ISNUMBER(W3771),A3771-W3771,"")</f>
        <v>247</v>
      </c>
      <c r="AA3771" s="55" t="n">
        <f aca="false">MATCH(A3771,DATAS,0)</f>
        <v>1</v>
      </c>
      <c r="AB3771" s="55" t="n">
        <f aca="false">IF(AND(E3771&gt;0,OR(AND(B3771&gt;=1,B3771&lt;=6),B3771=10)),1,0)</f>
        <v>0</v>
      </c>
      <c r="AC3771" s="55" t="n">
        <f aca="false">IF(AND(E3771&gt;0,B3771=10),1,0)</f>
        <v>0</v>
      </c>
      <c r="AD3771" s="0" t="str">
        <f aca="false">IF(AND(C3770=C3771,AA3770=AA3771-1),AB3770,"")</f>
        <v/>
      </c>
      <c r="AE3771" s="0" t="str">
        <f aca="false">IF(AND(C3770=C3771,AA3770=AA3771-1),AC3770,"")</f>
        <v/>
      </c>
      <c r="AF3771" s="0" t="str">
        <f aca="false">IF(AA3771=1,"",IF(AND(AB3771=1,AD3771&lt;&gt;1),1,0))</f>
        <v/>
      </c>
      <c r="AG3771" s="0" t="str">
        <f aca="false">IF(AA3771=1,"",IF(AND(AC3771=1,AE3771&lt;&gt;1),1,0))</f>
        <v/>
      </c>
      <c r="AH3771" s="60" t="str">
        <f aca="false">IF(AND(E3771&gt;0,AA3771&lt;2,NOT(AND(C3772=C3771,AA3772=AA3771+1))),INDEX(DATAS,AA3771+1),"")</f>
        <v/>
      </c>
      <c r="AI3771" s="60" t="str">
        <f aca="false">IF(AND(AC3771=1,AA3771&lt;2),IF(AND(C3772=C3771,AA3772=AA3771+1),IF(AC3772=1,"",INDEX(DATAS,AA3771+1)),INDEX(DATAS,AA3771+1)),"")</f>
        <v/>
      </c>
    </row>
    <row r="3772" customFormat="false" ht="15" hidden="false" customHeight="false" outlineLevel="0" collapsed="false">
      <c r="A3772" s="60" t="n">
        <v>46310</v>
      </c>
      <c r="B3772" s="0" t="n">
        <v>14</v>
      </c>
      <c r="C3772" s="0" t="n">
        <v>6117</v>
      </c>
      <c r="E3772" s="0" t="n">
        <v>0</v>
      </c>
      <c r="F3772" s="55" t="s">
        <v>1115</v>
      </c>
      <c r="I3772" s="55" t="s">
        <v>157</v>
      </c>
      <c r="L3772" s="0" t="n">
        <v>249</v>
      </c>
      <c r="U3772" s="0" t="n">
        <v>674</v>
      </c>
      <c r="V3772" s="0" t="n">
        <v>3</v>
      </c>
      <c r="W3772" s="60" t="n">
        <v>46062</v>
      </c>
      <c r="X3772" s="55" t="n">
        <f aca="false">IF(I3772="Male",0,1)</f>
        <v>1</v>
      </c>
      <c r="Y3772" s="55" t="n">
        <f aca="false">IF(OR(I3772="DNB",I3772="Dry DNB"),1,0)</f>
        <v>0</v>
      </c>
      <c r="Z3772" s="55" t="n">
        <f aca="false">IF(ISNUMBER(W3772),A3772-W3772,"")</f>
        <v>248</v>
      </c>
      <c r="AA3772" s="55" t="n">
        <f aca="false">MATCH(A3772,DATAS,0)</f>
        <v>2</v>
      </c>
      <c r="AB3772" s="55" t="n">
        <f aca="false">IF(AND(E3772&gt;0,OR(AND(B3772&gt;=1,B3772&lt;=6),B3772=10)),1,0)</f>
        <v>0</v>
      </c>
      <c r="AC3772" s="55" t="n">
        <f aca="false">IF(AND(E3772&gt;0,B3772=10),1,0)</f>
        <v>0</v>
      </c>
      <c r="AD3772" s="55" t="n">
        <f aca="false">IF(AND(C3771=C3772,AA3771=AA3772-1),AB3771,"")</f>
        <v>0</v>
      </c>
      <c r="AE3772" s="55" t="n">
        <f aca="false">IF(AND(C3771=C3772,AA3771=AA3772-1),AC3771,"")</f>
        <v>0</v>
      </c>
      <c r="AF3772" s="55" t="n">
        <f aca="false">IF(AA3772=1,"",IF(AND(AB3772=1,AD3772&lt;&gt;1),1,0))</f>
        <v>0</v>
      </c>
      <c r="AG3772" s="55" t="n">
        <f aca="false">IF(AA3772=1,"",IF(AND(AC3772=1,AE3772&lt;&gt;1),1,0))</f>
        <v>0</v>
      </c>
      <c r="AH3772" s="60" t="str">
        <f aca="false">IF(AND(E3772&gt;0,AA3772&lt;2,NOT(AND(C3773=C3772,AA3773=AA3772+1))),INDEX(DATAS,AA3772+1),"")</f>
        <v/>
      </c>
      <c r="AI3772" s="60" t="str">
        <f aca="false">IF(AND(AC3772=1,AA3772&lt;2),IF(AND(C3773=C3772,AA3773=AA3772+1),IF(AC3773=1,"",INDEX(DATAS,AA3772+1)),INDEX(DATAS,AA3772+1)),"")</f>
        <v/>
      </c>
    </row>
    <row r="3773" customFormat="false" ht="15" hidden="false" customHeight="false" outlineLevel="0" collapsed="false">
      <c r="A3773" s="60" t="n">
        <v>46309</v>
      </c>
      <c r="B3773" s="0" t="n">
        <v>10</v>
      </c>
      <c r="C3773" s="0" t="n">
        <v>6118</v>
      </c>
      <c r="D3773" s="0" t="n">
        <v>30</v>
      </c>
      <c r="E3773" s="0" t="n">
        <v>1</v>
      </c>
      <c r="F3773" s="55" t="s">
        <v>1115</v>
      </c>
      <c r="G3773" s="0" t="n">
        <v>28.2</v>
      </c>
      <c r="H3773" s="0" t="n">
        <v>34</v>
      </c>
      <c r="I3773" s="55" t="s">
        <v>166</v>
      </c>
      <c r="J3773" s="0" t="n">
        <v>30</v>
      </c>
      <c r="R3773" s="0" t="n">
        <v>3405</v>
      </c>
      <c r="S3773" s="0" t="n">
        <v>6845</v>
      </c>
      <c r="U3773" s="0" t="n">
        <v>673</v>
      </c>
      <c r="V3773" s="0" t="n">
        <v>0</v>
      </c>
      <c r="X3773" s="55" t="n">
        <f aca="false">IF(I3773="Male",0,1)</f>
        <v>1</v>
      </c>
      <c r="Y3773" s="55" t="n">
        <f aca="false">IF(OR(I3773="DNB",I3773="Dry DNB"),1,0)</f>
        <v>0</v>
      </c>
      <c r="Z3773" s="0" t="str">
        <f aca="false">IF(ISNUMBER(W3773),A3773-W3773,"")</f>
        <v/>
      </c>
      <c r="AA3773" s="55" t="n">
        <f aca="false">MATCH(A3773,DATAS,0)</f>
        <v>1</v>
      </c>
      <c r="AB3773" s="55" t="n">
        <f aca="false">IF(AND(E3773&gt;0,OR(AND(B3773&gt;=1,B3773&lt;=6),B3773=10)),1,0)</f>
        <v>1</v>
      </c>
      <c r="AC3773" s="55" t="n">
        <f aca="false">IF(AND(E3773&gt;0,B3773=10),1,0)</f>
        <v>1</v>
      </c>
      <c r="AD3773" s="0" t="str">
        <f aca="false">IF(AND(C3772=C3773,AA3772=AA3773-1),AB3772,"")</f>
        <v/>
      </c>
      <c r="AE3773" s="0" t="str">
        <f aca="false">IF(AND(C3772=C3773,AA3772=AA3773-1),AC3772,"")</f>
        <v/>
      </c>
      <c r="AF3773" s="0" t="str">
        <f aca="false">IF(AA3773=1,"",IF(AND(AB3773=1,AD3773&lt;&gt;1),1,0))</f>
        <v/>
      </c>
      <c r="AG3773" s="0" t="str">
        <f aca="false">IF(AA3773=1,"",IF(AND(AC3773=1,AE3773&lt;&gt;1),1,0))</f>
        <v/>
      </c>
      <c r="AH3773" s="60" t="str">
        <f aca="false">IF(AND(E3773&gt;0,AA3773&lt;2,NOT(AND(C3774=C3773,AA3774=AA3773+1))),INDEX(DATAS,AA3773+1),"")</f>
        <v/>
      </c>
      <c r="AI3773" s="60" t="str">
        <f aca="false">IF(AND(AC3773=1,AA3773&lt;2),IF(AND(C3774=C3773,AA3774=AA3773+1),IF(AC3774=1,"",INDEX(DATAS,AA3773+1)),INDEX(DATAS,AA3773+1)),"")</f>
        <v/>
      </c>
    </row>
    <row r="3774" customFormat="false" ht="15" hidden="false" customHeight="false" outlineLevel="0" collapsed="false">
      <c r="A3774" s="60" t="n">
        <v>46310</v>
      </c>
      <c r="B3774" s="0" t="n">
        <v>10</v>
      </c>
      <c r="C3774" s="0" t="n">
        <v>6118</v>
      </c>
      <c r="D3774" s="0" t="n">
        <v>31</v>
      </c>
      <c r="E3774" s="0" t="n">
        <v>1</v>
      </c>
      <c r="F3774" s="55" t="s">
        <v>1115</v>
      </c>
      <c r="G3774" s="0" t="n">
        <v>29.7</v>
      </c>
      <c r="H3774" s="0" t="n">
        <v>32</v>
      </c>
      <c r="I3774" s="55" t="s">
        <v>166</v>
      </c>
      <c r="J3774" s="0" t="n">
        <v>31</v>
      </c>
      <c r="U3774" s="0" t="n">
        <v>674</v>
      </c>
      <c r="V3774" s="0" t="n">
        <v>0</v>
      </c>
      <c r="X3774" s="55" t="n">
        <f aca="false">IF(I3774="Male",0,1)</f>
        <v>1</v>
      </c>
      <c r="Y3774" s="55" t="n">
        <f aca="false">IF(OR(I3774="DNB",I3774="Dry DNB"),1,0)</f>
        <v>0</v>
      </c>
      <c r="Z3774" s="0" t="str">
        <f aca="false">IF(ISNUMBER(W3774),A3774-W3774,"")</f>
        <v/>
      </c>
      <c r="AA3774" s="55" t="n">
        <f aca="false">MATCH(A3774,DATAS,0)</f>
        <v>2</v>
      </c>
      <c r="AB3774" s="55" t="n">
        <f aca="false">IF(AND(E3774&gt;0,OR(AND(B3774&gt;=1,B3774&lt;=6),B3774=10)),1,0)</f>
        <v>1</v>
      </c>
      <c r="AC3774" s="55" t="n">
        <f aca="false">IF(AND(E3774&gt;0,B3774=10),1,0)</f>
        <v>1</v>
      </c>
      <c r="AD3774" s="55" t="n">
        <f aca="false">IF(AND(C3773=C3774,AA3773=AA3774-1),AB3773,"")</f>
        <v>1</v>
      </c>
      <c r="AE3774" s="55" t="n">
        <f aca="false">IF(AND(C3773=C3774,AA3773=AA3774-1),AC3773,"")</f>
        <v>1</v>
      </c>
      <c r="AF3774" s="55" t="n">
        <f aca="false">IF(AA3774=1,"",IF(AND(AB3774=1,AD3774&lt;&gt;1),1,0))</f>
        <v>0</v>
      </c>
      <c r="AG3774" s="55" t="n">
        <f aca="false">IF(AA3774=1,"",IF(AND(AC3774=1,AE3774&lt;&gt;1),1,0))</f>
        <v>0</v>
      </c>
      <c r="AH3774" s="60" t="str">
        <f aca="false">IF(AND(E3774&gt;0,AA3774&lt;2,NOT(AND(C3775=C3774,AA3775=AA3774+1))),INDEX(DATAS,AA3774+1),"")</f>
        <v/>
      </c>
      <c r="AI3774" s="60" t="str">
        <f aca="false">IF(AND(AC3774=1,AA3774&lt;2),IF(AND(C3775=C3774,AA3775=AA3774+1),IF(AC3775=1,"",INDEX(DATAS,AA3774+1)),INDEX(DATAS,AA3774+1)),"")</f>
        <v/>
      </c>
    </row>
    <row r="3775" customFormat="false" ht="15" hidden="false" customHeight="false" outlineLevel="0" collapsed="false">
      <c r="A3775" s="60" t="n">
        <v>46309</v>
      </c>
      <c r="B3775" s="0" t="n">
        <v>14</v>
      </c>
      <c r="C3775" s="0" t="n">
        <v>6120</v>
      </c>
      <c r="E3775" s="0" t="n">
        <v>0</v>
      </c>
      <c r="F3775" s="55" t="s">
        <v>1116</v>
      </c>
      <c r="I3775" s="55" t="s">
        <v>157</v>
      </c>
      <c r="L3775" s="0" t="n">
        <v>262</v>
      </c>
      <c r="U3775" s="0" t="n">
        <v>672</v>
      </c>
      <c r="V3775" s="0" t="n">
        <v>3</v>
      </c>
      <c r="W3775" s="60" t="n">
        <v>46048</v>
      </c>
      <c r="X3775" s="55" t="n">
        <f aca="false">IF(I3775="Male",0,1)</f>
        <v>1</v>
      </c>
      <c r="Y3775" s="55" t="n">
        <f aca="false">IF(OR(I3775="DNB",I3775="Dry DNB"),1,0)</f>
        <v>0</v>
      </c>
      <c r="Z3775" s="55" t="n">
        <f aca="false">IF(ISNUMBER(W3775),A3775-W3775,"")</f>
        <v>261</v>
      </c>
      <c r="AA3775" s="55" t="n">
        <f aca="false">MATCH(A3775,DATAS,0)</f>
        <v>1</v>
      </c>
      <c r="AB3775" s="55" t="n">
        <f aca="false">IF(AND(E3775&gt;0,OR(AND(B3775&gt;=1,B3775&lt;=6),B3775=10)),1,0)</f>
        <v>0</v>
      </c>
      <c r="AC3775" s="55" t="n">
        <f aca="false">IF(AND(E3775&gt;0,B3775=10),1,0)</f>
        <v>0</v>
      </c>
      <c r="AD3775" s="0" t="str">
        <f aca="false">IF(AND(C3774=C3775,AA3774=AA3775-1),AB3774,"")</f>
        <v/>
      </c>
      <c r="AE3775" s="0" t="str">
        <f aca="false">IF(AND(C3774=C3775,AA3774=AA3775-1),AC3774,"")</f>
        <v/>
      </c>
      <c r="AF3775" s="0" t="str">
        <f aca="false">IF(AA3775=1,"",IF(AND(AB3775=1,AD3775&lt;&gt;1),1,0))</f>
        <v/>
      </c>
      <c r="AG3775" s="0" t="str">
        <f aca="false">IF(AA3775=1,"",IF(AND(AC3775=1,AE3775&lt;&gt;1),1,0))</f>
        <v/>
      </c>
      <c r="AH3775" s="60" t="str">
        <f aca="false">IF(AND(E3775&gt;0,AA3775&lt;2,NOT(AND(C3776=C3775,AA3776=AA3775+1))),INDEX(DATAS,AA3775+1),"")</f>
        <v/>
      </c>
      <c r="AI3775" s="60" t="str">
        <f aca="false">IF(AND(AC3775=1,AA3775&lt;2),IF(AND(C3776=C3775,AA3776=AA3775+1),IF(AC3776=1,"",INDEX(DATAS,AA3775+1)),INDEX(DATAS,AA3775+1)),"")</f>
        <v/>
      </c>
    </row>
    <row r="3776" customFormat="false" ht="15" hidden="false" customHeight="false" outlineLevel="0" collapsed="false">
      <c r="A3776" s="60" t="n">
        <v>46310</v>
      </c>
      <c r="B3776" s="0" t="n">
        <v>14</v>
      </c>
      <c r="C3776" s="0" t="n">
        <v>6120</v>
      </c>
      <c r="E3776" s="0" t="n">
        <v>0</v>
      </c>
      <c r="F3776" s="55" t="s">
        <v>1116</v>
      </c>
      <c r="I3776" s="55" t="s">
        <v>157</v>
      </c>
      <c r="L3776" s="0" t="n">
        <v>263</v>
      </c>
      <c r="U3776" s="0" t="n">
        <v>673</v>
      </c>
      <c r="V3776" s="0" t="n">
        <v>3</v>
      </c>
      <c r="W3776" s="60" t="n">
        <v>46048</v>
      </c>
      <c r="X3776" s="55" t="n">
        <f aca="false">IF(I3776="Male",0,1)</f>
        <v>1</v>
      </c>
      <c r="Y3776" s="55" t="n">
        <f aca="false">IF(OR(I3776="DNB",I3776="Dry DNB"),1,0)</f>
        <v>0</v>
      </c>
      <c r="Z3776" s="55" t="n">
        <f aca="false">IF(ISNUMBER(W3776),A3776-W3776,"")</f>
        <v>262</v>
      </c>
      <c r="AA3776" s="55" t="n">
        <f aca="false">MATCH(A3776,DATAS,0)</f>
        <v>2</v>
      </c>
      <c r="AB3776" s="55" t="n">
        <f aca="false">IF(AND(E3776&gt;0,OR(AND(B3776&gt;=1,B3776&lt;=6),B3776=10)),1,0)</f>
        <v>0</v>
      </c>
      <c r="AC3776" s="55" t="n">
        <f aca="false">IF(AND(E3776&gt;0,B3776=10),1,0)</f>
        <v>0</v>
      </c>
      <c r="AD3776" s="55" t="n">
        <f aca="false">IF(AND(C3775=C3776,AA3775=AA3776-1),AB3775,"")</f>
        <v>0</v>
      </c>
      <c r="AE3776" s="55" t="n">
        <f aca="false">IF(AND(C3775=C3776,AA3775=AA3776-1),AC3775,"")</f>
        <v>0</v>
      </c>
      <c r="AF3776" s="55" t="n">
        <f aca="false">IF(AA3776=1,"",IF(AND(AB3776=1,AD3776&lt;&gt;1),1,0))</f>
        <v>0</v>
      </c>
      <c r="AG3776" s="55" t="n">
        <f aca="false">IF(AA3776=1,"",IF(AND(AC3776=1,AE3776&lt;&gt;1),1,0))</f>
        <v>0</v>
      </c>
      <c r="AH3776" s="60" t="str">
        <f aca="false">IF(AND(E3776&gt;0,AA3776&lt;2,NOT(AND(C3777=C3776,AA3777=AA3776+1))),INDEX(DATAS,AA3776+1),"")</f>
        <v/>
      </c>
      <c r="AI3776" s="60" t="str">
        <f aca="false">IF(AND(AC3776=1,AA3776&lt;2),IF(AND(C3777=C3776,AA3777=AA3776+1),IF(AC3777=1,"",INDEX(DATAS,AA3776+1)),INDEX(DATAS,AA3776+1)),"")</f>
        <v/>
      </c>
    </row>
    <row r="3777" customFormat="false" ht="15" hidden="false" customHeight="false" outlineLevel="0" collapsed="false">
      <c r="A3777" s="60" t="n">
        <v>46309</v>
      </c>
      <c r="B3777" s="0" t="n">
        <v>8</v>
      </c>
      <c r="C3777" s="0" t="n">
        <v>6121</v>
      </c>
      <c r="E3777" s="0" t="n">
        <v>0</v>
      </c>
      <c r="F3777" s="55" t="s">
        <v>1116</v>
      </c>
      <c r="I3777" s="55" t="s">
        <v>157</v>
      </c>
      <c r="L3777" s="0" t="n">
        <v>112</v>
      </c>
      <c r="U3777" s="0" t="n">
        <v>672</v>
      </c>
      <c r="V3777" s="0" t="n">
        <v>5</v>
      </c>
      <c r="W3777" s="60" t="n">
        <v>46198</v>
      </c>
      <c r="X3777" s="55" t="n">
        <f aca="false">IF(I3777="Male",0,1)</f>
        <v>1</v>
      </c>
      <c r="Y3777" s="55" t="n">
        <f aca="false">IF(OR(I3777="DNB",I3777="Dry DNB"),1,0)</f>
        <v>0</v>
      </c>
      <c r="Z3777" s="55" t="n">
        <f aca="false">IF(ISNUMBER(W3777),A3777-W3777,"")</f>
        <v>111</v>
      </c>
      <c r="AA3777" s="55" t="n">
        <f aca="false">MATCH(A3777,DATAS,0)</f>
        <v>1</v>
      </c>
      <c r="AB3777" s="55" t="n">
        <f aca="false">IF(AND(E3777&gt;0,OR(AND(B3777&gt;=1,B3777&lt;=6),B3777=10)),1,0)</f>
        <v>0</v>
      </c>
      <c r="AC3777" s="55" t="n">
        <f aca="false">IF(AND(E3777&gt;0,B3777=10),1,0)</f>
        <v>0</v>
      </c>
      <c r="AD3777" s="0" t="str">
        <f aca="false">IF(AND(C3776=C3777,AA3776=AA3777-1),AB3776,"")</f>
        <v/>
      </c>
      <c r="AE3777" s="0" t="str">
        <f aca="false">IF(AND(C3776=C3777,AA3776=AA3777-1),AC3776,"")</f>
        <v/>
      </c>
      <c r="AF3777" s="0" t="str">
        <f aca="false">IF(AA3777=1,"",IF(AND(AB3777=1,AD3777&lt;&gt;1),1,0))</f>
        <v/>
      </c>
      <c r="AG3777" s="0" t="str">
        <f aca="false">IF(AA3777=1,"",IF(AND(AC3777=1,AE3777&lt;&gt;1),1,0))</f>
        <v/>
      </c>
      <c r="AH3777" s="60" t="str">
        <f aca="false">IF(AND(E3777&gt;0,AA3777&lt;2,NOT(AND(C3778=C3777,AA3778=AA3777+1))),INDEX(DATAS,AA3777+1),"")</f>
        <v/>
      </c>
      <c r="AI3777" s="60" t="str">
        <f aca="false">IF(AND(AC3777=1,AA3777&lt;2),IF(AND(C3778=C3777,AA3778=AA3777+1),IF(AC3778=1,"",INDEX(DATAS,AA3777+1)),INDEX(DATAS,AA3777+1)),"")</f>
        <v/>
      </c>
    </row>
    <row r="3778" customFormat="false" ht="15" hidden="false" customHeight="false" outlineLevel="0" collapsed="false">
      <c r="A3778" s="60" t="n">
        <v>46310</v>
      </c>
      <c r="B3778" s="0" t="n">
        <v>8</v>
      </c>
      <c r="C3778" s="0" t="n">
        <v>6121</v>
      </c>
      <c r="E3778" s="0" t="n">
        <v>0</v>
      </c>
      <c r="F3778" s="55" t="s">
        <v>1116</v>
      </c>
      <c r="I3778" s="55" t="s">
        <v>157</v>
      </c>
      <c r="L3778" s="0" t="n">
        <v>113</v>
      </c>
      <c r="U3778" s="0" t="n">
        <v>673</v>
      </c>
      <c r="V3778" s="0" t="n">
        <v>5</v>
      </c>
      <c r="W3778" s="60" t="n">
        <v>46198</v>
      </c>
      <c r="X3778" s="55" t="n">
        <f aca="false">IF(I3778="Male",0,1)</f>
        <v>1</v>
      </c>
      <c r="Y3778" s="55" t="n">
        <f aca="false">IF(OR(I3778="DNB",I3778="Dry DNB"),1,0)</f>
        <v>0</v>
      </c>
      <c r="Z3778" s="55" t="n">
        <f aca="false">IF(ISNUMBER(W3778),A3778-W3778,"")</f>
        <v>112</v>
      </c>
      <c r="AA3778" s="55" t="n">
        <f aca="false">MATCH(A3778,DATAS,0)</f>
        <v>2</v>
      </c>
      <c r="AB3778" s="55" t="n">
        <f aca="false">IF(AND(E3778&gt;0,OR(AND(B3778&gt;=1,B3778&lt;=6),B3778=10)),1,0)</f>
        <v>0</v>
      </c>
      <c r="AC3778" s="55" t="n">
        <f aca="false">IF(AND(E3778&gt;0,B3778=10),1,0)</f>
        <v>0</v>
      </c>
      <c r="AD3778" s="55" t="n">
        <f aca="false">IF(AND(C3777=C3778,AA3777=AA3778-1),AB3777,"")</f>
        <v>0</v>
      </c>
      <c r="AE3778" s="55" t="n">
        <f aca="false">IF(AND(C3777=C3778,AA3777=AA3778-1),AC3777,"")</f>
        <v>0</v>
      </c>
      <c r="AF3778" s="55" t="n">
        <f aca="false">IF(AA3778=1,"",IF(AND(AB3778=1,AD3778&lt;&gt;1),1,0))</f>
        <v>0</v>
      </c>
      <c r="AG3778" s="55" t="n">
        <f aca="false">IF(AA3778=1,"",IF(AND(AC3778=1,AE3778&lt;&gt;1),1,0))</f>
        <v>0</v>
      </c>
      <c r="AH3778" s="60" t="str">
        <f aca="false">IF(AND(E3778&gt;0,AA3778&lt;2,NOT(AND(C3779=C3778,AA3779=AA3778+1))),INDEX(DATAS,AA3778+1),"")</f>
        <v/>
      </c>
      <c r="AI3778" s="60" t="str">
        <f aca="false">IF(AND(AC3778=1,AA3778&lt;2),IF(AND(C3779=C3778,AA3779=AA3778+1),IF(AC3779=1,"",INDEX(DATAS,AA3778+1)),INDEX(DATAS,AA3778+1)),"")</f>
        <v/>
      </c>
    </row>
    <row r="3779" customFormat="false" ht="15" hidden="false" customHeight="false" outlineLevel="0" collapsed="false">
      <c r="A3779" s="60" t="n">
        <v>46309</v>
      </c>
      <c r="B3779" s="0" t="n">
        <v>1</v>
      </c>
      <c r="C3779" s="0" t="n">
        <v>6122</v>
      </c>
      <c r="D3779" s="0" t="n">
        <v>33</v>
      </c>
      <c r="E3779" s="0" t="n">
        <v>1</v>
      </c>
      <c r="F3779" s="55" t="s">
        <v>1116</v>
      </c>
      <c r="G3779" s="0" t="n">
        <v>34.9</v>
      </c>
      <c r="H3779" s="0" t="n">
        <v>37</v>
      </c>
      <c r="I3779" s="55" t="s">
        <v>166</v>
      </c>
      <c r="J3779" s="0" t="n">
        <v>33</v>
      </c>
      <c r="P3779" s="0" t="n">
        <v>6.77</v>
      </c>
      <c r="Q3779" s="0" t="n">
        <v>3.73</v>
      </c>
      <c r="R3779" s="0" t="n">
        <v>2997</v>
      </c>
      <c r="S3779" s="0" t="n">
        <v>6025</v>
      </c>
      <c r="U3779" s="0" t="n">
        <v>672</v>
      </c>
      <c r="V3779" s="0" t="n">
        <v>0</v>
      </c>
      <c r="X3779" s="55" t="n">
        <f aca="false">IF(I3779="Male",0,1)</f>
        <v>1</v>
      </c>
      <c r="Y3779" s="55" t="n">
        <f aca="false">IF(OR(I3779="DNB",I3779="Dry DNB"),1,0)</f>
        <v>0</v>
      </c>
      <c r="Z3779" s="0" t="str">
        <f aca="false">IF(ISNUMBER(W3779),A3779-W3779,"")</f>
        <v/>
      </c>
      <c r="AA3779" s="55" t="n">
        <f aca="false">MATCH(A3779,DATAS,0)</f>
        <v>1</v>
      </c>
      <c r="AB3779" s="55" t="n">
        <f aca="false">IF(AND(E3779&gt;0,OR(AND(B3779&gt;=1,B3779&lt;=6),B3779=10)),1,0)</f>
        <v>1</v>
      </c>
      <c r="AC3779" s="55" t="n">
        <f aca="false">IF(AND(E3779&gt;0,B3779=10),1,0)</f>
        <v>0</v>
      </c>
      <c r="AD3779" s="0" t="str">
        <f aca="false">IF(AND(C3778=C3779,AA3778=AA3779-1),AB3778,"")</f>
        <v/>
      </c>
      <c r="AE3779" s="0" t="str">
        <f aca="false">IF(AND(C3778=C3779,AA3778=AA3779-1),AC3778,"")</f>
        <v/>
      </c>
      <c r="AF3779" s="0" t="str">
        <f aca="false">IF(AA3779=1,"",IF(AND(AB3779=1,AD3779&lt;&gt;1),1,0))</f>
        <v/>
      </c>
      <c r="AG3779" s="0" t="str">
        <f aca="false">IF(AA3779=1,"",IF(AND(AC3779=1,AE3779&lt;&gt;1),1,0))</f>
        <v/>
      </c>
      <c r="AH3779" s="60" t="str">
        <f aca="false">IF(AND(E3779&gt;0,AA3779&lt;2,NOT(AND(C3780=C3779,AA3780=AA3779+1))),INDEX(DATAS,AA3779+1),"")</f>
        <v/>
      </c>
      <c r="AI3779" s="60" t="str">
        <f aca="false">IF(AND(AC3779=1,AA3779&lt;2),IF(AND(C3780=C3779,AA3780=AA3779+1),IF(AC3780=1,"",INDEX(DATAS,AA3779+1)),INDEX(DATAS,AA3779+1)),"")</f>
        <v/>
      </c>
    </row>
    <row r="3780" customFormat="false" ht="15" hidden="false" customHeight="false" outlineLevel="0" collapsed="false">
      <c r="A3780" s="60" t="n">
        <v>46310</v>
      </c>
      <c r="B3780" s="0" t="n">
        <v>1</v>
      </c>
      <c r="C3780" s="0" t="n">
        <v>6122</v>
      </c>
      <c r="D3780" s="0" t="n">
        <v>34</v>
      </c>
      <c r="E3780" s="0" t="n">
        <v>1</v>
      </c>
      <c r="F3780" s="55" t="s">
        <v>1116</v>
      </c>
      <c r="G3780" s="0" t="n">
        <v>36.9</v>
      </c>
      <c r="H3780" s="0" t="n">
        <v>37</v>
      </c>
      <c r="I3780" s="55" t="s">
        <v>166</v>
      </c>
      <c r="J3780" s="0" t="n">
        <v>34</v>
      </c>
      <c r="P3780" s="0" t="n">
        <v>6.77</v>
      </c>
      <c r="Q3780" s="0" t="n">
        <v>3.73</v>
      </c>
      <c r="U3780" s="0" t="n">
        <v>673</v>
      </c>
      <c r="V3780" s="0" t="n">
        <v>0</v>
      </c>
      <c r="X3780" s="55" t="n">
        <f aca="false">IF(I3780="Male",0,1)</f>
        <v>1</v>
      </c>
      <c r="Y3780" s="55" t="n">
        <f aca="false">IF(OR(I3780="DNB",I3780="Dry DNB"),1,0)</f>
        <v>0</v>
      </c>
      <c r="Z3780" s="0" t="str">
        <f aca="false">IF(ISNUMBER(W3780),A3780-W3780,"")</f>
        <v/>
      </c>
      <c r="AA3780" s="55" t="n">
        <f aca="false">MATCH(A3780,DATAS,0)</f>
        <v>2</v>
      </c>
      <c r="AB3780" s="55" t="n">
        <f aca="false">IF(AND(E3780&gt;0,OR(AND(B3780&gt;=1,B3780&lt;=6),B3780=10)),1,0)</f>
        <v>1</v>
      </c>
      <c r="AC3780" s="55" t="n">
        <f aca="false">IF(AND(E3780&gt;0,B3780=10),1,0)</f>
        <v>0</v>
      </c>
      <c r="AD3780" s="55" t="n">
        <f aca="false">IF(AND(C3779=C3780,AA3779=AA3780-1),AB3779,"")</f>
        <v>1</v>
      </c>
      <c r="AE3780" s="55" t="n">
        <f aca="false">IF(AND(C3779=C3780,AA3779=AA3780-1),AC3779,"")</f>
        <v>0</v>
      </c>
      <c r="AF3780" s="55" t="n">
        <f aca="false">IF(AA3780=1,"",IF(AND(AB3780=1,AD3780&lt;&gt;1),1,0))</f>
        <v>0</v>
      </c>
      <c r="AG3780" s="55" t="n">
        <f aca="false">IF(AA3780=1,"",IF(AND(AC3780=1,AE3780&lt;&gt;1),1,0))</f>
        <v>0</v>
      </c>
      <c r="AH3780" s="60" t="str">
        <f aca="false">IF(AND(E3780&gt;0,AA3780&lt;2,NOT(AND(C3781=C3780,AA3781=AA3780+1))),INDEX(DATAS,AA3780+1),"")</f>
        <v/>
      </c>
      <c r="AI3780" s="60" t="str">
        <f aca="false">IF(AND(AC3780=1,AA3780&lt;2),IF(AND(C3781=C3780,AA3781=AA3780+1),IF(AC3781=1,"",INDEX(DATAS,AA3780+1)),INDEX(DATAS,AA3780+1)),"")</f>
        <v/>
      </c>
    </row>
    <row r="3781" customFormat="false" ht="15" hidden="false" customHeight="false" outlineLevel="0" collapsed="false">
      <c r="A3781" s="60" t="n">
        <v>46309</v>
      </c>
      <c r="B3781" s="0" t="n">
        <v>1</v>
      </c>
      <c r="C3781" s="0" t="n">
        <v>6123</v>
      </c>
      <c r="D3781" s="0" t="n">
        <v>25</v>
      </c>
      <c r="E3781" s="0" t="n">
        <v>1</v>
      </c>
      <c r="F3781" s="55" t="s">
        <v>1116</v>
      </c>
      <c r="G3781" s="0" t="n">
        <v>42.1</v>
      </c>
      <c r="H3781" s="0" t="n">
        <v>42</v>
      </c>
      <c r="I3781" s="55" t="s">
        <v>166</v>
      </c>
      <c r="J3781" s="0" t="n">
        <v>25</v>
      </c>
      <c r="R3781" s="0" t="n">
        <v>3693</v>
      </c>
      <c r="S3781" s="0" t="n">
        <v>7423</v>
      </c>
      <c r="U3781" s="0" t="n">
        <v>672</v>
      </c>
      <c r="V3781" s="0" t="n">
        <v>0</v>
      </c>
      <c r="X3781" s="55" t="n">
        <f aca="false">IF(I3781="Male",0,1)</f>
        <v>1</v>
      </c>
      <c r="Y3781" s="55" t="n">
        <f aca="false">IF(OR(I3781="DNB",I3781="Dry DNB"),1,0)</f>
        <v>0</v>
      </c>
      <c r="Z3781" s="0" t="str">
        <f aca="false">IF(ISNUMBER(W3781),A3781-W3781,"")</f>
        <v/>
      </c>
      <c r="AA3781" s="55" t="n">
        <f aca="false">MATCH(A3781,DATAS,0)</f>
        <v>1</v>
      </c>
      <c r="AB3781" s="55" t="n">
        <f aca="false">IF(AND(E3781&gt;0,OR(AND(B3781&gt;=1,B3781&lt;=6),B3781=10)),1,0)</f>
        <v>1</v>
      </c>
      <c r="AC3781" s="55" t="n">
        <f aca="false">IF(AND(E3781&gt;0,B3781=10),1,0)</f>
        <v>0</v>
      </c>
      <c r="AD3781" s="0" t="str">
        <f aca="false">IF(AND(C3780=C3781,AA3780=AA3781-1),AB3780,"")</f>
        <v/>
      </c>
      <c r="AE3781" s="0" t="str">
        <f aca="false">IF(AND(C3780=C3781,AA3780=AA3781-1),AC3780,"")</f>
        <v/>
      </c>
      <c r="AF3781" s="0" t="str">
        <f aca="false">IF(AA3781=1,"",IF(AND(AB3781=1,AD3781&lt;&gt;1),1,0))</f>
        <v/>
      </c>
      <c r="AG3781" s="0" t="str">
        <f aca="false">IF(AA3781=1,"",IF(AND(AC3781=1,AE3781&lt;&gt;1),1,0))</f>
        <v/>
      </c>
      <c r="AH3781" s="60" t="str">
        <f aca="false">IF(AND(E3781&gt;0,AA3781&lt;2,NOT(AND(C3782=C3781,AA3782=AA3781+1))),INDEX(DATAS,AA3781+1),"")</f>
        <v/>
      </c>
      <c r="AI3781" s="60" t="str">
        <f aca="false">IF(AND(AC3781=1,AA3781&lt;2),IF(AND(C3782=C3781,AA3782=AA3781+1),IF(AC3782=1,"",INDEX(DATAS,AA3781+1)),INDEX(DATAS,AA3781+1)),"")</f>
        <v/>
      </c>
    </row>
    <row r="3782" customFormat="false" ht="15" hidden="false" customHeight="false" outlineLevel="0" collapsed="false">
      <c r="A3782" s="60" t="n">
        <v>46310</v>
      </c>
      <c r="B3782" s="0" t="n">
        <v>1</v>
      </c>
      <c r="C3782" s="0" t="n">
        <v>6123</v>
      </c>
      <c r="D3782" s="0" t="n">
        <v>26</v>
      </c>
      <c r="E3782" s="0" t="n">
        <v>1</v>
      </c>
      <c r="F3782" s="55" t="s">
        <v>1116</v>
      </c>
      <c r="G3782" s="0" t="n">
        <v>42.2</v>
      </c>
      <c r="H3782" s="0" t="n">
        <v>42</v>
      </c>
      <c r="I3782" s="55" t="s">
        <v>166</v>
      </c>
      <c r="J3782" s="0" t="n">
        <v>26</v>
      </c>
      <c r="U3782" s="0" t="n">
        <v>673</v>
      </c>
      <c r="V3782" s="0" t="n">
        <v>0</v>
      </c>
      <c r="X3782" s="55" t="n">
        <f aca="false">IF(I3782="Male",0,1)</f>
        <v>1</v>
      </c>
      <c r="Y3782" s="55" t="n">
        <f aca="false">IF(OR(I3782="DNB",I3782="Dry DNB"),1,0)</f>
        <v>0</v>
      </c>
      <c r="Z3782" s="0" t="str">
        <f aca="false">IF(ISNUMBER(W3782),A3782-W3782,"")</f>
        <v/>
      </c>
      <c r="AA3782" s="55" t="n">
        <f aca="false">MATCH(A3782,DATAS,0)</f>
        <v>2</v>
      </c>
      <c r="AB3782" s="55" t="n">
        <f aca="false">IF(AND(E3782&gt;0,OR(AND(B3782&gt;=1,B3782&lt;=6),B3782=10)),1,0)</f>
        <v>1</v>
      </c>
      <c r="AC3782" s="55" t="n">
        <f aca="false">IF(AND(E3782&gt;0,B3782=10),1,0)</f>
        <v>0</v>
      </c>
      <c r="AD3782" s="55" t="n">
        <f aca="false">IF(AND(C3781=C3782,AA3781=AA3782-1),AB3781,"")</f>
        <v>1</v>
      </c>
      <c r="AE3782" s="55" t="n">
        <f aca="false">IF(AND(C3781=C3782,AA3781=AA3782-1),AC3781,"")</f>
        <v>0</v>
      </c>
      <c r="AF3782" s="55" t="n">
        <f aca="false">IF(AA3782=1,"",IF(AND(AB3782=1,AD3782&lt;&gt;1),1,0))</f>
        <v>0</v>
      </c>
      <c r="AG3782" s="55" t="n">
        <f aca="false">IF(AA3782=1,"",IF(AND(AC3782=1,AE3782&lt;&gt;1),1,0))</f>
        <v>0</v>
      </c>
      <c r="AH3782" s="60" t="str">
        <f aca="false">IF(AND(E3782&gt;0,AA3782&lt;2,NOT(AND(C3783=C3782,AA3783=AA3782+1))),INDEX(DATAS,AA3782+1),"")</f>
        <v/>
      </c>
      <c r="AI3782" s="60" t="str">
        <f aca="false">IF(AND(AC3782=1,AA3782&lt;2),IF(AND(C3783=C3782,AA3783=AA3782+1),IF(AC3783=1,"",INDEX(DATAS,AA3782+1)),INDEX(DATAS,AA3782+1)),"")</f>
        <v/>
      </c>
    </row>
    <row r="3783" customFormat="false" ht="15" hidden="false" customHeight="false" outlineLevel="0" collapsed="false">
      <c r="A3783" s="60" t="n">
        <v>46309</v>
      </c>
      <c r="B3783" s="0" t="n">
        <v>1</v>
      </c>
      <c r="C3783" s="0" t="n">
        <v>6124</v>
      </c>
      <c r="D3783" s="0" t="n">
        <v>29</v>
      </c>
      <c r="E3783" s="0" t="n">
        <v>1</v>
      </c>
      <c r="F3783" s="55" t="s">
        <v>1117</v>
      </c>
      <c r="G3783" s="0" t="n">
        <v>41.4</v>
      </c>
      <c r="H3783" s="0" t="n">
        <v>39</v>
      </c>
      <c r="I3783" s="55" t="s">
        <v>166</v>
      </c>
      <c r="J3783" s="0" t="n">
        <v>29</v>
      </c>
      <c r="P3783" s="0" t="n">
        <v>5.28</v>
      </c>
      <c r="Q3783" s="0" t="n">
        <v>4.19</v>
      </c>
      <c r="R3783" s="0" t="n">
        <v>3029</v>
      </c>
      <c r="S3783" s="0" t="n">
        <v>6089</v>
      </c>
      <c r="U3783" s="0" t="n">
        <v>671</v>
      </c>
      <c r="V3783" s="0" t="n">
        <v>0</v>
      </c>
      <c r="X3783" s="55" t="n">
        <f aca="false">IF(I3783="Male",0,1)</f>
        <v>1</v>
      </c>
      <c r="Y3783" s="55" t="n">
        <f aca="false">IF(OR(I3783="DNB",I3783="Dry DNB"),1,0)</f>
        <v>0</v>
      </c>
      <c r="Z3783" s="0" t="str">
        <f aca="false">IF(ISNUMBER(W3783),A3783-W3783,"")</f>
        <v/>
      </c>
      <c r="AA3783" s="55" t="n">
        <f aca="false">MATCH(A3783,DATAS,0)</f>
        <v>1</v>
      </c>
      <c r="AB3783" s="55" t="n">
        <f aca="false">IF(AND(E3783&gt;0,OR(AND(B3783&gt;=1,B3783&lt;=6),B3783=10)),1,0)</f>
        <v>1</v>
      </c>
      <c r="AC3783" s="55" t="n">
        <f aca="false">IF(AND(E3783&gt;0,B3783=10),1,0)</f>
        <v>0</v>
      </c>
      <c r="AD3783" s="0" t="str">
        <f aca="false">IF(AND(C3782=C3783,AA3782=AA3783-1),AB3782,"")</f>
        <v/>
      </c>
      <c r="AE3783" s="0" t="str">
        <f aca="false">IF(AND(C3782=C3783,AA3782=AA3783-1),AC3782,"")</f>
        <v/>
      </c>
      <c r="AF3783" s="0" t="str">
        <f aca="false">IF(AA3783=1,"",IF(AND(AB3783=1,AD3783&lt;&gt;1),1,0))</f>
        <v/>
      </c>
      <c r="AG3783" s="0" t="str">
        <f aca="false">IF(AA3783=1,"",IF(AND(AC3783=1,AE3783&lt;&gt;1),1,0))</f>
        <v/>
      </c>
      <c r="AH3783" s="60" t="str">
        <f aca="false">IF(AND(E3783&gt;0,AA3783&lt;2,NOT(AND(C3784=C3783,AA3784=AA3783+1))),INDEX(DATAS,AA3783+1),"")</f>
        <v/>
      </c>
      <c r="AI3783" s="60" t="str">
        <f aca="false">IF(AND(AC3783=1,AA3783&lt;2),IF(AND(C3784=C3783,AA3784=AA3783+1),IF(AC3784=1,"",INDEX(DATAS,AA3783+1)),INDEX(DATAS,AA3783+1)),"")</f>
        <v/>
      </c>
    </row>
    <row r="3784" customFormat="false" ht="15" hidden="false" customHeight="false" outlineLevel="0" collapsed="false">
      <c r="A3784" s="60" t="n">
        <v>46310</v>
      </c>
      <c r="B3784" s="0" t="n">
        <v>1</v>
      </c>
      <c r="C3784" s="0" t="n">
        <v>6124</v>
      </c>
      <c r="D3784" s="0" t="n">
        <v>30</v>
      </c>
      <c r="E3784" s="0" t="n">
        <v>1</v>
      </c>
      <c r="F3784" s="55" t="s">
        <v>1117</v>
      </c>
      <c r="G3784" s="0" t="n">
        <v>43.5</v>
      </c>
      <c r="H3784" s="0" t="n">
        <v>40</v>
      </c>
      <c r="I3784" s="55" t="s">
        <v>166</v>
      </c>
      <c r="J3784" s="0" t="n">
        <v>30</v>
      </c>
      <c r="P3784" s="0" t="n">
        <v>5.28</v>
      </c>
      <c r="Q3784" s="0" t="n">
        <v>4.19</v>
      </c>
      <c r="U3784" s="0" t="n">
        <v>672</v>
      </c>
      <c r="V3784" s="0" t="n">
        <v>0</v>
      </c>
      <c r="X3784" s="55" t="n">
        <f aca="false">IF(I3784="Male",0,1)</f>
        <v>1</v>
      </c>
      <c r="Y3784" s="55" t="n">
        <f aca="false">IF(OR(I3784="DNB",I3784="Dry DNB"),1,0)</f>
        <v>0</v>
      </c>
      <c r="Z3784" s="0" t="str">
        <f aca="false">IF(ISNUMBER(W3784),A3784-W3784,"")</f>
        <v/>
      </c>
      <c r="AA3784" s="55" t="n">
        <f aca="false">MATCH(A3784,DATAS,0)</f>
        <v>2</v>
      </c>
      <c r="AB3784" s="55" t="n">
        <f aca="false">IF(AND(E3784&gt;0,OR(AND(B3784&gt;=1,B3784&lt;=6),B3784=10)),1,0)</f>
        <v>1</v>
      </c>
      <c r="AC3784" s="55" t="n">
        <f aca="false">IF(AND(E3784&gt;0,B3784=10),1,0)</f>
        <v>0</v>
      </c>
      <c r="AD3784" s="55" t="n">
        <f aca="false">IF(AND(C3783=C3784,AA3783=AA3784-1),AB3783,"")</f>
        <v>1</v>
      </c>
      <c r="AE3784" s="55" t="n">
        <f aca="false">IF(AND(C3783=C3784,AA3783=AA3784-1),AC3783,"")</f>
        <v>0</v>
      </c>
      <c r="AF3784" s="55" t="n">
        <f aca="false">IF(AA3784=1,"",IF(AND(AB3784=1,AD3784&lt;&gt;1),1,0))</f>
        <v>0</v>
      </c>
      <c r="AG3784" s="55" t="n">
        <f aca="false">IF(AA3784=1,"",IF(AND(AC3784=1,AE3784&lt;&gt;1),1,0))</f>
        <v>0</v>
      </c>
      <c r="AH3784" s="60" t="str">
        <f aca="false">IF(AND(E3784&gt;0,AA3784&lt;2,NOT(AND(C3785=C3784,AA3785=AA3784+1))),INDEX(DATAS,AA3784+1),"")</f>
        <v/>
      </c>
      <c r="AI3784" s="60" t="str">
        <f aca="false">IF(AND(AC3784=1,AA3784&lt;2),IF(AND(C3785=C3784,AA3785=AA3784+1),IF(AC3785=1,"",INDEX(DATAS,AA3784+1)),INDEX(DATAS,AA3784+1)),"")</f>
        <v/>
      </c>
    </row>
    <row r="3785" customFormat="false" ht="15" hidden="false" customHeight="false" outlineLevel="0" collapsed="false">
      <c r="A3785" s="60" t="n">
        <v>46309</v>
      </c>
      <c r="B3785" s="0" t="n">
        <v>1</v>
      </c>
      <c r="C3785" s="0" t="n">
        <v>6125</v>
      </c>
      <c r="D3785" s="0" t="n">
        <v>39</v>
      </c>
      <c r="E3785" s="0" t="n">
        <v>1</v>
      </c>
      <c r="F3785" s="55" t="s">
        <v>1117</v>
      </c>
      <c r="G3785" s="0" t="n">
        <v>39.9</v>
      </c>
      <c r="H3785" s="0" t="n">
        <v>40</v>
      </c>
      <c r="I3785" s="55" t="s">
        <v>166</v>
      </c>
      <c r="J3785" s="0" t="n">
        <v>39</v>
      </c>
      <c r="P3785" s="0" t="n">
        <v>3.93</v>
      </c>
      <c r="Q3785" s="0" t="n">
        <v>3.73</v>
      </c>
      <c r="R3785" s="0" t="n">
        <v>3648</v>
      </c>
      <c r="S3785" s="0" t="n">
        <v>7334</v>
      </c>
      <c r="U3785" s="0" t="n">
        <v>671</v>
      </c>
      <c r="V3785" s="0" t="n">
        <v>0</v>
      </c>
      <c r="X3785" s="55" t="n">
        <f aca="false">IF(I3785="Male",0,1)</f>
        <v>1</v>
      </c>
      <c r="Y3785" s="55" t="n">
        <f aca="false">IF(OR(I3785="DNB",I3785="Dry DNB"),1,0)</f>
        <v>0</v>
      </c>
      <c r="Z3785" s="0" t="str">
        <f aca="false">IF(ISNUMBER(W3785),A3785-W3785,"")</f>
        <v/>
      </c>
      <c r="AA3785" s="55" t="n">
        <f aca="false">MATCH(A3785,DATAS,0)</f>
        <v>1</v>
      </c>
      <c r="AB3785" s="55" t="n">
        <f aca="false">IF(AND(E3785&gt;0,OR(AND(B3785&gt;=1,B3785&lt;=6),B3785=10)),1,0)</f>
        <v>1</v>
      </c>
      <c r="AC3785" s="55" t="n">
        <f aca="false">IF(AND(E3785&gt;0,B3785=10),1,0)</f>
        <v>0</v>
      </c>
      <c r="AD3785" s="0" t="str">
        <f aca="false">IF(AND(C3784=C3785,AA3784=AA3785-1),AB3784,"")</f>
        <v/>
      </c>
      <c r="AE3785" s="0" t="str">
        <f aca="false">IF(AND(C3784=C3785,AA3784=AA3785-1),AC3784,"")</f>
        <v/>
      </c>
      <c r="AF3785" s="0" t="str">
        <f aca="false">IF(AA3785=1,"",IF(AND(AB3785=1,AD3785&lt;&gt;1),1,0))</f>
        <v/>
      </c>
      <c r="AG3785" s="0" t="str">
        <f aca="false">IF(AA3785=1,"",IF(AND(AC3785=1,AE3785&lt;&gt;1),1,0))</f>
        <v/>
      </c>
      <c r="AH3785" s="60" t="str">
        <f aca="false">IF(AND(E3785&gt;0,AA3785&lt;2,NOT(AND(C3786=C3785,AA3786=AA3785+1))),INDEX(DATAS,AA3785+1),"")</f>
        <v/>
      </c>
      <c r="AI3785" s="60" t="str">
        <f aca="false">IF(AND(AC3785=1,AA3785&lt;2),IF(AND(C3786=C3785,AA3786=AA3785+1),IF(AC3786=1,"",INDEX(DATAS,AA3785+1)),INDEX(DATAS,AA3785+1)),"")</f>
        <v/>
      </c>
    </row>
    <row r="3786" customFormat="false" ht="15" hidden="false" customHeight="false" outlineLevel="0" collapsed="false">
      <c r="A3786" s="60" t="n">
        <v>46310</v>
      </c>
      <c r="B3786" s="0" t="n">
        <v>1</v>
      </c>
      <c r="C3786" s="0" t="n">
        <v>6125</v>
      </c>
      <c r="D3786" s="0" t="n">
        <v>40</v>
      </c>
      <c r="E3786" s="0" t="n">
        <v>1</v>
      </c>
      <c r="F3786" s="55" t="s">
        <v>1117</v>
      </c>
      <c r="G3786" s="0" t="n">
        <v>41.3</v>
      </c>
      <c r="H3786" s="0" t="n">
        <v>40</v>
      </c>
      <c r="I3786" s="55" t="s">
        <v>166</v>
      </c>
      <c r="J3786" s="0" t="n">
        <v>40</v>
      </c>
      <c r="P3786" s="0" t="n">
        <v>3.93</v>
      </c>
      <c r="Q3786" s="0" t="n">
        <v>3.73</v>
      </c>
      <c r="U3786" s="0" t="n">
        <v>672</v>
      </c>
      <c r="V3786" s="0" t="n">
        <v>0</v>
      </c>
      <c r="X3786" s="55" t="n">
        <f aca="false">IF(I3786="Male",0,1)</f>
        <v>1</v>
      </c>
      <c r="Y3786" s="55" t="n">
        <f aca="false">IF(OR(I3786="DNB",I3786="Dry DNB"),1,0)</f>
        <v>0</v>
      </c>
      <c r="Z3786" s="0" t="str">
        <f aca="false">IF(ISNUMBER(W3786),A3786-W3786,"")</f>
        <v/>
      </c>
      <c r="AA3786" s="55" t="n">
        <f aca="false">MATCH(A3786,DATAS,0)</f>
        <v>2</v>
      </c>
      <c r="AB3786" s="55" t="n">
        <f aca="false">IF(AND(E3786&gt;0,OR(AND(B3786&gt;=1,B3786&lt;=6),B3786=10)),1,0)</f>
        <v>1</v>
      </c>
      <c r="AC3786" s="55" t="n">
        <f aca="false">IF(AND(E3786&gt;0,B3786=10),1,0)</f>
        <v>0</v>
      </c>
      <c r="AD3786" s="55" t="n">
        <f aca="false">IF(AND(C3785=C3786,AA3785=AA3786-1),AB3785,"")</f>
        <v>1</v>
      </c>
      <c r="AE3786" s="55" t="n">
        <f aca="false">IF(AND(C3785=C3786,AA3785=AA3786-1),AC3785,"")</f>
        <v>0</v>
      </c>
      <c r="AF3786" s="55" t="n">
        <f aca="false">IF(AA3786=1,"",IF(AND(AB3786=1,AD3786&lt;&gt;1),1,0))</f>
        <v>0</v>
      </c>
      <c r="AG3786" s="55" t="n">
        <f aca="false">IF(AA3786=1,"",IF(AND(AC3786=1,AE3786&lt;&gt;1),1,0))</f>
        <v>0</v>
      </c>
      <c r="AH3786" s="60" t="str">
        <f aca="false">IF(AND(E3786&gt;0,AA3786&lt;2,NOT(AND(C3787=C3786,AA3787=AA3786+1))),INDEX(DATAS,AA3786+1),"")</f>
        <v/>
      </c>
      <c r="AI3786" s="60" t="str">
        <f aca="false">IF(AND(AC3786=1,AA3786&lt;2),IF(AND(C3787=C3786,AA3787=AA3786+1),IF(AC3787=1,"",INDEX(DATAS,AA3786+1)),INDEX(DATAS,AA3786+1)),"")</f>
        <v/>
      </c>
    </row>
    <row r="3787" customFormat="false" ht="15" hidden="false" customHeight="false" outlineLevel="0" collapsed="false">
      <c r="A3787" s="60" t="n">
        <v>46309</v>
      </c>
      <c r="B3787" s="0" t="n">
        <v>7</v>
      </c>
      <c r="C3787" s="0" t="n">
        <v>6126</v>
      </c>
      <c r="E3787" s="0" t="n">
        <v>0</v>
      </c>
      <c r="F3787" s="55" t="s">
        <v>1117</v>
      </c>
      <c r="I3787" s="55" t="s">
        <v>157</v>
      </c>
      <c r="L3787" s="0" t="n">
        <v>243</v>
      </c>
      <c r="U3787" s="0" t="n">
        <v>671</v>
      </c>
      <c r="V3787" s="0" t="n">
        <v>3</v>
      </c>
      <c r="W3787" s="60" t="n">
        <v>46067</v>
      </c>
      <c r="X3787" s="55" t="n">
        <f aca="false">IF(I3787="Male",0,1)</f>
        <v>1</v>
      </c>
      <c r="Y3787" s="55" t="n">
        <f aca="false">IF(OR(I3787="DNB",I3787="Dry DNB"),1,0)</f>
        <v>0</v>
      </c>
      <c r="Z3787" s="55" t="n">
        <f aca="false">IF(ISNUMBER(W3787),A3787-W3787,"")</f>
        <v>242</v>
      </c>
      <c r="AA3787" s="55" t="n">
        <f aca="false">MATCH(A3787,DATAS,0)</f>
        <v>1</v>
      </c>
      <c r="AB3787" s="55" t="n">
        <f aca="false">IF(AND(E3787&gt;0,OR(AND(B3787&gt;=1,B3787&lt;=6),B3787=10)),1,0)</f>
        <v>0</v>
      </c>
      <c r="AC3787" s="55" t="n">
        <f aca="false">IF(AND(E3787&gt;0,B3787=10),1,0)</f>
        <v>0</v>
      </c>
      <c r="AD3787" s="0" t="str">
        <f aca="false">IF(AND(C3786=C3787,AA3786=AA3787-1),AB3786,"")</f>
        <v/>
      </c>
      <c r="AE3787" s="0" t="str">
        <f aca="false">IF(AND(C3786=C3787,AA3786=AA3787-1),AC3786,"")</f>
        <v/>
      </c>
      <c r="AF3787" s="0" t="str">
        <f aca="false">IF(AA3787=1,"",IF(AND(AB3787=1,AD3787&lt;&gt;1),1,0))</f>
        <v/>
      </c>
      <c r="AG3787" s="0" t="str">
        <f aca="false">IF(AA3787=1,"",IF(AND(AC3787=1,AE3787&lt;&gt;1),1,0))</f>
        <v/>
      </c>
      <c r="AH3787" s="60" t="str">
        <f aca="false">IF(AND(E3787&gt;0,AA3787&lt;2,NOT(AND(C3788=C3787,AA3788=AA3787+1))),INDEX(DATAS,AA3787+1),"")</f>
        <v/>
      </c>
      <c r="AI3787" s="60" t="str">
        <f aca="false">IF(AND(AC3787=1,AA3787&lt;2),IF(AND(C3788=C3787,AA3788=AA3787+1),IF(AC3788=1,"",INDEX(DATAS,AA3787+1)),INDEX(DATAS,AA3787+1)),"")</f>
        <v/>
      </c>
    </row>
    <row r="3788" customFormat="false" ht="15" hidden="false" customHeight="false" outlineLevel="0" collapsed="false">
      <c r="A3788" s="60" t="n">
        <v>46310</v>
      </c>
      <c r="B3788" s="0" t="n">
        <v>7</v>
      </c>
      <c r="C3788" s="0" t="n">
        <v>6126</v>
      </c>
      <c r="E3788" s="0" t="n">
        <v>0</v>
      </c>
      <c r="F3788" s="55" t="s">
        <v>1117</v>
      </c>
      <c r="I3788" s="55" t="s">
        <v>157</v>
      </c>
      <c r="L3788" s="0" t="n">
        <v>244</v>
      </c>
      <c r="U3788" s="0" t="n">
        <v>672</v>
      </c>
      <c r="V3788" s="0" t="n">
        <v>3</v>
      </c>
      <c r="W3788" s="60" t="n">
        <v>46067</v>
      </c>
      <c r="X3788" s="55" t="n">
        <f aca="false">IF(I3788="Male",0,1)</f>
        <v>1</v>
      </c>
      <c r="Y3788" s="55" t="n">
        <f aca="false">IF(OR(I3788="DNB",I3788="Dry DNB"),1,0)</f>
        <v>0</v>
      </c>
      <c r="Z3788" s="55" t="n">
        <f aca="false">IF(ISNUMBER(W3788),A3788-W3788,"")</f>
        <v>243</v>
      </c>
      <c r="AA3788" s="55" t="n">
        <f aca="false">MATCH(A3788,DATAS,0)</f>
        <v>2</v>
      </c>
      <c r="AB3788" s="55" t="n">
        <f aca="false">IF(AND(E3788&gt;0,OR(AND(B3788&gt;=1,B3788&lt;=6),B3788=10)),1,0)</f>
        <v>0</v>
      </c>
      <c r="AC3788" s="55" t="n">
        <f aca="false">IF(AND(E3788&gt;0,B3788=10),1,0)</f>
        <v>0</v>
      </c>
      <c r="AD3788" s="55" t="n">
        <f aca="false">IF(AND(C3787=C3788,AA3787=AA3788-1),AB3787,"")</f>
        <v>0</v>
      </c>
      <c r="AE3788" s="55" t="n">
        <f aca="false">IF(AND(C3787=C3788,AA3787=AA3788-1),AC3787,"")</f>
        <v>0</v>
      </c>
      <c r="AF3788" s="55" t="n">
        <f aca="false">IF(AA3788=1,"",IF(AND(AB3788=1,AD3788&lt;&gt;1),1,0))</f>
        <v>0</v>
      </c>
      <c r="AG3788" s="55" t="n">
        <f aca="false">IF(AA3788=1,"",IF(AND(AC3788=1,AE3788&lt;&gt;1),1,0))</f>
        <v>0</v>
      </c>
      <c r="AH3788" s="60" t="str">
        <f aca="false">IF(AND(E3788&gt;0,AA3788&lt;2,NOT(AND(C3789=C3788,AA3789=AA3788+1))),INDEX(DATAS,AA3788+1),"")</f>
        <v/>
      </c>
      <c r="AI3788" s="60" t="str">
        <f aca="false">IF(AND(AC3788=1,AA3788&lt;2),IF(AND(C3789=C3788,AA3789=AA3788+1),IF(AC3789=1,"",INDEX(DATAS,AA3788+1)),INDEX(DATAS,AA3788+1)),"")</f>
        <v/>
      </c>
    </row>
    <row r="3789" customFormat="false" ht="15" hidden="false" customHeight="false" outlineLevel="0" collapsed="false">
      <c r="A3789" s="60" t="n">
        <v>46309</v>
      </c>
      <c r="B3789" s="0" t="n">
        <v>8</v>
      </c>
      <c r="C3789" s="0" t="n">
        <v>6127</v>
      </c>
      <c r="E3789" s="0" t="n">
        <v>0</v>
      </c>
      <c r="F3789" s="55" t="s">
        <v>1117</v>
      </c>
      <c r="I3789" s="55" t="s">
        <v>157</v>
      </c>
      <c r="L3789" s="0" t="n">
        <v>119</v>
      </c>
      <c r="U3789" s="0" t="n">
        <v>671</v>
      </c>
      <c r="V3789" s="0" t="n">
        <v>7</v>
      </c>
      <c r="W3789" s="60" t="n">
        <v>46191</v>
      </c>
      <c r="X3789" s="55" t="n">
        <f aca="false">IF(I3789="Male",0,1)</f>
        <v>1</v>
      </c>
      <c r="Y3789" s="55" t="n">
        <f aca="false">IF(OR(I3789="DNB",I3789="Dry DNB"),1,0)</f>
        <v>0</v>
      </c>
      <c r="Z3789" s="55" t="n">
        <f aca="false">IF(ISNUMBER(W3789),A3789-W3789,"")</f>
        <v>118</v>
      </c>
      <c r="AA3789" s="55" t="n">
        <f aca="false">MATCH(A3789,DATAS,0)</f>
        <v>1</v>
      </c>
      <c r="AB3789" s="55" t="n">
        <f aca="false">IF(AND(E3789&gt;0,OR(AND(B3789&gt;=1,B3789&lt;=6),B3789=10)),1,0)</f>
        <v>0</v>
      </c>
      <c r="AC3789" s="55" t="n">
        <f aca="false">IF(AND(E3789&gt;0,B3789=10),1,0)</f>
        <v>0</v>
      </c>
      <c r="AD3789" s="0" t="str">
        <f aca="false">IF(AND(C3788=C3789,AA3788=AA3789-1),AB3788,"")</f>
        <v/>
      </c>
      <c r="AE3789" s="0" t="str">
        <f aca="false">IF(AND(C3788=C3789,AA3788=AA3789-1),AC3788,"")</f>
        <v/>
      </c>
      <c r="AF3789" s="0" t="str">
        <f aca="false">IF(AA3789=1,"",IF(AND(AB3789=1,AD3789&lt;&gt;1),1,0))</f>
        <v/>
      </c>
      <c r="AG3789" s="0" t="str">
        <f aca="false">IF(AA3789=1,"",IF(AND(AC3789=1,AE3789&lt;&gt;1),1,0))</f>
        <v/>
      </c>
      <c r="AH3789" s="60" t="str">
        <f aca="false">IF(AND(E3789&gt;0,AA3789&lt;2,NOT(AND(C3790=C3789,AA3790=AA3789+1))),INDEX(DATAS,AA3789+1),"")</f>
        <v/>
      </c>
      <c r="AI3789" s="60" t="str">
        <f aca="false">IF(AND(AC3789=1,AA3789&lt;2),IF(AND(C3790=C3789,AA3790=AA3789+1),IF(AC3790=1,"",INDEX(DATAS,AA3789+1)),INDEX(DATAS,AA3789+1)),"")</f>
        <v/>
      </c>
    </row>
    <row r="3790" customFormat="false" ht="15" hidden="false" customHeight="false" outlineLevel="0" collapsed="false">
      <c r="A3790" s="60" t="n">
        <v>46310</v>
      </c>
      <c r="B3790" s="0" t="n">
        <v>8</v>
      </c>
      <c r="C3790" s="0" t="n">
        <v>6127</v>
      </c>
      <c r="E3790" s="0" t="n">
        <v>0</v>
      </c>
      <c r="F3790" s="55" t="s">
        <v>1117</v>
      </c>
      <c r="I3790" s="55" t="s">
        <v>157</v>
      </c>
      <c r="L3790" s="0" t="n">
        <v>120</v>
      </c>
      <c r="U3790" s="0" t="n">
        <v>672</v>
      </c>
      <c r="V3790" s="0" t="n">
        <v>7</v>
      </c>
      <c r="W3790" s="60" t="n">
        <v>46191</v>
      </c>
      <c r="X3790" s="55" t="n">
        <f aca="false">IF(I3790="Male",0,1)</f>
        <v>1</v>
      </c>
      <c r="Y3790" s="55" t="n">
        <f aca="false">IF(OR(I3790="DNB",I3790="Dry DNB"),1,0)</f>
        <v>0</v>
      </c>
      <c r="Z3790" s="55" t="n">
        <f aca="false">IF(ISNUMBER(W3790),A3790-W3790,"")</f>
        <v>119</v>
      </c>
      <c r="AA3790" s="55" t="n">
        <f aca="false">MATCH(A3790,DATAS,0)</f>
        <v>2</v>
      </c>
      <c r="AB3790" s="55" t="n">
        <f aca="false">IF(AND(E3790&gt;0,OR(AND(B3790&gt;=1,B3790&lt;=6),B3790=10)),1,0)</f>
        <v>0</v>
      </c>
      <c r="AC3790" s="55" t="n">
        <f aca="false">IF(AND(E3790&gt;0,B3790=10),1,0)</f>
        <v>0</v>
      </c>
      <c r="AD3790" s="55" t="n">
        <f aca="false">IF(AND(C3789=C3790,AA3789=AA3790-1),AB3789,"")</f>
        <v>0</v>
      </c>
      <c r="AE3790" s="55" t="n">
        <f aca="false">IF(AND(C3789=C3790,AA3789=AA3790-1),AC3789,"")</f>
        <v>0</v>
      </c>
      <c r="AF3790" s="55" t="n">
        <f aca="false">IF(AA3790=1,"",IF(AND(AB3790=1,AD3790&lt;&gt;1),1,0))</f>
        <v>0</v>
      </c>
      <c r="AG3790" s="55" t="n">
        <f aca="false">IF(AA3790=1,"",IF(AND(AC3790=1,AE3790&lt;&gt;1),1,0))</f>
        <v>0</v>
      </c>
      <c r="AH3790" s="60" t="str">
        <f aca="false">IF(AND(E3790&gt;0,AA3790&lt;2,NOT(AND(C3791=C3790,AA3791=AA3790+1))),INDEX(DATAS,AA3790+1),"")</f>
        <v/>
      </c>
      <c r="AI3790" s="60" t="str">
        <f aca="false">IF(AND(AC3790=1,AA3790&lt;2),IF(AND(C3791=C3790,AA3791=AA3790+1),IF(AC3791=1,"",INDEX(DATAS,AA3790+1)),INDEX(DATAS,AA3790+1)),"")</f>
        <v/>
      </c>
    </row>
    <row r="3791" customFormat="false" ht="15" hidden="false" customHeight="false" outlineLevel="0" collapsed="false">
      <c r="A3791" s="60" t="n">
        <v>46309</v>
      </c>
      <c r="B3791" s="0" t="n">
        <v>1</v>
      </c>
      <c r="C3791" s="0" t="n">
        <v>6128</v>
      </c>
      <c r="D3791" s="0" t="n">
        <v>31</v>
      </c>
      <c r="E3791" s="0" t="n">
        <v>1</v>
      </c>
      <c r="F3791" s="55" t="s">
        <v>1118</v>
      </c>
      <c r="G3791" s="0" t="n">
        <v>42.6</v>
      </c>
      <c r="H3791" s="0" t="n">
        <v>39</v>
      </c>
      <c r="I3791" s="55" t="s">
        <v>166</v>
      </c>
      <c r="J3791" s="0" t="n">
        <v>31</v>
      </c>
      <c r="P3791" s="0" t="n">
        <v>4.36</v>
      </c>
      <c r="Q3791" s="0" t="n">
        <v>3.68</v>
      </c>
      <c r="R3791" s="0" t="n">
        <v>2950</v>
      </c>
      <c r="S3791" s="0" t="n">
        <v>5930</v>
      </c>
      <c r="U3791" s="0" t="n">
        <v>670</v>
      </c>
      <c r="V3791" s="0" t="n">
        <v>0</v>
      </c>
      <c r="X3791" s="55" t="n">
        <f aca="false">IF(I3791="Male",0,1)</f>
        <v>1</v>
      </c>
      <c r="Y3791" s="55" t="n">
        <f aca="false">IF(OR(I3791="DNB",I3791="Dry DNB"),1,0)</f>
        <v>0</v>
      </c>
      <c r="Z3791" s="0" t="str">
        <f aca="false">IF(ISNUMBER(W3791),A3791-W3791,"")</f>
        <v/>
      </c>
      <c r="AA3791" s="55" t="n">
        <f aca="false">MATCH(A3791,DATAS,0)</f>
        <v>1</v>
      </c>
      <c r="AB3791" s="55" t="n">
        <f aca="false">IF(AND(E3791&gt;0,OR(AND(B3791&gt;=1,B3791&lt;=6),B3791=10)),1,0)</f>
        <v>1</v>
      </c>
      <c r="AC3791" s="55" t="n">
        <f aca="false">IF(AND(E3791&gt;0,B3791=10),1,0)</f>
        <v>0</v>
      </c>
      <c r="AD3791" s="0" t="str">
        <f aca="false">IF(AND(C3790=C3791,AA3790=AA3791-1),AB3790,"")</f>
        <v/>
      </c>
      <c r="AE3791" s="0" t="str">
        <f aca="false">IF(AND(C3790=C3791,AA3790=AA3791-1),AC3790,"")</f>
        <v/>
      </c>
      <c r="AF3791" s="0" t="str">
        <f aca="false">IF(AA3791=1,"",IF(AND(AB3791=1,AD3791&lt;&gt;1),1,0))</f>
        <v/>
      </c>
      <c r="AG3791" s="0" t="str">
        <f aca="false">IF(AA3791=1,"",IF(AND(AC3791=1,AE3791&lt;&gt;1),1,0))</f>
        <v/>
      </c>
      <c r="AH3791" s="60" t="str">
        <f aca="false">IF(AND(E3791&gt;0,AA3791&lt;2,NOT(AND(C3792=C3791,AA3792=AA3791+1))),INDEX(DATAS,AA3791+1),"")</f>
        <v/>
      </c>
      <c r="AI3791" s="60" t="str">
        <f aca="false">IF(AND(AC3791=1,AA3791&lt;2),IF(AND(C3792=C3791,AA3792=AA3791+1),IF(AC3792=1,"",INDEX(DATAS,AA3791+1)),INDEX(DATAS,AA3791+1)),"")</f>
        <v/>
      </c>
    </row>
    <row r="3792" customFormat="false" ht="15" hidden="false" customHeight="false" outlineLevel="0" collapsed="false">
      <c r="A3792" s="60" t="n">
        <v>46310</v>
      </c>
      <c r="B3792" s="0" t="n">
        <v>1</v>
      </c>
      <c r="C3792" s="0" t="n">
        <v>6128</v>
      </c>
      <c r="D3792" s="0" t="n">
        <v>32</v>
      </c>
      <c r="E3792" s="0" t="n">
        <v>1</v>
      </c>
      <c r="F3792" s="55" t="s">
        <v>1118</v>
      </c>
      <c r="G3792" s="0" t="n">
        <v>43.2</v>
      </c>
      <c r="H3792" s="0" t="n">
        <v>39</v>
      </c>
      <c r="I3792" s="55" t="s">
        <v>166</v>
      </c>
      <c r="J3792" s="0" t="n">
        <v>32</v>
      </c>
      <c r="P3792" s="0" t="n">
        <v>4.36</v>
      </c>
      <c r="Q3792" s="0" t="n">
        <v>3.68</v>
      </c>
      <c r="U3792" s="0" t="n">
        <v>671</v>
      </c>
      <c r="V3792" s="0" t="n">
        <v>0</v>
      </c>
      <c r="X3792" s="55" t="n">
        <f aca="false">IF(I3792="Male",0,1)</f>
        <v>1</v>
      </c>
      <c r="Y3792" s="55" t="n">
        <f aca="false">IF(OR(I3792="DNB",I3792="Dry DNB"),1,0)</f>
        <v>0</v>
      </c>
      <c r="Z3792" s="0" t="str">
        <f aca="false">IF(ISNUMBER(W3792),A3792-W3792,"")</f>
        <v/>
      </c>
      <c r="AA3792" s="55" t="n">
        <f aca="false">MATCH(A3792,DATAS,0)</f>
        <v>2</v>
      </c>
      <c r="AB3792" s="55" t="n">
        <f aca="false">IF(AND(E3792&gt;0,OR(AND(B3792&gt;=1,B3792&lt;=6),B3792=10)),1,0)</f>
        <v>1</v>
      </c>
      <c r="AC3792" s="55" t="n">
        <f aca="false">IF(AND(E3792&gt;0,B3792=10),1,0)</f>
        <v>0</v>
      </c>
      <c r="AD3792" s="55" t="n">
        <f aca="false">IF(AND(C3791=C3792,AA3791=AA3792-1),AB3791,"")</f>
        <v>1</v>
      </c>
      <c r="AE3792" s="55" t="n">
        <f aca="false">IF(AND(C3791=C3792,AA3791=AA3792-1),AC3791,"")</f>
        <v>0</v>
      </c>
      <c r="AF3792" s="55" t="n">
        <f aca="false">IF(AA3792=1,"",IF(AND(AB3792=1,AD3792&lt;&gt;1),1,0))</f>
        <v>0</v>
      </c>
      <c r="AG3792" s="55" t="n">
        <f aca="false">IF(AA3792=1,"",IF(AND(AC3792=1,AE3792&lt;&gt;1),1,0))</f>
        <v>0</v>
      </c>
      <c r="AH3792" s="60" t="str">
        <f aca="false">IF(AND(E3792&gt;0,AA3792&lt;2,NOT(AND(C3793=C3792,AA3793=AA3792+1))),INDEX(DATAS,AA3792+1),"")</f>
        <v/>
      </c>
      <c r="AI3792" s="60" t="str">
        <f aca="false">IF(AND(AC3792=1,AA3792&lt;2),IF(AND(C3793=C3792,AA3793=AA3792+1),IF(AC3793=1,"",INDEX(DATAS,AA3792+1)),INDEX(DATAS,AA3792+1)),"")</f>
        <v/>
      </c>
    </row>
    <row r="3793" customFormat="false" ht="15" hidden="false" customHeight="false" outlineLevel="0" collapsed="false">
      <c r="A3793" s="60" t="n">
        <v>46309</v>
      </c>
      <c r="B3793" s="0" t="n">
        <v>1</v>
      </c>
      <c r="C3793" s="0" t="n">
        <v>6130</v>
      </c>
      <c r="D3793" s="0" t="n">
        <v>17</v>
      </c>
      <c r="E3793" s="0" t="n">
        <v>1</v>
      </c>
      <c r="F3793" s="55" t="s">
        <v>1118</v>
      </c>
      <c r="G3793" s="0" t="n">
        <v>34.5</v>
      </c>
      <c r="H3793" s="0" t="n">
        <v>34</v>
      </c>
      <c r="I3793" s="55" t="s">
        <v>166</v>
      </c>
      <c r="J3793" s="0" t="n">
        <v>17</v>
      </c>
      <c r="R3793" s="0" t="n">
        <v>3474</v>
      </c>
      <c r="S3793" s="0" t="n">
        <v>6984</v>
      </c>
      <c r="U3793" s="0" t="n">
        <v>670</v>
      </c>
      <c r="V3793" s="0" t="n">
        <v>0</v>
      </c>
      <c r="X3793" s="55" t="n">
        <f aca="false">IF(I3793="Male",0,1)</f>
        <v>1</v>
      </c>
      <c r="Y3793" s="55" t="n">
        <f aca="false">IF(OR(I3793="DNB",I3793="Dry DNB"),1,0)</f>
        <v>0</v>
      </c>
      <c r="Z3793" s="0" t="str">
        <f aca="false">IF(ISNUMBER(W3793),A3793-W3793,"")</f>
        <v/>
      </c>
      <c r="AA3793" s="55" t="n">
        <f aca="false">MATCH(A3793,DATAS,0)</f>
        <v>1</v>
      </c>
      <c r="AB3793" s="55" t="n">
        <f aca="false">IF(AND(E3793&gt;0,OR(AND(B3793&gt;=1,B3793&lt;=6),B3793=10)),1,0)</f>
        <v>1</v>
      </c>
      <c r="AC3793" s="55" t="n">
        <f aca="false">IF(AND(E3793&gt;0,B3793=10),1,0)</f>
        <v>0</v>
      </c>
      <c r="AD3793" s="0" t="str">
        <f aca="false">IF(AND(C3792=C3793,AA3792=AA3793-1),AB3792,"")</f>
        <v/>
      </c>
      <c r="AE3793" s="0" t="str">
        <f aca="false">IF(AND(C3792=C3793,AA3792=AA3793-1),AC3792,"")</f>
        <v/>
      </c>
      <c r="AF3793" s="0" t="str">
        <f aca="false">IF(AA3793=1,"",IF(AND(AB3793=1,AD3793&lt;&gt;1),1,0))</f>
        <v/>
      </c>
      <c r="AG3793" s="0" t="str">
        <f aca="false">IF(AA3793=1,"",IF(AND(AC3793=1,AE3793&lt;&gt;1),1,0))</f>
        <v/>
      </c>
      <c r="AH3793" s="60" t="str">
        <f aca="false">IF(AND(E3793&gt;0,AA3793&lt;2,NOT(AND(C3794=C3793,AA3794=AA3793+1))),INDEX(DATAS,AA3793+1),"")</f>
        <v/>
      </c>
      <c r="AI3793" s="60" t="str">
        <f aca="false">IF(AND(AC3793=1,AA3793&lt;2),IF(AND(C3794=C3793,AA3794=AA3793+1),IF(AC3794=1,"",INDEX(DATAS,AA3793+1)),INDEX(DATAS,AA3793+1)),"")</f>
        <v/>
      </c>
    </row>
    <row r="3794" customFormat="false" ht="15" hidden="false" customHeight="false" outlineLevel="0" collapsed="false">
      <c r="A3794" s="60" t="n">
        <v>46310</v>
      </c>
      <c r="B3794" s="0" t="n">
        <v>1</v>
      </c>
      <c r="C3794" s="0" t="n">
        <v>6130</v>
      </c>
      <c r="D3794" s="0" t="n">
        <v>18</v>
      </c>
      <c r="E3794" s="0" t="n">
        <v>1</v>
      </c>
      <c r="F3794" s="55" t="s">
        <v>1118</v>
      </c>
      <c r="G3794" s="0" t="n">
        <v>36.5</v>
      </c>
      <c r="H3794" s="0" t="n">
        <v>35</v>
      </c>
      <c r="I3794" s="55" t="s">
        <v>166</v>
      </c>
      <c r="J3794" s="0" t="n">
        <v>18</v>
      </c>
      <c r="U3794" s="0" t="n">
        <v>671</v>
      </c>
      <c r="V3794" s="0" t="n">
        <v>0</v>
      </c>
      <c r="X3794" s="55" t="n">
        <f aca="false">IF(I3794="Male",0,1)</f>
        <v>1</v>
      </c>
      <c r="Y3794" s="55" t="n">
        <f aca="false">IF(OR(I3794="DNB",I3794="Dry DNB"),1,0)</f>
        <v>0</v>
      </c>
      <c r="Z3794" s="0" t="str">
        <f aca="false">IF(ISNUMBER(W3794),A3794-W3794,"")</f>
        <v/>
      </c>
      <c r="AA3794" s="55" t="n">
        <f aca="false">MATCH(A3794,DATAS,0)</f>
        <v>2</v>
      </c>
      <c r="AB3794" s="55" t="n">
        <f aca="false">IF(AND(E3794&gt;0,OR(AND(B3794&gt;=1,B3794&lt;=6),B3794=10)),1,0)</f>
        <v>1</v>
      </c>
      <c r="AC3794" s="55" t="n">
        <f aca="false">IF(AND(E3794&gt;0,B3794=10),1,0)</f>
        <v>0</v>
      </c>
      <c r="AD3794" s="55" t="n">
        <f aca="false">IF(AND(C3793=C3794,AA3793=AA3794-1),AB3793,"")</f>
        <v>1</v>
      </c>
      <c r="AE3794" s="55" t="n">
        <f aca="false">IF(AND(C3793=C3794,AA3793=AA3794-1),AC3793,"")</f>
        <v>0</v>
      </c>
      <c r="AF3794" s="55" t="n">
        <f aca="false">IF(AA3794=1,"",IF(AND(AB3794=1,AD3794&lt;&gt;1),1,0))</f>
        <v>0</v>
      </c>
      <c r="AG3794" s="55" t="n">
        <f aca="false">IF(AA3794=1,"",IF(AND(AC3794=1,AE3794&lt;&gt;1),1,0))</f>
        <v>0</v>
      </c>
      <c r="AH3794" s="60" t="str">
        <f aca="false">IF(AND(E3794&gt;0,AA3794&lt;2,NOT(AND(C3795=C3794,AA3795=AA3794+1))),INDEX(DATAS,AA3794+1),"")</f>
        <v/>
      </c>
      <c r="AI3794" s="60" t="str">
        <f aca="false">IF(AND(AC3794=1,AA3794&lt;2),IF(AND(C3795=C3794,AA3795=AA3794+1),IF(AC3795=1,"",INDEX(DATAS,AA3794+1)),INDEX(DATAS,AA3794+1)),"")</f>
        <v/>
      </c>
    </row>
    <row r="3795" customFormat="false" ht="15" hidden="false" customHeight="false" outlineLevel="0" collapsed="false">
      <c r="A3795" s="60" t="n">
        <v>46309</v>
      </c>
      <c r="B3795" s="0" t="n">
        <v>1</v>
      </c>
      <c r="C3795" s="0" t="n">
        <v>6131</v>
      </c>
      <c r="D3795" s="0" t="n">
        <v>16</v>
      </c>
      <c r="E3795" s="0" t="n">
        <v>1</v>
      </c>
      <c r="F3795" s="55" t="s">
        <v>1119</v>
      </c>
      <c r="G3795" s="0" t="n">
        <v>34.9</v>
      </c>
      <c r="H3795" s="0" t="n">
        <v>33</v>
      </c>
      <c r="I3795" s="55" t="s">
        <v>166</v>
      </c>
      <c r="J3795" s="0" t="n">
        <v>16</v>
      </c>
      <c r="R3795" s="0" t="n">
        <v>3293</v>
      </c>
      <c r="S3795" s="0" t="n">
        <v>6621</v>
      </c>
      <c r="U3795" s="0" t="n">
        <v>668</v>
      </c>
      <c r="V3795" s="0" t="n">
        <v>0</v>
      </c>
      <c r="X3795" s="55" t="n">
        <f aca="false">IF(I3795="Male",0,1)</f>
        <v>1</v>
      </c>
      <c r="Y3795" s="55" t="n">
        <f aca="false">IF(OR(I3795="DNB",I3795="Dry DNB"),1,0)</f>
        <v>0</v>
      </c>
      <c r="Z3795" s="0" t="str">
        <f aca="false">IF(ISNUMBER(W3795),A3795-W3795,"")</f>
        <v/>
      </c>
      <c r="AA3795" s="55" t="n">
        <f aca="false">MATCH(A3795,DATAS,0)</f>
        <v>1</v>
      </c>
      <c r="AB3795" s="55" t="n">
        <f aca="false">IF(AND(E3795&gt;0,OR(AND(B3795&gt;=1,B3795&lt;=6),B3795=10)),1,0)</f>
        <v>1</v>
      </c>
      <c r="AC3795" s="55" t="n">
        <f aca="false">IF(AND(E3795&gt;0,B3795=10),1,0)</f>
        <v>0</v>
      </c>
      <c r="AD3795" s="0" t="str">
        <f aca="false">IF(AND(C3794=C3795,AA3794=AA3795-1),AB3794,"")</f>
        <v/>
      </c>
      <c r="AE3795" s="0" t="str">
        <f aca="false">IF(AND(C3794=C3795,AA3794=AA3795-1),AC3794,"")</f>
        <v/>
      </c>
      <c r="AF3795" s="0" t="str">
        <f aca="false">IF(AA3795=1,"",IF(AND(AB3795=1,AD3795&lt;&gt;1),1,0))</f>
        <v/>
      </c>
      <c r="AG3795" s="0" t="str">
        <f aca="false">IF(AA3795=1,"",IF(AND(AC3795=1,AE3795&lt;&gt;1),1,0))</f>
        <v/>
      </c>
      <c r="AH3795" s="60" t="str">
        <f aca="false">IF(AND(E3795&gt;0,AA3795&lt;2,NOT(AND(C3796=C3795,AA3796=AA3795+1))),INDEX(DATAS,AA3795+1),"")</f>
        <v/>
      </c>
      <c r="AI3795" s="60" t="str">
        <f aca="false">IF(AND(AC3795=1,AA3795&lt;2),IF(AND(C3796=C3795,AA3796=AA3795+1),IF(AC3796=1,"",INDEX(DATAS,AA3795+1)),INDEX(DATAS,AA3795+1)),"")</f>
        <v/>
      </c>
    </row>
    <row r="3796" customFormat="false" ht="15" hidden="false" customHeight="false" outlineLevel="0" collapsed="false">
      <c r="A3796" s="60" t="n">
        <v>46310</v>
      </c>
      <c r="B3796" s="0" t="n">
        <v>1</v>
      </c>
      <c r="C3796" s="0" t="n">
        <v>6131</v>
      </c>
      <c r="D3796" s="0" t="n">
        <v>17</v>
      </c>
      <c r="E3796" s="0" t="n">
        <v>1</v>
      </c>
      <c r="F3796" s="55" t="s">
        <v>1119</v>
      </c>
      <c r="G3796" s="0" t="n">
        <v>36.3</v>
      </c>
      <c r="H3796" s="0" t="n">
        <v>34</v>
      </c>
      <c r="I3796" s="55" t="s">
        <v>166</v>
      </c>
      <c r="J3796" s="0" t="n">
        <v>17</v>
      </c>
      <c r="U3796" s="0" t="n">
        <v>669</v>
      </c>
      <c r="V3796" s="0" t="n">
        <v>0</v>
      </c>
      <c r="X3796" s="55" t="n">
        <f aca="false">IF(I3796="Male",0,1)</f>
        <v>1</v>
      </c>
      <c r="Y3796" s="55" t="n">
        <f aca="false">IF(OR(I3796="DNB",I3796="Dry DNB"),1,0)</f>
        <v>0</v>
      </c>
      <c r="Z3796" s="0" t="str">
        <f aca="false">IF(ISNUMBER(W3796),A3796-W3796,"")</f>
        <v/>
      </c>
      <c r="AA3796" s="55" t="n">
        <f aca="false">MATCH(A3796,DATAS,0)</f>
        <v>2</v>
      </c>
      <c r="AB3796" s="55" t="n">
        <f aca="false">IF(AND(E3796&gt;0,OR(AND(B3796&gt;=1,B3796&lt;=6),B3796=10)),1,0)</f>
        <v>1</v>
      </c>
      <c r="AC3796" s="55" t="n">
        <f aca="false">IF(AND(E3796&gt;0,B3796=10),1,0)</f>
        <v>0</v>
      </c>
      <c r="AD3796" s="55" t="n">
        <f aca="false">IF(AND(C3795=C3796,AA3795=AA3796-1),AB3795,"")</f>
        <v>1</v>
      </c>
      <c r="AE3796" s="55" t="n">
        <f aca="false">IF(AND(C3795=C3796,AA3795=AA3796-1),AC3795,"")</f>
        <v>0</v>
      </c>
      <c r="AF3796" s="55" t="n">
        <f aca="false">IF(AA3796=1,"",IF(AND(AB3796=1,AD3796&lt;&gt;1),1,0))</f>
        <v>0</v>
      </c>
      <c r="AG3796" s="55" t="n">
        <f aca="false">IF(AA3796=1,"",IF(AND(AC3796=1,AE3796&lt;&gt;1),1,0))</f>
        <v>0</v>
      </c>
      <c r="AH3796" s="60" t="str">
        <f aca="false">IF(AND(E3796&gt;0,AA3796&lt;2,NOT(AND(C3797=C3796,AA3797=AA3796+1))),INDEX(DATAS,AA3796+1),"")</f>
        <v/>
      </c>
      <c r="AI3796" s="60" t="str">
        <f aca="false">IF(AND(AC3796=1,AA3796&lt;2),IF(AND(C3797=C3796,AA3797=AA3796+1),IF(AC3797=1,"",INDEX(DATAS,AA3796+1)),INDEX(DATAS,AA3796+1)),"")</f>
        <v/>
      </c>
    </row>
    <row r="3797" customFormat="false" ht="15" hidden="false" customHeight="false" outlineLevel="0" collapsed="false">
      <c r="A3797" s="60" t="n">
        <v>46309</v>
      </c>
      <c r="B3797" s="0" t="n">
        <v>8</v>
      </c>
      <c r="C3797" s="0" t="n">
        <v>6132</v>
      </c>
      <c r="E3797" s="0" t="n">
        <v>0</v>
      </c>
      <c r="F3797" s="55" t="s">
        <v>1120</v>
      </c>
      <c r="I3797" s="55" t="s">
        <v>157</v>
      </c>
      <c r="L3797" s="0" t="n">
        <v>231</v>
      </c>
      <c r="U3797" s="0" t="n">
        <v>667</v>
      </c>
      <c r="V3797" s="0" t="n">
        <v>3</v>
      </c>
      <c r="W3797" s="60" t="n">
        <v>46079</v>
      </c>
      <c r="X3797" s="55" t="n">
        <f aca="false">IF(I3797="Male",0,1)</f>
        <v>1</v>
      </c>
      <c r="Y3797" s="55" t="n">
        <f aca="false">IF(OR(I3797="DNB",I3797="Dry DNB"),1,0)</f>
        <v>0</v>
      </c>
      <c r="Z3797" s="55" t="n">
        <f aca="false">IF(ISNUMBER(W3797),A3797-W3797,"")</f>
        <v>230</v>
      </c>
      <c r="AA3797" s="55" t="n">
        <f aca="false">MATCH(A3797,DATAS,0)</f>
        <v>1</v>
      </c>
      <c r="AB3797" s="55" t="n">
        <f aca="false">IF(AND(E3797&gt;0,OR(AND(B3797&gt;=1,B3797&lt;=6),B3797=10)),1,0)</f>
        <v>0</v>
      </c>
      <c r="AC3797" s="55" t="n">
        <f aca="false">IF(AND(E3797&gt;0,B3797=10),1,0)</f>
        <v>0</v>
      </c>
      <c r="AD3797" s="0" t="str">
        <f aca="false">IF(AND(C3796=C3797,AA3796=AA3797-1),AB3796,"")</f>
        <v/>
      </c>
      <c r="AE3797" s="0" t="str">
        <f aca="false">IF(AND(C3796=C3797,AA3796=AA3797-1),AC3796,"")</f>
        <v/>
      </c>
      <c r="AF3797" s="0" t="str">
        <f aca="false">IF(AA3797=1,"",IF(AND(AB3797=1,AD3797&lt;&gt;1),1,0))</f>
        <v/>
      </c>
      <c r="AG3797" s="0" t="str">
        <f aca="false">IF(AA3797=1,"",IF(AND(AC3797=1,AE3797&lt;&gt;1),1,0))</f>
        <v/>
      </c>
      <c r="AH3797" s="60" t="str">
        <f aca="false">IF(AND(E3797&gt;0,AA3797&lt;2,NOT(AND(C3798=C3797,AA3798=AA3797+1))),INDEX(DATAS,AA3797+1),"")</f>
        <v/>
      </c>
      <c r="AI3797" s="60" t="str">
        <f aca="false">IF(AND(AC3797=1,AA3797&lt;2),IF(AND(C3798=C3797,AA3798=AA3797+1),IF(AC3798=1,"",INDEX(DATAS,AA3797+1)),INDEX(DATAS,AA3797+1)),"")</f>
        <v/>
      </c>
    </row>
    <row r="3798" customFormat="false" ht="15" hidden="false" customHeight="false" outlineLevel="0" collapsed="false">
      <c r="A3798" s="60" t="n">
        <v>46310</v>
      </c>
      <c r="B3798" s="0" t="n">
        <v>8</v>
      </c>
      <c r="C3798" s="0" t="n">
        <v>6132</v>
      </c>
      <c r="E3798" s="0" t="n">
        <v>0</v>
      </c>
      <c r="F3798" s="55" t="s">
        <v>1120</v>
      </c>
      <c r="I3798" s="55" t="s">
        <v>157</v>
      </c>
      <c r="L3798" s="0" t="n">
        <v>232</v>
      </c>
      <c r="U3798" s="0" t="n">
        <v>668</v>
      </c>
      <c r="V3798" s="0" t="n">
        <v>3</v>
      </c>
      <c r="W3798" s="60" t="n">
        <v>46079</v>
      </c>
      <c r="X3798" s="55" t="n">
        <f aca="false">IF(I3798="Male",0,1)</f>
        <v>1</v>
      </c>
      <c r="Y3798" s="55" t="n">
        <f aca="false">IF(OR(I3798="DNB",I3798="Dry DNB"),1,0)</f>
        <v>0</v>
      </c>
      <c r="Z3798" s="55" t="n">
        <f aca="false">IF(ISNUMBER(W3798),A3798-W3798,"")</f>
        <v>231</v>
      </c>
      <c r="AA3798" s="55" t="n">
        <f aca="false">MATCH(A3798,DATAS,0)</f>
        <v>2</v>
      </c>
      <c r="AB3798" s="55" t="n">
        <f aca="false">IF(AND(E3798&gt;0,OR(AND(B3798&gt;=1,B3798&lt;=6),B3798=10)),1,0)</f>
        <v>0</v>
      </c>
      <c r="AC3798" s="55" t="n">
        <f aca="false">IF(AND(E3798&gt;0,B3798=10),1,0)</f>
        <v>0</v>
      </c>
      <c r="AD3798" s="55" t="n">
        <f aca="false">IF(AND(C3797=C3798,AA3797=AA3798-1),AB3797,"")</f>
        <v>0</v>
      </c>
      <c r="AE3798" s="55" t="n">
        <f aca="false">IF(AND(C3797=C3798,AA3797=AA3798-1),AC3797,"")</f>
        <v>0</v>
      </c>
      <c r="AF3798" s="55" t="n">
        <f aca="false">IF(AA3798=1,"",IF(AND(AB3798=1,AD3798&lt;&gt;1),1,0))</f>
        <v>0</v>
      </c>
      <c r="AG3798" s="55" t="n">
        <f aca="false">IF(AA3798=1,"",IF(AND(AC3798=1,AE3798&lt;&gt;1),1,0))</f>
        <v>0</v>
      </c>
      <c r="AH3798" s="60" t="str">
        <f aca="false">IF(AND(E3798&gt;0,AA3798&lt;2,NOT(AND(C3799=C3798,AA3799=AA3798+1))),INDEX(DATAS,AA3798+1),"")</f>
        <v/>
      </c>
      <c r="AI3798" s="60" t="str">
        <f aca="false">IF(AND(AC3798=1,AA3798&lt;2),IF(AND(C3799=C3798,AA3799=AA3798+1),IF(AC3799=1,"",INDEX(DATAS,AA3798+1)),INDEX(DATAS,AA3798+1)),"")</f>
        <v/>
      </c>
    </row>
    <row r="3799" customFormat="false" ht="15" hidden="false" customHeight="false" outlineLevel="0" collapsed="false">
      <c r="A3799" s="60" t="n">
        <v>46309</v>
      </c>
      <c r="B3799" s="0" t="n">
        <v>14</v>
      </c>
      <c r="C3799" s="0" t="n">
        <v>6134</v>
      </c>
      <c r="E3799" s="0" t="n">
        <v>0</v>
      </c>
      <c r="F3799" s="55" t="s">
        <v>1120</v>
      </c>
      <c r="I3799" s="55" t="s">
        <v>157</v>
      </c>
      <c r="L3799" s="0" t="n">
        <v>256</v>
      </c>
      <c r="U3799" s="0" t="n">
        <v>667</v>
      </c>
      <c r="V3799" s="0" t="n">
        <v>3</v>
      </c>
      <c r="W3799" s="60" t="n">
        <v>46054</v>
      </c>
      <c r="X3799" s="55" t="n">
        <f aca="false">IF(I3799="Male",0,1)</f>
        <v>1</v>
      </c>
      <c r="Y3799" s="55" t="n">
        <f aca="false">IF(OR(I3799="DNB",I3799="Dry DNB"),1,0)</f>
        <v>0</v>
      </c>
      <c r="Z3799" s="55" t="n">
        <f aca="false">IF(ISNUMBER(W3799),A3799-W3799,"")</f>
        <v>255</v>
      </c>
      <c r="AA3799" s="55" t="n">
        <f aca="false">MATCH(A3799,DATAS,0)</f>
        <v>1</v>
      </c>
      <c r="AB3799" s="55" t="n">
        <f aca="false">IF(AND(E3799&gt;0,OR(AND(B3799&gt;=1,B3799&lt;=6),B3799=10)),1,0)</f>
        <v>0</v>
      </c>
      <c r="AC3799" s="55" t="n">
        <f aca="false">IF(AND(E3799&gt;0,B3799=10),1,0)</f>
        <v>0</v>
      </c>
      <c r="AD3799" s="0" t="str">
        <f aca="false">IF(AND(C3798=C3799,AA3798=AA3799-1),AB3798,"")</f>
        <v/>
      </c>
      <c r="AE3799" s="0" t="str">
        <f aca="false">IF(AND(C3798=C3799,AA3798=AA3799-1),AC3798,"")</f>
        <v/>
      </c>
      <c r="AF3799" s="0" t="str">
        <f aca="false">IF(AA3799=1,"",IF(AND(AB3799=1,AD3799&lt;&gt;1),1,0))</f>
        <v/>
      </c>
      <c r="AG3799" s="0" t="str">
        <f aca="false">IF(AA3799=1,"",IF(AND(AC3799=1,AE3799&lt;&gt;1),1,0))</f>
        <v/>
      </c>
      <c r="AH3799" s="60" t="str">
        <f aca="false">IF(AND(E3799&gt;0,AA3799&lt;2,NOT(AND(C3800=C3799,AA3800=AA3799+1))),INDEX(DATAS,AA3799+1),"")</f>
        <v/>
      </c>
      <c r="AI3799" s="60" t="str">
        <f aca="false">IF(AND(AC3799=1,AA3799&lt;2),IF(AND(C3800=C3799,AA3800=AA3799+1),IF(AC3800=1,"",INDEX(DATAS,AA3799+1)),INDEX(DATAS,AA3799+1)),"")</f>
        <v/>
      </c>
    </row>
    <row r="3800" customFormat="false" ht="15" hidden="false" customHeight="false" outlineLevel="0" collapsed="false">
      <c r="A3800" s="60" t="n">
        <v>46310</v>
      </c>
      <c r="B3800" s="0" t="n">
        <v>14</v>
      </c>
      <c r="C3800" s="0" t="n">
        <v>6134</v>
      </c>
      <c r="E3800" s="0" t="n">
        <v>0</v>
      </c>
      <c r="F3800" s="55" t="s">
        <v>1120</v>
      </c>
      <c r="I3800" s="55" t="s">
        <v>157</v>
      </c>
      <c r="L3800" s="0" t="n">
        <v>257</v>
      </c>
      <c r="U3800" s="0" t="n">
        <v>668</v>
      </c>
      <c r="V3800" s="0" t="n">
        <v>3</v>
      </c>
      <c r="W3800" s="60" t="n">
        <v>46054</v>
      </c>
      <c r="X3800" s="55" t="n">
        <f aca="false">IF(I3800="Male",0,1)</f>
        <v>1</v>
      </c>
      <c r="Y3800" s="55" t="n">
        <f aca="false">IF(OR(I3800="DNB",I3800="Dry DNB"),1,0)</f>
        <v>0</v>
      </c>
      <c r="Z3800" s="55" t="n">
        <f aca="false">IF(ISNUMBER(W3800),A3800-W3800,"")</f>
        <v>256</v>
      </c>
      <c r="AA3800" s="55" t="n">
        <f aca="false">MATCH(A3800,DATAS,0)</f>
        <v>2</v>
      </c>
      <c r="AB3800" s="55" t="n">
        <f aca="false">IF(AND(E3800&gt;0,OR(AND(B3800&gt;=1,B3800&lt;=6),B3800=10)),1,0)</f>
        <v>0</v>
      </c>
      <c r="AC3800" s="55" t="n">
        <f aca="false">IF(AND(E3800&gt;0,B3800=10),1,0)</f>
        <v>0</v>
      </c>
      <c r="AD3800" s="55" t="n">
        <f aca="false">IF(AND(C3799=C3800,AA3799=AA3800-1),AB3799,"")</f>
        <v>0</v>
      </c>
      <c r="AE3800" s="55" t="n">
        <f aca="false">IF(AND(C3799=C3800,AA3799=AA3800-1),AC3799,"")</f>
        <v>0</v>
      </c>
      <c r="AF3800" s="55" t="n">
        <f aca="false">IF(AA3800=1,"",IF(AND(AB3800=1,AD3800&lt;&gt;1),1,0))</f>
        <v>0</v>
      </c>
      <c r="AG3800" s="55" t="n">
        <f aca="false">IF(AA3800=1,"",IF(AND(AC3800=1,AE3800&lt;&gt;1),1,0))</f>
        <v>0</v>
      </c>
      <c r="AH3800" s="60" t="str">
        <f aca="false">IF(AND(E3800&gt;0,AA3800&lt;2,NOT(AND(C3801=C3800,AA3801=AA3800+1))),INDEX(DATAS,AA3800+1),"")</f>
        <v/>
      </c>
      <c r="AI3800" s="60" t="str">
        <f aca="false">IF(AND(AC3800=1,AA3800&lt;2),IF(AND(C3801=C3800,AA3801=AA3800+1),IF(AC3801=1,"",INDEX(DATAS,AA3800+1)),INDEX(DATAS,AA3800+1)),"")</f>
        <v/>
      </c>
    </row>
    <row r="3801" customFormat="false" ht="15" hidden="false" customHeight="false" outlineLevel="0" collapsed="false">
      <c r="A3801" s="60" t="n">
        <v>46309</v>
      </c>
      <c r="B3801" s="0" t="n">
        <v>14</v>
      </c>
      <c r="C3801" s="0" t="n">
        <v>6135</v>
      </c>
      <c r="E3801" s="0" t="n">
        <v>0</v>
      </c>
      <c r="F3801" s="55" t="s">
        <v>1120</v>
      </c>
      <c r="I3801" s="55" t="s">
        <v>157</v>
      </c>
      <c r="L3801" s="0" t="n">
        <v>280</v>
      </c>
      <c r="U3801" s="0" t="n">
        <v>667</v>
      </c>
      <c r="V3801" s="0" t="n">
        <v>1</v>
      </c>
      <c r="W3801" s="60" t="n">
        <v>46030</v>
      </c>
      <c r="X3801" s="55" t="n">
        <f aca="false">IF(I3801="Male",0,1)</f>
        <v>1</v>
      </c>
      <c r="Y3801" s="55" t="n">
        <f aca="false">IF(OR(I3801="DNB",I3801="Dry DNB"),1,0)</f>
        <v>0</v>
      </c>
      <c r="Z3801" s="55" t="n">
        <f aca="false">IF(ISNUMBER(W3801),A3801-W3801,"")</f>
        <v>279</v>
      </c>
      <c r="AA3801" s="55" t="n">
        <f aca="false">MATCH(A3801,DATAS,0)</f>
        <v>1</v>
      </c>
      <c r="AB3801" s="55" t="n">
        <f aca="false">IF(AND(E3801&gt;0,OR(AND(B3801&gt;=1,B3801&lt;=6),B3801=10)),1,0)</f>
        <v>0</v>
      </c>
      <c r="AC3801" s="55" t="n">
        <f aca="false">IF(AND(E3801&gt;0,B3801=10),1,0)</f>
        <v>0</v>
      </c>
      <c r="AD3801" s="0" t="str">
        <f aca="false">IF(AND(C3800=C3801,AA3800=AA3801-1),AB3800,"")</f>
        <v/>
      </c>
      <c r="AE3801" s="0" t="str">
        <f aca="false">IF(AND(C3800=C3801,AA3800=AA3801-1),AC3800,"")</f>
        <v/>
      </c>
      <c r="AF3801" s="0" t="str">
        <f aca="false">IF(AA3801=1,"",IF(AND(AB3801=1,AD3801&lt;&gt;1),1,0))</f>
        <v/>
      </c>
      <c r="AG3801" s="0" t="str">
        <f aca="false">IF(AA3801=1,"",IF(AND(AC3801=1,AE3801&lt;&gt;1),1,0))</f>
        <v/>
      </c>
      <c r="AH3801" s="60" t="str">
        <f aca="false">IF(AND(E3801&gt;0,AA3801&lt;2,NOT(AND(C3802=C3801,AA3802=AA3801+1))),INDEX(DATAS,AA3801+1),"")</f>
        <v/>
      </c>
      <c r="AI3801" s="60" t="str">
        <f aca="false">IF(AND(AC3801=1,AA3801&lt;2),IF(AND(C3802=C3801,AA3802=AA3801+1),IF(AC3802=1,"",INDEX(DATAS,AA3801+1)),INDEX(DATAS,AA3801+1)),"")</f>
        <v/>
      </c>
    </row>
    <row r="3802" customFormat="false" ht="15" hidden="false" customHeight="false" outlineLevel="0" collapsed="false">
      <c r="A3802" s="60" t="n">
        <v>46309</v>
      </c>
      <c r="B3802" s="0" t="n">
        <v>1</v>
      </c>
      <c r="C3802" s="0" t="n">
        <v>6138</v>
      </c>
      <c r="D3802" s="0" t="n">
        <v>25</v>
      </c>
      <c r="E3802" s="0" t="n">
        <v>1</v>
      </c>
      <c r="F3802" s="55" t="s">
        <v>1121</v>
      </c>
      <c r="G3802" s="0" t="n">
        <v>40.6</v>
      </c>
      <c r="H3802" s="0" t="n">
        <v>41</v>
      </c>
      <c r="I3802" s="55" t="s">
        <v>166</v>
      </c>
      <c r="J3802" s="0" t="n">
        <v>25</v>
      </c>
      <c r="R3802" s="0" t="n">
        <v>3689</v>
      </c>
      <c r="S3802" s="0" t="n">
        <v>7415</v>
      </c>
      <c r="U3802" s="0" t="n">
        <v>666</v>
      </c>
      <c r="V3802" s="0" t="n">
        <v>0</v>
      </c>
      <c r="X3802" s="55" t="n">
        <f aca="false">IF(I3802="Male",0,1)</f>
        <v>1</v>
      </c>
      <c r="Y3802" s="55" t="n">
        <f aca="false">IF(OR(I3802="DNB",I3802="Dry DNB"),1,0)</f>
        <v>0</v>
      </c>
      <c r="Z3802" s="0" t="str">
        <f aca="false">IF(ISNUMBER(W3802),A3802-W3802,"")</f>
        <v/>
      </c>
      <c r="AA3802" s="55" t="n">
        <f aca="false">MATCH(A3802,DATAS,0)</f>
        <v>1</v>
      </c>
      <c r="AB3802" s="55" t="n">
        <f aca="false">IF(AND(E3802&gt;0,OR(AND(B3802&gt;=1,B3802&lt;=6),B3802=10)),1,0)</f>
        <v>1</v>
      </c>
      <c r="AC3802" s="55" t="n">
        <f aca="false">IF(AND(E3802&gt;0,B3802=10),1,0)</f>
        <v>0</v>
      </c>
      <c r="AD3802" s="0" t="str">
        <f aca="false">IF(AND(C3801=C3802,AA3801=AA3802-1),AB3801,"")</f>
        <v/>
      </c>
      <c r="AE3802" s="0" t="str">
        <f aca="false">IF(AND(C3801=C3802,AA3801=AA3802-1),AC3801,"")</f>
        <v/>
      </c>
      <c r="AF3802" s="0" t="str">
        <f aca="false">IF(AA3802=1,"",IF(AND(AB3802=1,AD3802&lt;&gt;1),1,0))</f>
        <v/>
      </c>
      <c r="AG3802" s="0" t="str">
        <f aca="false">IF(AA3802=1,"",IF(AND(AC3802=1,AE3802&lt;&gt;1),1,0))</f>
        <v/>
      </c>
      <c r="AH3802" s="60" t="str">
        <f aca="false">IF(AND(E3802&gt;0,AA3802&lt;2,NOT(AND(C3803=C3802,AA3803=AA3802+1))),INDEX(DATAS,AA3802+1),"")</f>
        <v/>
      </c>
      <c r="AI3802" s="60" t="str">
        <f aca="false">IF(AND(AC3802=1,AA3802&lt;2),IF(AND(C3803=C3802,AA3803=AA3802+1),IF(AC3803=1,"",INDEX(DATAS,AA3802+1)),INDEX(DATAS,AA3802+1)),"")</f>
        <v/>
      </c>
    </row>
    <row r="3803" customFormat="false" ht="15" hidden="false" customHeight="false" outlineLevel="0" collapsed="false">
      <c r="A3803" s="60" t="n">
        <v>46310</v>
      </c>
      <c r="B3803" s="0" t="n">
        <v>1</v>
      </c>
      <c r="C3803" s="0" t="n">
        <v>6138</v>
      </c>
      <c r="D3803" s="0" t="n">
        <v>26</v>
      </c>
      <c r="E3803" s="0" t="n">
        <v>1</v>
      </c>
      <c r="F3803" s="55" t="s">
        <v>1121</v>
      </c>
      <c r="G3803" s="0" t="n">
        <v>47.5</v>
      </c>
      <c r="H3803" s="0" t="n">
        <v>43</v>
      </c>
      <c r="I3803" s="55" t="s">
        <v>166</v>
      </c>
      <c r="J3803" s="0" t="n">
        <v>26</v>
      </c>
      <c r="U3803" s="0" t="n">
        <v>667</v>
      </c>
      <c r="V3803" s="0" t="n">
        <v>0</v>
      </c>
      <c r="X3803" s="55" t="n">
        <f aca="false">IF(I3803="Male",0,1)</f>
        <v>1</v>
      </c>
      <c r="Y3803" s="55" t="n">
        <f aca="false">IF(OR(I3803="DNB",I3803="Dry DNB"),1,0)</f>
        <v>0</v>
      </c>
      <c r="Z3803" s="0" t="str">
        <f aca="false">IF(ISNUMBER(W3803),A3803-W3803,"")</f>
        <v/>
      </c>
      <c r="AA3803" s="55" t="n">
        <f aca="false">MATCH(A3803,DATAS,0)</f>
        <v>2</v>
      </c>
      <c r="AB3803" s="55" t="n">
        <f aca="false">IF(AND(E3803&gt;0,OR(AND(B3803&gt;=1,B3803&lt;=6),B3803=10)),1,0)</f>
        <v>1</v>
      </c>
      <c r="AC3803" s="55" t="n">
        <f aca="false">IF(AND(E3803&gt;0,B3803=10),1,0)</f>
        <v>0</v>
      </c>
      <c r="AD3803" s="55" t="n">
        <f aca="false">IF(AND(C3802=C3803,AA3802=AA3803-1),AB3802,"")</f>
        <v>1</v>
      </c>
      <c r="AE3803" s="55" t="n">
        <f aca="false">IF(AND(C3802=C3803,AA3802=AA3803-1),AC3802,"")</f>
        <v>0</v>
      </c>
      <c r="AF3803" s="55" t="n">
        <f aca="false">IF(AA3803=1,"",IF(AND(AB3803=1,AD3803&lt;&gt;1),1,0))</f>
        <v>0</v>
      </c>
      <c r="AG3803" s="55" t="n">
        <f aca="false">IF(AA3803=1,"",IF(AND(AC3803=1,AE3803&lt;&gt;1),1,0))</f>
        <v>0</v>
      </c>
      <c r="AH3803" s="60" t="str">
        <f aca="false">IF(AND(E3803&gt;0,AA3803&lt;2,NOT(AND(C3804=C3803,AA3804=AA3803+1))),INDEX(DATAS,AA3803+1),"")</f>
        <v/>
      </c>
      <c r="AI3803" s="60" t="str">
        <f aca="false">IF(AND(AC3803=1,AA3803&lt;2),IF(AND(C3804=C3803,AA3804=AA3803+1),IF(AC3804=1,"",INDEX(DATAS,AA3803+1)),INDEX(DATAS,AA3803+1)),"")</f>
        <v/>
      </c>
    </row>
    <row r="3804" customFormat="false" ht="15" hidden="false" customHeight="false" outlineLevel="0" collapsed="false">
      <c r="A3804" s="60" t="n">
        <v>46309</v>
      </c>
      <c r="B3804" s="0" t="n">
        <v>8</v>
      </c>
      <c r="C3804" s="0" t="n">
        <v>6139</v>
      </c>
      <c r="E3804" s="0" t="n">
        <v>0</v>
      </c>
      <c r="F3804" s="55" t="s">
        <v>1121</v>
      </c>
      <c r="I3804" s="55" t="s">
        <v>157</v>
      </c>
      <c r="L3804" s="0" t="n">
        <v>212</v>
      </c>
      <c r="U3804" s="0" t="n">
        <v>666</v>
      </c>
      <c r="V3804" s="0" t="n">
        <v>5</v>
      </c>
      <c r="W3804" s="60" t="n">
        <v>46098</v>
      </c>
      <c r="X3804" s="55" t="n">
        <f aca="false">IF(I3804="Male",0,1)</f>
        <v>1</v>
      </c>
      <c r="Y3804" s="55" t="n">
        <f aca="false">IF(OR(I3804="DNB",I3804="Dry DNB"),1,0)</f>
        <v>0</v>
      </c>
      <c r="Z3804" s="55" t="n">
        <f aca="false">IF(ISNUMBER(W3804),A3804-W3804,"")</f>
        <v>211</v>
      </c>
      <c r="AA3804" s="55" t="n">
        <f aca="false">MATCH(A3804,DATAS,0)</f>
        <v>1</v>
      </c>
      <c r="AB3804" s="55" t="n">
        <f aca="false">IF(AND(E3804&gt;0,OR(AND(B3804&gt;=1,B3804&lt;=6),B3804=10)),1,0)</f>
        <v>0</v>
      </c>
      <c r="AC3804" s="55" t="n">
        <f aca="false">IF(AND(E3804&gt;0,B3804=10),1,0)</f>
        <v>0</v>
      </c>
      <c r="AD3804" s="0" t="str">
        <f aca="false">IF(AND(C3803=C3804,AA3803=AA3804-1),AB3803,"")</f>
        <v/>
      </c>
      <c r="AE3804" s="0" t="str">
        <f aca="false">IF(AND(C3803=C3804,AA3803=AA3804-1),AC3803,"")</f>
        <v/>
      </c>
      <c r="AF3804" s="0" t="str">
        <f aca="false">IF(AA3804=1,"",IF(AND(AB3804=1,AD3804&lt;&gt;1),1,0))</f>
        <v/>
      </c>
      <c r="AG3804" s="0" t="str">
        <f aca="false">IF(AA3804=1,"",IF(AND(AC3804=1,AE3804&lt;&gt;1),1,0))</f>
        <v/>
      </c>
      <c r="AH3804" s="60" t="str">
        <f aca="false">IF(AND(E3804&gt;0,AA3804&lt;2,NOT(AND(C3805=C3804,AA3805=AA3804+1))),INDEX(DATAS,AA3804+1),"")</f>
        <v/>
      </c>
      <c r="AI3804" s="60" t="str">
        <f aca="false">IF(AND(AC3804=1,AA3804&lt;2),IF(AND(C3805=C3804,AA3805=AA3804+1),IF(AC3805=1,"",INDEX(DATAS,AA3804+1)),INDEX(DATAS,AA3804+1)),"")</f>
        <v/>
      </c>
    </row>
    <row r="3805" customFormat="false" ht="15" hidden="false" customHeight="false" outlineLevel="0" collapsed="false">
      <c r="A3805" s="60" t="n">
        <v>46310</v>
      </c>
      <c r="B3805" s="0" t="n">
        <v>8</v>
      </c>
      <c r="C3805" s="0" t="n">
        <v>6139</v>
      </c>
      <c r="E3805" s="0" t="n">
        <v>0</v>
      </c>
      <c r="F3805" s="55" t="s">
        <v>1121</v>
      </c>
      <c r="I3805" s="55" t="s">
        <v>157</v>
      </c>
      <c r="L3805" s="0" t="n">
        <v>213</v>
      </c>
      <c r="U3805" s="0" t="n">
        <v>667</v>
      </c>
      <c r="V3805" s="0" t="n">
        <v>5</v>
      </c>
      <c r="W3805" s="60" t="n">
        <v>46098</v>
      </c>
      <c r="X3805" s="55" t="n">
        <f aca="false">IF(I3805="Male",0,1)</f>
        <v>1</v>
      </c>
      <c r="Y3805" s="55" t="n">
        <f aca="false">IF(OR(I3805="DNB",I3805="Dry DNB"),1,0)</f>
        <v>0</v>
      </c>
      <c r="Z3805" s="55" t="n">
        <f aca="false">IF(ISNUMBER(W3805),A3805-W3805,"")</f>
        <v>212</v>
      </c>
      <c r="AA3805" s="55" t="n">
        <f aca="false">MATCH(A3805,DATAS,0)</f>
        <v>2</v>
      </c>
      <c r="AB3805" s="55" t="n">
        <f aca="false">IF(AND(E3805&gt;0,OR(AND(B3805&gt;=1,B3805&lt;=6),B3805=10)),1,0)</f>
        <v>0</v>
      </c>
      <c r="AC3805" s="55" t="n">
        <f aca="false">IF(AND(E3805&gt;0,B3805=10),1,0)</f>
        <v>0</v>
      </c>
      <c r="AD3805" s="55" t="n">
        <f aca="false">IF(AND(C3804=C3805,AA3804=AA3805-1),AB3804,"")</f>
        <v>0</v>
      </c>
      <c r="AE3805" s="55" t="n">
        <f aca="false">IF(AND(C3804=C3805,AA3804=AA3805-1),AC3804,"")</f>
        <v>0</v>
      </c>
      <c r="AF3805" s="55" t="n">
        <f aca="false">IF(AA3805=1,"",IF(AND(AB3805=1,AD3805&lt;&gt;1),1,0))</f>
        <v>0</v>
      </c>
      <c r="AG3805" s="55" t="n">
        <f aca="false">IF(AA3805=1,"",IF(AND(AC3805=1,AE3805&lt;&gt;1),1,0))</f>
        <v>0</v>
      </c>
      <c r="AH3805" s="60" t="str">
        <f aca="false">IF(AND(E3805&gt;0,AA3805&lt;2,NOT(AND(C3806=C3805,AA3806=AA3805+1))),INDEX(DATAS,AA3805+1),"")</f>
        <v/>
      </c>
      <c r="AI3805" s="60" t="str">
        <f aca="false">IF(AND(AC3805=1,AA3805&lt;2),IF(AND(C3806=C3805,AA3806=AA3805+1),IF(AC3806=1,"",INDEX(DATAS,AA3805+1)),INDEX(DATAS,AA3805+1)),"")</f>
        <v/>
      </c>
    </row>
    <row r="3806" customFormat="false" ht="15" hidden="false" customHeight="false" outlineLevel="0" collapsed="false">
      <c r="A3806" s="60" t="n">
        <v>46309</v>
      </c>
      <c r="B3806" s="0" t="n">
        <v>8</v>
      </c>
      <c r="C3806" s="0" t="n">
        <v>6140</v>
      </c>
      <c r="E3806" s="0" t="n">
        <v>0</v>
      </c>
      <c r="F3806" s="55" t="s">
        <v>1121</v>
      </c>
      <c r="I3806" s="55" t="s">
        <v>157</v>
      </c>
      <c r="L3806" s="0" t="n">
        <v>216</v>
      </c>
      <c r="U3806" s="0" t="n">
        <v>666</v>
      </c>
      <c r="V3806" s="0" t="n">
        <v>4</v>
      </c>
      <c r="W3806" s="60" t="n">
        <v>46094</v>
      </c>
      <c r="X3806" s="55" t="n">
        <f aca="false">IF(I3806="Male",0,1)</f>
        <v>1</v>
      </c>
      <c r="Y3806" s="55" t="n">
        <f aca="false">IF(OR(I3806="DNB",I3806="Dry DNB"),1,0)</f>
        <v>0</v>
      </c>
      <c r="Z3806" s="55" t="n">
        <f aca="false">IF(ISNUMBER(W3806),A3806-W3806,"")</f>
        <v>215</v>
      </c>
      <c r="AA3806" s="55" t="n">
        <f aca="false">MATCH(A3806,DATAS,0)</f>
        <v>1</v>
      </c>
      <c r="AB3806" s="55" t="n">
        <f aca="false">IF(AND(E3806&gt;0,OR(AND(B3806&gt;=1,B3806&lt;=6),B3806=10)),1,0)</f>
        <v>0</v>
      </c>
      <c r="AC3806" s="55" t="n">
        <f aca="false">IF(AND(E3806&gt;0,B3806=10),1,0)</f>
        <v>0</v>
      </c>
      <c r="AD3806" s="0" t="str">
        <f aca="false">IF(AND(C3805=C3806,AA3805=AA3806-1),AB3805,"")</f>
        <v/>
      </c>
      <c r="AE3806" s="0" t="str">
        <f aca="false">IF(AND(C3805=C3806,AA3805=AA3806-1),AC3805,"")</f>
        <v/>
      </c>
      <c r="AF3806" s="0" t="str">
        <f aca="false">IF(AA3806=1,"",IF(AND(AB3806=1,AD3806&lt;&gt;1),1,0))</f>
        <v/>
      </c>
      <c r="AG3806" s="0" t="str">
        <f aca="false">IF(AA3806=1,"",IF(AND(AC3806=1,AE3806&lt;&gt;1),1,0))</f>
        <v/>
      </c>
      <c r="AH3806" s="60" t="str">
        <f aca="false">IF(AND(E3806&gt;0,AA3806&lt;2,NOT(AND(C3807=C3806,AA3807=AA3806+1))),INDEX(DATAS,AA3806+1),"")</f>
        <v/>
      </c>
      <c r="AI3806" s="60" t="str">
        <f aca="false">IF(AND(AC3806=1,AA3806&lt;2),IF(AND(C3807=C3806,AA3807=AA3806+1),IF(AC3807=1,"",INDEX(DATAS,AA3806+1)),INDEX(DATAS,AA3806+1)),"")</f>
        <v/>
      </c>
    </row>
    <row r="3807" customFormat="false" ht="15" hidden="false" customHeight="false" outlineLevel="0" collapsed="false">
      <c r="A3807" s="60" t="n">
        <v>46310</v>
      </c>
      <c r="B3807" s="0" t="n">
        <v>8</v>
      </c>
      <c r="C3807" s="0" t="n">
        <v>6140</v>
      </c>
      <c r="E3807" s="0" t="n">
        <v>0</v>
      </c>
      <c r="F3807" s="55" t="s">
        <v>1121</v>
      </c>
      <c r="I3807" s="55" t="s">
        <v>157</v>
      </c>
      <c r="L3807" s="0" t="n">
        <v>217</v>
      </c>
      <c r="U3807" s="0" t="n">
        <v>667</v>
      </c>
      <c r="V3807" s="0" t="n">
        <v>4</v>
      </c>
      <c r="W3807" s="60" t="n">
        <v>46094</v>
      </c>
      <c r="X3807" s="55" t="n">
        <f aca="false">IF(I3807="Male",0,1)</f>
        <v>1</v>
      </c>
      <c r="Y3807" s="55" t="n">
        <f aca="false">IF(OR(I3807="DNB",I3807="Dry DNB"),1,0)</f>
        <v>0</v>
      </c>
      <c r="Z3807" s="55" t="n">
        <f aca="false">IF(ISNUMBER(W3807),A3807-W3807,"")</f>
        <v>216</v>
      </c>
      <c r="AA3807" s="55" t="n">
        <f aca="false">MATCH(A3807,DATAS,0)</f>
        <v>2</v>
      </c>
      <c r="AB3807" s="55" t="n">
        <f aca="false">IF(AND(E3807&gt;0,OR(AND(B3807&gt;=1,B3807&lt;=6),B3807=10)),1,0)</f>
        <v>0</v>
      </c>
      <c r="AC3807" s="55" t="n">
        <f aca="false">IF(AND(E3807&gt;0,B3807=10),1,0)</f>
        <v>0</v>
      </c>
      <c r="AD3807" s="55" t="n">
        <f aca="false">IF(AND(C3806=C3807,AA3806=AA3807-1),AB3806,"")</f>
        <v>0</v>
      </c>
      <c r="AE3807" s="55" t="n">
        <f aca="false">IF(AND(C3806=C3807,AA3806=AA3807-1),AC3806,"")</f>
        <v>0</v>
      </c>
      <c r="AF3807" s="55" t="n">
        <f aca="false">IF(AA3807=1,"",IF(AND(AB3807=1,AD3807&lt;&gt;1),1,0))</f>
        <v>0</v>
      </c>
      <c r="AG3807" s="55" t="n">
        <f aca="false">IF(AA3807=1,"",IF(AND(AC3807=1,AE3807&lt;&gt;1),1,0))</f>
        <v>0</v>
      </c>
      <c r="AH3807" s="60" t="str">
        <f aca="false">IF(AND(E3807&gt;0,AA3807&lt;2,NOT(AND(C3808=C3807,AA3808=AA3807+1))),INDEX(DATAS,AA3807+1),"")</f>
        <v/>
      </c>
      <c r="AI3807" s="60" t="str">
        <f aca="false">IF(AND(AC3807=1,AA3807&lt;2),IF(AND(C3808=C3807,AA3808=AA3807+1),IF(AC3808=1,"",INDEX(DATAS,AA3807+1)),INDEX(DATAS,AA3807+1)),"")</f>
        <v/>
      </c>
    </row>
    <row r="3808" customFormat="false" ht="15" hidden="false" customHeight="false" outlineLevel="0" collapsed="false">
      <c r="A3808" s="60" t="n">
        <v>46309</v>
      </c>
      <c r="B3808" s="0" t="n">
        <v>8</v>
      </c>
      <c r="C3808" s="0" t="n">
        <v>6142</v>
      </c>
      <c r="E3808" s="0" t="n">
        <v>0</v>
      </c>
      <c r="F3808" s="55" t="s">
        <v>1121</v>
      </c>
      <c r="I3808" s="55" t="s">
        <v>157</v>
      </c>
      <c r="L3808" s="0" t="n">
        <v>175</v>
      </c>
      <c r="U3808" s="0" t="n">
        <v>666</v>
      </c>
      <c r="V3808" s="0" t="n">
        <v>6</v>
      </c>
      <c r="W3808" s="60" t="n">
        <v>46135</v>
      </c>
      <c r="X3808" s="55" t="n">
        <f aca="false">IF(I3808="Male",0,1)</f>
        <v>1</v>
      </c>
      <c r="Y3808" s="55" t="n">
        <f aca="false">IF(OR(I3808="DNB",I3808="Dry DNB"),1,0)</f>
        <v>0</v>
      </c>
      <c r="Z3808" s="55" t="n">
        <f aca="false">IF(ISNUMBER(W3808),A3808-W3808,"")</f>
        <v>174</v>
      </c>
      <c r="AA3808" s="55" t="n">
        <f aca="false">MATCH(A3808,DATAS,0)</f>
        <v>1</v>
      </c>
      <c r="AB3808" s="55" t="n">
        <f aca="false">IF(AND(E3808&gt;0,OR(AND(B3808&gt;=1,B3808&lt;=6),B3808=10)),1,0)</f>
        <v>0</v>
      </c>
      <c r="AC3808" s="55" t="n">
        <f aca="false">IF(AND(E3808&gt;0,B3808=10),1,0)</f>
        <v>0</v>
      </c>
      <c r="AD3808" s="0" t="str">
        <f aca="false">IF(AND(C3807=C3808,AA3807=AA3808-1),AB3807,"")</f>
        <v/>
      </c>
      <c r="AE3808" s="0" t="str">
        <f aca="false">IF(AND(C3807=C3808,AA3807=AA3808-1),AC3807,"")</f>
        <v/>
      </c>
      <c r="AF3808" s="0" t="str">
        <f aca="false">IF(AA3808=1,"",IF(AND(AB3808=1,AD3808&lt;&gt;1),1,0))</f>
        <v/>
      </c>
      <c r="AG3808" s="0" t="str">
        <f aca="false">IF(AA3808=1,"",IF(AND(AC3808=1,AE3808&lt;&gt;1),1,0))</f>
        <v/>
      </c>
      <c r="AH3808" s="60" t="str">
        <f aca="false">IF(AND(E3808&gt;0,AA3808&lt;2,NOT(AND(C3809=C3808,AA3809=AA3808+1))),INDEX(DATAS,AA3808+1),"")</f>
        <v/>
      </c>
      <c r="AI3808" s="60" t="str">
        <f aca="false">IF(AND(AC3808=1,AA3808&lt;2),IF(AND(C3809=C3808,AA3809=AA3808+1),IF(AC3809=1,"",INDEX(DATAS,AA3808+1)),INDEX(DATAS,AA3808+1)),"")</f>
        <v/>
      </c>
    </row>
    <row r="3809" customFormat="false" ht="15" hidden="false" customHeight="false" outlineLevel="0" collapsed="false">
      <c r="A3809" s="60" t="n">
        <v>46310</v>
      </c>
      <c r="B3809" s="0" t="n">
        <v>8</v>
      </c>
      <c r="C3809" s="0" t="n">
        <v>6142</v>
      </c>
      <c r="E3809" s="0" t="n">
        <v>0</v>
      </c>
      <c r="F3809" s="55" t="s">
        <v>1121</v>
      </c>
      <c r="I3809" s="55" t="s">
        <v>157</v>
      </c>
      <c r="L3809" s="0" t="n">
        <v>176</v>
      </c>
      <c r="U3809" s="0" t="n">
        <v>667</v>
      </c>
      <c r="V3809" s="0" t="n">
        <v>6</v>
      </c>
      <c r="W3809" s="60" t="n">
        <v>46135</v>
      </c>
      <c r="X3809" s="55" t="n">
        <f aca="false">IF(I3809="Male",0,1)</f>
        <v>1</v>
      </c>
      <c r="Y3809" s="55" t="n">
        <f aca="false">IF(OR(I3809="DNB",I3809="Dry DNB"),1,0)</f>
        <v>0</v>
      </c>
      <c r="Z3809" s="55" t="n">
        <f aca="false">IF(ISNUMBER(W3809),A3809-W3809,"")</f>
        <v>175</v>
      </c>
      <c r="AA3809" s="55" t="n">
        <f aca="false">MATCH(A3809,DATAS,0)</f>
        <v>2</v>
      </c>
      <c r="AB3809" s="55" t="n">
        <f aca="false">IF(AND(E3809&gt;0,OR(AND(B3809&gt;=1,B3809&lt;=6),B3809=10)),1,0)</f>
        <v>0</v>
      </c>
      <c r="AC3809" s="55" t="n">
        <f aca="false">IF(AND(E3809&gt;0,B3809=10),1,0)</f>
        <v>0</v>
      </c>
      <c r="AD3809" s="55" t="n">
        <f aca="false">IF(AND(C3808=C3809,AA3808=AA3809-1),AB3808,"")</f>
        <v>0</v>
      </c>
      <c r="AE3809" s="55" t="n">
        <f aca="false">IF(AND(C3808=C3809,AA3808=AA3809-1),AC3808,"")</f>
        <v>0</v>
      </c>
      <c r="AF3809" s="55" t="n">
        <f aca="false">IF(AA3809=1,"",IF(AND(AB3809=1,AD3809&lt;&gt;1),1,0))</f>
        <v>0</v>
      </c>
      <c r="AG3809" s="55" t="n">
        <f aca="false">IF(AA3809=1,"",IF(AND(AC3809=1,AE3809&lt;&gt;1),1,0))</f>
        <v>0</v>
      </c>
      <c r="AH3809" s="60" t="str">
        <f aca="false">IF(AND(E3809&gt;0,AA3809&lt;2,NOT(AND(C3810=C3809,AA3810=AA3809+1))),INDEX(DATAS,AA3809+1),"")</f>
        <v/>
      </c>
      <c r="AI3809" s="60" t="str">
        <f aca="false">IF(AND(AC3809=1,AA3809&lt;2),IF(AND(C3810=C3809,AA3810=AA3809+1),IF(AC3810=1,"",INDEX(DATAS,AA3809+1)),INDEX(DATAS,AA3809+1)),"")</f>
        <v/>
      </c>
    </row>
    <row r="3810" customFormat="false" ht="15" hidden="false" customHeight="false" outlineLevel="0" collapsed="false">
      <c r="A3810" s="60" t="n">
        <v>46309</v>
      </c>
      <c r="B3810" s="0" t="n">
        <v>1</v>
      </c>
      <c r="C3810" s="0" t="n">
        <v>6143</v>
      </c>
      <c r="D3810" s="0" t="n">
        <v>21</v>
      </c>
      <c r="E3810" s="0" t="n">
        <v>1</v>
      </c>
      <c r="F3810" s="55" t="s">
        <v>1122</v>
      </c>
      <c r="G3810" s="0" t="n">
        <v>31.8</v>
      </c>
      <c r="H3810" s="0" t="n">
        <v>30</v>
      </c>
      <c r="I3810" s="55" t="s">
        <v>166</v>
      </c>
      <c r="J3810" s="0" t="n">
        <v>21</v>
      </c>
      <c r="R3810" s="0" t="n">
        <v>2879</v>
      </c>
      <c r="S3810" s="0" t="n">
        <v>5788</v>
      </c>
      <c r="U3810" s="0" t="n">
        <v>665</v>
      </c>
      <c r="V3810" s="0" t="n">
        <v>0</v>
      </c>
      <c r="X3810" s="55" t="n">
        <f aca="false">IF(I3810="Male",0,1)</f>
        <v>1</v>
      </c>
      <c r="Y3810" s="55" t="n">
        <f aca="false">IF(OR(I3810="DNB",I3810="Dry DNB"),1,0)</f>
        <v>0</v>
      </c>
      <c r="Z3810" s="0" t="str">
        <f aca="false">IF(ISNUMBER(W3810),A3810-W3810,"")</f>
        <v/>
      </c>
      <c r="AA3810" s="55" t="n">
        <f aca="false">MATCH(A3810,DATAS,0)</f>
        <v>1</v>
      </c>
      <c r="AB3810" s="55" t="n">
        <f aca="false">IF(AND(E3810&gt;0,OR(AND(B3810&gt;=1,B3810&lt;=6),B3810=10)),1,0)</f>
        <v>1</v>
      </c>
      <c r="AC3810" s="55" t="n">
        <f aca="false">IF(AND(E3810&gt;0,B3810=10),1,0)</f>
        <v>0</v>
      </c>
      <c r="AD3810" s="0" t="str">
        <f aca="false">IF(AND(C3809=C3810,AA3809=AA3810-1),AB3809,"")</f>
        <v/>
      </c>
      <c r="AE3810" s="0" t="str">
        <f aca="false">IF(AND(C3809=C3810,AA3809=AA3810-1),AC3809,"")</f>
        <v/>
      </c>
      <c r="AF3810" s="0" t="str">
        <f aca="false">IF(AA3810=1,"",IF(AND(AB3810=1,AD3810&lt;&gt;1),1,0))</f>
        <v/>
      </c>
      <c r="AG3810" s="0" t="str">
        <f aca="false">IF(AA3810=1,"",IF(AND(AC3810=1,AE3810&lt;&gt;1),1,0))</f>
        <v/>
      </c>
      <c r="AH3810" s="60" t="str">
        <f aca="false">IF(AND(E3810&gt;0,AA3810&lt;2,NOT(AND(C3811=C3810,AA3811=AA3810+1))),INDEX(DATAS,AA3810+1),"")</f>
        <v/>
      </c>
      <c r="AI3810" s="60" t="str">
        <f aca="false">IF(AND(AC3810=1,AA3810&lt;2),IF(AND(C3811=C3810,AA3811=AA3810+1),IF(AC3811=1,"",INDEX(DATAS,AA3810+1)),INDEX(DATAS,AA3810+1)),"")</f>
        <v/>
      </c>
    </row>
    <row r="3811" customFormat="false" ht="15" hidden="false" customHeight="false" outlineLevel="0" collapsed="false">
      <c r="A3811" s="60" t="n">
        <v>46310</v>
      </c>
      <c r="B3811" s="0" t="n">
        <v>1</v>
      </c>
      <c r="C3811" s="0" t="n">
        <v>6143</v>
      </c>
      <c r="D3811" s="0" t="n">
        <v>22</v>
      </c>
      <c r="E3811" s="0" t="n">
        <v>1</v>
      </c>
      <c r="F3811" s="55" t="s">
        <v>1122</v>
      </c>
      <c r="G3811" s="0" t="n">
        <v>33.8</v>
      </c>
      <c r="H3811" s="0" t="n">
        <v>31</v>
      </c>
      <c r="I3811" s="55" t="s">
        <v>166</v>
      </c>
      <c r="J3811" s="0" t="n">
        <v>22</v>
      </c>
      <c r="U3811" s="0" t="n">
        <v>666</v>
      </c>
      <c r="V3811" s="0" t="n">
        <v>0</v>
      </c>
      <c r="X3811" s="55" t="n">
        <f aca="false">IF(I3811="Male",0,1)</f>
        <v>1</v>
      </c>
      <c r="Y3811" s="55" t="n">
        <f aca="false">IF(OR(I3811="DNB",I3811="Dry DNB"),1,0)</f>
        <v>0</v>
      </c>
      <c r="Z3811" s="0" t="str">
        <f aca="false">IF(ISNUMBER(W3811),A3811-W3811,"")</f>
        <v/>
      </c>
      <c r="AA3811" s="55" t="n">
        <f aca="false">MATCH(A3811,DATAS,0)</f>
        <v>2</v>
      </c>
      <c r="AB3811" s="55" t="n">
        <f aca="false">IF(AND(E3811&gt;0,OR(AND(B3811&gt;=1,B3811&lt;=6),B3811=10)),1,0)</f>
        <v>1</v>
      </c>
      <c r="AC3811" s="55" t="n">
        <f aca="false">IF(AND(E3811&gt;0,B3811=10),1,0)</f>
        <v>0</v>
      </c>
      <c r="AD3811" s="55" t="n">
        <f aca="false">IF(AND(C3810=C3811,AA3810=AA3811-1),AB3810,"")</f>
        <v>1</v>
      </c>
      <c r="AE3811" s="55" t="n">
        <f aca="false">IF(AND(C3810=C3811,AA3810=AA3811-1),AC3810,"")</f>
        <v>0</v>
      </c>
      <c r="AF3811" s="55" t="n">
        <f aca="false">IF(AA3811=1,"",IF(AND(AB3811=1,AD3811&lt;&gt;1),1,0))</f>
        <v>0</v>
      </c>
      <c r="AG3811" s="55" t="n">
        <f aca="false">IF(AA3811=1,"",IF(AND(AC3811=1,AE3811&lt;&gt;1),1,0))</f>
        <v>0</v>
      </c>
      <c r="AH3811" s="60" t="str">
        <f aca="false">IF(AND(E3811&gt;0,AA3811&lt;2,NOT(AND(C3812=C3811,AA3812=AA3811+1))),INDEX(DATAS,AA3811+1),"")</f>
        <v/>
      </c>
      <c r="AI3811" s="60" t="str">
        <f aca="false">IF(AND(AC3811=1,AA3811&lt;2),IF(AND(C3812=C3811,AA3812=AA3811+1),IF(AC3812=1,"",INDEX(DATAS,AA3811+1)),INDEX(DATAS,AA3811+1)),"")</f>
        <v/>
      </c>
    </row>
    <row r="3812" customFormat="false" ht="15" hidden="false" customHeight="false" outlineLevel="0" collapsed="false">
      <c r="A3812" s="60" t="n">
        <v>46309</v>
      </c>
      <c r="B3812" s="0" t="n">
        <v>1</v>
      </c>
      <c r="C3812" s="0" t="n">
        <v>6145</v>
      </c>
      <c r="D3812" s="0" t="n">
        <v>20</v>
      </c>
      <c r="E3812" s="0" t="n">
        <v>1</v>
      </c>
      <c r="F3812" s="55" t="s">
        <v>1122</v>
      </c>
      <c r="G3812" s="0" t="n">
        <v>43.5</v>
      </c>
      <c r="H3812" s="0" t="n">
        <v>43</v>
      </c>
      <c r="I3812" s="55" t="s">
        <v>166</v>
      </c>
      <c r="J3812" s="0" t="n">
        <v>20</v>
      </c>
      <c r="R3812" s="0" t="n">
        <v>3740</v>
      </c>
      <c r="S3812" s="0" t="n">
        <v>7518</v>
      </c>
      <c r="U3812" s="0" t="n">
        <v>665</v>
      </c>
      <c r="V3812" s="0" t="n">
        <v>0</v>
      </c>
      <c r="X3812" s="55" t="n">
        <f aca="false">IF(I3812="Male",0,1)</f>
        <v>1</v>
      </c>
      <c r="Y3812" s="55" t="n">
        <f aca="false">IF(OR(I3812="DNB",I3812="Dry DNB"),1,0)</f>
        <v>0</v>
      </c>
      <c r="Z3812" s="0" t="str">
        <f aca="false">IF(ISNUMBER(W3812),A3812-W3812,"")</f>
        <v/>
      </c>
      <c r="AA3812" s="55" t="n">
        <f aca="false">MATCH(A3812,DATAS,0)</f>
        <v>1</v>
      </c>
      <c r="AB3812" s="55" t="n">
        <f aca="false">IF(AND(E3812&gt;0,OR(AND(B3812&gt;=1,B3812&lt;=6),B3812=10)),1,0)</f>
        <v>1</v>
      </c>
      <c r="AC3812" s="55" t="n">
        <f aca="false">IF(AND(E3812&gt;0,B3812=10),1,0)</f>
        <v>0</v>
      </c>
      <c r="AD3812" s="0" t="str">
        <f aca="false">IF(AND(C3811=C3812,AA3811=AA3812-1),AB3811,"")</f>
        <v/>
      </c>
      <c r="AE3812" s="0" t="str">
        <f aca="false">IF(AND(C3811=C3812,AA3811=AA3812-1),AC3811,"")</f>
        <v/>
      </c>
      <c r="AF3812" s="0" t="str">
        <f aca="false">IF(AA3812=1,"",IF(AND(AB3812=1,AD3812&lt;&gt;1),1,0))</f>
        <v/>
      </c>
      <c r="AG3812" s="0" t="str">
        <f aca="false">IF(AA3812=1,"",IF(AND(AC3812=1,AE3812&lt;&gt;1),1,0))</f>
        <v/>
      </c>
      <c r="AH3812" s="60" t="str">
        <f aca="false">IF(AND(E3812&gt;0,AA3812&lt;2,NOT(AND(C3813=C3812,AA3813=AA3812+1))),INDEX(DATAS,AA3812+1),"")</f>
        <v/>
      </c>
      <c r="AI3812" s="60" t="str">
        <f aca="false">IF(AND(AC3812=1,AA3812&lt;2),IF(AND(C3813=C3812,AA3813=AA3812+1),IF(AC3813=1,"",INDEX(DATAS,AA3812+1)),INDEX(DATAS,AA3812+1)),"")</f>
        <v/>
      </c>
    </row>
    <row r="3813" customFormat="false" ht="15" hidden="false" customHeight="false" outlineLevel="0" collapsed="false">
      <c r="A3813" s="60" t="n">
        <v>46310</v>
      </c>
      <c r="B3813" s="0" t="n">
        <v>1</v>
      </c>
      <c r="C3813" s="0" t="n">
        <v>6145</v>
      </c>
      <c r="D3813" s="0" t="n">
        <v>21</v>
      </c>
      <c r="E3813" s="0" t="n">
        <v>1</v>
      </c>
      <c r="F3813" s="55" t="s">
        <v>1122</v>
      </c>
      <c r="G3813" s="0" t="n">
        <v>47.4</v>
      </c>
      <c r="H3813" s="0" t="n">
        <v>44</v>
      </c>
      <c r="I3813" s="55" t="s">
        <v>166</v>
      </c>
      <c r="J3813" s="0" t="n">
        <v>21</v>
      </c>
      <c r="U3813" s="0" t="n">
        <v>666</v>
      </c>
      <c r="V3813" s="0" t="n">
        <v>0</v>
      </c>
      <c r="X3813" s="55" t="n">
        <f aca="false">IF(I3813="Male",0,1)</f>
        <v>1</v>
      </c>
      <c r="Y3813" s="55" t="n">
        <f aca="false">IF(OR(I3813="DNB",I3813="Dry DNB"),1,0)</f>
        <v>0</v>
      </c>
      <c r="Z3813" s="0" t="str">
        <f aca="false">IF(ISNUMBER(W3813),A3813-W3813,"")</f>
        <v/>
      </c>
      <c r="AA3813" s="55" t="n">
        <f aca="false">MATCH(A3813,DATAS,0)</f>
        <v>2</v>
      </c>
      <c r="AB3813" s="55" t="n">
        <f aca="false">IF(AND(E3813&gt;0,OR(AND(B3813&gt;=1,B3813&lt;=6),B3813=10)),1,0)</f>
        <v>1</v>
      </c>
      <c r="AC3813" s="55" t="n">
        <f aca="false">IF(AND(E3813&gt;0,B3813=10),1,0)</f>
        <v>0</v>
      </c>
      <c r="AD3813" s="55" t="n">
        <f aca="false">IF(AND(C3812=C3813,AA3812=AA3813-1),AB3812,"")</f>
        <v>1</v>
      </c>
      <c r="AE3813" s="55" t="n">
        <f aca="false">IF(AND(C3812=C3813,AA3812=AA3813-1),AC3812,"")</f>
        <v>0</v>
      </c>
      <c r="AF3813" s="55" t="n">
        <f aca="false">IF(AA3813=1,"",IF(AND(AB3813=1,AD3813&lt;&gt;1),1,0))</f>
        <v>0</v>
      </c>
      <c r="AG3813" s="55" t="n">
        <f aca="false">IF(AA3813=1,"",IF(AND(AC3813=1,AE3813&lt;&gt;1),1,0))</f>
        <v>0</v>
      </c>
      <c r="AH3813" s="60" t="str">
        <f aca="false">IF(AND(E3813&gt;0,AA3813&lt;2,NOT(AND(C3814=C3813,AA3814=AA3813+1))),INDEX(DATAS,AA3813+1),"")</f>
        <v/>
      </c>
      <c r="AI3813" s="60" t="str">
        <f aca="false">IF(AND(AC3813=1,AA3813&lt;2),IF(AND(C3814=C3813,AA3814=AA3813+1),IF(AC3814=1,"",INDEX(DATAS,AA3813+1)),INDEX(DATAS,AA3813+1)),"")</f>
        <v/>
      </c>
    </row>
    <row r="3814" customFormat="false" ht="15" hidden="false" customHeight="false" outlineLevel="0" collapsed="false">
      <c r="A3814" s="60" t="n">
        <v>46309</v>
      </c>
      <c r="B3814" s="0" t="n">
        <v>8</v>
      </c>
      <c r="C3814" s="0" t="n">
        <v>6146</v>
      </c>
      <c r="E3814" s="0" t="n">
        <v>0</v>
      </c>
      <c r="F3814" s="55" t="s">
        <v>1122</v>
      </c>
      <c r="I3814" s="55" t="s">
        <v>157</v>
      </c>
      <c r="L3814" s="0" t="n">
        <v>201</v>
      </c>
      <c r="U3814" s="0" t="n">
        <v>665</v>
      </c>
      <c r="V3814" s="0" t="n">
        <v>4</v>
      </c>
      <c r="W3814" s="60" t="n">
        <v>46109</v>
      </c>
      <c r="X3814" s="55" t="n">
        <f aca="false">IF(I3814="Male",0,1)</f>
        <v>1</v>
      </c>
      <c r="Y3814" s="55" t="n">
        <f aca="false">IF(OR(I3814="DNB",I3814="Dry DNB"),1,0)</f>
        <v>0</v>
      </c>
      <c r="Z3814" s="55" t="n">
        <f aca="false">IF(ISNUMBER(W3814),A3814-W3814,"")</f>
        <v>200</v>
      </c>
      <c r="AA3814" s="55" t="n">
        <f aca="false">MATCH(A3814,DATAS,0)</f>
        <v>1</v>
      </c>
      <c r="AB3814" s="55" t="n">
        <f aca="false">IF(AND(E3814&gt;0,OR(AND(B3814&gt;=1,B3814&lt;=6),B3814=10)),1,0)</f>
        <v>0</v>
      </c>
      <c r="AC3814" s="55" t="n">
        <f aca="false">IF(AND(E3814&gt;0,B3814=10),1,0)</f>
        <v>0</v>
      </c>
      <c r="AD3814" s="0" t="str">
        <f aca="false">IF(AND(C3813=C3814,AA3813=AA3814-1),AB3813,"")</f>
        <v/>
      </c>
      <c r="AE3814" s="0" t="str">
        <f aca="false">IF(AND(C3813=C3814,AA3813=AA3814-1),AC3813,"")</f>
        <v/>
      </c>
      <c r="AF3814" s="0" t="str">
        <f aca="false">IF(AA3814=1,"",IF(AND(AB3814=1,AD3814&lt;&gt;1),1,0))</f>
        <v/>
      </c>
      <c r="AG3814" s="0" t="str">
        <f aca="false">IF(AA3814=1,"",IF(AND(AC3814=1,AE3814&lt;&gt;1),1,0))</f>
        <v/>
      </c>
      <c r="AH3814" s="60" t="str">
        <f aca="false">IF(AND(E3814&gt;0,AA3814&lt;2,NOT(AND(C3815=C3814,AA3815=AA3814+1))),INDEX(DATAS,AA3814+1),"")</f>
        <v/>
      </c>
      <c r="AI3814" s="60" t="str">
        <f aca="false">IF(AND(AC3814=1,AA3814&lt;2),IF(AND(C3815=C3814,AA3815=AA3814+1),IF(AC3815=1,"",INDEX(DATAS,AA3814+1)),INDEX(DATAS,AA3814+1)),"")</f>
        <v/>
      </c>
    </row>
    <row r="3815" customFormat="false" ht="15" hidden="false" customHeight="false" outlineLevel="0" collapsed="false">
      <c r="A3815" s="60" t="n">
        <v>46310</v>
      </c>
      <c r="B3815" s="0" t="n">
        <v>8</v>
      </c>
      <c r="C3815" s="0" t="n">
        <v>6146</v>
      </c>
      <c r="E3815" s="0" t="n">
        <v>0</v>
      </c>
      <c r="F3815" s="55" t="s">
        <v>1122</v>
      </c>
      <c r="I3815" s="55" t="s">
        <v>157</v>
      </c>
      <c r="L3815" s="0" t="n">
        <v>202</v>
      </c>
      <c r="U3815" s="0" t="n">
        <v>666</v>
      </c>
      <c r="V3815" s="0" t="n">
        <v>4</v>
      </c>
      <c r="W3815" s="60" t="n">
        <v>46109</v>
      </c>
      <c r="X3815" s="55" t="n">
        <f aca="false">IF(I3815="Male",0,1)</f>
        <v>1</v>
      </c>
      <c r="Y3815" s="55" t="n">
        <f aca="false">IF(OR(I3815="DNB",I3815="Dry DNB"),1,0)</f>
        <v>0</v>
      </c>
      <c r="Z3815" s="55" t="n">
        <f aca="false">IF(ISNUMBER(W3815),A3815-W3815,"")</f>
        <v>201</v>
      </c>
      <c r="AA3815" s="55" t="n">
        <f aca="false">MATCH(A3815,DATAS,0)</f>
        <v>2</v>
      </c>
      <c r="AB3815" s="55" t="n">
        <f aca="false">IF(AND(E3815&gt;0,OR(AND(B3815&gt;=1,B3815&lt;=6),B3815=10)),1,0)</f>
        <v>0</v>
      </c>
      <c r="AC3815" s="55" t="n">
        <f aca="false">IF(AND(E3815&gt;0,B3815=10),1,0)</f>
        <v>0</v>
      </c>
      <c r="AD3815" s="55" t="n">
        <f aca="false">IF(AND(C3814=C3815,AA3814=AA3815-1),AB3814,"")</f>
        <v>0</v>
      </c>
      <c r="AE3815" s="55" t="n">
        <f aca="false">IF(AND(C3814=C3815,AA3814=AA3815-1),AC3814,"")</f>
        <v>0</v>
      </c>
      <c r="AF3815" s="55" t="n">
        <f aca="false">IF(AA3815=1,"",IF(AND(AB3815=1,AD3815&lt;&gt;1),1,0))</f>
        <v>0</v>
      </c>
      <c r="AG3815" s="55" t="n">
        <f aca="false">IF(AA3815=1,"",IF(AND(AC3815=1,AE3815&lt;&gt;1),1,0))</f>
        <v>0</v>
      </c>
      <c r="AH3815" s="60" t="str">
        <f aca="false">IF(AND(E3815&gt;0,AA3815&lt;2,NOT(AND(C3816=C3815,AA3816=AA3815+1))),INDEX(DATAS,AA3815+1),"")</f>
        <v/>
      </c>
      <c r="AI3815" s="60" t="str">
        <f aca="false">IF(AND(AC3815=1,AA3815&lt;2),IF(AND(C3816=C3815,AA3816=AA3815+1),IF(AC3816=1,"",INDEX(DATAS,AA3815+1)),INDEX(DATAS,AA3815+1)),"")</f>
        <v/>
      </c>
    </row>
    <row r="3816" customFormat="false" ht="15" hidden="false" customHeight="false" outlineLevel="0" collapsed="false">
      <c r="A3816" s="60" t="n">
        <v>46309</v>
      </c>
      <c r="B3816" s="0" t="n">
        <v>1</v>
      </c>
      <c r="C3816" s="0" t="n">
        <v>6147</v>
      </c>
      <c r="D3816" s="0" t="n">
        <v>26</v>
      </c>
      <c r="E3816" s="0" t="n">
        <v>1</v>
      </c>
      <c r="F3816" s="55" t="s">
        <v>1122</v>
      </c>
      <c r="G3816" s="0" t="n">
        <v>29.6</v>
      </c>
      <c r="H3816" s="0" t="n">
        <v>29</v>
      </c>
      <c r="I3816" s="55" t="s">
        <v>166</v>
      </c>
      <c r="J3816" s="0" t="n">
        <v>26</v>
      </c>
      <c r="R3816" s="0" t="n">
        <v>2590</v>
      </c>
      <c r="S3816" s="0" t="n">
        <v>5208</v>
      </c>
      <c r="U3816" s="0" t="n">
        <v>665</v>
      </c>
      <c r="V3816" s="0" t="n">
        <v>0</v>
      </c>
      <c r="X3816" s="55" t="n">
        <f aca="false">IF(I3816="Male",0,1)</f>
        <v>1</v>
      </c>
      <c r="Y3816" s="55" t="n">
        <f aca="false">IF(OR(I3816="DNB",I3816="Dry DNB"),1,0)</f>
        <v>0</v>
      </c>
      <c r="Z3816" s="0" t="str">
        <f aca="false">IF(ISNUMBER(W3816),A3816-W3816,"")</f>
        <v/>
      </c>
      <c r="AA3816" s="55" t="n">
        <f aca="false">MATCH(A3816,DATAS,0)</f>
        <v>1</v>
      </c>
      <c r="AB3816" s="55" t="n">
        <f aca="false">IF(AND(E3816&gt;0,OR(AND(B3816&gt;=1,B3816&lt;=6),B3816=10)),1,0)</f>
        <v>1</v>
      </c>
      <c r="AC3816" s="55" t="n">
        <f aca="false">IF(AND(E3816&gt;0,B3816=10),1,0)</f>
        <v>0</v>
      </c>
      <c r="AD3816" s="0" t="str">
        <f aca="false">IF(AND(C3815=C3816,AA3815=AA3816-1),AB3815,"")</f>
        <v/>
      </c>
      <c r="AE3816" s="0" t="str">
        <f aca="false">IF(AND(C3815=C3816,AA3815=AA3816-1),AC3815,"")</f>
        <v/>
      </c>
      <c r="AF3816" s="0" t="str">
        <f aca="false">IF(AA3816=1,"",IF(AND(AB3816=1,AD3816&lt;&gt;1),1,0))</f>
        <v/>
      </c>
      <c r="AG3816" s="0" t="str">
        <f aca="false">IF(AA3816=1,"",IF(AND(AC3816=1,AE3816&lt;&gt;1),1,0))</f>
        <v/>
      </c>
      <c r="AH3816" s="60" t="str">
        <f aca="false">IF(AND(E3816&gt;0,AA3816&lt;2,NOT(AND(C3817=C3816,AA3817=AA3816+1))),INDEX(DATAS,AA3816+1),"")</f>
        <v/>
      </c>
      <c r="AI3816" s="60" t="str">
        <f aca="false">IF(AND(AC3816=1,AA3816&lt;2),IF(AND(C3817=C3816,AA3817=AA3816+1),IF(AC3817=1,"",INDEX(DATAS,AA3816+1)),INDEX(DATAS,AA3816+1)),"")</f>
        <v/>
      </c>
    </row>
    <row r="3817" customFormat="false" ht="15" hidden="false" customHeight="false" outlineLevel="0" collapsed="false">
      <c r="A3817" s="60" t="n">
        <v>46310</v>
      </c>
      <c r="B3817" s="0" t="n">
        <v>1</v>
      </c>
      <c r="C3817" s="0" t="n">
        <v>6147</v>
      </c>
      <c r="D3817" s="0" t="n">
        <v>27</v>
      </c>
      <c r="E3817" s="0" t="n">
        <v>1</v>
      </c>
      <c r="F3817" s="55" t="s">
        <v>1122</v>
      </c>
      <c r="G3817" s="0" t="n">
        <v>24.8</v>
      </c>
      <c r="H3817" s="0" t="n">
        <v>28</v>
      </c>
      <c r="I3817" s="55" t="s">
        <v>166</v>
      </c>
      <c r="J3817" s="0" t="n">
        <v>27</v>
      </c>
      <c r="U3817" s="0" t="n">
        <v>666</v>
      </c>
      <c r="V3817" s="0" t="n">
        <v>0</v>
      </c>
      <c r="X3817" s="55" t="n">
        <f aca="false">IF(I3817="Male",0,1)</f>
        <v>1</v>
      </c>
      <c r="Y3817" s="55" t="n">
        <f aca="false">IF(OR(I3817="DNB",I3817="Dry DNB"),1,0)</f>
        <v>0</v>
      </c>
      <c r="Z3817" s="0" t="str">
        <f aca="false">IF(ISNUMBER(W3817),A3817-W3817,"")</f>
        <v/>
      </c>
      <c r="AA3817" s="55" t="n">
        <f aca="false">MATCH(A3817,DATAS,0)</f>
        <v>2</v>
      </c>
      <c r="AB3817" s="55" t="n">
        <f aca="false">IF(AND(E3817&gt;0,OR(AND(B3817&gt;=1,B3817&lt;=6),B3817=10)),1,0)</f>
        <v>1</v>
      </c>
      <c r="AC3817" s="55" t="n">
        <f aca="false">IF(AND(E3817&gt;0,B3817=10),1,0)</f>
        <v>0</v>
      </c>
      <c r="AD3817" s="55" t="n">
        <f aca="false">IF(AND(C3816=C3817,AA3816=AA3817-1),AB3816,"")</f>
        <v>1</v>
      </c>
      <c r="AE3817" s="55" t="n">
        <f aca="false">IF(AND(C3816=C3817,AA3816=AA3817-1),AC3816,"")</f>
        <v>0</v>
      </c>
      <c r="AF3817" s="55" t="n">
        <f aca="false">IF(AA3817=1,"",IF(AND(AB3817=1,AD3817&lt;&gt;1),1,0))</f>
        <v>0</v>
      </c>
      <c r="AG3817" s="55" t="n">
        <f aca="false">IF(AA3817=1,"",IF(AND(AC3817=1,AE3817&lt;&gt;1),1,0))</f>
        <v>0</v>
      </c>
      <c r="AH3817" s="60" t="str">
        <f aca="false">IF(AND(E3817&gt;0,AA3817&lt;2,NOT(AND(C3818=C3817,AA3818=AA3817+1))),INDEX(DATAS,AA3817+1),"")</f>
        <v/>
      </c>
      <c r="AI3817" s="60" t="str">
        <f aca="false">IF(AND(AC3817=1,AA3817&lt;2),IF(AND(C3818=C3817,AA3818=AA3817+1),IF(AC3818=1,"",INDEX(DATAS,AA3817+1)),INDEX(DATAS,AA3817+1)),"")</f>
        <v/>
      </c>
    </row>
    <row r="3818" customFormat="false" ht="15" hidden="false" customHeight="false" outlineLevel="0" collapsed="false">
      <c r="A3818" s="60" t="n">
        <v>46309</v>
      </c>
      <c r="B3818" s="0" t="n">
        <v>8</v>
      </c>
      <c r="C3818" s="0" t="n">
        <v>6148</v>
      </c>
      <c r="E3818" s="0" t="n">
        <v>0</v>
      </c>
      <c r="F3818" s="55" t="s">
        <v>1122</v>
      </c>
      <c r="I3818" s="55" t="s">
        <v>157</v>
      </c>
      <c r="L3818" s="0" t="n">
        <v>232</v>
      </c>
      <c r="U3818" s="0" t="n">
        <v>665</v>
      </c>
      <c r="V3818" s="0" t="n">
        <v>4</v>
      </c>
      <c r="W3818" s="60" t="n">
        <v>46078</v>
      </c>
      <c r="X3818" s="55" t="n">
        <f aca="false">IF(I3818="Male",0,1)</f>
        <v>1</v>
      </c>
      <c r="Y3818" s="55" t="n">
        <f aca="false">IF(OR(I3818="DNB",I3818="Dry DNB"),1,0)</f>
        <v>0</v>
      </c>
      <c r="Z3818" s="55" t="n">
        <f aca="false">IF(ISNUMBER(W3818),A3818-W3818,"")</f>
        <v>231</v>
      </c>
      <c r="AA3818" s="55" t="n">
        <f aca="false">MATCH(A3818,DATAS,0)</f>
        <v>1</v>
      </c>
      <c r="AB3818" s="55" t="n">
        <f aca="false">IF(AND(E3818&gt;0,OR(AND(B3818&gt;=1,B3818&lt;=6),B3818=10)),1,0)</f>
        <v>0</v>
      </c>
      <c r="AC3818" s="55" t="n">
        <f aca="false">IF(AND(E3818&gt;0,B3818=10),1,0)</f>
        <v>0</v>
      </c>
      <c r="AD3818" s="0" t="str">
        <f aca="false">IF(AND(C3817=C3818,AA3817=AA3818-1),AB3817,"")</f>
        <v/>
      </c>
      <c r="AE3818" s="0" t="str">
        <f aca="false">IF(AND(C3817=C3818,AA3817=AA3818-1),AC3817,"")</f>
        <v/>
      </c>
      <c r="AF3818" s="0" t="str">
        <f aca="false">IF(AA3818=1,"",IF(AND(AB3818=1,AD3818&lt;&gt;1),1,0))</f>
        <v/>
      </c>
      <c r="AG3818" s="0" t="str">
        <f aca="false">IF(AA3818=1,"",IF(AND(AC3818=1,AE3818&lt;&gt;1),1,0))</f>
        <v/>
      </c>
      <c r="AH3818" s="60" t="str">
        <f aca="false">IF(AND(E3818&gt;0,AA3818&lt;2,NOT(AND(C3819=C3818,AA3819=AA3818+1))),INDEX(DATAS,AA3818+1),"")</f>
        <v/>
      </c>
      <c r="AI3818" s="60" t="str">
        <f aca="false">IF(AND(AC3818=1,AA3818&lt;2),IF(AND(C3819=C3818,AA3819=AA3818+1),IF(AC3819=1,"",INDEX(DATAS,AA3818+1)),INDEX(DATAS,AA3818+1)),"")</f>
        <v/>
      </c>
    </row>
    <row r="3819" customFormat="false" ht="15" hidden="false" customHeight="false" outlineLevel="0" collapsed="false">
      <c r="A3819" s="60" t="n">
        <v>46310</v>
      </c>
      <c r="B3819" s="0" t="n">
        <v>8</v>
      </c>
      <c r="C3819" s="0" t="n">
        <v>6148</v>
      </c>
      <c r="E3819" s="0" t="n">
        <v>0</v>
      </c>
      <c r="F3819" s="55" t="s">
        <v>1122</v>
      </c>
      <c r="I3819" s="55" t="s">
        <v>157</v>
      </c>
      <c r="L3819" s="0" t="n">
        <v>233</v>
      </c>
      <c r="U3819" s="0" t="n">
        <v>666</v>
      </c>
      <c r="V3819" s="0" t="n">
        <v>4</v>
      </c>
      <c r="W3819" s="60" t="n">
        <v>46078</v>
      </c>
      <c r="X3819" s="55" t="n">
        <f aca="false">IF(I3819="Male",0,1)</f>
        <v>1</v>
      </c>
      <c r="Y3819" s="55" t="n">
        <f aca="false">IF(OR(I3819="DNB",I3819="Dry DNB"),1,0)</f>
        <v>0</v>
      </c>
      <c r="Z3819" s="55" t="n">
        <f aca="false">IF(ISNUMBER(W3819),A3819-W3819,"")</f>
        <v>232</v>
      </c>
      <c r="AA3819" s="55" t="n">
        <f aca="false">MATCH(A3819,DATAS,0)</f>
        <v>2</v>
      </c>
      <c r="AB3819" s="55" t="n">
        <f aca="false">IF(AND(E3819&gt;0,OR(AND(B3819&gt;=1,B3819&lt;=6),B3819=10)),1,0)</f>
        <v>0</v>
      </c>
      <c r="AC3819" s="55" t="n">
        <f aca="false">IF(AND(E3819&gt;0,B3819=10),1,0)</f>
        <v>0</v>
      </c>
      <c r="AD3819" s="55" t="n">
        <f aca="false">IF(AND(C3818=C3819,AA3818=AA3819-1),AB3818,"")</f>
        <v>0</v>
      </c>
      <c r="AE3819" s="55" t="n">
        <f aca="false">IF(AND(C3818=C3819,AA3818=AA3819-1),AC3818,"")</f>
        <v>0</v>
      </c>
      <c r="AF3819" s="55" t="n">
        <f aca="false">IF(AA3819=1,"",IF(AND(AB3819=1,AD3819&lt;&gt;1),1,0))</f>
        <v>0</v>
      </c>
      <c r="AG3819" s="55" t="n">
        <f aca="false">IF(AA3819=1,"",IF(AND(AC3819=1,AE3819&lt;&gt;1),1,0))</f>
        <v>0</v>
      </c>
      <c r="AH3819" s="60" t="str">
        <f aca="false">IF(AND(E3819&gt;0,AA3819&lt;2,NOT(AND(C3820=C3819,AA3820=AA3819+1))),INDEX(DATAS,AA3819+1),"")</f>
        <v/>
      </c>
      <c r="AI3819" s="60" t="str">
        <f aca="false">IF(AND(AC3819=1,AA3819&lt;2),IF(AND(C3820=C3819,AA3820=AA3819+1),IF(AC3820=1,"",INDEX(DATAS,AA3819+1)),INDEX(DATAS,AA3819+1)),"")</f>
        <v/>
      </c>
    </row>
    <row r="3820" customFormat="false" ht="15" hidden="false" customHeight="false" outlineLevel="0" collapsed="false">
      <c r="A3820" s="60" t="n">
        <v>46309</v>
      </c>
      <c r="B3820" s="0" t="n">
        <v>1</v>
      </c>
      <c r="C3820" s="0" t="n">
        <v>6149</v>
      </c>
      <c r="D3820" s="0" t="n">
        <v>6</v>
      </c>
      <c r="E3820" s="0" t="n">
        <v>1</v>
      </c>
      <c r="F3820" s="55" t="s">
        <v>1123</v>
      </c>
      <c r="I3820" s="55" t="s">
        <v>166</v>
      </c>
      <c r="J3820" s="0" t="n">
        <v>6</v>
      </c>
      <c r="U3820" s="0" t="n">
        <v>664</v>
      </c>
      <c r="V3820" s="0" t="n">
        <v>0</v>
      </c>
      <c r="X3820" s="55" t="n">
        <f aca="false">IF(I3820="Male",0,1)</f>
        <v>1</v>
      </c>
      <c r="Y3820" s="55" t="n">
        <f aca="false">IF(OR(I3820="DNB",I3820="Dry DNB"),1,0)</f>
        <v>0</v>
      </c>
      <c r="Z3820" s="0" t="str">
        <f aca="false">IF(ISNUMBER(W3820),A3820-W3820,"")</f>
        <v/>
      </c>
      <c r="AA3820" s="55" t="n">
        <f aca="false">MATCH(A3820,DATAS,0)</f>
        <v>1</v>
      </c>
      <c r="AB3820" s="55" t="n">
        <f aca="false">IF(AND(E3820&gt;0,OR(AND(B3820&gt;=1,B3820&lt;=6),B3820=10)),1,0)</f>
        <v>1</v>
      </c>
      <c r="AC3820" s="55" t="n">
        <f aca="false">IF(AND(E3820&gt;0,B3820=10),1,0)</f>
        <v>0</v>
      </c>
      <c r="AD3820" s="0" t="str">
        <f aca="false">IF(AND(C3819=C3820,AA3819=AA3820-1),AB3819,"")</f>
        <v/>
      </c>
      <c r="AE3820" s="0" t="str">
        <f aca="false">IF(AND(C3819=C3820,AA3819=AA3820-1),AC3819,"")</f>
        <v/>
      </c>
      <c r="AF3820" s="0" t="str">
        <f aca="false">IF(AA3820=1,"",IF(AND(AB3820=1,AD3820&lt;&gt;1),1,0))</f>
        <v/>
      </c>
      <c r="AG3820" s="0" t="str">
        <f aca="false">IF(AA3820=1,"",IF(AND(AC3820=1,AE3820&lt;&gt;1),1,0))</f>
        <v/>
      </c>
      <c r="AH3820" s="60" t="str">
        <f aca="false">IF(AND(E3820&gt;0,AA3820&lt;2,NOT(AND(C3821=C3820,AA3821=AA3820+1))),INDEX(DATAS,AA3820+1),"")</f>
        <v/>
      </c>
      <c r="AI3820" s="60" t="str">
        <f aca="false">IF(AND(AC3820=1,AA3820&lt;2),IF(AND(C3821=C3820,AA3821=AA3820+1),IF(AC3821=1,"",INDEX(DATAS,AA3820+1)),INDEX(DATAS,AA3820+1)),"")</f>
        <v/>
      </c>
    </row>
    <row r="3821" customFormat="false" ht="15" hidden="false" customHeight="false" outlineLevel="0" collapsed="false">
      <c r="A3821" s="60" t="n">
        <v>46310</v>
      </c>
      <c r="B3821" s="0" t="n">
        <v>1</v>
      </c>
      <c r="C3821" s="0" t="n">
        <v>6149</v>
      </c>
      <c r="D3821" s="0" t="n">
        <v>7</v>
      </c>
      <c r="E3821" s="0" t="n">
        <v>1</v>
      </c>
      <c r="F3821" s="55" t="s">
        <v>1123</v>
      </c>
      <c r="I3821" s="55" t="s">
        <v>166</v>
      </c>
      <c r="J3821" s="0" t="n">
        <v>7</v>
      </c>
      <c r="U3821" s="0" t="n">
        <v>665</v>
      </c>
      <c r="V3821" s="0" t="n">
        <v>0</v>
      </c>
      <c r="X3821" s="55" t="n">
        <f aca="false">IF(I3821="Male",0,1)</f>
        <v>1</v>
      </c>
      <c r="Y3821" s="55" t="n">
        <f aca="false">IF(OR(I3821="DNB",I3821="Dry DNB"),1,0)</f>
        <v>0</v>
      </c>
      <c r="Z3821" s="0" t="str">
        <f aca="false">IF(ISNUMBER(W3821),A3821-W3821,"")</f>
        <v/>
      </c>
      <c r="AA3821" s="55" t="n">
        <f aca="false">MATCH(A3821,DATAS,0)</f>
        <v>2</v>
      </c>
      <c r="AB3821" s="55" t="n">
        <f aca="false">IF(AND(E3821&gt;0,OR(AND(B3821&gt;=1,B3821&lt;=6),B3821=10)),1,0)</f>
        <v>1</v>
      </c>
      <c r="AC3821" s="55" t="n">
        <f aca="false">IF(AND(E3821&gt;0,B3821=10),1,0)</f>
        <v>0</v>
      </c>
      <c r="AD3821" s="55" t="n">
        <f aca="false">IF(AND(C3820=C3821,AA3820=AA3821-1),AB3820,"")</f>
        <v>1</v>
      </c>
      <c r="AE3821" s="55" t="n">
        <f aca="false">IF(AND(C3820=C3821,AA3820=AA3821-1),AC3820,"")</f>
        <v>0</v>
      </c>
      <c r="AF3821" s="55" t="n">
        <f aca="false">IF(AA3821=1,"",IF(AND(AB3821=1,AD3821&lt;&gt;1),1,0))</f>
        <v>0</v>
      </c>
      <c r="AG3821" s="55" t="n">
        <f aca="false">IF(AA3821=1,"",IF(AND(AC3821=1,AE3821&lt;&gt;1),1,0))</f>
        <v>0</v>
      </c>
      <c r="AH3821" s="60" t="str">
        <f aca="false">IF(AND(E3821&gt;0,AA3821&lt;2,NOT(AND(C3822=C3821,AA3822=AA3821+1))),INDEX(DATAS,AA3821+1),"")</f>
        <v/>
      </c>
      <c r="AI3821" s="60" t="str">
        <f aca="false">IF(AND(AC3821=1,AA3821&lt;2),IF(AND(C3822=C3821,AA3822=AA3821+1),IF(AC3822=1,"",INDEX(DATAS,AA3821+1)),INDEX(DATAS,AA3821+1)),"")</f>
        <v/>
      </c>
    </row>
    <row r="3822" customFormat="false" ht="15" hidden="false" customHeight="false" outlineLevel="0" collapsed="false">
      <c r="A3822" s="60" t="n">
        <v>46309</v>
      </c>
      <c r="B3822" s="0" t="n">
        <v>1</v>
      </c>
      <c r="C3822" s="0" t="n">
        <v>6150</v>
      </c>
      <c r="D3822" s="0" t="n">
        <v>21</v>
      </c>
      <c r="E3822" s="0" t="n">
        <v>1</v>
      </c>
      <c r="F3822" s="55" t="s">
        <v>1123</v>
      </c>
      <c r="G3822" s="0" t="n">
        <v>54.3</v>
      </c>
      <c r="H3822" s="0" t="n">
        <v>51</v>
      </c>
      <c r="I3822" s="55" t="s">
        <v>166</v>
      </c>
      <c r="J3822" s="0" t="n">
        <v>21</v>
      </c>
      <c r="R3822" s="0" t="n">
        <v>4225</v>
      </c>
      <c r="S3822" s="0" t="n">
        <v>8494</v>
      </c>
      <c r="U3822" s="0" t="n">
        <v>664</v>
      </c>
      <c r="V3822" s="0" t="n">
        <v>0</v>
      </c>
      <c r="X3822" s="55" t="n">
        <f aca="false">IF(I3822="Male",0,1)</f>
        <v>1</v>
      </c>
      <c r="Y3822" s="55" t="n">
        <f aca="false">IF(OR(I3822="DNB",I3822="Dry DNB"),1,0)</f>
        <v>0</v>
      </c>
      <c r="Z3822" s="0" t="str">
        <f aca="false">IF(ISNUMBER(W3822),A3822-W3822,"")</f>
        <v/>
      </c>
      <c r="AA3822" s="55" t="n">
        <f aca="false">MATCH(A3822,DATAS,0)</f>
        <v>1</v>
      </c>
      <c r="AB3822" s="55" t="n">
        <f aca="false">IF(AND(E3822&gt;0,OR(AND(B3822&gt;=1,B3822&lt;=6),B3822=10)),1,0)</f>
        <v>1</v>
      </c>
      <c r="AC3822" s="55" t="n">
        <f aca="false">IF(AND(E3822&gt;0,B3822=10),1,0)</f>
        <v>0</v>
      </c>
      <c r="AD3822" s="0" t="str">
        <f aca="false">IF(AND(C3821=C3822,AA3821=AA3822-1),AB3821,"")</f>
        <v/>
      </c>
      <c r="AE3822" s="0" t="str">
        <f aca="false">IF(AND(C3821=C3822,AA3821=AA3822-1),AC3821,"")</f>
        <v/>
      </c>
      <c r="AF3822" s="0" t="str">
        <f aca="false">IF(AA3822=1,"",IF(AND(AB3822=1,AD3822&lt;&gt;1),1,0))</f>
        <v/>
      </c>
      <c r="AG3822" s="0" t="str">
        <f aca="false">IF(AA3822=1,"",IF(AND(AC3822=1,AE3822&lt;&gt;1),1,0))</f>
        <v/>
      </c>
      <c r="AH3822" s="60" t="str">
        <f aca="false">IF(AND(E3822&gt;0,AA3822&lt;2,NOT(AND(C3823=C3822,AA3823=AA3822+1))),INDEX(DATAS,AA3822+1),"")</f>
        <v/>
      </c>
      <c r="AI3822" s="60" t="str">
        <f aca="false">IF(AND(AC3822=1,AA3822&lt;2),IF(AND(C3823=C3822,AA3823=AA3822+1),IF(AC3823=1,"",INDEX(DATAS,AA3822+1)),INDEX(DATAS,AA3822+1)),"")</f>
        <v/>
      </c>
    </row>
    <row r="3823" customFormat="false" ht="15" hidden="false" customHeight="false" outlineLevel="0" collapsed="false">
      <c r="A3823" s="60" t="n">
        <v>46310</v>
      </c>
      <c r="B3823" s="0" t="n">
        <v>1</v>
      </c>
      <c r="C3823" s="0" t="n">
        <v>6150</v>
      </c>
      <c r="D3823" s="0" t="n">
        <v>22</v>
      </c>
      <c r="E3823" s="0" t="n">
        <v>1</v>
      </c>
      <c r="F3823" s="55" t="s">
        <v>1123</v>
      </c>
      <c r="G3823" s="0" t="n">
        <v>55.5</v>
      </c>
      <c r="H3823" s="0" t="n">
        <v>51</v>
      </c>
      <c r="I3823" s="55" t="s">
        <v>166</v>
      </c>
      <c r="J3823" s="0" t="n">
        <v>22</v>
      </c>
      <c r="U3823" s="0" t="n">
        <v>665</v>
      </c>
      <c r="V3823" s="0" t="n">
        <v>0</v>
      </c>
      <c r="X3823" s="55" t="n">
        <f aca="false">IF(I3823="Male",0,1)</f>
        <v>1</v>
      </c>
      <c r="Y3823" s="55" t="n">
        <f aca="false">IF(OR(I3823="DNB",I3823="Dry DNB"),1,0)</f>
        <v>0</v>
      </c>
      <c r="Z3823" s="0" t="str">
        <f aca="false">IF(ISNUMBER(W3823),A3823-W3823,"")</f>
        <v/>
      </c>
      <c r="AA3823" s="55" t="n">
        <f aca="false">MATCH(A3823,DATAS,0)</f>
        <v>2</v>
      </c>
      <c r="AB3823" s="55" t="n">
        <f aca="false">IF(AND(E3823&gt;0,OR(AND(B3823&gt;=1,B3823&lt;=6),B3823=10)),1,0)</f>
        <v>1</v>
      </c>
      <c r="AC3823" s="55" t="n">
        <f aca="false">IF(AND(E3823&gt;0,B3823=10),1,0)</f>
        <v>0</v>
      </c>
      <c r="AD3823" s="55" t="n">
        <f aca="false">IF(AND(C3822=C3823,AA3822=AA3823-1),AB3822,"")</f>
        <v>1</v>
      </c>
      <c r="AE3823" s="55" t="n">
        <f aca="false">IF(AND(C3822=C3823,AA3822=AA3823-1),AC3822,"")</f>
        <v>0</v>
      </c>
      <c r="AF3823" s="55" t="n">
        <f aca="false">IF(AA3823=1,"",IF(AND(AB3823=1,AD3823&lt;&gt;1),1,0))</f>
        <v>0</v>
      </c>
      <c r="AG3823" s="55" t="n">
        <f aca="false">IF(AA3823=1,"",IF(AND(AC3823=1,AE3823&lt;&gt;1),1,0))</f>
        <v>0</v>
      </c>
      <c r="AH3823" s="60" t="str">
        <f aca="false">IF(AND(E3823&gt;0,AA3823&lt;2,NOT(AND(C3824=C3823,AA3824=AA3823+1))),INDEX(DATAS,AA3823+1),"")</f>
        <v/>
      </c>
      <c r="AI3823" s="60" t="str">
        <f aca="false">IF(AND(AC3823=1,AA3823&lt;2),IF(AND(C3824=C3823,AA3824=AA3823+1),IF(AC3824=1,"",INDEX(DATAS,AA3823+1)),INDEX(DATAS,AA3823+1)),"")</f>
        <v/>
      </c>
    </row>
    <row r="3824" customFormat="false" ht="15" hidden="false" customHeight="false" outlineLevel="0" collapsed="false">
      <c r="A3824" s="60" t="n">
        <v>46309</v>
      </c>
      <c r="B3824" s="0" t="n">
        <v>14</v>
      </c>
      <c r="C3824" s="0" t="n">
        <v>6151</v>
      </c>
      <c r="E3824" s="0" t="n">
        <v>0</v>
      </c>
      <c r="F3824" s="55" t="s">
        <v>1123</v>
      </c>
      <c r="I3824" s="55" t="s">
        <v>157</v>
      </c>
      <c r="L3824" s="0" t="n">
        <v>273</v>
      </c>
      <c r="U3824" s="0" t="n">
        <v>664</v>
      </c>
      <c r="V3824" s="0" t="n">
        <v>1</v>
      </c>
      <c r="W3824" s="60" t="n">
        <v>46037</v>
      </c>
      <c r="X3824" s="55" t="n">
        <f aca="false">IF(I3824="Male",0,1)</f>
        <v>1</v>
      </c>
      <c r="Y3824" s="55" t="n">
        <f aca="false">IF(OR(I3824="DNB",I3824="Dry DNB"),1,0)</f>
        <v>0</v>
      </c>
      <c r="Z3824" s="55" t="n">
        <f aca="false">IF(ISNUMBER(W3824),A3824-W3824,"")</f>
        <v>272</v>
      </c>
      <c r="AA3824" s="55" t="n">
        <f aca="false">MATCH(A3824,DATAS,0)</f>
        <v>1</v>
      </c>
      <c r="AB3824" s="55" t="n">
        <f aca="false">IF(AND(E3824&gt;0,OR(AND(B3824&gt;=1,B3824&lt;=6),B3824=10)),1,0)</f>
        <v>0</v>
      </c>
      <c r="AC3824" s="55" t="n">
        <f aca="false">IF(AND(E3824&gt;0,B3824=10),1,0)</f>
        <v>0</v>
      </c>
      <c r="AD3824" s="0" t="str">
        <f aca="false">IF(AND(C3823=C3824,AA3823=AA3824-1),AB3823,"")</f>
        <v/>
      </c>
      <c r="AE3824" s="0" t="str">
        <f aca="false">IF(AND(C3823=C3824,AA3823=AA3824-1),AC3823,"")</f>
        <v/>
      </c>
      <c r="AF3824" s="0" t="str">
        <f aca="false">IF(AA3824=1,"",IF(AND(AB3824=1,AD3824&lt;&gt;1),1,0))</f>
        <v/>
      </c>
      <c r="AG3824" s="0" t="str">
        <f aca="false">IF(AA3824=1,"",IF(AND(AC3824=1,AE3824&lt;&gt;1),1,0))</f>
        <v/>
      </c>
      <c r="AH3824" s="60" t="str">
        <f aca="false">IF(AND(E3824&gt;0,AA3824&lt;2,NOT(AND(C3825=C3824,AA3825=AA3824+1))),INDEX(DATAS,AA3824+1),"")</f>
        <v/>
      </c>
      <c r="AI3824" s="60" t="str">
        <f aca="false">IF(AND(AC3824=1,AA3824&lt;2),IF(AND(C3825=C3824,AA3825=AA3824+1),IF(AC3825=1,"",INDEX(DATAS,AA3824+1)),INDEX(DATAS,AA3824+1)),"")</f>
        <v/>
      </c>
    </row>
    <row r="3825" customFormat="false" ht="15" hidden="false" customHeight="false" outlineLevel="0" collapsed="false">
      <c r="A3825" s="60" t="n">
        <v>46309</v>
      </c>
      <c r="B3825" s="0" t="n">
        <v>1</v>
      </c>
      <c r="C3825" s="0" t="n">
        <v>6152</v>
      </c>
      <c r="D3825" s="0" t="n">
        <v>26</v>
      </c>
      <c r="E3825" s="0" t="n">
        <v>1</v>
      </c>
      <c r="F3825" s="55" t="s">
        <v>1124</v>
      </c>
      <c r="G3825" s="0" t="n">
        <v>37.8</v>
      </c>
      <c r="H3825" s="0" t="n">
        <v>36</v>
      </c>
      <c r="I3825" s="55" t="s">
        <v>166</v>
      </c>
      <c r="J3825" s="0" t="n">
        <v>26</v>
      </c>
      <c r="R3825" s="0" t="n">
        <v>3204</v>
      </c>
      <c r="S3825" s="0" t="n">
        <v>6440</v>
      </c>
      <c r="U3825" s="0" t="n">
        <v>663</v>
      </c>
      <c r="V3825" s="0" t="n">
        <v>0</v>
      </c>
      <c r="X3825" s="55" t="n">
        <f aca="false">IF(I3825="Male",0,1)</f>
        <v>1</v>
      </c>
      <c r="Y3825" s="55" t="n">
        <f aca="false">IF(OR(I3825="DNB",I3825="Dry DNB"),1,0)</f>
        <v>0</v>
      </c>
      <c r="Z3825" s="0" t="str">
        <f aca="false">IF(ISNUMBER(W3825),A3825-W3825,"")</f>
        <v/>
      </c>
      <c r="AA3825" s="55" t="n">
        <f aca="false">MATCH(A3825,DATAS,0)</f>
        <v>1</v>
      </c>
      <c r="AB3825" s="55" t="n">
        <f aca="false">IF(AND(E3825&gt;0,OR(AND(B3825&gt;=1,B3825&lt;=6),B3825=10)),1,0)</f>
        <v>1</v>
      </c>
      <c r="AC3825" s="55" t="n">
        <f aca="false">IF(AND(E3825&gt;0,B3825=10),1,0)</f>
        <v>0</v>
      </c>
      <c r="AD3825" s="0" t="str">
        <f aca="false">IF(AND(C3824=C3825,AA3824=AA3825-1),AB3824,"")</f>
        <v/>
      </c>
      <c r="AE3825" s="0" t="str">
        <f aca="false">IF(AND(C3824=C3825,AA3824=AA3825-1),AC3824,"")</f>
        <v/>
      </c>
      <c r="AF3825" s="0" t="str">
        <f aca="false">IF(AA3825=1,"",IF(AND(AB3825=1,AD3825&lt;&gt;1),1,0))</f>
        <v/>
      </c>
      <c r="AG3825" s="0" t="str">
        <f aca="false">IF(AA3825=1,"",IF(AND(AC3825=1,AE3825&lt;&gt;1),1,0))</f>
        <v/>
      </c>
      <c r="AH3825" s="60" t="str">
        <f aca="false">IF(AND(E3825&gt;0,AA3825&lt;2,NOT(AND(C3826=C3825,AA3826=AA3825+1))),INDEX(DATAS,AA3825+1),"")</f>
        <v/>
      </c>
      <c r="AI3825" s="60" t="str">
        <f aca="false">IF(AND(AC3825=1,AA3825&lt;2),IF(AND(C3826=C3825,AA3826=AA3825+1),IF(AC3826=1,"",INDEX(DATAS,AA3825+1)),INDEX(DATAS,AA3825+1)),"")</f>
        <v/>
      </c>
    </row>
    <row r="3826" customFormat="false" ht="15" hidden="false" customHeight="false" outlineLevel="0" collapsed="false">
      <c r="A3826" s="60" t="n">
        <v>46310</v>
      </c>
      <c r="B3826" s="0" t="n">
        <v>1</v>
      </c>
      <c r="C3826" s="0" t="n">
        <v>6152</v>
      </c>
      <c r="D3826" s="0" t="n">
        <v>27</v>
      </c>
      <c r="E3826" s="0" t="n">
        <v>1</v>
      </c>
      <c r="F3826" s="55" t="s">
        <v>1124</v>
      </c>
      <c r="G3826" s="0" t="n">
        <v>40.7</v>
      </c>
      <c r="H3826" s="0" t="n">
        <v>37</v>
      </c>
      <c r="I3826" s="55" t="s">
        <v>166</v>
      </c>
      <c r="J3826" s="0" t="n">
        <v>27</v>
      </c>
      <c r="U3826" s="0" t="n">
        <v>664</v>
      </c>
      <c r="V3826" s="0" t="n">
        <v>0</v>
      </c>
      <c r="X3826" s="55" t="n">
        <f aca="false">IF(I3826="Male",0,1)</f>
        <v>1</v>
      </c>
      <c r="Y3826" s="55" t="n">
        <f aca="false">IF(OR(I3826="DNB",I3826="Dry DNB"),1,0)</f>
        <v>0</v>
      </c>
      <c r="Z3826" s="0" t="str">
        <f aca="false">IF(ISNUMBER(W3826),A3826-W3826,"")</f>
        <v/>
      </c>
      <c r="AA3826" s="55" t="n">
        <f aca="false">MATCH(A3826,DATAS,0)</f>
        <v>2</v>
      </c>
      <c r="AB3826" s="55" t="n">
        <f aca="false">IF(AND(E3826&gt;0,OR(AND(B3826&gt;=1,B3826&lt;=6),B3826=10)),1,0)</f>
        <v>1</v>
      </c>
      <c r="AC3826" s="55" t="n">
        <f aca="false">IF(AND(E3826&gt;0,B3826=10),1,0)</f>
        <v>0</v>
      </c>
      <c r="AD3826" s="55" t="n">
        <f aca="false">IF(AND(C3825=C3826,AA3825=AA3826-1),AB3825,"")</f>
        <v>1</v>
      </c>
      <c r="AE3826" s="55" t="n">
        <f aca="false">IF(AND(C3825=C3826,AA3825=AA3826-1),AC3825,"")</f>
        <v>0</v>
      </c>
      <c r="AF3826" s="55" t="n">
        <f aca="false">IF(AA3826=1,"",IF(AND(AB3826=1,AD3826&lt;&gt;1),1,0))</f>
        <v>0</v>
      </c>
      <c r="AG3826" s="55" t="n">
        <f aca="false">IF(AA3826=1,"",IF(AND(AC3826=1,AE3826&lt;&gt;1),1,0))</f>
        <v>0</v>
      </c>
      <c r="AH3826" s="60" t="str">
        <f aca="false">IF(AND(E3826&gt;0,AA3826&lt;2,NOT(AND(C3827=C3826,AA3827=AA3826+1))),INDEX(DATAS,AA3826+1),"")</f>
        <v/>
      </c>
      <c r="AI3826" s="60" t="str">
        <f aca="false">IF(AND(AC3826=1,AA3826&lt;2),IF(AND(C3827=C3826,AA3827=AA3826+1),IF(AC3827=1,"",INDEX(DATAS,AA3826+1)),INDEX(DATAS,AA3826+1)),"")</f>
        <v/>
      </c>
    </row>
    <row r="3827" customFormat="false" ht="15" hidden="false" customHeight="false" outlineLevel="0" collapsed="false">
      <c r="A3827" s="60" t="n">
        <v>46309</v>
      </c>
      <c r="B3827" s="0" t="n">
        <v>8</v>
      </c>
      <c r="C3827" s="0" t="n">
        <v>6153</v>
      </c>
      <c r="E3827" s="0" t="n">
        <v>0</v>
      </c>
      <c r="F3827" s="55" t="s">
        <v>1124</v>
      </c>
      <c r="I3827" s="55" t="s">
        <v>157</v>
      </c>
      <c r="L3827" s="0" t="n">
        <v>127</v>
      </c>
      <c r="U3827" s="0" t="n">
        <v>663</v>
      </c>
      <c r="V3827" s="0" t="n">
        <v>8</v>
      </c>
      <c r="W3827" s="60" t="n">
        <v>46183</v>
      </c>
      <c r="X3827" s="55" t="n">
        <f aca="false">IF(I3827="Male",0,1)</f>
        <v>1</v>
      </c>
      <c r="Y3827" s="55" t="n">
        <f aca="false">IF(OR(I3827="DNB",I3827="Dry DNB"),1,0)</f>
        <v>0</v>
      </c>
      <c r="Z3827" s="55" t="n">
        <f aca="false">IF(ISNUMBER(W3827),A3827-W3827,"")</f>
        <v>126</v>
      </c>
      <c r="AA3827" s="55" t="n">
        <f aca="false">MATCH(A3827,DATAS,0)</f>
        <v>1</v>
      </c>
      <c r="AB3827" s="55" t="n">
        <f aca="false">IF(AND(E3827&gt;0,OR(AND(B3827&gt;=1,B3827&lt;=6),B3827=10)),1,0)</f>
        <v>0</v>
      </c>
      <c r="AC3827" s="55" t="n">
        <f aca="false">IF(AND(E3827&gt;0,B3827=10),1,0)</f>
        <v>0</v>
      </c>
      <c r="AD3827" s="0" t="str">
        <f aca="false">IF(AND(C3826=C3827,AA3826=AA3827-1),AB3826,"")</f>
        <v/>
      </c>
      <c r="AE3827" s="0" t="str">
        <f aca="false">IF(AND(C3826=C3827,AA3826=AA3827-1),AC3826,"")</f>
        <v/>
      </c>
      <c r="AF3827" s="0" t="str">
        <f aca="false">IF(AA3827=1,"",IF(AND(AB3827=1,AD3827&lt;&gt;1),1,0))</f>
        <v/>
      </c>
      <c r="AG3827" s="0" t="str">
        <f aca="false">IF(AA3827=1,"",IF(AND(AC3827=1,AE3827&lt;&gt;1),1,0))</f>
        <v/>
      </c>
      <c r="AH3827" s="60" t="str">
        <f aca="false">IF(AND(E3827&gt;0,AA3827&lt;2,NOT(AND(C3828=C3827,AA3828=AA3827+1))),INDEX(DATAS,AA3827+1),"")</f>
        <v/>
      </c>
      <c r="AI3827" s="60" t="str">
        <f aca="false">IF(AND(AC3827=1,AA3827&lt;2),IF(AND(C3828=C3827,AA3828=AA3827+1),IF(AC3828=1,"",INDEX(DATAS,AA3827+1)),INDEX(DATAS,AA3827+1)),"")</f>
        <v/>
      </c>
    </row>
    <row r="3828" customFormat="false" ht="15" hidden="false" customHeight="false" outlineLevel="0" collapsed="false">
      <c r="A3828" s="60" t="n">
        <v>46310</v>
      </c>
      <c r="B3828" s="0" t="n">
        <v>8</v>
      </c>
      <c r="C3828" s="0" t="n">
        <v>6153</v>
      </c>
      <c r="E3828" s="0" t="n">
        <v>0</v>
      </c>
      <c r="F3828" s="55" t="s">
        <v>1124</v>
      </c>
      <c r="I3828" s="55" t="s">
        <v>157</v>
      </c>
      <c r="L3828" s="0" t="n">
        <v>128</v>
      </c>
      <c r="U3828" s="0" t="n">
        <v>664</v>
      </c>
      <c r="V3828" s="0" t="n">
        <v>8</v>
      </c>
      <c r="W3828" s="60" t="n">
        <v>46183</v>
      </c>
      <c r="X3828" s="55" t="n">
        <f aca="false">IF(I3828="Male",0,1)</f>
        <v>1</v>
      </c>
      <c r="Y3828" s="55" t="n">
        <f aca="false">IF(OR(I3828="DNB",I3828="Dry DNB"),1,0)</f>
        <v>0</v>
      </c>
      <c r="Z3828" s="55" t="n">
        <f aca="false">IF(ISNUMBER(W3828),A3828-W3828,"")</f>
        <v>127</v>
      </c>
      <c r="AA3828" s="55" t="n">
        <f aca="false">MATCH(A3828,DATAS,0)</f>
        <v>2</v>
      </c>
      <c r="AB3828" s="55" t="n">
        <f aca="false">IF(AND(E3828&gt;0,OR(AND(B3828&gt;=1,B3828&lt;=6),B3828=10)),1,0)</f>
        <v>0</v>
      </c>
      <c r="AC3828" s="55" t="n">
        <f aca="false">IF(AND(E3828&gt;0,B3828=10),1,0)</f>
        <v>0</v>
      </c>
      <c r="AD3828" s="55" t="n">
        <f aca="false">IF(AND(C3827=C3828,AA3827=AA3828-1),AB3827,"")</f>
        <v>0</v>
      </c>
      <c r="AE3828" s="55" t="n">
        <f aca="false">IF(AND(C3827=C3828,AA3827=AA3828-1),AC3827,"")</f>
        <v>0</v>
      </c>
      <c r="AF3828" s="55" t="n">
        <f aca="false">IF(AA3828=1,"",IF(AND(AB3828=1,AD3828&lt;&gt;1),1,0))</f>
        <v>0</v>
      </c>
      <c r="AG3828" s="55" t="n">
        <f aca="false">IF(AA3828=1,"",IF(AND(AC3828=1,AE3828&lt;&gt;1),1,0))</f>
        <v>0</v>
      </c>
      <c r="AH3828" s="60" t="str">
        <f aca="false">IF(AND(E3828&gt;0,AA3828&lt;2,NOT(AND(C3829=C3828,AA3829=AA3828+1))),INDEX(DATAS,AA3828+1),"")</f>
        <v/>
      </c>
      <c r="AI3828" s="60" t="str">
        <f aca="false">IF(AND(AC3828=1,AA3828&lt;2),IF(AND(C3829=C3828,AA3829=AA3828+1),IF(AC3829=1,"",INDEX(DATAS,AA3828+1)),INDEX(DATAS,AA3828+1)),"")</f>
        <v/>
      </c>
    </row>
    <row r="3829" customFormat="false" ht="15" hidden="false" customHeight="false" outlineLevel="0" collapsed="false">
      <c r="A3829" s="60" t="n">
        <v>46309</v>
      </c>
      <c r="B3829" s="0" t="n">
        <v>14</v>
      </c>
      <c r="C3829" s="0" t="n">
        <v>6155</v>
      </c>
      <c r="E3829" s="0" t="n">
        <v>0</v>
      </c>
      <c r="F3829" s="55" t="s">
        <v>1125</v>
      </c>
      <c r="G3829" s="0" t="n">
        <v>23.8</v>
      </c>
      <c r="H3829" s="0" t="n">
        <v>28</v>
      </c>
      <c r="I3829" s="55" t="s">
        <v>157</v>
      </c>
      <c r="L3829" s="0" t="n">
        <v>288</v>
      </c>
      <c r="U3829" s="0" t="n">
        <v>662</v>
      </c>
      <c r="V3829" s="0" t="n">
        <v>1</v>
      </c>
      <c r="W3829" s="60" t="n">
        <v>46022</v>
      </c>
      <c r="X3829" s="55" t="n">
        <f aca="false">IF(I3829="Male",0,1)</f>
        <v>1</v>
      </c>
      <c r="Y3829" s="55" t="n">
        <f aca="false">IF(OR(I3829="DNB",I3829="Dry DNB"),1,0)</f>
        <v>0</v>
      </c>
      <c r="Z3829" s="55" t="n">
        <f aca="false">IF(ISNUMBER(W3829),A3829-W3829,"")</f>
        <v>287</v>
      </c>
      <c r="AA3829" s="55" t="n">
        <f aca="false">MATCH(A3829,DATAS,0)</f>
        <v>1</v>
      </c>
      <c r="AB3829" s="55" t="n">
        <f aca="false">IF(AND(E3829&gt;0,OR(AND(B3829&gt;=1,B3829&lt;=6),B3829=10)),1,0)</f>
        <v>0</v>
      </c>
      <c r="AC3829" s="55" t="n">
        <f aca="false">IF(AND(E3829&gt;0,B3829=10),1,0)</f>
        <v>0</v>
      </c>
      <c r="AD3829" s="0" t="str">
        <f aca="false">IF(AND(C3828=C3829,AA3828=AA3829-1),AB3828,"")</f>
        <v/>
      </c>
      <c r="AE3829" s="0" t="str">
        <f aca="false">IF(AND(C3828=C3829,AA3828=AA3829-1),AC3828,"")</f>
        <v/>
      </c>
      <c r="AF3829" s="0" t="str">
        <f aca="false">IF(AA3829=1,"",IF(AND(AB3829=1,AD3829&lt;&gt;1),1,0))</f>
        <v/>
      </c>
      <c r="AG3829" s="0" t="str">
        <f aca="false">IF(AA3829=1,"",IF(AND(AC3829=1,AE3829&lt;&gt;1),1,0))</f>
        <v/>
      </c>
      <c r="AH3829" s="60" t="str">
        <f aca="false">IF(AND(E3829&gt;0,AA3829&lt;2,NOT(AND(C3830=C3829,AA3830=AA3829+1))),INDEX(DATAS,AA3829+1),"")</f>
        <v/>
      </c>
      <c r="AI3829" s="60" t="str">
        <f aca="false">IF(AND(AC3829=1,AA3829&lt;2),IF(AND(C3830=C3829,AA3830=AA3829+1),IF(AC3830=1,"",INDEX(DATAS,AA3829+1)),INDEX(DATAS,AA3829+1)),"")</f>
        <v/>
      </c>
    </row>
    <row r="3830" customFormat="false" ht="15" hidden="false" customHeight="false" outlineLevel="0" collapsed="false">
      <c r="A3830" s="60" t="n">
        <v>46310</v>
      </c>
      <c r="B3830" s="0" t="n">
        <v>14</v>
      </c>
      <c r="C3830" s="0" t="n">
        <v>6155</v>
      </c>
      <c r="E3830" s="0" t="n">
        <v>0</v>
      </c>
      <c r="F3830" s="55" t="s">
        <v>1125</v>
      </c>
      <c r="G3830" s="0" t="n">
        <v>12</v>
      </c>
      <c r="H3830" s="0" t="n">
        <v>28</v>
      </c>
      <c r="I3830" s="55" t="s">
        <v>157</v>
      </c>
      <c r="L3830" s="0" t="n">
        <v>289</v>
      </c>
      <c r="U3830" s="0" t="n">
        <v>663</v>
      </c>
      <c r="V3830" s="0" t="n">
        <v>1</v>
      </c>
      <c r="W3830" s="60" t="n">
        <v>46022</v>
      </c>
      <c r="X3830" s="55" t="n">
        <f aca="false">IF(I3830="Male",0,1)</f>
        <v>1</v>
      </c>
      <c r="Y3830" s="55" t="n">
        <f aca="false">IF(OR(I3830="DNB",I3830="Dry DNB"),1,0)</f>
        <v>0</v>
      </c>
      <c r="Z3830" s="55" t="n">
        <f aca="false">IF(ISNUMBER(W3830),A3830-W3830,"")</f>
        <v>288</v>
      </c>
      <c r="AA3830" s="55" t="n">
        <f aca="false">MATCH(A3830,DATAS,0)</f>
        <v>2</v>
      </c>
      <c r="AB3830" s="55" t="n">
        <f aca="false">IF(AND(E3830&gt;0,OR(AND(B3830&gt;=1,B3830&lt;=6),B3830=10)),1,0)</f>
        <v>0</v>
      </c>
      <c r="AC3830" s="55" t="n">
        <f aca="false">IF(AND(E3830&gt;0,B3830=10),1,0)</f>
        <v>0</v>
      </c>
      <c r="AD3830" s="55" t="n">
        <f aca="false">IF(AND(C3829=C3830,AA3829=AA3830-1),AB3829,"")</f>
        <v>0</v>
      </c>
      <c r="AE3830" s="55" t="n">
        <f aca="false">IF(AND(C3829=C3830,AA3829=AA3830-1),AC3829,"")</f>
        <v>0</v>
      </c>
      <c r="AF3830" s="55" t="n">
        <f aca="false">IF(AA3830=1,"",IF(AND(AB3830=1,AD3830&lt;&gt;1),1,0))</f>
        <v>0</v>
      </c>
      <c r="AG3830" s="55" t="n">
        <f aca="false">IF(AA3830=1,"",IF(AND(AC3830=1,AE3830&lt;&gt;1),1,0))</f>
        <v>0</v>
      </c>
      <c r="AH3830" s="60" t="str">
        <f aca="false">IF(AND(E3830&gt;0,AA3830&lt;2,NOT(AND(C3831=C3830,AA3831=AA3830+1))),INDEX(DATAS,AA3830+1),"")</f>
        <v/>
      </c>
      <c r="AI3830" s="60" t="str">
        <f aca="false">IF(AND(AC3830=1,AA3830&lt;2),IF(AND(C3831=C3830,AA3831=AA3830+1),IF(AC3831=1,"",INDEX(DATAS,AA3830+1)),INDEX(DATAS,AA3830+1)),"")</f>
        <v/>
      </c>
    </row>
    <row r="3831" customFormat="false" ht="15" hidden="false" customHeight="false" outlineLevel="0" collapsed="false">
      <c r="A3831" s="60" t="n">
        <v>46309</v>
      </c>
      <c r="B3831" s="0" t="n">
        <v>1</v>
      </c>
      <c r="C3831" s="0" t="n">
        <v>6156</v>
      </c>
      <c r="D3831" s="0" t="n">
        <v>5</v>
      </c>
      <c r="E3831" s="0" t="n">
        <v>1</v>
      </c>
      <c r="F3831" s="55" t="s">
        <v>1125</v>
      </c>
      <c r="H3831" s="0" t="n">
        <v>17</v>
      </c>
      <c r="I3831" s="55" t="s">
        <v>166</v>
      </c>
      <c r="J3831" s="0" t="n">
        <v>5</v>
      </c>
      <c r="U3831" s="0" t="n">
        <v>662</v>
      </c>
      <c r="V3831" s="0" t="n">
        <v>0</v>
      </c>
      <c r="X3831" s="55" t="n">
        <f aca="false">IF(I3831="Male",0,1)</f>
        <v>1</v>
      </c>
      <c r="Y3831" s="55" t="n">
        <f aca="false">IF(OR(I3831="DNB",I3831="Dry DNB"),1,0)</f>
        <v>0</v>
      </c>
      <c r="Z3831" s="0" t="str">
        <f aca="false">IF(ISNUMBER(W3831),A3831-W3831,"")</f>
        <v/>
      </c>
      <c r="AA3831" s="55" t="n">
        <f aca="false">MATCH(A3831,DATAS,0)</f>
        <v>1</v>
      </c>
      <c r="AB3831" s="55" t="n">
        <f aca="false">IF(AND(E3831&gt;0,OR(AND(B3831&gt;=1,B3831&lt;=6),B3831=10)),1,0)</f>
        <v>1</v>
      </c>
      <c r="AC3831" s="55" t="n">
        <f aca="false">IF(AND(E3831&gt;0,B3831=10),1,0)</f>
        <v>0</v>
      </c>
      <c r="AD3831" s="0" t="str">
        <f aca="false">IF(AND(C3830=C3831,AA3830=AA3831-1),AB3830,"")</f>
        <v/>
      </c>
      <c r="AE3831" s="0" t="str">
        <f aca="false">IF(AND(C3830=C3831,AA3830=AA3831-1),AC3830,"")</f>
        <v/>
      </c>
      <c r="AF3831" s="0" t="str">
        <f aca="false">IF(AA3831=1,"",IF(AND(AB3831=1,AD3831&lt;&gt;1),1,0))</f>
        <v/>
      </c>
      <c r="AG3831" s="0" t="str">
        <f aca="false">IF(AA3831=1,"",IF(AND(AC3831=1,AE3831&lt;&gt;1),1,0))</f>
        <v/>
      </c>
      <c r="AH3831" s="60" t="str">
        <f aca="false">IF(AND(E3831&gt;0,AA3831&lt;2,NOT(AND(C3832=C3831,AA3832=AA3831+1))),INDEX(DATAS,AA3831+1),"")</f>
        <v/>
      </c>
      <c r="AI3831" s="60" t="str">
        <f aca="false">IF(AND(AC3831=1,AA3831&lt;2),IF(AND(C3832=C3831,AA3832=AA3831+1),IF(AC3832=1,"",INDEX(DATAS,AA3831+1)),INDEX(DATAS,AA3831+1)),"")</f>
        <v/>
      </c>
    </row>
    <row r="3832" customFormat="false" ht="15" hidden="false" customHeight="false" outlineLevel="0" collapsed="false">
      <c r="A3832" s="60" t="n">
        <v>46310</v>
      </c>
      <c r="B3832" s="0" t="n">
        <v>1</v>
      </c>
      <c r="C3832" s="0" t="n">
        <v>6156</v>
      </c>
      <c r="D3832" s="0" t="n">
        <v>6</v>
      </c>
      <c r="E3832" s="0" t="n">
        <v>1</v>
      </c>
      <c r="F3832" s="55" t="s">
        <v>1125</v>
      </c>
      <c r="H3832" s="0" t="n">
        <v>19</v>
      </c>
      <c r="I3832" s="55" t="s">
        <v>166</v>
      </c>
      <c r="J3832" s="0" t="n">
        <v>6</v>
      </c>
      <c r="U3832" s="0" t="n">
        <v>663</v>
      </c>
      <c r="V3832" s="0" t="n">
        <v>0</v>
      </c>
      <c r="X3832" s="55" t="n">
        <f aca="false">IF(I3832="Male",0,1)</f>
        <v>1</v>
      </c>
      <c r="Y3832" s="55" t="n">
        <f aca="false">IF(OR(I3832="DNB",I3832="Dry DNB"),1,0)</f>
        <v>0</v>
      </c>
      <c r="Z3832" s="0" t="str">
        <f aca="false">IF(ISNUMBER(W3832),A3832-W3832,"")</f>
        <v/>
      </c>
      <c r="AA3832" s="55" t="n">
        <f aca="false">MATCH(A3832,DATAS,0)</f>
        <v>2</v>
      </c>
      <c r="AB3832" s="55" t="n">
        <f aca="false">IF(AND(E3832&gt;0,OR(AND(B3832&gt;=1,B3832&lt;=6),B3832=10)),1,0)</f>
        <v>1</v>
      </c>
      <c r="AC3832" s="55" t="n">
        <f aca="false">IF(AND(E3832&gt;0,B3832=10),1,0)</f>
        <v>0</v>
      </c>
      <c r="AD3832" s="55" t="n">
        <f aca="false">IF(AND(C3831=C3832,AA3831=AA3832-1),AB3831,"")</f>
        <v>1</v>
      </c>
      <c r="AE3832" s="55" t="n">
        <f aca="false">IF(AND(C3831=C3832,AA3831=AA3832-1),AC3831,"")</f>
        <v>0</v>
      </c>
      <c r="AF3832" s="55" t="n">
        <f aca="false">IF(AA3832=1,"",IF(AND(AB3832=1,AD3832&lt;&gt;1),1,0))</f>
        <v>0</v>
      </c>
      <c r="AG3832" s="55" t="n">
        <f aca="false">IF(AA3832=1,"",IF(AND(AC3832=1,AE3832&lt;&gt;1),1,0))</f>
        <v>0</v>
      </c>
      <c r="AH3832" s="60" t="str">
        <f aca="false">IF(AND(E3832&gt;0,AA3832&lt;2,NOT(AND(C3833=C3832,AA3833=AA3832+1))),INDEX(DATAS,AA3832+1),"")</f>
        <v/>
      </c>
      <c r="AI3832" s="60" t="str">
        <f aca="false">IF(AND(AC3832=1,AA3832&lt;2),IF(AND(C3833=C3832,AA3833=AA3832+1),IF(AC3833=1,"",INDEX(DATAS,AA3832+1)),INDEX(DATAS,AA3832+1)),"")</f>
        <v/>
      </c>
    </row>
    <row r="3833" customFormat="false" ht="15" hidden="false" customHeight="false" outlineLevel="0" collapsed="false">
      <c r="A3833" s="60" t="n">
        <v>46309</v>
      </c>
      <c r="B3833" s="0" t="n">
        <v>8</v>
      </c>
      <c r="C3833" s="0" t="n">
        <v>6158</v>
      </c>
      <c r="E3833" s="0" t="n">
        <v>0</v>
      </c>
      <c r="F3833" s="55" t="s">
        <v>1125</v>
      </c>
      <c r="I3833" s="55" t="s">
        <v>157</v>
      </c>
      <c r="L3833" s="0" t="n">
        <v>231</v>
      </c>
      <c r="U3833" s="0" t="n">
        <v>662</v>
      </c>
      <c r="V3833" s="0" t="n">
        <v>3</v>
      </c>
      <c r="W3833" s="60" t="n">
        <v>46079</v>
      </c>
      <c r="X3833" s="55" t="n">
        <f aca="false">IF(I3833="Male",0,1)</f>
        <v>1</v>
      </c>
      <c r="Y3833" s="55" t="n">
        <f aca="false">IF(OR(I3833="DNB",I3833="Dry DNB"),1,0)</f>
        <v>0</v>
      </c>
      <c r="Z3833" s="55" t="n">
        <f aca="false">IF(ISNUMBER(W3833),A3833-W3833,"")</f>
        <v>230</v>
      </c>
      <c r="AA3833" s="55" t="n">
        <f aca="false">MATCH(A3833,DATAS,0)</f>
        <v>1</v>
      </c>
      <c r="AB3833" s="55" t="n">
        <f aca="false">IF(AND(E3833&gt;0,OR(AND(B3833&gt;=1,B3833&lt;=6),B3833=10)),1,0)</f>
        <v>0</v>
      </c>
      <c r="AC3833" s="55" t="n">
        <f aca="false">IF(AND(E3833&gt;0,B3833=10),1,0)</f>
        <v>0</v>
      </c>
      <c r="AD3833" s="0" t="str">
        <f aca="false">IF(AND(C3832=C3833,AA3832=AA3833-1),AB3832,"")</f>
        <v/>
      </c>
      <c r="AE3833" s="0" t="str">
        <f aca="false">IF(AND(C3832=C3833,AA3832=AA3833-1),AC3832,"")</f>
        <v/>
      </c>
      <c r="AF3833" s="0" t="str">
        <f aca="false">IF(AA3833=1,"",IF(AND(AB3833=1,AD3833&lt;&gt;1),1,0))</f>
        <v/>
      </c>
      <c r="AG3833" s="0" t="str">
        <f aca="false">IF(AA3833=1,"",IF(AND(AC3833=1,AE3833&lt;&gt;1),1,0))</f>
        <v/>
      </c>
      <c r="AH3833" s="60" t="str">
        <f aca="false">IF(AND(E3833&gt;0,AA3833&lt;2,NOT(AND(C3834=C3833,AA3834=AA3833+1))),INDEX(DATAS,AA3833+1),"")</f>
        <v/>
      </c>
      <c r="AI3833" s="60" t="str">
        <f aca="false">IF(AND(AC3833=1,AA3833&lt;2),IF(AND(C3834=C3833,AA3834=AA3833+1),IF(AC3834=1,"",INDEX(DATAS,AA3833+1)),INDEX(DATAS,AA3833+1)),"")</f>
        <v/>
      </c>
    </row>
    <row r="3834" customFormat="false" ht="15" hidden="false" customHeight="false" outlineLevel="0" collapsed="false">
      <c r="A3834" s="60" t="n">
        <v>46310</v>
      </c>
      <c r="B3834" s="0" t="n">
        <v>8</v>
      </c>
      <c r="C3834" s="0" t="n">
        <v>6158</v>
      </c>
      <c r="E3834" s="0" t="n">
        <v>0</v>
      </c>
      <c r="F3834" s="55" t="s">
        <v>1125</v>
      </c>
      <c r="I3834" s="55" t="s">
        <v>157</v>
      </c>
      <c r="L3834" s="0" t="n">
        <v>232</v>
      </c>
      <c r="U3834" s="0" t="n">
        <v>663</v>
      </c>
      <c r="V3834" s="0" t="n">
        <v>3</v>
      </c>
      <c r="W3834" s="60" t="n">
        <v>46079</v>
      </c>
      <c r="X3834" s="55" t="n">
        <f aca="false">IF(I3834="Male",0,1)</f>
        <v>1</v>
      </c>
      <c r="Y3834" s="55" t="n">
        <f aca="false">IF(OR(I3834="DNB",I3834="Dry DNB"),1,0)</f>
        <v>0</v>
      </c>
      <c r="Z3834" s="55" t="n">
        <f aca="false">IF(ISNUMBER(W3834),A3834-W3834,"")</f>
        <v>231</v>
      </c>
      <c r="AA3834" s="55" t="n">
        <f aca="false">MATCH(A3834,DATAS,0)</f>
        <v>2</v>
      </c>
      <c r="AB3834" s="55" t="n">
        <f aca="false">IF(AND(E3834&gt;0,OR(AND(B3834&gt;=1,B3834&lt;=6),B3834=10)),1,0)</f>
        <v>0</v>
      </c>
      <c r="AC3834" s="55" t="n">
        <f aca="false">IF(AND(E3834&gt;0,B3834=10),1,0)</f>
        <v>0</v>
      </c>
      <c r="AD3834" s="55" t="n">
        <f aca="false">IF(AND(C3833=C3834,AA3833=AA3834-1),AB3833,"")</f>
        <v>0</v>
      </c>
      <c r="AE3834" s="55" t="n">
        <f aca="false">IF(AND(C3833=C3834,AA3833=AA3834-1),AC3833,"")</f>
        <v>0</v>
      </c>
      <c r="AF3834" s="55" t="n">
        <f aca="false">IF(AA3834=1,"",IF(AND(AB3834=1,AD3834&lt;&gt;1),1,0))</f>
        <v>0</v>
      </c>
      <c r="AG3834" s="55" t="n">
        <f aca="false">IF(AA3834=1,"",IF(AND(AC3834=1,AE3834&lt;&gt;1),1,0))</f>
        <v>0</v>
      </c>
      <c r="AH3834" s="60" t="str">
        <f aca="false">IF(AND(E3834&gt;0,AA3834&lt;2,NOT(AND(C3835=C3834,AA3835=AA3834+1))),INDEX(DATAS,AA3834+1),"")</f>
        <v/>
      </c>
      <c r="AI3834" s="60" t="str">
        <f aca="false">IF(AND(AC3834=1,AA3834&lt;2),IF(AND(C3835=C3834,AA3835=AA3834+1),IF(AC3835=1,"",INDEX(DATAS,AA3834+1)),INDEX(DATAS,AA3834+1)),"")</f>
        <v/>
      </c>
    </row>
    <row r="3835" customFormat="false" ht="15" hidden="false" customHeight="false" outlineLevel="0" collapsed="false">
      <c r="A3835" s="60" t="n">
        <v>46309</v>
      </c>
      <c r="B3835" s="0" t="n">
        <v>8</v>
      </c>
      <c r="C3835" s="0" t="n">
        <v>6159</v>
      </c>
      <c r="E3835" s="0" t="n">
        <v>0</v>
      </c>
      <c r="F3835" s="55" t="s">
        <v>1125</v>
      </c>
      <c r="I3835" s="55" t="s">
        <v>157</v>
      </c>
      <c r="L3835" s="0" t="n">
        <v>98</v>
      </c>
      <c r="U3835" s="0" t="n">
        <v>662</v>
      </c>
      <c r="V3835" s="0" t="n">
        <v>7</v>
      </c>
      <c r="W3835" s="60" t="n">
        <v>46212</v>
      </c>
      <c r="X3835" s="55" t="n">
        <f aca="false">IF(I3835="Male",0,1)</f>
        <v>1</v>
      </c>
      <c r="Y3835" s="55" t="n">
        <f aca="false">IF(OR(I3835="DNB",I3835="Dry DNB"),1,0)</f>
        <v>0</v>
      </c>
      <c r="Z3835" s="55" t="n">
        <f aca="false">IF(ISNUMBER(W3835),A3835-W3835,"")</f>
        <v>97</v>
      </c>
      <c r="AA3835" s="55" t="n">
        <f aca="false">MATCH(A3835,DATAS,0)</f>
        <v>1</v>
      </c>
      <c r="AB3835" s="55" t="n">
        <f aca="false">IF(AND(E3835&gt;0,OR(AND(B3835&gt;=1,B3835&lt;=6),B3835=10)),1,0)</f>
        <v>0</v>
      </c>
      <c r="AC3835" s="55" t="n">
        <f aca="false">IF(AND(E3835&gt;0,B3835=10),1,0)</f>
        <v>0</v>
      </c>
      <c r="AD3835" s="0" t="str">
        <f aca="false">IF(AND(C3834=C3835,AA3834=AA3835-1),AB3834,"")</f>
        <v/>
      </c>
      <c r="AE3835" s="0" t="str">
        <f aca="false">IF(AND(C3834=C3835,AA3834=AA3835-1),AC3834,"")</f>
        <v/>
      </c>
      <c r="AF3835" s="0" t="str">
        <f aca="false">IF(AA3835=1,"",IF(AND(AB3835=1,AD3835&lt;&gt;1),1,0))</f>
        <v/>
      </c>
      <c r="AG3835" s="0" t="str">
        <f aca="false">IF(AA3835=1,"",IF(AND(AC3835=1,AE3835&lt;&gt;1),1,0))</f>
        <v/>
      </c>
      <c r="AH3835" s="60" t="str">
        <f aca="false">IF(AND(E3835&gt;0,AA3835&lt;2,NOT(AND(C3836=C3835,AA3836=AA3835+1))),INDEX(DATAS,AA3835+1),"")</f>
        <v/>
      </c>
      <c r="AI3835" s="60" t="str">
        <f aca="false">IF(AND(AC3835=1,AA3835&lt;2),IF(AND(C3836=C3835,AA3836=AA3835+1),IF(AC3836=1,"",INDEX(DATAS,AA3835+1)),INDEX(DATAS,AA3835+1)),"")</f>
        <v/>
      </c>
    </row>
    <row r="3836" customFormat="false" ht="15" hidden="false" customHeight="false" outlineLevel="0" collapsed="false">
      <c r="A3836" s="60" t="n">
        <v>46310</v>
      </c>
      <c r="B3836" s="0" t="n">
        <v>8</v>
      </c>
      <c r="C3836" s="0" t="n">
        <v>6159</v>
      </c>
      <c r="E3836" s="0" t="n">
        <v>0</v>
      </c>
      <c r="F3836" s="55" t="s">
        <v>1125</v>
      </c>
      <c r="I3836" s="55" t="s">
        <v>157</v>
      </c>
      <c r="L3836" s="0" t="n">
        <v>99</v>
      </c>
      <c r="U3836" s="0" t="n">
        <v>663</v>
      </c>
      <c r="V3836" s="0" t="n">
        <v>7</v>
      </c>
      <c r="W3836" s="60" t="n">
        <v>46212</v>
      </c>
      <c r="X3836" s="55" t="n">
        <f aca="false">IF(I3836="Male",0,1)</f>
        <v>1</v>
      </c>
      <c r="Y3836" s="55" t="n">
        <f aca="false">IF(OR(I3836="DNB",I3836="Dry DNB"),1,0)</f>
        <v>0</v>
      </c>
      <c r="Z3836" s="55" t="n">
        <f aca="false">IF(ISNUMBER(W3836),A3836-W3836,"")</f>
        <v>98</v>
      </c>
      <c r="AA3836" s="55" t="n">
        <f aca="false">MATCH(A3836,DATAS,0)</f>
        <v>2</v>
      </c>
      <c r="AB3836" s="55" t="n">
        <f aca="false">IF(AND(E3836&gt;0,OR(AND(B3836&gt;=1,B3836&lt;=6),B3836=10)),1,0)</f>
        <v>0</v>
      </c>
      <c r="AC3836" s="55" t="n">
        <f aca="false">IF(AND(E3836&gt;0,B3836=10),1,0)</f>
        <v>0</v>
      </c>
      <c r="AD3836" s="55" t="n">
        <f aca="false">IF(AND(C3835=C3836,AA3835=AA3836-1),AB3835,"")</f>
        <v>0</v>
      </c>
      <c r="AE3836" s="55" t="n">
        <f aca="false">IF(AND(C3835=C3836,AA3835=AA3836-1),AC3835,"")</f>
        <v>0</v>
      </c>
      <c r="AF3836" s="55" t="n">
        <f aca="false">IF(AA3836=1,"",IF(AND(AB3836=1,AD3836&lt;&gt;1),1,0))</f>
        <v>0</v>
      </c>
      <c r="AG3836" s="55" t="n">
        <f aca="false">IF(AA3836=1,"",IF(AND(AC3836=1,AE3836&lt;&gt;1),1,0))</f>
        <v>0</v>
      </c>
      <c r="AH3836" s="60" t="str">
        <f aca="false">IF(AND(E3836&gt;0,AA3836&lt;2,NOT(AND(C3837=C3836,AA3837=AA3836+1))),INDEX(DATAS,AA3836+1),"")</f>
        <v/>
      </c>
      <c r="AI3836" s="60" t="str">
        <f aca="false">IF(AND(AC3836=1,AA3836&lt;2),IF(AND(C3837=C3836,AA3837=AA3836+1),IF(AC3837=1,"",INDEX(DATAS,AA3836+1)),INDEX(DATAS,AA3836+1)),"")</f>
        <v/>
      </c>
    </row>
    <row r="3837" customFormat="false" ht="15" hidden="false" customHeight="false" outlineLevel="0" collapsed="false">
      <c r="A3837" s="60" t="n">
        <v>46309</v>
      </c>
      <c r="B3837" s="0" t="n">
        <v>1</v>
      </c>
      <c r="C3837" s="0" t="n">
        <v>6161</v>
      </c>
      <c r="D3837" s="0" t="n">
        <v>7</v>
      </c>
      <c r="E3837" s="0" t="n">
        <v>1</v>
      </c>
      <c r="F3837" s="55" t="s">
        <v>1126</v>
      </c>
      <c r="G3837" s="0" t="n">
        <v>18.1</v>
      </c>
      <c r="H3837" s="0" t="n">
        <v>17</v>
      </c>
      <c r="I3837" s="55" t="s">
        <v>166</v>
      </c>
      <c r="J3837" s="0" t="n">
        <v>7</v>
      </c>
      <c r="R3837" s="0" t="n">
        <v>1920</v>
      </c>
      <c r="S3837" s="0" t="n">
        <v>3860</v>
      </c>
      <c r="U3837" s="0" t="n">
        <v>660</v>
      </c>
      <c r="V3837" s="0" t="n">
        <v>0</v>
      </c>
      <c r="X3837" s="55" t="n">
        <f aca="false">IF(I3837="Male",0,1)</f>
        <v>1</v>
      </c>
      <c r="Y3837" s="55" t="n">
        <f aca="false">IF(OR(I3837="DNB",I3837="Dry DNB"),1,0)</f>
        <v>0</v>
      </c>
      <c r="Z3837" s="0" t="str">
        <f aca="false">IF(ISNUMBER(W3837),A3837-W3837,"")</f>
        <v/>
      </c>
      <c r="AA3837" s="55" t="n">
        <f aca="false">MATCH(A3837,DATAS,0)</f>
        <v>1</v>
      </c>
      <c r="AB3837" s="55" t="n">
        <f aca="false">IF(AND(E3837&gt;0,OR(AND(B3837&gt;=1,B3837&lt;=6),B3837=10)),1,0)</f>
        <v>1</v>
      </c>
      <c r="AC3837" s="55" t="n">
        <f aca="false">IF(AND(E3837&gt;0,B3837=10),1,0)</f>
        <v>0</v>
      </c>
      <c r="AD3837" s="0" t="str">
        <f aca="false">IF(AND(C3836=C3837,AA3836=AA3837-1),AB3836,"")</f>
        <v/>
      </c>
      <c r="AE3837" s="0" t="str">
        <f aca="false">IF(AND(C3836=C3837,AA3836=AA3837-1),AC3836,"")</f>
        <v/>
      </c>
      <c r="AF3837" s="0" t="str">
        <f aca="false">IF(AA3837=1,"",IF(AND(AB3837=1,AD3837&lt;&gt;1),1,0))</f>
        <v/>
      </c>
      <c r="AG3837" s="0" t="str">
        <f aca="false">IF(AA3837=1,"",IF(AND(AC3837=1,AE3837&lt;&gt;1),1,0))</f>
        <v/>
      </c>
      <c r="AH3837" s="60" t="str">
        <f aca="false">IF(AND(E3837&gt;0,AA3837&lt;2,NOT(AND(C3838=C3837,AA3838=AA3837+1))),INDEX(DATAS,AA3837+1),"")</f>
        <v/>
      </c>
      <c r="AI3837" s="60" t="str">
        <f aca="false">IF(AND(AC3837=1,AA3837&lt;2),IF(AND(C3838=C3837,AA3838=AA3837+1),IF(AC3838=1,"",INDEX(DATAS,AA3837+1)),INDEX(DATAS,AA3837+1)),"")</f>
        <v/>
      </c>
    </row>
    <row r="3838" customFormat="false" ht="15" hidden="false" customHeight="false" outlineLevel="0" collapsed="false">
      <c r="A3838" s="60" t="n">
        <v>46310</v>
      </c>
      <c r="B3838" s="0" t="n">
        <v>1</v>
      </c>
      <c r="C3838" s="0" t="n">
        <v>6161</v>
      </c>
      <c r="D3838" s="0" t="n">
        <v>8</v>
      </c>
      <c r="E3838" s="0" t="n">
        <v>1</v>
      </c>
      <c r="F3838" s="55" t="s">
        <v>1126</v>
      </c>
      <c r="G3838" s="0" t="n">
        <v>18.9</v>
      </c>
      <c r="H3838" s="0" t="n">
        <v>17</v>
      </c>
      <c r="I3838" s="55" t="s">
        <v>166</v>
      </c>
      <c r="J3838" s="0" t="n">
        <v>8</v>
      </c>
      <c r="U3838" s="0" t="n">
        <v>661</v>
      </c>
      <c r="V3838" s="0" t="n">
        <v>0</v>
      </c>
      <c r="X3838" s="55" t="n">
        <f aca="false">IF(I3838="Male",0,1)</f>
        <v>1</v>
      </c>
      <c r="Y3838" s="55" t="n">
        <f aca="false">IF(OR(I3838="DNB",I3838="Dry DNB"),1,0)</f>
        <v>0</v>
      </c>
      <c r="Z3838" s="0" t="str">
        <f aca="false">IF(ISNUMBER(W3838),A3838-W3838,"")</f>
        <v/>
      </c>
      <c r="AA3838" s="55" t="n">
        <f aca="false">MATCH(A3838,DATAS,0)</f>
        <v>2</v>
      </c>
      <c r="AB3838" s="55" t="n">
        <f aca="false">IF(AND(E3838&gt;0,OR(AND(B3838&gt;=1,B3838&lt;=6),B3838=10)),1,0)</f>
        <v>1</v>
      </c>
      <c r="AC3838" s="55" t="n">
        <f aca="false">IF(AND(E3838&gt;0,B3838=10),1,0)</f>
        <v>0</v>
      </c>
      <c r="AD3838" s="55" t="n">
        <f aca="false">IF(AND(C3837=C3838,AA3837=AA3838-1),AB3837,"")</f>
        <v>1</v>
      </c>
      <c r="AE3838" s="55" t="n">
        <f aca="false">IF(AND(C3837=C3838,AA3837=AA3838-1),AC3837,"")</f>
        <v>0</v>
      </c>
      <c r="AF3838" s="55" t="n">
        <f aca="false">IF(AA3838=1,"",IF(AND(AB3838=1,AD3838&lt;&gt;1),1,0))</f>
        <v>0</v>
      </c>
      <c r="AG3838" s="55" t="n">
        <f aca="false">IF(AA3838=1,"",IF(AND(AC3838=1,AE3838&lt;&gt;1),1,0))</f>
        <v>0</v>
      </c>
      <c r="AH3838" s="60" t="str">
        <f aca="false">IF(AND(E3838&gt;0,AA3838&lt;2,NOT(AND(C3839=C3838,AA3839=AA3838+1))),INDEX(DATAS,AA3838+1),"")</f>
        <v/>
      </c>
      <c r="AI3838" s="60" t="str">
        <f aca="false">IF(AND(AC3838=1,AA3838&lt;2),IF(AND(C3839=C3838,AA3839=AA3838+1),IF(AC3839=1,"",INDEX(DATAS,AA3838+1)),INDEX(DATAS,AA3838+1)),"")</f>
        <v/>
      </c>
    </row>
    <row r="3839" customFormat="false" ht="15" hidden="false" customHeight="false" outlineLevel="0" collapsed="false">
      <c r="A3839" s="60" t="n">
        <v>46309</v>
      </c>
      <c r="B3839" s="0" t="n">
        <v>1</v>
      </c>
      <c r="C3839" s="0" t="n">
        <v>6162</v>
      </c>
      <c r="D3839" s="0" t="n">
        <v>10</v>
      </c>
      <c r="E3839" s="0" t="n">
        <v>1</v>
      </c>
      <c r="F3839" s="55" t="s">
        <v>1126</v>
      </c>
      <c r="G3839" s="0" t="n">
        <v>32</v>
      </c>
      <c r="H3839" s="0" t="n">
        <v>28</v>
      </c>
      <c r="I3839" s="55" t="s">
        <v>166</v>
      </c>
      <c r="J3839" s="0" t="n">
        <v>10</v>
      </c>
      <c r="R3839" s="0" t="n">
        <v>2482</v>
      </c>
      <c r="S3839" s="0" t="n">
        <v>4989</v>
      </c>
      <c r="U3839" s="0" t="n">
        <v>660</v>
      </c>
      <c r="V3839" s="0" t="n">
        <v>0</v>
      </c>
      <c r="X3839" s="55" t="n">
        <f aca="false">IF(I3839="Male",0,1)</f>
        <v>1</v>
      </c>
      <c r="Y3839" s="55" t="n">
        <f aca="false">IF(OR(I3839="DNB",I3839="Dry DNB"),1,0)</f>
        <v>0</v>
      </c>
      <c r="Z3839" s="0" t="str">
        <f aca="false">IF(ISNUMBER(W3839),A3839-W3839,"")</f>
        <v/>
      </c>
      <c r="AA3839" s="55" t="n">
        <f aca="false">MATCH(A3839,DATAS,0)</f>
        <v>1</v>
      </c>
      <c r="AB3839" s="55" t="n">
        <f aca="false">IF(AND(E3839&gt;0,OR(AND(B3839&gt;=1,B3839&lt;=6),B3839=10)),1,0)</f>
        <v>1</v>
      </c>
      <c r="AC3839" s="55" t="n">
        <f aca="false">IF(AND(E3839&gt;0,B3839=10),1,0)</f>
        <v>0</v>
      </c>
      <c r="AD3839" s="0" t="str">
        <f aca="false">IF(AND(C3838=C3839,AA3838=AA3839-1),AB3838,"")</f>
        <v/>
      </c>
      <c r="AE3839" s="0" t="str">
        <f aca="false">IF(AND(C3838=C3839,AA3838=AA3839-1),AC3838,"")</f>
        <v/>
      </c>
      <c r="AF3839" s="0" t="str">
        <f aca="false">IF(AA3839=1,"",IF(AND(AB3839=1,AD3839&lt;&gt;1),1,0))</f>
        <v/>
      </c>
      <c r="AG3839" s="0" t="str">
        <f aca="false">IF(AA3839=1,"",IF(AND(AC3839=1,AE3839&lt;&gt;1),1,0))</f>
        <v/>
      </c>
      <c r="AH3839" s="60" t="str">
        <f aca="false">IF(AND(E3839&gt;0,AA3839&lt;2,NOT(AND(C3840=C3839,AA3840=AA3839+1))),INDEX(DATAS,AA3839+1),"")</f>
        <v/>
      </c>
      <c r="AI3839" s="60" t="str">
        <f aca="false">IF(AND(AC3839=1,AA3839&lt;2),IF(AND(C3840=C3839,AA3840=AA3839+1),IF(AC3840=1,"",INDEX(DATAS,AA3839+1)),INDEX(DATAS,AA3839+1)),"")</f>
        <v/>
      </c>
    </row>
    <row r="3840" customFormat="false" ht="15" hidden="false" customHeight="false" outlineLevel="0" collapsed="false">
      <c r="A3840" s="60" t="n">
        <v>46310</v>
      </c>
      <c r="B3840" s="0" t="n">
        <v>1</v>
      </c>
      <c r="C3840" s="0" t="n">
        <v>6162</v>
      </c>
      <c r="D3840" s="0" t="n">
        <v>11</v>
      </c>
      <c r="E3840" s="0" t="n">
        <v>1</v>
      </c>
      <c r="F3840" s="55" t="s">
        <v>1126</v>
      </c>
      <c r="G3840" s="0" t="n">
        <v>38</v>
      </c>
      <c r="H3840" s="0" t="n">
        <v>29</v>
      </c>
      <c r="I3840" s="55" t="s">
        <v>166</v>
      </c>
      <c r="J3840" s="0" t="n">
        <v>11</v>
      </c>
      <c r="U3840" s="0" t="n">
        <v>661</v>
      </c>
      <c r="V3840" s="0" t="n">
        <v>0</v>
      </c>
      <c r="X3840" s="55" t="n">
        <f aca="false">IF(I3840="Male",0,1)</f>
        <v>1</v>
      </c>
      <c r="Y3840" s="55" t="n">
        <f aca="false">IF(OR(I3840="DNB",I3840="Dry DNB"),1,0)</f>
        <v>0</v>
      </c>
      <c r="Z3840" s="0" t="str">
        <f aca="false">IF(ISNUMBER(W3840),A3840-W3840,"")</f>
        <v/>
      </c>
      <c r="AA3840" s="55" t="n">
        <f aca="false">MATCH(A3840,DATAS,0)</f>
        <v>2</v>
      </c>
      <c r="AB3840" s="55" t="n">
        <f aca="false">IF(AND(E3840&gt;0,OR(AND(B3840&gt;=1,B3840&lt;=6),B3840=10)),1,0)</f>
        <v>1</v>
      </c>
      <c r="AC3840" s="55" t="n">
        <f aca="false">IF(AND(E3840&gt;0,B3840=10),1,0)</f>
        <v>0</v>
      </c>
      <c r="AD3840" s="55" t="n">
        <f aca="false">IF(AND(C3839=C3840,AA3839=AA3840-1),AB3839,"")</f>
        <v>1</v>
      </c>
      <c r="AE3840" s="55" t="n">
        <f aca="false">IF(AND(C3839=C3840,AA3839=AA3840-1),AC3839,"")</f>
        <v>0</v>
      </c>
      <c r="AF3840" s="55" t="n">
        <f aca="false">IF(AA3840=1,"",IF(AND(AB3840=1,AD3840&lt;&gt;1),1,0))</f>
        <v>0</v>
      </c>
      <c r="AG3840" s="55" t="n">
        <f aca="false">IF(AA3840=1,"",IF(AND(AC3840=1,AE3840&lt;&gt;1),1,0))</f>
        <v>0</v>
      </c>
      <c r="AH3840" s="60" t="str">
        <f aca="false">IF(AND(E3840&gt;0,AA3840&lt;2,NOT(AND(C3841=C3840,AA3841=AA3840+1))),INDEX(DATAS,AA3840+1),"")</f>
        <v/>
      </c>
      <c r="AI3840" s="60" t="str">
        <f aca="false">IF(AND(AC3840=1,AA3840&lt;2),IF(AND(C3841=C3840,AA3841=AA3840+1),IF(AC3841=1,"",INDEX(DATAS,AA3840+1)),INDEX(DATAS,AA3840+1)),"")</f>
        <v/>
      </c>
    </row>
    <row r="3841" customFormat="false" ht="15" hidden="false" customHeight="false" outlineLevel="0" collapsed="false">
      <c r="A3841" s="60" t="n">
        <v>46309</v>
      </c>
      <c r="B3841" s="0" t="n">
        <v>1</v>
      </c>
      <c r="C3841" s="0" t="n">
        <v>6163</v>
      </c>
      <c r="D3841" s="0" t="n">
        <v>1</v>
      </c>
      <c r="E3841" s="0" t="n">
        <v>1</v>
      </c>
      <c r="F3841" s="55" t="s">
        <v>1127</v>
      </c>
      <c r="I3841" s="55" t="s">
        <v>166</v>
      </c>
      <c r="J3841" s="0" t="n">
        <v>1</v>
      </c>
      <c r="U3841" s="0" t="n">
        <v>325</v>
      </c>
      <c r="V3841" s="0" t="n">
        <v>0</v>
      </c>
      <c r="X3841" s="55" t="n">
        <f aca="false">IF(I3841="Male",0,1)</f>
        <v>1</v>
      </c>
      <c r="Y3841" s="55" t="n">
        <f aca="false">IF(OR(I3841="DNB",I3841="Dry DNB"),1,0)</f>
        <v>0</v>
      </c>
      <c r="Z3841" s="0" t="str">
        <f aca="false">IF(ISNUMBER(W3841),A3841-W3841,"")</f>
        <v/>
      </c>
      <c r="AA3841" s="55" t="n">
        <f aca="false">MATCH(A3841,DATAS,0)</f>
        <v>1</v>
      </c>
      <c r="AB3841" s="55" t="n">
        <f aca="false">IF(AND(E3841&gt;0,OR(AND(B3841&gt;=1,B3841&lt;=6),B3841=10)),1,0)</f>
        <v>1</v>
      </c>
      <c r="AC3841" s="55" t="n">
        <f aca="false">IF(AND(E3841&gt;0,B3841=10),1,0)</f>
        <v>0</v>
      </c>
      <c r="AD3841" s="0" t="str">
        <f aca="false">IF(AND(C3840=C3841,AA3840=AA3841-1),AB3840,"")</f>
        <v/>
      </c>
      <c r="AE3841" s="0" t="str">
        <f aca="false">IF(AND(C3840=C3841,AA3840=AA3841-1),AC3840,"")</f>
        <v/>
      </c>
      <c r="AF3841" s="0" t="str">
        <f aca="false">IF(AA3841=1,"",IF(AND(AB3841=1,AD3841&lt;&gt;1),1,0))</f>
        <v/>
      </c>
      <c r="AG3841" s="0" t="str">
        <f aca="false">IF(AA3841=1,"",IF(AND(AC3841=1,AE3841&lt;&gt;1),1,0))</f>
        <v/>
      </c>
      <c r="AH3841" s="60" t="str">
        <f aca="false">IF(AND(E3841&gt;0,AA3841&lt;2,NOT(AND(C3842=C3841,AA3842=AA3841+1))),INDEX(DATAS,AA3841+1),"")</f>
        <v/>
      </c>
      <c r="AI3841" s="60" t="str">
        <f aca="false">IF(AND(AC3841=1,AA3841&lt;2),IF(AND(C3842=C3841,AA3842=AA3841+1),IF(AC3842=1,"",INDEX(DATAS,AA3841+1)),INDEX(DATAS,AA3841+1)),"")</f>
        <v/>
      </c>
    </row>
    <row r="3842" customFormat="false" ht="15" hidden="false" customHeight="false" outlineLevel="0" collapsed="false">
      <c r="A3842" s="60" t="n">
        <v>46310</v>
      </c>
      <c r="B3842" s="0" t="n">
        <v>1</v>
      </c>
      <c r="C3842" s="0" t="n">
        <v>6163</v>
      </c>
      <c r="D3842" s="0" t="n">
        <v>2</v>
      </c>
      <c r="E3842" s="0" t="n">
        <v>1</v>
      </c>
      <c r="F3842" s="55" t="s">
        <v>1127</v>
      </c>
      <c r="I3842" s="55" t="s">
        <v>166</v>
      </c>
      <c r="J3842" s="0" t="n">
        <v>2</v>
      </c>
      <c r="U3842" s="0" t="n">
        <v>326</v>
      </c>
      <c r="V3842" s="0" t="n">
        <v>0</v>
      </c>
      <c r="X3842" s="55" t="n">
        <f aca="false">IF(I3842="Male",0,1)</f>
        <v>1</v>
      </c>
      <c r="Y3842" s="55" t="n">
        <f aca="false">IF(OR(I3842="DNB",I3842="Dry DNB"),1,0)</f>
        <v>0</v>
      </c>
      <c r="Z3842" s="0" t="str">
        <f aca="false">IF(ISNUMBER(W3842),A3842-W3842,"")</f>
        <v/>
      </c>
      <c r="AA3842" s="55" t="n">
        <f aca="false">MATCH(A3842,DATAS,0)</f>
        <v>2</v>
      </c>
      <c r="AB3842" s="55" t="n">
        <f aca="false">IF(AND(E3842&gt;0,OR(AND(B3842&gt;=1,B3842&lt;=6),B3842=10)),1,0)</f>
        <v>1</v>
      </c>
      <c r="AC3842" s="55" t="n">
        <f aca="false">IF(AND(E3842&gt;0,B3842=10),1,0)</f>
        <v>0</v>
      </c>
      <c r="AD3842" s="55" t="n">
        <f aca="false">IF(AND(C3841=C3842,AA3841=AA3842-1),AB3841,"")</f>
        <v>1</v>
      </c>
      <c r="AE3842" s="55" t="n">
        <f aca="false">IF(AND(C3841=C3842,AA3841=AA3842-1),AC3841,"")</f>
        <v>0</v>
      </c>
      <c r="AF3842" s="55" t="n">
        <f aca="false">IF(AA3842=1,"",IF(AND(AB3842=1,AD3842&lt;&gt;1),1,0))</f>
        <v>0</v>
      </c>
      <c r="AG3842" s="55" t="n">
        <f aca="false">IF(AA3842=1,"",IF(AND(AC3842=1,AE3842&lt;&gt;1),1,0))</f>
        <v>0</v>
      </c>
      <c r="AH3842" s="60" t="str">
        <f aca="false">IF(AND(E3842&gt;0,AA3842&lt;2,NOT(AND(C3843=C3842,AA3843=AA3842+1))),INDEX(DATAS,AA3842+1),"")</f>
        <v/>
      </c>
      <c r="AI3842" s="60" t="str">
        <f aca="false">IF(AND(AC3842=1,AA3842&lt;2),IF(AND(C3843=C3842,AA3843=AA3842+1),IF(AC3843=1,"",INDEX(DATAS,AA3842+1)),INDEX(DATAS,AA3842+1)),"")</f>
        <v/>
      </c>
    </row>
    <row r="3843" customFormat="false" ht="15" hidden="false" customHeight="false" outlineLevel="0" collapsed="false">
      <c r="A3843" s="60" t="n">
        <v>46309</v>
      </c>
      <c r="B3843" s="0" t="n">
        <v>1</v>
      </c>
      <c r="C3843" s="0" t="n">
        <v>6164</v>
      </c>
      <c r="D3843" s="0" t="n">
        <v>8</v>
      </c>
      <c r="E3843" s="0" t="n">
        <v>1</v>
      </c>
      <c r="F3843" s="55" t="s">
        <v>1126</v>
      </c>
      <c r="H3843" s="0" t="n">
        <v>21</v>
      </c>
      <c r="I3843" s="55" t="s">
        <v>166</v>
      </c>
      <c r="J3843" s="0" t="n">
        <v>8</v>
      </c>
      <c r="R3843" s="0" t="n">
        <v>2049</v>
      </c>
      <c r="S3843" s="0" t="n">
        <v>4119</v>
      </c>
      <c r="U3843" s="0" t="n">
        <v>660</v>
      </c>
      <c r="V3843" s="0" t="n">
        <v>0</v>
      </c>
      <c r="X3843" s="55" t="n">
        <f aca="false">IF(I3843="Male",0,1)</f>
        <v>1</v>
      </c>
      <c r="Y3843" s="55" t="n">
        <f aca="false">IF(OR(I3843="DNB",I3843="Dry DNB"),1,0)</f>
        <v>0</v>
      </c>
      <c r="Z3843" s="0" t="str">
        <f aca="false">IF(ISNUMBER(W3843),A3843-W3843,"")</f>
        <v/>
      </c>
      <c r="AA3843" s="55" t="n">
        <f aca="false">MATCH(A3843,DATAS,0)</f>
        <v>1</v>
      </c>
      <c r="AB3843" s="55" t="n">
        <f aca="false">IF(AND(E3843&gt;0,OR(AND(B3843&gt;=1,B3843&lt;=6),B3843=10)),1,0)</f>
        <v>1</v>
      </c>
      <c r="AC3843" s="55" t="n">
        <f aca="false">IF(AND(E3843&gt;0,B3843=10),1,0)</f>
        <v>0</v>
      </c>
      <c r="AD3843" s="0" t="str">
        <f aca="false">IF(AND(C3842=C3843,AA3842=AA3843-1),AB3842,"")</f>
        <v/>
      </c>
      <c r="AE3843" s="0" t="str">
        <f aca="false">IF(AND(C3842=C3843,AA3842=AA3843-1),AC3842,"")</f>
        <v/>
      </c>
      <c r="AF3843" s="0" t="str">
        <f aca="false">IF(AA3843=1,"",IF(AND(AB3843=1,AD3843&lt;&gt;1),1,0))</f>
        <v/>
      </c>
      <c r="AG3843" s="0" t="str">
        <f aca="false">IF(AA3843=1,"",IF(AND(AC3843=1,AE3843&lt;&gt;1),1,0))</f>
        <v/>
      </c>
      <c r="AH3843" s="60" t="str">
        <f aca="false">IF(AND(E3843&gt;0,AA3843&lt;2,NOT(AND(C3844=C3843,AA3844=AA3843+1))),INDEX(DATAS,AA3843+1),"")</f>
        <v/>
      </c>
      <c r="AI3843" s="60" t="str">
        <f aca="false">IF(AND(AC3843=1,AA3843&lt;2),IF(AND(C3844=C3843,AA3844=AA3843+1),IF(AC3844=1,"",INDEX(DATAS,AA3843+1)),INDEX(DATAS,AA3843+1)),"")</f>
        <v/>
      </c>
    </row>
    <row r="3844" customFormat="false" ht="15" hidden="false" customHeight="false" outlineLevel="0" collapsed="false">
      <c r="A3844" s="60" t="n">
        <v>46310</v>
      </c>
      <c r="B3844" s="0" t="n">
        <v>1</v>
      </c>
      <c r="C3844" s="0" t="n">
        <v>6164</v>
      </c>
      <c r="D3844" s="0" t="n">
        <v>9</v>
      </c>
      <c r="E3844" s="0" t="n">
        <v>1</v>
      </c>
      <c r="F3844" s="55" t="s">
        <v>1126</v>
      </c>
      <c r="G3844" s="0" t="n">
        <v>23</v>
      </c>
      <c r="H3844" s="0" t="n">
        <v>22</v>
      </c>
      <c r="I3844" s="55" t="s">
        <v>166</v>
      </c>
      <c r="J3844" s="0" t="n">
        <v>9</v>
      </c>
      <c r="U3844" s="0" t="n">
        <v>661</v>
      </c>
      <c r="V3844" s="0" t="n">
        <v>0</v>
      </c>
      <c r="X3844" s="55" t="n">
        <f aca="false">IF(I3844="Male",0,1)</f>
        <v>1</v>
      </c>
      <c r="Y3844" s="55" t="n">
        <f aca="false">IF(OR(I3844="DNB",I3844="Dry DNB"),1,0)</f>
        <v>0</v>
      </c>
      <c r="Z3844" s="0" t="str">
        <f aca="false">IF(ISNUMBER(W3844),A3844-W3844,"")</f>
        <v/>
      </c>
      <c r="AA3844" s="55" t="n">
        <f aca="false">MATCH(A3844,DATAS,0)</f>
        <v>2</v>
      </c>
      <c r="AB3844" s="55" t="n">
        <f aca="false">IF(AND(E3844&gt;0,OR(AND(B3844&gt;=1,B3844&lt;=6),B3844=10)),1,0)</f>
        <v>1</v>
      </c>
      <c r="AC3844" s="55" t="n">
        <f aca="false">IF(AND(E3844&gt;0,B3844=10),1,0)</f>
        <v>0</v>
      </c>
      <c r="AD3844" s="55" t="n">
        <f aca="false">IF(AND(C3843=C3844,AA3843=AA3844-1),AB3843,"")</f>
        <v>1</v>
      </c>
      <c r="AE3844" s="55" t="n">
        <f aca="false">IF(AND(C3843=C3844,AA3843=AA3844-1),AC3843,"")</f>
        <v>0</v>
      </c>
      <c r="AF3844" s="55" t="n">
        <f aca="false">IF(AA3844=1,"",IF(AND(AB3844=1,AD3844&lt;&gt;1),1,0))</f>
        <v>0</v>
      </c>
      <c r="AG3844" s="55" t="n">
        <f aca="false">IF(AA3844=1,"",IF(AND(AC3844=1,AE3844&lt;&gt;1),1,0))</f>
        <v>0</v>
      </c>
      <c r="AH3844" s="60" t="str">
        <f aca="false">IF(AND(E3844&gt;0,AA3844&lt;2,NOT(AND(C3845=C3844,AA3845=AA3844+1))),INDEX(DATAS,AA3844+1),"")</f>
        <v/>
      </c>
      <c r="AI3844" s="60" t="str">
        <f aca="false">IF(AND(AC3844=1,AA3844&lt;2),IF(AND(C3845=C3844,AA3845=AA3844+1),IF(AC3845=1,"",INDEX(DATAS,AA3844+1)),INDEX(DATAS,AA3844+1)),"")</f>
        <v/>
      </c>
    </row>
    <row r="3845" customFormat="false" ht="15" hidden="false" customHeight="false" outlineLevel="0" collapsed="false">
      <c r="A3845" s="60" t="n">
        <v>46309</v>
      </c>
      <c r="B3845" s="0" t="n">
        <v>1</v>
      </c>
      <c r="C3845" s="0" t="n">
        <v>6165</v>
      </c>
      <c r="D3845" s="0" t="n">
        <v>10</v>
      </c>
      <c r="E3845" s="0" t="n">
        <v>1</v>
      </c>
      <c r="F3845" s="55" t="s">
        <v>1128</v>
      </c>
      <c r="G3845" s="0" t="n">
        <v>20.7</v>
      </c>
      <c r="H3845" s="0" t="n">
        <v>19</v>
      </c>
      <c r="I3845" s="55" t="s">
        <v>166</v>
      </c>
      <c r="J3845" s="0" t="n">
        <v>10</v>
      </c>
      <c r="R3845" s="0" t="n">
        <v>1916</v>
      </c>
      <c r="S3845" s="0" t="n">
        <v>3851</v>
      </c>
      <c r="U3845" s="0" t="n">
        <v>659</v>
      </c>
      <c r="V3845" s="0" t="n">
        <v>0</v>
      </c>
      <c r="X3845" s="55" t="n">
        <f aca="false">IF(I3845="Male",0,1)</f>
        <v>1</v>
      </c>
      <c r="Y3845" s="55" t="n">
        <f aca="false">IF(OR(I3845="DNB",I3845="Dry DNB"),1,0)</f>
        <v>0</v>
      </c>
      <c r="Z3845" s="0" t="str">
        <f aca="false">IF(ISNUMBER(W3845),A3845-W3845,"")</f>
        <v/>
      </c>
      <c r="AA3845" s="55" t="n">
        <f aca="false">MATCH(A3845,DATAS,0)</f>
        <v>1</v>
      </c>
      <c r="AB3845" s="55" t="n">
        <f aca="false">IF(AND(E3845&gt;0,OR(AND(B3845&gt;=1,B3845&lt;=6),B3845=10)),1,0)</f>
        <v>1</v>
      </c>
      <c r="AC3845" s="55" t="n">
        <f aca="false">IF(AND(E3845&gt;0,B3845=10),1,0)</f>
        <v>0</v>
      </c>
      <c r="AD3845" s="0" t="str">
        <f aca="false">IF(AND(C3844=C3845,AA3844=AA3845-1),AB3844,"")</f>
        <v/>
      </c>
      <c r="AE3845" s="0" t="str">
        <f aca="false">IF(AND(C3844=C3845,AA3844=AA3845-1),AC3844,"")</f>
        <v/>
      </c>
      <c r="AF3845" s="0" t="str">
        <f aca="false">IF(AA3845=1,"",IF(AND(AB3845=1,AD3845&lt;&gt;1),1,0))</f>
        <v/>
      </c>
      <c r="AG3845" s="0" t="str">
        <f aca="false">IF(AA3845=1,"",IF(AND(AC3845=1,AE3845&lt;&gt;1),1,0))</f>
        <v/>
      </c>
      <c r="AH3845" s="60" t="str">
        <f aca="false">IF(AND(E3845&gt;0,AA3845&lt;2,NOT(AND(C3846=C3845,AA3846=AA3845+1))),INDEX(DATAS,AA3845+1),"")</f>
        <v/>
      </c>
      <c r="AI3845" s="60" t="str">
        <f aca="false">IF(AND(AC3845=1,AA3845&lt;2),IF(AND(C3846=C3845,AA3846=AA3845+1),IF(AC3846=1,"",INDEX(DATAS,AA3845+1)),INDEX(DATAS,AA3845+1)),"")</f>
        <v/>
      </c>
    </row>
    <row r="3846" customFormat="false" ht="15" hidden="false" customHeight="false" outlineLevel="0" collapsed="false">
      <c r="A3846" s="60" t="n">
        <v>46310</v>
      </c>
      <c r="B3846" s="0" t="n">
        <v>1</v>
      </c>
      <c r="C3846" s="0" t="n">
        <v>6165</v>
      </c>
      <c r="D3846" s="0" t="n">
        <v>11</v>
      </c>
      <c r="E3846" s="0" t="n">
        <v>1</v>
      </c>
      <c r="F3846" s="55" t="s">
        <v>1128</v>
      </c>
      <c r="H3846" s="0" t="n">
        <v>20</v>
      </c>
      <c r="I3846" s="55" t="s">
        <v>166</v>
      </c>
      <c r="J3846" s="0" t="n">
        <v>11</v>
      </c>
      <c r="U3846" s="0" t="n">
        <v>660</v>
      </c>
      <c r="V3846" s="0" t="n">
        <v>0</v>
      </c>
      <c r="X3846" s="55" t="n">
        <f aca="false">IF(I3846="Male",0,1)</f>
        <v>1</v>
      </c>
      <c r="Y3846" s="55" t="n">
        <f aca="false">IF(OR(I3846="DNB",I3846="Dry DNB"),1,0)</f>
        <v>0</v>
      </c>
      <c r="Z3846" s="0" t="str">
        <f aca="false">IF(ISNUMBER(W3846),A3846-W3846,"")</f>
        <v/>
      </c>
      <c r="AA3846" s="55" t="n">
        <f aca="false">MATCH(A3846,DATAS,0)</f>
        <v>2</v>
      </c>
      <c r="AB3846" s="55" t="n">
        <f aca="false">IF(AND(E3846&gt;0,OR(AND(B3846&gt;=1,B3846&lt;=6),B3846=10)),1,0)</f>
        <v>1</v>
      </c>
      <c r="AC3846" s="55" t="n">
        <f aca="false">IF(AND(E3846&gt;0,B3846=10),1,0)</f>
        <v>0</v>
      </c>
      <c r="AD3846" s="55" t="n">
        <f aca="false">IF(AND(C3845=C3846,AA3845=AA3846-1),AB3845,"")</f>
        <v>1</v>
      </c>
      <c r="AE3846" s="55" t="n">
        <f aca="false">IF(AND(C3845=C3846,AA3845=AA3846-1),AC3845,"")</f>
        <v>0</v>
      </c>
      <c r="AF3846" s="55" t="n">
        <f aca="false">IF(AA3846=1,"",IF(AND(AB3846=1,AD3846&lt;&gt;1),1,0))</f>
        <v>0</v>
      </c>
      <c r="AG3846" s="55" t="n">
        <f aca="false">IF(AA3846=1,"",IF(AND(AC3846=1,AE3846&lt;&gt;1),1,0))</f>
        <v>0</v>
      </c>
      <c r="AH3846" s="60" t="str">
        <f aca="false">IF(AND(E3846&gt;0,AA3846&lt;2,NOT(AND(C3847=C3846,AA3847=AA3846+1))),INDEX(DATAS,AA3846+1),"")</f>
        <v/>
      </c>
      <c r="AI3846" s="60" t="str">
        <f aca="false">IF(AND(AC3846=1,AA3846&lt;2),IF(AND(C3847=C3846,AA3847=AA3846+1),IF(AC3847=1,"",INDEX(DATAS,AA3846+1)),INDEX(DATAS,AA3846+1)),"")</f>
        <v/>
      </c>
    </row>
    <row r="3847" customFormat="false" ht="15" hidden="false" customHeight="false" outlineLevel="0" collapsed="false">
      <c r="A3847" s="60" t="n">
        <v>46309</v>
      </c>
      <c r="B3847" s="0" t="n">
        <v>8</v>
      </c>
      <c r="C3847" s="0" t="n">
        <v>6166</v>
      </c>
      <c r="E3847" s="0" t="n">
        <v>0</v>
      </c>
      <c r="F3847" s="55" t="s">
        <v>1129</v>
      </c>
      <c r="I3847" s="55" t="s">
        <v>157</v>
      </c>
      <c r="L3847" s="0" t="n">
        <v>233</v>
      </c>
      <c r="U3847" s="0" t="n">
        <v>658</v>
      </c>
      <c r="V3847" s="0" t="n">
        <v>4</v>
      </c>
      <c r="W3847" s="60" t="n">
        <v>46077</v>
      </c>
      <c r="X3847" s="55" t="n">
        <f aca="false">IF(I3847="Male",0,1)</f>
        <v>1</v>
      </c>
      <c r="Y3847" s="55" t="n">
        <f aca="false">IF(OR(I3847="DNB",I3847="Dry DNB"),1,0)</f>
        <v>0</v>
      </c>
      <c r="Z3847" s="55" t="n">
        <f aca="false">IF(ISNUMBER(W3847),A3847-W3847,"")</f>
        <v>232</v>
      </c>
      <c r="AA3847" s="55" t="n">
        <f aca="false">MATCH(A3847,DATAS,0)</f>
        <v>1</v>
      </c>
      <c r="AB3847" s="55" t="n">
        <f aca="false">IF(AND(E3847&gt;0,OR(AND(B3847&gt;=1,B3847&lt;=6),B3847=10)),1,0)</f>
        <v>0</v>
      </c>
      <c r="AC3847" s="55" t="n">
        <f aca="false">IF(AND(E3847&gt;0,B3847=10),1,0)</f>
        <v>0</v>
      </c>
      <c r="AD3847" s="0" t="str">
        <f aca="false">IF(AND(C3846=C3847,AA3846=AA3847-1),AB3846,"")</f>
        <v/>
      </c>
      <c r="AE3847" s="0" t="str">
        <f aca="false">IF(AND(C3846=C3847,AA3846=AA3847-1),AC3846,"")</f>
        <v/>
      </c>
      <c r="AF3847" s="0" t="str">
        <f aca="false">IF(AA3847=1,"",IF(AND(AB3847=1,AD3847&lt;&gt;1),1,0))</f>
        <v/>
      </c>
      <c r="AG3847" s="0" t="str">
        <f aca="false">IF(AA3847=1,"",IF(AND(AC3847=1,AE3847&lt;&gt;1),1,0))</f>
        <v/>
      </c>
      <c r="AH3847" s="60" t="str">
        <f aca="false">IF(AND(E3847&gt;0,AA3847&lt;2,NOT(AND(C3848=C3847,AA3848=AA3847+1))),INDEX(DATAS,AA3847+1),"")</f>
        <v/>
      </c>
      <c r="AI3847" s="60" t="str">
        <f aca="false">IF(AND(AC3847=1,AA3847&lt;2),IF(AND(C3848=C3847,AA3848=AA3847+1),IF(AC3848=1,"",INDEX(DATAS,AA3847+1)),INDEX(DATAS,AA3847+1)),"")</f>
        <v/>
      </c>
    </row>
    <row r="3848" customFormat="false" ht="15" hidden="false" customHeight="false" outlineLevel="0" collapsed="false">
      <c r="A3848" s="60" t="n">
        <v>46309</v>
      </c>
      <c r="B3848" s="0" t="n">
        <v>7</v>
      </c>
      <c r="C3848" s="0" t="n">
        <v>6167</v>
      </c>
      <c r="E3848" s="0" t="n">
        <v>0</v>
      </c>
      <c r="F3848" s="55" t="s">
        <v>1129</v>
      </c>
      <c r="I3848" s="55" t="s">
        <v>157</v>
      </c>
      <c r="L3848" s="0" t="n">
        <v>252</v>
      </c>
      <c r="U3848" s="0" t="n">
        <v>658</v>
      </c>
      <c r="V3848" s="0" t="n">
        <v>2</v>
      </c>
      <c r="W3848" s="60" t="n">
        <v>46058</v>
      </c>
      <c r="X3848" s="55" t="n">
        <f aca="false">IF(I3848="Male",0,1)</f>
        <v>1</v>
      </c>
      <c r="Y3848" s="55" t="n">
        <f aca="false">IF(OR(I3848="DNB",I3848="Dry DNB"),1,0)</f>
        <v>0</v>
      </c>
      <c r="Z3848" s="55" t="n">
        <f aca="false">IF(ISNUMBER(W3848),A3848-W3848,"")</f>
        <v>251</v>
      </c>
      <c r="AA3848" s="55" t="n">
        <f aca="false">MATCH(A3848,DATAS,0)</f>
        <v>1</v>
      </c>
      <c r="AB3848" s="55" t="n">
        <f aca="false">IF(AND(E3848&gt;0,OR(AND(B3848&gt;=1,B3848&lt;=6),B3848=10)),1,0)</f>
        <v>0</v>
      </c>
      <c r="AC3848" s="55" t="n">
        <f aca="false">IF(AND(E3848&gt;0,B3848=10),1,0)</f>
        <v>0</v>
      </c>
      <c r="AD3848" s="0" t="str">
        <f aca="false">IF(AND(C3847=C3848,AA3847=AA3848-1),AB3847,"")</f>
        <v/>
      </c>
      <c r="AE3848" s="0" t="str">
        <f aca="false">IF(AND(C3847=C3848,AA3847=AA3848-1),AC3847,"")</f>
        <v/>
      </c>
      <c r="AF3848" s="0" t="str">
        <f aca="false">IF(AA3848=1,"",IF(AND(AB3848=1,AD3848&lt;&gt;1),1,0))</f>
        <v/>
      </c>
      <c r="AG3848" s="0" t="str">
        <f aca="false">IF(AA3848=1,"",IF(AND(AC3848=1,AE3848&lt;&gt;1),1,0))</f>
        <v/>
      </c>
      <c r="AH3848" s="60" t="str">
        <f aca="false">IF(AND(E3848&gt;0,AA3848&lt;2,NOT(AND(C3849=C3848,AA3849=AA3848+1))),INDEX(DATAS,AA3848+1),"")</f>
        <v/>
      </c>
      <c r="AI3848" s="60" t="str">
        <f aca="false">IF(AND(AC3848=1,AA3848&lt;2),IF(AND(C3849=C3848,AA3849=AA3848+1),IF(AC3849=1,"",INDEX(DATAS,AA3848+1)),INDEX(DATAS,AA3848+1)),"")</f>
        <v/>
      </c>
    </row>
    <row r="3849" customFormat="false" ht="15" hidden="false" customHeight="false" outlineLevel="0" collapsed="false">
      <c r="A3849" s="60" t="n">
        <v>46310</v>
      </c>
      <c r="B3849" s="0" t="n">
        <v>14</v>
      </c>
      <c r="C3849" s="0" t="n">
        <v>6167</v>
      </c>
      <c r="E3849" s="0" t="n">
        <v>0</v>
      </c>
      <c r="F3849" s="55" t="s">
        <v>1129</v>
      </c>
      <c r="I3849" s="55" t="s">
        <v>157</v>
      </c>
      <c r="L3849" s="0" t="n">
        <v>253</v>
      </c>
      <c r="U3849" s="0" t="n">
        <v>659</v>
      </c>
      <c r="V3849" s="0" t="n">
        <v>2</v>
      </c>
      <c r="W3849" s="60" t="n">
        <v>46058</v>
      </c>
      <c r="X3849" s="55" t="n">
        <f aca="false">IF(I3849="Male",0,1)</f>
        <v>1</v>
      </c>
      <c r="Y3849" s="55" t="n">
        <f aca="false">IF(OR(I3849="DNB",I3849="Dry DNB"),1,0)</f>
        <v>0</v>
      </c>
      <c r="Z3849" s="55" t="n">
        <f aca="false">IF(ISNUMBER(W3849),A3849-W3849,"")</f>
        <v>252</v>
      </c>
      <c r="AA3849" s="55" t="n">
        <f aca="false">MATCH(A3849,DATAS,0)</f>
        <v>2</v>
      </c>
      <c r="AB3849" s="55" t="n">
        <f aca="false">IF(AND(E3849&gt;0,OR(AND(B3849&gt;=1,B3849&lt;=6),B3849=10)),1,0)</f>
        <v>0</v>
      </c>
      <c r="AC3849" s="55" t="n">
        <f aca="false">IF(AND(E3849&gt;0,B3849=10),1,0)</f>
        <v>0</v>
      </c>
      <c r="AD3849" s="55" t="n">
        <f aca="false">IF(AND(C3848=C3849,AA3848=AA3849-1),AB3848,"")</f>
        <v>0</v>
      </c>
      <c r="AE3849" s="55" t="n">
        <f aca="false">IF(AND(C3848=C3849,AA3848=AA3849-1),AC3848,"")</f>
        <v>0</v>
      </c>
      <c r="AF3849" s="55" t="n">
        <f aca="false">IF(AA3849=1,"",IF(AND(AB3849=1,AD3849&lt;&gt;1),1,0))</f>
        <v>0</v>
      </c>
      <c r="AG3849" s="55" t="n">
        <f aca="false">IF(AA3849=1,"",IF(AND(AC3849=1,AE3849&lt;&gt;1),1,0))</f>
        <v>0</v>
      </c>
      <c r="AH3849" s="60" t="str">
        <f aca="false">IF(AND(E3849&gt;0,AA3849&lt;2,NOT(AND(C3850=C3849,AA3850=AA3849+1))),INDEX(DATAS,AA3849+1),"")</f>
        <v/>
      </c>
      <c r="AI3849" s="60" t="str">
        <f aca="false">IF(AND(AC3849=1,AA3849&lt;2),IF(AND(C3850=C3849,AA3850=AA3849+1),IF(AC3850=1,"",INDEX(DATAS,AA3849+1)),INDEX(DATAS,AA3849+1)),"")</f>
        <v/>
      </c>
    </row>
    <row r="3850" customFormat="false" ht="15" hidden="false" customHeight="false" outlineLevel="0" collapsed="false">
      <c r="A3850" s="60" t="n">
        <v>46309</v>
      </c>
      <c r="B3850" s="0" t="n">
        <v>1</v>
      </c>
      <c r="C3850" s="0" t="n">
        <v>6168</v>
      </c>
      <c r="D3850" s="0" t="n">
        <v>8</v>
      </c>
      <c r="E3850" s="0" t="n">
        <v>1</v>
      </c>
      <c r="F3850" s="55" t="s">
        <v>1129</v>
      </c>
      <c r="G3850" s="0" t="n">
        <v>28.4</v>
      </c>
      <c r="H3850" s="0" t="n">
        <v>22</v>
      </c>
      <c r="I3850" s="55" t="s">
        <v>166</v>
      </c>
      <c r="J3850" s="0" t="n">
        <v>8</v>
      </c>
      <c r="R3850" s="0" t="n">
        <v>2058</v>
      </c>
      <c r="S3850" s="0" t="n">
        <v>4138</v>
      </c>
      <c r="U3850" s="0" t="n">
        <v>658</v>
      </c>
      <c r="V3850" s="0" t="n">
        <v>0</v>
      </c>
      <c r="X3850" s="55" t="n">
        <f aca="false">IF(I3850="Male",0,1)</f>
        <v>1</v>
      </c>
      <c r="Y3850" s="55" t="n">
        <f aca="false">IF(OR(I3850="DNB",I3850="Dry DNB"),1,0)</f>
        <v>0</v>
      </c>
      <c r="Z3850" s="0" t="str">
        <f aca="false">IF(ISNUMBER(W3850),A3850-W3850,"")</f>
        <v/>
      </c>
      <c r="AA3850" s="55" t="n">
        <f aca="false">MATCH(A3850,DATAS,0)</f>
        <v>1</v>
      </c>
      <c r="AB3850" s="55" t="n">
        <f aca="false">IF(AND(E3850&gt;0,OR(AND(B3850&gt;=1,B3850&lt;=6),B3850=10)),1,0)</f>
        <v>1</v>
      </c>
      <c r="AC3850" s="55" t="n">
        <f aca="false">IF(AND(E3850&gt;0,B3850=10),1,0)</f>
        <v>0</v>
      </c>
      <c r="AD3850" s="0" t="str">
        <f aca="false">IF(AND(C3849=C3850,AA3849=AA3850-1),AB3849,"")</f>
        <v/>
      </c>
      <c r="AE3850" s="0" t="str">
        <f aca="false">IF(AND(C3849=C3850,AA3849=AA3850-1),AC3849,"")</f>
        <v/>
      </c>
      <c r="AF3850" s="0" t="str">
        <f aca="false">IF(AA3850=1,"",IF(AND(AB3850=1,AD3850&lt;&gt;1),1,0))</f>
        <v/>
      </c>
      <c r="AG3850" s="0" t="str">
        <f aca="false">IF(AA3850=1,"",IF(AND(AC3850=1,AE3850&lt;&gt;1),1,0))</f>
        <v/>
      </c>
      <c r="AH3850" s="60" t="str">
        <f aca="false">IF(AND(E3850&gt;0,AA3850&lt;2,NOT(AND(C3851=C3850,AA3851=AA3850+1))),INDEX(DATAS,AA3850+1),"")</f>
        <v/>
      </c>
      <c r="AI3850" s="60" t="str">
        <f aca="false">IF(AND(AC3850=1,AA3850&lt;2),IF(AND(C3851=C3850,AA3851=AA3850+1),IF(AC3851=1,"",INDEX(DATAS,AA3850+1)),INDEX(DATAS,AA3850+1)),"")</f>
        <v/>
      </c>
    </row>
    <row r="3851" customFormat="false" ht="15" hidden="false" customHeight="false" outlineLevel="0" collapsed="false">
      <c r="A3851" s="60" t="n">
        <v>46310</v>
      </c>
      <c r="B3851" s="0" t="n">
        <v>1</v>
      </c>
      <c r="C3851" s="0" t="n">
        <v>6168</v>
      </c>
      <c r="D3851" s="0" t="n">
        <v>9</v>
      </c>
      <c r="E3851" s="0" t="n">
        <v>1</v>
      </c>
      <c r="F3851" s="55" t="s">
        <v>1129</v>
      </c>
      <c r="G3851" s="0" t="n">
        <v>35</v>
      </c>
      <c r="H3851" s="0" t="n">
        <v>24</v>
      </c>
      <c r="I3851" s="55" t="s">
        <v>166</v>
      </c>
      <c r="J3851" s="0" t="n">
        <v>9</v>
      </c>
      <c r="U3851" s="0" t="n">
        <v>659</v>
      </c>
      <c r="V3851" s="0" t="n">
        <v>0</v>
      </c>
      <c r="X3851" s="55" t="n">
        <f aca="false">IF(I3851="Male",0,1)</f>
        <v>1</v>
      </c>
      <c r="Y3851" s="55" t="n">
        <f aca="false">IF(OR(I3851="DNB",I3851="Dry DNB"),1,0)</f>
        <v>0</v>
      </c>
      <c r="Z3851" s="0" t="str">
        <f aca="false">IF(ISNUMBER(W3851),A3851-W3851,"")</f>
        <v/>
      </c>
      <c r="AA3851" s="55" t="n">
        <f aca="false">MATCH(A3851,DATAS,0)</f>
        <v>2</v>
      </c>
      <c r="AB3851" s="55" t="n">
        <f aca="false">IF(AND(E3851&gt;0,OR(AND(B3851&gt;=1,B3851&lt;=6),B3851=10)),1,0)</f>
        <v>1</v>
      </c>
      <c r="AC3851" s="55" t="n">
        <f aca="false">IF(AND(E3851&gt;0,B3851=10),1,0)</f>
        <v>0</v>
      </c>
      <c r="AD3851" s="55" t="n">
        <f aca="false">IF(AND(C3850=C3851,AA3850=AA3851-1),AB3850,"")</f>
        <v>1</v>
      </c>
      <c r="AE3851" s="55" t="n">
        <f aca="false">IF(AND(C3850=C3851,AA3850=AA3851-1),AC3850,"")</f>
        <v>0</v>
      </c>
      <c r="AF3851" s="55" t="n">
        <f aca="false">IF(AA3851=1,"",IF(AND(AB3851=1,AD3851&lt;&gt;1),1,0))</f>
        <v>0</v>
      </c>
      <c r="AG3851" s="55" t="n">
        <f aca="false">IF(AA3851=1,"",IF(AND(AC3851=1,AE3851&lt;&gt;1),1,0))</f>
        <v>0</v>
      </c>
      <c r="AH3851" s="60" t="str">
        <f aca="false">IF(AND(E3851&gt;0,AA3851&lt;2,NOT(AND(C3852=C3851,AA3852=AA3851+1))),INDEX(DATAS,AA3851+1),"")</f>
        <v/>
      </c>
      <c r="AI3851" s="60" t="str">
        <f aca="false">IF(AND(AC3851=1,AA3851&lt;2),IF(AND(C3852=C3851,AA3852=AA3851+1),IF(AC3852=1,"",INDEX(DATAS,AA3851+1)),INDEX(DATAS,AA3851+1)),"")</f>
        <v/>
      </c>
    </row>
    <row r="3852" customFormat="false" ht="15" hidden="false" customHeight="false" outlineLevel="0" collapsed="false">
      <c r="A3852" s="60" t="n">
        <v>46309</v>
      </c>
      <c r="B3852" s="0" t="n">
        <v>8</v>
      </c>
      <c r="C3852" s="0" t="n">
        <v>6169</v>
      </c>
      <c r="E3852" s="0" t="n">
        <v>0</v>
      </c>
      <c r="F3852" s="55" t="s">
        <v>1129</v>
      </c>
      <c r="I3852" s="55" t="s">
        <v>157</v>
      </c>
      <c r="L3852" s="0" t="n">
        <v>161</v>
      </c>
      <c r="U3852" s="0" t="n">
        <v>658</v>
      </c>
      <c r="V3852" s="0" t="n">
        <v>7</v>
      </c>
      <c r="W3852" s="60" t="n">
        <v>46149</v>
      </c>
      <c r="X3852" s="55" t="n">
        <f aca="false">IF(I3852="Male",0,1)</f>
        <v>1</v>
      </c>
      <c r="Y3852" s="55" t="n">
        <f aca="false">IF(OR(I3852="DNB",I3852="Dry DNB"),1,0)</f>
        <v>0</v>
      </c>
      <c r="Z3852" s="55" t="n">
        <f aca="false">IF(ISNUMBER(W3852),A3852-W3852,"")</f>
        <v>160</v>
      </c>
      <c r="AA3852" s="55" t="n">
        <f aca="false">MATCH(A3852,DATAS,0)</f>
        <v>1</v>
      </c>
      <c r="AB3852" s="55" t="n">
        <f aca="false">IF(AND(E3852&gt;0,OR(AND(B3852&gt;=1,B3852&lt;=6),B3852=10)),1,0)</f>
        <v>0</v>
      </c>
      <c r="AC3852" s="55" t="n">
        <f aca="false">IF(AND(E3852&gt;0,B3852=10),1,0)</f>
        <v>0</v>
      </c>
      <c r="AD3852" s="0" t="str">
        <f aca="false">IF(AND(C3851=C3852,AA3851=AA3852-1),AB3851,"")</f>
        <v/>
      </c>
      <c r="AE3852" s="0" t="str">
        <f aca="false">IF(AND(C3851=C3852,AA3851=AA3852-1),AC3851,"")</f>
        <v/>
      </c>
      <c r="AF3852" s="0" t="str">
        <f aca="false">IF(AA3852=1,"",IF(AND(AB3852=1,AD3852&lt;&gt;1),1,0))</f>
        <v/>
      </c>
      <c r="AG3852" s="0" t="str">
        <f aca="false">IF(AA3852=1,"",IF(AND(AC3852=1,AE3852&lt;&gt;1),1,0))</f>
        <v/>
      </c>
      <c r="AH3852" s="60" t="str">
        <f aca="false">IF(AND(E3852&gt;0,AA3852&lt;2,NOT(AND(C3853=C3852,AA3853=AA3852+1))),INDEX(DATAS,AA3852+1),"")</f>
        <v/>
      </c>
      <c r="AI3852" s="60" t="str">
        <f aca="false">IF(AND(AC3852=1,AA3852&lt;2),IF(AND(C3853=C3852,AA3853=AA3852+1),IF(AC3853=1,"",INDEX(DATAS,AA3852+1)),INDEX(DATAS,AA3852+1)),"")</f>
        <v/>
      </c>
    </row>
    <row r="3853" customFormat="false" ht="15" hidden="false" customHeight="false" outlineLevel="0" collapsed="false">
      <c r="A3853" s="60" t="n">
        <v>46310</v>
      </c>
      <c r="B3853" s="0" t="n">
        <v>8</v>
      </c>
      <c r="C3853" s="0" t="n">
        <v>6169</v>
      </c>
      <c r="E3853" s="0" t="n">
        <v>0</v>
      </c>
      <c r="F3853" s="55" t="s">
        <v>1129</v>
      </c>
      <c r="I3853" s="55" t="s">
        <v>157</v>
      </c>
      <c r="L3853" s="0" t="n">
        <v>162</v>
      </c>
      <c r="U3853" s="0" t="n">
        <v>659</v>
      </c>
      <c r="V3853" s="0" t="n">
        <v>7</v>
      </c>
      <c r="W3853" s="60" t="n">
        <v>46149</v>
      </c>
      <c r="X3853" s="55" t="n">
        <f aca="false">IF(I3853="Male",0,1)</f>
        <v>1</v>
      </c>
      <c r="Y3853" s="55" t="n">
        <f aca="false">IF(OR(I3853="DNB",I3853="Dry DNB"),1,0)</f>
        <v>0</v>
      </c>
      <c r="Z3853" s="55" t="n">
        <f aca="false">IF(ISNUMBER(W3853),A3853-W3853,"")</f>
        <v>161</v>
      </c>
      <c r="AA3853" s="55" t="n">
        <f aca="false">MATCH(A3853,DATAS,0)</f>
        <v>2</v>
      </c>
      <c r="AB3853" s="55" t="n">
        <f aca="false">IF(AND(E3853&gt;0,OR(AND(B3853&gt;=1,B3853&lt;=6),B3853=10)),1,0)</f>
        <v>0</v>
      </c>
      <c r="AC3853" s="55" t="n">
        <f aca="false">IF(AND(E3853&gt;0,B3853=10),1,0)</f>
        <v>0</v>
      </c>
      <c r="AD3853" s="55" t="n">
        <f aca="false">IF(AND(C3852=C3853,AA3852=AA3853-1),AB3852,"")</f>
        <v>0</v>
      </c>
      <c r="AE3853" s="55" t="n">
        <f aca="false">IF(AND(C3852=C3853,AA3852=AA3853-1),AC3852,"")</f>
        <v>0</v>
      </c>
      <c r="AF3853" s="55" t="n">
        <f aca="false">IF(AA3853=1,"",IF(AND(AB3853=1,AD3853&lt;&gt;1),1,0))</f>
        <v>0</v>
      </c>
      <c r="AG3853" s="55" t="n">
        <f aca="false">IF(AA3853=1,"",IF(AND(AC3853=1,AE3853&lt;&gt;1),1,0))</f>
        <v>0</v>
      </c>
      <c r="AH3853" s="60" t="str">
        <f aca="false">IF(AND(E3853&gt;0,AA3853&lt;2,NOT(AND(C3854=C3853,AA3854=AA3853+1))),INDEX(DATAS,AA3853+1),"")</f>
        <v/>
      </c>
      <c r="AI3853" s="60" t="str">
        <f aca="false">IF(AND(AC3853=1,AA3853&lt;2),IF(AND(C3854=C3853,AA3854=AA3853+1),IF(AC3854=1,"",INDEX(DATAS,AA3853+1)),INDEX(DATAS,AA3853+1)),"")</f>
        <v/>
      </c>
    </row>
    <row r="3854" customFormat="false" ht="15" hidden="false" customHeight="false" outlineLevel="0" collapsed="false">
      <c r="A3854" s="60" t="n">
        <v>46309</v>
      </c>
      <c r="B3854" s="0" t="n">
        <v>1</v>
      </c>
      <c r="C3854" s="0" t="n">
        <v>6171</v>
      </c>
      <c r="D3854" s="0" t="n">
        <v>15</v>
      </c>
      <c r="E3854" s="0" t="n">
        <v>1</v>
      </c>
      <c r="F3854" s="55" t="s">
        <v>1129</v>
      </c>
      <c r="G3854" s="0" t="n">
        <v>33</v>
      </c>
      <c r="H3854" s="0" t="n">
        <v>28</v>
      </c>
      <c r="I3854" s="55" t="s">
        <v>166</v>
      </c>
      <c r="J3854" s="0" t="n">
        <v>15</v>
      </c>
      <c r="R3854" s="0" t="n">
        <v>2643</v>
      </c>
      <c r="S3854" s="0" t="n">
        <v>5313</v>
      </c>
      <c r="U3854" s="0" t="n">
        <v>658</v>
      </c>
      <c r="V3854" s="0" t="n">
        <v>0</v>
      </c>
      <c r="X3854" s="55" t="n">
        <f aca="false">IF(I3854="Male",0,1)</f>
        <v>1</v>
      </c>
      <c r="Y3854" s="55" t="n">
        <f aca="false">IF(OR(I3854="DNB",I3854="Dry DNB"),1,0)</f>
        <v>0</v>
      </c>
      <c r="Z3854" s="0" t="str">
        <f aca="false">IF(ISNUMBER(W3854),A3854-W3854,"")</f>
        <v/>
      </c>
      <c r="AA3854" s="55" t="n">
        <f aca="false">MATCH(A3854,DATAS,0)</f>
        <v>1</v>
      </c>
      <c r="AB3854" s="55" t="n">
        <f aca="false">IF(AND(E3854&gt;0,OR(AND(B3854&gt;=1,B3854&lt;=6),B3854=10)),1,0)</f>
        <v>1</v>
      </c>
      <c r="AC3854" s="55" t="n">
        <f aca="false">IF(AND(E3854&gt;0,B3854=10),1,0)</f>
        <v>0</v>
      </c>
      <c r="AD3854" s="0" t="str">
        <f aca="false">IF(AND(C3853=C3854,AA3853=AA3854-1),AB3853,"")</f>
        <v/>
      </c>
      <c r="AE3854" s="0" t="str">
        <f aca="false">IF(AND(C3853=C3854,AA3853=AA3854-1),AC3853,"")</f>
        <v/>
      </c>
      <c r="AF3854" s="0" t="str">
        <f aca="false">IF(AA3854=1,"",IF(AND(AB3854=1,AD3854&lt;&gt;1),1,0))</f>
        <v/>
      </c>
      <c r="AG3854" s="0" t="str">
        <f aca="false">IF(AA3854=1,"",IF(AND(AC3854=1,AE3854&lt;&gt;1),1,0))</f>
        <v/>
      </c>
      <c r="AH3854" s="60" t="str">
        <f aca="false">IF(AND(E3854&gt;0,AA3854&lt;2,NOT(AND(C3855=C3854,AA3855=AA3854+1))),INDEX(DATAS,AA3854+1),"")</f>
        <v/>
      </c>
      <c r="AI3854" s="60" t="str">
        <f aca="false">IF(AND(AC3854=1,AA3854&lt;2),IF(AND(C3855=C3854,AA3855=AA3854+1),IF(AC3855=1,"",INDEX(DATAS,AA3854+1)),INDEX(DATAS,AA3854+1)),"")</f>
        <v/>
      </c>
    </row>
    <row r="3855" customFormat="false" ht="15" hidden="false" customHeight="false" outlineLevel="0" collapsed="false">
      <c r="A3855" s="60" t="n">
        <v>46310</v>
      </c>
      <c r="B3855" s="0" t="n">
        <v>1</v>
      </c>
      <c r="C3855" s="0" t="n">
        <v>6171</v>
      </c>
      <c r="D3855" s="0" t="n">
        <v>16</v>
      </c>
      <c r="E3855" s="0" t="n">
        <v>1</v>
      </c>
      <c r="F3855" s="55" t="s">
        <v>1129</v>
      </c>
      <c r="G3855" s="0" t="n">
        <v>34.2</v>
      </c>
      <c r="H3855" s="0" t="n">
        <v>28</v>
      </c>
      <c r="I3855" s="55" t="s">
        <v>166</v>
      </c>
      <c r="J3855" s="0" t="n">
        <v>16</v>
      </c>
      <c r="U3855" s="0" t="n">
        <v>659</v>
      </c>
      <c r="V3855" s="0" t="n">
        <v>0</v>
      </c>
      <c r="X3855" s="55" t="n">
        <f aca="false">IF(I3855="Male",0,1)</f>
        <v>1</v>
      </c>
      <c r="Y3855" s="55" t="n">
        <f aca="false">IF(OR(I3855="DNB",I3855="Dry DNB"),1,0)</f>
        <v>0</v>
      </c>
      <c r="Z3855" s="0" t="str">
        <f aca="false">IF(ISNUMBER(W3855),A3855-W3855,"")</f>
        <v/>
      </c>
      <c r="AA3855" s="55" t="n">
        <f aca="false">MATCH(A3855,DATAS,0)</f>
        <v>2</v>
      </c>
      <c r="AB3855" s="55" t="n">
        <f aca="false">IF(AND(E3855&gt;0,OR(AND(B3855&gt;=1,B3855&lt;=6),B3855=10)),1,0)</f>
        <v>1</v>
      </c>
      <c r="AC3855" s="55" t="n">
        <f aca="false">IF(AND(E3855&gt;0,B3855=10),1,0)</f>
        <v>0</v>
      </c>
      <c r="AD3855" s="55" t="n">
        <f aca="false">IF(AND(C3854=C3855,AA3854=AA3855-1),AB3854,"")</f>
        <v>1</v>
      </c>
      <c r="AE3855" s="55" t="n">
        <f aca="false">IF(AND(C3854=C3855,AA3854=AA3855-1),AC3854,"")</f>
        <v>0</v>
      </c>
      <c r="AF3855" s="55" t="n">
        <f aca="false">IF(AA3855=1,"",IF(AND(AB3855=1,AD3855&lt;&gt;1),1,0))</f>
        <v>0</v>
      </c>
      <c r="AG3855" s="55" t="n">
        <f aca="false">IF(AA3855=1,"",IF(AND(AC3855=1,AE3855&lt;&gt;1),1,0))</f>
        <v>0</v>
      </c>
      <c r="AH3855" s="60" t="str">
        <f aca="false">IF(AND(E3855&gt;0,AA3855&lt;2,NOT(AND(C3856=C3855,AA3856=AA3855+1))),INDEX(DATAS,AA3855+1),"")</f>
        <v/>
      </c>
      <c r="AI3855" s="60" t="str">
        <f aca="false">IF(AND(AC3855=1,AA3855&lt;2),IF(AND(C3856=C3855,AA3856=AA3855+1),IF(AC3856=1,"",INDEX(DATAS,AA3855+1)),INDEX(DATAS,AA3855+1)),"")</f>
        <v/>
      </c>
    </row>
    <row r="3856" customFormat="false" ht="15" hidden="false" customHeight="false" outlineLevel="0" collapsed="false">
      <c r="A3856" s="60" t="n">
        <v>46309</v>
      </c>
      <c r="B3856" s="0" t="n">
        <v>1</v>
      </c>
      <c r="C3856" s="0" t="n">
        <v>6173</v>
      </c>
      <c r="D3856" s="0" t="n">
        <v>10</v>
      </c>
      <c r="E3856" s="0" t="n">
        <v>1</v>
      </c>
      <c r="F3856" s="55" t="s">
        <v>1130</v>
      </c>
      <c r="G3856" s="0" t="n">
        <v>7.3</v>
      </c>
      <c r="H3856" s="0" t="n">
        <v>10</v>
      </c>
      <c r="I3856" s="55" t="s">
        <v>166</v>
      </c>
      <c r="J3856" s="0" t="n">
        <v>10</v>
      </c>
      <c r="R3856" s="0" t="n">
        <v>1111</v>
      </c>
      <c r="S3856" s="0" t="n">
        <v>2233</v>
      </c>
      <c r="U3856" s="0" t="n">
        <v>657</v>
      </c>
      <c r="V3856" s="0" t="n">
        <v>0</v>
      </c>
      <c r="X3856" s="55" t="n">
        <f aca="false">IF(I3856="Male",0,1)</f>
        <v>1</v>
      </c>
      <c r="Y3856" s="55" t="n">
        <f aca="false">IF(OR(I3856="DNB",I3856="Dry DNB"),1,0)</f>
        <v>0</v>
      </c>
      <c r="Z3856" s="0" t="str">
        <f aca="false">IF(ISNUMBER(W3856),A3856-W3856,"")</f>
        <v/>
      </c>
      <c r="AA3856" s="55" t="n">
        <f aca="false">MATCH(A3856,DATAS,0)</f>
        <v>1</v>
      </c>
      <c r="AB3856" s="55" t="n">
        <f aca="false">IF(AND(E3856&gt;0,OR(AND(B3856&gt;=1,B3856&lt;=6),B3856=10)),1,0)</f>
        <v>1</v>
      </c>
      <c r="AC3856" s="55" t="n">
        <f aca="false">IF(AND(E3856&gt;0,B3856=10),1,0)</f>
        <v>0</v>
      </c>
      <c r="AD3856" s="0" t="str">
        <f aca="false">IF(AND(C3855=C3856,AA3855=AA3856-1),AB3855,"")</f>
        <v/>
      </c>
      <c r="AE3856" s="0" t="str">
        <f aca="false">IF(AND(C3855=C3856,AA3855=AA3856-1),AC3855,"")</f>
        <v/>
      </c>
      <c r="AF3856" s="0" t="str">
        <f aca="false">IF(AA3856=1,"",IF(AND(AB3856=1,AD3856&lt;&gt;1),1,0))</f>
        <v/>
      </c>
      <c r="AG3856" s="0" t="str">
        <f aca="false">IF(AA3856=1,"",IF(AND(AC3856=1,AE3856&lt;&gt;1),1,0))</f>
        <v/>
      </c>
      <c r="AH3856" s="60" t="str">
        <f aca="false">IF(AND(E3856&gt;0,AA3856&lt;2,NOT(AND(C3857=C3856,AA3857=AA3856+1))),INDEX(DATAS,AA3856+1),"")</f>
        <v/>
      </c>
      <c r="AI3856" s="60" t="str">
        <f aca="false">IF(AND(AC3856=1,AA3856&lt;2),IF(AND(C3857=C3856,AA3857=AA3856+1),IF(AC3857=1,"",INDEX(DATAS,AA3856+1)),INDEX(DATAS,AA3856+1)),"")</f>
        <v/>
      </c>
    </row>
    <row r="3857" customFormat="false" ht="15" hidden="false" customHeight="false" outlineLevel="0" collapsed="false">
      <c r="A3857" s="60" t="n">
        <v>46310</v>
      </c>
      <c r="B3857" s="0" t="n">
        <v>1</v>
      </c>
      <c r="C3857" s="0" t="n">
        <v>6173</v>
      </c>
      <c r="D3857" s="0" t="n">
        <v>11</v>
      </c>
      <c r="E3857" s="0" t="n">
        <v>1</v>
      </c>
      <c r="F3857" s="55" t="s">
        <v>1130</v>
      </c>
      <c r="G3857" s="0" t="n">
        <v>14.7</v>
      </c>
      <c r="H3857" s="0" t="n">
        <v>10</v>
      </c>
      <c r="I3857" s="55" t="s">
        <v>166</v>
      </c>
      <c r="J3857" s="0" t="n">
        <v>11</v>
      </c>
      <c r="U3857" s="0" t="n">
        <v>658</v>
      </c>
      <c r="V3857" s="0" t="n">
        <v>0</v>
      </c>
      <c r="X3857" s="55" t="n">
        <f aca="false">IF(I3857="Male",0,1)</f>
        <v>1</v>
      </c>
      <c r="Y3857" s="55" t="n">
        <f aca="false">IF(OR(I3857="DNB",I3857="Dry DNB"),1,0)</f>
        <v>0</v>
      </c>
      <c r="Z3857" s="0" t="str">
        <f aca="false">IF(ISNUMBER(W3857),A3857-W3857,"")</f>
        <v/>
      </c>
      <c r="AA3857" s="55" t="n">
        <f aca="false">MATCH(A3857,DATAS,0)</f>
        <v>2</v>
      </c>
      <c r="AB3857" s="55" t="n">
        <f aca="false">IF(AND(E3857&gt;0,OR(AND(B3857&gt;=1,B3857&lt;=6),B3857=10)),1,0)</f>
        <v>1</v>
      </c>
      <c r="AC3857" s="55" t="n">
        <f aca="false">IF(AND(E3857&gt;0,B3857=10),1,0)</f>
        <v>0</v>
      </c>
      <c r="AD3857" s="55" t="n">
        <f aca="false">IF(AND(C3856=C3857,AA3856=AA3857-1),AB3856,"")</f>
        <v>1</v>
      </c>
      <c r="AE3857" s="55" t="n">
        <f aca="false">IF(AND(C3856=C3857,AA3856=AA3857-1),AC3856,"")</f>
        <v>0</v>
      </c>
      <c r="AF3857" s="55" t="n">
        <f aca="false">IF(AA3857=1,"",IF(AND(AB3857=1,AD3857&lt;&gt;1),1,0))</f>
        <v>0</v>
      </c>
      <c r="AG3857" s="55" t="n">
        <f aca="false">IF(AA3857=1,"",IF(AND(AC3857=1,AE3857&lt;&gt;1),1,0))</f>
        <v>0</v>
      </c>
      <c r="AH3857" s="60" t="str">
        <f aca="false">IF(AND(E3857&gt;0,AA3857&lt;2,NOT(AND(C3858=C3857,AA3858=AA3857+1))),INDEX(DATAS,AA3857+1),"")</f>
        <v/>
      </c>
      <c r="AI3857" s="60" t="str">
        <f aca="false">IF(AND(AC3857=1,AA3857&lt;2),IF(AND(C3858=C3857,AA3858=AA3857+1),IF(AC3858=1,"",INDEX(DATAS,AA3857+1)),INDEX(DATAS,AA3857+1)),"")</f>
        <v/>
      </c>
    </row>
    <row r="3858" customFormat="false" ht="15" hidden="false" customHeight="false" outlineLevel="0" collapsed="false">
      <c r="A3858" s="60" t="n">
        <v>46309</v>
      </c>
      <c r="B3858" s="0" t="n">
        <v>8</v>
      </c>
      <c r="C3858" s="0" t="n">
        <v>6174</v>
      </c>
      <c r="E3858" s="0" t="n">
        <v>0</v>
      </c>
      <c r="F3858" s="55" t="s">
        <v>1130</v>
      </c>
      <c r="I3858" s="55" t="s">
        <v>157</v>
      </c>
      <c r="L3858" s="0" t="n">
        <v>238</v>
      </c>
      <c r="U3858" s="0" t="n">
        <v>657</v>
      </c>
      <c r="V3858" s="0" t="n">
        <v>3</v>
      </c>
      <c r="W3858" s="60" t="n">
        <v>46072</v>
      </c>
      <c r="X3858" s="55" t="n">
        <f aca="false">IF(I3858="Male",0,1)</f>
        <v>1</v>
      </c>
      <c r="Y3858" s="55" t="n">
        <f aca="false">IF(OR(I3858="DNB",I3858="Dry DNB"),1,0)</f>
        <v>0</v>
      </c>
      <c r="Z3858" s="55" t="n">
        <f aca="false">IF(ISNUMBER(W3858),A3858-W3858,"")</f>
        <v>237</v>
      </c>
      <c r="AA3858" s="55" t="n">
        <f aca="false">MATCH(A3858,DATAS,0)</f>
        <v>1</v>
      </c>
      <c r="AB3858" s="55" t="n">
        <f aca="false">IF(AND(E3858&gt;0,OR(AND(B3858&gt;=1,B3858&lt;=6),B3858=10)),1,0)</f>
        <v>0</v>
      </c>
      <c r="AC3858" s="55" t="n">
        <f aca="false">IF(AND(E3858&gt;0,B3858=10),1,0)</f>
        <v>0</v>
      </c>
      <c r="AD3858" s="0" t="str">
        <f aca="false">IF(AND(C3857=C3858,AA3857=AA3858-1),AB3857,"")</f>
        <v/>
      </c>
      <c r="AE3858" s="0" t="str">
        <f aca="false">IF(AND(C3857=C3858,AA3857=AA3858-1),AC3857,"")</f>
        <v/>
      </c>
      <c r="AF3858" s="0" t="str">
        <f aca="false">IF(AA3858=1,"",IF(AND(AB3858=1,AD3858&lt;&gt;1),1,0))</f>
        <v/>
      </c>
      <c r="AG3858" s="0" t="str">
        <f aca="false">IF(AA3858=1,"",IF(AND(AC3858=1,AE3858&lt;&gt;1),1,0))</f>
        <v/>
      </c>
      <c r="AH3858" s="60" t="str">
        <f aca="false">IF(AND(E3858&gt;0,AA3858&lt;2,NOT(AND(C3859=C3858,AA3859=AA3858+1))),INDEX(DATAS,AA3858+1),"")</f>
        <v/>
      </c>
      <c r="AI3858" s="60" t="str">
        <f aca="false">IF(AND(AC3858=1,AA3858&lt;2),IF(AND(C3859=C3858,AA3859=AA3858+1),IF(AC3859=1,"",INDEX(DATAS,AA3858+1)),INDEX(DATAS,AA3858+1)),"")</f>
        <v/>
      </c>
    </row>
    <row r="3859" customFormat="false" ht="15" hidden="false" customHeight="false" outlineLevel="0" collapsed="false">
      <c r="A3859" s="60" t="n">
        <v>46310</v>
      </c>
      <c r="B3859" s="0" t="n">
        <v>8</v>
      </c>
      <c r="C3859" s="0" t="n">
        <v>6174</v>
      </c>
      <c r="E3859" s="0" t="n">
        <v>0</v>
      </c>
      <c r="F3859" s="55" t="s">
        <v>1130</v>
      </c>
      <c r="I3859" s="55" t="s">
        <v>157</v>
      </c>
      <c r="L3859" s="0" t="n">
        <v>239</v>
      </c>
      <c r="U3859" s="0" t="n">
        <v>658</v>
      </c>
      <c r="V3859" s="0" t="n">
        <v>3</v>
      </c>
      <c r="W3859" s="60" t="n">
        <v>46072</v>
      </c>
      <c r="X3859" s="55" t="n">
        <f aca="false">IF(I3859="Male",0,1)</f>
        <v>1</v>
      </c>
      <c r="Y3859" s="55" t="n">
        <f aca="false">IF(OR(I3859="DNB",I3859="Dry DNB"),1,0)</f>
        <v>0</v>
      </c>
      <c r="Z3859" s="55" t="n">
        <f aca="false">IF(ISNUMBER(W3859),A3859-W3859,"")</f>
        <v>238</v>
      </c>
      <c r="AA3859" s="55" t="n">
        <f aca="false">MATCH(A3859,DATAS,0)</f>
        <v>2</v>
      </c>
      <c r="AB3859" s="55" t="n">
        <f aca="false">IF(AND(E3859&gt;0,OR(AND(B3859&gt;=1,B3859&lt;=6),B3859=10)),1,0)</f>
        <v>0</v>
      </c>
      <c r="AC3859" s="55" t="n">
        <f aca="false">IF(AND(E3859&gt;0,B3859=10),1,0)</f>
        <v>0</v>
      </c>
      <c r="AD3859" s="55" t="n">
        <f aca="false">IF(AND(C3858=C3859,AA3858=AA3859-1),AB3858,"")</f>
        <v>0</v>
      </c>
      <c r="AE3859" s="55" t="n">
        <f aca="false">IF(AND(C3858=C3859,AA3858=AA3859-1),AC3858,"")</f>
        <v>0</v>
      </c>
      <c r="AF3859" s="55" t="n">
        <f aca="false">IF(AA3859=1,"",IF(AND(AB3859=1,AD3859&lt;&gt;1),1,0))</f>
        <v>0</v>
      </c>
      <c r="AG3859" s="55" t="n">
        <f aca="false">IF(AA3859=1,"",IF(AND(AC3859=1,AE3859&lt;&gt;1),1,0))</f>
        <v>0</v>
      </c>
      <c r="AH3859" s="60" t="str">
        <f aca="false">IF(AND(E3859&gt;0,AA3859&lt;2,NOT(AND(C3860=C3859,AA3860=AA3859+1))),INDEX(DATAS,AA3859+1),"")</f>
        <v/>
      </c>
      <c r="AI3859" s="60" t="str">
        <f aca="false">IF(AND(AC3859=1,AA3859&lt;2),IF(AND(C3860=C3859,AA3860=AA3859+1),IF(AC3860=1,"",INDEX(DATAS,AA3859+1)),INDEX(DATAS,AA3859+1)),"")</f>
        <v/>
      </c>
    </row>
    <row r="3860" customFormat="false" ht="15" hidden="false" customHeight="false" outlineLevel="0" collapsed="false">
      <c r="A3860" s="60" t="n">
        <v>46309</v>
      </c>
      <c r="B3860" s="0" t="n">
        <v>7</v>
      </c>
      <c r="C3860" s="0" t="n">
        <v>6175</v>
      </c>
      <c r="E3860" s="0" t="n">
        <v>0</v>
      </c>
      <c r="F3860" s="55" t="s">
        <v>1130</v>
      </c>
      <c r="I3860" s="55" t="s">
        <v>157</v>
      </c>
      <c r="L3860" s="0" t="n">
        <v>224</v>
      </c>
      <c r="U3860" s="0" t="n">
        <v>657</v>
      </c>
      <c r="V3860" s="0" t="n">
        <v>3</v>
      </c>
      <c r="W3860" s="60" t="n">
        <v>46086</v>
      </c>
      <c r="X3860" s="55" t="n">
        <f aca="false">IF(I3860="Male",0,1)</f>
        <v>1</v>
      </c>
      <c r="Y3860" s="55" t="n">
        <f aca="false">IF(OR(I3860="DNB",I3860="Dry DNB"),1,0)</f>
        <v>0</v>
      </c>
      <c r="Z3860" s="55" t="n">
        <f aca="false">IF(ISNUMBER(W3860),A3860-W3860,"")</f>
        <v>223</v>
      </c>
      <c r="AA3860" s="55" t="n">
        <f aca="false">MATCH(A3860,DATAS,0)</f>
        <v>1</v>
      </c>
      <c r="AB3860" s="55" t="n">
        <f aca="false">IF(AND(E3860&gt;0,OR(AND(B3860&gt;=1,B3860&lt;=6),B3860=10)),1,0)</f>
        <v>0</v>
      </c>
      <c r="AC3860" s="55" t="n">
        <f aca="false">IF(AND(E3860&gt;0,B3860=10),1,0)</f>
        <v>0</v>
      </c>
      <c r="AD3860" s="0" t="str">
        <f aca="false">IF(AND(C3859=C3860,AA3859=AA3860-1),AB3859,"")</f>
        <v/>
      </c>
      <c r="AE3860" s="0" t="str">
        <f aca="false">IF(AND(C3859=C3860,AA3859=AA3860-1),AC3859,"")</f>
        <v/>
      </c>
      <c r="AF3860" s="0" t="str">
        <f aca="false">IF(AA3860=1,"",IF(AND(AB3860=1,AD3860&lt;&gt;1),1,0))</f>
        <v/>
      </c>
      <c r="AG3860" s="0" t="str">
        <f aca="false">IF(AA3860=1,"",IF(AND(AC3860=1,AE3860&lt;&gt;1),1,0))</f>
        <v/>
      </c>
      <c r="AH3860" s="60" t="str">
        <f aca="false">IF(AND(E3860&gt;0,AA3860&lt;2,NOT(AND(C3861=C3860,AA3861=AA3860+1))),INDEX(DATAS,AA3860+1),"")</f>
        <v/>
      </c>
      <c r="AI3860" s="60" t="str">
        <f aca="false">IF(AND(AC3860=1,AA3860&lt;2),IF(AND(C3861=C3860,AA3861=AA3860+1),IF(AC3861=1,"",INDEX(DATAS,AA3860+1)),INDEX(DATAS,AA3860+1)),"")</f>
        <v/>
      </c>
    </row>
    <row r="3861" customFormat="false" ht="15" hidden="false" customHeight="false" outlineLevel="0" collapsed="false">
      <c r="A3861" s="60" t="n">
        <v>46310</v>
      </c>
      <c r="B3861" s="0" t="n">
        <v>7</v>
      </c>
      <c r="C3861" s="0" t="n">
        <v>6175</v>
      </c>
      <c r="E3861" s="0" t="n">
        <v>0</v>
      </c>
      <c r="F3861" s="55" t="s">
        <v>1130</v>
      </c>
      <c r="I3861" s="55" t="s">
        <v>157</v>
      </c>
      <c r="L3861" s="0" t="n">
        <v>225</v>
      </c>
      <c r="U3861" s="0" t="n">
        <v>658</v>
      </c>
      <c r="V3861" s="0" t="n">
        <v>3</v>
      </c>
      <c r="W3861" s="60" t="n">
        <v>46086</v>
      </c>
      <c r="X3861" s="55" t="n">
        <f aca="false">IF(I3861="Male",0,1)</f>
        <v>1</v>
      </c>
      <c r="Y3861" s="55" t="n">
        <f aca="false">IF(OR(I3861="DNB",I3861="Dry DNB"),1,0)</f>
        <v>0</v>
      </c>
      <c r="Z3861" s="55" t="n">
        <f aca="false">IF(ISNUMBER(W3861),A3861-W3861,"")</f>
        <v>224</v>
      </c>
      <c r="AA3861" s="55" t="n">
        <f aca="false">MATCH(A3861,DATAS,0)</f>
        <v>2</v>
      </c>
      <c r="AB3861" s="55" t="n">
        <f aca="false">IF(AND(E3861&gt;0,OR(AND(B3861&gt;=1,B3861&lt;=6),B3861=10)),1,0)</f>
        <v>0</v>
      </c>
      <c r="AC3861" s="55" t="n">
        <f aca="false">IF(AND(E3861&gt;0,B3861=10),1,0)</f>
        <v>0</v>
      </c>
      <c r="AD3861" s="55" t="n">
        <f aca="false">IF(AND(C3860=C3861,AA3860=AA3861-1),AB3860,"")</f>
        <v>0</v>
      </c>
      <c r="AE3861" s="55" t="n">
        <f aca="false">IF(AND(C3860=C3861,AA3860=AA3861-1),AC3860,"")</f>
        <v>0</v>
      </c>
      <c r="AF3861" s="55" t="n">
        <f aca="false">IF(AA3861=1,"",IF(AND(AB3861=1,AD3861&lt;&gt;1),1,0))</f>
        <v>0</v>
      </c>
      <c r="AG3861" s="55" t="n">
        <f aca="false">IF(AA3861=1,"",IF(AND(AC3861=1,AE3861&lt;&gt;1),1,0))</f>
        <v>0</v>
      </c>
      <c r="AH3861" s="60" t="str">
        <f aca="false">IF(AND(E3861&gt;0,AA3861&lt;2,NOT(AND(C3862=C3861,AA3862=AA3861+1))),INDEX(DATAS,AA3861+1),"")</f>
        <v/>
      </c>
      <c r="AI3861" s="60" t="str">
        <f aca="false">IF(AND(AC3861=1,AA3861&lt;2),IF(AND(C3862=C3861,AA3862=AA3861+1),IF(AC3862=1,"",INDEX(DATAS,AA3861+1)),INDEX(DATAS,AA3861+1)),"")</f>
        <v/>
      </c>
    </row>
    <row r="3862" customFormat="false" ht="15" hidden="false" customHeight="false" outlineLevel="0" collapsed="false">
      <c r="A3862" s="60" t="n">
        <v>46309</v>
      </c>
      <c r="B3862" s="0" t="n">
        <v>8</v>
      </c>
      <c r="C3862" s="0" t="n">
        <v>6176</v>
      </c>
      <c r="E3862" s="0" t="n">
        <v>0</v>
      </c>
      <c r="F3862" s="55" t="s">
        <v>1130</v>
      </c>
      <c r="I3862" s="55" t="s">
        <v>157</v>
      </c>
      <c r="L3862" s="0" t="n">
        <v>231</v>
      </c>
      <c r="U3862" s="0" t="n">
        <v>657</v>
      </c>
      <c r="V3862" s="0" t="n">
        <v>4</v>
      </c>
      <c r="W3862" s="60" t="n">
        <v>46079</v>
      </c>
      <c r="X3862" s="55" t="n">
        <f aca="false">IF(I3862="Male",0,1)</f>
        <v>1</v>
      </c>
      <c r="Y3862" s="55" t="n">
        <f aca="false">IF(OR(I3862="DNB",I3862="Dry DNB"),1,0)</f>
        <v>0</v>
      </c>
      <c r="Z3862" s="55" t="n">
        <f aca="false">IF(ISNUMBER(W3862),A3862-W3862,"")</f>
        <v>230</v>
      </c>
      <c r="AA3862" s="55" t="n">
        <f aca="false">MATCH(A3862,DATAS,0)</f>
        <v>1</v>
      </c>
      <c r="AB3862" s="55" t="n">
        <f aca="false">IF(AND(E3862&gt;0,OR(AND(B3862&gt;=1,B3862&lt;=6),B3862=10)),1,0)</f>
        <v>0</v>
      </c>
      <c r="AC3862" s="55" t="n">
        <f aca="false">IF(AND(E3862&gt;0,B3862=10),1,0)</f>
        <v>0</v>
      </c>
      <c r="AD3862" s="0" t="str">
        <f aca="false">IF(AND(C3861=C3862,AA3861=AA3862-1),AB3861,"")</f>
        <v/>
      </c>
      <c r="AE3862" s="0" t="str">
        <f aca="false">IF(AND(C3861=C3862,AA3861=AA3862-1),AC3861,"")</f>
        <v/>
      </c>
      <c r="AF3862" s="0" t="str">
        <f aca="false">IF(AA3862=1,"",IF(AND(AB3862=1,AD3862&lt;&gt;1),1,0))</f>
        <v/>
      </c>
      <c r="AG3862" s="0" t="str">
        <f aca="false">IF(AA3862=1,"",IF(AND(AC3862=1,AE3862&lt;&gt;1),1,0))</f>
        <v/>
      </c>
      <c r="AH3862" s="60" t="str">
        <f aca="false">IF(AND(E3862&gt;0,AA3862&lt;2,NOT(AND(C3863=C3862,AA3863=AA3862+1))),INDEX(DATAS,AA3862+1),"")</f>
        <v/>
      </c>
      <c r="AI3862" s="60" t="str">
        <f aca="false">IF(AND(AC3862=1,AA3862&lt;2),IF(AND(C3863=C3862,AA3863=AA3862+1),IF(AC3863=1,"",INDEX(DATAS,AA3862+1)),INDEX(DATAS,AA3862+1)),"")</f>
        <v/>
      </c>
    </row>
    <row r="3863" customFormat="false" ht="15" hidden="false" customHeight="false" outlineLevel="0" collapsed="false">
      <c r="A3863" s="60" t="n">
        <v>46310</v>
      </c>
      <c r="B3863" s="0" t="n">
        <v>8</v>
      </c>
      <c r="C3863" s="0" t="n">
        <v>6176</v>
      </c>
      <c r="E3863" s="0" t="n">
        <v>0</v>
      </c>
      <c r="F3863" s="55" t="s">
        <v>1130</v>
      </c>
      <c r="I3863" s="55" t="s">
        <v>157</v>
      </c>
      <c r="L3863" s="0" t="n">
        <v>232</v>
      </c>
      <c r="U3863" s="0" t="n">
        <v>658</v>
      </c>
      <c r="V3863" s="0" t="n">
        <v>4</v>
      </c>
      <c r="W3863" s="60" t="n">
        <v>46079</v>
      </c>
      <c r="X3863" s="55" t="n">
        <f aca="false">IF(I3863="Male",0,1)</f>
        <v>1</v>
      </c>
      <c r="Y3863" s="55" t="n">
        <f aca="false">IF(OR(I3863="DNB",I3863="Dry DNB"),1,0)</f>
        <v>0</v>
      </c>
      <c r="Z3863" s="55" t="n">
        <f aca="false">IF(ISNUMBER(W3863),A3863-W3863,"")</f>
        <v>231</v>
      </c>
      <c r="AA3863" s="55" t="n">
        <f aca="false">MATCH(A3863,DATAS,0)</f>
        <v>2</v>
      </c>
      <c r="AB3863" s="55" t="n">
        <f aca="false">IF(AND(E3863&gt;0,OR(AND(B3863&gt;=1,B3863&lt;=6),B3863=10)),1,0)</f>
        <v>0</v>
      </c>
      <c r="AC3863" s="55" t="n">
        <f aca="false">IF(AND(E3863&gt;0,B3863=10),1,0)</f>
        <v>0</v>
      </c>
      <c r="AD3863" s="55" t="n">
        <f aca="false">IF(AND(C3862=C3863,AA3862=AA3863-1),AB3862,"")</f>
        <v>0</v>
      </c>
      <c r="AE3863" s="55" t="n">
        <f aca="false">IF(AND(C3862=C3863,AA3862=AA3863-1),AC3862,"")</f>
        <v>0</v>
      </c>
      <c r="AF3863" s="55" t="n">
        <f aca="false">IF(AA3863=1,"",IF(AND(AB3863=1,AD3863&lt;&gt;1),1,0))</f>
        <v>0</v>
      </c>
      <c r="AG3863" s="55" t="n">
        <f aca="false">IF(AA3863=1,"",IF(AND(AC3863=1,AE3863&lt;&gt;1),1,0))</f>
        <v>0</v>
      </c>
      <c r="AH3863" s="60" t="str">
        <f aca="false">IF(AND(E3863&gt;0,AA3863&lt;2,NOT(AND(C3864=C3863,AA3864=AA3863+1))),INDEX(DATAS,AA3863+1),"")</f>
        <v/>
      </c>
      <c r="AI3863" s="60" t="str">
        <f aca="false">IF(AND(AC3863=1,AA3863&lt;2),IF(AND(C3864=C3863,AA3864=AA3863+1),IF(AC3864=1,"",INDEX(DATAS,AA3863+1)),INDEX(DATAS,AA3863+1)),"")</f>
        <v/>
      </c>
    </row>
    <row r="3864" customFormat="false" ht="15" hidden="false" customHeight="false" outlineLevel="0" collapsed="false">
      <c r="A3864" s="60" t="n">
        <v>46309</v>
      </c>
      <c r="B3864" s="0" t="n">
        <v>7</v>
      </c>
      <c r="C3864" s="0" t="n">
        <v>6177</v>
      </c>
      <c r="E3864" s="0" t="n">
        <v>0</v>
      </c>
      <c r="F3864" s="55" t="s">
        <v>1130</v>
      </c>
      <c r="I3864" s="55" t="s">
        <v>157</v>
      </c>
      <c r="L3864" s="0" t="n">
        <v>246</v>
      </c>
      <c r="U3864" s="0" t="n">
        <v>657</v>
      </c>
      <c r="V3864" s="0" t="n">
        <v>2</v>
      </c>
      <c r="W3864" s="60" t="n">
        <v>46064</v>
      </c>
      <c r="X3864" s="55" t="n">
        <f aca="false">IF(I3864="Male",0,1)</f>
        <v>1</v>
      </c>
      <c r="Y3864" s="55" t="n">
        <f aca="false">IF(OR(I3864="DNB",I3864="Dry DNB"),1,0)</f>
        <v>0</v>
      </c>
      <c r="Z3864" s="55" t="n">
        <f aca="false">IF(ISNUMBER(W3864),A3864-W3864,"")</f>
        <v>245</v>
      </c>
      <c r="AA3864" s="55" t="n">
        <f aca="false">MATCH(A3864,DATAS,0)</f>
        <v>1</v>
      </c>
      <c r="AB3864" s="55" t="n">
        <f aca="false">IF(AND(E3864&gt;0,OR(AND(B3864&gt;=1,B3864&lt;=6),B3864=10)),1,0)</f>
        <v>0</v>
      </c>
      <c r="AC3864" s="55" t="n">
        <f aca="false">IF(AND(E3864&gt;0,B3864=10),1,0)</f>
        <v>0</v>
      </c>
      <c r="AD3864" s="0" t="str">
        <f aca="false">IF(AND(C3863=C3864,AA3863=AA3864-1),AB3863,"")</f>
        <v/>
      </c>
      <c r="AE3864" s="0" t="str">
        <f aca="false">IF(AND(C3863=C3864,AA3863=AA3864-1),AC3863,"")</f>
        <v/>
      </c>
      <c r="AF3864" s="0" t="str">
        <f aca="false">IF(AA3864=1,"",IF(AND(AB3864=1,AD3864&lt;&gt;1),1,0))</f>
        <v/>
      </c>
      <c r="AG3864" s="0" t="str">
        <f aca="false">IF(AA3864=1,"",IF(AND(AC3864=1,AE3864&lt;&gt;1),1,0))</f>
        <v/>
      </c>
      <c r="AH3864" s="60" t="str">
        <f aca="false">IF(AND(E3864&gt;0,AA3864&lt;2,NOT(AND(C3865=C3864,AA3865=AA3864+1))),INDEX(DATAS,AA3864+1),"")</f>
        <v/>
      </c>
      <c r="AI3864" s="60" t="str">
        <f aca="false">IF(AND(AC3864=1,AA3864&lt;2),IF(AND(C3865=C3864,AA3865=AA3864+1),IF(AC3865=1,"",INDEX(DATAS,AA3864+1)),INDEX(DATAS,AA3864+1)),"")</f>
        <v/>
      </c>
    </row>
    <row r="3865" customFormat="false" ht="15" hidden="false" customHeight="false" outlineLevel="0" collapsed="false">
      <c r="A3865" s="60" t="n">
        <v>46310</v>
      </c>
      <c r="B3865" s="0" t="n">
        <v>7</v>
      </c>
      <c r="C3865" s="0" t="n">
        <v>6177</v>
      </c>
      <c r="E3865" s="0" t="n">
        <v>0</v>
      </c>
      <c r="F3865" s="55" t="s">
        <v>1130</v>
      </c>
      <c r="I3865" s="55" t="s">
        <v>157</v>
      </c>
      <c r="L3865" s="0" t="n">
        <v>247</v>
      </c>
      <c r="U3865" s="0" t="n">
        <v>658</v>
      </c>
      <c r="V3865" s="0" t="n">
        <v>2</v>
      </c>
      <c r="W3865" s="60" t="n">
        <v>46064</v>
      </c>
      <c r="X3865" s="55" t="n">
        <f aca="false">IF(I3865="Male",0,1)</f>
        <v>1</v>
      </c>
      <c r="Y3865" s="55" t="n">
        <f aca="false">IF(OR(I3865="DNB",I3865="Dry DNB"),1,0)</f>
        <v>0</v>
      </c>
      <c r="Z3865" s="55" t="n">
        <f aca="false">IF(ISNUMBER(W3865),A3865-W3865,"")</f>
        <v>246</v>
      </c>
      <c r="AA3865" s="55" t="n">
        <f aca="false">MATCH(A3865,DATAS,0)</f>
        <v>2</v>
      </c>
      <c r="AB3865" s="55" t="n">
        <f aca="false">IF(AND(E3865&gt;0,OR(AND(B3865&gt;=1,B3865&lt;=6),B3865=10)),1,0)</f>
        <v>0</v>
      </c>
      <c r="AC3865" s="55" t="n">
        <f aca="false">IF(AND(E3865&gt;0,B3865=10),1,0)</f>
        <v>0</v>
      </c>
      <c r="AD3865" s="55" t="n">
        <f aca="false">IF(AND(C3864=C3865,AA3864=AA3865-1),AB3864,"")</f>
        <v>0</v>
      </c>
      <c r="AE3865" s="55" t="n">
        <f aca="false">IF(AND(C3864=C3865,AA3864=AA3865-1),AC3864,"")</f>
        <v>0</v>
      </c>
      <c r="AF3865" s="55" t="n">
        <f aca="false">IF(AA3865=1,"",IF(AND(AB3865=1,AD3865&lt;&gt;1),1,0))</f>
        <v>0</v>
      </c>
      <c r="AG3865" s="55" t="n">
        <f aca="false">IF(AA3865=1,"",IF(AND(AC3865=1,AE3865&lt;&gt;1),1,0))</f>
        <v>0</v>
      </c>
      <c r="AH3865" s="60" t="str">
        <f aca="false">IF(AND(E3865&gt;0,AA3865&lt;2,NOT(AND(C3866=C3865,AA3866=AA3865+1))),INDEX(DATAS,AA3865+1),"")</f>
        <v/>
      </c>
      <c r="AI3865" s="60" t="str">
        <f aca="false">IF(AND(AC3865=1,AA3865&lt;2),IF(AND(C3866=C3865,AA3866=AA3865+1),IF(AC3866=1,"",INDEX(DATAS,AA3865+1)),INDEX(DATAS,AA3865+1)),"")</f>
        <v/>
      </c>
    </row>
    <row r="3866" customFormat="false" ht="15" hidden="false" customHeight="false" outlineLevel="0" collapsed="false">
      <c r="A3866" s="60" t="n">
        <v>46309</v>
      </c>
      <c r="B3866" s="0" t="n">
        <v>11</v>
      </c>
      <c r="C3866" s="0" t="n">
        <v>6178</v>
      </c>
      <c r="E3866" s="0" t="n">
        <v>0</v>
      </c>
      <c r="F3866" s="55" t="s">
        <v>1130</v>
      </c>
      <c r="I3866" s="55" t="s">
        <v>187</v>
      </c>
      <c r="U3866" s="0" t="n">
        <v>657</v>
      </c>
      <c r="V3866" s="0" t="n">
        <v>12</v>
      </c>
      <c r="W3866" s="60" t="n">
        <v>46303</v>
      </c>
      <c r="X3866" s="55" t="n">
        <f aca="false">IF(I3866="Male",0,1)</f>
        <v>1</v>
      </c>
      <c r="Y3866" s="55" t="n">
        <f aca="false">IF(OR(I3866="DNB",I3866="Dry DNB"),1,0)</f>
        <v>0</v>
      </c>
      <c r="Z3866" s="55" t="n">
        <f aca="false">IF(ISNUMBER(W3866),A3866-W3866,"")</f>
        <v>6</v>
      </c>
      <c r="AA3866" s="55" t="n">
        <f aca="false">MATCH(A3866,DATAS,0)</f>
        <v>1</v>
      </c>
      <c r="AB3866" s="55" t="n">
        <f aca="false">IF(AND(E3866&gt;0,OR(AND(B3866&gt;=1,B3866&lt;=6),B3866=10)),1,0)</f>
        <v>0</v>
      </c>
      <c r="AC3866" s="55" t="n">
        <f aca="false">IF(AND(E3866&gt;0,B3866=10),1,0)</f>
        <v>0</v>
      </c>
      <c r="AD3866" s="0" t="str">
        <f aca="false">IF(AND(C3865=C3866,AA3865=AA3866-1),AB3865,"")</f>
        <v/>
      </c>
      <c r="AE3866" s="0" t="str">
        <f aca="false">IF(AND(C3865=C3866,AA3865=AA3866-1),AC3865,"")</f>
        <v/>
      </c>
      <c r="AF3866" s="0" t="str">
        <f aca="false">IF(AA3866=1,"",IF(AND(AB3866=1,AD3866&lt;&gt;1),1,0))</f>
        <v/>
      </c>
      <c r="AG3866" s="0" t="str">
        <f aca="false">IF(AA3866=1,"",IF(AND(AC3866=1,AE3866&lt;&gt;1),1,0))</f>
        <v/>
      </c>
      <c r="AH3866" s="60" t="str">
        <f aca="false">IF(AND(E3866&gt;0,AA3866&lt;2,NOT(AND(C3867=C3866,AA3867=AA3866+1))),INDEX(DATAS,AA3866+1),"")</f>
        <v/>
      </c>
      <c r="AI3866" s="60" t="str">
        <f aca="false">IF(AND(AC3866=1,AA3866&lt;2),IF(AND(C3867=C3866,AA3867=AA3866+1),IF(AC3867=1,"",INDEX(DATAS,AA3866+1)),INDEX(DATAS,AA3866+1)),"")</f>
        <v/>
      </c>
    </row>
    <row r="3867" customFormat="false" ht="15" hidden="false" customHeight="false" outlineLevel="0" collapsed="false">
      <c r="A3867" s="60" t="n">
        <v>46310</v>
      </c>
      <c r="B3867" s="0" t="n">
        <v>11</v>
      </c>
      <c r="C3867" s="0" t="n">
        <v>6178</v>
      </c>
      <c r="E3867" s="0" t="n">
        <v>0</v>
      </c>
      <c r="F3867" s="55" t="s">
        <v>1130</v>
      </c>
      <c r="I3867" s="55" t="s">
        <v>187</v>
      </c>
      <c r="U3867" s="0" t="n">
        <v>658</v>
      </c>
      <c r="V3867" s="0" t="n">
        <v>12</v>
      </c>
      <c r="W3867" s="60" t="n">
        <v>46303</v>
      </c>
      <c r="X3867" s="55" t="n">
        <f aca="false">IF(I3867="Male",0,1)</f>
        <v>1</v>
      </c>
      <c r="Y3867" s="55" t="n">
        <f aca="false">IF(OR(I3867="DNB",I3867="Dry DNB"),1,0)</f>
        <v>0</v>
      </c>
      <c r="Z3867" s="55" t="n">
        <f aca="false">IF(ISNUMBER(W3867),A3867-W3867,"")</f>
        <v>7</v>
      </c>
      <c r="AA3867" s="55" t="n">
        <f aca="false">MATCH(A3867,DATAS,0)</f>
        <v>2</v>
      </c>
      <c r="AB3867" s="55" t="n">
        <f aca="false">IF(AND(E3867&gt;0,OR(AND(B3867&gt;=1,B3867&lt;=6),B3867=10)),1,0)</f>
        <v>0</v>
      </c>
      <c r="AC3867" s="55" t="n">
        <f aca="false">IF(AND(E3867&gt;0,B3867=10),1,0)</f>
        <v>0</v>
      </c>
      <c r="AD3867" s="55" t="n">
        <f aca="false">IF(AND(C3866=C3867,AA3866=AA3867-1),AB3866,"")</f>
        <v>0</v>
      </c>
      <c r="AE3867" s="55" t="n">
        <f aca="false">IF(AND(C3866=C3867,AA3866=AA3867-1),AC3866,"")</f>
        <v>0</v>
      </c>
      <c r="AF3867" s="55" t="n">
        <f aca="false">IF(AA3867=1,"",IF(AND(AB3867=1,AD3867&lt;&gt;1),1,0))</f>
        <v>0</v>
      </c>
      <c r="AG3867" s="55" t="n">
        <f aca="false">IF(AA3867=1,"",IF(AND(AC3867=1,AE3867&lt;&gt;1),1,0))</f>
        <v>0</v>
      </c>
      <c r="AH3867" s="60" t="str">
        <f aca="false">IF(AND(E3867&gt;0,AA3867&lt;2,NOT(AND(C3868=C3867,AA3868=AA3867+1))),INDEX(DATAS,AA3867+1),"")</f>
        <v/>
      </c>
      <c r="AI3867" s="60" t="str">
        <f aca="false">IF(AND(AC3867=1,AA3867&lt;2),IF(AND(C3868=C3867,AA3868=AA3867+1),IF(AC3868=1,"",INDEX(DATAS,AA3867+1)),INDEX(DATAS,AA3867+1)),"")</f>
        <v/>
      </c>
    </row>
    <row r="3868" customFormat="false" ht="15" hidden="false" customHeight="false" outlineLevel="0" collapsed="false">
      <c r="A3868" s="60" t="n">
        <v>46309</v>
      </c>
      <c r="B3868" s="0" t="n">
        <v>1</v>
      </c>
      <c r="C3868" s="0" t="n">
        <v>6180</v>
      </c>
      <c r="D3868" s="0" t="n">
        <v>58</v>
      </c>
      <c r="E3868" s="0" t="n">
        <v>1</v>
      </c>
      <c r="F3868" s="55" t="s">
        <v>1131</v>
      </c>
      <c r="G3868" s="0" t="n">
        <v>26.9</v>
      </c>
      <c r="H3868" s="0" t="n">
        <v>26</v>
      </c>
      <c r="I3868" s="55" t="s">
        <v>166</v>
      </c>
      <c r="J3868" s="0" t="n">
        <v>58</v>
      </c>
      <c r="P3868" s="0" t="n">
        <v>4.37</v>
      </c>
      <c r="Q3868" s="0" t="n">
        <v>3.66</v>
      </c>
      <c r="R3868" s="0" t="n">
        <v>2044</v>
      </c>
      <c r="S3868" s="0" t="n">
        <v>4110</v>
      </c>
      <c r="U3868" s="0" t="n">
        <v>656</v>
      </c>
      <c r="V3868" s="0" t="n">
        <v>0</v>
      </c>
      <c r="X3868" s="55" t="n">
        <f aca="false">IF(I3868="Male",0,1)</f>
        <v>1</v>
      </c>
      <c r="Y3868" s="55" t="n">
        <f aca="false">IF(OR(I3868="DNB",I3868="Dry DNB"),1,0)</f>
        <v>0</v>
      </c>
      <c r="Z3868" s="0" t="str">
        <f aca="false">IF(ISNUMBER(W3868),A3868-W3868,"")</f>
        <v/>
      </c>
      <c r="AA3868" s="55" t="n">
        <f aca="false">MATCH(A3868,DATAS,0)</f>
        <v>1</v>
      </c>
      <c r="AB3868" s="55" t="n">
        <f aca="false">IF(AND(E3868&gt;0,OR(AND(B3868&gt;=1,B3868&lt;=6),B3868=10)),1,0)</f>
        <v>1</v>
      </c>
      <c r="AC3868" s="55" t="n">
        <f aca="false">IF(AND(E3868&gt;0,B3868=10),1,0)</f>
        <v>0</v>
      </c>
      <c r="AD3868" s="0" t="str">
        <f aca="false">IF(AND(C3867=C3868,AA3867=AA3868-1),AB3867,"")</f>
        <v/>
      </c>
      <c r="AE3868" s="0" t="str">
        <f aca="false">IF(AND(C3867=C3868,AA3867=AA3868-1),AC3867,"")</f>
        <v/>
      </c>
      <c r="AF3868" s="0" t="str">
        <f aca="false">IF(AA3868=1,"",IF(AND(AB3868=1,AD3868&lt;&gt;1),1,0))</f>
        <v/>
      </c>
      <c r="AG3868" s="0" t="str">
        <f aca="false">IF(AA3868=1,"",IF(AND(AC3868=1,AE3868&lt;&gt;1),1,0))</f>
        <v/>
      </c>
      <c r="AH3868" s="60" t="str">
        <f aca="false">IF(AND(E3868&gt;0,AA3868&lt;2,NOT(AND(C3869=C3868,AA3869=AA3868+1))),INDEX(DATAS,AA3868+1),"")</f>
        <v/>
      </c>
      <c r="AI3868" s="60" t="str">
        <f aca="false">IF(AND(AC3868=1,AA3868&lt;2),IF(AND(C3869=C3868,AA3869=AA3868+1),IF(AC3869=1,"",INDEX(DATAS,AA3868+1)),INDEX(DATAS,AA3868+1)),"")</f>
        <v/>
      </c>
    </row>
    <row r="3869" customFormat="false" ht="15" hidden="false" customHeight="false" outlineLevel="0" collapsed="false">
      <c r="A3869" s="60" t="n">
        <v>46310</v>
      </c>
      <c r="B3869" s="0" t="n">
        <v>1</v>
      </c>
      <c r="C3869" s="0" t="n">
        <v>6180</v>
      </c>
      <c r="D3869" s="0" t="n">
        <v>59</v>
      </c>
      <c r="E3869" s="0" t="n">
        <v>1</v>
      </c>
      <c r="F3869" s="55" t="s">
        <v>1131</v>
      </c>
      <c r="G3869" s="0" t="n">
        <v>28.8</v>
      </c>
      <c r="H3869" s="0" t="n">
        <v>26</v>
      </c>
      <c r="I3869" s="55" t="s">
        <v>166</v>
      </c>
      <c r="J3869" s="0" t="n">
        <v>59</v>
      </c>
      <c r="P3869" s="0" t="n">
        <v>4.37</v>
      </c>
      <c r="Q3869" s="0" t="n">
        <v>3.66</v>
      </c>
      <c r="U3869" s="0" t="n">
        <v>657</v>
      </c>
      <c r="V3869" s="0" t="n">
        <v>0</v>
      </c>
      <c r="X3869" s="55" t="n">
        <f aca="false">IF(I3869="Male",0,1)</f>
        <v>1</v>
      </c>
      <c r="Y3869" s="55" t="n">
        <f aca="false">IF(OR(I3869="DNB",I3869="Dry DNB"),1,0)</f>
        <v>0</v>
      </c>
      <c r="Z3869" s="0" t="str">
        <f aca="false">IF(ISNUMBER(W3869),A3869-W3869,"")</f>
        <v/>
      </c>
      <c r="AA3869" s="55" t="n">
        <f aca="false">MATCH(A3869,DATAS,0)</f>
        <v>2</v>
      </c>
      <c r="AB3869" s="55" t="n">
        <f aca="false">IF(AND(E3869&gt;0,OR(AND(B3869&gt;=1,B3869&lt;=6),B3869=10)),1,0)</f>
        <v>1</v>
      </c>
      <c r="AC3869" s="55" t="n">
        <f aca="false">IF(AND(E3869&gt;0,B3869=10),1,0)</f>
        <v>0</v>
      </c>
      <c r="AD3869" s="55" t="n">
        <f aca="false">IF(AND(C3868=C3869,AA3868=AA3869-1),AB3868,"")</f>
        <v>1</v>
      </c>
      <c r="AE3869" s="55" t="n">
        <f aca="false">IF(AND(C3868=C3869,AA3868=AA3869-1),AC3868,"")</f>
        <v>0</v>
      </c>
      <c r="AF3869" s="55" t="n">
        <f aca="false">IF(AA3869=1,"",IF(AND(AB3869=1,AD3869&lt;&gt;1),1,0))</f>
        <v>0</v>
      </c>
      <c r="AG3869" s="55" t="n">
        <f aca="false">IF(AA3869=1,"",IF(AND(AC3869=1,AE3869&lt;&gt;1),1,0))</f>
        <v>0</v>
      </c>
      <c r="AH3869" s="60" t="str">
        <f aca="false">IF(AND(E3869&gt;0,AA3869&lt;2,NOT(AND(C3870=C3869,AA3870=AA3869+1))),INDEX(DATAS,AA3869+1),"")</f>
        <v/>
      </c>
      <c r="AI3869" s="60" t="str">
        <f aca="false">IF(AND(AC3869=1,AA3869&lt;2),IF(AND(C3870=C3869,AA3870=AA3869+1),IF(AC3870=1,"",INDEX(DATAS,AA3869+1)),INDEX(DATAS,AA3869+1)),"")</f>
        <v/>
      </c>
    </row>
    <row r="3870" customFormat="false" ht="15" hidden="false" customHeight="false" outlineLevel="0" collapsed="false">
      <c r="A3870" s="60" t="n">
        <v>46309</v>
      </c>
      <c r="B3870" s="0" t="n">
        <v>8</v>
      </c>
      <c r="C3870" s="0" t="n">
        <v>6181</v>
      </c>
      <c r="E3870" s="0" t="n">
        <v>0</v>
      </c>
      <c r="F3870" s="55" t="s">
        <v>1131</v>
      </c>
      <c r="I3870" s="55" t="s">
        <v>157</v>
      </c>
      <c r="L3870" s="0" t="n">
        <v>201</v>
      </c>
      <c r="U3870" s="0" t="n">
        <v>656</v>
      </c>
      <c r="V3870" s="0" t="n">
        <v>4</v>
      </c>
      <c r="W3870" s="60" t="n">
        <v>46109</v>
      </c>
      <c r="X3870" s="55" t="n">
        <f aca="false">IF(I3870="Male",0,1)</f>
        <v>1</v>
      </c>
      <c r="Y3870" s="55" t="n">
        <f aca="false">IF(OR(I3870="DNB",I3870="Dry DNB"),1,0)</f>
        <v>0</v>
      </c>
      <c r="Z3870" s="55" t="n">
        <f aca="false">IF(ISNUMBER(W3870),A3870-W3870,"")</f>
        <v>200</v>
      </c>
      <c r="AA3870" s="55" t="n">
        <f aca="false">MATCH(A3870,DATAS,0)</f>
        <v>1</v>
      </c>
      <c r="AB3870" s="55" t="n">
        <f aca="false">IF(AND(E3870&gt;0,OR(AND(B3870&gt;=1,B3870&lt;=6),B3870=10)),1,0)</f>
        <v>0</v>
      </c>
      <c r="AC3870" s="55" t="n">
        <f aca="false">IF(AND(E3870&gt;0,B3870=10),1,0)</f>
        <v>0</v>
      </c>
      <c r="AD3870" s="0" t="str">
        <f aca="false">IF(AND(C3869=C3870,AA3869=AA3870-1),AB3869,"")</f>
        <v/>
      </c>
      <c r="AE3870" s="0" t="str">
        <f aca="false">IF(AND(C3869=C3870,AA3869=AA3870-1),AC3869,"")</f>
        <v/>
      </c>
      <c r="AF3870" s="0" t="str">
        <f aca="false">IF(AA3870=1,"",IF(AND(AB3870=1,AD3870&lt;&gt;1),1,0))</f>
        <v/>
      </c>
      <c r="AG3870" s="0" t="str">
        <f aca="false">IF(AA3870=1,"",IF(AND(AC3870=1,AE3870&lt;&gt;1),1,0))</f>
        <v/>
      </c>
      <c r="AH3870" s="60" t="str">
        <f aca="false">IF(AND(E3870&gt;0,AA3870&lt;2,NOT(AND(C3871=C3870,AA3871=AA3870+1))),INDEX(DATAS,AA3870+1),"")</f>
        <v/>
      </c>
      <c r="AI3870" s="60" t="str">
        <f aca="false">IF(AND(AC3870=1,AA3870&lt;2),IF(AND(C3871=C3870,AA3871=AA3870+1),IF(AC3871=1,"",INDEX(DATAS,AA3870+1)),INDEX(DATAS,AA3870+1)),"")</f>
        <v/>
      </c>
    </row>
    <row r="3871" customFormat="false" ht="15" hidden="false" customHeight="false" outlineLevel="0" collapsed="false">
      <c r="A3871" s="60" t="n">
        <v>46310</v>
      </c>
      <c r="B3871" s="0" t="n">
        <v>8</v>
      </c>
      <c r="C3871" s="0" t="n">
        <v>6181</v>
      </c>
      <c r="E3871" s="0" t="n">
        <v>0</v>
      </c>
      <c r="F3871" s="55" t="s">
        <v>1131</v>
      </c>
      <c r="I3871" s="55" t="s">
        <v>157</v>
      </c>
      <c r="L3871" s="0" t="n">
        <v>202</v>
      </c>
      <c r="U3871" s="0" t="n">
        <v>657</v>
      </c>
      <c r="V3871" s="0" t="n">
        <v>4</v>
      </c>
      <c r="W3871" s="60" t="n">
        <v>46109</v>
      </c>
      <c r="X3871" s="55" t="n">
        <f aca="false">IF(I3871="Male",0,1)</f>
        <v>1</v>
      </c>
      <c r="Y3871" s="55" t="n">
        <f aca="false">IF(OR(I3871="DNB",I3871="Dry DNB"),1,0)</f>
        <v>0</v>
      </c>
      <c r="Z3871" s="55" t="n">
        <f aca="false">IF(ISNUMBER(W3871),A3871-W3871,"")</f>
        <v>201</v>
      </c>
      <c r="AA3871" s="55" t="n">
        <f aca="false">MATCH(A3871,DATAS,0)</f>
        <v>2</v>
      </c>
      <c r="AB3871" s="55" t="n">
        <f aca="false">IF(AND(E3871&gt;0,OR(AND(B3871&gt;=1,B3871&lt;=6),B3871=10)),1,0)</f>
        <v>0</v>
      </c>
      <c r="AC3871" s="55" t="n">
        <f aca="false">IF(AND(E3871&gt;0,B3871=10),1,0)</f>
        <v>0</v>
      </c>
      <c r="AD3871" s="55" t="n">
        <f aca="false">IF(AND(C3870=C3871,AA3870=AA3871-1),AB3870,"")</f>
        <v>0</v>
      </c>
      <c r="AE3871" s="55" t="n">
        <f aca="false">IF(AND(C3870=C3871,AA3870=AA3871-1),AC3870,"")</f>
        <v>0</v>
      </c>
      <c r="AF3871" s="55" t="n">
        <f aca="false">IF(AA3871=1,"",IF(AND(AB3871=1,AD3871&lt;&gt;1),1,0))</f>
        <v>0</v>
      </c>
      <c r="AG3871" s="55" t="n">
        <f aca="false">IF(AA3871=1,"",IF(AND(AC3871=1,AE3871&lt;&gt;1),1,0))</f>
        <v>0</v>
      </c>
      <c r="AH3871" s="60" t="str">
        <f aca="false">IF(AND(E3871&gt;0,AA3871&lt;2,NOT(AND(C3872=C3871,AA3872=AA3871+1))),INDEX(DATAS,AA3871+1),"")</f>
        <v/>
      </c>
      <c r="AI3871" s="60" t="str">
        <f aca="false">IF(AND(AC3871=1,AA3871&lt;2),IF(AND(C3872=C3871,AA3872=AA3871+1),IF(AC3872=1,"",INDEX(DATAS,AA3871+1)),INDEX(DATAS,AA3871+1)),"")</f>
        <v/>
      </c>
    </row>
    <row r="3872" customFormat="false" ht="15" hidden="false" customHeight="false" outlineLevel="0" collapsed="false">
      <c r="A3872" s="60" t="n">
        <v>46309</v>
      </c>
      <c r="B3872" s="0" t="n">
        <v>8</v>
      </c>
      <c r="C3872" s="0" t="n">
        <v>6183</v>
      </c>
      <c r="E3872" s="0" t="n">
        <v>0</v>
      </c>
      <c r="F3872" s="55" t="s">
        <v>1132</v>
      </c>
      <c r="I3872" s="55" t="s">
        <v>157</v>
      </c>
      <c r="L3872" s="0" t="n">
        <v>248</v>
      </c>
      <c r="U3872" s="0" t="n">
        <v>655</v>
      </c>
      <c r="V3872" s="0" t="n">
        <v>2</v>
      </c>
      <c r="W3872" s="60" t="n">
        <v>46062</v>
      </c>
      <c r="X3872" s="55" t="n">
        <f aca="false">IF(I3872="Male",0,1)</f>
        <v>1</v>
      </c>
      <c r="Y3872" s="55" t="n">
        <f aca="false">IF(OR(I3872="DNB",I3872="Dry DNB"),1,0)</f>
        <v>0</v>
      </c>
      <c r="Z3872" s="55" t="n">
        <f aca="false">IF(ISNUMBER(W3872),A3872-W3872,"")</f>
        <v>247</v>
      </c>
      <c r="AA3872" s="55" t="n">
        <f aca="false">MATCH(A3872,DATAS,0)</f>
        <v>1</v>
      </c>
      <c r="AB3872" s="55" t="n">
        <f aca="false">IF(AND(E3872&gt;0,OR(AND(B3872&gt;=1,B3872&lt;=6),B3872=10)),1,0)</f>
        <v>0</v>
      </c>
      <c r="AC3872" s="55" t="n">
        <f aca="false">IF(AND(E3872&gt;0,B3872=10),1,0)</f>
        <v>0</v>
      </c>
      <c r="AD3872" s="0" t="str">
        <f aca="false">IF(AND(C3871=C3872,AA3871=AA3872-1),AB3871,"")</f>
        <v/>
      </c>
      <c r="AE3872" s="0" t="str">
        <f aca="false">IF(AND(C3871=C3872,AA3871=AA3872-1),AC3871,"")</f>
        <v/>
      </c>
      <c r="AF3872" s="0" t="str">
        <f aca="false">IF(AA3872=1,"",IF(AND(AB3872=1,AD3872&lt;&gt;1),1,0))</f>
        <v/>
      </c>
      <c r="AG3872" s="0" t="str">
        <f aca="false">IF(AA3872=1,"",IF(AND(AC3872=1,AE3872&lt;&gt;1),1,0))</f>
        <v/>
      </c>
      <c r="AH3872" s="60" t="str">
        <f aca="false">IF(AND(E3872&gt;0,AA3872&lt;2,NOT(AND(C3873=C3872,AA3873=AA3872+1))),INDEX(DATAS,AA3872+1),"")</f>
        <v/>
      </c>
      <c r="AI3872" s="60" t="str">
        <f aca="false">IF(AND(AC3872=1,AA3872&lt;2),IF(AND(C3873=C3872,AA3873=AA3872+1),IF(AC3873=1,"",INDEX(DATAS,AA3872+1)),INDEX(DATAS,AA3872+1)),"")</f>
        <v/>
      </c>
    </row>
    <row r="3873" customFormat="false" ht="15" hidden="false" customHeight="false" outlineLevel="0" collapsed="false">
      <c r="A3873" s="60" t="n">
        <v>46310</v>
      </c>
      <c r="B3873" s="0" t="n">
        <v>8</v>
      </c>
      <c r="C3873" s="0" t="n">
        <v>6183</v>
      </c>
      <c r="E3873" s="0" t="n">
        <v>0</v>
      </c>
      <c r="F3873" s="55" t="s">
        <v>1132</v>
      </c>
      <c r="I3873" s="55" t="s">
        <v>157</v>
      </c>
      <c r="L3873" s="0" t="n">
        <v>249</v>
      </c>
      <c r="U3873" s="0" t="n">
        <v>656</v>
      </c>
      <c r="V3873" s="0" t="n">
        <v>2</v>
      </c>
      <c r="W3873" s="60" t="n">
        <v>46062</v>
      </c>
      <c r="X3873" s="55" t="n">
        <f aca="false">IF(I3873="Male",0,1)</f>
        <v>1</v>
      </c>
      <c r="Y3873" s="55" t="n">
        <f aca="false">IF(OR(I3873="DNB",I3873="Dry DNB"),1,0)</f>
        <v>0</v>
      </c>
      <c r="Z3873" s="55" t="n">
        <f aca="false">IF(ISNUMBER(W3873),A3873-W3873,"")</f>
        <v>248</v>
      </c>
      <c r="AA3873" s="55" t="n">
        <f aca="false">MATCH(A3873,DATAS,0)</f>
        <v>2</v>
      </c>
      <c r="AB3873" s="55" t="n">
        <f aca="false">IF(AND(E3873&gt;0,OR(AND(B3873&gt;=1,B3873&lt;=6),B3873=10)),1,0)</f>
        <v>0</v>
      </c>
      <c r="AC3873" s="55" t="n">
        <f aca="false">IF(AND(E3873&gt;0,B3873=10),1,0)</f>
        <v>0</v>
      </c>
      <c r="AD3873" s="55" t="n">
        <f aca="false">IF(AND(C3872=C3873,AA3872=AA3873-1),AB3872,"")</f>
        <v>0</v>
      </c>
      <c r="AE3873" s="55" t="n">
        <f aca="false">IF(AND(C3872=C3873,AA3872=AA3873-1),AC3872,"")</f>
        <v>0</v>
      </c>
      <c r="AF3873" s="55" t="n">
        <f aca="false">IF(AA3873=1,"",IF(AND(AB3873=1,AD3873&lt;&gt;1),1,0))</f>
        <v>0</v>
      </c>
      <c r="AG3873" s="55" t="n">
        <f aca="false">IF(AA3873=1,"",IF(AND(AC3873=1,AE3873&lt;&gt;1),1,0))</f>
        <v>0</v>
      </c>
      <c r="AH3873" s="60" t="str">
        <f aca="false">IF(AND(E3873&gt;0,AA3873&lt;2,NOT(AND(C3874=C3873,AA3874=AA3873+1))),INDEX(DATAS,AA3873+1),"")</f>
        <v/>
      </c>
      <c r="AI3873" s="60" t="str">
        <f aca="false">IF(AND(AC3873=1,AA3873&lt;2),IF(AND(C3874=C3873,AA3874=AA3873+1),IF(AC3874=1,"",INDEX(DATAS,AA3873+1)),INDEX(DATAS,AA3873+1)),"")</f>
        <v/>
      </c>
    </row>
    <row r="3874" customFormat="false" ht="15" hidden="false" customHeight="false" outlineLevel="0" collapsed="false">
      <c r="A3874" s="60" t="n">
        <v>46309</v>
      </c>
      <c r="B3874" s="0" t="n">
        <v>14</v>
      </c>
      <c r="C3874" s="0" t="n">
        <v>6185</v>
      </c>
      <c r="E3874" s="0" t="n">
        <v>0</v>
      </c>
      <c r="F3874" s="55" t="s">
        <v>1133</v>
      </c>
      <c r="I3874" s="55" t="s">
        <v>157</v>
      </c>
      <c r="L3874" s="0" t="n">
        <v>259</v>
      </c>
      <c r="U3874" s="0" t="n">
        <v>654</v>
      </c>
      <c r="V3874" s="0" t="n">
        <v>2</v>
      </c>
      <c r="W3874" s="60" t="n">
        <v>46051</v>
      </c>
      <c r="X3874" s="55" t="n">
        <f aca="false">IF(I3874="Male",0,1)</f>
        <v>1</v>
      </c>
      <c r="Y3874" s="55" t="n">
        <f aca="false">IF(OR(I3874="DNB",I3874="Dry DNB"),1,0)</f>
        <v>0</v>
      </c>
      <c r="Z3874" s="55" t="n">
        <f aca="false">IF(ISNUMBER(W3874),A3874-W3874,"")</f>
        <v>258</v>
      </c>
      <c r="AA3874" s="55" t="n">
        <f aca="false">MATCH(A3874,DATAS,0)</f>
        <v>1</v>
      </c>
      <c r="AB3874" s="55" t="n">
        <f aca="false">IF(AND(E3874&gt;0,OR(AND(B3874&gt;=1,B3874&lt;=6),B3874=10)),1,0)</f>
        <v>0</v>
      </c>
      <c r="AC3874" s="55" t="n">
        <f aca="false">IF(AND(E3874&gt;0,B3874=10),1,0)</f>
        <v>0</v>
      </c>
      <c r="AD3874" s="0" t="str">
        <f aca="false">IF(AND(C3873=C3874,AA3873=AA3874-1),AB3873,"")</f>
        <v/>
      </c>
      <c r="AE3874" s="0" t="str">
        <f aca="false">IF(AND(C3873=C3874,AA3873=AA3874-1),AC3873,"")</f>
        <v/>
      </c>
      <c r="AF3874" s="0" t="str">
        <f aca="false">IF(AA3874=1,"",IF(AND(AB3874=1,AD3874&lt;&gt;1),1,0))</f>
        <v/>
      </c>
      <c r="AG3874" s="0" t="str">
        <f aca="false">IF(AA3874=1,"",IF(AND(AC3874=1,AE3874&lt;&gt;1),1,0))</f>
        <v/>
      </c>
      <c r="AH3874" s="60" t="str">
        <f aca="false">IF(AND(E3874&gt;0,AA3874&lt;2,NOT(AND(C3875=C3874,AA3875=AA3874+1))),INDEX(DATAS,AA3874+1),"")</f>
        <v/>
      </c>
      <c r="AI3874" s="60" t="str">
        <f aca="false">IF(AND(AC3874=1,AA3874&lt;2),IF(AND(C3875=C3874,AA3875=AA3874+1),IF(AC3875=1,"",INDEX(DATAS,AA3874+1)),INDEX(DATAS,AA3874+1)),"")</f>
        <v/>
      </c>
    </row>
    <row r="3875" customFormat="false" ht="15" hidden="false" customHeight="false" outlineLevel="0" collapsed="false">
      <c r="A3875" s="60" t="n">
        <v>46310</v>
      </c>
      <c r="B3875" s="0" t="n">
        <v>14</v>
      </c>
      <c r="C3875" s="0" t="n">
        <v>6185</v>
      </c>
      <c r="E3875" s="0" t="n">
        <v>0</v>
      </c>
      <c r="F3875" s="55" t="s">
        <v>1133</v>
      </c>
      <c r="I3875" s="55" t="s">
        <v>157</v>
      </c>
      <c r="L3875" s="0" t="n">
        <v>260</v>
      </c>
      <c r="U3875" s="0" t="n">
        <v>655</v>
      </c>
      <c r="V3875" s="0" t="n">
        <v>2</v>
      </c>
      <c r="W3875" s="60" t="n">
        <v>46051</v>
      </c>
      <c r="X3875" s="55" t="n">
        <f aca="false">IF(I3875="Male",0,1)</f>
        <v>1</v>
      </c>
      <c r="Y3875" s="55" t="n">
        <f aca="false">IF(OR(I3875="DNB",I3875="Dry DNB"),1,0)</f>
        <v>0</v>
      </c>
      <c r="Z3875" s="55" t="n">
        <f aca="false">IF(ISNUMBER(W3875),A3875-W3875,"")</f>
        <v>259</v>
      </c>
      <c r="AA3875" s="55" t="n">
        <f aca="false">MATCH(A3875,DATAS,0)</f>
        <v>2</v>
      </c>
      <c r="AB3875" s="55" t="n">
        <f aca="false">IF(AND(E3875&gt;0,OR(AND(B3875&gt;=1,B3875&lt;=6),B3875=10)),1,0)</f>
        <v>0</v>
      </c>
      <c r="AC3875" s="55" t="n">
        <f aca="false">IF(AND(E3875&gt;0,B3875=10),1,0)</f>
        <v>0</v>
      </c>
      <c r="AD3875" s="55" t="n">
        <f aca="false">IF(AND(C3874=C3875,AA3874=AA3875-1),AB3874,"")</f>
        <v>0</v>
      </c>
      <c r="AE3875" s="55" t="n">
        <f aca="false">IF(AND(C3874=C3875,AA3874=AA3875-1),AC3874,"")</f>
        <v>0</v>
      </c>
      <c r="AF3875" s="55" t="n">
        <f aca="false">IF(AA3875=1,"",IF(AND(AB3875=1,AD3875&lt;&gt;1),1,0))</f>
        <v>0</v>
      </c>
      <c r="AG3875" s="55" t="n">
        <f aca="false">IF(AA3875=1,"",IF(AND(AC3875=1,AE3875&lt;&gt;1),1,0))</f>
        <v>0</v>
      </c>
      <c r="AH3875" s="60" t="str">
        <f aca="false">IF(AND(E3875&gt;0,AA3875&lt;2,NOT(AND(C3876=C3875,AA3876=AA3875+1))),INDEX(DATAS,AA3875+1),"")</f>
        <v/>
      </c>
      <c r="AI3875" s="60" t="str">
        <f aca="false">IF(AND(AC3875=1,AA3875&lt;2),IF(AND(C3876=C3875,AA3876=AA3875+1),IF(AC3876=1,"",INDEX(DATAS,AA3875+1)),INDEX(DATAS,AA3875+1)),"")</f>
        <v/>
      </c>
    </row>
    <row r="3876" customFormat="false" ht="15" hidden="false" customHeight="false" outlineLevel="0" collapsed="false">
      <c r="A3876" s="60" t="n">
        <v>46309</v>
      </c>
      <c r="B3876" s="0" t="n">
        <v>8</v>
      </c>
      <c r="C3876" s="0" t="n">
        <v>6186</v>
      </c>
      <c r="E3876" s="0" t="n">
        <v>0</v>
      </c>
      <c r="F3876" s="55" t="s">
        <v>1134</v>
      </c>
      <c r="I3876" s="55" t="s">
        <v>157</v>
      </c>
      <c r="L3876" s="0" t="n">
        <v>141</v>
      </c>
      <c r="U3876" s="0" t="n">
        <v>653</v>
      </c>
      <c r="V3876" s="0" t="n">
        <v>7</v>
      </c>
      <c r="W3876" s="60" t="n">
        <v>46169</v>
      </c>
      <c r="X3876" s="55" t="n">
        <f aca="false">IF(I3876="Male",0,1)</f>
        <v>1</v>
      </c>
      <c r="Y3876" s="55" t="n">
        <f aca="false">IF(OR(I3876="DNB",I3876="Dry DNB"),1,0)</f>
        <v>0</v>
      </c>
      <c r="Z3876" s="55" t="n">
        <f aca="false">IF(ISNUMBER(W3876),A3876-W3876,"")</f>
        <v>140</v>
      </c>
      <c r="AA3876" s="55" t="n">
        <f aca="false">MATCH(A3876,DATAS,0)</f>
        <v>1</v>
      </c>
      <c r="AB3876" s="55" t="n">
        <f aca="false">IF(AND(E3876&gt;0,OR(AND(B3876&gt;=1,B3876&lt;=6),B3876=10)),1,0)</f>
        <v>0</v>
      </c>
      <c r="AC3876" s="55" t="n">
        <f aca="false">IF(AND(E3876&gt;0,B3876=10),1,0)</f>
        <v>0</v>
      </c>
      <c r="AD3876" s="0" t="str">
        <f aca="false">IF(AND(C3875=C3876,AA3875=AA3876-1),AB3875,"")</f>
        <v/>
      </c>
      <c r="AE3876" s="0" t="str">
        <f aca="false">IF(AND(C3875=C3876,AA3875=AA3876-1),AC3875,"")</f>
        <v/>
      </c>
      <c r="AF3876" s="0" t="str">
        <f aca="false">IF(AA3876=1,"",IF(AND(AB3876=1,AD3876&lt;&gt;1),1,0))</f>
        <v/>
      </c>
      <c r="AG3876" s="0" t="str">
        <f aca="false">IF(AA3876=1,"",IF(AND(AC3876=1,AE3876&lt;&gt;1),1,0))</f>
        <v/>
      </c>
      <c r="AH3876" s="60" t="str">
        <f aca="false">IF(AND(E3876&gt;0,AA3876&lt;2,NOT(AND(C3877=C3876,AA3877=AA3876+1))),INDEX(DATAS,AA3876+1),"")</f>
        <v/>
      </c>
      <c r="AI3876" s="60" t="str">
        <f aca="false">IF(AND(AC3876=1,AA3876&lt;2),IF(AND(C3877=C3876,AA3877=AA3876+1),IF(AC3877=1,"",INDEX(DATAS,AA3876+1)),INDEX(DATAS,AA3876+1)),"")</f>
        <v/>
      </c>
    </row>
    <row r="3877" customFormat="false" ht="15" hidden="false" customHeight="false" outlineLevel="0" collapsed="false">
      <c r="A3877" s="60" t="n">
        <v>46310</v>
      </c>
      <c r="B3877" s="0" t="n">
        <v>8</v>
      </c>
      <c r="C3877" s="0" t="n">
        <v>6186</v>
      </c>
      <c r="E3877" s="0" t="n">
        <v>0</v>
      </c>
      <c r="F3877" s="55" t="s">
        <v>1134</v>
      </c>
      <c r="I3877" s="55" t="s">
        <v>157</v>
      </c>
      <c r="L3877" s="0" t="n">
        <v>142</v>
      </c>
      <c r="U3877" s="0" t="n">
        <v>654</v>
      </c>
      <c r="V3877" s="0" t="n">
        <v>7</v>
      </c>
      <c r="W3877" s="60" t="n">
        <v>46169</v>
      </c>
      <c r="X3877" s="55" t="n">
        <f aca="false">IF(I3877="Male",0,1)</f>
        <v>1</v>
      </c>
      <c r="Y3877" s="55" t="n">
        <f aca="false">IF(OR(I3877="DNB",I3877="Dry DNB"),1,0)</f>
        <v>0</v>
      </c>
      <c r="Z3877" s="55" t="n">
        <f aca="false">IF(ISNUMBER(W3877),A3877-W3877,"")</f>
        <v>141</v>
      </c>
      <c r="AA3877" s="55" t="n">
        <f aca="false">MATCH(A3877,DATAS,0)</f>
        <v>2</v>
      </c>
      <c r="AB3877" s="55" t="n">
        <f aca="false">IF(AND(E3877&gt;0,OR(AND(B3877&gt;=1,B3877&lt;=6),B3877=10)),1,0)</f>
        <v>0</v>
      </c>
      <c r="AC3877" s="55" t="n">
        <f aca="false">IF(AND(E3877&gt;0,B3877=10),1,0)</f>
        <v>0</v>
      </c>
      <c r="AD3877" s="55" t="n">
        <f aca="false">IF(AND(C3876=C3877,AA3876=AA3877-1),AB3876,"")</f>
        <v>0</v>
      </c>
      <c r="AE3877" s="55" t="n">
        <f aca="false">IF(AND(C3876=C3877,AA3876=AA3877-1),AC3876,"")</f>
        <v>0</v>
      </c>
      <c r="AF3877" s="55" t="n">
        <f aca="false">IF(AA3877=1,"",IF(AND(AB3877=1,AD3877&lt;&gt;1),1,0))</f>
        <v>0</v>
      </c>
      <c r="AG3877" s="55" t="n">
        <f aca="false">IF(AA3877=1,"",IF(AND(AC3877=1,AE3877&lt;&gt;1),1,0))</f>
        <v>0</v>
      </c>
      <c r="AH3877" s="60" t="str">
        <f aca="false">IF(AND(E3877&gt;0,AA3877&lt;2,NOT(AND(C3878=C3877,AA3878=AA3877+1))),INDEX(DATAS,AA3877+1),"")</f>
        <v/>
      </c>
      <c r="AI3877" s="60" t="str">
        <f aca="false">IF(AND(AC3877=1,AA3877&lt;2),IF(AND(C3878=C3877,AA3878=AA3877+1),IF(AC3878=1,"",INDEX(DATAS,AA3877+1)),INDEX(DATAS,AA3877+1)),"")</f>
        <v/>
      </c>
    </row>
    <row r="3878" customFormat="false" ht="15" hidden="false" customHeight="false" outlineLevel="0" collapsed="false">
      <c r="A3878" s="60" t="n">
        <v>46309</v>
      </c>
      <c r="B3878" s="0" t="n">
        <v>8</v>
      </c>
      <c r="C3878" s="0" t="n">
        <v>6187</v>
      </c>
      <c r="E3878" s="0" t="n">
        <v>0</v>
      </c>
      <c r="F3878" s="55" t="s">
        <v>1134</v>
      </c>
      <c r="I3878" s="55" t="s">
        <v>157</v>
      </c>
      <c r="L3878" s="0" t="n">
        <v>185</v>
      </c>
      <c r="U3878" s="0" t="n">
        <v>653</v>
      </c>
      <c r="V3878" s="0" t="n">
        <v>5</v>
      </c>
      <c r="W3878" s="60" t="n">
        <v>46125</v>
      </c>
      <c r="X3878" s="55" t="n">
        <f aca="false">IF(I3878="Male",0,1)</f>
        <v>1</v>
      </c>
      <c r="Y3878" s="55" t="n">
        <f aca="false">IF(OR(I3878="DNB",I3878="Dry DNB"),1,0)</f>
        <v>0</v>
      </c>
      <c r="Z3878" s="55" t="n">
        <f aca="false">IF(ISNUMBER(W3878),A3878-W3878,"")</f>
        <v>184</v>
      </c>
      <c r="AA3878" s="55" t="n">
        <f aca="false">MATCH(A3878,DATAS,0)</f>
        <v>1</v>
      </c>
      <c r="AB3878" s="55" t="n">
        <f aca="false">IF(AND(E3878&gt;0,OR(AND(B3878&gt;=1,B3878&lt;=6),B3878=10)),1,0)</f>
        <v>0</v>
      </c>
      <c r="AC3878" s="55" t="n">
        <f aca="false">IF(AND(E3878&gt;0,B3878=10),1,0)</f>
        <v>0</v>
      </c>
      <c r="AD3878" s="0" t="str">
        <f aca="false">IF(AND(C3877=C3878,AA3877=AA3878-1),AB3877,"")</f>
        <v/>
      </c>
      <c r="AE3878" s="0" t="str">
        <f aca="false">IF(AND(C3877=C3878,AA3877=AA3878-1),AC3877,"")</f>
        <v/>
      </c>
      <c r="AF3878" s="0" t="str">
        <f aca="false">IF(AA3878=1,"",IF(AND(AB3878=1,AD3878&lt;&gt;1),1,0))</f>
        <v/>
      </c>
      <c r="AG3878" s="0" t="str">
        <f aca="false">IF(AA3878=1,"",IF(AND(AC3878=1,AE3878&lt;&gt;1),1,0))</f>
        <v/>
      </c>
      <c r="AH3878" s="60" t="str">
        <f aca="false">IF(AND(E3878&gt;0,AA3878&lt;2,NOT(AND(C3879=C3878,AA3879=AA3878+1))),INDEX(DATAS,AA3878+1),"")</f>
        <v/>
      </c>
      <c r="AI3878" s="60" t="str">
        <f aca="false">IF(AND(AC3878=1,AA3878&lt;2),IF(AND(C3879=C3878,AA3879=AA3878+1),IF(AC3879=1,"",INDEX(DATAS,AA3878+1)),INDEX(DATAS,AA3878+1)),"")</f>
        <v/>
      </c>
    </row>
    <row r="3879" customFormat="false" ht="15" hidden="false" customHeight="false" outlineLevel="0" collapsed="false">
      <c r="A3879" s="60" t="n">
        <v>46309</v>
      </c>
      <c r="B3879" s="0" t="n">
        <v>1</v>
      </c>
      <c r="C3879" s="0" t="n">
        <v>6188</v>
      </c>
      <c r="D3879" s="0" t="n">
        <v>18</v>
      </c>
      <c r="E3879" s="0" t="n">
        <v>1</v>
      </c>
      <c r="F3879" s="55" t="s">
        <v>1134</v>
      </c>
      <c r="G3879" s="0" t="n">
        <v>39.2</v>
      </c>
      <c r="H3879" s="0" t="n">
        <v>40</v>
      </c>
      <c r="I3879" s="55" t="s">
        <v>166</v>
      </c>
      <c r="J3879" s="0" t="n">
        <v>18</v>
      </c>
      <c r="R3879" s="0" t="n">
        <v>3430</v>
      </c>
      <c r="S3879" s="0" t="n">
        <v>6896</v>
      </c>
      <c r="U3879" s="0" t="n">
        <v>653</v>
      </c>
      <c r="V3879" s="0" t="n">
        <v>0</v>
      </c>
      <c r="X3879" s="55" t="n">
        <f aca="false">IF(I3879="Male",0,1)</f>
        <v>1</v>
      </c>
      <c r="Y3879" s="55" t="n">
        <f aca="false">IF(OR(I3879="DNB",I3879="Dry DNB"),1,0)</f>
        <v>0</v>
      </c>
      <c r="Z3879" s="0" t="str">
        <f aca="false">IF(ISNUMBER(W3879),A3879-W3879,"")</f>
        <v/>
      </c>
      <c r="AA3879" s="55" t="n">
        <f aca="false">MATCH(A3879,DATAS,0)</f>
        <v>1</v>
      </c>
      <c r="AB3879" s="55" t="n">
        <f aca="false">IF(AND(E3879&gt;0,OR(AND(B3879&gt;=1,B3879&lt;=6),B3879=10)),1,0)</f>
        <v>1</v>
      </c>
      <c r="AC3879" s="55" t="n">
        <f aca="false">IF(AND(E3879&gt;0,B3879=10),1,0)</f>
        <v>0</v>
      </c>
      <c r="AD3879" s="0" t="str">
        <f aca="false">IF(AND(C3878=C3879,AA3878=AA3879-1),AB3878,"")</f>
        <v/>
      </c>
      <c r="AE3879" s="0" t="str">
        <f aca="false">IF(AND(C3878=C3879,AA3878=AA3879-1),AC3878,"")</f>
        <v/>
      </c>
      <c r="AF3879" s="0" t="str">
        <f aca="false">IF(AA3879=1,"",IF(AND(AB3879=1,AD3879&lt;&gt;1),1,0))</f>
        <v/>
      </c>
      <c r="AG3879" s="0" t="str">
        <f aca="false">IF(AA3879=1,"",IF(AND(AC3879=1,AE3879&lt;&gt;1),1,0))</f>
        <v/>
      </c>
      <c r="AH3879" s="60" t="str">
        <f aca="false">IF(AND(E3879&gt;0,AA3879&lt;2,NOT(AND(C3880=C3879,AA3880=AA3879+1))),INDEX(DATAS,AA3879+1),"")</f>
        <v/>
      </c>
      <c r="AI3879" s="60" t="str">
        <f aca="false">IF(AND(AC3879=1,AA3879&lt;2),IF(AND(C3880=C3879,AA3880=AA3879+1),IF(AC3880=1,"",INDEX(DATAS,AA3879+1)),INDEX(DATAS,AA3879+1)),"")</f>
        <v/>
      </c>
    </row>
    <row r="3880" customFormat="false" ht="15" hidden="false" customHeight="false" outlineLevel="0" collapsed="false">
      <c r="A3880" s="60" t="n">
        <v>46310</v>
      </c>
      <c r="B3880" s="0" t="n">
        <v>1</v>
      </c>
      <c r="C3880" s="0" t="n">
        <v>6188</v>
      </c>
      <c r="D3880" s="0" t="n">
        <v>19</v>
      </c>
      <c r="E3880" s="0" t="n">
        <v>1</v>
      </c>
      <c r="F3880" s="55" t="s">
        <v>1134</v>
      </c>
      <c r="G3880" s="0" t="n">
        <v>33.5</v>
      </c>
      <c r="H3880" s="0" t="n">
        <v>39</v>
      </c>
      <c r="I3880" s="55" t="s">
        <v>166</v>
      </c>
      <c r="J3880" s="0" t="n">
        <v>19</v>
      </c>
      <c r="U3880" s="0" t="n">
        <v>654</v>
      </c>
      <c r="V3880" s="0" t="n">
        <v>0</v>
      </c>
      <c r="X3880" s="55" t="n">
        <f aca="false">IF(I3880="Male",0,1)</f>
        <v>1</v>
      </c>
      <c r="Y3880" s="55" t="n">
        <f aca="false">IF(OR(I3880="DNB",I3880="Dry DNB"),1,0)</f>
        <v>0</v>
      </c>
      <c r="Z3880" s="0" t="str">
        <f aca="false">IF(ISNUMBER(W3880),A3880-W3880,"")</f>
        <v/>
      </c>
      <c r="AA3880" s="55" t="n">
        <f aca="false">MATCH(A3880,DATAS,0)</f>
        <v>2</v>
      </c>
      <c r="AB3880" s="55" t="n">
        <f aca="false">IF(AND(E3880&gt;0,OR(AND(B3880&gt;=1,B3880&lt;=6),B3880=10)),1,0)</f>
        <v>1</v>
      </c>
      <c r="AC3880" s="55" t="n">
        <f aca="false">IF(AND(E3880&gt;0,B3880=10),1,0)</f>
        <v>0</v>
      </c>
      <c r="AD3880" s="55" t="n">
        <f aca="false">IF(AND(C3879=C3880,AA3879=AA3880-1),AB3879,"")</f>
        <v>1</v>
      </c>
      <c r="AE3880" s="55" t="n">
        <f aca="false">IF(AND(C3879=C3880,AA3879=AA3880-1),AC3879,"")</f>
        <v>0</v>
      </c>
      <c r="AF3880" s="55" t="n">
        <f aca="false">IF(AA3880=1,"",IF(AND(AB3880=1,AD3880&lt;&gt;1),1,0))</f>
        <v>0</v>
      </c>
      <c r="AG3880" s="55" t="n">
        <f aca="false">IF(AA3880=1,"",IF(AND(AC3880=1,AE3880&lt;&gt;1),1,0))</f>
        <v>0</v>
      </c>
      <c r="AH3880" s="60" t="str">
        <f aca="false">IF(AND(E3880&gt;0,AA3880&lt;2,NOT(AND(C3881=C3880,AA3881=AA3880+1))),INDEX(DATAS,AA3880+1),"")</f>
        <v/>
      </c>
      <c r="AI3880" s="60" t="str">
        <f aca="false">IF(AND(AC3880=1,AA3880&lt;2),IF(AND(C3881=C3880,AA3881=AA3880+1),IF(AC3881=1,"",INDEX(DATAS,AA3880+1)),INDEX(DATAS,AA3880+1)),"")</f>
        <v/>
      </c>
    </row>
    <row r="3881" customFormat="false" ht="15" hidden="false" customHeight="false" outlineLevel="0" collapsed="false">
      <c r="A3881" s="60" t="n">
        <v>46309</v>
      </c>
      <c r="B3881" s="0" t="n">
        <v>8</v>
      </c>
      <c r="C3881" s="0" t="n">
        <v>6189</v>
      </c>
      <c r="E3881" s="0" t="n">
        <v>0</v>
      </c>
      <c r="F3881" s="55" t="s">
        <v>1134</v>
      </c>
      <c r="I3881" s="55" t="s">
        <v>157</v>
      </c>
      <c r="L3881" s="0" t="n">
        <v>210</v>
      </c>
      <c r="U3881" s="0" t="n">
        <v>653</v>
      </c>
      <c r="V3881" s="0" t="n">
        <v>3</v>
      </c>
      <c r="W3881" s="60" t="n">
        <v>46100</v>
      </c>
      <c r="X3881" s="55" t="n">
        <f aca="false">IF(I3881="Male",0,1)</f>
        <v>1</v>
      </c>
      <c r="Y3881" s="55" t="n">
        <f aca="false">IF(OR(I3881="DNB",I3881="Dry DNB"),1,0)</f>
        <v>0</v>
      </c>
      <c r="Z3881" s="55" t="n">
        <f aca="false">IF(ISNUMBER(W3881),A3881-W3881,"")</f>
        <v>209</v>
      </c>
      <c r="AA3881" s="55" t="n">
        <f aca="false">MATCH(A3881,DATAS,0)</f>
        <v>1</v>
      </c>
      <c r="AB3881" s="55" t="n">
        <f aca="false">IF(AND(E3881&gt;0,OR(AND(B3881&gt;=1,B3881&lt;=6),B3881=10)),1,0)</f>
        <v>0</v>
      </c>
      <c r="AC3881" s="55" t="n">
        <f aca="false">IF(AND(E3881&gt;0,B3881=10),1,0)</f>
        <v>0</v>
      </c>
      <c r="AD3881" s="0" t="str">
        <f aca="false">IF(AND(C3880=C3881,AA3880=AA3881-1),AB3880,"")</f>
        <v/>
      </c>
      <c r="AE3881" s="0" t="str">
        <f aca="false">IF(AND(C3880=C3881,AA3880=AA3881-1),AC3880,"")</f>
        <v/>
      </c>
      <c r="AF3881" s="0" t="str">
        <f aca="false">IF(AA3881=1,"",IF(AND(AB3881=1,AD3881&lt;&gt;1),1,0))</f>
        <v/>
      </c>
      <c r="AG3881" s="0" t="str">
        <f aca="false">IF(AA3881=1,"",IF(AND(AC3881=1,AE3881&lt;&gt;1),1,0))</f>
        <v/>
      </c>
      <c r="AH3881" s="60" t="str">
        <f aca="false">IF(AND(E3881&gt;0,AA3881&lt;2,NOT(AND(C3882=C3881,AA3882=AA3881+1))),INDEX(DATAS,AA3881+1),"")</f>
        <v/>
      </c>
      <c r="AI3881" s="60" t="str">
        <f aca="false">IF(AND(AC3881=1,AA3881&lt;2),IF(AND(C3882=C3881,AA3882=AA3881+1),IF(AC3882=1,"",INDEX(DATAS,AA3881+1)),INDEX(DATAS,AA3881+1)),"")</f>
        <v/>
      </c>
    </row>
    <row r="3882" customFormat="false" ht="15" hidden="false" customHeight="false" outlineLevel="0" collapsed="false">
      <c r="A3882" s="60" t="n">
        <v>46310</v>
      </c>
      <c r="B3882" s="0" t="n">
        <v>8</v>
      </c>
      <c r="C3882" s="0" t="n">
        <v>6189</v>
      </c>
      <c r="E3882" s="0" t="n">
        <v>0</v>
      </c>
      <c r="F3882" s="55" t="s">
        <v>1134</v>
      </c>
      <c r="I3882" s="55" t="s">
        <v>157</v>
      </c>
      <c r="L3882" s="0" t="n">
        <v>211</v>
      </c>
      <c r="U3882" s="0" t="n">
        <v>654</v>
      </c>
      <c r="V3882" s="0" t="n">
        <v>3</v>
      </c>
      <c r="W3882" s="60" t="n">
        <v>46100</v>
      </c>
      <c r="X3882" s="55" t="n">
        <f aca="false">IF(I3882="Male",0,1)</f>
        <v>1</v>
      </c>
      <c r="Y3882" s="55" t="n">
        <f aca="false">IF(OR(I3882="DNB",I3882="Dry DNB"),1,0)</f>
        <v>0</v>
      </c>
      <c r="Z3882" s="55" t="n">
        <f aca="false">IF(ISNUMBER(W3882),A3882-W3882,"")</f>
        <v>210</v>
      </c>
      <c r="AA3882" s="55" t="n">
        <f aca="false">MATCH(A3882,DATAS,0)</f>
        <v>2</v>
      </c>
      <c r="AB3882" s="55" t="n">
        <f aca="false">IF(AND(E3882&gt;0,OR(AND(B3882&gt;=1,B3882&lt;=6),B3882=10)),1,0)</f>
        <v>0</v>
      </c>
      <c r="AC3882" s="55" t="n">
        <f aca="false">IF(AND(E3882&gt;0,B3882=10),1,0)</f>
        <v>0</v>
      </c>
      <c r="AD3882" s="55" t="n">
        <f aca="false">IF(AND(C3881=C3882,AA3881=AA3882-1),AB3881,"")</f>
        <v>0</v>
      </c>
      <c r="AE3882" s="55" t="n">
        <f aca="false">IF(AND(C3881=C3882,AA3881=AA3882-1),AC3881,"")</f>
        <v>0</v>
      </c>
      <c r="AF3882" s="55" t="n">
        <f aca="false">IF(AA3882=1,"",IF(AND(AB3882=1,AD3882&lt;&gt;1),1,0))</f>
        <v>0</v>
      </c>
      <c r="AG3882" s="55" t="n">
        <f aca="false">IF(AA3882=1,"",IF(AND(AC3882=1,AE3882&lt;&gt;1),1,0))</f>
        <v>0</v>
      </c>
      <c r="AH3882" s="60" t="str">
        <f aca="false">IF(AND(E3882&gt;0,AA3882&lt;2,NOT(AND(C3883=C3882,AA3883=AA3882+1))),INDEX(DATAS,AA3882+1),"")</f>
        <v/>
      </c>
      <c r="AI3882" s="60" t="str">
        <f aca="false">IF(AND(AC3882=1,AA3882&lt;2),IF(AND(C3883=C3882,AA3883=AA3882+1),IF(AC3883=1,"",INDEX(DATAS,AA3882+1)),INDEX(DATAS,AA3882+1)),"")</f>
        <v/>
      </c>
    </row>
    <row r="3883" customFormat="false" ht="15" hidden="false" customHeight="false" outlineLevel="0" collapsed="false">
      <c r="A3883" s="60" t="n">
        <v>46309</v>
      </c>
      <c r="B3883" s="0" t="n">
        <v>8</v>
      </c>
      <c r="C3883" s="0" t="n">
        <v>6190</v>
      </c>
      <c r="E3883" s="0" t="n">
        <v>0</v>
      </c>
      <c r="F3883" s="55" t="s">
        <v>1135</v>
      </c>
      <c r="I3883" s="55" t="s">
        <v>157</v>
      </c>
      <c r="L3883" s="0" t="n">
        <v>160</v>
      </c>
      <c r="U3883" s="0" t="n">
        <v>652</v>
      </c>
      <c r="V3883" s="0" t="n">
        <v>4</v>
      </c>
      <c r="W3883" s="60" t="n">
        <v>46150</v>
      </c>
      <c r="X3883" s="55" t="n">
        <f aca="false">IF(I3883="Male",0,1)</f>
        <v>1</v>
      </c>
      <c r="Y3883" s="55" t="n">
        <f aca="false">IF(OR(I3883="DNB",I3883="Dry DNB"),1,0)</f>
        <v>0</v>
      </c>
      <c r="Z3883" s="55" t="n">
        <f aca="false">IF(ISNUMBER(W3883),A3883-W3883,"")</f>
        <v>159</v>
      </c>
      <c r="AA3883" s="55" t="n">
        <f aca="false">MATCH(A3883,DATAS,0)</f>
        <v>1</v>
      </c>
      <c r="AB3883" s="55" t="n">
        <f aca="false">IF(AND(E3883&gt;0,OR(AND(B3883&gt;=1,B3883&lt;=6),B3883=10)),1,0)</f>
        <v>0</v>
      </c>
      <c r="AC3883" s="55" t="n">
        <f aca="false">IF(AND(E3883&gt;0,B3883=10),1,0)</f>
        <v>0</v>
      </c>
      <c r="AD3883" s="0" t="str">
        <f aca="false">IF(AND(C3882=C3883,AA3882=AA3883-1),AB3882,"")</f>
        <v/>
      </c>
      <c r="AE3883" s="0" t="str">
        <f aca="false">IF(AND(C3882=C3883,AA3882=AA3883-1),AC3882,"")</f>
        <v/>
      </c>
      <c r="AF3883" s="0" t="str">
        <f aca="false">IF(AA3883=1,"",IF(AND(AB3883=1,AD3883&lt;&gt;1),1,0))</f>
        <v/>
      </c>
      <c r="AG3883" s="0" t="str">
        <f aca="false">IF(AA3883=1,"",IF(AND(AC3883=1,AE3883&lt;&gt;1),1,0))</f>
        <v/>
      </c>
      <c r="AH3883" s="60" t="str">
        <f aca="false">IF(AND(E3883&gt;0,AA3883&lt;2,NOT(AND(C3884=C3883,AA3884=AA3883+1))),INDEX(DATAS,AA3883+1),"")</f>
        <v/>
      </c>
      <c r="AI3883" s="60" t="str">
        <f aca="false">IF(AND(AC3883=1,AA3883&lt;2),IF(AND(C3884=C3883,AA3884=AA3883+1),IF(AC3884=1,"",INDEX(DATAS,AA3883+1)),INDEX(DATAS,AA3883+1)),"")</f>
        <v/>
      </c>
    </row>
    <row r="3884" customFormat="false" ht="15" hidden="false" customHeight="false" outlineLevel="0" collapsed="false">
      <c r="A3884" s="60" t="n">
        <v>46310</v>
      </c>
      <c r="B3884" s="0" t="n">
        <v>8</v>
      </c>
      <c r="C3884" s="0" t="n">
        <v>6190</v>
      </c>
      <c r="E3884" s="0" t="n">
        <v>0</v>
      </c>
      <c r="F3884" s="55" t="s">
        <v>1135</v>
      </c>
      <c r="I3884" s="55" t="s">
        <v>157</v>
      </c>
      <c r="L3884" s="0" t="n">
        <v>161</v>
      </c>
      <c r="U3884" s="0" t="n">
        <v>653</v>
      </c>
      <c r="V3884" s="0" t="n">
        <v>4</v>
      </c>
      <c r="W3884" s="60" t="n">
        <v>46150</v>
      </c>
      <c r="X3884" s="55" t="n">
        <f aca="false">IF(I3884="Male",0,1)</f>
        <v>1</v>
      </c>
      <c r="Y3884" s="55" t="n">
        <f aca="false">IF(OR(I3884="DNB",I3884="Dry DNB"),1,0)</f>
        <v>0</v>
      </c>
      <c r="Z3884" s="55" t="n">
        <f aca="false">IF(ISNUMBER(W3884),A3884-W3884,"")</f>
        <v>160</v>
      </c>
      <c r="AA3884" s="55" t="n">
        <f aca="false">MATCH(A3884,DATAS,0)</f>
        <v>2</v>
      </c>
      <c r="AB3884" s="55" t="n">
        <f aca="false">IF(AND(E3884&gt;0,OR(AND(B3884&gt;=1,B3884&lt;=6),B3884=10)),1,0)</f>
        <v>0</v>
      </c>
      <c r="AC3884" s="55" t="n">
        <f aca="false">IF(AND(E3884&gt;0,B3884=10),1,0)</f>
        <v>0</v>
      </c>
      <c r="AD3884" s="55" t="n">
        <f aca="false">IF(AND(C3883=C3884,AA3883=AA3884-1),AB3883,"")</f>
        <v>0</v>
      </c>
      <c r="AE3884" s="55" t="n">
        <f aca="false">IF(AND(C3883=C3884,AA3883=AA3884-1),AC3883,"")</f>
        <v>0</v>
      </c>
      <c r="AF3884" s="55" t="n">
        <f aca="false">IF(AA3884=1,"",IF(AND(AB3884=1,AD3884&lt;&gt;1),1,0))</f>
        <v>0</v>
      </c>
      <c r="AG3884" s="55" t="n">
        <f aca="false">IF(AA3884=1,"",IF(AND(AC3884=1,AE3884&lt;&gt;1),1,0))</f>
        <v>0</v>
      </c>
      <c r="AH3884" s="60" t="str">
        <f aca="false">IF(AND(E3884&gt;0,AA3884&lt;2,NOT(AND(C3885=C3884,AA3885=AA3884+1))),INDEX(DATAS,AA3884+1),"")</f>
        <v/>
      </c>
      <c r="AI3884" s="60" t="str">
        <f aca="false">IF(AND(AC3884=1,AA3884&lt;2),IF(AND(C3885=C3884,AA3885=AA3884+1),IF(AC3885=1,"",INDEX(DATAS,AA3884+1)),INDEX(DATAS,AA3884+1)),"")</f>
        <v/>
      </c>
    </row>
    <row r="3885" customFormat="false" ht="15" hidden="false" customHeight="false" outlineLevel="0" collapsed="false">
      <c r="A3885" s="60" t="n">
        <v>46309</v>
      </c>
      <c r="B3885" s="0" t="n">
        <v>8</v>
      </c>
      <c r="C3885" s="0" t="n">
        <v>6191</v>
      </c>
      <c r="E3885" s="0" t="n">
        <v>0</v>
      </c>
      <c r="F3885" s="55" t="s">
        <v>1136</v>
      </c>
      <c r="I3885" s="55" t="s">
        <v>157</v>
      </c>
      <c r="L3885" s="0" t="n">
        <v>109</v>
      </c>
      <c r="U3885" s="0" t="n">
        <v>651</v>
      </c>
      <c r="V3885" s="0" t="n">
        <v>6</v>
      </c>
      <c r="W3885" s="60" t="n">
        <v>46201</v>
      </c>
      <c r="X3885" s="55" t="n">
        <f aca="false">IF(I3885="Male",0,1)</f>
        <v>1</v>
      </c>
      <c r="Y3885" s="55" t="n">
        <f aca="false">IF(OR(I3885="DNB",I3885="Dry DNB"),1,0)</f>
        <v>0</v>
      </c>
      <c r="Z3885" s="55" t="n">
        <f aca="false">IF(ISNUMBER(W3885),A3885-W3885,"")</f>
        <v>108</v>
      </c>
      <c r="AA3885" s="55" t="n">
        <f aca="false">MATCH(A3885,DATAS,0)</f>
        <v>1</v>
      </c>
      <c r="AB3885" s="55" t="n">
        <f aca="false">IF(AND(E3885&gt;0,OR(AND(B3885&gt;=1,B3885&lt;=6),B3885=10)),1,0)</f>
        <v>0</v>
      </c>
      <c r="AC3885" s="55" t="n">
        <f aca="false">IF(AND(E3885&gt;0,B3885=10),1,0)</f>
        <v>0</v>
      </c>
      <c r="AD3885" s="0" t="str">
        <f aca="false">IF(AND(C3884=C3885,AA3884=AA3885-1),AB3884,"")</f>
        <v/>
      </c>
      <c r="AE3885" s="0" t="str">
        <f aca="false">IF(AND(C3884=C3885,AA3884=AA3885-1),AC3884,"")</f>
        <v/>
      </c>
      <c r="AF3885" s="0" t="str">
        <f aca="false">IF(AA3885=1,"",IF(AND(AB3885=1,AD3885&lt;&gt;1),1,0))</f>
        <v/>
      </c>
      <c r="AG3885" s="0" t="str">
        <f aca="false">IF(AA3885=1,"",IF(AND(AC3885=1,AE3885&lt;&gt;1),1,0))</f>
        <v/>
      </c>
      <c r="AH3885" s="60" t="str">
        <f aca="false">IF(AND(E3885&gt;0,AA3885&lt;2,NOT(AND(C3886=C3885,AA3886=AA3885+1))),INDEX(DATAS,AA3885+1),"")</f>
        <v/>
      </c>
      <c r="AI3885" s="60" t="str">
        <f aca="false">IF(AND(AC3885=1,AA3885&lt;2),IF(AND(C3886=C3885,AA3886=AA3885+1),IF(AC3886=1,"",INDEX(DATAS,AA3885+1)),INDEX(DATAS,AA3885+1)),"")</f>
        <v/>
      </c>
    </row>
    <row r="3886" customFormat="false" ht="15" hidden="false" customHeight="false" outlineLevel="0" collapsed="false">
      <c r="A3886" s="60" t="n">
        <v>46310</v>
      </c>
      <c r="B3886" s="0" t="n">
        <v>8</v>
      </c>
      <c r="C3886" s="0" t="n">
        <v>6191</v>
      </c>
      <c r="E3886" s="0" t="n">
        <v>0</v>
      </c>
      <c r="F3886" s="55" t="s">
        <v>1136</v>
      </c>
      <c r="I3886" s="55" t="s">
        <v>157</v>
      </c>
      <c r="L3886" s="0" t="n">
        <v>110</v>
      </c>
      <c r="U3886" s="0" t="n">
        <v>652</v>
      </c>
      <c r="V3886" s="0" t="n">
        <v>6</v>
      </c>
      <c r="W3886" s="60" t="n">
        <v>46201</v>
      </c>
      <c r="X3886" s="55" t="n">
        <f aca="false">IF(I3886="Male",0,1)</f>
        <v>1</v>
      </c>
      <c r="Y3886" s="55" t="n">
        <f aca="false">IF(OR(I3886="DNB",I3886="Dry DNB"),1,0)</f>
        <v>0</v>
      </c>
      <c r="Z3886" s="55" t="n">
        <f aca="false">IF(ISNUMBER(W3886),A3886-W3886,"")</f>
        <v>109</v>
      </c>
      <c r="AA3886" s="55" t="n">
        <f aca="false">MATCH(A3886,DATAS,0)</f>
        <v>2</v>
      </c>
      <c r="AB3886" s="55" t="n">
        <f aca="false">IF(AND(E3886&gt;0,OR(AND(B3886&gt;=1,B3886&lt;=6),B3886=10)),1,0)</f>
        <v>0</v>
      </c>
      <c r="AC3886" s="55" t="n">
        <f aca="false">IF(AND(E3886&gt;0,B3886=10),1,0)</f>
        <v>0</v>
      </c>
      <c r="AD3886" s="55" t="n">
        <f aca="false">IF(AND(C3885=C3886,AA3885=AA3886-1),AB3885,"")</f>
        <v>0</v>
      </c>
      <c r="AE3886" s="55" t="n">
        <f aca="false">IF(AND(C3885=C3886,AA3885=AA3886-1),AC3885,"")</f>
        <v>0</v>
      </c>
      <c r="AF3886" s="55" t="n">
        <f aca="false">IF(AA3886=1,"",IF(AND(AB3886=1,AD3886&lt;&gt;1),1,0))</f>
        <v>0</v>
      </c>
      <c r="AG3886" s="55" t="n">
        <f aca="false">IF(AA3886=1,"",IF(AND(AC3886=1,AE3886&lt;&gt;1),1,0))</f>
        <v>0</v>
      </c>
      <c r="AH3886" s="60" t="str">
        <f aca="false">IF(AND(E3886&gt;0,AA3886&lt;2,NOT(AND(C3887=C3886,AA3887=AA3886+1))),INDEX(DATAS,AA3886+1),"")</f>
        <v/>
      </c>
      <c r="AI3886" s="60" t="str">
        <f aca="false">IF(AND(AC3886=1,AA3886&lt;2),IF(AND(C3887=C3886,AA3887=AA3886+1),IF(AC3887=1,"",INDEX(DATAS,AA3886+1)),INDEX(DATAS,AA3886+1)),"")</f>
        <v/>
      </c>
    </row>
    <row r="3887" customFormat="false" ht="15" hidden="false" customHeight="false" outlineLevel="0" collapsed="false">
      <c r="A3887" s="60" t="n">
        <v>46309</v>
      </c>
      <c r="B3887" s="0" t="n">
        <v>1</v>
      </c>
      <c r="C3887" s="0" t="n">
        <v>6193</v>
      </c>
      <c r="D3887" s="0" t="n">
        <v>7</v>
      </c>
      <c r="E3887" s="0" t="n">
        <v>1</v>
      </c>
      <c r="F3887" s="55" t="s">
        <v>1136</v>
      </c>
      <c r="G3887" s="0" t="n">
        <v>29.3</v>
      </c>
      <c r="H3887" s="0" t="n">
        <v>24</v>
      </c>
      <c r="I3887" s="55" t="s">
        <v>166</v>
      </c>
      <c r="J3887" s="0" t="n">
        <v>7</v>
      </c>
      <c r="R3887" s="0" t="n">
        <v>2505</v>
      </c>
      <c r="S3887" s="0" t="n">
        <v>5035</v>
      </c>
      <c r="U3887" s="0" t="n">
        <v>651</v>
      </c>
      <c r="V3887" s="0" t="n">
        <v>0</v>
      </c>
      <c r="X3887" s="55" t="n">
        <f aca="false">IF(I3887="Male",0,1)</f>
        <v>1</v>
      </c>
      <c r="Y3887" s="55" t="n">
        <f aca="false">IF(OR(I3887="DNB",I3887="Dry DNB"),1,0)</f>
        <v>0</v>
      </c>
      <c r="Z3887" s="0" t="str">
        <f aca="false">IF(ISNUMBER(W3887),A3887-W3887,"")</f>
        <v/>
      </c>
      <c r="AA3887" s="55" t="n">
        <f aca="false">MATCH(A3887,DATAS,0)</f>
        <v>1</v>
      </c>
      <c r="AB3887" s="55" t="n">
        <f aca="false">IF(AND(E3887&gt;0,OR(AND(B3887&gt;=1,B3887&lt;=6),B3887=10)),1,0)</f>
        <v>1</v>
      </c>
      <c r="AC3887" s="55" t="n">
        <f aca="false">IF(AND(E3887&gt;0,B3887=10),1,0)</f>
        <v>0</v>
      </c>
      <c r="AD3887" s="0" t="str">
        <f aca="false">IF(AND(C3886=C3887,AA3886=AA3887-1),AB3886,"")</f>
        <v/>
      </c>
      <c r="AE3887" s="0" t="str">
        <f aca="false">IF(AND(C3886=C3887,AA3886=AA3887-1),AC3886,"")</f>
        <v/>
      </c>
      <c r="AF3887" s="0" t="str">
        <f aca="false">IF(AA3887=1,"",IF(AND(AB3887=1,AD3887&lt;&gt;1),1,0))</f>
        <v/>
      </c>
      <c r="AG3887" s="0" t="str">
        <f aca="false">IF(AA3887=1,"",IF(AND(AC3887=1,AE3887&lt;&gt;1),1,0))</f>
        <v/>
      </c>
      <c r="AH3887" s="60" t="str">
        <f aca="false">IF(AND(E3887&gt;0,AA3887&lt;2,NOT(AND(C3888=C3887,AA3888=AA3887+1))),INDEX(DATAS,AA3887+1),"")</f>
        <v/>
      </c>
      <c r="AI3887" s="60" t="str">
        <f aca="false">IF(AND(AC3887=1,AA3887&lt;2),IF(AND(C3888=C3887,AA3888=AA3887+1),IF(AC3888=1,"",INDEX(DATAS,AA3887+1)),INDEX(DATAS,AA3887+1)),"")</f>
        <v/>
      </c>
    </row>
    <row r="3888" customFormat="false" ht="15" hidden="false" customHeight="false" outlineLevel="0" collapsed="false">
      <c r="A3888" s="60" t="n">
        <v>46310</v>
      </c>
      <c r="B3888" s="0" t="n">
        <v>1</v>
      </c>
      <c r="C3888" s="0" t="n">
        <v>6193</v>
      </c>
      <c r="D3888" s="0" t="n">
        <v>8</v>
      </c>
      <c r="E3888" s="0" t="n">
        <v>1</v>
      </c>
      <c r="F3888" s="55" t="s">
        <v>1136</v>
      </c>
      <c r="G3888" s="0" t="n">
        <v>35.2</v>
      </c>
      <c r="H3888" s="0" t="n">
        <v>28</v>
      </c>
      <c r="I3888" s="55" t="s">
        <v>166</v>
      </c>
      <c r="J3888" s="0" t="n">
        <v>8</v>
      </c>
      <c r="U3888" s="0" t="n">
        <v>652</v>
      </c>
      <c r="V3888" s="0" t="n">
        <v>0</v>
      </c>
      <c r="X3888" s="55" t="n">
        <f aca="false">IF(I3888="Male",0,1)</f>
        <v>1</v>
      </c>
      <c r="Y3888" s="55" t="n">
        <f aca="false">IF(OR(I3888="DNB",I3888="Dry DNB"),1,0)</f>
        <v>0</v>
      </c>
      <c r="Z3888" s="0" t="str">
        <f aca="false">IF(ISNUMBER(W3888),A3888-W3888,"")</f>
        <v/>
      </c>
      <c r="AA3888" s="55" t="n">
        <f aca="false">MATCH(A3888,DATAS,0)</f>
        <v>2</v>
      </c>
      <c r="AB3888" s="55" t="n">
        <f aca="false">IF(AND(E3888&gt;0,OR(AND(B3888&gt;=1,B3888&lt;=6),B3888=10)),1,0)</f>
        <v>1</v>
      </c>
      <c r="AC3888" s="55" t="n">
        <f aca="false">IF(AND(E3888&gt;0,B3888=10),1,0)</f>
        <v>0</v>
      </c>
      <c r="AD3888" s="55" t="n">
        <f aca="false">IF(AND(C3887=C3888,AA3887=AA3888-1),AB3887,"")</f>
        <v>1</v>
      </c>
      <c r="AE3888" s="55" t="n">
        <f aca="false">IF(AND(C3887=C3888,AA3887=AA3888-1),AC3887,"")</f>
        <v>0</v>
      </c>
      <c r="AF3888" s="55" t="n">
        <f aca="false">IF(AA3888=1,"",IF(AND(AB3888=1,AD3888&lt;&gt;1),1,0))</f>
        <v>0</v>
      </c>
      <c r="AG3888" s="55" t="n">
        <f aca="false">IF(AA3888=1,"",IF(AND(AC3888=1,AE3888&lt;&gt;1),1,0))</f>
        <v>0</v>
      </c>
      <c r="AH3888" s="60" t="str">
        <f aca="false">IF(AND(E3888&gt;0,AA3888&lt;2,NOT(AND(C3889=C3888,AA3889=AA3888+1))),INDEX(DATAS,AA3888+1),"")</f>
        <v/>
      </c>
      <c r="AI3888" s="60" t="str">
        <f aca="false">IF(AND(AC3888=1,AA3888&lt;2),IF(AND(C3889=C3888,AA3889=AA3888+1),IF(AC3889=1,"",INDEX(DATAS,AA3888+1)),INDEX(DATAS,AA3888+1)),"")</f>
        <v/>
      </c>
    </row>
    <row r="3889" customFormat="false" ht="15" hidden="false" customHeight="false" outlineLevel="0" collapsed="false">
      <c r="A3889" s="60" t="n">
        <v>46309</v>
      </c>
      <c r="B3889" s="0" t="n">
        <v>1</v>
      </c>
      <c r="C3889" s="0" t="n">
        <v>6195</v>
      </c>
      <c r="D3889" s="0" t="n">
        <v>24</v>
      </c>
      <c r="E3889" s="0" t="n">
        <v>1</v>
      </c>
      <c r="F3889" s="55" t="s">
        <v>1136</v>
      </c>
      <c r="G3889" s="0" t="n">
        <v>16.3</v>
      </c>
      <c r="H3889" s="0" t="n">
        <v>13</v>
      </c>
      <c r="I3889" s="55" t="s">
        <v>166</v>
      </c>
      <c r="J3889" s="0" t="n">
        <v>24</v>
      </c>
      <c r="R3889" s="0" t="n">
        <v>865</v>
      </c>
      <c r="S3889" s="0" t="n">
        <v>1739</v>
      </c>
      <c r="U3889" s="0" t="n">
        <v>651</v>
      </c>
      <c r="V3889" s="0" t="n">
        <v>0</v>
      </c>
      <c r="X3889" s="55" t="n">
        <f aca="false">IF(I3889="Male",0,1)</f>
        <v>1</v>
      </c>
      <c r="Y3889" s="55" t="n">
        <f aca="false">IF(OR(I3889="DNB",I3889="Dry DNB"),1,0)</f>
        <v>0</v>
      </c>
      <c r="Z3889" s="0" t="str">
        <f aca="false">IF(ISNUMBER(W3889),A3889-W3889,"")</f>
        <v/>
      </c>
      <c r="AA3889" s="55" t="n">
        <f aca="false">MATCH(A3889,DATAS,0)</f>
        <v>1</v>
      </c>
      <c r="AB3889" s="55" t="n">
        <f aca="false">IF(AND(E3889&gt;0,OR(AND(B3889&gt;=1,B3889&lt;=6),B3889=10)),1,0)</f>
        <v>1</v>
      </c>
      <c r="AC3889" s="55" t="n">
        <f aca="false">IF(AND(E3889&gt;0,B3889=10),1,0)</f>
        <v>0</v>
      </c>
      <c r="AD3889" s="0" t="str">
        <f aca="false">IF(AND(C3888=C3889,AA3888=AA3889-1),AB3888,"")</f>
        <v/>
      </c>
      <c r="AE3889" s="0" t="str">
        <f aca="false">IF(AND(C3888=C3889,AA3888=AA3889-1),AC3888,"")</f>
        <v/>
      </c>
      <c r="AF3889" s="0" t="str">
        <f aca="false">IF(AA3889=1,"",IF(AND(AB3889=1,AD3889&lt;&gt;1),1,0))</f>
        <v/>
      </c>
      <c r="AG3889" s="0" t="str">
        <f aca="false">IF(AA3889=1,"",IF(AND(AC3889=1,AE3889&lt;&gt;1),1,0))</f>
        <v/>
      </c>
      <c r="AH3889" s="60" t="str">
        <f aca="false">IF(AND(E3889&gt;0,AA3889&lt;2,NOT(AND(C3890=C3889,AA3890=AA3889+1))),INDEX(DATAS,AA3889+1),"")</f>
        <v/>
      </c>
      <c r="AI3889" s="60" t="str">
        <f aca="false">IF(AND(AC3889=1,AA3889&lt;2),IF(AND(C3890=C3889,AA3890=AA3889+1),IF(AC3890=1,"",INDEX(DATAS,AA3889+1)),INDEX(DATAS,AA3889+1)),"")</f>
        <v/>
      </c>
    </row>
    <row r="3890" customFormat="false" ht="15" hidden="false" customHeight="false" outlineLevel="0" collapsed="false">
      <c r="A3890" s="60" t="n">
        <v>46310</v>
      </c>
      <c r="B3890" s="0" t="n">
        <v>1</v>
      </c>
      <c r="C3890" s="0" t="n">
        <v>6195</v>
      </c>
      <c r="D3890" s="0" t="n">
        <v>25</v>
      </c>
      <c r="E3890" s="0" t="n">
        <v>1</v>
      </c>
      <c r="F3890" s="55" t="s">
        <v>1136</v>
      </c>
      <c r="G3890" s="0" t="n">
        <v>20.5</v>
      </c>
      <c r="H3890" s="0" t="n">
        <v>13</v>
      </c>
      <c r="I3890" s="55" t="s">
        <v>166</v>
      </c>
      <c r="J3890" s="0" t="n">
        <v>25</v>
      </c>
      <c r="U3890" s="0" t="n">
        <v>652</v>
      </c>
      <c r="V3890" s="0" t="n">
        <v>0</v>
      </c>
      <c r="X3890" s="55" t="n">
        <f aca="false">IF(I3890="Male",0,1)</f>
        <v>1</v>
      </c>
      <c r="Y3890" s="55" t="n">
        <f aca="false">IF(OR(I3890="DNB",I3890="Dry DNB"),1,0)</f>
        <v>0</v>
      </c>
      <c r="Z3890" s="0" t="str">
        <f aca="false">IF(ISNUMBER(W3890),A3890-W3890,"")</f>
        <v/>
      </c>
      <c r="AA3890" s="55" t="n">
        <f aca="false">MATCH(A3890,DATAS,0)</f>
        <v>2</v>
      </c>
      <c r="AB3890" s="55" t="n">
        <f aca="false">IF(AND(E3890&gt;0,OR(AND(B3890&gt;=1,B3890&lt;=6),B3890=10)),1,0)</f>
        <v>1</v>
      </c>
      <c r="AC3890" s="55" t="n">
        <f aca="false">IF(AND(E3890&gt;0,B3890=10),1,0)</f>
        <v>0</v>
      </c>
      <c r="AD3890" s="55" t="n">
        <f aca="false">IF(AND(C3889=C3890,AA3889=AA3890-1),AB3889,"")</f>
        <v>1</v>
      </c>
      <c r="AE3890" s="55" t="n">
        <f aca="false">IF(AND(C3889=C3890,AA3889=AA3890-1),AC3889,"")</f>
        <v>0</v>
      </c>
      <c r="AF3890" s="55" t="n">
        <f aca="false">IF(AA3890=1,"",IF(AND(AB3890=1,AD3890&lt;&gt;1),1,0))</f>
        <v>0</v>
      </c>
      <c r="AG3890" s="55" t="n">
        <f aca="false">IF(AA3890=1,"",IF(AND(AC3890=1,AE3890&lt;&gt;1),1,0))</f>
        <v>0</v>
      </c>
      <c r="AH3890" s="60" t="str">
        <f aca="false">IF(AND(E3890&gt;0,AA3890&lt;2,NOT(AND(C3891=C3890,AA3891=AA3890+1))),INDEX(DATAS,AA3890+1),"")</f>
        <v/>
      </c>
      <c r="AI3890" s="60" t="str">
        <f aca="false">IF(AND(AC3890=1,AA3890&lt;2),IF(AND(C3891=C3890,AA3891=AA3890+1),IF(AC3891=1,"",INDEX(DATAS,AA3890+1)),INDEX(DATAS,AA3890+1)),"")</f>
        <v/>
      </c>
    </row>
    <row r="3891" customFormat="false" ht="15" hidden="false" customHeight="false" outlineLevel="0" collapsed="false">
      <c r="A3891" s="60" t="n">
        <v>46309</v>
      </c>
      <c r="B3891" s="0" t="n">
        <v>13</v>
      </c>
      <c r="C3891" s="0" t="n">
        <v>6196</v>
      </c>
      <c r="E3891" s="0" t="n">
        <v>0</v>
      </c>
      <c r="F3891" s="55" t="s">
        <v>1137</v>
      </c>
      <c r="I3891" s="55" t="s">
        <v>177</v>
      </c>
      <c r="U3891" s="0" t="n">
        <v>649</v>
      </c>
      <c r="V3891" s="0" t="n">
        <v>0</v>
      </c>
      <c r="X3891" s="55" t="n">
        <f aca="false">IF(I3891="Male",0,1)</f>
        <v>1</v>
      </c>
      <c r="Y3891" s="55" t="n">
        <f aca="false">IF(OR(I3891="DNB",I3891="Dry DNB"),1,0)</f>
        <v>0</v>
      </c>
      <c r="Z3891" s="0" t="str">
        <f aca="false">IF(ISNUMBER(W3891),A3891-W3891,"")</f>
        <v/>
      </c>
      <c r="AA3891" s="55" t="n">
        <f aca="false">MATCH(A3891,DATAS,0)</f>
        <v>1</v>
      </c>
      <c r="AB3891" s="55" t="n">
        <f aca="false">IF(AND(E3891&gt;0,OR(AND(B3891&gt;=1,B3891&lt;=6),B3891=10)),1,0)</f>
        <v>0</v>
      </c>
      <c r="AC3891" s="55" t="n">
        <f aca="false">IF(AND(E3891&gt;0,B3891=10),1,0)</f>
        <v>0</v>
      </c>
      <c r="AD3891" s="0" t="str">
        <f aca="false">IF(AND(C3890=C3891,AA3890=AA3891-1),AB3890,"")</f>
        <v/>
      </c>
      <c r="AE3891" s="0" t="str">
        <f aca="false">IF(AND(C3890=C3891,AA3890=AA3891-1),AC3890,"")</f>
        <v/>
      </c>
      <c r="AF3891" s="0" t="str">
        <f aca="false">IF(AA3891=1,"",IF(AND(AB3891=1,AD3891&lt;&gt;1),1,0))</f>
        <v/>
      </c>
      <c r="AG3891" s="0" t="str">
        <f aca="false">IF(AA3891=1,"",IF(AND(AC3891=1,AE3891&lt;&gt;1),1,0))</f>
        <v/>
      </c>
      <c r="AH3891" s="60" t="str">
        <f aca="false">IF(AND(E3891&gt;0,AA3891&lt;2,NOT(AND(C3892=C3891,AA3892=AA3891+1))),INDEX(DATAS,AA3891+1),"")</f>
        <v/>
      </c>
      <c r="AI3891" s="60" t="str">
        <f aca="false">IF(AND(AC3891=1,AA3891&lt;2),IF(AND(C3892=C3891,AA3892=AA3891+1),IF(AC3892=1,"",INDEX(DATAS,AA3891+1)),INDEX(DATAS,AA3891+1)),"")</f>
        <v/>
      </c>
    </row>
    <row r="3892" customFormat="false" ht="15" hidden="false" customHeight="false" outlineLevel="0" collapsed="false">
      <c r="A3892" s="60" t="n">
        <v>46310</v>
      </c>
      <c r="B3892" s="0" t="n">
        <v>13</v>
      </c>
      <c r="C3892" s="0" t="n">
        <v>6196</v>
      </c>
      <c r="E3892" s="0" t="n">
        <v>0</v>
      </c>
      <c r="F3892" s="55" t="s">
        <v>1137</v>
      </c>
      <c r="I3892" s="55" t="s">
        <v>177</v>
      </c>
      <c r="U3892" s="0" t="n">
        <v>650</v>
      </c>
      <c r="V3892" s="0" t="n">
        <v>0</v>
      </c>
      <c r="X3892" s="55" t="n">
        <f aca="false">IF(I3892="Male",0,1)</f>
        <v>1</v>
      </c>
      <c r="Y3892" s="55" t="n">
        <f aca="false">IF(OR(I3892="DNB",I3892="Dry DNB"),1,0)</f>
        <v>0</v>
      </c>
      <c r="Z3892" s="0" t="str">
        <f aca="false">IF(ISNUMBER(W3892),A3892-W3892,"")</f>
        <v/>
      </c>
      <c r="AA3892" s="55" t="n">
        <f aca="false">MATCH(A3892,DATAS,0)</f>
        <v>2</v>
      </c>
      <c r="AB3892" s="55" t="n">
        <f aca="false">IF(AND(E3892&gt;0,OR(AND(B3892&gt;=1,B3892&lt;=6),B3892=10)),1,0)</f>
        <v>0</v>
      </c>
      <c r="AC3892" s="55" t="n">
        <f aca="false">IF(AND(E3892&gt;0,B3892=10),1,0)</f>
        <v>0</v>
      </c>
      <c r="AD3892" s="55" t="n">
        <f aca="false">IF(AND(C3891=C3892,AA3891=AA3892-1),AB3891,"")</f>
        <v>0</v>
      </c>
      <c r="AE3892" s="55" t="n">
        <f aca="false">IF(AND(C3891=C3892,AA3891=AA3892-1),AC3891,"")</f>
        <v>0</v>
      </c>
      <c r="AF3892" s="55" t="n">
        <f aca="false">IF(AA3892=1,"",IF(AND(AB3892=1,AD3892&lt;&gt;1),1,0))</f>
        <v>0</v>
      </c>
      <c r="AG3892" s="55" t="n">
        <f aca="false">IF(AA3892=1,"",IF(AND(AC3892=1,AE3892&lt;&gt;1),1,0))</f>
        <v>0</v>
      </c>
      <c r="AH3892" s="60" t="str">
        <f aca="false">IF(AND(E3892&gt;0,AA3892&lt;2,NOT(AND(C3893=C3892,AA3893=AA3892+1))),INDEX(DATAS,AA3892+1),"")</f>
        <v/>
      </c>
      <c r="AI3892" s="60" t="str">
        <f aca="false">IF(AND(AC3892=1,AA3892&lt;2),IF(AND(C3893=C3892,AA3893=AA3892+1),IF(AC3893=1,"",INDEX(DATAS,AA3892+1)),INDEX(DATAS,AA3892+1)),"")</f>
        <v/>
      </c>
    </row>
    <row r="3893" customFormat="false" ht="15" hidden="false" customHeight="false" outlineLevel="0" collapsed="false">
      <c r="A3893" s="60" t="n">
        <v>46309</v>
      </c>
      <c r="B3893" s="0" t="n">
        <v>8</v>
      </c>
      <c r="C3893" s="0" t="n">
        <v>6197</v>
      </c>
      <c r="E3893" s="0" t="n">
        <v>0</v>
      </c>
      <c r="F3893" s="55" t="s">
        <v>1137</v>
      </c>
      <c r="I3893" s="55" t="s">
        <v>157</v>
      </c>
      <c r="L3893" s="0" t="n">
        <v>78</v>
      </c>
      <c r="U3893" s="0" t="n">
        <v>649</v>
      </c>
      <c r="V3893" s="0" t="n">
        <v>7</v>
      </c>
      <c r="W3893" s="60" t="n">
        <v>46232</v>
      </c>
      <c r="X3893" s="55" t="n">
        <f aca="false">IF(I3893="Male",0,1)</f>
        <v>1</v>
      </c>
      <c r="Y3893" s="55" t="n">
        <f aca="false">IF(OR(I3893="DNB",I3893="Dry DNB"),1,0)</f>
        <v>0</v>
      </c>
      <c r="Z3893" s="55" t="n">
        <f aca="false">IF(ISNUMBER(W3893),A3893-W3893,"")</f>
        <v>77</v>
      </c>
      <c r="AA3893" s="55" t="n">
        <f aca="false">MATCH(A3893,DATAS,0)</f>
        <v>1</v>
      </c>
      <c r="AB3893" s="55" t="n">
        <f aca="false">IF(AND(E3893&gt;0,OR(AND(B3893&gt;=1,B3893&lt;=6),B3893=10)),1,0)</f>
        <v>0</v>
      </c>
      <c r="AC3893" s="55" t="n">
        <f aca="false">IF(AND(E3893&gt;0,B3893=10),1,0)</f>
        <v>0</v>
      </c>
      <c r="AD3893" s="0" t="str">
        <f aca="false">IF(AND(C3892=C3893,AA3892=AA3893-1),AB3892,"")</f>
        <v/>
      </c>
      <c r="AE3893" s="0" t="str">
        <f aca="false">IF(AND(C3892=C3893,AA3892=AA3893-1),AC3892,"")</f>
        <v/>
      </c>
      <c r="AF3893" s="0" t="str">
        <f aca="false">IF(AA3893=1,"",IF(AND(AB3893=1,AD3893&lt;&gt;1),1,0))</f>
        <v/>
      </c>
      <c r="AG3893" s="0" t="str">
        <f aca="false">IF(AA3893=1,"",IF(AND(AC3893=1,AE3893&lt;&gt;1),1,0))</f>
        <v/>
      </c>
      <c r="AH3893" s="60" t="str">
        <f aca="false">IF(AND(E3893&gt;0,AA3893&lt;2,NOT(AND(C3894=C3893,AA3894=AA3893+1))),INDEX(DATAS,AA3893+1),"")</f>
        <v/>
      </c>
      <c r="AI3893" s="60" t="str">
        <f aca="false">IF(AND(AC3893=1,AA3893&lt;2),IF(AND(C3894=C3893,AA3894=AA3893+1),IF(AC3894=1,"",INDEX(DATAS,AA3893+1)),INDEX(DATAS,AA3893+1)),"")</f>
        <v/>
      </c>
    </row>
    <row r="3894" customFormat="false" ht="15" hidden="false" customHeight="false" outlineLevel="0" collapsed="false">
      <c r="A3894" s="60" t="n">
        <v>46310</v>
      </c>
      <c r="B3894" s="0" t="n">
        <v>8</v>
      </c>
      <c r="C3894" s="0" t="n">
        <v>6197</v>
      </c>
      <c r="E3894" s="0" t="n">
        <v>0</v>
      </c>
      <c r="F3894" s="55" t="s">
        <v>1137</v>
      </c>
      <c r="I3894" s="55" t="s">
        <v>157</v>
      </c>
      <c r="L3894" s="0" t="n">
        <v>79</v>
      </c>
      <c r="U3894" s="0" t="n">
        <v>650</v>
      </c>
      <c r="V3894" s="0" t="n">
        <v>7</v>
      </c>
      <c r="W3894" s="60" t="n">
        <v>46232</v>
      </c>
      <c r="X3894" s="55" t="n">
        <f aca="false">IF(I3894="Male",0,1)</f>
        <v>1</v>
      </c>
      <c r="Y3894" s="55" t="n">
        <f aca="false">IF(OR(I3894="DNB",I3894="Dry DNB"),1,0)</f>
        <v>0</v>
      </c>
      <c r="Z3894" s="55" t="n">
        <f aca="false">IF(ISNUMBER(W3894),A3894-W3894,"")</f>
        <v>78</v>
      </c>
      <c r="AA3894" s="55" t="n">
        <f aca="false">MATCH(A3894,DATAS,0)</f>
        <v>2</v>
      </c>
      <c r="AB3894" s="55" t="n">
        <f aca="false">IF(AND(E3894&gt;0,OR(AND(B3894&gt;=1,B3894&lt;=6),B3894=10)),1,0)</f>
        <v>0</v>
      </c>
      <c r="AC3894" s="55" t="n">
        <f aca="false">IF(AND(E3894&gt;0,B3894=10),1,0)</f>
        <v>0</v>
      </c>
      <c r="AD3894" s="55" t="n">
        <f aca="false">IF(AND(C3893=C3894,AA3893=AA3894-1),AB3893,"")</f>
        <v>0</v>
      </c>
      <c r="AE3894" s="55" t="n">
        <f aca="false">IF(AND(C3893=C3894,AA3893=AA3894-1),AC3893,"")</f>
        <v>0</v>
      </c>
      <c r="AF3894" s="55" t="n">
        <f aca="false">IF(AA3894=1,"",IF(AND(AB3894=1,AD3894&lt;&gt;1),1,0))</f>
        <v>0</v>
      </c>
      <c r="AG3894" s="55" t="n">
        <f aca="false">IF(AA3894=1,"",IF(AND(AC3894=1,AE3894&lt;&gt;1),1,0))</f>
        <v>0</v>
      </c>
      <c r="AH3894" s="60" t="str">
        <f aca="false">IF(AND(E3894&gt;0,AA3894&lt;2,NOT(AND(C3895=C3894,AA3895=AA3894+1))),INDEX(DATAS,AA3894+1),"")</f>
        <v/>
      </c>
      <c r="AI3894" s="60" t="str">
        <f aca="false">IF(AND(AC3894=1,AA3894&lt;2),IF(AND(C3895=C3894,AA3895=AA3894+1),IF(AC3895=1,"",INDEX(DATAS,AA3894+1)),INDEX(DATAS,AA3894+1)),"")</f>
        <v/>
      </c>
    </row>
    <row r="3895" customFormat="false" ht="15" hidden="false" customHeight="false" outlineLevel="0" collapsed="false">
      <c r="A3895" s="60" t="n">
        <v>46309</v>
      </c>
      <c r="B3895" s="0" t="n">
        <v>10</v>
      </c>
      <c r="C3895" s="0" t="n">
        <v>6199</v>
      </c>
      <c r="D3895" s="0" t="n">
        <v>11</v>
      </c>
      <c r="E3895" s="0" t="n">
        <v>1</v>
      </c>
      <c r="F3895" s="55" t="s">
        <v>1138</v>
      </c>
      <c r="H3895" s="0" t="n">
        <v>21</v>
      </c>
      <c r="I3895" s="55" t="s">
        <v>166</v>
      </c>
      <c r="J3895" s="0" t="n">
        <v>11</v>
      </c>
      <c r="R3895" s="0" t="n">
        <v>1906</v>
      </c>
      <c r="S3895" s="0" t="n">
        <v>3831</v>
      </c>
      <c r="U3895" s="0" t="n">
        <v>647</v>
      </c>
      <c r="V3895" s="0" t="n">
        <v>0</v>
      </c>
      <c r="X3895" s="55" t="n">
        <f aca="false">IF(I3895="Male",0,1)</f>
        <v>1</v>
      </c>
      <c r="Y3895" s="55" t="n">
        <f aca="false">IF(OR(I3895="DNB",I3895="Dry DNB"),1,0)</f>
        <v>0</v>
      </c>
      <c r="Z3895" s="0" t="str">
        <f aca="false">IF(ISNUMBER(W3895),A3895-W3895,"")</f>
        <v/>
      </c>
      <c r="AA3895" s="55" t="n">
        <f aca="false">MATCH(A3895,DATAS,0)</f>
        <v>1</v>
      </c>
      <c r="AB3895" s="55" t="n">
        <f aca="false">IF(AND(E3895&gt;0,OR(AND(B3895&gt;=1,B3895&lt;=6),B3895=10)),1,0)</f>
        <v>1</v>
      </c>
      <c r="AC3895" s="55" t="n">
        <f aca="false">IF(AND(E3895&gt;0,B3895=10),1,0)</f>
        <v>1</v>
      </c>
      <c r="AD3895" s="0" t="str">
        <f aca="false">IF(AND(C3894=C3895,AA3894=AA3895-1),AB3894,"")</f>
        <v/>
      </c>
      <c r="AE3895" s="0" t="str">
        <f aca="false">IF(AND(C3894=C3895,AA3894=AA3895-1),AC3894,"")</f>
        <v/>
      </c>
      <c r="AF3895" s="0" t="str">
        <f aca="false">IF(AA3895=1,"",IF(AND(AB3895=1,AD3895&lt;&gt;1),1,0))</f>
        <v/>
      </c>
      <c r="AG3895" s="0" t="str">
        <f aca="false">IF(AA3895=1,"",IF(AND(AC3895=1,AE3895&lt;&gt;1),1,0))</f>
        <v/>
      </c>
      <c r="AH3895" s="60" t="str">
        <f aca="false">IF(AND(E3895&gt;0,AA3895&lt;2,NOT(AND(C3896=C3895,AA3896=AA3895+1))),INDEX(DATAS,AA3895+1),"")</f>
        <v/>
      </c>
      <c r="AI3895" s="60" t="str">
        <f aca="false">IF(AND(AC3895=1,AA3895&lt;2),IF(AND(C3896=C3895,AA3896=AA3895+1),IF(AC3896=1,"",INDEX(DATAS,AA3895+1)),INDEX(DATAS,AA3895+1)),"")</f>
        <v/>
      </c>
    </row>
    <row r="3896" customFormat="false" ht="15" hidden="false" customHeight="false" outlineLevel="0" collapsed="false">
      <c r="A3896" s="60" t="n">
        <v>46310</v>
      </c>
      <c r="B3896" s="0" t="n">
        <v>10</v>
      </c>
      <c r="C3896" s="0" t="n">
        <v>6199</v>
      </c>
      <c r="D3896" s="0" t="n">
        <v>12</v>
      </c>
      <c r="E3896" s="0" t="n">
        <v>1</v>
      </c>
      <c r="F3896" s="55" t="s">
        <v>1138</v>
      </c>
      <c r="G3896" s="0" t="n">
        <v>29</v>
      </c>
      <c r="H3896" s="0" t="n">
        <v>22</v>
      </c>
      <c r="I3896" s="55" t="s">
        <v>166</v>
      </c>
      <c r="J3896" s="0" t="n">
        <v>12</v>
      </c>
      <c r="U3896" s="0" t="n">
        <v>648</v>
      </c>
      <c r="V3896" s="0" t="n">
        <v>0</v>
      </c>
      <c r="X3896" s="55" t="n">
        <f aca="false">IF(I3896="Male",0,1)</f>
        <v>1</v>
      </c>
      <c r="Y3896" s="55" t="n">
        <f aca="false">IF(OR(I3896="DNB",I3896="Dry DNB"),1,0)</f>
        <v>0</v>
      </c>
      <c r="Z3896" s="0" t="str">
        <f aca="false">IF(ISNUMBER(W3896),A3896-W3896,"")</f>
        <v/>
      </c>
      <c r="AA3896" s="55" t="n">
        <f aca="false">MATCH(A3896,DATAS,0)</f>
        <v>2</v>
      </c>
      <c r="AB3896" s="55" t="n">
        <f aca="false">IF(AND(E3896&gt;0,OR(AND(B3896&gt;=1,B3896&lt;=6),B3896=10)),1,0)</f>
        <v>1</v>
      </c>
      <c r="AC3896" s="55" t="n">
        <f aca="false">IF(AND(E3896&gt;0,B3896=10),1,0)</f>
        <v>1</v>
      </c>
      <c r="AD3896" s="55" t="n">
        <f aca="false">IF(AND(C3895=C3896,AA3895=AA3896-1),AB3895,"")</f>
        <v>1</v>
      </c>
      <c r="AE3896" s="55" t="n">
        <f aca="false">IF(AND(C3895=C3896,AA3895=AA3896-1),AC3895,"")</f>
        <v>1</v>
      </c>
      <c r="AF3896" s="55" t="n">
        <f aca="false">IF(AA3896=1,"",IF(AND(AB3896=1,AD3896&lt;&gt;1),1,0))</f>
        <v>0</v>
      </c>
      <c r="AG3896" s="55" t="n">
        <f aca="false">IF(AA3896=1,"",IF(AND(AC3896=1,AE3896&lt;&gt;1),1,0))</f>
        <v>0</v>
      </c>
      <c r="AH3896" s="60" t="str">
        <f aca="false">IF(AND(E3896&gt;0,AA3896&lt;2,NOT(AND(C3897=C3896,AA3897=AA3896+1))),INDEX(DATAS,AA3896+1),"")</f>
        <v/>
      </c>
      <c r="AI3896" s="60" t="str">
        <f aca="false">IF(AND(AC3896=1,AA3896&lt;2),IF(AND(C3897=C3896,AA3897=AA3896+1),IF(AC3897=1,"",INDEX(DATAS,AA3896+1)),INDEX(DATAS,AA3896+1)),"")</f>
        <v/>
      </c>
    </row>
    <row r="3897" customFormat="false" ht="15" hidden="false" customHeight="false" outlineLevel="0" collapsed="false">
      <c r="A3897" s="60" t="n">
        <v>46309</v>
      </c>
      <c r="B3897" s="0" t="n">
        <v>14</v>
      </c>
      <c r="C3897" s="0" t="n">
        <v>6200</v>
      </c>
      <c r="E3897" s="0" t="n">
        <v>0</v>
      </c>
      <c r="F3897" s="55" t="s">
        <v>1138</v>
      </c>
      <c r="I3897" s="55" t="s">
        <v>157</v>
      </c>
      <c r="L3897" s="0" t="n">
        <v>283</v>
      </c>
      <c r="U3897" s="0" t="n">
        <v>647</v>
      </c>
      <c r="V3897" s="0" t="n">
        <v>1</v>
      </c>
      <c r="W3897" s="60" t="n">
        <v>46027</v>
      </c>
      <c r="X3897" s="55" t="n">
        <f aca="false">IF(I3897="Male",0,1)</f>
        <v>1</v>
      </c>
      <c r="Y3897" s="55" t="n">
        <f aca="false">IF(OR(I3897="DNB",I3897="Dry DNB"),1,0)</f>
        <v>0</v>
      </c>
      <c r="Z3897" s="55" t="n">
        <f aca="false">IF(ISNUMBER(W3897),A3897-W3897,"")</f>
        <v>282</v>
      </c>
      <c r="AA3897" s="55" t="n">
        <f aca="false">MATCH(A3897,DATAS,0)</f>
        <v>1</v>
      </c>
      <c r="AB3897" s="55" t="n">
        <f aca="false">IF(AND(E3897&gt;0,OR(AND(B3897&gt;=1,B3897&lt;=6),B3897=10)),1,0)</f>
        <v>0</v>
      </c>
      <c r="AC3897" s="55" t="n">
        <f aca="false">IF(AND(E3897&gt;0,B3897=10),1,0)</f>
        <v>0</v>
      </c>
      <c r="AD3897" s="0" t="str">
        <f aca="false">IF(AND(C3896=C3897,AA3896=AA3897-1),AB3896,"")</f>
        <v/>
      </c>
      <c r="AE3897" s="0" t="str">
        <f aca="false">IF(AND(C3896=C3897,AA3896=AA3897-1),AC3896,"")</f>
        <v/>
      </c>
      <c r="AF3897" s="0" t="str">
        <f aca="false">IF(AA3897=1,"",IF(AND(AB3897=1,AD3897&lt;&gt;1),1,0))</f>
        <v/>
      </c>
      <c r="AG3897" s="0" t="str">
        <f aca="false">IF(AA3897=1,"",IF(AND(AC3897=1,AE3897&lt;&gt;1),1,0))</f>
        <v/>
      </c>
      <c r="AH3897" s="60" t="str">
        <f aca="false">IF(AND(E3897&gt;0,AA3897&lt;2,NOT(AND(C3898=C3897,AA3898=AA3897+1))),INDEX(DATAS,AA3897+1),"")</f>
        <v/>
      </c>
      <c r="AI3897" s="60" t="str">
        <f aca="false">IF(AND(AC3897=1,AA3897&lt;2),IF(AND(C3898=C3897,AA3898=AA3897+1),IF(AC3898=1,"",INDEX(DATAS,AA3897+1)),INDEX(DATAS,AA3897+1)),"")</f>
        <v/>
      </c>
    </row>
    <row r="3898" customFormat="false" ht="15" hidden="false" customHeight="false" outlineLevel="0" collapsed="false">
      <c r="A3898" s="60" t="n">
        <v>46309</v>
      </c>
      <c r="B3898" s="0" t="n">
        <v>1</v>
      </c>
      <c r="C3898" s="0" t="n">
        <v>6202</v>
      </c>
      <c r="D3898" s="0" t="n">
        <v>5</v>
      </c>
      <c r="E3898" s="0" t="n">
        <v>1</v>
      </c>
      <c r="F3898" s="55" t="s">
        <v>1138</v>
      </c>
      <c r="G3898" s="0" t="n">
        <v>27.2</v>
      </c>
      <c r="H3898" s="0" t="n">
        <v>24</v>
      </c>
      <c r="I3898" s="55" t="s">
        <v>166</v>
      </c>
      <c r="J3898" s="0" t="n">
        <v>5</v>
      </c>
      <c r="R3898" s="0" t="n">
        <v>2658</v>
      </c>
      <c r="S3898" s="0" t="n">
        <v>5343</v>
      </c>
      <c r="U3898" s="0" t="n">
        <v>647</v>
      </c>
      <c r="V3898" s="0" t="n">
        <v>0</v>
      </c>
      <c r="X3898" s="55" t="n">
        <f aca="false">IF(I3898="Male",0,1)</f>
        <v>1</v>
      </c>
      <c r="Y3898" s="55" t="n">
        <f aca="false">IF(OR(I3898="DNB",I3898="Dry DNB"),1,0)</f>
        <v>0</v>
      </c>
      <c r="Z3898" s="0" t="str">
        <f aca="false">IF(ISNUMBER(W3898),A3898-W3898,"")</f>
        <v/>
      </c>
      <c r="AA3898" s="55" t="n">
        <f aca="false">MATCH(A3898,DATAS,0)</f>
        <v>1</v>
      </c>
      <c r="AB3898" s="55" t="n">
        <f aca="false">IF(AND(E3898&gt;0,OR(AND(B3898&gt;=1,B3898&lt;=6),B3898=10)),1,0)</f>
        <v>1</v>
      </c>
      <c r="AC3898" s="55" t="n">
        <f aca="false">IF(AND(E3898&gt;0,B3898=10),1,0)</f>
        <v>0</v>
      </c>
      <c r="AD3898" s="0" t="str">
        <f aca="false">IF(AND(C3897=C3898,AA3897=AA3898-1),AB3897,"")</f>
        <v/>
      </c>
      <c r="AE3898" s="0" t="str">
        <f aca="false">IF(AND(C3897=C3898,AA3897=AA3898-1),AC3897,"")</f>
        <v/>
      </c>
      <c r="AF3898" s="0" t="str">
        <f aca="false">IF(AA3898=1,"",IF(AND(AB3898=1,AD3898&lt;&gt;1),1,0))</f>
        <v/>
      </c>
      <c r="AG3898" s="0" t="str">
        <f aca="false">IF(AA3898=1,"",IF(AND(AC3898=1,AE3898&lt;&gt;1),1,0))</f>
        <v/>
      </c>
      <c r="AH3898" s="60" t="str">
        <f aca="false">IF(AND(E3898&gt;0,AA3898&lt;2,NOT(AND(C3899=C3898,AA3899=AA3898+1))),INDEX(DATAS,AA3898+1),"")</f>
        <v/>
      </c>
      <c r="AI3898" s="60" t="str">
        <f aca="false">IF(AND(AC3898=1,AA3898&lt;2),IF(AND(C3899=C3898,AA3899=AA3898+1),IF(AC3899=1,"",INDEX(DATAS,AA3898+1)),INDEX(DATAS,AA3898+1)),"")</f>
        <v/>
      </c>
    </row>
    <row r="3899" customFormat="false" ht="15" hidden="false" customHeight="false" outlineLevel="0" collapsed="false">
      <c r="A3899" s="60" t="n">
        <v>46310</v>
      </c>
      <c r="B3899" s="0" t="n">
        <v>1</v>
      </c>
      <c r="C3899" s="0" t="n">
        <v>6202</v>
      </c>
      <c r="D3899" s="0" t="n">
        <v>6</v>
      </c>
      <c r="E3899" s="0" t="n">
        <v>1</v>
      </c>
      <c r="F3899" s="55" t="s">
        <v>1138</v>
      </c>
      <c r="G3899" s="0" t="n">
        <v>29.5</v>
      </c>
      <c r="H3899" s="0" t="n">
        <v>26</v>
      </c>
      <c r="I3899" s="55" t="s">
        <v>166</v>
      </c>
      <c r="J3899" s="0" t="n">
        <v>6</v>
      </c>
      <c r="U3899" s="0" t="n">
        <v>648</v>
      </c>
      <c r="V3899" s="0" t="n">
        <v>0</v>
      </c>
      <c r="X3899" s="55" t="n">
        <f aca="false">IF(I3899="Male",0,1)</f>
        <v>1</v>
      </c>
      <c r="Y3899" s="55" t="n">
        <f aca="false">IF(OR(I3899="DNB",I3899="Dry DNB"),1,0)</f>
        <v>0</v>
      </c>
      <c r="Z3899" s="0" t="str">
        <f aca="false">IF(ISNUMBER(W3899),A3899-W3899,"")</f>
        <v/>
      </c>
      <c r="AA3899" s="55" t="n">
        <f aca="false">MATCH(A3899,DATAS,0)</f>
        <v>2</v>
      </c>
      <c r="AB3899" s="55" t="n">
        <f aca="false">IF(AND(E3899&gt;0,OR(AND(B3899&gt;=1,B3899&lt;=6),B3899=10)),1,0)</f>
        <v>1</v>
      </c>
      <c r="AC3899" s="55" t="n">
        <f aca="false">IF(AND(E3899&gt;0,B3899=10),1,0)</f>
        <v>0</v>
      </c>
      <c r="AD3899" s="55" t="n">
        <f aca="false">IF(AND(C3898=C3899,AA3898=AA3899-1),AB3898,"")</f>
        <v>1</v>
      </c>
      <c r="AE3899" s="55" t="n">
        <f aca="false">IF(AND(C3898=C3899,AA3898=AA3899-1),AC3898,"")</f>
        <v>0</v>
      </c>
      <c r="AF3899" s="55" t="n">
        <f aca="false">IF(AA3899=1,"",IF(AND(AB3899=1,AD3899&lt;&gt;1),1,0))</f>
        <v>0</v>
      </c>
      <c r="AG3899" s="55" t="n">
        <f aca="false">IF(AA3899=1,"",IF(AND(AC3899=1,AE3899&lt;&gt;1),1,0))</f>
        <v>0</v>
      </c>
      <c r="AH3899" s="60" t="str">
        <f aca="false">IF(AND(E3899&gt;0,AA3899&lt;2,NOT(AND(C3900=C3899,AA3900=AA3899+1))),INDEX(DATAS,AA3899+1),"")</f>
        <v/>
      </c>
      <c r="AI3899" s="60" t="str">
        <f aca="false">IF(AND(AC3899=1,AA3899&lt;2),IF(AND(C3900=C3899,AA3900=AA3899+1),IF(AC3900=1,"",INDEX(DATAS,AA3899+1)),INDEX(DATAS,AA3899+1)),"")</f>
        <v/>
      </c>
    </row>
    <row r="3900" customFormat="false" ht="15" hidden="false" customHeight="false" outlineLevel="0" collapsed="false">
      <c r="A3900" s="60" t="n">
        <v>46309</v>
      </c>
      <c r="B3900" s="0" t="n">
        <v>1</v>
      </c>
      <c r="C3900" s="0" t="n">
        <v>6203</v>
      </c>
      <c r="D3900" s="0" t="n">
        <v>14</v>
      </c>
      <c r="E3900" s="0" t="n">
        <v>1</v>
      </c>
      <c r="F3900" s="55" t="s">
        <v>1138</v>
      </c>
      <c r="I3900" s="55" t="s">
        <v>166</v>
      </c>
      <c r="J3900" s="0" t="n">
        <v>14</v>
      </c>
      <c r="U3900" s="0" t="n">
        <v>647</v>
      </c>
      <c r="V3900" s="0" t="n">
        <v>0</v>
      </c>
      <c r="X3900" s="55" t="n">
        <f aca="false">IF(I3900="Male",0,1)</f>
        <v>1</v>
      </c>
      <c r="Y3900" s="55" t="n">
        <f aca="false">IF(OR(I3900="DNB",I3900="Dry DNB"),1,0)</f>
        <v>0</v>
      </c>
      <c r="Z3900" s="0" t="str">
        <f aca="false">IF(ISNUMBER(W3900),A3900-W3900,"")</f>
        <v/>
      </c>
      <c r="AA3900" s="55" t="n">
        <f aca="false">MATCH(A3900,DATAS,0)</f>
        <v>1</v>
      </c>
      <c r="AB3900" s="55" t="n">
        <f aca="false">IF(AND(E3900&gt;0,OR(AND(B3900&gt;=1,B3900&lt;=6),B3900=10)),1,0)</f>
        <v>1</v>
      </c>
      <c r="AC3900" s="55" t="n">
        <f aca="false">IF(AND(E3900&gt;0,B3900=10),1,0)</f>
        <v>0</v>
      </c>
      <c r="AD3900" s="0" t="str">
        <f aca="false">IF(AND(C3899=C3900,AA3899=AA3900-1),AB3899,"")</f>
        <v/>
      </c>
      <c r="AE3900" s="0" t="str">
        <f aca="false">IF(AND(C3899=C3900,AA3899=AA3900-1),AC3899,"")</f>
        <v/>
      </c>
      <c r="AF3900" s="0" t="str">
        <f aca="false">IF(AA3900=1,"",IF(AND(AB3900=1,AD3900&lt;&gt;1),1,0))</f>
        <v/>
      </c>
      <c r="AG3900" s="0" t="str">
        <f aca="false">IF(AA3900=1,"",IF(AND(AC3900=1,AE3900&lt;&gt;1),1,0))</f>
        <v/>
      </c>
      <c r="AH3900" s="60" t="str">
        <f aca="false">IF(AND(E3900&gt;0,AA3900&lt;2,NOT(AND(C3901=C3900,AA3901=AA3900+1))),INDEX(DATAS,AA3900+1),"")</f>
        <v/>
      </c>
      <c r="AI3900" s="60" t="str">
        <f aca="false">IF(AND(AC3900=1,AA3900&lt;2),IF(AND(C3901=C3900,AA3901=AA3900+1),IF(AC3901=1,"",INDEX(DATAS,AA3900+1)),INDEX(DATAS,AA3900+1)),"")</f>
        <v/>
      </c>
    </row>
    <row r="3901" customFormat="false" ht="15" hidden="false" customHeight="false" outlineLevel="0" collapsed="false">
      <c r="A3901" s="60" t="n">
        <v>46310</v>
      </c>
      <c r="B3901" s="0" t="n">
        <v>1</v>
      </c>
      <c r="C3901" s="0" t="n">
        <v>6203</v>
      </c>
      <c r="D3901" s="0" t="n">
        <v>15</v>
      </c>
      <c r="E3901" s="0" t="n">
        <v>1</v>
      </c>
      <c r="F3901" s="55" t="s">
        <v>1138</v>
      </c>
      <c r="I3901" s="55" t="s">
        <v>166</v>
      </c>
      <c r="J3901" s="0" t="n">
        <v>15</v>
      </c>
      <c r="U3901" s="0" t="n">
        <v>648</v>
      </c>
      <c r="V3901" s="0" t="n">
        <v>0</v>
      </c>
      <c r="X3901" s="55" t="n">
        <f aca="false">IF(I3901="Male",0,1)</f>
        <v>1</v>
      </c>
      <c r="Y3901" s="55" t="n">
        <f aca="false">IF(OR(I3901="DNB",I3901="Dry DNB"),1,0)</f>
        <v>0</v>
      </c>
      <c r="Z3901" s="0" t="str">
        <f aca="false">IF(ISNUMBER(W3901),A3901-W3901,"")</f>
        <v/>
      </c>
      <c r="AA3901" s="55" t="n">
        <f aca="false">MATCH(A3901,DATAS,0)</f>
        <v>2</v>
      </c>
      <c r="AB3901" s="55" t="n">
        <f aca="false">IF(AND(E3901&gt;0,OR(AND(B3901&gt;=1,B3901&lt;=6),B3901=10)),1,0)</f>
        <v>1</v>
      </c>
      <c r="AC3901" s="55" t="n">
        <f aca="false">IF(AND(E3901&gt;0,B3901=10),1,0)</f>
        <v>0</v>
      </c>
      <c r="AD3901" s="55" t="n">
        <f aca="false">IF(AND(C3900=C3901,AA3900=AA3901-1),AB3900,"")</f>
        <v>1</v>
      </c>
      <c r="AE3901" s="55" t="n">
        <f aca="false">IF(AND(C3900=C3901,AA3900=AA3901-1),AC3900,"")</f>
        <v>0</v>
      </c>
      <c r="AF3901" s="55" t="n">
        <f aca="false">IF(AA3901=1,"",IF(AND(AB3901=1,AD3901&lt;&gt;1),1,0))</f>
        <v>0</v>
      </c>
      <c r="AG3901" s="55" t="n">
        <f aca="false">IF(AA3901=1,"",IF(AND(AC3901=1,AE3901&lt;&gt;1),1,0))</f>
        <v>0</v>
      </c>
      <c r="AH3901" s="60" t="str">
        <f aca="false">IF(AND(E3901&gt;0,AA3901&lt;2,NOT(AND(C3902=C3901,AA3902=AA3901+1))),INDEX(DATAS,AA3901+1),"")</f>
        <v/>
      </c>
      <c r="AI3901" s="60" t="str">
        <f aca="false">IF(AND(AC3901=1,AA3901&lt;2),IF(AND(C3902=C3901,AA3902=AA3901+1),IF(AC3902=1,"",INDEX(DATAS,AA3901+1)),INDEX(DATAS,AA3901+1)),"")</f>
        <v/>
      </c>
    </row>
    <row r="3902" customFormat="false" ht="15" hidden="false" customHeight="false" outlineLevel="0" collapsed="false">
      <c r="A3902" s="60" t="n">
        <v>46309</v>
      </c>
      <c r="B3902" s="0" t="n">
        <v>1</v>
      </c>
      <c r="C3902" s="0" t="n">
        <v>6206</v>
      </c>
      <c r="D3902" s="0" t="n">
        <v>11</v>
      </c>
      <c r="E3902" s="0" t="n">
        <v>1</v>
      </c>
      <c r="F3902" s="55" t="s">
        <v>1139</v>
      </c>
      <c r="I3902" s="55" t="s">
        <v>166</v>
      </c>
      <c r="J3902" s="0" t="n">
        <v>11</v>
      </c>
      <c r="U3902" s="0" t="n">
        <v>646</v>
      </c>
      <c r="V3902" s="0" t="n">
        <v>0</v>
      </c>
      <c r="X3902" s="55" t="n">
        <f aca="false">IF(I3902="Male",0,1)</f>
        <v>1</v>
      </c>
      <c r="Y3902" s="55" t="n">
        <f aca="false">IF(OR(I3902="DNB",I3902="Dry DNB"),1,0)</f>
        <v>0</v>
      </c>
      <c r="Z3902" s="0" t="str">
        <f aca="false">IF(ISNUMBER(W3902),A3902-W3902,"")</f>
        <v/>
      </c>
      <c r="AA3902" s="55" t="n">
        <f aca="false">MATCH(A3902,DATAS,0)</f>
        <v>1</v>
      </c>
      <c r="AB3902" s="55" t="n">
        <f aca="false">IF(AND(E3902&gt;0,OR(AND(B3902&gt;=1,B3902&lt;=6),B3902=10)),1,0)</f>
        <v>1</v>
      </c>
      <c r="AC3902" s="55" t="n">
        <f aca="false">IF(AND(E3902&gt;0,B3902=10),1,0)</f>
        <v>0</v>
      </c>
      <c r="AD3902" s="0" t="str">
        <f aca="false">IF(AND(C3901=C3902,AA3901=AA3902-1),AB3901,"")</f>
        <v/>
      </c>
      <c r="AE3902" s="0" t="str">
        <f aca="false">IF(AND(C3901=C3902,AA3901=AA3902-1),AC3901,"")</f>
        <v/>
      </c>
      <c r="AF3902" s="0" t="str">
        <f aca="false">IF(AA3902=1,"",IF(AND(AB3902=1,AD3902&lt;&gt;1),1,0))</f>
        <v/>
      </c>
      <c r="AG3902" s="0" t="str">
        <f aca="false">IF(AA3902=1,"",IF(AND(AC3902=1,AE3902&lt;&gt;1),1,0))</f>
        <v/>
      </c>
      <c r="AH3902" s="60" t="str">
        <f aca="false">IF(AND(E3902&gt;0,AA3902&lt;2,NOT(AND(C3903=C3902,AA3903=AA3902+1))),INDEX(DATAS,AA3902+1),"")</f>
        <v/>
      </c>
      <c r="AI3902" s="60" t="str">
        <f aca="false">IF(AND(AC3902=1,AA3902&lt;2),IF(AND(C3903=C3902,AA3903=AA3902+1),IF(AC3903=1,"",INDEX(DATAS,AA3902+1)),INDEX(DATAS,AA3902+1)),"")</f>
        <v/>
      </c>
    </row>
    <row r="3903" customFormat="false" ht="15" hidden="false" customHeight="false" outlineLevel="0" collapsed="false">
      <c r="A3903" s="60" t="n">
        <v>46310</v>
      </c>
      <c r="B3903" s="0" t="n">
        <v>1</v>
      </c>
      <c r="C3903" s="0" t="n">
        <v>6206</v>
      </c>
      <c r="D3903" s="0" t="n">
        <v>12</v>
      </c>
      <c r="E3903" s="0" t="n">
        <v>1</v>
      </c>
      <c r="F3903" s="55" t="s">
        <v>1139</v>
      </c>
      <c r="I3903" s="55" t="s">
        <v>166</v>
      </c>
      <c r="J3903" s="0" t="n">
        <v>12</v>
      </c>
      <c r="U3903" s="0" t="n">
        <v>647</v>
      </c>
      <c r="V3903" s="0" t="n">
        <v>0</v>
      </c>
      <c r="X3903" s="55" t="n">
        <f aca="false">IF(I3903="Male",0,1)</f>
        <v>1</v>
      </c>
      <c r="Y3903" s="55" t="n">
        <f aca="false">IF(OR(I3903="DNB",I3903="Dry DNB"),1,0)</f>
        <v>0</v>
      </c>
      <c r="Z3903" s="0" t="str">
        <f aca="false">IF(ISNUMBER(W3903),A3903-W3903,"")</f>
        <v/>
      </c>
      <c r="AA3903" s="55" t="n">
        <f aca="false">MATCH(A3903,DATAS,0)</f>
        <v>2</v>
      </c>
      <c r="AB3903" s="55" t="n">
        <f aca="false">IF(AND(E3903&gt;0,OR(AND(B3903&gt;=1,B3903&lt;=6),B3903=10)),1,0)</f>
        <v>1</v>
      </c>
      <c r="AC3903" s="55" t="n">
        <f aca="false">IF(AND(E3903&gt;0,B3903=10),1,0)</f>
        <v>0</v>
      </c>
      <c r="AD3903" s="55" t="n">
        <f aca="false">IF(AND(C3902=C3903,AA3902=AA3903-1),AB3902,"")</f>
        <v>1</v>
      </c>
      <c r="AE3903" s="55" t="n">
        <f aca="false">IF(AND(C3902=C3903,AA3902=AA3903-1),AC3902,"")</f>
        <v>0</v>
      </c>
      <c r="AF3903" s="55" t="n">
        <f aca="false">IF(AA3903=1,"",IF(AND(AB3903=1,AD3903&lt;&gt;1),1,0))</f>
        <v>0</v>
      </c>
      <c r="AG3903" s="55" t="n">
        <f aca="false">IF(AA3903=1,"",IF(AND(AC3903=1,AE3903&lt;&gt;1),1,0))</f>
        <v>0</v>
      </c>
      <c r="AH3903" s="60" t="str">
        <f aca="false">IF(AND(E3903&gt;0,AA3903&lt;2,NOT(AND(C3904=C3903,AA3904=AA3903+1))),INDEX(DATAS,AA3903+1),"")</f>
        <v/>
      </c>
      <c r="AI3903" s="60" t="str">
        <f aca="false">IF(AND(AC3903=1,AA3903&lt;2),IF(AND(C3904=C3903,AA3904=AA3903+1),IF(AC3904=1,"",INDEX(DATAS,AA3903+1)),INDEX(DATAS,AA3903+1)),"")</f>
        <v/>
      </c>
    </row>
    <row r="3904" customFormat="false" ht="15" hidden="false" customHeight="false" outlineLevel="0" collapsed="false">
      <c r="A3904" s="60" t="n">
        <v>46309</v>
      </c>
      <c r="B3904" s="0" t="n">
        <v>14</v>
      </c>
      <c r="C3904" s="0" t="n">
        <v>6209</v>
      </c>
      <c r="E3904" s="0" t="n">
        <v>0</v>
      </c>
      <c r="F3904" s="55" t="s">
        <v>1140</v>
      </c>
      <c r="I3904" s="55" t="s">
        <v>157</v>
      </c>
      <c r="L3904" s="0" t="n">
        <v>261</v>
      </c>
      <c r="U3904" s="0" t="n">
        <v>644</v>
      </c>
      <c r="V3904" s="0" t="n">
        <v>1</v>
      </c>
      <c r="W3904" s="60" t="n">
        <v>46049</v>
      </c>
      <c r="X3904" s="55" t="n">
        <f aca="false">IF(I3904="Male",0,1)</f>
        <v>1</v>
      </c>
      <c r="Y3904" s="55" t="n">
        <f aca="false">IF(OR(I3904="DNB",I3904="Dry DNB"),1,0)</f>
        <v>0</v>
      </c>
      <c r="Z3904" s="55" t="n">
        <f aca="false">IF(ISNUMBER(W3904),A3904-W3904,"")</f>
        <v>260</v>
      </c>
      <c r="AA3904" s="55" t="n">
        <f aca="false">MATCH(A3904,DATAS,0)</f>
        <v>1</v>
      </c>
      <c r="AB3904" s="55" t="n">
        <f aca="false">IF(AND(E3904&gt;0,OR(AND(B3904&gt;=1,B3904&lt;=6),B3904=10)),1,0)</f>
        <v>0</v>
      </c>
      <c r="AC3904" s="55" t="n">
        <f aca="false">IF(AND(E3904&gt;0,B3904=10),1,0)</f>
        <v>0</v>
      </c>
      <c r="AD3904" s="0" t="str">
        <f aca="false">IF(AND(C3903=C3904,AA3903=AA3904-1),AB3903,"")</f>
        <v/>
      </c>
      <c r="AE3904" s="0" t="str">
        <f aca="false">IF(AND(C3903=C3904,AA3903=AA3904-1),AC3903,"")</f>
        <v/>
      </c>
      <c r="AF3904" s="0" t="str">
        <f aca="false">IF(AA3904=1,"",IF(AND(AB3904=1,AD3904&lt;&gt;1),1,0))</f>
        <v/>
      </c>
      <c r="AG3904" s="0" t="str">
        <f aca="false">IF(AA3904=1,"",IF(AND(AC3904=1,AE3904&lt;&gt;1),1,0))</f>
        <v/>
      </c>
      <c r="AH3904" s="60" t="str">
        <f aca="false">IF(AND(E3904&gt;0,AA3904&lt;2,NOT(AND(C3905=C3904,AA3905=AA3904+1))),INDEX(DATAS,AA3904+1),"")</f>
        <v/>
      </c>
      <c r="AI3904" s="60" t="str">
        <f aca="false">IF(AND(AC3904=1,AA3904&lt;2),IF(AND(C3905=C3904,AA3905=AA3904+1),IF(AC3905=1,"",INDEX(DATAS,AA3904+1)),INDEX(DATAS,AA3904+1)),"")</f>
        <v/>
      </c>
    </row>
    <row r="3905" customFormat="false" ht="15" hidden="false" customHeight="false" outlineLevel="0" collapsed="false">
      <c r="A3905" s="60" t="n">
        <v>46310</v>
      </c>
      <c r="B3905" s="0" t="n">
        <v>14</v>
      </c>
      <c r="C3905" s="0" t="n">
        <v>6209</v>
      </c>
      <c r="E3905" s="0" t="n">
        <v>0</v>
      </c>
      <c r="F3905" s="55" t="s">
        <v>1140</v>
      </c>
      <c r="I3905" s="55" t="s">
        <v>157</v>
      </c>
      <c r="L3905" s="0" t="n">
        <v>262</v>
      </c>
      <c r="U3905" s="0" t="n">
        <v>645</v>
      </c>
      <c r="V3905" s="0" t="n">
        <v>1</v>
      </c>
      <c r="W3905" s="60" t="n">
        <v>46049</v>
      </c>
      <c r="X3905" s="55" t="n">
        <f aca="false">IF(I3905="Male",0,1)</f>
        <v>1</v>
      </c>
      <c r="Y3905" s="55" t="n">
        <f aca="false">IF(OR(I3905="DNB",I3905="Dry DNB"),1,0)</f>
        <v>0</v>
      </c>
      <c r="Z3905" s="55" t="n">
        <f aca="false">IF(ISNUMBER(W3905),A3905-W3905,"")</f>
        <v>261</v>
      </c>
      <c r="AA3905" s="55" t="n">
        <f aca="false">MATCH(A3905,DATAS,0)</f>
        <v>2</v>
      </c>
      <c r="AB3905" s="55" t="n">
        <f aca="false">IF(AND(E3905&gt;0,OR(AND(B3905&gt;=1,B3905&lt;=6),B3905=10)),1,0)</f>
        <v>0</v>
      </c>
      <c r="AC3905" s="55" t="n">
        <f aca="false">IF(AND(E3905&gt;0,B3905=10),1,0)</f>
        <v>0</v>
      </c>
      <c r="AD3905" s="55" t="n">
        <f aca="false">IF(AND(C3904=C3905,AA3904=AA3905-1),AB3904,"")</f>
        <v>0</v>
      </c>
      <c r="AE3905" s="55" t="n">
        <f aca="false">IF(AND(C3904=C3905,AA3904=AA3905-1),AC3904,"")</f>
        <v>0</v>
      </c>
      <c r="AF3905" s="55" t="n">
        <f aca="false">IF(AA3905=1,"",IF(AND(AB3905=1,AD3905&lt;&gt;1),1,0))</f>
        <v>0</v>
      </c>
      <c r="AG3905" s="55" t="n">
        <f aca="false">IF(AA3905=1,"",IF(AND(AC3905=1,AE3905&lt;&gt;1),1,0))</f>
        <v>0</v>
      </c>
      <c r="AH3905" s="60" t="str">
        <f aca="false">IF(AND(E3905&gt;0,AA3905&lt;2,NOT(AND(C3906=C3905,AA3906=AA3905+1))),INDEX(DATAS,AA3905+1),"")</f>
        <v/>
      </c>
      <c r="AI3905" s="60" t="str">
        <f aca="false">IF(AND(AC3905=1,AA3905&lt;2),IF(AND(C3906=C3905,AA3906=AA3905+1),IF(AC3906=1,"",INDEX(DATAS,AA3905+1)),INDEX(DATAS,AA3905+1)),"")</f>
        <v/>
      </c>
    </row>
    <row r="3906" customFormat="false" ht="15" hidden="false" customHeight="false" outlineLevel="0" collapsed="false">
      <c r="A3906" s="60" t="n">
        <v>46309</v>
      </c>
      <c r="B3906" s="0" t="n">
        <v>14</v>
      </c>
      <c r="C3906" s="0" t="n">
        <v>6211</v>
      </c>
      <c r="E3906" s="0" t="n">
        <v>0</v>
      </c>
      <c r="F3906" s="55" t="s">
        <v>1141</v>
      </c>
      <c r="I3906" s="55" t="s">
        <v>157</v>
      </c>
      <c r="L3906" s="0" t="n">
        <v>265</v>
      </c>
      <c r="U3906" s="0" t="n">
        <v>643</v>
      </c>
      <c r="V3906" s="0" t="n">
        <v>1</v>
      </c>
      <c r="W3906" s="60" t="n">
        <v>46045</v>
      </c>
      <c r="X3906" s="55" t="n">
        <f aca="false">IF(I3906="Male",0,1)</f>
        <v>1</v>
      </c>
      <c r="Y3906" s="55" t="n">
        <f aca="false">IF(OR(I3906="DNB",I3906="Dry DNB"),1,0)</f>
        <v>0</v>
      </c>
      <c r="Z3906" s="55" t="n">
        <f aca="false">IF(ISNUMBER(W3906),A3906-W3906,"")</f>
        <v>264</v>
      </c>
      <c r="AA3906" s="55" t="n">
        <f aca="false">MATCH(A3906,DATAS,0)</f>
        <v>1</v>
      </c>
      <c r="AB3906" s="55" t="n">
        <f aca="false">IF(AND(E3906&gt;0,OR(AND(B3906&gt;=1,B3906&lt;=6),B3906=10)),1,0)</f>
        <v>0</v>
      </c>
      <c r="AC3906" s="55" t="n">
        <f aca="false">IF(AND(E3906&gt;0,B3906=10),1,0)</f>
        <v>0</v>
      </c>
      <c r="AD3906" s="0" t="str">
        <f aca="false">IF(AND(C3905=C3906,AA3905=AA3906-1),AB3905,"")</f>
        <v/>
      </c>
      <c r="AE3906" s="0" t="str">
        <f aca="false">IF(AND(C3905=C3906,AA3905=AA3906-1),AC3905,"")</f>
        <v/>
      </c>
      <c r="AF3906" s="0" t="str">
        <f aca="false">IF(AA3906=1,"",IF(AND(AB3906=1,AD3906&lt;&gt;1),1,0))</f>
        <v/>
      </c>
      <c r="AG3906" s="0" t="str">
        <f aca="false">IF(AA3906=1,"",IF(AND(AC3906=1,AE3906&lt;&gt;1),1,0))</f>
        <v/>
      </c>
      <c r="AH3906" s="60" t="str">
        <f aca="false">IF(AND(E3906&gt;0,AA3906&lt;2,NOT(AND(C3907=C3906,AA3907=AA3906+1))),INDEX(DATAS,AA3906+1),"")</f>
        <v/>
      </c>
      <c r="AI3906" s="60" t="str">
        <f aca="false">IF(AND(AC3906=1,AA3906&lt;2),IF(AND(C3907=C3906,AA3907=AA3906+1),IF(AC3907=1,"",INDEX(DATAS,AA3906+1)),INDEX(DATAS,AA3906+1)),"")</f>
        <v/>
      </c>
    </row>
    <row r="3907" customFormat="false" ht="15" hidden="false" customHeight="false" outlineLevel="0" collapsed="false">
      <c r="A3907" s="60" t="n">
        <v>46310</v>
      </c>
      <c r="B3907" s="0" t="n">
        <v>14</v>
      </c>
      <c r="C3907" s="0" t="n">
        <v>6211</v>
      </c>
      <c r="E3907" s="0" t="n">
        <v>0</v>
      </c>
      <c r="F3907" s="55" t="s">
        <v>1141</v>
      </c>
      <c r="I3907" s="55" t="s">
        <v>157</v>
      </c>
      <c r="L3907" s="0" t="n">
        <v>266</v>
      </c>
      <c r="U3907" s="0" t="n">
        <v>644</v>
      </c>
      <c r="V3907" s="0" t="n">
        <v>1</v>
      </c>
      <c r="W3907" s="60" t="n">
        <v>46045</v>
      </c>
      <c r="X3907" s="55" t="n">
        <f aca="false">IF(I3907="Male",0,1)</f>
        <v>1</v>
      </c>
      <c r="Y3907" s="55" t="n">
        <f aca="false">IF(OR(I3907="DNB",I3907="Dry DNB"),1,0)</f>
        <v>0</v>
      </c>
      <c r="Z3907" s="55" t="n">
        <f aca="false">IF(ISNUMBER(W3907),A3907-W3907,"")</f>
        <v>265</v>
      </c>
      <c r="AA3907" s="55" t="n">
        <f aca="false">MATCH(A3907,DATAS,0)</f>
        <v>2</v>
      </c>
      <c r="AB3907" s="55" t="n">
        <f aca="false">IF(AND(E3907&gt;0,OR(AND(B3907&gt;=1,B3907&lt;=6),B3907=10)),1,0)</f>
        <v>0</v>
      </c>
      <c r="AC3907" s="55" t="n">
        <f aca="false">IF(AND(E3907&gt;0,B3907=10),1,0)</f>
        <v>0</v>
      </c>
      <c r="AD3907" s="55" t="n">
        <f aca="false">IF(AND(C3906=C3907,AA3906=AA3907-1),AB3906,"")</f>
        <v>0</v>
      </c>
      <c r="AE3907" s="55" t="n">
        <f aca="false">IF(AND(C3906=C3907,AA3906=AA3907-1),AC3906,"")</f>
        <v>0</v>
      </c>
      <c r="AF3907" s="55" t="n">
        <f aca="false">IF(AA3907=1,"",IF(AND(AB3907=1,AD3907&lt;&gt;1),1,0))</f>
        <v>0</v>
      </c>
      <c r="AG3907" s="55" t="n">
        <f aca="false">IF(AA3907=1,"",IF(AND(AC3907=1,AE3907&lt;&gt;1),1,0))</f>
        <v>0</v>
      </c>
      <c r="AH3907" s="60" t="str">
        <f aca="false">IF(AND(E3907&gt;0,AA3907&lt;2,NOT(AND(C3908=C3907,AA3908=AA3907+1))),INDEX(DATAS,AA3907+1),"")</f>
        <v/>
      </c>
      <c r="AI3907" s="60" t="str">
        <f aca="false">IF(AND(AC3907=1,AA3907&lt;2),IF(AND(C3908=C3907,AA3908=AA3907+1),IF(AC3908=1,"",INDEX(DATAS,AA3907+1)),INDEX(DATAS,AA3907+1)),"")</f>
        <v/>
      </c>
    </row>
    <row r="3908" customFormat="false" ht="15" hidden="false" customHeight="false" outlineLevel="0" collapsed="false">
      <c r="A3908" s="60" t="n">
        <v>46309</v>
      </c>
      <c r="B3908" s="0" t="n">
        <v>8</v>
      </c>
      <c r="C3908" s="0" t="n">
        <v>6212</v>
      </c>
      <c r="E3908" s="0" t="n">
        <v>0</v>
      </c>
      <c r="F3908" s="55" t="s">
        <v>1141</v>
      </c>
      <c r="I3908" s="55" t="s">
        <v>157</v>
      </c>
      <c r="L3908" s="0" t="n">
        <v>212</v>
      </c>
      <c r="U3908" s="0" t="n">
        <v>643</v>
      </c>
      <c r="V3908" s="0" t="n">
        <v>4</v>
      </c>
      <c r="W3908" s="60" t="n">
        <v>46098</v>
      </c>
      <c r="X3908" s="55" t="n">
        <f aca="false">IF(I3908="Male",0,1)</f>
        <v>1</v>
      </c>
      <c r="Y3908" s="55" t="n">
        <f aca="false">IF(OR(I3908="DNB",I3908="Dry DNB"),1,0)</f>
        <v>0</v>
      </c>
      <c r="Z3908" s="55" t="n">
        <f aca="false">IF(ISNUMBER(W3908),A3908-W3908,"")</f>
        <v>211</v>
      </c>
      <c r="AA3908" s="55" t="n">
        <f aca="false">MATCH(A3908,DATAS,0)</f>
        <v>1</v>
      </c>
      <c r="AB3908" s="55" t="n">
        <f aca="false">IF(AND(E3908&gt;0,OR(AND(B3908&gt;=1,B3908&lt;=6),B3908=10)),1,0)</f>
        <v>0</v>
      </c>
      <c r="AC3908" s="55" t="n">
        <f aca="false">IF(AND(E3908&gt;0,B3908=10),1,0)</f>
        <v>0</v>
      </c>
      <c r="AD3908" s="0" t="str">
        <f aca="false">IF(AND(C3907=C3908,AA3907=AA3908-1),AB3907,"")</f>
        <v/>
      </c>
      <c r="AE3908" s="0" t="str">
        <f aca="false">IF(AND(C3907=C3908,AA3907=AA3908-1),AC3907,"")</f>
        <v/>
      </c>
      <c r="AF3908" s="0" t="str">
        <f aca="false">IF(AA3908=1,"",IF(AND(AB3908=1,AD3908&lt;&gt;1),1,0))</f>
        <v/>
      </c>
      <c r="AG3908" s="0" t="str">
        <f aca="false">IF(AA3908=1,"",IF(AND(AC3908=1,AE3908&lt;&gt;1),1,0))</f>
        <v/>
      </c>
      <c r="AH3908" s="60" t="str">
        <f aca="false">IF(AND(E3908&gt;0,AA3908&lt;2,NOT(AND(C3909=C3908,AA3909=AA3908+1))),INDEX(DATAS,AA3908+1),"")</f>
        <v/>
      </c>
      <c r="AI3908" s="60" t="str">
        <f aca="false">IF(AND(AC3908=1,AA3908&lt;2),IF(AND(C3909=C3908,AA3909=AA3908+1),IF(AC3909=1,"",INDEX(DATAS,AA3908+1)),INDEX(DATAS,AA3908+1)),"")</f>
        <v/>
      </c>
    </row>
    <row r="3909" customFormat="false" ht="15" hidden="false" customHeight="false" outlineLevel="0" collapsed="false">
      <c r="A3909" s="60" t="n">
        <v>46310</v>
      </c>
      <c r="B3909" s="0" t="n">
        <v>8</v>
      </c>
      <c r="C3909" s="0" t="n">
        <v>6212</v>
      </c>
      <c r="E3909" s="0" t="n">
        <v>0</v>
      </c>
      <c r="F3909" s="55" t="s">
        <v>1141</v>
      </c>
      <c r="I3909" s="55" t="s">
        <v>157</v>
      </c>
      <c r="L3909" s="0" t="n">
        <v>213</v>
      </c>
      <c r="U3909" s="0" t="n">
        <v>644</v>
      </c>
      <c r="V3909" s="0" t="n">
        <v>4</v>
      </c>
      <c r="W3909" s="60" t="n">
        <v>46098</v>
      </c>
      <c r="X3909" s="55" t="n">
        <f aca="false">IF(I3909="Male",0,1)</f>
        <v>1</v>
      </c>
      <c r="Y3909" s="55" t="n">
        <f aca="false">IF(OR(I3909="DNB",I3909="Dry DNB"),1,0)</f>
        <v>0</v>
      </c>
      <c r="Z3909" s="55" t="n">
        <f aca="false">IF(ISNUMBER(W3909),A3909-W3909,"")</f>
        <v>212</v>
      </c>
      <c r="AA3909" s="55" t="n">
        <f aca="false">MATCH(A3909,DATAS,0)</f>
        <v>2</v>
      </c>
      <c r="AB3909" s="55" t="n">
        <f aca="false">IF(AND(E3909&gt;0,OR(AND(B3909&gt;=1,B3909&lt;=6),B3909=10)),1,0)</f>
        <v>0</v>
      </c>
      <c r="AC3909" s="55" t="n">
        <f aca="false">IF(AND(E3909&gt;0,B3909=10),1,0)</f>
        <v>0</v>
      </c>
      <c r="AD3909" s="55" t="n">
        <f aca="false">IF(AND(C3908=C3909,AA3908=AA3909-1),AB3908,"")</f>
        <v>0</v>
      </c>
      <c r="AE3909" s="55" t="n">
        <f aca="false">IF(AND(C3908=C3909,AA3908=AA3909-1),AC3908,"")</f>
        <v>0</v>
      </c>
      <c r="AF3909" s="55" t="n">
        <f aca="false">IF(AA3909=1,"",IF(AND(AB3909=1,AD3909&lt;&gt;1),1,0))</f>
        <v>0</v>
      </c>
      <c r="AG3909" s="55" t="n">
        <f aca="false">IF(AA3909=1,"",IF(AND(AC3909=1,AE3909&lt;&gt;1),1,0))</f>
        <v>0</v>
      </c>
      <c r="AH3909" s="60" t="str">
        <f aca="false">IF(AND(E3909&gt;0,AA3909&lt;2,NOT(AND(C3910=C3909,AA3910=AA3909+1))),INDEX(DATAS,AA3909+1),"")</f>
        <v/>
      </c>
      <c r="AI3909" s="60" t="str">
        <f aca="false">IF(AND(AC3909=1,AA3909&lt;2),IF(AND(C3910=C3909,AA3910=AA3909+1),IF(AC3910=1,"",INDEX(DATAS,AA3909+1)),INDEX(DATAS,AA3909+1)),"")</f>
        <v/>
      </c>
    </row>
    <row r="3910" customFormat="false" ht="15" hidden="false" customHeight="false" outlineLevel="0" collapsed="false">
      <c r="A3910" s="60" t="n">
        <v>46309</v>
      </c>
      <c r="B3910" s="0" t="n">
        <v>8</v>
      </c>
      <c r="C3910" s="0" t="n">
        <v>6213</v>
      </c>
      <c r="E3910" s="0" t="n">
        <v>0</v>
      </c>
      <c r="F3910" s="55" t="s">
        <v>1142</v>
      </c>
      <c r="I3910" s="55" t="s">
        <v>157</v>
      </c>
      <c r="L3910" s="0" t="n">
        <v>49</v>
      </c>
      <c r="U3910" s="0" t="n">
        <v>642</v>
      </c>
      <c r="V3910" s="0" t="n">
        <v>7</v>
      </c>
      <c r="W3910" s="60" t="n">
        <v>46261</v>
      </c>
      <c r="X3910" s="55" t="n">
        <f aca="false">IF(I3910="Male",0,1)</f>
        <v>1</v>
      </c>
      <c r="Y3910" s="55" t="n">
        <f aca="false">IF(OR(I3910="DNB",I3910="Dry DNB"),1,0)</f>
        <v>0</v>
      </c>
      <c r="Z3910" s="55" t="n">
        <f aca="false">IF(ISNUMBER(W3910),A3910-W3910,"")</f>
        <v>48</v>
      </c>
      <c r="AA3910" s="55" t="n">
        <f aca="false">MATCH(A3910,DATAS,0)</f>
        <v>1</v>
      </c>
      <c r="AB3910" s="55" t="n">
        <f aca="false">IF(AND(E3910&gt;0,OR(AND(B3910&gt;=1,B3910&lt;=6),B3910=10)),1,0)</f>
        <v>0</v>
      </c>
      <c r="AC3910" s="55" t="n">
        <f aca="false">IF(AND(E3910&gt;0,B3910=10),1,0)</f>
        <v>0</v>
      </c>
      <c r="AD3910" s="0" t="str">
        <f aca="false">IF(AND(C3909=C3910,AA3909=AA3910-1),AB3909,"")</f>
        <v/>
      </c>
      <c r="AE3910" s="0" t="str">
        <f aca="false">IF(AND(C3909=C3910,AA3909=AA3910-1),AC3909,"")</f>
        <v/>
      </c>
      <c r="AF3910" s="0" t="str">
        <f aca="false">IF(AA3910=1,"",IF(AND(AB3910=1,AD3910&lt;&gt;1),1,0))</f>
        <v/>
      </c>
      <c r="AG3910" s="0" t="str">
        <f aca="false">IF(AA3910=1,"",IF(AND(AC3910=1,AE3910&lt;&gt;1),1,0))</f>
        <v/>
      </c>
      <c r="AH3910" s="60" t="str">
        <f aca="false">IF(AND(E3910&gt;0,AA3910&lt;2,NOT(AND(C3911=C3910,AA3911=AA3910+1))),INDEX(DATAS,AA3910+1),"")</f>
        <v/>
      </c>
      <c r="AI3910" s="60" t="str">
        <f aca="false">IF(AND(AC3910=1,AA3910&lt;2),IF(AND(C3911=C3910,AA3911=AA3910+1),IF(AC3911=1,"",INDEX(DATAS,AA3910+1)),INDEX(DATAS,AA3910+1)),"")</f>
        <v/>
      </c>
    </row>
    <row r="3911" customFormat="false" ht="15" hidden="false" customHeight="false" outlineLevel="0" collapsed="false">
      <c r="A3911" s="60" t="n">
        <v>46310</v>
      </c>
      <c r="B3911" s="0" t="n">
        <v>8</v>
      </c>
      <c r="C3911" s="0" t="n">
        <v>6213</v>
      </c>
      <c r="E3911" s="0" t="n">
        <v>0</v>
      </c>
      <c r="F3911" s="55" t="s">
        <v>1142</v>
      </c>
      <c r="I3911" s="55" t="s">
        <v>157</v>
      </c>
      <c r="L3911" s="0" t="n">
        <v>50</v>
      </c>
      <c r="U3911" s="0" t="n">
        <v>643</v>
      </c>
      <c r="V3911" s="0" t="n">
        <v>7</v>
      </c>
      <c r="W3911" s="60" t="n">
        <v>46261</v>
      </c>
      <c r="X3911" s="55" t="n">
        <f aca="false">IF(I3911="Male",0,1)</f>
        <v>1</v>
      </c>
      <c r="Y3911" s="55" t="n">
        <f aca="false">IF(OR(I3911="DNB",I3911="Dry DNB"),1,0)</f>
        <v>0</v>
      </c>
      <c r="Z3911" s="55" t="n">
        <f aca="false">IF(ISNUMBER(W3911),A3911-W3911,"")</f>
        <v>49</v>
      </c>
      <c r="AA3911" s="55" t="n">
        <f aca="false">MATCH(A3911,DATAS,0)</f>
        <v>2</v>
      </c>
      <c r="AB3911" s="55" t="n">
        <f aca="false">IF(AND(E3911&gt;0,OR(AND(B3911&gt;=1,B3911&lt;=6),B3911=10)),1,0)</f>
        <v>0</v>
      </c>
      <c r="AC3911" s="55" t="n">
        <f aca="false">IF(AND(E3911&gt;0,B3911=10),1,0)</f>
        <v>0</v>
      </c>
      <c r="AD3911" s="55" t="n">
        <f aca="false">IF(AND(C3910=C3911,AA3910=AA3911-1),AB3910,"")</f>
        <v>0</v>
      </c>
      <c r="AE3911" s="55" t="n">
        <f aca="false">IF(AND(C3910=C3911,AA3910=AA3911-1),AC3910,"")</f>
        <v>0</v>
      </c>
      <c r="AF3911" s="55" t="n">
        <f aca="false">IF(AA3911=1,"",IF(AND(AB3911=1,AD3911&lt;&gt;1),1,0))</f>
        <v>0</v>
      </c>
      <c r="AG3911" s="55" t="n">
        <f aca="false">IF(AA3911=1,"",IF(AND(AC3911=1,AE3911&lt;&gt;1),1,0))</f>
        <v>0</v>
      </c>
      <c r="AH3911" s="60" t="str">
        <f aca="false">IF(AND(E3911&gt;0,AA3911&lt;2,NOT(AND(C3912=C3911,AA3912=AA3911+1))),INDEX(DATAS,AA3911+1),"")</f>
        <v/>
      </c>
      <c r="AI3911" s="60" t="str">
        <f aca="false">IF(AND(AC3911=1,AA3911&lt;2),IF(AND(C3912=C3911,AA3912=AA3911+1),IF(AC3912=1,"",INDEX(DATAS,AA3911+1)),INDEX(DATAS,AA3911+1)),"")</f>
        <v/>
      </c>
    </row>
    <row r="3912" customFormat="false" ht="15" hidden="false" customHeight="false" outlineLevel="0" collapsed="false">
      <c r="A3912" s="60" t="n">
        <v>46309</v>
      </c>
      <c r="B3912" s="0" t="n">
        <v>8</v>
      </c>
      <c r="C3912" s="0" t="n">
        <v>6214</v>
      </c>
      <c r="E3912" s="0" t="n">
        <v>0</v>
      </c>
      <c r="F3912" s="55" t="s">
        <v>1142</v>
      </c>
      <c r="I3912" s="55" t="s">
        <v>157</v>
      </c>
      <c r="L3912" s="0" t="n">
        <v>128</v>
      </c>
      <c r="U3912" s="0" t="n">
        <v>642</v>
      </c>
      <c r="V3912" s="0" t="n">
        <v>7</v>
      </c>
      <c r="W3912" s="60" t="n">
        <v>46182</v>
      </c>
      <c r="X3912" s="55" t="n">
        <f aca="false">IF(I3912="Male",0,1)</f>
        <v>1</v>
      </c>
      <c r="Y3912" s="55" t="n">
        <f aca="false">IF(OR(I3912="DNB",I3912="Dry DNB"),1,0)</f>
        <v>0</v>
      </c>
      <c r="Z3912" s="55" t="n">
        <f aca="false">IF(ISNUMBER(W3912),A3912-W3912,"")</f>
        <v>127</v>
      </c>
      <c r="AA3912" s="55" t="n">
        <f aca="false">MATCH(A3912,DATAS,0)</f>
        <v>1</v>
      </c>
      <c r="AB3912" s="55" t="n">
        <f aca="false">IF(AND(E3912&gt;0,OR(AND(B3912&gt;=1,B3912&lt;=6),B3912=10)),1,0)</f>
        <v>0</v>
      </c>
      <c r="AC3912" s="55" t="n">
        <f aca="false">IF(AND(E3912&gt;0,B3912=10),1,0)</f>
        <v>0</v>
      </c>
      <c r="AD3912" s="0" t="str">
        <f aca="false">IF(AND(C3911=C3912,AA3911=AA3912-1),AB3911,"")</f>
        <v/>
      </c>
      <c r="AE3912" s="0" t="str">
        <f aca="false">IF(AND(C3911=C3912,AA3911=AA3912-1),AC3911,"")</f>
        <v/>
      </c>
      <c r="AF3912" s="0" t="str">
        <f aca="false">IF(AA3912=1,"",IF(AND(AB3912=1,AD3912&lt;&gt;1),1,0))</f>
        <v/>
      </c>
      <c r="AG3912" s="0" t="str">
        <f aca="false">IF(AA3912=1,"",IF(AND(AC3912=1,AE3912&lt;&gt;1),1,0))</f>
        <v/>
      </c>
      <c r="AH3912" s="60" t="str">
        <f aca="false">IF(AND(E3912&gt;0,AA3912&lt;2,NOT(AND(C3913=C3912,AA3913=AA3912+1))),INDEX(DATAS,AA3912+1),"")</f>
        <v/>
      </c>
      <c r="AI3912" s="60" t="str">
        <f aca="false">IF(AND(AC3912=1,AA3912&lt;2),IF(AND(C3913=C3912,AA3913=AA3912+1),IF(AC3913=1,"",INDEX(DATAS,AA3912+1)),INDEX(DATAS,AA3912+1)),"")</f>
        <v/>
      </c>
    </row>
    <row r="3913" customFormat="false" ht="15" hidden="false" customHeight="false" outlineLevel="0" collapsed="false">
      <c r="A3913" s="60" t="n">
        <v>46310</v>
      </c>
      <c r="B3913" s="0" t="n">
        <v>8</v>
      </c>
      <c r="C3913" s="0" t="n">
        <v>6214</v>
      </c>
      <c r="E3913" s="0" t="n">
        <v>0</v>
      </c>
      <c r="F3913" s="55" t="s">
        <v>1142</v>
      </c>
      <c r="I3913" s="55" t="s">
        <v>157</v>
      </c>
      <c r="L3913" s="0" t="n">
        <v>129</v>
      </c>
      <c r="U3913" s="0" t="n">
        <v>643</v>
      </c>
      <c r="V3913" s="0" t="n">
        <v>7</v>
      </c>
      <c r="W3913" s="60" t="n">
        <v>46182</v>
      </c>
      <c r="X3913" s="55" t="n">
        <f aca="false">IF(I3913="Male",0,1)</f>
        <v>1</v>
      </c>
      <c r="Y3913" s="55" t="n">
        <f aca="false">IF(OR(I3913="DNB",I3913="Dry DNB"),1,0)</f>
        <v>0</v>
      </c>
      <c r="Z3913" s="55" t="n">
        <f aca="false">IF(ISNUMBER(W3913),A3913-W3913,"")</f>
        <v>128</v>
      </c>
      <c r="AA3913" s="55" t="n">
        <f aca="false">MATCH(A3913,DATAS,0)</f>
        <v>2</v>
      </c>
      <c r="AB3913" s="55" t="n">
        <f aca="false">IF(AND(E3913&gt;0,OR(AND(B3913&gt;=1,B3913&lt;=6),B3913=10)),1,0)</f>
        <v>0</v>
      </c>
      <c r="AC3913" s="55" t="n">
        <f aca="false">IF(AND(E3913&gt;0,B3913=10),1,0)</f>
        <v>0</v>
      </c>
      <c r="AD3913" s="55" t="n">
        <f aca="false">IF(AND(C3912=C3913,AA3912=AA3913-1),AB3912,"")</f>
        <v>0</v>
      </c>
      <c r="AE3913" s="55" t="n">
        <f aca="false">IF(AND(C3912=C3913,AA3912=AA3913-1),AC3912,"")</f>
        <v>0</v>
      </c>
      <c r="AF3913" s="55" t="n">
        <f aca="false">IF(AA3913=1,"",IF(AND(AB3913=1,AD3913&lt;&gt;1),1,0))</f>
        <v>0</v>
      </c>
      <c r="AG3913" s="55" t="n">
        <f aca="false">IF(AA3913=1,"",IF(AND(AC3913=1,AE3913&lt;&gt;1),1,0))</f>
        <v>0</v>
      </c>
      <c r="AH3913" s="60" t="str">
        <f aca="false">IF(AND(E3913&gt;0,AA3913&lt;2,NOT(AND(C3914=C3913,AA3914=AA3913+1))),INDEX(DATAS,AA3913+1),"")</f>
        <v/>
      </c>
      <c r="AI3913" s="60" t="str">
        <f aca="false">IF(AND(AC3913=1,AA3913&lt;2),IF(AND(C3914=C3913,AA3914=AA3913+1),IF(AC3914=1,"",INDEX(DATAS,AA3913+1)),INDEX(DATAS,AA3913+1)),"")</f>
        <v/>
      </c>
    </row>
    <row r="3914" customFormat="false" ht="15" hidden="false" customHeight="false" outlineLevel="0" collapsed="false">
      <c r="A3914" s="60" t="n">
        <v>46309</v>
      </c>
      <c r="B3914" s="0" t="n">
        <v>8</v>
      </c>
      <c r="C3914" s="0" t="n">
        <v>6216</v>
      </c>
      <c r="E3914" s="0" t="n">
        <v>0</v>
      </c>
      <c r="F3914" s="55" t="s">
        <v>1143</v>
      </c>
      <c r="I3914" s="55" t="s">
        <v>157</v>
      </c>
      <c r="L3914" s="0" t="n">
        <v>100</v>
      </c>
      <c r="U3914" s="0" t="n">
        <v>641</v>
      </c>
      <c r="V3914" s="0" t="n">
        <v>9</v>
      </c>
      <c r="W3914" s="60" t="n">
        <v>46210</v>
      </c>
      <c r="X3914" s="55" t="n">
        <f aca="false">IF(I3914="Male",0,1)</f>
        <v>1</v>
      </c>
      <c r="Y3914" s="55" t="n">
        <f aca="false">IF(OR(I3914="DNB",I3914="Dry DNB"),1,0)</f>
        <v>0</v>
      </c>
      <c r="Z3914" s="55" t="n">
        <f aca="false">IF(ISNUMBER(W3914),A3914-W3914,"")</f>
        <v>99</v>
      </c>
      <c r="AA3914" s="55" t="n">
        <f aca="false">MATCH(A3914,DATAS,0)</f>
        <v>1</v>
      </c>
      <c r="AB3914" s="55" t="n">
        <f aca="false">IF(AND(E3914&gt;0,OR(AND(B3914&gt;=1,B3914&lt;=6),B3914=10)),1,0)</f>
        <v>0</v>
      </c>
      <c r="AC3914" s="55" t="n">
        <f aca="false">IF(AND(E3914&gt;0,B3914=10),1,0)</f>
        <v>0</v>
      </c>
      <c r="AD3914" s="0" t="str">
        <f aca="false">IF(AND(C3913=C3914,AA3913=AA3914-1),AB3913,"")</f>
        <v/>
      </c>
      <c r="AE3914" s="0" t="str">
        <f aca="false">IF(AND(C3913=C3914,AA3913=AA3914-1),AC3913,"")</f>
        <v/>
      </c>
      <c r="AF3914" s="0" t="str">
        <f aca="false">IF(AA3914=1,"",IF(AND(AB3914=1,AD3914&lt;&gt;1),1,0))</f>
        <v/>
      </c>
      <c r="AG3914" s="0" t="str">
        <f aca="false">IF(AA3914=1,"",IF(AND(AC3914=1,AE3914&lt;&gt;1),1,0))</f>
        <v/>
      </c>
      <c r="AH3914" s="60" t="str">
        <f aca="false">IF(AND(E3914&gt;0,AA3914&lt;2,NOT(AND(C3915=C3914,AA3915=AA3914+1))),INDEX(DATAS,AA3914+1),"")</f>
        <v/>
      </c>
      <c r="AI3914" s="60" t="str">
        <f aca="false">IF(AND(AC3914=1,AA3914&lt;2),IF(AND(C3915=C3914,AA3915=AA3914+1),IF(AC3915=1,"",INDEX(DATAS,AA3914+1)),INDEX(DATAS,AA3914+1)),"")</f>
        <v/>
      </c>
    </row>
    <row r="3915" customFormat="false" ht="15" hidden="false" customHeight="false" outlineLevel="0" collapsed="false">
      <c r="A3915" s="60" t="n">
        <v>46310</v>
      </c>
      <c r="B3915" s="0" t="n">
        <v>8</v>
      </c>
      <c r="C3915" s="0" t="n">
        <v>6216</v>
      </c>
      <c r="E3915" s="0" t="n">
        <v>0</v>
      </c>
      <c r="F3915" s="55" t="s">
        <v>1143</v>
      </c>
      <c r="I3915" s="55" t="s">
        <v>157</v>
      </c>
      <c r="L3915" s="0" t="n">
        <v>101</v>
      </c>
      <c r="U3915" s="0" t="n">
        <v>642</v>
      </c>
      <c r="V3915" s="0" t="n">
        <v>9</v>
      </c>
      <c r="W3915" s="60" t="n">
        <v>46210</v>
      </c>
      <c r="X3915" s="55" t="n">
        <f aca="false">IF(I3915="Male",0,1)</f>
        <v>1</v>
      </c>
      <c r="Y3915" s="55" t="n">
        <f aca="false">IF(OR(I3915="DNB",I3915="Dry DNB"),1,0)</f>
        <v>0</v>
      </c>
      <c r="Z3915" s="55" t="n">
        <f aca="false">IF(ISNUMBER(W3915),A3915-W3915,"")</f>
        <v>100</v>
      </c>
      <c r="AA3915" s="55" t="n">
        <f aca="false">MATCH(A3915,DATAS,0)</f>
        <v>2</v>
      </c>
      <c r="AB3915" s="55" t="n">
        <f aca="false">IF(AND(E3915&gt;0,OR(AND(B3915&gt;=1,B3915&lt;=6),B3915=10)),1,0)</f>
        <v>0</v>
      </c>
      <c r="AC3915" s="55" t="n">
        <f aca="false">IF(AND(E3915&gt;0,B3915=10),1,0)</f>
        <v>0</v>
      </c>
      <c r="AD3915" s="55" t="n">
        <f aca="false">IF(AND(C3914=C3915,AA3914=AA3915-1),AB3914,"")</f>
        <v>0</v>
      </c>
      <c r="AE3915" s="55" t="n">
        <f aca="false">IF(AND(C3914=C3915,AA3914=AA3915-1),AC3914,"")</f>
        <v>0</v>
      </c>
      <c r="AF3915" s="55" t="n">
        <f aca="false">IF(AA3915=1,"",IF(AND(AB3915=1,AD3915&lt;&gt;1),1,0))</f>
        <v>0</v>
      </c>
      <c r="AG3915" s="55" t="n">
        <f aca="false">IF(AA3915=1,"",IF(AND(AC3915=1,AE3915&lt;&gt;1),1,0))</f>
        <v>0</v>
      </c>
      <c r="AH3915" s="60" t="str">
        <f aca="false">IF(AND(E3915&gt;0,AA3915&lt;2,NOT(AND(C3916=C3915,AA3916=AA3915+1))),INDEX(DATAS,AA3915+1),"")</f>
        <v/>
      </c>
      <c r="AI3915" s="60" t="str">
        <f aca="false">IF(AND(AC3915=1,AA3915&lt;2),IF(AND(C3916=C3915,AA3916=AA3915+1),IF(AC3916=1,"",INDEX(DATAS,AA3915+1)),INDEX(DATAS,AA3915+1)),"")</f>
        <v/>
      </c>
    </row>
    <row r="3916" customFormat="false" ht="15" hidden="false" customHeight="false" outlineLevel="0" collapsed="false">
      <c r="A3916" s="60" t="n">
        <v>46309</v>
      </c>
      <c r="B3916" s="0" t="n">
        <v>10</v>
      </c>
      <c r="C3916" s="0" t="n">
        <v>6217</v>
      </c>
      <c r="D3916" s="0" t="n">
        <v>10</v>
      </c>
      <c r="E3916" s="0" t="n">
        <v>1</v>
      </c>
      <c r="F3916" s="55" t="s">
        <v>1144</v>
      </c>
      <c r="G3916" s="0" t="n">
        <v>29.4</v>
      </c>
      <c r="H3916" s="0" t="n">
        <v>23</v>
      </c>
      <c r="I3916" s="55" t="s">
        <v>166</v>
      </c>
      <c r="J3916" s="0" t="n">
        <v>10</v>
      </c>
      <c r="R3916" s="0" t="n">
        <v>2054</v>
      </c>
      <c r="S3916" s="0" t="n">
        <v>4129</v>
      </c>
      <c r="U3916" s="0" t="n">
        <v>640</v>
      </c>
      <c r="V3916" s="0" t="n">
        <v>0</v>
      </c>
      <c r="X3916" s="55" t="n">
        <f aca="false">IF(I3916="Male",0,1)</f>
        <v>1</v>
      </c>
      <c r="Y3916" s="55" t="n">
        <f aca="false">IF(OR(I3916="DNB",I3916="Dry DNB"),1,0)</f>
        <v>0</v>
      </c>
      <c r="Z3916" s="0" t="str">
        <f aca="false">IF(ISNUMBER(W3916),A3916-W3916,"")</f>
        <v/>
      </c>
      <c r="AA3916" s="55" t="n">
        <f aca="false">MATCH(A3916,DATAS,0)</f>
        <v>1</v>
      </c>
      <c r="AB3916" s="55" t="n">
        <f aca="false">IF(AND(E3916&gt;0,OR(AND(B3916&gt;=1,B3916&lt;=6),B3916=10)),1,0)</f>
        <v>1</v>
      </c>
      <c r="AC3916" s="55" t="n">
        <f aca="false">IF(AND(E3916&gt;0,B3916=10),1,0)</f>
        <v>1</v>
      </c>
      <c r="AD3916" s="0" t="str">
        <f aca="false">IF(AND(C3915=C3916,AA3915=AA3916-1),AB3915,"")</f>
        <v/>
      </c>
      <c r="AE3916" s="0" t="str">
        <f aca="false">IF(AND(C3915=C3916,AA3915=AA3916-1),AC3915,"")</f>
        <v/>
      </c>
      <c r="AF3916" s="0" t="str">
        <f aca="false">IF(AA3916=1,"",IF(AND(AB3916=1,AD3916&lt;&gt;1),1,0))</f>
        <v/>
      </c>
      <c r="AG3916" s="0" t="str">
        <f aca="false">IF(AA3916=1,"",IF(AND(AC3916=1,AE3916&lt;&gt;1),1,0))</f>
        <v/>
      </c>
      <c r="AH3916" s="60" t="str">
        <f aca="false">IF(AND(E3916&gt;0,AA3916&lt;2,NOT(AND(C3917=C3916,AA3917=AA3916+1))),INDEX(DATAS,AA3916+1),"")</f>
        <v/>
      </c>
      <c r="AI3916" s="60" t="str">
        <f aca="false">IF(AND(AC3916=1,AA3916&lt;2),IF(AND(C3917=C3916,AA3917=AA3916+1),IF(AC3917=1,"",INDEX(DATAS,AA3916+1)),INDEX(DATAS,AA3916+1)),"")</f>
        <v/>
      </c>
    </row>
    <row r="3917" customFormat="false" ht="15" hidden="false" customHeight="false" outlineLevel="0" collapsed="false">
      <c r="A3917" s="60" t="n">
        <v>46310</v>
      </c>
      <c r="B3917" s="0" t="n">
        <v>10</v>
      </c>
      <c r="C3917" s="0" t="n">
        <v>6217</v>
      </c>
      <c r="D3917" s="0" t="n">
        <v>11</v>
      </c>
      <c r="E3917" s="0" t="n">
        <v>1</v>
      </c>
      <c r="F3917" s="55" t="s">
        <v>1144</v>
      </c>
      <c r="G3917" s="0" t="n">
        <v>25</v>
      </c>
      <c r="H3917" s="0" t="n">
        <v>24</v>
      </c>
      <c r="I3917" s="55" t="s">
        <v>166</v>
      </c>
      <c r="J3917" s="0" t="n">
        <v>11</v>
      </c>
      <c r="U3917" s="0" t="n">
        <v>641</v>
      </c>
      <c r="V3917" s="0" t="n">
        <v>0</v>
      </c>
      <c r="X3917" s="55" t="n">
        <f aca="false">IF(I3917="Male",0,1)</f>
        <v>1</v>
      </c>
      <c r="Y3917" s="55" t="n">
        <f aca="false">IF(OR(I3917="DNB",I3917="Dry DNB"),1,0)</f>
        <v>0</v>
      </c>
      <c r="Z3917" s="0" t="str">
        <f aca="false">IF(ISNUMBER(W3917),A3917-W3917,"")</f>
        <v/>
      </c>
      <c r="AA3917" s="55" t="n">
        <f aca="false">MATCH(A3917,DATAS,0)</f>
        <v>2</v>
      </c>
      <c r="AB3917" s="55" t="n">
        <f aca="false">IF(AND(E3917&gt;0,OR(AND(B3917&gt;=1,B3917&lt;=6),B3917=10)),1,0)</f>
        <v>1</v>
      </c>
      <c r="AC3917" s="55" t="n">
        <f aca="false">IF(AND(E3917&gt;0,B3917=10),1,0)</f>
        <v>1</v>
      </c>
      <c r="AD3917" s="55" t="n">
        <f aca="false">IF(AND(C3916=C3917,AA3916=AA3917-1),AB3916,"")</f>
        <v>1</v>
      </c>
      <c r="AE3917" s="55" t="n">
        <f aca="false">IF(AND(C3916=C3917,AA3916=AA3917-1),AC3916,"")</f>
        <v>1</v>
      </c>
      <c r="AF3917" s="55" t="n">
        <f aca="false">IF(AA3917=1,"",IF(AND(AB3917=1,AD3917&lt;&gt;1),1,0))</f>
        <v>0</v>
      </c>
      <c r="AG3917" s="55" t="n">
        <f aca="false">IF(AA3917=1,"",IF(AND(AC3917=1,AE3917&lt;&gt;1),1,0))</f>
        <v>0</v>
      </c>
      <c r="AH3917" s="60" t="str">
        <f aca="false">IF(AND(E3917&gt;0,AA3917&lt;2,NOT(AND(C3918=C3917,AA3918=AA3917+1))),INDEX(DATAS,AA3917+1),"")</f>
        <v/>
      </c>
      <c r="AI3917" s="60" t="str">
        <f aca="false">IF(AND(AC3917=1,AA3917&lt;2),IF(AND(C3918=C3917,AA3918=AA3917+1),IF(AC3918=1,"",INDEX(DATAS,AA3917+1)),INDEX(DATAS,AA3917+1)),"")</f>
        <v/>
      </c>
    </row>
    <row r="3918" customFormat="false" ht="15" hidden="false" customHeight="false" outlineLevel="0" collapsed="false">
      <c r="A3918" s="60" t="n">
        <v>46309</v>
      </c>
      <c r="B3918" s="0" t="n">
        <v>7</v>
      </c>
      <c r="C3918" s="0" t="n">
        <v>6218</v>
      </c>
      <c r="E3918" s="0" t="n">
        <v>0</v>
      </c>
      <c r="F3918" s="55" t="s">
        <v>1144</v>
      </c>
      <c r="I3918" s="55" t="s">
        <v>157</v>
      </c>
      <c r="L3918" s="0" t="n">
        <v>246</v>
      </c>
      <c r="U3918" s="0" t="n">
        <v>640</v>
      </c>
      <c r="V3918" s="0" t="n">
        <v>1</v>
      </c>
      <c r="W3918" s="60" t="n">
        <v>46064</v>
      </c>
      <c r="X3918" s="55" t="n">
        <f aca="false">IF(I3918="Male",0,1)</f>
        <v>1</v>
      </c>
      <c r="Y3918" s="55" t="n">
        <f aca="false">IF(OR(I3918="DNB",I3918="Dry DNB"),1,0)</f>
        <v>0</v>
      </c>
      <c r="Z3918" s="55" t="n">
        <f aca="false">IF(ISNUMBER(W3918),A3918-W3918,"")</f>
        <v>245</v>
      </c>
      <c r="AA3918" s="55" t="n">
        <f aca="false">MATCH(A3918,DATAS,0)</f>
        <v>1</v>
      </c>
      <c r="AB3918" s="55" t="n">
        <f aca="false">IF(AND(E3918&gt;0,OR(AND(B3918&gt;=1,B3918&lt;=6),B3918=10)),1,0)</f>
        <v>0</v>
      </c>
      <c r="AC3918" s="55" t="n">
        <f aca="false">IF(AND(E3918&gt;0,B3918=10),1,0)</f>
        <v>0</v>
      </c>
      <c r="AD3918" s="0" t="str">
        <f aca="false">IF(AND(C3917=C3918,AA3917=AA3918-1),AB3917,"")</f>
        <v/>
      </c>
      <c r="AE3918" s="0" t="str">
        <f aca="false">IF(AND(C3917=C3918,AA3917=AA3918-1),AC3917,"")</f>
        <v/>
      </c>
      <c r="AF3918" s="0" t="str">
        <f aca="false">IF(AA3918=1,"",IF(AND(AB3918=1,AD3918&lt;&gt;1),1,0))</f>
        <v/>
      </c>
      <c r="AG3918" s="0" t="str">
        <f aca="false">IF(AA3918=1,"",IF(AND(AC3918=1,AE3918&lt;&gt;1),1,0))</f>
        <v/>
      </c>
      <c r="AH3918" s="60" t="str">
        <f aca="false">IF(AND(E3918&gt;0,AA3918&lt;2,NOT(AND(C3919=C3918,AA3919=AA3918+1))),INDEX(DATAS,AA3918+1),"")</f>
        <v/>
      </c>
      <c r="AI3918" s="60" t="str">
        <f aca="false">IF(AND(AC3918=1,AA3918&lt;2),IF(AND(C3919=C3918,AA3919=AA3918+1),IF(AC3919=1,"",INDEX(DATAS,AA3918+1)),INDEX(DATAS,AA3918+1)),"")</f>
        <v/>
      </c>
    </row>
    <row r="3919" customFormat="false" ht="15" hidden="false" customHeight="false" outlineLevel="0" collapsed="false">
      <c r="A3919" s="60" t="n">
        <v>46310</v>
      </c>
      <c r="B3919" s="0" t="n">
        <v>14</v>
      </c>
      <c r="C3919" s="0" t="n">
        <v>6218</v>
      </c>
      <c r="E3919" s="0" t="n">
        <v>0</v>
      </c>
      <c r="F3919" s="55" t="s">
        <v>1144</v>
      </c>
      <c r="I3919" s="55" t="s">
        <v>157</v>
      </c>
      <c r="L3919" s="0" t="n">
        <v>247</v>
      </c>
      <c r="U3919" s="0" t="n">
        <v>641</v>
      </c>
      <c r="V3919" s="0" t="n">
        <v>1</v>
      </c>
      <c r="W3919" s="60" t="n">
        <v>46064</v>
      </c>
      <c r="X3919" s="55" t="n">
        <f aca="false">IF(I3919="Male",0,1)</f>
        <v>1</v>
      </c>
      <c r="Y3919" s="55" t="n">
        <f aca="false">IF(OR(I3919="DNB",I3919="Dry DNB"),1,0)</f>
        <v>0</v>
      </c>
      <c r="Z3919" s="55" t="n">
        <f aca="false">IF(ISNUMBER(W3919),A3919-W3919,"")</f>
        <v>246</v>
      </c>
      <c r="AA3919" s="55" t="n">
        <f aca="false">MATCH(A3919,DATAS,0)</f>
        <v>2</v>
      </c>
      <c r="AB3919" s="55" t="n">
        <f aca="false">IF(AND(E3919&gt;0,OR(AND(B3919&gt;=1,B3919&lt;=6),B3919=10)),1,0)</f>
        <v>0</v>
      </c>
      <c r="AC3919" s="55" t="n">
        <f aca="false">IF(AND(E3919&gt;0,B3919=10),1,0)</f>
        <v>0</v>
      </c>
      <c r="AD3919" s="55" t="n">
        <f aca="false">IF(AND(C3918=C3919,AA3918=AA3919-1),AB3918,"")</f>
        <v>0</v>
      </c>
      <c r="AE3919" s="55" t="n">
        <f aca="false">IF(AND(C3918=C3919,AA3918=AA3919-1),AC3918,"")</f>
        <v>0</v>
      </c>
      <c r="AF3919" s="55" t="n">
        <f aca="false">IF(AA3919=1,"",IF(AND(AB3919=1,AD3919&lt;&gt;1),1,0))</f>
        <v>0</v>
      </c>
      <c r="AG3919" s="55" t="n">
        <f aca="false">IF(AA3919=1,"",IF(AND(AC3919=1,AE3919&lt;&gt;1),1,0))</f>
        <v>0</v>
      </c>
      <c r="AH3919" s="60" t="str">
        <f aca="false">IF(AND(E3919&gt;0,AA3919&lt;2,NOT(AND(C3920=C3919,AA3920=AA3919+1))),INDEX(DATAS,AA3919+1),"")</f>
        <v/>
      </c>
      <c r="AI3919" s="60" t="str">
        <f aca="false">IF(AND(AC3919=1,AA3919&lt;2),IF(AND(C3920=C3919,AA3920=AA3919+1),IF(AC3920=1,"",INDEX(DATAS,AA3919+1)),INDEX(DATAS,AA3919+1)),"")</f>
        <v/>
      </c>
    </row>
    <row r="3920" customFormat="false" ht="15" hidden="false" customHeight="false" outlineLevel="0" collapsed="false">
      <c r="A3920" s="60" t="n">
        <v>46309</v>
      </c>
      <c r="B3920" s="0" t="n">
        <v>8</v>
      </c>
      <c r="C3920" s="0" t="n">
        <v>6219</v>
      </c>
      <c r="E3920" s="0" t="n">
        <v>0</v>
      </c>
      <c r="F3920" s="55" t="s">
        <v>1145</v>
      </c>
      <c r="I3920" s="55" t="s">
        <v>157</v>
      </c>
      <c r="L3920" s="0" t="n">
        <v>182</v>
      </c>
      <c r="U3920" s="0" t="n">
        <v>639</v>
      </c>
      <c r="V3920" s="0" t="n">
        <v>4</v>
      </c>
      <c r="W3920" s="60" t="n">
        <v>46128</v>
      </c>
      <c r="X3920" s="55" t="n">
        <f aca="false">IF(I3920="Male",0,1)</f>
        <v>1</v>
      </c>
      <c r="Y3920" s="55" t="n">
        <f aca="false">IF(OR(I3920="DNB",I3920="Dry DNB"),1,0)</f>
        <v>0</v>
      </c>
      <c r="Z3920" s="55" t="n">
        <f aca="false">IF(ISNUMBER(W3920),A3920-W3920,"")</f>
        <v>181</v>
      </c>
      <c r="AA3920" s="55" t="n">
        <f aca="false">MATCH(A3920,DATAS,0)</f>
        <v>1</v>
      </c>
      <c r="AB3920" s="55" t="n">
        <f aca="false">IF(AND(E3920&gt;0,OR(AND(B3920&gt;=1,B3920&lt;=6),B3920=10)),1,0)</f>
        <v>0</v>
      </c>
      <c r="AC3920" s="55" t="n">
        <f aca="false">IF(AND(E3920&gt;0,B3920=10),1,0)</f>
        <v>0</v>
      </c>
      <c r="AD3920" s="0" t="str">
        <f aca="false">IF(AND(C3919=C3920,AA3919=AA3920-1),AB3919,"")</f>
        <v/>
      </c>
      <c r="AE3920" s="0" t="str">
        <f aca="false">IF(AND(C3919=C3920,AA3919=AA3920-1),AC3919,"")</f>
        <v/>
      </c>
      <c r="AF3920" s="0" t="str">
        <f aca="false">IF(AA3920=1,"",IF(AND(AB3920=1,AD3920&lt;&gt;1),1,0))</f>
        <v/>
      </c>
      <c r="AG3920" s="0" t="str">
        <f aca="false">IF(AA3920=1,"",IF(AND(AC3920=1,AE3920&lt;&gt;1),1,0))</f>
        <v/>
      </c>
      <c r="AH3920" s="60" t="str">
        <f aca="false">IF(AND(E3920&gt;0,AA3920&lt;2,NOT(AND(C3921=C3920,AA3921=AA3920+1))),INDEX(DATAS,AA3920+1),"")</f>
        <v/>
      </c>
      <c r="AI3920" s="60" t="str">
        <f aca="false">IF(AND(AC3920=1,AA3920&lt;2),IF(AND(C3921=C3920,AA3921=AA3920+1),IF(AC3921=1,"",INDEX(DATAS,AA3920+1)),INDEX(DATAS,AA3920+1)),"")</f>
        <v/>
      </c>
    </row>
    <row r="3921" customFormat="false" ht="15" hidden="false" customHeight="false" outlineLevel="0" collapsed="false">
      <c r="A3921" s="60" t="n">
        <v>46310</v>
      </c>
      <c r="B3921" s="0" t="n">
        <v>8</v>
      </c>
      <c r="C3921" s="0" t="n">
        <v>6219</v>
      </c>
      <c r="E3921" s="0" t="n">
        <v>0</v>
      </c>
      <c r="F3921" s="55" t="s">
        <v>1145</v>
      </c>
      <c r="I3921" s="55" t="s">
        <v>157</v>
      </c>
      <c r="L3921" s="0" t="n">
        <v>183</v>
      </c>
      <c r="U3921" s="0" t="n">
        <v>640</v>
      </c>
      <c r="V3921" s="0" t="n">
        <v>4</v>
      </c>
      <c r="W3921" s="60" t="n">
        <v>46128</v>
      </c>
      <c r="X3921" s="55" t="n">
        <f aca="false">IF(I3921="Male",0,1)</f>
        <v>1</v>
      </c>
      <c r="Y3921" s="55" t="n">
        <f aca="false">IF(OR(I3921="DNB",I3921="Dry DNB"),1,0)</f>
        <v>0</v>
      </c>
      <c r="Z3921" s="55" t="n">
        <f aca="false">IF(ISNUMBER(W3921),A3921-W3921,"")</f>
        <v>182</v>
      </c>
      <c r="AA3921" s="55" t="n">
        <f aca="false">MATCH(A3921,DATAS,0)</f>
        <v>2</v>
      </c>
      <c r="AB3921" s="55" t="n">
        <f aca="false">IF(AND(E3921&gt;0,OR(AND(B3921&gt;=1,B3921&lt;=6),B3921=10)),1,0)</f>
        <v>0</v>
      </c>
      <c r="AC3921" s="55" t="n">
        <f aca="false">IF(AND(E3921&gt;0,B3921=10),1,0)</f>
        <v>0</v>
      </c>
      <c r="AD3921" s="55" t="n">
        <f aca="false">IF(AND(C3920=C3921,AA3920=AA3921-1),AB3920,"")</f>
        <v>0</v>
      </c>
      <c r="AE3921" s="55" t="n">
        <f aca="false">IF(AND(C3920=C3921,AA3920=AA3921-1),AC3920,"")</f>
        <v>0</v>
      </c>
      <c r="AF3921" s="55" t="n">
        <f aca="false">IF(AA3921=1,"",IF(AND(AB3921=1,AD3921&lt;&gt;1),1,0))</f>
        <v>0</v>
      </c>
      <c r="AG3921" s="55" t="n">
        <f aca="false">IF(AA3921=1,"",IF(AND(AC3921=1,AE3921&lt;&gt;1),1,0))</f>
        <v>0</v>
      </c>
      <c r="AH3921" s="60" t="str">
        <f aca="false">IF(AND(E3921&gt;0,AA3921&lt;2,NOT(AND(C3922=C3921,AA3922=AA3921+1))),INDEX(DATAS,AA3921+1),"")</f>
        <v/>
      </c>
      <c r="AI3921" s="60" t="str">
        <f aca="false">IF(AND(AC3921=1,AA3921&lt;2),IF(AND(C3922=C3921,AA3922=AA3921+1),IF(AC3922=1,"",INDEX(DATAS,AA3921+1)),INDEX(DATAS,AA3921+1)),"")</f>
        <v/>
      </c>
    </row>
    <row r="3922" customFormat="false" ht="15" hidden="false" customHeight="false" outlineLevel="0" collapsed="false">
      <c r="A3922" s="60" t="n">
        <v>46309</v>
      </c>
      <c r="B3922" s="0" t="n">
        <v>14</v>
      </c>
      <c r="C3922" s="0" t="n">
        <v>6220</v>
      </c>
      <c r="E3922" s="0" t="n">
        <v>0</v>
      </c>
      <c r="F3922" s="55" t="s">
        <v>1145</v>
      </c>
      <c r="I3922" s="55" t="s">
        <v>157</v>
      </c>
      <c r="L3922" s="0" t="n">
        <v>267</v>
      </c>
      <c r="U3922" s="0" t="n">
        <v>639</v>
      </c>
      <c r="V3922" s="0" t="n">
        <v>1</v>
      </c>
      <c r="W3922" s="60" t="n">
        <v>46043</v>
      </c>
      <c r="X3922" s="55" t="n">
        <f aca="false">IF(I3922="Male",0,1)</f>
        <v>1</v>
      </c>
      <c r="Y3922" s="55" t="n">
        <f aca="false">IF(OR(I3922="DNB",I3922="Dry DNB"),1,0)</f>
        <v>0</v>
      </c>
      <c r="Z3922" s="55" t="n">
        <f aca="false">IF(ISNUMBER(W3922),A3922-W3922,"")</f>
        <v>266</v>
      </c>
      <c r="AA3922" s="55" t="n">
        <f aca="false">MATCH(A3922,DATAS,0)</f>
        <v>1</v>
      </c>
      <c r="AB3922" s="55" t="n">
        <f aca="false">IF(AND(E3922&gt;0,OR(AND(B3922&gt;=1,B3922&lt;=6),B3922=10)),1,0)</f>
        <v>0</v>
      </c>
      <c r="AC3922" s="55" t="n">
        <f aca="false">IF(AND(E3922&gt;0,B3922=10),1,0)</f>
        <v>0</v>
      </c>
      <c r="AD3922" s="0" t="str">
        <f aca="false">IF(AND(C3921=C3922,AA3921=AA3922-1),AB3921,"")</f>
        <v/>
      </c>
      <c r="AE3922" s="0" t="str">
        <f aca="false">IF(AND(C3921=C3922,AA3921=AA3922-1),AC3921,"")</f>
        <v/>
      </c>
      <c r="AF3922" s="0" t="str">
        <f aca="false">IF(AA3922=1,"",IF(AND(AB3922=1,AD3922&lt;&gt;1),1,0))</f>
        <v/>
      </c>
      <c r="AG3922" s="0" t="str">
        <f aca="false">IF(AA3922=1,"",IF(AND(AC3922=1,AE3922&lt;&gt;1),1,0))</f>
        <v/>
      </c>
      <c r="AH3922" s="60" t="str">
        <f aca="false">IF(AND(E3922&gt;0,AA3922&lt;2,NOT(AND(C3923=C3922,AA3923=AA3922+1))),INDEX(DATAS,AA3922+1),"")</f>
        <v/>
      </c>
      <c r="AI3922" s="60" t="str">
        <f aca="false">IF(AND(AC3922=1,AA3922&lt;2),IF(AND(C3923=C3922,AA3923=AA3922+1),IF(AC3923=1,"",INDEX(DATAS,AA3922+1)),INDEX(DATAS,AA3922+1)),"")</f>
        <v/>
      </c>
    </row>
    <row r="3923" customFormat="false" ht="15" hidden="false" customHeight="false" outlineLevel="0" collapsed="false">
      <c r="A3923" s="60" t="n">
        <v>46310</v>
      </c>
      <c r="B3923" s="0" t="n">
        <v>14</v>
      </c>
      <c r="C3923" s="0" t="n">
        <v>6220</v>
      </c>
      <c r="E3923" s="0" t="n">
        <v>0</v>
      </c>
      <c r="F3923" s="55" t="s">
        <v>1145</v>
      </c>
      <c r="I3923" s="55" t="s">
        <v>157</v>
      </c>
      <c r="L3923" s="0" t="n">
        <v>268</v>
      </c>
      <c r="U3923" s="0" t="n">
        <v>640</v>
      </c>
      <c r="V3923" s="0" t="n">
        <v>1</v>
      </c>
      <c r="W3923" s="60" t="n">
        <v>46043</v>
      </c>
      <c r="X3923" s="55" t="n">
        <f aca="false">IF(I3923="Male",0,1)</f>
        <v>1</v>
      </c>
      <c r="Y3923" s="55" t="n">
        <f aca="false">IF(OR(I3923="DNB",I3923="Dry DNB"),1,0)</f>
        <v>0</v>
      </c>
      <c r="Z3923" s="55" t="n">
        <f aca="false">IF(ISNUMBER(W3923),A3923-W3923,"")</f>
        <v>267</v>
      </c>
      <c r="AA3923" s="55" t="n">
        <f aca="false">MATCH(A3923,DATAS,0)</f>
        <v>2</v>
      </c>
      <c r="AB3923" s="55" t="n">
        <f aca="false">IF(AND(E3923&gt;0,OR(AND(B3923&gt;=1,B3923&lt;=6),B3923=10)),1,0)</f>
        <v>0</v>
      </c>
      <c r="AC3923" s="55" t="n">
        <f aca="false">IF(AND(E3923&gt;0,B3923=10),1,0)</f>
        <v>0</v>
      </c>
      <c r="AD3923" s="55" t="n">
        <f aca="false">IF(AND(C3922=C3923,AA3922=AA3923-1),AB3922,"")</f>
        <v>0</v>
      </c>
      <c r="AE3923" s="55" t="n">
        <f aca="false">IF(AND(C3922=C3923,AA3922=AA3923-1),AC3922,"")</f>
        <v>0</v>
      </c>
      <c r="AF3923" s="55" t="n">
        <f aca="false">IF(AA3923=1,"",IF(AND(AB3923=1,AD3923&lt;&gt;1),1,0))</f>
        <v>0</v>
      </c>
      <c r="AG3923" s="55" t="n">
        <f aca="false">IF(AA3923=1,"",IF(AND(AC3923=1,AE3923&lt;&gt;1),1,0))</f>
        <v>0</v>
      </c>
      <c r="AH3923" s="60" t="str">
        <f aca="false">IF(AND(E3923&gt;0,AA3923&lt;2,NOT(AND(C3924=C3923,AA3924=AA3923+1))),INDEX(DATAS,AA3923+1),"")</f>
        <v/>
      </c>
      <c r="AI3923" s="60" t="str">
        <f aca="false">IF(AND(AC3923=1,AA3923&lt;2),IF(AND(C3924=C3923,AA3924=AA3923+1),IF(AC3924=1,"",INDEX(DATAS,AA3923+1)),INDEX(DATAS,AA3923+1)),"")</f>
        <v/>
      </c>
    </row>
    <row r="3924" customFormat="false" ht="15" hidden="false" customHeight="false" outlineLevel="0" collapsed="false">
      <c r="A3924" s="60" t="n">
        <v>46309</v>
      </c>
      <c r="B3924" s="0" t="n">
        <v>8</v>
      </c>
      <c r="C3924" s="0" t="n">
        <v>6221</v>
      </c>
      <c r="E3924" s="0" t="n">
        <v>0</v>
      </c>
      <c r="F3924" s="55" t="s">
        <v>1146</v>
      </c>
      <c r="I3924" s="55" t="s">
        <v>157</v>
      </c>
      <c r="L3924" s="0" t="n">
        <v>259</v>
      </c>
      <c r="U3924" s="0" t="n">
        <v>638</v>
      </c>
      <c r="V3924" s="0" t="n">
        <v>1</v>
      </c>
      <c r="W3924" s="60" t="n">
        <v>46051</v>
      </c>
      <c r="X3924" s="55" t="n">
        <f aca="false">IF(I3924="Male",0,1)</f>
        <v>1</v>
      </c>
      <c r="Y3924" s="55" t="n">
        <f aca="false">IF(OR(I3924="DNB",I3924="Dry DNB"),1,0)</f>
        <v>0</v>
      </c>
      <c r="Z3924" s="55" t="n">
        <f aca="false">IF(ISNUMBER(W3924),A3924-W3924,"")</f>
        <v>258</v>
      </c>
      <c r="AA3924" s="55" t="n">
        <f aca="false">MATCH(A3924,DATAS,0)</f>
        <v>1</v>
      </c>
      <c r="AB3924" s="55" t="n">
        <f aca="false">IF(AND(E3924&gt;0,OR(AND(B3924&gt;=1,B3924&lt;=6),B3924=10)),1,0)</f>
        <v>0</v>
      </c>
      <c r="AC3924" s="55" t="n">
        <f aca="false">IF(AND(E3924&gt;0,B3924=10),1,0)</f>
        <v>0</v>
      </c>
      <c r="AD3924" s="0" t="str">
        <f aca="false">IF(AND(C3923=C3924,AA3923=AA3924-1),AB3923,"")</f>
        <v/>
      </c>
      <c r="AE3924" s="0" t="str">
        <f aca="false">IF(AND(C3923=C3924,AA3923=AA3924-1),AC3923,"")</f>
        <v/>
      </c>
      <c r="AF3924" s="0" t="str">
        <f aca="false">IF(AA3924=1,"",IF(AND(AB3924=1,AD3924&lt;&gt;1),1,0))</f>
        <v/>
      </c>
      <c r="AG3924" s="0" t="str">
        <f aca="false">IF(AA3924=1,"",IF(AND(AC3924=1,AE3924&lt;&gt;1),1,0))</f>
        <v/>
      </c>
      <c r="AH3924" s="60" t="str">
        <f aca="false">IF(AND(E3924&gt;0,AA3924&lt;2,NOT(AND(C3925=C3924,AA3925=AA3924+1))),INDEX(DATAS,AA3924+1),"")</f>
        <v/>
      </c>
      <c r="AI3924" s="60" t="str">
        <f aca="false">IF(AND(AC3924=1,AA3924&lt;2),IF(AND(C3925=C3924,AA3925=AA3924+1),IF(AC3925=1,"",INDEX(DATAS,AA3924+1)),INDEX(DATAS,AA3924+1)),"")</f>
        <v/>
      </c>
    </row>
    <row r="3925" customFormat="false" ht="15" hidden="false" customHeight="false" outlineLevel="0" collapsed="false">
      <c r="A3925" s="60" t="n">
        <v>46310</v>
      </c>
      <c r="B3925" s="0" t="n">
        <v>8</v>
      </c>
      <c r="C3925" s="0" t="n">
        <v>6221</v>
      </c>
      <c r="E3925" s="0" t="n">
        <v>0</v>
      </c>
      <c r="F3925" s="55" t="s">
        <v>1146</v>
      </c>
      <c r="I3925" s="55" t="s">
        <v>157</v>
      </c>
      <c r="L3925" s="0" t="n">
        <v>260</v>
      </c>
      <c r="U3925" s="0" t="n">
        <v>639</v>
      </c>
      <c r="V3925" s="0" t="n">
        <v>1</v>
      </c>
      <c r="W3925" s="60" t="n">
        <v>46051</v>
      </c>
      <c r="X3925" s="55" t="n">
        <f aca="false">IF(I3925="Male",0,1)</f>
        <v>1</v>
      </c>
      <c r="Y3925" s="55" t="n">
        <f aca="false">IF(OR(I3925="DNB",I3925="Dry DNB"),1,0)</f>
        <v>0</v>
      </c>
      <c r="Z3925" s="55" t="n">
        <f aca="false">IF(ISNUMBER(W3925),A3925-W3925,"")</f>
        <v>259</v>
      </c>
      <c r="AA3925" s="55" t="n">
        <f aca="false">MATCH(A3925,DATAS,0)</f>
        <v>2</v>
      </c>
      <c r="AB3925" s="55" t="n">
        <f aca="false">IF(AND(E3925&gt;0,OR(AND(B3925&gt;=1,B3925&lt;=6),B3925=10)),1,0)</f>
        <v>0</v>
      </c>
      <c r="AC3925" s="55" t="n">
        <f aca="false">IF(AND(E3925&gt;0,B3925=10),1,0)</f>
        <v>0</v>
      </c>
      <c r="AD3925" s="55" t="n">
        <f aca="false">IF(AND(C3924=C3925,AA3924=AA3925-1),AB3924,"")</f>
        <v>0</v>
      </c>
      <c r="AE3925" s="55" t="n">
        <f aca="false">IF(AND(C3924=C3925,AA3924=AA3925-1),AC3924,"")</f>
        <v>0</v>
      </c>
      <c r="AF3925" s="55" t="n">
        <f aca="false">IF(AA3925=1,"",IF(AND(AB3925=1,AD3925&lt;&gt;1),1,0))</f>
        <v>0</v>
      </c>
      <c r="AG3925" s="55" t="n">
        <f aca="false">IF(AA3925=1,"",IF(AND(AC3925=1,AE3925&lt;&gt;1),1,0))</f>
        <v>0</v>
      </c>
      <c r="AH3925" s="60" t="str">
        <f aca="false">IF(AND(E3925&gt;0,AA3925&lt;2,NOT(AND(C3926=C3925,AA3926=AA3925+1))),INDEX(DATAS,AA3925+1),"")</f>
        <v/>
      </c>
      <c r="AI3925" s="60" t="str">
        <f aca="false">IF(AND(AC3925=1,AA3925&lt;2),IF(AND(C3926=C3925,AA3926=AA3925+1),IF(AC3926=1,"",INDEX(DATAS,AA3925+1)),INDEX(DATAS,AA3925+1)),"")</f>
        <v/>
      </c>
    </row>
    <row r="3926" customFormat="false" ht="15" hidden="false" customHeight="false" outlineLevel="0" collapsed="false">
      <c r="A3926" s="60" t="n">
        <v>46309</v>
      </c>
      <c r="B3926" s="0" t="n">
        <v>8</v>
      </c>
      <c r="C3926" s="0" t="n">
        <v>6222</v>
      </c>
      <c r="E3926" s="0" t="n">
        <v>0</v>
      </c>
      <c r="F3926" s="55" t="s">
        <v>1146</v>
      </c>
      <c r="I3926" s="55" t="s">
        <v>157</v>
      </c>
      <c r="L3926" s="0" t="n">
        <v>150</v>
      </c>
      <c r="U3926" s="0" t="n">
        <v>638</v>
      </c>
      <c r="V3926" s="0" t="n">
        <v>4</v>
      </c>
      <c r="W3926" s="60" t="n">
        <v>46117</v>
      </c>
      <c r="X3926" s="55" t="n">
        <f aca="false">IF(I3926="Male",0,1)</f>
        <v>1</v>
      </c>
      <c r="Y3926" s="55" t="n">
        <f aca="false">IF(OR(I3926="DNB",I3926="Dry DNB"),1,0)</f>
        <v>0</v>
      </c>
      <c r="Z3926" s="55" t="n">
        <f aca="false">IF(ISNUMBER(W3926),A3926-W3926,"")</f>
        <v>192</v>
      </c>
      <c r="AA3926" s="55" t="n">
        <f aca="false">MATCH(A3926,DATAS,0)</f>
        <v>1</v>
      </c>
      <c r="AB3926" s="55" t="n">
        <f aca="false">IF(AND(E3926&gt;0,OR(AND(B3926&gt;=1,B3926&lt;=6),B3926=10)),1,0)</f>
        <v>0</v>
      </c>
      <c r="AC3926" s="55" t="n">
        <f aca="false">IF(AND(E3926&gt;0,B3926=10),1,0)</f>
        <v>0</v>
      </c>
      <c r="AD3926" s="0" t="str">
        <f aca="false">IF(AND(C3925=C3926,AA3925=AA3926-1),AB3925,"")</f>
        <v/>
      </c>
      <c r="AE3926" s="0" t="str">
        <f aca="false">IF(AND(C3925=C3926,AA3925=AA3926-1),AC3925,"")</f>
        <v/>
      </c>
      <c r="AF3926" s="0" t="str">
        <f aca="false">IF(AA3926=1,"",IF(AND(AB3926=1,AD3926&lt;&gt;1),1,0))</f>
        <v/>
      </c>
      <c r="AG3926" s="0" t="str">
        <f aca="false">IF(AA3926=1,"",IF(AND(AC3926=1,AE3926&lt;&gt;1),1,0))</f>
        <v/>
      </c>
      <c r="AH3926" s="60" t="str">
        <f aca="false">IF(AND(E3926&gt;0,AA3926&lt;2,NOT(AND(C3927=C3926,AA3927=AA3926+1))),INDEX(DATAS,AA3926+1),"")</f>
        <v/>
      </c>
      <c r="AI3926" s="60" t="str">
        <f aca="false">IF(AND(AC3926=1,AA3926&lt;2),IF(AND(C3927=C3926,AA3927=AA3926+1),IF(AC3927=1,"",INDEX(DATAS,AA3926+1)),INDEX(DATAS,AA3926+1)),"")</f>
        <v/>
      </c>
    </row>
    <row r="3927" customFormat="false" ht="15" hidden="false" customHeight="false" outlineLevel="0" collapsed="false">
      <c r="A3927" s="60" t="n">
        <v>46310</v>
      </c>
      <c r="B3927" s="0" t="n">
        <v>8</v>
      </c>
      <c r="C3927" s="0" t="n">
        <v>6222</v>
      </c>
      <c r="E3927" s="0" t="n">
        <v>0</v>
      </c>
      <c r="F3927" s="55" t="s">
        <v>1146</v>
      </c>
      <c r="I3927" s="55" t="s">
        <v>157</v>
      </c>
      <c r="L3927" s="0" t="n">
        <v>151</v>
      </c>
      <c r="U3927" s="0" t="n">
        <v>639</v>
      </c>
      <c r="V3927" s="0" t="n">
        <v>4</v>
      </c>
      <c r="W3927" s="60" t="n">
        <v>46117</v>
      </c>
      <c r="X3927" s="55" t="n">
        <f aca="false">IF(I3927="Male",0,1)</f>
        <v>1</v>
      </c>
      <c r="Y3927" s="55" t="n">
        <f aca="false">IF(OR(I3927="DNB",I3927="Dry DNB"),1,0)</f>
        <v>0</v>
      </c>
      <c r="Z3927" s="55" t="n">
        <f aca="false">IF(ISNUMBER(W3927),A3927-W3927,"")</f>
        <v>193</v>
      </c>
      <c r="AA3927" s="55" t="n">
        <f aca="false">MATCH(A3927,DATAS,0)</f>
        <v>2</v>
      </c>
      <c r="AB3927" s="55" t="n">
        <f aca="false">IF(AND(E3927&gt;0,OR(AND(B3927&gt;=1,B3927&lt;=6),B3927=10)),1,0)</f>
        <v>0</v>
      </c>
      <c r="AC3927" s="55" t="n">
        <f aca="false">IF(AND(E3927&gt;0,B3927=10),1,0)</f>
        <v>0</v>
      </c>
      <c r="AD3927" s="55" t="n">
        <f aca="false">IF(AND(C3926=C3927,AA3926=AA3927-1),AB3926,"")</f>
        <v>0</v>
      </c>
      <c r="AE3927" s="55" t="n">
        <f aca="false">IF(AND(C3926=C3927,AA3926=AA3927-1),AC3926,"")</f>
        <v>0</v>
      </c>
      <c r="AF3927" s="55" t="n">
        <f aca="false">IF(AA3927=1,"",IF(AND(AB3927=1,AD3927&lt;&gt;1),1,0))</f>
        <v>0</v>
      </c>
      <c r="AG3927" s="55" t="n">
        <f aca="false">IF(AA3927=1,"",IF(AND(AC3927=1,AE3927&lt;&gt;1),1,0))</f>
        <v>0</v>
      </c>
      <c r="AH3927" s="60" t="str">
        <f aca="false">IF(AND(E3927&gt;0,AA3927&lt;2,NOT(AND(C3928=C3927,AA3928=AA3927+1))),INDEX(DATAS,AA3927+1),"")</f>
        <v/>
      </c>
      <c r="AI3927" s="60" t="str">
        <f aca="false">IF(AND(AC3927=1,AA3927&lt;2),IF(AND(C3928=C3927,AA3928=AA3927+1),IF(AC3928=1,"",INDEX(DATAS,AA3927+1)),INDEX(DATAS,AA3927+1)),"")</f>
        <v/>
      </c>
    </row>
    <row r="3928" customFormat="false" ht="15" hidden="false" customHeight="false" outlineLevel="0" collapsed="false">
      <c r="A3928" s="60" t="n">
        <v>46309</v>
      </c>
      <c r="B3928" s="0" t="n">
        <v>14</v>
      </c>
      <c r="C3928" s="0" t="n">
        <v>6223</v>
      </c>
      <c r="E3928" s="0" t="n">
        <v>0</v>
      </c>
      <c r="F3928" s="55" t="s">
        <v>1146</v>
      </c>
      <c r="I3928" s="55" t="s">
        <v>157</v>
      </c>
      <c r="L3928" s="0" t="n">
        <v>262</v>
      </c>
      <c r="U3928" s="0" t="n">
        <v>638</v>
      </c>
      <c r="V3928" s="0" t="n">
        <v>1</v>
      </c>
      <c r="W3928" s="60" t="n">
        <v>46048</v>
      </c>
      <c r="X3928" s="55" t="n">
        <f aca="false">IF(I3928="Male",0,1)</f>
        <v>1</v>
      </c>
      <c r="Y3928" s="55" t="n">
        <f aca="false">IF(OR(I3928="DNB",I3928="Dry DNB"),1,0)</f>
        <v>0</v>
      </c>
      <c r="Z3928" s="55" t="n">
        <f aca="false">IF(ISNUMBER(W3928),A3928-W3928,"")</f>
        <v>261</v>
      </c>
      <c r="AA3928" s="55" t="n">
        <f aca="false">MATCH(A3928,DATAS,0)</f>
        <v>1</v>
      </c>
      <c r="AB3928" s="55" t="n">
        <f aca="false">IF(AND(E3928&gt;0,OR(AND(B3928&gt;=1,B3928&lt;=6),B3928=10)),1,0)</f>
        <v>0</v>
      </c>
      <c r="AC3928" s="55" t="n">
        <f aca="false">IF(AND(E3928&gt;0,B3928=10),1,0)</f>
        <v>0</v>
      </c>
      <c r="AD3928" s="0" t="str">
        <f aca="false">IF(AND(C3927=C3928,AA3927=AA3928-1),AB3927,"")</f>
        <v/>
      </c>
      <c r="AE3928" s="0" t="str">
        <f aca="false">IF(AND(C3927=C3928,AA3927=AA3928-1),AC3927,"")</f>
        <v/>
      </c>
      <c r="AF3928" s="0" t="str">
        <f aca="false">IF(AA3928=1,"",IF(AND(AB3928=1,AD3928&lt;&gt;1),1,0))</f>
        <v/>
      </c>
      <c r="AG3928" s="0" t="str">
        <f aca="false">IF(AA3928=1,"",IF(AND(AC3928=1,AE3928&lt;&gt;1),1,0))</f>
        <v/>
      </c>
      <c r="AH3928" s="60" t="str">
        <f aca="false">IF(AND(E3928&gt;0,AA3928&lt;2,NOT(AND(C3929=C3928,AA3929=AA3928+1))),INDEX(DATAS,AA3928+1),"")</f>
        <v/>
      </c>
      <c r="AI3928" s="60" t="str">
        <f aca="false">IF(AND(AC3928=1,AA3928&lt;2),IF(AND(C3929=C3928,AA3929=AA3928+1),IF(AC3929=1,"",INDEX(DATAS,AA3928+1)),INDEX(DATAS,AA3928+1)),"")</f>
        <v/>
      </c>
    </row>
    <row r="3929" customFormat="false" ht="15" hidden="false" customHeight="false" outlineLevel="0" collapsed="false">
      <c r="A3929" s="60" t="n">
        <v>46310</v>
      </c>
      <c r="B3929" s="0" t="n">
        <v>14</v>
      </c>
      <c r="C3929" s="0" t="n">
        <v>6223</v>
      </c>
      <c r="E3929" s="0" t="n">
        <v>0</v>
      </c>
      <c r="F3929" s="55" t="s">
        <v>1146</v>
      </c>
      <c r="I3929" s="55" t="s">
        <v>157</v>
      </c>
      <c r="L3929" s="0" t="n">
        <v>263</v>
      </c>
      <c r="U3929" s="0" t="n">
        <v>639</v>
      </c>
      <c r="V3929" s="0" t="n">
        <v>1</v>
      </c>
      <c r="W3929" s="60" t="n">
        <v>46048</v>
      </c>
      <c r="X3929" s="55" t="n">
        <f aca="false">IF(I3929="Male",0,1)</f>
        <v>1</v>
      </c>
      <c r="Y3929" s="55" t="n">
        <f aca="false">IF(OR(I3929="DNB",I3929="Dry DNB"),1,0)</f>
        <v>0</v>
      </c>
      <c r="Z3929" s="55" t="n">
        <f aca="false">IF(ISNUMBER(W3929),A3929-W3929,"")</f>
        <v>262</v>
      </c>
      <c r="AA3929" s="55" t="n">
        <f aca="false">MATCH(A3929,DATAS,0)</f>
        <v>2</v>
      </c>
      <c r="AB3929" s="55" t="n">
        <f aca="false">IF(AND(E3929&gt;0,OR(AND(B3929&gt;=1,B3929&lt;=6),B3929=10)),1,0)</f>
        <v>0</v>
      </c>
      <c r="AC3929" s="55" t="n">
        <f aca="false">IF(AND(E3929&gt;0,B3929=10),1,0)</f>
        <v>0</v>
      </c>
      <c r="AD3929" s="55" t="n">
        <f aca="false">IF(AND(C3928=C3929,AA3928=AA3929-1),AB3928,"")</f>
        <v>0</v>
      </c>
      <c r="AE3929" s="55" t="n">
        <f aca="false">IF(AND(C3928=C3929,AA3928=AA3929-1),AC3928,"")</f>
        <v>0</v>
      </c>
      <c r="AF3929" s="55" t="n">
        <f aca="false">IF(AA3929=1,"",IF(AND(AB3929=1,AD3929&lt;&gt;1),1,0))</f>
        <v>0</v>
      </c>
      <c r="AG3929" s="55" t="n">
        <f aca="false">IF(AA3929=1,"",IF(AND(AC3929=1,AE3929&lt;&gt;1),1,0))</f>
        <v>0</v>
      </c>
      <c r="AH3929" s="60" t="str">
        <f aca="false">IF(AND(E3929&gt;0,AA3929&lt;2,NOT(AND(C3930=C3929,AA3930=AA3929+1))),INDEX(DATAS,AA3929+1),"")</f>
        <v/>
      </c>
      <c r="AI3929" s="60" t="str">
        <f aca="false">IF(AND(AC3929=1,AA3929&lt;2),IF(AND(C3930=C3929,AA3930=AA3929+1),IF(AC3930=1,"",INDEX(DATAS,AA3929+1)),INDEX(DATAS,AA3929+1)),"")</f>
        <v/>
      </c>
    </row>
    <row r="3930" customFormat="false" ht="15" hidden="false" customHeight="false" outlineLevel="0" collapsed="false">
      <c r="A3930" s="60" t="n">
        <v>46309</v>
      </c>
      <c r="B3930" s="0" t="n">
        <v>8</v>
      </c>
      <c r="C3930" s="0" t="n">
        <v>6224</v>
      </c>
      <c r="E3930" s="0" t="n">
        <v>0</v>
      </c>
      <c r="F3930" s="55" t="s">
        <v>1147</v>
      </c>
      <c r="I3930" s="55" t="s">
        <v>157</v>
      </c>
      <c r="L3930" s="0" t="n">
        <v>183</v>
      </c>
      <c r="U3930" s="0" t="n">
        <v>637</v>
      </c>
      <c r="V3930" s="0" t="n">
        <v>4</v>
      </c>
      <c r="W3930" s="60" t="n">
        <v>46127</v>
      </c>
      <c r="X3930" s="55" t="n">
        <f aca="false">IF(I3930="Male",0,1)</f>
        <v>1</v>
      </c>
      <c r="Y3930" s="55" t="n">
        <f aca="false">IF(OR(I3930="DNB",I3930="Dry DNB"),1,0)</f>
        <v>0</v>
      </c>
      <c r="Z3930" s="55" t="n">
        <f aca="false">IF(ISNUMBER(W3930),A3930-W3930,"")</f>
        <v>182</v>
      </c>
      <c r="AA3930" s="55" t="n">
        <f aca="false">MATCH(A3930,DATAS,0)</f>
        <v>1</v>
      </c>
      <c r="AB3930" s="55" t="n">
        <f aca="false">IF(AND(E3930&gt;0,OR(AND(B3930&gt;=1,B3930&lt;=6),B3930=10)),1,0)</f>
        <v>0</v>
      </c>
      <c r="AC3930" s="55" t="n">
        <f aca="false">IF(AND(E3930&gt;0,B3930=10),1,0)</f>
        <v>0</v>
      </c>
      <c r="AD3930" s="0" t="str">
        <f aca="false">IF(AND(C3929=C3930,AA3929=AA3930-1),AB3929,"")</f>
        <v/>
      </c>
      <c r="AE3930" s="0" t="str">
        <f aca="false">IF(AND(C3929=C3930,AA3929=AA3930-1),AC3929,"")</f>
        <v/>
      </c>
      <c r="AF3930" s="0" t="str">
        <f aca="false">IF(AA3930=1,"",IF(AND(AB3930=1,AD3930&lt;&gt;1),1,0))</f>
        <v/>
      </c>
      <c r="AG3930" s="0" t="str">
        <f aca="false">IF(AA3930=1,"",IF(AND(AC3930=1,AE3930&lt;&gt;1),1,0))</f>
        <v/>
      </c>
      <c r="AH3930" s="60" t="str">
        <f aca="false">IF(AND(E3930&gt;0,AA3930&lt;2,NOT(AND(C3931=C3930,AA3931=AA3930+1))),INDEX(DATAS,AA3930+1),"")</f>
        <v/>
      </c>
      <c r="AI3930" s="60" t="str">
        <f aca="false">IF(AND(AC3930=1,AA3930&lt;2),IF(AND(C3931=C3930,AA3931=AA3930+1),IF(AC3931=1,"",INDEX(DATAS,AA3930+1)),INDEX(DATAS,AA3930+1)),"")</f>
        <v/>
      </c>
    </row>
    <row r="3931" customFormat="false" ht="15" hidden="false" customHeight="false" outlineLevel="0" collapsed="false">
      <c r="A3931" s="60" t="n">
        <v>46310</v>
      </c>
      <c r="B3931" s="0" t="n">
        <v>8</v>
      </c>
      <c r="C3931" s="0" t="n">
        <v>6224</v>
      </c>
      <c r="E3931" s="0" t="n">
        <v>0</v>
      </c>
      <c r="F3931" s="55" t="s">
        <v>1147</v>
      </c>
      <c r="I3931" s="55" t="s">
        <v>157</v>
      </c>
      <c r="L3931" s="0" t="n">
        <v>184</v>
      </c>
      <c r="U3931" s="0" t="n">
        <v>638</v>
      </c>
      <c r="V3931" s="0" t="n">
        <v>4</v>
      </c>
      <c r="W3931" s="60" t="n">
        <v>46127</v>
      </c>
      <c r="X3931" s="55" t="n">
        <f aca="false">IF(I3931="Male",0,1)</f>
        <v>1</v>
      </c>
      <c r="Y3931" s="55" t="n">
        <f aca="false">IF(OR(I3931="DNB",I3931="Dry DNB"),1,0)</f>
        <v>0</v>
      </c>
      <c r="Z3931" s="55" t="n">
        <f aca="false">IF(ISNUMBER(W3931),A3931-W3931,"")</f>
        <v>183</v>
      </c>
      <c r="AA3931" s="55" t="n">
        <f aca="false">MATCH(A3931,DATAS,0)</f>
        <v>2</v>
      </c>
      <c r="AB3931" s="55" t="n">
        <f aca="false">IF(AND(E3931&gt;0,OR(AND(B3931&gt;=1,B3931&lt;=6),B3931=10)),1,0)</f>
        <v>0</v>
      </c>
      <c r="AC3931" s="55" t="n">
        <f aca="false">IF(AND(E3931&gt;0,B3931=10),1,0)</f>
        <v>0</v>
      </c>
      <c r="AD3931" s="55" t="n">
        <f aca="false">IF(AND(C3930=C3931,AA3930=AA3931-1),AB3930,"")</f>
        <v>0</v>
      </c>
      <c r="AE3931" s="55" t="n">
        <f aca="false">IF(AND(C3930=C3931,AA3930=AA3931-1),AC3930,"")</f>
        <v>0</v>
      </c>
      <c r="AF3931" s="55" t="n">
        <f aca="false">IF(AA3931=1,"",IF(AND(AB3931=1,AD3931&lt;&gt;1),1,0))</f>
        <v>0</v>
      </c>
      <c r="AG3931" s="55" t="n">
        <f aca="false">IF(AA3931=1,"",IF(AND(AC3931=1,AE3931&lt;&gt;1),1,0))</f>
        <v>0</v>
      </c>
      <c r="AH3931" s="60" t="str">
        <f aca="false">IF(AND(E3931&gt;0,AA3931&lt;2,NOT(AND(C3932=C3931,AA3932=AA3931+1))),INDEX(DATAS,AA3931+1),"")</f>
        <v/>
      </c>
      <c r="AI3931" s="60" t="str">
        <f aca="false">IF(AND(AC3931=1,AA3931&lt;2),IF(AND(C3932=C3931,AA3932=AA3931+1),IF(AC3932=1,"",INDEX(DATAS,AA3931+1)),INDEX(DATAS,AA3931+1)),"")</f>
        <v/>
      </c>
    </row>
    <row r="3932" customFormat="false" ht="15" hidden="false" customHeight="false" outlineLevel="0" collapsed="false">
      <c r="A3932" s="60" t="n">
        <v>46309</v>
      </c>
      <c r="B3932" s="0" t="n">
        <v>8</v>
      </c>
      <c r="C3932" s="0" t="n">
        <v>6225</v>
      </c>
      <c r="E3932" s="0" t="n">
        <v>0</v>
      </c>
      <c r="F3932" s="55" t="s">
        <v>1148</v>
      </c>
      <c r="I3932" s="55" t="s">
        <v>157</v>
      </c>
      <c r="L3932" s="0" t="n">
        <v>143</v>
      </c>
      <c r="U3932" s="0" t="n">
        <v>636</v>
      </c>
      <c r="V3932" s="0" t="n">
        <v>4</v>
      </c>
      <c r="W3932" s="60" t="n">
        <v>46167</v>
      </c>
      <c r="X3932" s="55" t="n">
        <f aca="false">IF(I3932="Male",0,1)</f>
        <v>1</v>
      </c>
      <c r="Y3932" s="55" t="n">
        <f aca="false">IF(OR(I3932="DNB",I3932="Dry DNB"),1,0)</f>
        <v>0</v>
      </c>
      <c r="Z3932" s="55" t="n">
        <f aca="false">IF(ISNUMBER(W3932),A3932-W3932,"")</f>
        <v>142</v>
      </c>
      <c r="AA3932" s="55" t="n">
        <f aca="false">MATCH(A3932,DATAS,0)</f>
        <v>1</v>
      </c>
      <c r="AB3932" s="55" t="n">
        <f aca="false">IF(AND(E3932&gt;0,OR(AND(B3932&gt;=1,B3932&lt;=6),B3932=10)),1,0)</f>
        <v>0</v>
      </c>
      <c r="AC3932" s="55" t="n">
        <f aca="false">IF(AND(E3932&gt;0,B3932=10),1,0)</f>
        <v>0</v>
      </c>
      <c r="AD3932" s="0" t="str">
        <f aca="false">IF(AND(C3931=C3932,AA3931=AA3932-1),AB3931,"")</f>
        <v/>
      </c>
      <c r="AE3932" s="0" t="str">
        <f aca="false">IF(AND(C3931=C3932,AA3931=AA3932-1),AC3931,"")</f>
        <v/>
      </c>
      <c r="AF3932" s="0" t="str">
        <f aca="false">IF(AA3932=1,"",IF(AND(AB3932=1,AD3932&lt;&gt;1),1,0))</f>
        <v/>
      </c>
      <c r="AG3932" s="0" t="str">
        <f aca="false">IF(AA3932=1,"",IF(AND(AC3932=1,AE3932&lt;&gt;1),1,0))</f>
        <v/>
      </c>
      <c r="AH3932" s="60" t="str">
        <f aca="false">IF(AND(E3932&gt;0,AA3932&lt;2,NOT(AND(C3933=C3932,AA3933=AA3932+1))),INDEX(DATAS,AA3932+1),"")</f>
        <v/>
      </c>
      <c r="AI3932" s="60" t="str">
        <f aca="false">IF(AND(AC3932=1,AA3932&lt;2),IF(AND(C3933=C3932,AA3933=AA3932+1),IF(AC3933=1,"",INDEX(DATAS,AA3932+1)),INDEX(DATAS,AA3932+1)),"")</f>
        <v/>
      </c>
    </row>
    <row r="3933" customFormat="false" ht="15" hidden="false" customHeight="false" outlineLevel="0" collapsed="false">
      <c r="A3933" s="60" t="n">
        <v>46310</v>
      </c>
      <c r="B3933" s="0" t="n">
        <v>8</v>
      </c>
      <c r="C3933" s="0" t="n">
        <v>6225</v>
      </c>
      <c r="E3933" s="0" t="n">
        <v>0</v>
      </c>
      <c r="F3933" s="55" t="s">
        <v>1148</v>
      </c>
      <c r="I3933" s="55" t="s">
        <v>157</v>
      </c>
      <c r="L3933" s="0" t="n">
        <v>144</v>
      </c>
      <c r="U3933" s="0" t="n">
        <v>637</v>
      </c>
      <c r="V3933" s="0" t="n">
        <v>4</v>
      </c>
      <c r="W3933" s="60" t="n">
        <v>46167</v>
      </c>
      <c r="X3933" s="55" t="n">
        <f aca="false">IF(I3933="Male",0,1)</f>
        <v>1</v>
      </c>
      <c r="Y3933" s="55" t="n">
        <f aca="false">IF(OR(I3933="DNB",I3933="Dry DNB"),1,0)</f>
        <v>0</v>
      </c>
      <c r="Z3933" s="55" t="n">
        <f aca="false">IF(ISNUMBER(W3933),A3933-W3933,"")</f>
        <v>143</v>
      </c>
      <c r="AA3933" s="55" t="n">
        <f aca="false">MATCH(A3933,DATAS,0)</f>
        <v>2</v>
      </c>
      <c r="AB3933" s="55" t="n">
        <f aca="false">IF(AND(E3933&gt;0,OR(AND(B3933&gt;=1,B3933&lt;=6),B3933=10)),1,0)</f>
        <v>0</v>
      </c>
      <c r="AC3933" s="55" t="n">
        <f aca="false">IF(AND(E3933&gt;0,B3933=10),1,0)</f>
        <v>0</v>
      </c>
      <c r="AD3933" s="55" t="n">
        <f aca="false">IF(AND(C3932=C3933,AA3932=AA3933-1),AB3932,"")</f>
        <v>0</v>
      </c>
      <c r="AE3933" s="55" t="n">
        <f aca="false">IF(AND(C3932=C3933,AA3932=AA3933-1),AC3932,"")</f>
        <v>0</v>
      </c>
      <c r="AF3933" s="55" t="n">
        <f aca="false">IF(AA3933=1,"",IF(AND(AB3933=1,AD3933&lt;&gt;1),1,0))</f>
        <v>0</v>
      </c>
      <c r="AG3933" s="55" t="n">
        <f aca="false">IF(AA3933=1,"",IF(AND(AC3933=1,AE3933&lt;&gt;1),1,0))</f>
        <v>0</v>
      </c>
      <c r="AH3933" s="60" t="str">
        <f aca="false">IF(AND(E3933&gt;0,AA3933&lt;2,NOT(AND(C3934=C3933,AA3934=AA3933+1))),INDEX(DATAS,AA3933+1),"")</f>
        <v/>
      </c>
      <c r="AI3933" s="60" t="str">
        <f aca="false">IF(AND(AC3933=1,AA3933&lt;2),IF(AND(C3934=C3933,AA3934=AA3933+1),IF(AC3934=1,"",INDEX(DATAS,AA3933+1)),INDEX(DATAS,AA3933+1)),"")</f>
        <v/>
      </c>
    </row>
    <row r="3934" customFormat="false" ht="15" hidden="false" customHeight="false" outlineLevel="0" collapsed="false">
      <c r="A3934" s="60" t="n">
        <v>46309</v>
      </c>
      <c r="B3934" s="0" t="n">
        <v>8</v>
      </c>
      <c r="C3934" s="0" t="n">
        <v>6227</v>
      </c>
      <c r="E3934" s="0" t="n">
        <v>0</v>
      </c>
      <c r="F3934" s="55" t="s">
        <v>1149</v>
      </c>
      <c r="I3934" s="55" t="s">
        <v>157</v>
      </c>
      <c r="L3934" s="0" t="n">
        <v>188</v>
      </c>
      <c r="U3934" s="0" t="n">
        <v>635</v>
      </c>
      <c r="V3934" s="0" t="n">
        <v>2</v>
      </c>
      <c r="W3934" s="60" t="n">
        <v>46052</v>
      </c>
      <c r="X3934" s="55" t="n">
        <f aca="false">IF(I3934="Male",0,1)</f>
        <v>1</v>
      </c>
      <c r="Y3934" s="55" t="n">
        <f aca="false">IF(OR(I3934="DNB",I3934="Dry DNB"),1,0)</f>
        <v>0</v>
      </c>
      <c r="Z3934" s="55" t="n">
        <f aca="false">IF(ISNUMBER(W3934),A3934-W3934,"")</f>
        <v>257</v>
      </c>
      <c r="AA3934" s="55" t="n">
        <f aca="false">MATCH(A3934,DATAS,0)</f>
        <v>1</v>
      </c>
      <c r="AB3934" s="55" t="n">
        <f aca="false">IF(AND(E3934&gt;0,OR(AND(B3934&gt;=1,B3934&lt;=6),B3934=10)),1,0)</f>
        <v>0</v>
      </c>
      <c r="AC3934" s="55" t="n">
        <f aca="false">IF(AND(E3934&gt;0,B3934=10),1,0)</f>
        <v>0</v>
      </c>
      <c r="AD3934" s="0" t="str">
        <f aca="false">IF(AND(C3933=C3934,AA3933=AA3934-1),AB3933,"")</f>
        <v/>
      </c>
      <c r="AE3934" s="0" t="str">
        <f aca="false">IF(AND(C3933=C3934,AA3933=AA3934-1),AC3933,"")</f>
        <v/>
      </c>
      <c r="AF3934" s="0" t="str">
        <f aca="false">IF(AA3934=1,"",IF(AND(AB3934=1,AD3934&lt;&gt;1),1,0))</f>
        <v/>
      </c>
      <c r="AG3934" s="0" t="str">
        <f aca="false">IF(AA3934=1,"",IF(AND(AC3934=1,AE3934&lt;&gt;1),1,0))</f>
        <v/>
      </c>
      <c r="AH3934" s="60" t="str">
        <f aca="false">IF(AND(E3934&gt;0,AA3934&lt;2,NOT(AND(C3935=C3934,AA3935=AA3934+1))),INDEX(DATAS,AA3934+1),"")</f>
        <v/>
      </c>
      <c r="AI3934" s="60" t="str">
        <f aca="false">IF(AND(AC3934=1,AA3934&lt;2),IF(AND(C3935=C3934,AA3935=AA3934+1),IF(AC3935=1,"",INDEX(DATAS,AA3934+1)),INDEX(DATAS,AA3934+1)),"")</f>
        <v/>
      </c>
    </row>
    <row r="3935" customFormat="false" ht="15" hidden="false" customHeight="false" outlineLevel="0" collapsed="false">
      <c r="A3935" s="60" t="n">
        <v>46310</v>
      </c>
      <c r="B3935" s="0" t="n">
        <v>8</v>
      </c>
      <c r="C3935" s="0" t="n">
        <v>6227</v>
      </c>
      <c r="E3935" s="0" t="n">
        <v>0</v>
      </c>
      <c r="F3935" s="55" t="s">
        <v>1149</v>
      </c>
      <c r="I3935" s="55" t="s">
        <v>157</v>
      </c>
      <c r="L3935" s="0" t="n">
        <v>189</v>
      </c>
      <c r="U3935" s="0" t="n">
        <v>636</v>
      </c>
      <c r="V3935" s="0" t="n">
        <v>2</v>
      </c>
      <c r="W3935" s="60" t="n">
        <v>46052</v>
      </c>
      <c r="X3935" s="55" t="n">
        <f aca="false">IF(I3935="Male",0,1)</f>
        <v>1</v>
      </c>
      <c r="Y3935" s="55" t="n">
        <f aca="false">IF(OR(I3935="DNB",I3935="Dry DNB"),1,0)</f>
        <v>0</v>
      </c>
      <c r="Z3935" s="55" t="n">
        <f aca="false">IF(ISNUMBER(W3935),A3935-W3935,"")</f>
        <v>258</v>
      </c>
      <c r="AA3935" s="55" t="n">
        <f aca="false">MATCH(A3935,DATAS,0)</f>
        <v>2</v>
      </c>
      <c r="AB3935" s="55" t="n">
        <f aca="false">IF(AND(E3935&gt;0,OR(AND(B3935&gt;=1,B3935&lt;=6),B3935=10)),1,0)</f>
        <v>0</v>
      </c>
      <c r="AC3935" s="55" t="n">
        <f aca="false">IF(AND(E3935&gt;0,B3935=10),1,0)</f>
        <v>0</v>
      </c>
      <c r="AD3935" s="55" t="n">
        <f aca="false">IF(AND(C3934=C3935,AA3934=AA3935-1),AB3934,"")</f>
        <v>0</v>
      </c>
      <c r="AE3935" s="55" t="n">
        <f aca="false">IF(AND(C3934=C3935,AA3934=AA3935-1),AC3934,"")</f>
        <v>0</v>
      </c>
      <c r="AF3935" s="55" t="n">
        <f aca="false">IF(AA3935=1,"",IF(AND(AB3935=1,AD3935&lt;&gt;1),1,0))</f>
        <v>0</v>
      </c>
      <c r="AG3935" s="55" t="n">
        <f aca="false">IF(AA3935=1,"",IF(AND(AC3935=1,AE3935&lt;&gt;1),1,0))</f>
        <v>0</v>
      </c>
      <c r="AH3935" s="60" t="str">
        <f aca="false">IF(AND(E3935&gt;0,AA3935&lt;2,NOT(AND(C3936=C3935,AA3936=AA3935+1))),INDEX(DATAS,AA3935+1),"")</f>
        <v/>
      </c>
      <c r="AI3935" s="60" t="str">
        <f aca="false">IF(AND(AC3935=1,AA3935&lt;2),IF(AND(C3936=C3935,AA3936=AA3935+1),IF(AC3936=1,"",INDEX(DATAS,AA3935+1)),INDEX(DATAS,AA3935+1)),"")</f>
        <v/>
      </c>
    </row>
    <row r="3936" customFormat="false" ht="15" hidden="false" customHeight="false" outlineLevel="0" collapsed="false">
      <c r="A3936" s="60" t="n">
        <v>46309</v>
      </c>
      <c r="B3936" s="0" t="n">
        <v>7</v>
      </c>
      <c r="C3936" s="0" t="n">
        <v>6228</v>
      </c>
      <c r="E3936" s="0" t="n">
        <v>0</v>
      </c>
      <c r="F3936" s="55" t="s">
        <v>1149</v>
      </c>
      <c r="I3936" s="55" t="s">
        <v>157</v>
      </c>
      <c r="L3936" s="0" t="n">
        <v>247</v>
      </c>
      <c r="U3936" s="0" t="n">
        <v>635</v>
      </c>
      <c r="V3936" s="0" t="n">
        <v>2</v>
      </c>
      <c r="W3936" s="60" t="n">
        <v>46063</v>
      </c>
      <c r="X3936" s="55" t="n">
        <f aca="false">IF(I3936="Male",0,1)</f>
        <v>1</v>
      </c>
      <c r="Y3936" s="55" t="n">
        <f aca="false">IF(OR(I3936="DNB",I3936="Dry DNB"),1,0)</f>
        <v>0</v>
      </c>
      <c r="Z3936" s="55" t="n">
        <f aca="false">IF(ISNUMBER(W3936),A3936-W3936,"")</f>
        <v>246</v>
      </c>
      <c r="AA3936" s="55" t="n">
        <f aca="false">MATCH(A3936,DATAS,0)</f>
        <v>1</v>
      </c>
      <c r="AB3936" s="55" t="n">
        <f aca="false">IF(AND(E3936&gt;0,OR(AND(B3936&gt;=1,B3936&lt;=6),B3936=10)),1,0)</f>
        <v>0</v>
      </c>
      <c r="AC3936" s="55" t="n">
        <f aca="false">IF(AND(E3936&gt;0,B3936=10),1,0)</f>
        <v>0</v>
      </c>
      <c r="AD3936" s="0" t="str">
        <f aca="false">IF(AND(C3935=C3936,AA3935=AA3936-1),AB3935,"")</f>
        <v/>
      </c>
      <c r="AE3936" s="0" t="str">
        <f aca="false">IF(AND(C3935=C3936,AA3935=AA3936-1),AC3935,"")</f>
        <v/>
      </c>
      <c r="AF3936" s="0" t="str">
        <f aca="false">IF(AA3936=1,"",IF(AND(AB3936=1,AD3936&lt;&gt;1),1,0))</f>
        <v/>
      </c>
      <c r="AG3936" s="0" t="str">
        <f aca="false">IF(AA3936=1,"",IF(AND(AC3936=1,AE3936&lt;&gt;1),1,0))</f>
        <v/>
      </c>
      <c r="AH3936" s="60" t="str">
        <f aca="false">IF(AND(E3936&gt;0,AA3936&lt;2,NOT(AND(C3937=C3936,AA3937=AA3936+1))),INDEX(DATAS,AA3936+1),"")</f>
        <v/>
      </c>
      <c r="AI3936" s="60" t="str">
        <f aca="false">IF(AND(AC3936=1,AA3936&lt;2),IF(AND(C3937=C3936,AA3937=AA3936+1),IF(AC3937=1,"",INDEX(DATAS,AA3936+1)),INDEX(DATAS,AA3936+1)),"")</f>
        <v/>
      </c>
    </row>
    <row r="3937" customFormat="false" ht="15" hidden="false" customHeight="false" outlineLevel="0" collapsed="false">
      <c r="A3937" s="60" t="n">
        <v>46310</v>
      </c>
      <c r="B3937" s="0" t="n">
        <v>7</v>
      </c>
      <c r="C3937" s="0" t="n">
        <v>6228</v>
      </c>
      <c r="E3937" s="0" t="n">
        <v>0</v>
      </c>
      <c r="F3937" s="55" t="s">
        <v>1149</v>
      </c>
      <c r="I3937" s="55" t="s">
        <v>157</v>
      </c>
      <c r="L3937" s="0" t="n">
        <v>248</v>
      </c>
      <c r="U3937" s="0" t="n">
        <v>636</v>
      </c>
      <c r="V3937" s="0" t="n">
        <v>2</v>
      </c>
      <c r="W3937" s="60" t="n">
        <v>46063</v>
      </c>
      <c r="X3937" s="55" t="n">
        <f aca="false">IF(I3937="Male",0,1)</f>
        <v>1</v>
      </c>
      <c r="Y3937" s="55" t="n">
        <f aca="false">IF(OR(I3937="DNB",I3937="Dry DNB"),1,0)</f>
        <v>0</v>
      </c>
      <c r="Z3937" s="55" t="n">
        <f aca="false">IF(ISNUMBER(W3937),A3937-W3937,"")</f>
        <v>247</v>
      </c>
      <c r="AA3937" s="55" t="n">
        <f aca="false">MATCH(A3937,DATAS,0)</f>
        <v>2</v>
      </c>
      <c r="AB3937" s="55" t="n">
        <f aca="false">IF(AND(E3937&gt;0,OR(AND(B3937&gt;=1,B3937&lt;=6),B3937=10)),1,0)</f>
        <v>0</v>
      </c>
      <c r="AC3937" s="55" t="n">
        <f aca="false">IF(AND(E3937&gt;0,B3937=10),1,0)</f>
        <v>0</v>
      </c>
      <c r="AD3937" s="55" t="n">
        <f aca="false">IF(AND(C3936=C3937,AA3936=AA3937-1),AB3936,"")</f>
        <v>0</v>
      </c>
      <c r="AE3937" s="55" t="n">
        <f aca="false">IF(AND(C3936=C3937,AA3936=AA3937-1),AC3936,"")</f>
        <v>0</v>
      </c>
      <c r="AF3937" s="55" t="n">
        <f aca="false">IF(AA3937=1,"",IF(AND(AB3937=1,AD3937&lt;&gt;1),1,0))</f>
        <v>0</v>
      </c>
      <c r="AG3937" s="55" t="n">
        <f aca="false">IF(AA3937=1,"",IF(AND(AC3937=1,AE3937&lt;&gt;1),1,0))</f>
        <v>0</v>
      </c>
      <c r="AH3937" s="60" t="str">
        <f aca="false">IF(AND(E3937&gt;0,AA3937&lt;2,NOT(AND(C3938=C3937,AA3938=AA3937+1))),INDEX(DATAS,AA3937+1),"")</f>
        <v/>
      </c>
      <c r="AI3937" s="60" t="str">
        <f aca="false">IF(AND(AC3937=1,AA3937&lt;2),IF(AND(C3938=C3937,AA3938=AA3937+1),IF(AC3938=1,"",INDEX(DATAS,AA3937+1)),INDEX(DATAS,AA3937+1)),"")</f>
        <v/>
      </c>
    </row>
    <row r="3938" customFormat="false" ht="15" hidden="false" customHeight="false" outlineLevel="0" collapsed="false">
      <c r="A3938" s="60" t="n">
        <v>46309</v>
      </c>
      <c r="B3938" s="0" t="n">
        <v>14</v>
      </c>
      <c r="C3938" s="0" t="n">
        <v>6232</v>
      </c>
      <c r="E3938" s="0" t="n">
        <v>0</v>
      </c>
      <c r="F3938" s="55" t="s">
        <v>1149</v>
      </c>
      <c r="I3938" s="55" t="s">
        <v>157</v>
      </c>
      <c r="L3938" s="0" t="n">
        <v>265</v>
      </c>
      <c r="U3938" s="0" t="n">
        <v>635</v>
      </c>
      <c r="V3938" s="0" t="n">
        <v>1</v>
      </c>
      <c r="W3938" s="60" t="n">
        <v>46045</v>
      </c>
      <c r="X3938" s="55" t="n">
        <f aca="false">IF(I3938="Male",0,1)</f>
        <v>1</v>
      </c>
      <c r="Y3938" s="55" t="n">
        <f aca="false">IF(OR(I3938="DNB",I3938="Dry DNB"),1,0)</f>
        <v>0</v>
      </c>
      <c r="Z3938" s="55" t="n">
        <f aca="false">IF(ISNUMBER(W3938),A3938-W3938,"")</f>
        <v>264</v>
      </c>
      <c r="AA3938" s="55" t="n">
        <f aca="false">MATCH(A3938,DATAS,0)</f>
        <v>1</v>
      </c>
      <c r="AB3938" s="55" t="n">
        <f aca="false">IF(AND(E3938&gt;0,OR(AND(B3938&gt;=1,B3938&lt;=6),B3938=10)),1,0)</f>
        <v>0</v>
      </c>
      <c r="AC3938" s="55" t="n">
        <f aca="false">IF(AND(E3938&gt;0,B3938=10),1,0)</f>
        <v>0</v>
      </c>
      <c r="AD3938" s="0" t="str">
        <f aca="false">IF(AND(C3937=C3938,AA3937=AA3938-1),AB3937,"")</f>
        <v/>
      </c>
      <c r="AE3938" s="0" t="str">
        <f aca="false">IF(AND(C3937=C3938,AA3937=AA3938-1),AC3937,"")</f>
        <v/>
      </c>
      <c r="AF3938" s="0" t="str">
        <f aca="false">IF(AA3938=1,"",IF(AND(AB3938=1,AD3938&lt;&gt;1),1,0))</f>
        <v/>
      </c>
      <c r="AG3938" s="0" t="str">
        <f aca="false">IF(AA3938=1,"",IF(AND(AC3938=1,AE3938&lt;&gt;1),1,0))</f>
        <v/>
      </c>
      <c r="AH3938" s="60" t="str">
        <f aca="false">IF(AND(E3938&gt;0,AA3938&lt;2,NOT(AND(C3939=C3938,AA3939=AA3938+1))),INDEX(DATAS,AA3938+1),"")</f>
        <v/>
      </c>
      <c r="AI3938" s="60" t="str">
        <f aca="false">IF(AND(AC3938=1,AA3938&lt;2),IF(AND(C3939=C3938,AA3939=AA3938+1),IF(AC3939=1,"",INDEX(DATAS,AA3938+1)),INDEX(DATAS,AA3938+1)),"")</f>
        <v/>
      </c>
    </row>
    <row r="3939" customFormat="false" ht="15" hidden="false" customHeight="false" outlineLevel="0" collapsed="false">
      <c r="A3939" s="60" t="n">
        <v>46310</v>
      </c>
      <c r="B3939" s="0" t="n">
        <v>14</v>
      </c>
      <c r="C3939" s="0" t="n">
        <v>6232</v>
      </c>
      <c r="E3939" s="0" t="n">
        <v>0</v>
      </c>
      <c r="F3939" s="55" t="s">
        <v>1149</v>
      </c>
      <c r="I3939" s="55" t="s">
        <v>157</v>
      </c>
      <c r="L3939" s="0" t="n">
        <v>266</v>
      </c>
      <c r="U3939" s="0" t="n">
        <v>636</v>
      </c>
      <c r="V3939" s="0" t="n">
        <v>1</v>
      </c>
      <c r="W3939" s="60" t="n">
        <v>46045</v>
      </c>
      <c r="X3939" s="55" t="n">
        <f aca="false">IF(I3939="Male",0,1)</f>
        <v>1</v>
      </c>
      <c r="Y3939" s="55" t="n">
        <f aca="false">IF(OR(I3939="DNB",I3939="Dry DNB"),1,0)</f>
        <v>0</v>
      </c>
      <c r="Z3939" s="55" t="n">
        <f aca="false">IF(ISNUMBER(W3939),A3939-W3939,"")</f>
        <v>265</v>
      </c>
      <c r="AA3939" s="55" t="n">
        <f aca="false">MATCH(A3939,DATAS,0)</f>
        <v>2</v>
      </c>
      <c r="AB3939" s="55" t="n">
        <f aca="false">IF(AND(E3939&gt;0,OR(AND(B3939&gt;=1,B3939&lt;=6),B3939=10)),1,0)</f>
        <v>0</v>
      </c>
      <c r="AC3939" s="55" t="n">
        <f aca="false">IF(AND(E3939&gt;0,B3939=10),1,0)</f>
        <v>0</v>
      </c>
      <c r="AD3939" s="55" t="n">
        <f aca="false">IF(AND(C3938=C3939,AA3938=AA3939-1),AB3938,"")</f>
        <v>0</v>
      </c>
      <c r="AE3939" s="55" t="n">
        <f aca="false">IF(AND(C3938=C3939,AA3938=AA3939-1),AC3938,"")</f>
        <v>0</v>
      </c>
      <c r="AF3939" s="55" t="n">
        <f aca="false">IF(AA3939=1,"",IF(AND(AB3939=1,AD3939&lt;&gt;1),1,0))</f>
        <v>0</v>
      </c>
      <c r="AG3939" s="55" t="n">
        <f aca="false">IF(AA3939=1,"",IF(AND(AC3939=1,AE3939&lt;&gt;1),1,0))</f>
        <v>0</v>
      </c>
      <c r="AH3939" s="60" t="str">
        <f aca="false">IF(AND(E3939&gt;0,AA3939&lt;2,NOT(AND(C3940=C3939,AA3940=AA3939+1))),INDEX(DATAS,AA3939+1),"")</f>
        <v/>
      </c>
      <c r="AI3939" s="60" t="str">
        <f aca="false">IF(AND(AC3939=1,AA3939&lt;2),IF(AND(C3940=C3939,AA3940=AA3939+1),IF(AC3940=1,"",INDEX(DATAS,AA3939+1)),INDEX(DATAS,AA3939+1)),"")</f>
        <v/>
      </c>
    </row>
    <row r="3940" customFormat="false" ht="15" hidden="false" customHeight="false" outlineLevel="0" collapsed="false">
      <c r="A3940" s="60" t="n">
        <v>46309</v>
      </c>
      <c r="B3940" s="0" t="n">
        <v>14</v>
      </c>
      <c r="C3940" s="0" t="n">
        <v>6233</v>
      </c>
      <c r="E3940" s="0" t="n">
        <v>0</v>
      </c>
      <c r="F3940" s="55" t="s">
        <v>1150</v>
      </c>
      <c r="I3940" s="55" t="s">
        <v>157</v>
      </c>
      <c r="L3940" s="0" t="n">
        <v>269</v>
      </c>
      <c r="U3940" s="0" t="n">
        <v>633</v>
      </c>
      <c r="V3940" s="0" t="n">
        <v>1</v>
      </c>
      <c r="W3940" s="60" t="n">
        <v>46041</v>
      </c>
      <c r="X3940" s="55" t="n">
        <f aca="false">IF(I3940="Male",0,1)</f>
        <v>1</v>
      </c>
      <c r="Y3940" s="55" t="n">
        <f aca="false">IF(OR(I3940="DNB",I3940="Dry DNB"),1,0)</f>
        <v>0</v>
      </c>
      <c r="Z3940" s="55" t="n">
        <f aca="false">IF(ISNUMBER(W3940),A3940-W3940,"")</f>
        <v>268</v>
      </c>
      <c r="AA3940" s="55" t="n">
        <f aca="false">MATCH(A3940,DATAS,0)</f>
        <v>1</v>
      </c>
      <c r="AB3940" s="55" t="n">
        <f aca="false">IF(AND(E3940&gt;0,OR(AND(B3940&gt;=1,B3940&lt;=6),B3940=10)),1,0)</f>
        <v>0</v>
      </c>
      <c r="AC3940" s="55" t="n">
        <f aca="false">IF(AND(E3940&gt;0,B3940=10),1,0)</f>
        <v>0</v>
      </c>
      <c r="AD3940" s="0" t="str">
        <f aca="false">IF(AND(C3939=C3940,AA3939=AA3940-1),AB3939,"")</f>
        <v/>
      </c>
      <c r="AE3940" s="0" t="str">
        <f aca="false">IF(AND(C3939=C3940,AA3939=AA3940-1),AC3939,"")</f>
        <v/>
      </c>
      <c r="AF3940" s="0" t="str">
        <f aca="false">IF(AA3940=1,"",IF(AND(AB3940=1,AD3940&lt;&gt;1),1,0))</f>
        <v/>
      </c>
      <c r="AG3940" s="0" t="str">
        <f aca="false">IF(AA3940=1,"",IF(AND(AC3940=1,AE3940&lt;&gt;1),1,0))</f>
        <v/>
      </c>
      <c r="AH3940" s="60" t="str">
        <f aca="false">IF(AND(E3940&gt;0,AA3940&lt;2,NOT(AND(C3941=C3940,AA3941=AA3940+1))),INDEX(DATAS,AA3940+1),"")</f>
        <v/>
      </c>
      <c r="AI3940" s="60" t="str">
        <f aca="false">IF(AND(AC3940=1,AA3940&lt;2),IF(AND(C3941=C3940,AA3941=AA3940+1),IF(AC3941=1,"",INDEX(DATAS,AA3940+1)),INDEX(DATAS,AA3940+1)),"")</f>
        <v/>
      </c>
    </row>
    <row r="3941" customFormat="false" ht="15" hidden="false" customHeight="false" outlineLevel="0" collapsed="false">
      <c r="A3941" s="60" t="n">
        <v>46310</v>
      </c>
      <c r="B3941" s="0" t="n">
        <v>14</v>
      </c>
      <c r="C3941" s="0" t="n">
        <v>6233</v>
      </c>
      <c r="E3941" s="0" t="n">
        <v>0</v>
      </c>
      <c r="F3941" s="55" t="s">
        <v>1150</v>
      </c>
      <c r="I3941" s="55" t="s">
        <v>157</v>
      </c>
      <c r="L3941" s="0" t="n">
        <v>270</v>
      </c>
      <c r="U3941" s="0" t="n">
        <v>634</v>
      </c>
      <c r="V3941" s="0" t="n">
        <v>1</v>
      </c>
      <c r="W3941" s="60" t="n">
        <v>46041</v>
      </c>
      <c r="X3941" s="55" t="n">
        <f aca="false">IF(I3941="Male",0,1)</f>
        <v>1</v>
      </c>
      <c r="Y3941" s="55" t="n">
        <f aca="false">IF(OR(I3941="DNB",I3941="Dry DNB"),1,0)</f>
        <v>0</v>
      </c>
      <c r="Z3941" s="55" t="n">
        <f aca="false">IF(ISNUMBER(W3941),A3941-W3941,"")</f>
        <v>269</v>
      </c>
      <c r="AA3941" s="55" t="n">
        <f aca="false">MATCH(A3941,DATAS,0)</f>
        <v>2</v>
      </c>
      <c r="AB3941" s="55" t="n">
        <f aca="false">IF(AND(E3941&gt;0,OR(AND(B3941&gt;=1,B3941&lt;=6),B3941=10)),1,0)</f>
        <v>0</v>
      </c>
      <c r="AC3941" s="55" t="n">
        <f aca="false">IF(AND(E3941&gt;0,B3941=10),1,0)</f>
        <v>0</v>
      </c>
      <c r="AD3941" s="55" t="n">
        <f aca="false">IF(AND(C3940=C3941,AA3940=AA3941-1),AB3940,"")</f>
        <v>0</v>
      </c>
      <c r="AE3941" s="55" t="n">
        <f aca="false">IF(AND(C3940=C3941,AA3940=AA3941-1),AC3940,"")</f>
        <v>0</v>
      </c>
      <c r="AF3941" s="55" t="n">
        <f aca="false">IF(AA3941=1,"",IF(AND(AB3941=1,AD3941&lt;&gt;1),1,0))</f>
        <v>0</v>
      </c>
      <c r="AG3941" s="55" t="n">
        <f aca="false">IF(AA3941=1,"",IF(AND(AC3941=1,AE3941&lt;&gt;1),1,0))</f>
        <v>0</v>
      </c>
      <c r="AH3941" s="60" t="str">
        <f aca="false">IF(AND(E3941&gt;0,AA3941&lt;2,NOT(AND(C3942=C3941,AA3942=AA3941+1))),INDEX(DATAS,AA3941+1),"")</f>
        <v/>
      </c>
      <c r="AI3941" s="60" t="str">
        <f aca="false">IF(AND(AC3941=1,AA3941&lt;2),IF(AND(C3942=C3941,AA3942=AA3941+1),IF(AC3942=1,"",INDEX(DATAS,AA3941+1)),INDEX(DATAS,AA3941+1)),"")</f>
        <v/>
      </c>
    </row>
    <row r="3942" customFormat="false" ht="15" hidden="false" customHeight="false" outlineLevel="0" collapsed="false">
      <c r="A3942" s="60" t="n">
        <v>46309</v>
      </c>
      <c r="B3942" s="0" t="n">
        <v>7</v>
      </c>
      <c r="C3942" s="0" t="n">
        <v>6234</v>
      </c>
      <c r="E3942" s="0" t="n">
        <v>0</v>
      </c>
      <c r="F3942" s="55" t="s">
        <v>1142</v>
      </c>
      <c r="I3942" s="55" t="s">
        <v>157</v>
      </c>
      <c r="L3942" s="0" t="n">
        <v>252</v>
      </c>
      <c r="U3942" s="0" t="n">
        <v>642</v>
      </c>
      <c r="V3942" s="0" t="n">
        <v>1</v>
      </c>
      <c r="W3942" s="60" t="n">
        <v>46058</v>
      </c>
      <c r="X3942" s="55" t="n">
        <f aca="false">IF(I3942="Male",0,1)</f>
        <v>1</v>
      </c>
      <c r="Y3942" s="55" t="n">
        <f aca="false">IF(OR(I3942="DNB",I3942="Dry DNB"),1,0)</f>
        <v>0</v>
      </c>
      <c r="Z3942" s="55" t="n">
        <f aca="false">IF(ISNUMBER(W3942),A3942-W3942,"")</f>
        <v>251</v>
      </c>
      <c r="AA3942" s="55" t="n">
        <f aca="false">MATCH(A3942,DATAS,0)</f>
        <v>1</v>
      </c>
      <c r="AB3942" s="55" t="n">
        <f aca="false">IF(AND(E3942&gt;0,OR(AND(B3942&gt;=1,B3942&lt;=6),B3942=10)),1,0)</f>
        <v>0</v>
      </c>
      <c r="AC3942" s="55" t="n">
        <f aca="false">IF(AND(E3942&gt;0,B3942=10),1,0)</f>
        <v>0</v>
      </c>
      <c r="AD3942" s="0" t="str">
        <f aca="false">IF(AND(C3941=C3942,AA3941=AA3942-1),AB3941,"")</f>
        <v/>
      </c>
      <c r="AE3942" s="0" t="str">
        <f aca="false">IF(AND(C3941=C3942,AA3941=AA3942-1),AC3941,"")</f>
        <v/>
      </c>
      <c r="AF3942" s="0" t="str">
        <f aca="false">IF(AA3942=1,"",IF(AND(AB3942=1,AD3942&lt;&gt;1),1,0))</f>
        <v/>
      </c>
      <c r="AG3942" s="0" t="str">
        <f aca="false">IF(AA3942=1,"",IF(AND(AC3942=1,AE3942&lt;&gt;1),1,0))</f>
        <v/>
      </c>
      <c r="AH3942" s="60" t="str">
        <f aca="false">IF(AND(E3942&gt;0,AA3942&lt;2,NOT(AND(C3943=C3942,AA3943=AA3942+1))),INDEX(DATAS,AA3942+1),"")</f>
        <v/>
      </c>
      <c r="AI3942" s="60" t="str">
        <f aca="false">IF(AND(AC3942=1,AA3942&lt;2),IF(AND(C3943=C3942,AA3943=AA3942+1),IF(AC3943=1,"",INDEX(DATAS,AA3942+1)),INDEX(DATAS,AA3942+1)),"")</f>
        <v/>
      </c>
    </row>
    <row r="3943" customFormat="false" ht="15" hidden="false" customHeight="false" outlineLevel="0" collapsed="false">
      <c r="A3943" s="60" t="n">
        <v>46310</v>
      </c>
      <c r="B3943" s="0" t="n">
        <v>14</v>
      </c>
      <c r="C3943" s="0" t="n">
        <v>6234</v>
      </c>
      <c r="E3943" s="0" t="n">
        <v>0</v>
      </c>
      <c r="F3943" s="55" t="s">
        <v>1142</v>
      </c>
      <c r="I3943" s="55" t="s">
        <v>157</v>
      </c>
      <c r="L3943" s="0" t="n">
        <v>253</v>
      </c>
      <c r="U3943" s="0" t="n">
        <v>643</v>
      </c>
      <c r="V3943" s="0" t="n">
        <v>1</v>
      </c>
      <c r="W3943" s="60" t="n">
        <v>46058</v>
      </c>
      <c r="X3943" s="55" t="n">
        <f aca="false">IF(I3943="Male",0,1)</f>
        <v>1</v>
      </c>
      <c r="Y3943" s="55" t="n">
        <f aca="false">IF(OR(I3943="DNB",I3943="Dry DNB"),1,0)</f>
        <v>0</v>
      </c>
      <c r="Z3943" s="55" t="n">
        <f aca="false">IF(ISNUMBER(W3943),A3943-W3943,"")</f>
        <v>252</v>
      </c>
      <c r="AA3943" s="55" t="n">
        <f aca="false">MATCH(A3943,DATAS,0)</f>
        <v>2</v>
      </c>
      <c r="AB3943" s="55" t="n">
        <f aca="false">IF(AND(E3943&gt;0,OR(AND(B3943&gt;=1,B3943&lt;=6),B3943=10)),1,0)</f>
        <v>0</v>
      </c>
      <c r="AC3943" s="55" t="n">
        <f aca="false">IF(AND(E3943&gt;0,B3943=10),1,0)</f>
        <v>0</v>
      </c>
      <c r="AD3943" s="55" t="n">
        <f aca="false">IF(AND(C3942=C3943,AA3942=AA3943-1),AB3942,"")</f>
        <v>0</v>
      </c>
      <c r="AE3943" s="55" t="n">
        <f aca="false">IF(AND(C3942=C3943,AA3942=AA3943-1),AC3942,"")</f>
        <v>0</v>
      </c>
      <c r="AF3943" s="55" t="n">
        <f aca="false">IF(AA3943=1,"",IF(AND(AB3943=1,AD3943&lt;&gt;1),1,0))</f>
        <v>0</v>
      </c>
      <c r="AG3943" s="55" t="n">
        <f aca="false">IF(AA3943=1,"",IF(AND(AC3943=1,AE3943&lt;&gt;1),1,0))</f>
        <v>0</v>
      </c>
      <c r="AH3943" s="60" t="str">
        <f aca="false">IF(AND(E3943&gt;0,AA3943&lt;2,NOT(AND(C3944=C3943,AA3944=AA3943+1))),INDEX(DATAS,AA3943+1),"")</f>
        <v/>
      </c>
      <c r="AI3943" s="60" t="str">
        <f aca="false">IF(AND(AC3943=1,AA3943&lt;2),IF(AND(C3944=C3943,AA3944=AA3943+1),IF(AC3944=1,"",INDEX(DATAS,AA3943+1)),INDEX(DATAS,AA3943+1)),"")</f>
        <v/>
      </c>
    </row>
    <row r="3944" customFormat="false" ht="15" hidden="false" customHeight="false" outlineLevel="0" collapsed="false">
      <c r="A3944" s="60" t="n">
        <v>46309</v>
      </c>
      <c r="B3944" s="0" t="n">
        <v>8</v>
      </c>
      <c r="C3944" s="0" t="n">
        <v>6235</v>
      </c>
      <c r="E3944" s="0" t="n">
        <v>0</v>
      </c>
      <c r="F3944" s="55" t="s">
        <v>1151</v>
      </c>
      <c r="I3944" s="55" t="s">
        <v>157</v>
      </c>
      <c r="L3944" s="0" t="n">
        <v>212</v>
      </c>
      <c r="U3944" s="0" t="n">
        <v>632</v>
      </c>
      <c r="V3944" s="0" t="n">
        <v>2</v>
      </c>
      <c r="W3944" s="60" t="n">
        <v>46098</v>
      </c>
      <c r="X3944" s="55" t="n">
        <f aca="false">IF(I3944="Male",0,1)</f>
        <v>1</v>
      </c>
      <c r="Y3944" s="55" t="n">
        <f aca="false">IF(OR(I3944="DNB",I3944="Dry DNB"),1,0)</f>
        <v>0</v>
      </c>
      <c r="Z3944" s="55" t="n">
        <f aca="false">IF(ISNUMBER(W3944),A3944-W3944,"")</f>
        <v>211</v>
      </c>
      <c r="AA3944" s="55" t="n">
        <f aca="false">MATCH(A3944,DATAS,0)</f>
        <v>1</v>
      </c>
      <c r="AB3944" s="55" t="n">
        <f aca="false">IF(AND(E3944&gt;0,OR(AND(B3944&gt;=1,B3944&lt;=6),B3944=10)),1,0)</f>
        <v>0</v>
      </c>
      <c r="AC3944" s="55" t="n">
        <f aca="false">IF(AND(E3944&gt;0,B3944=10),1,0)</f>
        <v>0</v>
      </c>
      <c r="AD3944" s="0" t="str">
        <f aca="false">IF(AND(C3943=C3944,AA3943=AA3944-1),AB3943,"")</f>
        <v/>
      </c>
      <c r="AE3944" s="0" t="str">
        <f aca="false">IF(AND(C3943=C3944,AA3943=AA3944-1),AC3943,"")</f>
        <v/>
      </c>
      <c r="AF3944" s="0" t="str">
        <f aca="false">IF(AA3944=1,"",IF(AND(AB3944=1,AD3944&lt;&gt;1),1,0))</f>
        <v/>
      </c>
      <c r="AG3944" s="0" t="str">
        <f aca="false">IF(AA3944=1,"",IF(AND(AC3944=1,AE3944&lt;&gt;1),1,0))</f>
        <v/>
      </c>
      <c r="AH3944" s="60" t="str">
        <f aca="false">IF(AND(E3944&gt;0,AA3944&lt;2,NOT(AND(C3945=C3944,AA3945=AA3944+1))),INDEX(DATAS,AA3944+1),"")</f>
        <v/>
      </c>
      <c r="AI3944" s="60" t="str">
        <f aca="false">IF(AND(AC3944=1,AA3944&lt;2),IF(AND(C3945=C3944,AA3945=AA3944+1),IF(AC3945=1,"",INDEX(DATAS,AA3944+1)),INDEX(DATAS,AA3944+1)),"")</f>
        <v/>
      </c>
    </row>
    <row r="3945" customFormat="false" ht="15" hidden="false" customHeight="false" outlineLevel="0" collapsed="false">
      <c r="A3945" s="60" t="n">
        <v>46310</v>
      </c>
      <c r="B3945" s="0" t="n">
        <v>8</v>
      </c>
      <c r="C3945" s="0" t="n">
        <v>6235</v>
      </c>
      <c r="E3945" s="0" t="n">
        <v>0</v>
      </c>
      <c r="F3945" s="55" t="s">
        <v>1151</v>
      </c>
      <c r="I3945" s="55" t="s">
        <v>157</v>
      </c>
      <c r="L3945" s="0" t="n">
        <v>213</v>
      </c>
      <c r="U3945" s="0" t="n">
        <v>633</v>
      </c>
      <c r="V3945" s="0" t="n">
        <v>2</v>
      </c>
      <c r="W3945" s="60" t="n">
        <v>46098</v>
      </c>
      <c r="X3945" s="55" t="n">
        <f aca="false">IF(I3945="Male",0,1)</f>
        <v>1</v>
      </c>
      <c r="Y3945" s="55" t="n">
        <f aca="false">IF(OR(I3945="DNB",I3945="Dry DNB"),1,0)</f>
        <v>0</v>
      </c>
      <c r="Z3945" s="55" t="n">
        <f aca="false">IF(ISNUMBER(W3945),A3945-W3945,"")</f>
        <v>212</v>
      </c>
      <c r="AA3945" s="55" t="n">
        <f aca="false">MATCH(A3945,DATAS,0)</f>
        <v>2</v>
      </c>
      <c r="AB3945" s="55" t="n">
        <f aca="false">IF(AND(E3945&gt;0,OR(AND(B3945&gt;=1,B3945&lt;=6),B3945=10)),1,0)</f>
        <v>0</v>
      </c>
      <c r="AC3945" s="55" t="n">
        <f aca="false">IF(AND(E3945&gt;0,B3945=10),1,0)</f>
        <v>0</v>
      </c>
      <c r="AD3945" s="55" t="n">
        <f aca="false">IF(AND(C3944=C3945,AA3944=AA3945-1),AB3944,"")</f>
        <v>0</v>
      </c>
      <c r="AE3945" s="55" t="n">
        <f aca="false">IF(AND(C3944=C3945,AA3944=AA3945-1),AC3944,"")</f>
        <v>0</v>
      </c>
      <c r="AF3945" s="55" t="n">
        <f aca="false">IF(AA3945=1,"",IF(AND(AB3945=1,AD3945&lt;&gt;1),1,0))</f>
        <v>0</v>
      </c>
      <c r="AG3945" s="55" t="n">
        <f aca="false">IF(AA3945=1,"",IF(AND(AC3945=1,AE3945&lt;&gt;1),1,0))</f>
        <v>0</v>
      </c>
      <c r="AH3945" s="60" t="str">
        <f aca="false">IF(AND(E3945&gt;0,AA3945&lt;2,NOT(AND(C3946=C3945,AA3946=AA3945+1))),INDEX(DATAS,AA3945+1),"")</f>
        <v/>
      </c>
      <c r="AI3945" s="60" t="str">
        <f aca="false">IF(AND(AC3945=1,AA3945&lt;2),IF(AND(C3946=C3945,AA3946=AA3945+1),IF(AC3946=1,"",INDEX(DATAS,AA3945+1)),INDEX(DATAS,AA3945+1)),"")</f>
        <v/>
      </c>
    </row>
    <row r="3946" customFormat="false" ht="15" hidden="false" customHeight="false" outlineLevel="0" collapsed="false">
      <c r="A3946" s="60" t="n">
        <v>46309</v>
      </c>
      <c r="B3946" s="0" t="n">
        <v>10</v>
      </c>
      <c r="C3946" s="0" t="n">
        <v>6237</v>
      </c>
      <c r="D3946" s="0" t="n">
        <v>10</v>
      </c>
      <c r="E3946" s="0" t="n">
        <v>1</v>
      </c>
      <c r="F3946" s="55" t="s">
        <v>1152</v>
      </c>
      <c r="H3946" s="0" t="n">
        <v>20</v>
      </c>
      <c r="I3946" s="55" t="s">
        <v>166</v>
      </c>
      <c r="J3946" s="0" t="n">
        <v>10</v>
      </c>
      <c r="R3946" s="0" t="n">
        <v>1726</v>
      </c>
      <c r="S3946" s="0" t="n">
        <v>3469</v>
      </c>
      <c r="U3946" s="0" t="n">
        <v>630</v>
      </c>
      <c r="V3946" s="0" t="n">
        <v>0</v>
      </c>
      <c r="X3946" s="55" t="n">
        <f aca="false">IF(I3946="Male",0,1)</f>
        <v>1</v>
      </c>
      <c r="Y3946" s="55" t="n">
        <f aca="false">IF(OR(I3946="DNB",I3946="Dry DNB"),1,0)</f>
        <v>0</v>
      </c>
      <c r="Z3946" s="0" t="str">
        <f aca="false">IF(ISNUMBER(W3946),A3946-W3946,"")</f>
        <v/>
      </c>
      <c r="AA3946" s="55" t="n">
        <f aca="false">MATCH(A3946,DATAS,0)</f>
        <v>1</v>
      </c>
      <c r="AB3946" s="55" t="n">
        <f aca="false">IF(AND(E3946&gt;0,OR(AND(B3946&gt;=1,B3946&lt;=6),B3946=10)),1,0)</f>
        <v>1</v>
      </c>
      <c r="AC3946" s="55" t="n">
        <f aca="false">IF(AND(E3946&gt;0,B3946=10),1,0)</f>
        <v>1</v>
      </c>
      <c r="AD3946" s="0" t="str">
        <f aca="false">IF(AND(C3945=C3946,AA3945=AA3946-1),AB3945,"")</f>
        <v/>
      </c>
      <c r="AE3946" s="0" t="str">
        <f aca="false">IF(AND(C3945=C3946,AA3945=AA3946-1),AC3945,"")</f>
        <v/>
      </c>
      <c r="AF3946" s="0" t="str">
        <f aca="false">IF(AA3946=1,"",IF(AND(AB3946=1,AD3946&lt;&gt;1),1,0))</f>
        <v/>
      </c>
      <c r="AG3946" s="0" t="str">
        <f aca="false">IF(AA3946=1,"",IF(AND(AC3946=1,AE3946&lt;&gt;1),1,0))</f>
        <v/>
      </c>
      <c r="AH3946" s="60" t="str">
        <f aca="false">IF(AND(E3946&gt;0,AA3946&lt;2,NOT(AND(C3947=C3946,AA3947=AA3946+1))),INDEX(DATAS,AA3946+1),"")</f>
        <v/>
      </c>
      <c r="AI3946" s="60" t="str">
        <f aca="false">IF(AND(AC3946=1,AA3946&lt;2),IF(AND(C3947=C3946,AA3947=AA3946+1),IF(AC3947=1,"",INDEX(DATAS,AA3946+1)),INDEX(DATAS,AA3946+1)),"")</f>
        <v/>
      </c>
    </row>
    <row r="3947" customFormat="false" ht="15" hidden="false" customHeight="false" outlineLevel="0" collapsed="false">
      <c r="A3947" s="60" t="n">
        <v>46310</v>
      </c>
      <c r="B3947" s="0" t="n">
        <v>10</v>
      </c>
      <c r="C3947" s="0" t="n">
        <v>6237</v>
      </c>
      <c r="D3947" s="0" t="n">
        <v>11</v>
      </c>
      <c r="E3947" s="0" t="n">
        <v>1</v>
      </c>
      <c r="F3947" s="55" t="s">
        <v>1152</v>
      </c>
      <c r="G3947" s="0" t="n">
        <v>33</v>
      </c>
      <c r="H3947" s="0" t="n">
        <v>24</v>
      </c>
      <c r="I3947" s="55" t="s">
        <v>166</v>
      </c>
      <c r="J3947" s="0" t="n">
        <v>11</v>
      </c>
      <c r="U3947" s="0" t="n">
        <v>631</v>
      </c>
      <c r="V3947" s="0" t="n">
        <v>0</v>
      </c>
      <c r="X3947" s="55" t="n">
        <f aca="false">IF(I3947="Male",0,1)</f>
        <v>1</v>
      </c>
      <c r="Y3947" s="55" t="n">
        <f aca="false">IF(OR(I3947="DNB",I3947="Dry DNB"),1,0)</f>
        <v>0</v>
      </c>
      <c r="Z3947" s="0" t="str">
        <f aca="false">IF(ISNUMBER(W3947),A3947-W3947,"")</f>
        <v/>
      </c>
      <c r="AA3947" s="55" t="n">
        <f aca="false">MATCH(A3947,DATAS,0)</f>
        <v>2</v>
      </c>
      <c r="AB3947" s="55" t="n">
        <f aca="false">IF(AND(E3947&gt;0,OR(AND(B3947&gt;=1,B3947&lt;=6),B3947=10)),1,0)</f>
        <v>1</v>
      </c>
      <c r="AC3947" s="55" t="n">
        <f aca="false">IF(AND(E3947&gt;0,B3947=10),1,0)</f>
        <v>1</v>
      </c>
      <c r="AD3947" s="55" t="n">
        <f aca="false">IF(AND(C3946=C3947,AA3946=AA3947-1),AB3946,"")</f>
        <v>1</v>
      </c>
      <c r="AE3947" s="55" t="n">
        <f aca="false">IF(AND(C3946=C3947,AA3946=AA3947-1),AC3946,"")</f>
        <v>1</v>
      </c>
      <c r="AF3947" s="55" t="n">
        <f aca="false">IF(AA3947=1,"",IF(AND(AB3947=1,AD3947&lt;&gt;1),1,0))</f>
        <v>0</v>
      </c>
      <c r="AG3947" s="55" t="n">
        <f aca="false">IF(AA3947=1,"",IF(AND(AC3947=1,AE3947&lt;&gt;1),1,0))</f>
        <v>0</v>
      </c>
      <c r="AH3947" s="60" t="str">
        <f aca="false">IF(AND(E3947&gt;0,AA3947&lt;2,NOT(AND(C3948=C3947,AA3948=AA3947+1))),INDEX(DATAS,AA3947+1),"")</f>
        <v/>
      </c>
      <c r="AI3947" s="60" t="str">
        <f aca="false">IF(AND(AC3947=1,AA3947&lt;2),IF(AND(C3948=C3947,AA3948=AA3947+1),IF(AC3948=1,"",INDEX(DATAS,AA3947+1)),INDEX(DATAS,AA3947+1)),"")</f>
        <v/>
      </c>
    </row>
    <row r="3948" customFormat="false" ht="15" hidden="false" customHeight="false" outlineLevel="0" collapsed="false">
      <c r="A3948" s="60" t="n">
        <v>46309</v>
      </c>
      <c r="B3948" s="0" t="n">
        <v>14</v>
      </c>
      <c r="C3948" s="0" t="n">
        <v>6239</v>
      </c>
      <c r="E3948" s="0" t="n">
        <v>0</v>
      </c>
      <c r="F3948" s="55" t="s">
        <v>1152</v>
      </c>
      <c r="I3948" s="55" t="s">
        <v>157</v>
      </c>
      <c r="L3948" s="0" t="n">
        <v>271</v>
      </c>
      <c r="U3948" s="0" t="n">
        <v>630</v>
      </c>
      <c r="V3948" s="0" t="n">
        <v>1</v>
      </c>
      <c r="W3948" s="60" t="n">
        <v>46039</v>
      </c>
      <c r="X3948" s="55" t="n">
        <f aca="false">IF(I3948="Male",0,1)</f>
        <v>1</v>
      </c>
      <c r="Y3948" s="55" t="n">
        <f aca="false">IF(OR(I3948="DNB",I3948="Dry DNB"),1,0)</f>
        <v>0</v>
      </c>
      <c r="Z3948" s="55" t="n">
        <f aca="false">IF(ISNUMBER(W3948),A3948-W3948,"")</f>
        <v>270</v>
      </c>
      <c r="AA3948" s="55" t="n">
        <f aca="false">MATCH(A3948,DATAS,0)</f>
        <v>1</v>
      </c>
      <c r="AB3948" s="55" t="n">
        <f aca="false">IF(AND(E3948&gt;0,OR(AND(B3948&gt;=1,B3948&lt;=6),B3948=10)),1,0)</f>
        <v>0</v>
      </c>
      <c r="AC3948" s="55" t="n">
        <f aca="false">IF(AND(E3948&gt;0,B3948=10),1,0)</f>
        <v>0</v>
      </c>
      <c r="AD3948" s="0" t="str">
        <f aca="false">IF(AND(C3947=C3948,AA3947=AA3948-1),AB3947,"")</f>
        <v/>
      </c>
      <c r="AE3948" s="0" t="str">
        <f aca="false">IF(AND(C3947=C3948,AA3947=AA3948-1),AC3947,"")</f>
        <v/>
      </c>
      <c r="AF3948" s="0" t="str">
        <f aca="false">IF(AA3948=1,"",IF(AND(AB3948=1,AD3948&lt;&gt;1),1,0))</f>
        <v/>
      </c>
      <c r="AG3948" s="0" t="str">
        <f aca="false">IF(AA3948=1,"",IF(AND(AC3948=1,AE3948&lt;&gt;1),1,0))</f>
        <v/>
      </c>
      <c r="AH3948" s="60" t="str">
        <f aca="false">IF(AND(E3948&gt;0,AA3948&lt;2,NOT(AND(C3949=C3948,AA3949=AA3948+1))),INDEX(DATAS,AA3948+1),"")</f>
        <v/>
      </c>
      <c r="AI3948" s="60" t="str">
        <f aca="false">IF(AND(AC3948=1,AA3948&lt;2),IF(AND(C3949=C3948,AA3949=AA3948+1),IF(AC3949=1,"",INDEX(DATAS,AA3948+1)),INDEX(DATAS,AA3948+1)),"")</f>
        <v/>
      </c>
    </row>
    <row r="3949" customFormat="false" ht="15" hidden="false" customHeight="false" outlineLevel="0" collapsed="false">
      <c r="A3949" s="60" t="n">
        <v>46310</v>
      </c>
      <c r="B3949" s="0" t="n">
        <v>14</v>
      </c>
      <c r="C3949" s="0" t="n">
        <v>6239</v>
      </c>
      <c r="E3949" s="0" t="n">
        <v>0</v>
      </c>
      <c r="F3949" s="55" t="s">
        <v>1152</v>
      </c>
      <c r="I3949" s="55" t="s">
        <v>157</v>
      </c>
      <c r="L3949" s="0" t="n">
        <v>272</v>
      </c>
      <c r="U3949" s="0" t="n">
        <v>631</v>
      </c>
      <c r="V3949" s="0" t="n">
        <v>1</v>
      </c>
      <c r="W3949" s="60" t="n">
        <v>46039</v>
      </c>
      <c r="X3949" s="55" t="n">
        <f aca="false">IF(I3949="Male",0,1)</f>
        <v>1</v>
      </c>
      <c r="Y3949" s="55" t="n">
        <f aca="false">IF(OR(I3949="DNB",I3949="Dry DNB"),1,0)</f>
        <v>0</v>
      </c>
      <c r="Z3949" s="55" t="n">
        <f aca="false">IF(ISNUMBER(W3949),A3949-W3949,"")</f>
        <v>271</v>
      </c>
      <c r="AA3949" s="55" t="n">
        <f aca="false">MATCH(A3949,DATAS,0)</f>
        <v>2</v>
      </c>
      <c r="AB3949" s="55" t="n">
        <f aca="false">IF(AND(E3949&gt;0,OR(AND(B3949&gt;=1,B3949&lt;=6),B3949=10)),1,0)</f>
        <v>0</v>
      </c>
      <c r="AC3949" s="55" t="n">
        <f aca="false">IF(AND(E3949&gt;0,B3949=10),1,0)</f>
        <v>0</v>
      </c>
      <c r="AD3949" s="55" t="n">
        <f aca="false">IF(AND(C3948=C3949,AA3948=AA3949-1),AB3948,"")</f>
        <v>0</v>
      </c>
      <c r="AE3949" s="55" t="n">
        <f aca="false">IF(AND(C3948=C3949,AA3948=AA3949-1),AC3948,"")</f>
        <v>0</v>
      </c>
      <c r="AF3949" s="55" t="n">
        <f aca="false">IF(AA3949=1,"",IF(AND(AB3949=1,AD3949&lt;&gt;1),1,0))</f>
        <v>0</v>
      </c>
      <c r="AG3949" s="55" t="n">
        <f aca="false">IF(AA3949=1,"",IF(AND(AC3949=1,AE3949&lt;&gt;1),1,0))</f>
        <v>0</v>
      </c>
      <c r="AH3949" s="60" t="str">
        <f aca="false">IF(AND(E3949&gt;0,AA3949&lt;2,NOT(AND(C3950=C3949,AA3950=AA3949+1))),INDEX(DATAS,AA3949+1),"")</f>
        <v/>
      </c>
      <c r="AI3949" s="60" t="str">
        <f aca="false">IF(AND(AC3949=1,AA3949&lt;2),IF(AND(C3950=C3949,AA3950=AA3949+1),IF(AC3950=1,"",INDEX(DATAS,AA3949+1)),INDEX(DATAS,AA3949+1)),"")</f>
        <v/>
      </c>
    </row>
    <row r="3950" customFormat="false" ht="15" hidden="false" customHeight="false" outlineLevel="0" collapsed="false">
      <c r="A3950" s="60" t="n">
        <v>46309</v>
      </c>
      <c r="B3950" s="0" t="n">
        <v>8</v>
      </c>
      <c r="C3950" s="0" t="n">
        <v>6240</v>
      </c>
      <c r="E3950" s="0" t="n">
        <v>0</v>
      </c>
      <c r="F3950" s="55" t="s">
        <v>1152</v>
      </c>
      <c r="I3950" s="55" t="s">
        <v>157</v>
      </c>
      <c r="L3950" s="0" t="n">
        <v>162</v>
      </c>
      <c r="U3950" s="0" t="n">
        <v>630</v>
      </c>
      <c r="V3950" s="0" t="n">
        <v>5</v>
      </c>
      <c r="W3950" s="60" t="n">
        <v>46148</v>
      </c>
      <c r="X3950" s="55" t="n">
        <f aca="false">IF(I3950="Male",0,1)</f>
        <v>1</v>
      </c>
      <c r="Y3950" s="55" t="n">
        <f aca="false">IF(OR(I3950="DNB",I3950="Dry DNB"),1,0)</f>
        <v>0</v>
      </c>
      <c r="Z3950" s="55" t="n">
        <f aca="false">IF(ISNUMBER(W3950),A3950-W3950,"")</f>
        <v>161</v>
      </c>
      <c r="AA3950" s="55" t="n">
        <f aca="false">MATCH(A3950,DATAS,0)</f>
        <v>1</v>
      </c>
      <c r="AB3950" s="55" t="n">
        <f aca="false">IF(AND(E3950&gt;0,OR(AND(B3950&gt;=1,B3950&lt;=6),B3950=10)),1,0)</f>
        <v>0</v>
      </c>
      <c r="AC3950" s="55" t="n">
        <f aca="false">IF(AND(E3950&gt;0,B3950=10),1,0)</f>
        <v>0</v>
      </c>
      <c r="AD3950" s="0" t="str">
        <f aca="false">IF(AND(C3949=C3950,AA3949=AA3950-1),AB3949,"")</f>
        <v/>
      </c>
      <c r="AE3950" s="0" t="str">
        <f aca="false">IF(AND(C3949=C3950,AA3949=AA3950-1),AC3949,"")</f>
        <v/>
      </c>
      <c r="AF3950" s="0" t="str">
        <f aca="false">IF(AA3950=1,"",IF(AND(AB3950=1,AD3950&lt;&gt;1),1,0))</f>
        <v/>
      </c>
      <c r="AG3950" s="0" t="str">
        <f aca="false">IF(AA3950=1,"",IF(AND(AC3950=1,AE3950&lt;&gt;1),1,0))</f>
        <v/>
      </c>
      <c r="AH3950" s="60" t="str">
        <f aca="false">IF(AND(E3950&gt;0,AA3950&lt;2,NOT(AND(C3951=C3950,AA3951=AA3950+1))),INDEX(DATAS,AA3950+1),"")</f>
        <v/>
      </c>
      <c r="AI3950" s="60" t="str">
        <f aca="false">IF(AND(AC3950=1,AA3950&lt;2),IF(AND(C3951=C3950,AA3951=AA3950+1),IF(AC3951=1,"",INDEX(DATAS,AA3950+1)),INDEX(DATAS,AA3950+1)),"")</f>
        <v/>
      </c>
    </row>
    <row r="3951" customFormat="false" ht="15" hidden="false" customHeight="false" outlineLevel="0" collapsed="false">
      <c r="A3951" s="60" t="n">
        <v>46310</v>
      </c>
      <c r="B3951" s="0" t="n">
        <v>8</v>
      </c>
      <c r="C3951" s="0" t="n">
        <v>6240</v>
      </c>
      <c r="E3951" s="0" t="n">
        <v>0</v>
      </c>
      <c r="F3951" s="55" t="s">
        <v>1152</v>
      </c>
      <c r="I3951" s="55" t="s">
        <v>157</v>
      </c>
      <c r="L3951" s="0" t="n">
        <v>163</v>
      </c>
      <c r="U3951" s="0" t="n">
        <v>631</v>
      </c>
      <c r="V3951" s="0" t="n">
        <v>5</v>
      </c>
      <c r="W3951" s="60" t="n">
        <v>46148</v>
      </c>
      <c r="X3951" s="55" t="n">
        <f aca="false">IF(I3951="Male",0,1)</f>
        <v>1</v>
      </c>
      <c r="Y3951" s="55" t="n">
        <f aca="false">IF(OR(I3951="DNB",I3951="Dry DNB"),1,0)</f>
        <v>0</v>
      </c>
      <c r="Z3951" s="55" t="n">
        <f aca="false">IF(ISNUMBER(W3951),A3951-W3951,"")</f>
        <v>162</v>
      </c>
      <c r="AA3951" s="55" t="n">
        <f aca="false">MATCH(A3951,DATAS,0)</f>
        <v>2</v>
      </c>
      <c r="AB3951" s="55" t="n">
        <f aca="false">IF(AND(E3951&gt;0,OR(AND(B3951&gt;=1,B3951&lt;=6),B3951=10)),1,0)</f>
        <v>0</v>
      </c>
      <c r="AC3951" s="55" t="n">
        <f aca="false">IF(AND(E3951&gt;0,B3951=10),1,0)</f>
        <v>0</v>
      </c>
      <c r="AD3951" s="55" t="n">
        <f aca="false">IF(AND(C3950=C3951,AA3950=AA3951-1),AB3950,"")</f>
        <v>0</v>
      </c>
      <c r="AE3951" s="55" t="n">
        <f aca="false">IF(AND(C3950=C3951,AA3950=AA3951-1),AC3950,"")</f>
        <v>0</v>
      </c>
      <c r="AF3951" s="55" t="n">
        <f aca="false">IF(AA3951=1,"",IF(AND(AB3951=1,AD3951&lt;&gt;1),1,0))</f>
        <v>0</v>
      </c>
      <c r="AG3951" s="55" t="n">
        <f aca="false">IF(AA3951=1,"",IF(AND(AC3951=1,AE3951&lt;&gt;1),1,0))</f>
        <v>0</v>
      </c>
      <c r="AH3951" s="60" t="str">
        <f aca="false">IF(AND(E3951&gt;0,AA3951&lt;2,NOT(AND(C3952=C3951,AA3952=AA3951+1))),INDEX(DATAS,AA3951+1),"")</f>
        <v/>
      </c>
      <c r="AI3951" s="60" t="str">
        <f aca="false">IF(AND(AC3951=1,AA3951&lt;2),IF(AND(C3952=C3951,AA3952=AA3951+1),IF(AC3952=1,"",INDEX(DATAS,AA3951+1)),INDEX(DATAS,AA3951+1)),"")</f>
        <v/>
      </c>
    </row>
    <row r="3952" customFormat="false" ht="15" hidden="false" customHeight="false" outlineLevel="0" collapsed="false">
      <c r="A3952" s="60" t="n">
        <v>46309</v>
      </c>
      <c r="B3952" s="0" t="n">
        <v>8</v>
      </c>
      <c r="C3952" s="0" t="n">
        <v>6241</v>
      </c>
      <c r="E3952" s="0" t="n">
        <v>0</v>
      </c>
      <c r="F3952" s="55" t="s">
        <v>1152</v>
      </c>
      <c r="I3952" s="55" t="s">
        <v>157</v>
      </c>
      <c r="L3952" s="0" t="n">
        <v>209</v>
      </c>
      <c r="U3952" s="0" t="n">
        <v>630</v>
      </c>
      <c r="V3952" s="0" t="n">
        <v>3</v>
      </c>
      <c r="W3952" s="60" t="n">
        <v>46101</v>
      </c>
      <c r="X3952" s="55" t="n">
        <f aca="false">IF(I3952="Male",0,1)</f>
        <v>1</v>
      </c>
      <c r="Y3952" s="55" t="n">
        <f aca="false">IF(OR(I3952="DNB",I3952="Dry DNB"),1,0)</f>
        <v>0</v>
      </c>
      <c r="Z3952" s="55" t="n">
        <f aca="false">IF(ISNUMBER(W3952),A3952-W3952,"")</f>
        <v>208</v>
      </c>
      <c r="AA3952" s="55" t="n">
        <f aca="false">MATCH(A3952,DATAS,0)</f>
        <v>1</v>
      </c>
      <c r="AB3952" s="55" t="n">
        <f aca="false">IF(AND(E3952&gt;0,OR(AND(B3952&gt;=1,B3952&lt;=6),B3952=10)),1,0)</f>
        <v>0</v>
      </c>
      <c r="AC3952" s="55" t="n">
        <f aca="false">IF(AND(E3952&gt;0,B3952=10),1,0)</f>
        <v>0</v>
      </c>
      <c r="AD3952" s="0" t="str">
        <f aca="false">IF(AND(C3951=C3952,AA3951=AA3952-1),AB3951,"")</f>
        <v/>
      </c>
      <c r="AE3952" s="0" t="str">
        <f aca="false">IF(AND(C3951=C3952,AA3951=AA3952-1),AC3951,"")</f>
        <v/>
      </c>
      <c r="AF3952" s="0" t="str">
        <f aca="false">IF(AA3952=1,"",IF(AND(AB3952=1,AD3952&lt;&gt;1),1,0))</f>
        <v/>
      </c>
      <c r="AG3952" s="0" t="str">
        <f aca="false">IF(AA3952=1,"",IF(AND(AC3952=1,AE3952&lt;&gt;1),1,0))</f>
        <v/>
      </c>
      <c r="AH3952" s="60" t="str">
        <f aca="false">IF(AND(E3952&gt;0,AA3952&lt;2,NOT(AND(C3953=C3952,AA3953=AA3952+1))),INDEX(DATAS,AA3952+1),"")</f>
        <v/>
      </c>
      <c r="AI3952" s="60" t="str">
        <f aca="false">IF(AND(AC3952=1,AA3952&lt;2),IF(AND(C3953=C3952,AA3953=AA3952+1),IF(AC3953=1,"",INDEX(DATAS,AA3952+1)),INDEX(DATAS,AA3952+1)),"")</f>
        <v/>
      </c>
    </row>
    <row r="3953" customFormat="false" ht="15" hidden="false" customHeight="false" outlineLevel="0" collapsed="false">
      <c r="A3953" s="60" t="n">
        <v>46310</v>
      </c>
      <c r="B3953" s="0" t="n">
        <v>8</v>
      </c>
      <c r="C3953" s="0" t="n">
        <v>6241</v>
      </c>
      <c r="E3953" s="0" t="n">
        <v>0</v>
      </c>
      <c r="F3953" s="55" t="s">
        <v>1152</v>
      </c>
      <c r="I3953" s="55" t="s">
        <v>157</v>
      </c>
      <c r="L3953" s="0" t="n">
        <v>210</v>
      </c>
      <c r="U3953" s="0" t="n">
        <v>631</v>
      </c>
      <c r="V3953" s="0" t="n">
        <v>3</v>
      </c>
      <c r="W3953" s="60" t="n">
        <v>46101</v>
      </c>
      <c r="X3953" s="55" t="n">
        <f aca="false">IF(I3953="Male",0,1)</f>
        <v>1</v>
      </c>
      <c r="Y3953" s="55" t="n">
        <f aca="false">IF(OR(I3953="DNB",I3953="Dry DNB"),1,0)</f>
        <v>0</v>
      </c>
      <c r="Z3953" s="55" t="n">
        <f aca="false">IF(ISNUMBER(W3953),A3953-W3953,"")</f>
        <v>209</v>
      </c>
      <c r="AA3953" s="55" t="n">
        <f aca="false">MATCH(A3953,DATAS,0)</f>
        <v>2</v>
      </c>
      <c r="AB3953" s="55" t="n">
        <f aca="false">IF(AND(E3953&gt;0,OR(AND(B3953&gt;=1,B3953&lt;=6),B3953=10)),1,0)</f>
        <v>0</v>
      </c>
      <c r="AC3953" s="55" t="n">
        <f aca="false">IF(AND(E3953&gt;0,B3953=10),1,0)</f>
        <v>0</v>
      </c>
      <c r="AD3953" s="55" t="n">
        <f aca="false">IF(AND(C3952=C3953,AA3952=AA3953-1),AB3952,"")</f>
        <v>0</v>
      </c>
      <c r="AE3953" s="55" t="n">
        <f aca="false">IF(AND(C3952=C3953,AA3952=AA3953-1),AC3952,"")</f>
        <v>0</v>
      </c>
      <c r="AF3953" s="55" t="n">
        <f aca="false">IF(AA3953=1,"",IF(AND(AB3953=1,AD3953&lt;&gt;1),1,0))</f>
        <v>0</v>
      </c>
      <c r="AG3953" s="55" t="n">
        <f aca="false">IF(AA3953=1,"",IF(AND(AC3953=1,AE3953&lt;&gt;1),1,0))</f>
        <v>0</v>
      </c>
      <c r="AH3953" s="60" t="str">
        <f aca="false">IF(AND(E3953&gt;0,AA3953&lt;2,NOT(AND(C3954=C3953,AA3954=AA3953+1))),INDEX(DATAS,AA3953+1),"")</f>
        <v/>
      </c>
      <c r="AI3953" s="60" t="str">
        <f aca="false">IF(AND(AC3953=1,AA3953&lt;2),IF(AND(C3954=C3953,AA3954=AA3953+1),IF(AC3954=1,"",INDEX(DATAS,AA3953+1)),INDEX(DATAS,AA3953+1)),"")</f>
        <v/>
      </c>
    </row>
    <row r="3954" customFormat="false" ht="15" hidden="false" customHeight="false" outlineLevel="0" collapsed="false">
      <c r="A3954" s="60" t="n">
        <v>46309</v>
      </c>
      <c r="B3954" s="0" t="n">
        <v>11</v>
      </c>
      <c r="C3954" s="0" t="n">
        <v>6242</v>
      </c>
      <c r="E3954" s="0" t="n">
        <v>0</v>
      </c>
      <c r="F3954" s="55" t="s">
        <v>1152</v>
      </c>
      <c r="I3954" s="55" t="s">
        <v>187</v>
      </c>
      <c r="U3954" s="0" t="n">
        <v>630</v>
      </c>
      <c r="V3954" s="0" t="n">
        <v>7</v>
      </c>
      <c r="W3954" s="60" t="n">
        <v>46296</v>
      </c>
      <c r="X3954" s="55" t="n">
        <f aca="false">IF(I3954="Male",0,1)</f>
        <v>1</v>
      </c>
      <c r="Y3954" s="55" t="n">
        <f aca="false">IF(OR(I3954="DNB",I3954="Dry DNB"),1,0)</f>
        <v>0</v>
      </c>
      <c r="Z3954" s="55" t="n">
        <f aca="false">IF(ISNUMBER(W3954),A3954-W3954,"")</f>
        <v>13</v>
      </c>
      <c r="AA3954" s="55" t="n">
        <f aca="false">MATCH(A3954,DATAS,0)</f>
        <v>1</v>
      </c>
      <c r="AB3954" s="55" t="n">
        <f aca="false">IF(AND(E3954&gt;0,OR(AND(B3954&gt;=1,B3954&lt;=6),B3954=10)),1,0)</f>
        <v>0</v>
      </c>
      <c r="AC3954" s="55" t="n">
        <f aca="false">IF(AND(E3954&gt;0,B3954=10),1,0)</f>
        <v>0</v>
      </c>
      <c r="AD3954" s="0" t="str">
        <f aca="false">IF(AND(C3953=C3954,AA3953=AA3954-1),AB3953,"")</f>
        <v/>
      </c>
      <c r="AE3954" s="0" t="str">
        <f aca="false">IF(AND(C3953=C3954,AA3953=AA3954-1),AC3953,"")</f>
        <v/>
      </c>
      <c r="AF3954" s="0" t="str">
        <f aca="false">IF(AA3954=1,"",IF(AND(AB3954=1,AD3954&lt;&gt;1),1,0))</f>
        <v/>
      </c>
      <c r="AG3954" s="0" t="str">
        <f aca="false">IF(AA3954=1,"",IF(AND(AC3954=1,AE3954&lt;&gt;1),1,0))</f>
        <v/>
      </c>
      <c r="AH3954" s="60" t="str">
        <f aca="false">IF(AND(E3954&gt;0,AA3954&lt;2,NOT(AND(C3955=C3954,AA3955=AA3954+1))),INDEX(DATAS,AA3954+1),"")</f>
        <v/>
      </c>
      <c r="AI3954" s="60" t="str">
        <f aca="false">IF(AND(AC3954=1,AA3954&lt;2),IF(AND(C3955=C3954,AA3955=AA3954+1),IF(AC3955=1,"",INDEX(DATAS,AA3954+1)),INDEX(DATAS,AA3954+1)),"")</f>
        <v/>
      </c>
    </row>
    <row r="3955" customFormat="false" ht="15" hidden="false" customHeight="false" outlineLevel="0" collapsed="false">
      <c r="A3955" s="60" t="n">
        <v>46310</v>
      </c>
      <c r="B3955" s="0" t="n">
        <v>11</v>
      </c>
      <c r="C3955" s="0" t="n">
        <v>6242</v>
      </c>
      <c r="E3955" s="0" t="n">
        <v>0</v>
      </c>
      <c r="F3955" s="55" t="s">
        <v>1152</v>
      </c>
      <c r="I3955" s="55" t="s">
        <v>187</v>
      </c>
      <c r="U3955" s="0" t="n">
        <v>631</v>
      </c>
      <c r="V3955" s="0" t="n">
        <v>7</v>
      </c>
      <c r="W3955" s="60" t="n">
        <v>46296</v>
      </c>
      <c r="X3955" s="55" t="n">
        <f aca="false">IF(I3955="Male",0,1)</f>
        <v>1</v>
      </c>
      <c r="Y3955" s="55" t="n">
        <f aca="false">IF(OR(I3955="DNB",I3955="Dry DNB"),1,0)</f>
        <v>0</v>
      </c>
      <c r="Z3955" s="55" t="n">
        <f aca="false">IF(ISNUMBER(W3955),A3955-W3955,"")</f>
        <v>14</v>
      </c>
      <c r="AA3955" s="55" t="n">
        <f aca="false">MATCH(A3955,DATAS,0)</f>
        <v>2</v>
      </c>
      <c r="AB3955" s="55" t="n">
        <f aca="false">IF(AND(E3955&gt;0,OR(AND(B3955&gt;=1,B3955&lt;=6),B3955=10)),1,0)</f>
        <v>0</v>
      </c>
      <c r="AC3955" s="55" t="n">
        <f aca="false">IF(AND(E3955&gt;0,B3955=10),1,0)</f>
        <v>0</v>
      </c>
      <c r="AD3955" s="55" t="n">
        <f aca="false">IF(AND(C3954=C3955,AA3954=AA3955-1),AB3954,"")</f>
        <v>0</v>
      </c>
      <c r="AE3955" s="55" t="n">
        <f aca="false">IF(AND(C3954=C3955,AA3954=AA3955-1),AC3954,"")</f>
        <v>0</v>
      </c>
      <c r="AF3955" s="55" t="n">
        <f aca="false">IF(AA3955=1,"",IF(AND(AB3955=1,AD3955&lt;&gt;1),1,0))</f>
        <v>0</v>
      </c>
      <c r="AG3955" s="55" t="n">
        <f aca="false">IF(AA3955=1,"",IF(AND(AC3955=1,AE3955&lt;&gt;1),1,0))</f>
        <v>0</v>
      </c>
      <c r="AH3955" s="60" t="str">
        <f aca="false">IF(AND(E3955&gt;0,AA3955&lt;2,NOT(AND(C3956=C3955,AA3956=AA3955+1))),INDEX(DATAS,AA3955+1),"")</f>
        <v/>
      </c>
      <c r="AI3955" s="60" t="str">
        <f aca="false">IF(AND(AC3955=1,AA3955&lt;2),IF(AND(C3956=C3955,AA3956=AA3955+1),IF(AC3956=1,"",INDEX(DATAS,AA3955+1)),INDEX(DATAS,AA3955+1)),"")</f>
        <v/>
      </c>
    </row>
    <row r="3956" customFormat="false" ht="15" hidden="false" customHeight="false" outlineLevel="0" collapsed="false">
      <c r="A3956" s="60" t="n">
        <v>46309</v>
      </c>
      <c r="B3956" s="0" t="n">
        <v>14</v>
      </c>
      <c r="C3956" s="0" t="n">
        <v>6243</v>
      </c>
      <c r="E3956" s="0" t="n">
        <v>0</v>
      </c>
      <c r="F3956" s="55" t="s">
        <v>160</v>
      </c>
      <c r="I3956" s="55" t="s">
        <v>157</v>
      </c>
      <c r="L3956" s="0" t="n">
        <v>255</v>
      </c>
      <c r="U3956" s="0" t="n">
        <v>629</v>
      </c>
      <c r="V3956" s="0" t="n">
        <v>1</v>
      </c>
      <c r="W3956" s="60" t="n">
        <v>46055</v>
      </c>
      <c r="X3956" s="55" t="n">
        <f aca="false">IF(I3956="Male",0,1)</f>
        <v>1</v>
      </c>
      <c r="Y3956" s="55" t="n">
        <f aca="false">IF(OR(I3956="DNB",I3956="Dry DNB"),1,0)</f>
        <v>0</v>
      </c>
      <c r="Z3956" s="55" t="n">
        <f aca="false">IF(ISNUMBER(W3956),A3956-W3956,"")</f>
        <v>254</v>
      </c>
      <c r="AA3956" s="55" t="n">
        <f aca="false">MATCH(A3956,DATAS,0)</f>
        <v>1</v>
      </c>
      <c r="AB3956" s="55" t="n">
        <f aca="false">IF(AND(E3956&gt;0,OR(AND(B3956&gt;=1,B3956&lt;=6),B3956=10)),1,0)</f>
        <v>0</v>
      </c>
      <c r="AC3956" s="55" t="n">
        <f aca="false">IF(AND(E3956&gt;0,B3956=10),1,0)</f>
        <v>0</v>
      </c>
      <c r="AD3956" s="0" t="str">
        <f aca="false">IF(AND(C3955=C3956,AA3955=AA3956-1),AB3955,"")</f>
        <v/>
      </c>
      <c r="AE3956" s="0" t="str">
        <f aca="false">IF(AND(C3955=C3956,AA3955=AA3956-1),AC3955,"")</f>
        <v/>
      </c>
      <c r="AF3956" s="0" t="str">
        <f aca="false">IF(AA3956=1,"",IF(AND(AB3956=1,AD3956&lt;&gt;1),1,0))</f>
        <v/>
      </c>
      <c r="AG3956" s="0" t="str">
        <f aca="false">IF(AA3956=1,"",IF(AND(AC3956=1,AE3956&lt;&gt;1),1,0))</f>
        <v/>
      </c>
      <c r="AH3956" s="60" t="str">
        <f aca="false">IF(AND(E3956&gt;0,AA3956&lt;2,NOT(AND(C3957=C3956,AA3957=AA3956+1))),INDEX(DATAS,AA3956+1),"")</f>
        <v/>
      </c>
      <c r="AI3956" s="60" t="str">
        <f aca="false">IF(AND(AC3956=1,AA3956&lt;2),IF(AND(C3957=C3956,AA3957=AA3956+1),IF(AC3957=1,"",INDEX(DATAS,AA3956+1)),INDEX(DATAS,AA3956+1)),"")</f>
        <v/>
      </c>
    </row>
    <row r="3957" customFormat="false" ht="15" hidden="false" customHeight="false" outlineLevel="0" collapsed="false">
      <c r="A3957" s="60" t="n">
        <v>46310</v>
      </c>
      <c r="B3957" s="0" t="n">
        <v>14</v>
      </c>
      <c r="C3957" s="0" t="n">
        <v>6243</v>
      </c>
      <c r="E3957" s="0" t="n">
        <v>0</v>
      </c>
      <c r="F3957" s="55" t="s">
        <v>160</v>
      </c>
      <c r="I3957" s="55" t="s">
        <v>157</v>
      </c>
      <c r="L3957" s="0" t="n">
        <v>256</v>
      </c>
      <c r="U3957" s="0" t="n">
        <v>630</v>
      </c>
      <c r="V3957" s="0" t="n">
        <v>1</v>
      </c>
      <c r="W3957" s="60" t="n">
        <v>46055</v>
      </c>
      <c r="X3957" s="55" t="n">
        <f aca="false">IF(I3957="Male",0,1)</f>
        <v>1</v>
      </c>
      <c r="Y3957" s="55" t="n">
        <f aca="false">IF(OR(I3957="DNB",I3957="Dry DNB"),1,0)</f>
        <v>0</v>
      </c>
      <c r="Z3957" s="55" t="n">
        <f aca="false">IF(ISNUMBER(W3957),A3957-W3957,"")</f>
        <v>255</v>
      </c>
      <c r="AA3957" s="55" t="n">
        <f aca="false">MATCH(A3957,DATAS,0)</f>
        <v>2</v>
      </c>
      <c r="AB3957" s="55" t="n">
        <f aca="false">IF(AND(E3957&gt;0,OR(AND(B3957&gt;=1,B3957&lt;=6),B3957=10)),1,0)</f>
        <v>0</v>
      </c>
      <c r="AC3957" s="55" t="n">
        <f aca="false">IF(AND(E3957&gt;0,B3957=10),1,0)</f>
        <v>0</v>
      </c>
      <c r="AD3957" s="55" t="n">
        <f aca="false">IF(AND(C3956=C3957,AA3956=AA3957-1),AB3956,"")</f>
        <v>0</v>
      </c>
      <c r="AE3957" s="55" t="n">
        <f aca="false">IF(AND(C3956=C3957,AA3956=AA3957-1),AC3956,"")</f>
        <v>0</v>
      </c>
      <c r="AF3957" s="55" t="n">
        <f aca="false">IF(AA3957=1,"",IF(AND(AB3957=1,AD3957&lt;&gt;1),1,0))</f>
        <v>0</v>
      </c>
      <c r="AG3957" s="55" t="n">
        <f aca="false">IF(AA3957=1,"",IF(AND(AC3957=1,AE3957&lt;&gt;1),1,0))</f>
        <v>0</v>
      </c>
      <c r="AH3957" s="60" t="str">
        <f aca="false">IF(AND(E3957&gt;0,AA3957&lt;2,NOT(AND(C3958=C3957,AA3958=AA3957+1))),INDEX(DATAS,AA3957+1),"")</f>
        <v/>
      </c>
      <c r="AI3957" s="60" t="str">
        <f aca="false">IF(AND(AC3957=1,AA3957&lt;2),IF(AND(C3958=C3957,AA3958=AA3957+1),IF(AC3958=1,"",INDEX(DATAS,AA3957+1)),INDEX(DATAS,AA3957+1)),"")</f>
        <v/>
      </c>
    </row>
    <row r="3958" customFormat="false" ht="15" hidden="false" customHeight="false" outlineLevel="0" collapsed="false">
      <c r="A3958" s="60" t="n">
        <v>46309</v>
      </c>
      <c r="B3958" s="0" t="n">
        <v>8</v>
      </c>
      <c r="C3958" s="0" t="n">
        <v>6244</v>
      </c>
      <c r="E3958" s="0" t="n">
        <v>0</v>
      </c>
      <c r="F3958" s="55" t="s">
        <v>160</v>
      </c>
      <c r="I3958" s="55" t="s">
        <v>157</v>
      </c>
      <c r="L3958" s="0" t="n">
        <v>260</v>
      </c>
      <c r="U3958" s="0" t="n">
        <v>629</v>
      </c>
      <c r="V3958" s="0" t="n">
        <v>1</v>
      </c>
      <c r="W3958" s="60" t="n">
        <v>46050</v>
      </c>
      <c r="X3958" s="55" t="n">
        <f aca="false">IF(I3958="Male",0,1)</f>
        <v>1</v>
      </c>
      <c r="Y3958" s="55" t="n">
        <f aca="false">IF(OR(I3958="DNB",I3958="Dry DNB"),1,0)</f>
        <v>0</v>
      </c>
      <c r="Z3958" s="55" t="n">
        <f aca="false">IF(ISNUMBER(W3958),A3958-W3958,"")</f>
        <v>259</v>
      </c>
      <c r="AA3958" s="55" t="n">
        <f aca="false">MATCH(A3958,DATAS,0)</f>
        <v>1</v>
      </c>
      <c r="AB3958" s="55" t="n">
        <f aca="false">IF(AND(E3958&gt;0,OR(AND(B3958&gt;=1,B3958&lt;=6),B3958=10)),1,0)</f>
        <v>0</v>
      </c>
      <c r="AC3958" s="55" t="n">
        <f aca="false">IF(AND(E3958&gt;0,B3958=10),1,0)</f>
        <v>0</v>
      </c>
      <c r="AD3958" s="0" t="str">
        <f aca="false">IF(AND(C3957=C3958,AA3957=AA3958-1),AB3957,"")</f>
        <v/>
      </c>
      <c r="AE3958" s="0" t="str">
        <f aca="false">IF(AND(C3957=C3958,AA3957=AA3958-1),AC3957,"")</f>
        <v/>
      </c>
      <c r="AF3958" s="0" t="str">
        <f aca="false">IF(AA3958=1,"",IF(AND(AB3958=1,AD3958&lt;&gt;1),1,0))</f>
        <v/>
      </c>
      <c r="AG3958" s="0" t="str">
        <f aca="false">IF(AA3958=1,"",IF(AND(AC3958=1,AE3958&lt;&gt;1),1,0))</f>
        <v/>
      </c>
      <c r="AH3958" s="60" t="str">
        <f aca="false">IF(AND(E3958&gt;0,AA3958&lt;2,NOT(AND(C3959=C3958,AA3959=AA3958+1))),INDEX(DATAS,AA3958+1),"")</f>
        <v/>
      </c>
      <c r="AI3958" s="60" t="str">
        <f aca="false">IF(AND(AC3958=1,AA3958&lt;2),IF(AND(C3959=C3958,AA3959=AA3958+1),IF(AC3959=1,"",INDEX(DATAS,AA3958+1)),INDEX(DATAS,AA3958+1)),"")</f>
        <v/>
      </c>
    </row>
    <row r="3959" customFormat="false" ht="15" hidden="false" customHeight="false" outlineLevel="0" collapsed="false">
      <c r="A3959" s="60" t="n">
        <v>46310</v>
      </c>
      <c r="B3959" s="0" t="n">
        <v>8</v>
      </c>
      <c r="C3959" s="0" t="n">
        <v>6244</v>
      </c>
      <c r="E3959" s="0" t="n">
        <v>0</v>
      </c>
      <c r="F3959" s="55" t="s">
        <v>160</v>
      </c>
      <c r="I3959" s="55" t="s">
        <v>157</v>
      </c>
      <c r="L3959" s="0" t="n">
        <v>261</v>
      </c>
      <c r="U3959" s="0" t="n">
        <v>630</v>
      </c>
      <c r="V3959" s="0" t="n">
        <v>1</v>
      </c>
      <c r="W3959" s="60" t="n">
        <v>46050</v>
      </c>
      <c r="X3959" s="55" t="n">
        <f aca="false">IF(I3959="Male",0,1)</f>
        <v>1</v>
      </c>
      <c r="Y3959" s="55" t="n">
        <f aca="false">IF(OR(I3959="DNB",I3959="Dry DNB"),1,0)</f>
        <v>0</v>
      </c>
      <c r="Z3959" s="55" t="n">
        <f aca="false">IF(ISNUMBER(W3959),A3959-W3959,"")</f>
        <v>260</v>
      </c>
      <c r="AA3959" s="55" t="n">
        <f aca="false">MATCH(A3959,DATAS,0)</f>
        <v>2</v>
      </c>
      <c r="AB3959" s="55" t="n">
        <f aca="false">IF(AND(E3959&gt;0,OR(AND(B3959&gt;=1,B3959&lt;=6),B3959=10)),1,0)</f>
        <v>0</v>
      </c>
      <c r="AC3959" s="55" t="n">
        <f aca="false">IF(AND(E3959&gt;0,B3959=10),1,0)</f>
        <v>0</v>
      </c>
      <c r="AD3959" s="55" t="n">
        <f aca="false">IF(AND(C3958=C3959,AA3958=AA3959-1),AB3958,"")</f>
        <v>0</v>
      </c>
      <c r="AE3959" s="55" t="n">
        <f aca="false">IF(AND(C3958=C3959,AA3958=AA3959-1),AC3958,"")</f>
        <v>0</v>
      </c>
      <c r="AF3959" s="55" t="n">
        <f aca="false">IF(AA3959=1,"",IF(AND(AB3959=1,AD3959&lt;&gt;1),1,0))</f>
        <v>0</v>
      </c>
      <c r="AG3959" s="55" t="n">
        <f aca="false">IF(AA3959=1,"",IF(AND(AC3959=1,AE3959&lt;&gt;1),1,0))</f>
        <v>0</v>
      </c>
      <c r="AH3959" s="60" t="str">
        <f aca="false">IF(AND(E3959&gt;0,AA3959&lt;2,NOT(AND(C3960=C3959,AA3960=AA3959+1))),INDEX(DATAS,AA3959+1),"")</f>
        <v/>
      </c>
      <c r="AI3959" s="60" t="str">
        <f aca="false">IF(AND(AC3959=1,AA3959&lt;2),IF(AND(C3960=C3959,AA3960=AA3959+1),IF(AC3960=1,"",INDEX(DATAS,AA3959+1)),INDEX(DATAS,AA3959+1)),"")</f>
        <v/>
      </c>
    </row>
    <row r="3960" customFormat="false" ht="15" hidden="false" customHeight="false" outlineLevel="0" collapsed="false">
      <c r="A3960" s="60" t="n">
        <v>46309</v>
      </c>
      <c r="B3960" s="0" t="n">
        <v>7</v>
      </c>
      <c r="C3960" s="0" t="n">
        <v>6245</v>
      </c>
      <c r="E3960" s="0" t="n">
        <v>0</v>
      </c>
      <c r="F3960" s="55" t="s">
        <v>160</v>
      </c>
      <c r="I3960" s="55" t="s">
        <v>157</v>
      </c>
      <c r="L3960" s="0" t="n">
        <v>253</v>
      </c>
      <c r="U3960" s="0" t="n">
        <v>629</v>
      </c>
      <c r="V3960" s="0" t="n">
        <v>1</v>
      </c>
      <c r="W3960" s="60" t="n">
        <v>46057</v>
      </c>
      <c r="X3960" s="55" t="n">
        <f aca="false">IF(I3960="Male",0,1)</f>
        <v>1</v>
      </c>
      <c r="Y3960" s="55" t="n">
        <f aca="false">IF(OR(I3960="DNB",I3960="Dry DNB"),1,0)</f>
        <v>0</v>
      </c>
      <c r="Z3960" s="55" t="n">
        <f aca="false">IF(ISNUMBER(W3960),A3960-W3960,"")</f>
        <v>252</v>
      </c>
      <c r="AA3960" s="55" t="n">
        <f aca="false">MATCH(A3960,DATAS,0)</f>
        <v>1</v>
      </c>
      <c r="AB3960" s="55" t="n">
        <f aca="false">IF(AND(E3960&gt;0,OR(AND(B3960&gt;=1,B3960&lt;=6),B3960=10)),1,0)</f>
        <v>0</v>
      </c>
      <c r="AC3960" s="55" t="n">
        <f aca="false">IF(AND(E3960&gt;0,B3960=10),1,0)</f>
        <v>0</v>
      </c>
      <c r="AD3960" s="0" t="str">
        <f aca="false">IF(AND(C3959=C3960,AA3959=AA3960-1),AB3959,"")</f>
        <v/>
      </c>
      <c r="AE3960" s="0" t="str">
        <f aca="false">IF(AND(C3959=C3960,AA3959=AA3960-1),AC3959,"")</f>
        <v/>
      </c>
      <c r="AF3960" s="0" t="str">
        <f aca="false">IF(AA3960=1,"",IF(AND(AB3960=1,AD3960&lt;&gt;1),1,0))</f>
        <v/>
      </c>
      <c r="AG3960" s="0" t="str">
        <f aca="false">IF(AA3960=1,"",IF(AND(AC3960=1,AE3960&lt;&gt;1),1,0))</f>
        <v/>
      </c>
      <c r="AH3960" s="60" t="str">
        <f aca="false">IF(AND(E3960&gt;0,AA3960&lt;2,NOT(AND(C3961=C3960,AA3961=AA3960+1))),INDEX(DATAS,AA3960+1),"")</f>
        <v/>
      </c>
      <c r="AI3960" s="60" t="str">
        <f aca="false">IF(AND(AC3960=1,AA3960&lt;2),IF(AND(C3961=C3960,AA3961=AA3960+1),IF(AC3961=1,"",INDEX(DATAS,AA3960+1)),INDEX(DATAS,AA3960+1)),"")</f>
        <v/>
      </c>
    </row>
    <row r="3961" customFormat="false" ht="15" hidden="false" customHeight="false" outlineLevel="0" collapsed="false">
      <c r="A3961" s="60" t="n">
        <v>46310</v>
      </c>
      <c r="B3961" s="0" t="n">
        <v>14</v>
      </c>
      <c r="C3961" s="0" t="n">
        <v>6245</v>
      </c>
      <c r="E3961" s="0" t="n">
        <v>0</v>
      </c>
      <c r="F3961" s="55" t="s">
        <v>160</v>
      </c>
      <c r="I3961" s="55" t="s">
        <v>157</v>
      </c>
      <c r="L3961" s="0" t="n">
        <v>254</v>
      </c>
      <c r="U3961" s="0" t="n">
        <v>630</v>
      </c>
      <c r="V3961" s="0" t="n">
        <v>1</v>
      </c>
      <c r="W3961" s="60" t="n">
        <v>46057</v>
      </c>
      <c r="X3961" s="55" t="n">
        <f aca="false">IF(I3961="Male",0,1)</f>
        <v>1</v>
      </c>
      <c r="Y3961" s="55" t="n">
        <f aca="false">IF(OR(I3961="DNB",I3961="Dry DNB"),1,0)</f>
        <v>0</v>
      </c>
      <c r="Z3961" s="55" t="n">
        <f aca="false">IF(ISNUMBER(W3961),A3961-W3961,"")</f>
        <v>253</v>
      </c>
      <c r="AA3961" s="55" t="n">
        <f aca="false">MATCH(A3961,DATAS,0)</f>
        <v>2</v>
      </c>
      <c r="AB3961" s="55" t="n">
        <f aca="false">IF(AND(E3961&gt;0,OR(AND(B3961&gt;=1,B3961&lt;=6),B3961=10)),1,0)</f>
        <v>0</v>
      </c>
      <c r="AC3961" s="55" t="n">
        <f aca="false">IF(AND(E3961&gt;0,B3961=10),1,0)</f>
        <v>0</v>
      </c>
      <c r="AD3961" s="55" t="n">
        <f aca="false">IF(AND(C3960=C3961,AA3960=AA3961-1),AB3960,"")</f>
        <v>0</v>
      </c>
      <c r="AE3961" s="55" t="n">
        <f aca="false">IF(AND(C3960=C3961,AA3960=AA3961-1),AC3960,"")</f>
        <v>0</v>
      </c>
      <c r="AF3961" s="55" t="n">
        <f aca="false">IF(AA3961=1,"",IF(AND(AB3961=1,AD3961&lt;&gt;1),1,0))</f>
        <v>0</v>
      </c>
      <c r="AG3961" s="55" t="n">
        <f aca="false">IF(AA3961=1,"",IF(AND(AC3961=1,AE3961&lt;&gt;1),1,0))</f>
        <v>0</v>
      </c>
      <c r="AH3961" s="60" t="str">
        <f aca="false">IF(AND(E3961&gt;0,AA3961&lt;2,NOT(AND(C3962=C3961,AA3962=AA3961+1))),INDEX(DATAS,AA3961+1),"")</f>
        <v/>
      </c>
      <c r="AI3961" s="60" t="str">
        <f aca="false">IF(AND(AC3961=1,AA3961&lt;2),IF(AND(C3962=C3961,AA3962=AA3961+1),IF(AC3962=1,"",INDEX(DATAS,AA3961+1)),INDEX(DATAS,AA3961+1)),"")</f>
        <v/>
      </c>
    </row>
    <row r="3962" customFormat="false" ht="15" hidden="false" customHeight="false" outlineLevel="0" collapsed="false">
      <c r="A3962" s="60" t="n">
        <v>46309</v>
      </c>
      <c r="B3962" s="0" t="n">
        <v>13</v>
      </c>
      <c r="C3962" s="0" t="n">
        <v>6246</v>
      </c>
      <c r="E3962" s="0" t="n">
        <v>0</v>
      </c>
      <c r="F3962" s="55" t="s">
        <v>160</v>
      </c>
      <c r="I3962" s="55" t="s">
        <v>177</v>
      </c>
      <c r="U3962" s="0" t="n">
        <v>629</v>
      </c>
      <c r="V3962" s="0" t="n">
        <v>0</v>
      </c>
      <c r="X3962" s="55" t="n">
        <f aca="false">IF(I3962="Male",0,1)</f>
        <v>1</v>
      </c>
      <c r="Y3962" s="55" t="n">
        <f aca="false">IF(OR(I3962="DNB",I3962="Dry DNB"),1,0)</f>
        <v>0</v>
      </c>
      <c r="Z3962" s="0" t="str">
        <f aca="false">IF(ISNUMBER(W3962),A3962-W3962,"")</f>
        <v/>
      </c>
      <c r="AA3962" s="55" t="n">
        <f aca="false">MATCH(A3962,DATAS,0)</f>
        <v>1</v>
      </c>
      <c r="AB3962" s="55" t="n">
        <f aca="false">IF(AND(E3962&gt;0,OR(AND(B3962&gt;=1,B3962&lt;=6),B3962=10)),1,0)</f>
        <v>0</v>
      </c>
      <c r="AC3962" s="55" t="n">
        <f aca="false">IF(AND(E3962&gt;0,B3962=10),1,0)</f>
        <v>0</v>
      </c>
      <c r="AD3962" s="0" t="str">
        <f aca="false">IF(AND(C3961=C3962,AA3961=AA3962-1),AB3961,"")</f>
        <v/>
      </c>
      <c r="AE3962" s="0" t="str">
        <f aca="false">IF(AND(C3961=C3962,AA3961=AA3962-1),AC3961,"")</f>
        <v/>
      </c>
      <c r="AF3962" s="0" t="str">
        <f aca="false">IF(AA3962=1,"",IF(AND(AB3962=1,AD3962&lt;&gt;1),1,0))</f>
        <v/>
      </c>
      <c r="AG3962" s="0" t="str">
        <f aca="false">IF(AA3962=1,"",IF(AND(AC3962=1,AE3962&lt;&gt;1),1,0))</f>
        <v/>
      </c>
      <c r="AH3962" s="60" t="str">
        <f aca="false">IF(AND(E3962&gt;0,AA3962&lt;2,NOT(AND(C3963=C3962,AA3963=AA3962+1))),INDEX(DATAS,AA3962+1),"")</f>
        <v/>
      </c>
      <c r="AI3962" s="60" t="str">
        <f aca="false">IF(AND(AC3962=1,AA3962&lt;2),IF(AND(C3963=C3962,AA3963=AA3962+1),IF(AC3963=1,"",INDEX(DATAS,AA3962+1)),INDEX(DATAS,AA3962+1)),"")</f>
        <v/>
      </c>
    </row>
    <row r="3963" customFormat="false" ht="15" hidden="false" customHeight="false" outlineLevel="0" collapsed="false">
      <c r="A3963" s="60" t="n">
        <v>46310</v>
      </c>
      <c r="B3963" s="0" t="n">
        <v>13</v>
      </c>
      <c r="C3963" s="0" t="n">
        <v>6246</v>
      </c>
      <c r="E3963" s="0" t="n">
        <v>0</v>
      </c>
      <c r="F3963" s="55" t="s">
        <v>160</v>
      </c>
      <c r="I3963" s="55" t="s">
        <v>177</v>
      </c>
      <c r="U3963" s="0" t="n">
        <v>630</v>
      </c>
      <c r="V3963" s="0" t="n">
        <v>0</v>
      </c>
      <c r="X3963" s="55" t="n">
        <f aca="false">IF(I3963="Male",0,1)</f>
        <v>1</v>
      </c>
      <c r="Y3963" s="55" t="n">
        <f aca="false">IF(OR(I3963="DNB",I3963="Dry DNB"),1,0)</f>
        <v>0</v>
      </c>
      <c r="Z3963" s="0" t="str">
        <f aca="false">IF(ISNUMBER(W3963),A3963-W3963,"")</f>
        <v/>
      </c>
      <c r="AA3963" s="55" t="n">
        <f aca="false">MATCH(A3963,DATAS,0)</f>
        <v>2</v>
      </c>
      <c r="AB3963" s="55" t="n">
        <f aca="false">IF(AND(E3963&gt;0,OR(AND(B3963&gt;=1,B3963&lt;=6),B3963=10)),1,0)</f>
        <v>0</v>
      </c>
      <c r="AC3963" s="55" t="n">
        <f aca="false">IF(AND(E3963&gt;0,B3963=10),1,0)</f>
        <v>0</v>
      </c>
      <c r="AD3963" s="55" t="n">
        <f aca="false">IF(AND(C3962=C3963,AA3962=AA3963-1),AB3962,"")</f>
        <v>0</v>
      </c>
      <c r="AE3963" s="55" t="n">
        <f aca="false">IF(AND(C3962=C3963,AA3962=AA3963-1),AC3962,"")</f>
        <v>0</v>
      </c>
      <c r="AF3963" s="55" t="n">
        <f aca="false">IF(AA3963=1,"",IF(AND(AB3963=1,AD3963&lt;&gt;1),1,0))</f>
        <v>0</v>
      </c>
      <c r="AG3963" s="55" t="n">
        <f aca="false">IF(AA3963=1,"",IF(AND(AC3963=1,AE3963&lt;&gt;1),1,0))</f>
        <v>0</v>
      </c>
      <c r="AH3963" s="60" t="str">
        <f aca="false">IF(AND(E3963&gt;0,AA3963&lt;2,NOT(AND(C3964=C3963,AA3964=AA3963+1))),INDEX(DATAS,AA3963+1),"")</f>
        <v/>
      </c>
      <c r="AI3963" s="60" t="str">
        <f aca="false">IF(AND(AC3963=1,AA3963&lt;2),IF(AND(C3964=C3963,AA3964=AA3963+1),IF(AC3964=1,"",INDEX(DATAS,AA3963+1)),INDEX(DATAS,AA3963+1)),"")</f>
        <v/>
      </c>
    </row>
    <row r="3964" customFormat="false" ht="15" hidden="false" customHeight="false" outlineLevel="0" collapsed="false">
      <c r="A3964" s="60" t="n">
        <v>46309</v>
      </c>
      <c r="B3964" s="0" t="n">
        <v>14</v>
      </c>
      <c r="C3964" s="0" t="n">
        <v>6249</v>
      </c>
      <c r="E3964" s="0" t="n">
        <v>0</v>
      </c>
      <c r="F3964" s="55" t="s">
        <v>1153</v>
      </c>
      <c r="I3964" s="55" t="s">
        <v>157</v>
      </c>
      <c r="L3964" s="0" t="n">
        <v>260</v>
      </c>
      <c r="U3964" s="0" t="n">
        <v>628</v>
      </c>
      <c r="V3964" s="0" t="n">
        <v>1</v>
      </c>
      <c r="W3964" s="60" t="n">
        <v>46050</v>
      </c>
      <c r="X3964" s="55" t="n">
        <f aca="false">IF(I3964="Male",0,1)</f>
        <v>1</v>
      </c>
      <c r="Y3964" s="55" t="n">
        <f aca="false">IF(OR(I3964="DNB",I3964="Dry DNB"),1,0)</f>
        <v>0</v>
      </c>
      <c r="Z3964" s="55" t="n">
        <f aca="false">IF(ISNUMBER(W3964),A3964-W3964,"")</f>
        <v>259</v>
      </c>
      <c r="AA3964" s="55" t="n">
        <f aca="false">MATCH(A3964,DATAS,0)</f>
        <v>1</v>
      </c>
      <c r="AB3964" s="55" t="n">
        <f aca="false">IF(AND(E3964&gt;0,OR(AND(B3964&gt;=1,B3964&lt;=6),B3964=10)),1,0)</f>
        <v>0</v>
      </c>
      <c r="AC3964" s="55" t="n">
        <f aca="false">IF(AND(E3964&gt;0,B3964=10),1,0)</f>
        <v>0</v>
      </c>
      <c r="AD3964" s="0" t="str">
        <f aca="false">IF(AND(C3963=C3964,AA3963=AA3964-1),AB3963,"")</f>
        <v/>
      </c>
      <c r="AE3964" s="0" t="str">
        <f aca="false">IF(AND(C3963=C3964,AA3963=AA3964-1),AC3963,"")</f>
        <v/>
      </c>
      <c r="AF3964" s="0" t="str">
        <f aca="false">IF(AA3964=1,"",IF(AND(AB3964=1,AD3964&lt;&gt;1),1,0))</f>
        <v/>
      </c>
      <c r="AG3964" s="0" t="str">
        <f aca="false">IF(AA3964=1,"",IF(AND(AC3964=1,AE3964&lt;&gt;1),1,0))</f>
        <v/>
      </c>
      <c r="AH3964" s="60" t="str">
        <f aca="false">IF(AND(E3964&gt;0,AA3964&lt;2,NOT(AND(C3965=C3964,AA3965=AA3964+1))),INDEX(DATAS,AA3964+1),"")</f>
        <v/>
      </c>
      <c r="AI3964" s="60" t="str">
        <f aca="false">IF(AND(AC3964=1,AA3964&lt;2),IF(AND(C3965=C3964,AA3965=AA3964+1),IF(AC3965=1,"",INDEX(DATAS,AA3964+1)),INDEX(DATAS,AA3964+1)),"")</f>
        <v/>
      </c>
    </row>
    <row r="3965" customFormat="false" ht="15" hidden="false" customHeight="false" outlineLevel="0" collapsed="false">
      <c r="A3965" s="60" t="n">
        <v>46310</v>
      </c>
      <c r="B3965" s="0" t="n">
        <v>14</v>
      </c>
      <c r="C3965" s="0" t="n">
        <v>6249</v>
      </c>
      <c r="E3965" s="0" t="n">
        <v>0</v>
      </c>
      <c r="F3965" s="55" t="s">
        <v>1153</v>
      </c>
      <c r="I3965" s="55" t="s">
        <v>157</v>
      </c>
      <c r="L3965" s="0" t="n">
        <v>261</v>
      </c>
      <c r="U3965" s="0" t="n">
        <v>629</v>
      </c>
      <c r="V3965" s="0" t="n">
        <v>1</v>
      </c>
      <c r="W3965" s="60" t="n">
        <v>46050</v>
      </c>
      <c r="X3965" s="55" t="n">
        <f aca="false">IF(I3965="Male",0,1)</f>
        <v>1</v>
      </c>
      <c r="Y3965" s="55" t="n">
        <f aca="false">IF(OR(I3965="DNB",I3965="Dry DNB"),1,0)</f>
        <v>0</v>
      </c>
      <c r="Z3965" s="55" t="n">
        <f aca="false">IF(ISNUMBER(W3965),A3965-W3965,"")</f>
        <v>260</v>
      </c>
      <c r="AA3965" s="55" t="n">
        <f aca="false">MATCH(A3965,DATAS,0)</f>
        <v>2</v>
      </c>
      <c r="AB3965" s="55" t="n">
        <f aca="false">IF(AND(E3965&gt;0,OR(AND(B3965&gt;=1,B3965&lt;=6),B3965=10)),1,0)</f>
        <v>0</v>
      </c>
      <c r="AC3965" s="55" t="n">
        <f aca="false">IF(AND(E3965&gt;0,B3965=10),1,0)</f>
        <v>0</v>
      </c>
      <c r="AD3965" s="55" t="n">
        <f aca="false">IF(AND(C3964=C3965,AA3964=AA3965-1),AB3964,"")</f>
        <v>0</v>
      </c>
      <c r="AE3965" s="55" t="n">
        <f aca="false">IF(AND(C3964=C3965,AA3964=AA3965-1),AC3964,"")</f>
        <v>0</v>
      </c>
      <c r="AF3965" s="55" t="n">
        <f aca="false">IF(AA3965=1,"",IF(AND(AB3965=1,AD3965&lt;&gt;1),1,0))</f>
        <v>0</v>
      </c>
      <c r="AG3965" s="55" t="n">
        <f aca="false">IF(AA3965=1,"",IF(AND(AC3965=1,AE3965&lt;&gt;1),1,0))</f>
        <v>0</v>
      </c>
      <c r="AH3965" s="60" t="str">
        <f aca="false">IF(AND(E3965&gt;0,AA3965&lt;2,NOT(AND(C3966=C3965,AA3966=AA3965+1))),INDEX(DATAS,AA3965+1),"")</f>
        <v/>
      </c>
      <c r="AI3965" s="60" t="str">
        <f aca="false">IF(AND(AC3965=1,AA3965&lt;2),IF(AND(C3966=C3965,AA3966=AA3965+1),IF(AC3966=1,"",INDEX(DATAS,AA3965+1)),INDEX(DATAS,AA3965+1)),"")</f>
        <v/>
      </c>
    </row>
    <row r="3966" customFormat="false" ht="15" hidden="false" customHeight="false" outlineLevel="0" collapsed="false">
      <c r="A3966" s="60" t="n">
        <v>46309</v>
      </c>
      <c r="B3966" s="0" t="n">
        <v>8</v>
      </c>
      <c r="C3966" s="0" t="n">
        <v>6250</v>
      </c>
      <c r="E3966" s="0" t="n">
        <v>0</v>
      </c>
      <c r="F3966" s="55" t="s">
        <v>1154</v>
      </c>
      <c r="I3966" s="55" t="s">
        <v>157</v>
      </c>
      <c r="L3966" s="0" t="n">
        <v>215</v>
      </c>
      <c r="U3966" s="0" t="n">
        <v>627</v>
      </c>
      <c r="V3966" s="0" t="n">
        <v>2</v>
      </c>
      <c r="W3966" s="60" t="n">
        <v>46095</v>
      </c>
      <c r="X3966" s="55" t="n">
        <f aca="false">IF(I3966="Male",0,1)</f>
        <v>1</v>
      </c>
      <c r="Y3966" s="55" t="n">
        <f aca="false">IF(OR(I3966="DNB",I3966="Dry DNB"),1,0)</f>
        <v>0</v>
      </c>
      <c r="Z3966" s="55" t="n">
        <f aca="false">IF(ISNUMBER(W3966),A3966-W3966,"")</f>
        <v>214</v>
      </c>
      <c r="AA3966" s="55" t="n">
        <f aca="false">MATCH(A3966,DATAS,0)</f>
        <v>1</v>
      </c>
      <c r="AB3966" s="55" t="n">
        <f aca="false">IF(AND(E3966&gt;0,OR(AND(B3966&gt;=1,B3966&lt;=6),B3966=10)),1,0)</f>
        <v>0</v>
      </c>
      <c r="AC3966" s="55" t="n">
        <f aca="false">IF(AND(E3966&gt;0,B3966=10),1,0)</f>
        <v>0</v>
      </c>
      <c r="AD3966" s="0" t="str">
        <f aca="false">IF(AND(C3965=C3966,AA3965=AA3966-1),AB3965,"")</f>
        <v/>
      </c>
      <c r="AE3966" s="0" t="str">
        <f aca="false">IF(AND(C3965=C3966,AA3965=AA3966-1),AC3965,"")</f>
        <v/>
      </c>
      <c r="AF3966" s="0" t="str">
        <f aca="false">IF(AA3966=1,"",IF(AND(AB3966=1,AD3966&lt;&gt;1),1,0))</f>
        <v/>
      </c>
      <c r="AG3966" s="0" t="str">
        <f aca="false">IF(AA3966=1,"",IF(AND(AC3966=1,AE3966&lt;&gt;1),1,0))</f>
        <v/>
      </c>
      <c r="AH3966" s="60" t="str">
        <f aca="false">IF(AND(E3966&gt;0,AA3966&lt;2,NOT(AND(C3967=C3966,AA3967=AA3966+1))),INDEX(DATAS,AA3966+1),"")</f>
        <v/>
      </c>
      <c r="AI3966" s="60" t="str">
        <f aca="false">IF(AND(AC3966=1,AA3966&lt;2),IF(AND(C3967=C3966,AA3967=AA3966+1),IF(AC3967=1,"",INDEX(DATAS,AA3966+1)),INDEX(DATAS,AA3966+1)),"")</f>
        <v/>
      </c>
    </row>
    <row r="3967" customFormat="false" ht="15" hidden="false" customHeight="false" outlineLevel="0" collapsed="false">
      <c r="A3967" s="60" t="n">
        <v>46310</v>
      </c>
      <c r="B3967" s="0" t="n">
        <v>8</v>
      </c>
      <c r="C3967" s="0" t="n">
        <v>6250</v>
      </c>
      <c r="E3967" s="0" t="n">
        <v>0</v>
      </c>
      <c r="F3967" s="55" t="s">
        <v>1154</v>
      </c>
      <c r="I3967" s="55" t="s">
        <v>157</v>
      </c>
      <c r="L3967" s="0" t="n">
        <v>216</v>
      </c>
      <c r="U3967" s="0" t="n">
        <v>628</v>
      </c>
      <c r="V3967" s="0" t="n">
        <v>2</v>
      </c>
      <c r="W3967" s="60" t="n">
        <v>46095</v>
      </c>
      <c r="X3967" s="55" t="n">
        <f aca="false">IF(I3967="Male",0,1)</f>
        <v>1</v>
      </c>
      <c r="Y3967" s="55" t="n">
        <f aca="false">IF(OR(I3967="DNB",I3967="Dry DNB"),1,0)</f>
        <v>0</v>
      </c>
      <c r="Z3967" s="55" t="n">
        <f aca="false">IF(ISNUMBER(W3967),A3967-W3967,"")</f>
        <v>215</v>
      </c>
      <c r="AA3967" s="55" t="n">
        <f aca="false">MATCH(A3967,DATAS,0)</f>
        <v>2</v>
      </c>
      <c r="AB3967" s="55" t="n">
        <f aca="false">IF(AND(E3967&gt;0,OR(AND(B3967&gt;=1,B3967&lt;=6),B3967=10)),1,0)</f>
        <v>0</v>
      </c>
      <c r="AC3967" s="55" t="n">
        <f aca="false">IF(AND(E3967&gt;0,B3967=10),1,0)</f>
        <v>0</v>
      </c>
      <c r="AD3967" s="55" t="n">
        <f aca="false">IF(AND(C3966=C3967,AA3966=AA3967-1),AB3966,"")</f>
        <v>0</v>
      </c>
      <c r="AE3967" s="55" t="n">
        <f aca="false">IF(AND(C3966=C3967,AA3966=AA3967-1),AC3966,"")</f>
        <v>0</v>
      </c>
      <c r="AF3967" s="55" t="n">
        <f aca="false">IF(AA3967=1,"",IF(AND(AB3967=1,AD3967&lt;&gt;1),1,0))</f>
        <v>0</v>
      </c>
      <c r="AG3967" s="55" t="n">
        <f aca="false">IF(AA3967=1,"",IF(AND(AC3967=1,AE3967&lt;&gt;1),1,0))</f>
        <v>0</v>
      </c>
      <c r="AH3967" s="60" t="str">
        <f aca="false">IF(AND(E3967&gt;0,AA3967&lt;2,NOT(AND(C3968=C3967,AA3968=AA3967+1))),INDEX(DATAS,AA3967+1),"")</f>
        <v/>
      </c>
      <c r="AI3967" s="60" t="str">
        <f aca="false">IF(AND(AC3967=1,AA3967&lt;2),IF(AND(C3968=C3967,AA3968=AA3967+1),IF(AC3968=1,"",INDEX(DATAS,AA3967+1)),INDEX(DATAS,AA3967+1)),"")</f>
        <v/>
      </c>
    </row>
    <row r="3968" customFormat="false" ht="15" hidden="false" customHeight="false" outlineLevel="0" collapsed="false">
      <c r="A3968" s="60" t="n">
        <v>46309</v>
      </c>
      <c r="B3968" s="0" t="n">
        <v>8</v>
      </c>
      <c r="C3968" s="0" t="n">
        <v>6251</v>
      </c>
      <c r="E3968" s="0" t="n">
        <v>0</v>
      </c>
      <c r="F3968" s="55" t="s">
        <v>1154</v>
      </c>
      <c r="I3968" s="55" t="s">
        <v>157</v>
      </c>
      <c r="L3968" s="0" t="n">
        <v>140</v>
      </c>
      <c r="U3968" s="0" t="n">
        <v>627</v>
      </c>
      <c r="V3968" s="0" t="n">
        <v>3</v>
      </c>
      <c r="W3968" s="60" t="n">
        <v>46170</v>
      </c>
      <c r="X3968" s="55" t="n">
        <f aca="false">IF(I3968="Male",0,1)</f>
        <v>1</v>
      </c>
      <c r="Y3968" s="55" t="n">
        <f aca="false">IF(OR(I3968="DNB",I3968="Dry DNB"),1,0)</f>
        <v>0</v>
      </c>
      <c r="Z3968" s="55" t="n">
        <f aca="false">IF(ISNUMBER(W3968),A3968-W3968,"")</f>
        <v>139</v>
      </c>
      <c r="AA3968" s="55" t="n">
        <f aca="false">MATCH(A3968,DATAS,0)</f>
        <v>1</v>
      </c>
      <c r="AB3968" s="55" t="n">
        <f aca="false">IF(AND(E3968&gt;0,OR(AND(B3968&gt;=1,B3968&lt;=6),B3968=10)),1,0)</f>
        <v>0</v>
      </c>
      <c r="AC3968" s="55" t="n">
        <f aca="false">IF(AND(E3968&gt;0,B3968=10),1,0)</f>
        <v>0</v>
      </c>
      <c r="AD3968" s="0" t="str">
        <f aca="false">IF(AND(C3967=C3968,AA3967=AA3968-1),AB3967,"")</f>
        <v/>
      </c>
      <c r="AE3968" s="0" t="str">
        <f aca="false">IF(AND(C3967=C3968,AA3967=AA3968-1),AC3967,"")</f>
        <v/>
      </c>
      <c r="AF3968" s="0" t="str">
        <f aca="false">IF(AA3968=1,"",IF(AND(AB3968=1,AD3968&lt;&gt;1),1,0))</f>
        <v/>
      </c>
      <c r="AG3968" s="0" t="str">
        <f aca="false">IF(AA3968=1,"",IF(AND(AC3968=1,AE3968&lt;&gt;1),1,0))</f>
        <v/>
      </c>
      <c r="AH3968" s="60" t="str">
        <f aca="false">IF(AND(E3968&gt;0,AA3968&lt;2,NOT(AND(C3969=C3968,AA3969=AA3968+1))),INDEX(DATAS,AA3968+1),"")</f>
        <v/>
      </c>
      <c r="AI3968" s="60" t="str">
        <f aca="false">IF(AND(AC3968=1,AA3968&lt;2),IF(AND(C3969=C3968,AA3969=AA3968+1),IF(AC3969=1,"",INDEX(DATAS,AA3968+1)),INDEX(DATAS,AA3968+1)),"")</f>
        <v/>
      </c>
    </row>
    <row r="3969" customFormat="false" ht="15" hidden="false" customHeight="false" outlineLevel="0" collapsed="false">
      <c r="A3969" s="60" t="n">
        <v>46310</v>
      </c>
      <c r="B3969" s="0" t="n">
        <v>8</v>
      </c>
      <c r="C3969" s="0" t="n">
        <v>6251</v>
      </c>
      <c r="E3969" s="0" t="n">
        <v>0</v>
      </c>
      <c r="F3969" s="55" t="s">
        <v>1154</v>
      </c>
      <c r="I3969" s="55" t="s">
        <v>157</v>
      </c>
      <c r="L3969" s="0" t="n">
        <v>141</v>
      </c>
      <c r="U3969" s="0" t="n">
        <v>628</v>
      </c>
      <c r="V3969" s="0" t="n">
        <v>3</v>
      </c>
      <c r="W3969" s="60" t="n">
        <v>46170</v>
      </c>
      <c r="X3969" s="55" t="n">
        <f aca="false">IF(I3969="Male",0,1)</f>
        <v>1</v>
      </c>
      <c r="Y3969" s="55" t="n">
        <f aca="false">IF(OR(I3969="DNB",I3969="Dry DNB"),1,0)</f>
        <v>0</v>
      </c>
      <c r="Z3969" s="55" t="n">
        <f aca="false">IF(ISNUMBER(W3969),A3969-W3969,"")</f>
        <v>140</v>
      </c>
      <c r="AA3969" s="55" t="n">
        <f aca="false">MATCH(A3969,DATAS,0)</f>
        <v>2</v>
      </c>
      <c r="AB3969" s="55" t="n">
        <f aca="false">IF(AND(E3969&gt;0,OR(AND(B3969&gt;=1,B3969&lt;=6),B3969=10)),1,0)</f>
        <v>0</v>
      </c>
      <c r="AC3969" s="55" t="n">
        <f aca="false">IF(AND(E3969&gt;0,B3969=10),1,0)</f>
        <v>0</v>
      </c>
      <c r="AD3969" s="55" t="n">
        <f aca="false">IF(AND(C3968=C3969,AA3968=AA3969-1),AB3968,"")</f>
        <v>0</v>
      </c>
      <c r="AE3969" s="55" t="n">
        <f aca="false">IF(AND(C3968=C3969,AA3968=AA3969-1),AC3968,"")</f>
        <v>0</v>
      </c>
      <c r="AF3969" s="55" t="n">
        <f aca="false">IF(AA3969=1,"",IF(AND(AB3969=1,AD3969&lt;&gt;1),1,0))</f>
        <v>0</v>
      </c>
      <c r="AG3969" s="55" t="n">
        <f aca="false">IF(AA3969=1,"",IF(AND(AC3969=1,AE3969&lt;&gt;1),1,0))</f>
        <v>0</v>
      </c>
      <c r="AH3969" s="60" t="str">
        <f aca="false">IF(AND(E3969&gt;0,AA3969&lt;2,NOT(AND(C3970=C3969,AA3970=AA3969+1))),INDEX(DATAS,AA3969+1),"")</f>
        <v/>
      </c>
      <c r="AI3969" s="60" t="str">
        <f aca="false">IF(AND(AC3969=1,AA3969&lt;2),IF(AND(C3970=C3969,AA3970=AA3969+1),IF(AC3970=1,"",INDEX(DATAS,AA3969+1)),INDEX(DATAS,AA3969+1)),"")</f>
        <v/>
      </c>
    </row>
    <row r="3970" customFormat="false" ht="15" hidden="false" customHeight="false" outlineLevel="0" collapsed="false">
      <c r="A3970" s="60" t="n">
        <v>46309</v>
      </c>
      <c r="B3970" s="0" t="n">
        <v>8</v>
      </c>
      <c r="C3970" s="0" t="n">
        <v>6252</v>
      </c>
      <c r="E3970" s="0" t="n">
        <v>0</v>
      </c>
      <c r="F3970" s="55" t="s">
        <v>1154</v>
      </c>
      <c r="I3970" s="55" t="s">
        <v>157</v>
      </c>
      <c r="L3970" s="0" t="n">
        <v>217</v>
      </c>
      <c r="U3970" s="0" t="n">
        <v>627</v>
      </c>
      <c r="V3970" s="0" t="n">
        <v>3</v>
      </c>
      <c r="W3970" s="60" t="n">
        <v>46093</v>
      </c>
      <c r="X3970" s="55" t="n">
        <f aca="false">IF(I3970="Male",0,1)</f>
        <v>1</v>
      </c>
      <c r="Y3970" s="55" t="n">
        <f aca="false">IF(OR(I3970="DNB",I3970="Dry DNB"),1,0)</f>
        <v>0</v>
      </c>
      <c r="Z3970" s="55" t="n">
        <f aca="false">IF(ISNUMBER(W3970),A3970-W3970,"")</f>
        <v>216</v>
      </c>
      <c r="AA3970" s="55" t="n">
        <f aca="false">MATCH(A3970,DATAS,0)</f>
        <v>1</v>
      </c>
      <c r="AB3970" s="55" t="n">
        <f aca="false">IF(AND(E3970&gt;0,OR(AND(B3970&gt;=1,B3970&lt;=6),B3970=10)),1,0)</f>
        <v>0</v>
      </c>
      <c r="AC3970" s="55" t="n">
        <f aca="false">IF(AND(E3970&gt;0,B3970=10),1,0)</f>
        <v>0</v>
      </c>
      <c r="AD3970" s="0" t="str">
        <f aca="false">IF(AND(C3969=C3970,AA3969=AA3970-1),AB3969,"")</f>
        <v/>
      </c>
      <c r="AE3970" s="0" t="str">
        <f aca="false">IF(AND(C3969=C3970,AA3969=AA3970-1),AC3969,"")</f>
        <v/>
      </c>
      <c r="AF3970" s="0" t="str">
        <f aca="false">IF(AA3970=1,"",IF(AND(AB3970=1,AD3970&lt;&gt;1),1,0))</f>
        <v/>
      </c>
      <c r="AG3970" s="0" t="str">
        <f aca="false">IF(AA3970=1,"",IF(AND(AC3970=1,AE3970&lt;&gt;1),1,0))</f>
        <v/>
      </c>
      <c r="AH3970" s="60" t="str">
        <f aca="false">IF(AND(E3970&gt;0,AA3970&lt;2,NOT(AND(C3971=C3970,AA3971=AA3970+1))),INDEX(DATAS,AA3970+1),"")</f>
        <v/>
      </c>
      <c r="AI3970" s="60" t="str">
        <f aca="false">IF(AND(AC3970=1,AA3970&lt;2),IF(AND(C3971=C3970,AA3971=AA3970+1),IF(AC3971=1,"",INDEX(DATAS,AA3970+1)),INDEX(DATAS,AA3970+1)),"")</f>
        <v/>
      </c>
    </row>
    <row r="3971" customFormat="false" ht="15" hidden="false" customHeight="false" outlineLevel="0" collapsed="false">
      <c r="A3971" s="60" t="n">
        <v>46310</v>
      </c>
      <c r="B3971" s="0" t="n">
        <v>8</v>
      </c>
      <c r="C3971" s="0" t="n">
        <v>6252</v>
      </c>
      <c r="E3971" s="0" t="n">
        <v>0</v>
      </c>
      <c r="F3971" s="55" t="s">
        <v>1154</v>
      </c>
      <c r="I3971" s="55" t="s">
        <v>157</v>
      </c>
      <c r="L3971" s="0" t="n">
        <v>218</v>
      </c>
      <c r="U3971" s="0" t="n">
        <v>628</v>
      </c>
      <c r="V3971" s="0" t="n">
        <v>3</v>
      </c>
      <c r="W3971" s="60" t="n">
        <v>46093</v>
      </c>
      <c r="X3971" s="55" t="n">
        <f aca="false">IF(I3971="Male",0,1)</f>
        <v>1</v>
      </c>
      <c r="Y3971" s="55" t="n">
        <f aca="false">IF(OR(I3971="DNB",I3971="Dry DNB"),1,0)</f>
        <v>0</v>
      </c>
      <c r="Z3971" s="55" t="n">
        <f aca="false">IF(ISNUMBER(W3971),A3971-W3971,"")</f>
        <v>217</v>
      </c>
      <c r="AA3971" s="55" t="n">
        <f aca="false">MATCH(A3971,DATAS,0)</f>
        <v>2</v>
      </c>
      <c r="AB3971" s="55" t="n">
        <f aca="false">IF(AND(E3971&gt;0,OR(AND(B3971&gt;=1,B3971&lt;=6),B3971=10)),1,0)</f>
        <v>0</v>
      </c>
      <c r="AC3971" s="55" t="n">
        <f aca="false">IF(AND(E3971&gt;0,B3971=10),1,0)</f>
        <v>0</v>
      </c>
      <c r="AD3971" s="55" t="n">
        <f aca="false">IF(AND(C3970=C3971,AA3970=AA3971-1),AB3970,"")</f>
        <v>0</v>
      </c>
      <c r="AE3971" s="55" t="n">
        <f aca="false">IF(AND(C3970=C3971,AA3970=AA3971-1),AC3970,"")</f>
        <v>0</v>
      </c>
      <c r="AF3971" s="55" t="n">
        <f aca="false">IF(AA3971=1,"",IF(AND(AB3971=1,AD3971&lt;&gt;1),1,0))</f>
        <v>0</v>
      </c>
      <c r="AG3971" s="55" t="n">
        <f aca="false">IF(AA3971=1,"",IF(AND(AC3971=1,AE3971&lt;&gt;1),1,0))</f>
        <v>0</v>
      </c>
      <c r="AH3971" s="60" t="str">
        <f aca="false">IF(AND(E3971&gt;0,AA3971&lt;2,NOT(AND(C3972=C3971,AA3972=AA3971+1))),INDEX(DATAS,AA3971+1),"")</f>
        <v/>
      </c>
      <c r="AI3971" s="60" t="str">
        <f aca="false">IF(AND(AC3971=1,AA3971&lt;2),IF(AND(C3972=C3971,AA3972=AA3971+1),IF(AC3972=1,"",INDEX(DATAS,AA3971+1)),INDEX(DATAS,AA3971+1)),"")</f>
        <v/>
      </c>
    </row>
    <row r="3972" customFormat="false" ht="15" hidden="false" customHeight="false" outlineLevel="0" collapsed="false">
      <c r="A3972" s="60" t="n">
        <v>46309</v>
      </c>
      <c r="B3972" s="0" t="n">
        <v>8</v>
      </c>
      <c r="C3972" s="0" t="n">
        <v>6254</v>
      </c>
      <c r="E3972" s="0" t="n">
        <v>0</v>
      </c>
      <c r="F3972" s="55" t="s">
        <v>1155</v>
      </c>
      <c r="I3972" s="55" t="s">
        <v>157</v>
      </c>
      <c r="L3972" s="0" t="n">
        <v>183</v>
      </c>
      <c r="U3972" s="0" t="n">
        <v>626</v>
      </c>
      <c r="V3972" s="0" t="n">
        <v>2</v>
      </c>
      <c r="W3972" s="60" t="n">
        <v>46127</v>
      </c>
      <c r="X3972" s="55" t="n">
        <f aca="false">IF(I3972="Male",0,1)</f>
        <v>1</v>
      </c>
      <c r="Y3972" s="55" t="n">
        <f aca="false">IF(OR(I3972="DNB",I3972="Dry DNB"),1,0)</f>
        <v>0</v>
      </c>
      <c r="Z3972" s="55" t="n">
        <f aca="false">IF(ISNUMBER(W3972),A3972-W3972,"")</f>
        <v>182</v>
      </c>
      <c r="AA3972" s="55" t="n">
        <f aca="false">MATCH(A3972,DATAS,0)</f>
        <v>1</v>
      </c>
      <c r="AB3972" s="55" t="n">
        <f aca="false">IF(AND(E3972&gt;0,OR(AND(B3972&gt;=1,B3972&lt;=6),B3972=10)),1,0)</f>
        <v>0</v>
      </c>
      <c r="AC3972" s="55" t="n">
        <f aca="false">IF(AND(E3972&gt;0,B3972=10),1,0)</f>
        <v>0</v>
      </c>
      <c r="AD3972" s="0" t="str">
        <f aca="false">IF(AND(C3971=C3972,AA3971=AA3972-1),AB3971,"")</f>
        <v/>
      </c>
      <c r="AE3972" s="0" t="str">
        <f aca="false">IF(AND(C3971=C3972,AA3971=AA3972-1),AC3971,"")</f>
        <v/>
      </c>
      <c r="AF3972" s="0" t="str">
        <f aca="false">IF(AA3972=1,"",IF(AND(AB3972=1,AD3972&lt;&gt;1),1,0))</f>
        <v/>
      </c>
      <c r="AG3972" s="0" t="str">
        <f aca="false">IF(AA3972=1,"",IF(AND(AC3972=1,AE3972&lt;&gt;1),1,0))</f>
        <v/>
      </c>
      <c r="AH3972" s="60" t="str">
        <f aca="false">IF(AND(E3972&gt;0,AA3972&lt;2,NOT(AND(C3973=C3972,AA3973=AA3972+1))),INDEX(DATAS,AA3972+1),"")</f>
        <v/>
      </c>
      <c r="AI3972" s="60" t="str">
        <f aca="false">IF(AND(AC3972=1,AA3972&lt;2),IF(AND(C3973=C3972,AA3973=AA3972+1),IF(AC3973=1,"",INDEX(DATAS,AA3972+1)),INDEX(DATAS,AA3972+1)),"")</f>
        <v/>
      </c>
    </row>
    <row r="3973" customFormat="false" ht="15" hidden="false" customHeight="false" outlineLevel="0" collapsed="false">
      <c r="A3973" s="60" t="n">
        <v>46310</v>
      </c>
      <c r="B3973" s="0" t="n">
        <v>8</v>
      </c>
      <c r="C3973" s="0" t="n">
        <v>6254</v>
      </c>
      <c r="E3973" s="0" t="n">
        <v>0</v>
      </c>
      <c r="F3973" s="55" t="s">
        <v>1155</v>
      </c>
      <c r="I3973" s="55" t="s">
        <v>157</v>
      </c>
      <c r="L3973" s="0" t="n">
        <v>184</v>
      </c>
      <c r="U3973" s="0" t="n">
        <v>627</v>
      </c>
      <c r="V3973" s="0" t="n">
        <v>2</v>
      </c>
      <c r="W3973" s="60" t="n">
        <v>46127</v>
      </c>
      <c r="X3973" s="55" t="n">
        <f aca="false">IF(I3973="Male",0,1)</f>
        <v>1</v>
      </c>
      <c r="Y3973" s="55" t="n">
        <f aca="false">IF(OR(I3973="DNB",I3973="Dry DNB"),1,0)</f>
        <v>0</v>
      </c>
      <c r="Z3973" s="55" t="n">
        <f aca="false">IF(ISNUMBER(W3973),A3973-W3973,"")</f>
        <v>183</v>
      </c>
      <c r="AA3973" s="55" t="n">
        <f aca="false">MATCH(A3973,DATAS,0)</f>
        <v>2</v>
      </c>
      <c r="AB3973" s="55" t="n">
        <f aca="false">IF(AND(E3973&gt;0,OR(AND(B3973&gt;=1,B3973&lt;=6),B3973=10)),1,0)</f>
        <v>0</v>
      </c>
      <c r="AC3973" s="55" t="n">
        <f aca="false">IF(AND(E3973&gt;0,B3973=10),1,0)</f>
        <v>0</v>
      </c>
      <c r="AD3973" s="55" t="n">
        <f aca="false">IF(AND(C3972=C3973,AA3972=AA3973-1),AB3972,"")</f>
        <v>0</v>
      </c>
      <c r="AE3973" s="55" t="n">
        <f aca="false">IF(AND(C3972=C3973,AA3972=AA3973-1),AC3972,"")</f>
        <v>0</v>
      </c>
      <c r="AF3973" s="55" t="n">
        <f aca="false">IF(AA3973=1,"",IF(AND(AB3973=1,AD3973&lt;&gt;1),1,0))</f>
        <v>0</v>
      </c>
      <c r="AG3973" s="55" t="n">
        <f aca="false">IF(AA3973=1,"",IF(AND(AC3973=1,AE3973&lt;&gt;1),1,0))</f>
        <v>0</v>
      </c>
      <c r="AH3973" s="60" t="str">
        <f aca="false">IF(AND(E3973&gt;0,AA3973&lt;2,NOT(AND(C3974=C3973,AA3974=AA3973+1))),INDEX(DATAS,AA3973+1),"")</f>
        <v/>
      </c>
      <c r="AI3973" s="60" t="str">
        <f aca="false">IF(AND(AC3973=1,AA3973&lt;2),IF(AND(C3974=C3973,AA3974=AA3973+1),IF(AC3974=1,"",INDEX(DATAS,AA3973+1)),INDEX(DATAS,AA3973+1)),"")</f>
        <v/>
      </c>
    </row>
    <row r="3974" customFormat="false" ht="15" hidden="false" customHeight="false" outlineLevel="0" collapsed="false">
      <c r="A3974" s="60" t="n">
        <v>46309</v>
      </c>
      <c r="B3974" s="0" t="n">
        <v>7</v>
      </c>
      <c r="C3974" s="0" t="n">
        <v>6256</v>
      </c>
      <c r="E3974" s="0" t="n">
        <v>0</v>
      </c>
      <c r="F3974" s="55" t="s">
        <v>1155</v>
      </c>
      <c r="I3974" s="55" t="s">
        <v>157</v>
      </c>
      <c r="L3974" s="0" t="n">
        <v>234</v>
      </c>
      <c r="U3974" s="0" t="n">
        <v>626</v>
      </c>
      <c r="V3974" s="0" t="n">
        <v>2</v>
      </c>
      <c r="W3974" s="60" t="n">
        <v>46076</v>
      </c>
      <c r="X3974" s="55" t="n">
        <f aca="false">IF(I3974="Male",0,1)</f>
        <v>1</v>
      </c>
      <c r="Y3974" s="55" t="n">
        <f aca="false">IF(OR(I3974="DNB",I3974="Dry DNB"),1,0)</f>
        <v>0</v>
      </c>
      <c r="Z3974" s="55" t="n">
        <f aca="false">IF(ISNUMBER(W3974),A3974-W3974,"")</f>
        <v>233</v>
      </c>
      <c r="AA3974" s="55" t="n">
        <f aca="false">MATCH(A3974,DATAS,0)</f>
        <v>1</v>
      </c>
      <c r="AB3974" s="55" t="n">
        <f aca="false">IF(AND(E3974&gt;0,OR(AND(B3974&gt;=1,B3974&lt;=6),B3974=10)),1,0)</f>
        <v>0</v>
      </c>
      <c r="AC3974" s="55" t="n">
        <f aca="false">IF(AND(E3974&gt;0,B3974=10),1,0)</f>
        <v>0</v>
      </c>
      <c r="AD3974" s="0" t="str">
        <f aca="false">IF(AND(C3973=C3974,AA3973=AA3974-1),AB3973,"")</f>
        <v/>
      </c>
      <c r="AE3974" s="0" t="str">
        <f aca="false">IF(AND(C3973=C3974,AA3973=AA3974-1),AC3973,"")</f>
        <v/>
      </c>
      <c r="AF3974" s="0" t="str">
        <f aca="false">IF(AA3974=1,"",IF(AND(AB3974=1,AD3974&lt;&gt;1),1,0))</f>
        <v/>
      </c>
      <c r="AG3974" s="0" t="str">
        <f aca="false">IF(AA3974=1,"",IF(AND(AC3974=1,AE3974&lt;&gt;1),1,0))</f>
        <v/>
      </c>
      <c r="AH3974" s="60" t="str">
        <f aca="false">IF(AND(E3974&gt;0,AA3974&lt;2,NOT(AND(C3975=C3974,AA3975=AA3974+1))),INDEX(DATAS,AA3974+1),"")</f>
        <v/>
      </c>
      <c r="AI3974" s="60" t="str">
        <f aca="false">IF(AND(AC3974=1,AA3974&lt;2),IF(AND(C3975=C3974,AA3975=AA3974+1),IF(AC3975=1,"",INDEX(DATAS,AA3974+1)),INDEX(DATAS,AA3974+1)),"")</f>
        <v/>
      </c>
    </row>
    <row r="3975" customFormat="false" ht="15" hidden="false" customHeight="false" outlineLevel="0" collapsed="false">
      <c r="A3975" s="60" t="n">
        <v>46310</v>
      </c>
      <c r="B3975" s="0" t="n">
        <v>7</v>
      </c>
      <c r="C3975" s="0" t="n">
        <v>6256</v>
      </c>
      <c r="E3975" s="0" t="n">
        <v>0</v>
      </c>
      <c r="F3975" s="55" t="s">
        <v>1155</v>
      </c>
      <c r="I3975" s="55" t="s">
        <v>157</v>
      </c>
      <c r="L3975" s="0" t="n">
        <v>235</v>
      </c>
      <c r="U3975" s="0" t="n">
        <v>627</v>
      </c>
      <c r="V3975" s="0" t="n">
        <v>2</v>
      </c>
      <c r="W3975" s="60" t="n">
        <v>46076</v>
      </c>
      <c r="X3975" s="55" t="n">
        <f aca="false">IF(I3975="Male",0,1)</f>
        <v>1</v>
      </c>
      <c r="Y3975" s="55" t="n">
        <f aca="false">IF(OR(I3975="DNB",I3975="Dry DNB"),1,0)</f>
        <v>0</v>
      </c>
      <c r="Z3975" s="55" t="n">
        <f aca="false">IF(ISNUMBER(W3975),A3975-W3975,"")</f>
        <v>234</v>
      </c>
      <c r="AA3975" s="55" t="n">
        <f aca="false">MATCH(A3975,DATAS,0)</f>
        <v>2</v>
      </c>
      <c r="AB3975" s="55" t="n">
        <f aca="false">IF(AND(E3975&gt;0,OR(AND(B3975&gt;=1,B3975&lt;=6),B3975=10)),1,0)</f>
        <v>0</v>
      </c>
      <c r="AC3975" s="55" t="n">
        <f aca="false">IF(AND(E3975&gt;0,B3975=10),1,0)</f>
        <v>0</v>
      </c>
      <c r="AD3975" s="55" t="n">
        <f aca="false">IF(AND(C3974=C3975,AA3974=AA3975-1),AB3974,"")</f>
        <v>0</v>
      </c>
      <c r="AE3975" s="55" t="n">
        <f aca="false">IF(AND(C3974=C3975,AA3974=AA3975-1),AC3974,"")</f>
        <v>0</v>
      </c>
      <c r="AF3975" s="55" t="n">
        <f aca="false">IF(AA3975=1,"",IF(AND(AB3975=1,AD3975&lt;&gt;1),1,0))</f>
        <v>0</v>
      </c>
      <c r="AG3975" s="55" t="n">
        <f aca="false">IF(AA3975=1,"",IF(AND(AC3975=1,AE3975&lt;&gt;1),1,0))</f>
        <v>0</v>
      </c>
      <c r="AH3975" s="60" t="str">
        <f aca="false">IF(AND(E3975&gt;0,AA3975&lt;2,NOT(AND(C3976=C3975,AA3976=AA3975+1))),INDEX(DATAS,AA3975+1),"")</f>
        <v/>
      </c>
      <c r="AI3975" s="60" t="str">
        <f aca="false">IF(AND(AC3975=1,AA3975&lt;2),IF(AND(C3976=C3975,AA3976=AA3975+1),IF(AC3976=1,"",INDEX(DATAS,AA3975+1)),INDEX(DATAS,AA3975+1)),"")</f>
        <v/>
      </c>
    </row>
    <row r="3976" customFormat="false" ht="15" hidden="false" customHeight="false" outlineLevel="0" collapsed="false">
      <c r="A3976" s="60" t="n">
        <v>46309</v>
      </c>
      <c r="B3976" s="0" t="n">
        <v>14</v>
      </c>
      <c r="C3976" s="0" t="n">
        <v>6257</v>
      </c>
      <c r="E3976" s="0" t="n">
        <v>0</v>
      </c>
      <c r="F3976" s="55" t="s">
        <v>1156</v>
      </c>
      <c r="I3976" s="55" t="s">
        <v>157</v>
      </c>
      <c r="L3976" s="0" t="n">
        <v>263</v>
      </c>
      <c r="U3976" s="0" t="n">
        <v>625</v>
      </c>
      <c r="V3976" s="0" t="n">
        <v>1</v>
      </c>
      <c r="W3976" s="60" t="n">
        <v>46047</v>
      </c>
      <c r="X3976" s="55" t="n">
        <f aca="false">IF(I3976="Male",0,1)</f>
        <v>1</v>
      </c>
      <c r="Y3976" s="55" t="n">
        <f aca="false">IF(OR(I3976="DNB",I3976="Dry DNB"),1,0)</f>
        <v>0</v>
      </c>
      <c r="Z3976" s="55" t="n">
        <f aca="false">IF(ISNUMBER(W3976),A3976-W3976,"")</f>
        <v>262</v>
      </c>
      <c r="AA3976" s="55" t="n">
        <f aca="false">MATCH(A3976,DATAS,0)</f>
        <v>1</v>
      </c>
      <c r="AB3976" s="55" t="n">
        <f aca="false">IF(AND(E3976&gt;0,OR(AND(B3976&gt;=1,B3976&lt;=6),B3976=10)),1,0)</f>
        <v>0</v>
      </c>
      <c r="AC3976" s="55" t="n">
        <f aca="false">IF(AND(E3976&gt;0,B3976=10),1,0)</f>
        <v>0</v>
      </c>
      <c r="AD3976" s="0" t="str">
        <f aca="false">IF(AND(C3975=C3976,AA3975=AA3976-1),AB3975,"")</f>
        <v/>
      </c>
      <c r="AE3976" s="0" t="str">
        <f aca="false">IF(AND(C3975=C3976,AA3975=AA3976-1),AC3975,"")</f>
        <v/>
      </c>
      <c r="AF3976" s="0" t="str">
        <f aca="false">IF(AA3976=1,"",IF(AND(AB3976=1,AD3976&lt;&gt;1),1,0))</f>
        <v/>
      </c>
      <c r="AG3976" s="0" t="str">
        <f aca="false">IF(AA3976=1,"",IF(AND(AC3976=1,AE3976&lt;&gt;1),1,0))</f>
        <v/>
      </c>
      <c r="AH3976" s="60" t="str">
        <f aca="false">IF(AND(E3976&gt;0,AA3976&lt;2,NOT(AND(C3977=C3976,AA3977=AA3976+1))),INDEX(DATAS,AA3976+1),"")</f>
        <v/>
      </c>
      <c r="AI3976" s="60" t="str">
        <f aca="false">IF(AND(AC3976=1,AA3976&lt;2),IF(AND(C3977=C3976,AA3977=AA3976+1),IF(AC3977=1,"",INDEX(DATAS,AA3976+1)),INDEX(DATAS,AA3976+1)),"")</f>
        <v/>
      </c>
    </row>
    <row r="3977" customFormat="false" ht="15" hidden="false" customHeight="false" outlineLevel="0" collapsed="false">
      <c r="A3977" s="60" t="n">
        <v>46310</v>
      </c>
      <c r="B3977" s="0" t="n">
        <v>14</v>
      </c>
      <c r="C3977" s="0" t="n">
        <v>6257</v>
      </c>
      <c r="E3977" s="0" t="n">
        <v>0</v>
      </c>
      <c r="F3977" s="55" t="s">
        <v>1156</v>
      </c>
      <c r="I3977" s="55" t="s">
        <v>157</v>
      </c>
      <c r="L3977" s="0" t="n">
        <v>264</v>
      </c>
      <c r="U3977" s="0" t="n">
        <v>626</v>
      </c>
      <c r="V3977" s="0" t="n">
        <v>1</v>
      </c>
      <c r="W3977" s="60" t="n">
        <v>46047</v>
      </c>
      <c r="X3977" s="55" t="n">
        <f aca="false">IF(I3977="Male",0,1)</f>
        <v>1</v>
      </c>
      <c r="Y3977" s="55" t="n">
        <f aca="false">IF(OR(I3977="DNB",I3977="Dry DNB"),1,0)</f>
        <v>0</v>
      </c>
      <c r="Z3977" s="55" t="n">
        <f aca="false">IF(ISNUMBER(W3977),A3977-W3977,"")</f>
        <v>263</v>
      </c>
      <c r="AA3977" s="55" t="n">
        <f aca="false">MATCH(A3977,DATAS,0)</f>
        <v>2</v>
      </c>
      <c r="AB3977" s="55" t="n">
        <f aca="false">IF(AND(E3977&gt;0,OR(AND(B3977&gt;=1,B3977&lt;=6),B3977=10)),1,0)</f>
        <v>0</v>
      </c>
      <c r="AC3977" s="55" t="n">
        <f aca="false">IF(AND(E3977&gt;0,B3977=10),1,0)</f>
        <v>0</v>
      </c>
      <c r="AD3977" s="55" t="n">
        <f aca="false">IF(AND(C3976=C3977,AA3976=AA3977-1),AB3976,"")</f>
        <v>0</v>
      </c>
      <c r="AE3977" s="55" t="n">
        <f aca="false">IF(AND(C3976=C3977,AA3976=AA3977-1),AC3976,"")</f>
        <v>0</v>
      </c>
      <c r="AF3977" s="55" t="n">
        <f aca="false">IF(AA3977=1,"",IF(AND(AB3977=1,AD3977&lt;&gt;1),1,0))</f>
        <v>0</v>
      </c>
      <c r="AG3977" s="55" t="n">
        <f aca="false">IF(AA3977=1,"",IF(AND(AC3977=1,AE3977&lt;&gt;1),1,0))</f>
        <v>0</v>
      </c>
      <c r="AH3977" s="60" t="str">
        <f aca="false">IF(AND(E3977&gt;0,AA3977&lt;2,NOT(AND(C3978=C3977,AA3978=AA3977+1))),INDEX(DATAS,AA3977+1),"")</f>
        <v/>
      </c>
      <c r="AI3977" s="60" t="str">
        <f aca="false">IF(AND(AC3977=1,AA3977&lt;2),IF(AND(C3978=C3977,AA3978=AA3977+1),IF(AC3978=1,"",INDEX(DATAS,AA3977+1)),INDEX(DATAS,AA3977+1)),"")</f>
        <v/>
      </c>
    </row>
    <row r="3978" customFormat="false" ht="15" hidden="false" customHeight="false" outlineLevel="0" collapsed="false">
      <c r="A3978" s="60" t="n">
        <v>46309</v>
      </c>
      <c r="B3978" s="0" t="n">
        <v>7</v>
      </c>
      <c r="C3978" s="0" t="n">
        <v>6258</v>
      </c>
      <c r="E3978" s="0" t="n">
        <v>0</v>
      </c>
      <c r="F3978" s="55" t="s">
        <v>1157</v>
      </c>
      <c r="I3978" s="55" t="s">
        <v>157</v>
      </c>
      <c r="L3978" s="0" t="n">
        <v>237</v>
      </c>
      <c r="U3978" s="0" t="n">
        <v>623</v>
      </c>
      <c r="V3978" s="0" t="n">
        <v>2</v>
      </c>
      <c r="W3978" s="60" t="n">
        <v>46073</v>
      </c>
      <c r="X3978" s="55" t="n">
        <f aca="false">IF(I3978="Male",0,1)</f>
        <v>1</v>
      </c>
      <c r="Y3978" s="55" t="n">
        <f aca="false">IF(OR(I3978="DNB",I3978="Dry DNB"),1,0)</f>
        <v>0</v>
      </c>
      <c r="Z3978" s="55" t="n">
        <f aca="false">IF(ISNUMBER(W3978),A3978-W3978,"")</f>
        <v>236</v>
      </c>
      <c r="AA3978" s="55" t="n">
        <f aca="false">MATCH(A3978,DATAS,0)</f>
        <v>1</v>
      </c>
      <c r="AB3978" s="55" t="n">
        <f aca="false">IF(AND(E3978&gt;0,OR(AND(B3978&gt;=1,B3978&lt;=6),B3978=10)),1,0)</f>
        <v>0</v>
      </c>
      <c r="AC3978" s="55" t="n">
        <f aca="false">IF(AND(E3978&gt;0,B3978=10),1,0)</f>
        <v>0</v>
      </c>
      <c r="AD3978" s="0" t="str">
        <f aca="false">IF(AND(C3977=C3978,AA3977=AA3978-1),AB3977,"")</f>
        <v/>
      </c>
      <c r="AE3978" s="0" t="str">
        <f aca="false">IF(AND(C3977=C3978,AA3977=AA3978-1),AC3977,"")</f>
        <v/>
      </c>
      <c r="AF3978" s="0" t="str">
        <f aca="false">IF(AA3978=1,"",IF(AND(AB3978=1,AD3978&lt;&gt;1),1,0))</f>
        <v/>
      </c>
      <c r="AG3978" s="0" t="str">
        <f aca="false">IF(AA3978=1,"",IF(AND(AC3978=1,AE3978&lt;&gt;1),1,0))</f>
        <v/>
      </c>
      <c r="AH3978" s="60" t="str">
        <f aca="false">IF(AND(E3978&gt;0,AA3978&lt;2,NOT(AND(C3979=C3978,AA3979=AA3978+1))),INDEX(DATAS,AA3978+1),"")</f>
        <v/>
      </c>
      <c r="AI3978" s="60" t="str">
        <f aca="false">IF(AND(AC3978=1,AA3978&lt;2),IF(AND(C3979=C3978,AA3979=AA3978+1),IF(AC3979=1,"",INDEX(DATAS,AA3978+1)),INDEX(DATAS,AA3978+1)),"")</f>
        <v/>
      </c>
    </row>
    <row r="3979" customFormat="false" ht="15" hidden="false" customHeight="false" outlineLevel="0" collapsed="false">
      <c r="A3979" s="60" t="n">
        <v>46310</v>
      </c>
      <c r="B3979" s="0" t="n">
        <v>7</v>
      </c>
      <c r="C3979" s="0" t="n">
        <v>6258</v>
      </c>
      <c r="E3979" s="0" t="n">
        <v>0</v>
      </c>
      <c r="F3979" s="55" t="s">
        <v>1157</v>
      </c>
      <c r="I3979" s="55" t="s">
        <v>157</v>
      </c>
      <c r="L3979" s="0" t="n">
        <v>238</v>
      </c>
      <c r="U3979" s="0" t="n">
        <v>624</v>
      </c>
      <c r="V3979" s="0" t="n">
        <v>2</v>
      </c>
      <c r="W3979" s="60" t="n">
        <v>46073</v>
      </c>
      <c r="X3979" s="55" t="n">
        <f aca="false">IF(I3979="Male",0,1)</f>
        <v>1</v>
      </c>
      <c r="Y3979" s="55" t="n">
        <f aca="false">IF(OR(I3979="DNB",I3979="Dry DNB"),1,0)</f>
        <v>0</v>
      </c>
      <c r="Z3979" s="55" t="n">
        <f aca="false">IF(ISNUMBER(W3979),A3979-W3979,"")</f>
        <v>237</v>
      </c>
      <c r="AA3979" s="55" t="n">
        <f aca="false">MATCH(A3979,DATAS,0)</f>
        <v>2</v>
      </c>
      <c r="AB3979" s="55" t="n">
        <f aca="false">IF(AND(E3979&gt;0,OR(AND(B3979&gt;=1,B3979&lt;=6),B3979=10)),1,0)</f>
        <v>0</v>
      </c>
      <c r="AC3979" s="55" t="n">
        <f aca="false">IF(AND(E3979&gt;0,B3979=10),1,0)</f>
        <v>0</v>
      </c>
      <c r="AD3979" s="55" t="n">
        <f aca="false">IF(AND(C3978=C3979,AA3978=AA3979-1),AB3978,"")</f>
        <v>0</v>
      </c>
      <c r="AE3979" s="55" t="n">
        <f aca="false">IF(AND(C3978=C3979,AA3978=AA3979-1),AC3978,"")</f>
        <v>0</v>
      </c>
      <c r="AF3979" s="55" t="n">
        <f aca="false">IF(AA3979=1,"",IF(AND(AB3979=1,AD3979&lt;&gt;1),1,0))</f>
        <v>0</v>
      </c>
      <c r="AG3979" s="55" t="n">
        <f aca="false">IF(AA3979=1,"",IF(AND(AC3979=1,AE3979&lt;&gt;1),1,0))</f>
        <v>0</v>
      </c>
      <c r="AH3979" s="60" t="str">
        <f aca="false">IF(AND(E3979&gt;0,AA3979&lt;2,NOT(AND(C3980=C3979,AA3980=AA3979+1))),INDEX(DATAS,AA3979+1),"")</f>
        <v/>
      </c>
      <c r="AI3979" s="60" t="str">
        <f aca="false">IF(AND(AC3979=1,AA3979&lt;2),IF(AND(C3980=C3979,AA3980=AA3979+1),IF(AC3980=1,"",INDEX(DATAS,AA3979+1)),INDEX(DATAS,AA3979+1)),"")</f>
        <v/>
      </c>
    </row>
    <row r="3980" customFormat="false" ht="15" hidden="false" customHeight="false" outlineLevel="0" collapsed="false">
      <c r="A3980" s="60" t="n">
        <v>46309</v>
      </c>
      <c r="B3980" s="0" t="n">
        <v>8</v>
      </c>
      <c r="C3980" s="0" t="n">
        <v>6260</v>
      </c>
      <c r="E3980" s="0" t="n">
        <v>0</v>
      </c>
      <c r="F3980" s="55" t="s">
        <v>1157</v>
      </c>
      <c r="I3980" s="55" t="s">
        <v>157</v>
      </c>
      <c r="L3980" s="0" t="n">
        <v>232</v>
      </c>
      <c r="U3980" s="0" t="n">
        <v>623</v>
      </c>
      <c r="V3980" s="0" t="n">
        <v>2</v>
      </c>
      <c r="W3980" s="60" t="n">
        <v>46078</v>
      </c>
      <c r="X3980" s="55" t="n">
        <f aca="false">IF(I3980="Male",0,1)</f>
        <v>1</v>
      </c>
      <c r="Y3980" s="55" t="n">
        <f aca="false">IF(OR(I3980="DNB",I3980="Dry DNB"),1,0)</f>
        <v>0</v>
      </c>
      <c r="Z3980" s="55" t="n">
        <f aca="false">IF(ISNUMBER(W3980),A3980-W3980,"")</f>
        <v>231</v>
      </c>
      <c r="AA3980" s="55" t="n">
        <f aca="false">MATCH(A3980,DATAS,0)</f>
        <v>1</v>
      </c>
      <c r="AB3980" s="55" t="n">
        <f aca="false">IF(AND(E3980&gt;0,OR(AND(B3980&gt;=1,B3980&lt;=6),B3980=10)),1,0)</f>
        <v>0</v>
      </c>
      <c r="AC3980" s="55" t="n">
        <f aca="false">IF(AND(E3980&gt;0,B3980=10),1,0)</f>
        <v>0</v>
      </c>
      <c r="AD3980" s="0" t="str">
        <f aca="false">IF(AND(C3979=C3980,AA3979=AA3980-1),AB3979,"")</f>
        <v/>
      </c>
      <c r="AE3980" s="0" t="str">
        <f aca="false">IF(AND(C3979=C3980,AA3979=AA3980-1),AC3979,"")</f>
        <v/>
      </c>
      <c r="AF3980" s="0" t="str">
        <f aca="false">IF(AA3980=1,"",IF(AND(AB3980=1,AD3980&lt;&gt;1),1,0))</f>
        <v/>
      </c>
      <c r="AG3980" s="0" t="str">
        <f aca="false">IF(AA3980=1,"",IF(AND(AC3980=1,AE3980&lt;&gt;1),1,0))</f>
        <v/>
      </c>
      <c r="AH3980" s="60" t="str">
        <f aca="false">IF(AND(E3980&gt;0,AA3980&lt;2,NOT(AND(C3981=C3980,AA3981=AA3980+1))),INDEX(DATAS,AA3980+1),"")</f>
        <v/>
      </c>
      <c r="AI3980" s="60" t="str">
        <f aca="false">IF(AND(AC3980=1,AA3980&lt;2),IF(AND(C3981=C3980,AA3981=AA3980+1),IF(AC3981=1,"",INDEX(DATAS,AA3980+1)),INDEX(DATAS,AA3980+1)),"")</f>
        <v/>
      </c>
    </row>
    <row r="3981" customFormat="false" ht="15" hidden="false" customHeight="false" outlineLevel="0" collapsed="false">
      <c r="A3981" s="60" t="n">
        <v>46310</v>
      </c>
      <c r="B3981" s="0" t="n">
        <v>8</v>
      </c>
      <c r="C3981" s="0" t="n">
        <v>6260</v>
      </c>
      <c r="E3981" s="0" t="n">
        <v>0</v>
      </c>
      <c r="F3981" s="55" t="s">
        <v>1157</v>
      </c>
      <c r="I3981" s="55" t="s">
        <v>157</v>
      </c>
      <c r="L3981" s="0" t="n">
        <v>233</v>
      </c>
      <c r="U3981" s="0" t="n">
        <v>624</v>
      </c>
      <c r="V3981" s="0" t="n">
        <v>2</v>
      </c>
      <c r="W3981" s="60" t="n">
        <v>46078</v>
      </c>
      <c r="X3981" s="55" t="n">
        <f aca="false">IF(I3981="Male",0,1)</f>
        <v>1</v>
      </c>
      <c r="Y3981" s="55" t="n">
        <f aca="false">IF(OR(I3981="DNB",I3981="Dry DNB"),1,0)</f>
        <v>0</v>
      </c>
      <c r="Z3981" s="55" t="n">
        <f aca="false">IF(ISNUMBER(W3981),A3981-W3981,"")</f>
        <v>232</v>
      </c>
      <c r="AA3981" s="55" t="n">
        <f aca="false">MATCH(A3981,DATAS,0)</f>
        <v>2</v>
      </c>
      <c r="AB3981" s="55" t="n">
        <f aca="false">IF(AND(E3981&gt;0,OR(AND(B3981&gt;=1,B3981&lt;=6),B3981=10)),1,0)</f>
        <v>0</v>
      </c>
      <c r="AC3981" s="55" t="n">
        <f aca="false">IF(AND(E3981&gt;0,B3981=10),1,0)</f>
        <v>0</v>
      </c>
      <c r="AD3981" s="55" t="n">
        <f aca="false">IF(AND(C3980=C3981,AA3980=AA3981-1),AB3980,"")</f>
        <v>0</v>
      </c>
      <c r="AE3981" s="55" t="n">
        <f aca="false">IF(AND(C3980=C3981,AA3980=AA3981-1),AC3980,"")</f>
        <v>0</v>
      </c>
      <c r="AF3981" s="55" t="n">
        <f aca="false">IF(AA3981=1,"",IF(AND(AB3981=1,AD3981&lt;&gt;1),1,0))</f>
        <v>0</v>
      </c>
      <c r="AG3981" s="55" t="n">
        <f aca="false">IF(AA3981=1,"",IF(AND(AC3981=1,AE3981&lt;&gt;1),1,0))</f>
        <v>0</v>
      </c>
      <c r="AH3981" s="60" t="str">
        <f aca="false">IF(AND(E3981&gt;0,AA3981&lt;2,NOT(AND(C3982=C3981,AA3982=AA3981+1))),INDEX(DATAS,AA3981+1),"")</f>
        <v/>
      </c>
      <c r="AI3981" s="60" t="str">
        <f aca="false">IF(AND(AC3981=1,AA3981&lt;2),IF(AND(C3982=C3981,AA3982=AA3981+1),IF(AC3982=1,"",INDEX(DATAS,AA3981+1)),INDEX(DATAS,AA3981+1)),"")</f>
        <v/>
      </c>
    </row>
    <row r="3982" customFormat="false" ht="15" hidden="false" customHeight="false" outlineLevel="0" collapsed="false">
      <c r="A3982" s="60" t="n">
        <v>46309</v>
      </c>
      <c r="B3982" s="0" t="n">
        <v>14</v>
      </c>
      <c r="C3982" s="0" t="n">
        <v>6262</v>
      </c>
      <c r="E3982" s="0" t="n">
        <v>0</v>
      </c>
      <c r="F3982" s="55" t="s">
        <v>1157</v>
      </c>
      <c r="I3982" s="55" t="s">
        <v>157</v>
      </c>
      <c r="L3982" s="0" t="n">
        <v>260</v>
      </c>
      <c r="U3982" s="0" t="n">
        <v>623</v>
      </c>
      <c r="V3982" s="0" t="n">
        <v>1</v>
      </c>
      <c r="W3982" s="60" t="n">
        <v>46050</v>
      </c>
      <c r="X3982" s="55" t="n">
        <f aca="false">IF(I3982="Male",0,1)</f>
        <v>1</v>
      </c>
      <c r="Y3982" s="55" t="n">
        <f aca="false">IF(OR(I3982="DNB",I3982="Dry DNB"),1,0)</f>
        <v>0</v>
      </c>
      <c r="Z3982" s="55" t="n">
        <f aca="false">IF(ISNUMBER(W3982),A3982-W3982,"")</f>
        <v>259</v>
      </c>
      <c r="AA3982" s="55" t="n">
        <f aca="false">MATCH(A3982,DATAS,0)</f>
        <v>1</v>
      </c>
      <c r="AB3982" s="55" t="n">
        <f aca="false">IF(AND(E3982&gt;0,OR(AND(B3982&gt;=1,B3982&lt;=6),B3982=10)),1,0)</f>
        <v>0</v>
      </c>
      <c r="AC3982" s="55" t="n">
        <f aca="false">IF(AND(E3982&gt;0,B3982=10),1,0)</f>
        <v>0</v>
      </c>
      <c r="AD3982" s="0" t="str">
        <f aca="false">IF(AND(C3981=C3982,AA3981=AA3982-1),AB3981,"")</f>
        <v/>
      </c>
      <c r="AE3982" s="0" t="str">
        <f aca="false">IF(AND(C3981=C3982,AA3981=AA3982-1),AC3981,"")</f>
        <v/>
      </c>
      <c r="AF3982" s="0" t="str">
        <f aca="false">IF(AA3982=1,"",IF(AND(AB3982=1,AD3982&lt;&gt;1),1,0))</f>
        <v/>
      </c>
      <c r="AG3982" s="0" t="str">
        <f aca="false">IF(AA3982=1,"",IF(AND(AC3982=1,AE3982&lt;&gt;1),1,0))</f>
        <v/>
      </c>
      <c r="AH3982" s="60" t="str">
        <f aca="false">IF(AND(E3982&gt;0,AA3982&lt;2,NOT(AND(C3983=C3982,AA3983=AA3982+1))),INDEX(DATAS,AA3982+1),"")</f>
        <v/>
      </c>
      <c r="AI3982" s="60" t="str">
        <f aca="false">IF(AND(AC3982=1,AA3982&lt;2),IF(AND(C3983=C3982,AA3983=AA3982+1),IF(AC3983=1,"",INDEX(DATAS,AA3982+1)),INDEX(DATAS,AA3982+1)),"")</f>
        <v/>
      </c>
    </row>
    <row r="3983" customFormat="false" ht="15" hidden="false" customHeight="false" outlineLevel="0" collapsed="false">
      <c r="A3983" s="60" t="n">
        <v>46310</v>
      </c>
      <c r="B3983" s="0" t="n">
        <v>14</v>
      </c>
      <c r="C3983" s="0" t="n">
        <v>6262</v>
      </c>
      <c r="E3983" s="0" t="n">
        <v>0</v>
      </c>
      <c r="F3983" s="55" t="s">
        <v>1157</v>
      </c>
      <c r="I3983" s="55" t="s">
        <v>157</v>
      </c>
      <c r="L3983" s="0" t="n">
        <v>261</v>
      </c>
      <c r="U3983" s="0" t="n">
        <v>624</v>
      </c>
      <c r="V3983" s="0" t="n">
        <v>1</v>
      </c>
      <c r="W3983" s="60" t="n">
        <v>46050</v>
      </c>
      <c r="X3983" s="55" t="n">
        <f aca="false">IF(I3983="Male",0,1)</f>
        <v>1</v>
      </c>
      <c r="Y3983" s="55" t="n">
        <f aca="false">IF(OR(I3983="DNB",I3983="Dry DNB"),1,0)</f>
        <v>0</v>
      </c>
      <c r="Z3983" s="55" t="n">
        <f aca="false">IF(ISNUMBER(W3983),A3983-W3983,"")</f>
        <v>260</v>
      </c>
      <c r="AA3983" s="55" t="n">
        <f aca="false">MATCH(A3983,DATAS,0)</f>
        <v>2</v>
      </c>
      <c r="AB3983" s="55" t="n">
        <f aca="false">IF(AND(E3983&gt;0,OR(AND(B3983&gt;=1,B3983&lt;=6),B3983=10)),1,0)</f>
        <v>0</v>
      </c>
      <c r="AC3983" s="55" t="n">
        <f aca="false">IF(AND(E3983&gt;0,B3983=10),1,0)</f>
        <v>0</v>
      </c>
      <c r="AD3983" s="55" t="n">
        <f aca="false">IF(AND(C3982=C3983,AA3982=AA3983-1),AB3982,"")</f>
        <v>0</v>
      </c>
      <c r="AE3983" s="55" t="n">
        <f aca="false">IF(AND(C3982=C3983,AA3982=AA3983-1),AC3982,"")</f>
        <v>0</v>
      </c>
      <c r="AF3983" s="55" t="n">
        <f aca="false">IF(AA3983=1,"",IF(AND(AB3983=1,AD3983&lt;&gt;1),1,0))</f>
        <v>0</v>
      </c>
      <c r="AG3983" s="55" t="n">
        <f aca="false">IF(AA3983=1,"",IF(AND(AC3983=1,AE3983&lt;&gt;1),1,0))</f>
        <v>0</v>
      </c>
      <c r="AH3983" s="60" t="str">
        <f aca="false">IF(AND(E3983&gt;0,AA3983&lt;2,NOT(AND(C3984=C3983,AA3984=AA3983+1))),INDEX(DATAS,AA3983+1),"")</f>
        <v/>
      </c>
      <c r="AI3983" s="60" t="str">
        <f aca="false">IF(AND(AC3983=1,AA3983&lt;2),IF(AND(C3984=C3983,AA3984=AA3983+1),IF(AC3984=1,"",INDEX(DATAS,AA3983+1)),INDEX(DATAS,AA3983+1)),"")</f>
        <v/>
      </c>
    </row>
    <row r="3984" customFormat="false" ht="15" hidden="false" customHeight="false" outlineLevel="0" collapsed="false">
      <c r="A3984" s="60" t="n">
        <v>46309</v>
      </c>
      <c r="B3984" s="0" t="n">
        <v>8</v>
      </c>
      <c r="C3984" s="0" t="n">
        <v>6263</v>
      </c>
      <c r="E3984" s="0" t="n">
        <v>0</v>
      </c>
      <c r="F3984" s="55" t="s">
        <v>1158</v>
      </c>
      <c r="I3984" s="55" t="s">
        <v>157</v>
      </c>
      <c r="L3984" s="0" t="n">
        <v>173</v>
      </c>
      <c r="U3984" s="0" t="n">
        <v>622</v>
      </c>
      <c r="V3984" s="0" t="n">
        <v>3</v>
      </c>
      <c r="W3984" s="60" t="n">
        <v>46137</v>
      </c>
      <c r="X3984" s="55" t="n">
        <f aca="false">IF(I3984="Male",0,1)</f>
        <v>1</v>
      </c>
      <c r="Y3984" s="55" t="n">
        <f aca="false">IF(OR(I3984="DNB",I3984="Dry DNB"),1,0)</f>
        <v>0</v>
      </c>
      <c r="Z3984" s="55" t="n">
        <f aca="false">IF(ISNUMBER(W3984),A3984-W3984,"")</f>
        <v>172</v>
      </c>
      <c r="AA3984" s="55" t="n">
        <f aca="false">MATCH(A3984,DATAS,0)</f>
        <v>1</v>
      </c>
      <c r="AB3984" s="55" t="n">
        <f aca="false">IF(AND(E3984&gt;0,OR(AND(B3984&gt;=1,B3984&lt;=6),B3984=10)),1,0)</f>
        <v>0</v>
      </c>
      <c r="AC3984" s="55" t="n">
        <f aca="false">IF(AND(E3984&gt;0,B3984=10),1,0)</f>
        <v>0</v>
      </c>
      <c r="AD3984" s="0" t="str">
        <f aca="false">IF(AND(C3983=C3984,AA3983=AA3984-1),AB3983,"")</f>
        <v/>
      </c>
      <c r="AE3984" s="0" t="str">
        <f aca="false">IF(AND(C3983=C3984,AA3983=AA3984-1),AC3983,"")</f>
        <v/>
      </c>
      <c r="AF3984" s="0" t="str">
        <f aca="false">IF(AA3984=1,"",IF(AND(AB3984=1,AD3984&lt;&gt;1),1,0))</f>
        <v/>
      </c>
      <c r="AG3984" s="0" t="str">
        <f aca="false">IF(AA3984=1,"",IF(AND(AC3984=1,AE3984&lt;&gt;1),1,0))</f>
        <v/>
      </c>
      <c r="AH3984" s="60" t="str">
        <f aca="false">IF(AND(E3984&gt;0,AA3984&lt;2,NOT(AND(C3985=C3984,AA3985=AA3984+1))),INDEX(DATAS,AA3984+1),"")</f>
        <v/>
      </c>
      <c r="AI3984" s="60" t="str">
        <f aca="false">IF(AND(AC3984=1,AA3984&lt;2),IF(AND(C3985=C3984,AA3985=AA3984+1),IF(AC3985=1,"",INDEX(DATAS,AA3984+1)),INDEX(DATAS,AA3984+1)),"")</f>
        <v/>
      </c>
    </row>
    <row r="3985" customFormat="false" ht="15" hidden="false" customHeight="false" outlineLevel="0" collapsed="false">
      <c r="A3985" s="60" t="n">
        <v>46310</v>
      </c>
      <c r="B3985" s="0" t="n">
        <v>8</v>
      </c>
      <c r="C3985" s="0" t="n">
        <v>6263</v>
      </c>
      <c r="E3985" s="0" t="n">
        <v>0</v>
      </c>
      <c r="F3985" s="55" t="s">
        <v>1158</v>
      </c>
      <c r="I3985" s="55" t="s">
        <v>157</v>
      </c>
      <c r="L3985" s="0" t="n">
        <v>174</v>
      </c>
      <c r="U3985" s="0" t="n">
        <v>623</v>
      </c>
      <c r="V3985" s="0" t="n">
        <v>3</v>
      </c>
      <c r="W3985" s="60" t="n">
        <v>46137</v>
      </c>
      <c r="X3985" s="55" t="n">
        <f aca="false">IF(I3985="Male",0,1)</f>
        <v>1</v>
      </c>
      <c r="Y3985" s="55" t="n">
        <f aca="false">IF(OR(I3985="DNB",I3985="Dry DNB"),1,0)</f>
        <v>0</v>
      </c>
      <c r="Z3985" s="55" t="n">
        <f aca="false">IF(ISNUMBER(W3985),A3985-W3985,"")</f>
        <v>173</v>
      </c>
      <c r="AA3985" s="55" t="n">
        <f aca="false">MATCH(A3985,DATAS,0)</f>
        <v>2</v>
      </c>
      <c r="AB3985" s="55" t="n">
        <f aca="false">IF(AND(E3985&gt;0,OR(AND(B3985&gt;=1,B3985&lt;=6),B3985=10)),1,0)</f>
        <v>0</v>
      </c>
      <c r="AC3985" s="55" t="n">
        <f aca="false">IF(AND(E3985&gt;0,B3985=10),1,0)</f>
        <v>0</v>
      </c>
      <c r="AD3985" s="55" t="n">
        <f aca="false">IF(AND(C3984=C3985,AA3984=AA3985-1),AB3984,"")</f>
        <v>0</v>
      </c>
      <c r="AE3985" s="55" t="n">
        <f aca="false">IF(AND(C3984=C3985,AA3984=AA3985-1),AC3984,"")</f>
        <v>0</v>
      </c>
      <c r="AF3985" s="55" t="n">
        <f aca="false">IF(AA3985=1,"",IF(AND(AB3985=1,AD3985&lt;&gt;1),1,0))</f>
        <v>0</v>
      </c>
      <c r="AG3985" s="55" t="n">
        <f aca="false">IF(AA3985=1,"",IF(AND(AC3985=1,AE3985&lt;&gt;1),1,0))</f>
        <v>0</v>
      </c>
      <c r="AH3985" s="60" t="str">
        <f aca="false">IF(AND(E3985&gt;0,AA3985&lt;2,NOT(AND(C3986=C3985,AA3986=AA3985+1))),INDEX(DATAS,AA3985+1),"")</f>
        <v/>
      </c>
      <c r="AI3985" s="60" t="str">
        <f aca="false">IF(AND(AC3985=1,AA3985&lt;2),IF(AND(C3986=C3985,AA3986=AA3985+1),IF(AC3986=1,"",INDEX(DATAS,AA3985+1)),INDEX(DATAS,AA3985+1)),"")</f>
        <v/>
      </c>
    </row>
    <row r="3986" customFormat="false" ht="15" hidden="false" customHeight="false" outlineLevel="0" collapsed="false">
      <c r="A3986" s="60" t="n">
        <v>46309</v>
      </c>
      <c r="B3986" s="0" t="n">
        <v>14</v>
      </c>
      <c r="C3986" s="0" t="n">
        <v>6264</v>
      </c>
      <c r="E3986" s="0" t="n">
        <v>0</v>
      </c>
      <c r="F3986" s="55" t="s">
        <v>1158</v>
      </c>
      <c r="I3986" s="55" t="s">
        <v>157</v>
      </c>
      <c r="L3986" s="0" t="n">
        <v>255</v>
      </c>
      <c r="U3986" s="0" t="n">
        <v>622</v>
      </c>
      <c r="V3986" s="0" t="n">
        <v>1</v>
      </c>
      <c r="W3986" s="60" t="n">
        <v>46055</v>
      </c>
      <c r="X3986" s="55" t="n">
        <f aca="false">IF(I3986="Male",0,1)</f>
        <v>1</v>
      </c>
      <c r="Y3986" s="55" t="n">
        <f aca="false">IF(OR(I3986="DNB",I3986="Dry DNB"),1,0)</f>
        <v>0</v>
      </c>
      <c r="Z3986" s="55" t="n">
        <f aca="false">IF(ISNUMBER(W3986),A3986-W3986,"")</f>
        <v>254</v>
      </c>
      <c r="AA3986" s="55" t="n">
        <f aca="false">MATCH(A3986,DATAS,0)</f>
        <v>1</v>
      </c>
      <c r="AB3986" s="55" t="n">
        <f aca="false">IF(AND(E3986&gt;0,OR(AND(B3986&gt;=1,B3986&lt;=6),B3986=10)),1,0)</f>
        <v>0</v>
      </c>
      <c r="AC3986" s="55" t="n">
        <f aca="false">IF(AND(E3986&gt;0,B3986=10),1,0)</f>
        <v>0</v>
      </c>
      <c r="AD3986" s="0" t="str">
        <f aca="false">IF(AND(C3985=C3986,AA3985=AA3986-1),AB3985,"")</f>
        <v/>
      </c>
      <c r="AE3986" s="0" t="str">
        <f aca="false">IF(AND(C3985=C3986,AA3985=AA3986-1),AC3985,"")</f>
        <v/>
      </c>
      <c r="AF3986" s="0" t="str">
        <f aca="false">IF(AA3986=1,"",IF(AND(AB3986=1,AD3986&lt;&gt;1),1,0))</f>
        <v/>
      </c>
      <c r="AG3986" s="0" t="str">
        <f aca="false">IF(AA3986=1,"",IF(AND(AC3986=1,AE3986&lt;&gt;1),1,0))</f>
        <v/>
      </c>
      <c r="AH3986" s="60" t="str">
        <f aca="false">IF(AND(E3986&gt;0,AA3986&lt;2,NOT(AND(C3987=C3986,AA3987=AA3986+1))),INDEX(DATAS,AA3986+1),"")</f>
        <v/>
      </c>
      <c r="AI3986" s="60" t="str">
        <f aca="false">IF(AND(AC3986=1,AA3986&lt;2),IF(AND(C3987=C3986,AA3987=AA3986+1),IF(AC3987=1,"",INDEX(DATAS,AA3986+1)),INDEX(DATAS,AA3986+1)),"")</f>
        <v/>
      </c>
    </row>
    <row r="3987" customFormat="false" ht="15" hidden="false" customHeight="false" outlineLevel="0" collapsed="false">
      <c r="A3987" s="60" t="n">
        <v>46310</v>
      </c>
      <c r="B3987" s="0" t="n">
        <v>14</v>
      </c>
      <c r="C3987" s="0" t="n">
        <v>6264</v>
      </c>
      <c r="E3987" s="0" t="n">
        <v>0</v>
      </c>
      <c r="F3987" s="55" t="s">
        <v>1158</v>
      </c>
      <c r="I3987" s="55" t="s">
        <v>157</v>
      </c>
      <c r="L3987" s="0" t="n">
        <v>256</v>
      </c>
      <c r="U3987" s="0" t="n">
        <v>623</v>
      </c>
      <c r="V3987" s="0" t="n">
        <v>1</v>
      </c>
      <c r="W3987" s="60" t="n">
        <v>46055</v>
      </c>
      <c r="X3987" s="55" t="n">
        <f aca="false">IF(I3987="Male",0,1)</f>
        <v>1</v>
      </c>
      <c r="Y3987" s="55" t="n">
        <f aca="false">IF(OR(I3987="DNB",I3987="Dry DNB"),1,0)</f>
        <v>0</v>
      </c>
      <c r="Z3987" s="55" t="n">
        <f aca="false">IF(ISNUMBER(W3987),A3987-W3987,"")</f>
        <v>255</v>
      </c>
      <c r="AA3987" s="55" t="n">
        <f aca="false">MATCH(A3987,DATAS,0)</f>
        <v>2</v>
      </c>
      <c r="AB3987" s="55" t="n">
        <f aca="false">IF(AND(E3987&gt;0,OR(AND(B3987&gt;=1,B3987&lt;=6),B3987=10)),1,0)</f>
        <v>0</v>
      </c>
      <c r="AC3987" s="55" t="n">
        <f aca="false">IF(AND(E3987&gt;0,B3987=10),1,0)</f>
        <v>0</v>
      </c>
      <c r="AD3987" s="55" t="n">
        <f aca="false">IF(AND(C3986=C3987,AA3986=AA3987-1),AB3986,"")</f>
        <v>0</v>
      </c>
      <c r="AE3987" s="55" t="n">
        <f aca="false">IF(AND(C3986=C3987,AA3986=AA3987-1),AC3986,"")</f>
        <v>0</v>
      </c>
      <c r="AF3987" s="55" t="n">
        <f aca="false">IF(AA3987=1,"",IF(AND(AB3987=1,AD3987&lt;&gt;1),1,0))</f>
        <v>0</v>
      </c>
      <c r="AG3987" s="55" t="n">
        <f aca="false">IF(AA3987=1,"",IF(AND(AC3987=1,AE3987&lt;&gt;1),1,0))</f>
        <v>0</v>
      </c>
      <c r="AH3987" s="60" t="str">
        <f aca="false">IF(AND(E3987&gt;0,AA3987&lt;2,NOT(AND(C3988=C3987,AA3988=AA3987+1))),INDEX(DATAS,AA3987+1),"")</f>
        <v/>
      </c>
      <c r="AI3987" s="60" t="str">
        <f aca="false">IF(AND(AC3987=1,AA3987&lt;2),IF(AND(C3988=C3987,AA3988=AA3987+1),IF(AC3988=1,"",INDEX(DATAS,AA3987+1)),INDEX(DATAS,AA3987+1)),"")</f>
        <v/>
      </c>
    </row>
    <row r="3988" customFormat="false" ht="15" hidden="false" customHeight="false" outlineLevel="0" collapsed="false">
      <c r="A3988" s="60" t="n">
        <v>46309</v>
      </c>
      <c r="B3988" s="0" t="n">
        <v>8</v>
      </c>
      <c r="C3988" s="0" t="n">
        <v>6265</v>
      </c>
      <c r="E3988" s="0" t="n">
        <v>0</v>
      </c>
      <c r="F3988" s="55" t="s">
        <v>1158</v>
      </c>
      <c r="I3988" s="55" t="s">
        <v>157</v>
      </c>
      <c r="L3988" s="0" t="n">
        <v>119</v>
      </c>
      <c r="U3988" s="0" t="n">
        <v>622</v>
      </c>
      <c r="V3988" s="0" t="n">
        <v>2</v>
      </c>
      <c r="W3988" s="60" t="n">
        <v>46191</v>
      </c>
      <c r="X3988" s="55" t="n">
        <f aca="false">IF(I3988="Male",0,1)</f>
        <v>1</v>
      </c>
      <c r="Y3988" s="55" t="n">
        <f aca="false">IF(OR(I3988="DNB",I3988="Dry DNB"),1,0)</f>
        <v>0</v>
      </c>
      <c r="Z3988" s="55" t="n">
        <f aca="false">IF(ISNUMBER(W3988),A3988-W3988,"")</f>
        <v>118</v>
      </c>
      <c r="AA3988" s="55" t="n">
        <f aca="false">MATCH(A3988,DATAS,0)</f>
        <v>1</v>
      </c>
      <c r="AB3988" s="55" t="n">
        <f aca="false">IF(AND(E3988&gt;0,OR(AND(B3988&gt;=1,B3988&lt;=6),B3988=10)),1,0)</f>
        <v>0</v>
      </c>
      <c r="AC3988" s="55" t="n">
        <f aca="false">IF(AND(E3988&gt;0,B3988=10),1,0)</f>
        <v>0</v>
      </c>
      <c r="AD3988" s="0" t="str">
        <f aca="false">IF(AND(C3987=C3988,AA3987=AA3988-1),AB3987,"")</f>
        <v/>
      </c>
      <c r="AE3988" s="0" t="str">
        <f aca="false">IF(AND(C3987=C3988,AA3987=AA3988-1),AC3987,"")</f>
        <v/>
      </c>
      <c r="AF3988" s="0" t="str">
        <f aca="false">IF(AA3988=1,"",IF(AND(AB3988=1,AD3988&lt;&gt;1),1,0))</f>
        <v/>
      </c>
      <c r="AG3988" s="0" t="str">
        <f aca="false">IF(AA3988=1,"",IF(AND(AC3988=1,AE3988&lt;&gt;1),1,0))</f>
        <v/>
      </c>
      <c r="AH3988" s="60" t="str">
        <f aca="false">IF(AND(E3988&gt;0,AA3988&lt;2,NOT(AND(C3989=C3988,AA3989=AA3988+1))),INDEX(DATAS,AA3988+1),"")</f>
        <v/>
      </c>
      <c r="AI3988" s="60" t="str">
        <f aca="false">IF(AND(AC3988=1,AA3988&lt;2),IF(AND(C3989=C3988,AA3989=AA3988+1),IF(AC3989=1,"",INDEX(DATAS,AA3988+1)),INDEX(DATAS,AA3988+1)),"")</f>
        <v/>
      </c>
    </row>
    <row r="3989" customFormat="false" ht="15" hidden="false" customHeight="false" outlineLevel="0" collapsed="false">
      <c r="A3989" s="60" t="n">
        <v>46310</v>
      </c>
      <c r="B3989" s="0" t="n">
        <v>8</v>
      </c>
      <c r="C3989" s="0" t="n">
        <v>6265</v>
      </c>
      <c r="E3989" s="0" t="n">
        <v>0</v>
      </c>
      <c r="F3989" s="55" t="s">
        <v>1158</v>
      </c>
      <c r="I3989" s="55" t="s">
        <v>157</v>
      </c>
      <c r="L3989" s="0" t="n">
        <v>120</v>
      </c>
      <c r="U3989" s="0" t="n">
        <v>623</v>
      </c>
      <c r="V3989" s="0" t="n">
        <v>2</v>
      </c>
      <c r="W3989" s="60" t="n">
        <v>46191</v>
      </c>
      <c r="X3989" s="55" t="n">
        <f aca="false">IF(I3989="Male",0,1)</f>
        <v>1</v>
      </c>
      <c r="Y3989" s="55" t="n">
        <f aca="false">IF(OR(I3989="DNB",I3989="Dry DNB"),1,0)</f>
        <v>0</v>
      </c>
      <c r="Z3989" s="55" t="n">
        <f aca="false">IF(ISNUMBER(W3989),A3989-W3989,"")</f>
        <v>119</v>
      </c>
      <c r="AA3989" s="55" t="n">
        <f aca="false">MATCH(A3989,DATAS,0)</f>
        <v>2</v>
      </c>
      <c r="AB3989" s="55" t="n">
        <f aca="false">IF(AND(E3989&gt;0,OR(AND(B3989&gt;=1,B3989&lt;=6),B3989=10)),1,0)</f>
        <v>0</v>
      </c>
      <c r="AC3989" s="55" t="n">
        <f aca="false">IF(AND(E3989&gt;0,B3989=10),1,0)</f>
        <v>0</v>
      </c>
      <c r="AD3989" s="55" t="n">
        <f aca="false">IF(AND(C3988=C3989,AA3988=AA3989-1),AB3988,"")</f>
        <v>0</v>
      </c>
      <c r="AE3989" s="55" t="n">
        <f aca="false">IF(AND(C3988=C3989,AA3988=AA3989-1),AC3988,"")</f>
        <v>0</v>
      </c>
      <c r="AF3989" s="55" t="n">
        <f aca="false">IF(AA3989=1,"",IF(AND(AB3989=1,AD3989&lt;&gt;1),1,0))</f>
        <v>0</v>
      </c>
      <c r="AG3989" s="55" t="n">
        <f aca="false">IF(AA3989=1,"",IF(AND(AC3989=1,AE3989&lt;&gt;1),1,0))</f>
        <v>0</v>
      </c>
      <c r="AH3989" s="60" t="str">
        <f aca="false">IF(AND(E3989&gt;0,AA3989&lt;2,NOT(AND(C3990=C3989,AA3990=AA3989+1))),INDEX(DATAS,AA3989+1),"")</f>
        <v/>
      </c>
      <c r="AI3989" s="60" t="str">
        <f aca="false">IF(AND(AC3989=1,AA3989&lt;2),IF(AND(C3990=C3989,AA3990=AA3989+1),IF(AC3990=1,"",INDEX(DATAS,AA3989+1)),INDEX(DATAS,AA3989+1)),"")</f>
        <v/>
      </c>
    </row>
    <row r="3990" customFormat="false" ht="15" hidden="false" customHeight="false" outlineLevel="0" collapsed="false">
      <c r="A3990" s="60" t="n">
        <v>46309</v>
      </c>
      <c r="B3990" s="0" t="n">
        <v>8</v>
      </c>
      <c r="C3990" s="0" t="n">
        <v>6266</v>
      </c>
      <c r="E3990" s="0" t="n">
        <v>0</v>
      </c>
      <c r="F3990" s="55" t="s">
        <v>1159</v>
      </c>
      <c r="I3990" s="55" t="s">
        <v>157</v>
      </c>
      <c r="L3990" s="0" t="n">
        <v>161</v>
      </c>
      <c r="U3990" s="0" t="n">
        <v>621</v>
      </c>
      <c r="V3990" s="0" t="n">
        <v>3</v>
      </c>
      <c r="W3990" s="60" t="n">
        <v>46149</v>
      </c>
      <c r="X3990" s="55" t="n">
        <f aca="false">IF(I3990="Male",0,1)</f>
        <v>1</v>
      </c>
      <c r="Y3990" s="55" t="n">
        <f aca="false">IF(OR(I3990="DNB",I3990="Dry DNB"),1,0)</f>
        <v>0</v>
      </c>
      <c r="Z3990" s="55" t="n">
        <f aca="false">IF(ISNUMBER(W3990),A3990-W3990,"")</f>
        <v>160</v>
      </c>
      <c r="AA3990" s="55" t="n">
        <f aca="false">MATCH(A3990,DATAS,0)</f>
        <v>1</v>
      </c>
      <c r="AB3990" s="55" t="n">
        <f aca="false">IF(AND(E3990&gt;0,OR(AND(B3990&gt;=1,B3990&lt;=6),B3990=10)),1,0)</f>
        <v>0</v>
      </c>
      <c r="AC3990" s="55" t="n">
        <f aca="false">IF(AND(E3990&gt;0,B3990=10),1,0)</f>
        <v>0</v>
      </c>
      <c r="AD3990" s="0" t="str">
        <f aca="false">IF(AND(C3989=C3990,AA3989=AA3990-1),AB3989,"")</f>
        <v/>
      </c>
      <c r="AE3990" s="0" t="str">
        <f aca="false">IF(AND(C3989=C3990,AA3989=AA3990-1),AC3989,"")</f>
        <v/>
      </c>
      <c r="AF3990" s="0" t="str">
        <f aca="false">IF(AA3990=1,"",IF(AND(AB3990=1,AD3990&lt;&gt;1),1,0))</f>
        <v/>
      </c>
      <c r="AG3990" s="0" t="str">
        <f aca="false">IF(AA3990=1,"",IF(AND(AC3990=1,AE3990&lt;&gt;1),1,0))</f>
        <v/>
      </c>
      <c r="AH3990" s="60" t="str">
        <f aca="false">IF(AND(E3990&gt;0,AA3990&lt;2,NOT(AND(C3991=C3990,AA3991=AA3990+1))),INDEX(DATAS,AA3990+1),"")</f>
        <v/>
      </c>
      <c r="AI3990" s="60" t="str">
        <f aca="false">IF(AND(AC3990=1,AA3990&lt;2),IF(AND(C3991=C3990,AA3991=AA3990+1),IF(AC3991=1,"",INDEX(DATAS,AA3990+1)),INDEX(DATAS,AA3990+1)),"")</f>
        <v/>
      </c>
    </row>
    <row r="3991" customFormat="false" ht="15" hidden="false" customHeight="false" outlineLevel="0" collapsed="false">
      <c r="A3991" s="60" t="n">
        <v>46310</v>
      </c>
      <c r="B3991" s="0" t="n">
        <v>8</v>
      </c>
      <c r="C3991" s="0" t="n">
        <v>6266</v>
      </c>
      <c r="E3991" s="0" t="n">
        <v>0</v>
      </c>
      <c r="F3991" s="55" t="s">
        <v>1159</v>
      </c>
      <c r="I3991" s="55" t="s">
        <v>157</v>
      </c>
      <c r="L3991" s="0" t="n">
        <v>162</v>
      </c>
      <c r="U3991" s="0" t="n">
        <v>622</v>
      </c>
      <c r="V3991" s="0" t="n">
        <v>3</v>
      </c>
      <c r="W3991" s="60" t="n">
        <v>46149</v>
      </c>
      <c r="X3991" s="55" t="n">
        <f aca="false">IF(I3991="Male",0,1)</f>
        <v>1</v>
      </c>
      <c r="Y3991" s="55" t="n">
        <f aca="false">IF(OR(I3991="DNB",I3991="Dry DNB"),1,0)</f>
        <v>0</v>
      </c>
      <c r="Z3991" s="55" t="n">
        <f aca="false">IF(ISNUMBER(W3991),A3991-W3991,"")</f>
        <v>161</v>
      </c>
      <c r="AA3991" s="55" t="n">
        <f aca="false">MATCH(A3991,DATAS,0)</f>
        <v>2</v>
      </c>
      <c r="AB3991" s="55" t="n">
        <f aca="false">IF(AND(E3991&gt;0,OR(AND(B3991&gt;=1,B3991&lt;=6),B3991=10)),1,0)</f>
        <v>0</v>
      </c>
      <c r="AC3991" s="55" t="n">
        <f aca="false">IF(AND(E3991&gt;0,B3991=10),1,0)</f>
        <v>0</v>
      </c>
      <c r="AD3991" s="55" t="n">
        <f aca="false">IF(AND(C3990=C3991,AA3990=AA3991-1),AB3990,"")</f>
        <v>0</v>
      </c>
      <c r="AE3991" s="55" t="n">
        <f aca="false">IF(AND(C3990=C3991,AA3990=AA3991-1),AC3990,"")</f>
        <v>0</v>
      </c>
      <c r="AF3991" s="55" t="n">
        <f aca="false">IF(AA3991=1,"",IF(AND(AB3991=1,AD3991&lt;&gt;1),1,0))</f>
        <v>0</v>
      </c>
      <c r="AG3991" s="55" t="n">
        <f aca="false">IF(AA3991=1,"",IF(AND(AC3991=1,AE3991&lt;&gt;1),1,0))</f>
        <v>0</v>
      </c>
      <c r="AH3991" s="60" t="str">
        <f aca="false">IF(AND(E3991&gt;0,AA3991&lt;2,NOT(AND(C3992=C3991,AA3992=AA3991+1))),INDEX(DATAS,AA3991+1),"")</f>
        <v/>
      </c>
      <c r="AI3991" s="60" t="str">
        <f aca="false">IF(AND(AC3991=1,AA3991&lt;2),IF(AND(C3992=C3991,AA3992=AA3991+1),IF(AC3992=1,"",INDEX(DATAS,AA3991+1)),INDEX(DATAS,AA3991+1)),"")</f>
        <v/>
      </c>
    </row>
    <row r="3992" customFormat="false" ht="15" hidden="false" customHeight="false" outlineLevel="0" collapsed="false">
      <c r="A3992" s="60" t="n">
        <v>46309</v>
      </c>
      <c r="B3992" s="0" t="n">
        <v>8</v>
      </c>
      <c r="C3992" s="0" t="n">
        <v>6267</v>
      </c>
      <c r="E3992" s="0" t="n">
        <v>0</v>
      </c>
      <c r="F3992" s="55" t="s">
        <v>1159</v>
      </c>
      <c r="I3992" s="55" t="s">
        <v>157</v>
      </c>
      <c r="L3992" s="0" t="n">
        <v>210</v>
      </c>
      <c r="U3992" s="0" t="n">
        <v>621</v>
      </c>
      <c r="V3992" s="0" t="n">
        <v>3</v>
      </c>
      <c r="W3992" s="60" t="n">
        <v>46100</v>
      </c>
      <c r="X3992" s="55" t="n">
        <f aca="false">IF(I3992="Male",0,1)</f>
        <v>1</v>
      </c>
      <c r="Y3992" s="55" t="n">
        <f aca="false">IF(OR(I3992="DNB",I3992="Dry DNB"),1,0)</f>
        <v>0</v>
      </c>
      <c r="Z3992" s="55" t="n">
        <f aca="false">IF(ISNUMBER(W3992),A3992-W3992,"")</f>
        <v>209</v>
      </c>
      <c r="AA3992" s="55" t="n">
        <f aca="false">MATCH(A3992,DATAS,0)</f>
        <v>1</v>
      </c>
      <c r="AB3992" s="55" t="n">
        <f aca="false">IF(AND(E3992&gt;0,OR(AND(B3992&gt;=1,B3992&lt;=6),B3992=10)),1,0)</f>
        <v>0</v>
      </c>
      <c r="AC3992" s="55" t="n">
        <f aca="false">IF(AND(E3992&gt;0,B3992=10),1,0)</f>
        <v>0</v>
      </c>
      <c r="AD3992" s="0" t="str">
        <f aca="false">IF(AND(C3991=C3992,AA3991=AA3992-1),AB3991,"")</f>
        <v/>
      </c>
      <c r="AE3992" s="0" t="str">
        <f aca="false">IF(AND(C3991=C3992,AA3991=AA3992-1),AC3991,"")</f>
        <v/>
      </c>
      <c r="AF3992" s="0" t="str">
        <f aca="false">IF(AA3992=1,"",IF(AND(AB3992=1,AD3992&lt;&gt;1),1,0))</f>
        <v/>
      </c>
      <c r="AG3992" s="0" t="str">
        <f aca="false">IF(AA3992=1,"",IF(AND(AC3992=1,AE3992&lt;&gt;1),1,0))</f>
        <v/>
      </c>
      <c r="AH3992" s="60" t="str">
        <f aca="false">IF(AND(E3992&gt;0,AA3992&lt;2,NOT(AND(C3993=C3992,AA3993=AA3992+1))),INDEX(DATAS,AA3992+1),"")</f>
        <v/>
      </c>
      <c r="AI3992" s="60" t="str">
        <f aca="false">IF(AND(AC3992=1,AA3992&lt;2),IF(AND(C3993=C3992,AA3993=AA3992+1),IF(AC3993=1,"",INDEX(DATAS,AA3992+1)),INDEX(DATAS,AA3992+1)),"")</f>
        <v/>
      </c>
    </row>
    <row r="3993" customFormat="false" ht="15" hidden="false" customHeight="false" outlineLevel="0" collapsed="false">
      <c r="A3993" s="60" t="n">
        <v>46310</v>
      </c>
      <c r="B3993" s="0" t="n">
        <v>8</v>
      </c>
      <c r="C3993" s="0" t="n">
        <v>6267</v>
      </c>
      <c r="E3993" s="0" t="n">
        <v>0</v>
      </c>
      <c r="F3993" s="55" t="s">
        <v>1159</v>
      </c>
      <c r="I3993" s="55" t="s">
        <v>157</v>
      </c>
      <c r="L3993" s="0" t="n">
        <v>211</v>
      </c>
      <c r="U3993" s="0" t="n">
        <v>622</v>
      </c>
      <c r="V3993" s="0" t="n">
        <v>3</v>
      </c>
      <c r="W3993" s="60" t="n">
        <v>46100</v>
      </c>
      <c r="X3993" s="55" t="n">
        <f aca="false">IF(I3993="Male",0,1)</f>
        <v>1</v>
      </c>
      <c r="Y3993" s="55" t="n">
        <f aca="false">IF(OR(I3993="DNB",I3993="Dry DNB"),1,0)</f>
        <v>0</v>
      </c>
      <c r="Z3993" s="55" t="n">
        <f aca="false">IF(ISNUMBER(W3993),A3993-W3993,"")</f>
        <v>210</v>
      </c>
      <c r="AA3993" s="55" t="n">
        <f aca="false">MATCH(A3993,DATAS,0)</f>
        <v>2</v>
      </c>
      <c r="AB3993" s="55" t="n">
        <f aca="false">IF(AND(E3993&gt;0,OR(AND(B3993&gt;=1,B3993&lt;=6),B3993=10)),1,0)</f>
        <v>0</v>
      </c>
      <c r="AC3993" s="55" t="n">
        <f aca="false">IF(AND(E3993&gt;0,B3993=10),1,0)</f>
        <v>0</v>
      </c>
      <c r="AD3993" s="55" t="n">
        <f aca="false">IF(AND(C3992=C3993,AA3992=AA3993-1),AB3992,"")</f>
        <v>0</v>
      </c>
      <c r="AE3993" s="55" t="n">
        <f aca="false">IF(AND(C3992=C3993,AA3992=AA3993-1),AC3992,"")</f>
        <v>0</v>
      </c>
      <c r="AF3993" s="55" t="n">
        <f aca="false">IF(AA3993=1,"",IF(AND(AB3993=1,AD3993&lt;&gt;1),1,0))</f>
        <v>0</v>
      </c>
      <c r="AG3993" s="55" t="n">
        <f aca="false">IF(AA3993=1,"",IF(AND(AC3993=1,AE3993&lt;&gt;1),1,0))</f>
        <v>0</v>
      </c>
      <c r="AH3993" s="60" t="str">
        <f aca="false">IF(AND(E3993&gt;0,AA3993&lt;2,NOT(AND(C3994=C3993,AA3994=AA3993+1))),INDEX(DATAS,AA3993+1),"")</f>
        <v/>
      </c>
      <c r="AI3993" s="60" t="str">
        <f aca="false">IF(AND(AC3993=1,AA3993&lt;2),IF(AND(C3994=C3993,AA3994=AA3993+1),IF(AC3994=1,"",INDEX(DATAS,AA3993+1)),INDEX(DATAS,AA3993+1)),"")</f>
        <v/>
      </c>
    </row>
    <row r="3994" customFormat="false" ht="15" hidden="false" customHeight="false" outlineLevel="0" collapsed="false">
      <c r="A3994" s="60" t="n">
        <v>46309</v>
      </c>
      <c r="B3994" s="0" t="n">
        <v>14</v>
      </c>
      <c r="C3994" s="0" t="n">
        <v>6268</v>
      </c>
      <c r="E3994" s="0" t="n">
        <v>0</v>
      </c>
      <c r="F3994" s="55" t="s">
        <v>1159</v>
      </c>
      <c r="I3994" s="55" t="s">
        <v>157</v>
      </c>
      <c r="L3994" s="0" t="n">
        <v>263</v>
      </c>
      <c r="U3994" s="0" t="n">
        <v>621</v>
      </c>
      <c r="V3994" s="0" t="n">
        <v>1</v>
      </c>
      <c r="W3994" s="60" t="n">
        <v>46047</v>
      </c>
      <c r="X3994" s="55" t="n">
        <f aca="false">IF(I3994="Male",0,1)</f>
        <v>1</v>
      </c>
      <c r="Y3994" s="55" t="n">
        <f aca="false">IF(OR(I3994="DNB",I3994="Dry DNB"),1,0)</f>
        <v>0</v>
      </c>
      <c r="Z3994" s="55" t="n">
        <f aca="false">IF(ISNUMBER(W3994),A3994-W3994,"")</f>
        <v>262</v>
      </c>
      <c r="AA3994" s="55" t="n">
        <f aca="false">MATCH(A3994,DATAS,0)</f>
        <v>1</v>
      </c>
      <c r="AB3994" s="55" t="n">
        <f aca="false">IF(AND(E3994&gt;0,OR(AND(B3994&gt;=1,B3994&lt;=6),B3994=10)),1,0)</f>
        <v>0</v>
      </c>
      <c r="AC3994" s="55" t="n">
        <f aca="false">IF(AND(E3994&gt;0,B3994=10),1,0)</f>
        <v>0</v>
      </c>
      <c r="AD3994" s="0" t="str">
        <f aca="false">IF(AND(C3993=C3994,AA3993=AA3994-1),AB3993,"")</f>
        <v/>
      </c>
      <c r="AE3994" s="0" t="str">
        <f aca="false">IF(AND(C3993=C3994,AA3993=AA3994-1),AC3993,"")</f>
        <v/>
      </c>
      <c r="AF3994" s="0" t="str">
        <f aca="false">IF(AA3994=1,"",IF(AND(AB3994=1,AD3994&lt;&gt;1),1,0))</f>
        <v/>
      </c>
      <c r="AG3994" s="0" t="str">
        <f aca="false">IF(AA3994=1,"",IF(AND(AC3994=1,AE3994&lt;&gt;1),1,0))</f>
        <v/>
      </c>
      <c r="AH3994" s="60" t="str">
        <f aca="false">IF(AND(E3994&gt;0,AA3994&lt;2,NOT(AND(C3995=C3994,AA3995=AA3994+1))),INDEX(DATAS,AA3994+1),"")</f>
        <v/>
      </c>
      <c r="AI3994" s="60" t="str">
        <f aca="false">IF(AND(AC3994=1,AA3994&lt;2),IF(AND(C3995=C3994,AA3995=AA3994+1),IF(AC3995=1,"",INDEX(DATAS,AA3994+1)),INDEX(DATAS,AA3994+1)),"")</f>
        <v/>
      </c>
    </row>
    <row r="3995" customFormat="false" ht="15" hidden="false" customHeight="false" outlineLevel="0" collapsed="false">
      <c r="A3995" s="60" t="n">
        <v>46310</v>
      </c>
      <c r="B3995" s="0" t="n">
        <v>14</v>
      </c>
      <c r="C3995" s="0" t="n">
        <v>6268</v>
      </c>
      <c r="E3995" s="0" t="n">
        <v>0</v>
      </c>
      <c r="F3995" s="55" t="s">
        <v>1159</v>
      </c>
      <c r="I3995" s="55" t="s">
        <v>157</v>
      </c>
      <c r="L3995" s="0" t="n">
        <v>264</v>
      </c>
      <c r="U3995" s="0" t="n">
        <v>622</v>
      </c>
      <c r="V3995" s="0" t="n">
        <v>1</v>
      </c>
      <c r="W3995" s="60" t="n">
        <v>46047</v>
      </c>
      <c r="X3995" s="55" t="n">
        <f aca="false">IF(I3995="Male",0,1)</f>
        <v>1</v>
      </c>
      <c r="Y3995" s="55" t="n">
        <f aca="false">IF(OR(I3995="DNB",I3995="Dry DNB"),1,0)</f>
        <v>0</v>
      </c>
      <c r="Z3995" s="55" t="n">
        <f aca="false">IF(ISNUMBER(W3995),A3995-W3995,"")</f>
        <v>263</v>
      </c>
      <c r="AA3995" s="55" t="n">
        <f aca="false">MATCH(A3995,DATAS,0)</f>
        <v>2</v>
      </c>
      <c r="AB3995" s="55" t="n">
        <f aca="false">IF(AND(E3995&gt;0,OR(AND(B3995&gt;=1,B3995&lt;=6),B3995=10)),1,0)</f>
        <v>0</v>
      </c>
      <c r="AC3995" s="55" t="n">
        <f aca="false">IF(AND(E3995&gt;0,B3995=10),1,0)</f>
        <v>0</v>
      </c>
      <c r="AD3995" s="55" t="n">
        <f aca="false">IF(AND(C3994=C3995,AA3994=AA3995-1),AB3994,"")</f>
        <v>0</v>
      </c>
      <c r="AE3995" s="55" t="n">
        <f aca="false">IF(AND(C3994=C3995,AA3994=AA3995-1),AC3994,"")</f>
        <v>0</v>
      </c>
      <c r="AF3995" s="55" t="n">
        <f aca="false">IF(AA3995=1,"",IF(AND(AB3995=1,AD3995&lt;&gt;1),1,0))</f>
        <v>0</v>
      </c>
      <c r="AG3995" s="55" t="n">
        <f aca="false">IF(AA3995=1,"",IF(AND(AC3995=1,AE3995&lt;&gt;1),1,0))</f>
        <v>0</v>
      </c>
      <c r="AH3995" s="60" t="str">
        <f aca="false">IF(AND(E3995&gt;0,AA3995&lt;2,NOT(AND(C3996=C3995,AA3996=AA3995+1))),INDEX(DATAS,AA3995+1),"")</f>
        <v/>
      </c>
      <c r="AI3995" s="60" t="str">
        <f aca="false">IF(AND(AC3995=1,AA3995&lt;2),IF(AND(C3996=C3995,AA3996=AA3995+1),IF(AC3996=1,"",INDEX(DATAS,AA3995+1)),INDEX(DATAS,AA3995+1)),"")</f>
        <v/>
      </c>
    </row>
    <row r="3996" customFormat="false" ht="15" hidden="false" customHeight="false" outlineLevel="0" collapsed="false">
      <c r="A3996" s="60" t="n">
        <v>46309</v>
      </c>
      <c r="B3996" s="0" t="n">
        <v>8</v>
      </c>
      <c r="C3996" s="0" t="n">
        <v>6269</v>
      </c>
      <c r="E3996" s="0" t="n">
        <v>0</v>
      </c>
      <c r="F3996" s="55" t="s">
        <v>1159</v>
      </c>
      <c r="I3996" s="55" t="s">
        <v>157</v>
      </c>
      <c r="L3996" s="0" t="n">
        <v>212</v>
      </c>
      <c r="U3996" s="0" t="n">
        <v>621</v>
      </c>
      <c r="V3996" s="0" t="n">
        <v>3</v>
      </c>
      <c r="W3996" s="60" t="n">
        <v>46098</v>
      </c>
      <c r="X3996" s="55" t="n">
        <f aca="false">IF(I3996="Male",0,1)</f>
        <v>1</v>
      </c>
      <c r="Y3996" s="55" t="n">
        <f aca="false">IF(OR(I3996="DNB",I3996="Dry DNB"),1,0)</f>
        <v>0</v>
      </c>
      <c r="Z3996" s="55" t="n">
        <f aca="false">IF(ISNUMBER(W3996),A3996-W3996,"")</f>
        <v>211</v>
      </c>
      <c r="AA3996" s="55" t="n">
        <f aca="false">MATCH(A3996,DATAS,0)</f>
        <v>1</v>
      </c>
      <c r="AB3996" s="55" t="n">
        <f aca="false">IF(AND(E3996&gt;0,OR(AND(B3996&gt;=1,B3996&lt;=6),B3996=10)),1,0)</f>
        <v>0</v>
      </c>
      <c r="AC3996" s="55" t="n">
        <f aca="false">IF(AND(E3996&gt;0,B3996=10),1,0)</f>
        <v>0</v>
      </c>
      <c r="AD3996" s="0" t="str">
        <f aca="false">IF(AND(C3995=C3996,AA3995=AA3996-1),AB3995,"")</f>
        <v/>
      </c>
      <c r="AE3996" s="0" t="str">
        <f aca="false">IF(AND(C3995=C3996,AA3995=AA3996-1),AC3995,"")</f>
        <v/>
      </c>
      <c r="AF3996" s="0" t="str">
        <f aca="false">IF(AA3996=1,"",IF(AND(AB3996=1,AD3996&lt;&gt;1),1,0))</f>
        <v/>
      </c>
      <c r="AG3996" s="0" t="str">
        <f aca="false">IF(AA3996=1,"",IF(AND(AC3996=1,AE3996&lt;&gt;1),1,0))</f>
        <v/>
      </c>
      <c r="AH3996" s="60" t="str">
        <f aca="false">IF(AND(E3996&gt;0,AA3996&lt;2,NOT(AND(C3997=C3996,AA3997=AA3996+1))),INDEX(DATAS,AA3996+1),"")</f>
        <v/>
      </c>
      <c r="AI3996" s="60" t="str">
        <f aca="false">IF(AND(AC3996=1,AA3996&lt;2),IF(AND(C3997=C3996,AA3997=AA3996+1),IF(AC3997=1,"",INDEX(DATAS,AA3996+1)),INDEX(DATAS,AA3996+1)),"")</f>
        <v/>
      </c>
    </row>
    <row r="3997" customFormat="false" ht="15" hidden="false" customHeight="false" outlineLevel="0" collapsed="false">
      <c r="A3997" s="60" t="n">
        <v>46310</v>
      </c>
      <c r="B3997" s="0" t="n">
        <v>8</v>
      </c>
      <c r="C3997" s="0" t="n">
        <v>6269</v>
      </c>
      <c r="E3997" s="0" t="n">
        <v>0</v>
      </c>
      <c r="F3997" s="55" t="s">
        <v>1159</v>
      </c>
      <c r="I3997" s="55" t="s">
        <v>157</v>
      </c>
      <c r="L3997" s="0" t="n">
        <v>213</v>
      </c>
      <c r="U3997" s="0" t="n">
        <v>622</v>
      </c>
      <c r="V3997" s="0" t="n">
        <v>3</v>
      </c>
      <c r="W3997" s="60" t="n">
        <v>46098</v>
      </c>
      <c r="X3997" s="55" t="n">
        <f aca="false">IF(I3997="Male",0,1)</f>
        <v>1</v>
      </c>
      <c r="Y3997" s="55" t="n">
        <f aca="false">IF(OR(I3997="DNB",I3997="Dry DNB"),1,0)</f>
        <v>0</v>
      </c>
      <c r="Z3997" s="55" t="n">
        <f aca="false">IF(ISNUMBER(W3997),A3997-W3997,"")</f>
        <v>212</v>
      </c>
      <c r="AA3997" s="55" t="n">
        <f aca="false">MATCH(A3997,DATAS,0)</f>
        <v>2</v>
      </c>
      <c r="AB3997" s="55" t="n">
        <f aca="false">IF(AND(E3997&gt;0,OR(AND(B3997&gt;=1,B3997&lt;=6),B3997=10)),1,0)</f>
        <v>0</v>
      </c>
      <c r="AC3997" s="55" t="n">
        <f aca="false">IF(AND(E3997&gt;0,B3997=10),1,0)</f>
        <v>0</v>
      </c>
      <c r="AD3997" s="55" t="n">
        <f aca="false">IF(AND(C3996=C3997,AA3996=AA3997-1),AB3996,"")</f>
        <v>0</v>
      </c>
      <c r="AE3997" s="55" t="n">
        <f aca="false">IF(AND(C3996=C3997,AA3996=AA3997-1),AC3996,"")</f>
        <v>0</v>
      </c>
      <c r="AF3997" s="55" t="n">
        <f aca="false">IF(AA3997=1,"",IF(AND(AB3997=1,AD3997&lt;&gt;1),1,0))</f>
        <v>0</v>
      </c>
      <c r="AG3997" s="55" t="n">
        <f aca="false">IF(AA3997=1,"",IF(AND(AC3997=1,AE3997&lt;&gt;1),1,0))</f>
        <v>0</v>
      </c>
      <c r="AH3997" s="60" t="str">
        <f aca="false">IF(AND(E3997&gt;0,AA3997&lt;2,NOT(AND(C3998=C3997,AA3998=AA3997+1))),INDEX(DATAS,AA3997+1),"")</f>
        <v/>
      </c>
      <c r="AI3997" s="60" t="str">
        <f aca="false">IF(AND(AC3997=1,AA3997&lt;2),IF(AND(C3998=C3997,AA3998=AA3997+1),IF(AC3998=1,"",INDEX(DATAS,AA3997+1)),INDEX(DATAS,AA3997+1)),"")</f>
        <v/>
      </c>
    </row>
    <row r="3998" customFormat="false" ht="15" hidden="false" customHeight="false" outlineLevel="0" collapsed="false">
      <c r="A3998" s="60" t="n">
        <v>46309</v>
      </c>
      <c r="B3998" s="0" t="n">
        <v>8</v>
      </c>
      <c r="C3998" s="0" t="n">
        <v>6270</v>
      </c>
      <c r="E3998" s="0" t="n">
        <v>0</v>
      </c>
      <c r="F3998" s="55" t="s">
        <v>1160</v>
      </c>
      <c r="I3998" s="55" t="s">
        <v>157</v>
      </c>
      <c r="L3998" s="0" t="n">
        <v>133</v>
      </c>
      <c r="U3998" s="0" t="n">
        <v>620</v>
      </c>
      <c r="V3998" s="0" t="n">
        <v>2</v>
      </c>
      <c r="W3998" s="60" t="n">
        <v>46177</v>
      </c>
      <c r="X3998" s="55" t="n">
        <f aca="false">IF(I3998="Male",0,1)</f>
        <v>1</v>
      </c>
      <c r="Y3998" s="55" t="n">
        <f aca="false">IF(OR(I3998="DNB",I3998="Dry DNB"),1,0)</f>
        <v>0</v>
      </c>
      <c r="Z3998" s="55" t="n">
        <f aca="false">IF(ISNUMBER(W3998),A3998-W3998,"")</f>
        <v>132</v>
      </c>
      <c r="AA3998" s="55" t="n">
        <f aca="false">MATCH(A3998,DATAS,0)</f>
        <v>1</v>
      </c>
      <c r="AB3998" s="55" t="n">
        <f aca="false">IF(AND(E3998&gt;0,OR(AND(B3998&gt;=1,B3998&lt;=6),B3998=10)),1,0)</f>
        <v>0</v>
      </c>
      <c r="AC3998" s="55" t="n">
        <f aca="false">IF(AND(E3998&gt;0,B3998=10),1,0)</f>
        <v>0</v>
      </c>
      <c r="AD3998" s="0" t="str">
        <f aca="false">IF(AND(C3997=C3998,AA3997=AA3998-1),AB3997,"")</f>
        <v/>
      </c>
      <c r="AE3998" s="0" t="str">
        <f aca="false">IF(AND(C3997=C3998,AA3997=AA3998-1),AC3997,"")</f>
        <v/>
      </c>
      <c r="AF3998" s="0" t="str">
        <f aca="false">IF(AA3998=1,"",IF(AND(AB3998=1,AD3998&lt;&gt;1),1,0))</f>
        <v/>
      </c>
      <c r="AG3998" s="0" t="str">
        <f aca="false">IF(AA3998=1,"",IF(AND(AC3998=1,AE3998&lt;&gt;1),1,0))</f>
        <v/>
      </c>
      <c r="AH3998" s="60" t="str">
        <f aca="false">IF(AND(E3998&gt;0,AA3998&lt;2,NOT(AND(C3999=C3998,AA3999=AA3998+1))),INDEX(DATAS,AA3998+1),"")</f>
        <v/>
      </c>
      <c r="AI3998" s="60" t="str">
        <f aca="false">IF(AND(AC3998=1,AA3998&lt;2),IF(AND(C3999=C3998,AA3999=AA3998+1),IF(AC3999=1,"",INDEX(DATAS,AA3998+1)),INDEX(DATAS,AA3998+1)),"")</f>
        <v/>
      </c>
    </row>
    <row r="3999" customFormat="false" ht="15" hidden="false" customHeight="false" outlineLevel="0" collapsed="false">
      <c r="A3999" s="60" t="n">
        <v>46310</v>
      </c>
      <c r="B3999" s="0" t="n">
        <v>8</v>
      </c>
      <c r="C3999" s="0" t="n">
        <v>6270</v>
      </c>
      <c r="E3999" s="0" t="n">
        <v>0</v>
      </c>
      <c r="F3999" s="55" t="s">
        <v>1160</v>
      </c>
      <c r="I3999" s="55" t="s">
        <v>157</v>
      </c>
      <c r="L3999" s="0" t="n">
        <v>134</v>
      </c>
      <c r="U3999" s="0" t="n">
        <v>621</v>
      </c>
      <c r="V3999" s="0" t="n">
        <v>2</v>
      </c>
      <c r="W3999" s="60" t="n">
        <v>46177</v>
      </c>
      <c r="X3999" s="55" t="n">
        <f aca="false">IF(I3999="Male",0,1)</f>
        <v>1</v>
      </c>
      <c r="Y3999" s="55" t="n">
        <f aca="false">IF(OR(I3999="DNB",I3999="Dry DNB"),1,0)</f>
        <v>0</v>
      </c>
      <c r="Z3999" s="55" t="n">
        <f aca="false">IF(ISNUMBER(W3999),A3999-W3999,"")</f>
        <v>133</v>
      </c>
      <c r="AA3999" s="55" t="n">
        <f aca="false">MATCH(A3999,DATAS,0)</f>
        <v>2</v>
      </c>
      <c r="AB3999" s="55" t="n">
        <f aca="false">IF(AND(E3999&gt;0,OR(AND(B3999&gt;=1,B3999&lt;=6),B3999=10)),1,0)</f>
        <v>0</v>
      </c>
      <c r="AC3999" s="55" t="n">
        <f aca="false">IF(AND(E3999&gt;0,B3999=10),1,0)</f>
        <v>0</v>
      </c>
      <c r="AD3999" s="55" t="n">
        <f aca="false">IF(AND(C3998=C3999,AA3998=AA3999-1),AB3998,"")</f>
        <v>0</v>
      </c>
      <c r="AE3999" s="55" t="n">
        <f aca="false">IF(AND(C3998=C3999,AA3998=AA3999-1),AC3998,"")</f>
        <v>0</v>
      </c>
      <c r="AF3999" s="55" t="n">
        <f aca="false">IF(AA3999=1,"",IF(AND(AB3999=1,AD3999&lt;&gt;1),1,0))</f>
        <v>0</v>
      </c>
      <c r="AG3999" s="55" t="n">
        <f aca="false">IF(AA3999=1,"",IF(AND(AC3999=1,AE3999&lt;&gt;1),1,0))</f>
        <v>0</v>
      </c>
      <c r="AH3999" s="60" t="str">
        <f aca="false">IF(AND(E3999&gt;0,AA3999&lt;2,NOT(AND(C4000=C3999,AA4000=AA3999+1))),INDEX(DATAS,AA3999+1),"")</f>
        <v/>
      </c>
      <c r="AI3999" s="60" t="str">
        <f aca="false">IF(AND(AC3999=1,AA3999&lt;2),IF(AND(C4000=C3999,AA4000=AA3999+1),IF(AC4000=1,"",INDEX(DATAS,AA3999+1)),INDEX(DATAS,AA3999+1)),"")</f>
        <v/>
      </c>
    </row>
    <row r="4000" customFormat="false" ht="15" hidden="false" customHeight="false" outlineLevel="0" collapsed="false">
      <c r="A4000" s="60" t="n">
        <v>46309</v>
      </c>
      <c r="B4000" s="0" t="n">
        <v>8</v>
      </c>
      <c r="C4000" s="0" t="n">
        <v>6272</v>
      </c>
      <c r="E4000" s="0" t="n">
        <v>0</v>
      </c>
      <c r="F4000" s="55" t="s">
        <v>1161</v>
      </c>
      <c r="I4000" s="55" t="s">
        <v>157</v>
      </c>
      <c r="L4000" s="0" t="n">
        <v>231</v>
      </c>
      <c r="U4000" s="0" t="n">
        <v>619</v>
      </c>
      <c r="V4000" s="0" t="n">
        <v>1</v>
      </c>
      <c r="W4000" s="60" t="n">
        <v>46079</v>
      </c>
      <c r="X4000" s="55" t="n">
        <f aca="false">IF(I4000="Male",0,1)</f>
        <v>1</v>
      </c>
      <c r="Y4000" s="55" t="n">
        <f aca="false">IF(OR(I4000="DNB",I4000="Dry DNB"),1,0)</f>
        <v>0</v>
      </c>
      <c r="Z4000" s="55" t="n">
        <f aca="false">IF(ISNUMBER(W4000),A4000-W4000,"")</f>
        <v>230</v>
      </c>
      <c r="AA4000" s="55" t="n">
        <f aca="false">MATCH(A4000,DATAS,0)</f>
        <v>1</v>
      </c>
      <c r="AB4000" s="55" t="n">
        <f aca="false">IF(AND(E4000&gt;0,OR(AND(B4000&gt;=1,B4000&lt;=6),B4000=10)),1,0)</f>
        <v>0</v>
      </c>
      <c r="AC4000" s="55" t="n">
        <f aca="false">IF(AND(E4000&gt;0,B4000=10),1,0)</f>
        <v>0</v>
      </c>
      <c r="AD4000" s="0" t="str">
        <f aca="false">IF(AND(C3999=C4000,AA3999=AA4000-1),AB3999,"")</f>
        <v/>
      </c>
      <c r="AE4000" s="0" t="str">
        <f aca="false">IF(AND(C3999=C4000,AA3999=AA4000-1),AC3999,"")</f>
        <v/>
      </c>
      <c r="AF4000" s="0" t="str">
        <f aca="false">IF(AA4000=1,"",IF(AND(AB4000=1,AD4000&lt;&gt;1),1,0))</f>
        <v/>
      </c>
      <c r="AG4000" s="0" t="str">
        <f aca="false">IF(AA4000=1,"",IF(AND(AC4000=1,AE4000&lt;&gt;1),1,0))</f>
        <v/>
      </c>
      <c r="AH4000" s="60" t="str">
        <f aca="false">IF(AND(E4000&gt;0,AA4000&lt;2,NOT(AND(C4001=C4000,AA4001=AA4000+1))),INDEX(DATAS,AA4000+1),"")</f>
        <v/>
      </c>
      <c r="AI4000" s="60" t="str">
        <f aca="false">IF(AND(AC4000=1,AA4000&lt;2),IF(AND(C4001=C4000,AA4001=AA4000+1),IF(AC4001=1,"",INDEX(DATAS,AA4000+1)),INDEX(DATAS,AA4000+1)),"")</f>
        <v/>
      </c>
    </row>
    <row r="4001" customFormat="false" ht="15" hidden="false" customHeight="false" outlineLevel="0" collapsed="false">
      <c r="A4001" s="60" t="n">
        <v>46310</v>
      </c>
      <c r="B4001" s="0" t="n">
        <v>8</v>
      </c>
      <c r="C4001" s="0" t="n">
        <v>6272</v>
      </c>
      <c r="E4001" s="0" t="n">
        <v>0</v>
      </c>
      <c r="F4001" s="55" t="s">
        <v>1161</v>
      </c>
      <c r="I4001" s="55" t="s">
        <v>157</v>
      </c>
      <c r="L4001" s="0" t="n">
        <v>232</v>
      </c>
      <c r="U4001" s="0" t="n">
        <v>620</v>
      </c>
      <c r="V4001" s="0" t="n">
        <v>1</v>
      </c>
      <c r="W4001" s="60" t="n">
        <v>46079</v>
      </c>
      <c r="X4001" s="55" t="n">
        <f aca="false">IF(I4001="Male",0,1)</f>
        <v>1</v>
      </c>
      <c r="Y4001" s="55" t="n">
        <f aca="false">IF(OR(I4001="DNB",I4001="Dry DNB"),1,0)</f>
        <v>0</v>
      </c>
      <c r="Z4001" s="55" t="n">
        <f aca="false">IF(ISNUMBER(W4001),A4001-W4001,"")</f>
        <v>231</v>
      </c>
      <c r="AA4001" s="55" t="n">
        <f aca="false">MATCH(A4001,DATAS,0)</f>
        <v>2</v>
      </c>
      <c r="AB4001" s="55" t="n">
        <f aca="false">IF(AND(E4001&gt;0,OR(AND(B4001&gt;=1,B4001&lt;=6),B4001=10)),1,0)</f>
        <v>0</v>
      </c>
      <c r="AC4001" s="55" t="n">
        <f aca="false">IF(AND(E4001&gt;0,B4001=10),1,0)</f>
        <v>0</v>
      </c>
      <c r="AD4001" s="55" t="n">
        <f aca="false">IF(AND(C4000=C4001,AA4000=AA4001-1),AB4000,"")</f>
        <v>0</v>
      </c>
      <c r="AE4001" s="55" t="n">
        <f aca="false">IF(AND(C4000=C4001,AA4000=AA4001-1),AC4000,"")</f>
        <v>0</v>
      </c>
      <c r="AF4001" s="55" t="n">
        <f aca="false">IF(AA4001=1,"",IF(AND(AB4001=1,AD4001&lt;&gt;1),1,0))</f>
        <v>0</v>
      </c>
      <c r="AG4001" s="55" t="n">
        <f aca="false">IF(AA4001=1,"",IF(AND(AC4001=1,AE4001&lt;&gt;1),1,0))</f>
        <v>0</v>
      </c>
      <c r="AH4001" s="60" t="str">
        <f aca="false">IF(AND(E4001&gt;0,AA4001&lt;2,NOT(AND(C4002=C4001,AA4002=AA4001+1))),INDEX(DATAS,AA4001+1),"")</f>
        <v/>
      </c>
      <c r="AI4001" s="60" t="str">
        <f aca="false">IF(AND(AC4001=1,AA4001&lt;2),IF(AND(C4002=C4001,AA4002=AA4001+1),IF(AC4002=1,"",INDEX(DATAS,AA4001+1)),INDEX(DATAS,AA4001+1)),"")</f>
        <v/>
      </c>
    </row>
    <row r="4002" customFormat="false" ht="15" hidden="false" customHeight="false" outlineLevel="0" collapsed="false">
      <c r="A4002" s="60" t="n">
        <v>46309</v>
      </c>
      <c r="B4002" s="0" t="n">
        <v>7</v>
      </c>
      <c r="C4002" s="0" t="n">
        <v>6274</v>
      </c>
      <c r="E4002" s="0" t="n">
        <v>0</v>
      </c>
      <c r="F4002" s="55" t="s">
        <v>1162</v>
      </c>
      <c r="I4002" s="55" t="s">
        <v>157</v>
      </c>
      <c r="L4002" s="0" t="n">
        <v>246</v>
      </c>
      <c r="U4002" s="0" t="n">
        <v>618</v>
      </c>
      <c r="V4002" s="0" t="n">
        <v>1</v>
      </c>
      <c r="W4002" s="60" t="n">
        <v>46064</v>
      </c>
      <c r="X4002" s="55" t="n">
        <f aca="false">IF(I4002="Male",0,1)</f>
        <v>1</v>
      </c>
      <c r="Y4002" s="55" t="n">
        <f aca="false">IF(OR(I4002="DNB",I4002="Dry DNB"),1,0)</f>
        <v>0</v>
      </c>
      <c r="Z4002" s="55" t="n">
        <f aca="false">IF(ISNUMBER(W4002),A4002-W4002,"")</f>
        <v>245</v>
      </c>
      <c r="AA4002" s="55" t="n">
        <f aca="false">MATCH(A4002,DATAS,0)</f>
        <v>1</v>
      </c>
      <c r="AB4002" s="55" t="n">
        <f aca="false">IF(AND(E4002&gt;0,OR(AND(B4002&gt;=1,B4002&lt;=6),B4002=10)),1,0)</f>
        <v>0</v>
      </c>
      <c r="AC4002" s="55" t="n">
        <f aca="false">IF(AND(E4002&gt;0,B4002=10),1,0)</f>
        <v>0</v>
      </c>
      <c r="AD4002" s="0" t="str">
        <f aca="false">IF(AND(C4001=C4002,AA4001=AA4002-1),AB4001,"")</f>
        <v/>
      </c>
      <c r="AE4002" s="0" t="str">
        <f aca="false">IF(AND(C4001=C4002,AA4001=AA4002-1),AC4001,"")</f>
        <v/>
      </c>
      <c r="AF4002" s="0" t="str">
        <f aca="false">IF(AA4002=1,"",IF(AND(AB4002=1,AD4002&lt;&gt;1),1,0))</f>
        <v/>
      </c>
      <c r="AG4002" s="0" t="str">
        <f aca="false">IF(AA4002=1,"",IF(AND(AC4002=1,AE4002&lt;&gt;1),1,0))</f>
        <v/>
      </c>
      <c r="AH4002" s="60" t="str">
        <f aca="false">IF(AND(E4002&gt;0,AA4002&lt;2,NOT(AND(C4003=C4002,AA4003=AA4002+1))),INDEX(DATAS,AA4002+1),"")</f>
        <v/>
      </c>
      <c r="AI4002" s="60" t="str">
        <f aca="false">IF(AND(AC4002=1,AA4002&lt;2),IF(AND(C4003=C4002,AA4003=AA4002+1),IF(AC4003=1,"",INDEX(DATAS,AA4002+1)),INDEX(DATAS,AA4002+1)),"")</f>
        <v/>
      </c>
    </row>
    <row r="4003" customFormat="false" ht="15" hidden="false" customHeight="false" outlineLevel="0" collapsed="false">
      <c r="A4003" s="60" t="n">
        <v>46310</v>
      </c>
      <c r="B4003" s="0" t="n">
        <v>14</v>
      </c>
      <c r="C4003" s="0" t="n">
        <v>6274</v>
      </c>
      <c r="E4003" s="0" t="n">
        <v>0</v>
      </c>
      <c r="F4003" s="55" t="s">
        <v>1162</v>
      </c>
      <c r="I4003" s="55" t="s">
        <v>157</v>
      </c>
      <c r="L4003" s="0" t="n">
        <v>247</v>
      </c>
      <c r="U4003" s="0" t="n">
        <v>619</v>
      </c>
      <c r="V4003" s="0" t="n">
        <v>1</v>
      </c>
      <c r="W4003" s="60" t="n">
        <v>46064</v>
      </c>
      <c r="X4003" s="55" t="n">
        <f aca="false">IF(I4003="Male",0,1)</f>
        <v>1</v>
      </c>
      <c r="Y4003" s="55" t="n">
        <f aca="false">IF(OR(I4003="DNB",I4003="Dry DNB"),1,0)</f>
        <v>0</v>
      </c>
      <c r="Z4003" s="55" t="n">
        <f aca="false">IF(ISNUMBER(W4003),A4003-W4003,"")</f>
        <v>246</v>
      </c>
      <c r="AA4003" s="55" t="n">
        <f aca="false">MATCH(A4003,DATAS,0)</f>
        <v>2</v>
      </c>
      <c r="AB4003" s="55" t="n">
        <f aca="false">IF(AND(E4003&gt;0,OR(AND(B4003&gt;=1,B4003&lt;=6),B4003=10)),1,0)</f>
        <v>0</v>
      </c>
      <c r="AC4003" s="55" t="n">
        <f aca="false">IF(AND(E4003&gt;0,B4003=10),1,0)</f>
        <v>0</v>
      </c>
      <c r="AD4003" s="55" t="n">
        <f aca="false">IF(AND(C4002=C4003,AA4002=AA4003-1),AB4002,"")</f>
        <v>0</v>
      </c>
      <c r="AE4003" s="55" t="n">
        <f aca="false">IF(AND(C4002=C4003,AA4002=AA4003-1),AC4002,"")</f>
        <v>0</v>
      </c>
      <c r="AF4003" s="55" t="n">
        <f aca="false">IF(AA4003=1,"",IF(AND(AB4003=1,AD4003&lt;&gt;1),1,0))</f>
        <v>0</v>
      </c>
      <c r="AG4003" s="55" t="n">
        <f aca="false">IF(AA4003=1,"",IF(AND(AC4003=1,AE4003&lt;&gt;1),1,0))</f>
        <v>0</v>
      </c>
      <c r="AH4003" s="60" t="str">
        <f aca="false">IF(AND(E4003&gt;0,AA4003&lt;2,NOT(AND(C4004=C4003,AA4004=AA4003+1))),INDEX(DATAS,AA4003+1),"")</f>
        <v/>
      </c>
      <c r="AI4003" s="60" t="str">
        <f aca="false">IF(AND(AC4003=1,AA4003&lt;2),IF(AND(C4004=C4003,AA4004=AA4003+1),IF(AC4004=1,"",INDEX(DATAS,AA4003+1)),INDEX(DATAS,AA4003+1)),"")</f>
        <v/>
      </c>
    </row>
    <row r="4004" customFormat="false" ht="15" hidden="false" customHeight="false" outlineLevel="0" collapsed="false">
      <c r="A4004" s="60" t="n">
        <v>46309</v>
      </c>
      <c r="B4004" s="0" t="n">
        <v>8</v>
      </c>
      <c r="C4004" s="0" t="n">
        <v>6275</v>
      </c>
      <c r="E4004" s="0" t="n">
        <v>0</v>
      </c>
      <c r="F4004" s="55" t="s">
        <v>1163</v>
      </c>
      <c r="I4004" s="55" t="s">
        <v>157</v>
      </c>
      <c r="L4004" s="0" t="n">
        <v>184</v>
      </c>
      <c r="U4004" s="0" t="n">
        <v>617</v>
      </c>
      <c r="V4004" s="0" t="n">
        <v>4</v>
      </c>
      <c r="W4004" s="60" t="n">
        <v>46126</v>
      </c>
      <c r="X4004" s="55" t="n">
        <f aca="false">IF(I4004="Male",0,1)</f>
        <v>1</v>
      </c>
      <c r="Y4004" s="55" t="n">
        <f aca="false">IF(OR(I4004="DNB",I4004="Dry DNB"),1,0)</f>
        <v>0</v>
      </c>
      <c r="Z4004" s="55" t="n">
        <f aca="false">IF(ISNUMBER(W4004),A4004-W4004,"")</f>
        <v>183</v>
      </c>
      <c r="AA4004" s="55" t="n">
        <f aca="false">MATCH(A4004,DATAS,0)</f>
        <v>1</v>
      </c>
      <c r="AB4004" s="55" t="n">
        <f aca="false">IF(AND(E4004&gt;0,OR(AND(B4004&gt;=1,B4004&lt;=6),B4004=10)),1,0)</f>
        <v>0</v>
      </c>
      <c r="AC4004" s="55" t="n">
        <f aca="false">IF(AND(E4004&gt;0,B4004=10),1,0)</f>
        <v>0</v>
      </c>
      <c r="AD4004" s="0" t="str">
        <f aca="false">IF(AND(C4003=C4004,AA4003=AA4004-1),AB4003,"")</f>
        <v/>
      </c>
      <c r="AE4004" s="0" t="str">
        <f aca="false">IF(AND(C4003=C4004,AA4003=AA4004-1),AC4003,"")</f>
        <v/>
      </c>
      <c r="AF4004" s="0" t="str">
        <f aca="false">IF(AA4004=1,"",IF(AND(AB4004=1,AD4004&lt;&gt;1),1,0))</f>
        <v/>
      </c>
      <c r="AG4004" s="0" t="str">
        <f aca="false">IF(AA4004=1,"",IF(AND(AC4004=1,AE4004&lt;&gt;1),1,0))</f>
        <v/>
      </c>
      <c r="AH4004" s="60" t="str">
        <f aca="false">IF(AND(E4004&gt;0,AA4004&lt;2,NOT(AND(C4005=C4004,AA4005=AA4004+1))),INDEX(DATAS,AA4004+1),"")</f>
        <v/>
      </c>
      <c r="AI4004" s="60" t="str">
        <f aca="false">IF(AND(AC4004=1,AA4004&lt;2),IF(AND(C4005=C4004,AA4005=AA4004+1),IF(AC4005=1,"",INDEX(DATAS,AA4004+1)),INDEX(DATAS,AA4004+1)),"")</f>
        <v/>
      </c>
    </row>
    <row r="4005" customFormat="false" ht="15" hidden="false" customHeight="false" outlineLevel="0" collapsed="false">
      <c r="A4005" s="60" t="n">
        <v>46310</v>
      </c>
      <c r="B4005" s="0" t="n">
        <v>8</v>
      </c>
      <c r="C4005" s="0" t="n">
        <v>6275</v>
      </c>
      <c r="E4005" s="0" t="n">
        <v>0</v>
      </c>
      <c r="F4005" s="55" t="s">
        <v>1163</v>
      </c>
      <c r="I4005" s="55" t="s">
        <v>157</v>
      </c>
      <c r="L4005" s="0" t="n">
        <v>185</v>
      </c>
      <c r="U4005" s="0" t="n">
        <v>618</v>
      </c>
      <c r="V4005" s="0" t="n">
        <v>4</v>
      </c>
      <c r="W4005" s="60" t="n">
        <v>46126</v>
      </c>
      <c r="X4005" s="55" t="n">
        <f aca="false">IF(I4005="Male",0,1)</f>
        <v>1</v>
      </c>
      <c r="Y4005" s="55" t="n">
        <f aca="false">IF(OR(I4005="DNB",I4005="Dry DNB"),1,0)</f>
        <v>0</v>
      </c>
      <c r="Z4005" s="55" t="n">
        <f aca="false">IF(ISNUMBER(W4005),A4005-W4005,"")</f>
        <v>184</v>
      </c>
      <c r="AA4005" s="55" t="n">
        <f aca="false">MATCH(A4005,DATAS,0)</f>
        <v>2</v>
      </c>
      <c r="AB4005" s="55" t="n">
        <f aca="false">IF(AND(E4005&gt;0,OR(AND(B4005&gt;=1,B4005&lt;=6),B4005=10)),1,0)</f>
        <v>0</v>
      </c>
      <c r="AC4005" s="55" t="n">
        <f aca="false">IF(AND(E4005&gt;0,B4005=10),1,0)</f>
        <v>0</v>
      </c>
      <c r="AD4005" s="55" t="n">
        <f aca="false">IF(AND(C4004=C4005,AA4004=AA4005-1),AB4004,"")</f>
        <v>0</v>
      </c>
      <c r="AE4005" s="55" t="n">
        <f aca="false">IF(AND(C4004=C4005,AA4004=AA4005-1),AC4004,"")</f>
        <v>0</v>
      </c>
      <c r="AF4005" s="55" t="n">
        <f aca="false">IF(AA4005=1,"",IF(AND(AB4005=1,AD4005&lt;&gt;1),1,0))</f>
        <v>0</v>
      </c>
      <c r="AG4005" s="55" t="n">
        <f aca="false">IF(AA4005=1,"",IF(AND(AC4005=1,AE4005&lt;&gt;1),1,0))</f>
        <v>0</v>
      </c>
      <c r="AH4005" s="60" t="str">
        <f aca="false">IF(AND(E4005&gt;0,AA4005&lt;2,NOT(AND(C4006=C4005,AA4006=AA4005+1))),INDEX(DATAS,AA4005+1),"")</f>
        <v/>
      </c>
      <c r="AI4005" s="60" t="str">
        <f aca="false">IF(AND(AC4005=1,AA4005&lt;2),IF(AND(C4006=C4005,AA4006=AA4005+1),IF(AC4006=1,"",INDEX(DATAS,AA4005+1)),INDEX(DATAS,AA4005+1)),"")</f>
        <v/>
      </c>
    </row>
    <row r="4006" customFormat="false" ht="15" hidden="false" customHeight="false" outlineLevel="0" collapsed="false">
      <c r="A4006" s="60" t="n">
        <v>46309</v>
      </c>
      <c r="B4006" s="0" t="n">
        <v>8</v>
      </c>
      <c r="C4006" s="0" t="n">
        <v>6276</v>
      </c>
      <c r="E4006" s="0" t="n">
        <v>0</v>
      </c>
      <c r="F4006" s="55" t="s">
        <v>1163</v>
      </c>
      <c r="I4006" s="55" t="s">
        <v>157</v>
      </c>
      <c r="L4006" s="0" t="n">
        <v>234</v>
      </c>
      <c r="U4006" s="0" t="n">
        <v>617</v>
      </c>
      <c r="V4006" s="0" t="n">
        <v>2</v>
      </c>
      <c r="W4006" s="60" t="n">
        <v>46076</v>
      </c>
      <c r="X4006" s="55" t="n">
        <f aca="false">IF(I4006="Male",0,1)</f>
        <v>1</v>
      </c>
      <c r="Y4006" s="55" t="n">
        <f aca="false">IF(OR(I4006="DNB",I4006="Dry DNB"),1,0)</f>
        <v>0</v>
      </c>
      <c r="Z4006" s="55" t="n">
        <f aca="false">IF(ISNUMBER(W4006),A4006-W4006,"")</f>
        <v>233</v>
      </c>
      <c r="AA4006" s="55" t="n">
        <f aca="false">MATCH(A4006,DATAS,0)</f>
        <v>1</v>
      </c>
      <c r="AB4006" s="55" t="n">
        <f aca="false">IF(AND(E4006&gt;0,OR(AND(B4006&gt;=1,B4006&lt;=6),B4006=10)),1,0)</f>
        <v>0</v>
      </c>
      <c r="AC4006" s="55" t="n">
        <f aca="false">IF(AND(E4006&gt;0,B4006=10),1,0)</f>
        <v>0</v>
      </c>
      <c r="AD4006" s="0" t="str">
        <f aca="false">IF(AND(C4005=C4006,AA4005=AA4006-1),AB4005,"")</f>
        <v/>
      </c>
      <c r="AE4006" s="0" t="str">
        <f aca="false">IF(AND(C4005=C4006,AA4005=AA4006-1),AC4005,"")</f>
        <v/>
      </c>
      <c r="AF4006" s="0" t="str">
        <f aca="false">IF(AA4006=1,"",IF(AND(AB4006=1,AD4006&lt;&gt;1),1,0))</f>
        <v/>
      </c>
      <c r="AG4006" s="0" t="str">
        <f aca="false">IF(AA4006=1,"",IF(AND(AC4006=1,AE4006&lt;&gt;1),1,0))</f>
        <v/>
      </c>
      <c r="AH4006" s="60" t="str">
        <f aca="false">IF(AND(E4006&gt;0,AA4006&lt;2,NOT(AND(C4007=C4006,AA4007=AA4006+1))),INDEX(DATAS,AA4006+1),"")</f>
        <v/>
      </c>
      <c r="AI4006" s="60" t="str">
        <f aca="false">IF(AND(AC4006=1,AA4006&lt;2),IF(AND(C4007=C4006,AA4007=AA4006+1),IF(AC4007=1,"",INDEX(DATAS,AA4006+1)),INDEX(DATAS,AA4006+1)),"")</f>
        <v/>
      </c>
    </row>
    <row r="4007" customFormat="false" ht="15" hidden="false" customHeight="false" outlineLevel="0" collapsed="false">
      <c r="A4007" s="60" t="n">
        <v>46310</v>
      </c>
      <c r="B4007" s="0" t="n">
        <v>8</v>
      </c>
      <c r="C4007" s="0" t="n">
        <v>6276</v>
      </c>
      <c r="E4007" s="0" t="n">
        <v>0</v>
      </c>
      <c r="F4007" s="55" t="s">
        <v>1163</v>
      </c>
      <c r="I4007" s="55" t="s">
        <v>157</v>
      </c>
      <c r="L4007" s="0" t="n">
        <v>235</v>
      </c>
      <c r="U4007" s="0" t="n">
        <v>618</v>
      </c>
      <c r="V4007" s="0" t="n">
        <v>2</v>
      </c>
      <c r="W4007" s="60" t="n">
        <v>46076</v>
      </c>
      <c r="X4007" s="55" t="n">
        <f aca="false">IF(I4007="Male",0,1)</f>
        <v>1</v>
      </c>
      <c r="Y4007" s="55" t="n">
        <f aca="false">IF(OR(I4007="DNB",I4007="Dry DNB"),1,0)</f>
        <v>0</v>
      </c>
      <c r="Z4007" s="55" t="n">
        <f aca="false">IF(ISNUMBER(W4007),A4007-W4007,"")</f>
        <v>234</v>
      </c>
      <c r="AA4007" s="55" t="n">
        <f aca="false">MATCH(A4007,DATAS,0)</f>
        <v>2</v>
      </c>
      <c r="AB4007" s="55" t="n">
        <f aca="false">IF(AND(E4007&gt;0,OR(AND(B4007&gt;=1,B4007&lt;=6),B4007=10)),1,0)</f>
        <v>0</v>
      </c>
      <c r="AC4007" s="55" t="n">
        <f aca="false">IF(AND(E4007&gt;0,B4007=10),1,0)</f>
        <v>0</v>
      </c>
      <c r="AD4007" s="55" t="n">
        <f aca="false">IF(AND(C4006=C4007,AA4006=AA4007-1),AB4006,"")</f>
        <v>0</v>
      </c>
      <c r="AE4007" s="55" t="n">
        <f aca="false">IF(AND(C4006=C4007,AA4006=AA4007-1),AC4006,"")</f>
        <v>0</v>
      </c>
      <c r="AF4007" s="55" t="n">
        <f aca="false">IF(AA4007=1,"",IF(AND(AB4007=1,AD4007&lt;&gt;1),1,0))</f>
        <v>0</v>
      </c>
      <c r="AG4007" s="55" t="n">
        <f aca="false">IF(AA4007=1,"",IF(AND(AC4007=1,AE4007&lt;&gt;1),1,0))</f>
        <v>0</v>
      </c>
      <c r="AH4007" s="60" t="str">
        <f aca="false">IF(AND(E4007&gt;0,AA4007&lt;2,NOT(AND(C4008=C4007,AA4008=AA4007+1))),INDEX(DATAS,AA4007+1),"")</f>
        <v/>
      </c>
      <c r="AI4007" s="60" t="str">
        <f aca="false">IF(AND(AC4007=1,AA4007&lt;2),IF(AND(C4008=C4007,AA4008=AA4007+1),IF(AC4008=1,"",INDEX(DATAS,AA4007+1)),INDEX(DATAS,AA4007+1)),"")</f>
        <v/>
      </c>
    </row>
    <row r="4008" customFormat="false" ht="15" hidden="false" customHeight="false" outlineLevel="0" collapsed="false">
      <c r="A4008" s="60" t="n">
        <v>46309</v>
      </c>
      <c r="B4008" s="0" t="n">
        <v>8</v>
      </c>
      <c r="C4008" s="0" t="n">
        <v>6278</v>
      </c>
      <c r="E4008" s="0" t="n">
        <v>0</v>
      </c>
      <c r="F4008" s="55" t="s">
        <v>1163</v>
      </c>
      <c r="I4008" s="55" t="s">
        <v>157</v>
      </c>
      <c r="L4008" s="0" t="n">
        <v>203</v>
      </c>
      <c r="U4008" s="0" t="n">
        <v>617</v>
      </c>
      <c r="V4008" s="0" t="n">
        <v>2</v>
      </c>
      <c r="W4008" s="60" t="n">
        <v>46107</v>
      </c>
      <c r="X4008" s="55" t="n">
        <f aca="false">IF(I4008="Male",0,1)</f>
        <v>1</v>
      </c>
      <c r="Y4008" s="55" t="n">
        <f aca="false">IF(OR(I4008="DNB",I4008="Dry DNB"),1,0)</f>
        <v>0</v>
      </c>
      <c r="Z4008" s="55" t="n">
        <f aca="false">IF(ISNUMBER(W4008),A4008-W4008,"")</f>
        <v>202</v>
      </c>
      <c r="AA4008" s="55" t="n">
        <f aca="false">MATCH(A4008,DATAS,0)</f>
        <v>1</v>
      </c>
      <c r="AB4008" s="55" t="n">
        <f aca="false">IF(AND(E4008&gt;0,OR(AND(B4008&gt;=1,B4008&lt;=6),B4008=10)),1,0)</f>
        <v>0</v>
      </c>
      <c r="AC4008" s="55" t="n">
        <f aca="false">IF(AND(E4008&gt;0,B4008=10),1,0)</f>
        <v>0</v>
      </c>
      <c r="AD4008" s="0" t="str">
        <f aca="false">IF(AND(C4007=C4008,AA4007=AA4008-1),AB4007,"")</f>
        <v/>
      </c>
      <c r="AE4008" s="0" t="str">
        <f aca="false">IF(AND(C4007=C4008,AA4007=AA4008-1),AC4007,"")</f>
        <v/>
      </c>
      <c r="AF4008" s="0" t="str">
        <f aca="false">IF(AA4008=1,"",IF(AND(AB4008=1,AD4008&lt;&gt;1),1,0))</f>
        <v/>
      </c>
      <c r="AG4008" s="0" t="str">
        <f aca="false">IF(AA4008=1,"",IF(AND(AC4008=1,AE4008&lt;&gt;1),1,0))</f>
        <v/>
      </c>
      <c r="AH4008" s="60" t="str">
        <f aca="false">IF(AND(E4008&gt;0,AA4008&lt;2,NOT(AND(C4009=C4008,AA4009=AA4008+1))),INDEX(DATAS,AA4008+1),"")</f>
        <v/>
      </c>
      <c r="AI4008" s="60" t="str">
        <f aca="false">IF(AND(AC4008=1,AA4008&lt;2),IF(AND(C4009=C4008,AA4009=AA4008+1),IF(AC4009=1,"",INDEX(DATAS,AA4008+1)),INDEX(DATAS,AA4008+1)),"")</f>
        <v/>
      </c>
    </row>
    <row r="4009" customFormat="false" ht="15" hidden="false" customHeight="false" outlineLevel="0" collapsed="false">
      <c r="A4009" s="60" t="n">
        <v>46310</v>
      </c>
      <c r="B4009" s="0" t="n">
        <v>8</v>
      </c>
      <c r="C4009" s="0" t="n">
        <v>6278</v>
      </c>
      <c r="E4009" s="0" t="n">
        <v>0</v>
      </c>
      <c r="F4009" s="55" t="s">
        <v>1163</v>
      </c>
      <c r="I4009" s="55" t="s">
        <v>157</v>
      </c>
      <c r="L4009" s="0" t="n">
        <v>204</v>
      </c>
      <c r="U4009" s="0" t="n">
        <v>618</v>
      </c>
      <c r="V4009" s="0" t="n">
        <v>2</v>
      </c>
      <c r="W4009" s="60" t="n">
        <v>46107</v>
      </c>
      <c r="X4009" s="55" t="n">
        <f aca="false">IF(I4009="Male",0,1)</f>
        <v>1</v>
      </c>
      <c r="Y4009" s="55" t="n">
        <f aca="false">IF(OR(I4009="DNB",I4009="Dry DNB"),1,0)</f>
        <v>0</v>
      </c>
      <c r="Z4009" s="55" t="n">
        <f aca="false">IF(ISNUMBER(W4009),A4009-W4009,"")</f>
        <v>203</v>
      </c>
      <c r="AA4009" s="55" t="n">
        <f aca="false">MATCH(A4009,DATAS,0)</f>
        <v>2</v>
      </c>
      <c r="AB4009" s="55" t="n">
        <f aca="false">IF(AND(E4009&gt;0,OR(AND(B4009&gt;=1,B4009&lt;=6),B4009=10)),1,0)</f>
        <v>0</v>
      </c>
      <c r="AC4009" s="55" t="n">
        <f aca="false">IF(AND(E4009&gt;0,B4009=10),1,0)</f>
        <v>0</v>
      </c>
      <c r="AD4009" s="55" t="n">
        <f aca="false">IF(AND(C4008=C4009,AA4008=AA4009-1),AB4008,"")</f>
        <v>0</v>
      </c>
      <c r="AE4009" s="55" t="n">
        <f aca="false">IF(AND(C4008=C4009,AA4008=AA4009-1),AC4008,"")</f>
        <v>0</v>
      </c>
      <c r="AF4009" s="55" t="n">
        <f aca="false">IF(AA4009=1,"",IF(AND(AB4009=1,AD4009&lt;&gt;1),1,0))</f>
        <v>0</v>
      </c>
      <c r="AG4009" s="55" t="n">
        <f aca="false">IF(AA4009=1,"",IF(AND(AC4009=1,AE4009&lt;&gt;1),1,0))</f>
        <v>0</v>
      </c>
      <c r="AH4009" s="60" t="str">
        <f aca="false">IF(AND(E4009&gt;0,AA4009&lt;2,NOT(AND(C4010=C4009,AA4010=AA4009+1))),INDEX(DATAS,AA4009+1),"")</f>
        <v/>
      </c>
      <c r="AI4009" s="60" t="str">
        <f aca="false">IF(AND(AC4009=1,AA4009&lt;2),IF(AND(C4010=C4009,AA4010=AA4009+1),IF(AC4010=1,"",INDEX(DATAS,AA4009+1)),INDEX(DATAS,AA4009+1)),"")</f>
        <v/>
      </c>
    </row>
    <row r="4010" customFormat="false" ht="15" hidden="false" customHeight="false" outlineLevel="0" collapsed="false">
      <c r="A4010" s="60" t="n">
        <v>46309</v>
      </c>
      <c r="B4010" s="0" t="n">
        <v>7</v>
      </c>
      <c r="C4010" s="0" t="n">
        <v>6280</v>
      </c>
      <c r="E4010" s="0" t="n">
        <v>0</v>
      </c>
      <c r="F4010" s="55" t="s">
        <v>1164</v>
      </c>
      <c r="I4010" s="55" t="s">
        <v>157</v>
      </c>
      <c r="L4010" s="0" t="n">
        <v>250</v>
      </c>
      <c r="U4010" s="0" t="n">
        <v>616</v>
      </c>
      <c r="V4010" s="0" t="n">
        <v>1</v>
      </c>
      <c r="W4010" s="60" t="n">
        <v>46060</v>
      </c>
      <c r="X4010" s="55" t="n">
        <f aca="false">IF(I4010="Male",0,1)</f>
        <v>1</v>
      </c>
      <c r="Y4010" s="55" t="n">
        <f aca="false">IF(OR(I4010="DNB",I4010="Dry DNB"),1,0)</f>
        <v>0</v>
      </c>
      <c r="Z4010" s="55" t="n">
        <f aca="false">IF(ISNUMBER(W4010),A4010-W4010,"")</f>
        <v>249</v>
      </c>
      <c r="AA4010" s="55" t="n">
        <f aca="false">MATCH(A4010,DATAS,0)</f>
        <v>1</v>
      </c>
      <c r="AB4010" s="55" t="n">
        <f aca="false">IF(AND(E4010&gt;0,OR(AND(B4010&gt;=1,B4010&lt;=6),B4010=10)),1,0)</f>
        <v>0</v>
      </c>
      <c r="AC4010" s="55" t="n">
        <f aca="false">IF(AND(E4010&gt;0,B4010=10),1,0)</f>
        <v>0</v>
      </c>
      <c r="AD4010" s="0" t="str">
        <f aca="false">IF(AND(C4009=C4010,AA4009=AA4010-1),AB4009,"")</f>
        <v/>
      </c>
      <c r="AE4010" s="0" t="str">
        <f aca="false">IF(AND(C4009=C4010,AA4009=AA4010-1),AC4009,"")</f>
        <v/>
      </c>
      <c r="AF4010" s="0" t="str">
        <f aca="false">IF(AA4010=1,"",IF(AND(AB4010=1,AD4010&lt;&gt;1),1,0))</f>
        <v/>
      </c>
      <c r="AG4010" s="0" t="str">
        <f aca="false">IF(AA4010=1,"",IF(AND(AC4010=1,AE4010&lt;&gt;1),1,0))</f>
        <v/>
      </c>
      <c r="AH4010" s="60" t="str">
        <f aca="false">IF(AND(E4010&gt;0,AA4010&lt;2,NOT(AND(C4011=C4010,AA4011=AA4010+1))),INDEX(DATAS,AA4010+1),"")</f>
        <v/>
      </c>
      <c r="AI4010" s="60" t="str">
        <f aca="false">IF(AND(AC4010=1,AA4010&lt;2),IF(AND(C4011=C4010,AA4011=AA4010+1),IF(AC4011=1,"",INDEX(DATAS,AA4010+1)),INDEX(DATAS,AA4010+1)),"")</f>
        <v/>
      </c>
    </row>
    <row r="4011" customFormat="false" ht="15" hidden="false" customHeight="false" outlineLevel="0" collapsed="false">
      <c r="A4011" s="60" t="n">
        <v>46310</v>
      </c>
      <c r="B4011" s="0" t="n">
        <v>7</v>
      </c>
      <c r="C4011" s="0" t="n">
        <v>6280</v>
      </c>
      <c r="E4011" s="0" t="n">
        <v>0</v>
      </c>
      <c r="F4011" s="55" t="s">
        <v>1164</v>
      </c>
      <c r="I4011" s="55" t="s">
        <v>157</v>
      </c>
      <c r="L4011" s="0" t="n">
        <v>251</v>
      </c>
      <c r="U4011" s="0" t="n">
        <v>617</v>
      </c>
      <c r="V4011" s="0" t="n">
        <v>1</v>
      </c>
      <c r="W4011" s="60" t="n">
        <v>46060</v>
      </c>
      <c r="X4011" s="55" t="n">
        <f aca="false">IF(I4011="Male",0,1)</f>
        <v>1</v>
      </c>
      <c r="Y4011" s="55" t="n">
        <f aca="false">IF(OR(I4011="DNB",I4011="Dry DNB"),1,0)</f>
        <v>0</v>
      </c>
      <c r="Z4011" s="55" t="n">
        <f aca="false">IF(ISNUMBER(W4011),A4011-W4011,"")</f>
        <v>250</v>
      </c>
      <c r="AA4011" s="55" t="n">
        <f aca="false">MATCH(A4011,DATAS,0)</f>
        <v>2</v>
      </c>
      <c r="AB4011" s="55" t="n">
        <f aca="false">IF(AND(E4011&gt;0,OR(AND(B4011&gt;=1,B4011&lt;=6),B4011=10)),1,0)</f>
        <v>0</v>
      </c>
      <c r="AC4011" s="55" t="n">
        <f aca="false">IF(AND(E4011&gt;0,B4011=10),1,0)</f>
        <v>0</v>
      </c>
      <c r="AD4011" s="55" t="n">
        <f aca="false">IF(AND(C4010=C4011,AA4010=AA4011-1),AB4010,"")</f>
        <v>0</v>
      </c>
      <c r="AE4011" s="55" t="n">
        <f aca="false">IF(AND(C4010=C4011,AA4010=AA4011-1),AC4010,"")</f>
        <v>0</v>
      </c>
      <c r="AF4011" s="55" t="n">
        <f aca="false">IF(AA4011=1,"",IF(AND(AB4011=1,AD4011&lt;&gt;1),1,0))</f>
        <v>0</v>
      </c>
      <c r="AG4011" s="55" t="n">
        <f aca="false">IF(AA4011=1,"",IF(AND(AC4011=1,AE4011&lt;&gt;1),1,0))</f>
        <v>0</v>
      </c>
      <c r="AH4011" s="60" t="str">
        <f aca="false">IF(AND(E4011&gt;0,AA4011&lt;2,NOT(AND(C4012=C4011,AA4012=AA4011+1))),INDEX(DATAS,AA4011+1),"")</f>
        <v/>
      </c>
      <c r="AI4011" s="60" t="str">
        <f aca="false">IF(AND(AC4011=1,AA4011&lt;2),IF(AND(C4012=C4011,AA4012=AA4011+1),IF(AC4012=1,"",INDEX(DATAS,AA4011+1)),INDEX(DATAS,AA4011+1)),"")</f>
        <v/>
      </c>
    </row>
    <row r="4012" customFormat="false" ht="15" hidden="false" customHeight="false" outlineLevel="0" collapsed="false">
      <c r="A4012" s="60" t="n">
        <v>46309</v>
      </c>
      <c r="B4012" s="0" t="n">
        <v>8</v>
      </c>
      <c r="C4012" s="0" t="n">
        <v>6281</v>
      </c>
      <c r="E4012" s="0" t="n">
        <v>0</v>
      </c>
      <c r="F4012" s="55" t="s">
        <v>1165</v>
      </c>
      <c r="I4012" s="55" t="s">
        <v>157</v>
      </c>
      <c r="L4012" s="0" t="n">
        <v>248</v>
      </c>
      <c r="U4012" s="0" t="n">
        <v>615</v>
      </c>
      <c r="V4012" s="0" t="n">
        <v>1</v>
      </c>
      <c r="W4012" s="60" t="n">
        <v>46062</v>
      </c>
      <c r="X4012" s="55" t="n">
        <f aca="false">IF(I4012="Male",0,1)</f>
        <v>1</v>
      </c>
      <c r="Y4012" s="55" t="n">
        <f aca="false">IF(OR(I4012="DNB",I4012="Dry DNB"),1,0)</f>
        <v>0</v>
      </c>
      <c r="Z4012" s="55" t="n">
        <f aca="false">IF(ISNUMBER(W4012),A4012-W4012,"")</f>
        <v>247</v>
      </c>
      <c r="AA4012" s="55" t="n">
        <f aca="false">MATCH(A4012,DATAS,0)</f>
        <v>1</v>
      </c>
      <c r="AB4012" s="55" t="n">
        <f aca="false">IF(AND(E4012&gt;0,OR(AND(B4012&gt;=1,B4012&lt;=6),B4012=10)),1,0)</f>
        <v>0</v>
      </c>
      <c r="AC4012" s="55" t="n">
        <f aca="false">IF(AND(E4012&gt;0,B4012=10),1,0)</f>
        <v>0</v>
      </c>
      <c r="AD4012" s="0" t="str">
        <f aca="false">IF(AND(C4011=C4012,AA4011=AA4012-1),AB4011,"")</f>
        <v/>
      </c>
      <c r="AE4012" s="0" t="str">
        <f aca="false">IF(AND(C4011=C4012,AA4011=AA4012-1),AC4011,"")</f>
        <v/>
      </c>
      <c r="AF4012" s="0" t="str">
        <f aca="false">IF(AA4012=1,"",IF(AND(AB4012=1,AD4012&lt;&gt;1),1,0))</f>
        <v/>
      </c>
      <c r="AG4012" s="0" t="str">
        <f aca="false">IF(AA4012=1,"",IF(AND(AC4012=1,AE4012&lt;&gt;1),1,0))</f>
        <v/>
      </c>
      <c r="AH4012" s="60" t="str">
        <f aca="false">IF(AND(E4012&gt;0,AA4012&lt;2,NOT(AND(C4013=C4012,AA4013=AA4012+1))),INDEX(DATAS,AA4012+1),"")</f>
        <v/>
      </c>
      <c r="AI4012" s="60" t="str">
        <f aca="false">IF(AND(AC4012=1,AA4012&lt;2),IF(AND(C4013=C4012,AA4013=AA4012+1),IF(AC4013=1,"",INDEX(DATAS,AA4012+1)),INDEX(DATAS,AA4012+1)),"")</f>
        <v/>
      </c>
    </row>
    <row r="4013" customFormat="false" ht="15" hidden="false" customHeight="false" outlineLevel="0" collapsed="false">
      <c r="A4013" s="60" t="n">
        <v>46310</v>
      </c>
      <c r="B4013" s="0" t="n">
        <v>8</v>
      </c>
      <c r="C4013" s="0" t="n">
        <v>6281</v>
      </c>
      <c r="E4013" s="0" t="n">
        <v>0</v>
      </c>
      <c r="F4013" s="55" t="s">
        <v>1165</v>
      </c>
      <c r="I4013" s="55" t="s">
        <v>157</v>
      </c>
      <c r="L4013" s="0" t="n">
        <v>249</v>
      </c>
      <c r="U4013" s="0" t="n">
        <v>616</v>
      </c>
      <c r="V4013" s="0" t="n">
        <v>1</v>
      </c>
      <c r="W4013" s="60" t="n">
        <v>46062</v>
      </c>
      <c r="X4013" s="55" t="n">
        <f aca="false">IF(I4013="Male",0,1)</f>
        <v>1</v>
      </c>
      <c r="Y4013" s="55" t="n">
        <f aca="false">IF(OR(I4013="DNB",I4013="Dry DNB"),1,0)</f>
        <v>0</v>
      </c>
      <c r="Z4013" s="55" t="n">
        <f aca="false">IF(ISNUMBER(W4013),A4013-W4013,"")</f>
        <v>248</v>
      </c>
      <c r="AA4013" s="55" t="n">
        <f aca="false">MATCH(A4013,DATAS,0)</f>
        <v>2</v>
      </c>
      <c r="AB4013" s="55" t="n">
        <f aca="false">IF(AND(E4013&gt;0,OR(AND(B4013&gt;=1,B4013&lt;=6),B4013=10)),1,0)</f>
        <v>0</v>
      </c>
      <c r="AC4013" s="55" t="n">
        <f aca="false">IF(AND(E4013&gt;0,B4013=10),1,0)</f>
        <v>0</v>
      </c>
      <c r="AD4013" s="55" t="n">
        <f aca="false">IF(AND(C4012=C4013,AA4012=AA4013-1),AB4012,"")</f>
        <v>0</v>
      </c>
      <c r="AE4013" s="55" t="n">
        <f aca="false">IF(AND(C4012=C4013,AA4012=AA4013-1),AC4012,"")</f>
        <v>0</v>
      </c>
      <c r="AF4013" s="55" t="n">
        <f aca="false">IF(AA4013=1,"",IF(AND(AB4013=1,AD4013&lt;&gt;1),1,0))</f>
        <v>0</v>
      </c>
      <c r="AG4013" s="55" t="n">
        <f aca="false">IF(AA4013=1,"",IF(AND(AC4013=1,AE4013&lt;&gt;1),1,0))</f>
        <v>0</v>
      </c>
      <c r="AH4013" s="60" t="str">
        <f aca="false">IF(AND(E4013&gt;0,AA4013&lt;2,NOT(AND(C4014=C4013,AA4014=AA4013+1))),INDEX(DATAS,AA4013+1),"")</f>
        <v/>
      </c>
      <c r="AI4013" s="60" t="str">
        <f aca="false">IF(AND(AC4013=1,AA4013&lt;2),IF(AND(C4014=C4013,AA4014=AA4013+1),IF(AC4014=1,"",INDEX(DATAS,AA4013+1)),INDEX(DATAS,AA4013+1)),"")</f>
        <v/>
      </c>
    </row>
    <row r="4014" customFormat="false" ht="15" hidden="false" customHeight="false" outlineLevel="0" collapsed="false">
      <c r="A4014" s="60" t="n">
        <v>46309</v>
      </c>
      <c r="B4014" s="0" t="n">
        <v>7</v>
      </c>
      <c r="C4014" s="0" t="n">
        <v>6282</v>
      </c>
      <c r="E4014" s="0" t="n">
        <v>0</v>
      </c>
      <c r="F4014" s="55" t="s">
        <v>1165</v>
      </c>
      <c r="I4014" s="55" t="s">
        <v>157</v>
      </c>
      <c r="L4014" s="0" t="n">
        <v>220</v>
      </c>
      <c r="U4014" s="0" t="n">
        <v>615</v>
      </c>
      <c r="V4014" s="0" t="n">
        <v>1</v>
      </c>
      <c r="W4014" s="60" t="n">
        <v>46090</v>
      </c>
      <c r="X4014" s="55" t="n">
        <f aca="false">IF(I4014="Male",0,1)</f>
        <v>1</v>
      </c>
      <c r="Y4014" s="55" t="n">
        <f aca="false">IF(OR(I4014="DNB",I4014="Dry DNB"),1,0)</f>
        <v>0</v>
      </c>
      <c r="Z4014" s="55" t="n">
        <f aca="false">IF(ISNUMBER(W4014),A4014-W4014,"")</f>
        <v>219</v>
      </c>
      <c r="AA4014" s="55" t="n">
        <f aca="false">MATCH(A4014,DATAS,0)</f>
        <v>1</v>
      </c>
      <c r="AB4014" s="55" t="n">
        <f aca="false">IF(AND(E4014&gt;0,OR(AND(B4014&gt;=1,B4014&lt;=6),B4014=10)),1,0)</f>
        <v>0</v>
      </c>
      <c r="AC4014" s="55" t="n">
        <f aca="false">IF(AND(E4014&gt;0,B4014=10),1,0)</f>
        <v>0</v>
      </c>
      <c r="AD4014" s="0" t="str">
        <f aca="false">IF(AND(C4013=C4014,AA4013=AA4014-1),AB4013,"")</f>
        <v/>
      </c>
      <c r="AE4014" s="0" t="str">
        <f aca="false">IF(AND(C4013=C4014,AA4013=AA4014-1),AC4013,"")</f>
        <v/>
      </c>
      <c r="AF4014" s="0" t="str">
        <f aca="false">IF(AA4014=1,"",IF(AND(AB4014=1,AD4014&lt;&gt;1),1,0))</f>
        <v/>
      </c>
      <c r="AG4014" s="0" t="str">
        <f aca="false">IF(AA4014=1,"",IF(AND(AC4014=1,AE4014&lt;&gt;1),1,0))</f>
        <v/>
      </c>
      <c r="AH4014" s="60" t="str">
        <f aca="false">IF(AND(E4014&gt;0,AA4014&lt;2,NOT(AND(C4015=C4014,AA4015=AA4014+1))),INDEX(DATAS,AA4014+1),"")</f>
        <v/>
      </c>
      <c r="AI4014" s="60" t="str">
        <f aca="false">IF(AND(AC4014=1,AA4014&lt;2),IF(AND(C4015=C4014,AA4015=AA4014+1),IF(AC4015=1,"",INDEX(DATAS,AA4014+1)),INDEX(DATAS,AA4014+1)),"")</f>
        <v/>
      </c>
    </row>
    <row r="4015" customFormat="false" ht="15" hidden="false" customHeight="false" outlineLevel="0" collapsed="false">
      <c r="A4015" s="60" t="n">
        <v>46310</v>
      </c>
      <c r="B4015" s="0" t="n">
        <v>7</v>
      </c>
      <c r="C4015" s="0" t="n">
        <v>6282</v>
      </c>
      <c r="E4015" s="0" t="n">
        <v>0</v>
      </c>
      <c r="F4015" s="55" t="s">
        <v>1165</v>
      </c>
      <c r="I4015" s="55" t="s">
        <v>157</v>
      </c>
      <c r="L4015" s="0" t="n">
        <v>221</v>
      </c>
      <c r="U4015" s="0" t="n">
        <v>616</v>
      </c>
      <c r="V4015" s="0" t="n">
        <v>1</v>
      </c>
      <c r="W4015" s="60" t="n">
        <v>46090</v>
      </c>
      <c r="X4015" s="55" t="n">
        <f aca="false">IF(I4015="Male",0,1)</f>
        <v>1</v>
      </c>
      <c r="Y4015" s="55" t="n">
        <f aca="false">IF(OR(I4015="DNB",I4015="Dry DNB"),1,0)</f>
        <v>0</v>
      </c>
      <c r="Z4015" s="55" t="n">
        <f aca="false">IF(ISNUMBER(W4015),A4015-W4015,"")</f>
        <v>220</v>
      </c>
      <c r="AA4015" s="55" t="n">
        <f aca="false">MATCH(A4015,DATAS,0)</f>
        <v>2</v>
      </c>
      <c r="AB4015" s="55" t="n">
        <f aca="false">IF(AND(E4015&gt;0,OR(AND(B4015&gt;=1,B4015&lt;=6),B4015=10)),1,0)</f>
        <v>0</v>
      </c>
      <c r="AC4015" s="55" t="n">
        <f aca="false">IF(AND(E4015&gt;0,B4015=10),1,0)</f>
        <v>0</v>
      </c>
      <c r="AD4015" s="55" t="n">
        <f aca="false">IF(AND(C4014=C4015,AA4014=AA4015-1),AB4014,"")</f>
        <v>0</v>
      </c>
      <c r="AE4015" s="55" t="n">
        <f aca="false">IF(AND(C4014=C4015,AA4014=AA4015-1),AC4014,"")</f>
        <v>0</v>
      </c>
      <c r="AF4015" s="55" t="n">
        <f aca="false">IF(AA4015=1,"",IF(AND(AB4015=1,AD4015&lt;&gt;1),1,0))</f>
        <v>0</v>
      </c>
      <c r="AG4015" s="55" t="n">
        <f aca="false">IF(AA4015=1,"",IF(AND(AC4015=1,AE4015&lt;&gt;1),1,0))</f>
        <v>0</v>
      </c>
      <c r="AH4015" s="60" t="str">
        <f aca="false">IF(AND(E4015&gt;0,AA4015&lt;2,NOT(AND(C4016=C4015,AA4016=AA4015+1))),INDEX(DATAS,AA4015+1),"")</f>
        <v/>
      </c>
      <c r="AI4015" s="60" t="str">
        <f aca="false">IF(AND(AC4015=1,AA4015&lt;2),IF(AND(C4016=C4015,AA4016=AA4015+1),IF(AC4016=1,"",INDEX(DATAS,AA4015+1)),INDEX(DATAS,AA4015+1)),"")</f>
        <v/>
      </c>
    </row>
    <row r="4016" customFormat="false" ht="15" hidden="false" customHeight="false" outlineLevel="0" collapsed="false">
      <c r="A4016" s="60" t="n">
        <v>46309</v>
      </c>
      <c r="B4016" s="0" t="n">
        <v>8</v>
      </c>
      <c r="C4016" s="0" t="n">
        <v>6283</v>
      </c>
      <c r="E4016" s="0" t="n">
        <v>0</v>
      </c>
      <c r="F4016" s="55" t="s">
        <v>1165</v>
      </c>
      <c r="I4016" s="55" t="s">
        <v>157</v>
      </c>
      <c r="L4016" s="0" t="n">
        <v>246</v>
      </c>
      <c r="U4016" s="0" t="n">
        <v>615</v>
      </c>
      <c r="V4016" s="0" t="n">
        <v>1</v>
      </c>
      <c r="W4016" s="60" t="n">
        <v>46064</v>
      </c>
      <c r="X4016" s="55" t="n">
        <f aca="false">IF(I4016="Male",0,1)</f>
        <v>1</v>
      </c>
      <c r="Y4016" s="55" t="n">
        <f aca="false">IF(OR(I4016="DNB",I4016="Dry DNB"),1,0)</f>
        <v>0</v>
      </c>
      <c r="Z4016" s="55" t="n">
        <f aca="false">IF(ISNUMBER(W4016),A4016-W4016,"")</f>
        <v>245</v>
      </c>
      <c r="AA4016" s="55" t="n">
        <f aca="false">MATCH(A4016,DATAS,0)</f>
        <v>1</v>
      </c>
      <c r="AB4016" s="55" t="n">
        <f aca="false">IF(AND(E4016&gt;0,OR(AND(B4016&gt;=1,B4016&lt;=6),B4016=10)),1,0)</f>
        <v>0</v>
      </c>
      <c r="AC4016" s="55" t="n">
        <f aca="false">IF(AND(E4016&gt;0,B4016=10),1,0)</f>
        <v>0</v>
      </c>
      <c r="AD4016" s="0" t="str">
        <f aca="false">IF(AND(C4015=C4016,AA4015=AA4016-1),AB4015,"")</f>
        <v/>
      </c>
      <c r="AE4016" s="0" t="str">
        <f aca="false">IF(AND(C4015=C4016,AA4015=AA4016-1),AC4015,"")</f>
        <v/>
      </c>
      <c r="AF4016" s="0" t="str">
        <f aca="false">IF(AA4016=1,"",IF(AND(AB4016=1,AD4016&lt;&gt;1),1,0))</f>
        <v/>
      </c>
      <c r="AG4016" s="0" t="str">
        <f aca="false">IF(AA4016=1,"",IF(AND(AC4016=1,AE4016&lt;&gt;1),1,0))</f>
        <v/>
      </c>
      <c r="AH4016" s="60" t="str">
        <f aca="false">IF(AND(E4016&gt;0,AA4016&lt;2,NOT(AND(C4017=C4016,AA4017=AA4016+1))),INDEX(DATAS,AA4016+1),"")</f>
        <v/>
      </c>
      <c r="AI4016" s="60" t="str">
        <f aca="false">IF(AND(AC4016=1,AA4016&lt;2),IF(AND(C4017=C4016,AA4017=AA4016+1),IF(AC4017=1,"",INDEX(DATAS,AA4016+1)),INDEX(DATAS,AA4016+1)),"")</f>
        <v/>
      </c>
    </row>
    <row r="4017" customFormat="false" ht="15" hidden="false" customHeight="false" outlineLevel="0" collapsed="false">
      <c r="A4017" s="60" t="n">
        <v>46310</v>
      </c>
      <c r="B4017" s="0" t="n">
        <v>8</v>
      </c>
      <c r="C4017" s="0" t="n">
        <v>6283</v>
      </c>
      <c r="E4017" s="0" t="n">
        <v>0</v>
      </c>
      <c r="F4017" s="55" t="s">
        <v>1165</v>
      </c>
      <c r="I4017" s="55" t="s">
        <v>157</v>
      </c>
      <c r="L4017" s="0" t="n">
        <v>247</v>
      </c>
      <c r="U4017" s="0" t="n">
        <v>616</v>
      </c>
      <c r="V4017" s="0" t="n">
        <v>1</v>
      </c>
      <c r="W4017" s="60" t="n">
        <v>46064</v>
      </c>
      <c r="X4017" s="55" t="n">
        <f aca="false">IF(I4017="Male",0,1)</f>
        <v>1</v>
      </c>
      <c r="Y4017" s="55" t="n">
        <f aca="false">IF(OR(I4017="DNB",I4017="Dry DNB"),1,0)</f>
        <v>0</v>
      </c>
      <c r="Z4017" s="55" t="n">
        <f aca="false">IF(ISNUMBER(W4017),A4017-W4017,"")</f>
        <v>246</v>
      </c>
      <c r="AA4017" s="55" t="n">
        <f aca="false">MATCH(A4017,DATAS,0)</f>
        <v>2</v>
      </c>
      <c r="AB4017" s="55" t="n">
        <f aca="false">IF(AND(E4017&gt;0,OR(AND(B4017&gt;=1,B4017&lt;=6),B4017=10)),1,0)</f>
        <v>0</v>
      </c>
      <c r="AC4017" s="55" t="n">
        <f aca="false">IF(AND(E4017&gt;0,B4017=10),1,0)</f>
        <v>0</v>
      </c>
      <c r="AD4017" s="55" t="n">
        <f aca="false">IF(AND(C4016=C4017,AA4016=AA4017-1),AB4016,"")</f>
        <v>0</v>
      </c>
      <c r="AE4017" s="55" t="n">
        <f aca="false">IF(AND(C4016=C4017,AA4016=AA4017-1),AC4016,"")</f>
        <v>0</v>
      </c>
      <c r="AF4017" s="55" t="n">
        <f aca="false">IF(AA4017=1,"",IF(AND(AB4017=1,AD4017&lt;&gt;1),1,0))</f>
        <v>0</v>
      </c>
      <c r="AG4017" s="55" t="n">
        <f aca="false">IF(AA4017=1,"",IF(AND(AC4017=1,AE4017&lt;&gt;1),1,0))</f>
        <v>0</v>
      </c>
      <c r="AH4017" s="60" t="str">
        <f aca="false">IF(AND(E4017&gt;0,AA4017&lt;2,NOT(AND(C4018=C4017,AA4018=AA4017+1))),INDEX(DATAS,AA4017+1),"")</f>
        <v/>
      </c>
      <c r="AI4017" s="60" t="str">
        <f aca="false">IF(AND(AC4017=1,AA4017&lt;2),IF(AND(C4018=C4017,AA4018=AA4017+1),IF(AC4018=1,"",INDEX(DATAS,AA4017+1)),INDEX(DATAS,AA4017+1)),"")</f>
        <v/>
      </c>
    </row>
    <row r="4018" customFormat="false" ht="15" hidden="false" customHeight="false" outlineLevel="0" collapsed="false">
      <c r="A4018" s="60" t="n">
        <v>46309</v>
      </c>
      <c r="B4018" s="0" t="n">
        <v>8</v>
      </c>
      <c r="C4018" s="0" t="n">
        <v>6284</v>
      </c>
      <c r="E4018" s="0" t="n">
        <v>0</v>
      </c>
      <c r="F4018" s="55" t="s">
        <v>1165</v>
      </c>
      <c r="I4018" s="55" t="s">
        <v>157</v>
      </c>
      <c r="L4018" s="0" t="n">
        <v>234</v>
      </c>
      <c r="U4018" s="0" t="n">
        <v>615</v>
      </c>
      <c r="V4018" s="0" t="n">
        <v>1</v>
      </c>
      <c r="W4018" s="60" t="n">
        <v>46076</v>
      </c>
      <c r="X4018" s="55" t="n">
        <f aca="false">IF(I4018="Male",0,1)</f>
        <v>1</v>
      </c>
      <c r="Y4018" s="55" t="n">
        <f aca="false">IF(OR(I4018="DNB",I4018="Dry DNB"),1,0)</f>
        <v>0</v>
      </c>
      <c r="Z4018" s="55" t="n">
        <f aca="false">IF(ISNUMBER(W4018),A4018-W4018,"")</f>
        <v>233</v>
      </c>
      <c r="AA4018" s="55" t="n">
        <f aca="false">MATCH(A4018,DATAS,0)</f>
        <v>1</v>
      </c>
      <c r="AB4018" s="55" t="n">
        <f aca="false">IF(AND(E4018&gt;0,OR(AND(B4018&gt;=1,B4018&lt;=6),B4018=10)),1,0)</f>
        <v>0</v>
      </c>
      <c r="AC4018" s="55" t="n">
        <f aca="false">IF(AND(E4018&gt;0,B4018=10),1,0)</f>
        <v>0</v>
      </c>
      <c r="AD4018" s="0" t="str">
        <f aca="false">IF(AND(C4017=C4018,AA4017=AA4018-1),AB4017,"")</f>
        <v/>
      </c>
      <c r="AE4018" s="0" t="str">
        <f aca="false">IF(AND(C4017=C4018,AA4017=AA4018-1),AC4017,"")</f>
        <v/>
      </c>
      <c r="AF4018" s="0" t="str">
        <f aca="false">IF(AA4018=1,"",IF(AND(AB4018=1,AD4018&lt;&gt;1),1,0))</f>
        <v/>
      </c>
      <c r="AG4018" s="0" t="str">
        <f aca="false">IF(AA4018=1,"",IF(AND(AC4018=1,AE4018&lt;&gt;1),1,0))</f>
        <v/>
      </c>
      <c r="AH4018" s="60" t="str">
        <f aca="false">IF(AND(E4018&gt;0,AA4018&lt;2,NOT(AND(C4019=C4018,AA4019=AA4018+1))),INDEX(DATAS,AA4018+1),"")</f>
        <v/>
      </c>
      <c r="AI4018" s="60" t="str">
        <f aca="false">IF(AND(AC4018=1,AA4018&lt;2),IF(AND(C4019=C4018,AA4019=AA4018+1),IF(AC4019=1,"",INDEX(DATAS,AA4018+1)),INDEX(DATAS,AA4018+1)),"")</f>
        <v/>
      </c>
    </row>
    <row r="4019" customFormat="false" ht="15" hidden="false" customHeight="false" outlineLevel="0" collapsed="false">
      <c r="A4019" s="60" t="n">
        <v>46310</v>
      </c>
      <c r="B4019" s="0" t="n">
        <v>8</v>
      </c>
      <c r="C4019" s="0" t="n">
        <v>6284</v>
      </c>
      <c r="E4019" s="0" t="n">
        <v>0</v>
      </c>
      <c r="F4019" s="55" t="s">
        <v>1165</v>
      </c>
      <c r="I4019" s="55" t="s">
        <v>157</v>
      </c>
      <c r="L4019" s="0" t="n">
        <v>235</v>
      </c>
      <c r="U4019" s="0" t="n">
        <v>616</v>
      </c>
      <c r="V4019" s="0" t="n">
        <v>1</v>
      </c>
      <c r="W4019" s="60" t="n">
        <v>46076</v>
      </c>
      <c r="X4019" s="55" t="n">
        <f aca="false">IF(I4019="Male",0,1)</f>
        <v>1</v>
      </c>
      <c r="Y4019" s="55" t="n">
        <f aca="false">IF(OR(I4019="DNB",I4019="Dry DNB"),1,0)</f>
        <v>0</v>
      </c>
      <c r="Z4019" s="55" t="n">
        <f aca="false">IF(ISNUMBER(W4019),A4019-W4019,"")</f>
        <v>234</v>
      </c>
      <c r="AA4019" s="55" t="n">
        <f aca="false">MATCH(A4019,DATAS,0)</f>
        <v>2</v>
      </c>
      <c r="AB4019" s="55" t="n">
        <f aca="false">IF(AND(E4019&gt;0,OR(AND(B4019&gt;=1,B4019&lt;=6),B4019=10)),1,0)</f>
        <v>0</v>
      </c>
      <c r="AC4019" s="55" t="n">
        <f aca="false">IF(AND(E4019&gt;0,B4019=10),1,0)</f>
        <v>0</v>
      </c>
      <c r="AD4019" s="55" t="n">
        <f aca="false">IF(AND(C4018=C4019,AA4018=AA4019-1),AB4018,"")</f>
        <v>0</v>
      </c>
      <c r="AE4019" s="55" t="n">
        <f aca="false">IF(AND(C4018=C4019,AA4018=AA4019-1),AC4018,"")</f>
        <v>0</v>
      </c>
      <c r="AF4019" s="55" t="n">
        <f aca="false">IF(AA4019=1,"",IF(AND(AB4019=1,AD4019&lt;&gt;1),1,0))</f>
        <v>0</v>
      </c>
      <c r="AG4019" s="55" t="n">
        <f aca="false">IF(AA4019=1,"",IF(AND(AC4019=1,AE4019&lt;&gt;1),1,0))</f>
        <v>0</v>
      </c>
      <c r="AH4019" s="60" t="str">
        <f aca="false">IF(AND(E4019&gt;0,AA4019&lt;2,NOT(AND(C4020=C4019,AA4020=AA4019+1))),INDEX(DATAS,AA4019+1),"")</f>
        <v/>
      </c>
      <c r="AI4019" s="60" t="str">
        <f aca="false">IF(AND(AC4019=1,AA4019&lt;2),IF(AND(C4020=C4019,AA4020=AA4019+1),IF(AC4020=1,"",INDEX(DATAS,AA4019+1)),INDEX(DATAS,AA4019+1)),"")</f>
        <v/>
      </c>
    </row>
    <row r="4020" customFormat="false" ht="15" hidden="false" customHeight="false" outlineLevel="0" collapsed="false">
      <c r="A4020" s="60" t="n">
        <v>46309</v>
      </c>
      <c r="B4020" s="0" t="n">
        <v>8</v>
      </c>
      <c r="C4020" s="0" t="n">
        <v>6286</v>
      </c>
      <c r="E4020" s="0" t="n">
        <v>0</v>
      </c>
      <c r="F4020" s="55" t="s">
        <v>1165</v>
      </c>
      <c r="I4020" s="55" t="s">
        <v>157</v>
      </c>
      <c r="L4020" s="0" t="n">
        <v>140</v>
      </c>
      <c r="U4020" s="0" t="n">
        <v>615</v>
      </c>
      <c r="V4020" s="0" t="n">
        <v>4</v>
      </c>
      <c r="W4020" s="60" t="n">
        <v>46170</v>
      </c>
      <c r="X4020" s="55" t="n">
        <f aca="false">IF(I4020="Male",0,1)</f>
        <v>1</v>
      </c>
      <c r="Y4020" s="55" t="n">
        <f aca="false">IF(OR(I4020="DNB",I4020="Dry DNB"),1,0)</f>
        <v>0</v>
      </c>
      <c r="Z4020" s="55" t="n">
        <f aca="false">IF(ISNUMBER(W4020),A4020-W4020,"")</f>
        <v>139</v>
      </c>
      <c r="AA4020" s="55" t="n">
        <f aca="false">MATCH(A4020,DATAS,0)</f>
        <v>1</v>
      </c>
      <c r="AB4020" s="55" t="n">
        <f aca="false">IF(AND(E4020&gt;0,OR(AND(B4020&gt;=1,B4020&lt;=6),B4020=10)),1,0)</f>
        <v>0</v>
      </c>
      <c r="AC4020" s="55" t="n">
        <f aca="false">IF(AND(E4020&gt;0,B4020=10),1,0)</f>
        <v>0</v>
      </c>
      <c r="AD4020" s="0" t="str">
        <f aca="false">IF(AND(C4019=C4020,AA4019=AA4020-1),AB4019,"")</f>
        <v/>
      </c>
      <c r="AE4020" s="0" t="str">
        <f aca="false">IF(AND(C4019=C4020,AA4019=AA4020-1),AC4019,"")</f>
        <v/>
      </c>
      <c r="AF4020" s="0" t="str">
        <f aca="false">IF(AA4020=1,"",IF(AND(AB4020=1,AD4020&lt;&gt;1),1,0))</f>
        <v/>
      </c>
      <c r="AG4020" s="0" t="str">
        <f aca="false">IF(AA4020=1,"",IF(AND(AC4020=1,AE4020&lt;&gt;1),1,0))</f>
        <v/>
      </c>
      <c r="AH4020" s="60" t="str">
        <f aca="false">IF(AND(E4020&gt;0,AA4020&lt;2,NOT(AND(C4021=C4020,AA4021=AA4020+1))),INDEX(DATAS,AA4020+1),"")</f>
        <v/>
      </c>
      <c r="AI4020" s="60" t="str">
        <f aca="false">IF(AND(AC4020=1,AA4020&lt;2),IF(AND(C4021=C4020,AA4021=AA4020+1),IF(AC4021=1,"",INDEX(DATAS,AA4020+1)),INDEX(DATAS,AA4020+1)),"")</f>
        <v/>
      </c>
    </row>
    <row r="4021" customFormat="false" ht="15" hidden="false" customHeight="false" outlineLevel="0" collapsed="false">
      <c r="A4021" s="60" t="n">
        <v>46310</v>
      </c>
      <c r="B4021" s="0" t="n">
        <v>8</v>
      </c>
      <c r="C4021" s="0" t="n">
        <v>6286</v>
      </c>
      <c r="E4021" s="0" t="n">
        <v>0</v>
      </c>
      <c r="F4021" s="55" t="s">
        <v>1165</v>
      </c>
      <c r="I4021" s="55" t="s">
        <v>157</v>
      </c>
      <c r="L4021" s="0" t="n">
        <v>141</v>
      </c>
      <c r="U4021" s="0" t="n">
        <v>616</v>
      </c>
      <c r="V4021" s="0" t="n">
        <v>4</v>
      </c>
      <c r="W4021" s="60" t="n">
        <v>46170</v>
      </c>
      <c r="X4021" s="55" t="n">
        <f aca="false">IF(I4021="Male",0,1)</f>
        <v>1</v>
      </c>
      <c r="Y4021" s="55" t="n">
        <f aca="false">IF(OR(I4021="DNB",I4021="Dry DNB"),1,0)</f>
        <v>0</v>
      </c>
      <c r="Z4021" s="55" t="n">
        <f aca="false">IF(ISNUMBER(W4021),A4021-W4021,"")</f>
        <v>140</v>
      </c>
      <c r="AA4021" s="55" t="n">
        <f aca="false">MATCH(A4021,DATAS,0)</f>
        <v>2</v>
      </c>
      <c r="AB4021" s="55" t="n">
        <f aca="false">IF(AND(E4021&gt;0,OR(AND(B4021&gt;=1,B4021&lt;=6),B4021=10)),1,0)</f>
        <v>0</v>
      </c>
      <c r="AC4021" s="55" t="n">
        <f aca="false">IF(AND(E4021&gt;0,B4021=10),1,0)</f>
        <v>0</v>
      </c>
      <c r="AD4021" s="55" t="n">
        <f aca="false">IF(AND(C4020=C4021,AA4020=AA4021-1),AB4020,"")</f>
        <v>0</v>
      </c>
      <c r="AE4021" s="55" t="n">
        <f aca="false">IF(AND(C4020=C4021,AA4020=AA4021-1),AC4020,"")</f>
        <v>0</v>
      </c>
      <c r="AF4021" s="55" t="n">
        <f aca="false">IF(AA4021=1,"",IF(AND(AB4021=1,AD4021&lt;&gt;1),1,0))</f>
        <v>0</v>
      </c>
      <c r="AG4021" s="55" t="n">
        <f aca="false">IF(AA4021=1,"",IF(AND(AC4021=1,AE4021&lt;&gt;1),1,0))</f>
        <v>0</v>
      </c>
      <c r="AH4021" s="60" t="str">
        <f aca="false">IF(AND(E4021&gt;0,AA4021&lt;2,NOT(AND(C4022=C4021,AA4022=AA4021+1))),INDEX(DATAS,AA4021+1),"")</f>
        <v/>
      </c>
      <c r="AI4021" s="60" t="str">
        <f aca="false">IF(AND(AC4021=1,AA4021&lt;2),IF(AND(C4022=C4021,AA4022=AA4021+1),IF(AC4022=1,"",INDEX(DATAS,AA4021+1)),INDEX(DATAS,AA4021+1)),"")</f>
        <v/>
      </c>
    </row>
    <row r="4022" customFormat="false" ht="15" hidden="false" customHeight="false" outlineLevel="0" collapsed="false">
      <c r="A4022" s="60" t="n">
        <v>46309</v>
      </c>
      <c r="B4022" s="0" t="n">
        <v>7</v>
      </c>
      <c r="C4022" s="0" t="n">
        <v>6287</v>
      </c>
      <c r="E4022" s="0" t="n">
        <v>0</v>
      </c>
      <c r="F4022" s="55" t="s">
        <v>1166</v>
      </c>
      <c r="I4022" s="55" t="s">
        <v>157</v>
      </c>
      <c r="L4022" s="0" t="n">
        <v>246</v>
      </c>
      <c r="U4022" s="0" t="n">
        <v>614</v>
      </c>
      <c r="V4022" s="0" t="n">
        <v>1</v>
      </c>
      <c r="W4022" s="60" t="n">
        <v>46064</v>
      </c>
      <c r="X4022" s="55" t="n">
        <f aca="false">IF(I4022="Male",0,1)</f>
        <v>1</v>
      </c>
      <c r="Y4022" s="55" t="n">
        <f aca="false">IF(OR(I4022="DNB",I4022="Dry DNB"),1,0)</f>
        <v>0</v>
      </c>
      <c r="Z4022" s="55" t="n">
        <f aca="false">IF(ISNUMBER(W4022),A4022-W4022,"")</f>
        <v>245</v>
      </c>
      <c r="AA4022" s="55" t="n">
        <f aca="false">MATCH(A4022,DATAS,0)</f>
        <v>1</v>
      </c>
      <c r="AB4022" s="55" t="n">
        <f aca="false">IF(AND(E4022&gt;0,OR(AND(B4022&gt;=1,B4022&lt;=6),B4022=10)),1,0)</f>
        <v>0</v>
      </c>
      <c r="AC4022" s="55" t="n">
        <f aca="false">IF(AND(E4022&gt;0,B4022=10),1,0)</f>
        <v>0</v>
      </c>
      <c r="AD4022" s="0" t="str">
        <f aca="false">IF(AND(C4021=C4022,AA4021=AA4022-1),AB4021,"")</f>
        <v/>
      </c>
      <c r="AE4022" s="0" t="str">
        <f aca="false">IF(AND(C4021=C4022,AA4021=AA4022-1),AC4021,"")</f>
        <v/>
      </c>
      <c r="AF4022" s="0" t="str">
        <f aca="false">IF(AA4022=1,"",IF(AND(AB4022=1,AD4022&lt;&gt;1),1,0))</f>
        <v/>
      </c>
      <c r="AG4022" s="0" t="str">
        <f aca="false">IF(AA4022=1,"",IF(AND(AC4022=1,AE4022&lt;&gt;1),1,0))</f>
        <v/>
      </c>
      <c r="AH4022" s="60" t="str">
        <f aca="false">IF(AND(E4022&gt;0,AA4022&lt;2,NOT(AND(C4023=C4022,AA4023=AA4022+1))),INDEX(DATAS,AA4022+1),"")</f>
        <v/>
      </c>
      <c r="AI4022" s="60" t="str">
        <f aca="false">IF(AND(AC4022=1,AA4022&lt;2),IF(AND(C4023=C4022,AA4023=AA4022+1),IF(AC4023=1,"",INDEX(DATAS,AA4022+1)),INDEX(DATAS,AA4022+1)),"")</f>
        <v/>
      </c>
    </row>
    <row r="4023" customFormat="false" ht="15" hidden="false" customHeight="false" outlineLevel="0" collapsed="false">
      <c r="A4023" s="60" t="n">
        <v>46310</v>
      </c>
      <c r="B4023" s="0" t="n">
        <v>14</v>
      </c>
      <c r="C4023" s="0" t="n">
        <v>6287</v>
      </c>
      <c r="E4023" s="0" t="n">
        <v>0</v>
      </c>
      <c r="F4023" s="55" t="s">
        <v>1166</v>
      </c>
      <c r="I4023" s="55" t="s">
        <v>157</v>
      </c>
      <c r="L4023" s="0" t="n">
        <v>247</v>
      </c>
      <c r="U4023" s="0" t="n">
        <v>615</v>
      </c>
      <c r="V4023" s="0" t="n">
        <v>1</v>
      </c>
      <c r="W4023" s="60" t="n">
        <v>46064</v>
      </c>
      <c r="X4023" s="55" t="n">
        <f aca="false">IF(I4023="Male",0,1)</f>
        <v>1</v>
      </c>
      <c r="Y4023" s="55" t="n">
        <f aca="false">IF(OR(I4023="DNB",I4023="Dry DNB"),1,0)</f>
        <v>0</v>
      </c>
      <c r="Z4023" s="55" t="n">
        <f aca="false">IF(ISNUMBER(W4023),A4023-W4023,"")</f>
        <v>246</v>
      </c>
      <c r="AA4023" s="55" t="n">
        <f aca="false">MATCH(A4023,DATAS,0)</f>
        <v>2</v>
      </c>
      <c r="AB4023" s="55" t="n">
        <f aca="false">IF(AND(E4023&gt;0,OR(AND(B4023&gt;=1,B4023&lt;=6),B4023=10)),1,0)</f>
        <v>0</v>
      </c>
      <c r="AC4023" s="55" t="n">
        <f aca="false">IF(AND(E4023&gt;0,B4023=10),1,0)</f>
        <v>0</v>
      </c>
      <c r="AD4023" s="55" t="n">
        <f aca="false">IF(AND(C4022=C4023,AA4022=AA4023-1),AB4022,"")</f>
        <v>0</v>
      </c>
      <c r="AE4023" s="55" t="n">
        <f aca="false">IF(AND(C4022=C4023,AA4022=AA4023-1),AC4022,"")</f>
        <v>0</v>
      </c>
      <c r="AF4023" s="55" t="n">
        <f aca="false">IF(AA4023=1,"",IF(AND(AB4023=1,AD4023&lt;&gt;1),1,0))</f>
        <v>0</v>
      </c>
      <c r="AG4023" s="55" t="n">
        <f aca="false">IF(AA4023=1,"",IF(AND(AC4023=1,AE4023&lt;&gt;1),1,0))</f>
        <v>0</v>
      </c>
      <c r="AH4023" s="60" t="str">
        <f aca="false">IF(AND(E4023&gt;0,AA4023&lt;2,NOT(AND(C4024=C4023,AA4024=AA4023+1))),INDEX(DATAS,AA4023+1),"")</f>
        <v/>
      </c>
      <c r="AI4023" s="60" t="str">
        <f aca="false">IF(AND(AC4023=1,AA4023&lt;2),IF(AND(C4024=C4023,AA4024=AA4023+1),IF(AC4024=1,"",INDEX(DATAS,AA4023+1)),INDEX(DATAS,AA4023+1)),"")</f>
        <v/>
      </c>
    </row>
    <row r="4024" customFormat="false" ht="15" hidden="false" customHeight="false" outlineLevel="0" collapsed="false">
      <c r="A4024" s="60" t="n">
        <v>46309</v>
      </c>
      <c r="B4024" s="0" t="n">
        <v>7</v>
      </c>
      <c r="C4024" s="0" t="n">
        <v>6288</v>
      </c>
      <c r="E4024" s="0" t="n">
        <v>0</v>
      </c>
      <c r="F4024" s="55" t="s">
        <v>1166</v>
      </c>
      <c r="I4024" s="55" t="s">
        <v>157</v>
      </c>
      <c r="L4024" s="0" t="n">
        <v>253</v>
      </c>
      <c r="U4024" s="0" t="n">
        <v>614</v>
      </c>
      <c r="V4024" s="0" t="n">
        <v>1</v>
      </c>
      <c r="W4024" s="60" t="n">
        <v>46057</v>
      </c>
      <c r="X4024" s="55" t="n">
        <f aca="false">IF(I4024="Male",0,1)</f>
        <v>1</v>
      </c>
      <c r="Y4024" s="55" t="n">
        <f aca="false">IF(OR(I4024="DNB",I4024="Dry DNB"),1,0)</f>
        <v>0</v>
      </c>
      <c r="Z4024" s="55" t="n">
        <f aca="false">IF(ISNUMBER(W4024),A4024-W4024,"")</f>
        <v>252</v>
      </c>
      <c r="AA4024" s="55" t="n">
        <f aca="false">MATCH(A4024,DATAS,0)</f>
        <v>1</v>
      </c>
      <c r="AB4024" s="55" t="n">
        <f aca="false">IF(AND(E4024&gt;0,OR(AND(B4024&gt;=1,B4024&lt;=6),B4024=10)),1,0)</f>
        <v>0</v>
      </c>
      <c r="AC4024" s="55" t="n">
        <f aca="false">IF(AND(E4024&gt;0,B4024=10),1,0)</f>
        <v>0</v>
      </c>
      <c r="AD4024" s="0" t="str">
        <f aca="false">IF(AND(C4023=C4024,AA4023=AA4024-1),AB4023,"")</f>
        <v/>
      </c>
      <c r="AE4024" s="0" t="str">
        <f aca="false">IF(AND(C4023=C4024,AA4023=AA4024-1),AC4023,"")</f>
        <v/>
      </c>
      <c r="AF4024" s="0" t="str">
        <f aca="false">IF(AA4024=1,"",IF(AND(AB4024=1,AD4024&lt;&gt;1),1,0))</f>
        <v/>
      </c>
      <c r="AG4024" s="0" t="str">
        <f aca="false">IF(AA4024=1,"",IF(AND(AC4024=1,AE4024&lt;&gt;1),1,0))</f>
        <v/>
      </c>
      <c r="AH4024" s="60" t="str">
        <f aca="false">IF(AND(E4024&gt;0,AA4024&lt;2,NOT(AND(C4025=C4024,AA4025=AA4024+1))),INDEX(DATAS,AA4024+1),"")</f>
        <v/>
      </c>
      <c r="AI4024" s="60" t="str">
        <f aca="false">IF(AND(AC4024=1,AA4024&lt;2),IF(AND(C4025=C4024,AA4025=AA4024+1),IF(AC4025=1,"",INDEX(DATAS,AA4024+1)),INDEX(DATAS,AA4024+1)),"")</f>
        <v/>
      </c>
    </row>
    <row r="4025" customFormat="false" ht="15" hidden="false" customHeight="false" outlineLevel="0" collapsed="false">
      <c r="A4025" s="60" t="n">
        <v>46310</v>
      </c>
      <c r="B4025" s="0" t="n">
        <v>14</v>
      </c>
      <c r="C4025" s="0" t="n">
        <v>6288</v>
      </c>
      <c r="E4025" s="0" t="n">
        <v>0</v>
      </c>
      <c r="F4025" s="55" t="s">
        <v>1166</v>
      </c>
      <c r="I4025" s="55" t="s">
        <v>157</v>
      </c>
      <c r="L4025" s="0" t="n">
        <v>254</v>
      </c>
      <c r="U4025" s="0" t="n">
        <v>615</v>
      </c>
      <c r="V4025" s="0" t="n">
        <v>1</v>
      </c>
      <c r="W4025" s="60" t="n">
        <v>46057</v>
      </c>
      <c r="X4025" s="55" t="n">
        <f aca="false">IF(I4025="Male",0,1)</f>
        <v>1</v>
      </c>
      <c r="Y4025" s="55" t="n">
        <f aca="false">IF(OR(I4025="DNB",I4025="Dry DNB"),1,0)</f>
        <v>0</v>
      </c>
      <c r="Z4025" s="55" t="n">
        <f aca="false">IF(ISNUMBER(W4025),A4025-W4025,"")</f>
        <v>253</v>
      </c>
      <c r="AA4025" s="55" t="n">
        <f aca="false">MATCH(A4025,DATAS,0)</f>
        <v>2</v>
      </c>
      <c r="AB4025" s="55" t="n">
        <f aca="false">IF(AND(E4025&gt;0,OR(AND(B4025&gt;=1,B4025&lt;=6),B4025=10)),1,0)</f>
        <v>0</v>
      </c>
      <c r="AC4025" s="55" t="n">
        <f aca="false">IF(AND(E4025&gt;0,B4025=10),1,0)</f>
        <v>0</v>
      </c>
      <c r="AD4025" s="55" t="n">
        <f aca="false">IF(AND(C4024=C4025,AA4024=AA4025-1),AB4024,"")</f>
        <v>0</v>
      </c>
      <c r="AE4025" s="55" t="n">
        <f aca="false">IF(AND(C4024=C4025,AA4024=AA4025-1),AC4024,"")</f>
        <v>0</v>
      </c>
      <c r="AF4025" s="55" t="n">
        <f aca="false">IF(AA4025=1,"",IF(AND(AB4025=1,AD4025&lt;&gt;1),1,0))</f>
        <v>0</v>
      </c>
      <c r="AG4025" s="55" t="n">
        <f aca="false">IF(AA4025=1,"",IF(AND(AC4025=1,AE4025&lt;&gt;1),1,0))</f>
        <v>0</v>
      </c>
      <c r="AH4025" s="60" t="str">
        <f aca="false">IF(AND(E4025&gt;0,AA4025&lt;2,NOT(AND(C4026=C4025,AA4026=AA4025+1))),INDEX(DATAS,AA4025+1),"")</f>
        <v/>
      </c>
      <c r="AI4025" s="60" t="str">
        <f aca="false">IF(AND(AC4025=1,AA4025&lt;2),IF(AND(C4026=C4025,AA4026=AA4025+1),IF(AC4026=1,"",INDEX(DATAS,AA4025+1)),INDEX(DATAS,AA4025+1)),"")</f>
        <v/>
      </c>
    </row>
    <row r="4026" customFormat="false" ht="15" hidden="false" customHeight="false" outlineLevel="0" collapsed="false">
      <c r="A4026" s="60" t="n">
        <v>46309</v>
      </c>
      <c r="B4026" s="0" t="n">
        <v>7</v>
      </c>
      <c r="C4026" s="0" t="n">
        <v>6289</v>
      </c>
      <c r="E4026" s="0" t="n">
        <v>0</v>
      </c>
      <c r="F4026" s="55" t="s">
        <v>1166</v>
      </c>
      <c r="I4026" s="55" t="s">
        <v>157</v>
      </c>
      <c r="L4026" s="0" t="n">
        <v>244</v>
      </c>
      <c r="U4026" s="0" t="n">
        <v>614</v>
      </c>
      <c r="V4026" s="0" t="n">
        <v>1</v>
      </c>
      <c r="W4026" s="60" t="n">
        <v>46066</v>
      </c>
      <c r="X4026" s="55" t="n">
        <f aca="false">IF(I4026="Male",0,1)</f>
        <v>1</v>
      </c>
      <c r="Y4026" s="55" t="n">
        <f aca="false">IF(OR(I4026="DNB",I4026="Dry DNB"),1,0)</f>
        <v>0</v>
      </c>
      <c r="Z4026" s="55" t="n">
        <f aca="false">IF(ISNUMBER(W4026),A4026-W4026,"")</f>
        <v>243</v>
      </c>
      <c r="AA4026" s="55" t="n">
        <f aca="false">MATCH(A4026,DATAS,0)</f>
        <v>1</v>
      </c>
      <c r="AB4026" s="55" t="n">
        <f aca="false">IF(AND(E4026&gt;0,OR(AND(B4026&gt;=1,B4026&lt;=6),B4026=10)),1,0)</f>
        <v>0</v>
      </c>
      <c r="AC4026" s="55" t="n">
        <f aca="false">IF(AND(E4026&gt;0,B4026=10),1,0)</f>
        <v>0</v>
      </c>
      <c r="AD4026" s="0" t="str">
        <f aca="false">IF(AND(C4025=C4026,AA4025=AA4026-1),AB4025,"")</f>
        <v/>
      </c>
      <c r="AE4026" s="0" t="str">
        <f aca="false">IF(AND(C4025=C4026,AA4025=AA4026-1),AC4025,"")</f>
        <v/>
      </c>
      <c r="AF4026" s="0" t="str">
        <f aca="false">IF(AA4026=1,"",IF(AND(AB4026=1,AD4026&lt;&gt;1),1,0))</f>
        <v/>
      </c>
      <c r="AG4026" s="0" t="str">
        <f aca="false">IF(AA4026=1,"",IF(AND(AC4026=1,AE4026&lt;&gt;1),1,0))</f>
        <v/>
      </c>
      <c r="AH4026" s="60" t="str">
        <f aca="false">IF(AND(E4026&gt;0,AA4026&lt;2,NOT(AND(C4027=C4026,AA4027=AA4026+1))),INDEX(DATAS,AA4026+1),"")</f>
        <v/>
      </c>
      <c r="AI4026" s="60" t="str">
        <f aca="false">IF(AND(AC4026=1,AA4026&lt;2),IF(AND(C4027=C4026,AA4027=AA4026+1),IF(AC4027=1,"",INDEX(DATAS,AA4026+1)),INDEX(DATAS,AA4026+1)),"")</f>
        <v/>
      </c>
    </row>
    <row r="4027" customFormat="false" ht="15" hidden="false" customHeight="false" outlineLevel="0" collapsed="false">
      <c r="A4027" s="60" t="n">
        <v>46310</v>
      </c>
      <c r="B4027" s="0" t="n">
        <v>7</v>
      </c>
      <c r="C4027" s="0" t="n">
        <v>6289</v>
      </c>
      <c r="E4027" s="0" t="n">
        <v>0</v>
      </c>
      <c r="F4027" s="55" t="s">
        <v>1166</v>
      </c>
      <c r="I4027" s="55" t="s">
        <v>157</v>
      </c>
      <c r="L4027" s="0" t="n">
        <v>245</v>
      </c>
      <c r="U4027" s="0" t="n">
        <v>615</v>
      </c>
      <c r="V4027" s="0" t="n">
        <v>1</v>
      </c>
      <c r="W4027" s="60" t="n">
        <v>46066</v>
      </c>
      <c r="X4027" s="55" t="n">
        <f aca="false">IF(I4027="Male",0,1)</f>
        <v>1</v>
      </c>
      <c r="Y4027" s="55" t="n">
        <f aca="false">IF(OR(I4027="DNB",I4027="Dry DNB"),1,0)</f>
        <v>0</v>
      </c>
      <c r="Z4027" s="55" t="n">
        <f aca="false">IF(ISNUMBER(W4027),A4027-W4027,"")</f>
        <v>244</v>
      </c>
      <c r="AA4027" s="55" t="n">
        <f aca="false">MATCH(A4027,DATAS,0)</f>
        <v>2</v>
      </c>
      <c r="AB4027" s="55" t="n">
        <f aca="false">IF(AND(E4027&gt;0,OR(AND(B4027&gt;=1,B4027&lt;=6),B4027=10)),1,0)</f>
        <v>0</v>
      </c>
      <c r="AC4027" s="55" t="n">
        <f aca="false">IF(AND(E4027&gt;0,B4027=10),1,0)</f>
        <v>0</v>
      </c>
      <c r="AD4027" s="55" t="n">
        <f aca="false">IF(AND(C4026=C4027,AA4026=AA4027-1),AB4026,"")</f>
        <v>0</v>
      </c>
      <c r="AE4027" s="55" t="n">
        <f aca="false">IF(AND(C4026=C4027,AA4026=AA4027-1),AC4026,"")</f>
        <v>0</v>
      </c>
      <c r="AF4027" s="55" t="n">
        <f aca="false">IF(AA4027=1,"",IF(AND(AB4027=1,AD4027&lt;&gt;1),1,0))</f>
        <v>0</v>
      </c>
      <c r="AG4027" s="55" t="n">
        <f aca="false">IF(AA4027=1,"",IF(AND(AC4027=1,AE4027&lt;&gt;1),1,0))</f>
        <v>0</v>
      </c>
      <c r="AH4027" s="60" t="str">
        <f aca="false">IF(AND(E4027&gt;0,AA4027&lt;2,NOT(AND(C4028=C4027,AA4028=AA4027+1))),INDEX(DATAS,AA4027+1),"")</f>
        <v/>
      </c>
      <c r="AI4027" s="60" t="str">
        <f aca="false">IF(AND(AC4027=1,AA4027&lt;2),IF(AND(C4028=C4027,AA4028=AA4027+1),IF(AC4028=1,"",INDEX(DATAS,AA4027+1)),INDEX(DATAS,AA4027+1)),"")</f>
        <v/>
      </c>
    </row>
    <row r="4028" customFormat="false" ht="15" hidden="false" customHeight="false" outlineLevel="0" collapsed="false">
      <c r="A4028" s="60" t="n">
        <v>46309</v>
      </c>
      <c r="B4028" s="0" t="n">
        <v>8</v>
      </c>
      <c r="C4028" s="0" t="n">
        <v>6290</v>
      </c>
      <c r="E4028" s="0" t="n">
        <v>0</v>
      </c>
      <c r="F4028" s="55" t="s">
        <v>1167</v>
      </c>
      <c r="I4028" s="55" t="s">
        <v>157</v>
      </c>
      <c r="L4028" s="0" t="n">
        <v>145</v>
      </c>
      <c r="U4028" s="0" t="n">
        <v>613</v>
      </c>
      <c r="V4028" s="0" t="n">
        <v>4</v>
      </c>
      <c r="W4028" s="60" t="n">
        <v>46165</v>
      </c>
      <c r="X4028" s="55" t="n">
        <f aca="false">IF(I4028="Male",0,1)</f>
        <v>1</v>
      </c>
      <c r="Y4028" s="55" t="n">
        <f aca="false">IF(OR(I4028="DNB",I4028="Dry DNB"),1,0)</f>
        <v>0</v>
      </c>
      <c r="Z4028" s="55" t="n">
        <f aca="false">IF(ISNUMBER(W4028),A4028-W4028,"")</f>
        <v>144</v>
      </c>
      <c r="AA4028" s="55" t="n">
        <f aca="false">MATCH(A4028,DATAS,0)</f>
        <v>1</v>
      </c>
      <c r="AB4028" s="55" t="n">
        <f aca="false">IF(AND(E4028&gt;0,OR(AND(B4028&gt;=1,B4028&lt;=6),B4028=10)),1,0)</f>
        <v>0</v>
      </c>
      <c r="AC4028" s="55" t="n">
        <f aca="false">IF(AND(E4028&gt;0,B4028=10),1,0)</f>
        <v>0</v>
      </c>
      <c r="AD4028" s="0" t="str">
        <f aca="false">IF(AND(C4027=C4028,AA4027=AA4028-1),AB4027,"")</f>
        <v/>
      </c>
      <c r="AE4028" s="0" t="str">
        <f aca="false">IF(AND(C4027=C4028,AA4027=AA4028-1),AC4027,"")</f>
        <v/>
      </c>
      <c r="AF4028" s="0" t="str">
        <f aca="false">IF(AA4028=1,"",IF(AND(AB4028=1,AD4028&lt;&gt;1),1,0))</f>
        <v/>
      </c>
      <c r="AG4028" s="0" t="str">
        <f aca="false">IF(AA4028=1,"",IF(AND(AC4028=1,AE4028&lt;&gt;1),1,0))</f>
        <v/>
      </c>
      <c r="AH4028" s="60" t="str">
        <f aca="false">IF(AND(E4028&gt;0,AA4028&lt;2,NOT(AND(C4029=C4028,AA4029=AA4028+1))),INDEX(DATAS,AA4028+1),"")</f>
        <v/>
      </c>
      <c r="AI4028" s="60" t="str">
        <f aca="false">IF(AND(AC4028=1,AA4028&lt;2),IF(AND(C4029=C4028,AA4029=AA4028+1),IF(AC4029=1,"",INDEX(DATAS,AA4028+1)),INDEX(DATAS,AA4028+1)),"")</f>
        <v/>
      </c>
    </row>
    <row r="4029" customFormat="false" ht="15" hidden="false" customHeight="false" outlineLevel="0" collapsed="false">
      <c r="A4029" s="60" t="n">
        <v>46310</v>
      </c>
      <c r="B4029" s="0" t="n">
        <v>8</v>
      </c>
      <c r="C4029" s="0" t="n">
        <v>6290</v>
      </c>
      <c r="E4029" s="0" t="n">
        <v>0</v>
      </c>
      <c r="F4029" s="55" t="s">
        <v>1167</v>
      </c>
      <c r="I4029" s="55" t="s">
        <v>157</v>
      </c>
      <c r="L4029" s="0" t="n">
        <v>146</v>
      </c>
      <c r="U4029" s="0" t="n">
        <v>614</v>
      </c>
      <c r="V4029" s="0" t="n">
        <v>4</v>
      </c>
      <c r="W4029" s="60" t="n">
        <v>46165</v>
      </c>
      <c r="X4029" s="55" t="n">
        <f aca="false">IF(I4029="Male",0,1)</f>
        <v>1</v>
      </c>
      <c r="Y4029" s="55" t="n">
        <f aca="false">IF(OR(I4029="DNB",I4029="Dry DNB"),1,0)</f>
        <v>0</v>
      </c>
      <c r="Z4029" s="55" t="n">
        <f aca="false">IF(ISNUMBER(W4029),A4029-W4029,"")</f>
        <v>145</v>
      </c>
      <c r="AA4029" s="55" t="n">
        <f aca="false">MATCH(A4029,DATAS,0)</f>
        <v>2</v>
      </c>
      <c r="AB4029" s="55" t="n">
        <f aca="false">IF(AND(E4029&gt;0,OR(AND(B4029&gt;=1,B4029&lt;=6),B4029=10)),1,0)</f>
        <v>0</v>
      </c>
      <c r="AC4029" s="55" t="n">
        <f aca="false">IF(AND(E4029&gt;0,B4029=10),1,0)</f>
        <v>0</v>
      </c>
      <c r="AD4029" s="55" t="n">
        <f aca="false">IF(AND(C4028=C4029,AA4028=AA4029-1),AB4028,"")</f>
        <v>0</v>
      </c>
      <c r="AE4029" s="55" t="n">
        <f aca="false">IF(AND(C4028=C4029,AA4028=AA4029-1),AC4028,"")</f>
        <v>0</v>
      </c>
      <c r="AF4029" s="55" t="n">
        <f aca="false">IF(AA4029=1,"",IF(AND(AB4029=1,AD4029&lt;&gt;1),1,0))</f>
        <v>0</v>
      </c>
      <c r="AG4029" s="55" t="n">
        <f aca="false">IF(AA4029=1,"",IF(AND(AC4029=1,AE4029&lt;&gt;1),1,0))</f>
        <v>0</v>
      </c>
      <c r="AH4029" s="60" t="str">
        <f aca="false">IF(AND(E4029&gt;0,AA4029&lt;2,NOT(AND(C4030=C4029,AA4030=AA4029+1))),INDEX(DATAS,AA4029+1),"")</f>
        <v/>
      </c>
      <c r="AI4029" s="60" t="str">
        <f aca="false">IF(AND(AC4029=1,AA4029&lt;2),IF(AND(C4030=C4029,AA4030=AA4029+1),IF(AC4030=1,"",INDEX(DATAS,AA4029+1)),INDEX(DATAS,AA4029+1)),"")</f>
        <v/>
      </c>
    </row>
    <row r="4030" customFormat="false" ht="15" hidden="false" customHeight="false" outlineLevel="0" collapsed="false">
      <c r="A4030" s="60" t="n">
        <v>46309</v>
      </c>
      <c r="B4030" s="0" t="n">
        <v>8</v>
      </c>
      <c r="C4030" s="0" t="n">
        <v>6292</v>
      </c>
      <c r="E4030" s="0" t="n">
        <v>0</v>
      </c>
      <c r="F4030" s="55" t="s">
        <v>1168</v>
      </c>
      <c r="I4030" s="55" t="s">
        <v>157</v>
      </c>
      <c r="L4030" s="0" t="n">
        <v>188</v>
      </c>
      <c r="U4030" s="0" t="n">
        <v>611</v>
      </c>
      <c r="V4030" s="0" t="n">
        <v>4</v>
      </c>
      <c r="W4030" s="60" t="n">
        <v>46104</v>
      </c>
      <c r="X4030" s="55" t="n">
        <f aca="false">IF(I4030="Male",0,1)</f>
        <v>1</v>
      </c>
      <c r="Y4030" s="55" t="n">
        <f aca="false">IF(OR(I4030="DNB",I4030="Dry DNB"),1,0)</f>
        <v>0</v>
      </c>
      <c r="Z4030" s="55" t="n">
        <f aca="false">IF(ISNUMBER(W4030),A4030-W4030,"")</f>
        <v>205</v>
      </c>
      <c r="AA4030" s="55" t="n">
        <f aca="false">MATCH(A4030,DATAS,0)</f>
        <v>1</v>
      </c>
      <c r="AB4030" s="55" t="n">
        <f aca="false">IF(AND(E4030&gt;0,OR(AND(B4030&gt;=1,B4030&lt;=6),B4030=10)),1,0)</f>
        <v>0</v>
      </c>
      <c r="AC4030" s="55" t="n">
        <f aca="false">IF(AND(E4030&gt;0,B4030=10),1,0)</f>
        <v>0</v>
      </c>
      <c r="AD4030" s="0" t="str">
        <f aca="false">IF(AND(C4029=C4030,AA4029=AA4030-1),AB4029,"")</f>
        <v/>
      </c>
      <c r="AE4030" s="0" t="str">
        <f aca="false">IF(AND(C4029=C4030,AA4029=AA4030-1),AC4029,"")</f>
        <v/>
      </c>
      <c r="AF4030" s="0" t="str">
        <f aca="false">IF(AA4030=1,"",IF(AND(AB4030=1,AD4030&lt;&gt;1),1,0))</f>
        <v/>
      </c>
      <c r="AG4030" s="0" t="str">
        <f aca="false">IF(AA4030=1,"",IF(AND(AC4030=1,AE4030&lt;&gt;1),1,0))</f>
        <v/>
      </c>
      <c r="AH4030" s="60" t="str">
        <f aca="false">IF(AND(E4030&gt;0,AA4030&lt;2,NOT(AND(C4031=C4030,AA4031=AA4030+1))),INDEX(DATAS,AA4030+1),"")</f>
        <v/>
      </c>
      <c r="AI4030" s="60" t="str">
        <f aca="false">IF(AND(AC4030=1,AA4030&lt;2),IF(AND(C4031=C4030,AA4031=AA4030+1),IF(AC4031=1,"",INDEX(DATAS,AA4030+1)),INDEX(DATAS,AA4030+1)),"")</f>
        <v/>
      </c>
    </row>
    <row r="4031" customFormat="false" ht="15" hidden="false" customHeight="false" outlineLevel="0" collapsed="false">
      <c r="A4031" s="60" t="n">
        <v>46310</v>
      </c>
      <c r="B4031" s="0" t="n">
        <v>8</v>
      </c>
      <c r="C4031" s="0" t="n">
        <v>6292</v>
      </c>
      <c r="E4031" s="0" t="n">
        <v>0</v>
      </c>
      <c r="F4031" s="55" t="s">
        <v>1168</v>
      </c>
      <c r="I4031" s="55" t="s">
        <v>157</v>
      </c>
      <c r="L4031" s="0" t="n">
        <v>189</v>
      </c>
      <c r="U4031" s="0" t="n">
        <v>612</v>
      </c>
      <c r="V4031" s="0" t="n">
        <v>4</v>
      </c>
      <c r="W4031" s="60" t="n">
        <v>46104</v>
      </c>
      <c r="X4031" s="55" t="n">
        <f aca="false">IF(I4031="Male",0,1)</f>
        <v>1</v>
      </c>
      <c r="Y4031" s="55" t="n">
        <f aca="false">IF(OR(I4031="DNB",I4031="Dry DNB"),1,0)</f>
        <v>0</v>
      </c>
      <c r="Z4031" s="55" t="n">
        <f aca="false">IF(ISNUMBER(W4031),A4031-W4031,"")</f>
        <v>206</v>
      </c>
      <c r="AA4031" s="55" t="n">
        <f aca="false">MATCH(A4031,DATAS,0)</f>
        <v>2</v>
      </c>
      <c r="AB4031" s="55" t="n">
        <f aca="false">IF(AND(E4031&gt;0,OR(AND(B4031&gt;=1,B4031&lt;=6),B4031=10)),1,0)</f>
        <v>0</v>
      </c>
      <c r="AC4031" s="55" t="n">
        <f aca="false">IF(AND(E4031&gt;0,B4031=10),1,0)</f>
        <v>0</v>
      </c>
      <c r="AD4031" s="55" t="n">
        <f aca="false">IF(AND(C4030=C4031,AA4030=AA4031-1),AB4030,"")</f>
        <v>0</v>
      </c>
      <c r="AE4031" s="55" t="n">
        <f aca="false">IF(AND(C4030=C4031,AA4030=AA4031-1),AC4030,"")</f>
        <v>0</v>
      </c>
      <c r="AF4031" s="55" t="n">
        <f aca="false">IF(AA4031=1,"",IF(AND(AB4031=1,AD4031&lt;&gt;1),1,0))</f>
        <v>0</v>
      </c>
      <c r="AG4031" s="55" t="n">
        <f aca="false">IF(AA4031=1,"",IF(AND(AC4031=1,AE4031&lt;&gt;1),1,0))</f>
        <v>0</v>
      </c>
      <c r="AH4031" s="60" t="str">
        <f aca="false">IF(AND(E4031&gt;0,AA4031&lt;2,NOT(AND(C4032=C4031,AA4032=AA4031+1))),INDEX(DATAS,AA4031+1),"")</f>
        <v/>
      </c>
      <c r="AI4031" s="60" t="str">
        <f aca="false">IF(AND(AC4031=1,AA4031&lt;2),IF(AND(C4032=C4031,AA4032=AA4031+1),IF(AC4032=1,"",INDEX(DATAS,AA4031+1)),INDEX(DATAS,AA4031+1)),"")</f>
        <v/>
      </c>
    </row>
    <row r="4032" customFormat="false" ht="15" hidden="false" customHeight="false" outlineLevel="0" collapsed="false">
      <c r="A4032" s="60" t="n">
        <v>46309</v>
      </c>
      <c r="B4032" s="0" t="n">
        <v>8</v>
      </c>
      <c r="C4032" s="0" t="n">
        <v>6293</v>
      </c>
      <c r="E4032" s="0" t="n">
        <v>0</v>
      </c>
      <c r="F4032" s="55" t="s">
        <v>1168</v>
      </c>
      <c r="I4032" s="55" t="s">
        <v>157</v>
      </c>
      <c r="L4032" s="0" t="n">
        <v>202</v>
      </c>
      <c r="U4032" s="0" t="n">
        <v>611</v>
      </c>
      <c r="V4032" s="0" t="n">
        <v>3</v>
      </c>
      <c r="W4032" s="60" t="n">
        <v>46108</v>
      </c>
      <c r="X4032" s="55" t="n">
        <f aca="false">IF(I4032="Male",0,1)</f>
        <v>1</v>
      </c>
      <c r="Y4032" s="55" t="n">
        <f aca="false">IF(OR(I4032="DNB",I4032="Dry DNB"),1,0)</f>
        <v>0</v>
      </c>
      <c r="Z4032" s="55" t="n">
        <f aca="false">IF(ISNUMBER(W4032),A4032-W4032,"")</f>
        <v>201</v>
      </c>
      <c r="AA4032" s="55" t="n">
        <f aca="false">MATCH(A4032,DATAS,0)</f>
        <v>1</v>
      </c>
      <c r="AB4032" s="55" t="n">
        <f aca="false">IF(AND(E4032&gt;0,OR(AND(B4032&gt;=1,B4032&lt;=6),B4032=10)),1,0)</f>
        <v>0</v>
      </c>
      <c r="AC4032" s="55" t="n">
        <f aca="false">IF(AND(E4032&gt;0,B4032=10),1,0)</f>
        <v>0</v>
      </c>
      <c r="AD4032" s="0" t="str">
        <f aca="false">IF(AND(C4031=C4032,AA4031=AA4032-1),AB4031,"")</f>
        <v/>
      </c>
      <c r="AE4032" s="0" t="str">
        <f aca="false">IF(AND(C4031=C4032,AA4031=AA4032-1),AC4031,"")</f>
        <v/>
      </c>
      <c r="AF4032" s="0" t="str">
        <f aca="false">IF(AA4032=1,"",IF(AND(AB4032=1,AD4032&lt;&gt;1),1,0))</f>
        <v/>
      </c>
      <c r="AG4032" s="0" t="str">
        <f aca="false">IF(AA4032=1,"",IF(AND(AC4032=1,AE4032&lt;&gt;1),1,0))</f>
        <v/>
      </c>
      <c r="AH4032" s="60" t="str">
        <f aca="false">IF(AND(E4032&gt;0,AA4032&lt;2,NOT(AND(C4033=C4032,AA4033=AA4032+1))),INDEX(DATAS,AA4032+1),"")</f>
        <v/>
      </c>
      <c r="AI4032" s="60" t="str">
        <f aca="false">IF(AND(AC4032=1,AA4032&lt;2),IF(AND(C4033=C4032,AA4033=AA4032+1),IF(AC4033=1,"",INDEX(DATAS,AA4032+1)),INDEX(DATAS,AA4032+1)),"")</f>
        <v/>
      </c>
    </row>
    <row r="4033" customFormat="false" ht="15" hidden="false" customHeight="false" outlineLevel="0" collapsed="false">
      <c r="A4033" s="60" t="n">
        <v>46310</v>
      </c>
      <c r="B4033" s="0" t="n">
        <v>8</v>
      </c>
      <c r="C4033" s="0" t="n">
        <v>6293</v>
      </c>
      <c r="E4033" s="0" t="n">
        <v>0</v>
      </c>
      <c r="F4033" s="55" t="s">
        <v>1168</v>
      </c>
      <c r="I4033" s="55" t="s">
        <v>157</v>
      </c>
      <c r="L4033" s="0" t="n">
        <v>203</v>
      </c>
      <c r="U4033" s="0" t="n">
        <v>612</v>
      </c>
      <c r="V4033" s="0" t="n">
        <v>3</v>
      </c>
      <c r="W4033" s="60" t="n">
        <v>46108</v>
      </c>
      <c r="X4033" s="55" t="n">
        <f aca="false">IF(I4033="Male",0,1)</f>
        <v>1</v>
      </c>
      <c r="Y4033" s="55" t="n">
        <f aca="false">IF(OR(I4033="DNB",I4033="Dry DNB"),1,0)</f>
        <v>0</v>
      </c>
      <c r="Z4033" s="55" t="n">
        <f aca="false">IF(ISNUMBER(W4033),A4033-W4033,"")</f>
        <v>202</v>
      </c>
      <c r="AA4033" s="55" t="n">
        <f aca="false">MATCH(A4033,DATAS,0)</f>
        <v>2</v>
      </c>
      <c r="AB4033" s="55" t="n">
        <f aca="false">IF(AND(E4033&gt;0,OR(AND(B4033&gt;=1,B4033&lt;=6),B4033=10)),1,0)</f>
        <v>0</v>
      </c>
      <c r="AC4033" s="55" t="n">
        <f aca="false">IF(AND(E4033&gt;0,B4033=10),1,0)</f>
        <v>0</v>
      </c>
      <c r="AD4033" s="55" t="n">
        <f aca="false">IF(AND(C4032=C4033,AA4032=AA4033-1),AB4032,"")</f>
        <v>0</v>
      </c>
      <c r="AE4033" s="55" t="n">
        <f aca="false">IF(AND(C4032=C4033,AA4032=AA4033-1),AC4032,"")</f>
        <v>0</v>
      </c>
      <c r="AF4033" s="55" t="n">
        <f aca="false">IF(AA4033=1,"",IF(AND(AB4033=1,AD4033&lt;&gt;1),1,0))</f>
        <v>0</v>
      </c>
      <c r="AG4033" s="55" t="n">
        <f aca="false">IF(AA4033=1,"",IF(AND(AC4033=1,AE4033&lt;&gt;1),1,0))</f>
        <v>0</v>
      </c>
      <c r="AH4033" s="60" t="str">
        <f aca="false">IF(AND(E4033&gt;0,AA4033&lt;2,NOT(AND(C4034=C4033,AA4034=AA4033+1))),INDEX(DATAS,AA4033+1),"")</f>
        <v/>
      </c>
      <c r="AI4033" s="60" t="str">
        <f aca="false">IF(AND(AC4033=1,AA4033&lt;2),IF(AND(C4034=C4033,AA4034=AA4033+1),IF(AC4034=1,"",INDEX(DATAS,AA4033+1)),INDEX(DATAS,AA4033+1)),"")</f>
        <v/>
      </c>
    </row>
    <row r="4034" customFormat="false" ht="15" hidden="false" customHeight="false" outlineLevel="0" collapsed="false">
      <c r="A4034" s="60" t="n">
        <v>46309</v>
      </c>
      <c r="B4034" s="0" t="n">
        <v>8</v>
      </c>
      <c r="C4034" s="0" t="n">
        <v>6294</v>
      </c>
      <c r="E4034" s="0" t="n">
        <v>0</v>
      </c>
      <c r="F4034" s="55" t="s">
        <v>1169</v>
      </c>
      <c r="I4034" s="55" t="s">
        <v>157</v>
      </c>
      <c r="L4034" s="0" t="n">
        <v>213</v>
      </c>
      <c r="U4034" s="0" t="n">
        <v>610</v>
      </c>
      <c r="V4034" s="0" t="n">
        <v>1</v>
      </c>
      <c r="W4034" s="60" t="n">
        <v>46097</v>
      </c>
      <c r="X4034" s="55" t="n">
        <f aca="false">IF(I4034="Male",0,1)</f>
        <v>1</v>
      </c>
      <c r="Y4034" s="55" t="n">
        <f aca="false">IF(OR(I4034="DNB",I4034="Dry DNB"),1,0)</f>
        <v>0</v>
      </c>
      <c r="Z4034" s="55" t="n">
        <f aca="false">IF(ISNUMBER(W4034),A4034-W4034,"")</f>
        <v>212</v>
      </c>
      <c r="AA4034" s="55" t="n">
        <f aca="false">MATCH(A4034,DATAS,0)</f>
        <v>1</v>
      </c>
      <c r="AB4034" s="55" t="n">
        <f aca="false">IF(AND(E4034&gt;0,OR(AND(B4034&gt;=1,B4034&lt;=6),B4034=10)),1,0)</f>
        <v>0</v>
      </c>
      <c r="AC4034" s="55" t="n">
        <f aca="false">IF(AND(E4034&gt;0,B4034=10),1,0)</f>
        <v>0</v>
      </c>
      <c r="AD4034" s="0" t="str">
        <f aca="false">IF(AND(C4033=C4034,AA4033=AA4034-1),AB4033,"")</f>
        <v/>
      </c>
      <c r="AE4034" s="0" t="str">
        <f aca="false">IF(AND(C4033=C4034,AA4033=AA4034-1),AC4033,"")</f>
        <v/>
      </c>
      <c r="AF4034" s="0" t="str">
        <f aca="false">IF(AA4034=1,"",IF(AND(AB4034=1,AD4034&lt;&gt;1),1,0))</f>
        <v/>
      </c>
      <c r="AG4034" s="0" t="str">
        <f aca="false">IF(AA4034=1,"",IF(AND(AC4034=1,AE4034&lt;&gt;1),1,0))</f>
        <v/>
      </c>
      <c r="AH4034" s="60" t="str">
        <f aca="false">IF(AND(E4034&gt;0,AA4034&lt;2,NOT(AND(C4035=C4034,AA4035=AA4034+1))),INDEX(DATAS,AA4034+1),"")</f>
        <v/>
      </c>
      <c r="AI4034" s="60" t="str">
        <f aca="false">IF(AND(AC4034=1,AA4034&lt;2),IF(AND(C4035=C4034,AA4035=AA4034+1),IF(AC4035=1,"",INDEX(DATAS,AA4034+1)),INDEX(DATAS,AA4034+1)),"")</f>
        <v/>
      </c>
    </row>
    <row r="4035" customFormat="false" ht="15" hidden="false" customHeight="false" outlineLevel="0" collapsed="false">
      <c r="A4035" s="60" t="n">
        <v>46310</v>
      </c>
      <c r="B4035" s="0" t="n">
        <v>8</v>
      </c>
      <c r="C4035" s="0" t="n">
        <v>6294</v>
      </c>
      <c r="E4035" s="0" t="n">
        <v>0</v>
      </c>
      <c r="F4035" s="55" t="s">
        <v>1169</v>
      </c>
      <c r="I4035" s="55" t="s">
        <v>157</v>
      </c>
      <c r="L4035" s="0" t="n">
        <v>214</v>
      </c>
      <c r="U4035" s="0" t="n">
        <v>611</v>
      </c>
      <c r="V4035" s="0" t="n">
        <v>1</v>
      </c>
      <c r="W4035" s="60" t="n">
        <v>46097</v>
      </c>
      <c r="X4035" s="55" t="n">
        <f aca="false">IF(I4035="Male",0,1)</f>
        <v>1</v>
      </c>
      <c r="Y4035" s="55" t="n">
        <f aca="false">IF(OR(I4035="DNB",I4035="Dry DNB"),1,0)</f>
        <v>0</v>
      </c>
      <c r="Z4035" s="55" t="n">
        <f aca="false">IF(ISNUMBER(W4035),A4035-W4035,"")</f>
        <v>213</v>
      </c>
      <c r="AA4035" s="55" t="n">
        <f aca="false">MATCH(A4035,DATAS,0)</f>
        <v>2</v>
      </c>
      <c r="AB4035" s="55" t="n">
        <f aca="false">IF(AND(E4035&gt;0,OR(AND(B4035&gt;=1,B4035&lt;=6),B4035=10)),1,0)</f>
        <v>0</v>
      </c>
      <c r="AC4035" s="55" t="n">
        <f aca="false">IF(AND(E4035&gt;0,B4035=10),1,0)</f>
        <v>0</v>
      </c>
      <c r="AD4035" s="55" t="n">
        <f aca="false">IF(AND(C4034=C4035,AA4034=AA4035-1),AB4034,"")</f>
        <v>0</v>
      </c>
      <c r="AE4035" s="55" t="n">
        <f aca="false">IF(AND(C4034=C4035,AA4034=AA4035-1),AC4034,"")</f>
        <v>0</v>
      </c>
      <c r="AF4035" s="55" t="n">
        <f aca="false">IF(AA4035=1,"",IF(AND(AB4035=1,AD4035&lt;&gt;1),1,0))</f>
        <v>0</v>
      </c>
      <c r="AG4035" s="55" t="n">
        <f aca="false">IF(AA4035=1,"",IF(AND(AC4035=1,AE4035&lt;&gt;1),1,0))</f>
        <v>0</v>
      </c>
      <c r="AH4035" s="60" t="str">
        <f aca="false">IF(AND(E4035&gt;0,AA4035&lt;2,NOT(AND(C4036=C4035,AA4036=AA4035+1))),INDEX(DATAS,AA4035+1),"")</f>
        <v/>
      </c>
      <c r="AI4035" s="60" t="str">
        <f aca="false">IF(AND(AC4035=1,AA4035&lt;2),IF(AND(C4036=C4035,AA4036=AA4035+1),IF(AC4036=1,"",INDEX(DATAS,AA4035+1)),INDEX(DATAS,AA4035+1)),"")</f>
        <v/>
      </c>
    </row>
    <row r="4036" customFormat="false" ht="15" hidden="false" customHeight="false" outlineLevel="0" collapsed="false">
      <c r="A4036" s="60" t="n">
        <v>46309</v>
      </c>
      <c r="B4036" s="0" t="n">
        <v>8</v>
      </c>
      <c r="C4036" s="0" t="n">
        <v>6295</v>
      </c>
      <c r="E4036" s="0" t="n">
        <v>0</v>
      </c>
      <c r="F4036" s="55" t="s">
        <v>1169</v>
      </c>
      <c r="I4036" s="55" t="s">
        <v>157</v>
      </c>
      <c r="L4036" s="0" t="n">
        <v>246</v>
      </c>
      <c r="U4036" s="0" t="n">
        <v>610</v>
      </c>
      <c r="V4036" s="0" t="n">
        <v>1</v>
      </c>
      <c r="W4036" s="60" t="n">
        <v>46064</v>
      </c>
      <c r="X4036" s="55" t="n">
        <f aca="false">IF(I4036="Male",0,1)</f>
        <v>1</v>
      </c>
      <c r="Y4036" s="55" t="n">
        <f aca="false">IF(OR(I4036="DNB",I4036="Dry DNB"),1,0)</f>
        <v>0</v>
      </c>
      <c r="Z4036" s="55" t="n">
        <f aca="false">IF(ISNUMBER(W4036),A4036-W4036,"")</f>
        <v>245</v>
      </c>
      <c r="AA4036" s="55" t="n">
        <f aca="false">MATCH(A4036,DATAS,0)</f>
        <v>1</v>
      </c>
      <c r="AB4036" s="55" t="n">
        <f aca="false">IF(AND(E4036&gt;0,OR(AND(B4036&gt;=1,B4036&lt;=6),B4036=10)),1,0)</f>
        <v>0</v>
      </c>
      <c r="AC4036" s="55" t="n">
        <f aca="false">IF(AND(E4036&gt;0,B4036=10),1,0)</f>
        <v>0</v>
      </c>
      <c r="AD4036" s="0" t="str">
        <f aca="false">IF(AND(C4035=C4036,AA4035=AA4036-1),AB4035,"")</f>
        <v/>
      </c>
      <c r="AE4036" s="0" t="str">
        <f aca="false">IF(AND(C4035=C4036,AA4035=AA4036-1),AC4035,"")</f>
        <v/>
      </c>
      <c r="AF4036" s="0" t="str">
        <f aca="false">IF(AA4036=1,"",IF(AND(AB4036=1,AD4036&lt;&gt;1),1,0))</f>
        <v/>
      </c>
      <c r="AG4036" s="0" t="str">
        <f aca="false">IF(AA4036=1,"",IF(AND(AC4036=1,AE4036&lt;&gt;1),1,0))</f>
        <v/>
      </c>
      <c r="AH4036" s="60" t="str">
        <f aca="false">IF(AND(E4036&gt;0,AA4036&lt;2,NOT(AND(C4037=C4036,AA4037=AA4036+1))),INDEX(DATAS,AA4036+1),"")</f>
        <v/>
      </c>
      <c r="AI4036" s="60" t="str">
        <f aca="false">IF(AND(AC4036=1,AA4036&lt;2),IF(AND(C4037=C4036,AA4037=AA4036+1),IF(AC4037=1,"",INDEX(DATAS,AA4036+1)),INDEX(DATAS,AA4036+1)),"")</f>
        <v/>
      </c>
    </row>
    <row r="4037" customFormat="false" ht="15" hidden="false" customHeight="false" outlineLevel="0" collapsed="false">
      <c r="A4037" s="60" t="n">
        <v>46310</v>
      </c>
      <c r="B4037" s="0" t="n">
        <v>8</v>
      </c>
      <c r="C4037" s="0" t="n">
        <v>6295</v>
      </c>
      <c r="E4037" s="0" t="n">
        <v>0</v>
      </c>
      <c r="F4037" s="55" t="s">
        <v>1169</v>
      </c>
      <c r="I4037" s="55" t="s">
        <v>157</v>
      </c>
      <c r="L4037" s="0" t="n">
        <v>247</v>
      </c>
      <c r="U4037" s="0" t="n">
        <v>611</v>
      </c>
      <c r="V4037" s="0" t="n">
        <v>1</v>
      </c>
      <c r="W4037" s="60" t="n">
        <v>46064</v>
      </c>
      <c r="X4037" s="55" t="n">
        <f aca="false">IF(I4037="Male",0,1)</f>
        <v>1</v>
      </c>
      <c r="Y4037" s="55" t="n">
        <f aca="false">IF(OR(I4037="DNB",I4037="Dry DNB"),1,0)</f>
        <v>0</v>
      </c>
      <c r="Z4037" s="55" t="n">
        <f aca="false">IF(ISNUMBER(W4037),A4037-W4037,"")</f>
        <v>246</v>
      </c>
      <c r="AA4037" s="55" t="n">
        <f aca="false">MATCH(A4037,DATAS,0)</f>
        <v>2</v>
      </c>
      <c r="AB4037" s="55" t="n">
        <f aca="false">IF(AND(E4037&gt;0,OR(AND(B4037&gt;=1,B4037&lt;=6),B4037=10)),1,0)</f>
        <v>0</v>
      </c>
      <c r="AC4037" s="55" t="n">
        <f aca="false">IF(AND(E4037&gt;0,B4037=10),1,0)</f>
        <v>0</v>
      </c>
      <c r="AD4037" s="55" t="n">
        <f aca="false">IF(AND(C4036=C4037,AA4036=AA4037-1),AB4036,"")</f>
        <v>0</v>
      </c>
      <c r="AE4037" s="55" t="n">
        <f aca="false">IF(AND(C4036=C4037,AA4036=AA4037-1),AC4036,"")</f>
        <v>0</v>
      </c>
      <c r="AF4037" s="55" t="n">
        <f aca="false">IF(AA4037=1,"",IF(AND(AB4037=1,AD4037&lt;&gt;1),1,0))</f>
        <v>0</v>
      </c>
      <c r="AG4037" s="55" t="n">
        <f aca="false">IF(AA4037=1,"",IF(AND(AC4037=1,AE4037&lt;&gt;1),1,0))</f>
        <v>0</v>
      </c>
      <c r="AH4037" s="60" t="str">
        <f aca="false">IF(AND(E4037&gt;0,AA4037&lt;2,NOT(AND(C4038=C4037,AA4038=AA4037+1))),INDEX(DATAS,AA4037+1),"")</f>
        <v/>
      </c>
      <c r="AI4037" s="60" t="str">
        <f aca="false">IF(AND(AC4037=1,AA4037&lt;2),IF(AND(C4038=C4037,AA4038=AA4037+1),IF(AC4038=1,"",INDEX(DATAS,AA4037+1)),INDEX(DATAS,AA4037+1)),"")</f>
        <v/>
      </c>
    </row>
    <row r="4038" customFormat="false" ht="15" hidden="false" customHeight="false" outlineLevel="0" collapsed="false">
      <c r="A4038" s="60" t="n">
        <v>46309</v>
      </c>
      <c r="B4038" s="0" t="n">
        <v>8</v>
      </c>
      <c r="C4038" s="0" t="n">
        <v>6296</v>
      </c>
      <c r="E4038" s="0" t="n">
        <v>0</v>
      </c>
      <c r="F4038" s="55" t="s">
        <v>1170</v>
      </c>
      <c r="I4038" s="55" t="s">
        <v>157</v>
      </c>
      <c r="L4038" s="0" t="n">
        <v>69</v>
      </c>
      <c r="U4038" s="0" t="n">
        <v>609</v>
      </c>
      <c r="V4038" s="0" t="n">
        <v>7</v>
      </c>
      <c r="W4038" s="60" t="n">
        <v>46241</v>
      </c>
      <c r="X4038" s="55" t="n">
        <f aca="false">IF(I4038="Male",0,1)</f>
        <v>1</v>
      </c>
      <c r="Y4038" s="55" t="n">
        <f aca="false">IF(OR(I4038="DNB",I4038="Dry DNB"),1,0)</f>
        <v>0</v>
      </c>
      <c r="Z4038" s="55" t="n">
        <f aca="false">IF(ISNUMBER(W4038),A4038-W4038,"")</f>
        <v>68</v>
      </c>
      <c r="AA4038" s="55" t="n">
        <f aca="false">MATCH(A4038,DATAS,0)</f>
        <v>1</v>
      </c>
      <c r="AB4038" s="55" t="n">
        <f aca="false">IF(AND(E4038&gt;0,OR(AND(B4038&gt;=1,B4038&lt;=6),B4038=10)),1,0)</f>
        <v>0</v>
      </c>
      <c r="AC4038" s="55" t="n">
        <f aca="false">IF(AND(E4038&gt;0,B4038=10),1,0)</f>
        <v>0</v>
      </c>
      <c r="AD4038" s="0" t="str">
        <f aca="false">IF(AND(C4037=C4038,AA4037=AA4038-1),AB4037,"")</f>
        <v/>
      </c>
      <c r="AE4038" s="0" t="str">
        <f aca="false">IF(AND(C4037=C4038,AA4037=AA4038-1),AC4037,"")</f>
        <v/>
      </c>
      <c r="AF4038" s="0" t="str">
        <f aca="false">IF(AA4038=1,"",IF(AND(AB4038=1,AD4038&lt;&gt;1),1,0))</f>
        <v/>
      </c>
      <c r="AG4038" s="0" t="str">
        <f aca="false">IF(AA4038=1,"",IF(AND(AC4038=1,AE4038&lt;&gt;1),1,0))</f>
        <v/>
      </c>
      <c r="AH4038" s="60" t="str">
        <f aca="false">IF(AND(E4038&gt;0,AA4038&lt;2,NOT(AND(C4039=C4038,AA4039=AA4038+1))),INDEX(DATAS,AA4038+1),"")</f>
        <v/>
      </c>
      <c r="AI4038" s="60" t="str">
        <f aca="false">IF(AND(AC4038=1,AA4038&lt;2),IF(AND(C4039=C4038,AA4039=AA4038+1),IF(AC4039=1,"",INDEX(DATAS,AA4038+1)),INDEX(DATAS,AA4038+1)),"")</f>
        <v/>
      </c>
    </row>
    <row r="4039" customFormat="false" ht="15" hidden="false" customHeight="false" outlineLevel="0" collapsed="false">
      <c r="A4039" s="60" t="n">
        <v>46310</v>
      </c>
      <c r="B4039" s="0" t="n">
        <v>8</v>
      </c>
      <c r="C4039" s="0" t="n">
        <v>6296</v>
      </c>
      <c r="E4039" s="0" t="n">
        <v>0</v>
      </c>
      <c r="F4039" s="55" t="s">
        <v>1170</v>
      </c>
      <c r="I4039" s="55" t="s">
        <v>157</v>
      </c>
      <c r="L4039" s="0" t="n">
        <v>70</v>
      </c>
      <c r="U4039" s="0" t="n">
        <v>610</v>
      </c>
      <c r="V4039" s="0" t="n">
        <v>7</v>
      </c>
      <c r="W4039" s="60" t="n">
        <v>46241</v>
      </c>
      <c r="X4039" s="55" t="n">
        <f aca="false">IF(I4039="Male",0,1)</f>
        <v>1</v>
      </c>
      <c r="Y4039" s="55" t="n">
        <f aca="false">IF(OR(I4039="DNB",I4039="Dry DNB"),1,0)</f>
        <v>0</v>
      </c>
      <c r="Z4039" s="55" t="n">
        <f aca="false">IF(ISNUMBER(W4039),A4039-W4039,"")</f>
        <v>69</v>
      </c>
      <c r="AA4039" s="55" t="n">
        <f aca="false">MATCH(A4039,DATAS,0)</f>
        <v>2</v>
      </c>
      <c r="AB4039" s="55" t="n">
        <f aca="false">IF(AND(E4039&gt;0,OR(AND(B4039&gt;=1,B4039&lt;=6),B4039=10)),1,0)</f>
        <v>0</v>
      </c>
      <c r="AC4039" s="55" t="n">
        <f aca="false">IF(AND(E4039&gt;0,B4039=10),1,0)</f>
        <v>0</v>
      </c>
      <c r="AD4039" s="55" t="n">
        <f aca="false">IF(AND(C4038=C4039,AA4038=AA4039-1),AB4038,"")</f>
        <v>0</v>
      </c>
      <c r="AE4039" s="55" t="n">
        <f aca="false">IF(AND(C4038=C4039,AA4038=AA4039-1),AC4038,"")</f>
        <v>0</v>
      </c>
      <c r="AF4039" s="55" t="n">
        <f aca="false">IF(AA4039=1,"",IF(AND(AB4039=1,AD4039&lt;&gt;1),1,0))</f>
        <v>0</v>
      </c>
      <c r="AG4039" s="55" t="n">
        <f aca="false">IF(AA4039=1,"",IF(AND(AC4039=1,AE4039&lt;&gt;1),1,0))</f>
        <v>0</v>
      </c>
      <c r="AH4039" s="60" t="str">
        <f aca="false">IF(AND(E4039&gt;0,AA4039&lt;2,NOT(AND(C4040=C4039,AA4040=AA4039+1))),INDEX(DATAS,AA4039+1),"")</f>
        <v/>
      </c>
      <c r="AI4039" s="60" t="str">
        <f aca="false">IF(AND(AC4039=1,AA4039&lt;2),IF(AND(C4040=C4039,AA4040=AA4039+1),IF(AC4040=1,"",INDEX(DATAS,AA4039+1)),INDEX(DATAS,AA4039+1)),"")</f>
        <v/>
      </c>
    </row>
    <row r="4040" customFormat="false" ht="15" hidden="false" customHeight="false" outlineLevel="0" collapsed="false">
      <c r="A4040" s="60" t="n">
        <v>46309</v>
      </c>
      <c r="B4040" s="0" t="n">
        <v>7</v>
      </c>
      <c r="C4040" s="0" t="n">
        <v>6297</v>
      </c>
      <c r="E4040" s="0" t="n">
        <v>0</v>
      </c>
      <c r="F4040" s="55" t="s">
        <v>1170</v>
      </c>
      <c r="I4040" s="55" t="s">
        <v>157</v>
      </c>
      <c r="L4040" s="0" t="n">
        <v>248</v>
      </c>
      <c r="U4040" s="0" t="n">
        <v>609</v>
      </c>
      <c r="V4040" s="0" t="n">
        <v>1</v>
      </c>
      <c r="W4040" s="60" t="n">
        <v>46062</v>
      </c>
      <c r="X4040" s="55" t="n">
        <f aca="false">IF(I4040="Male",0,1)</f>
        <v>1</v>
      </c>
      <c r="Y4040" s="55" t="n">
        <f aca="false">IF(OR(I4040="DNB",I4040="Dry DNB"),1,0)</f>
        <v>0</v>
      </c>
      <c r="Z4040" s="55" t="n">
        <f aca="false">IF(ISNUMBER(W4040),A4040-W4040,"")</f>
        <v>247</v>
      </c>
      <c r="AA4040" s="55" t="n">
        <f aca="false">MATCH(A4040,DATAS,0)</f>
        <v>1</v>
      </c>
      <c r="AB4040" s="55" t="n">
        <f aca="false">IF(AND(E4040&gt;0,OR(AND(B4040&gt;=1,B4040&lt;=6),B4040=10)),1,0)</f>
        <v>0</v>
      </c>
      <c r="AC4040" s="55" t="n">
        <f aca="false">IF(AND(E4040&gt;0,B4040=10),1,0)</f>
        <v>0</v>
      </c>
      <c r="AD4040" s="0" t="str">
        <f aca="false">IF(AND(C4039=C4040,AA4039=AA4040-1),AB4039,"")</f>
        <v/>
      </c>
      <c r="AE4040" s="0" t="str">
        <f aca="false">IF(AND(C4039=C4040,AA4039=AA4040-1),AC4039,"")</f>
        <v/>
      </c>
      <c r="AF4040" s="0" t="str">
        <f aca="false">IF(AA4040=1,"",IF(AND(AB4040=1,AD4040&lt;&gt;1),1,0))</f>
        <v/>
      </c>
      <c r="AG4040" s="0" t="str">
        <f aca="false">IF(AA4040=1,"",IF(AND(AC4040=1,AE4040&lt;&gt;1),1,0))</f>
        <v/>
      </c>
      <c r="AH4040" s="60" t="str">
        <f aca="false">IF(AND(E4040&gt;0,AA4040&lt;2,NOT(AND(C4041=C4040,AA4041=AA4040+1))),INDEX(DATAS,AA4040+1),"")</f>
        <v/>
      </c>
      <c r="AI4040" s="60" t="str">
        <f aca="false">IF(AND(AC4040=1,AA4040&lt;2),IF(AND(C4041=C4040,AA4041=AA4040+1),IF(AC4041=1,"",INDEX(DATAS,AA4040+1)),INDEX(DATAS,AA4040+1)),"")</f>
        <v/>
      </c>
    </row>
    <row r="4041" customFormat="false" ht="15" hidden="false" customHeight="false" outlineLevel="0" collapsed="false">
      <c r="A4041" s="60" t="n">
        <v>46310</v>
      </c>
      <c r="B4041" s="0" t="n">
        <v>14</v>
      </c>
      <c r="C4041" s="0" t="n">
        <v>6297</v>
      </c>
      <c r="E4041" s="0" t="n">
        <v>0</v>
      </c>
      <c r="F4041" s="55" t="s">
        <v>1170</v>
      </c>
      <c r="I4041" s="55" t="s">
        <v>157</v>
      </c>
      <c r="L4041" s="0" t="n">
        <v>249</v>
      </c>
      <c r="U4041" s="0" t="n">
        <v>610</v>
      </c>
      <c r="V4041" s="0" t="n">
        <v>1</v>
      </c>
      <c r="W4041" s="60" t="n">
        <v>46062</v>
      </c>
      <c r="X4041" s="55" t="n">
        <f aca="false">IF(I4041="Male",0,1)</f>
        <v>1</v>
      </c>
      <c r="Y4041" s="55" t="n">
        <f aca="false">IF(OR(I4041="DNB",I4041="Dry DNB"),1,0)</f>
        <v>0</v>
      </c>
      <c r="Z4041" s="55" t="n">
        <f aca="false">IF(ISNUMBER(W4041),A4041-W4041,"")</f>
        <v>248</v>
      </c>
      <c r="AA4041" s="55" t="n">
        <f aca="false">MATCH(A4041,DATAS,0)</f>
        <v>2</v>
      </c>
      <c r="AB4041" s="55" t="n">
        <f aca="false">IF(AND(E4041&gt;0,OR(AND(B4041&gt;=1,B4041&lt;=6),B4041=10)),1,0)</f>
        <v>0</v>
      </c>
      <c r="AC4041" s="55" t="n">
        <f aca="false">IF(AND(E4041&gt;0,B4041=10),1,0)</f>
        <v>0</v>
      </c>
      <c r="AD4041" s="55" t="n">
        <f aca="false">IF(AND(C4040=C4041,AA4040=AA4041-1),AB4040,"")</f>
        <v>0</v>
      </c>
      <c r="AE4041" s="55" t="n">
        <f aca="false">IF(AND(C4040=C4041,AA4040=AA4041-1),AC4040,"")</f>
        <v>0</v>
      </c>
      <c r="AF4041" s="55" t="n">
        <f aca="false">IF(AA4041=1,"",IF(AND(AB4041=1,AD4041&lt;&gt;1),1,0))</f>
        <v>0</v>
      </c>
      <c r="AG4041" s="55" t="n">
        <f aca="false">IF(AA4041=1,"",IF(AND(AC4041=1,AE4041&lt;&gt;1),1,0))</f>
        <v>0</v>
      </c>
      <c r="AH4041" s="60" t="str">
        <f aca="false">IF(AND(E4041&gt;0,AA4041&lt;2,NOT(AND(C4042=C4041,AA4042=AA4041+1))),INDEX(DATAS,AA4041+1),"")</f>
        <v/>
      </c>
      <c r="AI4041" s="60" t="str">
        <f aca="false">IF(AND(AC4041=1,AA4041&lt;2),IF(AND(C4042=C4041,AA4042=AA4041+1),IF(AC4042=1,"",INDEX(DATAS,AA4041+1)),INDEX(DATAS,AA4041+1)),"")</f>
        <v/>
      </c>
    </row>
    <row r="4042" customFormat="false" ht="15" hidden="false" customHeight="false" outlineLevel="0" collapsed="false">
      <c r="A4042" s="60" t="n">
        <v>46309</v>
      </c>
      <c r="B4042" s="0" t="n">
        <v>8</v>
      </c>
      <c r="C4042" s="0" t="n">
        <v>6298</v>
      </c>
      <c r="E4042" s="0" t="n">
        <v>0</v>
      </c>
      <c r="F4042" s="55" t="s">
        <v>1170</v>
      </c>
      <c r="I4042" s="55" t="s">
        <v>157</v>
      </c>
      <c r="L4042" s="0" t="n">
        <v>212</v>
      </c>
      <c r="U4042" s="0" t="n">
        <v>609</v>
      </c>
      <c r="V4042" s="0" t="n">
        <v>1</v>
      </c>
      <c r="W4042" s="60" t="n">
        <v>46098</v>
      </c>
      <c r="X4042" s="55" t="n">
        <f aca="false">IF(I4042="Male",0,1)</f>
        <v>1</v>
      </c>
      <c r="Y4042" s="55" t="n">
        <f aca="false">IF(OR(I4042="DNB",I4042="Dry DNB"),1,0)</f>
        <v>0</v>
      </c>
      <c r="Z4042" s="55" t="n">
        <f aca="false">IF(ISNUMBER(W4042),A4042-W4042,"")</f>
        <v>211</v>
      </c>
      <c r="AA4042" s="55" t="n">
        <f aca="false">MATCH(A4042,DATAS,0)</f>
        <v>1</v>
      </c>
      <c r="AB4042" s="55" t="n">
        <f aca="false">IF(AND(E4042&gt;0,OR(AND(B4042&gt;=1,B4042&lt;=6),B4042=10)),1,0)</f>
        <v>0</v>
      </c>
      <c r="AC4042" s="55" t="n">
        <f aca="false">IF(AND(E4042&gt;0,B4042=10),1,0)</f>
        <v>0</v>
      </c>
      <c r="AD4042" s="0" t="str">
        <f aca="false">IF(AND(C4041=C4042,AA4041=AA4042-1),AB4041,"")</f>
        <v/>
      </c>
      <c r="AE4042" s="0" t="str">
        <f aca="false">IF(AND(C4041=C4042,AA4041=AA4042-1),AC4041,"")</f>
        <v/>
      </c>
      <c r="AF4042" s="0" t="str">
        <f aca="false">IF(AA4042=1,"",IF(AND(AB4042=1,AD4042&lt;&gt;1),1,0))</f>
        <v/>
      </c>
      <c r="AG4042" s="0" t="str">
        <f aca="false">IF(AA4042=1,"",IF(AND(AC4042=1,AE4042&lt;&gt;1),1,0))</f>
        <v/>
      </c>
      <c r="AH4042" s="60" t="str">
        <f aca="false">IF(AND(E4042&gt;0,AA4042&lt;2,NOT(AND(C4043=C4042,AA4043=AA4042+1))),INDEX(DATAS,AA4042+1),"")</f>
        <v/>
      </c>
      <c r="AI4042" s="60" t="str">
        <f aca="false">IF(AND(AC4042=1,AA4042&lt;2),IF(AND(C4043=C4042,AA4043=AA4042+1),IF(AC4043=1,"",INDEX(DATAS,AA4042+1)),INDEX(DATAS,AA4042+1)),"")</f>
        <v/>
      </c>
    </row>
    <row r="4043" customFormat="false" ht="15" hidden="false" customHeight="false" outlineLevel="0" collapsed="false">
      <c r="A4043" s="60" t="n">
        <v>46310</v>
      </c>
      <c r="B4043" s="0" t="n">
        <v>8</v>
      </c>
      <c r="C4043" s="0" t="n">
        <v>6298</v>
      </c>
      <c r="E4043" s="0" t="n">
        <v>0</v>
      </c>
      <c r="F4043" s="55" t="s">
        <v>1170</v>
      </c>
      <c r="I4043" s="55" t="s">
        <v>157</v>
      </c>
      <c r="L4043" s="0" t="n">
        <v>213</v>
      </c>
      <c r="U4043" s="0" t="n">
        <v>610</v>
      </c>
      <c r="V4043" s="0" t="n">
        <v>1</v>
      </c>
      <c r="W4043" s="60" t="n">
        <v>46098</v>
      </c>
      <c r="X4043" s="55" t="n">
        <f aca="false">IF(I4043="Male",0,1)</f>
        <v>1</v>
      </c>
      <c r="Y4043" s="55" t="n">
        <f aca="false">IF(OR(I4043="DNB",I4043="Dry DNB"),1,0)</f>
        <v>0</v>
      </c>
      <c r="Z4043" s="55" t="n">
        <f aca="false">IF(ISNUMBER(W4043),A4043-W4043,"")</f>
        <v>212</v>
      </c>
      <c r="AA4043" s="55" t="n">
        <f aca="false">MATCH(A4043,DATAS,0)</f>
        <v>2</v>
      </c>
      <c r="AB4043" s="55" t="n">
        <f aca="false">IF(AND(E4043&gt;0,OR(AND(B4043&gt;=1,B4043&lt;=6),B4043=10)),1,0)</f>
        <v>0</v>
      </c>
      <c r="AC4043" s="55" t="n">
        <f aca="false">IF(AND(E4043&gt;0,B4043=10),1,0)</f>
        <v>0</v>
      </c>
      <c r="AD4043" s="55" t="n">
        <f aca="false">IF(AND(C4042=C4043,AA4042=AA4043-1),AB4042,"")</f>
        <v>0</v>
      </c>
      <c r="AE4043" s="55" t="n">
        <f aca="false">IF(AND(C4042=C4043,AA4042=AA4043-1),AC4042,"")</f>
        <v>0</v>
      </c>
      <c r="AF4043" s="55" t="n">
        <f aca="false">IF(AA4043=1,"",IF(AND(AB4043=1,AD4043&lt;&gt;1),1,0))</f>
        <v>0</v>
      </c>
      <c r="AG4043" s="55" t="n">
        <f aca="false">IF(AA4043=1,"",IF(AND(AC4043=1,AE4043&lt;&gt;1),1,0))</f>
        <v>0</v>
      </c>
      <c r="AH4043" s="60" t="str">
        <f aca="false">IF(AND(E4043&gt;0,AA4043&lt;2,NOT(AND(C4044=C4043,AA4044=AA4043+1))),INDEX(DATAS,AA4043+1),"")</f>
        <v/>
      </c>
      <c r="AI4043" s="60" t="str">
        <f aca="false">IF(AND(AC4043=1,AA4043&lt;2),IF(AND(C4044=C4043,AA4044=AA4043+1),IF(AC4044=1,"",INDEX(DATAS,AA4043+1)),INDEX(DATAS,AA4043+1)),"")</f>
        <v/>
      </c>
    </row>
    <row r="4044" customFormat="false" ht="15" hidden="false" customHeight="false" outlineLevel="0" collapsed="false">
      <c r="A4044" s="60" t="n">
        <v>46309</v>
      </c>
      <c r="B4044" s="0" t="n">
        <v>8</v>
      </c>
      <c r="C4044" s="0" t="n">
        <v>6299</v>
      </c>
      <c r="E4044" s="0" t="n">
        <v>0</v>
      </c>
      <c r="F4044" s="55" t="s">
        <v>1171</v>
      </c>
      <c r="I4044" s="55" t="s">
        <v>157</v>
      </c>
      <c r="L4044" s="0" t="n">
        <v>211</v>
      </c>
      <c r="U4044" s="0" t="n">
        <v>608</v>
      </c>
      <c r="V4044" s="0" t="n">
        <v>1</v>
      </c>
      <c r="W4044" s="60" t="n">
        <v>46099</v>
      </c>
      <c r="X4044" s="55" t="n">
        <f aca="false">IF(I4044="Male",0,1)</f>
        <v>1</v>
      </c>
      <c r="Y4044" s="55" t="n">
        <f aca="false">IF(OR(I4044="DNB",I4044="Dry DNB"),1,0)</f>
        <v>0</v>
      </c>
      <c r="Z4044" s="55" t="n">
        <f aca="false">IF(ISNUMBER(W4044),A4044-W4044,"")</f>
        <v>210</v>
      </c>
      <c r="AA4044" s="55" t="n">
        <f aca="false">MATCH(A4044,DATAS,0)</f>
        <v>1</v>
      </c>
      <c r="AB4044" s="55" t="n">
        <f aca="false">IF(AND(E4044&gt;0,OR(AND(B4044&gt;=1,B4044&lt;=6),B4044=10)),1,0)</f>
        <v>0</v>
      </c>
      <c r="AC4044" s="55" t="n">
        <f aca="false">IF(AND(E4044&gt;0,B4044=10),1,0)</f>
        <v>0</v>
      </c>
      <c r="AD4044" s="0" t="str">
        <f aca="false">IF(AND(C4043=C4044,AA4043=AA4044-1),AB4043,"")</f>
        <v/>
      </c>
      <c r="AE4044" s="0" t="str">
        <f aca="false">IF(AND(C4043=C4044,AA4043=AA4044-1),AC4043,"")</f>
        <v/>
      </c>
      <c r="AF4044" s="0" t="str">
        <f aca="false">IF(AA4044=1,"",IF(AND(AB4044=1,AD4044&lt;&gt;1),1,0))</f>
        <v/>
      </c>
      <c r="AG4044" s="0" t="str">
        <f aca="false">IF(AA4044=1,"",IF(AND(AC4044=1,AE4044&lt;&gt;1),1,0))</f>
        <v/>
      </c>
      <c r="AH4044" s="60" t="str">
        <f aca="false">IF(AND(E4044&gt;0,AA4044&lt;2,NOT(AND(C4045=C4044,AA4045=AA4044+1))),INDEX(DATAS,AA4044+1),"")</f>
        <v/>
      </c>
      <c r="AI4044" s="60" t="str">
        <f aca="false">IF(AND(AC4044=1,AA4044&lt;2),IF(AND(C4045=C4044,AA4045=AA4044+1),IF(AC4045=1,"",INDEX(DATAS,AA4044+1)),INDEX(DATAS,AA4044+1)),"")</f>
        <v/>
      </c>
    </row>
    <row r="4045" customFormat="false" ht="15" hidden="false" customHeight="false" outlineLevel="0" collapsed="false">
      <c r="A4045" s="60" t="n">
        <v>46310</v>
      </c>
      <c r="B4045" s="0" t="n">
        <v>8</v>
      </c>
      <c r="C4045" s="0" t="n">
        <v>6299</v>
      </c>
      <c r="E4045" s="0" t="n">
        <v>0</v>
      </c>
      <c r="F4045" s="55" t="s">
        <v>1171</v>
      </c>
      <c r="I4045" s="55" t="s">
        <v>157</v>
      </c>
      <c r="L4045" s="0" t="n">
        <v>212</v>
      </c>
      <c r="U4045" s="0" t="n">
        <v>609</v>
      </c>
      <c r="V4045" s="0" t="n">
        <v>1</v>
      </c>
      <c r="W4045" s="60" t="n">
        <v>46099</v>
      </c>
      <c r="X4045" s="55" t="n">
        <f aca="false">IF(I4045="Male",0,1)</f>
        <v>1</v>
      </c>
      <c r="Y4045" s="55" t="n">
        <f aca="false">IF(OR(I4045="DNB",I4045="Dry DNB"),1,0)</f>
        <v>0</v>
      </c>
      <c r="Z4045" s="55" t="n">
        <f aca="false">IF(ISNUMBER(W4045),A4045-W4045,"")</f>
        <v>211</v>
      </c>
      <c r="AA4045" s="55" t="n">
        <f aca="false">MATCH(A4045,DATAS,0)</f>
        <v>2</v>
      </c>
      <c r="AB4045" s="55" t="n">
        <f aca="false">IF(AND(E4045&gt;0,OR(AND(B4045&gt;=1,B4045&lt;=6),B4045=10)),1,0)</f>
        <v>0</v>
      </c>
      <c r="AC4045" s="55" t="n">
        <f aca="false">IF(AND(E4045&gt;0,B4045=10),1,0)</f>
        <v>0</v>
      </c>
      <c r="AD4045" s="55" t="n">
        <f aca="false">IF(AND(C4044=C4045,AA4044=AA4045-1),AB4044,"")</f>
        <v>0</v>
      </c>
      <c r="AE4045" s="55" t="n">
        <f aca="false">IF(AND(C4044=C4045,AA4044=AA4045-1),AC4044,"")</f>
        <v>0</v>
      </c>
      <c r="AF4045" s="55" t="n">
        <f aca="false">IF(AA4045=1,"",IF(AND(AB4045=1,AD4045&lt;&gt;1),1,0))</f>
        <v>0</v>
      </c>
      <c r="AG4045" s="55" t="n">
        <f aca="false">IF(AA4045=1,"",IF(AND(AC4045=1,AE4045&lt;&gt;1),1,0))</f>
        <v>0</v>
      </c>
      <c r="AH4045" s="60" t="str">
        <f aca="false">IF(AND(E4045&gt;0,AA4045&lt;2,NOT(AND(C4046=C4045,AA4046=AA4045+1))),INDEX(DATAS,AA4045+1),"")</f>
        <v/>
      </c>
      <c r="AI4045" s="60" t="str">
        <f aca="false">IF(AND(AC4045=1,AA4045&lt;2),IF(AND(C4046=C4045,AA4046=AA4045+1),IF(AC4046=1,"",INDEX(DATAS,AA4045+1)),INDEX(DATAS,AA4045+1)),"")</f>
        <v/>
      </c>
    </row>
    <row r="4046" customFormat="false" ht="15" hidden="false" customHeight="false" outlineLevel="0" collapsed="false">
      <c r="A4046" s="60" t="n">
        <v>46309</v>
      </c>
      <c r="B4046" s="0" t="n">
        <v>8</v>
      </c>
      <c r="C4046" s="0" t="n">
        <v>6302</v>
      </c>
      <c r="E4046" s="0" t="n">
        <v>0</v>
      </c>
      <c r="F4046" s="55" t="s">
        <v>1172</v>
      </c>
      <c r="I4046" s="55" t="s">
        <v>157</v>
      </c>
      <c r="L4046" s="0" t="n">
        <v>220</v>
      </c>
      <c r="U4046" s="0" t="n">
        <v>607</v>
      </c>
      <c r="V4046" s="0" t="n">
        <v>1</v>
      </c>
      <c r="W4046" s="60" t="n">
        <v>46090</v>
      </c>
      <c r="X4046" s="55" t="n">
        <f aca="false">IF(I4046="Male",0,1)</f>
        <v>1</v>
      </c>
      <c r="Y4046" s="55" t="n">
        <f aca="false">IF(OR(I4046="DNB",I4046="Dry DNB"),1,0)</f>
        <v>0</v>
      </c>
      <c r="Z4046" s="55" t="n">
        <f aca="false">IF(ISNUMBER(W4046),A4046-W4046,"")</f>
        <v>219</v>
      </c>
      <c r="AA4046" s="55" t="n">
        <f aca="false">MATCH(A4046,DATAS,0)</f>
        <v>1</v>
      </c>
      <c r="AB4046" s="55" t="n">
        <f aca="false">IF(AND(E4046&gt;0,OR(AND(B4046&gt;=1,B4046&lt;=6),B4046=10)),1,0)</f>
        <v>0</v>
      </c>
      <c r="AC4046" s="55" t="n">
        <f aca="false">IF(AND(E4046&gt;0,B4046=10),1,0)</f>
        <v>0</v>
      </c>
      <c r="AD4046" s="0" t="str">
        <f aca="false">IF(AND(C4045=C4046,AA4045=AA4046-1),AB4045,"")</f>
        <v/>
      </c>
      <c r="AE4046" s="0" t="str">
        <f aca="false">IF(AND(C4045=C4046,AA4045=AA4046-1),AC4045,"")</f>
        <v/>
      </c>
      <c r="AF4046" s="0" t="str">
        <f aca="false">IF(AA4046=1,"",IF(AND(AB4046=1,AD4046&lt;&gt;1),1,0))</f>
        <v/>
      </c>
      <c r="AG4046" s="0" t="str">
        <f aca="false">IF(AA4046=1,"",IF(AND(AC4046=1,AE4046&lt;&gt;1),1,0))</f>
        <v/>
      </c>
      <c r="AH4046" s="60" t="str">
        <f aca="false">IF(AND(E4046&gt;0,AA4046&lt;2,NOT(AND(C4047=C4046,AA4047=AA4046+1))),INDEX(DATAS,AA4046+1),"")</f>
        <v/>
      </c>
      <c r="AI4046" s="60" t="str">
        <f aca="false">IF(AND(AC4046=1,AA4046&lt;2),IF(AND(C4047=C4046,AA4047=AA4046+1),IF(AC4047=1,"",INDEX(DATAS,AA4046+1)),INDEX(DATAS,AA4046+1)),"")</f>
        <v/>
      </c>
    </row>
    <row r="4047" customFormat="false" ht="15" hidden="false" customHeight="false" outlineLevel="0" collapsed="false">
      <c r="A4047" s="60" t="n">
        <v>46310</v>
      </c>
      <c r="B4047" s="0" t="n">
        <v>8</v>
      </c>
      <c r="C4047" s="0" t="n">
        <v>6302</v>
      </c>
      <c r="E4047" s="0" t="n">
        <v>0</v>
      </c>
      <c r="F4047" s="55" t="s">
        <v>1172</v>
      </c>
      <c r="I4047" s="55" t="s">
        <v>157</v>
      </c>
      <c r="L4047" s="0" t="n">
        <v>221</v>
      </c>
      <c r="U4047" s="0" t="n">
        <v>608</v>
      </c>
      <c r="V4047" s="0" t="n">
        <v>1</v>
      </c>
      <c r="W4047" s="60" t="n">
        <v>46090</v>
      </c>
      <c r="X4047" s="55" t="n">
        <f aca="false">IF(I4047="Male",0,1)</f>
        <v>1</v>
      </c>
      <c r="Y4047" s="55" t="n">
        <f aca="false">IF(OR(I4047="DNB",I4047="Dry DNB"),1,0)</f>
        <v>0</v>
      </c>
      <c r="Z4047" s="55" t="n">
        <f aca="false">IF(ISNUMBER(W4047),A4047-W4047,"")</f>
        <v>220</v>
      </c>
      <c r="AA4047" s="55" t="n">
        <f aca="false">MATCH(A4047,DATAS,0)</f>
        <v>2</v>
      </c>
      <c r="AB4047" s="55" t="n">
        <f aca="false">IF(AND(E4047&gt;0,OR(AND(B4047&gt;=1,B4047&lt;=6),B4047=10)),1,0)</f>
        <v>0</v>
      </c>
      <c r="AC4047" s="55" t="n">
        <f aca="false">IF(AND(E4047&gt;0,B4047=10),1,0)</f>
        <v>0</v>
      </c>
      <c r="AD4047" s="55" t="n">
        <f aca="false">IF(AND(C4046=C4047,AA4046=AA4047-1),AB4046,"")</f>
        <v>0</v>
      </c>
      <c r="AE4047" s="55" t="n">
        <f aca="false">IF(AND(C4046=C4047,AA4046=AA4047-1),AC4046,"")</f>
        <v>0</v>
      </c>
      <c r="AF4047" s="55" t="n">
        <f aca="false">IF(AA4047=1,"",IF(AND(AB4047=1,AD4047&lt;&gt;1),1,0))</f>
        <v>0</v>
      </c>
      <c r="AG4047" s="55" t="n">
        <f aca="false">IF(AA4047=1,"",IF(AND(AC4047=1,AE4047&lt;&gt;1),1,0))</f>
        <v>0</v>
      </c>
      <c r="AH4047" s="60" t="str">
        <f aca="false">IF(AND(E4047&gt;0,AA4047&lt;2,NOT(AND(C4048=C4047,AA4048=AA4047+1))),INDEX(DATAS,AA4047+1),"")</f>
        <v/>
      </c>
      <c r="AI4047" s="60" t="str">
        <f aca="false">IF(AND(AC4047=1,AA4047&lt;2),IF(AND(C4048=C4047,AA4048=AA4047+1),IF(AC4048=1,"",INDEX(DATAS,AA4047+1)),INDEX(DATAS,AA4047+1)),"")</f>
        <v/>
      </c>
    </row>
    <row r="4048" customFormat="false" ht="15" hidden="false" customHeight="false" outlineLevel="0" collapsed="false">
      <c r="A4048" s="60" t="n">
        <v>46309</v>
      </c>
      <c r="B4048" s="0" t="n">
        <v>8</v>
      </c>
      <c r="C4048" s="0" t="n">
        <v>6303</v>
      </c>
      <c r="E4048" s="0" t="n">
        <v>0</v>
      </c>
      <c r="F4048" s="55" t="s">
        <v>1172</v>
      </c>
      <c r="I4048" s="55" t="s">
        <v>157</v>
      </c>
      <c r="L4048" s="0" t="n">
        <v>188</v>
      </c>
      <c r="U4048" s="0" t="n">
        <v>607</v>
      </c>
      <c r="V4048" s="0" t="n">
        <v>1</v>
      </c>
      <c r="X4048" s="55" t="n">
        <f aca="false">IF(I4048="Male",0,1)</f>
        <v>1</v>
      </c>
      <c r="Y4048" s="55" t="n">
        <f aca="false">IF(OR(I4048="DNB",I4048="Dry DNB"),1,0)</f>
        <v>0</v>
      </c>
      <c r="Z4048" s="0" t="str">
        <f aca="false">IF(ISNUMBER(W4048),A4048-W4048,"")</f>
        <v/>
      </c>
      <c r="AA4048" s="55" t="n">
        <f aca="false">MATCH(A4048,DATAS,0)</f>
        <v>1</v>
      </c>
      <c r="AB4048" s="55" t="n">
        <f aca="false">IF(AND(E4048&gt;0,OR(AND(B4048&gt;=1,B4048&lt;=6),B4048=10)),1,0)</f>
        <v>0</v>
      </c>
      <c r="AC4048" s="55" t="n">
        <f aca="false">IF(AND(E4048&gt;0,B4048=10),1,0)</f>
        <v>0</v>
      </c>
      <c r="AD4048" s="0" t="str">
        <f aca="false">IF(AND(C4047=C4048,AA4047=AA4048-1),AB4047,"")</f>
        <v/>
      </c>
      <c r="AE4048" s="0" t="str">
        <f aca="false">IF(AND(C4047=C4048,AA4047=AA4048-1),AC4047,"")</f>
        <v/>
      </c>
      <c r="AF4048" s="0" t="str">
        <f aca="false">IF(AA4048=1,"",IF(AND(AB4048=1,AD4048&lt;&gt;1),1,0))</f>
        <v/>
      </c>
      <c r="AG4048" s="0" t="str">
        <f aca="false">IF(AA4048=1,"",IF(AND(AC4048=1,AE4048&lt;&gt;1),1,0))</f>
        <v/>
      </c>
      <c r="AH4048" s="60" t="str">
        <f aca="false">IF(AND(E4048&gt;0,AA4048&lt;2,NOT(AND(C4049=C4048,AA4049=AA4048+1))),INDEX(DATAS,AA4048+1),"")</f>
        <v/>
      </c>
      <c r="AI4048" s="60" t="str">
        <f aca="false">IF(AND(AC4048=1,AA4048&lt;2),IF(AND(C4049=C4048,AA4049=AA4048+1),IF(AC4049=1,"",INDEX(DATAS,AA4048+1)),INDEX(DATAS,AA4048+1)),"")</f>
        <v/>
      </c>
    </row>
    <row r="4049" customFormat="false" ht="15" hidden="false" customHeight="false" outlineLevel="0" collapsed="false">
      <c r="A4049" s="60" t="n">
        <v>46310</v>
      </c>
      <c r="B4049" s="0" t="n">
        <v>8</v>
      </c>
      <c r="C4049" s="0" t="n">
        <v>6303</v>
      </c>
      <c r="E4049" s="0" t="n">
        <v>0</v>
      </c>
      <c r="F4049" s="55" t="s">
        <v>1172</v>
      </c>
      <c r="I4049" s="55" t="s">
        <v>157</v>
      </c>
      <c r="L4049" s="0" t="n">
        <v>189</v>
      </c>
      <c r="U4049" s="0" t="n">
        <v>608</v>
      </c>
      <c r="V4049" s="0" t="n">
        <v>1</v>
      </c>
      <c r="X4049" s="55" t="n">
        <f aca="false">IF(I4049="Male",0,1)</f>
        <v>1</v>
      </c>
      <c r="Y4049" s="55" t="n">
        <f aca="false">IF(OR(I4049="DNB",I4049="Dry DNB"),1,0)</f>
        <v>0</v>
      </c>
      <c r="Z4049" s="0" t="str">
        <f aca="false">IF(ISNUMBER(W4049),A4049-W4049,"")</f>
        <v/>
      </c>
      <c r="AA4049" s="55" t="n">
        <f aca="false">MATCH(A4049,DATAS,0)</f>
        <v>2</v>
      </c>
      <c r="AB4049" s="55" t="n">
        <f aca="false">IF(AND(E4049&gt;0,OR(AND(B4049&gt;=1,B4049&lt;=6),B4049=10)),1,0)</f>
        <v>0</v>
      </c>
      <c r="AC4049" s="55" t="n">
        <f aca="false">IF(AND(E4049&gt;0,B4049=10),1,0)</f>
        <v>0</v>
      </c>
      <c r="AD4049" s="55" t="n">
        <f aca="false">IF(AND(C4048=C4049,AA4048=AA4049-1),AB4048,"")</f>
        <v>0</v>
      </c>
      <c r="AE4049" s="55" t="n">
        <f aca="false">IF(AND(C4048=C4049,AA4048=AA4049-1),AC4048,"")</f>
        <v>0</v>
      </c>
      <c r="AF4049" s="55" t="n">
        <f aca="false">IF(AA4049=1,"",IF(AND(AB4049=1,AD4049&lt;&gt;1),1,0))</f>
        <v>0</v>
      </c>
      <c r="AG4049" s="55" t="n">
        <f aca="false">IF(AA4049=1,"",IF(AND(AC4049=1,AE4049&lt;&gt;1),1,0))</f>
        <v>0</v>
      </c>
      <c r="AH4049" s="60" t="str">
        <f aca="false">IF(AND(E4049&gt;0,AA4049&lt;2,NOT(AND(C4050=C4049,AA4050=AA4049+1))),INDEX(DATAS,AA4049+1),"")</f>
        <v/>
      </c>
      <c r="AI4049" s="60" t="str">
        <f aca="false">IF(AND(AC4049=1,AA4049&lt;2),IF(AND(C4050=C4049,AA4050=AA4049+1),IF(AC4050=1,"",INDEX(DATAS,AA4049+1)),INDEX(DATAS,AA4049+1)),"")</f>
        <v/>
      </c>
    </row>
    <row r="4050" customFormat="false" ht="15" hidden="false" customHeight="false" outlineLevel="0" collapsed="false">
      <c r="A4050" s="60" t="n">
        <v>46309</v>
      </c>
      <c r="B4050" s="0" t="n">
        <v>8</v>
      </c>
      <c r="C4050" s="0" t="n">
        <v>6304</v>
      </c>
      <c r="E4050" s="0" t="n">
        <v>0</v>
      </c>
      <c r="F4050" s="55" t="s">
        <v>1172</v>
      </c>
      <c r="I4050" s="55" t="s">
        <v>157</v>
      </c>
      <c r="L4050" s="0" t="n">
        <v>178</v>
      </c>
      <c r="U4050" s="0" t="n">
        <v>607</v>
      </c>
      <c r="V4050" s="0" t="n">
        <v>3</v>
      </c>
      <c r="W4050" s="60" t="n">
        <v>46132</v>
      </c>
      <c r="X4050" s="55" t="n">
        <f aca="false">IF(I4050="Male",0,1)</f>
        <v>1</v>
      </c>
      <c r="Y4050" s="55" t="n">
        <f aca="false">IF(OR(I4050="DNB",I4050="Dry DNB"),1,0)</f>
        <v>0</v>
      </c>
      <c r="Z4050" s="55" t="n">
        <f aca="false">IF(ISNUMBER(W4050),A4050-W4050,"")</f>
        <v>177</v>
      </c>
      <c r="AA4050" s="55" t="n">
        <f aca="false">MATCH(A4050,DATAS,0)</f>
        <v>1</v>
      </c>
      <c r="AB4050" s="55" t="n">
        <f aca="false">IF(AND(E4050&gt;0,OR(AND(B4050&gt;=1,B4050&lt;=6),B4050=10)),1,0)</f>
        <v>0</v>
      </c>
      <c r="AC4050" s="55" t="n">
        <f aca="false">IF(AND(E4050&gt;0,B4050=10),1,0)</f>
        <v>0</v>
      </c>
      <c r="AD4050" s="0" t="str">
        <f aca="false">IF(AND(C4049=C4050,AA4049=AA4050-1),AB4049,"")</f>
        <v/>
      </c>
      <c r="AE4050" s="0" t="str">
        <f aca="false">IF(AND(C4049=C4050,AA4049=AA4050-1),AC4049,"")</f>
        <v/>
      </c>
      <c r="AF4050" s="0" t="str">
        <f aca="false">IF(AA4050=1,"",IF(AND(AB4050=1,AD4050&lt;&gt;1),1,0))</f>
        <v/>
      </c>
      <c r="AG4050" s="0" t="str">
        <f aca="false">IF(AA4050=1,"",IF(AND(AC4050=1,AE4050&lt;&gt;1),1,0))</f>
        <v/>
      </c>
      <c r="AH4050" s="60" t="str">
        <f aca="false">IF(AND(E4050&gt;0,AA4050&lt;2,NOT(AND(C4051=C4050,AA4051=AA4050+1))),INDEX(DATAS,AA4050+1),"")</f>
        <v/>
      </c>
      <c r="AI4050" s="60" t="str">
        <f aca="false">IF(AND(AC4050=1,AA4050&lt;2),IF(AND(C4051=C4050,AA4051=AA4050+1),IF(AC4051=1,"",INDEX(DATAS,AA4050+1)),INDEX(DATAS,AA4050+1)),"")</f>
        <v/>
      </c>
    </row>
    <row r="4051" customFormat="false" ht="15" hidden="false" customHeight="false" outlineLevel="0" collapsed="false">
      <c r="A4051" s="60" t="n">
        <v>46310</v>
      </c>
      <c r="B4051" s="0" t="n">
        <v>8</v>
      </c>
      <c r="C4051" s="0" t="n">
        <v>6304</v>
      </c>
      <c r="E4051" s="0" t="n">
        <v>0</v>
      </c>
      <c r="F4051" s="55" t="s">
        <v>1172</v>
      </c>
      <c r="I4051" s="55" t="s">
        <v>157</v>
      </c>
      <c r="L4051" s="0" t="n">
        <v>179</v>
      </c>
      <c r="U4051" s="0" t="n">
        <v>608</v>
      </c>
      <c r="V4051" s="0" t="n">
        <v>3</v>
      </c>
      <c r="W4051" s="60" t="n">
        <v>46132</v>
      </c>
      <c r="X4051" s="55" t="n">
        <f aca="false">IF(I4051="Male",0,1)</f>
        <v>1</v>
      </c>
      <c r="Y4051" s="55" t="n">
        <f aca="false">IF(OR(I4051="DNB",I4051="Dry DNB"),1,0)</f>
        <v>0</v>
      </c>
      <c r="Z4051" s="55" t="n">
        <f aca="false">IF(ISNUMBER(W4051),A4051-W4051,"")</f>
        <v>178</v>
      </c>
      <c r="AA4051" s="55" t="n">
        <f aca="false">MATCH(A4051,DATAS,0)</f>
        <v>2</v>
      </c>
      <c r="AB4051" s="55" t="n">
        <f aca="false">IF(AND(E4051&gt;0,OR(AND(B4051&gt;=1,B4051&lt;=6),B4051=10)),1,0)</f>
        <v>0</v>
      </c>
      <c r="AC4051" s="55" t="n">
        <f aca="false">IF(AND(E4051&gt;0,B4051=10),1,0)</f>
        <v>0</v>
      </c>
      <c r="AD4051" s="55" t="n">
        <f aca="false">IF(AND(C4050=C4051,AA4050=AA4051-1),AB4050,"")</f>
        <v>0</v>
      </c>
      <c r="AE4051" s="55" t="n">
        <f aca="false">IF(AND(C4050=C4051,AA4050=AA4051-1),AC4050,"")</f>
        <v>0</v>
      </c>
      <c r="AF4051" s="55" t="n">
        <f aca="false">IF(AA4051=1,"",IF(AND(AB4051=1,AD4051&lt;&gt;1),1,0))</f>
        <v>0</v>
      </c>
      <c r="AG4051" s="55" t="n">
        <f aca="false">IF(AA4051=1,"",IF(AND(AC4051=1,AE4051&lt;&gt;1),1,0))</f>
        <v>0</v>
      </c>
      <c r="AH4051" s="60" t="str">
        <f aca="false">IF(AND(E4051&gt;0,AA4051&lt;2,NOT(AND(C4052=C4051,AA4052=AA4051+1))),INDEX(DATAS,AA4051+1),"")</f>
        <v/>
      </c>
      <c r="AI4051" s="60" t="str">
        <f aca="false">IF(AND(AC4051=1,AA4051&lt;2),IF(AND(C4052=C4051,AA4052=AA4051+1),IF(AC4052=1,"",INDEX(DATAS,AA4051+1)),INDEX(DATAS,AA4051+1)),"")</f>
        <v/>
      </c>
    </row>
    <row r="4052" customFormat="false" ht="15" hidden="false" customHeight="false" outlineLevel="0" collapsed="false">
      <c r="A4052" s="60" t="n">
        <v>46309</v>
      </c>
      <c r="B4052" s="0" t="n">
        <v>8</v>
      </c>
      <c r="C4052" s="0" t="n">
        <v>6305</v>
      </c>
      <c r="E4052" s="0" t="n">
        <v>0</v>
      </c>
      <c r="F4052" s="55" t="s">
        <v>1173</v>
      </c>
      <c r="I4052" s="55" t="s">
        <v>157</v>
      </c>
      <c r="L4052" s="0" t="n">
        <v>210</v>
      </c>
      <c r="U4052" s="0" t="n">
        <v>606</v>
      </c>
      <c r="V4052" s="0" t="n">
        <v>1</v>
      </c>
      <c r="W4052" s="60" t="n">
        <v>46100</v>
      </c>
      <c r="X4052" s="55" t="n">
        <f aca="false">IF(I4052="Male",0,1)</f>
        <v>1</v>
      </c>
      <c r="Y4052" s="55" t="n">
        <f aca="false">IF(OR(I4052="DNB",I4052="Dry DNB"),1,0)</f>
        <v>0</v>
      </c>
      <c r="Z4052" s="55" t="n">
        <f aca="false">IF(ISNUMBER(W4052),A4052-W4052,"")</f>
        <v>209</v>
      </c>
      <c r="AA4052" s="55" t="n">
        <f aca="false">MATCH(A4052,DATAS,0)</f>
        <v>1</v>
      </c>
      <c r="AB4052" s="55" t="n">
        <f aca="false">IF(AND(E4052&gt;0,OR(AND(B4052&gt;=1,B4052&lt;=6),B4052=10)),1,0)</f>
        <v>0</v>
      </c>
      <c r="AC4052" s="55" t="n">
        <f aca="false">IF(AND(E4052&gt;0,B4052=10),1,0)</f>
        <v>0</v>
      </c>
      <c r="AD4052" s="0" t="str">
        <f aca="false">IF(AND(C4051=C4052,AA4051=AA4052-1),AB4051,"")</f>
        <v/>
      </c>
      <c r="AE4052" s="0" t="str">
        <f aca="false">IF(AND(C4051=C4052,AA4051=AA4052-1),AC4051,"")</f>
        <v/>
      </c>
      <c r="AF4052" s="0" t="str">
        <f aca="false">IF(AA4052=1,"",IF(AND(AB4052=1,AD4052&lt;&gt;1),1,0))</f>
        <v/>
      </c>
      <c r="AG4052" s="0" t="str">
        <f aca="false">IF(AA4052=1,"",IF(AND(AC4052=1,AE4052&lt;&gt;1),1,0))</f>
        <v/>
      </c>
      <c r="AH4052" s="60" t="str">
        <f aca="false">IF(AND(E4052&gt;0,AA4052&lt;2,NOT(AND(C4053=C4052,AA4053=AA4052+1))),INDEX(DATAS,AA4052+1),"")</f>
        <v/>
      </c>
      <c r="AI4052" s="60" t="str">
        <f aca="false">IF(AND(AC4052=1,AA4052&lt;2),IF(AND(C4053=C4052,AA4053=AA4052+1),IF(AC4053=1,"",INDEX(DATAS,AA4052+1)),INDEX(DATAS,AA4052+1)),"")</f>
        <v/>
      </c>
    </row>
    <row r="4053" customFormat="false" ht="15" hidden="false" customHeight="false" outlineLevel="0" collapsed="false">
      <c r="A4053" s="60" t="n">
        <v>46310</v>
      </c>
      <c r="B4053" s="0" t="n">
        <v>8</v>
      </c>
      <c r="C4053" s="0" t="n">
        <v>6305</v>
      </c>
      <c r="E4053" s="0" t="n">
        <v>0</v>
      </c>
      <c r="F4053" s="55" t="s">
        <v>1173</v>
      </c>
      <c r="I4053" s="55" t="s">
        <v>157</v>
      </c>
      <c r="L4053" s="0" t="n">
        <v>211</v>
      </c>
      <c r="U4053" s="0" t="n">
        <v>607</v>
      </c>
      <c r="V4053" s="0" t="n">
        <v>1</v>
      </c>
      <c r="W4053" s="60" t="n">
        <v>46100</v>
      </c>
      <c r="X4053" s="55" t="n">
        <f aca="false">IF(I4053="Male",0,1)</f>
        <v>1</v>
      </c>
      <c r="Y4053" s="55" t="n">
        <f aca="false">IF(OR(I4053="DNB",I4053="Dry DNB"),1,0)</f>
        <v>0</v>
      </c>
      <c r="Z4053" s="55" t="n">
        <f aca="false">IF(ISNUMBER(W4053),A4053-W4053,"")</f>
        <v>210</v>
      </c>
      <c r="AA4053" s="55" t="n">
        <f aca="false">MATCH(A4053,DATAS,0)</f>
        <v>2</v>
      </c>
      <c r="AB4053" s="55" t="n">
        <f aca="false">IF(AND(E4053&gt;0,OR(AND(B4053&gt;=1,B4053&lt;=6),B4053=10)),1,0)</f>
        <v>0</v>
      </c>
      <c r="AC4053" s="55" t="n">
        <f aca="false">IF(AND(E4053&gt;0,B4053=10),1,0)</f>
        <v>0</v>
      </c>
      <c r="AD4053" s="55" t="n">
        <f aca="false">IF(AND(C4052=C4053,AA4052=AA4053-1),AB4052,"")</f>
        <v>0</v>
      </c>
      <c r="AE4053" s="55" t="n">
        <f aca="false">IF(AND(C4052=C4053,AA4052=AA4053-1),AC4052,"")</f>
        <v>0</v>
      </c>
      <c r="AF4053" s="55" t="n">
        <f aca="false">IF(AA4053=1,"",IF(AND(AB4053=1,AD4053&lt;&gt;1),1,0))</f>
        <v>0</v>
      </c>
      <c r="AG4053" s="55" t="n">
        <f aca="false">IF(AA4053=1,"",IF(AND(AC4053=1,AE4053&lt;&gt;1),1,0))</f>
        <v>0</v>
      </c>
      <c r="AH4053" s="60" t="str">
        <f aca="false">IF(AND(E4053&gt;0,AA4053&lt;2,NOT(AND(C4054=C4053,AA4054=AA4053+1))),INDEX(DATAS,AA4053+1),"")</f>
        <v/>
      </c>
      <c r="AI4053" s="60" t="str">
        <f aca="false">IF(AND(AC4053=1,AA4053&lt;2),IF(AND(C4054=C4053,AA4054=AA4053+1),IF(AC4054=1,"",INDEX(DATAS,AA4053+1)),INDEX(DATAS,AA4053+1)),"")</f>
        <v/>
      </c>
    </row>
    <row r="4054" customFormat="false" ht="15" hidden="false" customHeight="false" outlineLevel="0" collapsed="false">
      <c r="A4054" s="60" t="n">
        <v>46309</v>
      </c>
      <c r="B4054" s="0" t="n">
        <v>8</v>
      </c>
      <c r="C4054" s="0" t="n">
        <v>6306</v>
      </c>
      <c r="E4054" s="0" t="n">
        <v>0</v>
      </c>
      <c r="F4054" s="55" t="s">
        <v>1174</v>
      </c>
      <c r="I4054" s="55" t="s">
        <v>157</v>
      </c>
      <c r="L4054" s="0" t="n">
        <v>209</v>
      </c>
      <c r="U4054" s="0" t="n">
        <v>605</v>
      </c>
      <c r="V4054" s="0" t="n">
        <v>1</v>
      </c>
      <c r="W4054" s="60" t="n">
        <v>46101</v>
      </c>
      <c r="X4054" s="55" t="n">
        <f aca="false">IF(I4054="Male",0,1)</f>
        <v>1</v>
      </c>
      <c r="Y4054" s="55" t="n">
        <f aca="false">IF(OR(I4054="DNB",I4054="Dry DNB"),1,0)</f>
        <v>0</v>
      </c>
      <c r="Z4054" s="55" t="n">
        <f aca="false">IF(ISNUMBER(W4054),A4054-W4054,"")</f>
        <v>208</v>
      </c>
      <c r="AA4054" s="55" t="n">
        <f aca="false">MATCH(A4054,DATAS,0)</f>
        <v>1</v>
      </c>
      <c r="AB4054" s="55" t="n">
        <f aca="false">IF(AND(E4054&gt;0,OR(AND(B4054&gt;=1,B4054&lt;=6),B4054=10)),1,0)</f>
        <v>0</v>
      </c>
      <c r="AC4054" s="55" t="n">
        <f aca="false">IF(AND(E4054&gt;0,B4054=10),1,0)</f>
        <v>0</v>
      </c>
      <c r="AD4054" s="0" t="str">
        <f aca="false">IF(AND(C4053=C4054,AA4053=AA4054-1),AB4053,"")</f>
        <v/>
      </c>
      <c r="AE4054" s="0" t="str">
        <f aca="false">IF(AND(C4053=C4054,AA4053=AA4054-1),AC4053,"")</f>
        <v/>
      </c>
      <c r="AF4054" s="0" t="str">
        <f aca="false">IF(AA4054=1,"",IF(AND(AB4054=1,AD4054&lt;&gt;1),1,0))</f>
        <v/>
      </c>
      <c r="AG4054" s="0" t="str">
        <f aca="false">IF(AA4054=1,"",IF(AND(AC4054=1,AE4054&lt;&gt;1),1,0))</f>
        <v/>
      </c>
      <c r="AH4054" s="60" t="str">
        <f aca="false">IF(AND(E4054&gt;0,AA4054&lt;2,NOT(AND(C4055=C4054,AA4055=AA4054+1))),INDEX(DATAS,AA4054+1),"")</f>
        <v/>
      </c>
      <c r="AI4054" s="60" t="str">
        <f aca="false">IF(AND(AC4054=1,AA4054&lt;2),IF(AND(C4055=C4054,AA4055=AA4054+1),IF(AC4055=1,"",INDEX(DATAS,AA4054+1)),INDEX(DATAS,AA4054+1)),"")</f>
        <v/>
      </c>
    </row>
    <row r="4055" customFormat="false" ht="15" hidden="false" customHeight="false" outlineLevel="0" collapsed="false">
      <c r="A4055" s="60" t="n">
        <v>46310</v>
      </c>
      <c r="B4055" s="0" t="n">
        <v>8</v>
      </c>
      <c r="C4055" s="0" t="n">
        <v>6306</v>
      </c>
      <c r="E4055" s="0" t="n">
        <v>0</v>
      </c>
      <c r="F4055" s="55" t="s">
        <v>1174</v>
      </c>
      <c r="I4055" s="55" t="s">
        <v>157</v>
      </c>
      <c r="L4055" s="0" t="n">
        <v>210</v>
      </c>
      <c r="U4055" s="0" t="n">
        <v>606</v>
      </c>
      <c r="V4055" s="0" t="n">
        <v>1</v>
      </c>
      <c r="W4055" s="60" t="n">
        <v>46101</v>
      </c>
      <c r="X4055" s="55" t="n">
        <f aca="false">IF(I4055="Male",0,1)</f>
        <v>1</v>
      </c>
      <c r="Y4055" s="55" t="n">
        <f aca="false">IF(OR(I4055="DNB",I4055="Dry DNB"),1,0)</f>
        <v>0</v>
      </c>
      <c r="Z4055" s="55" t="n">
        <f aca="false">IF(ISNUMBER(W4055),A4055-W4055,"")</f>
        <v>209</v>
      </c>
      <c r="AA4055" s="55" t="n">
        <f aca="false">MATCH(A4055,DATAS,0)</f>
        <v>2</v>
      </c>
      <c r="AB4055" s="55" t="n">
        <f aca="false">IF(AND(E4055&gt;0,OR(AND(B4055&gt;=1,B4055&lt;=6),B4055=10)),1,0)</f>
        <v>0</v>
      </c>
      <c r="AC4055" s="55" t="n">
        <f aca="false">IF(AND(E4055&gt;0,B4055=10),1,0)</f>
        <v>0</v>
      </c>
      <c r="AD4055" s="55" t="n">
        <f aca="false">IF(AND(C4054=C4055,AA4054=AA4055-1),AB4054,"")</f>
        <v>0</v>
      </c>
      <c r="AE4055" s="55" t="n">
        <f aca="false">IF(AND(C4054=C4055,AA4054=AA4055-1),AC4054,"")</f>
        <v>0</v>
      </c>
      <c r="AF4055" s="55" t="n">
        <f aca="false">IF(AA4055=1,"",IF(AND(AB4055=1,AD4055&lt;&gt;1),1,0))</f>
        <v>0</v>
      </c>
      <c r="AG4055" s="55" t="n">
        <f aca="false">IF(AA4055=1,"",IF(AND(AC4055=1,AE4055&lt;&gt;1),1,0))</f>
        <v>0</v>
      </c>
      <c r="AH4055" s="60" t="str">
        <f aca="false">IF(AND(E4055&gt;0,AA4055&lt;2,NOT(AND(C4056=C4055,AA4056=AA4055+1))),INDEX(DATAS,AA4055+1),"")</f>
        <v/>
      </c>
      <c r="AI4055" s="60" t="str">
        <f aca="false">IF(AND(AC4055=1,AA4055&lt;2),IF(AND(C4056=C4055,AA4056=AA4055+1),IF(AC4056=1,"",INDEX(DATAS,AA4055+1)),INDEX(DATAS,AA4055+1)),"")</f>
        <v/>
      </c>
    </row>
    <row r="4056" customFormat="false" ht="15" hidden="false" customHeight="false" outlineLevel="0" collapsed="false">
      <c r="A4056" s="60" t="n">
        <v>46309</v>
      </c>
      <c r="B4056" s="0" t="n">
        <v>8</v>
      </c>
      <c r="C4056" s="0" t="n">
        <v>6307</v>
      </c>
      <c r="E4056" s="0" t="n">
        <v>0</v>
      </c>
      <c r="F4056" s="55" t="s">
        <v>1174</v>
      </c>
      <c r="I4056" s="55" t="s">
        <v>157</v>
      </c>
      <c r="L4056" s="0" t="n">
        <v>215</v>
      </c>
      <c r="U4056" s="0" t="n">
        <v>605</v>
      </c>
      <c r="V4056" s="0" t="n">
        <v>1</v>
      </c>
      <c r="W4056" s="60" t="n">
        <v>46095</v>
      </c>
      <c r="X4056" s="55" t="n">
        <f aca="false">IF(I4056="Male",0,1)</f>
        <v>1</v>
      </c>
      <c r="Y4056" s="55" t="n">
        <f aca="false">IF(OR(I4056="DNB",I4056="Dry DNB"),1,0)</f>
        <v>0</v>
      </c>
      <c r="Z4056" s="55" t="n">
        <f aca="false">IF(ISNUMBER(W4056),A4056-W4056,"")</f>
        <v>214</v>
      </c>
      <c r="AA4056" s="55" t="n">
        <f aca="false">MATCH(A4056,DATAS,0)</f>
        <v>1</v>
      </c>
      <c r="AB4056" s="55" t="n">
        <f aca="false">IF(AND(E4056&gt;0,OR(AND(B4056&gt;=1,B4056&lt;=6),B4056=10)),1,0)</f>
        <v>0</v>
      </c>
      <c r="AC4056" s="55" t="n">
        <f aca="false">IF(AND(E4056&gt;0,B4056=10),1,0)</f>
        <v>0</v>
      </c>
      <c r="AD4056" s="0" t="str">
        <f aca="false">IF(AND(C4055=C4056,AA4055=AA4056-1),AB4055,"")</f>
        <v/>
      </c>
      <c r="AE4056" s="0" t="str">
        <f aca="false">IF(AND(C4055=C4056,AA4055=AA4056-1),AC4055,"")</f>
        <v/>
      </c>
      <c r="AF4056" s="0" t="str">
        <f aca="false">IF(AA4056=1,"",IF(AND(AB4056=1,AD4056&lt;&gt;1),1,0))</f>
        <v/>
      </c>
      <c r="AG4056" s="0" t="str">
        <f aca="false">IF(AA4056=1,"",IF(AND(AC4056=1,AE4056&lt;&gt;1),1,0))</f>
        <v/>
      </c>
      <c r="AH4056" s="60" t="str">
        <f aca="false">IF(AND(E4056&gt;0,AA4056&lt;2,NOT(AND(C4057=C4056,AA4057=AA4056+1))),INDEX(DATAS,AA4056+1),"")</f>
        <v/>
      </c>
      <c r="AI4056" s="60" t="str">
        <f aca="false">IF(AND(AC4056=1,AA4056&lt;2),IF(AND(C4057=C4056,AA4057=AA4056+1),IF(AC4057=1,"",INDEX(DATAS,AA4056+1)),INDEX(DATAS,AA4056+1)),"")</f>
        <v/>
      </c>
    </row>
    <row r="4057" customFormat="false" ht="15" hidden="false" customHeight="false" outlineLevel="0" collapsed="false">
      <c r="A4057" s="60" t="n">
        <v>46310</v>
      </c>
      <c r="B4057" s="0" t="n">
        <v>8</v>
      </c>
      <c r="C4057" s="0" t="n">
        <v>6307</v>
      </c>
      <c r="E4057" s="0" t="n">
        <v>0</v>
      </c>
      <c r="F4057" s="55" t="s">
        <v>1174</v>
      </c>
      <c r="I4057" s="55" t="s">
        <v>157</v>
      </c>
      <c r="L4057" s="0" t="n">
        <v>216</v>
      </c>
      <c r="U4057" s="0" t="n">
        <v>606</v>
      </c>
      <c r="V4057" s="0" t="n">
        <v>1</v>
      </c>
      <c r="W4057" s="60" t="n">
        <v>46095</v>
      </c>
      <c r="X4057" s="55" t="n">
        <f aca="false">IF(I4057="Male",0,1)</f>
        <v>1</v>
      </c>
      <c r="Y4057" s="55" t="n">
        <f aca="false">IF(OR(I4057="DNB",I4057="Dry DNB"),1,0)</f>
        <v>0</v>
      </c>
      <c r="Z4057" s="55" t="n">
        <f aca="false">IF(ISNUMBER(W4057),A4057-W4057,"")</f>
        <v>215</v>
      </c>
      <c r="AA4057" s="55" t="n">
        <f aca="false">MATCH(A4057,DATAS,0)</f>
        <v>2</v>
      </c>
      <c r="AB4057" s="55" t="n">
        <f aca="false">IF(AND(E4057&gt;0,OR(AND(B4057&gt;=1,B4057&lt;=6),B4057=10)),1,0)</f>
        <v>0</v>
      </c>
      <c r="AC4057" s="55" t="n">
        <f aca="false">IF(AND(E4057&gt;0,B4057=10),1,0)</f>
        <v>0</v>
      </c>
      <c r="AD4057" s="55" t="n">
        <f aca="false">IF(AND(C4056=C4057,AA4056=AA4057-1),AB4056,"")</f>
        <v>0</v>
      </c>
      <c r="AE4057" s="55" t="n">
        <f aca="false">IF(AND(C4056=C4057,AA4056=AA4057-1),AC4056,"")</f>
        <v>0</v>
      </c>
      <c r="AF4057" s="55" t="n">
        <f aca="false">IF(AA4057=1,"",IF(AND(AB4057=1,AD4057&lt;&gt;1),1,0))</f>
        <v>0</v>
      </c>
      <c r="AG4057" s="55" t="n">
        <f aca="false">IF(AA4057=1,"",IF(AND(AC4057=1,AE4057&lt;&gt;1),1,0))</f>
        <v>0</v>
      </c>
      <c r="AH4057" s="60" t="str">
        <f aca="false">IF(AND(E4057&gt;0,AA4057&lt;2,NOT(AND(C4058=C4057,AA4058=AA4057+1))),INDEX(DATAS,AA4057+1),"")</f>
        <v/>
      </c>
      <c r="AI4057" s="60" t="str">
        <f aca="false">IF(AND(AC4057=1,AA4057&lt;2),IF(AND(C4058=C4057,AA4058=AA4057+1),IF(AC4058=1,"",INDEX(DATAS,AA4057+1)),INDEX(DATAS,AA4057+1)),"")</f>
        <v/>
      </c>
    </row>
    <row r="4058" customFormat="false" ht="15" hidden="false" customHeight="false" outlineLevel="0" collapsed="false">
      <c r="A4058" s="60" t="n">
        <v>46309</v>
      </c>
      <c r="B4058" s="0" t="n">
        <v>8</v>
      </c>
      <c r="C4058" s="0" t="n">
        <v>6308</v>
      </c>
      <c r="E4058" s="0" t="n">
        <v>0</v>
      </c>
      <c r="F4058" s="55" t="s">
        <v>1174</v>
      </c>
      <c r="I4058" s="55" t="s">
        <v>157</v>
      </c>
      <c r="L4058" s="0" t="n">
        <v>191</v>
      </c>
      <c r="U4058" s="0" t="n">
        <v>605</v>
      </c>
      <c r="V4058" s="0" t="n">
        <v>2</v>
      </c>
      <c r="W4058" s="60" t="n">
        <v>46119</v>
      </c>
      <c r="X4058" s="55" t="n">
        <f aca="false">IF(I4058="Male",0,1)</f>
        <v>1</v>
      </c>
      <c r="Y4058" s="55" t="n">
        <f aca="false">IF(OR(I4058="DNB",I4058="Dry DNB"),1,0)</f>
        <v>0</v>
      </c>
      <c r="Z4058" s="55" t="n">
        <f aca="false">IF(ISNUMBER(W4058),A4058-W4058,"")</f>
        <v>190</v>
      </c>
      <c r="AA4058" s="55" t="n">
        <f aca="false">MATCH(A4058,DATAS,0)</f>
        <v>1</v>
      </c>
      <c r="AB4058" s="55" t="n">
        <f aca="false">IF(AND(E4058&gt;0,OR(AND(B4058&gt;=1,B4058&lt;=6),B4058=10)),1,0)</f>
        <v>0</v>
      </c>
      <c r="AC4058" s="55" t="n">
        <f aca="false">IF(AND(E4058&gt;0,B4058=10),1,0)</f>
        <v>0</v>
      </c>
      <c r="AD4058" s="0" t="str">
        <f aca="false">IF(AND(C4057=C4058,AA4057=AA4058-1),AB4057,"")</f>
        <v/>
      </c>
      <c r="AE4058" s="0" t="str">
        <f aca="false">IF(AND(C4057=C4058,AA4057=AA4058-1),AC4057,"")</f>
        <v/>
      </c>
      <c r="AF4058" s="0" t="str">
        <f aca="false">IF(AA4058=1,"",IF(AND(AB4058=1,AD4058&lt;&gt;1),1,0))</f>
        <v/>
      </c>
      <c r="AG4058" s="0" t="str">
        <f aca="false">IF(AA4058=1,"",IF(AND(AC4058=1,AE4058&lt;&gt;1),1,0))</f>
        <v/>
      </c>
      <c r="AH4058" s="60" t="str">
        <f aca="false">IF(AND(E4058&gt;0,AA4058&lt;2,NOT(AND(C4059=C4058,AA4059=AA4058+1))),INDEX(DATAS,AA4058+1),"")</f>
        <v/>
      </c>
      <c r="AI4058" s="60" t="str">
        <f aca="false">IF(AND(AC4058=1,AA4058&lt;2),IF(AND(C4059=C4058,AA4059=AA4058+1),IF(AC4059=1,"",INDEX(DATAS,AA4058+1)),INDEX(DATAS,AA4058+1)),"")</f>
        <v/>
      </c>
    </row>
    <row r="4059" customFormat="false" ht="15" hidden="false" customHeight="false" outlineLevel="0" collapsed="false">
      <c r="A4059" s="60" t="n">
        <v>46310</v>
      </c>
      <c r="B4059" s="0" t="n">
        <v>8</v>
      </c>
      <c r="C4059" s="0" t="n">
        <v>6308</v>
      </c>
      <c r="E4059" s="0" t="n">
        <v>0</v>
      </c>
      <c r="F4059" s="55" t="s">
        <v>1174</v>
      </c>
      <c r="I4059" s="55" t="s">
        <v>157</v>
      </c>
      <c r="L4059" s="0" t="n">
        <v>192</v>
      </c>
      <c r="U4059" s="0" t="n">
        <v>606</v>
      </c>
      <c r="V4059" s="0" t="n">
        <v>2</v>
      </c>
      <c r="W4059" s="60" t="n">
        <v>46119</v>
      </c>
      <c r="X4059" s="55" t="n">
        <f aca="false">IF(I4059="Male",0,1)</f>
        <v>1</v>
      </c>
      <c r="Y4059" s="55" t="n">
        <f aca="false">IF(OR(I4059="DNB",I4059="Dry DNB"),1,0)</f>
        <v>0</v>
      </c>
      <c r="Z4059" s="55" t="n">
        <f aca="false">IF(ISNUMBER(W4059),A4059-W4059,"")</f>
        <v>191</v>
      </c>
      <c r="AA4059" s="55" t="n">
        <f aca="false">MATCH(A4059,DATAS,0)</f>
        <v>2</v>
      </c>
      <c r="AB4059" s="55" t="n">
        <f aca="false">IF(AND(E4059&gt;0,OR(AND(B4059&gt;=1,B4059&lt;=6),B4059=10)),1,0)</f>
        <v>0</v>
      </c>
      <c r="AC4059" s="55" t="n">
        <f aca="false">IF(AND(E4059&gt;0,B4059=10),1,0)</f>
        <v>0</v>
      </c>
      <c r="AD4059" s="55" t="n">
        <f aca="false">IF(AND(C4058=C4059,AA4058=AA4059-1),AB4058,"")</f>
        <v>0</v>
      </c>
      <c r="AE4059" s="55" t="n">
        <f aca="false">IF(AND(C4058=C4059,AA4058=AA4059-1),AC4058,"")</f>
        <v>0</v>
      </c>
      <c r="AF4059" s="55" t="n">
        <f aca="false">IF(AA4059=1,"",IF(AND(AB4059=1,AD4059&lt;&gt;1),1,0))</f>
        <v>0</v>
      </c>
      <c r="AG4059" s="55" t="n">
        <f aca="false">IF(AA4059=1,"",IF(AND(AC4059=1,AE4059&lt;&gt;1),1,0))</f>
        <v>0</v>
      </c>
      <c r="AH4059" s="60" t="str">
        <f aca="false">IF(AND(E4059&gt;0,AA4059&lt;2,NOT(AND(C4060=C4059,AA4060=AA4059+1))),INDEX(DATAS,AA4059+1),"")</f>
        <v/>
      </c>
      <c r="AI4059" s="60" t="str">
        <f aca="false">IF(AND(AC4059=1,AA4059&lt;2),IF(AND(C4060=C4059,AA4060=AA4059+1),IF(AC4060=1,"",INDEX(DATAS,AA4059+1)),INDEX(DATAS,AA4059+1)),"")</f>
        <v/>
      </c>
    </row>
    <row r="4060" customFormat="false" ht="15" hidden="false" customHeight="false" outlineLevel="0" collapsed="false">
      <c r="A4060" s="60" t="n">
        <v>46309</v>
      </c>
      <c r="B4060" s="0" t="n">
        <v>8</v>
      </c>
      <c r="C4060" s="0" t="n">
        <v>6310</v>
      </c>
      <c r="E4060" s="0" t="n">
        <v>0</v>
      </c>
      <c r="F4060" s="55" t="s">
        <v>1174</v>
      </c>
      <c r="I4060" s="55" t="s">
        <v>157</v>
      </c>
      <c r="L4060" s="0" t="n">
        <v>165</v>
      </c>
      <c r="U4060" s="0" t="n">
        <v>605</v>
      </c>
      <c r="V4060" s="0" t="n">
        <v>1</v>
      </c>
      <c r="W4060" s="60" t="n">
        <v>46145</v>
      </c>
      <c r="X4060" s="55" t="n">
        <f aca="false">IF(I4060="Male",0,1)</f>
        <v>1</v>
      </c>
      <c r="Y4060" s="55" t="n">
        <f aca="false">IF(OR(I4060="DNB",I4060="Dry DNB"),1,0)</f>
        <v>0</v>
      </c>
      <c r="Z4060" s="55" t="n">
        <f aca="false">IF(ISNUMBER(W4060),A4060-W4060,"")</f>
        <v>164</v>
      </c>
      <c r="AA4060" s="55" t="n">
        <f aca="false">MATCH(A4060,DATAS,0)</f>
        <v>1</v>
      </c>
      <c r="AB4060" s="55" t="n">
        <f aca="false">IF(AND(E4060&gt;0,OR(AND(B4060&gt;=1,B4060&lt;=6),B4060=10)),1,0)</f>
        <v>0</v>
      </c>
      <c r="AC4060" s="55" t="n">
        <f aca="false">IF(AND(E4060&gt;0,B4060=10),1,0)</f>
        <v>0</v>
      </c>
      <c r="AD4060" s="0" t="str">
        <f aca="false">IF(AND(C4059=C4060,AA4059=AA4060-1),AB4059,"")</f>
        <v/>
      </c>
      <c r="AE4060" s="0" t="str">
        <f aca="false">IF(AND(C4059=C4060,AA4059=AA4060-1),AC4059,"")</f>
        <v/>
      </c>
      <c r="AF4060" s="0" t="str">
        <f aca="false">IF(AA4060=1,"",IF(AND(AB4060=1,AD4060&lt;&gt;1),1,0))</f>
        <v/>
      </c>
      <c r="AG4060" s="0" t="str">
        <f aca="false">IF(AA4060=1,"",IF(AND(AC4060=1,AE4060&lt;&gt;1),1,0))</f>
        <v/>
      </c>
      <c r="AH4060" s="60" t="str">
        <f aca="false">IF(AND(E4060&gt;0,AA4060&lt;2,NOT(AND(C4061=C4060,AA4061=AA4060+1))),INDEX(DATAS,AA4060+1),"")</f>
        <v/>
      </c>
      <c r="AI4060" s="60" t="str">
        <f aca="false">IF(AND(AC4060=1,AA4060&lt;2),IF(AND(C4061=C4060,AA4061=AA4060+1),IF(AC4061=1,"",INDEX(DATAS,AA4060+1)),INDEX(DATAS,AA4060+1)),"")</f>
        <v/>
      </c>
    </row>
    <row r="4061" customFormat="false" ht="15" hidden="false" customHeight="false" outlineLevel="0" collapsed="false">
      <c r="A4061" s="60" t="n">
        <v>46310</v>
      </c>
      <c r="B4061" s="0" t="n">
        <v>8</v>
      </c>
      <c r="C4061" s="0" t="n">
        <v>6310</v>
      </c>
      <c r="E4061" s="0" t="n">
        <v>0</v>
      </c>
      <c r="F4061" s="55" t="s">
        <v>1174</v>
      </c>
      <c r="I4061" s="55" t="s">
        <v>157</v>
      </c>
      <c r="L4061" s="0" t="n">
        <v>166</v>
      </c>
      <c r="U4061" s="0" t="n">
        <v>606</v>
      </c>
      <c r="V4061" s="0" t="n">
        <v>1</v>
      </c>
      <c r="W4061" s="60" t="n">
        <v>46145</v>
      </c>
      <c r="X4061" s="55" t="n">
        <f aca="false">IF(I4061="Male",0,1)</f>
        <v>1</v>
      </c>
      <c r="Y4061" s="55" t="n">
        <f aca="false">IF(OR(I4061="DNB",I4061="Dry DNB"),1,0)</f>
        <v>0</v>
      </c>
      <c r="Z4061" s="55" t="n">
        <f aca="false">IF(ISNUMBER(W4061),A4061-W4061,"")</f>
        <v>165</v>
      </c>
      <c r="AA4061" s="55" t="n">
        <f aca="false">MATCH(A4061,DATAS,0)</f>
        <v>2</v>
      </c>
      <c r="AB4061" s="55" t="n">
        <f aca="false">IF(AND(E4061&gt;0,OR(AND(B4061&gt;=1,B4061&lt;=6),B4061=10)),1,0)</f>
        <v>0</v>
      </c>
      <c r="AC4061" s="55" t="n">
        <f aca="false">IF(AND(E4061&gt;0,B4061=10),1,0)</f>
        <v>0</v>
      </c>
      <c r="AD4061" s="55" t="n">
        <f aca="false">IF(AND(C4060=C4061,AA4060=AA4061-1),AB4060,"")</f>
        <v>0</v>
      </c>
      <c r="AE4061" s="55" t="n">
        <f aca="false">IF(AND(C4060=C4061,AA4060=AA4061-1),AC4060,"")</f>
        <v>0</v>
      </c>
      <c r="AF4061" s="55" t="n">
        <f aca="false">IF(AA4061=1,"",IF(AND(AB4061=1,AD4061&lt;&gt;1),1,0))</f>
        <v>0</v>
      </c>
      <c r="AG4061" s="55" t="n">
        <f aca="false">IF(AA4061=1,"",IF(AND(AC4061=1,AE4061&lt;&gt;1),1,0))</f>
        <v>0</v>
      </c>
      <c r="AH4061" s="60" t="str">
        <f aca="false">IF(AND(E4061&gt;0,AA4061&lt;2,NOT(AND(C4062=C4061,AA4062=AA4061+1))),INDEX(DATAS,AA4061+1),"")</f>
        <v/>
      </c>
      <c r="AI4061" s="60" t="str">
        <f aca="false">IF(AND(AC4061=1,AA4061&lt;2),IF(AND(C4062=C4061,AA4062=AA4061+1),IF(AC4062=1,"",INDEX(DATAS,AA4061+1)),INDEX(DATAS,AA4061+1)),"")</f>
        <v/>
      </c>
    </row>
    <row r="4062" customFormat="false" ht="15" hidden="false" customHeight="false" outlineLevel="0" collapsed="false">
      <c r="A4062" s="60" t="n">
        <v>46309</v>
      </c>
      <c r="B4062" s="0" t="n">
        <v>8</v>
      </c>
      <c r="C4062" s="0" t="n">
        <v>6311</v>
      </c>
      <c r="E4062" s="0" t="n">
        <v>0</v>
      </c>
      <c r="F4062" s="55" t="s">
        <v>1175</v>
      </c>
      <c r="I4062" s="55" t="s">
        <v>157</v>
      </c>
      <c r="L4062" s="0" t="n">
        <v>192</v>
      </c>
      <c r="U4062" s="0" t="n">
        <v>602</v>
      </c>
      <c r="V4062" s="0" t="n">
        <v>2</v>
      </c>
      <c r="W4062" s="60" t="n">
        <v>46118</v>
      </c>
      <c r="X4062" s="55" t="n">
        <f aca="false">IF(I4062="Male",0,1)</f>
        <v>1</v>
      </c>
      <c r="Y4062" s="55" t="n">
        <f aca="false">IF(OR(I4062="DNB",I4062="Dry DNB"),1,0)</f>
        <v>0</v>
      </c>
      <c r="Z4062" s="55" t="n">
        <f aca="false">IF(ISNUMBER(W4062),A4062-W4062,"")</f>
        <v>191</v>
      </c>
      <c r="AA4062" s="55" t="n">
        <f aca="false">MATCH(A4062,DATAS,0)</f>
        <v>1</v>
      </c>
      <c r="AB4062" s="55" t="n">
        <f aca="false">IF(AND(E4062&gt;0,OR(AND(B4062&gt;=1,B4062&lt;=6),B4062=10)),1,0)</f>
        <v>0</v>
      </c>
      <c r="AC4062" s="55" t="n">
        <f aca="false">IF(AND(E4062&gt;0,B4062=10),1,0)</f>
        <v>0</v>
      </c>
      <c r="AD4062" s="0" t="str">
        <f aca="false">IF(AND(C4061=C4062,AA4061=AA4062-1),AB4061,"")</f>
        <v/>
      </c>
      <c r="AE4062" s="0" t="str">
        <f aca="false">IF(AND(C4061=C4062,AA4061=AA4062-1),AC4061,"")</f>
        <v/>
      </c>
      <c r="AF4062" s="0" t="str">
        <f aca="false">IF(AA4062=1,"",IF(AND(AB4062=1,AD4062&lt;&gt;1),1,0))</f>
        <v/>
      </c>
      <c r="AG4062" s="0" t="str">
        <f aca="false">IF(AA4062=1,"",IF(AND(AC4062=1,AE4062&lt;&gt;1),1,0))</f>
        <v/>
      </c>
      <c r="AH4062" s="60" t="str">
        <f aca="false">IF(AND(E4062&gt;0,AA4062&lt;2,NOT(AND(C4063=C4062,AA4063=AA4062+1))),INDEX(DATAS,AA4062+1),"")</f>
        <v/>
      </c>
      <c r="AI4062" s="60" t="str">
        <f aca="false">IF(AND(AC4062=1,AA4062&lt;2),IF(AND(C4063=C4062,AA4063=AA4062+1),IF(AC4063=1,"",INDEX(DATAS,AA4062+1)),INDEX(DATAS,AA4062+1)),"")</f>
        <v/>
      </c>
    </row>
    <row r="4063" customFormat="false" ht="15" hidden="false" customHeight="false" outlineLevel="0" collapsed="false">
      <c r="A4063" s="60" t="n">
        <v>46310</v>
      </c>
      <c r="B4063" s="0" t="n">
        <v>8</v>
      </c>
      <c r="C4063" s="0" t="n">
        <v>6311</v>
      </c>
      <c r="E4063" s="0" t="n">
        <v>0</v>
      </c>
      <c r="F4063" s="55" t="s">
        <v>1175</v>
      </c>
      <c r="I4063" s="55" t="s">
        <v>157</v>
      </c>
      <c r="L4063" s="0" t="n">
        <v>193</v>
      </c>
      <c r="U4063" s="0" t="n">
        <v>603</v>
      </c>
      <c r="V4063" s="0" t="n">
        <v>2</v>
      </c>
      <c r="W4063" s="60" t="n">
        <v>46118</v>
      </c>
      <c r="X4063" s="55" t="n">
        <f aca="false">IF(I4063="Male",0,1)</f>
        <v>1</v>
      </c>
      <c r="Y4063" s="55" t="n">
        <f aca="false">IF(OR(I4063="DNB",I4063="Dry DNB"),1,0)</f>
        <v>0</v>
      </c>
      <c r="Z4063" s="55" t="n">
        <f aca="false">IF(ISNUMBER(W4063),A4063-W4063,"")</f>
        <v>192</v>
      </c>
      <c r="AA4063" s="55" t="n">
        <f aca="false">MATCH(A4063,DATAS,0)</f>
        <v>2</v>
      </c>
      <c r="AB4063" s="55" t="n">
        <f aca="false">IF(AND(E4063&gt;0,OR(AND(B4063&gt;=1,B4063&lt;=6),B4063=10)),1,0)</f>
        <v>0</v>
      </c>
      <c r="AC4063" s="55" t="n">
        <f aca="false">IF(AND(E4063&gt;0,B4063=10),1,0)</f>
        <v>0</v>
      </c>
      <c r="AD4063" s="55" t="n">
        <f aca="false">IF(AND(C4062=C4063,AA4062=AA4063-1),AB4062,"")</f>
        <v>0</v>
      </c>
      <c r="AE4063" s="55" t="n">
        <f aca="false">IF(AND(C4062=C4063,AA4062=AA4063-1),AC4062,"")</f>
        <v>0</v>
      </c>
      <c r="AF4063" s="55" t="n">
        <f aca="false">IF(AA4063=1,"",IF(AND(AB4063=1,AD4063&lt;&gt;1),1,0))</f>
        <v>0</v>
      </c>
      <c r="AG4063" s="55" t="n">
        <f aca="false">IF(AA4063=1,"",IF(AND(AC4063=1,AE4063&lt;&gt;1),1,0))</f>
        <v>0</v>
      </c>
      <c r="AH4063" s="60" t="str">
        <f aca="false">IF(AND(E4063&gt;0,AA4063&lt;2,NOT(AND(C4064=C4063,AA4064=AA4063+1))),INDEX(DATAS,AA4063+1),"")</f>
        <v/>
      </c>
      <c r="AI4063" s="60" t="str">
        <f aca="false">IF(AND(AC4063=1,AA4063&lt;2),IF(AND(C4064=C4063,AA4064=AA4063+1),IF(AC4064=1,"",INDEX(DATAS,AA4063+1)),INDEX(DATAS,AA4063+1)),"")</f>
        <v/>
      </c>
    </row>
    <row r="4064" customFormat="false" ht="15" hidden="false" customHeight="false" outlineLevel="0" collapsed="false">
      <c r="A4064" s="60" t="n">
        <v>46309</v>
      </c>
      <c r="B4064" s="0" t="n">
        <v>8</v>
      </c>
      <c r="C4064" s="0" t="n">
        <v>6312</v>
      </c>
      <c r="E4064" s="0" t="n">
        <v>0</v>
      </c>
      <c r="F4064" s="55" t="s">
        <v>1175</v>
      </c>
      <c r="I4064" s="55" t="s">
        <v>157</v>
      </c>
      <c r="L4064" s="0" t="n">
        <v>184</v>
      </c>
      <c r="U4064" s="0" t="n">
        <v>602</v>
      </c>
      <c r="V4064" s="0" t="n">
        <v>2</v>
      </c>
      <c r="W4064" s="60" t="n">
        <v>46126</v>
      </c>
      <c r="X4064" s="55" t="n">
        <f aca="false">IF(I4064="Male",0,1)</f>
        <v>1</v>
      </c>
      <c r="Y4064" s="55" t="n">
        <f aca="false">IF(OR(I4064="DNB",I4064="Dry DNB"),1,0)</f>
        <v>0</v>
      </c>
      <c r="Z4064" s="55" t="n">
        <f aca="false">IF(ISNUMBER(W4064),A4064-W4064,"")</f>
        <v>183</v>
      </c>
      <c r="AA4064" s="55" t="n">
        <f aca="false">MATCH(A4064,DATAS,0)</f>
        <v>1</v>
      </c>
      <c r="AB4064" s="55" t="n">
        <f aca="false">IF(AND(E4064&gt;0,OR(AND(B4064&gt;=1,B4064&lt;=6),B4064=10)),1,0)</f>
        <v>0</v>
      </c>
      <c r="AC4064" s="55" t="n">
        <f aca="false">IF(AND(E4064&gt;0,B4064=10),1,0)</f>
        <v>0</v>
      </c>
      <c r="AD4064" s="0" t="str">
        <f aca="false">IF(AND(C4063=C4064,AA4063=AA4064-1),AB4063,"")</f>
        <v/>
      </c>
      <c r="AE4064" s="0" t="str">
        <f aca="false">IF(AND(C4063=C4064,AA4063=AA4064-1),AC4063,"")</f>
        <v/>
      </c>
      <c r="AF4064" s="0" t="str">
        <f aca="false">IF(AA4064=1,"",IF(AND(AB4064=1,AD4064&lt;&gt;1),1,0))</f>
        <v/>
      </c>
      <c r="AG4064" s="0" t="str">
        <f aca="false">IF(AA4064=1,"",IF(AND(AC4064=1,AE4064&lt;&gt;1),1,0))</f>
        <v/>
      </c>
      <c r="AH4064" s="60" t="str">
        <f aca="false">IF(AND(E4064&gt;0,AA4064&lt;2,NOT(AND(C4065=C4064,AA4065=AA4064+1))),INDEX(DATAS,AA4064+1),"")</f>
        <v/>
      </c>
      <c r="AI4064" s="60" t="str">
        <f aca="false">IF(AND(AC4064=1,AA4064&lt;2),IF(AND(C4065=C4064,AA4065=AA4064+1),IF(AC4065=1,"",INDEX(DATAS,AA4064+1)),INDEX(DATAS,AA4064+1)),"")</f>
        <v/>
      </c>
    </row>
    <row r="4065" customFormat="false" ht="15" hidden="false" customHeight="false" outlineLevel="0" collapsed="false">
      <c r="A4065" s="60" t="n">
        <v>46310</v>
      </c>
      <c r="B4065" s="0" t="n">
        <v>8</v>
      </c>
      <c r="C4065" s="0" t="n">
        <v>6312</v>
      </c>
      <c r="E4065" s="0" t="n">
        <v>0</v>
      </c>
      <c r="F4065" s="55" t="s">
        <v>1175</v>
      </c>
      <c r="I4065" s="55" t="s">
        <v>157</v>
      </c>
      <c r="L4065" s="0" t="n">
        <v>185</v>
      </c>
      <c r="U4065" s="0" t="n">
        <v>603</v>
      </c>
      <c r="V4065" s="0" t="n">
        <v>2</v>
      </c>
      <c r="W4065" s="60" t="n">
        <v>46126</v>
      </c>
      <c r="X4065" s="55" t="n">
        <f aca="false">IF(I4065="Male",0,1)</f>
        <v>1</v>
      </c>
      <c r="Y4065" s="55" t="n">
        <f aca="false">IF(OR(I4065="DNB",I4065="Dry DNB"),1,0)</f>
        <v>0</v>
      </c>
      <c r="Z4065" s="55" t="n">
        <f aca="false">IF(ISNUMBER(W4065),A4065-W4065,"")</f>
        <v>184</v>
      </c>
      <c r="AA4065" s="55" t="n">
        <f aca="false">MATCH(A4065,DATAS,0)</f>
        <v>2</v>
      </c>
      <c r="AB4065" s="55" t="n">
        <f aca="false">IF(AND(E4065&gt;0,OR(AND(B4065&gt;=1,B4065&lt;=6),B4065=10)),1,0)</f>
        <v>0</v>
      </c>
      <c r="AC4065" s="55" t="n">
        <f aca="false">IF(AND(E4065&gt;0,B4065=10),1,0)</f>
        <v>0</v>
      </c>
      <c r="AD4065" s="55" t="n">
        <f aca="false">IF(AND(C4064=C4065,AA4064=AA4065-1),AB4064,"")</f>
        <v>0</v>
      </c>
      <c r="AE4065" s="55" t="n">
        <f aca="false">IF(AND(C4064=C4065,AA4064=AA4065-1),AC4064,"")</f>
        <v>0</v>
      </c>
      <c r="AF4065" s="55" t="n">
        <f aca="false">IF(AA4065=1,"",IF(AND(AB4065=1,AD4065&lt;&gt;1),1,0))</f>
        <v>0</v>
      </c>
      <c r="AG4065" s="55" t="n">
        <f aca="false">IF(AA4065=1,"",IF(AND(AC4065=1,AE4065&lt;&gt;1),1,0))</f>
        <v>0</v>
      </c>
      <c r="AH4065" s="60" t="str">
        <f aca="false">IF(AND(E4065&gt;0,AA4065&lt;2,NOT(AND(C4066=C4065,AA4066=AA4065+1))),INDEX(DATAS,AA4065+1),"")</f>
        <v/>
      </c>
      <c r="AI4065" s="60" t="str">
        <f aca="false">IF(AND(AC4065=1,AA4065&lt;2),IF(AND(C4066=C4065,AA4066=AA4065+1),IF(AC4066=1,"",INDEX(DATAS,AA4065+1)),INDEX(DATAS,AA4065+1)),"")</f>
        <v/>
      </c>
    </row>
    <row r="4066" customFormat="false" ht="15" hidden="false" customHeight="false" outlineLevel="0" collapsed="false">
      <c r="A4066" s="60" t="n">
        <v>46309</v>
      </c>
      <c r="B4066" s="0" t="n">
        <v>8</v>
      </c>
      <c r="C4066" s="0" t="n">
        <v>6314</v>
      </c>
      <c r="E4066" s="0" t="n">
        <v>0</v>
      </c>
      <c r="F4066" s="55" t="s">
        <v>1175</v>
      </c>
      <c r="I4066" s="55" t="s">
        <v>157</v>
      </c>
      <c r="L4066" s="0" t="n">
        <v>163</v>
      </c>
      <c r="U4066" s="0" t="n">
        <v>602</v>
      </c>
      <c r="V4066" s="0" t="n">
        <v>3</v>
      </c>
      <c r="W4066" s="60" t="n">
        <v>46147</v>
      </c>
      <c r="X4066" s="55" t="n">
        <f aca="false">IF(I4066="Male",0,1)</f>
        <v>1</v>
      </c>
      <c r="Y4066" s="55" t="n">
        <f aca="false">IF(OR(I4066="DNB",I4066="Dry DNB"),1,0)</f>
        <v>0</v>
      </c>
      <c r="Z4066" s="55" t="n">
        <f aca="false">IF(ISNUMBER(W4066),A4066-W4066,"")</f>
        <v>162</v>
      </c>
      <c r="AA4066" s="55" t="n">
        <f aca="false">MATCH(A4066,DATAS,0)</f>
        <v>1</v>
      </c>
      <c r="AB4066" s="55" t="n">
        <f aca="false">IF(AND(E4066&gt;0,OR(AND(B4066&gt;=1,B4066&lt;=6),B4066=10)),1,0)</f>
        <v>0</v>
      </c>
      <c r="AC4066" s="55" t="n">
        <f aca="false">IF(AND(E4066&gt;0,B4066=10),1,0)</f>
        <v>0</v>
      </c>
      <c r="AD4066" s="0" t="str">
        <f aca="false">IF(AND(C4065=C4066,AA4065=AA4066-1),AB4065,"")</f>
        <v/>
      </c>
      <c r="AE4066" s="0" t="str">
        <f aca="false">IF(AND(C4065=C4066,AA4065=AA4066-1),AC4065,"")</f>
        <v/>
      </c>
      <c r="AF4066" s="0" t="str">
        <f aca="false">IF(AA4066=1,"",IF(AND(AB4066=1,AD4066&lt;&gt;1),1,0))</f>
        <v/>
      </c>
      <c r="AG4066" s="0" t="str">
        <f aca="false">IF(AA4066=1,"",IF(AND(AC4066=1,AE4066&lt;&gt;1),1,0))</f>
        <v/>
      </c>
      <c r="AH4066" s="60" t="str">
        <f aca="false">IF(AND(E4066&gt;0,AA4066&lt;2,NOT(AND(C4067=C4066,AA4067=AA4066+1))),INDEX(DATAS,AA4066+1),"")</f>
        <v/>
      </c>
      <c r="AI4066" s="60" t="str">
        <f aca="false">IF(AND(AC4066=1,AA4066&lt;2),IF(AND(C4067=C4066,AA4067=AA4066+1),IF(AC4067=1,"",INDEX(DATAS,AA4066+1)),INDEX(DATAS,AA4066+1)),"")</f>
        <v/>
      </c>
    </row>
    <row r="4067" customFormat="false" ht="15" hidden="false" customHeight="false" outlineLevel="0" collapsed="false">
      <c r="A4067" s="60" t="n">
        <v>46310</v>
      </c>
      <c r="B4067" s="0" t="n">
        <v>8</v>
      </c>
      <c r="C4067" s="0" t="n">
        <v>6314</v>
      </c>
      <c r="E4067" s="0" t="n">
        <v>0</v>
      </c>
      <c r="F4067" s="55" t="s">
        <v>1175</v>
      </c>
      <c r="I4067" s="55" t="s">
        <v>157</v>
      </c>
      <c r="L4067" s="0" t="n">
        <v>164</v>
      </c>
      <c r="U4067" s="0" t="n">
        <v>603</v>
      </c>
      <c r="V4067" s="0" t="n">
        <v>3</v>
      </c>
      <c r="W4067" s="60" t="n">
        <v>46147</v>
      </c>
      <c r="X4067" s="55" t="n">
        <f aca="false">IF(I4067="Male",0,1)</f>
        <v>1</v>
      </c>
      <c r="Y4067" s="55" t="n">
        <f aca="false">IF(OR(I4067="DNB",I4067="Dry DNB"),1,0)</f>
        <v>0</v>
      </c>
      <c r="Z4067" s="55" t="n">
        <f aca="false">IF(ISNUMBER(W4067),A4067-W4067,"")</f>
        <v>163</v>
      </c>
      <c r="AA4067" s="55" t="n">
        <f aca="false">MATCH(A4067,DATAS,0)</f>
        <v>2</v>
      </c>
      <c r="AB4067" s="55" t="n">
        <f aca="false">IF(AND(E4067&gt;0,OR(AND(B4067&gt;=1,B4067&lt;=6),B4067=10)),1,0)</f>
        <v>0</v>
      </c>
      <c r="AC4067" s="55" t="n">
        <f aca="false">IF(AND(E4067&gt;0,B4067=10),1,0)</f>
        <v>0</v>
      </c>
      <c r="AD4067" s="55" t="n">
        <f aca="false">IF(AND(C4066=C4067,AA4066=AA4067-1),AB4066,"")</f>
        <v>0</v>
      </c>
      <c r="AE4067" s="55" t="n">
        <f aca="false">IF(AND(C4066=C4067,AA4066=AA4067-1),AC4066,"")</f>
        <v>0</v>
      </c>
      <c r="AF4067" s="55" t="n">
        <f aca="false">IF(AA4067=1,"",IF(AND(AB4067=1,AD4067&lt;&gt;1),1,0))</f>
        <v>0</v>
      </c>
      <c r="AG4067" s="55" t="n">
        <f aca="false">IF(AA4067=1,"",IF(AND(AC4067=1,AE4067&lt;&gt;1),1,0))</f>
        <v>0</v>
      </c>
      <c r="AH4067" s="60" t="str">
        <f aca="false">IF(AND(E4067&gt;0,AA4067&lt;2,NOT(AND(C4068=C4067,AA4068=AA4067+1))),INDEX(DATAS,AA4067+1),"")</f>
        <v/>
      </c>
      <c r="AI4067" s="60" t="str">
        <f aca="false">IF(AND(AC4067=1,AA4067&lt;2),IF(AND(C4068=C4067,AA4068=AA4067+1),IF(AC4068=1,"",INDEX(DATAS,AA4067+1)),INDEX(DATAS,AA4067+1)),"")</f>
        <v/>
      </c>
    </row>
    <row r="4068" customFormat="false" ht="15" hidden="false" customHeight="false" outlineLevel="0" collapsed="false">
      <c r="A4068" s="60" t="n">
        <v>46309</v>
      </c>
      <c r="B4068" s="0" t="n">
        <v>8</v>
      </c>
      <c r="C4068" s="0" t="n">
        <v>6315</v>
      </c>
      <c r="E4068" s="0" t="n">
        <v>0</v>
      </c>
      <c r="F4068" s="55" t="s">
        <v>1175</v>
      </c>
      <c r="I4068" s="55" t="s">
        <v>157</v>
      </c>
      <c r="L4068" s="0" t="n">
        <v>206</v>
      </c>
      <c r="U4068" s="0" t="n">
        <v>602</v>
      </c>
      <c r="V4068" s="0" t="n">
        <v>1</v>
      </c>
      <c r="W4068" s="60" t="n">
        <v>46104</v>
      </c>
      <c r="X4068" s="55" t="n">
        <f aca="false">IF(I4068="Male",0,1)</f>
        <v>1</v>
      </c>
      <c r="Y4068" s="55" t="n">
        <f aca="false">IF(OR(I4068="DNB",I4068="Dry DNB"),1,0)</f>
        <v>0</v>
      </c>
      <c r="Z4068" s="55" t="n">
        <f aca="false">IF(ISNUMBER(W4068),A4068-W4068,"")</f>
        <v>205</v>
      </c>
      <c r="AA4068" s="55" t="n">
        <f aca="false">MATCH(A4068,DATAS,0)</f>
        <v>1</v>
      </c>
      <c r="AB4068" s="55" t="n">
        <f aca="false">IF(AND(E4068&gt;0,OR(AND(B4068&gt;=1,B4068&lt;=6),B4068=10)),1,0)</f>
        <v>0</v>
      </c>
      <c r="AC4068" s="55" t="n">
        <f aca="false">IF(AND(E4068&gt;0,B4068=10),1,0)</f>
        <v>0</v>
      </c>
      <c r="AD4068" s="0" t="str">
        <f aca="false">IF(AND(C4067=C4068,AA4067=AA4068-1),AB4067,"")</f>
        <v/>
      </c>
      <c r="AE4068" s="0" t="str">
        <f aca="false">IF(AND(C4067=C4068,AA4067=AA4068-1),AC4067,"")</f>
        <v/>
      </c>
      <c r="AF4068" s="0" t="str">
        <f aca="false">IF(AA4068=1,"",IF(AND(AB4068=1,AD4068&lt;&gt;1),1,0))</f>
        <v/>
      </c>
      <c r="AG4068" s="0" t="str">
        <f aca="false">IF(AA4068=1,"",IF(AND(AC4068=1,AE4068&lt;&gt;1),1,0))</f>
        <v/>
      </c>
      <c r="AH4068" s="60" t="str">
        <f aca="false">IF(AND(E4068&gt;0,AA4068&lt;2,NOT(AND(C4069=C4068,AA4069=AA4068+1))),INDEX(DATAS,AA4068+1),"")</f>
        <v/>
      </c>
      <c r="AI4068" s="60" t="str">
        <f aca="false">IF(AND(AC4068=1,AA4068&lt;2),IF(AND(C4069=C4068,AA4069=AA4068+1),IF(AC4069=1,"",INDEX(DATAS,AA4068+1)),INDEX(DATAS,AA4068+1)),"")</f>
        <v/>
      </c>
    </row>
    <row r="4069" customFormat="false" ht="15" hidden="false" customHeight="false" outlineLevel="0" collapsed="false">
      <c r="A4069" s="60" t="n">
        <v>46310</v>
      </c>
      <c r="B4069" s="0" t="n">
        <v>8</v>
      </c>
      <c r="C4069" s="0" t="n">
        <v>6315</v>
      </c>
      <c r="E4069" s="0" t="n">
        <v>0</v>
      </c>
      <c r="F4069" s="55" t="s">
        <v>1175</v>
      </c>
      <c r="I4069" s="55" t="s">
        <v>157</v>
      </c>
      <c r="L4069" s="0" t="n">
        <v>207</v>
      </c>
      <c r="U4069" s="0" t="n">
        <v>603</v>
      </c>
      <c r="V4069" s="0" t="n">
        <v>1</v>
      </c>
      <c r="W4069" s="60" t="n">
        <v>46104</v>
      </c>
      <c r="X4069" s="55" t="n">
        <f aca="false">IF(I4069="Male",0,1)</f>
        <v>1</v>
      </c>
      <c r="Y4069" s="55" t="n">
        <f aca="false">IF(OR(I4069="DNB",I4069="Dry DNB"),1,0)</f>
        <v>0</v>
      </c>
      <c r="Z4069" s="55" t="n">
        <f aca="false">IF(ISNUMBER(W4069),A4069-W4069,"")</f>
        <v>206</v>
      </c>
      <c r="AA4069" s="55" t="n">
        <f aca="false">MATCH(A4069,DATAS,0)</f>
        <v>2</v>
      </c>
      <c r="AB4069" s="55" t="n">
        <f aca="false">IF(AND(E4069&gt;0,OR(AND(B4069&gt;=1,B4069&lt;=6),B4069=10)),1,0)</f>
        <v>0</v>
      </c>
      <c r="AC4069" s="55" t="n">
        <f aca="false">IF(AND(E4069&gt;0,B4069=10),1,0)</f>
        <v>0</v>
      </c>
      <c r="AD4069" s="55" t="n">
        <f aca="false">IF(AND(C4068=C4069,AA4068=AA4069-1),AB4068,"")</f>
        <v>0</v>
      </c>
      <c r="AE4069" s="55" t="n">
        <f aca="false">IF(AND(C4068=C4069,AA4068=AA4069-1),AC4068,"")</f>
        <v>0</v>
      </c>
      <c r="AF4069" s="55" t="n">
        <f aca="false">IF(AA4069=1,"",IF(AND(AB4069=1,AD4069&lt;&gt;1),1,0))</f>
        <v>0</v>
      </c>
      <c r="AG4069" s="55" t="n">
        <f aca="false">IF(AA4069=1,"",IF(AND(AC4069=1,AE4069&lt;&gt;1),1,0))</f>
        <v>0</v>
      </c>
      <c r="AH4069" s="60" t="str">
        <f aca="false">IF(AND(E4069&gt;0,AA4069&lt;2,NOT(AND(C4070=C4069,AA4070=AA4069+1))),INDEX(DATAS,AA4069+1),"")</f>
        <v/>
      </c>
      <c r="AI4069" s="60" t="str">
        <f aca="false">IF(AND(AC4069=1,AA4069&lt;2),IF(AND(C4070=C4069,AA4070=AA4069+1),IF(AC4070=1,"",INDEX(DATAS,AA4069+1)),INDEX(DATAS,AA4069+1)),"")</f>
        <v/>
      </c>
    </row>
    <row r="4070" customFormat="false" ht="15" hidden="false" customHeight="false" outlineLevel="0" collapsed="false">
      <c r="A4070" s="60" t="n">
        <v>46309</v>
      </c>
      <c r="B4070" s="0" t="n">
        <v>8</v>
      </c>
      <c r="C4070" s="0" t="n">
        <v>6316</v>
      </c>
      <c r="E4070" s="0" t="n">
        <v>0</v>
      </c>
      <c r="F4070" s="55" t="s">
        <v>1175</v>
      </c>
      <c r="I4070" s="55" t="s">
        <v>157</v>
      </c>
      <c r="L4070" s="0" t="n">
        <v>207</v>
      </c>
      <c r="U4070" s="0" t="n">
        <v>602</v>
      </c>
      <c r="V4070" s="0" t="n">
        <v>1</v>
      </c>
      <c r="W4070" s="60" t="n">
        <v>46103</v>
      </c>
      <c r="X4070" s="55" t="n">
        <f aca="false">IF(I4070="Male",0,1)</f>
        <v>1</v>
      </c>
      <c r="Y4070" s="55" t="n">
        <f aca="false">IF(OR(I4070="DNB",I4070="Dry DNB"),1,0)</f>
        <v>0</v>
      </c>
      <c r="Z4070" s="55" t="n">
        <f aca="false">IF(ISNUMBER(W4070),A4070-W4070,"")</f>
        <v>206</v>
      </c>
      <c r="AA4070" s="55" t="n">
        <f aca="false">MATCH(A4070,DATAS,0)</f>
        <v>1</v>
      </c>
      <c r="AB4070" s="55" t="n">
        <f aca="false">IF(AND(E4070&gt;0,OR(AND(B4070&gt;=1,B4070&lt;=6),B4070=10)),1,0)</f>
        <v>0</v>
      </c>
      <c r="AC4070" s="55" t="n">
        <f aca="false">IF(AND(E4070&gt;0,B4070=10),1,0)</f>
        <v>0</v>
      </c>
      <c r="AD4070" s="0" t="str">
        <f aca="false">IF(AND(C4069=C4070,AA4069=AA4070-1),AB4069,"")</f>
        <v/>
      </c>
      <c r="AE4070" s="0" t="str">
        <f aca="false">IF(AND(C4069=C4070,AA4069=AA4070-1),AC4069,"")</f>
        <v/>
      </c>
      <c r="AF4070" s="0" t="str">
        <f aca="false">IF(AA4070=1,"",IF(AND(AB4070=1,AD4070&lt;&gt;1),1,0))</f>
        <v/>
      </c>
      <c r="AG4070" s="0" t="str">
        <f aca="false">IF(AA4070=1,"",IF(AND(AC4070=1,AE4070&lt;&gt;1),1,0))</f>
        <v/>
      </c>
      <c r="AH4070" s="60" t="str">
        <f aca="false">IF(AND(E4070&gt;0,AA4070&lt;2,NOT(AND(C4071=C4070,AA4071=AA4070+1))),INDEX(DATAS,AA4070+1),"")</f>
        <v/>
      </c>
      <c r="AI4070" s="60" t="str">
        <f aca="false">IF(AND(AC4070=1,AA4070&lt;2),IF(AND(C4071=C4070,AA4071=AA4070+1),IF(AC4071=1,"",INDEX(DATAS,AA4070+1)),INDEX(DATAS,AA4070+1)),"")</f>
        <v/>
      </c>
    </row>
    <row r="4071" customFormat="false" ht="15" hidden="false" customHeight="false" outlineLevel="0" collapsed="false">
      <c r="A4071" s="60" t="n">
        <v>46310</v>
      </c>
      <c r="B4071" s="0" t="n">
        <v>8</v>
      </c>
      <c r="C4071" s="0" t="n">
        <v>6316</v>
      </c>
      <c r="E4071" s="0" t="n">
        <v>0</v>
      </c>
      <c r="F4071" s="55" t="s">
        <v>1175</v>
      </c>
      <c r="I4071" s="55" t="s">
        <v>157</v>
      </c>
      <c r="L4071" s="0" t="n">
        <v>208</v>
      </c>
      <c r="U4071" s="0" t="n">
        <v>603</v>
      </c>
      <c r="V4071" s="0" t="n">
        <v>1</v>
      </c>
      <c r="W4071" s="60" t="n">
        <v>46103</v>
      </c>
      <c r="X4071" s="55" t="n">
        <f aca="false">IF(I4071="Male",0,1)</f>
        <v>1</v>
      </c>
      <c r="Y4071" s="55" t="n">
        <f aca="false">IF(OR(I4071="DNB",I4071="Dry DNB"),1,0)</f>
        <v>0</v>
      </c>
      <c r="Z4071" s="55" t="n">
        <f aca="false">IF(ISNUMBER(W4071),A4071-W4071,"")</f>
        <v>207</v>
      </c>
      <c r="AA4071" s="55" t="n">
        <f aca="false">MATCH(A4071,DATAS,0)</f>
        <v>2</v>
      </c>
      <c r="AB4071" s="55" t="n">
        <f aca="false">IF(AND(E4071&gt;0,OR(AND(B4071&gt;=1,B4071&lt;=6),B4071=10)),1,0)</f>
        <v>0</v>
      </c>
      <c r="AC4071" s="55" t="n">
        <f aca="false">IF(AND(E4071&gt;0,B4071=10),1,0)</f>
        <v>0</v>
      </c>
      <c r="AD4071" s="55" t="n">
        <f aca="false">IF(AND(C4070=C4071,AA4070=AA4071-1),AB4070,"")</f>
        <v>0</v>
      </c>
      <c r="AE4071" s="55" t="n">
        <f aca="false">IF(AND(C4070=C4071,AA4070=AA4071-1),AC4070,"")</f>
        <v>0</v>
      </c>
      <c r="AF4071" s="55" t="n">
        <f aca="false">IF(AA4071=1,"",IF(AND(AB4071=1,AD4071&lt;&gt;1),1,0))</f>
        <v>0</v>
      </c>
      <c r="AG4071" s="55" t="n">
        <f aca="false">IF(AA4071=1,"",IF(AND(AC4071=1,AE4071&lt;&gt;1),1,0))</f>
        <v>0</v>
      </c>
      <c r="AH4071" s="60" t="str">
        <f aca="false">IF(AND(E4071&gt;0,AA4071&lt;2,NOT(AND(C4072=C4071,AA4072=AA4071+1))),INDEX(DATAS,AA4071+1),"")</f>
        <v/>
      </c>
      <c r="AI4071" s="60" t="str">
        <f aca="false">IF(AND(AC4071=1,AA4071&lt;2),IF(AND(C4072=C4071,AA4072=AA4071+1),IF(AC4072=1,"",INDEX(DATAS,AA4071+1)),INDEX(DATAS,AA4071+1)),"")</f>
        <v/>
      </c>
    </row>
    <row r="4072" customFormat="false" ht="15" hidden="false" customHeight="false" outlineLevel="0" collapsed="false">
      <c r="A4072" s="60" t="n">
        <v>46309</v>
      </c>
      <c r="B4072" s="0" t="n">
        <v>8</v>
      </c>
      <c r="C4072" s="0" t="n">
        <v>6317</v>
      </c>
      <c r="E4072" s="0" t="n">
        <v>0</v>
      </c>
      <c r="F4072" s="55" t="s">
        <v>1175</v>
      </c>
      <c r="I4072" s="55" t="s">
        <v>157</v>
      </c>
      <c r="L4072" s="0" t="n">
        <v>155</v>
      </c>
      <c r="U4072" s="0" t="n">
        <v>602</v>
      </c>
      <c r="V4072" s="0" t="n">
        <v>3</v>
      </c>
      <c r="W4072" s="60" t="n">
        <v>46155</v>
      </c>
      <c r="X4072" s="55" t="n">
        <f aca="false">IF(I4072="Male",0,1)</f>
        <v>1</v>
      </c>
      <c r="Y4072" s="55" t="n">
        <f aca="false">IF(OR(I4072="DNB",I4072="Dry DNB"),1,0)</f>
        <v>0</v>
      </c>
      <c r="Z4072" s="55" t="n">
        <f aca="false">IF(ISNUMBER(W4072),A4072-W4072,"")</f>
        <v>154</v>
      </c>
      <c r="AA4072" s="55" t="n">
        <f aca="false">MATCH(A4072,DATAS,0)</f>
        <v>1</v>
      </c>
      <c r="AB4072" s="55" t="n">
        <f aca="false">IF(AND(E4072&gt;0,OR(AND(B4072&gt;=1,B4072&lt;=6),B4072=10)),1,0)</f>
        <v>0</v>
      </c>
      <c r="AC4072" s="55" t="n">
        <f aca="false">IF(AND(E4072&gt;0,B4072=10),1,0)</f>
        <v>0</v>
      </c>
      <c r="AD4072" s="0" t="str">
        <f aca="false">IF(AND(C4071=C4072,AA4071=AA4072-1),AB4071,"")</f>
        <v/>
      </c>
      <c r="AE4072" s="0" t="str">
        <f aca="false">IF(AND(C4071=C4072,AA4071=AA4072-1),AC4071,"")</f>
        <v/>
      </c>
      <c r="AF4072" s="0" t="str">
        <f aca="false">IF(AA4072=1,"",IF(AND(AB4072=1,AD4072&lt;&gt;1),1,0))</f>
        <v/>
      </c>
      <c r="AG4072" s="0" t="str">
        <f aca="false">IF(AA4072=1,"",IF(AND(AC4072=1,AE4072&lt;&gt;1),1,0))</f>
        <v/>
      </c>
      <c r="AH4072" s="60" t="str">
        <f aca="false">IF(AND(E4072&gt;0,AA4072&lt;2,NOT(AND(C4073=C4072,AA4073=AA4072+1))),INDEX(DATAS,AA4072+1),"")</f>
        <v/>
      </c>
      <c r="AI4072" s="60" t="str">
        <f aca="false">IF(AND(AC4072=1,AA4072&lt;2),IF(AND(C4073=C4072,AA4073=AA4072+1),IF(AC4073=1,"",INDEX(DATAS,AA4072+1)),INDEX(DATAS,AA4072+1)),"")</f>
        <v/>
      </c>
    </row>
    <row r="4073" customFormat="false" ht="15" hidden="false" customHeight="false" outlineLevel="0" collapsed="false">
      <c r="A4073" s="60" t="n">
        <v>46310</v>
      </c>
      <c r="B4073" s="0" t="n">
        <v>8</v>
      </c>
      <c r="C4073" s="0" t="n">
        <v>6317</v>
      </c>
      <c r="E4073" s="0" t="n">
        <v>0</v>
      </c>
      <c r="F4073" s="55" t="s">
        <v>1175</v>
      </c>
      <c r="I4073" s="55" t="s">
        <v>157</v>
      </c>
      <c r="L4073" s="0" t="n">
        <v>156</v>
      </c>
      <c r="U4073" s="0" t="n">
        <v>603</v>
      </c>
      <c r="V4073" s="0" t="n">
        <v>3</v>
      </c>
      <c r="W4073" s="60" t="n">
        <v>46155</v>
      </c>
      <c r="X4073" s="55" t="n">
        <f aca="false">IF(I4073="Male",0,1)</f>
        <v>1</v>
      </c>
      <c r="Y4073" s="55" t="n">
        <f aca="false">IF(OR(I4073="DNB",I4073="Dry DNB"),1,0)</f>
        <v>0</v>
      </c>
      <c r="Z4073" s="55" t="n">
        <f aca="false">IF(ISNUMBER(W4073),A4073-W4073,"")</f>
        <v>155</v>
      </c>
      <c r="AA4073" s="55" t="n">
        <f aca="false">MATCH(A4073,DATAS,0)</f>
        <v>2</v>
      </c>
      <c r="AB4073" s="55" t="n">
        <f aca="false">IF(AND(E4073&gt;0,OR(AND(B4073&gt;=1,B4073&lt;=6),B4073=10)),1,0)</f>
        <v>0</v>
      </c>
      <c r="AC4073" s="55" t="n">
        <f aca="false">IF(AND(E4073&gt;0,B4073=10),1,0)</f>
        <v>0</v>
      </c>
      <c r="AD4073" s="55" t="n">
        <f aca="false">IF(AND(C4072=C4073,AA4072=AA4073-1),AB4072,"")</f>
        <v>0</v>
      </c>
      <c r="AE4073" s="55" t="n">
        <f aca="false">IF(AND(C4072=C4073,AA4072=AA4073-1),AC4072,"")</f>
        <v>0</v>
      </c>
      <c r="AF4073" s="55" t="n">
        <f aca="false">IF(AA4073=1,"",IF(AND(AB4073=1,AD4073&lt;&gt;1),1,0))</f>
        <v>0</v>
      </c>
      <c r="AG4073" s="55" t="n">
        <f aca="false">IF(AA4073=1,"",IF(AND(AC4073=1,AE4073&lt;&gt;1),1,0))</f>
        <v>0</v>
      </c>
      <c r="AH4073" s="60" t="str">
        <f aca="false">IF(AND(E4073&gt;0,AA4073&lt;2,NOT(AND(C4074=C4073,AA4074=AA4073+1))),INDEX(DATAS,AA4073+1),"")</f>
        <v/>
      </c>
      <c r="AI4073" s="60" t="str">
        <f aca="false">IF(AND(AC4073=1,AA4073&lt;2),IF(AND(C4074=C4073,AA4074=AA4073+1),IF(AC4074=1,"",INDEX(DATAS,AA4073+1)),INDEX(DATAS,AA4073+1)),"")</f>
        <v/>
      </c>
    </row>
    <row r="4074" customFormat="false" ht="15" hidden="false" customHeight="false" outlineLevel="0" collapsed="false">
      <c r="A4074" s="60" t="n">
        <v>46309</v>
      </c>
      <c r="B4074" s="0" t="n">
        <v>8</v>
      </c>
      <c r="C4074" s="0" t="n">
        <v>6318</v>
      </c>
      <c r="E4074" s="0" t="n">
        <v>0</v>
      </c>
      <c r="F4074" s="55" t="s">
        <v>1175</v>
      </c>
      <c r="I4074" s="55" t="s">
        <v>157</v>
      </c>
      <c r="L4074" s="0" t="n">
        <v>126</v>
      </c>
      <c r="U4074" s="0" t="n">
        <v>602</v>
      </c>
      <c r="V4074" s="0" t="n">
        <v>4</v>
      </c>
      <c r="W4074" s="60" t="n">
        <v>46184</v>
      </c>
      <c r="X4074" s="55" t="n">
        <f aca="false">IF(I4074="Male",0,1)</f>
        <v>1</v>
      </c>
      <c r="Y4074" s="55" t="n">
        <f aca="false">IF(OR(I4074="DNB",I4074="Dry DNB"),1,0)</f>
        <v>0</v>
      </c>
      <c r="Z4074" s="55" t="n">
        <f aca="false">IF(ISNUMBER(W4074),A4074-W4074,"")</f>
        <v>125</v>
      </c>
      <c r="AA4074" s="55" t="n">
        <f aca="false">MATCH(A4074,DATAS,0)</f>
        <v>1</v>
      </c>
      <c r="AB4074" s="55" t="n">
        <f aca="false">IF(AND(E4074&gt;0,OR(AND(B4074&gt;=1,B4074&lt;=6),B4074=10)),1,0)</f>
        <v>0</v>
      </c>
      <c r="AC4074" s="55" t="n">
        <f aca="false">IF(AND(E4074&gt;0,B4074=10),1,0)</f>
        <v>0</v>
      </c>
      <c r="AD4074" s="0" t="str">
        <f aca="false">IF(AND(C4073=C4074,AA4073=AA4074-1),AB4073,"")</f>
        <v/>
      </c>
      <c r="AE4074" s="0" t="str">
        <f aca="false">IF(AND(C4073=C4074,AA4073=AA4074-1),AC4073,"")</f>
        <v/>
      </c>
      <c r="AF4074" s="0" t="str">
        <f aca="false">IF(AA4074=1,"",IF(AND(AB4074=1,AD4074&lt;&gt;1),1,0))</f>
        <v/>
      </c>
      <c r="AG4074" s="0" t="str">
        <f aca="false">IF(AA4074=1,"",IF(AND(AC4074=1,AE4074&lt;&gt;1),1,0))</f>
        <v/>
      </c>
      <c r="AH4074" s="60" t="str">
        <f aca="false">IF(AND(E4074&gt;0,AA4074&lt;2,NOT(AND(C4075=C4074,AA4075=AA4074+1))),INDEX(DATAS,AA4074+1),"")</f>
        <v/>
      </c>
      <c r="AI4074" s="60" t="str">
        <f aca="false">IF(AND(AC4074=1,AA4074&lt;2),IF(AND(C4075=C4074,AA4075=AA4074+1),IF(AC4075=1,"",INDEX(DATAS,AA4074+1)),INDEX(DATAS,AA4074+1)),"")</f>
        <v/>
      </c>
    </row>
    <row r="4075" customFormat="false" ht="15" hidden="false" customHeight="false" outlineLevel="0" collapsed="false">
      <c r="A4075" s="60" t="n">
        <v>46310</v>
      </c>
      <c r="B4075" s="0" t="n">
        <v>8</v>
      </c>
      <c r="C4075" s="0" t="n">
        <v>6318</v>
      </c>
      <c r="E4075" s="0" t="n">
        <v>0</v>
      </c>
      <c r="F4075" s="55" t="s">
        <v>1175</v>
      </c>
      <c r="I4075" s="55" t="s">
        <v>157</v>
      </c>
      <c r="L4075" s="0" t="n">
        <v>127</v>
      </c>
      <c r="U4075" s="0" t="n">
        <v>603</v>
      </c>
      <c r="V4075" s="0" t="n">
        <v>4</v>
      </c>
      <c r="W4075" s="60" t="n">
        <v>46184</v>
      </c>
      <c r="X4075" s="55" t="n">
        <f aca="false">IF(I4075="Male",0,1)</f>
        <v>1</v>
      </c>
      <c r="Y4075" s="55" t="n">
        <f aca="false">IF(OR(I4075="DNB",I4075="Dry DNB"),1,0)</f>
        <v>0</v>
      </c>
      <c r="Z4075" s="55" t="n">
        <f aca="false">IF(ISNUMBER(W4075),A4075-W4075,"")</f>
        <v>126</v>
      </c>
      <c r="AA4075" s="55" t="n">
        <f aca="false">MATCH(A4075,DATAS,0)</f>
        <v>2</v>
      </c>
      <c r="AB4075" s="55" t="n">
        <f aca="false">IF(AND(E4075&gt;0,OR(AND(B4075&gt;=1,B4075&lt;=6),B4075=10)),1,0)</f>
        <v>0</v>
      </c>
      <c r="AC4075" s="55" t="n">
        <f aca="false">IF(AND(E4075&gt;0,B4075=10),1,0)</f>
        <v>0</v>
      </c>
      <c r="AD4075" s="55" t="n">
        <f aca="false">IF(AND(C4074=C4075,AA4074=AA4075-1),AB4074,"")</f>
        <v>0</v>
      </c>
      <c r="AE4075" s="55" t="n">
        <f aca="false">IF(AND(C4074=C4075,AA4074=AA4075-1),AC4074,"")</f>
        <v>0</v>
      </c>
      <c r="AF4075" s="55" t="n">
        <f aca="false">IF(AA4075=1,"",IF(AND(AB4075=1,AD4075&lt;&gt;1),1,0))</f>
        <v>0</v>
      </c>
      <c r="AG4075" s="55" t="n">
        <f aca="false">IF(AA4075=1,"",IF(AND(AC4075=1,AE4075&lt;&gt;1),1,0))</f>
        <v>0</v>
      </c>
      <c r="AH4075" s="60" t="str">
        <f aca="false">IF(AND(E4075&gt;0,AA4075&lt;2,NOT(AND(C4076=C4075,AA4076=AA4075+1))),INDEX(DATAS,AA4075+1),"")</f>
        <v/>
      </c>
      <c r="AI4075" s="60" t="str">
        <f aca="false">IF(AND(AC4075=1,AA4075&lt;2),IF(AND(C4076=C4075,AA4076=AA4075+1),IF(AC4076=1,"",INDEX(DATAS,AA4075+1)),INDEX(DATAS,AA4075+1)),"")</f>
        <v/>
      </c>
    </row>
    <row r="4076" customFormat="false" ht="15" hidden="false" customHeight="false" outlineLevel="0" collapsed="false">
      <c r="A4076" s="60" t="n">
        <v>46309</v>
      </c>
      <c r="B4076" s="0" t="n">
        <v>8</v>
      </c>
      <c r="C4076" s="0" t="n">
        <v>6319</v>
      </c>
      <c r="E4076" s="0" t="n">
        <v>0</v>
      </c>
      <c r="F4076" s="55" t="s">
        <v>1175</v>
      </c>
      <c r="I4076" s="55" t="s">
        <v>157</v>
      </c>
      <c r="L4076" s="0" t="n">
        <v>169</v>
      </c>
      <c r="U4076" s="0" t="n">
        <v>602</v>
      </c>
      <c r="V4076" s="0" t="n">
        <v>2</v>
      </c>
      <c r="W4076" s="60" t="n">
        <v>46141</v>
      </c>
      <c r="X4076" s="55" t="n">
        <f aca="false">IF(I4076="Male",0,1)</f>
        <v>1</v>
      </c>
      <c r="Y4076" s="55" t="n">
        <f aca="false">IF(OR(I4076="DNB",I4076="Dry DNB"),1,0)</f>
        <v>0</v>
      </c>
      <c r="Z4076" s="55" t="n">
        <f aca="false">IF(ISNUMBER(W4076),A4076-W4076,"")</f>
        <v>168</v>
      </c>
      <c r="AA4076" s="55" t="n">
        <f aca="false">MATCH(A4076,DATAS,0)</f>
        <v>1</v>
      </c>
      <c r="AB4076" s="55" t="n">
        <f aca="false">IF(AND(E4076&gt;0,OR(AND(B4076&gt;=1,B4076&lt;=6),B4076=10)),1,0)</f>
        <v>0</v>
      </c>
      <c r="AC4076" s="55" t="n">
        <f aca="false">IF(AND(E4076&gt;0,B4076=10),1,0)</f>
        <v>0</v>
      </c>
      <c r="AD4076" s="0" t="str">
        <f aca="false">IF(AND(C4075=C4076,AA4075=AA4076-1),AB4075,"")</f>
        <v/>
      </c>
      <c r="AE4076" s="0" t="str">
        <f aca="false">IF(AND(C4075=C4076,AA4075=AA4076-1),AC4075,"")</f>
        <v/>
      </c>
      <c r="AF4076" s="0" t="str">
        <f aca="false">IF(AA4076=1,"",IF(AND(AB4076=1,AD4076&lt;&gt;1),1,0))</f>
        <v/>
      </c>
      <c r="AG4076" s="0" t="str">
        <f aca="false">IF(AA4076=1,"",IF(AND(AC4076=1,AE4076&lt;&gt;1),1,0))</f>
        <v/>
      </c>
      <c r="AH4076" s="60" t="str">
        <f aca="false">IF(AND(E4076&gt;0,AA4076&lt;2,NOT(AND(C4077=C4076,AA4077=AA4076+1))),INDEX(DATAS,AA4076+1),"")</f>
        <v/>
      </c>
      <c r="AI4076" s="60" t="str">
        <f aca="false">IF(AND(AC4076=1,AA4076&lt;2),IF(AND(C4077=C4076,AA4077=AA4076+1),IF(AC4077=1,"",INDEX(DATAS,AA4076+1)),INDEX(DATAS,AA4076+1)),"")</f>
        <v/>
      </c>
    </row>
    <row r="4077" customFormat="false" ht="15" hidden="false" customHeight="false" outlineLevel="0" collapsed="false">
      <c r="A4077" s="60" t="n">
        <v>46310</v>
      </c>
      <c r="B4077" s="0" t="n">
        <v>8</v>
      </c>
      <c r="C4077" s="0" t="n">
        <v>6319</v>
      </c>
      <c r="E4077" s="0" t="n">
        <v>0</v>
      </c>
      <c r="F4077" s="55" t="s">
        <v>1175</v>
      </c>
      <c r="I4077" s="55" t="s">
        <v>157</v>
      </c>
      <c r="L4077" s="0" t="n">
        <v>170</v>
      </c>
      <c r="U4077" s="0" t="n">
        <v>603</v>
      </c>
      <c r="V4077" s="0" t="n">
        <v>2</v>
      </c>
      <c r="W4077" s="60" t="n">
        <v>46141</v>
      </c>
      <c r="X4077" s="55" t="n">
        <f aca="false">IF(I4077="Male",0,1)</f>
        <v>1</v>
      </c>
      <c r="Y4077" s="55" t="n">
        <f aca="false">IF(OR(I4077="DNB",I4077="Dry DNB"),1,0)</f>
        <v>0</v>
      </c>
      <c r="Z4077" s="55" t="n">
        <f aca="false">IF(ISNUMBER(W4077),A4077-W4077,"")</f>
        <v>169</v>
      </c>
      <c r="AA4077" s="55" t="n">
        <f aca="false">MATCH(A4077,DATAS,0)</f>
        <v>2</v>
      </c>
      <c r="AB4077" s="55" t="n">
        <f aca="false">IF(AND(E4077&gt;0,OR(AND(B4077&gt;=1,B4077&lt;=6),B4077=10)),1,0)</f>
        <v>0</v>
      </c>
      <c r="AC4077" s="55" t="n">
        <f aca="false">IF(AND(E4077&gt;0,B4077=10),1,0)</f>
        <v>0</v>
      </c>
      <c r="AD4077" s="55" t="n">
        <f aca="false">IF(AND(C4076=C4077,AA4076=AA4077-1),AB4076,"")</f>
        <v>0</v>
      </c>
      <c r="AE4077" s="55" t="n">
        <f aca="false">IF(AND(C4076=C4077,AA4076=AA4077-1),AC4076,"")</f>
        <v>0</v>
      </c>
      <c r="AF4077" s="55" t="n">
        <f aca="false">IF(AA4077=1,"",IF(AND(AB4077=1,AD4077&lt;&gt;1),1,0))</f>
        <v>0</v>
      </c>
      <c r="AG4077" s="55" t="n">
        <f aca="false">IF(AA4077=1,"",IF(AND(AC4077=1,AE4077&lt;&gt;1),1,0))</f>
        <v>0</v>
      </c>
      <c r="AH4077" s="60" t="str">
        <f aca="false">IF(AND(E4077&gt;0,AA4077&lt;2,NOT(AND(C4078=C4077,AA4078=AA4077+1))),INDEX(DATAS,AA4077+1),"")</f>
        <v/>
      </c>
      <c r="AI4077" s="60" t="str">
        <f aca="false">IF(AND(AC4077=1,AA4077&lt;2),IF(AND(C4078=C4077,AA4078=AA4077+1),IF(AC4078=1,"",INDEX(DATAS,AA4077+1)),INDEX(DATAS,AA4077+1)),"")</f>
        <v/>
      </c>
    </row>
    <row r="4078" customFormat="false" ht="15" hidden="false" customHeight="false" outlineLevel="0" collapsed="false">
      <c r="A4078" s="60" t="n">
        <v>46309</v>
      </c>
      <c r="B4078" s="0" t="n">
        <v>8</v>
      </c>
      <c r="C4078" s="0" t="n">
        <v>6320</v>
      </c>
      <c r="E4078" s="0" t="n">
        <v>0</v>
      </c>
      <c r="F4078" s="55" t="s">
        <v>1175</v>
      </c>
      <c r="I4078" s="55" t="s">
        <v>157</v>
      </c>
      <c r="L4078" s="0" t="n">
        <v>192</v>
      </c>
      <c r="U4078" s="0" t="n">
        <v>602</v>
      </c>
      <c r="V4078" s="0" t="n">
        <v>1</v>
      </c>
      <c r="W4078" s="60" t="n">
        <v>46118</v>
      </c>
      <c r="X4078" s="55" t="n">
        <f aca="false">IF(I4078="Male",0,1)</f>
        <v>1</v>
      </c>
      <c r="Y4078" s="55" t="n">
        <f aca="false">IF(OR(I4078="DNB",I4078="Dry DNB"),1,0)</f>
        <v>0</v>
      </c>
      <c r="Z4078" s="55" t="n">
        <f aca="false">IF(ISNUMBER(W4078),A4078-W4078,"")</f>
        <v>191</v>
      </c>
      <c r="AA4078" s="55" t="n">
        <f aca="false">MATCH(A4078,DATAS,0)</f>
        <v>1</v>
      </c>
      <c r="AB4078" s="55" t="n">
        <f aca="false">IF(AND(E4078&gt;0,OR(AND(B4078&gt;=1,B4078&lt;=6),B4078=10)),1,0)</f>
        <v>0</v>
      </c>
      <c r="AC4078" s="55" t="n">
        <f aca="false">IF(AND(E4078&gt;0,B4078=10),1,0)</f>
        <v>0</v>
      </c>
      <c r="AD4078" s="0" t="str">
        <f aca="false">IF(AND(C4077=C4078,AA4077=AA4078-1),AB4077,"")</f>
        <v/>
      </c>
      <c r="AE4078" s="0" t="str">
        <f aca="false">IF(AND(C4077=C4078,AA4077=AA4078-1),AC4077,"")</f>
        <v/>
      </c>
      <c r="AF4078" s="0" t="str">
        <f aca="false">IF(AA4078=1,"",IF(AND(AB4078=1,AD4078&lt;&gt;1),1,0))</f>
        <v/>
      </c>
      <c r="AG4078" s="0" t="str">
        <f aca="false">IF(AA4078=1,"",IF(AND(AC4078=1,AE4078&lt;&gt;1),1,0))</f>
        <v/>
      </c>
      <c r="AH4078" s="60" t="str">
        <f aca="false">IF(AND(E4078&gt;0,AA4078&lt;2,NOT(AND(C4079=C4078,AA4079=AA4078+1))),INDEX(DATAS,AA4078+1),"")</f>
        <v/>
      </c>
      <c r="AI4078" s="60" t="str">
        <f aca="false">IF(AND(AC4078=1,AA4078&lt;2),IF(AND(C4079=C4078,AA4079=AA4078+1),IF(AC4079=1,"",INDEX(DATAS,AA4078+1)),INDEX(DATAS,AA4078+1)),"")</f>
        <v/>
      </c>
    </row>
    <row r="4079" customFormat="false" ht="15" hidden="false" customHeight="false" outlineLevel="0" collapsed="false">
      <c r="A4079" s="60" t="n">
        <v>46310</v>
      </c>
      <c r="B4079" s="0" t="n">
        <v>8</v>
      </c>
      <c r="C4079" s="0" t="n">
        <v>6320</v>
      </c>
      <c r="E4079" s="0" t="n">
        <v>0</v>
      </c>
      <c r="F4079" s="55" t="s">
        <v>1175</v>
      </c>
      <c r="I4079" s="55" t="s">
        <v>157</v>
      </c>
      <c r="L4079" s="0" t="n">
        <v>193</v>
      </c>
      <c r="U4079" s="0" t="n">
        <v>603</v>
      </c>
      <c r="V4079" s="0" t="n">
        <v>1</v>
      </c>
      <c r="W4079" s="60" t="n">
        <v>46118</v>
      </c>
      <c r="X4079" s="55" t="n">
        <f aca="false">IF(I4079="Male",0,1)</f>
        <v>1</v>
      </c>
      <c r="Y4079" s="55" t="n">
        <f aca="false">IF(OR(I4079="DNB",I4079="Dry DNB"),1,0)</f>
        <v>0</v>
      </c>
      <c r="Z4079" s="55" t="n">
        <f aca="false">IF(ISNUMBER(W4079),A4079-W4079,"")</f>
        <v>192</v>
      </c>
      <c r="AA4079" s="55" t="n">
        <f aca="false">MATCH(A4079,DATAS,0)</f>
        <v>2</v>
      </c>
      <c r="AB4079" s="55" t="n">
        <f aca="false">IF(AND(E4079&gt;0,OR(AND(B4079&gt;=1,B4079&lt;=6),B4079=10)),1,0)</f>
        <v>0</v>
      </c>
      <c r="AC4079" s="55" t="n">
        <f aca="false">IF(AND(E4079&gt;0,B4079=10),1,0)</f>
        <v>0</v>
      </c>
      <c r="AD4079" s="55" t="n">
        <f aca="false">IF(AND(C4078=C4079,AA4078=AA4079-1),AB4078,"")</f>
        <v>0</v>
      </c>
      <c r="AE4079" s="55" t="n">
        <f aca="false">IF(AND(C4078=C4079,AA4078=AA4079-1),AC4078,"")</f>
        <v>0</v>
      </c>
      <c r="AF4079" s="55" t="n">
        <f aca="false">IF(AA4079=1,"",IF(AND(AB4079=1,AD4079&lt;&gt;1),1,0))</f>
        <v>0</v>
      </c>
      <c r="AG4079" s="55" t="n">
        <f aca="false">IF(AA4079=1,"",IF(AND(AC4079=1,AE4079&lt;&gt;1),1,0))</f>
        <v>0</v>
      </c>
      <c r="AH4079" s="60" t="str">
        <f aca="false">IF(AND(E4079&gt;0,AA4079&lt;2,NOT(AND(C4080=C4079,AA4080=AA4079+1))),INDEX(DATAS,AA4079+1),"")</f>
        <v/>
      </c>
      <c r="AI4079" s="60" t="str">
        <f aca="false">IF(AND(AC4079=1,AA4079&lt;2),IF(AND(C4080=C4079,AA4080=AA4079+1),IF(AC4080=1,"",INDEX(DATAS,AA4079+1)),INDEX(DATAS,AA4079+1)),"")</f>
        <v/>
      </c>
    </row>
    <row r="4080" customFormat="false" ht="15" hidden="false" customHeight="false" outlineLevel="0" collapsed="false">
      <c r="A4080" s="60" t="n">
        <v>46309</v>
      </c>
      <c r="B4080" s="0" t="n">
        <v>8</v>
      </c>
      <c r="C4080" s="0" t="n">
        <v>6322</v>
      </c>
      <c r="E4080" s="0" t="n">
        <v>0</v>
      </c>
      <c r="F4080" s="55" t="s">
        <v>1175</v>
      </c>
      <c r="I4080" s="55" t="s">
        <v>157</v>
      </c>
      <c r="L4080" s="0" t="n">
        <v>210</v>
      </c>
      <c r="U4080" s="0" t="n">
        <v>602</v>
      </c>
      <c r="V4080" s="0" t="n">
        <v>1</v>
      </c>
      <c r="W4080" s="60" t="n">
        <v>46100</v>
      </c>
      <c r="X4080" s="55" t="n">
        <f aca="false">IF(I4080="Male",0,1)</f>
        <v>1</v>
      </c>
      <c r="Y4080" s="55" t="n">
        <f aca="false">IF(OR(I4080="DNB",I4080="Dry DNB"),1,0)</f>
        <v>0</v>
      </c>
      <c r="Z4080" s="55" t="n">
        <f aca="false">IF(ISNUMBER(W4080),A4080-W4080,"")</f>
        <v>209</v>
      </c>
      <c r="AA4080" s="55" t="n">
        <f aca="false">MATCH(A4080,DATAS,0)</f>
        <v>1</v>
      </c>
      <c r="AB4080" s="55" t="n">
        <f aca="false">IF(AND(E4080&gt;0,OR(AND(B4080&gt;=1,B4080&lt;=6),B4080=10)),1,0)</f>
        <v>0</v>
      </c>
      <c r="AC4080" s="55" t="n">
        <f aca="false">IF(AND(E4080&gt;0,B4080=10),1,0)</f>
        <v>0</v>
      </c>
      <c r="AD4080" s="0" t="str">
        <f aca="false">IF(AND(C4079=C4080,AA4079=AA4080-1),AB4079,"")</f>
        <v/>
      </c>
      <c r="AE4080" s="0" t="str">
        <f aca="false">IF(AND(C4079=C4080,AA4079=AA4080-1),AC4079,"")</f>
        <v/>
      </c>
      <c r="AF4080" s="0" t="str">
        <f aca="false">IF(AA4080=1,"",IF(AND(AB4080=1,AD4080&lt;&gt;1),1,0))</f>
        <v/>
      </c>
      <c r="AG4080" s="0" t="str">
        <f aca="false">IF(AA4080=1,"",IF(AND(AC4080=1,AE4080&lt;&gt;1),1,0))</f>
        <v/>
      </c>
      <c r="AH4080" s="60" t="str">
        <f aca="false">IF(AND(E4080&gt;0,AA4080&lt;2,NOT(AND(C4081=C4080,AA4081=AA4080+1))),INDEX(DATAS,AA4080+1),"")</f>
        <v/>
      </c>
      <c r="AI4080" s="60" t="str">
        <f aca="false">IF(AND(AC4080=1,AA4080&lt;2),IF(AND(C4081=C4080,AA4081=AA4080+1),IF(AC4081=1,"",INDEX(DATAS,AA4080+1)),INDEX(DATAS,AA4080+1)),"")</f>
        <v/>
      </c>
    </row>
    <row r="4081" customFormat="false" ht="15" hidden="false" customHeight="false" outlineLevel="0" collapsed="false">
      <c r="A4081" s="60" t="n">
        <v>46310</v>
      </c>
      <c r="B4081" s="0" t="n">
        <v>8</v>
      </c>
      <c r="C4081" s="0" t="n">
        <v>6322</v>
      </c>
      <c r="E4081" s="0" t="n">
        <v>0</v>
      </c>
      <c r="F4081" s="55" t="s">
        <v>1175</v>
      </c>
      <c r="I4081" s="55" t="s">
        <v>157</v>
      </c>
      <c r="L4081" s="0" t="n">
        <v>211</v>
      </c>
      <c r="U4081" s="0" t="n">
        <v>603</v>
      </c>
      <c r="V4081" s="0" t="n">
        <v>1</v>
      </c>
      <c r="W4081" s="60" t="n">
        <v>46100</v>
      </c>
      <c r="X4081" s="55" t="n">
        <f aca="false">IF(I4081="Male",0,1)</f>
        <v>1</v>
      </c>
      <c r="Y4081" s="55" t="n">
        <f aca="false">IF(OR(I4081="DNB",I4081="Dry DNB"),1,0)</f>
        <v>0</v>
      </c>
      <c r="Z4081" s="55" t="n">
        <f aca="false">IF(ISNUMBER(W4081),A4081-W4081,"")</f>
        <v>210</v>
      </c>
      <c r="AA4081" s="55" t="n">
        <f aca="false">MATCH(A4081,DATAS,0)</f>
        <v>2</v>
      </c>
      <c r="AB4081" s="55" t="n">
        <f aca="false">IF(AND(E4081&gt;0,OR(AND(B4081&gt;=1,B4081&lt;=6),B4081=10)),1,0)</f>
        <v>0</v>
      </c>
      <c r="AC4081" s="55" t="n">
        <f aca="false">IF(AND(E4081&gt;0,B4081=10),1,0)</f>
        <v>0</v>
      </c>
      <c r="AD4081" s="55" t="n">
        <f aca="false">IF(AND(C4080=C4081,AA4080=AA4081-1),AB4080,"")</f>
        <v>0</v>
      </c>
      <c r="AE4081" s="55" t="n">
        <f aca="false">IF(AND(C4080=C4081,AA4080=AA4081-1),AC4080,"")</f>
        <v>0</v>
      </c>
      <c r="AF4081" s="55" t="n">
        <f aca="false">IF(AA4081=1,"",IF(AND(AB4081=1,AD4081&lt;&gt;1),1,0))</f>
        <v>0</v>
      </c>
      <c r="AG4081" s="55" t="n">
        <f aca="false">IF(AA4081=1,"",IF(AND(AC4081=1,AE4081&lt;&gt;1),1,0))</f>
        <v>0</v>
      </c>
      <c r="AH4081" s="60" t="str">
        <f aca="false">IF(AND(E4081&gt;0,AA4081&lt;2,NOT(AND(C4082=C4081,AA4082=AA4081+1))),INDEX(DATAS,AA4081+1),"")</f>
        <v/>
      </c>
      <c r="AI4081" s="60" t="str">
        <f aca="false">IF(AND(AC4081=1,AA4081&lt;2),IF(AND(C4082=C4081,AA4082=AA4081+1),IF(AC4082=1,"",INDEX(DATAS,AA4081+1)),INDEX(DATAS,AA4081+1)),"")</f>
        <v/>
      </c>
    </row>
    <row r="4082" customFormat="false" ht="15" hidden="false" customHeight="false" outlineLevel="0" collapsed="false">
      <c r="A4082" s="60" t="n">
        <v>46309</v>
      </c>
      <c r="B4082" s="0" t="n">
        <v>8</v>
      </c>
      <c r="C4082" s="0" t="n">
        <v>6324</v>
      </c>
      <c r="E4082" s="0" t="n">
        <v>0</v>
      </c>
      <c r="F4082" s="55" t="s">
        <v>1176</v>
      </c>
      <c r="I4082" s="55" t="s">
        <v>157</v>
      </c>
      <c r="L4082" s="0" t="n">
        <v>204</v>
      </c>
      <c r="U4082" s="0" t="n">
        <v>600</v>
      </c>
      <c r="V4082" s="0" t="n">
        <v>1</v>
      </c>
      <c r="W4082" s="60" t="n">
        <v>46106</v>
      </c>
      <c r="X4082" s="55" t="n">
        <f aca="false">IF(I4082="Male",0,1)</f>
        <v>1</v>
      </c>
      <c r="Y4082" s="55" t="n">
        <f aca="false">IF(OR(I4082="DNB",I4082="Dry DNB"),1,0)</f>
        <v>0</v>
      </c>
      <c r="Z4082" s="55" t="n">
        <f aca="false">IF(ISNUMBER(W4082),A4082-W4082,"")</f>
        <v>203</v>
      </c>
      <c r="AA4082" s="55" t="n">
        <f aca="false">MATCH(A4082,DATAS,0)</f>
        <v>1</v>
      </c>
      <c r="AB4082" s="55" t="n">
        <f aca="false">IF(AND(E4082&gt;0,OR(AND(B4082&gt;=1,B4082&lt;=6),B4082=10)),1,0)</f>
        <v>0</v>
      </c>
      <c r="AC4082" s="55" t="n">
        <f aca="false">IF(AND(E4082&gt;0,B4082=10),1,0)</f>
        <v>0</v>
      </c>
      <c r="AD4082" s="0" t="str">
        <f aca="false">IF(AND(C4081=C4082,AA4081=AA4082-1),AB4081,"")</f>
        <v/>
      </c>
      <c r="AE4082" s="0" t="str">
        <f aca="false">IF(AND(C4081=C4082,AA4081=AA4082-1),AC4081,"")</f>
        <v/>
      </c>
      <c r="AF4082" s="0" t="str">
        <f aca="false">IF(AA4082=1,"",IF(AND(AB4082=1,AD4082&lt;&gt;1),1,0))</f>
        <v/>
      </c>
      <c r="AG4082" s="0" t="str">
        <f aca="false">IF(AA4082=1,"",IF(AND(AC4082=1,AE4082&lt;&gt;1),1,0))</f>
        <v/>
      </c>
      <c r="AH4082" s="60" t="str">
        <f aca="false">IF(AND(E4082&gt;0,AA4082&lt;2,NOT(AND(C4083=C4082,AA4083=AA4082+1))),INDEX(DATAS,AA4082+1),"")</f>
        <v/>
      </c>
      <c r="AI4082" s="60" t="str">
        <f aca="false">IF(AND(AC4082=1,AA4082&lt;2),IF(AND(C4083=C4082,AA4083=AA4082+1),IF(AC4083=1,"",INDEX(DATAS,AA4082+1)),INDEX(DATAS,AA4082+1)),"")</f>
        <v/>
      </c>
    </row>
    <row r="4083" customFormat="false" ht="15" hidden="false" customHeight="false" outlineLevel="0" collapsed="false">
      <c r="A4083" s="60" t="n">
        <v>46310</v>
      </c>
      <c r="B4083" s="0" t="n">
        <v>8</v>
      </c>
      <c r="C4083" s="0" t="n">
        <v>6324</v>
      </c>
      <c r="E4083" s="0" t="n">
        <v>0</v>
      </c>
      <c r="F4083" s="55" t="s">
        <v>1176</v>
      </c>
      <c r="I4083" s="55" t="s">
        <v>157</v>
      </c>
      <c r="L4083" s="0" t="n">
        <v>205</v>
      </c>
      <c r="U4083" s="0" t="n">
        <v>601</v>
      </c>
      <c r="V4083" s="0" t="n">
        <v>1</v>
      </c>
      <c r="W4083" s="60" t="n">
        <v>46106</v>
      </c>
      <c r="X4083" s="55" t="n">
        <f aca="false">IF(I4083="Male",0,1)</f>
        <v>1</v>
      </c>
      <c r="Y4083" s="55" t="n">
        <f aca="false">IF(OR(I4083="DNB",I4083="Dry DNB"),1,0)</f>
        <v>0</v>
      </c>
      <c r="Z4083" s="55" t="n">
        <f aca="false">IF(ISNUMBER(W4083),A4083-W4083,"")</f>
        <v>204</v>
      </c>
      <c r="AA4083" s="55" t="n">
        <f aca="false">MATCH(A4083,DATAS,0)</f>
        <v>2</v>
      </c>
      <c r="AB4083" s="55" t="n">
        <f aca="false">IF(AND(E4083&gt;0,OR(AND(B4083&gt;=1,B4083&lt;=6),B4083=10)),1,0)</f>
        <v>0</v>
      </c>
      <c r="AC4083" s="55" t="n">
        <f aca="false">IF(AND(E4083&gt;0,B4083=10),1,0)</f>
        <v>0</v>
      </c>
      <c r="AD4083" s="55" t="n">
        <f aca="false">IF(AND(C4082=C4083,AA4082=AA4083-1),AB4082,"")</f>
        <v>0</v>
      </c>
      <c r="AE4083" s="55" t="n">
        <f aca="false">IF(AND(C4082=C4083,AA4082=AA4083-1),AC4082,"")</f>
        <v>0</v>
      </c>
      <c r="AF4083" s="55" t="n">
        <f aca="false">IF(AA4083=1,"",IF(AND(AB4083=1,AD4083&lt;&gt;1),1,0))</f>
        <v>0</v>
      </c>
      <c r="AG4083" s="55" t="n">
        <f aca="false">IF(AA4083=1,"",IF(AND(AC4083=1,AE4083&lt;&gt;1),1,0))</f>
        <v>0</v>
      </c>
      <c r="AH4083" s="60" t="str">
        <f aca="false">IF(AND(E4083&gt;0,AA4083&lt;2,NOT(AND(C4084=C4083,AA4084=AA4083+1))),INDEX(DATAS,AA4083+1),"")</f>
        <v/>
      </c>
      <c r="AI4083" s="60" t="str">
        <f aca="false">IF(AND(AC4083=1,AA4083&lt;2),IF(AND(C4084=C4083,AA4084=AA4083+1),IF(AC4084=1,"",INDEX(DATAS,AA4083+1)),INDEX(DATAS,AA4083+1)),"")</f>
        <v/>
      </c>
    </row>
    <row r="4084" customFormat="false" ht="15" hidden="false" customHeight="false" outlineLevel="0" collapsed="false">
      <c r="A4084" s="60" t="n">
        <v>46309</v>
      </c>
      <c r="B4084" s="0" t="n">
        <v>8</v>
      </c>
      <c r="C4084" s="0" t="n">
        <v>6325</v>
      </c>
      <c r="E4084" s="0" t="n">
        <v>0</v>
      </c>
      <c r="F4084" s="55" t="s">
        <v>1176</v>
      </c>
      <c r="I4084" s="55" t="s">
        <v>157</v>
      </c>
      <c r="L4084" s="0" t="n">
        <v>161</v>
      </c>
      <c r="U4084" s="0" t="n">
        <v>600</v>
      </c>
      <c r="V4084" s="0" t="n">
        <v>1</v>
      </c>
      <c r="W4084" s="60" t="n">
        <v>46149</v>
      </c>
      <c r="X4084" s="55" t="n">
        <f aca="false">IF(I4084="Male",0,1)</f>
        <v>1</v>
      </c>
      <c r="Y4084" s="55" t="n">
        <f aca="false">IF(OR(I4084="DNB",I4084="Dry DNB"),1,0)</f>
        <v>0</v>
      </c>
      <c r="Z4084" s="55" t="n">
        <f aca="false">IF(ISNUMBER(W4084),A4084-W4084,"")</f>
        <v>160</v>
      </c>
      <c r="AA4084" s="55" t="n">
        <f aca="false">MATCH(A4084,DATAS,0)</f>
        <v>1</v>
      </c>
      <c r="AB4084" s="55" t="n">
        <f aca="false">IF(AND(E4084&gt;0,OR(AND(B4084&gt;=1,B4084&lt;=6),B4084=10)),1,0)</f>
        <v>0</v>
      </c>
      <c r="AC4084" s="55" t="n">
        <f aca="false">IF(AND(E4084&gt;0,B4084=10),1,0)</f>
        <v>0</v>
      </c>
      <c r="AD4084" s="0" t="str">
        <f aca="false">IF(AND(C4083=C4084,AA4083=AA4084-1),AB4083,"")</f>
        <v/>
      </c>
      <c r="AE4084" s="0" t="str">
        <f aca="false">IF(AND(C4083=C4084,AA4083=AA4084-1),AC4083,"")</f>
        <v/>
      </c>
      <c r="AF4084" s="0" t="str">
        <f aca="false">IF(AA4084=1,"",IF(AND(AB4084=1,AD4084&lt;&gt;1),1,0))</f>
        <v/>
      </c>
      <c r="AG4084" s="0" t="str">
        <f aca="false">IF(AA4084=1,"",IF(AND(AC4084=1,AE4084&lt;&gt;1),1,0))</f>
        <v/>
      </c>
      <c r="AH4084" s="60" t="str">
        <f aca="false">IF(AND(E4084&gt;0,AA4084&lt;2,NOT(AND(C4085=C4084,AA4085=AA4084+1))),INDEX(DATAS,AA4084+1),"")</f>
        <v/>
      </c>
      <c r="AI4084" s="60" t="str">
        <f aca="false">IF(AND(AC4084=1,AA4084&lt;2),IF(AND(C4085=C4084,AA4085=AA4084+1),IF(AC4085=1,"",INDEX(DATAS,AA4084+1)),INDEX(DATAS,AA4084+1)),"")</f>
        <v/>
      </c>
    </row>
    <row r="4085" customFormat="false" ht="15" hidden="false" customHeight="false" outlineLevel="0" collapsed="false">
      <c r="A4085" s="60" t="n">
        <v>46310</v>
      </c>
      <c r="B4085" s="0" t="n">
        <v>8</v>
      </c>
      <c r="C4085" s="0" t="n">
        <v>6325</v>
      </c>
      <c r="E4085" s="0" t="n">
        <v>0</v>
      </c>
      <c r="F4085" s="55" t="s">
        <v>1176</v>
      </c>
      <c r="I4085" s="55" t="s">
        <v>157</v>
      </c>
      <c r="L4085" s="0" t="n">
        <v>162</v>
      </c>
      <c r="U4085" s="0" t="n">
        <v>601</v>
      </c>
      <c r="V4085" s="0" t="n">
        <v>1</v>
      </c>
      <c r="W4085" s="60" t="n">
        <v>46149</v>
      </c>
      <c r="X4085" s="55" t="n">
        <f aca="false">IF(I4085="Male",0,1)</f>
        <v>1</v>
      </c>
      <c r="Y4085" s="55" t="n">
        <f aca="false">IF(OR(I4085="DNB",I4085="Dry DNB"),1,0)</f>
        <v>0</v>
      </c>
      <c r="Z4085" s="55" t="n">
        <f aca="false">IF(ISNUMBER(W4085),A4085-W4085,"")</f>
        <v>161</v>
      </c>
      <c r="AA4085" s="55" t="n">
        <f aca="false">MATCH(A4085,DATAS,0)</f>
        <v>2</v>
      </c>
      <c r="AB4085" s="55" t="n">
        <f aca="false">IF(AND(E4085&gt;0,OR(AND(B4085&gt;=1,B4085&lt;=6),B4085=10)),1,0)</f>
        <v>0</v>
      </c>
      <c r="AC4085" s="55" t="n">
        <f aca="false">IF(AND(E4085&gt;0,B4085=10),1,0)</f>
        <v>0</v>
      </c>
      <c r="AD4085" s="55" t="n">
        <f aca="false">IF(AND(C4084=C4085,AA4084=AA4085-1),AB4084,"")</f>
        <v>0</v>
      </c>
      <c r="AE4085" s="55" t="n">
        <f aca="false">IF(AND(C4084=C4085,AA4084=AA4085-1),AC4084,"")</f>
        <v>0</v>
      </c>
      <c r="AF4085" s="55" t="n">
        <f aca="false">IF(AA4085=1,"",IF(AND(AB4085=1,AD4085&lt;&gt;1),1,0))</f>
        <v>0</v>
      </c>
      <c r="AG4085" s="55" t="n">
        <f aca="false">IF(AA4085=1,"",IF(AND(AC4085=1,AE4085&lt;&gt;1),1,0))</f>
        <v>0</v>
      </c>
      <c r="AH4085" s="60" t="str">
        <f aca="false">IF(AND(E4085&gt;0,AA4085&lt;2,NOT(AND(C4086=C4085,AA4086=AA4085+1))),INDEX(DATAS,AA4085+1),"")</f>
        <v/>
      </c>
      <c r="AI4085" s="60" t="str">
        <f aca="false">IF(AND(AC4085=1,AA4085&lt;2),IF(AND(C4086=C4085,AA4086=AA4085+1),IF(AC4086=1,"",INDEX(DATAS,AA4085+1)),INDEX(DATAS,AA4085+1)),"")</f>
        <v/>
      </c>
    </row>
    <row r="4086" customFormat="false" ht="15" hidden="false" customHeight="false" outlineLevel="0" collapsed="false">
      <c r="A4086" s="60" t="n">
        <v>46309</v>
      </c>
      <c r="B4086" s="0" t="n">
        <v>8</v>
      </c>
      <c r="C4086" s="0" t="n">
        <v>6326</v>
      </c>
      <c r="E4086" s="0" t="n">
        <v>0</v>
      </c>
      <c r="F4086" s="55" t="s">
        <v>1176</v>
      </c>
      <c r="I4086" s="55" t="s">
        <v>157</v>
      </c>
      <c r="L4086" s="0" t="n">
        <v>201</v>
      </c>
      <c r="U4086" s="0" t="n">
        <v>600</v>
      </c>
      <c r="V4086" s="0" t="n">
        <v>1</v>
      </c>
      <c r="W4086" s="60" t="n">
        <v>46109</v>
      </c>
      <c r="X4086" s="55" t="n">
        <f aca="false">IF(I4086="Male",0,1)</f>
        <v>1</v>
      </c>
      <c r="Y4086" s="55" t="n">
        <f aca="false">IF(OR(I4086="DNB",I4086="Dry DNB"),1,0)</f>
        <v>0</v>
      </c>
      <c r="Z4086" s="55" t="n">
        <f aca="false">IF(ISNUMBER(W4086),A4086-W4086,"")</f>
        <v>200</v>
      </c>
      <c r="AA4086" s="55" t="n">
        <f aca="false">MATCH(A4086,DATAS,0)</f>
        <v>1</v>
      </c>
      <c r="AB4086" s="55" t="n">
        <f aca="false">IF(AND(E4086&gt;0,OR(AND(B4086&gt;=1,B4086&lt;=6),B4086=10)),1,0)</f>
        <v>0</v>
      </c>
      <c r="AC4086" s="55" t="n">
        <f aca="false">IF(AND(E4086&gt;0,B4086=10),1,0)</f>
        <v>0</v>
      </c>
      <c r="AD4086" s="0" t="str">
        <f aca="false">IF(AND(C4085=C4086,AA4085=AA4086-1),AB4085,"")</f>
        <v/>
      </c>
      <c r="AE4086" s="0" t="str">
        <f aca="false">IF(AND(C4085=C4086,AA4085=AA4086-1),AC4085,"")</f>
        <v/>
      </c>
      <c r="AF4086" s="0" t="str">
        <f aca="false">IF(AA4086=1,"",IF(AND(AB4086=1,AD4086&lt;&gt;1),1,0))</f>
        <v/>
      </c>
      <c r="AG4086" s="0" t="str">
        <f aca="false">IF(AA4086=1,"",IF(AND(AC4086=1,AE4086&lt;&gt;1),1,0))</f>
        <v/>
      </c>
      <c r="AH4086" s="60" t="str">
        <f aca="false">IF(AND(E4086&gt;0,AA4086&lt;2,NOT(AND(C4087=C4086,AA4087=AA4086+1))),INDEX(DATAS,AA4086+1),"")</f>
        <v/>
      </c>
      <c r="AI4086" s="60" t="str">
        <f aca="false">IF(AND(AC4086=1,AA4086&lt;2),IF(AND(C4087=C4086,AA4087=AA4086+1),IF(AC4087=1,"",INDEX(DATAS,AA4086+1)),INDEX(DATAS,AA4086+1)),"")</f>
        <v/>
      </c>
    </row>
    <row r="4087" customFormat="false" ht="15" hidden="false" customHeight="false" outlineLevel="0" collapsed="false">
      <c r="A4087" s="60" t="n">
        <v>46310</v>
      </c>
      <c r="B4087" s="0" t="n">
        <v>8</v>
      </c>
      <c r="C4087" s="0" t="n">
        <v>6326</v>
      </c>
      <c r="E4087" s="0" t="n">
        <v>0</v>
      </c>
      <c r="F4087" s="55" t="s">
        <v>1176</v>
      </c>
      <c r="I4087" s="55" t="s">
        <v>157</v>
      </c>
      <c r="L4087" s="0" t="n">
        <v>202</v>
      </c>
      <c r="U4087" s="0" t="n">
        <v>601</v>
      </c>
      <c r="V4087" s="0" t="n">
        <v>1</v>
      </c>
      <c r="W4087" s="60" t="n">
        <v>46109</v>
      </c>
      <c r="X4087" s="55" t="n">
        <f aca="false">IF(I4087="Male",0,1)</f>
        <v>1</v>
      </c>
      <c r="Y4087" s="55" t="n">
        <f aca="false">IF(OR(I4087="DNB",I4087="Dry DNB"),1,0)</f>
        <v>0</v>
      </c>
      <c r="Z4087" s="55" t="n">
        <f aca="false">IF(ISNUMBER(W4087),A4087-W4087,"")</f>
        <v>201</v>
      </c>
      <c r="AA4087" s="55" t="n">
        <f aca="false">MATCH(A4087,DATAS,0)</f>
        <v>2</v>
      </c>
      <c r="AB4087" s="55" t="n">
        <f aca="false">IF(AND(E4087&gt;0,OR(AND(B4087&gt;=1,B4087&lt;=6),B4087=10)),1,0)</f>
        <v>0</v>
      </c>
      <c r="AC4087" s="55" t="n">
        <f aca="false">IF(AND(E4087&gt;0,B4087=10),1,0)</f>
        <v>0</v>
      </c>
      <c r="AD4087" s="55" t="n">
        <f aca="false">IF(AND(C4086=C4087,AA4086=AA4087-1),AB4086,"")</f>
        <v>0</v>
      </c>
      <c r="AE4087" s="55" t="n">
        <f aca="false">IF(AND(C4086=C4087,AA4086=AA4087-1),AC4086,"")</f>
        <v>0</v>
      </c>
      <c r="AF4087" s="55" t="n">
        <f aca="false">IF(AA4087=1,"",IF(AND(AB4087=1,AD4087&lt;&gt;1),1,0))</f>
        <v>0</v>
      </c>
      <c r="AG4087" s="55" t="n">
        <f aca="false">IF(AA4087=1,"",IF(AND(AC4087=1,AE4087&lt;&gt;1),1,0))</f>
        <v>0</v>
      </c>
      <c r="AH4087" s="60" t="str">
        <f aca="false">IF(AND(E4087&gt;0,AA4087&lt;2,NOT(AND(C4088=C4087,AA4088=AA4087+1))),INDEX(DATAS,AA4087+1),"")</f>
        <v/>
      </c>
      <c r="AI4087" s="60" t="str">
        <f aca="false">IF(AND(AC4087=1,AA4087&lt;2),IF(AND(C4088=C4087,AA4088=AA4087+1),IF(AC4088=1,"",INDEX(DATAS,AA4087+1)),INDEX(DATAS,AA4087+1)),"")</f>
        <v/>
      </c>
    </row>
    <row r="4088" customFormat="false" ht="15" hidden="false" customHeight="false" outlineLevel="0" collapsed="false">
      <c r="A4088" s="60" t="n">
        <v>46309</v>
      </c>
      <c r="B4088" s="0" t="n">
        <v>8</v>
      </c>
      <c r="C4088" s="0" t="n">
        <v>6327</v>
      </c>
      <c r="E4088" s="0" t="n">
        <v>0</v>
      </c>
      <c r="F4088" s="55" t="s">
        <v>1177</v>
      </c>
      <c r="I4088" s="55" t="s">
        <v>157</v>
      </c>
      <c r="L4088" s="0" t="n">
        <v>119</v>
      </c>
      <c r="U4088" s="0" t="n">
        <v>597</v>
      </c>
      <c r="V4088" s="0" t="n">
        <v>2</v>
      </c>
      <c r="W4088" s="60" t="n">
        <v>46191</v>
      </c>
      <c r="X4088" s="55" t="n">
        <f aca="false">IF(I4088="Male",0,1)</f>
        <v>1</v>
      </c>
      <c r="Y4088" s="55" t="n">
        <f aca="false">IF(OR(I4088="DNB",I4088="Dry DNB"),1,0)</f>
        <v>0</v>
      </c>
      <c r="Z4088" s="55" t="n">
        <f aca="false">IF(ISNUMBER(W4088),A4088-W4088,"")</f>
        <v>118</v>
      </c>
      <c r="AA4088" s="55" t="n">
        <f aca="false">MATCH(A4088,DATAS,0)</f>
        <v>1</v>
      </c>
      <c r="AB4088" s="55" t="n">
        <f aca="false">IF(AND(E4088&gt;0,OR(AND(B4088&gt;=1,B4088&lt;=6),B4088=10)),1,0)</f>
        <v>0</v>
      </c>
      <c r="AC4088" s="55" t="n">
        <f aca="false">IF(AND(E4088&gt;0,B4088=10),1,0)</f>
        <v>0</v>
      </c>
      <c r="AD4088" s="0" t="str">
        <f aca="false">IF(AND(C4087=C4088,AA4087=AA4088-1),AB4087,"")</f>
        <v/>
      </c>
      <c r="AE4088" s="0" t="str">
        <f aca="false">IF(AND(C4087=C4088,AA4087=AA4088-1),AC4087,"")</f>
        <v/>
      </c>
      <c r="AF4088" s="0" t="str">
        <f aca="false">IF(AA4088=1,"",IF(AND(AB4088=1,AD4088&lt;&gt;1),1,0))</f>
        <v/>
      </c>
      <c r="AG4088" s="0" t="str">
        <f aca="false">IF(AA4088=1,"",IF(AND(AC4088=1,AE4088&lt;&gt;1),1,0))</f>
        <v/>
      </c>
      <c r="AH4088" s="60" t="str">
        <f aca="false">IF(AND(E4088&gt;0,AA4088&lt;2,NOT(AND(C4089=C4088,AA4089=AA4088+1))),INDEX(DATAS,AA4088+1),"")</f>
        <v/>
      </c>
      <c r="AI4088" s="60" t="str">
        <f aca="false">IF(AND(AC4088=1,AA4088&lt;2),IF(AND(C4089=C4088,AA4089=AA4088+1),IF(AC4089=1,"",INDEX(DATAS,AA4088+1)),INDEX(DATAS,AA4088+1)),"")</f>
        <v/>
      </c>
    </row>
    <row r="4089" customFormat="false" ht="15" hidden="false" customHeight="false" outlineLevel="0" collapsed="false">
      <c r="A4089" s="60" t="n">
        <v>46310</v>
      </c>
      <c r="B4089" s="0" t="n">
        <v>8</v>
      </c>
      <c r="C4089" s="0" t="n">
        <v>6327</v>
      </c>
      <c r="E4089" s="0" t="n">
        <v>0</v>
      </c>
      <c r="F4089" s="55" t="s">
        <v>1177</v>
      </c>
      <c r="I4089" s="55" t="s">
        <v>157</v>
      </c>
      <c r="L4089" s="0" t="n">
        <v>120</v>
      </c>
      <c r="U4089" s="0" t="n">
        <v>598</v>
      </c>
      <c r="V4089" s="0" t="n">
        <v>2</v>
      </c>
      <c r="W4089" s="60" t="n">
        <v>46191</v>
      </c>
      <c r="X4089" s="55" t="n">
        <f aca="false">IF(I4089="Male",0,1)</f>
        <v>1</v>
      </c>
      <c r="Y4089" s="55" t="n">
        <f aca="false">IF(OR(I4089="DNB",I4089="Dry DNB"),1,0)</f>
        <v>0</v>
      </c>
      <c r="Z4089" s="55" t="n">
        <f aca="false">IF(ISNUMBER(W4089),A4089-W4089,"")</f>
        <v>119</v>
      </c>
      <c r="AA4089" s="55" t="n">
        <f aca="false">MATCH(A4089,DATAS,0)</f>
        <v>2</v>
      </c>
      <c r="AB4089" s="55" t="n">
        <f aca="false">IF(AND(E4089&gt;0,OR(AND(B4089&gt;=1,B4089&lt;=6),B4089=10)),1,0)</f>
        <v>0</v>
      </c>
      <c r="AC4089" s="55" t="n">
        <f aca="false">IF(AND(E4089&gt;0,B4089=10),1,0)</f>
        <v>0</v>
      </c>
      <c r="AD4089" s="55" t="n">
        <f aca="false">IF(AND(C4088=C4089,AA4088=AA4089-1),AB4088,"")</f>
        <v>0</v>
      </c>
      <c r="AE4089" s="55" t="n">
        <f aca="false">IF(AND(C4088=C4089,AA4088=AA4089-1),AC4088,"")</f>
        <v>0</v>
      </c>
      <c r="AF4089" s="55" t="n">
        <f aca="false">IF(AA4089=1,"",IF(AND(AB4089=1,AD4089&lt;&gt;1),1,0))</f>
        <v>0</v>
      </c>
      <c r="AG4089" s="55" t="n">
        <f aca="false">IF(AA4089=1,"",IF(AND(AC4089=1,AE4089&lt;&gt;1),1,0))</f>
        <v>0</v>
      </c>
      <c r="AH4089" s="60" t="str">
        <f aca="false">IF(AND(E4089&gt;0,AA4089&lt;2,NOT(AND(C4090=C4089,AA4090=AA4089+1))),INDEX(DATAS,AA4089+1),"")</f>
        <v/>
      </c>
      <c r="AI4089" s="60" t="str">
        <f aca="false">IF(AND(AC4089=1,AA4089&lt;2),IF(AND(C4090=C4089,AA4090=AA4089+1),IF(AC4090=1,"",INDEX(DATAS,AA4089+1)),INDEX(DATAS,AA4089+1)),"")</f>
        <v/>
      </c>
    </row>
    <row r="4090" customFormat="false" ht="15" hidden="false" customHeight="false" outlineLevel="0" collapsed="false">
      <c r="A4090" s="60" t="n">
        <v>46309</v>
      </c>
      <c r="B4090" s="0" t="n">
        <v>8</v>
      </c>
      <c r="C4090" s="0" t="n">
        <v>6328</v>
      </c>
      <c r="E4090" s="0" t="n">
        <v>0</v>
      </c>
      <c r="F4090" s="55" t="s">
        <v>1177</v>
      </c>
      <c r="I4090" s="55" t="s">
        <v>157</v>
      </c>
      <c r="L4090" s="0" t="n">
        <v>206</v>
      </c>
      <c r="U4090" s="0" t="n">
        <v>597</v>
      </c>
      <c r="V4090" s="0" t="n">
        <v>1</v>
      </c>
      <c r="W4090" s="60" t="n">
        <v>46104</v>
      </c>
      <c r="X4090" s="55" t="n">
        <f aca="false">IF(I4090="Male",0,1)</f>
        <v>1</v>
      </c>
      <c r="Y4090" s="55" t="n">
        <f aca="false">IF(OR(I4090="DNB",I4090="Dry DNB"),1,0)</f>
        <v>0</v>
      </c>
      <c r="Z4090" s="55" t="n">
        <f aca="false">IF(ISNUMBER(W4090),A4090-W4090,"")</f>
        <v>205</v>
      </c>
      <c r="AA4090" s="55" t="n">
        <f aca="false">MATCH(A4090,DATAS,0)</f>
        <v>1</v>
      </c>
      <c r="AB4090" s="55" t="n">
        <f aca="false">IF(AND(E4090&gt;0,OR(AND(B4090&gt;=1,B4090&lt;=6),B4090=10)),1,0)</f>
        <v>0</v>
      </c>
      <c r="AC4090" s="55" t="n">
        <f aca="false">IF(AND(E4090&gt;0,B4090=10),1,0)</f>
        <v>0</v>
      </c>
      <c r="AD4090" s="0" t="str">
        <f aca="false">IF(AND(C4089=C4090,AA4089=AA4090-1),AB4089,"")</f>
        <v/>
      </c>
      <c r="AE4090" s="0" t="str">
        <f aca="false">IF(AND(C4089=C4090,AA4089=AA4090-1),AC4089,"")</f>
        <v/>
      </c>
      <c r="AF4090" s="0" t="str">
        <f aca="false">IF(AA4090=1,"",IF(AND(AB4090=1,AD4090&lt;&gt;1),1,0))</f>
        <v/>
      </c>
      <c r="AG4090" s="0" t="str">
        <f aca="false">IF(AA4090=1,"",IF(AND(AC4090=1,AE4090&lt;&gt;1),1,0))</f>
        <v/>
      </c>
      <c r="AH4090" s="60" t="str">
        <f aca="false">IF(AND(E4090&gt;0,AA4090&lt;2,NOT(AND(C4091=C4090,AA4091=AA4090+1))),INDEX(DATAS,AA4090+1),"")</f>
        <v/>
      </c>
      <c r="AI4090" s="60" t="str">
        <f aca="false">IF(AND(AC4090=1,AA4090&lt;2),IF(AND(C4091=C4090,AA4091=AA4090+1),IF(AC4091=1,"",INDEX(DATAS,AA4090+1)),INDEX(DATAS,AA4090+1)),"")</f>
        <v/>
      </c>
    </row>
    <row r="4091" customFormat="false" ht="15" hidden="false" customHeight="false" outlineLevel="0" collapsed="false">
      <c r="A4091" s="60" t="n">
        <v>46310</v>
      </c>
      <c r="B4091" s="0" t="n">
        <v>8</v>
      </c>
      <c r="C4091" s="0" t="n">
        <v>6328</v>
      </c>
      <c r="E4091" s="0" t="n">
        <v>0</v>
      </c>
      <c r="F4091" s="55" t="s">
        <v>1177</v>
      </c>
      <c r="I4091" s="55" t="s">
        <v>157</v>
      </c>
      <c r="L4091" s="0" t="n">
        <v>207</v>
      </c>
      <c r="U4091" s="0" t="n">
        <v>598</v>
      </c>
      <c r="V4091" s="0" t="n">
        <v>1</v>
      </c>
      <c r="W4091" s="60" t="n">
        <v>46104</v>
      </c>
      <c r="X4091" s="55" t="n">
        <f aca="false">IF(I4091="Male",0,1)</f>
        <v>1</v>
      </c>
      <c r="Y4091" s="55" t="n">
        <f aca="false">IF(OR(I4091="DNB",I4091="Dry DNB"),1,0)</f>
        <v>0</v>
      </c>
      <c r="Z4091" s="55" t="n">
        <f aca="false">IF(ISNUMBER(W4091),A4091-W4091,"")</f>
        <v>206</v>
      </c>
      <c r="AA4091" s="55" t="n">
        <f aca="false">MATCH(A4091,DATAS,0)</f>
        <v>2</v>
      </c>
      <c r="AB4091" s="55" t="n">
        <f aca="false">IF(AND(E4091&gt;0,OR(AND(B4091&gt;=1,B4091&lt;=6),B4091=10)),1,0)</f>
        <v>0</v>
      </c>
      <c r="AC4091" s="55" t="n">
        <f aca="false">IF(AND(E4091&gt;0,B4091=10),1,0)</f>
        <v>0</v>
      </c>
      <c r="AD4091" s="55" t="n">
        <f aca="false">IF(AND(C4090=C4091,AA4090=AA4091-1),AB4090,"")</f>
        <v>0</v>
      </c>
      <c r="AE4091" s="55" t="n">
        <f aca="false">IF(AND(C4090=C4091,AA4090=AA4091-1),AC4090,"")</f>
        <v>0</v>
      </c>
      <c r="AF4091" s="55" t="n">
        <f aca="false">IF(AA4091=1,"",IF(AND(AB4091=1,AD4091&lt;&gt;1),1,0))</f>
        <v>0</v>
      </c>
      <c r="AG4091" s="55" t="n">
        <f aca="false">IF(AA4091=1,"",IF(AND(AC4091=1,AE4091&lt;&gt;1),1,0))</f>
        <v>0</v>
      </c>
      <c r="AH4091" s="60" t="str">
        <f aca="false">IF(AND(E4091&gt;0,AA4091&lt;2,NOT(AND(C4092=C4091,AA4092=AA4091+1))),INDEX(DATAS,AA4091+1),"")</f>
        <v/>
      </c>
      <c r="AI4091" s="60" t="str">
        <f aca="false">IF(AND(AC4091=1,AA4091&lt;2),IF(AND(C4092=C4091,AA4092=AA4091+1),IF(AC4092=1,"",INDEX(DATAS,AA4091+1)),INDEX(DATAS,AA4091+1)),"")</f>
        <v/>
      </c>
    </row>
    <row r="4092" customFormat="false" ht="15" hidden="false" customHeight="false" outlineLevel="0" collapsed="false">
      <c r="A4092" s="60" t="n">
        <v>46309</v>
      </c>
      <c r="B4092" s="0" t="n">
        <v>8</v>
      </c>
      <c r="C4092" s="0" t="n">
        <v>6329</v>
      </c>
      <c r="E4092" s="0" t="n">
        <v>0</v>
      </c>
      <c r="F4092" s="55" t="s">
        <v>1177</v>
      </c>
      <c r="I4092" s="55" t="s">
        <v>157</v>
      </c>
      <c r="L4092" s="0" t="n">
        <v>51</v>
      </c>
      <c r="U4092" s="0" t="n">
        <v>597</v>
      </c>
      <c r="V4092" s="0" t="n">
        <v>7</v>
      </c>
      <c r="W4092" s="60" t="n">
        <v>46259</v>
      </c>
      <c r="X4092" s="55" t="n">
        <f aca="false">IF(I4092="Male",0,1)</f>
        <v>1</v>
      </c>
      <c r="Y4092" s="55" t="n">
        <f aca="false">IF(OR(I4092="DNB",I4092="Dry DNB"),1,0)</f>
        <v>0</v>
      </c>
      <c r="Z4092" s="55" t="n">
        <f aca="false">IF(ISNUMBER(W4092),A4092-W4092,"")</f>
        <v>50</v>
      </c>
      <c r="AA4092" s="55" t="n">
        <f aca="false">MATCH(A4092,DATAS,0)</f>
        <v>1</v>
      </c>
      <c r="AB4092" s="55" t="n">
        <f aca="false">IF(AND(E4092&gt;0,OR(AND(B4092&gt;=1,B4092&lt;=6),B4092=10)),1,0)</f>
        <v>0</v>
      </c>
      <c r="AC4092" s="55" t="n">
        <f aca="false">IF(AND(E4092&gt;0,B4092=10),1,0)</f>
        <v>0</v>
      </c>
      <c r="AD4092" s="0" t="str">
        <f aca="false">IF(AND(C4091=C4092,AA4091=AA4092-1),AB4091,"")</f>
        <v/>
      </c>
      <c r="AE4092" s="0" t="str">
        <f aca="false">IF(AND(C4091=C4092,AA4091=AA4092-1),AC4091,"")</f>
        <v/>
      </c>
      <c r="AF4092" s="0" t="str">
        <f aca="false">IF(AA4092=1,"",IF(AND(AB4092=1,AD4092&lt;&gt;1),1,0))</f>
        <v/>
      </c>
      <c r="AG4092" s="0" t="str">
        <f aca="false">IF(AA4092=1,"",IF(AND(AC4092=1,AE4092&lt;&gt;1),1,0))</f>
        <v/>
      </c>
      <c r="AH4092" s="60" t="str">
        <f aca="false">IF(AND(E4092&gt;0,AA4092&lt;2,NOT(AND(C4093=C4092,AA4093=AA4092+1))),INDEX(DATAS,AA4092+1),"")</f>
        <v/>
      </c>
      <c r="AI4092" s="60" t="str">
        <f aca="false">IF(AND(AC4092=1,AA4092&lt;2),IF(AND(C4093=C4092,AA4093=AA4092+1),IF(AC4093=1,"",INDEX(DATAS,AA4092+1)),INDEX(DATAS,AA4092+1)),"")</f>
        <v/>
      </c>
    </row>
    <row r="4093" customFormat="false" ht="15" hidden="false" customHeight="false" outlineLevel="0" collapsed="false">
      <c r="A4093" s="60" t="n">
        <v>46310</v>
      </c>
      <c r="B4093" s="0" t="n">
        <v>8</v>
      </c>
      <c r="C4093" s="0" t="n">
        <v>6329</v>
      </c>
      <c r="E4093" s="0" t="n">
        <v>0</v>
      </c>
      <c r="F4093" s="55" t="s">
        <v>1177</v>
      </c>
      <c r="I4093" s="55" t="s">
        <v>157</v>
      </c>
      <c r="L4093" s="0" t="n">
        <v>52</v>
      </c>
      <c r="U4093" s="0" t="n">
        <v>598</v>
      </c>
      <c r="V4093" s="0" t="n">
        <v>7</v>
      </c>
      <c r="W4093" s="60" t="n">
        <v>46259</v>
      </c>
      <c r="X4093" s="55" t="n">
        <f aca="false">IF(I4093="Male",0,1)</f>
        <v>1</v>
      </c>
      <c r="Y4093" s="55" t="n">
        <f aca="false">IF(OR(I4093="DNB",I4093="Dry DNB"),1,0)</f>
        <v>0</v>
      </c>
      <c r="Z4093" s="55" t="n">
        <f aca="false">IF(ISNUMBER(W4093),A4093-W4093,"")</f>
        <v>51</v>
      </c>
      <c r="AA4093" s="55" t="n">
        <f aca="false">MATCH(A4093,DATAS,0)</f>
        <v>2</v>
      </c>
      <c r="AB4093" s="55" t="n">
        <f aca="false">IF(AND(E4093&gt;0,OR(AND(B4093&gt;=1,B4093&lt;=6),B4093=10)),1,0)</f>
        <v>0</v>
      </c>
      <c r="AC4093" s="55" t="n">
        <f aca="false">IF(AND(E4093&gt;0,B4093=10),1,0)</f>
        <v>0</v>
      </c>
      <c r="AD4093" s="55" t="n">
        <f aca="false">IF(AND(C4092=C4093,AA4092=AA4093-1),AB4092,"")</f>
        <v>0</v>
      </c>
      <c r="AE4093" s="55" t="n">
        <f aca="false">IF(AND(C4092=C4093,AA4092=AA4093-1),AC4092,"")</f>
        <v>0</v>
      </c>
      <c r="AF4093" s="55" t="n">
        <f aca="false">IF(AA4093=1,"",IF(AND(AB4093=1,AD4093&lt;&gt;1),1,0))</f>
        <v>0</v>
      </c>
      <c r="AG4093" s="55" t="n">
        <f aca="false">IF(AA4093=1,"",IF(AND(AC4093=1,AE4093&lt;&gt;1),1,0))</f>
        <v>0</v>
      </c>
      <c r="AH4093" s="60" t="str">
        <f aca="false">IF(AND(E4093&gt;0,AA4093&lt;2,NOT(AND(C4094=C4093,AA4094=AA4093+1))),INDEX(DATAS,AA4093+1),"")</f>
        <v/>
      </c>
      <c r="AI4093" s="60" t="str">
        <f aca="false">IF(AND(AC4093=1,AA4093&lt;2),IF(AND(C4094=C4093,AA4094=AA4093+1),IF(AC4094=1,"",INDEX(DATAS,AA4093+1)),INDEX(DATAS,AA4093+1)),"")</f>
        <v/>
      </c>
    </row>
    <row r="4094" customFormat="false" ht="15" hidden="false" customHeight="false" outlineLevel="0" collapsed="false">
      <c r="A4094" s="60" t="n">
        <v>46309</v>
      </c>
      <c r="B4094" s="0" t="n">
        <v>8</v>
      </c>
      <c r="C4094" s="0" t="n">
        <v>6330</v>
      </c>
      <c r="E4094" s="0" t="n">
        <v>0</v>
      </c>
      <c r="F4094" s="55" t="s">
        <v>1177</v>
      </c>
      <c r="I4094" s="55" t="s">
        <v>157</v>
      </c>
      <c r="L4094" s="0" t="n">
        <v>119</v>
      </c>
      <c r="U4094" s="0" t="n">
        <v>597</v>
      </c>
      <c r="V4094" s="0" t="n">
        <v>3</v>
      </c>
      <c r="W4094" s="60" t="n">
        <v>46191</v>
      </c>
      <c r="X4094" s="55" t="n">
        <f aca="false">IF(I4094="Male",0,1)</f>
        <v>1</v>
      </c>
      <c r="Y4094" s="55" t="n">
        <f aca="false">IF(OR(I4094="DNB",I4094="Dry DNB"),1,0)</f>
        <v>0</v>
      </c>
      <c r="Z4094" s="55" t="n">
        <f aca="false">IF(ISNUMBER(W4094),A4094-W4094,"")</f>
        <v>118</v>
      </c>
      <c r="AA4094" s="55" t="n">
        <f aca="false">MATCH(A4094,DATAS,0)</f>
        <v>1</v>
      </c>
      <c r="AB4094" s="55" t="n">
        <f aca="false">IF(AND(E4094&gt;0,OR(AND(B4094&gt;=1,B4094&lt;=6),B4094=10)),1,0)</f>
        <v>0</v>
      </c>
      <c r="AC4094" s="55" t="n">
        <f aca="false">IF(AND(E4094&gt;0,B4094=10),1,0)</f>
        <v>0</v>
      </c>
      <c r="AD4094" s="0" t="str">
        <f aca="false">IF(AND(C4093=C4094,AA4093=AA4094-1),AB4093,"")</f>
        <v/>
      </c>
      <c r="AE4094" s="0" t="str">
        <f aca="false">IF(AND(C4093=C4094,AA4093=AA4094-1),AC4093,"")</f>
        <v/>
      </c>
      <c r="AF4094" s="0" t="str">
        <f aca="false">IF(AA4094=1,"",IF(AND(AB4094=1,AD4094&lt;&gt;1),1,0))</f>
        <v/>
      </c>
      <c r="AG4094" s="0" t="str">
        <f aca="false">IF(AA4094=1,"",IF(AND(AC4094=1,AE4094&lt;&gt;1),1,0))</f>
        <v/>
      </c>
      <c r="AH4094" s="60" t="str">
        <f aca="false">IF(AND(E4094&gt;0,AA4094&lt;2,NOT(AND(C4095=C4094,AA4095=AA4094+1))),INDEX(DATAS,AA4094+1),"")</f>
        <v/>
      </c>
      <c r="AI4094" s="60" t="str">
        <f aca="false">IF(AND(AC4094=1,AA4094&lt;2),IF(AND(C4095=C4094,AA4095=AA4094+1),IF(AC4095=1,"",INDEX(DATAS,AA4094+1)),INDEX(DATAS,AA4094+1)),"")</f>
        <v/>
      </c>
    </row>
    <row r="4095" customFormat="false" ht="15" hidden="false" customHeight="false" outlineLevel="0" collapsed="false">
      <c r="A4095" s="60" t="n">
        <v>46310</v>
      </c>
      <c r="B4095" s="0" t="n">
        <v>8</v>
      </c>
      <c r="C4095" s="0" t="n">
        <v>6330</v>
      </c>
      <c r="E4095" s="0" t="n">
        <v>0</v>
      </c>
      <c r="F4095" s="55" t="s">
        <v>1177</v>
      </c>
      <c r="I4095" s="55" t="s">
        <v>157</v>
      </c>
      <c r="L4095" s="0" t="n">
        <v>120</v>
      </c>
      <c r="U4095" s="0" t="n">
        <v>598</v>
      </c>
      <c r="V4095" s="0" t="n">
        <v>3</v>
      </c>
      <c r="W4095" s="60" t="n">
        <v>46191</v>
      </c>
      <c r="X4095" s="55" t="n">
        <f aca="false">IF(I4095="Male",0,1)</f>
        <v>1</v>
      </c>
      <c r="Y4095" s="55" t="n">
        <f aca="false">IF(OR(I4095="DNB",I4095="Dry DNB"),1,0)</f>
        <v>0</v>
      </c>
      <c r="Z4095" s="55" t="n">
        <f aca="false">IF(ISNUMBER(W4095),A4095-W4095,"")</f>
        <v>119</v>
      </c>
      <c r="AA4095" s="55" t="n">
        <f aca="false">MATCH(A4095,DATAS,0)</f>
        <v>2</v>
      </c>
      <c r="AB4095" s="55" t="n">
        <f aca="false">IF(AND(E4095&gt;0,OR(AND(B4095&gt;=1,B4095&lt;=6),B4095=10)),1,0)</f>
        <v>0</v>
      </c>
      <c r="AC4095" s="55" t="n">
        <f aca="false">IF(AND(E4095&gt;0,B4095=10),1,0)</f>
        <v>0</v>
      </c>
      <c r="AD4095" s="55" t="n">
        <f aca="false">IF(AND(C4094=C4095,AA4094=AA4095-1),AB4094,"")</f>
        <v>0</v>
      </c>
      <c r="AE4095" s="55" t="n">
        <f aca="false">IF(AND(C4094=C4095,AA4094=AA4095-1),AC4094,"")</f>
        <v>0</v>
      </c>
      <c r="AF4095" s="55" t="n">
        <f aca="false">IF(AA4095=1,"",IF(AND(AB4095=1,AD4095&lt;&gt;1),1,0))</f>
        <v>0</v>
      </c>
      <c r="AG4095" s="55" t="n">
        <f aca="false">IF(AA4095=1,"",IF(AND(AC4095=1,AE4095&lt;&gt;1),1,0))</f>
        <v>0</v>
      </c>
      <c r="AH4095" s="60" t="str">
        <f aca="false">IF(AND(E4095&gt;0,AA4095&lt;2,NOT(AND(C4096=C4095,AA4096=AA4095+1))),INDEX(DATAS,AA4095+1),"")</f>
        <v/>
      </c>
      <c r="AI4095" s="60" t="str">
        <f aca="false">IF(AND(AC4095=1,AA4095&lt;2),IF(AND(C4096=C4095,AA4096=AA4095+1),IF(AC4096=1,"",INDEX(DATAS,AA4095+1)),INDEX(DATAS,AA4095+1)),"")</f>
        <v/>
      </c>
    </row>
    <row r="4096" customFormat="false" ht="15" hidden="false" customHeight="false" outlineLevel="0" collapsed="false">
      <c r="A4096" s="60" t="n">
        <v>46309</v>
      </c>
      <c r="B4096" s="0" t="n">
        <v>8</v>
      </c>
      <c r="C4096" s="0" t="n">
        <v>6331</v>
      </c>
      <c r="E4096" s="0" t="n">
        <v>0</v>
      </c>
      <c r="F4096" s="55" t="s">
        <v>1178</v>
      </c>
      <c r="I4096" s="55" t="s">
        <v>157</v>
      </c>
      <c r="L4096" s="0" t="n">
        <v>203</v>
      </c>
      <c r="U4096" s="0" t="n">
        <v>596</v>
      </c>
      <c r="V4096" s="0" t="n">
        <v>1</v>
      </c>
      <c r="W4096" s="60" t="n">
        <v>46107</v>
      </c>
      <c r="X4096" s="55" t="n">
        <f aca="false">IF(I4096="Male",0,1)</f>
        <v>1</v>
      </c>
      <c r="Y4096" s="55" t="n">
        <f aca="false">IF(OR(I4096="DNB",I4096="Dry DNB"),1,0)</f>
        <v>0</v>
      </c>
      <c r="Z4096" s="55" t="n">
        <f aca="false">IF(ISNUMBER(W4096),A4096-W4096,"")</f>
        <v>202</v>
      </c>
      <c r="AA4096" s="55" t="n">
        <f aca="false">MATCH(A4096,DATAS,0)</f>
        <v>1</v>
      </c>
      <c r="AB4096" s="55" t="n">
        <f aca="false">IF(AND(E4096&gt;0,OR(AND(B4096&gt;=1,B4096&lt;=6),B4096=10)),1,0)</f>
        <v>0</v>
      </c>
      <c r="AC4096" s="55" t="n">
        <f aca="false">IF(AND(E4096&gt;0,B4096=10),1,0)</f>
        <v>0</v>
      </c>
      <c r="AD4096" s="0" t="str">
        <f aca="false">IF(AND(C4095=C4096,AA4095=AA4096-1),AB4095,"")</f>
        <v/>
      </c>
      <c r="AE4096" s="0" t="str">
        <f aca="false">IF(AND(C4095=C4096,AA4095=AA4096-1),AC4095,"")</f>
        <v/>
      </c>
      <c r="AF4096" s="0" t="str">
        <f aca="false">IF(AA4096=1,"",IF(AND(AB4096=1,AD4096&lt;&gt;1),1,0))</f>
        <v/>
      </c>
      <c r="AG4096" s="0" t="str">
        <f aca="false">IF(AA4096=1,"",IF(AND(AC4096=1,AE4096&lt;&gt;1),1,0))</f>
        <v/>
      </c>
      <c r="AH4096" s="60" t="str">
        <f aca="false">IF(AND(E4096&gt;0,AA4096&lt;2,NOT(AND(C4097=C4096,AA4097=AA4096+1))),INDEX(DATAS,AA4096+1),"")</f>
        <v/>
      </c>
      <c r="AI4096" s="60" t="str">
        <f aca="false">IF(AND(AC4096=1,AA4096&lt;2),IF(AND(C4097=C4096,AA4097=AA4096+1),IF(AC4097=1,"",INDEX(DATAS,AA4096+1)),INDEX(DATAS,AA4096+1)),"")</f>
        <v/>
      </c>
    </row>
    <row r="4097" customFormat="false" ht="15" hidden="false" customHeight="false" outlineLevel="0" collapsed="false">
      <c r="A4097" s="60" t="n">
        <v>46310</v>
      </c>
      <c r="B4097" s="0" t="n">
        <v>8</v>
      </c>
      <c r="C4097" s="0" t="n">
        <v>6331</v>
      </c>
      <c r="E4097" s="0" t="n">
        <v>0</v>
      </c>
      <c r="F4097" s="55" t="s">
        <v>1178</v>
      </c>
      <c r="I4097" s="55" t="s">
        <v>157</v>
      </c>
      <c r="L4097" s="0" t="n">
        <v>204</v>
      </c>
      <c r="U4097" s="0" t="n">
        <v>597</v>
      </c>
      <c r="V4097" s="0" t="n">
        <v>1</v>
      </c>
      <c r="W4097" s="60" t="n">
        <v>46107</v>
      </c>
      <c r="X4097" s="55" t="n">
        <f aca="false">IF(I4097="Male",0,1)</f>
        <v>1</v>
      </c>
      <c r="Y4097" s="55" t="n">
        <f aca="false">IF(OR(I4097="DNB",I4097="Dry DNB"),1,0)</f>
        <v>0</v>
      </c>
      <c r="Z4097" s="55" t="n">
        <f aca="false">IF(ISNUMBER(W4097),A4097-W4097,"")</f>
        <v>203</v>
      </c>
      <c r="AA4097" s="55" t="n">
        <f aca="false">MATCH(A4097,DATAS,0)</f>
        <v>2</v>
      </c>
      <c r="AB4097" s="55" t="n">
        <f aca="false">IF(AND(E4097&gt;0,OR(AND(B4097&gt;=1,B4097&lt;=6),B4097=10)),1,0)</f>
        <v>0</v>
      </c>
      <c r="AC4097" s="55" t="n">
        <f aca="false">IF(AND(E4097&gt;0,B4097=10),1,0)</f>
        <v>0</v>
      </c>
      <c r="AD4097" s="55" t="n">
        <f aca="false">IF(AND(C4096=C4097,AA4096=AA4097-1),AB4096,"")</f>
        <v>0</v>
      </c>
      <c r="AE4097" s="55" t="n">
        <f aca="false">IF(AND(C4096=C4097,AA4096=AA4097-1),AC4096,"")</f>
        <v>0</v>
      </c>
      <c r="AF4097" s="55" t="n">
        <f aca="false">IF(AA4097=1,"",IF(AND(AB4097=1,AD4097&lt;&gt;1),1,0))</f>
        <v>0</v>
      </c>
      <c r="AG4097" s="55" t="n">
        <f aca="false">IF(AA4097=1,"",IF(AND(AC4097=1,AE4097&lt;&gt;1),1,0))</f>
        <v>0</v>
      </c>
      <c r="AH4097" s="60" t="str">
        <f aca="false">IF(AND(E4097&gt;0,AA4097&lt;2,NOT(AND(C4098=C4097,AA4098=AA4097+1))),INDEX(DATAS,AA4097+1),"")</f>
        <v/>
      </c>
      <c r="AI4097" s="60" t="str">
        <f aca="false">IF(AND(AC4097=1,AA4097&lt;2),IF(AND(C4098=C4097,AA4098=AA4097+1),IF(AC4098=1,"",INDEX(DATAS,AA4097+1)),INDEX(DATAS,AA4097+1)),"")</f>
        <v/>
      </c>
    </row>
    <row r="4098" customFormat="false" ht="15" hidden="false" customHeight="false" outlineLevel="0" collapsed="false">
      <c r="A4098" s="60" t="n">
        <v>46309</v>
      </c>
      <c r="B4098" s="0" t="n">
        <v>8</v>
      </c>
      <c r="C4098" s="0" t="n">
        <v>6332</v>
      </c>
      <c r="E4098" s="0" t="n">
        <v>0</v>
      </c>
      <c r="F4098" s="55" t="s">
        <v>1178</v>
      </c>
      <c r="I4098" s="55" t="s">
        <v>157</v>
      </c>
      <c r="L4098" s="0" t="n">
        <v>155</v>
      </c>
      <c r="U4098" s="0" t="n">
        <v>596</v>
      </c>
      <c r="V4098" s="0" t="n">
        <v>2</v>
      </c>
      <c r="W4098" s="60" t="n">
        <v>46155</v>
      </c>
      <c r="X4098" s="55" t="n">
        <f aca="false">IF(I4098="Male",0,1)</f>
        <v>1</v>
      </c>
      <c r="Y4098" s="55" t="n">
        <f aca="false">IF(OR(I4098="DNB",I4098="Dry DNB"),1,0)</f>
        <v>0</v>
      </c>
      <c r="Z4098" s="55" t="n">
        <f aca="false">IF(ISNUMBER(W4098),A4098-W4098,"")</f>
        <v>154</v>
      </c>
      <c r="AA4098" s="55" t="n">
        <f aca="false">MATCH(A4098,DATAS,0)</f>
        <v>1</v>
      </c>
      <c r="AB4098" s="55" t="n">
        <f aca="false">IF(AND(E4098&gt;0,OR(AND(B4098&gt;=1,B4098&lt;=6),B4098=10)),1,0)</f>
        <v>0</v>
      </c>
      <c r="AC4098" s="55" t="n">
        <f aca="false">IF(AND(E4098&gt;0,B4098=10),1,0)</f>
        <v>0</v>
      </c>
      <c r="AD4098" s="0" t="str">
        <f aca="false">IF(AND(C4097=C4098,AA4097=AA4098-1),AB4097,"")</f>
        <v/>
      </c>
      <c r="AE4098" s="0" t="str">
        <f aca="false">IF(AND(C4097=C4098,AA4097=AA4098-1),AC4097,"")</f>
        <v/>
      </c>
      <c r="AF4098" s="0" t="str">
        <f aca="false">IF(AA4098=1,"",IF(AND(AB4098=1,AD4098&lt;&gt;1),1,0))</f>
        <v/>
      </c>
      <c r="AG4098" s="0" t="str">
        <f aca="false">IF(AA4098=1,"",IF(AND(AC4098=1,AE4098&lt;&gt;1),1,0))</f>
        <v/>
      </c>
      <c r="AH4098" s="60" t="str">
        <f aca="false">IF(AND(E4098&gt;0,AA4098&lt;2,NOT(AND(C4099=C4098,AA4099=AA4098+1))),INDEX(DATAS,AA4098+1),"")</f>
        <v/>
      </c>
      <c r="AI4098" s="60" t="str">
        <f aca="false">IF(AND(AC4098=1,AA4098&lt;2),IF(AND(C4099=C4098,AA4099=AA4098+1),IF(AC4099=1,"",INDEX(DATAS,AA4098+1)),INDEX(DATAS,AA4098+1)),"")</f>
        <v/>
      </c>
    </row>
    <row r="4099" customFormat="false" ht="15" hidden="false" customHeight="false" outlineLevel="0" collapsed="false">
      <c r="A4099" s="60" t="n">
        <v>46310</v>
      </c>
      <c r="B4099" s="0" t="n">
        <v>8</v>
      </c>
      <c r="C4099" s="0" t="n">
        <v>6332</v>
      </c>
      <c r="E4099" s="0" t="n">
        <v>0</v>
      </c>
      <c r="F4099" s="55" t="s">
        <v>1178</v>
      </c>
      <c r="I4099" s="55" t="s">
        <v>157</v>
      </c>
      <c r="L4099" s="0" t="n">
        <v>156</v>
      </c>
      <c r="U4099" s="0" t="n">
        <v>597</v>
      </c>
      <c r="V4099" s="0" t="n">
        <v>2</v>
      </c>
      <c r="W4099" s="60" t="n">
        <v>46155</v>
      </c>
      <c r="X4099" s="55" t="n">
        <f aca="false">IF(I4099="Male",0,1)</f>
        <v>1</v>
      </c>
      <c r="Y4099" s="55" t="n">
        <f aca="false">IF(OR(I4099="DNB",I4099="Dry DNB"),1,0)</f>
        <v>0</v>
      </c>
      <c r="Z4099" s="55" t="n">
        <f aca="false">IF(ISNUMBER(W4099),A4099-W4099,"")</f>
        <v>155</v>
      </c>
      <c r="AA4099" s="55" t="n">
        <f aca="false">MATCH(A4099,DATAS,0)</f>
        <v>2</v>
      </c>
      <c r="AB4099" s="55" t="n">
        <f aca="false">IF(AND(E4099&gt;0,OR(AND(B4099&gt;=1,B4099&lt;=6),B4099=10)),1,0)</f>
        <v>0</v>
      </c>
      <c r="AC4099" s="55" t="n">
        <f aca="false">IF(AND(E4099&gt;0,B4099=10),1,0)</f>
        <v>0</v>
      </c>
      <c r="AD4099" s="55" t="n">
        <f aca="false">IF(AND(C4098=C4099,AA4098=AA4099-1),AB4098,"")</f>
        <v>0</v>
      </c>
      <c r="AE4099" s="55" t="n">
        <f aca="false">IF(AND(C4098=C4099,AA4098=AA4099-1),AC4098,"")</f>
        <v>0</v>
      </c>
      <c r="AF4099" s="55" t="n">
        <f aca="false">IF(AA4099=1,"",IF(AND(AB4099=1,AD4099&lt;&gt;1),1,0))</f>
        <v>0</v>
      </c>
      <c r="AG4099" s="55" t="n">
        <f aca="false">IF(AA4099=1,"",IF(AND(AC4099=1,AE4099&lt;&gt;1),1,0))</f>
        <v>0</v>
      </c>
      <c r="AH4099" s="60" t="str">
        <f aca="false">IF(AND(E4099&gt;0,AA4099&lt;2,NOT(AND(C4100=C4099,AA4100=AA4099+1))),INDEX(DATAS,AA4099+1),"")</f>
        <v/>
      </c>
      <c r="AI4099" s="60" t="str">
        <f aca="false">IF(AND(AC4099=1,AA4099&lt;2),IF(AND(C4100=C4099,AA4100=AA4099+1),IF(AC4100=1,"",INDEX(DATAS,AA4099+1)),INDEX(DATAS,AA4099+1)),"")</f>
        <v/>
      </c>
    </row>
    <row r="4100" customFormat="false" ht="15" hidden="false" customHeight="false" outlineLevel="0" collapsed="false">
      <c r="A4100" s="60" t="n">
        <v>46309</v>
      </c>
      <c r="B4100" s="0" t="n">
        <v>8</v>
      </c>
      <c r="C4100" s="0" t="n">
        <v>6333</v>
      </c>
      <c r="E4100" s="0" t="n">
        <v>0</v>
      </c>
      <c r="F4100" s="55" t="s">
        <v>1178</v>
      </c>
      <c r="I4100" s="55" t="s">
        <v>157</v>
      </c>
      <c r="L4100" s="0" t="n">
        <v>175</v>
      </c>
      <c r="U4100" s="0" t="n">
        <v>596</v>
      </c>
      <c r="V4100" s="0" t="n">
        <v>2</v>
      </c>
      <c r="W4100" s="60" t="n">
        <v>46135</v>
      </c>
      <c r="X4100" s="55" t="n">
        <f aca="false">IF(I4100="Male",0,1)</f>
        <v>1</v>
      </c>
      <c r="Y4100" s="55" t="n">
        <f aca="false">IF(OR(I4100="DNB",I4100="Dry DNB"),1,0)</f>
        <v>0</v>
      </c>
      <c r="Z4100" s="55" t="n">
        <f aca="false">IF(ISNUMBER(W4100),A4100-W4100,"")</f>
        <v>174</v>
      </c>
      <c r="AA4100" s="55" t="n">
        <f aca="false">MATCH(A4100,DATAS,0)</f>
        <v>1</v>
      </c>
      <c r="AB4100" s="55" t="n">
        <f aca="false">IF(AND(E4100&gt;0,OR(AND(B4100&gt;=1,B4100&lt;=6),B4100=10)),1,0)</f>
        <v>0</v>
      </c>
      <c r="AC4100" s="55" t="n">
        <f aca="false">IF(AND(E4100&gt;0,B4100=10),1,0)</f>
        <v>0</v>
      </c>
      <c r="AD4100" s="0" t="str">
        <f aca="false">IF(AND(C4099=C4100,AA4099=AA4100-1),AB4099,"")</f>
        <v/>
      </c>
      <c r="AE4100" s="0" t="str">
        <f aca="false">IF(AND(C4099=C4100,AA4099=AA4100-1),AC4099,"")</f>
        <v/>
      </c>
      <c r="AF4100" s="0" t="str">
        <f aca="false">IF(AA4100=1,"",IF(AND(AB4100=1,AD4100&lt;&gt;1),1,0))</f>
        <v/>
      </c>
      <c r="AG4100" s="0" t="str">
        <f aca="false">IF(AA4100=1,"",IF(AND(AC4100=1,AE4100&lt;&gt;1),1,0))</f>
        <v/>
      </c>
      <c r="AH4100" s="60" t="str">
        <f aca="false">IF(AND(E4100&gt;0,AA4100&lt;2,NOT(AND(C4101=C4100,AA4101=AA4100+1))),INDEX(DATAS,AA4100+1),"")</f>
        <v/>
      </c>
      <c r="AI4100" s="60" t="str">
        <f aca="false">IF(AND(AC4100=1,AA4100&lt;2),IF(AND(C4101=C4100,AA4101=AA4100+1),IF(AC4101=1,"",INDEX(DATAS,AA4100+1)),INDEX(DATAS,AA4100+1)),"")</f>
        <v/>
      </c>
    </row>
    <row r="4101" customFormat="false" ht="15" hidden="false" customHeight="false" outlineLevel="0" collapsed="false">
      <c r="A4101" s="60" t="n">
        <v>46310</v>
      </c>
      <c r="B4101" s="0" t="n">
        <v>8</v>
      </c>
      <c r="C4101" s="0" t="n">
        <v>6333</v>
      </c>
      <c r="E4101" s="0" t="n">
        <v>0</v>
      </c>
      <c r="F4101" s="55" t="s">
        <v>1178</v>
      </c>
      <c r="I4101" s="55" t="s">
        <v>157</v>
      </c>
      <c r="L4101" s="0" t="n">
        <v>176</v>
      </c>
      <c r="U4101" s="0" t="n">
        <v>597</v>
      </c>
      <c r="V4101" s="0" t="n">
        <v>2</v>
      </c>
      <c r="W4101" s="60" t="n">
        <v>46135</v>
      </c>
      <c r="X4101" s="55" t="n">
        <f aca="false">IF(I4101="Male",0,1)</f>
        <v>1</v>
      </c>
      <c r="Y4101" s="55" t="n">
        <f aca="false">IF(OR(I4101="DNB",I4101="Dry DNB"),1,0)</f>
        <v>0</v>
      </c>
      <c r="Z4101" s="55" t="n">
        <f aca="false">IF(ISNUMBER(W4101),A4101-W4101,"")</f>
        <v>175</v>
      </c>
      <c r="AA4101" s="55" t="n">
        <f aca="false">MATCH(A4101,DATAS,0)</f>
        <v>2</v>
      </c>
      <c r="AB4101" s="55" t="n">
        <f aca="false">IF(AND(E4101&gt;0,OR(AND(B4101&gt;=1,B4101&lt;=6),B4101=10)),1,0)</f>
        <v>0</v>
      </c>
      <c r="AC4101" s="55" t="n">
        <f aca="false">IF(AND(E4101&gt;0,B4101=10),1,0)</f>
        <v>0</v>
      </c>
      <c r="AD4101" s="55" t="n">
        <f aca="false">IF(AND(C4100=C4101,AA4100=AA4101-1),AB4100,"")</f>
        <v>0</v>
      </c>
      <c r="AE4101" s="55" t="n">
        <f aca="false">IF(AND(C4100=C4101,AA4100=AA4101-1),AC4100,"")</f>
        <v>0</v>
      </c>
      <c r="AF4101" s="55" t="n">
        <f aca="false">IF(AA4101=1,"",IF(AND(AB4101=1,AD4101&lt;&gt;1),1,0))</f>
        <v>0</v>
      </c>
      <c r="AG4101" s="55" t="n">
        <f aca="false">IF(AA4101=1,"",IF(AND(AC4101=1,AE4101&lt;&gt;1),1,0))</f>
        <v>0</v>
      </c>
      <c r="AH4101" s="60" t="str">
        <f aca="false">IF(AND(E4101&gt;0,AA4101&lt;2,NOT(AND(C4102=C4101,AA4102=AA4101+1))),INDEX(DATAS,AA4101+1),"")</f>
        <v/>
      </c>
      <c r="AI4101" s="60" t="str">
        <f aca="false">IF(AND(AC4101=1,AA4101&lt;2),IF(AND(C4102=C4101,AA4102=AA4101+1),IF(AC4102=1,"",INDEX(DATAS,AA4101+1)),INDEX(DATAS,AA4101+1)),"")</f>
        <v/>
      </c>
    </row>
    <row r="4102" customFormat="false" ht="15" hidden="false" customHeight="false" outlineLevel="0" collapsed="false">
      <c r="A4102" s="60" t="n">
        <v>46309</v>
      </c>
      <c r="B4102" s="0" t="n">
        <v>8</v>
      </c>
      <c r="C4102" s="0" t="n">
        <v>6334</v>
      </c>
      <c r="E4102" s="0" t="n">
        <v>0</v>
      </c>
      <c r="F4102" s="55" t="s">
        <v>1178</v>
      </c>
      <c r="I4102" s="55" t="s">
        <v>157</v>
      </c>
      <c r="L4102" s="0" t="n">
        <v>188</v>
      </c>
      <c r="U4102" s="0" t="n">
        <v>596</v>
      </c>
      <c r="V4102" s="0" t="n">
        <v>1</v>
      </c>
      <c r="X4102" s="55" t="n">
        <f aca="false">IF(I4102="Male",0,1)</f>
        <v>1</v>
      </c>
      <c r="Y4102" s="55" t="n">
        <f aca="false">IF(OR(I4102="DNB",I4102="Dry DNB"),1,0)</f>
        <v>0</v>
      </c>
      <c r="Z4102" s="0" t="str">
        <f aca="false">IF(ISNUMBER(W4102),A4102-W4102,"")</f>
        <v/>
      </c>
      <c r="AA4102" s="55" t="n">
        <f aca="false">MATCH(A4102,DATAS,0)</f>
        <v>1</v>
      </c>
      <c r="AB4102" s="55" t="n">
        <f aca="false">IF(AND(E4102&gt;0,OR(AND(B4102&gt;=1,B4102&lt;=6),B4102=10)),1,0)</f>
        <v>0</v>
      </c>
      <c r="AC4102" s="55" t="n">
        <f aca="false">IF(AND(E4102&gt;0,B4102=10),1,0)</f>
        <v>0</v>
      </c>
      <c r="AD4102" s="0" t="str">
        <f aca="false">IF(AND(C4101=C4102,AA4101=AA4102-1),AB4101,"")</f>
        <v/>
      </c>
      <c r="AE4102" s="0" t="str">
        <f aca="false">IF(AND(C4101=C4102,AA4101=AA4102-1),AC4101,"")</f>
        <v/>
      </c>
      <c r="AF4102" s="0" t="str">
        <f aca="false">IF(AA4102=1,"",IF(AND(AB4102=1,AD4102&lt;&gt;1),1,0))</f>
        <v/>
      </c>
      <c r="AG4102" s="0" t="str">
        <f aca="false">IF(AA4102=1,"",IF(AND(AC4102=1,AE4102&lt;&gt;1),1,0))</f>
        <v/>
      </c>
      <c r="AH4102" s="60" t="str">
        <f aca="false">IF(AND(E4102&gt;0,AA4102&lt;2,NOT(AND(C4103=C4102,AA4103=AA4102+1))),INDEX(DATAS,AA4102+1),"")</f>
        <v/>
      </c>
      <c r="AI4102" s="60" t="str">
        <f aca="false">IF(AND(AC4102=1,AA4102&lt;2),IF(AND(C4103=C4102,AA4103=AA4102+1),IF(AC4103=1,"",INDEX(DATAS,AA4102+1)),INDEX(DATAS,AA4102+1)),"")</f>
        <v/>
      </c>
    </row>
    <row r="4103" customFormat="false" ht="15" hidden="false" customHeight="false" outlineLevel="0" collapsed="false">
      <c r="A4103" s="60" t="n">
        <v>46310</v>
      </c>
      <c r="B4103" s="0" t="n">
        <v>8</v>
      </c>
      <c r="C4103" s="0" t="n">
        <v>6334</v>
      </c>
      <c r="E4103" s="0" t="n">
        <v>0</v>
      </c>
      <c r="F4103" s="55" t="s">
        <v>1178</v>
      </c>
      <c r="I4103" s="55" t="s">
        <v>157</v>
      </c>
      <c r="L4103" s="0" t="n">
        <v>189</v>
      </c>
      <c r="U4103" s="0" t="n">
        <v>597</v>
      </c>
      <c r="V4103" s="0" t="n">
        <v>1</v>
      </c>
      <c r="X4103" s="55" t="n">
        <f aca="false">IF(I4103="Male",0,1)</f>
        <v>1</v>
      </c>
      <c r="Y4103" s="55" t="n">
        <f aca="false">IF(OR(I4103="DNB",I4103="Dry DNB"),1,0)</f>
        <v>0</v>
      </c>
      <c r="Z4103" s="0" t="str">
        <f aca="false">IF(ISNUMBER(W4103),A4103-W4103,"")</f>
        <v/>
      </c>
      <c r="AA4103" s="55" t="n">
        <f aca="false">MATCH(A4103,DATAS,0)</f>
        <v>2</v>
      </c>
      <c r="AB4103" s="55" t="n">
        <f aca="false">IF(AND(E4103&gt;0,OR(AND(B4103&gt;=1,B4103&lt;=6),B4103=10)),1,0)</f>
        <v>0</v>
      </c>
      <c r="AC4103" s="55" t="n">
        <f aca="false">IF(AND(E4103&gt;0,B4103=10),1,0)</f>
        <v>0</v>
      </c>
      <c r="AD4103" s="55" t="n">
        <f aca="false">IF(AND(C4102=C4103,AA4102=AA4103-1),AB4102,"")</f>
        <v>0</v>
      </c>
      <c r="AE4103" s="55" t="n">
        <f aca="false">IF(AND(C4102=C4103,AA4102=AA4103-1),AC4102,"")</f>
        <v>0</v>
      </c>
      <c r="AF4103" s="55" t="n">
        <f aca="false">IF(AA4103=1,"",IF(AND(AB4103=1,AD4103&lt;&gt;1),1,0))</f>
        <v>0</v>
      </c>
      <c r="AG4103" s="55" t="n">
        <f aca="false">IF(AA4103=1,"",IF(AND(AC4103=1,AE4103&lt;&gt;1),1,0))</f>
        <v>0</v>
      </c>
      <c r="AH4103" s="60" t="str">
        <f aca="false">IF(AND(E4103&gt;0,AA4103&lt;2,NOT(AND(C4104=C4103,AA4104=AA4103+1))),INDEX(DATAS,AA4103+1),"")</f>
        <v/>
      </c>
      <c r="AI4103" s="60" t="str">
        <f aca="false">IF(AND(AC4103=1,AA4103&lt;2),IF(AND(C4104=C4103,AA4104=AA4103+1),IF(AC4104=1,"",INDEX(DATAS,AA4103+1)),INDEX(DATAS,AA4103+1)),"")</f>
        <v/>
      </c>
    </row>
    <row r="4104" customFormat="false" ht="15" hidden="false" customHeight="false" outlineLevel="0" collapsed="false">
      <c r="A4104" s="60" t="n">
        <v>46309</v>
      </c>
      <c r="B4104" s="0" t="n">
        <v>8</v>
      </c>
      <c r="C4104" s="0" t="n">
        <v>6335</v>
      </c>
      <c r="E4104" s="0" t="n">
        <v>0</v>
      </c>
      <c r="F4104" s="55" t="s">
        <v>1179</v>
      </c>
      <c r="I4104" s="55" t="s">
        <v>157</v>
      </c>
      <c r="L4104" s="0" t="n">
        <v>198</v>
      </c>
      <c r="U4104" s="0" t="n">
        <v>595</v>
      </c>
      <c r="V4104" s="0" t="n">
        <v>1</v>
      </c>
      <c r="W4104" s="60" t="n">
        <v>46112</v>
      </c>
      <c r="X4104" s="55" t="n">
        <f aca="false">IF(I4104="Male",0,1)</f>
        <v>1</v>
      </c>
      <c r="Y4104" s="55" t="n">
        <f aca="false">IF(OR(I4104="DNB",I4104="Dry DNB"),1,0)</f>
        <v>0</v>
      </c>
      <c r="Z4104" s="55" t="n">
        <f aca="false">IF(ISNUMBER(W4104),A4104-W4104,"")</f>
        <v>197</v>
      </c>
      <c r="AA4104" s="55" t="n">
        <f aca="false">MATCH(A4104,DATAS,0)</f>
        <v>1</v>
      </c>
      <c r="AB4104" s="55" t="n">
        <f aca="false">IF(AND(E4104&gt;0,OR(AND(B4104&gt;=1,B4104&lt;=6),B4104=10)),1,0)</f>
        <v>0</v>
      </c>
      <c r="AC4104" s="55" t="n">
        <f aca="false">IF(AND(E4104&gt;0,B4104=10),1,0)</f>
        <v>0</v>
      </c>
      <c r="AD4104" s="0" t="str">
        <f aca="false">IF(AND(C4103=C4104,AA4103=AA4104-1),AB4103,"")</f>
        <v/>
      </c>
      <c r="AE4104" s="0" t="str">
        <f aca="false">IF(AND(C4103=C4104,AA4103=AA4104-1),AC4103,"")</f>
        <v/>
      </c>
      <c r="AF4104" s="0" t="str">
        <f aca="false">IF(AA4104=1,"",IF(AND(AB4104=1,AD4104&lt;&gt;1),1,0))</f>
        <v/>
      </c>
      <c r="AG4104" s="0" t="str">
        <f aca="false">IF(AA4104=1,"",IF(AND(AC4104=1,AE4104&lt;&gt;1),1,0))</f>
        <v/>
      </c>
      <c r="AH4104" s="60" t="str">
        <f aca="false">IF(AND(E4104&gt;0,AA4104&lt;2,NOT(AND(C4105=C4104,AA4105=AA4104+1))),INDEX(DATAS,AA4104+1),"")</f>
        <v/>
      </c>
      <c r="AI4104" s="60" t="str">
        <f aca="false">IF(AND(AC4104=1,AA4104&lt;2),IF(AND(C4105=C4104,AA4105=AA4104+1),IF(AC4105=1,"",INDEX(DATAS,AA4104+1)),INDEX(DATAS,AA4104+1)),"")</f>
        <v/>
      </c>
    </row>
    <row r="4105" customFormat="false" ht="15" hidden="false" customHeight="false" outlineLevel="0" collapsed="false">
      <c r="A4105" s="60" t="n">
        <v>46310</v>
      </c>
      <c r="B4105" s="0" t="n">
        <v>8</v>
      </c>
      <c r="C4105" s="0" t="n">
        <v>6335</v>
      </c>
      <c r="E4105" s="0" t="n">
        <v>0</v>
      </c>
      <c r="F4105" s="55" t="s">
        <v>1179</v>
      </c>
      <c r="I4105" s="55" t="s">
        <v>157</v>
      </c>
      <c r="L4105" s="0" t="n">
        <v>199</v>
      </c>
      <c r="U4105" s="0" t="n">
        <v>596</v>
      </c>
      <c r="V4105" s="0" t="n">
        <v>1</v>
      </c>
      <c r="W4105" s="60" t="n">
        <v>46112</v>
      </c>
      <c r="X4105" s="55" t="n">
        <f aca="false">IF(I4105="Male",0,1)</f>
        <v>1</v>
      </c>
      <c r="Y4105" s="55" t="n">
        <f aca="false">IF(OR(I4105="DNB",I4105="Dry DNB"),1,0)</f>
        <v>0</v>
      </c>
      <c r="Z4105" s="55" t="n">
        <f aca="false">IF(ISNUMBER(W4105),A4105-W4105,"")</f>
        <v>198</v>
      </c>
      <c r="AA4105" s="55" t="n">
        <f aca="false">MATCH(A4105,DATAS,0)</f>
        <v>2</v>
      </c>
      <c r="AB4105" s="55" t="n">
        <f aca="false">IF(AND(E4105&gt;0,OR(AND(B4105&gt;=1,B4105&lt;=6),B4105=10)),1,0)</f>
        <v>0</v>
      </c>
      <c r="AC4105" s="55" t="n">
        <f aca="false">IF(AND(E4105&gt;0,B4105=10),1,0)</f>
        <v>0</v>
      </c>
      <c r="AD4105" s="55" t="n">
        <f aca="false">IF(AND(C4104=C4105,AA4104=AA4105-1),AB4104,"")</f>
        <v>0</v>
      </c>
      <c r="AE4105" s="55" t="n">
        <f aca="false">IF(AND(C4104=C4105,AA4104=AA4105-1),AC4104,"")</f>
        <v>0</v>
      </c>
      <c r="AF4105" s="55" t="n">
        <f aca="false">IF(AA4105=1,"",IF(AND(AB4105=1,AD4105&lt;&gt;1),1,0))</f>
        <v>0</v>
      </c>
      <c r="AG4105" s="55" t="n">
        <f aca="false">IF(AA4105=1,"",IF(AND(AC4105=1,AE4105&lt;&gt;1),1,0))</f>
        <v>0</v>
      </c>
      <c r="AH4105" s="60" t="str">
        <f aca="false">IF(AND(E4105&gt;0,AA4105&lt;2,NOT(AND(C4106=C4105,AA4106=AA4105+1))),INDEX(DATAS,AA4105+1),"")</f>
        <v/>
      </c>
      <c r="AI4105" s="60" t="str">
        <f aca="false">IF(AND(AC4105=1,AA4105&lt;2),IF(AND(C4106=C4105,AA4106=AA4105+1),IF(AC4106=1,"",INDEX(DATAS,AA4105+1)),INDEX(DATAS,AA4105+1)),"")</f>
        <v/>
      </c>
    </row>
    <row r="4106" customFormat="false" ht="15" hidden="false" customHeight="false" outlineLevel="0" collapsed="false">
      <c r="A4106" s="60" t="n">
        <v>46309</v>
      </c>
      <c r="B4106" s="0" t="n">
        <v>8</v>
      </c>
      <c r="C4106" s="0" t="n">
        <v>6336</v>
      </c>
      <c r="E4106" s="0" t="n">
        <v>0</v>
      </c>
      <c r="F4106" s="55" t="s">
        <v>1179</v>
      </c>
      <c r="I4106" s="55" t="s">
        <v>157</v>
      </c>
      <c r="L4106" s="0" t="n">
        <v>197</v>
      </c>
      <c r="U4106" s="0" t="n">
        <v>595</v>
      </c>
      <c r="V4106" s="0" t="n">
        <v>1</v>
      </c>
      <c r="W4106" s="60" t="n">
        <v>46113</v>
      </c>
      <c r="X4106" s="55" t="n">
        <f aca="false">IF(I4106="Male",0,1)</f>
        <v>1</v>
      </c>
      <c r="Y4106" s="55" t="n">
        <f aca="false">IF(OR(I4106="DNB",I4106="Dry DNB"),1,0)</f>
        <v>0</v>
      </c>
      <c r="Z4106" s="55" t="n">
        <f aca="false">IF(ISNUMBER(W4106),A4106-W4106,"")</f>
        <v>196</v>
      </c>
      <c r="AA4106" s="55" t="n">
        <f aca="false">MATCH(A4106,DATAS,0)</f>
        <v>1</v>
      </c>
      <c r="AB4106" s="55" t="n">
        <f aca="false">IF(AND(E4106&gt;0,OR(AND(B4106&gt;=1,B4106&lt;=6),B4106=10)),1,0)</f>
        <v>0</v>
      </c>
      <c r="AC4106" s="55" t="n">
        <f aca="false">IF(AND(E4106&gt;0,B4106=10),1,0)</f>
        <v>0</v>
      </c>
      <c r="AD4106" s="0" t="str">
        <f aca="false">IF(AND(C4105=C4106,AA4105=AA4106-1),AB4105,"")</f>
        <v/>
      </c>
      <c r="AE4106" s="0" t="str">
        <f aca="false">IF(AND(C4105=C4106,AA4105=AA4106-1),AC4105,"")</f>
        <v/>
      </c>
      <c r="AF4106" s="0" t="str">
        <f aca="false">IF(AA4106=1,"",IF(AND(AB4106=1,AD4106&lt;&gt;1),1,0))</f>
        <v/>
      </c>
      <c r="AG4106" s="0" t="str">
        <f aca="false">IF(AA4106=1,"",IF(AND(AC4106=1,AE4106&lt;&gt;1),1,0))</f>
        <v/>
      </c>
      <c r="AH4106" s="60" t="str">
        <f aca="false">IF(AND(E4106&gt;0,AA4106&lt;2,NOT(AND(C4107=C4106,AA4107=AA4106+1))),INDEX(DATAS,AA4106+1),"")</f>
        <v/>
      </c>
      <c r="AI4106" s="60" t="str">
        <f aca="false">IF(AND(AC4106=1,AA4106&lt;2),IF(AND(C4107=C4106,AA4107=AA4106+1),IF(AC4107=1,"",INDEX(DATAS,AA4106+1)),INDEX(DATAS,AA4106+1)),"")</f>
        <v/>
      </c>
    </row>
    <row r="4107" customFormat="false" ht="15" hidden="false" customHeight="false" outlineLevel="0" collapsed="false">
      <c r="A4107" s="60" t="n">
        <v>46310</v>
      </c>
      <c r="B4107" s="0" t="n">
        <v>8</v>
      </c>
      <c r="C4107" s="0" t="n">
        <v>6336</v>
      </c>
      <c r="E4107" s="0" t="n">
        <v>0</v>
      </c>
      <c r="F4107" s="55" t="s">
        <v>1179</v>
      </c>
      <c r="I4107" s="55" t="s">
        <v>157</v>
      </c>
      <c r="L4107" s="0" t="n">
        <v>198</v>
      </c>
      <c r="U4107" s="0" t="n">
        <v>596</v>
      </c>
      <c r="V4107" s="0" t="n">
        <v>1</v>
      </c>
      <c r="W4107" s="60" t="n">
        <v>46113</v>
      </c>
      <c r="X4107" s="55" t="n">
        <f aca="false">IF(I4107="Male",0,1)</f>
        <v>1</v>
      </c>
      <c r="Y4107" s="55" t="n">
        <f aca="false">IF(OR(I4107="DNB",I4107="Dry DNB"),1,0)</f>
        <v>0</v>
      </c>
      <c r="Z4107" s="55" t="n">
        <f aca="false">IF(ISNUMBER(W4107),A4107-W4107,"")</f>
        <v>197</v>
      </c>
      <c r="AA4107" s="55" t="n">
        <f aca="false">MATCH(A4107,DATAS,0)</f>
        <v>2</v>
      </c>
      <c r="AB4107" s="55" t="n">
        <f aca="false">IF(AND(E4107&gt;0,OR(AND(B4107&gt;=1,B4107&lt;=6),B4107=10)),1,0)</f>
        <v>0</v>
      </c>
      <c r="AC4107" s="55" t="n">
        <f aca="false">IF(AND(E4107&gt;0,B4107=10),1,0)</f>
        <v>0</v>
      </c>
      <c r="AD4107" s="55" t="n">
        <f aca="false">IF(AND(C4106=C4107,AA4106=AA4107-1),AB4106,"")</f>
        <v>0</v>
      </c>
      <c r="AE4107" s="55" t="n">
        <f aca="false">IF(AND(C4106=C4107,AA4106=AA4107-1),AC4106,"")</f>
        <v>0</v>
      </c>
      <c r="AF4107" s="55" t="n">
        <f aca="false">IF(AA4107=1,"",IF(AND(AB4107=1,AD4107&lt;&gt;1),1,0))</f>
        <v>0</v>
      </c>
      <c r="AG4107" s="55" t="n">
        <f aca="false">IF(AA4107=1,"",IF(AND(AC4107=1,AE4107&lt;&gt;1),1,0))</f>
        <v>0</v>
      </c>
      <c r="AH4107" s="60" t="str">
        <f aca="false">IF(AND(E4107&gt;0,AA4107&lt;2,NOT(AND(C4108=C4107,AA4108=AA4107+1))),INDEX(DATAS,AA4107+1),"")</f>
        <v/>
      </c>
      <c r="AI4107" s="60" t="str">
        <f aca="false">IF(AND(AC4107=1,AA4107&lt;2),IF(AND(C4108=C4107,AA4108=AA4107+1),IF(AC4108=1,"",INDEX(DATAS,AA4107+1)),INDEX(DATAS,AA4107+1)),"")</f>
        <v/>
      </c>
    </row>
    <row r="4108" customFormat="false" ht="15" hidden="false" customHeight="false" outlineLevel="0" collapsed="false">
      <c r="A4108" s="60" t="n">
        <v>46309</v>
      </c>
      <c r="B4108" s="0" t="n">
        <v>8</v>
      </c>
      <c r="C4108" s="0" t="n">
        <v>6337</v>
      </c>
      <c r="E4108" s="0" t="n">
        <v>0</v>
      </c>
      <c r="F4108" s="55" t="s">
        <v>1179</v>
      </c>
      <c r="I4108" s="55" t="s">
        <v>157</v>
      </c>
      <c r="L4108" s="0" t="n">
        <v>197</v>
      </c>
      <c r="U4108" s="0" t="n">
        <v>595</v>
      </c>
      <c r="V4108" s="0" t="n">
        <v>1</v>
      </c>
      <c r="W4108" s="60" t="n">
        <v>46113</v>
      </c>
      <c r="X4108" s="55" t="n">
        <f aca="false">IF(I4108="Male",0,1)</f>
        <v>1</v>
      </c>
      <c r="Y4108" s="55" t="n">
        <f aca="false">IF(OR(I4108="DNB",I4108="Dry DNB"),1,0)</f>
        <v>0</v>
      </c>
      <c r="Z4108" s="55" t="n">
        <f aca="false">IF(ISNUMBER(W4108),A4108-W4108,"")</f>
        <v>196</v>
      </c>
      <c r="AA4108" s="55" t="n">
        <f aca="false">MATCH(A4108,DATAS,0)</f>
        <v>1</v>
      </c>
      <c r="AB4108" s="55" t="n">
        <f aca="false">IF(AND(E4108&gt;0,OR(AND(B4108&gt;=1,B4108&lt;=6),B4108=10)),1,0)</f>
        <v>0</v>
      </c>
      <c r="AC4108" s="55" t="n">
        <f aca="false">IF(AND(E4108&gt;0,B4108=10),1,0)</f>
        <v>0</v>
      </c>
      <c r="AD4108" s="0" t="str">
        <f aca="false">IF(AND(C4107=C4108,AA4107=AA4108-1),AB4107,"")</f>
        <v/>
      </c>
      <c r="AE4108" s="0" t="str">
        <f aca="false">IF(AND(C4107=C4108,AA4107=AA4108-1),AC4107,"")</f>
        <v/>
      </c>
      <c r="AF4108" s="0" t="str">
        <f aca="false">IF(AA4108=1,"",IF(AND(AB4108=1,AD4108&lt;&gt;1),1,0))</f>
        <v/>
      </c>
      <c r="AG4108" s="0" t="str">
        <f aca="false">IF(AA4108=1,"",IF(AND(AC4108=1,AE4108&lt;&gt;1),1,0))</f>
        <v/>
      </c>
      <c r="AH4108" s="60" t="str">
        <f aca="false">IF(AND(E4108&gt;0,AA4108&lt;2,NOT(AND(C4109=C4108,AA4109=AA4108+1))),INDEX(DATAS,AA4108+1),"")</f>
        <v/>
      </c>
      <c r="AI4108" s="60" t="str">
        <f aca="false">IF(AND(AC4108=1,AA4108&lt;2),IF(AND(C4109=C4108,AA4109=AA4108+1),IF(AC4109=1,"",INDEX(DATAS,AA4108+1)),INDEX(DATAS,AA4108+1)),"")</f>
        <v/>
      </c>
    </row>
    <row r="4109" customFormat="false" ht="15" hidden="false" customHeight="false" outlineLevel="0" collapsed="false">
      <c r="A4109" s="60" t="n">
        <v>46310</v>
      </c>
      <c r="B4109" s="0" t="n">
        <v>8</v>
      </c>
      <c r="C4109" s="0" t="n">
        <v>6337</v>
      </c>
      <c r="E4109" s="0" t="n">
        <v>0</v>
      </c>
      <c r="F4109" s="55" t="s">
        <v>1179</v>
      </c>
      <c r="I4109" s="55" t="s">
        <v>157</v>
      </c>
      <c r="L4109" s="0" t="n">
        <v>198</v>
      </c>
      <c r="U4109" s="0" t="n">
        <v>596</v>
      </c>
      <c r="V4109" s="0" t="n">
        <v>1</v>
      </c>
      <c r="W4109" s="60" t="n">
        <v>46113</v>
      </c>
      <c r="X4109" s="55" t="n">
        <f aca="false">IF(I4109="Male",0,1)</f>
        <v>1</v>
      </c>
      <c r="Y4109" s="55" t="n">
        <f aca="false">IF(OR(I4109="DNB",I4109="Dry DNB"),1,0)</f>
        <v>0</v>
      </c>
      <c r="Z4109" s="55" t="n">
        <f aca="false">IF(ISNUMBER(W4109),A4109-W4109,"")</f>
        <v>197</v>
      </c>
      <c r="AA4109" s="55" t="n">
        <f aca="false">MATCH(A4109,DATAS,0)</f>
        <v>2</v>
      </c>
      <c r="AB4109" s="55" t="n">
        <f aca="false">IF(AND(E4109&gt;0,OR(AND(B4109&gt;=1,B4109&lt;=6),B4109=10)),1,0)</f>
        <v>0</v>
      </c>
      <c r="AC4109" s="55" t="n">
        <f aca="false">IF(AND(E4109&gt;0,B4109=10),1,0)</f>
        <v>0</v>
      </c>
      <c r="AD4109" s="55" t="n">
        <f aca="false">IF(AND(C4108=C4109,AA4108=AA4109-1),AB4108,"")</f>
        <v>0</v>
      </c>
      <c r="AE4109" s="55" t="n">
        <f aca="false">IF(AND(C4108=C4109,AA4108=AA4109-1),AC4108,"")</f>
        <v>0</v>
      </c>
      <c r="AF4109" s="55" t="n">
        <f aca="false">IF(AA4109=1,"",IF(AND(AB4109=1,AD4109&lt;&gt;1),1,0))</f>
        <v>0</v>
      </c>
      <c r="AG4109" s="55" t="n">
        <f aca="false">IF(AA4109=1,"",IF(AND(AC4109=1,AE4109&lt;&gt;1),1,0))</f>
        <v>0</v>
      </c>
      <c r="AH4109" s="60" t="str">
        <f aca="false">IF(AND(E4109&gt;0,AA4109&lt;2,NOT(AND(C4110=C4109,AA4110=AA4109+1))),INDEX(DATAS,AA4109+1),"")</f>
        <v/>
      </c>
      <c r="AI4109" s="60" t="str">
        <f aca="false">IF(AND(AC4109=1,AA4109&lt;2),IF(AND(C4110=C4109,AA4110=AA4109+1),IF(AC4110=1,"",INDEX(DATAS,AA4109+1)),INDEX(DATAS,AA4109+1)),"")</f>
        <v/>
      </c>
    </row>
    <row r="4110" customFormat="false" ht="15" hidden="false" customHeight="false" outlineLevel="0" collapsed="false">
      <c r="A4110" s="60" t="n">
        <v>46309</v>
      </c>
      <c r="B4110" s="0" t="n">
        <v>8</v>
      </c>
      <c r="C4110" s="0" t="n">
        <v>6338</v>
      </c>
      <c r="E4110" s="0" t="n">
        <v>0</v>
      </c>
      <c r="F4110" s="55" t="s">
        <v>1179</v>
      </c>
      <c r="I4110" s="55" t="s">
        <v>157</v>
      </c>
      <c r="L4110" s="0" t="n">
        <v>197</v>
      </c>
      <c r="U4110" s="0" t="n">
        <v>595</v>
      </c>
      <c r="V4110" s="0" t="n">
        <v>1</v>
      </c>
      <c r="W4110" s="60" t="n">
        <v>46113</v>
      </c>
      <c r="X4110" s="55" t="n">
        <f aca="false">IF(I4110="Male",0,1)</f>
        <v>1</v>
      </c>
      <c r="Y4110" s="55" t="n">
        <f aca="false">IF(OR(I4110="DNB",I4110="Dry DNB"),1,0)</f>
        <v>0</v>
      </c>
      <c r="Z4110" s="55" t="n">
        <f aca="false">IF(ISNUMBER(W4110),A4110-W4110,"")</f>
        <v>196</v>
      </c>
      <c r="AA4110" s="55" t="n">
        <f aca="false">MATCH(A4110,DATAS,0)</f>
        <v>1</v>
      </c>
      <c r="AB4110" s="55" t="n">
        <f aca="false">IF(AND(E4110&gt;0,OR(AND(B4110&gt;=1,B4110&lt;=6),B4110=10)),1,0)</f>
        <v>0</v>
      </c>
      <c r="AC4110" s="55" t="n">
        <f aca="false">IF(AND(E4110&gt;0,B4110=10),1,0)</f>
        <v>0</v>
      </c>
      <c r="AD4110" s="0" t="str">
        <f aca="false">IF(AND(C4109=C4110,AA4109=AA4110-1),AB4109,"")</f>
        <v/>
      </c>
      <c r="AE4110" s="0" t="str">
        <f aca="false">IF(AND(C4109=C4110,AA4109=AA4110-1),AC4109,"")</f>
        <v/>
      </c>
      <c r="AF4110" s="0" t="str">
        <f aca="false">IF(AA4110=1,"",IF(AND(AB4110=1,AD4110&lt;&gt;1),1,0))</f>
        <v/>
      </c>
      <c r="AG4110" s="0" t="str">
        <f aca="false">IF(AA4110=1,"",IF(AND(AC4110=1,AE4110&lt;&gt;1),1,0))</f>
        <v/>
      </c>
      <c r="AH4110" s="60" t="str">
        <f aca="false">IF(AND(E4110&gt;0,AA4110&lt;2,NOT(AND(C4111=C4110,AA4111=AA4110+1))),INDEX(DATAS,AA4110+1),"")</f>
        <v/>
      </c>
      <c r="AI4110" s="60" t="str">
        <f aca="false">IF(AND(AC4110=1,AA4110&lt;2),IF(AND(C4111=C4110,AA4111=AA4110+1),IF(AC4111=1,"",INDEX(DATAS,AA4110+1)),INDEX(DATAS,AA4110+1)),"")</f>
        <v/>
      </c>
    </row>
    <row r="4111" customFormat="false" ht="15" hidden="false" customHeight="false" outlineLevel="0" collapsed="false">
      <c r="A4111" s="60" t="n">
        <v>46310</v>
      </c>
      <c r="B4111" s="0" t="n">
        <v>8</v>
      </c>
      <c r="C4111" s="0" t="n">
        <v>6338</v>
      </c>
      <c r="E4111" s="0" t="n">
        <v>0</v>
      </c>
      <c r="F4111" s="55" t="s">
        <v>1179</v>
      </c>
      <c r="I4111" s="55" t="s">
        <v>157</v>
      </c>
      <c r="L4111" s="0" t="n">
        <v>198</v>
      </c>
      <c r="U4111" s="0" t="n">
        <v>596</v>
      </c>
      <c r="V4111" s="0" t="n">
        <v>1</v>
      </c>
      <c r="W4111" s="60" t="n">
        <v>46113</v>
      </c>
      <c r="X4111" s="55" t="n">
        <f aca="false">IF(I4111="Male",0,1)</f>
        <v>1</v>
      </c>
      <c r="Y4111" s="55" t="n">
        <f aca="false">IF(OR(I4111="DNB",I4111="Dry DNB"),1,0)</f>
        <v>0</v>
      </c>
      <c r="Z4111" s="55" t="n">
        <f aca="false">IF(ISNUMBER(W4111),A4111-W4111,"")</f>
        <v>197</v>
      </c>
      <c r="AA4111" s="55" t="n">
        <f aca="false">MATCH(A4111,DATAS,0)</f>
        <v>2</v>
      </c>
      <c r="AB4111" s="55" t="n">
        <f aca="false">IF(AND(E4111&gt;0,OR(AND(B4111&gt;=1,B4111&lt;=6),B4111=10)),1,0)</f>
        <v>0</v>
      </c>
      <c r="AC4111" s="55" t="n">
        <f aca="false">IF(AND(E4111&gt;0,B4111=10),1,0)</f>
        <v>0</v>
      </c>
      <c r="AD4111" s="55" t="n">
        <f aca="false">IF(AND(C4110=C4111,AA4110=AA4111-1),AB4110,"")</f>
        <v>0</v>
      </c>
      <c r="AE4111" s="55" t="n">
        <f aca="false">IF(AND(C4110=C4111,AA4110=AA4111-1),AC4110,"")</f>
        <v>0</v>
      </c>
      <c r="AF4111" s="55" t="n">
        <f aca="false">IF(AA4111=1,"",IF(AND(AB4111=1,AD4111&lt;&gt;1),1,0))</f>
        <v>0</v>
      </c>
      <c r="AG4111" s="55" t="n">
        <f aca="false">IF(AA4111=1,"",IF(AND(AC4111=1,AE4111&lt;&gt;1),1,0))</f>
        <v>0</v>
      </c>
      <c r="AH4111" s="60" t="str">
        <f aca="false">IF(AND(E4111&gt;0,AA4111&lt;2,NOT(AND(C4112=C4111,AA4112=AA4111+1))),INDEX(DATAS,AA4111+1),"")</f>
        <v/>
      </c>
      <c r="AI4111" s="60" t="str">
        <f aca="false">IF(AND(AC4111=1,AA4111&lt;2),IF(AND(C4112=C4111,AA4112=AA4111+1),IF(AC4112=1,"",INDEX(DATAS,AA4111+1)),INDEX(DATAS,AA4111+1)),"")</f>
        <v/>
      </c>
    </row>
    <row r="4112" customFormat="false" ht="15" hidden="false" customHeight="false" outlineLevel="0" collapsed="false">
      <c r="A4112" s="60" t="n">
        <v>46309</v>
      </c>
      <c r="B4112" s="0" t="n">
        <v>8</v>
      </c>
      <c r="C4112" s="0" t="n">
        <v>6339</v>
      </c>
      <c r="E4112" s="0" t="n">
        <v>0</v>
      </c>
      <c r="F4112" s="55" t="s">
        <v>1180</v>
      </c>
      <c r="I4112" s="55" t="s">
        <v>157</v>
      </c>
      <c r="L4112" s="0" t="n">
        <v>176</v>
      </c>
      <c r="U4112" s="0" t="n">
        <v>594</v>
      </c>
      <c r="V4112" s="0" t="n">
        <v>2</v>
      </c>
      <c r="W4112" s="60" t="n">
        <v>46134</v>
      </c>
      <c r="X4112" s="55" t="n">
        <f aca="false">IF(I4112="Male",0,1)</f>
        <v>1</v>
      </c>
      <c r="Y4112" s="55" t="n">
        <f aca="false">IF(OR(I4112="DNB",I4112="Dry DNB"),1,0)</f>
        <v>0</v>
      </c>
      <c r="Z4112" s="55" t="n">
        <f aca="false">IF(ISNUMBER(W4112),A4112-W4112,"")</f>
        <v>175</v>
      </c>
      <c r="AA4112" s="55" t="n">
        <f aca="false">MATCH(A4112,DATAS,0)</f>
        <v>1</v>
      </c>
      <c r="AB4112" s="55" t="n">
        <f aca="false">IF(AND(E4112&gt;0,OR(AND(B4112&gt;=1,B4112&lt;=6),B4112=10)),1,0)</f>
        <v>0</v>
      </c>
      <c r="AC4112" s="55" t="n">
        <f aca="false">IF(AND(E4112&gt;0,B4112=10),1,0)</f>
        <v>0</v>
      </c>
      <c r="AD4112" s="0" t="str">
        <f aca="false">IF(AND(C4111=C4112,AA4111=AA4112-1),AB4111,"")</f>
        <v/>
      </c>
      <c r="AE4112" s="0" t="str">
        <f aca="false">IF(AND(C4111=C4112,AA4111=AA4112-1),AC4111,"")</f>
        <v/>
      </c>
      <c r="AF4112" s="0" t="str">
        <f aca="false">IF(AA4112=1,"",IF(AND(AB4112=1,AD4112&lt;&gt;1),1,0))</f>
        <v/>
      </c>
      <c r="AG4112" s="0" t="str">
        <f aca="false">IF(AA4112=1,"",IF(AND(AC4112=1,AE4112&lt;&gt;1),1,0))</f>
        <v/>
      </c>
      <c r="AH4112" s="60" t="str">
        <f aca="false">IF(AND(E4112&gt;0,AA4112&lt;2,NOT(AND(C4113=C4112,AA4113=AA4112+1))),INDEX(DATAS,AA4112+1),"")</f>
        <v/>
      </c>
      <c r="AI4112" s="60" t="str">
        <f aca="false">IF(AND(AC4112=1,AA4112&lt;2),IF(AND(C4113=C4112,AA4113=AA4112+1),IF(AC4113=1,"",INDEX(DATAS,AA4112+1)),INDEX(DATAS,AA4112+1)),"")</f>
        <v/>
      </c>
    </row>
    <row r="4113" customFormat="false" ht="15" hidden="false" customHeight="false" outlineLevel="0" collapsed="false">
      <c r="A4113" s="60" t="n">
        <v>46310</v>
      </c>
      <c r="B4113" s="0" t="n">
        <v>8</v>
      </c>
      <c r="C4113" s="0" t="n">
        <v>6339</v>
      </c>
      <c r="E4113" s="0" t="n">
        <v>0</v>
      </c>
      <c r="F4113" s="55" t="s">
        <v>1180</v>
      </c>
      <c r="I4113" s="55" t="s">
        <v>157</v>
      </c>
      <c r="L4113" s="0" t="n">
        <v>177</v>
      </c>
      <c r="U4113" s="0" t="n">
        <v>595</v>
      </c>
      <c r="V4113" s="0" t="n">
        <v>2</v>
      </c>
      <c r="W4113" s="60" t="n">
        <v>46134</v>
      </c>
      <c r="X4113" s="55" t="n">
        <f aca="false">IF(I4113="Male",0,1)</f>
        <v>1</v>
      </c>
      <c r="Y4113" s="55" t="n">
        <f aca="false">IF(OR(I4113="DNB",I4113="Dry DNB"),1,0)</f>
        <v>0</v>
      </c>
      <c r="Z4113" s="55" t="n">
        <f aca="false">IF(ISNUMBER(W4113),A4113-W4113,"")</f>
        <v>176</v>
      </c>
      <c r="AA4113" s="55" t="n">
        <f aca="false">MATCH(A4113,DATAS,0)</f>
        <v>2</v>
      </c>
      <c r="AB4113" s="55" t="n">
        <f aca="false">IF(AND(E4113&gt;0,OR(AND(B4113&gt;=1,B4113&lt;=6),B4113=10)),1,0)</f>
        <v>0</v>
      </c>
      <c r="AC4113" s="55" t="n">
        <f aca="false">IF(AND(E4113&gt;0,B4113=10),1,0)</f>
        <v>0</v>
      </c>
      <c r="AD4113" s="55" t="n">
        <f aca="false">IF(AND(C4112=C4113,AA4112=AA4113-1),AB4112,"")</f>
        <v>0</v>
      </c>
      <c r="AE4113" s="55" t="n">
        <f aca="false">IF(AND(C4112=C4113,AA4112=AA4113-1),AC4112,"")</f>
        <v>0</v>
      </c>
      <c r="AF4113" s="55" t="n">
        <f aca="false">IF(AA4113=1,"",IF(AND(AB4113=1,AD4113&lt;&gt;1),1,0))</f>
        <v>0</v>
      </c>
      <c r="AG4113" s="55" t="n">
        <f aca="false">IF(AA4113=1,"",IF(AND(AC4113=1,AE4113&lt;&gt;1),1,0))</f>
        <v>0</v>
      </c>
      <c r="AH4113" s="60" t="str">
        <f aca="false">IF(AND(E4113&gt;0,AA4113&lt;2,NOT(AND(C4114=C4113,AA4114=AA4113+1))),INDEX(DATAS,AA4113+1),"")</f>
        <v/>
      </c>
      <c r="AI4113" s="60" t="str">
        <f aca="false">IF(AND(AC4113=1,AA4113&lt;2),IF(AND(C4114=C4113,AA4114=AA4113+1),IF(AC4114=1,"",INDEX(DATAS,AA4113+1)),INDEX(DATAS,AA4113+1)),"")</f>
        <v/>
      </c>
    </row>
    <row r="4114" customFormat="false" ht="15" hidden="false" customHeight="false" outlineLevel="0" collapsed="false">
      <c r="A4114" s="60" t="n">
        <v>46309</v>
      </c>
      <c r="B4114" s="0" t="n">
        <v>8</v>
      </c>
      <c r="C4114" s="0" t="n">
        <v>6340</v>
      </c>
      <c r="E4114" s="0" t="n">
        <v>0</v>
      </c>
      <c r="F4114" s="55" t="s">
        <v>1180</v>
      </c>
      <c r="I4114" s="55" t="s">
        <v>157</v>
      </c>
      <c r="L4114" s="0" t="n">
        <v>62</v>
      </c>
      <c r="U4114" s="0" t="n">
        <v>594</v>
      </c>
      <c r="V4114" s="0" t="n">
        <v>4</v>
      </c>
      <c r="W4114" s="60" t="n">
        <v>46248</v>
      </c>
      <c r="X4114" s="55" t="n">
        <f aca="false">IF(I4114="Male",0,1)</f>
        <v>1</v>
      </c>
      <c r="Y4114" s="55" t="n">
        <f aca="false">IF(OR(I4114="DNB",I4114="Dry DNB"),1,0)</f>
        <v>0</v>
      </c>
      <c r="Z4114" s="55" t="n">
        <f aca="false">IF(ISNUMBER(W4114),A4114-W4114,"")</f>
        <v>61</v>
      </c>
      <c r="AA4114" s="55" t="n">
        <f aca="false">MATCH(A4114,DATAS,0)</f>
        <v>1</v>
      </c>
      <c r="AB4114" s="55" t="n">
        <f aca="false">IF(AND(E4114&gt;0,OR(AND(B4114&gt;=1,B4114&lt;=6),B4114=10)),1,0)</f>
        <v>0</v>
      </c>
      <c r="AC4114" s="55" t="n">
        <f aca="false">IF(AND(E4114&gt;0,B4114=10),1,0)</f>
        <v>0</v>
      </c>
      <c r="AD4114" s="0" t="str">
        <f aca="false">IF(AND(C4113=C4114,AA4113=AA4114-1),AB4113,"")</f>
        <v/>
      </c>
      <c r="AE4114" s="0" t="str">
        <f aca="false">IF(AND(C4113=C4114,AA4113=AA4114-1),AC4113,"")</f>
        <v/>
      </c>
      <c r="AF4114" s="0" t="str">
        <f aca="false">IF(AA4114=1,"",IF(AND(AB4114=1,AD4114&lt;&gt;1),1,0))</f>
        <v/>
      </c>
      <c r="AG4114" s="0" t="str">
        <f aca="false">IF(AA4114=1,"",IF(AND(AC4114=1,AE4114&lt;&gt;1),1,0))</f>
        <v/>
      </c>
      <c r="AH4114" s="60" t="str">
        <f aca="false">IF(AND(E4114&gt;0,AA4114&lt;2,NOT(AND(C4115=C4114,AA4115=AA4114+1))),INDEX(DATAS,AA4114+1),"")</f>
        <v/>
      </c>
      <c r="AI4114" s="60" t="str">
        <f aca="false">IF(AND(AC4114=1,AA4114&lt;2),IF(AND(C4115=C4114,AA4115=AA4114+1),IF(AC4115=1,"",INDEX(DATAS,AA4114+1)),INDEX(DATAS,AA4114+1)),"")</f>
        <v/>
      </c>
    </row>
    <row r="4115" customFormat="false" ht="15" hidden="false" customHeight="false" outlineLevel="0" collapsed="false">
      <c r="A4115" s="60" t="n">
        <v>46310</v>
      </c>
      <c r="B4115" s="0" t="n">
        <v>8</v>
      </c>
      <c r="C4115" s="0" t="n">
        <v>6340</v>
      </c>
      <c r="E4115" s="0" t="n">
        <v>0</v>
      </c>
      <c r="F4115" s="55" t="s">
        <v>1180</v>
      </c>
      <c r="I4115" s="55" t="s">
        <v>157</v>
      </c>
      <c r="L4115" s="0" t="n">
        <v>63</v>
      </c>
      <c r="U4115" s="0" t="n">
        <v>595</v>
      </c>
      <c r="V4115" s="0" t="n">
        <v>4</v>
      </c>
      <c r="W4115" s="60" t="n">
        <v>46248</v>
      </c>
      <c r="X4115" s="55" t="n">
        <f aca="false">IF(I4115="Male",0,1)</f>
        <v>1</v>
      </c>
      <c r="Y4115" s="55" t="n">
        <f aca="false">IF(OR(I4115="DNB",I4115="Dry DNB"),1,0)</f>
        <v>0</v>
      </c>
      <c r="Z4115" s="55" t="n">
        <f aca="false">IF(ISNUMBER(W4115),A4115-W4115,"")</f>
        <v>62</v>
      </c>
      <c r="AA4115" s="55" t="n">
        <f aca="false">MATCH(A4115,DATAS,0)</f>
        <v>2</v>
      </c>
      <c r="AB4115" s="55" t="n">
        <f aca="false">IF(AND(E4115&gt;0,OR(AND(B4115&gt;=1,B4115&lt;=6),B4115=10)),1,0)</f>
        <v>0</v>
      </c>
      <c r="AC4115" s="55" t="n">
        <f aca="false">IF(AND(E4115&gt;0,B4115=10),1,0)</f>
        <v>0</v>
      </c>
      <c r="AD4115" s="55" t="n">
        <f aca="false">IF(AND(C4114=C4115,AA4114=AA4115-1),AB4114,"")</f>
        <v>0</v>
      </c>
      <c r="AE4115" s="55" t="n">
        <f aca="false">IF(AND(C4114=C4115,AA4114=AA4115-1),AC4114,"")</f>
        <v>0</v>
      </c>
      <c r="AF4115" s="55" t="n">
        <f aca="false">IF(AA4115=1,"",IF(AND(AB4115=1,AD4115&lt;&gt;1),1,0))</f>
        <v>0</v>
      </c>
      <c r="AG4115" s="55" t="n">
        <f aca="false">IF(AA4115=1,"",IF(AND(AC4115=1,AE4115&lt;&gt;1),1,0))</f>
        <v>0</v>
      </c>
      <c r="AH4115" s="60" t="str">
        <f aca="false">IF(AND(E4115&gt;0,AA4115&lt;2,NOT(AND(C4116=C4115,AA4116=AA4115+1))),INDEX(DATAS,AA4115+1),"")</f>
        <v/>
      </c>
      <c r="AI4115" s="60" t="str">
        <f aca="false">IF(AND(AC4115=1,AA4115&lt;2),IF(AND(C4116=C4115,AA4116=AA4115+1),IF(AC4116=1,"",INDEX(DATAS,AA4115+1)),INDEX(DATAS,AA4115+1)),"")</f>
        <v/>
      </c>
    </row>
    <row r="4116" customFormat="false" ht="15" hidden="false" customHeight="false" outlineLevel="0" collapsed="false">
      <c r="A4116" s="60" t="n">
        <v>46309</v>
      </c>
      <c r="B4116" s="0" t="n">
        <v>8</v>
      </c>
      <c r="C4116" s="0" t="n">
        <v>6341</v>
      </c>
      <c r="E4116" s="0" t="n">
        <v>0</v>
      </c>
      <c r="F4116" s="55" t="s">
        <v>1180</v>
      </c>
      <c r="I4116" s="55" t="s">
        <v>157</v>
      </c>
      <c r="L4116" s="0" t="n">
        <v>202</v>
      </c>
      <c r="U4116" s="0" t="n">
        <v>594</v>
      </c>
      <c r="V4116" s="0" t="n">
        <v>1</v>
      </c>
      <c r="W4116" s="60" t="n">
        <v>46108</v>
      </c>
      <c r="X4116" s="55" t="n">
        <f aca="false">IF(I4116="Male",0,1)</f>
        <v>1</v>
      </c>
      <c r="Y4116" s="55" t="n">
        <f aca="false">IF(OR(I4116="DNB",I4116="Dry DNB"),1,0)</f>
        <v>0</v>
      </c>
      <c r="Z4116" s="55" t="n">
        <f aca="false">IF(ISNUMBER(W4116),A4116-W4116,"")</f>
        <v>201</v>
      </c>
      <c r="AA4116" s="55" t="n">
        <f aca="false">MATCH(A4116,DATAS,0)</f>
        <v>1</v>
      </c>
      <c r="AB4116" s="55" t="n">
        <f aca="false">IF(AND(E4116&gt;0,OR(AND(B4116&gt;=1,B4116&lt;=6),B4116=10)),1,0)</f>
        <v>0</v>
      </c>
      <c r="AC4116" s="55" t="n">
        <f aca="false">IF(AND(E4116&gt;0,B4116=10),1,0)</f>
        <v>0</v>
      </c>
      <c r="AD4116" s="0" t="str">
        <f aca="false">IF(AND(C4115=C4116,AA4115=AA4116-1),AB4115,"")</f>
        <v/>
      </c>
      <c r="AE4116" s="0" t="str">
        <f aca="false">IF(AND(C4115=C4116,AA4115=AA4116-1),AC4115,"")</f>
        <v/>
      </c>
      <c r="AF4116" s="0" t="str">
        <f aca="false">IF(AA4116=1,"",IF(AND(AB4116=1,AD4116&lt;&gt;1),1,0))</f>
        <v/>
      </c>
      <c r="AG4116" s="0" t="str">
        <f aca="false">IF(AA4116=1,"",IF(AND(AC4116=1,AE4116&lt;&gt;1),1,0))</f>
        <v/>
      </c>
      <c r="AH4116" s="60" t="str">
        <f aca="false">IF(AND(E4116&gt;0,AA4116&lt;2,NOT(AND(C4117=C4116,AA4117=AA4116+1))),INDEX(DATAS,AA4116+1),"")</f>
        <v/>
      </c>
      <c r="AI4116" s="60" t="str">
        <f aca="false">IF(AND(AC4116=1,AA4116&lt;2),IF(AND(C4117=C4116,AA4117=AA4116+1),IF(AC4117=1,"",INDEX(DATAS,AA4116+1)),INDEX(DATAS,AA4116+1)),"")</f>
        <v/>
      </c>
    </row>
    <row r="4117" customFormat="false" ht="15" hidden="false" customHeight="false" outlineLevel="0" collapsed="false">
      <c r="A4117" s="60" t="n">
        <v>46310</v>
      </c>
      <c r="B4117" s="0" t="n">
        <v>8</v>
      </c>
      <c r="C4117" s="0" t="n">
        <v>6341</v>
      </c>
      <c r="E4117" s="0" t="n">
        <v>0</v>
      </c>
      <c r="F4117" s="55" t="s">
        <v>1180</v>
      </c>
      <c r="I4117" s="55" t="s">
        <v>157</v>
      </c>
      <c r="L4117" s="0" t="n">
        <v>203</v>
      </c>
      <c r="U4117" s="0" t="n">
        <v>595</v>
      </c>
      <c r="V4117" s="0" t="n">
        <v>1</v>
      </c>
      <c r="W4117" s="60" t="n">
        <v>46108</v>
      </c>
      <c r="X4117" s="55" t="n">
        <f aca="false">IF(I4117="Male",0,1)</f>
        <v>1</v>
      </c>
      <c r="Y4117" s="55" t="n">
        <f aca="false">IF(OR(I4117="DNB",I4117="Dry DNB"),1,0)</f>
        <v>0</v>
      </c>
      <c r="Z4117" s="55" t="n">
        <f aca="false">IF(ISNUMBER(W4117),A4117-W4117,"")</f>
        <v>202</v>
      </c>
      <c r="AA4117" s="55" t="n">
        <f aca="false">MATCH(A4117,DATAS,0)</f>
        <v>2</v>
      </c>
      <c r="AB4117" s="55" t="n">
        <f aca="false">IF(AND(E4117&gt;0,OR(AND(B4117&gt;=1,B4117&lt;=6),B4117=10)),1,0)</f>
        <v>0</v>
      </c>
      <c r="AC4117" s="55" t="n">
        <f aca="false">IF(AND(E4117&gt;0,B4117=10),1,0)</f>
        <v>0</v>
      </c>
      <c r="AD4117" s="55" t="n">
        <f aca="false">IF(AND(C4116=C4117,AA4116=AA4117-1),AB4116,"")</f>
        <v>0</v>
      </c>
      <c r="AE4117" s="55" t="n">
        <f aca="false">IF(AND(C4116=C4117,AA4116=AA4117-1),AC4116,"")</f>
        <v>0</v>
      </c>
      <c r="AF4117" s="55" t="n">
        <f aca="false">IF(AA4117=1,"",IF(AND(AB4117=1,AD4117&lt;&gt;1),1,0))</f>
        <v>0</v>
      </c>
      <c r="AG4117" s="55" t="n">
        <f aca="false">IF(AA4117=1,"",IF(AND(AC4117=1,AE4117&lt;&gt;1),1,0))</f>
        <v>0</v>
      </c>
      <c r="AH4117" s="60" t="str">
        <f aca="false">IF(AND(E4117&gt;0,AA4117&lt;2,NOT(AND(C4118=C4117,AA4118=AA4117+1))),INDEX(DATAS,AA4117+1),"")</f>
        <v/>
      </c>
      <c r="AI4117" s="60" t="str">
        <f aca="false">IF(AND(AC4117=1,AA4117&lt;2),IF(AND(C4118=C4117,AA4118=AA4117+1),IF(AC4118=1,"",INDEX(DATAS,AA4117+1)),INDEX(DATAS,AA4117+1)),"")</f>
        <v/>
      </c>
    </row>
    <row r="4118" customFormat="false" ht="15" hidden="false" customHeight="false" outlineLevel="0" collapsed="false">
      <c r="A4118" s="60" t="n">
        <v>46309</v>
      </c>
      <c r="B4118" s="0" t="n">
        <v>8</v>
      </c>
      <c r="C4118" s="0" t="n">
        <v>6342</v>
      </c>
      <c r="E4118" s="0" t="n">
        <v>0</v>
      </c>
      <c r="F4118" s="55" t="s">
        <v>1181</v>
      </c>
      <c r="I4118" s="55" t="s">
        <v>157</v>
      </c>
      <c r="L4118" s="0" t="n">
        <v>83</v>
      </c>
      <c r="U4118" s="0" t="n">
        <v>593</v>
      </c>
      <c r="V4118" s="0" t="n">
        <v>4</v>
      </c>
      <c r="W4118" s="60" t="n">
        <v>46227</v>
      </c>
      <c r="X4118" s="55" t="n">
        <f aca="false">IF(I4118="Male",0,1)</f>
        <v>1</v>
      </c>
      <c r="Y4118" s="55" t="n">
        <f aca="false">IF(OR(I4118="DNB",I4118="Dry DNB"),1,0)</f>
        <v>0</v>
      </c>
      <c r="Z4118" s="55" t="n">
        <f aca="false">IF(ISNUMBER(W4118),A4118-W4118,"")</f>
        <v>82</v>
      </c>
      <c r="AA4118" s="55" t="n">
        <f aca="false">MATCH(A4118,DATAS,0)</f>
        <v>1</v>
      </c>
      <c r="AB4118" s="55" t="n">
        <f aca="false">IF(AND(E4118&gt;0,OR(AND(B4118&gt;=1,B4118&lt;=6),B4118=10)),1,0)</f>
        <v>0</v>
      </c>
      <c r="AC4118" s="55" t="n">
        <f aca="false">IF(AND(E4118&gt;0,B4118=10),1,0)</f>
        <v>0</v>
      </c>
      <c r="AD4118" s="0" t="str">
        <f aca="false">IF(AND(C4117=C4118,AA4117=AA4118-1),AB4117,"")</f>
        <v/>
      </c>
      <c r="AE4118" s="0" t="str">
        <f aca="false">IF(AND(C4117=C4118,AA4117=AA4118-1),AC4117,"")</f>
        <v/>
      </c>
      <c r="AF4118" s="0" t="str">
        <f aca="false">IF(AA4118=1,"",IF(AND(AB4118=1,AD4118&lt;&gt;1),1,0))</f>
        <v/>
      </c>
      <c r="AG4118" s="0" t="str">
        <f aca="false">IF(AA4118=1,"",IF(AND(AC4118=1,AE4118&lt;&gt;1),1,0))</f>
        <v/>
      </c>
      <c r="AH4118" s="60" t="str">
        <f aca="false">IF(AND(E4118&gt;0,AA4118&lt;2,NOT(AND(C4119=C4118,AA4119=AA4118+1))),INDEX(DATAS,AA4118+1),"")</f>
        <v/>
      </c>
      <c r="AI4118" s="60" t="str">
        <f aca="false">IF(AND(AC4118=1,AA4118&lt;2),IF(AND(C4119=C4118,AA4119=AA4118+1),IF(AC4119=1,"",INDEX(DATAS,AA4118+1)),INDEX(DATAS,AA4118+1)),"")</f>
        <v/>
      </c>
    </row>
    <row r="4119" customFormat="false" ht="15" hidden="false" customHeight="false" outlineLevel="0" collapsed="false">
      <c r="A4119" s="60" t="n">
        <v>46310</v>
      </c>
      <c r="B4119" s="0" t="n">
        <v>8</v>
      </c>
      <c r="C4119" s="0" t="n">
        <v>6342</v>
      </c>
      <c r="E4119" s="0" t="n">
        <v>0</v>
      </c>
      <c r="F4119" s="55" t="s">
        <v>1181</v>
      </c>
      <c r="I4119" s="55" t="s">
        <v>157</v>
      </c>
      <c r="L4119" s="0" t="n">
        <v>84</v>
      </c>
      <c r="U4119" s="0" t="n">
        <v>594</v>
      </c>
      <c r="V4119" s="0" t="n">
        <v>4</v>
      </c>
      <c r="W4119" s="60" t="n">
        <v>46227</v>
      </c>
      <c r="X4119" s="55" t="n">
        <f aca="false">IF(I4119="Male",0,1)</f>
        <v>1</v>
      </c>
      <c r="Y4119" s="55" t="n">
        <f aca="false">IF(OR(I4119="DNB",I4119="Dry DNB"),1,0)</f>
        <v>0</v>
      </c>
      <c r="Z4119" s="55" t="n">
        <f aca="false">IF(ISNUMBER(W4119),A4119-W4119,"")</f>
        <v>83</v>
      </c>
      <c r="AA4119" s="55" t="n">
        <f aca="false">MATCH(A4119,DATAS,0)</f>
        <v>2</v>
      </c>
      <c r="AB4119" s="55" t="n">
        <f aca="false">IF(AND(E4119&gt;0,OR(AND(B4119&gt;=1,B4119&lt;=6),B4119=10)),1,0)</f>
        <v>0</v>
      </c>
      <c r="AC4119" s="55" t="n">
        <f aca="false">IF(AND(E4119&gt;0,B4119=10),1,0)</f>
        <v>0</v>
      </c>
      <c r="AD4119" s="55" t="n">
        <f aca="false">IF(AND(C4118=C4119,AA4118=AA4119-1),AB4118,"")</f>
        <v>0</v>
      </c>
      <c r="AE4119" s="55" t="n">
        <f aca="false">IF(AND(C4118=C4119,AA4118=AA4119-1),AC4118,"")</f>
        <v>0</v>
      </c>
      <c r="AF4119" s="55" t="n">
        <f aca="false">IF(AA4119=1,"",IF(AND(AB4119=1,AD4119&lt;&gt;1),1,0))</f>
        <v>0</v>
      </c>
      <c r="AG4119" s="55" t="n">
        <f aca="false">IF(AA4119=1,"",IF(AND(AC4119=1,AE4119&lt;&gt;1),1,0))</f>
        <v>0</v>
      </c>
      <c r="AH4119" s="60" t="str">
        <f aca="false">IF(AND(E4119&gt;0,AA4119&lt;2,NOT(AND(C4120=C4119,AA4120=AA4119+1))),INDEX(DATAS,AA4119+1),"")</f>
        <v/>
      </c>
      <c r="AI4119" s="60" t="str">
        <f aca="false">IF(AND(AC4119=1,AA4119&lt;2),IF(AND(C4120=C4119,AA4120=AA4119+1),IF(AC4120=1,"",INDEX(DATAS,AA4119+1)),INDEX(DATAS,AA4119+1)),"")</f>
        <v/>
      </c>
    </row>
    <row r="4120" customFormat="false" ht="15" hidden="false" customHeight="false" outlineLevel="0" collapsed="false">
      <c r="A4120" s="60" t="n">
        <v>46309</v>
      </c>
      <c r="B4120" s="0" t="n">
        <v>8</v>
      </c>
      <c r="C4120" s="0" t="n">
        <v>6343</v>
      </c>
      <c r="E4120" s="0" t="n">
        <v>0</v>
      </c>
      <c r="F4120" s="55" t="s">
        <v>1181</v>
      </c>
      <c r="I4120" s="55" t="s">
        <v>157</v>
      </c>
      <c r="L4120" s="0" t="n">
        <v>150</v>
      </c>
      <c r="U4120" s="0" t="n">
        <v>593</v>
      </c>
      <c r="V4120" s="0" t="n">
        <v>2</v>
      </c>
      <c r="W4120" s="60" t="n">
        <v>46117</v>
      </c>
      <c r="X4120" s="55" t="n">
        <f aca="false">IF(I4120="Male",0,1)</f>
        <v>1</v>
      </c>
      <c r="Y4120" s="55" t="n">
        <f aca="false">IF(OR(I4120="DNB",I4120="Dry DNB"),1,0)</f>
        <v>0</v>
      </c>
      <c r="Z4120" s="55" t="n">
        <f aca="false">IF(ISNUMBER(W4120),A4120-W4120,"")</f>
        <v>192</v>
      </c>
      <c r="AA4120" s="55" t="n">
        <f aca="false">MATCH(A4120,DATAS,0)</f>
        <v>1</v>
      </c>
      <c r="AB4120" s="55" t="n">
        <f aca="false">IF(AND(E4120&gt;0,OR(AND(B4120&gt;=1,B4120&lt;=6),B4120=10)),1,0)</f>
        <v>0</v>
      </c>
      <c r="AC4120" s="55" t="n">
        <f aca="false">IF(AND(E4120&gt;0,B4120=10),1,0)</f>
        <v>0</v>
      </c>
      <c r="AD4120" s="0" t="str">
        <f aca="false">IF(AND(C4119=C4120,AA4119=AA4120-1),AB4119,"")</f>
        <v/>
      </c>
      <c r="AE4120" s="0" t="str">
        <f aca="false">IF(AND(C4119=C4120,AA4119=AA4120-1),AC4119,"")</f>
        <v/>
      </c>
      <c r="AF4120" s="0" t="str">
        <f aca="false">IF(AA4120=1,"",IF(AND(AB4120=1,AD4120&lt;&gt;1),1,0))</f>
        <v/>
      </c>
      <c r="AG4120" s="0" t="str">
        <f aca="false">IF(AA4120=1,"",IF(AND(AC4120=1,AE4120&lt;&gt;1),1,0))</f>
        <v/>
      </c>
      <c r="AH4120" s="60" t="str">
        <f aca="false">IF(AND(E4120&gt;0,AA4120&lt;2,NOT(AND(C4121=C4120,AA4121=AA4120+1))),INDEX(DATAS,AA4120+1),"")</f>
        <v/>
      </c>
      <c r="AI4120" s="60" t="str">
        <f aca="false">IF(AND(AC4120=1,AA4120&lt;2),IF(AND(C4121=C4120,AA4121=AA4120+1),IF(AC4121=1,"",INDEX(DATAS,AA4120+1)),INDEX(DATAS,AA4120+1)),"")</f>
        <v/>
      </c>
    </row>
    <row r="4121" customFormat="false" ht="15" hidden="false" customHeight="false" outlineLevel="0" collapsed="false">
      <c r="A4121" s="60" t="n">
        <v>46310</v>
      </c>
      <c r="B4121" s="0" t="n">
        <v>8</v>
      </c>
      <c r="C4121" s="0" t="n">
        <v>6343</v>
      </c>
      <c r="E4121" s="0" t="n">
        <v>0</v>
      </c>
      <c r="F4121" s="55" t="s">
        <v>1181</v>
      </c>
      <c r="I4121" s="55" t="s">
        <v>157</v>
      </c>
      <c r="L4121" s="0" t="n">
        <v>151</v>
      </c>
      <c r="U4121" s="0" t="n">
        <v>594</v>
      </c>
      <c r="V4121" s="0" t="n">
        <v>2</v>
      </c>
      <c r="W4121" s="60" t="n">
        <v>46117</v>
      </c>
      <c r="X4121" s="55" t="n">
        <f aca="false">IF(I4121="Male",0,1)</f>
        <v>1</v>
      </c>
      <c r="Y4121" s="55" t="n">
        <f aca="false">IF(OR(I4121="DNB",I4121="Dry DNB"),1,0)</f>
        <v>0</v>
      </c>
      <c r="Z4121" s="55" t="n">
        <f aca="false">IF(ISNUMBER(W4121),A4121-W4121,"")</f>
        <v>193</v>
      </c>
      <c r="AA4121" s="55" t="n">
        <f aca="false">MATCH(A4121,DATAS,0)</f>
        <v>2</v>
      </c>
      <c r="AB4121" s="55" t="n">
        <f aca="false">IF(AND(E4121&gt;0,OR(AND(B4121&gt;=1,B4121&lt;=6),B4121=10)),1,0)</f>
        <v>0</v>
      </c>
      <c r="AC4121" s="55" t="n">
        <f aca="false">IF(AND(E4121&gt;0,B4121=10),1,0)</f>
        <v>0</v>
      </c>
      <c r="AD4121" s="55" t="n">
        <f aca="false">IF(AND(C4120=C4121,AA4120=AA4121-1),AB4120,"")</f>
        <v>0</v>
      </c>
      <c r="AE4121" s="55" t="n">
        <f aca="false">IF(AND(C4120=C4121,AA4120=AA4121-1),AC4120,"")</f>
        <v>0</v>
      </c>
      <c r="AF4121" s="55" t="n">
        <f aca="false">IF(AA4121=1,"",IF(AND(AB4121=1,AD4121&lt;&gt;1),1,0))</f>
        <v>0</v>
      </c>
      <c r="AG4121" s="55" t="n">
        <f aca="false">IF(AA4121=1,"",IF(AND(AC4121=1,AE4121&lt;&gt;1),1,0))</f>
        <v>0</v>
      </c>
      <c r="AH4121" s="60" t="str">
        <f aca="false">IF(AND(E4121&gt;0,AA4121&lt;2,NOT(AND(C4122=C4121,AA4122=AA4121+1))),INDEX(DATAS,AA4121+1),"")</f>
        <v/>
      </c>
      <c r="AI4121" s="60" t="str">
        <f aca="false">IF(AND(AC4121=1,AA4121&lt;2),IF(AND(C4122=C4121,AA4122=AA4121+1),IF(AC4122=1,"",INDEX(DATAS,AA4121+1)),INDEX(DATAS,AA4121+1)),"")</f>
        <v/>
      </c>
    </row>
    <row r="4122" customFormat="false" ht="15" hidden="false" customHeight="false" outlineLevel="0" collapsed="false">
      <c r="A4122" s="60" t="n">
        <v>46309</v>
      </c>
      <c r="B4122" s="0" t="n">
        <v>8</v>
      </c>
      <c r="C4122" s="0" t="n">
        <v>6344</v>
      </c>
      <c r="E4122" s="0" t="n">
        <v>0</v>
      </c>
      <c r="F4122" s="55" t="s">
        <v>1181</v>
      </c>
      <c r="I4122" s="55" t="s">
        <v>157</v>
      </c>
      <c r="L4122" s="0" t="n">
        <v>182</v>
      </c>
      <c r="U4122" s="0" t="n">
        <v>593</v>
      </c>
      <c r="V4122" s="0" t="n">
        <v>1</v>
      </c>
      <c r="W4122" s="60" t="n">
        <v>46128</v>
      </c>
      <c r="X4122" s="55" t="n">
        <f aca="false">IF(I4122="Male",0,1)</f>
        <v>1</v>
      </c>
      <c r="Y4122" s="55" t="n">
        <f aca="false">IF(OR(I4122="DNB",I4122="Dry DNB"),1,0)</f>
        <v>0</v>
      </c>
      <c r="Z4122" s="55" t="n">
        <f aca="false">IF(ISNUMBER(W4122),A4122-W4122,"")</f>
        <v>181</v>
      </c>
      <c r="AA4122" s="55" t="n">
        <f aca="false">MATCH(A4122,DATAS,0)</f>
        <v>1</v>
      </c>
      <c r="AB4122" s="55" t="n">
        <f aca="false">IF(AND(E4122&gt;0,OR(AND(B4122&gt;=1,B4122&lt;=6),B4122=10)),1,0)</f>
        <v>0</v>
      </c>
      <c r="AC4122" s="55" t="n">
        <f aca="false">IF(AND(E4122&gt;0,B4122=10),1,0)</f>
        <v>0</v>
      </c>
      <c r="AD4122" s="0" t="str">
        <f aca="false">IF(AND(C4121=C4122,AA4121=AA4122-1),AB4121,"")</f>
        <v/>
      </c>
      <c r="AE4122" s="0" t="str">
        <f aca="false">IF(AND(C4121=C4122,AA4121=AA4122-1),AC4121,"")</f>
        <v/>
      </c>
      <c r="AF4122" s="0" t="str">
        <f aca="false">IF(AA4122=1,"",IF(AND(AB4122=1,AD4122&lt;&gt;1),1,0))</f>
        <v/>
      </c>
      <c r="AG4122" s="0" t="str">
        <f aca="false">IF(AA4122=1,"",IF(AND(AC4122=1,AE4122&lt;&gt;1),1,0))</f>
        <v/>
      </c>
      <c r="AH4122" s="60" t="str">
        <f aca="false">IF(AND(E4122&gt;0,AA4122&lt;2,NOT(AND(C4123=C4122,AA4123=AA4122+1))),INDEX(DATAS,AA4122+1),"")</f>
        <v/>
      </c>
      <c r="AI4122" s="60" t="str">
        <f aca="false">IF(AND(AC4122=1,AA4122&lt;2),IF(AND(C4123=C4122,AA4123=AA4122+1),IF(AC4123=1,"",INDEX(DATAS,AA4122+1)),INDEX(DATAS,AA4122+1)),"")</f>
        <v/>
      </c>
    </row>
    <row r="4123" customFormat="false" ht="15" hidden="false" customHeight="false" outlineLevel="0" collapsed="false">
      <c r="A4123" s="60" t="n">
        <v>46310</v>
      </c>
      <c r="B4123" s="0" t="n">
        <v>8</v>
      </c>
      <c r="C4123" s="0" t="n">
        <v>6344</v>
      </c>
      <c r="E4123" s="0" t="n">
        <v>0</v>
      </c>
      <c r="F4123" s="55" t="s">
        <v>1181</v>
      </c>
      <c r="I4123" s="55" t="s">
        <v>157</v>
      </c>
      <c r="L4123" s="0" t="n">
        <v>183</v>
      </c>
      <c r="U4123" s="0" t="n">
        <v>594</v>
      </c>
      <c r="V4123" s="0" t="n">
        <v>1</v>
      </c>
      <c r="W4123" s="60" t="n">
        <v>46128</v>
      </c>
      <c r="X4123" s="55" t="n">
        <f aca="false">IF(I4123="Male",0,1)</f>
        <v>1</v>
      </c>
      <c r="Y4123" s="55" t="n">
        <f aca="false">IF(OR(I4123="DNB",I4123="Dry DNB"),1,0)</f>
        <v>0</v>
      </c>
      <c r="Z4123" s="55" t="n">
        <f aca="false">IF(ISNUMBER(W4123),A4123-W4123,"")</f>
        <v>182</v>
      </c>
      <c r="AA4123" s="55" t="n">
        <f aca="false">MATCH(A4123,DATAS,0)</f>
        <v>2</v>
      </c>
      <c r="AB4123" s="55" t="n">
        <f aca="false">IF(AND(E4123&gt;0,OR(AND(B4123&gt;=1,B4123&lt;=6),B4123=10)),1,0)</f>
        <v>0</v>
      </c>
      <c r="AC4123" s="55" t="n">
        <f aca="false">IF(AND(E4123&gt;0,B4123=10),1,0)</f>
        <v>0</v>
      </c>
      <c r="AD4123" s="55" t="n">
        <f aca="false">IF(AND(C4122=C4123,AA4122=AA4123-1),AB4122,"")</f>
        <v>0</v>
      </c>
      <c r="AE4123" s="55" t="n">
        <f aca="false">IF(AND(C4122=C4123,AA4122=AA4123-1),AC4122,"")</f>
        <v>0</v>
      </c>
      <c r="AF4123" s="55" t="n">
        <f aca="false">IF(AA4123=1,"",IF(AND(AB4123=1,AD4123&lt;&gt;1),1,0))</f>
        <v>0</v>
      </c>
      <c r="AG4123" s="55" t="n">
        <f aca="false">IF(AA4123=1,"",IF(AND(AC4123=1,AE4123&lt;&gt;1),1,0))</f>
        <v>0</v>
      </c>
      <c r="AH4123" s="60" t="str">
        <f aca="false">IF(AND(E4123&gt;0,AA4123&lt;2,NOT(AND(C4124=C4123,AA4124=AA4123+1))),INDEX(DATAS,AA4123+1),"")</f>
        <v/>
      </c>
      <c r="AI4123" s="60" t="str">
        <f aca="false">IF(AND(AC4123=1,AA4123&lt;2),IF(AND(C4124=C4123,AA4124=AA4123+1),IF(AC4124=1,"",INDEX(DATAS,AA4123+1)),INDEX(DATAS,AA4123+1)),"")</f>
        <v/>
      </c>
    </row>
    <row r="4124" customFormat="false" ht="15" hidden="false" customHeight="false" outlineLevel="0" collapsed="false">
      <c r="A4124" s="60" t="n">
        <v>46309</v>
      </c>
      <c r="B4124" s="0" t="n">
        <v>8</v>
      </c>
      <c r="C4124" s="0" t="n">
        <v>6345</v>
      </c>
      <c r="E4124" s="0" t="n">
        <v>0</v>
      </c>
      <c r="F4124" s="55" t="s">
        <v>1182</v>
      </c>
      <c r="I4124" s="55" t="s">
        <v>157</v>
      </c>
      <c r="L4124" s="0" t="n">
        <v>192</v>
      </c>
      <c r="U4124" s="0" t="n">
        <v>592</v>
      </c>
      <c r="V4124" s="0" t="n">
        <v>1</v>
      </c>
      <c r="W4124" s="60" t="n">
        <v>46118</v>
      </c>
      <c r="X4124" s="55" t="n">
        <f aca="false">IF(I4124="Male",0,1)</f>
        <v>1</v>
      </c>
      <c r="Y4124" s="55" t="n">
        <f aca="false">IF(OR(I4124="DNB",I4124="Dry DNB"),1,0)</f>
        <v>0</v>
      </c>
      <c r="Z4124" s="55" t="n">
        <f aca="false">IF(ISNUMBER(W4124),A4124-W4124,"")</f>
        <v>191</v>
      </c>
      <c r="AA4124" s="55" t="n">
        <f aca="false">MATCH(A4124,DATAS,0)</f>
        <v>1</v>
      </c>
      <c r="AB4124" s="55" t="n">
        <f aca="false">IF(AND(E4124&gt;0,OR(AND(B4124&gt;=1,B4124&lt;=6),B4124=10)),1,0)</f>
        <v>0</v>
      </c>
      <c r="AC4124" s="55" t="n">
        <f aca="false">IF(AND(E4124&gt;0,B4124=10),1,0)</f>
        <v>0</v>
      </c>
      <c r="AD4124" s="0" t="str">
        <f aca="false">IF(AND(C4123=C4124,AA4123=AA4124-1),AB4123,"")</f>
        <v/>
      </c>
      <c r="AE4124" s="0" t="str">
        <f aca="false">IF(AND(C4123=C4124,AA4123=AA4124-1),AC4123,"")</f>
        <v/>
      </c>
      <c r="AF4124" s="0" t="str">
        <f aca="false">IF(AA4124=1,"",IF(AND(AB4124=1,AD4124&lt;&gt;1),1,0))</f>
        <v/>
      </c>
      <c r="AG4124" s="0" t="str">
        <f aca="false">IF(AA4124=1,"",IF(AND(AC4124=1,AE4124&lt;&gt;1),1,0))</f>
        <v/>
      </c>
      <c r="AH4124" s="60" t="str">
        <f aca="false">IF(AND(E4124&gt;0,AA4124&lt;2,NOT(AND(C4125=C4124,AA4125=AA4124+1))),INDEX(DATAS,AA4124+1),"")</f>
        <v/>
      </c>
      <c r="AI4124" s="60" t="str">
        <f aca="false">IF(AND(AC4124=1,AA4124&lt;2),IF(AND(C4125=C4124,AA4125=AA4124+1),IF(AC4125=1,"",INDEX(DATAS,AA4124+1)),INDEX(DATAS,AA4124+1)),"")</f>
        <v/>
      </c>
    </row>
    <row r="4125" customFormat="false" ht="15" hidden="false" customHeight="false" outlineLevel="0" collapsed="false">
      <c r="A4125" s="60" t="n">
        <v>46310</v>
      </c>
      <c r="B4125" s="0" t="n">
        <v>8</v>
      </c>
      <c r="C4125" s="0" t="n">
        <v>6345</v>
      </c>
      <c r="E4125" s="0" t="n">
        <v>0</v>
      </c>
      <c r="F4125" s="55" t="s">
        <v>1182</v>
      </c>
      <c r="I4125" s="55" t="s">
        <v>157</v>
      </c>
      <c r="L4125" s="0" t="n">
        <v>193</v>
      </c>
      <c r="U4125" s="0" t="n">
        <v>593</v>
      </c>
      <c r="V4125" s="0" t="n">
        <v>1</v>
      </c>
      <c r="W4125" s="60" t="n">
        <v>46118</v>
      </c>
      <c r="X4125" s="55" t="n">
        <f aca="false">IF(I4125="Male",0,1)</f>
        <v>1</v>
      </c>
      <c r="Y4125" s="55" t="n">
        <f aca="false">IF(OR(I4125="DNB",I4125="Dry DNB"),1,0)</f>
        <v>0</v>
      </c>
      <c r="Z4125" s="55" t="n">
        <f aca="false">IF(ISNUMBER(W4125),A4125-W4125,"")</f>
        <v>192</v>
      </c>
      <c r="AA4125" s="55" t="n">
        <f aca="false">MATCH(A4125,DATAS,0)</f>
        <v>2</v>
      </c>
      <c r="AB4125" s="55" t="n">
        <f aca="false">IF(AND(E4125&gt;0,OR(AND(B4125&gt;=1,B4125&lt;=6),B4125=10)),1,0)</f>
        <v>0</v>
      </c>
      <c r="AC4125" s="55" t="n">
        <f aca="false">IF(AND(E4125&gt;0,B4125=10),1,0)</f>
        <v>0</v>
      </c>
      <c r="AD4125" s="55" t="n">
        <f aca="false">IF(AND(C4124=C4125,AA4124=AA4125-1),AB4124,"")</f>
        <v>0</v>
      </c>
      <c r="AE4125" s="55" t="n">
        <f aca="false">IF(AND(C4124=C4125,AA4124=AA4125-1),AC4124,"")</f>
        <v>0</v>
      </c>
      <c r="AF4125" s="55" t="n">
        <f aca="false">IF(AA4125=1,"",IF(AND(AB4125=1,AD4125&lt;&gt;1),1,0))</f>
        <v>0</v>
      </c>
      <c r="AG4125" s="55" t="n">
        <f aca="false">IF(AA4125=1,"",IF(AND(AC4125=1,AE4125&lt;&gt;1),1,0))</f>
        <v>0</v>
      </c>
      <c r="AH4125" s="60" t="str">
        <f aca="false">IF(AND(E4125&gt;0,AA4125&lt;2,NOT(AND(C4126=C4125,AA4126=AA4125+1))),INDEX(DATAS,AA4125+1),"")</f>
        <v/>
      </c>
      <c r="AI4125" s="60" t="str">
        <f aca="false">IF(AND(AC4125=1,AA4125&lt;2),IF(AND(C4126=C4125,AA4126=AA4125+1),IF(AC4126=1,"",INDEX(DATAS,AA4125+1)),INDEX(DATAS,AA4125+1)),"")</f>
        <v/>
      </c>
    </row>
    <row r="4126" customFormat="false" ht="15" hidden="false" customHeight="false" outlineLevel="0" collapsed="false">
      <c r="A4126" s="60" t="n">
        <v>46309</v>
      </c>
      <c r="B4126" s="0" t="n">
        <v>8</v>
      </c>
      <c r="C4126" s="0" t="n">
        <v>6346</v>
      </c>
      <c r="E4126" s="0" t="n">
        <v>0</v>
      </c>
      <c r="F4126" s="55" t="s">
        <v>1183</v>
      </c>
      <c r="I4126" s="55" t="s">
        <v>157</v>
      </c>
      <c r="L4126" s="0" t="n">
        <v>177</v>
      </c>
      <c r="U4126" s="0" t="n">
        <v>590</v>
      </c>
      <c r="V4126" s="0" t="n">
        <v>2</v>
      </c>
      <c r="W4126" s="60" t="n">
        <v>46133</v>
      </c>
      <c r="X4126" s="55" t="n">
        <f aca="false">IF(I4126="Male",0,1)</f>
        <v>1</v>
      </c>
      <c r="Y4126" s="55" t="n">
        <f aca="false">IF(OR(I4126="DNB",I4126="Dry DNB"),1,0)</f>
        <v>0</v>
      </c>
      <c r="Z4126" s="55" t="n">
        <f aca="false">IF(ISNUMBER(W4126),A4126-W4126,"")</f>
        <v>176</v>
      </c>
      <c r="AA4126" s="55" t="n">
        <f aca="false">MATCH(A4126,DATAS,0)</f>
        <v>1</v>
      </c>
      <c r="AB4126" s="55" t="n">
        <f aca="false">IF(AND(E4126&gt;0,OR(AND(B4126&gt;=1,B4126&lt;=6),B4126=10)),1,0)</f>
        <v>0</v>
      </c>
      <c r="AC4126" s="55" t="n">
        <f aca="false">IF(AND(E4126&gt;0,B4126=10),1,0)</f>
        <v>0</v>
      </c>
      <c r="AD4126" s="0" t="str">
        <f aca="false">IF(AND(C4125=C4126,AA4125=AA4126-1),AB4125,"")</f>
        <v/>
      </c>
      <c r="AE4126" s="0" t="str">
        <f aca="false">IF(AND(C4125=C4126,AA4125=AA4126-1),AC4125,"")</f>
        <v/>
      </c>
      <c r="AF4126" s="0" t="str">
        <f aca="false">IF(AA4126=1,"",IF(AND(AB4126=1,AD4126&lt;&gt;1),1,0))</f>
        <v/>
      </c>
      <c r="AG4126" s="0" t="str">
        <f aca="false">IF(AA4126=1,"",IF(AND(AC4126=1,AE4126&lt;&gt;1),1,0))</f>
        <v/>
      </c>
      <c r="AH4126" s="60" t="str">
        <f aca="false">IF(AND(E4126&gt;0,AA4126&lt;2,NOT(AND(C4127=C4126,AA4127=AA4126+1))),INDEX(DATAS,AA4126+1),"")</f>
        <v/>
      </c>
      <c r="AI4126" s="60" t="str">
        <f aca="false">IF(AND(AC4126=1,AA4126&lt;2),IF(AND(C4127=C4126,AA4127=AA4126+1),IF(AC4127=1,"",INDEX(DATAS,AA4126+1)),INDEX(DATAS,AA4126+1)),"")</f>
        <v/>
      </c>
    </row>
    <row r="4127" customFormat="false" ht="15" hidden="false" customHeight="false" outlineLevel="0" collapsed="false">
      <c r="A4127" s="60" t="n">
        <v>46310</v>
      </c>
      <c r="B4127" s="0" t="n">
        <v>8</v>
      </c>
      <c r="C4127" s="0" t="n">
        <v>6346</v>
      </c>
      <c r="E4127" s="0" t="n">
        <v>0</v>
      </c>
      <c r="F4127" s="55" t="s">
        <v>1183</v>
      </c>
      <c r="I4127" s="55" t="s">
        <v>157</v>
      </c>
      <c r="L4127" s="0" t="n">
        <v>178</v>
      </c>
      <c r="U4127" s="0" t="n">
        <v>591</v>
      </c>
      <c r="V4127" s="0" t="n">
        <v>2</v>
      </c>
      <c r="W4127" s="60" t="n">
        <v>46133</v>
      </c>
      <c r="X4127" s="55" t="n">
        <f aca="false">IF(I4127="Male",0,1)</f>
        <v>1</v>
      </c>
      <c r="Y4127" s="55" t="n">
        <f aca="false">IF(OR(I4127="DNB",I4127="Dry DNB"),1,0)</f>
        <v>0</v>
      </c>
      <c r="Z4127" s="55" t="n">
        <f aca="false">IF(ISNUMBER(W4127),A4127-W4127,"")</f>
        <v>177</v>
      </c>
      <c r="AA4127" s="55" t="n">
        <f aca="false">MATCH(A4127,DATAS,0)</f>
        <v>2</v>
      </c>
      <c r="AB4127" s="55" t="n">
        <f aca="false">IF(AND(E4127&gt;0,OR(AND(B4127&gt;=1,B4127&lt;=6),B4127=10)),1,0)</f>
        <v>0</v>
      </c>
      <c r="AC4127" s="55" t="n">
        <f aca="false">IF(AND(E4127&gt;0,B4127=10),1,0)</f>
        <v>0</v>
      </c>
      <c r="AD4127" s="55" t="n">
        <f aca="false">IF(AND(C4126=C4127,AA4126=AA4127-1),AB4126,"")</f>
        <v>0</v>
      </c>
      <c r="AE4127" s="55" t="n">
        <f aca="false">IF(AND(C4126=C4127,AA4126=AA4127-1),AC4126,"")</f>
        <v>0</v>
      </c>
      <c r="AF4127" s="55" t="n">
        <f aca="false">IF(AA4127=1,"",IF(AND(AB4127=1,AD4127&lt;&gt;1),1,0))</f>
        <v>0</v>
      </c>
      <c r="AG4127" s="55" t="n">
        <f aca="false">IF(AA4127=1,"",IF(AND(AC4127=1,AE4127&lt;&gt;1),1,0))</f>
        <v>0</v>
      </c>
      <c r="AH4127" s="60" t="str">
        <f aca="false">IF(AND(E4127&gt;0,AA4127&lt;2,NOT(AND(C4128=C4127,AA4128=AA4127+1))),INDEX(DATAS,AA4127+1),"")</f>
        <v/>
      </c>
      <c r="AI4127" s="60" t="str">
        <f aca="false">IF(AND(AC4127=1,AA4127&lt;2),IF(AND(C4128=C4127,AA4128=AA4127+1),IF(AC4128=1,"",INDEX(DATAS,AA4127+1)),INDEX(DATAS,AA4127+1)),"")</f>
        <v/>
      </c>
    </row>
    <row r="4128" customFormat="false" ht="15" hidden="false" customHeight="false" outlineLevel="0" collapsed="false">
      <c r="A4128" s="60" t="n">
        <v>46309</v>
      </c>
      <c r="B4128" s="0" t="n">
        <v>8</v>
      </c>
      <c r="C4128" s="0" t="n">
        <v>6347</v>
      </c>
      <c r="E4128" s="0" t="n">
        <v>0</v>
      </c>
      <c r="F4128" s="55" t="s">
        <v>1183</v>
      </c>
      <c r="I4128" s="55" t="s">
        <v>157</v>
      </c>
      <c r="L4128" s="0" t="n">
        <v>188</v>
      </c>
      <c r="U4128" s="0" t="n">
        <v>590</v>
      </c>
      <c r="V4128" s="0" t="n">
        <v>1</v>
      </c>
      <c r="X4128" s="55" t="n">
        <f aca="false">IF(I4128="Male",0,1)</f>
        <v>1</v>
      </c>
      <c r="Y4128" s="55" t="n">
        <f aca="false">IF(OR(I4128="DNB",I4128="Dry DNB"),1,0)</f>
        <v>0</v>
      </c>
      <c r="Z4128" s="0" t="str">
        <f aca="false">IF(ISNUMBER(W4128),A4128-W4128,"")</f>
        <v/>
      </c>
      <c r="AA4128" s="55" t="n">
        <f aca="false">MATCH(A4128,DATAS,0)</f>
        <v>1</v>
      </c>
      <c r="AB4128" s="55" t="n">
        <f aca="false">IF(AND(E4128&gt;0,OR(AND(B4128&gt;=1,B4128&lt;=6),B4128=10)),1,0)</f>
        <v>0</v>
      </c>
      <c r="AC4128" s="55" t="n">
        <f aca="false">IF(AND(E4128&gt;0,B4128=10),1,0)</f>
        <v>0</v>
      </c>
      <c r="AD4128" s="0" t="str">
        <f aca="false">IF(AND(C4127=C4128,AA4127=AA4128-1),AB4127,"")</f>
        <v/>
      </c>
      <c r="AE4128" s="0" t="str">
        <f aca="false">IF(AND(C4127=C4128,AA4127=AA4128-1),AC4127,"")</f>
        <v/>
      </c>
      <c r="AF4128" s="0" t="str">
        <f aca="false">IF(AA4128=1,"",IF(AND(AB4128=1,AD4128&lt;&gt;1),1,0))</f>
        <v/>
      </c>
      <c r="AG4128" s="0" t="str">
        <f aca="false">IF(AA4128=1,"",IF(AND(AC4128=1,AE4128&lt;&gt;1),1,0))</f>
        <v/>
      </c>
      <c r="AH4128" s="60" t="str">
        <f aca="false">IF(AND(E4128&gt;0,AA4128&lt;2,NOT(AND(C4129=C4128,AA4129=AA4128+1))),INDEX(DATAS,AA4128+1),"")</f>
        <v/>
      </c>
      <c r="AI4128" s="60" t="str">
        <f aca="false">IF(AND(AC4128=1,AA4128&lt;2),IF(AND(C4129=C4128,AA4129=AA4128+1),IF(AC4129=1,"",INDEX(DATAS,AA4128+1)),INDEX(DATAS,AA4128+1)),"")</f>
        <v/>
      </c>
    </row>
    <row r="4129" customFormat="false" ht="15" hidden="false" customHeight="false" outlineLevel="0" collapsed="false">
      <c r="A4129" s="60" t="n">
        <v>46310</v>
      </c>
      <c r="B4129" s="0" t="n">
        <v>8</v>
      </c>
      <c r="C4129" s="0" t="n">
        <v>6347</v>
      </c>
      <c r="E4129" s="0" t="n">
        <v>0</v>
      </c>
      <c r="F4129" s="55" t="s">
        <v>1183</v>
      </c>
      <c r="I4129" s="55" t="s">
        <v>157</v>
      </c>
      <c r="L4129" s="0" t="n">
        <v>189</v>
      </c>
      <c r="U4129" s="0" t="n">
        <v>591</v>
      </c>
      <c r="V4129" s="0" t="n">
        <v>1</v>
      </c>
      <c r="X4129" s="55" t="n">
        <f aca="false">IF(I4129="Male",0,1)</f>
        <v>1</v>
      </c>
      <c r="Y4129" s="55" t="n">
        <f aca="false">IF(OR(I4129="DNB",I4129="Dry DNB"),1,0)</f>
        <v>0</v>
      </c>
      <c r="Z4129" s="0" t="str">
        <f aca="false">IF(ISNUMBER(W4129),A4129-W4129,"")</f>
        <v/>
      </c>
      <c r="AA4129" s="55" t="n">
        <f aca="false">MATCH(A4129,DATAS,0)</f>
        <v>2</v>
      </c>
      <c r="AB4129" s="55" t="n">
        <f aca="false">IF(AND(E4129&gt;0,OR(AND(B4129&gt;=1,B4129&lt;=6),B4129=10)),1,0)</f>
        <v>0</v>
      </c>
      <c r="AC4129" s="55" t="n">
        <f aca="false">IF(AND(E4129&gt;0,B4129=10),1,0)</f>
        <v>0</v>
      </c>
      <c r="AD4129" s="55" t="n">
        <f aca="false">IF(AND(C4128=C4129,AA4128=AA4129-1),AB4128,"")</f>
        <v>0</v>
      </c>
      <c r="AE4129" s="55" t="n">
        <f aca="false">IF(AND(C4128=C4129,AA4128=AA4129-1),AC4128,"")</f>
        <v>0</v>
      </c>
      <c r="AF4129" s="55" t="n">
        <f aca="false">IF(AA4129=1,"",IF(AND(AB4129=1,AD4129&lt;&gt;1),1,0))</f>
        <v>0</v>
      </c>
      <c r="AG4129" s="55" t="n">
        <f aca="false">IF(AA4129=1,"",IF(AND(AC4129=1,AE4129&lt;&gt;1),1,0))</f>
        <v>0</v>
      </c>
      <c r="AH4129" s="60" t="str">
        <f aca="false">IF(AND(E4129&gt;0,AA4129&lt;2,NOT(AND(C4130=C4129,AA4130=AA4129+1))),INDEX(DATAS,AA4129+1),"")</f>
        <v/>
      </c>
      <c r="AI4129" s="60" t="str">
        <f aca="false">IF(AND(AC4129=1,AA4129&lt;2),IF(AND(C4130=C4129,AA4130=AA4129+1),IF(AC4130=1,"",INDEX(DATAS,AA4129+1)),INDEX(DATAS,AA4129+1)),"")</f>
        <v/>
      </c>
    </row>
    <row r="4130" customFormat="false" ht="15" hidden="false" customHeight="false" outlineLevel="0" collapsed="false">
      <c r="A4130" s="60" t="n">
        <v>46309</v>
      </c>
      <c r="B4130" s="0" t="n">
        <v>8</v>
      </c>
      <c r="C4130" s="0" t="n">
        <v>6348</v>
      </c>
      <c r="E4130" s="0" t="n">
        <v>0</v>
      </c>
      <c r="F4130" s="55" t="s">
        <v>1183</v>
      </c>
      <c r="I4130" s="55" t="s">
        <v>157</v>
      </c>
      <c r="L4130" s="0" t="n">
        <v>163</v>
      </c>
      <c r="U4130" s="0" t="n">
        <v>590</v>
      </c>
      <c r="V4130" s="0" t="n">
        <v>2</v>
      </c>
      <c r="W4130" s="60" t="n">
        <v>46147</v>
      </c>
      <c r="X4130" s="55" t="n">
        <f aca="false">IF(I4130="Male",0,1)</f>
        <v>1</v>
      </c>
      <c r="Y4130" s="55" t="n">
        <f aca="false">IF(OR(I4130="DNB",I4130="Dry DNB"),1,0)</f>
        <v>0</v>
      </c>
      <c r="Z4130" s="55" t="n">
        <f aca="false">IF(ISNUMBER(W4130),A4130-W4130,"")</f>
        <v>162</v>
      </c>
      <c r="AA4130" s="55" t="n">
        <f aca="false">MATCH(A4130,DATAS,0)</f>
        <v>1</v>
      </c>
      <c r="AB4130" s="55" t="n">
        <f aca="false">IF(AND(E4130&gt;0,OR(AND(B4130&gt;=1,B4130&lt;=6),B4130=10)),1,0)</f>
        <v>0</v>
      </c>
      <c r="AC4130" s="55" t="n">
        <f aca="false">IF(AND(E4130&gt;0,B4130=10),1,0)</f>
        <v>0</v>
      </c>
      <c r="AD4130" s="0" t="str">
        <f aca="false">IF(AND(C4129=C4130,AA4129=AA4130-1),AB4129,"")</f>
        <v/>
      </c>
      <c r="AE4130" s="0" t="str">
        <f aca="false">IF(AND(C4129=C4130,AA4129=AA4130-1),AC4129,"")</f>
        <v/>
      </c>
      <c r="AF4130" s="0" t="str">
        <f aca="false">IF(AA4130=1,"",IF(AND(AB4130=1,AD4130&lt;&gt;1),1,0))</f>
        <v/>
      </c>
      <c r="AG4130" s="0" t="str">
        <f aca="false">IF(AA4130=1,"",IF(AND(AC4130=1,AE4130&lt;&gt;1),1,0))</f>
        <v/>
      </c>
      <c r="AH4130" s="60" t="str">
        <f aca="false">IF(AND(E4130&gt;0,AA4130&lt;2,NOT(AND(C4131=C4130,AA4131=AA4130+1))),INDEX(DATAS,AA4130+1),"")</f>
        <v/>
      </c>
      <c r="AI4130" s="60" t="str">
        <f aca="false">IF(AND(AC4130=1,AA4130&lt;2),IF(AND(C4131=C4130,AA4131=AA4130+1),IF(AC4131=1,"",INDEX(DATAS,AA4130+1)),INDEX(DATAS,AA4130+1)),"")</f>
        <v/>
      </c>
    </row>
    <row r="4131" customFormat="false" ht="15" hidden="false" customHeight="false" outlineLevel="0" collapsed="false">
      <c r="A4131" s="60" t="n">
        <v>46310</v>
      </c>
      <c r="B4131" s="0" t="n">
        <v>8</v>
      </c>
      <c r="C4131" s="0" t="n">
        <v>6348</v>
      </c>
      <c r="E4131" s="0" t="n">
        <v>0</v>
      </c>
      <c r="F4131" s="55" t="s">
        <v>1183</v>
      </c>
      <c r="I4131" s="55" t="s">
        <v>157</v>
      </c>
      <c r="L4131" s="0" t="n">
        <v>164</v>
      </c>
      <c r="U4131" s="0" t="n">
        <v>591</v>
      </c>
      <c r="V4131" s="0" t="n">
        <v>2</v>
      </c>
      <c r="W4131" s="60" t="n">
        <v>46147</v>
      </c>
      <c r="X4131" s="55" t="n">
        <f aca="false">IF(I4131="Male",0,1)</f>
        <v>1</v>
      </c>
      <c r="Y4131" s="55" t="n">
        <f aca="false">IF(OR(I4131="DNB",I4131="Dry DNB"),1,0)</f>
        <v>0</v>
      </c>
      <c r="Z4131" s="55" t="n">
        <f aca="false">IF(ISNUMBER(W4131),A4131-W4131,"")</f>
        <v>163</v>
      </c>
      <c r="AA4131" s="55" t="n">
        <f aca="false">MATCH(A4131,DATAS,0)</f>
        <v>2</v>
      </c>
      <c r="AB4131" s="55" t="n">
        <f aca="false">IF(AND(E4131&gt;0,OR(AND(B4131&gt;=1,B4131&lt;=6),B4131=10)),1,0)</f>
        <v>0</v>
      </c>
      <c r="AC4131" s="55" t="n">
        <f aca="false">IF(AND(E4131&gt;0,B4131=10),1,0)</f>
        <v>0</v>
      </c>
      <c r="AD4131" s="55" t="n">
        <f aca="false">IF(AND(C4130=C4131,AA4130=AA4131-1),AB4130,"")</f>
        <v>0</v>
      </c>
      <c r="AE4131" s="55" t="n">
        <f aca="false">IF(AND(C4130=C4131,AA4130=AA4131-1),AC4130,"")</f>
        <v>0</v>
      </c>
      <c r="AF4131" s="55" t="n">
        <f aca="false">IF(AA4131=1,"",IF(AND(AB4131=1,AD4131&lt;&gt;1),1,0))</f>
        <v>0</v>
      </c>
      <c r="AG4131" s="55" t="n">
        <f aca="false">IF(AA4131=1,"",IF(AND(AC4131=1,AE4131&lt;&gt;1),1,0))</f>
        <v>0</v>
      </c>
      <c r="AH4131" s="60" t="str">
        <f aca="false">IF(AND(E4131&gt;0,AA4131&lt;2,NOT(AND(C4132=C4131,AA4132=AA4131+1))),INDEX(DATAS,AA4131+1),"")</f>
        <v/>
      </c>
      <c r="AI4131" s="60" t="str">
        <f aca="false">IF(AND(AC4131=1,AA4131&lt;2),IF(AND(C4132=C4131,AA4132=AA4131+1),IF(AC4132=1,"",INDEX(DATAS,AA4131+1)),INDEX(DATAS,AA4131+1)),"")</f>
        <v/>
      </c>
    </row>
    <row r="4132" customFormat="false" ht="15" hidden="false" customHeight="false" outlineLevel="0" collapsed="false">
      <c r="A4132" s="60" t="n">
        <v>46309</v>
      </c>
      <c r="B4132" s="0" t="n">
        <v>8</v>
      </c>
      <c r="C4132" s="0" t="n">
        <v>6349</v>
      </c>
      <c r="E4132" s="0" t="n">
        <v>0</v>
      </c>
      <c r="F4132" s="55" t="s">
        <v>1183</v>
      </c>
      <c r="I4132" s="55" t="s">
        <v>157</v>
      </c>
      <c r="L4132" s="0" t="n">
        <v>133</v>
      </c>
      <c r="U4132" s="0" t="n">
        <v>590</v>
      </c>
      <c r="V4132" s="0" t="n">
        <v>3</v>
      </c>
      <c r="W4132" s="60" t="n">
        <v>46177</v>
      </c>
      <c r="X4132" s="55" t="n">
        <f aca="false">IF(I4132="Male",0,1)</f>
        <v>1</v>
      </c>
      <c r="Y4132" s="55" t="n">
        <f aca="false">IF(OR(I4132="DNB",I4132="Dry DNB"),1,0)</f>
        <v>0</v>
      </c>
      <c r="Z4132" s="55" t="n">
        <f aca="false">IF(ISNUMBER(W4132),A4132-W4132,"")</f>
        <v>132</v>
      </c>
      <c r="AA4132" s="55" t="n">
        <f aca="false">MATCH(A4132,DATAS,0)</f>
        <v>1</v>
      </c>
      <c r="AB4132" s="55" t="n">
        <f aca="false">IF(AND(E4132&gt;0,OR(AND(B4132&gt;=1,B4132&lt;=6),B4132=10)),1,0)</f>
        <v>0</v>
      </c>
      <c r="AC4132" s="55" t="n">
        <f aca="false">IF(AND(E4132&gt;0,B4132=10),1,0)</f>
        <v>0</v>
      </c>
      <c r="AD4132" s="0" t="str">
        <f aca="false">IF(AND(C4131=C4132,AA4131=AA4132-1),AB4131,"")</f>
        <v/>
      </c>
      <c r="AE4132" s="0" t="str">
        <f aca="false">IF(AND(C4131=C4132,AA4131=AA4132-1),AC4131,"")</f>
        <v/>
      </c>
      <c r="AF4132" s="0" t="str">
        <f aca="false">IF(AA4132=1,"",IF(AND(AB4132=1,AD4132&lt;&gt;1),1,0))</f>
        <v/>
      </c>
      <c r="AG4132" s="0" t="str">
        <f aca="false">IF(AA4132=1,"",IF(AND(AC4132=1,AE4132&lt;&gt;1),1,0))</f>
        <v/>
      </c>
      <c r="AH4132" s="60" t="str">
        <f aca="false">IF(AND(E4132&gt;0,AA4132&lt;2,NOT(AND(C4133=C4132,AA4133=AA4132+1))),INDEX(DATAS,AA4132+1),"")</f>
        <v/>
      </c>
      <c r="AI4132" s="60" t="str">
        <f aca="false">IF(AND(AC4132=1,AA4132&lt;2),IF(AND(C4133=C4132,AA4133=AA4132+1),IF(AC4133=1,"",INDEX(DATAS,AA4132+1)),INDEX(DATAS,AA4132+1)),"")</f>
        <v/>
      </c>
    </row>
    <row r="4133" customFormat="false" ht="15" hidden="false" customHeight="false" outlineLevel="0" collapsed="false">
      <c r="A4133" s="60" t="n">
        <v>46310</v>
      </c>
      <c r="B4133" s="0" t="n">
        <v>8</v>
      </c>
      <c r="C4133" s="0" t="n">
        <v>6349</v>
      </c>
      <c r="E4133" s="0" t="n">
        <v>0</v>
      </c>
      <c r="F4133" s="55" t="s">
        <v>1183</v>
      </c>
      <c r="I4133" s="55" t="s">
        <v>157</v>
      </c>
      <c r="L4133" s="0" t="n">
        <v>134</v>
      </c>
      <c r="U4133" s="0" t="n">
        <v>591</v>
      </c>
      <c r="V4133" s="0" t="n">
        <v>3</v>
      </c>
      <c r="W4133" s="60" t="n">
        <v>46177</v>
      </c>
      <c r="X4133" s="55" t="n">
        <f aca="false">IF(I4133="Male",0,1)</f>
        <v>1</v>
      </c>
      <c r="Y4133" s="55" t="n">
        <f aca="false">IF(OR(I4133="DNB",I4133="Dry DNB"),1,0)</f>
        <v>0</v>
      </c>
      <c r="Z4133" s="55" t="n">
        <f aca="false">IF(ISNUMBER(W4133),A4133-W4133,"")</f>
        <v>133</v>
      </c>
      <c r="AA4133" s="55" t="n">
        <f aca="false">MATCH(A4133,DATAS,0)</f>
        <v>2</v>
      </c>
      <c r="AB4133" s="55" t="n">
        <f aca="false">IF(AND(E4133&gt;0,OR(AND(B4133&gt;=1,B4133&lt;=6),B4133=10)),1,0)</f>
        <v>0</v>
      </c>
      <c r="AC4133" s="55" t="n">
        <f aca="false">IF(AND(E4133&gt;0,B4133=10),1,0)</f>
        <v>0</v>
      </c>
      <c r="AD4133" s="55" t="n">
        <f aca="false">IF(AND(C4132=C4133,AA4132=AA4133-1),AB4132,"")</f>
        <v>0</v>
      </c>
      <c r="AE4133" s="55" t="n">
        <f aca="false">IF(AND(C4132=C4133,AA4132=AA4133-1),AC4132,"")</f>
        <v>0</v>
      </c>
      <c r="AF4133" s="55" t="n">
        <f aca="false">IF(AA4133=1,"",IF(AND(AB4133=1,AD4133&lt;&gt;1),1,0))</f>
        <v>0</v>
      </c>
      <c r="AG4133" s="55" t="n">
        <f aca="false">IF(AA4133=1,"",IF(AND(AC4133=1,AE4133&lt;&gt;1),1,0))</f>
        <v>0</v>
      </c>
      <c r="AH4133" s="60" t="str">
        <f aca="false">IF(AND(E4133&gt;0,AA4133&lt;2,NOT(AND(C4134=C4133,AA4134=AA4133+1))),INDEX(DATAS,AA4133+1),"")</f>
        <v/>
      </c>
      <c r="AI4133" s="60" t="str">
        <f aca="false">IF(AND(AC4133=1,AA4133&lt;2),IF(AND(C4134=C4133,AA4134=AA4133+1),IF(AC4134=1,"",INDEX(DATAS,AA4133+1)),INDEX(DATAS,AA4133+1)),"")</f>
        <v/>
      </c>
    </row>
    <row r="4134" customFormat="false" ht="15" hidden="false" customHeight="false" outlineLevel="0" collapsed="false">
      <c r="A4134" s="60" t="n">
        <v>46309</v>
      </c>
      <c r="B4134" s="0" t="n">
        <v>8</v>
      </c>
      <c r="C4134" s="0" t="n">
        <v>6350</v>
      </c>
      <c r="E4134" s="0" t="n">
        <v>0</v>
      </c>
      <c r="F4134" s="55" t="s">
        <v>1183</v>
      </c>
      <c r="I4134" s="55" t="s">
        <v>157</v>
      </c>
      <c r="L4134" s="0" t="n">
        <v>94</v>
      </c>
      <c r="U4134" s="0" t="n">
        <v>590</v>
      </c>
      <c r="V4134" s="0" t="n">
        <v>5</v>
      </c>
      <c r="W4134" s="60" t="n">
        <v>46216</v>
      </c>
      <c r="X4134" s="55" t="n">
        <f aca="false">IF(I4134="Male",0,1)</f>
        <v>1</v>
      </c>
      <c r="Y4134" s="55" t="n">
        <f aca="false">IF(OR(I4134="DNB",I4134="Dry DNB"),1,0)</f>
        <v>0</v>
      </c>
      <c r="Z4134" s="55" t="n">
        <f aca="false">IF(ISNUMBER(W4134),A4134-W4134,"")</f>
        <v>93</v>
      </c>
      <c r="AA4134" s="55" t="n">
        <f aca="false">MATCH(A4134,DATAS,0)</f>
        <v>1</v>
      </c>
      <c r="AB4134" s="55" t="n">
        <f aca="false">IF(AND(E4134&gt;0,OR(AND(B4134&gt;=1,B4134&lt;=6),B4134=10)),1,0)</f>
        <v>0</v>
      </c>
      <c r="AC4134" s="55" t="n">
        <f aca="false">IF(AND(E4134&gt;0,B4134=10),1,0)</f>
        <v>0</v>
      </c>
      <c r="AD4134" s="0" t="str">
        <f aca="false">IF(AND(C4133=C4134,AA4133=AA4134-1),AB4133,"")</f>
        <v/>
      </c>
      <c r="AE4134" s="0" t="str">
        <f aca="false">IF(AND(C4133=C4134,AA4133=AA4134-1),AC4133,"")</f>
        <v/>
      </c>
      <c r="AF4134" s="0" t="str">
        <f aca="false">IF(AA4134=1,"",IF(AND(AB4134=1,AD4134&lt;&gt;1),1,0))</f>
        <v/>
      </c>
      <c r="AG4134" s="0" t="str">
        <f aca="false">IF(AA4134=1,"",IF(AND(AC4134=1,AE4134&lt;&gt;1),1,0))</f>
        <v/>
      </c>
      <c r="AH4134" s="60" t="str">
        <f aca="false">IF(AND(E4134&gt;0,AA4134&lt;2,NOT(AND(C4135=C4134,AA4135=AA4134+1))),INDEX(DATAS,AA4134+1),"")</f>
        <v/>
      </c>
      <c r="AI4134" s="60" t="str">
        <f aca="false">IF(AND(AC4134=1,AA4134&lt;2),IF(AND(C4135=C4134,AA4135=AA4134+1),IF(AC4135=1,"",INDEX(DATAS,AA4134+1)),INDEX(DATAS,AA4134+1)),"")</f>
        <v/>
      </c>
    </row>
    <row r="4135" customFormat="false" ht="15" hidden="false" customHeight="false" outlineLevel="0" collapsed="false">
      <c r="A4135" s="60" t="n">
        <v>46310</v>
      </c>
      <c r="B4135" s="0" t="n">
        <v>8</v>
      </c>
      <c r="C4135" s="0" t="n">
        <v>6350</v>
      </c>
      <c r="E4135" s="0" t="n">
        <v>0</v>
      </c>
      <c r="F4135" s="55" t="s">
        <v>1183</v>
      </c>
      <c r="I4135" s="55" t="s">
        <v>157</v>
      </c>
      <c r="L4135" s="0" t="n">
        <v>95</v>
      </c>
      <c r="U4135" s="0" t="n">
        <v>591</v>
      </c>
      <c r="V4135" s="0" t="n">
        <v>5</v>
      </c>
      <c r="W4135" s="60" t="n">
        <v>46216</v>
      </c>
      <c r="X4135" s="55" t="n">
        <f aca="false">IF(I4135="Male",0,1)</f>
        <v>1</v>
      </c>
      <c r="Y4135" s="55" t="n">
        <f aca="false">IF(OR(I4135="DNB",I4135="Dry DNB"),1,0)</f>
        <v>0</v>
      </c>
      <c r="Z4135" s="55" t="n">
        <f aca="false">IF(ISNUMBER(W4135),A4135-W4135,"")</f>
        <v>94</v>
      </c>
      <c r="AA4135" s="55" t="n">
        <f aca="false">MATCH(A4135,DATAS,0)</f>
        <v>2</v>
      </c>
      <c r="AB4135" s="55" t="n">
        <f aca="false">IF(AND(E4135&gt;0,OR(AND(B4135&gt;=1,B4135&lt;=6),B4135=10)),1,0)</f>
        <v>0</v>
      </c>
      <c r="AC4135" s="55" t="n">
        <f aca="false">IF(AND(E4135&gt;0,B4135=10),1,0)</f>
        <v>0</v>
      </c>
      <c r="AD4135" s="55" t="n">
        <f aca="false">IF(AND(C4134=C4135,AA4134=AA4135-1),AB4134,"")</f>
        <v>0</v>
      </c>
      <c r="AE4135" s="55" t="n">
        <f aca="false">IF(AND(C4134=C4135,AA4134=AA4135-1),AC4134,"")</f>
        <v>0</v>
      </c>
      <c r="AF4135" s="55" t="n">
        <f aca="false">IF(AA4135=1,"",IF(AND(AB4135=1,AD4135&lt;&gt;1),1,0))</f>
        <v>0</v>
      </c>
      <c r="AG4135" s="55" t="n">
        <f aca="false">IF(AA4135=1,"",IF(AND(AC4135=1,AE4135&lt;&gt;1),1,0))</f>
        <v>0</v>
      </c>
      <c r="AH4135" s="60" t="str">
        <f aca="false">IF(AND(E4135&gt;0,AA4135&lt;2,NOT(AND(C4136=C4135,AA4136=AA4135+1))),INDEX(DATAS,AA4135+1),"")</f>
        <v/>
      </c>
      <c r="AI4135" s="60" t="str">
        <f aca="false">IF(AND(AC4135=1,AA4135&lt;2),IF(AND(C4136=C4135,AA4136=AA4135+1),IF(AC4136=1,"",INDEX(DATAS,AA4135+1)),INDEX(DATAS,AA4135+1)),"")</f>
        <v/>
      </c>
    </row>
    <row r="4136" customFormat="false" ht="15" hidden="false" customHeight="false" outlineLevel="0" collapsed="false">
      <c r="A4136" s="60" t="n">
        <v>46309</v>
      </c>
      <c r="B4136" s="0" t="n">
        <v>8</v>
      </c>
      <c r="C4136" s="0" t="n">
        <v>6351</v>
      </c>
      <c r="E4136" s="0" t="n">
        <v>0</v>
      </c>
      <c r="F4136" s="55" t="s">
        <v>1183</v>
      </c>
      <c r="I4136" s="55" t="s">
        <v>157</v>
      </c>
      <c r="L4136" s="0" t="n">
        <v>163</v>
      </c>
      <c r="U4136" s="0" t="n">
        <v>590</v>
      </c>
      <c r="V4136" s="0" t="n">
        <v>2</v>
      </c>
      <c r="W4136" s="60" t="n">
        <v>46147</v>
      </c>
      <c r="X4136" s="55" t="n">
        <f aca="false">IF(I4136="Male",0,1)</f>
        <v>1</v>
      </c>
      <c r="Y4136" s="55" t="n">
        <f aca="false">IF(OR(I4136="DNB",I4136="Dry DNB"),1,0)</f>
        <v>0</v>
      </c>
      <c r="Z4136" s="55" t="n">
        <f aca="false">IF(ISNUMBER(W4136),A4136-W4136,"")</f>
        <v>162</v>
      </c>
      <c r="AA4136" s="55" t="n">
        <f aca="false">MATCH(A4136,DATAS,0)</f>
        <v>1</v>
      </c>
      <c r="AB4136" s="55" t="n">
        <f aca="false">IF(AND(E4136&gt;0,OR(AND(B4136&gt;=1,B4136&lt;=6),B4136=10)),1,0)</f>
        <v>0</v>
      </c>
      <c r="AC4136" s="55" t="n">
        <f aca="false">IF(AND(E4136&gt;0,B4136=10),1,0)</f>
        <v>0</v>
      </c>
      <c r="AD4136" s="0" t="str">
        <f aca="false">IF(AND(C4135=C4136,AA4135=AA4136-1),AB4135,"")</f>
        <v/>
      </c>
      <c r="AE4136" s="0" t="str">
        <f aca="false">IF(AND(C4135=C4136,AA4135=AA4136-1),AC4135,"")</f>
        <v/>
      </c>
      <c r="AF4136" s="0" t="str">
        <f aca="false">IF(AA4136=1,"",IF(AND(AB4136=1,AD4136&lt;&gt;1),1,0))</f>
        <v/>
      </c>
      <c r="AG4136" s="0" t="str">
        <f aca="false">IF(AA4136=1,"",IF(AND(AC4136=1,AE4136&lt;&gt;1),1,0))</f>
        <v/>
      </c>
      <c r="AH4136" s="60" t="str">
        <f aca="false">IF(AND(E4136&gt;0,AA4136&lt;2,NOT(AND(C4137=C4136,AA4137=AA4136+1))),INDEX(DATAS,AA4136+1),"")</f>
        <v/>
      </c>
      <c r="AI4136" s="60" t="str">
        <f aca="false">IF(AND(AC4136=1,AA4136&lt;2),IF(AND(C4137=C4136,AA4137=AA4136+1),IF(AC4137=1,"",INDEX(DATAS,AA4136+1)),INDEX(DATAS,AA4136+1)),"")</f>
        <v/>
      </c>
    </row>
    <row r="4137" customFormat="false" ht="15" hidden="false" customHeight="false" outlineLevel="0" collapsed="false">
      <c r="A4137" s="60" t="n">
        <v>46310</v>
      </c>
      <c r="B4137" s="0" t="n">
        <v>8</v>
      </c>
      <c r="C4137" s="0" t="n">
        <v>6351</v>
      </c>
      <c r="E4137" s="0" t="n">
        <v>0</v>
      </c>
      <c r="F4137" s="55" t="s">
        <v>1183</v>
      </c>
      <c r="I4137" s="55" t="s">
        <v>157</v>
      </c>
      <c r="L4137" s="0" t="n">
        <v>164</v>
      </c>
      <c r="U4137" s="0" t="n">
        <v>591</v>
      </c>
      <c r="V4137" s="0" t="n">
        <v>2</v>
      </c>
      <c r="W4137" s="60" t="n">
        <v>46147</v>
      </c>
      <c r="X4137" s="55" t="n">
        <f aca="false">IF(I4137="Male",0,1)</f>
        <v>1</v>
      </c>
      <c r="Y4137" s="55" t="n">
        <f aca="false">IF(OR(I4137="DNB",I4137="Dry DNB"),1,0)</f>
        <v>0</v>
      </c>
      <c r="Z4137" s="55" t="n">
        <f aca="false">IF(ISNUMBER(W4137),A4137-W4137,"")</f>
        <v>163</v>
      </c>
      <c r="AA4137" s="55" t="n">
        <f aca="false">MATCH(A4137,DATAS,0)</f>
        <v>2</v>
      </c>
      <c r="AB4137" s="55" t="n">
        <f aca="false">IF(AND(E4137&gt;0,OR(AND(B4137&gt;=1,B4137&lt;=6),B4137=10)),1,0)</f>
        <v>0</v>
      </c>
      <c r="AC4137" s="55" t="n">
        <f aca="false">IF(AND(E4137&gt;0,B4137=10),1,0)</f>
        <v>0</v>
      </c>
      <c r="AD4137" s="55" t="n">
        <f aca="false">IF(AND(C4136=C4137,AA4136=AA4137-1),AB4136,"")</f>
        <v>0</v>
      </c>
      <c r="AE4137" s="55" t="n">
        <f aca="false">IF(AND(C4136=C4137,AA4136=AA4137-1),AC4136,"")</f>
        <v>0</v>
      </c>
      <c r="AF4137" s="55" t="n">
        <f aca="false">IF(AA4137=1,"",IF(AND(AB4137=1,AD4137&lt;&gt;1),1,0))</f>
        <v>0</v>
      </c>
      <c r="AG4137" s="55" t="n">
        <f aca="false">IF(AA4137=1,"",IF(AND(AC4137=1,AE4137&lt;&gt;1),1,0))</f>
        <v>0</v>
      </c>
      <c r="AH4137" s="60" t="str">
        <f aca="false">IF(AND(E4137&gt;0,AA4137&lt;2,NOT(AND(C4138=C4137,AA4138=AA4137+1))),INDEX(DATAS,AA4137+1),"")</f>
        <v/>
      </c>
      <c r="AI4137" s="60" t="str">
        <f aca="false">IF(AND(AC4137=1,AA4137&lt;2),IF(AND(C4138=C4137,AA4138=AA4137+1),IF(AC4138=1,"",INDEX(DATAS,AA4137+1)),INDEX(DATAS,AA4137+1)),"")</f>
        <v/>
      </c>
    </row>
    <row r="4138" customFormat="false" ht="15" hidden="false" customHeight="false" outlineLevel="0" collapsed="false">
      <c r="A4138" s="60" t="n">
        <v>46309</v>
      </c>
      <c r="B4138" s="0" t="n">
        <v>8</v>
      </c>
      <c r="C4138" s="0" t="n">
        <v>6353</v>
      </c>
      <c r="E4138" s="0" t="n">
        <v>0</v>
      </c>
      <c r="F4138" s="55" t="s">
        <v>1183</v>
      </c>
      <c r="I4138" s="55" t="s">
        <v>157</v>
      </c>
      <c r="L4138" s="0" t="n">
        <v>133</v>
      </c>
      <c r="U4138" s="0" t="n">
        <v>590</v>
      </c>
      <c r="V4138" s="0" t="n">
        <v>2</v>
      </c>
      <c r="W4138" s="60" t="n">
        <v>46177</v>
      </c>
      <c r="X4138" s="55" t="n">
        <f aca="false">IF(I4138="Male",0,1)</f>
        <v>1</v>
      </c>
      <c r="Y4138" s="55" t="n">
        <f aca="false">IF(OR(I4138="DNB",I4138="Dry DNB"),1,0)</f>
        <v>0</v>
      </c>
      <c r="Z4138" s="55" t="n">
        <f aca="false">IF(ISNUMBER(W4138),A4138-W4138,"")</f>
        <v>132</v>
      </c>
      <c r="AA4138" s="55" t="n">
        <f aca="false">MATCH(A4138,DATAS,0)</f>
        <v>1</v>
      </c>
      <c r="AB4138" s="55" t="n">
        <f aca="false">IF(AND(E4138&gt;0,OR(AND(B4138&gt;=1,B4138&lt;=6),B4138=10)),1,0)</f>
        <v>0</v>
      </c>
      <c r="AC4138" s="55" t="n">
        <f aca="false">IF(AND(E4138&gt;0,B4138=10),1,0)</f>
        <v>0</v>
      </c>
      <c r="AD4138" s="0" t="str">
        <f aca="false">IF(AND(C4137=C4138,AA4137=AA4138-1),AB4137,"")</f>
        <v/>
      </c>
      <c r="AE4138" s="0" t="str">
        <f aca="false">IF(AND(C4137=C4138,AA4137=AA4138-1),AC4137,"")</f>
        <v/>
      </c>
      <c r="AF4138" s="0" t="str">
        <f aca="false">IF(AA4138=1,"",IF(AND(AB4138=1,AD4138&lt;&gt;1),1,0))</f>
        <v/>
      </c>
      <c r="AG4138" s="0" t="str">
        <f aca="false">IF(AA4138=1,"",IF(AND(AC4138=1,AE4138&lt;&gt;1),1,0))</f>
        <v/>
      </c>
      <c r="AH4138" s="60" t="str">
        <f aca="false">IF(AND(E4138&gt;0,AA4138&lt;2,NOT(AND(C4139=C4138,AA4139=AA4138+1))),INDEX(DATAS,AA4138+1),"")</f>
        <v/>
      </c>
      <c r="AI4138" s="60" t="str">
        <f aca="false">IF(AND(AC4138=1,AA4138&lt;2),IF(AND(C4139=C4138,AA4139=AA4138+1),IF(AC4139=1,"",INDEX(DATAS,AA4138+1)),INDEX(DATAS,AA4138+1)),"")</f>
        <v/>
      </c>
    </row>
    <row r="4139" customFormat="false" ht="15" hidden="false" customHeight="false" outlineLevel="0" collapsed="false">
      <c r="A4139" s="60" t="n">
        <v>46310</v>
      </c>
      <c r="B4139" s="0" t="n">
        <v>8</v>
      </c>
      <c r="C4139" s="0" t="n">
        <v>6353</v>
      </c>
      <c r="E4139" s="0" t="n">
        <v>0</v>
      </c>
      <c r="F4139" s="55" t="s">
        <v>1183</v>
      </c>
      <c r="I4139" s="55" t="s">
        <v>157</v>
      </c>
      <c r="L4139" s="0" t="n">
        <v>134</v>
      </c>
      <c r="U4139" s="0" t="n">
        <v>591</v>
      </c>
      <c r="V4139" s="0" t="n">
        <v>2</v>
      </c>
      <c r="W4139" s="60" t="n">
        <v>46177</v>
      </c>
      <c r="X4139" s="55" t="n">
        <f aca="false">IF(I4139="Male",0,1)</f>
        <v>1</v>
      </c>
      <c r="Y4139" s="55" t="n">
        <f aca="false">IF(OR(I4139="DNB",I4139="Dry DNB"),1,0)</f>
        <v>0</v>
      </c>
      <c r="Z4139" s="55" t="n">
        <f aca="false">IF(ISNUMBER(W4139),A4139-W4139,"")</f>
        <v>133</v>
      </c>
      <c r="AA4139" s="55" t="n">
        <f aca="false">MATCH(A4139,DATAS,0)</f>
        <v>2</v>
      </c>
      <c r="AB4139" s="55" t="n">
        <f aca="false">IF(AND(E4139&gt;0,OR(AND(B4139&gt;=1,B4139&lt;=6),B4139=10)),1,0)</f>
        <v>0</v>
      </c>
      <c r="AC4139" s="55" t="n">
        <f aca="false">IF(AND(E4139&gt;0,B4139=10),1,0)</f>
        <v>0</v>
      </c>
      <c r="AD4139" s="55" t="n">
        <f aca="false">IF(AND(C4138=C4139,AA4138=AA4139-1),AB4138,"")</f>
        <v>0</v>
      </c>
      <c r="AE4139" s="55" t="n">
        <f aca="false">IF(AND(C4138=C4139,AA4138=AA4139-1),AC4138,"")</f>
        <v>0</v>
      </c>
      <c r="AF4139" s="55" t="n">
        <f aca="false">IF(AA4139=1,"",IF(AND(AB4139=1,AD4139&lt;&gt;1),1,0))</f>
        <v>0</v>
      </c>
      <c r="AG4139" s="55" t="n">
        <f aca="false">IF(AA4139=1,"",IF(AND(AC4139=1,AE4139&lt;&gt;1),1,0))</f>
        <v>0</v>
      </c>
      <c r="AH4139" s="60" t="str">
        <f aca="false">IF(AND(E4139&gt;0,AA4139&lt;2,NOT(AND(C4140=C4139,AA4140=AA4139+1))),INDEX(DATAS,AA4139+1),"")</f>
        <v/>
      </c>
      <c r="AI4139" s="60" t="str">
        <f aca="false">IF(AND(AC4139=1,AA4139&lt;2),IF(AND(C4140=C4139,AA4140=AA4139+1),IF(AC4140=1,"",INDEX(DATAS,AA4139+1)),INDEX(DATAS,AA4139+1)),"")</f>
        <v/>
      </c>
    </row>
    <row r="4140" customFormat="false" ht="15" hidden="false" customHeight="false" outlineLevel="0" collapsed="false">
      <c r="A4140" s="60" t="n">
        <v>46309</v>
      </c>
      <c r="B4140" s="0" t="n">
        <v>8</v>
      </c>
      <c r="C4140" s="0" t="n">
        <v>6355</v>
      </c>
      <c r="E4140" s="0" t="n">
        <v>0</v>
      </c>
      <c r="F4140" s="55" t="s">
        <v>1183</v>
      </c>
      <c r="I4140" s="55" t="s">
        <v>157</v>
      </c>
      <c r="L4140" s="0" t="n">
        <v>191</v>
      </c>
      <c r="U4140" s="0" t="n">
        <v>590</v>
      </c>
      <c r="V4140" s="0" t="n">
        <v>1</v>
      </c>
      <c r="W4140" s="60" t="n">
        <v>46119</v>
      </c>
      <c r="X4140" s="55" t="n">
        <f aca="false">IF(I4140="Male",0,1)</f>
        <v>1</v>
      </c>
      <c r="Y4140" s="55" t="n">
        <f aca="false">IF(OR(I4140="DNB",I4140="Dry DNB"),1,0)</f>
        <v>0</v>
      </c>
      <c r="Z4140" s="55" t="n">
        <f aca="false">IF(ISNUMBER(W4140),A4140-W4140,"")</f>
        <v>190</v>
      </c>
      <c r="AA4140" s="55" t="n">
        <f aca="false">MATCH(A4140,DATAS,0)</f>
        <v>1</v>
      </c>
      <c r="AB4140" s="55" t="n">
        <f aca="false">IF(AND(E4140&gt;0,OR(AND(B4140&gt;=1,B4140&lt;=6),B4140=10)),1,0)</f>
        <v>0</v>
      </c>
      <c r="AC4140" s="55" t="n">
        <f aca="false">IF(AND(E4140&gt;0,B4140=10),1,0)</f>
        <v>0</v>
      </c>
      <c r="AD4140" s="0" t="str">
        <f aca="false">IF(AND(C4139=C4140,AA4139=AA4140-1),AB4139,"")</f>
        <v/>
      </c>
      <c r="AE4140" s="0" t="str">
        <f aca="false">IF(AND(C4139=C4140,AA4139=AA4140-1),AC4139,"")</f>
        <v/>
      </c>
      <c r="AF4140" s="0" t="str">
        <f aca="false">IF(AA4140=1,"",IF(AND(AB4140=1,AD4140&lt;&gt;1),1,0))</f>
        <v/>
      </c>
      <c r="AG4140" s="0" t="str">
        <f aca="false">IF(AA4140=1,"",IF(AND(AC4140=1,AE4140&lt;&gt;1),1,0))</f>
        <v/>
      </c>
      <c r="AH4140" s="60" t="str">
        <f aca="false">IF(AND(E4140&gt;0,AA4140&lt;2,NOT(AND(C4141=C4140,AA4141=AA4140+1))),INDEX(DATAS,AA4140+1),"")</f>
        <v/>
      </c>
      <c r="AI4140" s="60" t="str">
        <f aca="false">IF(AND(AC4140=1,AA4140&lt;2),IF(AND(C4141=C4140,AA4141=AA4140+1),IF(AC4141=1,"",INDEX(DATAS,AA4140+1)),INDEX(DATAS,AA4140+1)),"")</f>
        <v/>
      </c>
    </row>
    <row r="4141" customFormat="false" ht="15" hidden="false" customHeight="false" outlineLevel="0" collapsed="false">
      <c r="A4141" s="60" t="n">
        <v>46310</v>
      </c>
      <c r="B4141" s="0" t="n">
        <v>8</v>
      </c>
      <c r="C4141" s="0" t="n">
        <v>6355</v>
      </c>
      <c r="E4141" s="0" t="n">
        <v>0</v>
      </c>
      <c r="F4141" s="55" t="s">
        <v>1183</v>
      </c>
      <c r="I4141" s="55" t="s">
        <v>157</v>
      </c>
      <c r="L4141" s="0" t="n">
        <v>192</v>
      </c>
      <c r="U4141" s="0" t="n">
        <v>591</v>
      </c>
      <c r="V4141" s="0" t="n">
        <v>1</v>
      </c>
      <c r="W4141" s="60" t="n">
        <v>46119</v>
      </c>
      <c r="X4141" s="55" t="n">
        <f aca="false">IF(I4141="Male",0,1)</f>
        <v>1</v>
      </c>
      <c r="Y4141" s="55" t="n">
        <f aca="false">IF(OR(I4141="DNB",I4141="Dry DNB"),1,0)</f>
        <v>0</v>
      </c>
      <c r="Z4141" s="55" t="n">
        <f aca="false">IF(ISNUMBER(W4141),A4141-W4141,"")</f>
        <v>191</v>
      </c>
      <c r="AA4141" s="55" t="n">
        <f aca="false">MATCH(A4141,DATAS,0)</f>
        <v>2</v>
      </c>
      <c r="AB4141" s="55" t="n">
        <f aca="false">IF(AND(E4141&gt;0,OR(AND(B4141&gt;=1,B4141&lt;=6),B4141=10)),1,0)</f>
        <v>0</v>
      </c>
      <c r="AC4141" s="55" t="n">
        <f aca="false">IF(AND(E4141&gt;0,B4141=10),1,0)</f>
        <v>0</v>
      </c>
      <c r="AD4141" s="55" t="n">
        <f aca="false">IF(AND(C4140=C4141,AA4140=AA4141-1),AB4140,"")</f>
        <v>0</v>
      </c>
      <c r="AE4141" s="55" t="n">
        <f aca="false">IF(AND(C4140=C4141,AA4140=AA4141-1),AC4140,"")</f>
        <v>0</v>
      </c>
      <c r="AF4141" s="55" t="n">
        <f aca="false">IF(AA4141=1,"",IF(AND(AB4141=1,AD4141&lt;&gt;1),1,0))</f>
        <v>0</v>
      </c>
      <c r="AG4141" s="55" t="n">
        <f aca="false">IF(AA4141=1,"",IF(AND(AC4141=1,AE4141&lt;&gt;1),1,0))</f>
        <v>0</v>
      </c>
      <c r="AH4141" s="60" t="str">
        <f aca="false">IF(AND(E4141&gt;0,AA4141&lt;2,NOT(AND(C4142=C4141,AA4142=AA4141+1))),INDEX(DATAS,AA4141+1),"")</f>
        <v/>
      </c>
      <c r="AI4141" s="60" t="str">
        <f aca="false">IF(AND(AC4141=1,AA4141&lt;2),IF(AND(C4142=C4141,AA4142=AA4141+1),IF(AC4142=1,"",INDEX(DATAS,AA4141+1)),INDEX(DATAS,AA4141+1)),"")</f>
        <v/>
      </c>
    </row>
    <row r="4142" customFormat="false" ht="15" hidden="false" customHeight="false" outlineLevel="0" collapsed="false">
      <c r="A4142" s="60" t="n">
        <v>46309</v>
      </c>
      <c r="B4142" s="0" t="n">
        <v>8</v>
      </c>
      <c r="C4142" s="0" t="n">
        <v>6356</v>
      </c>
      <c r="E4142" s="0" t="n">
        <v>0</v>
      </c>
      <c r="F4142" s="55" t="s">
        <v>1183</v>
      </c>
      <c r="I4142" s="55" t="s">
        <v>157</v>
      </c>
      <c r="L4142" s="0" t="n">
        <v>150</v>
      </c>
      <c r="U4142" s="0" t="n">
        <v>590</v>
      </c>
      <c r="V4142" s="0" t="n">
        <v>2</v>
      </c>
      <c r="W4142" s="60" t="n">
        <v>46121</v>
      </c>
      <c r="X4142" s="55" t="n">
        <f aca="false">IF(I4142="Male",0,1)</f>
        <v>1</v>
      </c>
      <c r="Y4142" s="55" t="n">
        <f aca="false">IF(OR(I4142="DNB",I4142="Dry DNB"),1,0)</f>
        <v>0</v>
      </c>
      <c r="Z4142" s="55" t="n">
        <f aca="false">IF(ISNUMBER(W4142),A4142-W4142,"")</f>
        <v>188</v>
      </c>
      <c r="AA4142" s="55" t="n">
        <f aca="false">MATCH(A4142,DATAS,0)</f>
        <v>1</v>
      </c>
      <c r="AB4142" s="55" t="n">
        <f aca="false">IF(AND(E4142&gt;0,OR(AND(B4142&gt;=1,B4142&lt;=6),B4142=10)),1,0)</f>
        <v>0</v>
      </c>
      <c r="AC4142" s="55" t="n">
        <f aca="false">IF(AND(E4142&gt;0,B4142=10),1,0)</f>
        <v>0</v>
      </c>
      <c r="AD4142" s="0" t="str">
        <f aca="false">IF(AND(C4141=C4142,AA4141=AA4142-1),AB4141,"")</f>
        <v/>
      </c>
      <c r="AE4142" s="0" t="str">
        <f aca="false">IF(AND(C4141=C4142,AA4141=AA4142-1),AC4141,"")</f>
        <v/>
      </c>
      <c r="AF4142" s="0" t="str">
        <f aca="false">IF(AA4142=1,"",IF(AND(AB4142=1,AD4142&lt;&gt;1),1,0))</f>
        <v/>
      </c>
      <c r="AG4142" s="0" t="str">
        <f aca="false">IF(AA4142=1,"",IF(AND(AC4142=1,AE4142&lt;&gt;1),1,0))</f>
        <v/>
      </c>
      <c r="AH4142" s="60" t="str">
        <f aca="false">IF(AND(E4142&gt;0,AA4142&lt;2,NOT(AND(C4143=C4142,AA4143=AA4142+1))),INDEX(DATAS,AA4142+1),"")</f>
        <v/>
      </c>
      <c r="AI4142" s="60" t="str">
        <f aca="false">IF(AND(AC4142=1,AA4142&lt;2),IF(AND(C4143=C4142,AA4143=AA4142+1),IF(AC4143=1,"",INDEX(DATAS,AA4142+1)),INDEX(DATAS,AA4142+1)),"")</f>
        <v/>
      </c>
    </row>
    <row r="4143" customFormat="false" ht="15" hidden="false" customHeight="false" outlineLevel="0" collapsed="false">
      <c r="A4143" s="60" t="n">
        <v>46310</v>
      </c>
      <c r="B4143" s="0" t="n">
        <v>8</v>
      </c>
      <c r="C4143" s="0" t="n">
        <v>6356</v>
      </c>
      <c r="E4143" s="0" t="n">
        <v>0</v>
      </c>
      <c r="F4143" s="55" t="s">
        <v>1183</v>
      </c>
      <c r="I4143" s="55" t="s">
        <v>157</v>
      </c>
      <c r="L4143" s="0" t="n">
        <v>151</v>
      </c>
      <c r="U4143" s="0" t="n">
        <v>591</v>
      </c>
      <c r="V4143" s="0" t="n">
        <v>2</v>
      </c>
      <c r="W4143" s="60" t="n">
        <v>46121</v>
      </c>
      <c r="X4143" s="55" t="n">
        <f aca="false">IF(I4143="Male",0,1)</f>
        <v>1</v>
      </c>
      <c r="Y4143" s="55" t="n">
        <f aca="false">IF(OR(I4143="DNB",I4143="Dry DNB"),1,0)</f>
        <v>0</v>
      </c>
      <c r="Z4143" s="55" t="n">
        <f aca="false">IF(ISNUMBER(W4143),A4143-W4143,"")</f>
        <v>189</v>
      </c>
      <c r="AA4143" s="55" t="n">
        <f aca="false">MATCH(A4143,DATAS,0)</f>
        <v>2</v>
      </c>
      <c r="AB4143" s="55" t="n">
        <f aca="false">IF(AND(E4143&gt;0,OR(AND(B4143&gt;=1,B4143&lt;=6),B4143=10)),1,0)</f>
        <v>0</v>
      </c>
      <c r="AC4143" s="55" t="n">
        <f aca="false">IF(AND(E4143&gt;0,B4143=10),1,0)</f>
        <v>0</v>
      </c>
      <c r="AD4143" s="55" t="n">
        <f aca="false">IF(AND(C4142=C4143,AA4142=AA4143-1),AB4142,"")</f>
        <v>0</v>
      </c>
      <c r="AE4143" s="55" t="n">
        <f aca="false">IF(AND(C4142=C4143,AA4142=AA4143-1),AC4142,"")</f>
        <v>0</v>
      </c>
      <c r="AF4143" s="55" t="n">
        <f aca="false">IF(AA4143=1,"",IF(AND(AB4143=1,AD4143&lt;&gt;1),1,0))</f>
        <v>0</v>
      </c>
      <c r="AG4143" s="55" t="n">
        <f aca="false">IF(AA4143=1,"",IF(AND(AC4143=1,AE4143&lt;&gt;1),1,0))</f>
        <v>0</v>
      </c>
      <c r="AH4143" s="60" t="str">
        <f aca="false">IF(AND(E4143&gt;0,AA4143&lt;2,NOT(AND(C4144=C4143,AA4144=AA4143+1))),INDEX(DATAS,AA4143+1),"")</f>
        <v/>
      </c>
      <c r="AI4143" s="60" t="str">
        <f aca="false">IF(AND(AC4143=1,AA4143&lt;2),IF(AND(C4144=C4143,AA4144=AA4143+1),IF(AC4144=1,"",INDEX(DATAS,AA4143+1)),INDEX(DATAS,AA4143+1)),"")</f>
        <v/>
      </c>
    </row>
    <row r="4144" customFormat="false" ht="15" hidden="false" customHeight="false" outlineLevel="0" collapsed="false">
      <c r="A4144" s="60" t="n">
        <v>46309</v>
      </c>
      <c r="B4144" s="0" t="n">
        <v>8</v>
      </c>
      <c r="C4144" s="0" t="n">
        <v>6357</v>
      </c>
      <c r="E4144" s="0" t="n">
        <v>0</v>
      </c>
      <c r="F4144" s="55" t="s">
        <v>1184</v>
      </c>
      <c r="I4144" s="55" t="s">
        <v>157</v>
      </c>
      <c r="L4144" s="0" t="n">
        <v>184</v>
      </c>
      <c r="U4144" s="0" t="n">
        <v>589</v>
      </c>
      <c r="V4144" s="0" t="n">
        <v>1</v>
      </c>
      <c r="W4144" s="60" t="n">
        <v>46126</v>
      </c>
      <c r="X4144" s="55" t="n">
        <f aca="false">IF(I4144="Male",0,1)</f>
        <v>1</v>
      </c>
      <c r="Y4144" s="55" t="n">
        <f aca="false">IF(OR(I4144="DNB",I4144="Dry DNB"),1,0)</f>
        <v>0</v>
      </c>
      <c r="Z4144" s="55" t="n">
        <f aca="false">IF(ISNUMBER(W4144),A4144-W4144,"")</f>
        <v>183</v>
      </c>
      <c r="AA4144" s="55" t="n">
        <f aca="false">MATCH(A4144,DATAS,0)</f>
        <v>1</v>
      </c>
      <c r="AB4144" s="55" t="n">
        <f aca="false">IF(AND(E4144&gt;0,OR(AND(B4144&gt;=1,B4144&lt;=6),B4144=10)),1,0)</f>
        <v>0</v>
      </c>
      <c r="AC4144" s="55" t="n">
        <f aca="false">IF(AND(E4144&gt;0,B4144=10),1,0)</f>
        <v>0</v>
      </c>
      <c r="AD4144" s="0" t="str">
        <f aca="false">IF(AND(C4143=C4144,AA4143=AA4144-1),AB4143,"")</f>
        <v/>
      </c>
      <c r="AE4144" s="0" t="str">
        <f aca="false">IF(AND(C4143=C4144,AA4143=AA4144-1),AC4143,"")</f>
        <v/>
      </c>
      <c r="AF4144" s="0" t="str">
        <f aca="false">IF(AA4144=1,"",IF(AND(AB4144=1,AD4144&lt;&gt;1),1,0))</f>
        <v/>
      </c>
      <c r="AG4144" s="0" t="str">
        <f aca="false">IF(AA4144=1,"",IF(AND(AC4144=1,AE4144&lt;&gt;1),1,0))</f>
        <v/>
      </c>
      <c r="AH4144" s="60" t="str">
        <f aca="false">IF(AND(E4144&gt;0,AA4144&lt;2,NOT(AND(C4145=C4144,AA4145=AA4144+1))),INDEX(DATAS,AA4144+1),"")</f>
        <v/>
      </c>
      <c r="AI4144" s="60" t="str">
        <f aca="false">IF(AND(AC4144=1,AA4144&lt;2),IF(AND(C4145=C4144,AA4145=AA4144+1),IF(AC4145=1,"",INDEX(DATAS,AA4144+1)),INDEX(DATAS,AA4144+1)),"")</f>
        <v/>
      </c>
    </row>
    <row r="4145" customFormat="false" ht="15" hidden="false" customHeight="false" outlineLevel="0" collapsed="false">
      <c r="A4145" s="60" t="n">
        <v>46310</v>
      </c>
      <c r="B4145" s="0" t="n">
        <v>8</v>
      </c>
      <c r="C4145" s="0" t="n">
        <v>6357</v>
      </c>
      <c r="E4145" s="0" t="n">
        <v>0</v>
      </c>
      <c r="F4145" s="55" t="s">
        <v>1184</v>
      </c>
      <c r="I4145" s="55" t="s">
        <v>157</v>
      </c>
      <c r="L4145" s="0" t="n">
        <v>185</v>
      </c>
      <c r="U4145" s="0" t="n">
        <v>590</v>
      </c>
      <c r="V4145" s="0" t="n">
        <v>1</v>
      </c>
      <c r="W4145" s="60" t="n">
        <v>46126</v>
      </c>
      <c r="X4145" s="55" t="n">
        <f aca="false">IF(I4145="Male",0,1)</f>
        <v>1</v>
      </c>
      <c r="Y4145" s="55" t="n">
        <f aca="false">IF(OR(I4145="DNB",I4145="Dry DNB"),1,0)</f>
        <v>0</v>
      </c>
      <c r="Z4145" s="55" t="n">
        <f aca="false">IF(ISNUMBER(W4145),A4145-W4145,"")</f>
        <v>184</v>
      </c>
      <c r="AA4145" s="55" t="n">
        <f aca="false">MATCH(A4145,DATAS,0)</f>
        <v>2</v>
      </c>
      <c r="AB4145" s="55" t="n">
        <f aca="false">IF(AND(E4145&gt;0,OR(AND(B4145&gt;=1,B4145&lt;=6),B4145=10)),1,0)</f>
        <v>0</v>
      </c>
      <c r="AC4145" s="55" t="n">
        <f aca="false">IF(AND(E4145&gt;0,B4145=10),1,0)</f>
        <v>0</v>
      </c>
      <c r="AD4145" s="55" t="n">
        <f aca="false">IF(AND(C4144=C4145,AA4144=AA4145-1),AB4144,"")</f>
        <v>0</v>
      </c>
      <c r="AE4145" s="55" t="n">
        <f aca="false">IF(AND(C4144=C4145,AA4144=AA4145-1),AC4144,"")</f>
        <v>0</v>
      </c>
      <c r="AF4145" s="55" t="n">
        <f aca="false">IF(AA4145=1,"",IF(AND(AB4145=1,AD4145&lt;&gt;1),1,0))</f>
        <v>0</v>
      </c>
      <c r="AG4145" s="55" t="n">
        <f aca="false">IF(AA4145=1,"",IF(AND(AC4145=1,AE4145&lt;&gt;1),1,0))</f>
        <v>0</v>
      </c>
      <c r="AH4145" s="60" t="str">
        <f aca="false">IF(AND(E4145&gt;0,AA4145&lt;2,NOT(AND(C4146=C4145,AA4146=AA4145+1))),INDEX(DATAS,AA4145+1),"")</f>
        <v/>
      </c>
      <c r="AI4145" s="60" t="str">
        <f aca="false">IF(AND(AC4145=1,AA4145&lt;2),IF(AND(C4146=C4145,AA4146=AA4145+1),IF(AC4146=1,"",INDEX(DATAS,AA4145+1)),INDEX(DATAS,AA4145+1)),"")</f>
        <v/>
      </c>
    </row>
    <row r="4146" customFormat="false" ht="15" hidden="false" customHeight="false" outlineLevel="0" collapsed="false">
      <c r="A4146" s="60" t="n">
        <v>46309</v>
      </c>
      <c r="B4146" s="0" t="n">
        <v>8</v>
      </c>
      <c r="C4146" s="0" t="n">
        <v>6358</v>
      </c>
      <c r="E4146" s="0" t="n">
        <v>0</v>
      </c>
      <c r="F4146" s="55" t="s">
        <v>1184</v>
      </c>
      <c r="I4146" s="55" t="s">
        <v>157</v>
      </c>
      <c r="L4146" s="0" t="n">
        <v>182</v>
      </c>
      <c r="U4146" s="0" t="n">
        <v>589</v>
      </c>
      <c r="V4146" s="0" t="n">
        <v>1</v>
      </c>
      <c r="W4146" s="60" t="n">
        <v>46128</v>
      </c>
      <c r="X4146" s="55" t="n">
        <f aca="false">IF(I4146="Male",0,1)</f>
        <v>1</v>
      </c>
      <c r="Y4146" s="55" t="n">
        <f aca="false">IF(OR(I4146="DNB",I4146="Dry DNB"),1,0)</f>
        <v>0</v>
      </c>
      <c r="Z4146" s="55" t="n">
        <f aca="false">IF(ISNUMBER(W4146),A4146-W4146,"")</f>
        <v>181</v>
      </c>
      <c r="AA4146" s="55" t="n">
        <f aca="false">MATCH(A4146,DATAS,0)</f>
        <v>1</v>
      </c>
      <c r="AB4146" s="55" t="n">
        <f aca="false">IF(AND(E4146&gt;0,OR(AND(B4146&gt;=1,B4146&lt;=6),B4146=10)),1,0)</f>
        <v>0</v>
      </c>
      <c r="AC4146" s="55" t="n">
        <f aca="false">IF(AND(E4146&gt;0,B4146=10),1,0)</f>
        <v>0</v>
      </c>
      <c r="AD4146" s="0" t="str">
        <f aca="false">IF(AND(C4145=C4146,AA4145=AA4146-1),AB4145,"")</f>
        <v/>
      </c>
      <c r="AE4146" s="0" t="str">
        <f aca="false">IF(AND(C4145=C4146,AA4145=AA4146-1),AC4145,"")</f>
        <v/>
      </c>
      <c r="AF4146" s="0" t="str">
        <f aca="false">IF(AA4146=1,"",IF(AND(AB4146=1,AD4146&lt;&gt;1),1,0))</f>
        <v/>
      </c>
      <c r="AG4146" s="0" t="str">
        <f aca="false">IF(AA4146=1,"",IF(AND(AC4146=1,AE4146&lt;&gt;1),1,0))</f>
        <v/>
      </c>
      <c r="AH4146" s="60" t="str">
        <f aca="false">IF(AND(E4146&gt;0,AA4146&lt;2,NOT(AND(C4147=C4146,AA4147=AA4146+1))),INDEX(DATAS,AA4146+1),"")</f>
        <v/>
      </c>
      <c r="AI4146" s="60" t="str">
        <f aca="false">IF(AND(AC4146=1,AA4146&lt;2),IF(AND(C4147=C4146,AA4147=AA4146+1),IF(AC4147=1,"",INDEX(DATAS,AA4146+1)),INDEX(DATAS,AA4146+1)),"")</f>
        <v/>
      </c>
    </row>
    <row r="4147" customFormat="false" ht="15" hidden="false" customHeight="false" outlineLevel="0" collapsed="false">
      <c r="A4147" s="60" t="n">
        <v>46310</v>
      </c>
      <c r="B4147" s="0" t="n">
        <v>8</v>
      </c>
      <c r="C4147" s="0" t="n">
        <v>6358</v>
      </c>
      <c r="E4147" s="0" t="n">
        <v>0</v>
      </c>
      <c r="F4147" s="55" t="s">
        <v>1184</v>
      </c>
      <c r="I4147" s="55" t="s">
        <v>157</v>
      </c>
      <c r="L4147" s="0" t="n">
        <v>183</v>
      </c>
      <c r="U4147" s="0" t="n">
        <v>590</v>
      </c>
      <c r="V4147" s="0" t="n">
        <v>1</v>
      </c>
      <c r="W4147" s="60" t="n">
        <v>46128</v>
      </c>
      <c r="X4147" s="55" t="n">
        <f aca="false">IF(I4147="Male",0,1)</f>
        <v>1</v>
      </c>
      <c r="Y4147" s="55" t="n">
        <f aca="false">IF(OR(I4147="DNB",I4147="Dry DNB"),1,0)</f>
        <v>0</v>
      </c>
      <c r="Z4147" s="55" t="n">
        <f aca="false">IF(ISNUMBER(W4147),A4147-W4147,"")</f>
        <v>182</v>
      </c>
      <c r="AA4147" s="55" t="n">
        <f aca="false">MATCH(A4147,DATAS,0)</f>
        <v>2</v>
      </c>
      <c r="AB4147" s="55" t="n">
        <f aca="false">IF(AND(E4147&gt;0,OR(AND(B4147&gt;=1,B4147&lt;=6),B4147=10)),1,0)</f>
        <v>0</v>
      </c>
      <c r="AC4147" s="55" t="n">
        <f aca="false">IF(AND(E4147&gt;0,B4147=10),1,0)</f>
        <v>0</v>
      </c>
      <c r="AD4147" s="55" t="n">
        <f aca="false">IF(AND(C4146=C4147,AA4146=AA4147-1),AB4146,"")</f>
        <v>0</v>
      </c>
      <c r="AE4147" s="55" t="n">
        <f aca="false">IF(AND(C4146=C4147,AA4146=AA4147-1),AC4146,"")</f>
        <v>0</v>
      </c>
      <c r="AF4147" s="55" t="n">
        <f aca="false">IF(AA4147=1,"",IF(AND(AB4147=1,AD4147&lt;&gt;1),1,0))</f>
        <v>0</v>
      </c>
      <c r="AG4147" s="55" t="n">
        <f aca="false">IF(AA4147=1,"",IF(AND(AC4147=1,AE4147&lt;&gt;1),1,0))</f>
        <v>0</v>
      </c>
      <c r="AH4147" s="60" t="str">
        <f aca="false">IF(AND(E4147&gt;0,AA4147&lt;2,NOT(AND(C4148=C4147,AA4148=AA4147+1))),INDEX(DATAS,AA4147+1),"")</f>
        <v/>
      </c>
      <c r="AI4147" s="60" t="str">
        <f aca="false">IF(AND(AC4147=1,AA4147&lt;2),IF(AND(C4148=C4147,AA4148=AA4147+1),IF(AC4148=1,"",INDEX(DATAS,AA4147+1)),INDEX(DATAS,AA4147+1)),"")</f>
        <v/>
      </c>
    </row>
    <row r="4148" customFormat="false" ht="15" hidden="false" customHeight="false" outlineLevel="0" collapsed="false">
      <c r="A4148" s="60" t="n">
        <v>46309</v>
      </c>
      <c r="B4148" s="0" t="n">
        <v>8</v>
      </c>
      <c r="C4148" s="0" t="n">
        <v>6359</v>
      </c>
      <c r="E4148" s="0" t="n">
        <v>0</v>
      </c>
      <c r="F4148" s="55" t="s">
        <v>1185</v>
      </c>
      <c r="I4148" s="55" t="s">
        <v>157</v>
      </c>
      <c r="L4148" s="0" t="n">
        <v>160</v>
      </c>
      <c r="U4148" s="0" t="n">
        <v>587</v>
      </c>
      <c r="V4148" s="0" t="n">
        <v>2</v>
      </c>
      <c r="W4148" s="60" t="n">
        <v>46150</v>
      </c>
      <c r="X4148" s="55" t="n">
        <f aca="false">IF(I4148="Male",0,1)</f>
        <v>1</v>
      </c>
      <c r="Y4148" s="55" t="n">
        <f aca="false">IF(OR(I4148="DNB",I4148="Dry DNB"),1,0)</f>
        <v>0</v>
      </c>
      <c r="Z4148" s="55" t="n">
        <f aca="false">IF(ISNUMBER(W4148),A4148-W4148,"")</f>
        <v>159</v>
      </c>
      <c r="AA4148" s="55" t="n">
        <f aca="false">MATCH(A4148,DATAS,0)</f>
        <v>1</v>
      </c>
      <c r="AB4148" s="55" t="n">
        <f aca="false">IF(AND(E4148&gt;0,OR(AND(B4148&gt;=1,B4148&lt;=6),B4148=10)),1,0)</f>
        <v>0</v>
      </c>
      <c r="AC4148" s="55" t="n">
        <f aca="false">IF(AND(E4148&gt;0,B4148=10),1,0)</f>
        <v>0</v>
      </c>
      <c r="AD4148" s="0" t="str">
        <f aca="false">IF(AND(C4147=C4148,AA4147=AA4148-1),AB4147,"")</f>
        <v/>
      </c>
      <c r="AE4148" s="0" t="str">
        <f aca="false">IF(AND(C4147=C4148,AA4147=AA4148-1),AC4147,"")</f>
        <v/>
      </c>
      <c r="AF4148" s="0" t="str">
        <f aca="false">IF(AA4148=1,"",IF(AND(AB4148=1,AD4148&lt;&gt;1),1,0))</f>
        <v/>
      </c>
      <c r="AG4148" s="0" t="str">
        <f aca="false">IF(AA4148=1,"",IF(AND(AC4148=1,AE4148&lt;&gt;1),1,0))</f>
        <v/>
      </c>
      <c r="AH4148" s="60" t="str">
        <f aca="false">IF(AND(E4148&gt;0,AA4148&lt;2,NOT(AND(C4149=C4148,AA4149=AA4148+1))),INDEX(DATAS,AA4148+1),"")</f>
        <v/>
      </c>
      <c r="AI4148" s="60" t="str">
        <f aca="false">IF(AND(AC4148=1,AA4148&lt;2),IF(AND(C4149=C4148,AA4149=AA4148+1),IF(AC4149=1,"",INDEX(DATAS,AA4148+1)),INDEX(DATAS,AA4148+1)),"")</f>
        <v/>
      </c>
    </row>
    <row r="4149" customFormat="false" ht="15" hidden="false" customHeight="false" outlineLevel="0" collapsed="false">
      <c r="A4149" s="60" t="n">
        <v>46310</v>
      </c>
      <c r="B4149" s="0" t="n">
        <v>8</v>
      </c>
      <c r="C4149" s="0" t="n">
        <v>6359</v>
      </c>
      <c r="E4149" s="0" t="n">
        <v>0</v>
      </c>
      <c r="F4149" s="55" t="s">
        <v>1185</v>
      </c>
      <c r="I4149" s="55" t="s">
        <v>157</v>
      </c>
      <c r="L4149" s="0" t="n">
        <v>161</v>
      </c>
      <c r="U4149" s="0" t="n">
        <v>588</v>
      </c>
      <c r="V4149" s="0" t="n">
        <v>2</v>
      </c>
      <c r="W4149" s="60" t="n">
        <v>46150</v>
      </c>
      <c r="X4149" s="55" t="n">
        <f aca="false">IF(I4149="Male",0,1)</f>
        <v>1</v>
      </c>
      <c r="Y4149" s="55" t="n">
        <f aca="false">IF(OR(I4149="DNB",I4149="Dry DNB"),1,0)</f>
        <v>0</v>
      </c>
      <c r="Z4149" s="55" t="n">
        <f aca="false">IF(ISNUMBER(W4149),A4149-W4149,"")</f>
        <v>160</v>
      </c>
      <c r="AA4149" s="55" t="n">
        <f aca="false">MATCH(A4149,DATAS,0)</f>
        <v>2</v>
      </c>
      <c r="AB4149" s="55" t="n">
        <f aca="false">IF(AND(E4149&gt;0,OR(AND(B4149&gt;=1,B4149&lt;=6),B4149=10)),1,0)</f>
        <v>0</v>
      </c>
      <c r="AC4149" s="55" t="n">
        <f aca="false">IF(AND(E4149&gt;0,B4149=10),1,0)</f>
        <v>0</v>
      </c>
      <c r="AD4149" s="55" t="n">
        <f aca="false">IF(AND(C4148=C4149,AA4148=AA4149-1),AB4148,"")</f>
        <v>0</v>
      </c>
      <c r="AE4149" s="55" t="n">
        <f aca="false">IF(AND(C4148=C4149,AA4148=AA4149-1),AC4148,"")</f>
        <v>0</v>
      </c>
      <c r="AF4149" s="55" t="n">
        <f aca="false">IF(AA4149=1,"",IF(AND(AB4149=1,AD4149&lt;&gt;1),1,0))</f>
        <v>0</v>
      </c>
      <c r="AG4149" s="55" t="n">
        <f aca="false">IF(AA4149=1,"",IF(AND(AC4149=1,AE4149&lt;&gt;1),1,0))</f>
        <v>0</v>
      </c>
      <c r="AH4149" s="60" t="str">
        <f aca="false">IF(AND(E4149&gt;0,AA4149&lt;2,NOT(AND(C4150=C4149,AA4150=AA4149+1))),INDEX(DATAS,AA4149+1),"")</f>
        <v/>
      </c>
      <c r="AI4149" s="60" t="str">
        <f aca="false">IF(AND(AC4149=1,AA4149&lt;2),IF(AND(C4150=C4149,AA4150=AA4149+1),IF(AC4150=1,"",INDEX(DATAS,AA4149+1)),INDEX(DATAS,AA4149+1)),"")</f>
        <v/>
      </c>
    </row>
    <row r="4150" customFormat="false" ht="15" hidden="false" customHeight="false" outlineLevel="0" collapsed="false">
      <c r="A4150" s="60" t="n">
        <v>46309</v>
      </c>
      <c r="B4150" s="0" t="n">
        <v>8</v>
      </c>
      <c r="C4150" s="0" t="n">
        <v>6360</v>
      </c>
      <c r="E4150" s="0" t="n">
        <v>0</v>
      </c>
      <c r="F4150" s="55" t="s">
        <v>1185</v>
      </c>
      <c r="I4150" s="55" t="s">
        <v>157</v>
      </c>
      <c r="L4150" s="0" t="n">
        <v>122</v>
      </c>
      <c r="U4150" s="0" t="n">
        <v>587</v>
      </c>
      <c r="V4150" s="0" t="n">
        <v>4</v>
      </c>
      <c r="W4150" s="60" t="n">
        <v>46188</v>
      </c>
      <c r="X4150" s="55" t="n">
        <f aca="false">IF(I4150="Male",0,1)</f>
        <v>1</v>
      </c>
      <c r="Y4150" s="55" t="n">
        <f aca="false">IF(OR(I4150="DNB",I4150="Dry DNB"),1,0)</f>
        <v>0</v>
      </c>
      <c r="Z4150" s="55" t="n">
        <f aca="false">IF(ISNUMBER(W4150),A4150-W4150,"")</f>
        <v>121</v>
      </c>
      <c r="AA4150" s="55" t="n">
        <f aca="false">MATCH(A4150,DATAS,0)</f>
        <v>1</v>
      </c>
      <c r="AB4150" s="55" t="n">
        <f aca="false">IF(AND(E4150&gt;0,OR(AND(B4150&gt;=1,B4150&lt;=6),B4150=10)),1,0)</f>
        <v>0</v>
      </c>
      <c r="AC4150" s="55" t="n">
        <f aca="false">IF(AND(E4150&gt;0,B4150=10),1,0)</f>
        <v>0</v>
      </c>
      <c r="AD4150" s="0" t="str">
        <f aca="false">IF(AND(C4149=C4150,AA4149=AA4150-1),AB4149,"")</f>
        <v/>
      </c>
      <c r="AE4150" s="0" t="str">
        <f aca="false">IF(AND(C4149=C4150,AA4149=AA4150-1),AC4149,"")</f>
        <v/>
      </c>
      <c r="AF4150" s="0" t="str">
        <f aca="false">IF(AA4150=1,"",IF(AND(AB4150=1,AD4150&lt;&gt;1),1,0))</f>
        <v/>
      </c>
      <c r="AG4150" s="0" t="str">
        <f aca="false">IF(AA4150=1,"",IF(AND(AC4150=1,AE4150&lt;&gt;1),1,0))</f>
        <v/>
      </c>
      <c r="AH4150" s="60" t="str">
        <f aca="false">IF(AND(E4150&gt;0,AA4150&lt;2,NOT(AND(C4151=C4150,AA4151=AA4150+1))),INDEX(DATAS,AA4150+1),"")</f>
        <v/>
      </c>
      <c r="AI4150" s="60" t="str">
        <f aca="false">IF(AND(AC4150=1,AA4150&lt;2),IF(AND(C4151=C4150,AA4151=AA4150+1),IF(AC4151=1,"",INDEX(DATAS,AA4150+1)),INDEX(DATAS,AA4150+1)),"")</f>
        <v/>
      </c>
    </row>
    <row r="4151" customFormat="false" ht="15" hidden="false" customHeight="false" outlineLevel="0" collapsed="false">
      <c r="A4151" s="60" t="n">
        <v>46310</v>
      </c>
      <c r="B4151" s="0" t="n">
        <v>8</v>
      </c>
      <c r="C4151" s="0" t="n">
        <v>6360</v>
      </c>
      <c r="E4151" s="0" t="n">
        <v>0</v>
      </c>
      <c r="F4151" s="55" t="s">
        <v>1185</v>
      </c>
      <c r="I4151" s="55" t="s">
        <v>157</v>
      </c>
      <c r="L4151" s="0" t="n">
        <v>123</v>
      </c>
      <c r="U4151" s="0" t="n">
        <v>588</v>
      </c>
      <c r="V4151" s="0" t="n">
        <v>4</v>
      </c>
      <c r="W4151" s="60" t="n">
        <v>46188</v>
      </c>
      <c r="X4151" s="55" t="n">
        <f aca="false">IF(I4151="Male",0,1)</f>
        <v>1</v>
      </c>
      <c r="Y4151" s="55" t="n">
        <f aca="false">IF(OR(I4151="DNB",I4151="Dry DNB"),1,0)</f>
        <v>0</v>
      </c>
      <c r="Z4151" s="55" t="n">
        <f aca="false">IF(ISNUMBER(W4151),A4151-W4151,"")</f>
        <v>122</v>
      </c>
      <c r="AA4151" s="55" t="n">
        <f aca="false">MATCH(A4151,DATAS,0)</f>
        <v>2</v>
      </c>
      <c r="AB4151" s="55" t="n">
        <f aca="false">IF(AND(E4151&gt;0,OR(AND(B4151&gt;=1,B4151&lt;=6),B4151=10)),1,0)</f>
        <v>0</v>
      </c>
      <c r="AC4151" s="55" t="n">
        <f aca="false">IF(AND(E4151&gt;0,B4151=10),1,0)</f>
        <v>0</v>
      </c>
      <c r="AD4151" s="55" t="n">
        <f aca="false">IF(AND(C4150=C4151,AA4150=AA4151-1),AB4150,"")</f>
        <v>0</v>
      </c>
      <c r="AE4151" s="55" t="n">
        <f aca="false">IF(AND(C4150=C4151,AA4150=AA4151-1),AC4150,"")</f>
        <v>0</v>
      </c>
      <c r="AF4151" s="55" t="n">
        <f aca="false">IF(AA4151=1,"",IF(AND(AB4151=1,AD4151&lt;&gt;1),1,0))</f>
        <v>0</v>
      </c>
      <c r="AG4151" s="55" t="n">
        <f aca="false">IF(AA4151=1,"",IF(AND(AC4151=1,AE4151&lt;&gt;1),1,0))</f>
        <v>0</v>
      </c>
      <c r="AH4151" s="60" t="str">
        <f aca="false">IF(AND(E4151&gt;0,AA4151&lt;2,NOT(AND(C4152=C4151,AA4152=AA4151+1))),INDEX(DATAS,AA4151+1),"")</f>
        <v/>
      </c>
      <c r="AI4151" s="60" t="str">
        <f aca="false">IF(AND(AC4151=1,AA4151&lt;2),IF(AND(C4152=C4151,AA4152=AA4151+1),IF(AC4152=1,"",INDEX(DATAS,AA4151+1)),INDEX(DATAS,AA4151+1)),"")</f>
        <v/>
      </c>
    </row>
    <row r="4152" customFormat="false" ht="15" hidden="false" customHeight="false" outlineLevel="0" collapsed="false">
      <c r="A4152" s="60" t="n">
        <v>46309</v>
      </c>
      <c r="B4152" s="0" t="n">
        <v>8</v>
      </c>
      <c r="C4152" s="0" t="n">
        <v>6361</v>
      </c>
      <c r="E4152" s="0" t="n">
        <v>0</v>
      </c>
      <c r="F4152" s="55" t="s">
        <v>1185</v>
      </c>
      <c r="I4152" s="55" t="s">
        <v>157</v>
      </c>
      <c r="L4152" s="0" t="n">
        <v>147</v>
      </c>
      <c r="U4152" s="0" t="n">
        <v>587</v>
      </c>
      <c r="V4152" s="0" t="n">
        <v>1</v>
      </c>
      <c r="W4152" s="60" t="n">
        <v>46163</v>
      </c>
      <c r="X4152" s="55" t="n">
        <f aca="false">IF(I4152="Male",0,1)</f>
        <v>1</v>
      </c>
      <c r="Y4152" s="55" t="n">
        <f aca="false">IF(OR(I4152="DNB",I4152="Dry DNB"),1,0)</f>
        <v>0</v>
      </c>
      <c r="Z4152" s="55" t="n">
        <f aca="false">IF(ISNUMBER(W4152),A4152-W4152,"")</f>
        <v>146</v>
      </c>
      <c r="AA4152" s="55" t="n">
        <f aca="false">MATCH(A4152,DATAS,0)</f>
        <v>1</v>
      </c>
      <c r="AB4152" s="55" t="n">
        <f aca="false">IF(AND(E4152&gt;0,OR(AND(B4152&gt;=1,B4152&lt;=6),B4152=10)),1,0)</f>
        <v>0</v>
      </c>
      <c r="AC4152" s="55" t="n">
        <f aca="false">IF(AND(E4152&gt;0,B4152=10),1,0)</f>
        <v>0</v>
      </c>
      <c r="AD4152" s="0" t="str">
        <f aca="false">IF(AND(C4151=C4152,AA4151=AA4152-1),AB4151,"")</f>
        <v/>
      </c>
      <c r="AE4152" s="0" t="str">
        <f aca="false">IF(AND(C4151=C4152,AA4151=AA4152-1),AC4151,"")</f>
        <v/>
      </c>
      <c r="AF4152" s="0" t="str">
        <f aca="false">IF(AA4152=1,"",IF(AND(AB4152=1,AD4152&lt;&gt;1),1,0))</f>
        <v/>
      </c>
      <c r="AG4152" s="0" t="str">
        <f aca="false">IF(AA4152=1,"",IF(AND(AC4152=1,AE4152&lt;&gt;1),1,0))</f>
        <v/>
      </c>
      <c r="AH4152" s="60" t="str">
        <f aca="false">IF(AND(E4152&gt;0,AA4152&lt;2,NOT(AND(C4153=C4152,AA4153=AA4152+1))),INDEX(DATAS,AA4152+1),"")</f>
        <v/>
      </c>
      <c r="AI4152" s="60" t="str">
        <f aca="false">IF(AND(AC4152=1,AA4152&lt;2),IF(AND(C4153=C4152,AA4153=AA4152+1),IF(AC4153=1,"",INDEX(DATAS,AA4152+1)),INDEX(DATAS,AA4152+1)),"")</f>
        <v/>
      </c>
    </row>
    <row r="4153" customFormat="false" ht="15" hidden="false" customHeight="false" outlineLevel="0" collapsed="false">
      <c r="A4153" s="60" t="n">
        <v>46310</v>
      </c>
      <c r="B4153" s="0" t="n">
        <v>8</v>
      </c>
      <c r="C4153" s="0" t="n">
        <v>6361</v>
      </c>
      <c r="E4153" s="0" t="n">
        <v>0</v>
      </c>
      <c r="F4153" s="55" t="s">
        <v>1185</v>
      </c>
      <c r="I4153" s="55" t="s">
        <v>157</v>
      </c>
      <c r="L4153" s="0" t="n">
        <v>148</v>
      </c>
      <c r="U4153" s="0" t="n">
        <v>588</v>
      </c>
      <c r="V4153" s="0" t="n">
        <v>1</v>
      </c>
      <c r="W4153" s="60" t="n">
        <v>46163</v>
      </c>
      <c r="X4153" s="55" t="n">
        <f aca="false">IF(I4153="Male",0,1)</f>
        <v>1</v>
      </c>
      <c r="Y4153" s="55" t="n">
        <f aca="false">IF(OR(I4153="DNB",I4153="Dry DNB"),1,0)</f>
        <v>0</v>
      </c>
      <c r="Z4153" s="55" t="n">
        <f aca="false">IF(ISNUMBER(W4153),A4153-W4153,"")</f>
        <v>147</v>
      </c>
      <c r="AA4153" s="55" t="n">
        <f aca="false">MATCH(A4153,DATAS,0)</f>
        <v>2</v>
      </c>
      <c r="AB4153" s="55" t="n">
        <f aca="false">IF(AND(E4153&gt;0,OR(AND(B4153&gt;=1,B4153&lt;=6),B4153=10)),1,0)</f>
        <v>0</v>
      </c>
      <c r="AC4153" s="55" t="n">
        <f aca="false">IF(AND(E4153&gt;0,B4153=10),1,0)</f>
        <v>0</v>
      </c>
      <c r="AD4153" s="55" t="n">
        <f aca="false">IF(AND(C4152=C4153,AA4152=AA4153-1),AB4152,"")</f>
        <v>0</v>
      </c>
      <c r="AE4153" s="55" t="n">
        <f aca="false">IF(AND(C4152=C4153,AA4152=AA4153-1),AC4152,"")</f>
        <v>0</v>
      </c>
      <c r="AF4153" s="55" t="n">
        <f aca="false">IF(AA4153=1,"",IF(AND(AB4153=1,AD4153&lt;&gt;1),1,0))</f>
        <v>0</v>
      </c>
      <c r="AG4153" s="55" t="n">
        <f aca="false">IF(AA4153=1,"",IF(AND(AC4153=1,AE4153&lt;&gt;1),1,0))</f>
        <v>0</v>
      </c>
      <c r="AH4153" s="60" t="str">
        <f aca="false">IF(AND(E4153&gt;0,AA4153&lt;2,NOT(AND(C4154=C4153,AA4154=AA4153+1))),INDEX(DATAS,AA4153+1),"")</f>
        <v/>
      </c>
      <c r="AI4153" s="60" t="str">
        <f aca="false">IF(AND(AC4153=1,AA4153&lt;2),IF(AND(C4154=C4153,AA4154=AA4153+1),IF(AC4154=1,"",INDEX(DATAS,AA4153+1)),INDEX(DATAS,AA4153+1)),"")</f>
        <v/>
      </c>
    </row>
    <row r="4154" customFormat="false" ht="15" hidden="false" customHeight="false" outlineLevel="0" collapsed="false">
      <c r="A4154" s="60" t="n">
        <v>46309</v>
      </c>
      <c r="B4154" s="0" t="n">
        <v>8</v>
      </c>
      <c r="C4154" s="0" t="n">
        <v>6362</v>
      </c>
      <c r="E4154" s="0" t="n">
        <v>0</v>
      </c>
      <c r="F4154" s="55" t="s">
        <v>1185</v>
      </c>
      <c r="I4154" s="55" t="s">
        <v>157</v>
      </c>
      <c r="L4154" s="0" t="n">
        <v>184</v>
      </c>
      <c r="U4154" s="0" t="n">
        <v>587</v>
      </c>
      <c r="V4154" s="0" t="n">
        <v>1</v>
      </c>
      <c r="W4154" s="60" t="n">
        <v>46126</v>
      </c>
      <c r="X4154" s="55" t="n">
        <f aca="false">IF(I4154="Male",0,1)</f>
        <v>1</v>
      </c>
      <c r="Y4154" s="55" t="n">
        <f aca="false">IF(OR(I4154="DNB",I4154="Dry DNB"),1,0)</f>
        <v>0</v>
      </c>
      <c r="Z4154" s="55" t="n">
        <f aca="false">IF(ISNUMBER(W4154),A4154-W4154,"")</f>
        <v>183</v>
      </c>
      <c r="AA4154" s="55" t="n">
        <f aca="false">MATCH(A4154,DATAS,0)</f>
        <v>1</v>
      </c>
      <c r="AB4154" s="55" t="n">
        <f aca="false">IF(AND(E4154&gt;0,OR(AND(B4154&gt;=1,B4154&lt;=6),B4154=10)),1,0)</f>
        <v>0</v>
      </c>
      <c r="AC4154" s="55" t="n">
        <f aca="false">IF(AND(E4154&gt;0,B4154=10),1,0)</f>
        <v>0</v>
      </c>
      <c r="AD4154" s="0" t="str">
        <f aca="false">IF(AND(C4153=C4154,AA4153=AA4154-1),AB4153,"")</f>
        <v/>
      </c>
      <c r="AE4154" s="0" t="str">
        <f aca="false">IF(AND(C4153=C4154,AA4153=AA4154-1),AC4153,"")</f>
        <v/>
      </c>
      <c r="AF4154" s="0" t="str">
        <f aca="false">IF(AA4154=1,"",IF(AND(AB4154=1,AD4154&lt;&gt;1),1,0))</f>
        <v/>
      </c>
      <c r="AG4154" s="0" t="str">
        <f aca="false">IF(AA4154=1,"",IF(AND(AC4154=1,AE4154&lt;&gt;1),1,0))</f>
        <v/>
      </c>
      <c r="AH4154" s="60" t="str">
        <f aca="false">IF(AND(E4154&gt;0,AA4154&lt;2,NOT(AND(C4155=C4154,AA4155=AA4154+1))),INDEX(DATAS,AA4154+1),"")</f>
        <v/>
      </c>
      <c r="AI4154" s="60" t="str">
        <f aca="false">IF(AND(AC4154=1,AA4154&lt;2),IF(AND(C4155=C4154,AA4155=AA4154+1),IF(AC4155=1,"",INDEX(DATAS,AA4154+1)),INDEX(DATAS,AA4154+1)),"")</f>
        <v/>
      </c>
    </row>
    <row r="4155" customFormat="false" ht="15" hidden="false" customHeight="false" outlineLevel="0" collapsed="false">
      <c r="A4155" s="60" t="n">
        <v>46310</v>
      </c>
      <c r="B4155" s="0" t="n">
        <v>8</v>
      </c>
      <c r="C4155" s="0" t="n">
        <v>6362</v>
      </c>
      <c r="E4155" s="0" t="n">
        <v>0</v>
      </c>
      <c r="F4155" s="55" t="s">
        <v>1185</v>
      </c>
      <c r="I4155" s="55" t="s">
        <v>157</v>
      </c>
      <c r="L4155" s="0" t="n">
        <v>185</v>
      </c>
      <c r="U4155" s="0" t="n">
        <v>588</v>
      </c>
      <c r="V4155" s="0" t="n">
        <v>1</v>
      </c>
      <c r="W4155" s="60" t="n">
        <v>46126</v>
      </c>
      <c r="X4155" s="55" t="n">
        <f aca="false">IF(I4155="Male",0,1)</f>
        <v>1</v>
      </c>
      <c r="Y4155" s="55" t="n">
        <f aca="false">IF(OR(I4155="DNB",I4155="Dry DNB"),1,0)</f>
        <v>0</v>
      </c>
      <c r="Z4155" s="55" t="n">
        <f aca="false">IF(ISNUMBER(W4155),A4155-W4155,"")</f>
        <v>184</v>
      </c>
      <c r="AA4155" s="55" t="n">
        <f aca="false">MATCH(A4155,DATAS,0)</f>
        <v>2</v>
      </c>
      <c r="AB4155" s="55" t="n">
        <f aca="false">IF(AND(E4155&gt;0,OR(AND(B4155&gt;=1,B4155&lt;=6),B4155=10)),1,0)</f>
        <v>0</v>
      </c>
      <c r="AC4155" s="55" t="n">
        <f aca="false">IF(AND(E4155&gt;0,B4155=10),1,0)</f>
        <v>0</v>
      </c>
      <c r="AD4155" s="55" t="n">
        <f aca="false">IF(AND(C4154=C4155,AA4154=AA4155-1),AB4154,"")</f>
        <v>0</v>
      </c>
      <c r="AE4155" s="55" t="n">
        <f aca="false">IF(AND(C4154=C4155,AA4154=AA4155-1),AC4154,"")</f>
        <v>0</v>
      </c>
      <c r="AF4155" s="55" t="n">
        <f aca="false">IF(AA4155=1,"",IF(AND(AB4155=1,AD4155&lt;&gt;1),1,0))</f>
        <v>0</v>
      </c>
      <c r="AG4155" s="55" t="n">
        <f aca="false">IF(AA4155=1,"",IF(AND(AC4155=1,AE4155&lt;&gt;1),1,0))</f>
        <v>0</v>
      </c>
      <c r="AH4155" s="60" t="str">
        <f aca="false">IF(AND(E4155&gt;0,AA4155&lt;2,NOT(AND(C4156=C4155,AA4156=AA4155+1))),INDEX(DATAS,AA4155+1),"")</f>
        <v/>
      </c>
      <c r="AI4155" s="60" t="str">
        <f aca="false">IF(AND(AC4155=1,AA4155&lt;2),IF(AND(C4156=C4155,AA4156=AA4155+1),IF(AC4156=1,"",INDEX(DATAS,AA4155+1)),INDEX(DATAS,AA4155+1)),"")</f>
        <v/>
      </c>
    </row>
    <row r="4156" customFormat="false" ht="15" hidden="false" customHeight="false" outlineLevel="0" collapsed="false">
      <c r="A4156" s="60" t="n">
        <v>46309</v>
      </c>
      <c r="B4156" s="0" t="n">
        <v>8</v>
      </c>
      <c r="C4156" s="0" t="n">
        <v>6363</v>
      </c>
      <c r="E4156" s="0" t="n">
        <v>0</v>
      </c>
      <c r="F4156" s="55" t="s">
        <v>1185</v>
      </c>
      <c r="I4156" s="55" t="s">
        <v>157</v>
      </c>
      <c r="L4156" s="0" t="n">
        <v>190</v>
      </c>
      <c r="U4156" s="0" t="n">
        <v>587</v>
      </c>
      <c r="V4156" s="0" t="n">
        <v>1</v>
      </c>
      <c r="W4156" s="60" t="n">
        <v>46120</v>
      </c>
      <c r="X4156" s="55" t="n">
        <f aca="false">IF(I4156="Male",0,1)</f>
        <v>1</v>
      </c>
      <c r="Y4156" s="55" t="n">
        <f aca="false">IF(OR(I4156="DNB",I4156="Dry DNB"),1,0)</f>
        <v>0</v>
      </c>
      <c r="Z4156" s="55" t="n">
        <f aca="false">IF(ISNUMBER(W4156),A4156-W4156,"")</f>
        <v>189</v>
      </c>
      <c r="AA4156" s="55" t="n">
        <f aca="false">MATCH(A4156,DATAS,0)</f>
        <v>1</v>
      </c>
      <c r="AB4156" s="55" t="n">
        <f aca="false">IF(AND(E4156&gt;0,OR(AND(B4156&gt;=1,B4156&lt;=6),B4156=10)),1,0)</f>
        <v>0</v>
      </c>
      <c r="AC4156" s="55" t="n">
        <f aca="false">IF(AND(E4156&gt;0,B4156=10),1,0)</f>
        <v>0</v>
      </c>
      <c r="AD4156" s="0" t="str">
        <f aca="false">IF(AND(C4155=C4156,AA4155=AA4156-1),AB4155,"")</f>
        <v/>
      </c>
      <c r="AE4156" s="0" t="str">
        <f aca="false">IF(AND(C4155=C4156,AA4155=AA4156-1),AC4155,"")</f>
        <v/>
      </c>
      <c r="AF4156" s="0" t="str">
        <f aca="false">IF(AA4156=1,"",IF(AND(AB4156=1,AD4156&lt;&gt;1),1,0))</f>
        <v/>
      </c>
      <c r="AG4156" s="0" t="str">
        <f aca="false">IF(AA4156=1,"",IF(AND(AC4156=1,AE4156&lt;&gt;1),1,0))</f>
        <v/>
      </c>
      <c r="AH4156" s="60" t="str">
        <f aca="false">IF(AND(E4156&gt;0,AA4156&lt;2,NOT(AND(C4157=C4156,AA4157=AA4156+1))),INDEX(DATAS,AA4156+1),"")</f>
        <v/>
      </c>
      <c r="AI4156" s="60" t="str">
        <f aca="false">IF(AND(AC4156=1,AA4156&lt;2),IF(AND(C4157=C4156,AA4157=AA4156+1),IF(AC4157=1,"",INDEX(DATAS,AA4156+1)),INDEX(DATAS,AA4156+1)),"")</f>
        <v/>
      </c>
    </row>
    <row r="4157" customFormat="false" ht="15" hidden="false" customHeight="false" outlineLevel="0" collapsed="false">
      <c r="A4157" s="60" t="n">
        <v>46310</v>
      </c>
      <c r="B4157" s="0" t="n">
        <v>8</v>
      </c>
      <c r="C4157" s="0" t="n">
        <v>6363</v>
      </c>
      <c r="E4157" s="0" t="n">
        <v>0</v>
      </c>
      <c r="F4157" s="55" t="s">
        <v>1185</v>
      </c>
      <c r="I4157" s="55" t="s">
        <v>157</v>
      </c>
      <c r="L4157" s="0" t="n">
        <v>191</v>
      </c>
      <c r="U4157" s="0" t="n">
        <v>588</v>
      </c>
      <c r="V4157" s="0" t="n">
        <v>1</v>
      </c>
      <c r="W4157" s="60" t="n">
        <v>46120</v>
      </c>
      <c r="X4157" s="55" t="n">
        <f aca="false">IF(I4157="Male",0,1)</f>
        <v>1</v>
      </c>
      <c r="Y4157" s="55" t="n">
        <f aca="false">IF(OR(I4157="DNB",I4157="Dry DNB"),1,0)</f>
        <v>0</v>
      </c>
      <c r="Z4157" s="55" t="n">
        <f aca="false">IF(ISNUMBER(W4157),A4157-W4157,"")</f>
        <v>190</v>
      </c>
      <c r="AA4157" s="55" t="n">
        <f aca="false">MATCH(A4157,DATAS,0)</f>
        <v>2</v>
      </c>
      <c r="AB4157" s="55" t="n">
        <f aca="false">IF(AND(E4157&gt;0,OR(AND(B4157&gt;=1,B4157&lt;=6),B4157=10)),1,0)</f>
        <v>0</v>
      </c>
      <c r="AC4157" s="55" t="n">
        <f aca="false">IF(AND(E4157&gt;0,B4157=10),1,0)</f>
        <v>0</v>
      </c>
      <c r="AD4157" s="55" t="n">
        <f aca="false">IF(AND(C4156=C4157,AA4156=AA4157-1),AB4156,"")</f>
        <v>0</v>
      </c>
      <c r="AE4157" s="55" t="n">
        <f aca="false">IF(AND(C4156=C4157,AA4156=AA4157-1),AC4156,"")</f>
        <v>0</v>
      </c>
      <c r="AF4157" s="55" t="n">
        <f aca="false">IF(AA4157=1,"",IF(AND(AB4157=1,AD4157&lt;&gt;1),1,0))</f>
        <v>0</v>
      </c>
      <c r="AG4157" s="55" t="n">
        <f aca="false">IF(AA4157=1,"",IF(AND(AC4157=1,AE4157&lt;&gt;1),1,0))</f>
        <v>0</v>
      </c>
      <c r="AH4157" s="60" t="str">
        <f aca="false">IF(AND(E4157&gt;0,AA4157&lt;2,NOT(AND(C4158=C4157,AA4158=AA4157+1))),INDEX(DATAS,AA4157+1),"")</f>
        <v/>
      </c>
      <c r="AI4157" s="60" t="str">
        <f aca="false">IF(AND(AC4157=1,AA4157&lt;2),IF(AND(C4158=C4157,AA4158=AA4157+1),IF(AC4158=1,"",INDEX(DATAS,AA4157+1)),INDEX(DATAS,AA4157+1)),"")</f>
        <v/>
      </c>
    </row>
    <row r="4158" customFormat="false" ht="15" hidden="false" customHeight="false" outlineLevel="0" collapsed="false">
      <c r="A4158" s="60" t="n">
        <v>46309</v>
      </c>
      <c r="B4158" s="0" t="n">
        <v>8</v>
      </c>
      <c r="C4158" s="0" t="n">
        <v>6364</v>
      </c>
      <c r="E4158" s="0" t="n">
        <v>0</v>
      </c>
      <c r="F4158" s="55" t="s">
        <v>1186</v>
      </c>
      <c r="I4158" s="55" t="s">
        <v>157</v>
      </c>
      <c r="L4158" s="0" t="n">
        <v>182</v>
      </c>
      <c r="U4158" s="0" t="n">
        <v>586</v>
      </c>
      <c r="V4158" s="0" t="n">
        <v>1</v>
      </c>
      <c r="W4158" s="60" t="n">
        <v>46128</v>
      </c>
      <c r="X4158" s="55" t="n">
        <f aca="false">IF(I4158="Male",0,1)</f>
        <v>1</v>
      </c>
      <c r="Y4158" s="55" t="n">
        <f aca="false">IF(OR(I4158="DNB",I4158="Dry DNB"),1,0)</f>
        <v>0</v>
      </c>
      <c r="Z4158" s="55" t="n">
        <f aca="false">IF(ISNUMBER(W4158),A4158-W4158,"")</f>
        <v>181</v>
      </c>
      <c r="AA4158" s="55" t="n">
        <f aca="false">MATCH(A4158,DATAS,0)</f>
        <v>1</v>
      </c>
      <c r="AB4158" s="55" t="n">
        <f aca="false">IF(AND(E4158&gt;0,OR(AND(B4158&gt;=1,B4158&lt;=6),B4158=10)),1,0)</f>
        <v>0</v>
      </c>
      <c r="AC4158" s="55" t="n">
        <f aca="false">IF(AND(E4158&gt;0,B4158=10),1,0)</f>
        <v>0</v>
      </c>
      <c r="AD4158" s="0" t="str">
        <f aca="false">IF(AND(C4157=C4158,AA4157=AA4158-1),AB4157,"")</f>
        <v/>
      </c>
      <c r="AE4158" s="0" t="str">
        <f aca="false">IF(AND(C4157=C4158,AA4157=AA4158-1),AC4157,"")</f>
        <v/>
      </c>
      <c r="AF4158" s="0" t="str">
        <f aca="false">IF(AA4158=1,"",IF(AND(AB4158=1,AD4158&lt;&gt;1),1,0))</f>
        <v/>
      </c>
      <c r="AG4158" s="0" t="str">
        <f aca="false">IF(AA4158=1,"",IF(AND(AC4158=1,AE4158&lt;&gt;1),1,0))</f>
        <v/>
      </c>
      <c r="AH4158" s="60" t="str">
        <f aca="false">IF(AND(E4158&gt;0,AA4158&lt;2,NOT(AND(C4159=C4158,AA4159=AA4158+1))),INDEX(DATAS,AA4158+1),"")</f>
        <v/>
      </c>
      <c r="AI4158" s="60" t="str">
        <f aca="false">IF(AND(AC4158=1,AA4158&lt;2),IF(AND(C4159=C4158,AA4159=AA4158+1),IF(AC4159=1,"",INDEX(DATAS,AA4158+1)),INDEX(DATAS,AA4158+1)),"")</f>
        <v/>
      </c>
    </row>
    <row r="4159" customFormat="false" ht="15" hidden="false" customHeight="false" outlineLevel="0" collapsed="false">
      <c r="A4159" s="60" t="n">
        <v>46310</v>
      </c>
      <c r="B4159" s="0" t="n">
        <v>8</v>
      </c>
      <c r="C4159" s="0" t="n">
        <v>6364</v>
      </c>
      <c r="E4159" s="0" t="n">
        <v>0</v>
      </c>
      <c r="F4159" s="55" t="s">
        <v>1186</v>
      </c>
      <c r="I4159" s="55" t="s">
        <v>157</v>
      </c>
      <c r="L4159" s="0" t="n">
        <v>183</v>
      </c>
      <c r="U4159" s="0" t="n">
        <v>587</v>
      </c>
      <c r="V4159" s="0" t="n">
        <v>1</v>
      </c>
      <c r="W4159" s="60" t="n">
        <v>46128</v>
      </c>
      <c r="X4159" s="55" t="n">
        <f aca="false">IF(I4159="Male",0,1)</f>
        <v>1</v>
      </c>
      <c r="Y4159" s="55" t="n">
        <f aca="false">IF(OR(I4159="DNB",I4159="Dry DNB"),1,0)</f>
        <v>0</v>
      </c>
      <c r="Z4159" s="55" t="n">
        <f aca="false">IF(ISNUMBER(W4159),A4159-W4159,"")</f>
        <v>182</v>
      </c>
      <c r="AA4159" s="55" t="n">
        <f aca="false">MATCH(A4159,DATAS,0)</f>
        <v>2</v>
      </c>
      <c r="AB4159" s="55" t="n">
        <f aca="false">IF(AND(E4159&gt;0,OR(AND(B4159&gt;=1,B4159&lt;=6),B4159=10)),1,0)</f>
        <v>0</v>
      </c>
      <c r="AC4159" s="55" t="n">
        <f aca="false">IF(AND(E4159&gt;0,B4159=10),1,0)</f>
        <v>0</v>
      </c>
      <c r="AD4159" s="55" t="n">
        <f aca="false">IF(AND(C4158=C4159,AA4158=AA4159-1),AB4158,"")</f>
        <v>0</v>
      </c>
      <c r="AE4159" s="55" t="n">
        <f aca="false">IF(AND(C4158=C4159,AA4158=AA4159-1),AC4158,"")</f>
        <v>0</v>
      </c>
      <c r="AF4159" s="55" t="n">
        <f aca="false">IF(AA4159=1,"",IF(AND(AB4159=1,AD4159&lt;&gt;1),1,0))</f>
        <v>0</v>
      </c>
      <c r="AG4159" s="55" t="n">
        <f aca="false">IF(AA4159=1,"",IF(AND(AC4159=1,AE4159&lt;&gt;1),1,0))</f>
        <v>0</v>
      </c>
      <c r="AH4159" s="60" t="str">
        <f aca="false">IF(AND(E4159&gt;0,AA4159&lt;2,NOT(AND(C4160=C4159,AA4160=AA4159+1))),INDEX(DATAS,AA4159+1),"")</f>
        <v/>
      </c>
      <c r="AI4159" s="60" t="str">
        <f aca="false">IF(AND(AC4159=1,AA4159&lt;2),IF(AND(C4160=C4159,AA4160=AA4159+1),IF(AC4160=1,"",INDEX(DATAS,AA4159+1)),INDEX(DATAS,AA4159+1)),"")</f>
        <v/>
      </c>
    </row>
    <row r="4160" customFormat="false" ht="15" hidden="false" customHeight="false" outlineLevel="0" collapsed="false">
      <c r="A4160" s="60" t="n">
        <v>46309</v>
      </c>
      <c r="B4160" s="0" t="n">
        <v>8</v>
      </c>
      <c r="C4160" s="0" t="n">
        <v>6365</v>
      </c>
      <c r="E4160" s="0" t="n">
        <v>0</v>
      </c>
      <c r="F4160" s="55" t="s">
        <v>1186</v>
      </c>
      <c r="I4160" s="55" t="s">
        <v>157</v>
      </c>
      <c r="L4160" s="0" t="n">
        <v>192</v>
      </c>
      <c r="U4160" s="0" t="n">
        <v>586</v>
      </c>
      <c r="V4160" s="0" t="n">
        <v>1</v>
      </c>
      <c r="W4160" s="60" t="n">
        <v>46118</v>
      </c>
      <c r="X4160" s="55" t="n">
        <f aca="false">IF(I4160="Male",0,1)</f>
        <v>1</v>
      </c>
      <c r="Y4160" s="55" t="n">
        <f aca="false">IF(OR(I4160="DNB",I4160="Dry DNB"),1,0)</f>
        <v>0</v>
      </c>
      <c r="Z4160" s="55" t="n">
        <f aca="false">IF(ISNUMBER(W4160),A4160-W4160,"")</f>
        <v>191</v>
      </c>
      <c r="AA4160" s="55" t="n">
        <f aca="false">MATCH(A4160,DATAS,0)</f>
        <v>1</v>
      </c>
      <c r="AB4160" s="55" t="n">
        <f aca="false">IF(AND(E4160&gt;0,OR(AND(B4160&gt;=1,B4160&lt;=6),B4160=10)),1,0)</f>
        <v>0</v>
      </c>
      <c r="AC4160" s="55" t="n">
        <f aca="false">IF(AND(E4160&gt;0,B4160=10),1,0)</f>
        <v>0</v>
      </c>
      <c r="AD4160" s="0" t="str">
        <f aca="false">IF(AND(C4159=C4160,AA4159=AA4160-1),AB4159,"")</f>
        <v/>
      </c>
      <c r="AE4160" s="0" t="str">
        <f aca="false">IF(AND(C4159=C4160,AA4159=AA4160-1),AC4159,"")</f>
        <v/>
      </c>
      <c r="AF4160" s="0" t="str">
        <f aca="false">IF(AA4160=1,"",IF(AND(AB4160=1,AD4160&lt;&gt;1),1,0))</f>
        <v/>
      </c>
      <c r="AG4160" s="0" t="str">
        <f aca="false">IF(AA4160=1,"",IF(AND(AC4160=1,AE4160&lt;&gt;1),1,0))</f>
        <v/>
      </c>
      <c r="AH4160" s="60" t="str">
        <f aca="false">IF(AND(E4160&gt;0,AA4160&lt;2,NOT(AND(C4161=C4160,AA4161=AA4160+1))),INDEX(DATAS,AA4160+1),"")</f>
        <v/>
      </c>
      <c r="AI4160" s="60" t="str">
        <f aca="false">IF(AND(AC4160=1,AA4160&lt;2),IF(AND(C4161=C4160,AA4161=AA4160+1),IF(AC4161=1,"",INDEX(DATAS,AA4160+1)),INDEX(DATAS,AA4160+1)),"")</f>
        <v/>
      </c>
    </row>
    <row r="4161" customFormat="false" ht="15" hidden="false" customHeight="false" outlineLevel="0" collapsed="false">
      <c r="A4161" s="60" t="n">
        <v>46310</v>
      </c>
      <c r="B4161" s="0" t="n">
        <v>8</v>
      </c>
      <c r="C4161" s="0" t="n">
        <v>6365</v>
      </c>
      <c r="E4161" s="0" t="n">
        <v>0</v>
      </c>
      <c r="F4161" s="55" t="s">
        <v>1186</v>
      </c>
      <c r="I4161" s="55" t="s">
        <v>157</v>
      </c>
      <c r="L4161" s="0" t="n">
        <v>193</v>
      </c>
      <c r="U4161" s="0" t="n">
        <v>587</v>
      </c>
      <c r="V4161" s="0" t="n">
        <v>1</v>
      </c>
      <c r="W4161" s="60" t="n">
        <v>46118</v>
      </c>
      <c r="X4161" s="55" t="n">
        <f aca="false">IF(I4161="Male",0,1)</f>
        <v>1</v>
      </c>
      <c r="Y4161" s="55" t="n">
        <f aca="false">IF(OR(I4161="DNB",I4161="Dry DNB"),1,0)</f>
        <v>0</v>
      </c>
      <c r="Z4161" s="55" t="n">
        <f aca="false">IF(ISNUMBER(W4161),A4161-W4161,"")</f>
        <v>192</v>
      </c>
      <c r="AA4161" s="55" t="n">
        <f aca="false">MATCH(A4161,DATAS,0)</f>
        <v>2</v>
      </c>
      <c r="AB4161" s="55" t="n">
        <f aca="false">IF(AND(E4161&gt;0,OR(AND(B4161&gt;=1,B4161&lt;=6),B4161=10)),1,0)</f>
        <v>0</v>
      </c>
      <c r="AC4161" s="55" t="n">
        <f aca="false">IF(AND(E4161&gt;0,B4161=10),1,0)</f>
        <v>0</v>
      </c>
      <c r="AD4161" s="55" t="n">
        <f aca="false">IF(AND(C4160=C4161,AA4160=AA4161-1),AB4160,"")</f>
        <v>0</v>
      </c>
      <c r="AE4161" s="55" t="n">
        <f aca="false">IF(AND(C4160=C4161,AA4160=AA4161-1),AC4160,"")</f>
        <v>0</v>
      </c>
      <c r="AF4161" s="55" t="n">
        <f aca="false">IF(AA4161=1,"",IF(AND(AB4161=1,AD4161&lt;&gt;1),1,0))</f>
        <v>0</v>
      </c>
      <c r="AG4161" s="55" t="n">
        <f aca="false">IF(AA4161=1,"",IF(AND(AC4161=1,AE4161&lt;&gt;1),1,0))</f>
        <v>0</v>
      </c>
      <c r="AH4161" s="60" t="str">
        <f aca="false">IF(AND(E4161&gt;0,AA4161&lt;2,NOT(AND(C4162=C4161,AA4162=AA4161+1))),INDEX(DATAS,AA4161+1),"")</f>
        <v/>
      </c>
      <c r="AI4161" s="60" t="str">
        <f aca="false">IF(AND(AC4161=1,AA4161&lt;2),IF(AND(C4162=C4161,AA4162=AA4161+1),IF(AC4162=1,"",INDEX(DATAS,AA4161+1)),INDEX(DATAS,AA4161+1)),"")</f>
        <v/>
      </c>
    </row>
    <row r="4162" customFormat="false" ht="15" hidden="false" customHeight="false" outlineLevel="0" collapsed="false">
      <c r="A4162" s="60" t="n">
        <v>46309</v>
      </c>
      <c r="B4162" s="0" t="n">
        <v>8</v>
      </c>
      <c r="C4162" s="0" t="n">
        <v>6366</v>
      </c>
      <c r="E4162" s="0" t="n">
        <v>0</v>
      </c>
      <c r="F4162" s="55" t="s">
        <v>1187</v>
      </c>
      <c r="I4162" s="55" t="s">
        <v>157</v>
      </c>
      <c r="L4162" s="0" t="n">
        <v>182</v>
      </c>
      <c r="U4162" s="0" t="n">
        <v>585</v>
      </c>
      <c r="V4162" s="0" t="n">
        <v>1</v>
      </c>
      <c r="W4162" s="60" t="n">
        <v>46128</v>
      </c>
      <c r="X4162" s="55" t="n">
        <f aca="false">IF(I4162="Male",0,1)</f>
        <v>1</v>
      </c>
      <c r="Y4162" s="55" t="n">
        <f aca="false">IF(OR(I4162="DNB",I4162="Dry DNB"),1,0)</f>
        <v>0</v>
      </c>
      <c r="Z4162" s="55" t="n">
        <f aca="false">IF(ISNUMBER(W4162),A4162-W4162,"")</f>
        <v>181</v>
      </c>
      <c r="AA4162" s="55" t="n">
        <f aca="false">MATCH(A4162,DATAS,0)</f>
        <v>1</v>
      </c>
      <c r="AB4162" s="55" t="n">
        <f aca="false">IF(AND(E4162&gt;0,OR(AND(B4162&gt;=1,B4162&lt;=6),B4162=10)),1,0)</f>
        <v>0</v>
      </c>
      <c r="AC4162" s="55" t="n">
        <f aca="false">IF(AND(E4162&gt;0,B4162=10),1,0)</f>
        <v>0</v>
      </c>
      <c r="AD4162" s="0" t="str">
        <f aca="false">IF(AND(C4161=C4162,AA4161=AA4162-1),AB4161,"")</f>
        <v/>
      </c>
      <c r="AE4162" s="0" t="str">
        <f aca="false">IF(AND(C4161=C4162,AA4161=AA4162-1),AC4161,"")</f>
        <v/>
      </c>
      <c r="AF4162" s="0" t="str">
        <f aca="false">IF(AA4162=1,"",IF(AND(AB4162=1,AD4162&lt;&gt;1),1,0))</f>
        <v/>
      </c>
      <c r="AG4162" s="0" t="str">
        <f aca="false">IF(AA4162=1,"",IF(AND(AC4162=1,AE4162&lt;&gt;1),1,0))</f>
        <v/>
      </c>
      <c r="AH4162" s="60" t="str">
        <f aca="false">IF(AND(E4162&gt;0,AA4162&lt;2,NOT(AND(C4163=C4162,AA4163=AA4162+1))),INDEX(DATAS,AA4162+1),"")</f>
        <v/>
      </c>
      <c r="AI4162" s="60" t="str">
        <f aca="false">IF(AND(AC4162=1,AA4162&lt;2),IF(AND(C4163=C4162,AA4163=AA4162+1),IF(AC4163=1,"",INDEX(DATAS,AA4162+1)),INDEX(DATAS,AA4162+1)),"")</f>
        <v/>
      </c>
    </row>
    <row r="4163" customFormat="false" ht="15" hidden="false" customHeight="false" outlineLevel="0" collapsed="false">
      <c r="A4163" s="60" t="n">
        <v>46310</v>
      </c>
      <c r="B4163" s="0" t="n">
        <v>8</v>
      </c>
      <c r="C4163" s="0" t="n">
        <v>6366</v>
      </c>
      <c r="E4163" s="0" t="n">
        <v>0</v>
      </c>
      <c r="F4163" s="55" t="s">
        <v>1187</v>
      </c>
      <c r="I4163" s="55" t="s">
        <v>157</v>
      </c>
      <c r="L4163" s="0" t="n">
        <v>183</v>
      </c>
      <c r="U4163" s="0" t="n">
        <v>586</v>
      </c>
      <c r="V4163" s="0" t="n">
        <v>1</v>
      </c>
      <c r="W4163" s="60" t="n">
        <v>46128</v>
      </c>
      <c r="X4163" s="55" t="n">
        <f aca="false">IF(I4163="Male",0,1)</f>
        <v>1</v>
      </c>
      <c r="Y4163" s="55" t="n">
        <f aca="false">IF(OR(I4163="DNB",I4163="Dry DNB"),1,0)</f>
        <v>0</v>
      </c>
      <c r="Z4163" s="55" t="n">
        <f aca="false">IF(ISNUMBER(W4163),A4163-W4163,"")</f>
        <v>182</v>
      </c>
      <c r="AA4163" s="55" t="n">
        <f aca="false">MATCH(A4163,DATAS,0)</f>
        <v>2</v>
      </c>
      <c r="AB4163" s="55" t="n">
        <f aca="false">IF(AND(E4163&gt;0,OR(AND(B4163&gt;=1,B4163&lt;=6),B4163=10)),1,0)</f>
        <v>0</v>
      </c>
      <c r="AC4163" s="55" t="n">
        <f aca="false">IF(AND(E4163&gt;0,B4163=10),1,0)</f>
        <v>0</v>
      </c>
      <c r="AD4163" s="55" t="n">
        <f aca="false">IF(AND(C4162=C4163,AA4162=AA4163-1),AB4162,"")</f>
        <v>0</v>
      </c>
      <c r="AE4163" s="55" t="n">
        <f aca="false">IF(AND(C4162=C4163,AA4162=AA4163-1),AC4162,"")</f>
        <v>0</v>
      </c>
      <c r="AF4163" s="55" t="n">
        <f aca="false">IF(AA4163=1,"",IF(AND(AB4163=1,AD4163&lt;&gt;1),1,0))</f>
        <v>0</v>
      </c>
      <c r="AG4163" s="55" t="n">
        <f aca="false">IF(AA4163=1,"",IF(AND(AC4163=1,AE4163&lt;&gt;1),1,0))</f>
        <v>0</v>
      </c>
      <c r="AH4163" s="60" t="str">
        <f aca="false">IF(AND(E4163&gt;0,AA4163&lt;2,NOT(AND(C4164=C4163,AA4164=AA4163+1))),INDEX(DATAS,AA4163+1),"")</f>
        <v/>
      </c>
      <c r="AI4163" s="60" t="str">
        <f aca="false">IF(AND(AC4163=1,AA4163&lt;2),IF(AND(C4164=C4163,AA4164=AA4163+1),IF(AC4164=1,"",INDEX(DATAS,AA4163+1)),INDEX(DATAS,AA4163+1)),"")</f>
        <v/>
      </c>
    </row>
    <row r="4164" customFormat="false" ht="15" hidden="false" customHeight="false" outlineLevel="0" collapsed="false">
      <c r="A4164" s="60" t="n">
        <v>46309</v>
      </c>
      <c r="B4164" s="0" t="n">
        <v>8</v>
      </c>
      <c r="C4164" s="0" t="n">
        <v>6367</v>
      </c>
      <c r="E4164" s="0" t="n">
        <v>0</v>
      </c>
      <c r="F4164" s="55" t="s">
        <v>1187</v>
      </c>
      <c r="I4164" s="55" t="s">
        <v>157</v>
      </c>
      <c r="L4164" s="0" t="n">
        <v>169</v>
      </c>
      <c r="U4164" s="0" t="n">
        <v>585</v>
      </c>
      <c r="V4164" s="0" t="n">
        <v>2</v>
      </c>
      <c r="W4164" s="60" t="n">
        <v>46141</v>
      </c>
      <c r="X4164" s="55" t="n">
        <f aca="false">IF(I4164="Male",0,1)</f>
        <v>1</v>
      </c>
      <c r="Y4164" s="55" t="n">
        <f aca="false">IF(OR(I4164="DNB",I4164="Dry DNB"),1,0)</f>
        <v>0</v>
      </c>
      <c r="Z4164" s="55" t="n">
        <f aca="false">IF(ISNUMBER(W4164),A4164-W4164,"")</f>
        <v>168</v>
      </c>
      <c r="AA4164" s="55" t="n">
        <f aca="false">MATCH(A4164,DATAS,0)</f>
        <v>1</v>
      </c>
      <c r="AB4164" s="55" t="n">
        <f aca="false">IF(AND(E4164&gt;0,OR(AND(B4164&gt;=1,B4164&lt;=6),B4164=10)),1,0)</f>
        <v>0</v>
      </c>
      <c r="AC4164" s="55" t="n">
        <f aca="false">IF(AND(E4164&gt;0,B4164=10),1,0)</f>
        <v>0</v>
      </c>
      <c r="AD4164" s="0" t="str">
        <f aca="false">IF(AND(C4163=C4164,AA4163=AA4164-1),AB4163,"")</f>
        <v/>
      </c>
      <c r="AE4164" s="0" t="str">
        <f aca="false">IF(AND(C4163=C4164,AA4163=AA4164-1),AC4163,"")</f>
        <v/>
      </c>
      <c r="AF4164" s="0" t="str">
        <f aca="false">IF(AA4164=1,"",IF(AND(AB4164=1,AD4164&lt;&gt;1),1,0))</f>
        <v/>
      </c>
      <c r="AG4164" s="0" t="str">
        <f aca="false">IF(AA4164=1,"",IF(AND(AC4164=1,AE4164&lt;&gt;1),1,0))</f>
        <v/>
      </c>
      <c r="AH4164" s="60" t="str">
        <f aca="false">IF(AND(E4164&gt;0,AA4164&lt;2,NOT(AND(C4165=C4164,AA4165=AA4164+1))),INDEX(DATAS,AA4164+1),"")</f>
        <v/>
      </c>
      <c r="AI4164" s="60" t="str">
        <f aca="false">IF(AND(AC4164=1,AA4164&lt;2),IF(AND(C4165=C4164,AA4165=AA4164+1),IF(AC4165=1,"",INDEX(DATAS,AA4164+1)),INDEX(DATAS,AA4164+1)),"")</f>
        <v/>
      </c>
    </row>
    <row r="4165" customFormat="false" ht="15" hidden="false" customHeight="false" outlineLevel="0" collapsed="false">
      <c r="A4165" s="60" t="n">
        <v>46310</v>
      </c>
      <c r="B4165" s="0" t="n">
        <v>8</v>
      </c>
      <c r="C4165" s="0" t="n">
        <v>6367</v>
      </c>
      <c r="E4165" s="0" t="n">
        <v>0</v>
      </c>
      <c r="F4165" s="55" t="s">
        <v>1187</v>
      </c>
      <c r="I4165" s="55" t="s">
        <v>157</v>
      </c>
      <c r="L4165" s="0" t="n">
        <v>170</v>
      </c>
      <c r="U4165" s="0" t="n">
        <v>586</v>
      </c>
      <c r="V4165" s="0" t="n">
        <v>2</v>
      </c>
      <c r="W4165" s="60" t="n">
        <v>46141</v>
      </c>
      <c r="X4165" s="55" t="n">
        <f aca="false">IF(I4165="Male",0,1)</f>
        <v>1</v>
      </c>
      <c r="Y4165" s="55" t="n">
        <f aca="false">IF(OR(I4165="DNB",I4165="Dry DNB"),1,0)</f>
        <v>0</v>
      </c>
      <c r="Z4165" s="55" t="n">
        <f aca="false">IF(ISNUMBER(W4165),A4165-W4165,"")</f>
        <v>169</v>
      </c>
      <c r="AA4165" s="55" t="n">
        <f aca="false">MATCH(A4165,DATAS,0)</f>
        <v>2</v>
      </c>
      <c r="AB4165" s="55" t="n">
        <f aca="false">IF(AND(E4165&gt;0,OR(AND(B4165&gt;=1,B4165&lt;=6),B4165=10)),1,0)</f>
        <v>0</v>
      </c>
      <c r="AC4165" s="55" t="n">
        <f aca="false">IF(AND(E4165&gt;0,B4165=10),1,0)</f>
        <v>0</v>
      </c>
      <c r="AD4165" s="55" t="n">
        <f aca="false">IF(AND(C4164=C4165,AA4164=AA4165-1),AB4164,"")</f>
        <v>0</v>
      </c>
      <c r="AE4165" s="55" t="n">
        <f aca="false">IF(AND(C4164=C4165,AA4164=AA4165-1),AC4164,"")</f>
        <v>0</v>
      </c>
      <c r="AF4165" s="55" t="n">
        <f aca="false">IF(AA4165=1,"",IF(AND(AB4165=1,AD4165&lt;&gt;1),1,0))</f>
        <v>0</v>
      </c>
      <c r="AG4165" s="55" t="n">
        <f aca="false">IF(AA4165=1,"",IF(AND(AC4165=1,AE4165&lt;&gt;1),1,0))</f>
        <v>0</v>
      </c>
      <c r="AH4165" s="60" t="str">
        <f aca="false">IF(AND(E4165&gt;0,AA4165&lt;2,NOT(AND(C4166=C4165,AA4166=AA4165+1))),INDEX(DATAS,AA4165+1),"")</f>
        <v/>
      </c>
      <c r="AI4165" s="60" t="str">
        <f aca="false">IF(AND(AC4165=1,AA4165&lt;2),IF(AND(C4166=C4165,AA4166=AA4165+1),IF(AC4166=1,"",INDEX(DATAS,AA4165+1)),INDEX(DATAS,AA4165+1)),"")</f>
        <v/>
      </c>
    </row>
    <row r="4166" customFormat="false" ht="15" hidden="false" customHeight="false" outlineLevel="0" collapsed="false">
      <c r="A4166" s="60" t="n">
        <v>46309</v>
      </c>
      <c r="B4166" s="0" t="n">
        <v>8</v>
      </c>
      <c r="C4166" s="0" t="n">
        <v>6368</v>
      </c>
      <c r="E4166" s="0" t="n">
        <v>0</v>
      </c>
      <c r="F4166" s="55" t="s">
        <v>1187</v>
      </c>
      <c r="I4166" s="55" t="s">
        <v>157</v>
      </c>
      <c r="L4166" s="0" t="n">
        <v>170</v>
      </c>
      <c r="U4166" s="0" t="n">
        <v>585</v>
      </c>
      <c r="V4166" s="0" t="n">
        <v>2</v>
      </c>
      <c r="W4166" s="60" t="n">
        <v>46140</v>
      </c>
      <c r="X4166" s="55" t="n">
        <f aca="false">IF(I4166="Male",0,1)</f>
        <v>1</v>
      </c>
      <c r="Y4166" s="55" t="n">
        <f aca="false">IF(OR(I4166="DNB",I4166="Dry DNB"),1,0)</f>
        <v>0</v>
      </c>
      <c r="Z4166" s="55" t="n">
        <f aca="false">IF(ISNUMBER(W4166),A4166-W4166,"")</f>
        <v>169</v>
      </c>
      <c r="AA4166" s="55" t="n">
        <f aca="false">MATCH(A4166,DATAS,0)</f>
        <v>1</v>
      </c>
      <c r="AB4166" s="55" t="n">
        <f aca="false">IF(AND(E4166&gt;0,OR(AND(B4166&gt;=1,B4166&lt;=6),B4166=10)),1,0)</f>
        <v>0</v>
      </c>
      <c r="AC4166" s="55" t="n">
        <f aca="false">IF(AND(E4166&gt;0,B4166=10),1,0)</f>
        <v>0</v>
      </c>
      <c r="AD4166" s="0" t="str">
        <f aca="false">IF(AND(C4165=C4166,AA4165=AA4166-1),AB4165,"")</f>
        <v/>
      </c>
      <c r="AE4166" s="0" t="str">
        <f aca="false">IF(AND(C4165=C4166,AA4165=AA4166-1),AC4165,"")</f>
        <v/>
      </c>
      <c r="AF4166" s="0" t="str">
        <f aca="false">IF(AA4166=1,"",IF(AND(AB4166=1,AD4166&lt;&gt;1),1,0))</f>
        <v/>
      </c>
      <c r="AG4166" s="0" t="str">
        <f aca="false">IF(AA4166=1,"",IF(AND(AC4166=1,AE4166&lt;&gt;1),1,0))</f>
        <v/>
      </c>
      <c r="AH4166" s="60" t="str">
        <f aca="false">IF(AND(E4166&gt;0,AA4166&lt;2,NOT(AND(C4167=C4166,AA4167=AA4166+1))),INDEX(DATAS,AA4166+1),"")</f>
        <v/>
      </c>
      <c r="AI4166" s="60" t="str">
        <f aca="false">IF(AND(AC4166=1,AA4166&lt;2),IF(AND(C4167=C4166,AA4167=AA4166+1),IF(AC4167=1,"",INDEX(DATAS,AA4166+1)),INDEX(DATAS,AA4166+1)),"")</f>
        <v/>
      </c>
    </row>
    <row r="4167" customFormat="false" ht="15" hidden="false" customHeight="false" outlineLevel="0" collapsed="false">
      <c r="A4167" s="60" t="n">
        <v>46310</v>
      </c>
      <c r="B4167" s="0" t="n">
        <v>8</v>
      </c>
      <c r="C4167" s="0" t="n">
        <v>6368</v>
      </c>
      <c r="E4167" s="0" t="n">
        <v>0</v>
      </c>
      <c r="F4167" s="55" t="s">
        <v>1187</v>
      </c>
      <c r="I4167" s="55" t="s">
        <v>157</v>
      </c>
      <c r="L4167" s="0" t="n">
        <v>171</v>
      </c>
      <c r="U4167" s="0" t="n">
        <v>586</v>
      </c>
      <c r="V4167" s="0" t="n">
        <v>2</v>
      </c>
      <c r="W4167" s="60" t="n">
        <v>46140</v>
      </c>
      <c r="X4167" s="55" t="n">
        <f aca="false">IF(I4167="Male",0,1)</f>
        <v>1</v>
      </c>
      <c r="Y4167" s="55" t="n">
        <f aca="false">IF(OR(I4167="DNB",I4167="Dry DNB"),1,0)</f>
        <v>0</v>
      </c>
      <c r="Z4167" s="55" t="n">
        <f aca="false">IF(ISNUMBER(W4167),A4167-W4167,"")</f>
        <v>170</v>
      </c>
      <c r="AA4167" s="55" t="n">
        <f aca="false">MATCH(A4167,DATAS,0)</f>
        <v>2</v>
      </c>
      <c r="AB4167" s="55" t="n">
        <f aca="false">IF(AND(E4167&gt;0,OR(AND(B4167&gt;=1,B4167&lt;=6),B4167=10)),1,0)</f>
        <v>0</v>
      </c>
      <c r="AC4167" s="55" t="n">
        <f aca="false">IF(AND(E4167&gt;0,B4167=10),1,0)</f>
        <v>0</v>
      </c>
      <c r="AD4167" s="55" t="n">
        <f aca="false">IF(AND(C4166=C4167,AA4166=AA4167-1),AB4166,"")</f>
        <v>0</v>
      </c>
      <c r="AE4167" s="55" t="n">
        <f aca="false">IF(AND(C4166=C4167,AA4166=AA4167-1),AC4166,"")</f>
        <v>0</v>
      </c>
      <c r="AF4167" s="55" t="n">
        <f aca="false">IF(AA4167=1,"",IF(AND(AB4167=1,AD4167&lt;&gt;1),1,0))</f>
        <v>0</v>
      </c>
      <c r="AG4167" s="55" t="n">
        <f aca="false">IF(AA4167=1,"",IF(AND(AC4167=1,AE4167&lt;&gt;1),1,0))</f>
        <v>0</v>
      </c>
      <c r="AH4167" s="60" t="str">
        <f aca="false">IF(AND(E4167&gt;0,AA4167&lt;2,NOT(AND(C4168=C4167,AA4168=AA4167+1))),INDEX(DATAS,AA4167+1),"")</f>
        <v/>
      </c>
      <c r="AI4167" s="60" t="str">
        <f aca="false">IF(AND(AC4167=1,AA4167&lt;2),IF(AND(C4168=C4167,AA4168=AA4167+1),IF(AC4168=1,"",INDEX(DATAS,AA4167+1)),INDEX(DATAS,AA4167+1)),"")</f>
        <v/>
      </c>
    </row>
    <row r="4168" customFormat="false" ht="15" hidden="false" customHeight="false" outlineLevel="0" collapsed="false">
      <c r="A4168" s="60" t="n">
        <v>46309</v>
      </c>
      <c r="B4168" s="0" t="n">
        <v>8</v>
      </c>
      <c r="C4168" s="0" t="n">
        <v>6369</v>
      </c>
      <c r="E4168" s="0" t="n">
        <v>0</v>
      </c>
      <c r="F4168" s="55" t="s">
        <v>1188</v>
      </c>
      <c r="I4168" s="55" t="s">
        <v>157</v>
      </c>
      <c r="L4168" s="0" t="n">
        <v>181</v>
      </c>
      <c r="U4168" s="0" t="n">
        <v>584</v>
      </c>
      <c r="V4168" s="0" t="n">
        <v>1</v>
      </c>
      <c r="W4168" s="60" t="n">
        <v>46129</v>
      </c>
      <c r="X4168" s="55" t="n">
        <f aca="false">IF(I4168="Male",0,1)</f>
        <v>1</v>
      </c>
      <c r="Y4168" s="55" t="n">
        <f aca="false">IF(OR(I4168="DNB",I4168="Dry DNB"),1,0)</f>
        <v>0</v>
      </c>
      <c r="Z4168" s="55" t="n">
        <f aca="false">IF(ISNUMBER(W4168),A4168-W4168,"")</f>
        <v>180</v>
      </c>
      <c r="AA4168" s="55" t="n">
        <f aca="false">MATCH(A4168,DATAS,0)</f>
        <v>1</v>
      </c>
      <c r="AB4168" s="55" t="n">
        <f aca="false">IF(AND(E4168&gt;0,OR(AND(B4168&gt;=1,B4168&lt;=6),B4168=10)),1,0)</f>
        <v>0</v>
      </c>
      <c r="AC4168" s="55" t="n">
        <f aca="false">IF(AND(E4168&gt;0,B4168=10),1,0)</f>
        <v>0</v>
      </c>
      <c r="AD4168" s="0" t="str">
        <f aca="false">IF(AND(C4167=C4168,AA4167=AA4168-1),AB4167,"")</f>
        <v/>
      </c>
      <c r="AE4168" s="0" t="str">
        <f aca="false">IF(AND(C4167=C4168,AA4167=AA4168-1),AC4167,"")</f>
        <v/>
      </c>
      <c r="AF4168" s="0" t="str">
        <f aca="false">IF(AA4168=1,"",IF(AND(AB4168=1,AD4168&lt;&gt;1),1,0))</f>
        <v/>
      </c>
      <c r="AG4168" s="0" t="str">
        <f aca="false">IF(AA4168=1,"",IF(AND(AC4168=1,AE4168&lt;&gt;1),1,0))</f>
        <v/>
      </c>
      <c r="AH4168" s="60" t="str">
        <f aca="false">IF(AND(E4168&gt;0,AA4168&lt;2,NOT(AND(C4169=C4168,AA4169=AA4168+1))),INDEX(DATAS,AA4168+1),"")</f>
        <v/>
      </c>
      <c r="AI4168" s="60" t="str">
        <f aca="false">IF(AND(AC4168=1,AA4168&lt;2),IF(AND(C4169=C4168,AA4169=AA4168+1),IF(AC4169=1,"",INDEX(DATAS,AA4168+1)),INDEX(DATAS,AA4168+1)),"")</f>
        <v/>
      </c>
    </row>
    <row r="4169" customFormat="false" ht="15" hidden="false" customHeight="false" outlineLevel="0" collapsed="false">
      <c r="A4169" s="60" t="n">
        <v>46310</v>
      </c>
      <c r="B4169" s="0" t="n">
        <v>8</v>
      </c>
      <c r="C4169" s="0" t="n">
        <v>6369</v>
      </c>
      <c r="E4169" s="0" t="n">
        <v>0</v>
      </c>
      <c r="F4169" s="55" t="s">
        <v>1188</v>
      </c>
      <c r="I4169" s="55" t="s">
        <v>157</v>
      </c>
      <c r="L4169" s="0" t="n">
        <v>182</v>
      </c>
      <c r="U4169" s="0" t="n">
        <v>585</v>
      </c>
      <c r="V4169" s="0" t="n">
        <v>1</v>
      </c>
      <c r="W4169" s="60" t="n">
        <v>46129</v>
      </c>
      <c r="X4169" s="55" t="n">
        <f aca="false">IF(I4169="Male",0,1)</f>
        <v>1</v>
      </c>
      <c r="Y4169" s="55" t="n">
        <f aca="false">IF(OR(I4169="DNB",I4169="Dry DNB"),1,0)</f>
        <v>0</v>
      </c>
      <c r="Z4169" s="55" t="n">
        <f aca="false">IF(ISNUMBER(W4169),A4169-W4169,"")</f>
        <v>181</v>
      </c>
      <c r="AA4169" s="55" t="n">
        <f aca="false">MATCH(A4169,DATAS,0)</f>
        <v>2</v>
      </c>
      <c r="AB4169" s="55" t="n">
        <f aca="false">IF(AND(E4169&gt;0,OR(AND(B4169&gt;=1,B4169&lt;=6),B4169=10)),1,0)</f>
        <v>0</v>
      </c>
      <c r="AC4169" s="55" t="n">
        <f aca="false">IF(AND(E4169&gt;0,B4169=10),1,0)</f>
        <v>0</v>
      </c>
      <c r="AD4169" s="55" t="n">
        <f aca="false">IF(AND(C4168=C4169,AA4168=AA4169-1),AB4168,"")</f>
        <v>0</v>
      </c>
      <c r="AE4169" s="55" t="n">
        <f aca="false">IF(AND(C4168=C4169,AA4168=AA4169-1),AC4168,"")</f>
        <v>0</v>
      </c>
      <c r="AF4169" s="55" t="n">
        <f aca="false">IF(AA4169=1,"",IF(AND(AB4169=1,AD4169&lt;&gt;1),1,0))</f>
        <v>0</v>
      </c>
      <c r="AG4169" s="55" t="n">
        <f aca="false">IF(AA4169=1,"",IF(AND(AC4169=1,AE4169&lt;&gt;1),1,0))</f>
        <v>0</v>
      </c>
      <c r="AH4169" s="60" t="str">
        <f aca="false">IF(AND(E4169&gt;0,AA4169&lt;2,NOT(AND(C4170=C4169,AA4170=AA4169+1))),INDEX(DATAS,AA4169+1),"")</f>
        <v/>
      </c>
      <c r="AI4169" s="60" t="str">
        <f aca="false">IF(AND(AC4169=1,AA4169&lt;2),IF(AND(C4170=C4169,AA4170=AA4169+1),IF(AC4170=1,"",INDEX(DATAS,AA4169+1)),INDEX(DATAS,AA4169+1)),"")</f>
        <v/>
      </c>
    </row>
    <row r="4170" customFormat="false" ht="15" hidden="false" customHeight="false" outlineLevel="0" collapsed="false">
      <c r="A4170" s="60" t="n">
        <v>46309</v>
      </c>
      <c r="B4170" s="0" t="n">
        <v>8</v>
      </c>
      <c r="C4170" s="0" t="n">
        <v>6371</v>
      </c>
      <c r="E4170" s="0" t="n">
        <v>0</v>
      </c>
      <c r="F4170" s="55" t="s">
        <v>1188</v>
      </c>
      <c r="I4170" s="55" t="s">
        <v>157</v>
      </c>
      <c r="L4170" s="0" t="n">
        <v>119</v>
      </c>
      <c r="U4170" s="0" t="n">
        <v>584</v>
      </c>
      <c r="V4170" s="0" t="n">
        <v>2</v>
      </c>
      <c r="W4170" s="60" t="n">
        <v>46191</v>
      </c>
      <c r="X4170" s="55" t="n">
        <f aca="false">IF(I4170="Male",0,1)</f>
        <v>1</v>
      </c>
      <c r="Y4170" s="55" t="n">
        <f aca="false">IF(OR(I4170="DNB",I4170="Dry DNB"),1,0)</f>
        <v>0</v>
      </c>
      <c r="Z4170" s="55" t="n">
        <f aca="false">IF(ISNUMBER(W4170),A4170-W4170,"")</f>
        <v>118</v>
      </c>
      <c r="AA4170" s="55" t="n">
        <f aca="false">MATCH(A4170,DATAS,0)</f>
        <v>1</v>
      </c>
      <c r="AB4170" s="55" t="n">
        <f aca="false">IF(AND(E4170&gt;0,OR(AND(B4170&gt;=1,B4170&lt;=6),B4170=10)),1,0)</f>
        <v>0</v>
      </c>
      <c r="AC4170" s="55" t="n">
        <f aca="false">IF(AND(E4170&gt;0,B4170=10),1,0)</f>
        <v>0</v>
      </c>
      <c r="AD4170" s="0" t="str">
        <f aca="false">IF(AND(C4169=C4170,AA4169=AA4170-1),AB4169,"")</f>
        <v/>
      </c>
      <c r="AE4170" s="0" t="str">
        <f aca="false">IF(AND(C4169=C4170,AA4169=AA4170-1),AC4169,"")</f>
        <v/>
      </c>
      <c r="AF4170" s="0" t="str">
        <f aca="false">IF(AA4170=1,"",IF(AND(AB4170=1,AD4170&lt;&gt;1),1,0))</f>
        <v/>
      </c>
      <c r="AG4170" s="0" t="str">
        <f aca="false">IF(AA4170=1,"",IF(AND(AC4170=1,AE4170&lt;&gt;1),1,0))</f>
        <v/>
      </c>
      <c r="AH4170" s="60" t="str">
        <f aca="false">IF(AND(E4170&gt;0,AA4170&lt;2,NOT(AND(C4171=C4170,AA4171=AA4170+1))),INDEX(DATAS,AA4170+1),"")</f>
        <v/>
      </c>
      <c r="AI4170" s="60" t="str">
        <f aca="false">IF(AND(AC4170=1,AA4170&lt;2),IF(AND(C4171=C4170,AA4171=AA4170+1),IF(AC4171=1,"",INDEX(DATAS,AA4170+1)),INDEX(DATAS,AA4170+1)),"")</f>
        <v/>
      </c>
    </row>
    <row r="4171" customFormat="false" ht="15" hidden="false" customHeight="false" outlineLevel="0" collapsed="false">
      <c r="A4171" s="60" t="n">
        <v>46310</v>
      </c>
      <c r="B4171" s="0" t="n">
        <v>8</v>
      </c>
      <c r="C4171" s="0" t="n">
        <v>6371</v>
      </c>
      <c r="E4171" s="0" t="n">
        <v>0</v>
      </c>
      <c r="F4171" s="55" t="s">
        <v>1188</v>
      </c>
      <c r="I4171" s="55" t="s">
        <v>157</v>
      </c>
      <c r="L4171" s="0" t="n">
        <v>120</v>
      </c>
      <c r="U4171" s="0" t="n">
        <v>585</v>
      </c>
      <c r="V4171" s="0" t="n">
        <v>2</v>
      </c>
      <c r="W4171" s="60" t="n">
        <v>46191</v>
      </c>
      <c r="X4171" s="55" t="n">
        <f aca="false">IF(I4171="Male",0,1)</f>
        <v>1</v>
      </c>
      <c r="Y4171" s="55" t="n">
        <f aca="false">IF(OR(I4171="DNB",I4171="Dry DNB"),1,0)</f>
        <v>0</v>
      </c>
      <c r="Z4171" s="55" t="n">
        <f aca="false">IF(ISNUMBER(W4171),A4171-W4171,"")</f>
        <v>119</v>
      </c>
      <c r="AA4171" s="55" t="n">
        <f aca="false">MATCH(A4171,DATAS,0)</f>
        <v>2</v>
      </c>
      <c r="AB4171" s="55" t="n">
        <f aca="false">IF(AND(E4171&gt;0,OR(AND(B4171&gt;=1,B4171&lt;=6),B4171=10)),1,0)</f>
        <v>0</v>
      </c>
      <c r="AC4171" s="55" t="n">
        <f aca="false">IF(AND(E4171&gt;0,B4171=10),1,0)</f>
        <v>0</v>
      </c>
      <c r="AD4171" s="55" t="n">
        <f aca="false">IF(AND(C4170=C4171,AA4170=AA4171-1),AB4170,"")</f>
        <v>0</v>
      </c>
      <c r="AE4171" s="55" t="n">
        <f aca="false">IF(AND(C4170=C4171,AA4170=AA4171-1),AC4170,"")</f>
        <v>0</v>
      </c>
      <c r="AF4171" s="55" t="n">
        <f aca="false">IF(AA4171=1,"",IF(AND(AB4171=1,AD4171&lt;&gt;1),1,0))</f>
        <v>0</v>
      </c>
      <c r="AG4171" s="55" t="n">
        <f aca="false">IF(AA4171=1,"",IF(AND(AC4171=1,AE4171&lt;&gt;1),1,0))</f>
        <v>0</v>
      </c>
      <c r="AH4171" s="60" t="str">
        <f aca="false">IF(AND(E4171&gt;0,AA4171&lt;2,NOT(AND(C4172=C4171,AA4172=AA4171+1))),INDEX(DATAS,AA4171+1),"")</f>
        <v/>
      </c>
      <c r="AI4171" s="60" t="str">
        <f aca="false">IF(AND(AC4171=1,AA4171&lt;2),IF(AND(C4172=C4171,AA4172=AA4171+1),IF(AC4172=1,"",INDEX(DATAS,AA4171+1)),INDEX(DATAS,AA4171+1)),"")</f>
        <v/>
      </c>
    </row>
    <row r="4172" customFormat="false" ht="15" hidden="false" customHeight="false" outlineLevel="0" collapsed="false">
      <c r="A4172" s="60" t="n">
        <v>46309</v>
      </c>
      <c r="B4172" s="0" t="n">
        <v>13</v>
      </c>
      <c r="C4172" s="0" t="n">
        <v>6372</v>
      </c>
      <c r="E4172" s="0" t="n">
        <v>0</v>
      </c>
      <c r="F4172" s="55" t="s">
        <v>1189</v>
      </c>
      <c r="I4172" s="55" t="s">
        <v>177</v>
      </c>
      <c r="U4172" s="0" t="n">
        <v>583</v>
      </c>
      <c r="V4172" s="0" t="n">
        <v>0</v>
      </c>
      <c r="X4172" s="55" t="n">
        <f aca="false">IF(I4172="Male",0,1)</f>
        <v>1</v>
      </c>
      <c r="Y4172" s="55" t="n">
        <f aca="false">IF(OR(I4172="DNB",I4172="Dry DNB"),1,0)</f>
        <v>0</v>
      </c>
      <c r="Z4172" s="0" t="str">
        <f aca="false">IF(ISNUMBER(W4172),A4172-W4172,"")</f>
        <v/>
      </c>
      <c r="AA4172" s="55" t="n">
        <f aca="false">MATCH(A4172,DATAS,0)</f>
        <v>1</v>
      </c>
      <c r="AB4172" s="55" t="n">
        <f aca="false">IF(AND(E4172&gt;0,OR(AND(B4172&gt;=1,B4172&lt;=6),B4172=10)),1,0)</f>
        <v>0</v>
      </c>
      <c r="AC4172" s="55" t="n">
        <f aca="false">IF(AND(E4172&gt;0,B4172=10),1,0)</f>
        <v>0</v>
      </c>
      <c r="AD4172" s="0" t="str">
        <f aca="false">IF(AND(C4171=C4172,AA4171=AA4172-1),AB4171,"")</f>
        <v/>
      </c>
      <c r="AE4172" s="0" t="str">
        <f aca="false">IF(AND(C4171=C4172,AA4171=AA4172-1),AC4171,"")</f>
        <v/>
      </c>
      <c r="AF4172" s="0" t="str">
        <f aca="false">IF(AA4172=1,"",IF(AND(AB4172=1,AD4172&lt;&gt;1),1,0))</f>
        <v/>
      </c>
      <c r="AG4172" s="0" t="str">
        <f aca="false">IF(AA4172=1,"",IF(AND(AC4172=1,AE4172&lt;&gt;1),1,0))</f>
        <v/>
      </c>
      <c r="AH4172" s="60" t="str">
        <f aca="false">IF(AND(E4172&gt;0,AA4172&lt;2,NOT(AND(C4173=C4172,AA4173=AA4172+1))),INDEX(DATAS,AA4172+1),"")</f>
        <v/>
      </c>
      <c r="AI4172" s="60" t="str">
        <f aca="false">IF(AND(AC4172=1,AA4172&lt;2),IF(AND(C4173=C4172,AA4173=AA4172+1),IF(AC4173=1,"",INDEX(DATAS,AA4172+1)),INDEX(DATAS,AA4172+1)),"")</f>
        <v/>
      </c>
    </row>
    <row r="4173" customFormat="false" ht="15" hidden="false" customHeight="false" outlineLevel="0" collapsed="false">
      <c r="A4173" s="60" t="n">
        <v>46310</v>
      </c>
      <c r="B4173" s="0" t="n">
        <v>13</v>
      </c>
      <c r="C4173" s="0" t="n">
        <v>6372</v>
      </c>
      <c r="E4173" s="0" t="n">
        <v>0</v>
      </c>
      <c r="F4173" s="55" t="s">
        <v>1189</v>
      </c>
      <c r="I4173" s="55" t="s">
        <v>177</v>
      </c>
      <c r="U4173" s="0" t="n">
        <v>584</v>
      </c>
      <c r="V4173" s="0" t="n">
        <v>0</v>
      </c>
      <c r="X4173" s="55" t="n">
        <f aca="false">IF(I4173="Male",0,1)</f>
        <v>1</v>
      </c>
      <c r="Y4173" s="55" t="n">
        <f aca="false">IF(OR(I4173="DNB",I4173="Dry DNB"),1,0)</f>
        <v>0</v>
      </c>
      <c r="Z4173" s="0" t="str">
        <f aca="false">IF(ISNUMBER(W4173),A4173-W4173,"")</f>
        <v/>
      </c>
      <c r="AA4173" s="55" t="n">
        <f aca="false">MATCH(A4173,DATAS,0)</f>
        <v>2</v>
      </c>
      <c r="AB4173" s="55" t="n">
        <f aca="false">IF(AND(E4173&gt;0,OR(AND(B4173&gt;=1,B4173&lt;=6),B4173=10)),1,0)</f>
        <v>0</v>
      </c>
      <c r="AC4173" s="55" t="n">
        <f aca="false">IF(AND(E4173&gt;0,B4173=10),1,0)</f>
        <v>0</v>
      </c>
      <c r="AD4173" s="55" t="n">
        <f aca="false">IF(AND(C4172=C4173,AA4172=AA4173-1),AB4172,"")</f>
        <v>0</v>
      </c>
      <c r="AE4173" s="55" t="n">
        <f aca="false">IF(AND(C4172=C4173,AA4172=AA4173-1),AC4172,"")</f>
        <v>0</v>
      </c>
      <c r="AF4173" s="55" t="n">
        <f aca="false">IF(AA4173=1,"",IF(AND(AB4173=1,AD4173&lt;&gt;1),1,0))</f>
        <v>0</v>
      </c>
      <c r="AG4173" s="55" t="n">
        <f aca="false">IF(AA4173=1,"",IF(AND(AC4173=1,AE4173&lt;&gt;1),1,0))</f>
        <v>0</v>
      </c>
      <c r="AH4173" s="60" t="str">
        <f aca="false">IF(AND(E4173&gt;0,AA4173&lt;2,NOT(AND(C4174=C4173,AA4174=AA4173+1))),INDEX(DATAS,AA4173+1),"")</f>
        <v/>
      </c>
      <c r="AI4173" s="60" t="str">
        <f aca="false">IF(AND(AC4173=1,AA4173&lt;2),IF(AND(C4174=C4173,AA4174=AA4173+1),IF(AC4174=1,"",INDEX(DATAS,AA4173+1)),INDEX(DATAS,AA4173+1)),"")</f>
        <v/>
      </c>
    </row>
    <row r="4174" customFormat="false" ht="15" hidden="false" customHeight="false" outlineLevel="0" collapsed="false">
      <c r="A4174" s="60" t="n">
        <v>46309</v>
      </c>
      <c r="B4174" s="0" t="n">
        <v>8</v>
      </c>
      <c r="C4174" s="0" t="n">
        <v>6373</v>
      </c>
      <c r="E4174" s="0" t="n">
        <v>0</v>
      </c>
      <c r="F4174" s="55" t="s">
        <v>1189</v>
      </c>
      <c r="I4174" s="55" t="s">
        <v>157</v>
      </c>
      <c r="L4174" s="0" t="n">
        <v>180</v>
      </c>
      <c r="U4174" s="0" t="n">
        <v>583</v>
      </c>
      <c r="V4174" s="0" t="n">
        <v>1</v>
      </c>
      <c r="W4174" s="60" t="n">
        <v>46130</v>
      </c>
      <c r="X4174" s="55" t="n">
        <f aca="false">IF(I4174="Male",0,1)</f>
        <v>1</v>
      </c>
      <c r="Y4174" s="55" t="n">
        <f aca="false">IF(OR(I4174="DNB",I4174="Dry DNB"),1,0)</f>
        <v>0</v>
      </c>
      <c r="Z4174" s="55" t="n">
        <f aca="false">IF(ISNUMBER(W4174),A4174-W4174,"")</f>
        <v>179</v>
      </c>
      <c r="AA4174" s="55" t="n">
        <f aca="false">MATCH(A4174,DATAS,0)</f>
        <v>1</v>
      </c>
      <c r="AB4174" s="55" t="n">
        <f aca="false">IF(AND(E4174&gt;0,OR(AND(B4174&gt;=1,B4174&lt;=6),B4174=10)),1,0)</f>
        <v>0</v>
      </c>
      <c r="AC4174" s="55" t="n">
        <f aca="false">IF(AND(E4174&gt;0,B4174=10),1,0)</f>
        <v>0</v>
      </c>
      <c r="AD4174" s="0" t="str">
        <f aca="false">IF(AND(C4173=C4174,AA4173=AA4174-1),AB4173,"")</f>
        <v/>
      </c>
      <c r="AE4174" s="0" t="str">
        <f aca="false">IF(AND(C4173=C4174,AA4173=AA4174-1),AC4173,"")</f>
        <v/>
      </c>
      <c r="AF4174" s="0" t="str">
        <f aca="false">IF(AA4174=1,"",IF(AND(AB4174=1,AD4174&lt;&gt;1),1,0))</f>
        <v/>
      </c>
      <c r="AG4174" s="0" t="str">
        <f aca="false">IF(AA4174=1,"",IF(AND(AC4174=1,AE4174&lt;&gt;1),1,0))</f>
        <v/>
      </c>
      <c r="AH4174" s="60" t="str">
        <f aca="false">IF(AND(E4174&gt;0,AA4174&lt;2,NOT(AND(C4175=C4174,AA4175=AA4174+1))),INDEX(DATAS,AA4174+1),"")</f>
        <v/>
      </c>
      <c r="AI4174" s="60" t="str">
        <f aca="false">IF(AND(AC4174=1,AA4174&lt;2),IF(AND(C4175=C4174,AA4175=AA4174+1),IF(AC4175=1,"",INDEX(DATAS,AA4174+1)),INDEX(DATAS,AA4174+1)),"")</f>
        <v/>
      </c>
    </row>
    <row r="4175" customFormat="false" ht="15" hidden="false" customHeight="false" outlineLevel="0" collapsed="false">
      <c r="A4175" s="60" t="n">
        <v>46310</v>
      </c>
      <c r="B4175" s="0" t="n">
        <v>8</v>
      </c>
      <c r="C4175" s="0" t="n">
        <v>6373</v>
      </c>
      <c r="E4175" s="0" t="n">
        <v>0</v>
      </c>
      <c r="F4175" s="55" t="s">
        <v>1189</v>
      </c>
      <c r="I4175" s="55" t="s">
        <v>157</v>
      </c>
      <c r="L4175" s="0" t="n">
        <v>181</v>
      </c>
      <c r="U4175" s="0" t="n">
        <v>584</v>
      </c>
      <c r="V4175" s="0" t="n">
        <v>1</v>
      </c>
      <c r="W4175" s="60" t="n">
        <v>46130</v>
      </c>
      <c r="X4175" s="55" t="n">
        <f aca="false">IF(I4175="Male",0,1)</f>
        <v>1</v>
      </c>
      <c r="Y4175" s="55" t="n">
        <f aca="false">IF(OR(I4175="DNB",I4175="Dry DNB"),1,0)</f>
        <v>0</v>
      </c>
      <c r="Z4175" s="55" t="n">
        <f aca="false">IF(ISNUMBER(W4175),A4175-W4175,"")</f>
        <v>180</v>
      </c>
      <c r="AA4175" s="55" t="n">
        <f aca="false">MATCH(A4175,DATAS,0)</f>
        <v>2</v>
      </c>
      <c r="AB4175" s="55" t="n">
        <f aca="false">IF(AND(E4175&gt;0,OR(AND(B4175&gt;=1,B4175&lt;=6),B4175=10)),1,0)</f>
        <v>0</v>
      </c>
      <c r="AC4175" s="55" t="n">
        <f aca="false">IF(AND(E4175&gt;0,B4175=10),1,0)</f>
        <v>0</v>
      </c>
      <c r="AD4175" s="55" t="n">
        <f aca="false">IF(AND(C4174=C4175,AA4174=AA4175-1),AB4174,"")</f>
        <v>0</v>
      </c>
      <c r="AE4175" s="55" t="n">
        <f aca="false">IF(AND(C4174=C4175,AA4174=AA4175-1),AC4174,"")</f>
        <v>0</v>
      </c>
      <c r="AF4175" s="55" t="n">
        <f aca="false">IF(AA4175=1,"",IF(AND(AB4175=1,AD4175&lt;&gt;1),1,0))</f>
        <v>0</v>
      </c>
      <c r="AG4175" s="55" t="n">
        <f aca="false">IF(AA4175=1,"",IF(AND(AC4175=1,AE4175&lt;&gt;1),1,0))</f>
        <v>0</v>
      </c>
      <c r="AH4175" s="60" t="str">
        <f aca="false">IF(AND(E4175&gt;0,AA4175&lt;2,NOT(AND(C4176=C4175,AA4176=AA4175+1))),INDEX(DATAS,AA4175+1),"")</f>
        <v/>
      </c>
      <c r="AI4175" s="60" t="str">
        <f aca="false">IF(AND(AC4175=1,AA4175&lt;2),IF(AND(C4176=C4175,AA4176=AA4175+1),IF(AC4176=1,"",INDEX(DATAS,AA4175+1)),INDEX(DATAS,AA4175+1)),"")</f>
        <v/>
      </c>
    </row>
    <row r="4176" customFormat="false" ht="15" hidden="false" customHeight="false" outlineLevel="0" collapsed="false">
      <c r="A4176" s="60" t="n">
        <v>46309</v>
      </c>
      <c r="B4176" s="0" t="n">
        <v>11</v>
      </c>
      <c r="C4176" s="0" t="n">
        <v>6374</v>
      </c>
      <c r="E4176" s="0" t="n">
        <v>0</v>
      </c>
      <c r="F4176" s="55" t="s">
        <v>1189</v>
      </c>
      <c r="I4176" s="55" t="s">
        <v>187</v>
      </c>
      <c r="U4176" s="0" t="n">
        <v>583</v>
      </c>
      <c r="V4176" s="0" t="n">
        <v>6</v>
      </c>
      <c r="W4176" s="60" t="n">
        <v>46303</v>
      </c>
      <c r="X4176" s="55" t="n">
        <f aca="false">IF(I4176="Male",0,1)</f>
        <v>1</v>
      </c>
      <c r="Y4176" s="55" t="n">
        <f aca="false">IF(OR(I4176="DNB",I4176="Dry DNB"),1,0)</f>
        <v>0</v>
      </c>
      <c r="Z4176" s="55" t="n">
        <f aca="false">IF(ISNUMBER(W4176),A4176-W4176,"")</f>
        <v>6</v>
      </c>
      <c r="AA4176" s="55" t="n">
        <f aca="false">MATCH(A4176,DATAS,0)</f>
        <v>1</v>
      </c>
      <c r="AB4176" s="55" t="n">
        <f aca="false">IF(AND(E4176&gt;0,OR(AND(B4176&gt;=1,B4176&lt;=6),B4176=10)),1,0)</f>
        <v>0</v>
      </c>
      <c r="AC4176" s="55" t="n">
        <f aca="false">IF(AND(E4176&gt;0,B4176=10),1,0)</f>
        <v>0</v>
      </c>
      <c r="AD4176" s="0" t="str">
        <f aca="false">IF(AND(C4175=C4176,AA4175=AA4176-1),AB4175,"")</f>
        <v/>
      </c>
      <c r="AE4176" s="0" t="str">
        <f aca="false">IF(AND(C4175=C4176,AA4175=AA4176-1),AC4175,"")</f>
        <v/>
      </c>
      <c r="AF4176" s="0" t="str">
        <f aca="false">IF(AA4176=1,"",IF(AND(AB4176=1,AD4176&lt;&gt;1),1,0))</f>
        <v/>
      </c>
      <c r="AG4176" s="0" t="str">
        <f aca="false">IF(AA4176=1,"",IF(AND(AC4176=1,AE4176&lt;&gt;1),1,0))</f>
        <v/>
      </c>
      <c r="AH4176" s="60" t="str">
        <f aca="false">IF(AND(E4176&gt;0,AA4176&lt;2,NOT(AND(C4177=C4176,AA4177=AA4176+1))),INDEX(DATAS,AA4176+1),"")</f>
        <v/>
      </c>
      <c r="AI4176" s="60" t="str">
        <f aca="false">IF(AND(AC4176=1,AA4176&lt;2),IF(AND(C4177=C4176,AA4177=AA4176+1),IF(AC4177=1,"",INDEX(DATAS,AA4176+1)),INDEX(DATAS,AA4176+1)),"")</f>
        <v/>
      </c>
    </row>
    <row r="4177" customFormat="false" ht="15" hidden="false" customHeight="false" outlineLevel="0" collapsed="false">
      <c r="A4177" s="60" t="n">
        <v>46310</v>
      </c>
      <c r="B4177" s="0" t="n">
        <v>11</v>
      </c>
      <c r="C4177" s="0" t="n">
        <v>6374</v>
      </c>
      <c r="E4177" s="0" t="n">
        <v>0</v>
      </c>
      <c r="F4177" s="55" t="s">
        <v>1189</v>
      </c>
      <c r="I4177" s="55" t="s">
        <v>187</v>
      </c>
      <c r="U4177" s="0" t="n">
        <v>584</v>
      </c>
      <c r="V4177" s="0" t="n">
        <v>6</v>
      </c>
      <c r="W4177" s="60" t="n">
        <v>46303</v>
      </c>
      <c r="X4177" s="55" t="n">
        <f aca="false">IF(I4177="Male",0,1)</f>
        <v>1</v>
      </c>
      <c r="Y4177" s="55" t="n">
        <f aca="false">IF(OR(I4177="DNB",I4177="Dry DNB"),1,0)</f>
        <v>0</v>
      </c>
      <c r="Z4177" s="55" t="n">
        <f aca="false">IF(ISNUMBER(W4177),A4177-W4177,"")</f>
        <v>7</v>
      </c>
      <c r="AA4177" s="55" t="n">
        <f aca="false">MATCH(A4177,DATAS,0)</f>
        <v>2</v>
      </c>
      <c r="AB4177" s="55" t="n">
        <f aca="false">IF(AND(E4177&gt;0,OR(AND(B4177&gt;=1,B4177&lt;=6),B4177=10)),1,0)</f>
        <v>0</v>
      </c>
      <c r="AC4177" s="55" t="n">
        <f aca="false">IF(AND(E4177&gt;0,B4177=10),1,0)</f>
        <v>0</v>
      </c>
      <c r="AD4177" s="55" t="n">
        <f aca="false">IF(AND(C4176=C4177,AA4176=AA4177-1),AB4176,"")</f>
        <v>0</v>
      </c>
      <c r="AE4177" s="55" t="n">
        <f aca="false">IF(AND(C4176=C4177,AA4176=AA4177-1),AC4176,"")</f>
        <v>0</v>
      </c>
      <c r="AF4177" s="55" t="n">
        <f aca="false">IF(AA4177=1,"",IF(AND(AB4177=1,AD4177&lt;&gt;1),1,0))</f>
        <v>0</v>
      </c>
      <c r="AG4177" s="55" t="n">
        <f aca="false">IF(AA4177=1,"",IF(AND(AC4177=1,AE4177&lt;&gt;1),1,0))</f>
        <v>0</v>
      </c>
      <c r="AH4177" s="60" t="str">
        <f aca="false">IF(AND(E4177&gt;0,AA4177&lt;2,NOT(AND(C4178=C4177,AA4178=AA4177+1))),INDEX(DATAS,AA4177+1),"")</f>
        <v/>
      </c>
      <c r="AI4177" s="60" t="str">
        <f aca="false">IF(AND(AC4177=1,AA4177&lt;2),IF(AND(C4178=C4177,AA4178=AA4177+1),IF(AC4178=1,"",INDEX(DATAS,AA4177+1)),INDEX(DATAS,AA4177+1)),"")</f>
        <v/>
      </c>
    </row>
    <row r="4178" customFormat="false" ht="15" hidden="false" customHeight="false" outlineLevel="0" collapsed="false">
      <c r="A4178" s="60" t="n">
        <v>46309</v>
      </c>
      <c r="B4178" s="0" t="n">
        <v>8</v>
      </c>
      <c r="C4178" s="0" t="n">
        <v>6375</v>
      </c>
      <c r="E4178" s="0" t="n">
        <v>0</v>
      </c>
      <c r="F4178" s="55" t="s">
        <v>1190</v>
      </c>
      <c r="I4178" s="55" t="s">
        <v>157</v>
      </c>
      <c r="L4178" s="0" t="n">
        <v>185</v>
      </c>
      <c r="U4178" s="0" t="n">
        <v>582</v>
      </c>
      <c r="V4178" s="0" t="n">
        <v>1</v>
      </c>
      <c r="W4178" s="60" t="n">
        <v>46125</v>
      </c>
      <c r="X4178" s="55" t="n">
        <f aca="false">IF(I4178="Male",0,1)</f>
        <v>1</v>
      </c>
      <c r="Y4178" s="55" t="n">
        <f aca="false">IF(OR(I4178="DNB",I4178="Dry DNB"),1,0)</f>
        <v>0</v>
      </c>
      <c r="Z4178" s="55" t="n">
        <f aca="false">IF(ISNUMBER(W4178),A4178-W4178,"")</f>
        <v>184</v>
      </c>
      <c r="AA4178" s="55" t="n">
        <f aca="false">MATCH(A4178,DATAS,0)</f>
        <v>1</v>
      </c>
      <c r="AB4178" s="55" t="n">
        <f aca="false">IF(AND(E4178&gt;0,OR(AND(B4178&gt;=1,B4178&lt;=6),B4178=10)),1,0)</f>
        <v>0</v>
      </c>
      <c r="AC4178" s="55" t="n">
        <f aca="false">IF(AND(E4178&gt;0,B4178=10),1,0)</f>
        <v>0</v>
      </c>
      <c r="AD4178" s="0" t="str">
        <f aca="false">IF(AND(C4177=C4178,AA4177=AA4178-1),AB4177,"")</f>
        <v/>
      </c>
      <c r="AE4178" s="0" t="str">
        <f aca="false">IF(AND(C4177=C4178,AA4177=AA4178-1),AC4177,"")</f>
        <v/>
      </c>
      <c r="AF4178" s="0" t="str">
        <f aca="false">IF(AA4178=1,"",IF(AND(AB4178=1,AD4178&lt;&gt;1),1,0))</f>
        <v/>
      </c>
      <c r="AG4178" s="0" t="str">
        <f aca="false">IF(AA4178=1,"",IF(AND(AC4178=1,AE4178&lt;&gt;1),1,0))</f>
        <v/>
      </c>
      <c r="AH4178" s="60" t="str">
        <f aca="false">IF(AND(E4178&gt;0,AA4178&lt;2,NOT(AND(C4179=C4178,AA4179=AA4178+1))),INDEX(DATAS,AA4178+1),"")</f>
        <v/>
      </c>
      <c r="AI4178" s="60" t="str">
        <f aca="false">IF(AND(AC4178=1,AA4178&lt;2),IF(AND(C4179=C4178,AA4179=AA4178+1),IF(AC4179=1,"",INDEX(DATAS,AA4178+1)),INDEX(DATAS,AA4178+1)),"")</f>
        <v/>
      </c>
    </row>
    <row r="4179" customFormat="false" ht="15" hidden="false" customHeight="false" outlineLevel="0" collapsed="false">
      <c r="A4179" s="60" t="n">
        <v>46310</v>
      </c>
      <c r="B4179" s="0" t="n">
        <v>8</v>
      </c>
      <c r="C4179" s="0" t="n">
        <v>6375</v>
      </c>
      <c r="E4179" s="0" t="n">
        <v>0</v>
      </c>
      <c r="F4179" s="55" t="s">
        <v>1190</v>
      </c>
      <c r="I4179" s="55" t="s">
        <v>157</v>
      </c>
      <c r="L4179" s="0" t="n">
        <v>186</v>
      </c>
      <c r="U4179" s="0" t="n">
        <v>583</v>
      </c>
      <c r="V4179" s="0" t="n">
        <v>1</v>
      </c>
      <c r="W4179" s="60" t="n">
        <v>46125</v>
      </c>
      <c r="X4179" s="55" t="n">
        <f aca="false">IF(I4179="Male",0,1)</f>
        <v>1</v>
      </c>
      <c r="Y4179" s="55" t="n">
        <f aca="false">IF(OR(I4179="DNB",I4179="Dry DNB"),1,0)</f>
        <v>0</v>
      </c>
      <c r="Z4179" s="55" t="n">
        <f aca="false">IF(ISNUMBER(W4179),A4179-W4179,"")</f>
        <v>185</v>
      </c>
      <c r="AA4179" s="55" t="n">
        <f aca="false">MATCH(A4179,DATAS,0)</f>
        <v>2</v>
      </c>
      <c r="AB4179" s="55" t="n">
        <f aca="false">IF(AND(E4179&gt;0,OR(AND(B4179&gt;=1,B4179&lt;=6),B4179=10)),1,0)</f>
        <v>0</v>
      </c>
      <c r="AC4179" s="55" t="n">
        <f aca="false">IF(AND(E4179&gt;0,B4179=10),1,0)</f>
        <v>0</v>
      </c>
      <c r="AD4179" s="55" t="n">
        <f aca="false">IF(AND(C4178=C4179,AA4178=AA4179-1),AB4178,"")</f>
        <v>0</v>
      </c>
      <c r="AE4179" s="55" t="n">
        <f aca="false">IF(AND(C4178=C4179,AA4178=AA4179-1),AC4178,"")</f>
        <v>0</v>
      </c>
      <c r="AF4179" s="55" t="n">
        <f aca="false">IF(AA4179=1,"",IF(AND(AB4179=1,AD4179&lt;&gt;1),1,0))</f>
        <v>0</v>
      </c>
      <c r="AG4179" s="55" t="n">
        <f aca="false">IF(AA4179=1,"",IF(AND(AC4179=1,AE4179&lt;&gt;1),1,0))</f>
        <v>0</v>
      </c>
      <c r="AH4179" s="60" t="str">
        <f aca="false">IF(AND(E4179&gt;0,AA4179&lt;2,NOT(AND(C4180=C4179,AA4180=AA4179+1))),INDEX(DATAS,AA4179+1),"")</f>
        <v/>
      </c>
      <c r="AI4179" s="60" t="str">
        <f aca="false">IF(AND(AC4179=1,AA4179&lt;2),IF(AND(C4180=C4179,AA4180=AA4179+1),IF(AC4180=1,"",INDEX(DATAS,AA4179+1)),INDEX(DATAS,AA4179+1)),"")</f>
        <v/>
      </c>
    </row>
    <row r="4180" customFormat="false" ht="15" hidden="false" customHeight="false" outlineLevel="0" collapsed="false">
      <c r="A4180" s="60" t="n">
        <v>46309</v>
      </c>
      <c r="B4180" s="0" t="n">
        <v>8</v>
      </c>
      <c r="C4180" s="0" t="n">
        <v>6376</v>
      </c>
      <c r="E4180" s="0" t="n">
        <v>0</v>
      </c>
      <c r="F4180" s="55" t="s">
        <v>1190</v>
      </c>
      <c r="I4180" s="55" t="s">
        <v>157</v>
      </c>
      <c r="L4180" s="0" t="n">
        <v>162</v>
      </c>
      <c r="U4180" s="0" t="n">
        <v>582</v>
      </c>
      <c r="V4180" s="0" t="n">
        <v>2</v>
      </c>
      <c r="W4180" s="60" t="n">
        <v>46148</v>
      </c>
      <c r="X4180" s="55" t="n">
        <f aca="false">IF(I4180="Male",0,1)</f>
        <v>1</v>
      </c>
      <c r="Y4180" s="55" t="n">
        <f aca="false">IF(OR(I4180="DNB",I4180="Dry DNB"),1,0)</f>
        <v>0</v>
      </c>
      <c r="Z4180" s="55" t="n">
        <f aca="false">IF(ISNUMBER(W4180),A4180-W4180,"")</f>
        <v>161</v>
      </c>
      <c r="AA4180" s="55" t="n">
        <f aca="false">MATCH(A4180,DATAS,0)</f>
        <v>1</v>
      </c>
      <c r="AB4180" s="55" t="n">
        <f aca="false">IF(AND(E4180&gt;0,OR(AND(B4180&gt;=1,B4180&lt;=6),B4180=10)),1,0)</f>
        <v>0</v>
      </c>
      <c r="AC4180" s="55" t="n">
        <f aca="false">IF(AND(E4180&gt;0,B4180=10),1,0)</f>
        <v>0</v>
      </c>
      <c r="AD4180" s="0" t="str">
        <f aca="false">IF(AND(C4179=C4180,AA4179=AA4180-1),AB4179,"")</f>
        <v/>
      </c>
      <c r="AE4180" s="0" t="str">
        <f aca="false">IF(AND(C4179=C4180,AA4179=AA4180-1),AC4179,"")</f>
        <v/>
      </c>
      <c r="AF4180" s="0" t="str">
        <f aca="false">IF(AA4180=1,"",IF(AND(AB4180=1,AD4180&lt;&gt;1),1,0))</f>
        <v/>
      </c>
      <c r="AG4180" s="0" t="str">
        <f aca="false">IF(AA4180=1,"",IF(AND(AC4180=1,AE4180&lt;&gt;1),1,0))</f>
        <v/>
      </c>
      <c r="AH4180" s="60" t="str">
        <f aca="false">IF(AND(E4180&gt;0,AA4180&lt;2,NOT(AND(C4181=C4180,AA4181=AA4180+1))),INDEX(DATAS,AA4180+1),"")</f>
        <v/>
      </c>
      <c r="AI4180" s="60" t="str">
        <f aca="false">IF(AND(AC4180=1,AA4180&lt;2),IF(AND(C4181=C4180,AA4181=AA4180+1),IF(AC4181=1,"",INDEX(DATAS,AA4180+1)),INDEX(DATAS,AA4180+1)),"")</f>
        <v/>
      </c>
    </row>
    <row r="4181" customFormat="false" ht="15" hidden="false" customHeight="false" outlineLevel="0" collapsed="false">
      <c r="A4181" s="60" t="n">
        <v>46310</v>
      </c>
      <c r="B4181" s="0" t="n">
        <v>8</v>
      </c>
      <c r="C4181" s="0" t="n">
        <v>6376</v>
      </c>
      <c r="E4181" s="0" t="n">
        <v>0</v>
      </c>
      <c r="F4181" s="55" t="s">
        <v>1190</v>
      </c>
      <c r="I4181" s="55" t="s">
        <v>157</v>
      </c>
      <c r="L4181" s="0" t="n">
        <v>163</v>
      </c>
      <c r="U4181" s="0" t="n">
        <v>583</v>
      </c>
      <c r="V4181" s="0" t="n">
        <v>2</v>
      </c>
      <c r="W4181" s="60" t="n">
        <v>46148</v>
      </c>
      <c r="X4181" s="55" t="n">
        <f aca="false">IF(I4181="Male",0,1)</f>
        <v>1</v>
      </c>
      <c r="Y4181" s="55" t="n">
        <f aca="false">IF(OR(I4181="DNB",I4181="Dry DNB"),1,0)</f>
        <v>0</v>
      </c>
      <c r="Z4181" s="55" t="n">
        <f aca="false">IF(ISNUMBER(W4181),A4181-W4181,"")</f>
        <v>162</v>
      </c>
      <c r="AA4181" s="55" t="n">
        <f aca="false">MATCH(A4181,DATAS,0)</f>
        <v>2</v>
      </c>
      <c r="AB4181" s="55" t="n">
        <f aca="false">IF(AND(E4181&gt;0,OR(AND(B4181&gt;=1,B4181&lt;=6),B4181=10)),1,0)</f>
        <v>0</v>
      </c>
      <c r="AC4181" s="55" t="n">
        <f aca="false">IF(AND(E4181&gt;0,B4181=10),1,0)</f>
        <v>0</v>
      </c>
      <c r="AD4181" s="55" t="n">
        <f aca="false">IF(AND(C4180=C4181,AA4180=AA4181-1),AB4180,"")</f>
        <v>0</v>
      </c>
      <c r="AE4181" s="55" t="n">
        <f aca="false">IF(AND(C4180=C4181,AA4180=AA4181-1),AC4180,"")</f>
        <v>0</v>
      </c>
      <c r="AF4181" s="55" t="n">
        <f aca="false">IF(AA4181=1,"",IF(AND(AB4181=1,AD4181&lt;&gt;1),1,0))</f>
        <v>0</v>
      </c>
      <c r="AG4181" s="55" t="n">
        <f aca="false">IF(AA4181=1,"",IF(AND(AC4181=1,AE4181&lt;&gt;1),1,0))</f>
        <v>0</v>
      </c>
      <c r="AH4181" s="60" t="str">
        <f aca="false">IF(AND(E4181&gt;0,AA4181&lt;2,NOT(AND(C4182=C4181,AA4182=AA4181+1))),INDEX(DATAS,AA4181+1),"")</f>
        <v/>
      </c>
      <c r="AI4181" s="60" t="str">
        <f aca="false">IF(AND(AC4181=1,AA4181&lt;2),IF(AND(C4182=C4181,AA4182=AA4181+1),IF(AC4182=1,"",INDEX(DATAS,AA4181+1)),INDEX(DATAS,AA4181+1)),"")</f>
        <v/>
      </c>
    </row>
    <row r="4182" customFormat="false" ht="15" hidden="false" customHeight="false" outlineLevel="0" collapsed="false">
      <c r="A4182" s="60" t="n">
        <v>46309</v>
      </c>
      <c r="B4182" s="0" t="n">
        <v>8</v>
      </c>
      <c r="C4182" s="0" t="n">
        <v>6377</v>
      </c>
      <c r="E4182" s="0" t="n">
        <v>0</v>
      </c>
      <c r="F4182" s="55" t="s">
        <v>1190</v>
      </c>
      <c r="I4182" s="55" t="s">
        <v>157</v>
      </c>
      <c r="L4182" s="0" t="n">
        <v>169</v>
      </c>
      <c r="U4182" s="0" t="n">
        <v>582</v>
      </c>
      <c r="V4182" s="0" t="n">
        <v>1</v>
      </c>
      <c r="W4182" s="60" t="n">
        <v>46141</v>
      </c>
      <c r="X4182" s="55" t="n">
        <f aca="false">IF(I4182="Male",0,1)</f>
        <v>1</v>
      </c>
      <c r="Y4182" s="55" t="n">
        <f aca="false">IF(OR(I4182="DNB",I4182="Dry DNB"),1,0)</f>
        <v>0</v>
      </c>
      <c r="Z4182" s="55" t="n">
        <f aca="false">IF(ISNUMBER(W4182),A4182-W4182,"")</f>
        <v>168</v>
      </c>
      <c r="AA4182" s="55" t="n">
        <f aca="false">MATCH(A4182,DATAS,0)</f>
        <v>1</v>
      </c>
      <c r="AB4182" s="55" t="n">
        <f aca="false">IF(AND(E4182&gt;0,OR(AND(B4182&gt;=1,B4182&lt;=6),B4182=10)),1,0)</f>
        <v>0</v>
      </c>
      <c r="AC4182" s="55" t="n">
        <f aca="false">IF(AND(E4182&gt;0,B4182=10),1,0)</f>
        <v>0</v>
      </c>
      <c r="AD4182" s="0" t="str">
        <f aca="false">IF(AND(C4181=C4182,AA4181=AA4182-1),AB4181,"")</f>
        <v/>
      </c>
      <c r="AE4182" s="0" t="str">
        <f aca="false">IF(AND(C4181=C4182,AA4181=AA4182-1),AC4181,"")</f>
        <v/>
      </c>
      <c r="AF4182" s="0" t="str">
        <f aca="false">IF(AA4182=1,"",IF(AND(AB4182=1,AD4182&lt;&gt;1),1,0))</f>
        <v/>
      </c>
      <c r="AG4182" s="0" t="str">
        <f aca="false">IF(AA4182=1,"",IF(AND(AC4182=1,AE4182&lt;&gt;1),1,0))</f>
        <v/>
      </c>
      <c r="AH4182" s="60" t="str">
        <f aca="false">IF(AND(E4182&gt;0,AA4182&lt;2,NOT(AND(C4183=C4182,AA4183=AA4182+1))),INDEX(DATAS,AA4182+1),"")</f>
        <v/>
      </c>
      <c r="AI4182" s="60" t="str">
        <f aca="false">IF(AND(AC4182=1,AA4182&lt;2),IF(AND(C4183=C4182,AA4183=AA4182+1),IF(AC4183=1,"",INDEX(DATAS,AA4182+1)),INDEX(DATAS,AA4182+1)),"")</f>
        <v/>
      </c>
    </row>
    <row r="4183" customFormat="false" ht="15" hidden="false" customHeight="false" outlineLevel="0" collapsed="false">
      <c r="A4183" s="60" t="n">
        <v>46310</v>
      </c>
      <c r="B4183" s="0" t="n">
        <v>8</v>
      </c>
      <c r="C4183" s="0" t="n">
        <v>6377</v>
      </c>
      <c r="E4183" s="0" t="n">
        <v>0</v>
      </c>
      <c r="F4183" s="55" t="s">
        <v>1190</v>
      </c>
      <c r="I4183" s="55" t="s">
        <v>157</v>
      </c>
      <c r="L4183" s="0" t="n">
        <v>170</v>
      </c>
      <c r="U4183" s="0" t="n">
        <v>583</v>
      </c>
      <c r="V4183" s="0" t="n">
        <v>1</v>
      </c>
      <c r="W4183" s="60" t="n">
        <v>46141</v>
      </c>
      <c r="X4183" s="55" t="n">
        <f aca="false">IF(I4183="Male",0,1)</f>
        <v>1</v>
      </c>
      <c r="Y4183" s="55" t="n">
        <f aca="false">IF(OR(I4183="DNB",I4183="Dry DNB"),1,0)</f>
        <v>0</v>
      </c>
      <c r="Z4183" s="55" t="n">
        <f aca="false">IF(ISNUMBER(W4183),A4183-W4183,"")</f>
        <v>169</v>
      </c>
      <c r="AA4183" s="55" t="n">
        <f aca="false">MATCH(A4183,DATAS,0)</f>
        <v>2</v>
      </c>
      <c r="AB4183" s="55" t="n">
        <f aca="false">IF(AND(E4183&gt;0,OR(AND(B4183&gt;=1,B4183&lt;=6),B4183=10)),1,0)</f>
        <v>0</v>
      </c>
      <c r="AC4183" s="55" t="n">
        <f aca="false">IF(AND(E4183&gt;0,B4183=10),1,0)</f>
        <v>0</v>
      </c>
      <c r="AD4183" s="55" t="n">
        <f aca="false">IF(AND(C4182=C4183,AA4182=AA4183-1),AB4182,"")</f>
        <v>0</v>
      </c>
      <c r="AE4183" s="55" t="n">
        <f aca="false">IF(AND(C4182=C4183,AA4182=AA4183-1),AC4182,"")</f>
        <v>0</v>
      </c>
      <c r="AF4183" s="55" t="n">
        <f aca="false">IF(AA4183=1,"",IF(AND(AB4183=1,AD4183&lt;&gt;1),1,0))</f>
        <v>0</v>
      </c>
      <c r="AG4183" s="55" t="n">
        <f aca="false">IF(AA4183=1,"",IF(AND(AC4183=1,AE4183&lt;&gt;1),1,0))</f>
        <v>0</v>
      </c>
      <c r="AH4183" s="60" t="str">
        <f aca="false">IF(AND(E4183&gt;0,AA4183&lt;2,NOT(AND(C4184=C4183,AA4184=AA4183+1))),INDEX(DATAS,AA4183+1),"")</f>
        <v/>
      </c>
      <c r="AI4183" s="60" t="str">
        <f aca="false">IF(AND(AC4183=1,AA4183&lt;2),IF(AND(C4184=C4183,AA4184=AA4183+1),IF(AC4184=1,"",INDEX(DATAS,AA4183+1)),INDEX(DATAS,AA4183+1)),"")</f>
        <v/>
      </c>
    </row>
    <row r="4184" customFormat="false" ht="15" hidden="false" customHeight="false" outlineLevel="0" collapsed="false">
      <c r="A4184" s="60" t="n">
        <v>46309</v>
      </c>
      <c r="B4184" s="0" t="n">
        <v>8</v>
      </c>
      <c r="C4184" s="0" t="n">
        <v>6378</v>
      </c>
      <c r="E4184" s="0" t="n">
        <v>0</v>
      </c>
      <c r="F4184" s="55" t="s">
        <v>1191</v>
      </c>
      <c r="I4184" s="55" t="s">
        <v>157</v>
      </c>
      <c r="L4184" s="0" t="n">
        <v>182</v>
      </c>
      <c r="U4184" s="0" t="n">
        <v>581</v>
      </c>
      <c r="V4184" s="0" t="n">
        <v>1</v>
      </c>
      <c r="W4184" s="60" t="n">
        <v>46128</v>
      </c>
      <c r="X4184" s="55" t="n">
        <f aca="false">IF(I4184="Male",0,1)</f>
        <v>1</v>
      </c>
      <c r="Y4184" s="55" t="n">
        <f aca="false">IF(OR(I4184="DNB",I4184="Dry DNB"),1,0)</f>
        <v>0</v>
      </c>
      <c r="Z4184" s="55" t="n">
        <f aca="false">IF(ISNUMBER(W4184),A4184-W4184,"")</f>
        <v>181</v>
      </c>
      <c r="AA4184" s="55" t="n">
        <f aca="false">MATCH(A4184,DATAS,0)</f>
        <v>1</v>
      </c>
      <c r="AB4184" s="55" t="n">
        <f aca="false">IF(AND(E4184&gt;0,OR(AND(B4184&gt;=1,B4184&lt;=6),B4184=10)),1,0)</f>
        <v>0</v>
      </c>
      <c r="AC4184" s="55" t="n">
        <f aca="false">IF(AND(E4184&gt;0,B4184=10),1,0)</f>
        <v>0</v>
      </c>
      <c r="AD4184" s="0" t="str">
        <f aca="false">IF(AND(C4183=C4184,AA4183=AA4184-1),AB4183,"")</f>
        <v/>
      </c>
      <c r="AE4184" s="0" t="str">
        <f aca="false">IF(AND(C4183=C4184,AA4183=AA4184-1),AC4183,"")</f>
        <v/>
      </c>
      <c r="AF4184" s="0" t="str">
        <f aca="false">IF(AA4184=1,"",IF(AND(AB4184=1,AD4184&lt;&gt;1),1,0))</f>
        <v/>
      </c>
      <c r="AG4184" s="0" t="str">
        <f aca="false">IF(AA4184=1,"",IF(AND(AC4184=1,AE4184&lt;&gt;1),1,0))</f>
        <v/>
      </c>
      <c r="AH4184" s="60" t="str">
        <f aca="false">IF(AND(E4184&gt;0,AA4184&lt;2,NOT(AND(C4185=C4184,AA4185=AA4184+1))),INDEX(DATAS,AA4184+1),"")</f>
        <v/>
      </c>
      <c r="AI4184" s="60" t="str">
        <f aca="false">IF(AND(AC4184=1,AA4184&lt;2),IF(AND(C4185=C4184,AA4185=AA4184+1),IF(AC4185=1,"",INDEX(DATAS,AA4184+1)),INDEX(DATAS,AA4184+1)),"")</f>
        <v/>
      </c>
    </row>
    <row r="4185" customFormat="false" ht="15" hidden="false" customHeight="false" outlineLevel="0" collapsed="false">
      <c r="A4185" s="60" t="n">
        <v>46310</v>
      </c>
      <c r="B4185" s="0" t="n">
        <v>8</v>
      </c>
      <c r="C4185" s="0" t="n">
        <v>6378</v>
      </c>
      <c r="E4185" s="0" t="n">
        <v>0</v>
      </c>
      <c r="F4185" s="55" t="s">
        <v>1191</v>
      </c>
      <c r="I4185" s="55" t="s">
        <v>157</v>
      </c>
      <c r="L4185" s="0" t="n">
        <v>183</v>
      </c>
      <c r="U4185" s="0" t="n">
        <v>582</v>
      </c>
      <c r="V4185" s="0" t="n">
        <v>1</v>
      </c>
      <c r="W4185" s="60" t="n">
        <v>46128</v>
      </c>
      <c r="X4185" s="55" t="n">
        <f aca="false">IF(I4185="Male",0,1)</f>
        <v>1</v>
      </c>
      <c r="Y4185" s="55" t="n">
        <f aca="false">IF(OR(I4185="DNB",I4185="Dry DNB"),1,0)</f>
        <v>0</v>
      </c>
      <c r="Z4185" s="55" t="n">
        <f aca="false">IF(ISNUMBER(W4185),A4185-W4185,"")</f>
        <v>182</v>
      </c>
      <c r="AA4185" s="55" t="n">
        <f aca="false">MATCH(A4185,DATAS,0)</f>
        <v>2</v>
      </c>
      <c r="AB4185" s="55" t="n">
        <f aca="false">IF(AND(E4185&gt;0,OR(AND(B4185&gt;=1,B4185&lt;=6),B4185=10)),1,0)</f>
        <v>0</v>
      </c>
      <c r="AC4185" s="55" t="n">
        <f aca="false">IF(AND(E4185&gt;0,B4185=10),1,0)</f>
        <v>0</v>
      </c>
      <c r="AD4185" s="55" t="n">
        <f aca="false">IF(AND(C4184=C4185,AA4184=AA4185-1),AB4184,"")</f>
        <v>0</v>
      </c>
      <c r="AE4185" s="55" t="n">
        <f aca="false">IF(AND(C4184=C4185,AA4184=AA4185-1),AC4184,"")</f>
        <v>0</v>
      </c>
      <c r="AF4185" s="55" t="n">
        <f aca="false">IF(AA4185=1,"",IF(AND(AB4185=1,AD4185&lt;&gt;1),1,0))</f>
        <v>0</v>
      </c>
      <c r="AG4185" s="55" t="n">
        <f aca="false">IF(AA4185=1,"",IF(AND(AC4185=1,AE4185&lt;&gt;1),1,0))</f>
        <v>0</v>
      </c>
      <c r="AH4185" s="60" t="str">
        <f aca="false">IF(AND(E4185&gt;0,AA4185&lt;2,NOT(AND(C4186=C4185,AA4186=AA4185+1))),INDEX(DATAS,AA4185+1),"")</f>
        <v/>
      </c>
      <c r="AI4185" s="60" t="str">
        <f aca="false">IF(AND(AC4185=1,AA4185&lt;2),IF(AND(C4186=C4185,AA4186=AA4185+1),IF(AC4186=1,"",INDEX(DATAS,AA4185+1)),INDEX(DATAS,AA4185+1)),"")</f>
        <v/>
      </c>
    </row>
    <row r="4186" customFormat="false" ht="15" hidden="false" customHeight="false" outlineLevel="0" collapsed="false">
      <c r="A4186" s="60" t="n">
        <v>46309</v>
      </c>
      <c r="B4186" s="0" t="n">
        <v>8</v>
      </c>
      <c r="C4186" s="0" t="n">
        <v>6379</v>
      </c>
      <c r="E4186" s="0" t="n">
        <v>0</v>
      </c>
      <c r="F4186" s="55" t="s">
        <v>1191</v>
      </c>
      <c r="I4186" s="55" t="s">
        <v>157</v>
      </c>
      <c r="L4186" s="0" t="n">
        <v>190</v>
      </c>
      <c r="U4186" s="0" t="n">
        <v>581</v>
      </c>
      <c r="V4186" s="0" t="n">
        <v>1</v>
      </c>
      <c r="W4186" s="60" t="n">
        <v>46120</v>
      </c>
      <c r="X4186" s="55" t="n">
        <f aca="false">IF(I4186="Male",0,1)</f>
        <v>1</v>
      </c>
      <c r="Y4186" s="55" t="n">
        <f aca="false">IF(OR(I4186="DNB",I4186="Dry DNB"),1,0)</f>
        <v>0</v>
      </c>
      <c r="Z4186" s="55" t="n">
        <f aca="false">IF(ISNUMBER(W4186),A4186-W4186,"")</f>
        <v>189</v>
      </c>
      <c r="AA4186" s="55" t="n">
        <f aca="false">MATCH(A4186,DATAS,0)</f>
        <v>1</v>
      </c>
      <c r="AB4186" s="55" t="n">
        <f aca="false">IF(AND(E4186&gt;0,OR(AND(B4186&gt;=1,B4186&lt;=6),B4186=10)),1,0)</f>
        <v>0</v>
      </c>
      <c r="AC4186" s="55" t="n">
        <f aca="false">IF(AND(E4186&gt;0,B4186=10),1,0)</f>
        <v>0</v>
      </c>
      <c r="AD4186" s="0" t="str">
        <f aca="false">IF(AND(C4185=C4186,AA4185=AA4186-1),AB4185,"")</f>
        <v/>
      </c>
      <c r="AE4186" s="0" t="str">
        <f aca="false">IF(AND(C4185=C4186,AA4185=AA4186-1),AC4185,"")</f>
        <v/>
      </c>
      <c r="AF4186" s="0" t="str">
        <f aca="false">IF(AA4186=1,"",IF(AND(AB4186=1,AD4186&lt;&gt;1),1,0))</f>
        <v/>
      </c>
      <c r="AG4186" s="0" t="str">
        <f aca="false">IF(AA4186=1,"",IF(AND(AC4186=1,AE4186&lt;&gt;1),1,0))</f>
        <v/>
      </c>
      <c r="AH4186" s="60" t="str">
        <f aca="false">IF(AND(E4186&gt;0,AA4186&lt;2,NOT(AND(C4187=C4186,AA4187=AA4186+1))),INDEX(DATAS,AA4186+1),"")</f>
        <v/>
      </c>
      <c r="AI4186" s="60" t="str">
        <f aca="false">IF(AND(AC4186=1,AA4186&lt;2),IF(AND(C4187=C4186,AA4187=AA4186+1),IF(AC4187=1,"",INDEX(DATAS,AA4186+1)),INDEX(DATAS,AA4186+1)),"")</f>
        <v/>
      </c>
    </row>
    <row r="4187" customFormat="false" ht="15" hidden="false" customHeight="false" outlineLevel="0" collapsed="false">
      <c r="A4187" s="60" t="n">
        <v>46310</v>
      </c>
      <c r="B4187" s="0" t="n">
        <v>8</v>
      </c>
      <c r="C4187" s="0" t="n">
        <v>6379</v>
      </c>
      <c r="E4187" s="0" t="n">
        <v>0</v>
      </c>
      <c r="F4187" s="55" t="s">
        <v>1191</v>
      </c>
      <c r="I4187" s="55" t="s">
        <v>157</v>
      </c>
      <c r="L4187" s="0" t="n">
        <v>191</v>
      </c>
      <c r="U4187" s="0" t="n">
        <v>582</v>
      </c>
      <c r="V4187" s="0" t="n">
        <v>1</v>
      </c>
      <c r="W4187" s="60" t="n">
        <v>46120</v>
      </c>
      <c r="X4187" s="55" t="n">
        <f aca="false">IF(I4187="Male",0,1)</f>
        <v>1</v>
      </c>
      <c r="Y4187" s="55" t="n">
        <f aca="false">IF(OR(I4187="DNB",I4187="Dry DNB"),1,0)</f>
        <v>0</v>
      </c>
      <c r="Z4187" s="55" t="n">
        <f aca="false">IF(ISNUMBER(W4187),A4187-W4187,"")</f>
        <v>190</v>
      </c>
      <c r="AA4187" s="55" t="n">
        <f aca="false">MATCH(A4187,DATAS,0)</f>
        <v>2</v>
      </c>
      <c r="AB4187" s="55" t="n">
        <f aca="false">IF(AND(E4187&gt;0,OR(AND(B4187&gt;=1,B4187&lt;=6),B4187=10)),1,0)</f>
        <v>0</v>
      </c>
      <c r="AC4187" s="55" t="n">
        <f aca="false">IF(AND(E4187&gt;0,B4187=10),1,0)</f>
        <v>0</v>
      </c>
      <c r="AD4187" s="55" t="n">
        <f aca="false">IF(AND(C4186=C4187,AA4186=AA4187-1),AB4186,"")</f>
        <v>0</v>
      </c>
      <c r="AE4187" s="55" t="n">
        <f aca="false">IF(AND(C4186=C4187,AA4186=AA4187-1),AC4186,"")</f>
        <v>0</v>
      </c>
      <c r="AF4187" s="55" t="n">
        <f aca="false">IF(AA4187=1,"",IF(AND(AB4187=1,AD4187&lt;&gt;1),1,0))</f>
        <v>0</v>
      </c>
      <c r="AG4187" s="55" t="n">
        <f aca="false">IF(AA4187=1,"",IF(AND(AC4187=1,AE4187&lt;&gt;1),1,0))</f>
        <v>0</v>
      </c>
      <c r="AH4187" s="60" t="str">
        <f aca="false">IF(AND(E4187&gt;0,AA4187&lt;2,NOT(AND(C4188=C4187,AA4188=AA4187+1))),INDEX(DATAS,AA4187+1),"")</f>
        <v/>
      </c>
      <c r="AI4187" s="60" t="str">
        <f aca="false">IF(AND(AC4187=1,AA4187&lt;2),IF(AND(C4188=C4187,AA4188=AA4187+1),IF(AC4188=1,"",INDEX(DATAS,AA4187+1)),INDEX(DATAS,AA4187+1)),"")</f>
        <v/>
      </c>
    </row>
    <row r="4188" customFormat="false" ht="15" hidden="false" customHeight="false" outlineLevel="0" collapsed="false">
      <c r="A4188" s="60" t="n">
        <v>46309</v>
      </c>
      <c r="B4188" s="0" t="n">
        <v>8</v>
      </c>
      <c r="C4188" s="0" t="n">
        <v>6380</v>
      </c>
      <c r="E4188" s="0" t="n">
        <v>0</v>
      </c>
      <c r="F4188" s="55" t="s">
        <v>1192</v>
      </c>
      <c r="I4188" s="55" t="s">
        <v>157</v>
      </c>
      <c r="L4188" s="0" t="n">
        <v>101</v>
      </c>
      <c r="U4188" s="0" t="n">
        <v>580</v>
      </c>
      <c r="V4188" s="0" t="n">
        <v>3</v>
      </c>
      <c r="W4188" s="60" t="n">
        <v>46209</v>
      </c>
      <c r="X4188" s="55" t="n">
        <f aca="false">IF(I4188="Male",0,1)</f>
        <v>1</v>
      </c>
      <c r="Y4188" s="55" t="n">
        <f aca="false">IF(OR(I4188="DNB",I4188="Dry DNB"),1,0)</f>
        <v>0</v>
      </c>
      <c r="Z4188" s="55" t="n">
        <f aca="false">IF(ISNUMBER(W4188),A4188-W4188,"")</f>
        <v>100</v>
      </c>
      <c r="AA4188" s="55" t="n">
        <f aca="false">MATCH(A4188,DATAS,0)</f>
        <v>1</v>
      </c>
      <c r="AB4188" s="55" t="n">
        <f aca="false">IF(AND(E4188&gt;0,OR(AND(B4188&gt;=1,B4188&lt;=6),B4188=10)),1,0)</f>
        <v>0</v>
      </c>
      <c r="AC4188" s="55" t="n">
        <f aca="false">IF(AND(E4188&gt;0,B4188=10),1,0)</f>
        <v>0</v>
      </c>
      <c r="AD4188" s="0" t="str">
        <f aca="false">IF(AND(C4187=C4188,AA4187=AA4188-1),AB4187,"")</f>
        <v/>
      </c>
      <c r="AE4188" s="0" t="str">
        <f aca="false">IF(AND(C4187=C4188,AA4187=AA4188-1),AC4187,"")</f>
        <v/>
      </c>
      <c r="AF4188" s="0" t="str">
        <f aca="false">IF(AA4188=1,"",IF(AND(AB4188=1,AD4188&lt;&gt;1),1,0))</f>
        <v/>
      </c>
      <c r="AG4188" s="0" t="str">
        <f aca="false">IF(AA4188=1,"",IF(AND(AC4188=1,AE4188&lt;&gt;1),1,0))</f>
        <v/>
      </c>
      <c r="AH4188" s="60" t="str">
        <f aca="false">IF(AND(E4188&gt;0,AA4188&lt;2,NOT(AND(C4189=C4188,AA4189=AA4188+1))),INDEX(DATAS,AA4188+1),"")</f>
        <v/>
      </c>
      <c r="AI4188" s="60" t="str">
        <f aca="false">IF(AND(AC4188=1,AA4188&lt;2),IF(AND(C4189=C4188,AA4189=AA4188+1),IF(AC4189=1,"",INDEX(DATAS,AA4188+1)),INDEX(DATAS,AA4188+1)),"")</f>
        <v/>
      </c>
    </row>
    <row r="4189" customFormat="false" ht="15" hidden="false" customHeight="false" outlineLevel="0" collapsed="false">
      <c r="A4189" s="60" t="n">
        <v>46310</v>
      </c>
      <c r="B4189" s="0" t="n">
        <v>8</v>
      </c>
      <c r="C4189" s="0" t="n">
        <v>6380</v>
      </c>
      <c r="E4189" s="0" t="n">
        <v>0</v>
      </c>
      <c r="F4189" s="55" t="s">
        <v>1192</v>
      </c>
      <c r="I4189" s="55" t="s">
        <v>157</v>
      </c>
      <c r="L4189" s="0" t="n">
        <v>102</v>
      </c>
      <c r="U4189" s="0" t="n">
        <v>581</v>
      </c>
      <c r="V4189" s="0" t="n">
        <v>3</v>
      </c>
      <c r="W4189" s="60" t="n">
        <v>46209</v>
      </c>
      <c r="X4189" s="55" t="n">
        <f aca="false">IF(I4189="Male",0,1)</f>
        <v>1</v>
      </c>
      <c r="Y4189" s="55" t="n">
        <f aca="false">IF(OR(I4189="DNB",I4189="Dry DNB"),1,0)</f>
        <v>0</v>
      </c>
      <c r="Z4189" s="55" t="n">
        <f aca="false">IF(ISNUMBER(W4189),A4189-W4189,"")</f>
        <v>101</v>
      </c>
      <c r="AA4189" s="55" t="n">
        <f aca="false">MATCH(A4189,DATAS,0)</f>
        <v>2</v>
      </c>
      <c r="AB4189" s="55" t="n">
        <f aca="false">IF(AND(E4189&gt;0,OR(AND(B4189&gt;=1,B4189&lt;=6),B4189=10)),1,0)</f>
        <v>0</v>
      </c>
      <c r="AC4189" s="55" t="n">
        <f aca="false">IF(AND(E4189&gt;0,B4189=10),1,0)</f>
        <v>0</v>
      </c>
      <c r="AD4189" s="55" t="n">
        <f aca="false">IF(AND(C4188=C4189,AA4188=AA4189-1),AB4188,"")</f>
        <v>0</v>
      </c>
      <c r="AE4189" s="55" t="n">
        <f aca="false">IF(AND(C4188=C4189,AA4188=AA4189-1),AC4188,"")</f>
        <v>0</v>
      </c>
      <c r="AF4189" s="55" t="n">
        <f aca="false">IF(AA4189=1,"",IF(AND(AB4189=1,AD4189&lt;&gt;1),1,0))</f>
        <v>0</v>
      </c>
      <c r="AG4189" s="55" t="n">
        <f aca="false">IF(AA4189=1,"",IF(AND(AC4189=1,AE4189&lt;&gt;1),1,0))</f>
        <v>0</v>
      </c>
      <c r="AH4189" s="60" t="str">
        <f aca="false">IF(AND(E4189&gt;0,AA4189&lt;2,NOT(AND(C4190=C4189,AA4190=AA4189+1))),INDEX(DATAS,AA4189+1),"")</f>
        <v/>
      </c>
      <c r="AI4189" s="60" t="str">
        <f aca="false">IF(AND(AC4189=1,AA4189&lt;2),IF(AND(C4190=C4189,AA4190=AA4189+1),IF(AC4190=1,"",INDEX(DATAS,AA4189+1)),INDEX(DATAS,AA4189+1)),"")</f>
        <v/>
      </c>
    </row>
    <row r="4190" customFormat="false" ht="15" hidden="false" customHeight="false" outlineLevel="0" collapsed="false">
      <c r="A4190" s="60" t="n">
        <v>46309</v>
      </c>
      <c r="B4190" s="0" t="n">
        <v>8</v>
      </c>
      <c r="C4190" s="0" t="n">
        <v>6381</v>
      </c>
      <c r="E4190" s="0" t="n">
        <v>0</v>
      </c>
      <c r="F4190" s="55" t="s">
        <v>1192</v>
      </c>
      <c r="I4190" s="55" t="s">
        <v>157</v>
      </c>
      <c r="L4190" s="0" t="n">
        <v>162</v>
      </c>
      <c r="U4190" s="0" t="n">
        <v>580</v>
      </c>
      <c r="V4190" s="0" t="n">
        <v>1</v>
      </c>
      <c r="W4190" s="60" t="n">
        <v>46148</v>
      </c>
      <c r="X4190" s="55" t="n">
        <f aca="false">IF(I4190="Male",0,1)</f>
        <v>1</v>
      </c>
      <c r="Y4190" s="55" t="n">
        <f aca="false">IF(OR(I4190="DNB",I4190="Dry DNB"),1,0)</f>
        <v>0</v>
      </c>
      <c r="Z4190" s="55" t="n">
        <f aca="false">IF(ISNUMBER(W4190),A4190-W4190,"")</f>
        <v>161</v>
      </c>
      <c r="AA4190" s="55" t="n">
        <f aca="false">MATCH(A4190,DATAS,0)</f>
        <v>1</v>
      </c>
      <c r="AB4190" s="55" t="n">
        <f aca="false">IF(AND(E4190&gt;0,OR(AND(B4190&gt;=1,B4190&lt;=6),B4190=10)),1,0)</f>
        <v>0</v>
      </c>
      <c r="AC4190" s="55" t="n">
        <f aca="false">IF(AND(E4190&gt;0,B4190=10),1,0)</f>
        <v>0</v>
      </c>
      <c r="AD4190" s="0" t="str">
        <f aca="false">IF(AND(C4189=C4190,AA4189=AA4190-1),AB4189,"")</f>
        <v/>
      </c>
      <c r="AE4190" s="0" t="str">
        <f aca="false">IF(AND(C4189=C4190,AA4189=AA4190-1),AC4189,"")</f>
        <v/>
      </c>
      <c r="AF4190" s="0" t="str">
        <f aca="false">IF(AA4190=1,"",IF(AND(AB4190=1,AD4190&lt;&gt;1),1,0))</f>
        <v/>
      </c>
      <c r="AG4190" s="0" t="str">
        <f aca="false">IF(AA4190=1,"",IF(AND(AC4190=1,AE4190&lt;&gt;1),1,0))</f>
        <v/>
      </c>
      <c r="AH4190" s="60" t="str">
        <f aca="false">IF(AND(E4190&gt;0,AA4190&lt;2,NOT(AND(C4191=C4190,AA4191=AA4190+1))),INDEX(DATAS,AA4190+1),"")</f>
        <v/>
      </c>
      <c r="AI4190" s="60" t="str">
        <f aca="false">IF(AND(AC4190=1,AA4190&lt;2),IF(AND(C4191=C4190,AA4191=AA4190+1),IF(AC4191=1,"",INDEX(DATAS,AA4190+1)),INDEX(DATAS,AA4190+1)),"")</f>
        <v/>
      </c>
    </row>
    <row r="4191" customFormat="false" ht="15" hidden="false" customHeight="false" outlineLevel="0" collapsed="false">
      <c r="A4191" s="60" t="n">
        <v>46310</v>
      </c>
      <c r="B4191" s="0" t="n">
        <v>8</v>
      </c>
      <c r="C4191" s="0" t="n">
        <v>6381</v>
      </c>
      <c r="E4191" s="0" t="n">
        <v>0</v>
      </c>
      <c r="F4191" s="55" t="s">
        <v>1192</v>
      </c>
      <c r="I4191" s="55" t="s">
        <v>157</v>
      </c>
      <c r="L4191" s="0" t="n">
        <v>163</v>
      </c>
      <c r="U4191" s="0" t="n">
        <v>581</v>
      </c>
      <c r="V4191" s="0" t="n">
        <v>1</v>
      </c>
      <c r="W4191" s="60" t="n">
        <v>46148</v>
      </c>
      <c r="X4191" s="55" t="n">
        <f aca="false">IF(I4191="Male",0,1)</f>
        <v>1</v>
      </c>
      <c r="Y4191" s="55" t="n">
        <f aca="false">IF(OR(I4191="DNB",I4191="Dry DNB"),1,0)</f>
        <v>0</v>
      </c>
      <c r="Z4191" s="55" t="n">
        <f aca="false">IF(ISNUMBER(W4191),A4191-W4191,"")</f>
        <v>162</v>
      </c>
      <c r="AA4191" s="55" t="n">
        <f aca="false">MATCH(A4191,DATAS,0)</f>
        <v>2</v>
      </c>
      <c r="AB4191" s="55" t="n">
        <f aca="false">IF(AND(E4191&gt;0,OR(AND(B4191&gt;=1,B4191&lt;=6),B4191=10)),1,0)</f>
        <v>0</v>
      </c>
      <c r="AC4191" s="55" t="n">
        <f aca="false">IF(AND(E4191&gt;0,B4191=10),1,0)</f>
        <v>0</v>
      </c>
      <c r="AD4191" s="55" t="n">
        <f aca="false">IF(AND(C4190=C4191,AA4190=AA4191-1),AB4190,"")</f>
        <v>0</v>
      </c>
      <c r="AE4191" s="55" t="n">
        <f aca="false">IF(AND(C4190=C4191,AA4190=AA4191-1),AC4190,"")</f>
        <v>0</v>
      </c>
      <c r="AF4191" s="55" t="n">
        <f aca="false">IF(AA4191=1,"",IF(AND(AB4191=1,AD4191&lt;&gt;1),1,0))</f>
        <v>0</v>
      </c>
      <c r="AG4191" s="55" t="n">
        <f aca="false">IF(AA4191=1,"",IF(AND(AC4191=1,AE4191&lt;&gt;1),1,0))</f>
        <v>0</v>
      </c>
      <c r="AH4191" s="60" t="str">
        <f aca="false">IF(AND(E4191&gt;0,AA4191&lt;2,NOT(AND(C4192=C4191,AA4192=AA4191+1))),INDEX(DATAS,AA4191+1),"")</f>
        <v/>
      </c>
      <c r="AI4191" s="60" t="str">
        <f aca="false">IF(AND(AC4191=1,AA4191&lt;2),IF(AND(C4192=C4191,AA4192=AA4191+1),IF(AC4192=1,"",INDEX(DATAS,AA4191+1)),INDEX(DATAS,AA4191+1)),"")</f>
        <v/>
      </c>
    </row>
    <row r="4192" customFormat="false" ht="15" hidden="false" customHeight="false" outlineLevel="0" collapsed="false">
      <c r="A4192" s="60" t="n">
        <v>46309</v>
      </c>
      <c r="B4192" s="0" t="n">
        <v>8</v>
      </c>
      <c r="C4192" s="0" t="n">
        <v>6383</v>
      </c>
      <c r="E4192" s="0" t="n">
        <v>0</v>
      </c>
      <c r="F4192" s="55" t="s">
        <v>1193</v>
      </c>
      <c r="I4192" s="55" t="s">
        <v>157</v>
      </c>
      <c r="L4192" s="0" t="n">
        <v>118</v>
      </c>
      <c r="U4192" s="0" t="n">
        <v>579</v>
      </c>
      <c r="V4192" s="0" t="n">
        <v>2</v>
      </c>
      <c r="W4192" s="60" t="n">
        <v>46135</v>
      </c>
      <c r="X4192" s="55" t="n">
        <f aca="false">IF(I4192="Male",0,1)</f>
        <v>1</v>
      </c>
      <c r="Y4192" s="55" t="n">
        <f aca="false">IF(OR(I4192="DNB",I4192="Dry DNB"),1,0)</f>
        <v>0</v>
      </c>
      <c r="Z4192" s="55" t="n">
        <f aca="false">IF(ISNUMBER(W4192),A4192-W4192,"")</f>
        <v>174</v>
      </c>
      <c r="AA4192" s="55" t="n">
        <f aca="false">MATCH(A4192,DATAS,0)</f>
        <v>1</v>
      </c>
      <c r="AB4192" s="55" t="n">
        <f aca="false">IF(AND(E4192&gt;0,OR(AND(B4192&gt;=1,B4192&lt;=6),B4192=10)),1,0)</f>
        <v>0</v>
      </c>
      <c r="AC4192" s="55" t="n">
        <f aca="false">IF(AND(E4192&gt;0,B4192=10),1,0)</f>
        <v>0</v>
      </c>
      <c r="AD4192" s="0" t="str">
        <f aca="false">IF(AND(C4191=C4192,AA4191=AA4192-1),AB4191,"")</f>
        <v/>
      </c>
      <c r="AE4192" s="0" t="str">
        <f aca="false">IF(AND(C4191=C4192,AA4191=AA4192-1),AC4191,"")</f>
        <v/>
      </c>
      <c r="AF4192" s="0" t="str">
        <f aca="false">IF(AA4192=1,"",IF(AND(AB4192=1,AD4192&lt;&gt;1),1,0))</f>
        <v/>
      </c>
      <c r="AG4192" s="0" t="str">
        <f aca="false">IF(AA4192=1,"",IF(AND(AC4192=1,AE4192&lt;&gt;1),1,0))</f>
        <v/>
      </c>
      <c r="AH4192" s="60" t="str">
        <f aca="false">IF(AND(E4192&gt;0,AA4192&lt;2,NOT(AND(C4193=C4192,AA4193=AA4192+1))),INDEX(DATAS,AA4192+1),"")</f>
        <v/>
      </c>
      <c r="AI4192" s="60" t="str">
        <f aca="false">IF(AND(AC4192=1,AA4192&lt;2),IF(AND(C4193=C4192,AA4193=AA4192+1),IF(AC4193=1,"",INDEX(DATAS,AA4192+1)),INDEX(DATAS,AA4192+1)),"")</f>
        <v/>
      </c>
    </row>
    <row r="4193" customFormat="false" ht="15" hidden="false" customHeight="false" outlineLevel="0" collapsed="false">
      <c r="A4193" s="60" t="n">
        <v>46310</v>
      </c>
      <c r="B4193" s="0" t="n">
        <v>8</v>
      </c>
      <c r="C4193" s="0" t="n">
        <v>6383</v>
      </c>
      <c r="E4193" s="0" t="n">
        <v>0</v>
      </c>
      <c r="F4193" s="55" t="s">
        <v>1193</v>
      </c>
      <c r="I4193" s="55" t="s">
        <v>157</v>
      </c>
      <c r="L4193" s="0" t="n">
        <v>119</v>
      </c>
      <c r="U4193" s="0" t="n">
        <v>580</v>
      </c>
      <c r="V4193" s="0" t="n">
        <v>2</v>
      </c>
      <c r="W4193" s="60" t="n">
        <v>46135</v>
      </c>
      <c r="X4193" s="55" t="n">
        <f aca="false">IF(I4193="Male",0,1)</f>
        <v>1</v>
      </c>
      <c r="Y4193" s="55" t="n">
        <f aca="false">IF(OR(I4193="DNB",I4193="Dry DNB"),1,0)</f>
        <v>0</v>
      </c>
      <c r="Z4193" s="55" t="n">
        <f aca="false">IF(ISNUMBER(W4193),A4193-W4193,"")</f>
        <v>175</v>
      </c>
      <c r="AA4193" s="55" t="n">
        <f aca="false">MATCH(A4193,DATAS,0)</f>
        <v>2</v>
      </c>
      <c r="AB4193" s="55" t="n">
        <f aca="false">IF(AND(E4193&gt;0,OR(AND(B4193&gt;=1,B4193&lt;=6),B4193=10)),1,0)</f>
        <v>0</v>
      </c>
      <c r="AC4193" s="55" t="n">
        <f aca="false">IF(AND(E4193&gt;0,B4193=10),1,0)</f>
        <v>0</v>
      </c>
      <c r="AD4193" s="55" t="n">
        <f aca="false">IF(AND(C4192=C4193,AA4192=AA4193-1),AB4192,"")</f>
        <v>0</v>
      </c>
      <c r="AE4193" s="55" t="n">
        <f aca="false">IF(AND(C4192=C4193,AA4192=AA4193-1),AC4192,"")</f>
        <v>0</v>
      </c>
      <c r="AF4193" s="55" t="n">
        <f aca="false">IF(AA4193=1,"",IF(AND(AB4193=1,AD4193&lt;&gt;1),1,0))</f>
        <v>0</v>
      </c>
      <c r="AG4193" s="55" t="n">
        <f aca="false">IF(AA4193=1,"",IF(AND(AC4193=1,AE4193&lt;&gt;1),1,0))</f>
        <v>0</v>
      </c>
      <c r="AH4193" s="60" t="str">
        <f aca="false">IF(AND(E4193&gt;0,AA4193&lt;2,NOT(AND(C4194=C4193,AA4194=AA4193+1))),INDEX(DATAS,AA4193+1),"")</f>
        <v/>
      </c>
      <c r="AI4193" s="60" t="str">
        <f aca="false">IF(AND(AC4193=1,AA4193&lt;2),IF(AND(C4194=C4193,AA4194=AA4193+1),IF(AC4194=1,"",INDEX(DATAS,AA4193+1)),INDEX(DATAS,AA4193+1)),"")</f>
        <v/>
      </c>
    </row>
    <row r="4194" customFormat="false" ht="15" hidden="false" customHeight="false" outlineLevel="0" collapsed="false">
      <c r="A4194" s="60" t="n">
        <v>46309</v>
      </c>
      <c r="B4194" s="0" t="n">
        <v>11</v>
      </c>
      <c r="C4194" s="0" t="n">
        <v>6384</v>
      </c>
      <c r="E4194" s="0" t="n">
        <v>0</v>
      </c>
      <c r="F4194" s="55" t="s">
        <v>1193</v>
      </c>
      <c r="I4194" s="55" t="s">
        <v>187</v>
      </c>
      <c r="U4194" s="0" t="n">
        <v>579</v>
      </c>
      <c r="V4194" s="0" t="n">
        <v>6</v>
      </c>
      <c r="W4194" s="60" t="n">
        <v>46290</v>
      </c>
      <c r="X4194" s="55" t="n">
        <f aca="false">IF(I4194="Male",0,1)</f>
        <v>1</v>
      </c>
      <c r="Y4194" s="55" t="n">
        <f aca="false">IF(OR(I4194="DNB",I4194="Dry DNB"),1,0)</f>
        <v>0</v>
      </c>
      <c r="Z4194" s="55" t="n">
        <f aca="false">IF(ISNUMBER(W4194),A4194-W4194,"")</f>
        <v>19</v>
      </c>
      <c r="AA4194" s="55" t="n">
        <f aca="false">MATCH(A4194,DATAS,0)</f>
        <v>1</v>
      </c>
      <c r="AB4194" s="55" t="n">
        <f aca="false">IF(AND(E4194&gt;0,OR(AND(B4194&gt;=1,B4194&lt;=6),B4194=10)),1,0)</f>
        <v>0</v>
      </c>
      <c r="AC4194" s="55" t="n">
        <f aca="false">IF(AND(E4194&gt;0,B4194=10),1,0)</f>
        <v>0</v>
      </c>
      <c r="AD4194" s="0" t="str">
        <f aca="false">IF(AND(C4193=C4194,AA4193=AA4194-1),AB4193,"")</f>
        <v/>
      </c>
      <c r="AE4194" s="0" t="str">
        <f aca="false">IF(AND(C4193=C4194,AA4193=AA4194-1),AC4193,"")</f>
        <v/>
      </c>
      <c r="AF4194" s="0" t="str">
        <f aca="false">IF(AA4194=1,"",IF(AND(AB4194=1,AD4194&lt;&gt;1),1,0))</f>
        <v/>
      </c>
      <c r="AG4194" s="0" t="str">
        <f aca="false">IF(AA4194=1,"",IF(AND(AC4194=1,AE4194&lt;&gt;1),1,0))</f>
        <v/>
      </c>
      <c r="AH4194" s="60" t="str">
        <f aca="false">IF(AND(E4194&gt;0,AA4194&lt;2,NOT(AND(C4195=C4194,AA4195=AA4194+1))),INDEX(DATAS,AA4194+1),"")</f>
        <v/>
      </c>
      <c r="AI4194" s="60" t="str">
        <f aca="false">IF(AND(AC4194=1,AA4194&lt;2),IF(AND(C4195=C4194,AA4195=AA4194+1),IF(AC4195=1,"",INDEX(DATAS,AA4194+1)),INDEX(DATAS,AA4194+1)),"")</f>
        <v/>
      </c>
    </row>
    <row r="4195" customFormat="false" ht="15" hidden="false" customHeight="false" outlineLevel="0" collapsed="false">
      <c r="A4195" s="60" t="n">
        <v>46310</v>
      </c>
      <c r="B4195" s="0" t="n">
        <v>11</v>
      </c>
      <c r="C4195" s="0" t="n">
        <v>6384</v>
      </c>
      <c r="E4195" s="0" t="n">
        <v>0</v>
      </c>
      <c r="F4195" s="55" t="s">
        <v>1193</v>
      </c>
      <c r="I4195" s="55" t="s">
        <v>187</v>
      </c>
      <c r="U4195" s="0" t="n">
        <v>580</v>
      </c>
      <c r="V4195" s="0" t="n">
        <v>6</v>
      </c>
      <c r="W4195" s="60" t="n">
        <v>46290</v>
      </c>
      <c r="X4195" s="55" t="n">
        <f aca="false">IF(I4195="Male",0,1)</f>
        <v>1</v>
      </c>
      <c r="Y4195" s="55" t="n">
        <f aca="false">IF(OR(I4195="DNB",I4195="Dry DNB"),1,0)</f>
        <v>0</v>
      </c>
      <c r="Z4195" s="55" t="n">
        <f aca="false">IF(ISNUMBER(W4195),A4195-W4195,"")</f>
        <v>20</v>
      </c>
      <c r="AA4195" s="55" t="n">
        <f aca="false">MATCH(A4195,DATAS,0)</f>
        <v>2</v>
      </c>
      <c r="AB4195" s="55" t="n">
        <f aca="false">IF(AND(E4195&gt;0,OR(AND(B4195&gt;=1,B4195&lt;=6),B4195=10)),1,0)</f>
        <v>0</v>
      </c>
      <c r="AC4195" s="55" t="n">
        <f aca="false">IF(AND(E4195&gt;0,B4195=10),1,0)</f>
        <v>0</v>
      </c>
      <c r="AD4195" s="55" t="n">
        <f aca="false">IF(AND(C4194=C4195,AA4194=AA4195-1),AB4194,"")</f>
        <v>0</v>
      </c>
      <c r="AE4195" s="55" t="n">
        <f aca="false">IF(AND(C4194=C4195,AA4194=AA4195-1),AC4194,"")</f>
        <v>0</v>
      </c>
      <c r="AF4195" s="55" t="n">
        <f aca="false">IF(AA4195=1,"",IF(AND(AB4195=1,AD4195&lt;&gt;1),1,0))</f>
        <v>0</v>
      </c>
      <c r="AG4195" s="55" t="n">
        <f aca="false">IF(AA4195=1,"",IF(AND(AC4195=1,AE4195&lt;&gt;1),1,0))</f>
        <v>0</v>
      </c>
      <c r="AH4195" s="60" t="str">
        <f aca="false">IF(AND(E4195&gt;0,AA4195&lt;2,NOT(AND(C4196=C4195,AA4196=AA4195+1))),INDEX(DATAS,AA4195+1),"")</f>
        <v/>
      </c>
      <c r="AI4195" s="60" t="str">
        <f aca="false">IF(AND(AC4195=1,AA4195&lt;2),IF(AND(C4196=C4195,AA4196=AA4195+1),IF(AC4196=1,"",INDEX(DATAS,AA4195+1)),INDEX(DATAS,AA4195+1)),"")</f>
        <v/>
      </c>
    </row>
    <row r="4196" customFormat="false" ht="15" hidden="false" customHeight="false" outlineLevel="0" collapsed="false">
      <c r="A4196" s="60" t="n">
        <v>46309</v>
      </c>
      <c r="B4196" s="0" t="n">
        <v>8</v>
      </c>
      <c r="C4196" s="0" t="n">
        <v>6385</v>
      </c>
      <c r="E4196" s="0" t="n">
        <v>0</v>
      </c>
      <c r="F4196" s="55" t="s">
        <v>1194</v>
      </c>
      <c r="I4196" s="55" t="s">
        <v>157</v>
      </c>
      <c r="L4196" s="0" t="n">
        <v>123</v>
      </c>
      <c r="U4196" s="0" t="n">
        <v>577</v>
      </c>
      <c r="V4196" s="0" t="n">
        <v>4</v>
      </c>
      <c r="W4196" s="60" t="n">
        <v>46187</v>
      </c>
      <c r="X4196" s="55" t="n">
        <f aca="false">IF(I4196="Male",0,1)</f>
        <v>1</v>
      </c>
      <c r="Y4196" s="55" t="n">
        <f aca="false">IF(OR(I4196="DNB",I4196="Dry DNB"),1,0)</f>
        <v>0</v>
      </c>
      <c r="Z4196" s="55" t="n">
        <f aca="false">IF(ISNUMBER(W4196),A4196-W4196,"")</f>
        <v>122</v>
      </c>
      <c r="AA4196" s="55" t="n">
        <f aca="false">MATCH(A4196,DATAS,0)</f>
        <v>1</v>
      </c>
      <c r="AB4196" s="55" t="n">
        <f aca="false">IF(AND(E4196&gt;0,OR(AND(B4196&gt;=1,B4196&lt;=6),B4196=10)),1,0)</f>
        <v>0</v>
      </c>
      <c r="AC4196" s="55" t="n">
        <f aca="false">IF(AND(E4196&gt;0,B4196=10),1,0)</f>
        <v>0</v>
      </c>
      <c r="AD4196" s="0" t="str">
        <f aca="false">IF(AND(C4195=C4196,AA4195=AA4196-1),AB4195,"")</f>
        <v/>
      </c>
      <c r="AE4196" s="0" t="str">
        <f aca="false">IF(AND(C4195=C4196,AA4195=AA4196-1),AC4195,"")</f>
        <v/>
      </c>
      <c r="AF4196" s="0" t="str">
        <f aca="false">IF(AA4196=1,"",IF(AND(AB4196=1,AD4196&lt;&gt;1),1,0))</f>
        <v/>
      </c>
      <c r="AG4196" s="0" t="str">
        <f aca="false">IF(AA4196=1,"",IF(AND(AC4196=1,AE4196&lt;&gt;1),1,0))</f>
        <v/>
      </c>
      <c r="AH4196" s="60" t="str">
        <f aca="false">IF(AND(E4196&gt;0,AA4196&lt;2,NOT(AND(C4197=C4196,AA4197=AA4196+1))),INDEX(DATAS,AA4196+1),"")</f>
        <v/>
      </c>
      <c r="AI4196" s="60" t="str">
        <f aca="false">IF(AND(AC4196=1,AA4196&lt;2),IF(AND(C4197=C4196,AA4197=AA4196+1),IF(AC4197=1,"",INDEX(DATAS,AA4196+1)),INDEX(DATAS,AA4196+1)),"")</f>
        <v/>
      </c>
    </row>
    <row r="4197" customFormat="false" ht="15" hidden="false" customHeight="false" outlineLevel="0" collapsed="false">
      <c r="A4197" s="60" t="n">
        <v>46310</v>
      </c>
      <c r="B4197" s="0" t="n">
        <v>8</v>
      </c>
      <c r="C4197" s="0" t="n">
        <v>6385</v>
      </c>
      <c r="E4197" s="0" t="n">
        <v>0</v>
      </c>
      <c r="F4197" s="55" t="s">
        <v>1194</v>
      </c>
      <c r="I4197" s="55" t="s">
        <v>157</v>
      </c>
      <c r="L4197" s="0" t="n">
        <v>124</v>
      </c>
      <c r="U4197" s="0" t="n">
        <v>578</v>
      </c>
      <c r="V4197" s="0" t="n">
        <v>4</v>
      </c>
      <c r="W4197" s="60" t="n">
        <v>46187</v>
      </c>
      <c r="X4197" s="55" t="n">
        <f aca="false">IF(I4197="Male",0,1)</f>
        <v>1</v>
      </c>
      <c r="Y4197" s="55" t="n">
        <f aca="false">IF(OR(I4197="DNB",I4197="Dry DNB"),1,0)</f>
        <v>0</v>
      </c>
      <c r="Z4197" s="55" t="n">
        <f aca="false">IF(ISNUMBER(W4197),A4197-W4197,"")</f>
        <v>123</v>
      </c>
      <c r="AA4197" s="55" t="n">
        <f aca="false">MATCH(A4197,DATAS,0)</f>
        <v>2</v>
      </c>
      <c r="AB4197" s="55" t="n">
        <f aca="false">IF(AND(E4197&gt;0,OR(AND(B4197&gt;=1,B4197&lt;=6),B4197=10)),1,0)</f>
        <v>0</v>
      </c>
      <c r="AC4197" s="55" t="n">
        <f aca="false">IF(AND(E4197&gt;0,B4197=10),1,0)</f>
        <v>0</v>
      </c>
      <c r="AD4197" s="55" t="n">
        <f aca="false">IF(AND(C4196=C4197,AA4196=AA4197-1),AB4196,"")</f>
        <v>0</v>
      </c>
      <c r="AE4197" s="55" t="n">
        <f aca="false">IF(AND(C4196=C4197,AA4196=AA4197-1),AC4196,"")</f>
        <v>0</v>
      </c>
      <c r="AF4197" s="55" t="n">
        <f aca="false">IF(AA4197=1,"",IF(AND(AB4197=1,AD4197&lt;&gt;1),1,0))</f>
        <v>0</v>
      </c>
      <c r="AG4197" s="55" t="n">
        <f aca="false">IF(AA4197=1,"",IF(AND(AC4197=1,AE4197&lt;&gt;1),1,0))</f>
        <v>0</v>
      </c>
      <c r="AH4197" s="60" t="str">
        <f aca="false">IF(AND(E4197&gt;0,AA4197&lt;2,NOT(AND(C4198=C4197,AA4198=AA4197+1))),INDEX(DATAS,AA4197+1),"")</f>
        <v/>
      </c>
      <c r="AI4197" s="60" t="str">
        <f aca="false">IF(AND(AC4197=1,AA4197&lt;2),IF(AND(C4198=C4197,AA4198=AA4197+1),IF(AC4198=1,"",INDEX(DATAS,AA4197+1)),INDEX(DATAS,AA4197+1)),"")</f>
        <v/>
      </c>
    </row>
    <row r="4198" customFormat="false" ht="15" hidden="false" customHeight="false" outlineLevel="0" collapsed="false">
      <c r="A4198" s="60" t="n">
        <v>46309</v>
      </c>
      <c r="B4198" s="0" t="n">
        <v>8</v>
      </c>
      <c r="C4198" s="0" t="n">
        <v>6386</v>
      </c>
      <c r="E4198" s="0" t="n">
        <v>0</v>
      </c>
      <c r="F4198" s="55" t="s">
        <v>1194</v>
      </c>
      <c r="I4198" s="55" t="s">
        <v>157</v>
      </c>
      <c r="L4198" s="0" t="n">
        <v>175</v>
      </c>
      <c r="U4198" s="0" t="n">
        <v>577</v>
      </c>
      <c r="V4198" s="0" t="n">
        <v>1</v>
      </c>
      <c r="W4198" s="60" t="n">
        <v>46135</v>
      </c>
      <c r="X4198" s="55" t="n">
        <f aca="false">IF(I4198="Male",0,1)</f>
        <v>1</v>
      </c>
      <c r="Y4198" s="55" t="n">
        <f aca="false">IF(OR(I4198="DNB",I4198="Dry DNB"),1,0)</f>
        <v>0</v>
      </c>
      <c r="Z4198" s="55" t="n">
        <f aca="false">IF(ISNUMBER(W4198),A4198-W4198,"")</f>
        <v>174</v>
      </c>
      <c r="AA4198" s="55" t="n">
        <f aca="false">MATCH(A4198,DATAS,0)</f>
        <v>1</v>
      </c>
      <c r="AB4198" s="55" t="n">
        <f aca="false">IF(AND(E4198&gt;0,OR(AND(B4198&gt;=1,B4198&lt;=6),B4198=10)),1,0)</f>
        <v>0</v>
      </c>
      <c r="AC4198" s="55" t="n">
        <f aca="false">IF(AND(E4198&gt;0,B4198=10),1,0)</f>
        <v>0</v>
      </c>
      <c r="AD4198" s="0" t="str">
        <f aca="false">IF(AND(C4197=C4198,AA4197=AA4198-1),AB4197,"")</f>
        <v/>
      </c>
      <c r="AE4198" s="0" t="str">
        <f aca="false">IF(AND(C4197=C4198,AA4197=AA4198-1),AC4197,"")</f>
        <v/>
      </c>
      <c r="AF4198" s="0" t="str">
        <f aca="false">IF(AA4198=1,"",IF(AND(AB4198=1,AD4198&lt;&gt;1),1,0))</f>
        <v/>
      </c>
      <c r="AG4198" s="0" t="str">
        <f aca="false">IF(AA4198=1,"",IF(AND(AC4198=1,AE4198&lt;&gt;1),1,0))</f>
        <v/>
      </c>
      <c r="AH4198" s="60" t="str">
        <f aca="false">IF(AND(E4198&gt;0,AA4198&lt;2,NOT(AND(C4199=C4198,AA4199=AA4198+1))),INDEX(DATAS,AA4198+1),"")</f>
        <v/>
      </c>
      <c r="AI4198" s="60" t="str">
        <f aca="false">IF(AND(AC4198=1,AA4198&lt;2),IF(AND(C4199=C4198,AA4199=AA4198+1),IF(AC4199=1,"",INDEX(DATAS,AA4198+1)),INDEX(DATAS,AA4198+1)),"")</f>
        <v/>
      </c>
    </row>
    <row r="4199" customFormat="false" ht="15" hidden="false" customHeight="false" outlineLevel="0" collapsed="false">
      <c r="A4199" s="60" t="n">
        <v>46310</v>
      </c>
      <c r="B4199" s="0" t="n">
        <v>8</v>
      </c>
      <c r="C4199" s="0" t="n">
        <v>6386</v>
      </c>
      <c r="E4199" s="0" t="n">
        <v>0</v>
      </c>
      <c r="F4199" s="55" t="s">
        <v>1194</v>
      </c>
      <c r="I4199" s="55" t="s">
        <v>157</v>
      </c>
      <c r="L4199" s="0" t="n">
        <v>176</v>
      </c>
      <c r="U4199" s="0" t="n">
        <v>578</v>
      </c>
      <c r="V4199" s="0" t="n">
        <v>1</v>
      </c>
      <c r="W4199" s="60" t="n">
        <v>46135</v>
      </c>
      <c r="X4199" s="55" t="n">
        <f aca="false">IF(I4199="Male",0,1)</f>
        <v>1</v>
      </c>
      <c r="Y4199" s="55" t="n">
        <f aca="false">IF(OR(I4199="DNB",I4199="Dry DNB"),1,0)</f>
        <v>0</v>
      </c>
      <c r="Z4199" s="55" t="n">
        <f aca="false">IF(ISNUMBER(W4199),A4199-W4199,"")</f>
        <v>175</v>
      </c>
      <c r="AA4199" s="55" t="n">
        <f aca="false">MATCH(A4199,DATAS,0)</f>
        <v>2</v>
      </c>
      <c r="AB4199" s="55" t="n">
        <f aca="false">IF(AND(E4199&gt;0,OR(AND(B4199&gt;=1,B4199&lt;=6),B4199=10)),1,0)</f>
        <v>0</v>
      </c>
      <c r="AC4199" s="55" t="n">
        <f aca="false">IF(AND(E4199&gt;0,B4199=10),1,0)</f>
        <v>0</v>
      </c>
      <c r="AD4199" s="55" t="n">
        <f aca="false">IF(AND(C4198=C4199,AA4198=AA4199-1),AB4198,"")</f>
        <v>0</v>
      </c>
      <c r="AE4199" s="55" t="n">
        <f aca="false">IF(AND(C4198=C4199,AA4198=AA4199-1),AC4198,"")</f>
        <v>0</v>
      </c>
      <c r="AF4199" s="55" t="n">
        <f aca="false">IF(AA4199=1,"",IF(AND(AB4199=1,AD4199&lt;&gt;1),1,0))</f>
        <v>0</v>
      </c>
      <c r="AG4199" s="55" t="n">
        <f aca="false">IF(AA4199=1,"",IF(AND(AC4199=1,AE4199&lt;&gt;1),1,0))</f>
        <v>0</v>
      </c>
      <c r="AH4199" s="60" t="str">
        <f aca="false">IF(AND(E4199&gt;0,AA4199&lt;2,NOT(AND(C4200=C4199,AA4200=AA4199+1))),INDEX(DATAS,AA4199+1),"")</f>
        <v/>
      </c>
      <c r="AI4199" s="60" t="str">
        <f aca="false">IF(AND(AC4199=1,AA4199&lt;2),IF(AND(C4200=C4199,AA4200=AA4199+1),IF(AC4200=1,"",INDEX(DATAS,AA4199+1)),INDEX(DATAS,AA4199+1)),"")</f>
        <v/>
      </c>
    </row>
    <row r="4200" customFormat="false" ht="15" hidden="false" customHeight="false" outlineLevel="0" collapsed="false">
      <c r="A4200" s="60" t="n">
        <v>46309</v>
      </c>
      <c r="B4200" s="0" t="n">
        <v>8</v>
      </c>
      <c r="C4200" s="0" t="n">
        <v>6387</v>
      </c>
      <c r="E4200" s="0" t="n">
        <v>0</v>
      </c>
      <c r="F4200" s="55" t="s">
        <v>1195</v>
      </c>
      <c r="I4200" s="55" t="s">
        <v>157</v>
      </c>
      <c r="L4200" s="0" t="n">
        <v>175</v>
      </c>
      <c r="U4200" s="0" t="n">
        <v>578</v>
      </c>
      <c r="V4200" s="0" t="n">
        <v>1</v>
      </c>
      <c r="W4200" s="60" t="n">
        <v>46135</v>
      </c>
      <c r="X4200" s="55" t="n">
        <f aca="false">IF(I4200="Male",0,1)</f>
        <v>1</v>
      </c>
      <c r="Y4200" s="55" t="n">
        <f aca="false">IF(OR(I4200="DNB",I4200="Dry DNB"),1,0)</f>
        <v>0</v>
      </c>
      <c r="Z4200" s="55" t="n">
        <f aca="false">IF(ISNUMBER(W4200),A4200-W4200,"")</f>
        <v>174</v>
      </c>
      <c r="AA4200" s="55" t="n">
        <f aca="false">MATCH(A4200,DATAS,0)</f>
        <v>1</v>
      </c>
      <c r="AB4200" s="55" t="n">
        <f aca="false">IF(AND(E4200&gt;0,OR(AND(B4200&gt;=1,B4200&lt;=6),B4200=10)),1,0)</f>
        <v>0</v>
      </c>
      <c r="AC4200" s="55" t="n">
        <f aca="false">IF(AND(E4200&gt;0,B4200=10),1,0)</f>
        <v>0</v>
      </c>
      <c r="AD4200" s="0" t="str">
        <f aca="false">IF(AND(C4199=C4200,AA4199=AA4200-1),AB4199,"")</f>
        <v/>
      </c>
      <c r="AE4200" s="0" t="str">
        <f aca="false">IF(AND(C4199=C4200,AA4199=AA4200-1),AC4199,"")</f>
        <v/>
      </c>
      <c r="AF4200" s="0" t="str">
        <f aca="false">IF(AA4200=1,"",IF(AND(AB4200=1,AD4200&lt;&gt;1),1,0))</f>
        <v/>
      </c>
      <c r="AG4200" s="0" t="str">
        <f aca="false">IF(AA4200=1,"",IF(AND(AC4200=1,AE4200&lt;&gt;1),1,0))</f>
        <v/>
      </c>
      <c r="AH4200" s="60" t="str">
        <f aca="false">IF(AND(E4200&gt;0,AA4200&lt;2,NOT(AND(C4201=C4200,AA4201=AA4200+1))),INDEX(DATAS,AA4200+1),"")</f>
        <v/>
      </c>
      <c r="AI4200" s="60" t="str">
        <f aca="false">IF(AND(AC4200=1,AA4200&lt;2),IF(AND(C4201=C4200,AA4201=AA4200+1),IF(AC4201=1,"",INDEX(DATAS,AA4200+1)),INDEX(DATAS,AA4200+1)),"")</f>
        <v/>
      </c>
    </row>
    <row r="4201" customFormat="false" ht="15" hidden="false" customHeight="false" outlineLevel="0" collapsed="false">
      <c r="A4201" s="60" t="n">
        <v>46310</v>
      </c>
      <c r="B4201" s="0" t="n">
        <v>8</v>
      </c>
      <c r="C4201" s="0" t="n">
        <v>6387</v>
      </c>
      <c r="E4201" s="0" t="n">
        <v>0</v>
      </c>
      <c r="F4201" s="55" t="s">
        <v>1195</v>
      </c>
      <c r="I4201" s="55" t="s">
        <v>157</v>
      </c>
      <c r="L4201" s="0" t="n">
        <v>176</v>
      </c>
      <c r="U4201" s="0" t="n">
        <v>579</v>
      </c>
      <c r="V4201" s="0" t="n">
        <v>1</v>
      </c>
      <c r="W4201" s="60" t="n">
        <v>46135</v>
      </c>
      <c r="X4201" s="55" t="n">
        <f aca="false">IF(I4201="Male",0,1)</f>
        <v>1</v>
      </c>
      <c r="Y4201" s="55" t="n">
        <f aca="false">IF(OR(I4201="DNB",I4201="Dry DNB"),1,0)</f>
        <v>0</v>
      </c>
      <c r="Z4201" s="55" t="n">
        <f aca="false">IF(ISNUMBER(W4201),A4201-W4201,"")</f>
        <v>175</v>
      </c>
      <c r="AA4201" s="55" t="n">
        <f aca="false">MATCH(A4201,DATAS,0)</f>
        <v>2</v>
      </c>
      <c r="AB4201" s="55" t="n">
        <f aca="false">IF(AND(E4201&gt;0,OR(AND(B4201&gt;=1,B4201&lt;=6),B4201=10)),1,0)</f>
        <v>0</v>
      </c>
      <c r="AC4201" s="55" t="n">
        <f aca="false">IF(AND(E4201&gt;0,B4201=10),1,0)</f>
        <v>0</v>
      </c>
      <c r="AD4201" s="55" t="n">
        <f aca="false">IF(AND(C4200=C4201,AA4200=AA4201-1),AB4200,"")</f>
        <v>0</v>
      </c>
      <c r="AE4201" s="55" t="n">
        <f aca="false">IF(AND(C4200=C4201,AA4200=AA4201-1),AC4200,"")</f>
        <v>0</v>
      </c>
      <c r="AF4201" s="55" t="n">
        <f aca="false">IF(AA4201=1,"",IF(AND(AB4201=1,AD4201&lt;&gt;1),1,0))</f>
        <v>0</v>
      </c>
      <c r="AG4201" s="55" t="n">
        <f aca="false">IF(AA4201=1,"",IF(AND(AC4201=1,AE4201&lt;&gt;1),1,0))</f>
        <v>0</v>
      </c>
      <c r="AH4201" s="60" t="str">
        <f aca="false">IF(AND(E4201&gt;0,AA4201&lt;2,NOT(AND(C4202=C4201,AA4202=AA4201+1))),INDEX(DATAS,AA4201+1),"")</f>
        <v/>
      </c>
      <c r="AI4201" s="60" t="str">
        <f aca="false">IF(AND(AC4201=1,AA4201&lt;2),IF(AND(C4202=C4201,AA4202=AA4201+1),IF(AC4202=1,"",INDEX(DATAS,AA4201+1)),INDEX(DATAS,AA4201+1)),"")</f>
        <v/>
      </c>
    </row>
    <row r="4202" customFormat="false" ht="15" hidden="false" customHeight="false" outlineLevel="0" collapsed="false">
      <c r="A4202" s="60" t="n">
        <v>46309</v>
      </c>
      <c r="B4202" s="0" t="n">
        <v>8</v>
      </c>
      <c r="C4202" s="0" t="n">
        <v>6388</v>
      </c>
      <c r="E4202" s="0" t="n">
        <v>0</v>
      </c>
      <c r="F4202" s="55" t="s">
        <v>1194</v>
      </c>
      <c r="I4202" s="55" t="s">
        <v>157</v>
      </c>
      <c r="L4202" s="0" t="n">
        <v>157</v>
      </c>
      <c r="U4202" s="0" t="n">
        <v>577</v>
      </c>
      <c r="V4202" s="0" t="n">
        <v>1</v>
      </c>
      <c r="W4202" s="60" t="n">
        <v>46153</v>
      </c>
      <c r="X4202" s="55" t="n">
        <f aca="false">IF(I4202="Male",0,1)</f>
        <v>1</v>
      </c>
      <c r="Y4202" s="55" t="n">
        <f aca="false">IF(OR(I4202="DNB",I4202="Dry DNB"),1,0)</f>
        <v>0</v>
      </c>
      <c r="Z4202" s="55" t="n">
        <f aca="false">IF(ISNUMBER(W4202),A4202-W4202,"")</f>
        <v>156</v>
      </c>
      <c r="AA4202" s="55" t="n">
        <f aca="false">MATCH(A4202,DATAS,0)</f>
        <v>1</v>
      </c>
      <c r="AB4202" s="55" t="n">
        <f aca="false">IF(AND(E4202&gt;0,OR(AND(B4202&gt;=1,B4202&lt;=6),B4202=10)),1,0)</f>
        <v>0</v>
      </c>
      <c r="AC4202" s="55" t="n">
        <f aca="false">IF(AND(E4202&gt;0,B4202=10),1,0)</f>
        <v>0</v>
      </c>
      <c r="AD4202" s="0" t="str">
        <f aca="false">IF(AND(C4201=C4202,AA4201=AA4202-1),AB4201,"")</f>
        <v/>
      </c>
      <c r="AE4202" s="0" t="str">
        <f aca="false">IF(AND(C4201=C4202,AA4201=AA4202-1),AC4201,"")</f>
        <v/>
      </c>
      <c r="AF4202" s="0" t="str">
        <f aca="false">IF(AA4202=1,"",IF(AND(AB4202=1,AD4202&lt;&gt;1),1,0))</f>
        <v/>
      </c>
      <c r="AG4202" s="0" t="str">
        <f aca="false">IF(AA4202=1,"",IF(AND(AC4202=1,AE4202&lt;&gt;1),1,0))</f>
        <v/>
      </c>
      <c r="AH4202" s="60" t="str">
        <f aca="false">IF(AND(E4202&gt;0,AA4202&lt;2,NOT(AND(C4203=C4202,AA4203=AA4202+1))),INDEX(DATAS,AA4202+1),"")</f>
        <v/>
      </c>
      <c r="AI4202" s="60" t="str">
        <f aca="false">IF(AND(AC4202=1,AA4202&lt;2),IF(AND(C4203=C4202,AA4203=AA4202+1),IF(AC4203=1,"",INDEX(DATAS,AA4202+1)),INDEX(DATAS,AA4202+1)),"")</f>
        <v/>
      </c>
    </row>
    <row r="4203" customFormat="false" ht="15" hidden="false" customHeight="false" outlineLevel="0" collapsed="false">
      <c r="A4203" s="60" t="n">
        <v>46310</v>
      </c>
      <c r="B4203" s="0" t="n">
        <v>8</v>
      </c>
      <c r="C4203" s="0" t="n">
        <v>6388</v>
      </c>
      <c r="E4203" s="0" t="n">
        <v>0</v>
      </c>
      <c r="F4203" s="55" t="s">
        <v>1194</v>
      </c>
      <c r="I4203" s="55" t="s">
        <v>157</v>
      </c>
      <c r="L4203" s="0" t="n">
        <v>158</v>
      </c>
      <c r="U4203" s="0" t="n">
        <v>578</v>
      </c>
      <c r="V4203" s="0" t="n">
        <v>1</v>
      </c>
      <c r="W4203" s="60" t="n">
        <v>46153</v>
      </c>
      <c r="X4203" s="55" t="n">
        <f aca="false">IF(I4203="Male",0,1)</f>
        <v>1</v>
      </c>
      <c r="Y4203" s="55" t="n">
        <f aca="false">IF(OR(I4203="DNB",I4203="Dry DNB"),1,0)</f>
        <v>0</v>
      </c>
      <c r="Z4203" s="55" t="n">
        <f aca="false">IF(ISNUMBER(W4203),A4203-W4203,"")</f>
        <v>157</v>
      </c>
      <c r="AA4203" s="55" t="n">
        <f aca="false">MATCH(A4203,DATAS,0)</f>
        <v>2</v>
      </c>
      <c r="AB4203" s="55" t="n">
        <f aca="false">IF(AND(E4203&gt;0,OR(AND(B4203&gt;=1,B4203&lt;=6),B4203=10)),1,0)</f>
        <v>0</v>
      </c>
      <c r="AC4203" s="55" t="n">
        <f aca="false">IF(AND(E4203&gt;0,B4203=10),1,0)</f>
        <v>0</v>
      </c>
      <c r="AD4203" s="55" t="n">
        <f aca="false">IF(AND(C4202=C4203,AA4202=AA4203-1),AB4202,"")</f>
        <v>0</v>
      </c>
      <c r="AE4203" s="55" t="n">
        <f aca="false">IF(AND(C4202=C4203,AA4202=AA4203-1),AC4202,"")</f>
        <v>0</v>
      </c>
      <c r="AF4203" s="55" t="n">
        <f aca="false">IF(AA4203=1,"",IF(AND(AB4203=1,AD4203&lt;&gt;1),1,0))</f>
        <v>0</v>
      </c>
      <c r="AG4203" s="55" t="n">
        <f aca="false">IF(AA4203=1,"",IF(AND(AC4203=1,AE4203&lt;&gt;1),1,0))</f>
        <v>0</v>
      </c>
      <c r="AH4203" s="60" t="str">
        <f aca="false">IF(AND(E4203&gt;0,AA4203&lt;2,NOT(AND(C4204=C4203,AA4204=AA4203+1))),INDEX(DATAS,AA4203+1),"")</f>
        <v/>
      </c>
      <c r="AI4203" s="60" t="str">
        <f aca="false">IF(AND(AC4203=1,AA4203&lt;2),IF(AND(C4204=C4203,AA4204=AA4203+1),IF(AC4204=1,"",INDEX(DATAS,AA4203+1)),INDEX(DATAS,AA4203+1)),"")</f>
        <v/>
      </c>
    </row>
    <row r="4204" customFormat="false" ht="15" hidden="false" customHeight="false" outlineLevel="0" collapsed="false">
      <c r="A4204" s="60" t="n">
        <v>46309</v>
      </c>
      <c r="B4204" s="0" t="n">
        <v>8</v>
      </c>
      <c r="C4204" s="0" t="n">
        <v>6389</v>
      </c>
      <c r="E4204" s="0" t="n">
        <v>0</v>
      </c>
      <c r="F4204" s="55" t="s">
        <v>1194</v>
      </c>
      <c r="I4204" s="55" t="s">
        <v>157</v>
      </c>
      <c r="L4204" s="0" t="n">
        <v>176</v>
      </c>
      <c r="U4204" s="0" t="n">
        <v>577</v>
      </c>
      <c r="V4204" s="0" t="n">
        <v>1</v>
      </c>
      <c r="W4204" s="60" t="n">
        <v>46134</v>
      </c>
      <c r="X4204" s="55" t="n">
        <f aca="false">IF(I4204="Male",0,1)</f>
        <v>1</v>
      </c>
      <c r="Y4204" s="55" t="n">
        <f aca="false">IF(OR(I4204="DNB",I4204="Dry DNB"),1,0)</f>
        <v>0</v>
      </c>
      <c r="Z4204" s="55" t="n">
        <f aca="false">IF(ISNUMBER(W4204),A4204-W4204,"")</f>
        <v>175</v>
      </c>
      <c r="AA4204" s="55" t="n">
        <f aca="false">MATCH(A4204,DATAS,0)</f>
        <v>1</v>
      </c>
      <c r="AB4204" s="55" t="n">
        <f aca="false">IF(AND(E4204&gt;0,OR(AND(B4204&gt;=1,B4204&lt;=6),B4204=10)),1,0)</f>
        <v>0</v>
      </c>
      <c r="AC4204" s="55" t="n">
        <f aca="false">IF(AND(E4204&gt;0,B4204=10),1,0)</f>
        <v>0</v>
      </c>
      <c r="AD4204" s="0" t="str">
        <f aca="false">IF(AND(C4203=C4204,AA4203=AA4204-1),AB4203,"")</f>
        <v/>
      </c>
      <c r="AE4204" s="0" t="str">
        <f aca="false">IF(AND(C4203=C4204,AA4203=AA4204-1),AC4203,"")</f>
        <v/>
      </c>
      <c r="AF4204" s="0" t="str">
        <f aca="false">IF(AA4204=1,"",IF(AND(AB4204=1,AD4204&lt;&gt;1),1,0))</f>
        <v/>
      </c>
      <c r="AG4204" s="0" t="str">
        <f aca="false">IF(AA4204=1,"",IF(AND(AC4204=1,AE4204&lt;&gt;1),1,0))</f>
        <v/>
      </c>
      <c r="AH4204" s="60" t="str">
        <f aca="false">IF(AND(E4204&gt;0,AA4204&lt;2,NOT(AND(C4205=C4204,AA4205=AA4204+1))),INDEX(DATAS,AA4204+1),"")</f>
        <v/>
      </c>
      <c r="AI4204" s="60" t="str">
        <f aca="false">IF(AND(AC4204=1,AA4204&lt;2),IF(AND(C4205=C4204,AA4205=AA4204+1),IF(AC4205=1,"",INDEX(DATAS,AA4204+1)),INDEX(DATAS,AA4204+1)),"")</f>
        <v/>
      </c>
    </row>
    <row r="4205" customFormat="false" ht="15" hidden="false" customHeight="false" outlineLevel="0" collapsed="false">
      <c r="A4205" s="60" t="n">
        <v>46310</v>
      </c>
      <c r="B4205" s="0" t="n">
        <v>8</v>
      </c>
      <c r="C4205" s="0" t="n">
        <v>6389</v>
      </c>
      <c r="E4205" s="0" t="n">
        <v>0</v>
      </c>
      <c r="F4205" s="55" t="s">
        <v>1194</v>
      </c>
      <c r="I4205" s="55" t="s">
        <v>157</v>
      </c>
      <c r="L4205" s="0" t="n">
        <v>177</v>
      </c>
      <c r="U4205" s="0" t="n">
        <v>578</v>
      </c>
      <c r="V4205" s="0" t="n">
        <v>1</v>
      </c>
      <c r="W4205" s="60" t="n">
        <v>46134</v>
      </c>
      <c r="X4205" s="55" t="n">
        <f aca="false">IF(I4205="Male",0,1)</f>
        <v>1</v>
      </c>
      <c r="Y4205" s="55" t="n">
        <f aca="false">IF(OR(I4205="DNB",I4205="Dry DNB"),1,0)</f>
        <v>0</v>
      </c>
      <c r="Z4205" s="55" t="n">
        <f aca="false">IF(ISNUMBER(W4205),A4205-W4205,"")</f>
        <v>176</v>
      </c>
      <c r="AA4205" s="55" t="n">
        <f aca="false">MATCH(A4205,DATAS,0)</f>
        <v>2</v>
      </c>
      <c r="AB4205" s="55" t="n">
        <f aca="false">IF(AND(E4205&gt;0,OR(AND(B4205&gt;=1,B4205&lt;=6),B4205=10)),1,0)</f>
        <v>0</v>
      </c>
      <c r="AC4205" s="55" t="n">
        <f aca="false">IF(AND(E4205&gt;0,B4205=10),1,0)</f>
        <v>0</v>
      </c>
      <c r="AD4205" s="55" t="n">
        <f aca="false">IF(AND(C4204=C4205,AA4204=AA4205-1),AB4204,"")</f>
        <v>0</v>
      </c>
      <c r="AE4205" s="55" t="n">
        <f aca="false">IF(AND(C4204=C4205,AA4204=AA4205-1),AC4204,"")</f>
        <v>0</v>
      </c>
      <c r="AF4205" s="55" t="n">
        <f aca="false">IF(AA4205=1,"",IF(AND(AB4205=1,AD4205&lt;&gt;1),1,0))</f>
        <v>0</v>
      </c>
      <c r="AG4205" s="55" t="n">
        <f aca="false">IF(AA4205=1,"",IF(AND(AC4205=1,AE4205&lt;&gt;1),1,0))</f>
        <v>0</v>
      </c>
      <c r="AH4205" s="60" t="str">
        <f aca="false">IF(AND(E4205&gt;0,AA4205&lt;2,NOT(AND(C4206=C4205,AA4206=AA4205+1))),INDEX(DATAS,AA4205+1),"")</f>
        <v/>
      </c>
      <c r="AI4205" s="60" t="str">
        <f aca="false">IF(AND(AC4205=1,AA4205&lt;2),IF(AND(C4206=C4205,AA4206=AA4205+1),IF(AC4206=1,"",INDEX(DATAS,AA4205+1)),INDEX(DATAS,AA4205+1)),"")</f>
        <v/>
      </c>
    </row>
    <row r="4206" customFormat="false" ht="15" hidden="false" customHeight="false" outlineLevel="0" collapsed="false">
      <c r="A4206" s="60" t="n">
        <v>46309</v>
      </c>
      <c r="B4206" s="0" t="n">
        <v>8</v>
      </c>
      <c r="C4206" s="0" t="n">
        <v>6391</v>
      </c>
      <c r="E4206" s="0" t="n">
        <v>0</v>
      </c>
      <c r="F4206" s="55" t="s">
        <v>1196</v>
      </c>
      <c r="I4206" s="55" t="s">
        <v>157</v>
      </c>
      <c r="L4206" s="0" t="n">
        <v>153</v>
      </c>
      <c r="U4206" s="0" t="n">
        <v>576</v>
      </c>
      <c r="V4206" s="0" t="n">
        <v>1</v>
      </c>
      <c r="W4206" s="60" t="n">
        <v>46157</v>
      </c>
      <c r="X4206" s="55" t="n">
        <f aca="false">IF(I4206="Male",0,1)</f>
        <v>1</v>
      </c>
      <c r="Y4206" s="55" t="n">
        <f aca="false">IF(OR(I4206="DNB",I4206="Dry DNB"),1,0)</f>
        <v>0</v>
      </c>
      <c r="Z4206" s="55" t="n">
        <f aca="false">IF(ISNUMBER(W4206),A4206-W4206,"")</f>
        <v>152</v>
      </c>
      <c r="AA4206" s="55" t="n">
        <f aca="false">MATCH(A4206,DATAS,0)</f>
        <v>1</v>
      </c>
      <c r="AB4206" s="55" t="n">
        <f aca="false">IF(AND(E4206&gt;0,OR(AND(B4206&gt;=1,B4206&lt;=6),B4206=10)),1,0)</f>
        <v>0</v>
      </c>
      <c r="AC4206" s="55" t="n">
        <f aca="false">IF(AND(E4206&gt;0,B4206=10),1,0)</f>
        <v>0</v>
      </c>
      <c r="AD4206" s="0" t="str">
        <f aca="false">IF(AND(C4205=C4206,AA4205=AA4206-1),AB4205,"")</f>
        <v/>
      </c>
      <c r="AE4206" s="0" t="str">
        <f aca="false">IF(AND(C4205=C4206,AA4205=AA4206-1),AC4205,"")</f>
        <v/>
      </c>
      <c r="AF4206" s="0" t="str">
        <f aca="false">IF(AA4206=1,"",IF(AND(AB4206=1,AD4206&lt;&gt;1),1,0))</f>
        <v/>
      </c>
      <c r="AG4206" s="0" t="str">
        <f aca="false">IF(AA4206=1,"",IF(AND(AC4206=1,AE4206&lt;&gt;1),1,0))</f>
        <v/>
      </c>
      <c r="AH4206" s="60" t="str">
        <f aca="false">IF(AND(E4206&gt;0,AA4206&lt;2,NOT(AND(C4207=C4206,AA4207=AA4206+1))),INDEX(DATAS,AA4206+1),"")</f>
        <v/>
      </c>
      <c r="AI4206" s="60" t="str">
        <f aca="false">IF(AND(AC4206=1,AA4206&lt;2),IF(AND(C4207=C4206,AA4207=AA4206+1),IF(AC4207=1,"",INDEX(DATAS,AA4206+1)),INDEX(DATAS,AA4206+1)),"")</f>
        <v/>
      </c>
    </row>
    <row r="4207" customFormat="false" ht="15" hidden="false" customHeight="false" outlineLevel="0" collapsed="false">
      <c r="A4207" s="60" t="n">
        <v>46310</v>
      </c>
      <c r="B4207" s="0" t="n">
        <v>8</v>
      </c>
      <c r="C4207" s="0" t="n">
        <v>6391</v>
      </c>
      <c r="E4207" s="0" t="n">
        <v>0</v>
      </c>
      <c r="F4207" s="55" t="s">
        <v>1196</v>
      </c>
      <c r="I4207" s="55" t="s">
        <v>157</v>
      </c>
      <c r="L4207" s="0" t="n">
        <v>154</v>
      </c>
      <c r="U4207" s="0" t="n">
        <v>577</v>
      </c>
      <c r="V4207" s="0" t="n">
        <v>1</v>
      </c>
      <c r="W4207" s="60" t="n">
        <v>46157</v>
      </c>
      <c r="X4207" s="55" t="n">
        <f aca="false">IF(I4207="Male",0,1)</f>
        <v>1</v>
      </c>
      <c r="Y4207" s="55" t="n">
        <f aca="false">IF(OR(I4207="DNB",I4207="Dry DNB"),1,0)</f>
        <v>0</v>
      </c>
      <c r="Z4207" s="55" t="n">
        <f aca="false">IF(ISNUMBER(W4207),A4207-W4207,"")</f>
        <v>153</v>
      </c>
      <c r="AA4207" s="55" t="n">
        <f aca="false">MATCH(A4207,DATAS,0)</f>
        <v>2</v>
      </c>
      <c r="AB4207" s="55" t="n">
        <f aca="false">IF(AND(E4207&gt;0,OR(AND(B4207&gt;=1,B4207&lt;=6),B4207=10)),1,0)</f>
        <v>0</v>
      </c>
      <c r="AC4207" s="55" t="n">
        <f aca="false">IF(AND(E4207&gt;0,B4207=10),1,0)</f>
        <v>0</v>
      </c>
      <c r="AD4207" s="55" t="n">
        <f aca="false">IF(AND(C4206=C4207,AA4206=AA4207-1),AB4206,"")</f>
        <v>0</v>
      </c>
      <c r="AE4207" s="55" t="n">
        <f aca="false">IF(AND(C4206=C4207,AA4206=AA4207-1),AC4206,"")</f>
        <v>0</v>
      </c>
      <c r="AF4207" s="55" t="n">
        <f aca="false">IF(AA4207=1,"",IF(AND(AB4207=1,AD4207&lt;&gt;1),1,0))</f>
        <v>0</v>
      </c>
      <c r="AG4207" s="55" t="n">
        <f aca="false">IF(AA4207=1,"",IF(AND(AC4207=1,AE4207&lt;&gt;1),1,0))</f>
        <v>0</v>
      </c>
      <c r="AH4207" s="60" t="str">
        <f aca="false">IF(AND(E4207&gt;0,AA4207&lt;2,NOT(AND(C4208=C4207,AA4208=AA4207+1))),INDEX(DATAS,AA4207+1),"")</f>
        <v/>
      </c>
      <c r="AI4207" s="60" t="str">
        <f aca="false">IF(AND(AC4207=1,AA4207&lt;2),IF(AND(C4208=C4207,AA4208=AA4207+1),IF(AC4208=1,"",INDEX(DATAS,AA4207+1)),INDEX(DATAS,AA4207+1)),"")</f>
        <v/>
      </c>
    </row>
    <row r="4208" customFormat="false" ht="15" hidden="false" customHeight="false" outlineLevel="0" collapsed="false">
      <c r="A4208" s="60" t="n">
        <v>46309</v>
      </c>
      <c r="B4208" s="0" t="n">
        <v>8</v>
      </c>
      <c r="C4208" s="0" t="n">
        <v>6392</v>
      </c>
      <c r="E4208" s="0" t="n">
        <v>0</v>
      </c>
      <c r="F4208" s="55" t="s">
        <v>1196</v>
      </c>
      <c r="I4208" s="55" t="s">
        <v>157</v>
      </c>
      <c r="L4208" s="0" t="n">
        <v>162</v>
      </c>
      <c r="U4208" s="0" t="n">
        <v>576</v>
      </c>
      <c r="V4208" s="0" t="n">
        <v>1</v>
      </c>
      <c r="W4208" s="60" t="n">
        <v>46148</v>
      </c>
      <c r="X4208" s="55" t="n">
        <f aca="false">IF(I4208="Male",0,1)</f>
        <v>1</v>
      </c>
      <c r="Y4208" s="55" t="n">
        <f aca="false">IF(OR(I4208="DNB",I4208="Dry DNB"),1,0)</f>
        <v>0</v>
      </c>
      <c r="Z4208" s="55" t="n">
        <f aca="false">IF(ISNUMBER(W4208),A4208-W4208,"")</f>
        <v>161</v>
      </c>
      <c r="AA4208" s="55" t="n">
        <f aca="false">MATCH(A4208,DATAS,0)</f>
        <v>1</v>
      </c>
      <c r="AB4208" s="55" t="n">
        <f aca="false">IF(AND(E4208&gt;0,OR(AND(B4208&gt;=1,B4208&lt;=6),B4208=10)),1,0)</f>
        <v>0</v>
      </c>
      <c r="AC4208" s="55" t="n">
        <f aca="false">IF(AND(E4208&gt;0,B4208=10),1,0)</f>
        <v>0</v>
      </c>
      <c r="AD4208" s="0" t="str">
        <f aca="false">IF(AND(C4207=C4208,AA4207=AA4208-1),AB4207,"")</f>
        <v/>
      </c>
      <c r="AE4208" s="0" t="str">
        <f aca="false">IF(AND(C4207=C4208,AA4207=AA4208-1),AC4207,"")</f>
        <v/>
      </c>
      <c r="AF4208" s="0" t="str">
        <f aca="false">IF(AA4208=1,"",IF(AND(AB4208=1,AD4208&lt;&gt;1),1,0))</f>
        <v/>
      </c>
      <c r="AG4208" s="0" t="str">
        <f aca="false">IF(AA4208=1,"",IF(AND(AC4208=1,AE4208&lt;&gt;1),1,0))</f>
        <v/>
      </c>
      <c r="AH4208" s="60" t="str">
        <f aca="false">IF(AND(E4208&gt;0,AA4208&lt;2,NOT(AND(C4209=C4208,AA4209=AA4208+1))),INDEX(DATAS,AA4208+1),"")</f>
        <v/>
      </c>
      <c r="AI4208" s="60" t="str">
        <f aca="false">IF(AND(AC4208=1,AA4208&lt;2),IF(AND(C4209=C4208,AA4209=AA4208+1),IF(AC4209=1,"",INDEX(DATAS,AA4208+1)),INDEX(DATAS,AA4208+1)),"")</f>
        <v/>
      </c>
    </row>
    <row r="4209" customFormat="false" ht="15" hidden="false" customHeight="false" outlineLevel="0" collapsed="false">
      <c r="A4209" s="60" t="n">
        <v>46310</v>
      </c>
      <c r="B4209" s="0" t="n">
        <v>8</v>
      </c>
      <c r="C4209" s="0" t="n">
        <v>6392</v>
      </c>
      <c r="E4209" s="0" t="n">
        <v>0</v>
      </c>
      <c r="F4209" s="55" t="s">
        <v>1196</v>
      </c>
      <c r="I4209" s="55" t="s">
        <v>157</v>
      </c>
      <c r="L4209" s="0" t="n">
        <v>163</v>
      </c>
      <c r="U4209" s="0" t="n">
        <v>577</v>
      </c>
      <c r="V4209" s="0" t="n">
        <v>1</v>
      </c>
      <c r="W4209" s="60" t="n">
        <v>46148</v>
      </c>
      <c r="X4209" s="55" t="n">
        <f aca="false">IF(I4209="Male",0,1)</f>
        <v>1</v>
      </c>
      <c r="Y4209" s="55" t="n">
        <f aca="false">IF(OR(I4209="DNB",I4209="Dry DNB"),1,0)</f>
        <v>0</v>
      </c>
      <c r="Z4209" s="55" t="n">
        <f aca="false">IF(ISNUMBER(W4209),A4209-W4209,"")</f>
        <v>162</v>
      </c>
      <c r="AA4209" s="55" t="n">
        <f aca="false">MATCH(A4209,DATAS,0)</f>
        <v>2</v>
      </c>
      <c r="AB4209" s="55" t="n">
        <f aca="false">IF(AND(E4209&gt;0,OR(AND(B4209&gt;=1,B4209&lt;=6),B4209=10)),1,0)</f>
        <v>0</v>
      </c>
      <c r="AC4209" s="55" t="n">
        <f aca="false">IF(AND(E4209&gt;0,B4209=10),1,0)</f>
        <v>0</v>
      </c>
      <c r="AD4209" s="55" t="n">
        <f aca="false">IF(AND(C4208=C4209,AA4208=AA4209-1),AB4208,"")</f>
        <v>0</v>
      </c>
      <c r="AE4209" s="55" t="n">
        <f aca="false">IF(AND(C4208=C4209,AA4208=AA4209-1),AC4208,"")</f>
        <v>0</v>
      </c>
      <c r="AF4209" s="55" t="n">
        <f aca="false">IF(AA4209=1,"",IF(AND(AB4209=1,AD4209&lt;&gt;1),1,0))</f>
        <v>0</v>
      </c>
      <c r="AG4209" s="55" t="n">
        <f aca="false">IF(AA4209=1,"",IF(AND(AC4209=1,AE4209&lt;&gt;1),1,0))</f>
        <v>0</v>
      </c>
      <c r="AH4209" s="60" t="str">
        <f aca="false">IF(AND(E4209&gt;0,AA4209&lt;2,NOT(AND(C4210=C4209,AA4210=AA4209+1))),INDEX(DATAS,AA4209+1),"")</f>
        <v/>
      </c>
      <c r="AI4209" s="60" t="str">
        <f aca="false">IF(AND(AC4209=1,AA4209&lt;2),IF(AND(C4210=C4209,AA4210=AA4209+1),IF(AC4210=1,"",INDEX(DATAS,AA4209+1)),INDEX(DATAS,AA4209+1)),"")</f>
        <v/>
      </c>
    </row>
    <row r="4210" customFormat="false" ht="15" hidden="false" customHeight="false" outlineLevel="0" collapsed="false">
      <c r="A4210" s="60" t="n">
        <v>46309</v>
      </c>
      <c r="B4210" s="0" t="n">
        <v>8</v>
      </c>
      <c r="C4210" s="0" t="n">
        <v>6393</v>
      </c>
      <c r="E4210" s="0" t="n">
        <v>0</v>
      </c>
      <c r="F4210" s="55" t="s">
        <v>1196</v>
      </c>
      <c r="I4210" s="55" t="s">
        <v>157</v>
      </c>
      <c r="L4210" s="0" t="n">
        <v>175</v>
      </c>
      <c r="U4210" s="0" t="n">
        <v>576</v>
      </c>
      <c r="V4210" s="0" t="n">
        <v>1</v>
      </c>
      <c r="W4210" s="60" t="n">
        <v>46135</v>
      </c>
      <c r="X4210" s="55" t="n">
        <f aca="false">IF(I4210="Male",0,1)</f>
        <v>1</v>
      </c>
      <c r="Y4210" s="55" t="n">
        <f aca="false">IF(OR(I4210="DNB",I4210="Dry DNB"),1,0)</f>
        <v>0</v>
      </c>
      <c r="Z4210" s="55" t="n">
        <f aca="false">IF(ISNUMBER(W4210),A4210-W4210,"")</f>
        <v>174</v>
      </c>
      <c r="AA4210" s="55" t="n">
        <f aca="false">MATCH(A4210,DATAS,0)</f>
        <v>1</v>
      </c>
      <c r="AB4210" s="55" t="n">
        <f aca="false">IF(AND(E4210&gt;0,OR(AND(B4210&gt;=1,B4210&lt;=6),B4210=10)),1,0)</f>
        <v>0</v>
      </c>
      <c r="AC4210" s="55" t="n">
        <f aca="false">IF(AND(E4210&gt;0,B4210=10),1,0)</f>
        <v>0</v>
      </c>
      <c r="AD4210" s="0" t="str">
        <f aca="false">IF(AND(C4209=C4210,AA4209=AA4210-1),AB4209,"")</f>
        <v/>
      </c>
      <c r="AE4210" s="0" t="str">
        <f aca="false">IF(AND(C4209=C4210,AA4209=AA4210-1),AC4209,"")</f>
        <v/>
      </c>
      <c r="AF4210" s="0" t="str">
        <f aca="false">IF(AA4210=1,"",IF(AND(AB4210=1,AD4210&lt;&gt;1),1,0))</f>
        <v/>
      </c>
      <c r="AG4210" s="0" t="str">
        <f aca="false">IF(AA4210=1,"",IF(AND(AC4210=1,AE4210&lt;&gt;1),1,0))</f>
        <v/>
      </c>
      <c r="AH4210" s="60" t="str">
        <f aca="false">IF(AND(E4210&gt;0,AA4210&lt;2,NOT(AND(C4211=C4210,AA4211=AA4210+1))),INDEX(DATAS,AA4210+1),"")</f>
        <v/>
      </c>
      <c r="AI4210" s="60" t="str">
        <f aca="false">IF(AND(AC4210=1,AA4210&lt;2),IF(AND(C4211=C4210,AA4211=AA4210+1),IF(AC4211=1,"",INDEX(DATAS,AA4210+1)),INDEX(DATAS,AA4210+1)),"")</f>
        <v/>
      </c>
    </row>
    <row r="4211" customFormat="false" ht="15" hidden="false" customHeight="false" outlineLevel="0" collapsed="false">
      <c r="A4211" s="60" t="n">
        <v>46310</v>
      </c>
      <c r="B4211" s="0" t="n">
        <v>8</v>
      </c>
      <c r="C4211" s="0" t="n">
        <v>6393</v>
      </c>
      <c r="E4211" s="0" t="n">
        <v>0</v>
      </c>
      <c r="F4211" s="55" t="s">
        <v>1196</v>
      </c>
      <c r="I4211" s="55" t="s">
        <v>157</v>
      </c>
      <c r="L4211" s="0" t="n">
        <v>176</v>
      </c>
      <c r="U4211" s="0" t="n">
        <v>577</v>
      </c>
      <c r="V4211" s="0" t="n">
        <v>1</v>
      </c>
      <c r="W4211" s="60" t="n">
        <v>46135</v>
      </c>
      <c r="X4211" s="55" t="n">
        <f aca="false">IF(I4211="Male",0,1)</f>
        <v>1</v>
      </c>
      <c r="Y4211" s="55" t="n">
        <f aca="false">IF(OR(I4211="DNB",I4211="Dry DNB"),1,0)</f>
        <v>0</v>
      </c>
      <c r="Z4211" s="55" t="n">
        <f aca="false">IF(ISNUMBER(W4211),A4211-W4211,"")</f>
        <v>175</v>
      </c>
      <c r="AA4211" s="55" t="n">
        <f aca="false">MATCH(A4211,DATAS,0)</f>
        <v>2</v>
      </c>
      <c r="AB4211" s="55" t="n">
        <f aca="false">IF(AND(E4211&gt;0,OR(AND(B4211&gt;=1,B4211&lt;=6),B4211=10)),1,0)</f>
        <v>0</v>
      </c>
      <c r="AC4211" s="55" t="n">
        <f aca="false">IF(AND(E4211&gt;0,B4211=10),1,0)</f>
        <v>0</v>
      </c>
      <c r="AD4211" s="55" t="n">
        <f aca="false">IF(AND(C4210=C4211,AA4210=AA4211-1),AB4210,"")</f>
        <v>0</v>
      </c>
      <c r="AE4211" s="55" t="n">
        <f aca="false">IF(AND(C4210=C4211,AA4210=AA4211-1),AC4210,"")</f>
        <v>0</v>
      </c>
      <c r="AF4211" s="55" t="n">
        <f aca="false">IF(AA4211=1,"",IF(AND(AB4211=1,AD4211&lt;&gt;1),1,0))</f>
        <v>0</v>
      </c>
      <c r="AG4211" s="55" t="n">
        <f aca="false">IF(AA4211=1,"",IF(AND(AC4211=1,AE4211&lt;&gt;1),1,0))</f>
        <v>0</v>
      </c>
      <c r="AH4211" s="60" t="str">
        <f aca="false">IF(AND(E4211&gt;0,AA4211&lt;2,NOT(AND(C4212=C4211,AA4212=AA4211+1))),INDEX(DATAS,AA4211+1),"")</f>
        <v/>
      </c>
      <c r="AI4211" s="60" t="str">
        <f aca="false">IF(AND(AC4211=1,AA4211&lt;2),IF(AND(C4212=C4211,AA4212=AA4211+1),IF(AC4212=1,"",INDEX(DATAS,AA4211+1)),INDEX(DATAS,AA4211+1)),"")</f>
        <v/>
      </c>
    </row>
    <row r="4212" customFormat="false" ht="15" hidden="false" customHeight="false" outlineLevel="0" collapsed="false">
      <c r="A4212" s="60" t="n">
        <v>46309</v>
      </c>
      <c r="B4212" s="0" t="n">
        <v>8</v>
      </c>
      <c r="C4212" s="0" t="n">
        <v>6394</v>
      </c>
      <c r="E4212" s="0" t="n">
        <v>0</v>
      </c>
      <c r="F4212" s="55" t="s">
        <v>1197</v>
      </c>
      <c r="I4212" s="55" t="s">
        <v>157</v>
      </c>
      <c r="L4212" s="0" t="n">
        <v>181</v>
      </c>
      <c r="U4212" s="0" t="n">
        <v>575</v>
      </c>
      <c r="V4212" s="0" t="n">
        <v>1</v>
      </c>
      <c r="W4212" s="60" t="n">
        <v>46129</v>
      </c>
      <c r="X4212" s="55" t="n">
        <f aca="false">IF(I4212="Male",0,1)</f>
        <v>1</v>
      </c>
      <c r="Y4212" s="55" t="n">
        <f aca="false">IF(OR(I4212="DNB",I4212="Dry DNB"),1,0)</f>
        <v>0</v>
      </c>
      <c r="Z4212" s="55" t="n">
        <f aca="false">IF(ISNUMBER(W4212),A4212-W4212,"")</f>
        <v>180</v>
      </c>
      <c r="AA4212" s="55" t="n">
        <f aca="false">MATCH(A4212,DATAS,0)</f>
        <v>1</v>
      </c>
      <c r="AB4212" s="55" t="n">
        <f aca="false">IF(AND(E4212&gt;0,OR(AND(B4212&gt;=1,B4212&lt;=6),B4212=10)),1,0)</f>
        <v>0</v>
      </c>
      <c r="AC4212" s="55" t="n">
        <f aca="false">IF(AND(E4212&gt;0,B4212=10),1,0)</f>
        <v>0</v>
      </c>
      <c r="AD4212" s="0" t="str">
        <f aca="false">IF(AND(C4211=C4212,AA4211=AA4212-1),AB4211,"")</f>
        <v/>
      </c>
      <c r="AE4212" s="0" t="str">
        <f aca="false">IF(AND(C4211=C4212,AA4211=AA4212-1),AC4211,"")</f>
        <v/>
      </c>
      <c r="AF4212" s="0" t="str">
        <f aca="false">IF(AA4212=1,"",IF(AND(AB4212=1,AD4212&lt;&gt;1),1,0))</f>
        <v/>
      </c>
      <c r="AG4212" s="0" t="str">
        <f aca="false">IF(AA4212=1,"",IF(AND(AC4212=1,AE4212&lt;&gt;1),1,0))</f>
        <v/>
      </c>
      <c r="AH4212" s="60" t="str">
        <f aca="false">IF(AND(E4212&gt;0,AA4212&lt;2,NOT(AND(C4213=C4212,AA4213=AA4212+1))),INDEX(DATAS,AA4212+1),"")</f>
        <v/>
      </c>
      <c r="AI4212" s="60" t="str">
        <f aca="false">IF(AND(AC4212=1,AA4212&lt;2),IF(AND(C4213=C4212,AA4213=AA4212+1),IF(AC4213=1,"",INDEX(DATAS,AA4212+1)),INDEX(DATAS,AA4212+1)),"")</f>
        <v/>
      </c>
    </row>
    <row r="4213" customFormat="false" ht="15" hidden="false" customHeight="false" outlineLevel="0" collapsed="false">
      <c r="A4213" s="60" t="n">
        <v>46310</v>
      </c>
      <c r="B4213" s="0" t="n">
        <v>8</v>
      </c>
      <c r="C4213" s="0" t="n">
        <v>6394</v>
      </c>
      <c r="E4213" s="0" t="n">
        <v>0</v>
      </c>
      <c r="F4213" s="55" t="s">
        <v>1197</v>
      </c>
      <c r="I4213" s="55" t="s">
        <v>157</v>
      </c>
      <c r="L4213" s="0" t="n">
        <v>182</v>
      </c>
      <c r="U4213" s="0" t="n">
        <v>576</v>
      </c>
      <c r="V4213" s="0" t="n">
        <v>1</v>
      </c>
      <c r="W4213" s="60" t="n">
        <v>46129</v>
      </c>
      <c r="X4213" s="55" t="n">
        <f aca="false">IF(I4213="Male",0,1)</f>
        <v>1</v>
      </c>
      <c r="Y4213" s="55" t="n">
        <f aca="false">IF(OR(I4213="DNB",I4213="Dry DNB"),1,0)</f>
        <v>0</v>
      </c>
      <c r="Z4213" s="55" t="n">
        <f aca="false">IF(ISNUMBER(W4213),A4213-W4213,"")</f>
        <v>181</v>
      </c>
      <c r="AA4213" s="55" t="n">
        <f aca="false">MATCH(A4213,DATAS,0)</f>
        <v>2</v>
      </c>
      <c r="AB4213" s="55" t="n">
        <f aca="false">IF(AND(E4213&gt;0,OR(AND(B4213&gt;=1,B4213&lt;=6),B4213=10)),1,0)</f>
        <v>0</v>
      </c>
      <c r="AC4213" s="55" t="n">
        <f aca="false">IF(AND(E4213&gt;0,B4213=10),1,0)</f>
        <v>0</v>
      </c>
      <c r="AD4213" s="55" t="n">
        <f aca="false">IF(AND(C4212=C4213,AA4212=AA4213-1),AB4212,"")</f>
        <v>0</v>
      </c>
      <c r="AE4213" s="55" t="n">
        <f aca="false">IF(AND(C4212=C4213,AA4212=AA4213-1),AC4212,"")</f>
        <v>0</v>
      </c>
      <c r="AF4213" s="55" t="n">
        <f aca="false">IF(AA4213=1,"",IF(AND(AB4213=1,AD4213&lt;&gt;1),1,0))</f>
        <v>0</v>
      </c>
      <c r="AG4213" s="55" t="n">
        <f aca="false">IF(AA4213=1,"",IF(AND(AC4213=1,AE4213&lt;&gt;1),1,0))</f>
        <v>0</v>
      </c>
      <c r="AH4213" s="60" t="str">
        <f aca="false">IF(AND(E4213&gt;0,AA4213&lt;2,NOT(AND(C4214=C4213,AA4214=AA4213+1))),INDEX(DATAS,AA4213+1),"")</f>
        <v/>
      </c>
      <c r="AI4213" s="60" t="str">
        <f aca="false">IF(AND(AC4213=1,AA4213&lt;2),IF(AND(C4214=C4213,AA4214=AA4213+1),IF(AC4214=1,"",INDEX(DATAS,AA4213+1)),INDEX(DATAS,AA4213+1)),"")</f>
        <v/>
      </c>
    </row>
    <row r="4214" customFormat="false" ht="15" hidden="false" customHeight="false" outlineLevel="0" collapsed="false">
      <c r="A4214" s="60" t="n">
        <v>46309</v>
      </c>
      <c r="B4214" s="0" t="n">
        <v>8</v>
      </c>
      <c r="C4214" s="0" t="n">
        <v>6395</v>
      </c>
      <c r="E4214" s="0" t="n">
        <v>0</v>
      </c>
      <c r="F4214" s="55" t="s">
        <v>1197</v>
      </c>
      <c r="I4214" s="55" t="s">
        <v>157</v>
      </c>
      <c r="L4214" s="0" t="n">
        <v>152</v>
      </c>
      <c r="U4214" s="0" t="n">
        <v>575</v>
      </c>
      <c r="V4214" s="0" t="n">
        <v>2</v>
      </c>
      <c r="W4214" s="60" t="n">
        <v>46158</v>
      </c>
      <c r="X4214" s="55" t="n">
        <f aca="false">IF(I4214="Male",0,1)</f>
        <v>1</v>
      </c>
      <c r="Y4214" s="55" t="n">
        <f aca="false">IF(OR(I4214="DNB",I4214="Dry DNB"),1,0)</f>
        <v>0</v>
      </c>
      <c r="Z4214" s="55" t="n">
        <f aca="false">IF(ISNUMBER(W4214),A4214-W4214,"")</f>
        <v>151</v>
      </c>
      <c r="AA4214" s="55" t="n">
        <f aca="false">MATCH(A4214,DATAS,0)</f>
        <v>1</v>
      </c>
      <c r="AB4214" s="55" t="n">
        <f aca="false">IF(AND(E4214&gt;0,OR(AND(B4214&gt;=1,B4214&lt;=6),B4214=10)),1,0)</f>
        <v>0</v>
      </c>
      <c r="AC4214" s="55" t="n">
        <f aca="false">IF(AND(E4214&gt;0,B4214=10),1,0)</f>
        <v>0</v>
      </c>
      <c r="AD4214" s="0" t="str">
        <f aca="false">IF(AND(C4213=C4214,AA4213=AA4214-1),AB4213,"")</f>
        <v/>
      </c>
      <c r="AE4214" s="0" t="str">
        <f aca="false">IF(AND(C4213=C4214,AA4213=AA4214-1),AC4213,"")</f>
        <v/>
      </c>
      <c r="AF4214" s="0" t="str">
        <f aca="false">IF(AA4214=1,"",IF(AND(AB4214=1,AD4214&lt;&gt;1),1,0))</f>
        <v/>
      </c>
      <c r="AG4214" s="0" t="str">
        <f aca="false">IF(AA4214=1,"",IF(AND(AC4214=1,AE4214&lt;&gt;1),1,0))</f>
        <v/>
      </c>
      <c r="AH4214" s="60" t="str">
        <f aca="false">IF(AND(E4214&gt;0,AA4214&lt;2,NOT(AND(C4215=C4214,AA4215=AA4214+1))),INDEX(DATAS,AA4214+1),"")</f>
        <v/>
      </c>
      <c r="AI4214" s="60" t="str">
        <f aca="false">IF(AND(AC4214=1,AA4214&lt;2),IF(AND(C4215=C4214,AA4215=AA4214+1),IF(AC4215=1,"",INDEX(DATAS,AA4214+1)),INDEX(DATAS,AA4214+1)),"")</f>
        <v/>
      </c>
    </row>
    <row r="4215" customFormat="false" ht="15" hidden="false" customHeight="false" outlineLevel="0" collapsed="false">
      <c r="A4215" s="60" t="n">
        <v>46310</v>
      </c>
      <c r="B4215" s="0" t="n">
        <v>8</v>
      </c>
      <c r="C4215" s="0" t="n">
        <v>6395</v>
      </c>
      <c r="E4215" s="0" t="n">
        <v>0</v>
      </c>
      <c r="F4215" s="55" t="s">
        <v>1197</v>
      </c>
      <c r="I4215" s="55" t="s">
        <v>157</v>
      </c>
      <c r="L4215" s="0" t="n">
        <v>153</v>
      </c>
      <c r="U4215" s="0" t="n">
        <v>576</v>
      </c>
      <c r="V4215" s="0" t="n">
        <v>2</v>
      </c>
      <c r="W4215" s="60" t="n">
        <v>46158</v>
      </c>
      <c r="X4215" s="55" t="n">
        <f aca="false">IF(I4215="Male",0,1)</f>
        <v>1</v>
      </c>
      <c r="Y4215" s="55" t="n">
        <f aca="false">IF(OR(I4215="DNB",I4215="Dry DNB"),1,0)</f>
        <v>0</v>
      </c>
      <c r="Z4215" s="55" t="n">
        <f aca="false">IF(ISNUMBER(W4215),A4215-W4215,"")</f>
        <v>152</v>
      </c>
      <c r="AA4215" s="55" t="n">
        <f aca="false">MATCH(A4215,DATAS,0)</f>
        <v>2</v>
      </c>
      <c r="AB4215" s="55" t="n">
        <f aca="false">IF(AND(E4215&gt;0,OR(AND(B4215&gt;=1,B4215&lt;=6),B4215=10)),1,0)</f>
        <v>0</v>
      </c>
      <c r="AC4215" s="55" t="n">
        <f aca="false">IF(AND(E4215&gt;0,B4215=10),1,0)</f>
        <v>0</v>
      </c>
      <c r="AD4215" s="55" t="n">
        <f aca="false">IF(AND(C4214=C4215,AA4214=AA4215-1),AB4214,"")</f>
        <v>0</v>
      </c>
      <c r="AE4215" s="55" t="n">
        <f aca="false">IF(AND(C4214=C4215,AA4214=AA4215-1),AC4214,"")</f>
        <v>0</v>
      </c>
      <c r="AF4215" s="55" t="n">
        <f aca="false">IF(AA4215=1,"",IF(AND(AB4215=1,AD4215&lt;&gt;1),1,0))</f>
        <v>0</v>
      </c>
      <c r="AG4215" s="55" t="n">
        <f aca="false">IF(AA4215=1,"",IF(AND(AC4215=1,AE4215&lt;&gt;1),1,0))</f>
        <v>0</v>
      </c>
      <c r="AH4215" s="60" t="str">
        <f aca="false">IF(AND(E4215&gt;0,AA4215&lt;2,NOT(AND(C4216=C4215,AA4216=AA4215+1))),INDEX(DATAS,AA4215+1),"")</f>
        <v/>
      </c>
      <c r="AI4215" s="60" t="str">
        <f aca="false">IF(AND(AC4215=1,AA4215&lt;2),IF(AND(C4216=C4215,AA4216=AA4215+1),IF(AC4216=1,"",INDEX(DATAS,AA4215+1)),INDEX(DATAS,AA4215+1)),"")</f>
        <v/>
      </c>
    </row>
    <row r="4216" customFormat="false" ht="15" hidden="false" customHeight="false" outlineLevel="0" collapsed="false">
      <c r="A4216" s="60" t="n">
        <v>46309</v>
      </c>
      <c r="B4216" s="0" t="n">
        <v>8</v>
      </c>
      <c r="C4216" s="0" t="n">
        <v>6396</v>
      </c>
      <c r="E4216" s="0" t="n">
        <v>0</v>
      </c>
      <c r="F4216" s="55" t="s">
        <v>1197</v>
      </c>
      <c r="I4216" s="55" t="s">
        <v>157</v>
      </c>
      <c r="L4216" s="0" t="n">
        <v>50</v>
      </c>
      <c r="U4216" s="0" t="n">
        <v>575</v>
      </c>
      <c r="V4216" s="0" t="n">
        <v>3</v>
      </c>
      <c r="W4216" s="60" t="n">
        <v>46260</v>
      </c>
      <c r="X4216" s="55" t="n">
        <f aca="false">IF(I4216="Male",0,1)</f>
        <v>1</v>
      </c>
      <c r="Y4216" s="55" t="n">
        <f aca="false">IF(OR(I4216="DNB",I4216="Dry DNB"),1,0)</f>
        <v>0</v>
      </c>
      <c r="Z4216" s="55" t="n">
        <f aca="false">IF(ISNUMBER(W4216),A4216-W4216,"")</f>
        <v>49</v>
      </c>
      <c r="AA4216" s="55" t="n">
        <f aca="false">MATCH(A4216,DATAS,0)</f>
        <v>1</v>
      </c>
      <c r="AB4216" s="55" t="n">
        <f aca="false">IF(AND(E4216&gt;0,OR(AND(B4216&gt;=1,B4216&lt;=6),B4216=10)),1,0)</f>
        <v>0</v>
      </c>
      <c r="AC4216" s="55" t="n">
        <f aca="false">IF(AND(E4216&gt;0,B4216=10),1,0)</f>
        <v>0</v>
      </c>
      <c r="AD4216" s="0" t="str">
        <f aca="false">IF(AND(C4215=C4216,AA4215=AA4216-1),AB4215,"")</f>
        <v/>
      </c>
      <c r="AE4216" s="0" t="str">
        <f aca="false">IF(AND(C4215=C4216,AA4215=AA4216-1),AC4215,"")</f>
        <v/>
      </c>
      <c r="AF4216" s="0" t="str">
        <f aca="false">IF(AA4216=1,"",IF(AND(AB4216=1,AD4216&lt;&gt;1),1,0))</f>
        <v/>
      </c>
      <c r="AG4216" s="0" t="str">
        <f aca="false">IF(AA4216=1,"",IF(AND(AC4216=1,AE4216&lt;&gt;1),1,0))</f>
        <v/>
      </c>
      <c r="AH4216" s="60" t="str">
        <f aca="false">IF(AND(E4216&gt;0,AA4216&lt;2,NOT(AND(C4217=C4216,AA4217=AA4216+1))),INDEX(DATAS,AA4216+1),"")</f>
        <v/>
      </c>
      <c r="AI4216" s="60" t="str">
        <f aca="false">IF(AND(AC4216=1,AA4216&lt;2),IF(AND(C4217=C4216,AA4217=AA4216+1),IF(AC4217=1,"",INDEX(DATAS,AA4216+1)),INDEX(DATAS,AA4216+1)),"")</f>
        <v/>
      </c>
    </row>
    <row r="4217" customFormat="false" ht="15" hidden="false" customHeight="false" outlineLevel="0" collapsed="false">
      <c r="A4217" s="60" t="n">
        <v>46310</v>
      </c>
      <c r="B4217" s="0" t="n">
        <v>8</v>
      </c>
      <c r="C4217" s="0" t="n">
        <v>6396</v>
      </c>
      <c r="E4217" s="0" t="n">
        <v>0</v>
      </c>
      <c r="F4217" s="55" t="s">
        <v>1197</v>
      </c>
      <c r="I4217" s="55" t="s">
        <v>157</v>
      </c>
      <c r="L4217" s="0" t="n">
        <v>51</v>
      </c>
      <c r="U4217" s="0" t="n">
        <v>576</v>
      </c>
      <c r="V4217" s="0" t="n">
        <v>3</v>
      </c>
      <c r="W4217" s="60" t="n">
        <v>46260</v>
      </c>
      <c r="X4217" s="55" t="n">
        <f aca="false">IF(I4217="Male",0,1)</f>
        <v>1</v>
      </c>
      <c r="Y4217" s="55" t="n">
        <f aca="false">IF(OR(I4217="DNB",I4217="Dry DNB"),1,0)</f>
        <v>0</v>
      </c>
      <c r="Z4217" s="55" t="n">
        <f aca="false">IF(ISNUMBER(W4217),A4217-W4217,"")</f>
        <v>50</v>
      </c>
      <c r="AA4217" s="55" t="n">
        <f aca="false">MATCH(A4217,DATAS,0)</f>
        <v>2</v>
      </c>
      <c r="AB4217" s="55" t="n">
        <f aca="false">IF(AND(E4217&gt;0,OR(AND(B4217&gt;=1,B4217&lt;=6),B4217=10)),1,0)</f>
        <v>0</v>
      </c>
      <c r="AC4217" s="55" t="n">
        <f aca="false">IF(AND(E4217&gt;0,B4217=10),1,0)</f>
        <v>0</v>
      </c>
      <c r="AD4217" s="55" t="n">
        <f aca="false">IF(AND(C4216=C4217,AA4216=AA4217-1),AB4216,"")</f>
        <v>0</v>
      </c>
      <c r="AE4217" s="55" t="n">
        <f aca="false">IF(AND(C4216=C4217,AA4216=AA4217-1),AC4216,"")</f>
        <v>0</v>
      </c>
      <c r="AF4217" s="55" t="n">
        <f aca="false">IF(AA4217=1,"",IF(AND(AB4217=1,AD4217&lt;&gt;1),1,0))</f>
        <v>0</v>
      </c>
      <c r="AG4217" s="55" t="n">
        <f aca="false">IF(AA4217=1,"",IF(AND(AC4217=1,AE4217&lt;&gt;1),1,0))</f>
        <v>0</v>
      </c>
      <c r="AH4217" s="60" t="str">
        <f aca="false">IF(AND(E4217&gt;0,AA4217&lt;2,NOT(AND(C4218=C4217,AA4218=AA4217+1))),INDEX(DATAS,AA4217+1),"")</f>
        <v/>
      </c>
      <c r="AI4217" s="60" t="str">
        <f aca="false">IF(AND(AC4217=1,AA4217&lt;2),IF(AND(C4218=C4217,AA4218=AA4217+1),IF(AC4218=1,"",INDEX(DATAS,AA4217+1)),INDEX(DATAS,AA4217+1)),"")</f>
        <v/>
      </c>
    </row>
    <row r="4218" customFormat="false" ht="15" hidden="false" customHeight="false" outlineLevel="0" collapsed="false">
      <c r="A4218" s="60" t="n">
        <v>46309</v>
      </c>
      <c r="B4218" s="0" t="n">
        <v>8</v>
      </c>
      <c r="C4218" s="0" t="n">
        <v>6397</v>
      </c>
      <c r="E4218" s="0" t="n">
        <v>0</v>
      </c>
      <c r="F4218" s="55" t="s">
        <v>1197</v>
      </c>
      <c r="I4218" s="55" t="s">
        <v>157</v>
      </c>
      <c r="L4218" s="0" t="n">
        <v>169</v>
      </c>
      <c r="U4218" s="0" t="n">
        <v>575</v>
      </c>
      <c r="V4218" s="0" t="n">
        <v>1</v>
      </c>
      <c r="W4218" s="60" t="n">
        <v>46141</v>
      </c>
      <c r="X4218" s="55" t="n">
        <f aca="false">IF(I4218="Male",0,1)</f>
        <v>1</v>
      </c>
      <c r="Y4218" s="55" t="n">
        <f aca="false">IF(OR(I4218="DNB",I4218="Dry DNB"),1,0)</f>
        <v>0</v>
      </c>
      <c r="Z4218" s="55" t="n">
        <f aca="false">IF(ISNUMBER(W4218),A4218-W4218,"")</f>
        <v>168</v>
      </c>
      <c r="AA4218" s="55" t="n">
        <f aca="false">MATCH(A4218,DATAS,0)</f>
        <v>1</v>
      </c>
      <c r="AB4218" s="55" t="n">
        <f aca="false">IF(AND(E4218&gt;0,OR(AND(B4218&gt;=1,B4218&lt;=6),B4218=10)),1,0)</f>
        <v>0</v>
      </c>
      <c r="AC4218" s="55" t="n">
        <f aca="false">IF(AND(E4218&gt;0,B4218=10),1,0)</f>
        <v>0</v>
      </c>
      <c r="AD4218" s="0" t="str">
        <f aca="false">IF(AND(C4217=C4218,AA4217=AA4218-1),AB4217,"")</f>
        <v/>
      </c>
      <c r="AE4218" s="0" t="str">
        <f aca="false">IF(AND(C4217=C4218,AA4217=AA4218-1),AC4217,"")</f>
        <v/>
      </c>
      <c r="AF4218" s="0" t="str">
        <f aca="false">IF(AA4218=1,"",IF(AND(AB4218=1,AD4218&lt;&gt;1),1,0))</f>
        <v/>
      </c>
      <c r="AG4218" s="0" t="str">
        <f aca="false">IF(AA4218=1,"",IF(AND(AC4218=1,AE4218&lt;&gt;1),1,0))</f>
        <v/>
      </c>
      <c r="AH4218" s="60" t="str">
        <f aca="false">IF(AND(E4218&gt;0,AA4218&lt;2,NOT(AND(C4219=C4218,AA4219=AA4218+1))),INDEX(DATAS,AA4218+1),"")</f>
        <v/>
      </c>
      <c r="AI4218" s="60" t="str">
        <f aca="false">IF(AND(AC4218=1,AA4218&lt;2),IF(AND(C4219=C4218,AA4219=AA4218+1),IF(AC4219=1,"",INDEX(DATAS,AA4218+1)),INDEX(DATAS,AA4218+1)),"")</f>
        <v/>
      </c>
    </row>
    <row r="4219" customFormat="false" ht="15" hidden="false" customHeight="false" outlineLevel="0" collapsed="false">
      <c r="A4219" s="60" t="n">
        <v>46310</v>
      </c>
      <c r="B4219" s="0" t="n">
        <v>8</v>
      </c>
      <c r="C4219" s="0" t="n">
        <v>6397</v>
      </c>
      <c r="E4219" s="0" t="n">
        <v>0</v>
      </c>
      <c r="F4219" s="55" t="s">
        <v>1197</v>
      </c>
      <c r="I4219" s="55" t="s">
        <v>157</v>
      </c>
      <c r="L4219" s="0" t="n">
        <v>170</v>
      </c>
      <c r="U4219" s="0" t="n">
        <v>576</v>
      </c>
      <c r="V4219" s="0" t="n">
        <v>1</v>
      </c>
      <c r="W4219" s="60" t="n">
        <v>46141</v>
      </c>
      <c r="X4219" s="55" t="n">
        <f aca="false">IF(I4219="Male",0,1)</f>
        <v>1</v>
      </c>
      <c r="Y4219" s="55" t="n">
        <f aca="false">IF(OR(I4219="DNB",I4219="Dry DNB"),1,0)</f>
        <v>0</v>
      </c>
      <c r="Z4219" s="55" t="n">
        <f aca="false">IF(ISNUMBER(W4219),A4219-W4219,"")</f>
        <v>169</v>
      </c>
      <c r="AA4219" s="55" t="n">
        <f aca="false">MATCH(A4219,DATAS,0)</f>
        <v>2</v>
      </c>
      <c r="AB4219" s="55" t="n">
        <f aca="false">IF(AND(E4219&gt;0,OR(AND(B4219&gt;=1,B4219&lt;=6),B4219=10)),1,0)</f>
        <v>0</v>
      </c>
      <c r="AC4219" s="55" t="n">
        <f aca="false">IF(AND(E4219&gt;0,B4219=10),1,0)</f>
        <v>0</v>
      </c>
      <c r="AD4219" s="55" t="n">
        <f aca="false">IF(AND(C4218=C4219,AA4218=AA4219-1),AB4218,"")</f>
        <v>0</v>
      </c>
      <c r="AE4219" s="55" t="n">
        <f aca="false">IF(AND(C4218=C4219,AA4218=AA4219-1),AC4218,"")</f>
        <v>0</v>
      </c>
      <c r="AF4219" s="55" t="n">
        <f aca="false">IF(AA4219=1,"",IF(AND(AB4219=1,AD4219&lt;&gt;1),1,0))</f>
        <v>0</v>
      </c>
      <c r="AG4219" s="55" t="n">
        <f aca="false">IF(AA4219=1,"",IF(AND(AC4219=1,AE4219&lt;&gt;1),1,0))</f>
        <v>0</v>
      </c>
      <c r="AH4219" s="60" t="str">
        <f aca="false">IF(AND(E4219&gt;0,AA4219&lt;2,NOT(AND(C4220=C4219,AA4220=AA4219+1))),INDEX(DATAS,AA4219+1),"")</f>
        <v/>
      </c>
      <c r="AI4219" s="60" t="str">
        <f aca="false">IF(AND(AC4219=1,AA4219&lt;2),IF(AND(C4220=C4219,AA4220=AA4219+1),IF(AC4220=1,"",INDEX(DATAS,AA4219+1)),INDEX(DATAS,AA4219+1)),"")</f>
        <v/>
      </c>
    </row>
    <row r="4220" customFormat="false" ht="15" hidden="false" customHeight="false" outlineLevel="0" collapsed="false">
      <c r="A4220" s="60" t="n">
        <v>46309</v>
      </c>
      <c r="B4220" s="0" t="n">
        <v>8</v>
      </c>
      <c r="C4220" s="0" t="n">
        <v>6398</v>
      </c>
      <c r="E4220" s="0" t="n">
        <v>0</v>
      </c>
      <c r="F4220" s="55" t="s">
        <v>1197</v>
      </c>
      <c r="I4220" s="55" t="s">
        <v>157</v>
      </c>
      <c r="L4220" s="0" t="n">
        <v>176</v>
      </c>
      <c r="U4220" s="0" t="n">
        <v>575</v>
      </c>
      <c r="V4220" s="0" t="n">
        <v>1</v>
      </c>
      <c r="W4220" s="60" t="n">
        <v>46134</v>
      </c>
      <c r="X4220" s="55" t="n">
        <f aca="false">IF(I4220="Male",0,1)</f>
        <v>1</v>
      </c>
      <c r="Y4220" s="55" t="n">
        <f aca="false">IF(OR(I4220="DNB",I4220="Dry DNB"),1,0)</f>
        <v>0</v>
      </c>
      <c r="Z4220" s="55" t="n">
        <f aca="false">IF(ISNUMBER(W4220),A4220-W4220,"")</f>
        <v>175</v>
      </c>
      <c r="AA4220" s="55" t="n">
        <f aca="false">MATCH(A4220,DATAS,0)</f>
        <v>1</v>
      </c>
      <c r="AB4220" s="55" t="n">
        <f aca="false">IF(AND(E4220&gt;0,OR(AND(B4220&gt;=1,B4220&lt;=6),B4220=10)),1,0)</f>
        <v>0</v>
      </c>
      <c r="AC4220" s="55" t="n">
        <f aca="false">IF(AND(E4220&gt;0,B4220=10),1,0)</f>
        <v>0</v>
      </c>
      <c r="AD4220" s="0" t="str">
        <f aca="false">IF(AND(C4219=C4220,AA4219=AA4220-1),AB4219,"")</f>
        <v/>
      </c>
      <c r="AE4220" s="0" t="str">
        <f aca="false">IF(AND(C4219=C4220,AA4219=AA4220-1),AC4219,"")</f>
        <v/>
      </c>
      <c r="AF4220" s="0" t="str">
        <f aca="false">IF(AA4220=1,"",IF(AND(AB4220=1,AD4220&lt;&gt;1),1,0))</f>
        <v/>
      </c>
      <c r="AG4220" s="0" t="str">
        <f aca="false">IF(AA4220=1,"",IF(AND(AC4220=1,AE4220&lt;&gt;1),1,0))</f>
        <v/>
      </c>
      <c r="AH4220" s="60" t="str">
        <f aca="false">IF(AND(E4220&gt;0,AA4220&lt;2,NOT(AND(C4221=C4220,AA4221=AA4220+1))),INDEX(DATAS,AA4220+1),"")</f>
        <v/>
      </c>
      <c r="AI4220" s="60" t="str">
        <f aca="false">IF(AND(AC4220=1,AA4220&lt;2),IF(AND(C4221=C4220,AA4221=AA4220+1),IF(AC4221=1,"",INDEX(DATAS,AA4220+1)),INDEX(DATAS,AA4220+1)),"")</f>
        <v/>
      </c>
    </row>
    <row r="4221" customFormat="false" ht="15" hidden="false" customHeight="false" outlineLevel="0" collapsed="false">
      <c r="A4221" s="60" t="n">
        <v>46310</v>
      </c>
      <c r="B4221" s="0" t="n">
        <v>8</v>
      </c>
      <c r="C4221" s="0" t="n">
        <v>6398</v>
      </c>
      <c r="E4221" s="0" t="n">
        <v>0</v>
      </c>
      <c r="F4221" s="55" t="s">
        <v>1197</v>
      </c>
      <c r="I4221" s="55" t="s">
        <v>157</v>
      </c>
      <c r="L4221" s="0" t="n">
        <v>177</v>
      </c>
      <c r="U4221" s="0" t="n">
        <v>576</v>
      </c>
      <c r="V4221" s="0" t="n">
        <v>1</v>
      </c>
      <c r="W4221" s="60" t="n">
        <v>46134</v>
      </c>
      <c r="X4221" s="55" t="n">
        <f aca="false">IF(I4221="Male",0,1)</f>
        <v>1</v>
      </c>
      <c r="Y4221" s="55" t="n">
        <f aca="false">IF(OR(I4221="DNB",I4221="Dry DNB"),1,0)</f>
        <v>0</v>
      </c>
      <c r="Z4221" s="55" t="n">
        <f aca="false">IF(ISNUMBER(W4221),A4221-W4221,"")</f>
        <v>176</v>
      </c>
      <c r="AA4221" s="55" t="n">
        <f aca="false">MATCH(A4221,DATAS,0)</f>
        <v>2</v>
      </c>
      <c r="AB4221" s="55" t="n">
        <f aca="false">IF(AND(E4221&gt;0,OR(AND(B4221&gt;=1,B4221&lt;=6),B4221=10)),1,0)</f>
        <v>0</v>
      </c>
      <c r="AC4221" s="55" t="n">
        <f aca="false">IF(AND(E4221&gt;0,B4221=10),1,0)</f>
        <v>0</v>
      </c>
      <c r="AD4221" s="55" t="n">
        <f aca="false">IF(AND(C4220=C4221,AA4220=AA4221-1),AB4220,"")</f>
        <v>0</v>
      </c>
      <c r="AE4221" s="55" t="n">
        <f aca="false">IF(AND(C4220=C4221,AA4220=AA4221-1),AC4220,"")</f>
        <v>0</v>
      </c>
      <c r="AF4221" s="55" t="n">
        <f aca="false">IF(AA4221=1,"",IF(AND(AB4221=1,AD4221&lt;&gt;1),1,0))</f>
        <v>0</v>
      </c>
      <c r="AG4221" s="55" t="n">
        <f aca="false">IF(AA4221=1,"",IF(AND(AC4221=1,AE4221&lt;&gt;1),1,0))</f>
        <v>0</v>
      </c>
      <c r="AH4221" s="60" t="str">
        <f aca="false">IF(AND(E4221&gt;0,AA4221&lt;2,NOT(AND(C4222=C4221,AA4222=AA4221+1))),INDEX(DATAS,AA4221+1),"")</f>
        <v/>
      </c>
      <c r="AI4221" s="60" t="str">
        <f aca="false">IF(AND(AC4221=1,AA4221&lt;2),IF(AND(C4222=C4221,AA4222=AA4221+1),IF(AC4222=1,"",INDEX(DATAS,AA4221+1)),INDEX(DATAS,AA4221+1)),"")</f>
        <v/>
      </c>
    </row>
    <row r="4222" customFormat="false" ht="15" hidden="false" customHeight="false" outlineLevel="0" collapsed="false">
      <c r="A4222" s="60" t="n">
        <v>46309</v>
      </c>
      <c r="B4222" s="0" t="n">
        <v>8</v>
      </c>
      <c r="C4222" s="0" t="n">
        <v>6399</v>
      </c>
      <c r="E4222" s="0" t="n">
        <v>0</v>
      </c>
      <c r="F4222" s="55" t="s">
        <v>1198</v>
      </c>
      <c r="I4222" s="55" t="s">
        <v>157</v>
      </c>
      <c r="L4222" s="0" t="n">
        <v>176</v>
      </c>
      <c r="U4222" s="0" t="n">
        <v>573</v>
      </c>
      <c r="V4222" s="0" t="n">
        <v>1</v>
      </c>
      <c r="W4222" s="60" t="n">
        <v>46134</v>
      </c>
      <c r="X4222" s="55" t="n">
        <f aca="false">IF(I4222="Male",0,1)</f>
        <v>1</v>
      </c>
      <c r="Y4222" s="55" t="n">
        <f aca="false">IF(OR(I4222="DNB",I4222="Dry DNB"),1,0)</f>
        <v>0</v>
      </c>
      <c r="Z4222" s="55" t="n">
        <f aca="false">IF(ISNUMBER(W4222),A4222-W4222,"")</f>
        <v>175</v>
      </c>
      <c r="AA4222" s="55" t="n">
        <f aca="false">MATCH(A4222,DATAS,0)</f>
        <v>1</v>
      </c>
      <c r="AB4222" s="55" t="n">
        <f aca="false">IF(AND(E4222&gt;0,OR(AND(B4222&gt;=1,B4222&lt;=6),B4222=10)),1,0)</f>
        <v>0</v>
      </c>
      <c r="AC4222" s="55" t="n">
        <f aca="false">IF(AND(E4222&gt;0,B4222=10),1,0)</f>
        <v>0</v>
      </c>
      <c r="AD4222" s="0" t="str">
        <f aca="false">IF(AND(C4221=C4222,AA4221=AA4222-1),AB4221,"")</f>
        <v/>
      </c>
      <c r="AE4222" s="0" t="str">
        <f aca="false">IF(AND(C4221=C4222,AA4221=AA4222-1),AC4221,"")</f>
        <v/>
      </c>
      <c r="AF4222" s="0" t="str">
        <f aca="false">IF(AA4222=1,"",IF(AND(AB4222=1,AD4222&lt;&gt;1),1,0))</f>
        <v/>
      </c>
      <c r="AG4222" s="0" t="str">
        <f aca="false">IF(AA4222=1,"",IF(AND(AC4222=1,AE4222&lt;&gt;1),1,0))</f>
        <v/>
      </c>
      <c r="AH4222" s="60" t="str">
        <f aca="false">IF(AND(E4222&gt;0,AA4222&lt;2,NOT(AND(C4223=C4222,AA4223=AA4222+1))),INDEX(DATAS,AA4222+1),"")</f>
        <v/>
      </c>
      <c r="AI4222" s="60" t="str">
        <f aca="false">IF(AND(AC4222=1,AA4222&lt;2),IF(AND(C4223=C4222,AA4223=AA4222+1),IF(AC4223=1,"",INDEX(DATAS,AA4222+1)),INDEX(DATAS,AA4222+1)),"")</f>
        <v/>
      </c>
    </row>
    <row r="4223" customFormat="false" ht="15" hidden="false" customHeight="false" outlineLevel="0" collapsed="false">
      <c r="A4223" s="60" t="n">
        <v>46310</v>
      </c>
      <c r="B4223" s="0" t="n">
        <v>8</v>
      </c>
      <c r="C4223" s="0" t="n">
        <v>6399</v>
      </c>
      <c r="E4223" s="0" t="n">
        <v>0</v>
      </c>
      <c r="F4223" s="55" t="s">
        <v>1198</v>
      </c>
      <c r="I4223" s="55" t="s">
        <v>157</v>
      </c>
      <c r="L4223" s="0" t="n">
        <v>177</v>
      </c>
      <c r="U4223" s="0" t="n">
        <v>574</v>
      </c>
      <c r="V4223" s="0" t="n">
        <v>1</v>
      </c>
      <c r="W4223" s="60" t="n">
        <v>46134</v>
      </c>
      <c r="X4223" s="55" t="n">
        <f aca="false">IF(I4223="Male",0,1)</f>
        <v>1</v>
      </c>
      <c r="Y4223" s="55" t="n">
        <f aca="false">IF(OR(I4223="DNB",I4223="Dry DNB"),1,0)</f>
        <v>0</v>
      </c>
      <c r="Z4223" s="55" t="n">
        <f aca="false">IF(ISNUMBER(W4223),A4223-W4223,"")</f>
        <v>176</v>
      </c>
      <c r="AA4223" s="55" t="n">
        <f aca="false">MATCH(A4223,DATAS,0)</f>
        <v>2</v>
      </c>
      <c r="AB4223" s="55" t="n">
        <f aca="false">IF(AND(E4223&gt;0,OR(AND(B4223&gt;=1,B4223&lt;=6),B4223=10)),1,0)</f>
        <v>0</v>
      </c>
      <c r="AC4223" s="55" t="n">
        <f aca="false">IF(AND(E4223&gt;0,B4223=10),1,0)</f>
        <v>0</v>
      </c>
      <c r="AD4223" s="55" t="n">
        <f aca="false">IF(AND(C4222=C4223,AA4222=AA4223-1),AB4222,"")</f>
        <v>0</v>
      </c>
      <c r="AE4223" s="55" t="n">
        <f aca="false">IF(AND(C4222=C4223,AA4222=AA4223-1),AC4222,"")</f>
        <v>0</v>
      </c>
      <c r="AF4223" s="55" t="n">
        <f aca="false">IF(AA4223=1,"",IF(AND(AB4223=1,AD4223&lt;&gt;1),1,0))</f>
        <v>0</v>
      </c>
      <c r="AG4223" s="55" t="n">
        <f aca="false">IF(AA4223=1,"",IF(AND(AC4223=1,AE4223&lt;&gt;1),1,0))</f>
        <v>0</v>
      </c>
      <c r="AH4223" s="60" t="str">
        <f aca="false">IF(AND(E4223&gt;0,AA4223&lt;2,NOT(AND(C4224=C4223,AA4224=AA4223+1))),INDEX(DATAS,AA4223+1),"")</f>
        <v/>
      </c>
      <c r="AI4223" s="60" t="str">
        <f aca="false">IF(AND(AC4223=1,AA4223&lt;2),IF(AND(C4224=C4223,AA4224=AA4223+1),IF(AC4224=1,"",INDEX(DATAS,AA4223+1)),INDEX(DATAS,AA4223+1)),"")</f>
        <v/>
      </c>
    </row>
    <row r="4224" customFormat="false" ht="15" hidden="false" customHeight="false" outlineLevel="0" collapsed="false">
      <c r="A4224" s="60" t="n">
        <v>46309</v>
      </c>
      <c r="B4224" s="0" t="n">
        <v>8</v>
      </c>
      <c r="C4224" s="0" t="n">
        <v>6400</v>
      </c>
      <c r="E4224" s="0" t="n">
        <v>0</v>
      </c>
      <c r="F4224" s="55" t="s">
        <v>1198</v>
      </c>
      <c r="I4224" s="55" t="s">
        <v>157</v>
      </c>
      <c r="L4224" s="0" t="n">
        <v>145</v>
      </c>
      <c r="U4224" s="0" t="n">
        <v>573</v>
      </c>
      <c r="V4224" s="0" t="n">
        <v>2</v>
      </c>
      <c r="W4224" s="60" t="n">
        <v>46165</v>
      </c>
      <c r="X4224" s="55" t="n">
        <f aca="false">IF(I4224="Male",0,1)</f>
        <v>1</v>
      </c>
      <c r="Y4224" s="55" t="n">
        <f aca="false">IF(OR(I4224="DNB",I4224="Dry DNB"),1,0)</f>
        <v>0</v>
      </c>
      <c r="Z4224" s="55" t="n">
        <f aca="false">IF(ISNUMBER(W4224),A4224-W4224,"")</f>
        <v>144</v>
      </c>
      <c r="AA4224" s="55" t="n">
        <f aca="false">MATCH(A4224,DATAS,0)</f>
        <v>1</v>
      </c>
      <c r="AB4224" s="55" t="n">
        <f aca="false">IF(AND(E4224&gt;0,OR(AND(B4224&gt;=1,B4224&lt;=6),B4224=10)),1,0)</f>
        <v>0</v>
      </c>
      <c r="AC4224" s="55" t="n">
        <f aca="false">IF(AND(E4224&gt;0,B4224=10),1,0)</f>
        <v>0</v>
      </c>
      <c r="AD4224" s="0" t="str">
        <f aca="false">IF(AND(C4223=C4224,AA4223=AA4224-1),AB4223,"")</f>
        <v/>
      </c>
      <c r="AE4224" s="0" t="str">
        <f aca="false">IF(AND(C4223=C4224,AA4223=AA4224-1),AC4223,"")</f>
        <v/>
      </c>
      <c r="AF4224" s="0" t="str">
        <f aca="false">IF(AA4224=1,"",IF(AND(AB4224=1,AD4224&lt;&gt;1),1,0))</f>
        <v/>
      </c>
      <c r="AG4224" s="0" t="str">
        <f aca="false">IF(AA4224=1,"",IF(AND(AC4224=1,AE4224&lt;&gt;1),1,0))</f>
        <v/>
      </c>
      <c r="AH4224" s="60" t="str">
        <f aca="false">IF(AND(E4224&gt;0,AA4224&lt;2,NOT(AND(C4225=C4224,AA4225=AA4224+1))),INDEX(DATAS,AA4224+1),"")</f>
        <v/>
      </c>
      <c r="AI4224" s="60" t="str">
        <f aca="false">IF(AND(AC4224=1,AA4224&lt;2),IF(AND(C4225=C4224,AA4225=AA4224+1),IF(AC4225=1,"",INDEX(DATAS,AA4224+1)),INDEX(DATAS,AA4224+1)),"")</f>
        <v/>
      </c>
    </row>
    <row r="4225" customFormat="false" ht="15" hidden="false" customHeight="false" outlineLevel="0" collapsed="false">
      <c r="A4225" s="60" t="n">
        <v>46310</v>
      </c>
      <c r="B4225" s="0" t="n">
        <v>8</v>
      </c>
      <c r="C4225" s="0" t="n">
        <v>6400</v>
      </c>
      <c r="E4225" s="0" t="n">
        <v>0</v>
      </c>
      <c r="F4225" s="55" t="s">
        <v>1198</v>
      </c>
      <c r="I4225" s="55" t="s">
        <v>157</v>
      </c>
      <c r="L4225" s="0" t="n">
        <v>146</v>
      </c>
      <c r="U4225" s="0" t="n">
        <v>574</v>
      </c>
      <c r="V4225" s="0" t="n">
        <v>2</v>
      </c>
      <c r="W4225" s="60" t="n">
        <v>46165</v>
      </c>
      <c r="X4225" s="55" t="n">
        <f aca="false">IF(I4225="Male",0,1)</f>
        <v>1</v>
      </c>
      <c r="Y4225" s="55" t="n">
        <f aca="false">IF(OR(I4225="DNB",I4225="Dry DNB"),1,0)</f>
        <v>0</v>
      </c>
      <c r="Z4225" s="55" t="n">
        <f aca="false">IF(ISNUMBER(W4225),A4225-W4225,"")</f>
        <v>145</v>
      </c>
      <c r="AA4225" s="55" t="n">
        <f aca="false">MATCH(A4225,DATAS,0)</f>
        <v>2</v>
      </c>
      <c r="AB4225" s="55" t="n">
        <f aca="false">IF(AND(E4225&gt;0,OR(AND(B4225&gt;=1,B4225&lt;=6),B4225=10)),1,0)</f>
        <v>0</v>
      </c>
      <c r="AC4225" s="55" t="n">
        <f aca="false">IF(AND(E4225&gt;0,B4225=10),1,0)</f>
        <v>0</v>
      </c>
      <c r="AD4225" s="55" t="n">
        <f aca="false">IF(AND(C4224=C4225,AA4224=AA4225-1),AB4224,"")</f>
        <v>0</v>
      </c>
      <c r="AE4225" s="55" t="n">
        <f aca="false">IF(AND(C4224=C4225,AA4224=AA4225-1),AC4224,"")</f>
        <v>0</v>
      </c>
      <c r="AF4225" s="55" t="n">
        <f aca="false">IF(AA4225=1,"",IF(AND(AB4225=1,AD4225&lt;&gt;1),1,0))</f>
        <v>0</v>
      </c>
      <c r="AG4225" s="55" t="n">
        <f aca="false">IF(AA4225=1,"",IF(AND(AC4225=1,AE4225&lt;&gt;1),1,0))</f>
        <v>0</v>
      </c>
      <c r="AH4225" s="60" t="str">
        <f aca="false">IF(AND(E4225&gt;0,AA4225&lt;2,NOT(AND(C4226=C4225,AA4226=AA4225+1))),INDEX(DATAS,AA4225+1),"")</f>
        <v/>
      </c>
      <c r="AI4225" s="60" t="str">
        <f aca="false">IF(AND(AC4225=1,AA4225&lt;2),IF(AND(C4226=C4225,AA4226=AA4225+1),IF(AC4226=1,"",INDEX(DATAS,AA4225+1)),INDEX(DATAS,AA4225+1)),"")</f>
        <v/>
      </c>
    </row>
    <row r="4226" customFormat="false" ht="15" hidden="false" customHeight="false" outlineLevel="0" collapsed="false">
      <c r="A4226" s="60" t="n">
        <v>46309</v>
      </c>
      <c r="B4226" s="0" t="n">
        <v>8</v>
      </c>
      <c r="C4226" s="0" t="n">
        <v>6401</v>
      </c>
      <c r="E4226" s="0" t="n">
        <v>0</v>
      </c>
      <c r="F4226" s="55" t="s">
        <v>1198</v>
      </c>
      <c r="I4226" s="55" t="s">
        <v>157</v>
      </c>
      <c r="L4226" s="0" t="n">
        <v>162</v>
      </c>
      <c r="U4226" s="0" t="n">
        <v>573</v>
      </c>
      <c r="V4226" s="0" t="n">
        <v>1</v>
      </c>
      <c r="W4226" s="60" t="n">
        <v>46148</v>
      </c>
      <c r="X4226" s="55" t="n">
        <f aca="false">IF(I4226="Male",0,1)</f>
        <v>1</v>
      </c>
      <c r="Y4226" s="55" t="n">
        <f aca="false">IF(OR(I4226="DNB",I4226="Dry DNB"),1,0)</f>
        <v>0</v>
      </c>
      <c r="Z4226" s="55" t="n">
        <f aca="false">IF(ISNUMBER(W4226),A4226-W4226,"")</f>
        <v>161</v>
      </c>
      <c r="AA4226" s="55" t="n">
        <f aca="false">MATCH(A4226,DATAS,0)</f>
        <v>1</v>
      </c>
      <c r="AB4226" s="55" t="n">
        <f aca="false">IF(AND(E4226&gt;0,OR(AND(B4226&gt;=1,B4226&lt;=6),B4226=10)),1,0)</f>
        <v>0</v>
      </c>
      <c r="AC4226" s="55" t="n">
        <f aca="false">IF(AND(E4226&gt;0,B4226=10),1,0)</f>
        <v>0</v>
      </c>
      <c r="AD4226" s="0" t="str">
        <f aca="false">IF(AND(C4225=C4226,AA4225=AA4226-1),AB4225,"")</f>
        <v/>
      </c>
      <c r="AE4226" s="0" t="str">
        <f aca="false">IF(AND(C4225=C4226,AA4225=AA4226-1),AC4225,"")</f>
        <v/>
      </c>
      <c r="AF4226" s="0" t="str">
        <f aca="false">IF(AA4226=1,"",IF(AND(AB4226=1,AD4226&lt;&gt;1),1,0))</f>
        <v/>
      </c>
      <c r="AG4226" s="0" t="str">
        <f aca="false">IF(AA4226=1,"",IF(AND(AC4226=1,AE4226&lt;&gt;1),1,0))</f>
        <v/>
      </c>
      <c r="AH4226" s="60" t="str">
        <f aca="false">IF(AND(E4226&gt;0,AA4226&lt;2,NOT(AND(C4227=C4226,AA4227=AA4226+1))),INDEX(DATAS,AA4226+1),"")</f>
        <v/>
      </c>
      <c r="AI4226" s="60" t="str">
        <f aca="false">IF(AND(AC4226=1,AA4226&lt;2),IF(AND(C4227=C4226,AA4227=AA4226+1),IF(AC4227=1,"",INDEX(DATAS,AA4226+1)),INDEX(DATAS,AA4226+1)),"")</f>
        <v/>
      </c>
    </row>
    <row r="4227" customFormat="false" ht="15" hidden="false" customHeight="false" outlineLevel="0" collapsed="false">
      <c r="A4227" s="60" t="n">
        <v>46310</v>
      </c>
      <c r="B4227" s="0" t="n">
        <v>8</v>
      </c>
      <c r="C4227" s="0" t="n">
        <v>6401</v>
      </c>
      <c r="E4227" s="0" t="n">
        <v>0</v>
      </c>
      <c r="F4227" s="55" t="s">
        <v>1198</v>
      </c>
      <c r="I4227" s="55" t="s">
        <v>157</v>
      </c>
      <c r="L4227" s="0" t="n">
        <v>163</v>
      </c>
      <c r="U4227" s="0" t="n">
        <v>574</v>
      </c>
      <c r="V4227" s="0" t="n">
        <v>1</v>
      </c>
      <c r="W4227" s="60" t="n">
        <v>46148</v>
      </c>
      <c r="X4227" s="55" t="n">
        <f aca="false">IF(I4227="Male",0,1)</f>
        <v>1</v>
      </c>
      <c r="Y4227" s="55" t="n">
        <f aca="false">IF(OR(I4227="DNB",I4227="Dry DNB"),1,0)</f>
        <v>0</v>
      </c>
      <c r="Z4227" s="55" t="n">
        <f aca="false">IF(ISNUMBER(W4227),A4227-W4227,"")</f>
        <v>162</v>
      </c>
      <c r="AA4227" s="55" t="n">
        <f aca="false">MATCH(A4227,DATAS,0)</f>
        <v>2</v>
      </c>
      <c r="AB4227" s="55" t="n">
        <f aca="false">IF(AND(E4227&gt;0,OR(AND(B4227&gt;=1,B4227&lt;=6),B4227=10)),1,0)</f>
        <v>0</v>
      </c>
      <c r="AC4227" s="55" t="n">
        <f aca="false">IF(AND(E4227&gt;0,B4227=10),1,0)</f>
        <v>0</v>
      </c>
      <c r="AD4227" s="55" t="n">
        <f aca="false">IF(AND(C4226=C4227,AA4226=AA4227-1),AB4226,"")</f>
        <v>0</v>
      </c>
      <c r="AE4227" s="55" t="n">
        <f aca="false">IF(AND(C4226=C4227,AA4226=AA4227-1),AC4226,"")</f>
        <v>0</v>
      </c>
      <c r="AF4227" s="55" t="n">
        <f aca="false">IF(AA4227=1,"",IF(AND(AB4227=1,AD4227&lt;&gt;1),1,0))</f>
        <v>0</v>
      </c>
      <c r="AG4227" s="55" t="n">
        <f aca="false">IF(AA4227=1,"",IF(AND(AC4227=1,AE4227&lt;&gt;1),1,0))</f>
        <v>0</v>
      </c>
      <c r="AH4227" s="60" t="str">
        <f aca="false">IF(AND(E4227&gt;0,AA4227&lt;2,NOT(AND(C4228=C4227,AA4228=AA4227+1))),INDEX(DATAS,AA4227+1),"")</f>
        <v/>
      </c>
      <c r="AI4227" s="60" t="str">
        <f aca="false">IF(AND(AC4227=1,AA4227&lt;2),IF(AND(C4228=C4227,AA4228=AA4227+1),IF(AC4228=1,"",INDEX(DATAS,AA4227+1)),INDEX(DATAS,AA4227+1)),"")</f>
        <v/>
      </c>
    </row>
    <row r="4228" customFormat="false" ht="15" hidden="false" customHeight="false" outlineLevel="0" collapsed="false">
      <c r="A4228" s="60" t="n">
        <v>46309</v>
      </c>
      <c r="B4228" s="0" t="n">
        <v>8</v>
      </c>
      <c r="C4228" s="0" t="n">
        <v>6402</v>
      </c>
      <c r="E4228" s="0" t="n">
        <v>0</v>
      </c>
      <c r="F4228" s="55" t="s">
        <v>1198</v>
      </c>
      <c r="I4228" s="55" t="s">
        <v>157</v>
      </c>
      <c r="L4228" s="0" t="n">
        <v>167</v>
      </c>
      <c r="U4228" s="0" t="n">
        <v>573</v>
      </c>
      <c r="V4228" s="0" t="n">
        <v>1</v>
      </c>
      <c r="W4228" s="60" t="n">
        <v>46143</v>
      </c>
      <c r="X4228" s="55" t="n">
        <f aca="false">IF(I4228="Male",0,1)</f>
        <v>1</v>
      </c>
      <c r="Y4228" s="55" t="n">
        <f aca="false">IF(OR(I4228="DNB",I4228="Dry DNB"),1,0)</f>
        <v>0</v>
      </c>
      <c r="Z4228" s="55" t="n">
        <f aca="false">IF(ISNUMBER(W4228),A4228-W4228,"")</f>
        <v>166</v>
      </c>
      <c r="AA4228" s="55" t="n">
        <f aca="false">MATCH(A4228,DATAS,0)</f>
        <v>1</v>
      </c>
      <c r="AB4228" s="55" t="n">
        <f aca="false">IF(AND(E4228&gt;0,OR(AND(B4228&gt;=1,B4228&lt;=6),B4228=10)),1,0)</f>
        <v>0</v>
      </c>
      <c r="AC4228" s="55" t="n">
        <f aca="false">IF(AND(E4228&gt;0,B4228=10),1,0)</f>
        <v>0</v>
      </c>
      <c r="AD4228" s="0" t="str">
        <f aca="false">IF(AND(C4227=C4228,AA4227=AA4228-1),AB4227,"")</f>
        <v/>
      </c>
      <c r="AE4228" s="0" t="str">
        <f aca="false">IF(AND(C4227=C4228,AA4227=AA4228-1),AC4227,"")</f>
        <v/>
      </c>
      <c r="AF4228" s="0" t="str">
        <f aca="false">IF(AA4228=1,"",IF(AND(AB4228=1,AD4228&lt;&gt;1),1,0))</f>
        <v/>
      </c>
      <c r="AG4228" s="0" t="str">
        <f aca="false">IF(AA4228=1,"",IF(AND(AC4228=1,AE4228&lt;&gt;1),1,0))</f>
        <v/>
      </c>
      <c r="AH4228" s="60" t="str">
        <f aca="false">IF(AND(E4228&gt;0,AA4228&lt;2,NOT(AND(C4229=C4228,AA4229=AA4228+1))),INDEX(DATAS,AA4228+1),"")</f>
        <v/>
      </c>
      <c r="AI4228" s="60" t="str">
        <f aca="false">IF(AND(AC4228=1,AA4228&lt;2),IF(AND(C4229=C4228,AA4229=AA4228+1),IF(AC4229=1,"",INDEX(DATAS,AA4228+1)),INDEX(DATAS,AA4228+1)),"")</f>
        <v/>
      </c>
    </row>
    <row r="4229" customFormat="false" ht="15" hidden="false" customHeight="false" outlineLevel="0" collapsed="false">
      <c r="A4229" s="60" t="n">
        <v>46310</v>
      </c>
      <c r="B4229" s="0" t="n">
        <v>8</v>
      </c>
      <c r="C4229" s="0" t="n">
        <v>6402</v>
      </c>
      <c r="E4229" s="0" t="n">
        <v>0</v>
      </c>
      <c r="F4229" s="55" t="s">
        <v>1198</v>
      </c>
      <c r="I4229" s="55" t="s">
        <v>157</v>
      </c>
      <c r="L4229" s="0" t="n">
        <v>168</v>
      </c>
      <c r="U4229" s="0" t="n">
        <v>574</v>
      </c>
      <c r="V4229" s="0" t="n">
        <v>1</v>
      </c>
      <c r="W4229" s="60" t="n">
        <v>46143</v>
      </c>
      <c r="X4229" s="55" t="n">
        <f aca="false">IF(I4229="Male",0,1)</f>
        <v>1</v>
      </c>
      <c r="Y4229" s="55" t="n">
        <f aca="false">IF(OR(I4229="DNB",I4229="Dry DNB"),1,0)</f>
        <v>0</v>
      </c>
      <c r="Z4229" s="55" t="n">
        <f aca="false">IF(ISNUMBER(W4229),A4229-W4229,"")</f>
        <v>167</v>
      </c>
      <c r="AA4229" s="55" t="n">
        <f aca="false">MATCH(A4229,DATAS,0)</f>
        <v>2</v>
      </c>
      <c r="AB4229" s="55" t="n">
        <f aca="false">IF(AND(E4229&gt;0,OR(AND(B4229&gt;=1,B4229&lt;=6),B4229=10)),1,0)</f>
        <v>0</v>
      </c>
      <c r="AC4229" s="55" t="n">
        <f aca="false">IF(AND(E4229&gt;0,B4229=10),1,0)</f>
        <v>0</v>
      </c>
      <c r="AD4229" s="55" t="n">
        <f aca="false">IF(AND(C4228=C4229,AA4228=AA4229-1),AB4228,"")</f>
        <v>0</v>
      </c>
      <c r="AE4229" s="55" t="n">
        <f aca="false">IF(AND(C4228=C4229,AA4228=AA4229-1),AC4228,"")</f>
        <v>0</v>
      </c>
      <c r="AF4229" s="55" t="n">
        <f aca="false">IF(AA4229=1,"",IF(AND(AB4229=1,AD4229&lt;&gt;1),1,0))</f>
        <v>0</v>
      </c>
      <c r="AG4229" s="55" t="n">
        <f aca="false">IF(AA4229=1,"",IF(AND(AC4229=1,AE4229&lt;&gt;1),1,0))</f>
        <v>0</v>
      </c>
      <c r="AH4229" s="60" t="str">
        <f aca="false">IF(AND(E4229&gt;0,AA4229&lt;2,NOT(AND(C4230=C4229,AA4230=AA4229+1))),INDEX(DATAS,AA4229+1),"")</f>
        <v/>
      </c>
      <c r="AI4229" s="60" t="str">
        <f aca="false">IF(AND(AC4229=1,AA4229&lt;2),IF(AND(C4230=C4229,AA4230=AA4229+1),IF(AC4230=1,"",INDEX(DATAS,AA4229+1)),INDEX(DATAS,AA4229+1)),"")</f>
        <v/>
      </c>
    </row>
    <row r="4230" customFormat="false" ht="15" hidden="false" customHeight="false" outlineLevel="0" collapsed="false">
      <c r="A4230" s="60" t="n">
        <v>46309</v>
      </c>
      <c r="B4230" s="0" t="n">
        <v>8</v>
      </c>
      <c r="C4230" s="0" t="n">
        <v>6403</v>
      </c>
      <c r="E4230" s="0" t="n">
        <v>0</v>
      </c>
      <c r="F4230" s="55" t="s">
        <v>1199</v>
      </c>
      <c r="I4230" s="55" t="s">
        <v>157</v>
      </c>
      <c r="L4230" s="0" t="n">
        <v>154</v>
      </c>
      <c r="U4230" s="0" t="n">
        <v>570</v>
      </c>
      <c r="V4230" s="0" t="n">
        <v>1</v>
      </c>
      <c r="W4230" s="60" t="n">
        <v>46156</v>
      </c>
      <c r="X4230" s="55" t="n">
        <f aca="false">IF(I4230="Male",0,1)</f>
        <v>1</v>
      </c>
      <c r="Y4230" s="55" t="n">
        <f aca="false">IF(OR(I4230="DNB",I4230="Dry DNB"),1,0)</f>
        <v>0</v>
      </c>
      <c r="Z4230" s="55" t="n">
        <f aca="false">IF(ISNUMBER(W4230),A4230-W4230,"")</f>
        <v>153</v>
      </c>
      <c r="AA4230" s="55" t="n">
        <f aca="false">MATCH(A4230,DATAS,0)</f>
        <v>1</v>
      </c>
      <c r="AB4230" s="55" t="n">
        <f aca="false">IF(AND(E4230&gt;0,OR(AND(B4230&gt;=1,B4230&lt;=6),B4230=10)),1,0)</f>
        <v>0</v>
      </c>
      <c r="AC4230" s="55" t="n">
        <f aca="false">IF(AND(E4230&gt;0,B4230=10),1,0)</f>
        <v>0</v>
      </c>
      <c r="AD4230" s="0" t="str">
        <f aca="false">IF(AND(C4229=C4230,AA4229=AA4230-1),AB4229,"")</f>
        <v/>
      </c>
      <c r="AE4230" s="0" t="str">
        <f aca="false">IF(AND(C4229=C4230,AA4229=AA4230-1),AC4229,"")</f>
        <v/>
      </c>
      <c r="AF4230" s="0" t="str">
        <f aca="false">IF(AA4230=1,"",IF(AND(AB4230=1,AD4230&lt;&gt;1),1,0))</f>
        <v/>
      </c>
      <c r="AG4230" s="0" t="str">
        <f aca="false">IF(AA4230=1,"",IF(AND(AC4230=1,AE4230&lt;&gt;1),1,0))</f>
        <v/>
      </c>
      <c r="AH4230" s="60" t="str">
        <f aca="false">IF(AND(E4230&gt;0,AA4230&lt;2,NOT(AND(C4231=C4230,AA4231=AA4230+1))),INDEX(DATAS,AA4230+1),"")</f>
        <v/>
      </c>
      <c r="AI4230" s="60" t="str">
        <f aca="false">IF(AND(AC4230=1,AA4230&lt;2),IF(AND(C4231=C4230,AA4231=AA4230+1),IF(AC4231=1,"",INDEX(DATAS,AA4230+1)),INDEX(DATAS,AA4230+1)),"")</f>
        <v/>
      </c>
    </row>
    <row r="4231" customFormat="false" ht="15" hidden="false" customHeight="false" outlineLevel="0" collapsed="false">
      <c r="A4231" s="60" t="n">
        <v>46310</v>
      </c>
      <c r="B4231" s="0" t="n">
        <v>8</v>
      </c>
      <c r="C4231" s="0" t="n">
        <v>6403</v>
      </c>
      <c r="E4231" s="0" t="n">
        <v>0</v>
      </c>
      <c r="F4231" s="55" t="s">
        <v>1199</v>
      </c>
      <c r="I4231" s="55" t="s">
        <v>157</v>
      </c>
      <c r="L4231" s="0" t="n">
        <v>155</v>
      </c>
      <c r="U4231" s="0" t="n">
        <v>571</v>
      </c>
      <c r="V4231" s="0" t="n">
        <v>1</v>
      </c>
      <c r="W4231" s="60" t="n">
        <v>46156</v>
      </c>
      <c r="X4231" s="55" t="n">
        <f aca="false">IF(I4231="Male",0,1)</f>
        <v>1</v>
      </c>
      <c r="Y4231" s="55" t="n">
        <f aca="false">IF(OR(I4231="DNB",I4231="Dry DNB"),1,0)</f>
        <v>0</v>
      </c>
      <c r="Z4231" s="55" t="n">
        <f aca="false">IF(ISNUMBER(W4231),A4231-W4231,"")</f>
        <v>154</v>
      </c>
      <c r="AA4231" s="55" t="n">
        <f aca="false">MATCH(A4231,DATAS,0)</f>
        <v>2</v>
      </c>
      <c r="AB4231" s="55" t="n">
        <f aca="false">IF(AND(E4231&gt;0,OR(AND(B4231&gt;=1,B4231&lt;=6),B4231=10)),1,0)</f>
        <v>0</v>
      </c>
      <c r="AC4231" s="55" t="n">
        <f aca="false">IF(AND(E4231&gt;0,B4231=10),1,0)</f>
        <v>0</v>
      </c>
      <c r="AD4231" s="55" t="n">
        <f aca="false">IF(AND(C4230=C4231,AA4230=AA4231-1),AB4230,"")</f>
        <v>0</v>
      </c>
      <c r="AE4231" s="55" t="n">
        <f aca="false">IF(AND(C4230=C4231,AA4230=AA4231-1),AC4230,"")</f>
        <v>0</v>
      </c>
      <c r="AF4231" s="55" t="n">
        <f aca="false">IF(AA4231=1,"",IF(AND(AB4231=1,AD4231&lt;&gt;1),1,0))</f>
        <v>0</v>
      </c>
      <c r="AG4231" s="55" t="n">
        <f aca="false">IF(AA4231=1,"",IF(AND(AC4231=1,AE4231&lt;&gt;1),1,0))</f>
        <v>0</v>
      </c>
      <c r="AH4231" s="60" t="str">
        <f aca="false">IF(AND(E4231&gt;0,AA4231&lt;2,NOT(AND(C4232=C4231,AA4232=AA4231+1))),INDEX(DATAS,AA4231+1),"")</f>
        <v/>
      </c>
      <c r="AI4231" s="60" t="str">
        <f aca="false">IF(AND(AC4231=1,AA4231&lt;2),IF(AND(C4232=C4231,AA4232=AA4231+1),IF(AC4232=1,"",INDEX(DATAS,AA4231+1)),INDEX(DATAS,AA4231+1)),"")</f>
        <v/>
      </c>
    </row>
    <row r="4232" customFormat="false" ht="15" hidden="false" customHeight="false" outlineLevel="0" collapsed="false">
      <c r="A4232" s="60" t="n">
        <v>46309</v>
      </c>
      <c r="B4232" s="0" t="n">
        <v>8</v>
      </c>
      <c r="C4232" s="0" t="n">
        <v>6404</v>
      </c>
      <c r="E4232" s="0" t="n">
        <v>0</v>
      </c>
      <c r="F4232" s="55" t="s">
        <v>1199</v>
      </c>
      <c r="I4232" s="55" t="s">
        <v>157</v>
      </c>
      <c r="L4232" s="0" t="n">
        <v>111</v>
      </c>
      <c r="U4232" s="0" t="n">
        <v>570</v>
      </c>
      <c r="V4232" s="0" t="n">
        <v>4</v>
      </c>
      <c r="W4232" s="60" t="n">
        <v>46199</v>
      </c>
      <c r="X4232" s="55" t="n">
        <f aca="false">IF(I4232="Male",0,1)</f>
        <v>1</v>
      </c>
      <c r="Y4232" s="55" t="n">
        <f aca="false">IF(OR(I4232="DNB",I4232="Dry DNB"),1,0)</f>
        <v>0</v>
      </c>
      <c r="Z4232" s="55" t="n">
        <f aca="false">IF(ISNUMBER(W4232),A4232-W4232,"")</f>
        <v>110</v>
      </c>
      <c r="AA4232" s="55" t="n">
        <f aca="false">MATCH(A4232,DATAS,0)</f>
        <v>1</v>
      </c>
      <c r="AB4232" s="55" t="n">
        <f aca="false">IF(AND(E4232&gt;0,OR(AND(B4232&gt;=1,B4232&lt;=6),B4232=10)),1,0)</f>
        <v>0</v>
      </c>
      <c r="AC4232" s="55" t="n">
        <f aca="false">IF(AND(E4232&gt;0,B4232=10),1,0)</f>
        <v>0</v>
      </c>
      <c r="AD4232" s="0" t="str">
        <f aca="false">IF(AND(C4231=C4232,AA4231=AA4232-1),AB4231,"")</f>
        <v/>
      </c>
      <c r="AE4232" s="0" t="str">
        <f aca="false">IF(AND(C4231=C4232,AA4231=AA4232-1),AC4231,"")</f>
        <v/>
      </c>
      <c r="AF4232" s="0" t="str">
        <f aca="false">IF(AA4232=1,"",IF(AND(AB4232=1,AD4232&lt;&gt;1),1,0))</f>
        <v/>
      </c>
      <c r="AG4232" s="0" t="str">
        <f aca="false">IF(AA4232=1,"",IF(AND(AC4232=1,AE4232&lt;&gt;1),1,0))</f>
        <v/>
      </c>
      <c r="AH4232" s="60" t="str">
        <f aca="false">IF(AND(E4232&gt;0,AA4232&lt;2,NOT(AND(C4233=C4232,AA4233=AA4232+1))),INDEX(DATAS,AA4232+1),"")</f>
        <v/>
      </c>
      <c r="AI4232" s="60" t="str">
        <f aca="false">IF(AND(AC4232=1,AA4232&lt;2),IF(AND(C4233=C4232,AA4233=AA4232+1),IF(AC4233=1,"",INDEX(DATAS,AA4232+1)),INDEX(DATAS,AA4232+1)),"")</f>
        <v/>
      </c>
    </row>
    <row r="4233" customFormat="false" ht="15" hidden="false" customHeight="false" outlineLevel="0" collapsed="false">
      <c r="A4233" s="60" t="n">
        <v>46310</v>
      </c>
      <c r="B4233" s="0" t="n">
        <v>8</v>
      </c>
      <c r="C4233" s="0" t="n">
        <v>6404</v>
      </c>
      <c r="E4233" s="0" t="n">
        <v>0</v>
      </c>
      <c r="F4233" s="55" t="s">
        <v>1199</v>
      </c>
      <c r="I4233" s="55" t="s">
        <v>157</v>
      </c>
      <c r="L4233" s="0" t="n">
        <v>112</v>
      </c>
      <c r="U4233" s="0" t="n">
        <v>571</v>
      </c>
      <c r="V4233" s="0" t="n">
        <v>4</v>
      </c>
      <c r="W4233" s="60" t="n">
        <v>46199</v>
      </c>
      <c r="X4233" s="55" t="n">
        <f aca="false">IF(I4233="Male",0,1)</f>
        <v>1</v>
      </c>
      <c r="Y4233" s="55" t="n">
        <f aca="false">IF(OR(I4233="DNB",I4233="Dry DNB"),1,0)</f>
        <v>0</v>
      </c>
      <c r="Z4233" s="55" t="n">
        <f aca="false">IF(ISNUMBER(W4233),A4233-W4233,"")</f>
        <v>111</v>
      </c>
      <c r="AA4233" s="55" t="n">
        <f aca="false">MATCH(A4233,DATAS,0)</f>
        <v>2</v>
      </c>
      <c r="AB4233" s="55" t="n">
        <f aca="false">IF(AND(E4233&gt;0,OR(AND(B4233&gt;=1,B4233&lt;=6),B4233=10)),1,0)</f>
        <v>0</v>
      </c>
      <c r="AC4233" s="55" t="n">
        <f aca="false">IF(AND(E4233&gt;0,B4233=10),1,0)</f>
        <v>0</v>
      </c>
      <c r="AD4233" s="55" t="n">
        <f aca="false">IF(AND(C4232=C4233,AA4232=AA4233-1),AB4232,"")</f>
        <v>0</v>
      </c>
      <c r="AE4233" s="55" t="n">
        <f aca="false">IF(AND(C4232=C4233,AA4232=AA4233-1),AC4232,"")</f>
        <v>0</v>
      </c>
      <c r="AF4233" s="55" t="n">
        <f aca="false">IF(AA4233=1,"",IF(AND(AB4233=1,AD4233&lt;&gt;1),1,0))</f>
        <v>0</v>
      </c>
      <c r="AG4233" s="55" t="n">
        <f aca="false">IF(AA4233=1,"",IF(AND(AC4233=1,AE4233&lt;&gt;1),1,0))</f>
        <v>0</v>
      </c>
      <c r="AH4233" s="60" t="str">
        <f aca="false">IF(AND(E4233&gt;0,AA4233&lt;2,NOT(AND(C4234=C4233,AA4234=AA4233+1))),INDEX(DATAS,AA4233+1),"")</f>
        <v/>
      </c>
      <c r="AI4233" s="60" t="str">
        <f aca="false">IF(AND(AC4233=1,AA4233&lt;2),IF(AND(C4234=C4233,AA4234=AA4233+1),IF(AC4234=1,"",INDEX(DATAS,AA4233+1)),INDEX(DATAS,AA4233+1)),"")</f>
        <v/>
      </c>
    </row>
    <row r="4234" customFormat="false" ht="15" hidden="false" customHeight="false" outlineLevel="0" collapsed="false">
      <c r="A4234" s="60" t="n">
        <v>46309</v>
      </c>
      <c r="B4234" s="0" t="n">
        <v>8</v>
      </c>
      <c r="C4234" s="0" t="n">
        <v>6405</v>
      </c>
      <c r="E4234" s="0" t="n">
        <v>0</v>
      </c>
      <c r="F4234" s="55" t="s">
        <v>1199</v>
      </c>
      <c r="I4234" s="55" t="s">
        <v>157</v>
      </c>
      <c r="L4234" s="0" t="n">
        <v>169</v>
      </c>
      <c r="U4234" s="0" t="n">
        <v>570</v>
      </c>
      <c r="V4234" s="0" t="n">
        <v>1</v>
      </c>
      <c r="W4234" s="60" t="n">
        <v>46141</v>
      </c>
      <c r="X4234" s="55" t="n">
        <f aca="false">IF(I4234="Male",0,1)</f>
        <v>1</v>
      </c>
      <c r="Y4234" s="55" t="n">
        <f aca="false">IF(OR(I4234="DNB",I4234="Dry DNB"),1,0)</f>
        <v>0</v>
      </c>
      <c r="Z4234" s="55" t="n">
        <f aca="false">IF(ISNUMBER(W4234),A4234-W4234,"")</f>
        <v>168</v>
      </c>
      <c r="AA4234" s="55" t="n">
        <f aca="false">MATCH(A4234,DATAS,0)</f>
        <v>1</v>
      </c>
      <c r="AB4234" s="55" t="n">
        <f aca="false">IF(AND(E4234&gt;0,OR(AND(B4234&gt;=1,B4234&lt;=6),B4234=10)),1,0)</f>
        <v>0</v>
      </c>
      <c r="AC4234" s="55" t="n">
        <f aca="false">IF(AND(E4234&gt;0,B4234=10),1,0)</f>
        <v>0</v>
      </c>
      <c r="AD4234" s="0" t="str">
        <f aca="false">IF(AND(C4233=C4234,AA4233=AA4234-1),AB4233,"")</f>
        <v/>
      </c>
      <c r="AE4234" s="0" t="str">
        <f aca="false">IF(AND(C4233=C4234,AA4233=AA4234-1),AC4233,"")</f>
        <v/>
      </c>
      <c r="AF4234" s="0" t="str">
        <f aca="false">IF(AA4234=1,"",IF(AND(AB4234=1,AD4234&lt;&gt;1),1,0))</f>
        <v/>
      </c>
      <c r="AG4234" s="0" t="str">
        <f aca="false">IF(AA4234=1,"",IF(AND(AC4234=1,AE4234&lt;&gt;1),1,0))</f>
        <v/>
      </c>
      <c r="AH4234" s="60" t="str">
        <f aca="false">IF(AND(E4234&gt;0,AA4234&lt;2,NOT(AND(C4235=C4234,AA4235=AA4234+1))),INDEX(DATAS,AA4234+1),"")</f>
        <v/>
      </c>
      <c r="AI4234" s="60" t="str">
        <f aca="false">IF(AND(AC4234=1,AA4234&lt;2),IF(AND(C4235=C4234,AA4235=AA4234+1),IF(AC4235=1,"",INDEX(DATAS,AA4234+1)),INDEX(DATAS,AA4234+1)),"")</f>
        <v/>
      </c>
    </row>
    <row r="4235" customFormat="false" ht="15" hidden="false" customHeight="false" outlineLevel="0" collapsed="false">
      <c r="A4235" s="60" t="n">
        <v>46310</v>
      </c>
      <c r="B4235" s="0" t="n">
        <v>8</v>
      </c>
      <c r="C4235" s="0" t="n">
        <v>6405</v>
      </c>
      <c r="E4235" s="0" t="n">
        <v>0</v>
      </c>
      <c r="F4235" s="55" t="s">
        <v>1199</v>
      </c>
      <c r="I4235" s="55" t="s">
        <v>157</v>
      </c>
      <c r="L4235" s="0" t="n">
        <v>170</v>
      </c>
      <c r="U4235" s="0" t="n">
        <v>571</v>
      </c>
      <c r="V4235" s="0" t="n">
        <v>1</v>
      </c>
      <c r="W4235" s="60" t="n">
        <v>46141</v>
      </c>
      <c r="X4235" s="55" t="n">
        <f aca="false">IF(I4235="Male",0,1)</f>
        <v>1</v>
      </c>
      <c r="Y4235" s="55" t="n">
        <f aca="false">IF(OR(I4235="DNB",I4235="Dry DNB"),1,0)</f>
        <v>0</v>
      </c>
      <c r="Z4235" s="55" t="n">
        <f aca="false">IF(ISNUMBER(W4235),A4235-W4235,"")</f>
        <v>169</v>
      </c>
      <c r="AA4235" s="55" t="n">
        <f aca="false">MATCH(A4235,DATAS,0)</f>
        <v>2</v>
      </c>
      <c r="AB4235" s="55" t="n">
        <f aca="false">IF(AND(E4235&gt;0,OR(AND(B4235&gt;=1,B4235&lt;=6),B4235=10)),1,0)</f>
        <v>0</v>
      </c>
      <c r="AC4235" s="55" t="n">
        <f aca="false">IF(AND(E4235&gt;0,B4235=10),1,0)</f>
        <v>0</v>
      </c>
      <c r="AD4235" s="55" t="n">
        <f aca="false">IF(AND(C4234=C4235,AA4234=AA4235-1),AB4234,"")</f>
        <v>0</v>
      </c>
      <c r="AE4235" s="55" t="n">
        <f aca="false">IF(AND(C4234=C4235,AA4234=AA4235-1),AC4234,"")</f>
        <v>0</v>
      </c>
      <c r="AF4235" s="55" t="n">
        <f aca="false">IF(AA4235=1,"",IF(AND(AB4235=1,AD4235&lt;&gt;1),1,0))</f>
        <v>0</v>
      </c>
      <c r="AG4235" s="55" t="n">
        <f aca="false">IF(AA4235=1,"",IF(AND(AC4235=1,AE4235&lt;&gt;1),1,0))</f>
        <v>0</v>
      </c>
      <c r="AH4235" s="60" t="str">
        <f aca="false">IF(AND(E4235&gt;0,AA4235&lt;2,NOT(AND(C4236=C4235,AA4236=AA4235+1))),INDEX(DATAS,AA4235+1),"")</f>
        <v/>
      </c>
      <c r="AI4235" s="60" t="str">
        <f aca="false">IF(AND(AC4235=1,AA4235&lt;2),IF(AND(C4236=C4235,AA4236=AA4235+1),IF(AC4236=1,"",INDEX(DATAS,AA4235+1)),INDEX(DATAS,AA4235+1)),"")</f>
        <v/>
      </c>
    </row>
    <row r="4236" customFormat="false" ht="15" hidden="false" customHeight="false" outlineLevel="0" collapsed="false">
      <c r="A4236" s="60" t="n">
        <v>46309</v>
      </c>
      <c r="B4236" s="0" t="n">
        <v>8</v>
      </c>
      <c r="C4236" s="0" t="n">
        <v>6406</v>
      </c>
      <c r="E4236" s="0" t="n">
        <v>0</v>
      </c>
      <c r="F4236" s="55" t="s">
        <v>1199</v>
      </c>
      <c r="I4236" s="55" t="s">
        <v>157</v>
      </c>
      <c r="L4236" s="0" t="n">
        <v>169</v>
      </c>
      <c r="U4236" s="0" t="n">
        <v>570</v>
      </c>
      <c r="V4236" s="0" t="n">
        <v>1</v>
      </c>
      <c r="W4236" s="60" t="n">
        <v>46141</v>
      </c>
      <c r="X4236" s="55" t="n">
        <f aca="false">IF(I4236="Male",0,1)</f>
        <v>1</v>
      </c>
      <c r="Y4236" s="55" t="n">
        <f aca="false">IF(OR(I4236="DNB",I4236="Dry DNB"),1,0)</f>
        <v>0</v>
      </c>
      <c r="Z4236" s="55" t="n">
        <f aca="false">IF(ISNUMBER(W4236),A4236-W4236,"")</f>
        <v>168</v>
      </c>
      <c r="AA4236" s="55" t="n">
        <f aca="false">MATCH(A4236,DATAS,0)</f>
        <v>1</v>
      </c>
      <c r="AB4236" s="55" t="n">
        <f aca="false">IF(AND(E4236&gt;0,OR(AND(B4236&gt;=1,B4236&lt;=6),B4236=10)),1,0)</f>
        <v>0</v>
      </c>
      <c r="AC4236" s="55" t="n">
        <f aca="false">IF(AND(E4236&gt;0,B4236=10),1,0)</f>
        <v>0</v>
      </c>
      <c r="AD4236" s="0" t="str">
        <f aca="false">IF(AND(C4235=C4236,AA4235=AA4236-1),AB4235,"")</f>
        <v/>
      </c>
      <c r="AE4236" s="0" t="str">
        <f aca="false">IF(AND(C4235=C4236,AA4235=AA4236-1),AC4235,"")</f>
        <v/>
      </c>
      <c r="AF4236" s="0" t="str">
        <f aca="false">IF(AA4236=1,"",IF(AND(AB4236=1,AD4236&lt;&gt;1),1,0))</f>
        <v/>
      </c>
      <c r="AG4236" s="0" t="str">
        <f aca="false">IF(AA4236=1,"",IF(AND(AC4236=1,AE4236&lt;&gt;1),1,0))</f>
        <v/>
      </c>
      <c r="AH4236" s="60" t="str">
        <f aca="false">IF(AND(E4236&gt;0,AA4236&lt;2,NOT(AND(C4237=C4236,AA4237=AA4236+1))),INDEX(DATAS,AA4236+1),"")</f>
        <v/>
      </c>
      <c r="AI4236" s="60" t="str">
        <f aca="false">IF(AND(AC4236=1,AA4236&lt;2),IF(AND(C4237=C4236,AA4237=AA4236+1),IF(AC4237=1,"",INDEX(DATAS,AA4236+1)),INDEX(DATAS,AA4236+1)),"")</f>
        <v/>
      </c>
    </row>
    <row r="4237" customFormat="false" ht="15" hidden="false" customHeight="false" outlineLevel="0" collapsed="false">
      <c r="A4237" s="60" t="n">
        <v>46310</v>
      </c>
      <c r="B4237" s="0" t="n">
        <v>8</v>
      </c>
      <c r="C4237" s="0" t="n">
        <v>6406</v>
      </c>
      <c r="E4237" s="0" t="n">
        <v>0</v>
      </c>
      <c r="F4237" s="55" t="s">
        <v>1199</v>
      </c>
      <c r="I4237" s="55" t="s">
        <v>157</v>
      </c>
      <c r="L4237" s="0" t="n">
        <v>170</v>
      </c>
      <c r="U4237" s="0" t="n">
        <v>571</v>
      </c>
      <c r="V4237" s="0" t="n">
        <v>1</v>
      </c>
      <c r="W4237" s="60" t="n">
        <v>46141</v>
      </c>
      <c r="X4237" s="55" t="n">
        <f aca="false">IF(I4237="Male",0,1)</f>
        <v>1</v>
      </c>
      <c r="Y4237" s="55" t="n">
        <f aca="false">IF(OR(I4237="DNB",I4237="Dry DNB"),1,0)</f>
        <v>0</v>
      </c>
      <c r="Z4237" s="55" t="n">
        <f aca="false">IF(ISNUMBER(W4237),A4237-W4237,"")</f>
        <v>169</v>
      </c>
      <c r="AA4237" s="55" t="n">
        <f aca="false">MATCH(A4237,DATAS,0)</f>
        <v>2</v>
      </c>
      <c r="AB4237" s="55" t="n">
        <f aca="false">IF(AND(E4237&gt;0,OR(AND(B4237&gt;=1,B4237&lt;=6),B4237=10)),1,0)</f>
        <v>0</v>
      </c>
      <c r="AC4237" s="55" t="n">
        <f aca="false">IF(AND(E4237&gt;0,B4237=10),1,0)</f>
        <v>0</v>
      </c>
      <c r="AD4237" s="55" t="n">
        <f aca="false">IF(AND(C4236=C4237,AA4236=AA4237-1),AB4236,"")</f>
        <v>0</v>
      </c>
      <c r="AE4237" s="55" t="n">
        <f aca="false">IF(AND(C4236=C4237,AA4236=AA4237-1),AC4236,"")</f>
        <v>0</v>
      </c>
      <c r="AF4237" s="55" t="n">
        <f aca="false">IF(AA4237=1,"",IF(AND(AB4237=1,AD4237&lt;&gt;1),1,0))</f>
        <v>0</v>
      </c>
      <c r="AG4237" s="55" t="n">
        <f aca="false">IF(AA4237=1,"",IF(AND(AC4237=1,AE4237&lt;&gt;1),1,0))</f>
        <v>0</v>
      </c>
      <c r="AH4237" s="60" t="str">
        <f aca="false">IF(AND(E4237&gt;0,AA4237&lt;2,NOT(AND(C4238=C4237,AA4238=AA4237+1))),INDEX(DATAS,AA4237+1),"")</f>
        <v/>
      </c>
      <c r="AI4237" s="60" t="str">
        <f aca="false">IF(AND(AC4237=1,AA4237&lt;2),IF(AND(C4238=C4237,AA4238=AA4237+1),IF(AC4238=1,"",INDEX(DATAS,AA4237+1)),INDEX(DATAS,AA4237+1)),"")</f>
        <v/>
      </c>
    </row>
    <row r="4238" customFormat="false" ht="15" hidden="false" customHeight="false" outlineLevel="0" collapsed="false">
      <c r="A4238" s="60" t="n">
        <v>46309</v>
      </c>
      <c r="B4238" s="0" t="n">
        <v>8</v>
      </c>
      <c r="C4238" s="0" t="n">
        <v>6407</v>
      </c>
      <c r="E4238" s="0" t="n">
        <v>0</v>
      </c>
      <c r="F4238" s="55" t="s">
        <v>1199</v>
      </c>
      <c r="I4238" s="55" t="s">
        <v>157</v>
      </c>
      <c r="L4238" s="0" t="n">
        <v>170</v>
      </c>
      <c r="U4238" s="0" t="n">
        <v>570</v>
      </c>
      <c r="V4238" s="0" t="n">
        <v>1</v>
      </c>
      <c r="W4238" s="60" t="n">
        <v>46140</v>
      </c>
      <c r="X4238" s="55" t="n">
        <f aca="false">IF(I4238="Male",0,1)</f>
        <v>1</v>
      </c>
      <c r="Y4238" s="55" t="n">
        <f aca="false">IF(OR(I4238="DNB",I4238="Dry DNB"),1,0)</f>
        <v>0</v>
      </c>
      <c r="Z4238" s="55" t="n">
        <f aca="false">IF(ISNUMBER(W4238),A4238-W4238,"")</f>
        <v>169</v>
      </c>
      <c r="AA4238" s="55" t="n">
        <f aca="false">MATCH(A4238,DATAS,0)</f>
        <v>1</v>
      </c>
      <c r="AB4238" s="55" t="n">
        <f aca="false">IF(AND(E4238&gt;0,OR(AND(B4238&gt;=1,B4238&lt;=6),B4238=10)),1,0)</f>
        <v>0</v>
      </c>
      <c r="AC4238" s="55" t="n">
        <f aca="false">IF(AND(E4238&gt;0,B4238=10),1,0)</f>
        <v>0</v>
      </c>
      <c r="AD4238" s="0" t="str">
        <f aca="false">IF(AND(C4237=C4238,AA4237=AA4238-1),AB4237,"")</f>
        <v/>
      </c>
      <c r="AE4238" s="0" t="str">
        <f aca="false">IF(AND(C4237=C4238,AA4237=AA4238-1),AC4237,"")</f>
        <v/>
      </c>
      <c r="AF4238" s="0" t="str">
        <f aca="false">IF(AA4238=1,"",IF(AND(AB4238=1,AD4238&lt;&gt;1),1,0))</f>
        <v/>
      </c>
      <c r="AG4238" s="0" t="str">
        <f aca="false">IF(AA4238=1,"",IF(AND(AC4238=1,AE4238&lt;&gt;1),1,0))</f>
        <v/>
      </c>
      <c r="AH4238" s="60" t="str">
        <f aca="false">IF(AND(E4238&gt;0,AA4238&lt;2,NOT(AND(C4239=C4238,AA4239=AA4238+1))),INDEX(DATAS,AA4238+1),"")</f>
        <v/>
      </c>
      <c r="AI4238" s="60" t="str">
        <f aca="false">IF(AND(AC4238=1,AA4238&lt;2),IF(AND(C4239=C4238,AA4239=AA4238+1),IF(AC4239=1,"",INDEX(DATAS,AA4238+1)),INDEX(DATAS,AA4238+1)),"")</f>
        <v/>
      </c>
    </row>
    <row r="4239" customFormat="false" ht="15" hidden="false" customHeight="false" outlineLevel="0" collapsed="false">
      <c r="A4239" s="60" t="n">
        <v>46310</v>
      </c>
      <c r="B4239" s="0" t="n">
        <v>8</v>
      </c>
      <c r="C4239" s="0" t="n">
        <v>6407</v>
      </c>
      <c r="E4239" s="0" t="n">
        <v>0</v>
      </c>
      <c r="F4239" s="55" t="s">
        <v>1199</v>
      </c>
      <c r="I4239" s="55" t="s">
        <v>157</v>
      </c>
      <c r="L4239" s="0" t="n">
        <v>171</v>
      </c>
      <c r="U4239" s="0" t="n">
        <v>571</v>
      </c>
      <c r="V4239" s="0" t="n">
        <v>1</v>
      </c>
      <c r="W4239" s="60" t="n">
        <v>46140</v>
      </c>
      <c r="X4239" s="55" t="n">
        <f aca="false">IF(I4239="Male",0,1)</f>
        <v>1</v>
      </c>
      <c r="Y4239" s="55" t="n">
        <f aca="false">IF(OR(I4239="DNB",I4239="Dry DNB"),1,0)</f>
        <v>0</v>
      </c>
      <c r="Z4239" s="55" t="n">
        <f aca="false">IF(ISNUMBER(W4239),A4239-W4239,"")</f>
        <v>170</v>
      </c>
      <c r="AA4239" s="55" t="n">
        <f aca="false">MATCH(A4239,DATAS,0)</f>
        <v>2</v>
      </c>
      <c r="AB4239" s="55" t="n">
        <f aca="false">IF(AND(E4239&gt;0,OR(AND(B4239&gt;=1,B4239&lt;=6),B4239=10)),1,0)</f>
        <v>0</v>
      </c>
      <c r="AC4239" s="55" t="n">
        <f aca="false">IF(AND(E4239&gt;0,B4239=10),1,0)</f>
        <v>0</v>
      </c>
      <c r="AD4239" s="55" t="n">
        <f aca="false">IF(AND(C4238=C4239,AA4238=AA4239-1),AB4238,"")</f>
        <v>0</v>
      </c>
      <c r="AE4239" s="55" t="n">
        <f aca="false">IF(AND(C4238=C4239,AA4238=AA4239-1),AC4238,"")</f>
        <v>0</v>
      </c>
      <c r="AF4239" s="55" t="n">
        <f aca="false">IF(AA4239=1,"",IF(AND(AB4239=1,AD4239&lt;&gt;1),1,0))</f>
        <v>0</v>
      </c>
      <c r="AG4239" s="55" t="n">
        <f aca="false">IF(AA4239=1,"",IF(AND(AC4239=1,AE4239&lt;&gt;1),1,0))</f>
        <v>0</v>
      </c>
      <c r="AH4239" s="60" t="str">
        <f aca="false">IF(AND(E4239&gt;0,AA4239&lt;2,NOT(AND(C4240=C4239,AA4240=AA4239+1))),INDEX(DATAS,AA4239+1),"")</f>
        <v/>
      </c>
      <c r="AI4239" s="60" t="str">
        <f aca="false">IF(AND(AC4239=1,AA4239&lt;2),IF(AND(C4240=C4239,AA4240=AA4239+1),IF(AC4240=1,"",INDEX(DATAS,AA4239+1)),INDEX(DATAS,AA4239+1)),"")</f>
        <v/>
      </c>
    </row>
    <row r="4240" customFormat="false" ht="15" hidden="false" customHeight="false" outlineLevel="0" collapsed="false">
      <c r="A4240" s="60" t="n">
        <v>46309</v>
      </c>
      <c r="B4240" s="0" t="n">
        <v>8</v>
      </c>
      <c r="C4240" s="0" t="n">
        <v>6408</v>
      </c>
      <c r="E4240" s="0" t="n">
        <v>0</v>
      </c>
      <c r="F4240" s="55" t="s">
        <v>1199</v>
      </c>
      <c r="I4240" s="55" t="s">
        <v>157</v>
      </c>
      <c r="L4240" s="0" t="n">
        <v>169</v>
      </c>
      <c r="U4240" s="0" t="n">
        <v>570</v>
      </c>
      <c r="V4240" s="0" t="n">
        <v>1</v>
      </c>
      <c r="W4240" s="60" t="n">
        <v>46141</v>
      </c>
      <c r="X4240" s="55" t="n">
        <f aca="false">IF(I4240="Male",0,1)</f>
        <v>1</v>
      </c>
      <c r="Y4240" s="55" t="n">
        <f aca="false">IF(OR(I4240="DNB",I4240="Dry DNB"),1,0)</f>
        <v>0</v>
      </c>
      <c r="Z4240" s="55" t="n">
        <f aca="false">IF(ISNUMBER(W4240),A4240-W4240,"")</f>
        <v>168</v>
      </c>
      <c r="AA4240" s="55" t="n">
        <f aca="false">MATCH(A4240,DATAS,0)</f>
        <v>1</v>
      </c>
      <c r="AB4240" s="55" t="n">
        <f aca="false">IF(AND(E4240&gt;0,OR(AND(B4240&gt;=1,B4240&lt;=6),B4240=10)),1,0)</f>
        <v>0</v>
      </c>
      <c r="AC4240" s="55" t="n">
        <f aca="false">IF(AND(E4240&gt;0,B4240=10),1,0)</f>
        <v>0</v>
      </c>
      <c r="AD4240" s="0" t="str">
        <f aca="false">IF(AND(C4239=C4240,AA4239=AA4240-1),AB4239,"")</f>
        <v/>
      </c>
      <c r="AE4240" s="0" t="str">
        <f aca="false">IF(AND(C4239=C4240,AA4239=AA4240-1),AC4239,"")</f>
        <v/>
      </c>
      <c r="AF4240" s="0" t="str">
        <f aca="false">IF(AA4240=1,"",IF(AND(AB4240=1,AD4240&lt;&gt;1),1,0))</f>
        <v/>
      </c>
      <c r="AG4240" s="0" t="str">
        <f aca="false">IF(AA4240=1,"",IF(AND(AC4240=1,AE4240&lt;&gt;1),1,0))</f>
        <v/>
      </c>
      <c r="AH4240" s="60" t="str">
        <f aca="false">IF(AND(E4240&gt;0,AA4240&lt;2,NOT(AND(C4241=C4240,AA4241=AA4240+1))),INDEX(DATAS,AA4240+1),"")</f>
        <v/>
      </c>
      <c r="AI4240" s="60" t="str">
        <f aca="false">IF(AND(AC4240=1,AA4240&lt;2),IF(AND(C4241=C4240,AA4241=AA4240+1),IF(AC4241=1,"",INDEX(DATAS,AA4240+1)),INDEX(DATAS,AA4240+1)),"")</f>
        <v/>
      </c>
    </row>
    <row r="4241" customFormat="false" ht="15" hidden="false" customHeight="false" outlineLevel="0" collapsed="false">
      <c r="A4241" s="60" t="n">
        <v>46310</v>
      </c>
      <c r="B4241" s="0" t="n">
        <v>8</v>
      </c>
      <c r="C4241" s="0" t="n">
        <v>6408</v>
      </c>
      <c r="E4241" s="0" t="n">
        <v>0</v>
      </c>
      <c r="F4241" s="55" t="s">
        <v>1199</v>
      </c>
      <c r="I4241" s="55" t="s">
        <v>157</v>
      </c>
      <c r="L4241" s="0" t="n">
        <v>170</v>
      </c>
      <c r="U4241" s="0" t="n">
        <v>571</v>
      </c>
      <c r="V4241" s="0" t="n">
        <v>1</v>
      </c>
      <c r="W4241" s="60" t="n">
        <v>46141</v>
      </c>
      <c r="X4241" s="55" t="n">
        <f aca="false">IF(I4241="Male",0,1)</f>
        <v>1</v>
      </c>
      <c r="Y4241" s="55" t="n">
        <f aca="false">IF(OR(I4241="DNB",I4241="Dry DNB"),1,0)</f>
        <v>0</v>
      </c>
      <c r="Z4241" s="55" t="n">
        <f aca="false">IF(ISNUMBER(W4241),A4241-W4241,"")</f>
        <v>169</v>
      </c>
      <c r="AA4241" s="55" t="n">
        <f aca="false">MATCH(A4241,DATAS,0)</f>
        <v>2</v>
      </c>
      <c r="AB4241" s="55" t="n">
        <f aca="false">IF(AND(E4241&gt;0,OR(AND(B4241&gt;=1,B4241&lt;=6),B4241=10)),1,0)</f>
        <v>0</v>
      </c>
      <c r="AC4241" s="55" t="n">
        <f aca="false">IF(AND(E4241&gt;0,B4241=10),1,0)</f>
        <v>0</v>
      </c>
      <c r="AD4241" s="55" t="n">
        <f aca="false">IF(AND(C4240=C4241,AA4240=AA4241-1),AB4240,"")</f>
        <v>0</v>
      </c>
      <c r="AE4241" s="55" t="n">
        <f aca="false">IF(AND(C4240=C4241,AA4240=AA4241-1),AC4240,"")</f>
        <v>0</v>
      </c>
      <c r="AF4241" s="55" t="n">
        <f aca="false">IF(AA4241=1,"",IF(AND(AB4241=1,AD4241&lt;&gt;1),1,0))</f>
        <v>0</v>
      </c>
      <c r="AG4241" s="55" t="n">
        <f aca="false">IF(AA4241=1,"",IF(AND(AC4241=1,AE4241&lt;&gt;1),1,0))</f>
        <v>0</v>
      </c>
      <c r="AH4241" s="60" t="str">
        <f aca="false">IF(AND(E4241&gt;0,AA4241&lt;2,NOT(AND(C4242=C4241,AA4242=AA4241+1))),INDEX(DATAS,AA4241+1),"")</f>
        <v/>
      </c>
      <c r="AI4241" s="60" t="str">
        <f aca="false">IF(AND(AC4241=1,AA4241&lt;2),IF(AND(C4242=C4241,AA4242=AA4241+1),IF(AC4242=1,"",INDEX(DATAS,AA4241+1)),INDEX(DATAS,AA4241+1)),"")</f>
        <v/>
      </c>
    </row>
    <row r="4242" customFormat="false" ht="15" hidden="false" customHeight="false" outlineLevel="0" collapsed="false">
      <c r="A4242" s="60" t="n">
        <v>46309</v>
      </c>
      <c r="B4242" s="0" t="n">
        <v>11</v>
      </c>
      <c r="C4242" s="0" t="n">
        <v>6409</v>
      </c>
      <c r="E4242" s="0" t="n">
        <v>0</v>
      </c>
      <c r="F4242" s="55" t="s">
        <v>1199</v>
      </c>
      <c r="I4242" s="55" t="s">
        <v>187</v>
      </c>
      <c r="U4242" s="0" t="n">
        <v>570</v>
      </c>
      <c r="V4242" s="0" t="n">
        <v>5</v>
      </c>
      <c r="W4242" s="60" t="n">
        <v>46288</v>
      </c>
      <c r="X4242" s="55" t="n">
        <f aca="false">IF(I4242="Male",0,1)</f>
        <v>1</v>
      </c>
      <c r="Y4242" s="55" t="n">
        <f aca="false">IF(OR(I4242="DNB",I4242="Dry DNB"),1,0)</f>
        <v>0</v>
      </c>
      <c r="Z4242" s="55" t="n">
        <f aca="false">IF(ISNUMBER(W4242),A4242-W4242,"")</f>
        <v>21</v>
      </c>
      <c r="AA4242" s="55" t="n">
        <f aca="false">MATCH(A4242,DATAS,0)</f>
        <v>1</v>
      </c>
      <c r="AB4242" s="55" t="n">
        <f aca="false">IF(AND(E4242&gt;0,OR(AND(B4242&gt;=1,B4242&lt;=6),B4242=10)),1,0)</f>
        <v>0</v>
      </c>
      <c r="AC4242" s="55" t="n">
        <f aca="false">IF(AND(E4242&gt;0,B4242=10),1,0)</f>
        <v>0</v>
      </c>
      <c r="AD4242" s="0" t="str">
        <f aca="false">IF(AND(C4241=C4242,AA4241=AA4242-1),AB4241,"")</f>
        <v/>
      </c>
      <c r="AE4242" s="0" t="str">
        <f aca="false">IF(AND(C4241=C4242,AA4241=AA4242-1),AC4241,"")</f>
        <v/>
      </c>
      <c r="AF4242" s="0" t="str">
        <f aca="false">IF(AA4242=1,"",IF(AND(AB4242=1,AD4242&lt;&gt;1),1,0))</f>
        <v/>
      </c>
      <c r="AG4242" s="0" t="str">
        <f aca="false">IF(AA4242=1,"",IF(AND(AC4242=1,AE4242&lt;&gt;1),1,0))</f>
        <v/>
      </c>
      <c r="AH4242" s="60" t="str">
        <f aca="false">IF(AND(E4242&gt;0,AA4242&lt;2,NOT(AND(C4243=C4242,AA4243=AA4242+1))),INDEX(DATAS,AA4242+1),"")</f>
        <v/>
      </c>
      <c r="AI4242" s="60" t="str">
        <f aca="false">IF(AND(AC4242=1,AA4242&lt;2),IF(AND(C4243=C4242,AA4243=AA4242+1),IF(AC4243=1,"",INDEX(DATAS,AA4242+1)),INDEX(DATAS,AA4242+1)),"")</f>
        <v/>
      </c>
    </row>
    <row r="4243" customFormat="false" ht="15" hidden="false" customHeight="false" outlineLevel="0" collapsed="false">
      <c r="A4243" s="60" t="n">
        <v>46310</v>
      </c>
      <c r="B4243" s="0" t="n">
        <v>11</v>
      </c>
      <c r="C4243" s="0" t="n">
        <v>6409</v>
      </c>
      <c r="E4243" s="0" t="n">
        <v>0</v>
      </c>
      <c r="F4243" s="55" t="s">
        <v>1199</v>
      </c>
      <c r="I4243" s="55" t="s">
        <v>187</v>
      </c>
      <c r="U4243" s="0" t="n">
        <v>571</v>
      </c>
      <c r="V4243" s="0" t="n">
        <v>5</v>
      </c>
      <c r="W4243" s="60" t="n">
        <v>46288</v>
      </c>
      <c r="X4243" s="55" t="n">
        <f aca="false">IF(I4243="Male",0,1)</f>
        <v>1</v>
      </c>
      <c r="Y4243" s="55" t="n">
        <f aca="false">IF(OR(I4243="DNB",I4243="Dry DNB"),1,0)</f>
        <v>0</v>
      </c>
      <c r="Z4243" s="55" t="n">
        <f aca="false">IF(ISNUMBER(W4243),A4243-W4243,"")</f>
        <v>22</v>
      </c>
      <c r="AA4243" s="55" t="n">
        <f aca="false">MATCH(A4243,DATAS,0)</f>
        <v>2</v>
      </c>
      <c r="AB4243" s="55" t="n">
        <f aca="false">IF(AND(E4243&gt;0,OR(AND(B4243&gt;=1,B4243&lt;=6),B4243=10)),1,0)</f>
        <v>0</v>
      </c>
      <c r="AC4243" s="55" t="n">
        <f aca="false">IF(AND(E4243&gt;0,B4243=10),1,0)</f>
        <v>0</v>
      </c>
      <c r="AD4243" s="55" t="n">
        <f aca="false">IF(AND(C4242=C4243,AA4242=AA4243-1),AB4242,"")</f>
        <v>0</v>
      </c>
      <c r="AE4243" s="55" t="n">
        <f aca="false">IF(AND(C4242=C4243,AA4242=AA4243-1),AC4242,"")</f>
        <v>0</v>
      </c>
      <c r="AF4243" s="55" t="n">
        <f aca="false">IF(AA4243=1,"",IF(AND(AB4243=1,AD4243&lt;&gt;1),1,0))</f>
        <v>0</v>
      </c>
      <c r="AG4243" s="55" t="n">
        <f aca="false">IF(AA4243=1,"",IF(AND(AC4243=1,AE4243&lt;&gt;1),1,0))</f>
        <v>0</v>
      </c>
      <c r="AH4243" s="60" t="str">
        <f aca="false">IF(AND(E4243&gt;0,AA4243&lt;2,NOT(AND(C4244=C4243,AA4244=AA4243+1))),INDEX(DATAS,AA4243+1),"")</f>
        <v/>
      </c>
      <c r="AI4243" s="60" t="str">
        <f aca="false">IF(AND(AC4243=1,AA4243&lt;2),IF(AND(C4244=C4243,AA4244=AA4243+1),IF(AC4244=1,"",INDEX(DATAS,AA4243+1)),INDEX(DATAS,AA4243+1)),"")</f>
        <v/>
      </c>
    </row>
    <row r="4244" customFormat="false" ht="15" hidden="false" customHeight="false" outlineLevel="0" collapsed="false">
      <c r="A4244" s="60" t="n">
        <v>46309</v>
      </c>
      <c r="B4244" s="0" t="n">
        <v>8</v>
      </c>
      <c r="C4244" s="0" t="n">
        <v>6410</v>
      </c>
      <c r="E4244" s="0" t="n">
        <v>0</v>
      </c>
      <c r="F4244" s="55" t="s">
        <v>1200</v>
      </c>
      <c r="I4244" s="55" t="s">
        <v>157</v>
      </c>
      <c r="L4244" s="0" t="n">
        <v>169</v>
      </c>
      <c r="U4244" s="0" t="n">
        <v>568</v>
      </c>
      <c r="V4244" s="0" t="n">
        <v>1</v>
      </c>
      <c r="W4244" s="60" t="n">
        <v>46141</v>
      </c>
      <c r="X4244" s="55" t="n">
        <f aca="false">IF(I4244="Male",0,1)</f>
        <v>1</v>
      </c>
      <c r="Y4244" s="55" t="n">
        <f aca="false">IF(OR(I4244="DNB",I4244="Dry DNB"),1,0)</f>
        <v>0</v>
      </c>
      <c r="Z4244" s="55" t="n">
        <f aca="false">IF(ISNUMBER(W4244),A4244-W4244,"")</f>
        <v>168</v>
      </c>
      <c r="AA4244" s="55" t="n">
        <f aca="false">MATCH(A4244,DATAS,0)</f>
        <v>1</v>
      </c>
      <c r="AB4244" s="55" t="n">
        <f aca="false">IF(AND(E4244&gt;0,OR(AND(B4244&gt;=1,B4244&lt;=6),B4244=10)),1,0)</f>
        <v>0</v>
      </c>
      <c r="AC4244" s="55" t="n">
        <f aca="false">IF(AND(E4244&gt;0,B4244=10),1,0)</f>
        <v>0</v>
      </c>
      <c r="AD4244" s="0" t="str">
        <f aca="false">IF(AND(C4243=C4244,AA4243=AA4244-1),AB4243,"")</f>
        <v/>
      </c>
      <c r="AE4244" s="0" t="str">
        <f aca="false">IF(AND(C4243=C4244,AA4243=AA4244-1),AC4243,"")</f>
        <v/>
      </c>
      <c r="AF4244" s="0" t="str">
        <f aca="false">IF(AA4244=1,"",IF(AND(AB4244=1,AD4244&lt;&gt;1),1,0))</f>
        <v/>
      </c>
      <c r="AG4244" s="0" t="str">
        <f aca="false">IF(AA4244=1,"",IF(AND(AC4244=1,AE4244&lt;&gt;1),1,0))</f>
        <v/>
      </c>
      <c r="AH4244" s="60" t="str">
        <f aca="false">IF(AND(E4244&gt;0,AA4244&lt;2,NOT(AND(C4245=C4244,AA4245=AA4244+1))),INDEX(DATAS,AA4244+1),"")</f>
        <v/>
      </c>
      <c r="AI4244" s="60" t="str">
        <f aca="false">IF(AND(AC4244=1,AA4244&lt;2),IF(AND(C4245=C4244,AA4245=AA4244+1),IF(AC4245=1,"",INDEX(DATAS,AA4244+1)),INDEX(DATAS,AA4244+1)),"")</f>
        <v/>
      </c>
    </row>
    <row r="4245" customFormat="false" ht="15" hidden="false" customHeight="false" outlineLevel="0" collapsed="false">
      <c r="A4245" s="60" t="n">
        <v>46310</v>
      </c>
      <c r="B4245" s="0" t="n">
        <v>8</v>
      </c>
      <c r="C4245" s="0" t="n">
        <v>6410</v>
      </c>
      <c r="E4245" s="0" t="n">
        <v>0</v>
      </c>
      <c r="F4245" s="55" t="s">
        <v>1200</v>
      </c>
      <c r="I4245" s="55" t="s">
        <v>157</v>
      </c>
      <c r="L4245" s="0" t="n">
        <v>170</v>
      </c>
      <c r="U4245" s="0" t="n">
        <v>569</v>
      </c>
      <c r="V4245" s="0" t="n">
        <v>1</v>
      </c>
      <c r="W4245" s="60" t="n">
        <v>46141</v>
      </c>
      <c r="X4245" s="55" t="n">
        <f aca="false">IF(I4245="Male",0,1)</f>
        <v>1</v>
      </c>
      <c r="Y4245" s="55" t="n">
        <f aca="false">IF(OR(I4245="DNB",I4245="Dry DNB"),1,0)</f>
        <v>0</v>
      </c>
      <c r="Z4245" s="55" t="n">
        <f aca="false">IF(ISNUMBER(W4245),A4245-W4245,"")</f>
        <v>169</v>
      </c>
      <c r="AA4245" s="55" t="n">
        <f aca="false">MATCH(A4245,DATAS,0)</f>
        <v>2</v>
      </c>
      <c r="AB4245" s="55" t="n">
        <f aca="false">IF(AND(E4245&gt;0,OR(AND(B4245&gt;=1,B4245&lt;=6),B4245=10)),1,0)</f>
        <v>0</v>
      </c>
      <c r="AC4245" s="55" t="n">
        <f aca="false">IF(AND(E4245&gt;0,B4245=10),1,0)</f>
        <v>0</v>
      </c>
      <c r="AD4245" s="55" t="n">
        <f aca="false">IF(AND(C4244=C4245,AA4244=AA4245-1),AB4244,"")</f>
        <v>0</v>
      </c>
      <c r="AE4245" s="55" t="n">
        <f aca="false">IF(AND(C4244=C4245,AA4244=AA4245-1),AC4244,"")</f>
        <v>0</v>
      </c>
      <c r="AF4245" s="55" t="n">
        <f aca="false">IF(AA4245=1,"",IF(AND(AB4245=1,AD4245&lt;&gt;1),1,0))</f>
        <v>0</v>
      </c>
      <c r="AG4245" s="55" t="n">
        <f aca="false">IF(AA4245=1,"",IF(AND(AC4245=1,AE4245&lt;&gt;1),1,0))</f>
        <v>0</v>
      </c>
      <c r="AH4245" s="60" t="str">
        <f aca="false">IF(AND(E4245&gt;0,AA4245&lt;2,NOT(AND(C4246=C4245,AA4246=AA4245+1))),INDEX(DATAS,AA4245+1),"")</f>
        <v/>
      </c>
      <c r="AI4245" s="60" t="str">
        <f aca="false">IF(AND(AC4245=1,AA4245&lt;2),IF(AND(C4246=C4245,AA4246=AA4245+1),IF(AC4246=1,"",INDEX(DATAS,AA4245+1)),INDEX(DATAS,AA4245+1)),"")</f>
        <v/>
      </c>
    </row>
    <row r="4246" customFormat="false" ht="15" hidden="false" customHeight="false" outlineLevel="0" collapsed="false">
      <c r="A4246" s="60" t="n">
        <v>46309</v>
      </c>
      <c r="B4246" s="0" t="n">
        <v>8</v>
      </c>
      <c r="C4246" s="0" t="n">
        <v>6411</v>
      </c>
      <c r="E4246" s="0" t="n">
        <v>0</v>
      </c>
      <c r="F4246" s="55" t="s">
        <v>1200</v>
      </c>
      <c r="I4246" s="55" t="s">
        <v>157</v>
      </c>
      <c r="L4246" s="0" t="n">
        <v>169</v>
      </c>
      <c r="U4246" s="0" t="n">
        <v>568</v>
      </c>
      <c r="V4246" s="0" t="n">
        <v>1</v>
      </c>
      <c r="W4246" s="60" t="n">
        <v>46141</v>
      </c>
      <c r="X4246" s="55" t="n">
        <f aca="false">IF(I4246="Male",0,1)</f>
        <v>1</v>
      </c>
      <c r="Y4246" s="55" t="n">
        <f aca="false">IF(OR(I4246="DNB",I4246="Dry DNB"),1,0)</f>
        <v>0</v>
      </c>
      <c r="Z4246" s="55" t="n">
        <f aca="false">IF(ISNUMBER(W4246),A4246-W4246,"")</f>
        <v>168</v>
      </c>
      <c r="AA4246" s="55" t="n">
        <f aca="false">MATCH(A4246,DATAS,0)</f>
        <v>1</v>
      </c>
      <c r="AB4246" s="55" t="n">
        <f aca="false">IF(AND(E4246&gt;0,OR(AND(B4246&gt;=1,B4246&lt;=6),B4246=10)),1,0)</f>
        <v>0</v>
      </c>
      <c r="AC4246" s="55" t="n">
        <f aca="false">IF(AND(E4246&gt;0,B4246=10),1,0)</f>
        <v>0</v>
      </c>
      <c r="AD4246" s="0" t="str">
        <f aca="false">IF(AND(C4245=C4246,AA4245=AA4246-1),AB4245,"")</f>
        <v/>
      </c>
      <c r="AE4246" s="0" t="str">
        <f aca="false">IF(AND(C4245=C4246,AA4245=AA4246-1),AC4245,"")</f>
        <v/>
      </c>
      <c r="AF4246" s="0" t="str">
        <f aca="false">IF(AA4246=1,"",IF(AND(AB4246=1,AD4246&lt;&gt;1),1,0))</f>
        <v/>
      </c>
      <c r="AG4246" s="0" t="str">
        <f aca="false">IF(AA4246=1,"",IF(AND(AC4246=1,AE4246&lt;&gt;1),1,0))</f>
        <v/>
      </c>
      <c r="AH4246" s="60" t="str">
        <f aca="false">IF(AND(E4246&gt;0,AA4246&lt;2,NOT(AND(C4247=C4246,AA4247=AA4246+1))),INDEX(DATAS,AA4246+1),"")</f>
        <v/>
      </c>
      <c r="AI4246" s="60" t="str">
        <f aca="false">IF(AND(AC4246=1,AA4246&lt;2),IF(AND(C4247=C4246,AA4247=AA4246+1),IF(AC4247=1,"",INDEX(DATAS,AA4246+1)),INDEX(DATAS,AA4246+1)),"")</f>
        <v/>
      </c>
    </row>
    <row r="4247" customFormat="false" ht="15" hidden="false" customHeight="false" outlineLevel="0" collapsed="false">
      <c r="A4247" s="60" t="n">
        <v>46310</v>
      </c>
      <c r="B4247" s="0" t="n">
        <v>8</v>
      </c>
      <c r="C4247" s="0" t="n">
        <v>6411</v>
      </c>
      <c r="E4247" s="0" t="n">
        <v>0</v>
      </c>
      <c r="F4247" s="55" t="s">
        <v>1200</v>
      </c>
      <c r="I4247" s="55" t="s">
        <v>157</v>
      </c>
      <c r="L4247" s="0" t="n">
        <v>170</v>
      </c>
      <c r="U4247" s="0" t="n">
        <v>569</v>
      </c>
      <c r="V4247" s="0" t="n">
        <v>1</v>
      </c>
      <c r="W4247" s="60" t="n">
        <v>46141</v>
      </c>
      <c r="X4247" s="55" t="n">
        <f aca="false">IF(I4247="Male",0,1)</f>
        <v>1</v>
      </c>
      <c r="Y4247" s="55" t="n">
        <f aca="false">IF(OR(I4247="DNB",I4247="Dry DNB"),1,0)</f>
        <v>0</v>
      </c>
      <c r="Z4247" s="55" t="n">
        <f aca="false">IF(ISNUMBER(W4247),A4247-W4247,"")</f>
        <v>169</v>
      </c>
      <c r="AA4247" s="55" t="n">
        <f aca="false">MATCH(A4247,DATAS,0)</f>
        <v>2</v>
      </c>
      <c r="AB4247" s="55" t="n">
        <f aca="false">IF(AND(E4247&gt;0,OR(AND(B4247&gt;=1,B4247&lt;=6),B4247=10)),1,0)</f>
        <v>0</v>
      </c>
      <c r="AC4247" s="55" t="n">
        <f aca="false">IF(AND(E4247&gt;0,B4247=10),1,0)</f>
        <v>0</v>
      </c>
      <c r="AD4247" s="55" t="n">
        <f aca="false">IF(AND(C4246=C4247,AA4246=AA4247-1),AB4246,"")</f>
        <v>0</v>
      </c>
      <c r="AE4247" s="55" t="n">
        <f aca="false">IF(AND(C4246=C4247,AA4246=AA4247-1),AC4246,"")</f>
        <v>0</v>
      </c>
      <c r="AF4247" s="55" t="n">
        <f aca="false">IF(AA4247=1,"",IF(AND(AB4247=1,AD4247&lt;&gt;1),1,0))</f>
        <v>0</v>
      </c>
      <c r="AG4247" s="55" t="n">
        <f aca="false">IF(AA4247=1,"",IF(AND(AC4247=1,AE4247&lt;&gt;1),1,0))</f>
        <v>0</v>
      </c>
      <c r="AH4247" s="60" t="str">
        <f aca="false">IF(AND(E4247&gt;0,AA4247&lt;2,NOT(AND(C4248=C4247,AA4248=AA4247+1))),INDEX(DATAS,AA4247+1),"")</f>
        <v/>
      </c>
      <c r="AI4247" s="60" t="str">
        <f aca="false">IF(AND(AC4247=1,AA4247&lt;2),IF(AND(C4248=C4247,AA4248=AA4247+1),IF(AC4248=1,"",INDEX(DATAS,AA4247+1)),INDEX(DATAS,AA4247+1)),"")</f>
        <v/>
      </c>
    </row>
    <row r="4248" customFormat="false" ht="15" hidden="false" customHeight="false" outlineLevel="0" collapsed="false">
      <c r="A4248" s="60" t="n">
        <v>46309</v>
      </c>
      <c r="B4248" s="0" t="n">
        <v>8</v>
      </c>
      <c r="C4248" s="0" t="n">
        <v>6412</v>
      </c>
      <c r="E4248" s="0" t="n">
        <v>0</v>
      </c>
      <c r="F4248" s="55" t="s">
        <v>1200</v>
      </c>
      <c r="I4248" s="55" t="s">
        <v>157</v>
      </c>
      <c r="L4248" s="0" t="n">
        <v>147</v>
      </c>
      <c r="U4248" s="0" t="n">
        <v>568</v>
      </c>
      <c r="V4248" s="0" t="n">
        <v>2</v>
      </c>
      <c r="W4248" s="60" t="n">
        <v>46163</v>
      </c>
      <c r="X4248" s="55" t="n">
        <f aca="false">IF(I4248="Male",0,1)</f>
        <v>1</v>
      </c>
      <c r="Y4248" s="55" t="n">
        <f aca="false">IF(OR(I4248="DNB",I4248="Dry DNB"),1,0)</f>
        <v>0</v>
      </c>
      <c r="Z4248" s="55" t="n">
        <f aca="false">IF(ISNUMBER(W4248),A4248-W4248,"")</f>
        <v>146</v>
      </c>
      <c r="AA4248" s="55" t="n">
        <f aca="false">MATCH(A4248,DATAS,0)</f>
        <v>1</v>
      </c>
      <c r="AB4248" s="55" t="n">
        <f aca="false">IF(AND(E4248&gt;0,OR(AND(B4248&gt;=1,B4248&lt;=6),B4248=10)),1,0)</f>
        <v>0</v>
      </c>
      <c r="AC4248" s="55" t="n">
        <f aca="false">IF(AND(E4248&gt;0,B4248=10),1,0)</f>
        <v>0</v>
      </c>
      <c r="AD4248" s="0" t="str">
        <f aca="false">IF(AND(C4247=C4248,AA4247=AA4248-1),AB4247,"")</f>
        <v/>
      </c>
      <c r="AE4248" s="0" t="str">
        <f aca="false">IF(AND(C4247=C4248,AA4247=AA4248-1),AC4247,"")</f>
        <v/>
      </c>
      <c r="AF4248" s="0" t="str">
        <f aca="false">IF(AA4248=1,"",IF(AND(AB4248=1,AD4248&lt;&gt;1),1,0))</f>
        <v/>
      </c>
      <c r="AG4248" s="0" t="str">
        <f aca="false">IF(AA4248=1,"",IF(AND(AC4248=1,AE4248&lt;&gt;1),1,0))</f>
        <v/>
      </c>
      <c r="AH4248" s="60" t="str">
        <f aca="false">IF(AND(E4248&gt;0,AA4248&lt;2,NOT(AND(C4249=C4248,AA4249=AA4248+1))),INDEX(DATAS,AA4248+1),"")</f>
        <v/>
      </c>
      <c r="AI4248" s="60" t="str">
        <f aca="false">IF(AND(AC4248=1,AA4248&lt;2),IF(AND(C4249=C4248,AA4249=AA4248+1),IF(AC4249=1,"",INDEX(DATAS,AA4248+1)),INDEX(DATAS,AA4248+1)),"")</f>
        <v/>
      </c>
    </row>
    <row r="4249" customFormat="false" ht="15" hidden="false" customHeight="false" outlineLevel="0" collapsed="false">
      <c r="A4249" s="60" t="n">
        <v>46310</v>
      </c>
      <c r="B4249" s="0" t="n">
        <v>8</v>
      </c>
      <c r="C4249" s="0" t="n">
        <v>6412</v>
      </c>
      <c r="E4249" s="0" t="n">
        <v>0</v>
      </c>
      <c r="F4249" s="55" t="s">
        <v>1200</v>
      </c>
      <c r="I4249" s="55" t="s">
        <v>157</v>
      </c>
      <c r="L4249" s="0" t="n">
        <v>148</v>
      </c>
      <c r="U4249" s="0" t="n">
        <v>569</v>
      </c>
      <c r="V4249" s="0" t="n">
        <v>2</v>
      </c>
      <c r="W4249" s="60" t="n">
        <v>46163</v>
      </c>
      <c r="X4249" s="55" t="n">
        <f aca="false">IF(I4249="Male",0,1)</f>
        <v>1</v>
      </c>
      <c r="Y4249" s="55" t="n">
        <f aca="false">IF(OR(I4249="DNB",I4249="Dry DNB"),1,0)</f>
        <v>0</v>
      </c>
      <c r="Z4249" s="55" t="n">
        <f aca="false">IF(ISNUMBER(W4249),A4249-W4249,"")</f>
        <v>147</v>
      </c>
      <c r="AA4249" s="55" t="n">
        <f aca="false">MATCH(A4249,DATAS,0)</f>
        <v>2</v>
      </c>
      <c r="AB4249" s="55" t="n">
        <f aca="false">IF(AND(E4249&gt;0,OR(AND(B4249&gt;=1,B4249&lt;=6),B4249=10)),1,0)</f>
        <v>0</v>
      </c>
      <c r="AC4249" s="55" t="n">
        <f aca="false">IF(AND(E4249&gt;0,B4249=10),1,0)</f>
        <v>0</v>
      </c>
      <c r="AD4249" s="55" t="n">
        <f aca="false">IF(AND(C4248=C4249,AA4248=AA4249-1),AB4248,"")</f>
        <v>0</v>
      </c>
      <c r="AE4249" s="55" t="n">
        <f aca="false">IF(AND(C4248=C4249,AA4248=AA4249-1),AC4248,"")</f>
        <v>0</v>
      </c>
      <c r="AF4249" s="55" t="n">
        <f aca="false">IF(AA4249=1,"",IF(AND(AB4249=1,AD4249&lt;&gt;1),1,0))</f>
        <v>0</v>
      </c>
      <c r="AG4249" s="55" t="n">
        <f aca="false">IF(AA4249=1,"",IF(AND(AC4249=1,AE4249&lt;&gt;1),1,0))</f>
        <v>0</v>
      </c>
      <c r="AH4249" s="60" t="str">
        <f aca="false">IF(AND(E4249&gt;0,AA4249&lt;2,NOT(AND(C4250=C4249,AA4250=AA4249+1))),INDEX(DATAS,AA4249+1),"")</f>
        <v/>
      </c>
      <c r="AI4249" s="60" t="str">
        <f aca="false">IF(AND(AC4249=1,AA4249&lt;2),IF(AND(C4250=C4249,AA4250=AA4249+1),IF(AC4250=1,"",INDEX(DATAS,AA4249+1)),INDEX(DATAS,AA4249+1)),"")</f>
        <v/>
      </c>
    </row>
    <row r="4250" customFormat="false" ht="15" hidden="false" customHeight="false" outlineLevel="0" collapsed="false">
      <c r="A4250" s="60" t="n">
        <v>46309</v>
      </c>
      <c r="B4250" s="0" t="n">
        <v>8</v>
      </c>
      <c r="C4250" s="0" t="n">
        <v>6413</v>
      </c>
      <c r="E4250" s="0" t="n">
        <v>0</v>
      </c>
      <c r="F4250" s="55" t="s">
        <v>1201</v>
      </c>
      <c r="I4250" s="55" t="s">
        <v>157</v>
      </c>
      <c r="L4250" s="0" t="n">
        <v>166</v>
      </c>
      <c r="U4250" s="0" t="n">
        <v>567</v>
      </c>
      <c r="V4250" s="0" t="n">
        <v>1</v>
      </c>
      <c r="W4250" s="60" t="n">
        <v>46144</v>
      </c>
      <c r="X4250" s="55" t="n">
        <f aca="false">IF(I4250="Male",0,1)</f>
        <v>1</v>
      </c>
      <c r="Y4250" s="55" t="n">
        <f aca="false">IF(OR(I4250="DNB",I4250="Dry DNB"),1,0)</f>
        <v>0</v>
      </c>
      <c r="Z4250" s="55" t="n">
        <f aca="false">IF(ISNUMBER(W4250),A4250-W4250,"")</f>
        <v>165</v>
      </c>
      <c r="AA4250" s="55" t="n">
        <f aca="false">MATCH(A4250,DATAS,0)</f>
        <v>1</v>
      </c>
      <c r="AB4250" s="55" t="n">
        <f aca="false">IF(AND(E4250&gt;0,OR(AND(B4250&gt;=1,B4250&lt;=6),B4250=10)),1,0)</f>
        <v>0</v>
      </c>
      <c r="AC4250" s="55" t="n">
        <f aca="false">IF(AND(E4250&gt;0,B4250=10),1,0)</f>
        <v>0</v>
      </c>
      <c r="AD4250" s="0" t="str">
        <f aca="false">IF(AND(C4249=C4250,AA4249=AA4250-1),AB4249,"")</f>
        <v/>
      </c>
      <c r="AE4250" s="0" t="str">
        <f aca="false">IF(AND(C4249=C4250,AA4249=AA4250-1),AC4249,"")</f>
        <v/>
      </c>
      <c r="AF4250" s="0" t="str">
        <f aca="false">IF(AA4250=1,"",IF(AND(AB4250=1,AD4250&lt;&gt;1),1,0))</f>
        <v/>
      </c>
      <c r="AG4250" s="0" t="str">
        <f aca="false">IF(AA4250=1,"",IF(AND(AC4250=1,AE4250&lt;&gt;1),1,0))</f>
        <v/>
      </c>
      <c r="AH4250" s="60" t="str">
        <f aca="false">IF(AND(E4250&gt;0,AA4250&lt;2,NOT(AND(C4251=C4250,AA4251=AA4250+1))),INDEX(DATAS,AA4250+1),"")</f>
        <v/>
      </c>
      <c r="AI4250" s="60" t="str">
        <f aca="false">IF(AND(AC4250=1,AA4250&lt;2),IF(AND(C4251=C4250,AA4251=AA4250+1),IF(AC4251=1,"",INDEX(DATAS,AA4250+1)),INDEX(DATAS,AA4250+1)),"")</f>
        <v/>
      </c>
    </row>
    <row r="4251" customFormat="false" ht="15" hidden="false" customHeight="false" outlineLevel="0" collapsed="false">
      <c r="A4251" s="60" t="n">
        <v>46310</v>
      </c>
      <c r="B4251" s="0" t="n">
        <v>8</v>
      </c>
      <c r="C4251" s="0" t="n">
        <v>6413</v>
      </c>
      <c r="E4251" s="0" t="n">
        <v>0</v>
      </c>
      <c r="F4251" s="55" t="s">
        <v>1201</v>
      </c>
      <c r="I4251" s="55" t="s">
        <v>157</v>
      </c>
      <c r="L4251" s="0" t="n">
        <v>167</v>
      </c>
      <c r="U4251" s="0" t="n">
        <v>568</v>
      </c>
      <c r="V4251" s="0" t="n">
        <v>1</v>
      </c>
      <c r="W4251" s="60" t="n">
        <v>46144</v>
      </c>
      <c r="X4251" s="55" t="n">
        <f aca="false">IF(I4251="Male",0,1)</f>
        <v>1</v>
      </c>
      <c r="Y4251" s="55" t="n">
        <f aca="false">IF(OR(I4251="DNB",I4251="Dry DNB"),1,0)</f>
        <v>0</v>
      </c>
      <c r="Z4251" s="55" t="n">
        <f aca="false">IF(ISNUMBER(W4251),A4251-W4251,"")</f>
        <v>166</v>
      </c>
      <c r="AA4251" s="55" t="n">
        <f aca="false">MATCH(A4251,DATAS,0)</f>
        <v>2</v>
      </c>
      <c r="AB4251" s="55" t="n">
        <f aca="false">IF(AND(E4251&gt;0,OR(AND(B4251&gt;=1,B4251&lt;=6),B4251=10)),1,0)</f>
        <v>0</v>
      </c>
      <c r="AC4251" s="55" t="n">
        <f aca="false">IF(AND(E4251&gt;0,B4251=10),1,0)</f>
        <v>0</v>
      </c>
      <c r="AD4251" s="55" t="n">
        <f aca="false">IF(AND(C4250=C4251,AA4250=AA4251-1),AB4250,"")</f>
        <v>0</v>
      </c>
      <c r="AE4251" s="55" t="n">
        <f aca="false">IF(AND(C4250=C4251,AA4250=AA4251-1),AC4250,"")</f>
        <v>0</v>
      </c>
      <c r="AF4251" s="55" t="n">
        <f aca="false">IF(AA4251=1,"",IF(AND(AB4251=1,AD4251&lt;&gt;1),1,0))</f>
        <v>0</v>
      </c>
      <c r="AG4251" s="55" t="n">
        <f aca="false">IF(AA4251=1,"",IF(AND(AC4251=1,AE4251&lt;&gt;1),1,0))</f>
        <v>0</v>
      </c>
      <c r="AH4251" s="60" t="str">
        <f aca="false">IF(AND(E4251&gt;0,AA4251&lt;2,NOT(AND(C4252=C4251,AA4252=AA4251+1))),INDEX(DATAS,AA4251+1),"")</f>
        <v/>
      </c>
      <c r="AI4251" s="60" t="str">
        <f aca="false">IF(AND(AC4251=1,AA4251&lt;2),IF(AND(C4252=C4251,AA4252=AA4251+1),IF(AC4252=1,"",INDEX(DATAS,AA4251+1)),INDEX(DATAS,AA4251+1)),"")</f>
        <v/>
      </c>
    </row>
    <row r="4252" customFormat="false" ht="15" hidden="false" customHeight="false" outlineLevel="0" collapsed="false">
      <c r="A4252" s="60" t="n">
        <v>46309</v>
      </c>
      <c r="B4252" s="0" t="n">
        <v>8</v>
      </c>
      <c r="C4252" s="0" t="n">
        <v>6414</v>
      </c>
      <c r="E4252" s="0" t="n">
        <v>0</v>
      </c>
      <c r="F4252" s="55" t="s">
        <v>1201</v>
      </c>
      <c r="I4252" s="55" t="s">
        <v>157</v>
      </c>
      <c r="L4252" s="0" t="n">
        <v>167</v>
      </c>
      <c r="U4252" s="0" t="n">
        <v>567</v>
      </c>
      <c r="V4252" s="0" t="n">
        <v>1</v>
      </c>
      <c r="W4252" s="60" t="n">
        <v>46143</v>
      </c>
      <c r="X4252" s="55" t="n">
        <f aca="false">IF(I4252="Male",0,1)</f>
        <v>1</v>
      </c>
      <c r="Y4252" s="55" t="n">
        <f aca="false">IF(OR(I4252="DNB",I4252="Dry DNB"),1,0)</f>
        <v>0</v>
      </c>
      <c r="Z4252" s="55" t="n">
        <f aca="false">IF(ISNUMBER(W4252),A4252-W4252,"")</f>
        <v>166</v>
      </c>
      <c r="AA4252" s="55" t="n">
        <f aca="false">MATCH(A4252,DATAS,0)</f>
        <v>1</v>
      </c>
      <c r="AB4252" s="55" t="n">
        <f aca="false">IF(AND(E4252&gt;0,OR(AND(B4252&gt;=1,B4252&lt;=6),B4252=10)),1,0)</f>
        <v>0</v>
      </c>
      <c r="AC4252" s="55" t="n">
        <f aca="false">IF(AND(E4252&gt;0,B4252=10),1,0)</f>
        <v>0</v>
      </c>
      <c r="AD4252" s="0" t="str">
        <f aca="false">IF(AND(C4251=C4252,AA4251=AA4252-1),AB4251,"")</f>
        <v/>
      </c>
      <c r="AE4252" s="0" t="str">
        <f aca="false">IF(AND(C4251=C4252,AA4251=AA4252-1),AC4251,"")</f>
        <v/>
      </c>
      <c r="AF4252" s="0" t="str">
        <f aca="false">IF(AA4252=1,"",IF(AND(AB4252=1,AD4252&lt;&gt;1),1,0))</f>
        <v/>
      </c>
      <c r="AG4252" s="0" t="str">
        <f aca="false">IF(AA4252=1,"",IF(AND(AC4252=1,AE4252&lt;&gt;1),1,0))</f>
        <v/>
      </c>
      <c r="AH4252" s="60" t="str">
        <f aca="false">IF(AND(E4252&gt;0,AA4252&lt;2,NOT(AND(C4253=C4252,AA4253=AA4252+1))),INDEX(DATAS,AA4252+1),"")</f>
        <v/>
      </c>
      <c r="AI4252" s="60" t="str">
        <f aca="false">IF(AND(AC4252=1,AA4252&lt;2),IF(AND(C4253=C4252,AA4253=AA4252+1),IF(AC4253=1,"",INDEX(DATAS,AA4252+1)),INDEX(DATAS,AA4252+1)),"")</f>
        <v/>
      </c>
    </row>
    <row r="4253" customFormat="false" ht="15" hidden="false" customHeight="false" outlineLevel="0" collapsed="false">
      <c r="A4253" s="60" t="n">
        <v>46310</v>
      </c>
      <c r="B4253" s="0" t="n">
        <v>8</v>
      </c>
      <c r="C4253" s="0" t="n">
        <v>6414</v>
      </c>
      <c r="E4253" s="0" t="n">
        <v>0</v>
      </c>
      <c r="F4253" s="55" t="s">
        <v>1201</v>
      </c>
      <c r="I4253" s="55" t="s">
        <v>157</v>
      </c>
      <c r="L4253" s="0" t="n">
        <v>168</v>
      </c>
      <c r="U4253" s="0" t="n">
        <v>568</v>
      </c>
      <c r="V4253" s="0" t="n">
        <v>1</v>
      </c>
      <c r="W4253" s="60" t="n">
        <v>46143</v>
      </c>
      <c r="X4253" s="55" t="n">
        <f aca="false">IF(I4253="Male",0,1)</f>
        <v>1</v>
      </c>
      <c r="Y4253" s="55" t="n">
        <f aca="false">IF(OR(I4253="DNB",I4253="Dry DNB"),1,0)</f>
        <v>0</v>
      </c>
      <c r="Z4253" s="55" t="n">
        <f aca="false">IF(ISNUMBER(W4253),A4253-W4253,"")</f>
        <v>167</v>
      </c>
      <c r="AA4253" s="55" t="n">
        <f aca="false">MATCH(A4253,DATAS,0)</f>
        <v>2</v>
      </c>
      <c r="AB4253" s="55" t="n">
        <f aca="false">IF(AND(E4253&gt;0,OR(AND(B4253&gt;=1,B4253&lt;=6),B4253=10)),1,0)</f>
        <v>0</v>
      </c>
      <c r="AC4253" s="55" t="n">
        <f aca="false">IF(AND(E4253&gt;0,B4253=10),1,0)</f>
        <v>0</v>
      </c>
      <c r="AD4253" s="55" t="n">
        <f aca="false">IF(AND(C4252=C4253,AA4252=AA4253-1),AB4252,"")</f>
        <v>0</v>
      </c>
      <c r="AE4253" s="55" t="n">
        <f aca="false">IF(AND(C4252=C4253,AA4252=AA4253-1),AC4252,"")</f>
        <v>0</v>
      </c>
      <c r="AF4253" s="55" t="n">
        <f aca="false">IF(AA4253=1,"",IF(AND(AB4253=1,AD4253&lt;&gt;1),1,0))</f>
        <v>0</v>
      </c>
      <c r="AG4253" s="55" t="n">
        <f aca="false">IF(AA4253=1,"",IF(AND(AC4253=1,AE4253&lt;&gt;1),1,0))</f>
        <v>0</v>
      </c>
      <c r="AH4253" s="60" t="str">
        <f aca="false">IF(AND(E4253&gt;0,AA4253&lt;2,NOT(AND(C4254=C4253,AA4254=AA4253+1))),INDEX(DATAS,AA4253+1),"")</f>
        <v/>
      </c>
      <c r="AI4253" s="60" t="str">
        <f aca="false">IF(AND(AC4253=1,AA4253&lt;2),IF(AND(C4254=C4253,AA4254=AA4253+1),IF(AC4254=1,"",INDEX(DATAS,AA4253+1)),INDEX(DATAS,AA4253+1)),"")</f>
        <v/>
      </c>
    </row>
    <row r="4254" customFormat="false" ht="15" hidden="false" customHeight="false" outlineLevel="0" collapsed="false">
      <c r="A4254" s="60" t="n">
        <v>46309</v>
      </c>
      <c r="B4254" s="0" t="n">
        <v>8</v>
      </c>
      <c r="C4254" s="0" t="n">
        <v>6415</v>
      </c>
      <c r="E4254" s="0" t="n">
        <v>0</v>
      </c>
      <c r="F4254" s="55" t="s">
        <v>1201</v>
      </c>
      <c r="I4254" s="55" t="s">
        <v>157</v>
      </c>
      <c r="L4254" s="0" t="n">
        <v>168</v>
      </c>
      <c r="U4254" s="0" t="n">
        <v>567</v>
      </c>
      <c r="V4254" s="0" t="n">
        <v>1</v>
      </c>
      <c r="W4254" s="60" t="n">
        <v>46142</v>
      </c>
      <c r="X4254" s="55" t="n">
        <f aca="false">IF(I4254="Male",0,1)</f>
        <v>1</v>
      </c>
      <c r="Y4254" s="55" t="n">
        <f aca="false">IF(OR(I4254="DNB",I4254="Dry DNB"),1,0)</f>
        <v>0</v>
      </c>
      <c r="Z4254" s="55" t="n">
        <f aca="false">IF(ISNUMBER(W4254),A4254-W4254,"")</f>
        <v>167</v>
      </c>
      <c r="AA4254" s="55" t="n">
        <f aca="false">MATCH(A4254,DATAS,0)</f>
        <v>1</v>
      </c>
      <c r="AB4254" s="55" t="n">
        <f aca="false">IF(AND(E4254&gt;0,OR(AND(B4254&gt;=1,B4254&lt;=6),B4254=10)),1,0)</f>
        <v>0</v>
      </c>
      <c r="AC4254" s="55" t="n">
        <f aca="false">IF(AND(E4254&gt;0,B4254=10),1,0)</f>
        <v>0</v>
      </c>
      <c r="AD4254" s="0" t="str">
        <f aca="false">IF(AND(C4253=C4254,AA4253=AA4254-1),AB4253,"")</f>
        <v/>
      </c>
      <c r="AE4254" s="0" t="str">
        <f aca="false">IF(AND(C4253=C4254,AA4253=AA4254-1),AC4253,"")</f>
        <v/>
      </c>
      <c r="AF4254" s="0" t="str">
        <f aca="false">IF(AA4254=1,"",IF(AND(AB4254=1,AD4254&lt;&gt;1),1,0))</f>
        <v/>
      </c>
      <c r="AG4254" s="0" t="str">
        <f aca="false">IF(AA4254=1,"",IF(AND(AC4254=1,AE4254&lt;&gt;1),1,0))</f>
        <v/>
      </c>
      <c r="AH4254" s="60" t="str">
        <f aca="false">IF(AND(E4254&gt;0,AA4254&lt;2,NOT(AND(C4255=C4254,AA4255=AA4254+1))),INDEX(DATAS,AA4254+1),"")</f>
        <v/>
      </c>
      <c r="AI4254" s="60" t="str">
        <f aca="false">IF(AND(AC4254=1,AA4254&lt;2),IF(AND(C4255=C4254,AA4255=AA4254+1),IF(AC4255=1,"",INDEX(DATAS,AA4254+1)),INDEX(DATAS,AA4254+1)),"")</f>
        <v/>
      </c>
    </row>
    <row r="4255" customFormat="false" ht="15" hidden="false" customHeight="false" outlineLevel="0" collapsed="false">
      <c r="A4255" s="60" t="n">
        <v>46310</v>
      </c>
      <c r="B4255" s="0" t="n">
        <v>8</v>
      </c>
      <c r="C4255" s="0" t="n">
        <v>6415</v>
      </c>
      <c r="E4255" s="0" t="n">
        <v>0</v>
      </c>
      <c r="F4255" s="55" t="s">
        <v>1201</v>
      </c>
      <c r="I4255" s="55" t="s">
        <v>157</v>
      </c>
      <c r="L4255" s="0" t="n">
        <v>169</v>
      </c>
      <c r="U4255" s="0" t="n">
        <v>568</v>
      </c>
      <c r="V4255" s="0" t="n">
        <v>1</v>
      </c>
      <c r="W4255" s="60" t="n">
        <v>46142</v>
      </c>
      <c r="X4255" s="55" t="n">
        <f aca="false">IF(I4255="Male",0,1)</f>
        <v>1</v>
      </c>
      <c r="Y4255" s="55" t="n">
        <f aca="false">IF(OR(I4255="DNB",I4255="Dry DNB"),1,0)</f>
        <v>0</v>
      </c>
      <c r="Z4255" s="55" t="n">
        <f aca="false">IF(ISNUMBER(W4255),A4255-W4255,"")</f>
        <v>168</v>
      </c>
      <c r="AA4255" s="55" t="n">
        <f aca="false">MATCH(A4255,DATAS,0)</f>
        <v>2</v>
      </c>
      <c r="AB4255" s="55" t="n">
        <f aca="false">IF(AND(E4255&gt;0,OR(AND(B4255&gt;=1,B4255&lt;=6),B4255=10)),1,0)</f>
        <v>0</v>
      </c>
      <c r="AC4255" s="55" t="n">
        <f aca="false">IF(AND(E4255&gt;0,B4255=10),1,0)</f>
        <v>0</v>
      </c>
      <c r="AD4255" s="55" t="n">
        <f aca="false">IF(AND(C4254=C4255,AA4254=AA4255-1),AB4254,"")</f>
        <v>0</v>
      </c>
      <c r="AE4255" s="55" t="n">
        <f aca="false">IF(AND(C4254=C4255,AA4254=AA4255-1),AC4254,"")</f>
        <v>0</v>
      </c>
      <c r="AF4255" s="55" t="n">
        <f aca="false">IF(AA4255=1,"",IF(AND(AB4255=1,AD4255&lt;&gt;1),1,0))</f>
        <v>0</v>
      </c>
      <c r="AG4255" s="55" t="n">
        <f aca="false">IF(AA4255=1,"",IF(AND(AC4255=1,AE4255&lt;&gt;1),1,0))</f>
        <v>0</v>
      </c>
      <c r="AH4255" s="60" t="str">
        <f aca="false">IF(AND(E4255&gt;0,AA4255&lt;2,NOT(AND(C4256=C4255,AA4256=AA4255+1))),INDEX(DATAS,AA4255+1),"")</f>
        <v/>
      </c>
      <c r="AI4255" s="60" t="str">
        <f aca="false">IF(AND(AC4255=1,AA4255&lt;2),IF(AND(C4256=C4255,AA4256=AA4255+1),IF(AC4256=1,"",INDEX(DATAS,AA4255+1)),INDEX(DATAS,AA4255+1)),"")</f>
        <v/>
      </c>
    </row>
    <row r="4256" customFormat="false" ht="15" hidden="false" customHeight="false" outlineLevel="0" collapsed="false">
      <c r="A4256" s="60" t="n">
        <v>46309</v>
      </c>
      <c r="B4256" s="0" t="n">
        <v>8</v>
      </c>
      <c r="C4256" s="0" t="n">
        <v>6416</v>
      </c>
      <c r="E4256" s="0" t="n">
        <v>0</v>
      </c>
      <c r="F4256" s="55" t="s">
        <v>1202</v>
      </c>
      <c r="I4256" s="55" t="s">
        <v>157</v>
      </c>
      <c r="L4256" s="0" t="n">
        <v>150</v>
      </c>
      <c r="U4256" s="0" t="n">
        <v>565</v>
      </c>
      <c r="V4256" s="0" t="n">
        <v>1</v>
      </c>
      <c r="W4256" s="60" t="n">
        <v>46160</v>
      </c>
      <c r="X4256" s="55" t="n">
        <f aca="false">IF(I4256="Male",0,1)</f>
        <v>1</v>
      </c>
      <c r="Y4256" s="55" t="n">
        <f aca="false">IF(OR(I4256="DNB",I4256="Dry DNB"),1,0)</f>
        <v>0</v>
      </c>
      <c r="Z4256" s="55" t="n">
        <f aca="false">IF(ISNUMBER(W4256),A4256-W4256,"")</f>
        <v>149</v>
      </c>
      <c r="AA4256" s="55" t="n">
        <f aca="false">MATCH(A4256,DATAS,0)</f>
        <v>1</v>
      </c>
      <c r="AB4256" s="55" t="n">
        <f aca="false">IF(AND(E4256&gt;0,OR(AND(B4256&gt;=1,B4256&lt;=6),B4256=10)),1,0)</f>
        <v>0</v>
      </c>
      <c r="AC4256" s="55" t="n">
        <f aca="false">IF(AND(E4256&gt;0,B4256=10),1,0)</f>
        <v>0</v>
      </c>
      <c r="AD4256" s="0" t="str">
        <f aca="false">IF(AND(C4255=C4256,AA4255=AA4256-1),AB4255,"")</f>
        <v/>
      </c>
      <c r="AE4256" s="0" t="str">
        <f aca="false">IF(AND(C4255=C4256,AA4255=AA4256-1),AC4255,"")</f>
        <v/>
      </c>
      <c r="AF4256" s="0" t="str">
        <f aca="false">IF(AA4256=1,"",IF(AND(AB4256=1,AD4256&lt;&gt;1),1,0))</f>
        <v/>
      </c>
      <c r="AG4256" s="0" t="str">
        <f aca="false">IF(AA4256=1,"",IF(AND(AC4256=1,AE4256&lt;&gt;1),1,0))</f>
        <v/>
      </c>
      <c r="AH4256" s="60" t="str">
        <f aca="false">IF(AND(E4256&gt;0,AA4256&lt;2,NOT(AND(C4257=C4256,AA4257=AA4256+1))),INDEX(DATAS,AA4256+1),"")</f>
        <v/>
      </c>
      <c r="AI4256" s="60" t="str">
        <f aca="false">IF(AND(AC4256=1,AA4256&lt;2),IF(AND(C4257=C4256,AA4257=AA4256+1),IF(AC4257=1,"",INDEX(DATAS,AA4256+1)),INDEX(DATAS,AA4256+1)),"")</f>
        <v/>
      </c>
    </row>
    <row r="4257" customFormat="false" ht="15" hidden="false" customHeight="false" outlineLevel="0" collapsed="false">
      <c r="A4257" s="60" t="n">
        <v>46310</v>
      </c>
      <c r="B4257" s="0" t="n">
        <v>8</v>
      </c>
      <c r="C4257" s="0" t="n">
        <v>6416</v>
      </c>
      <c r="E4257" s="0" t="n">
        <v>0</v>
      </c>
      <c r="F4257" s="55" t="s">
        <v>1202</v>
      </c>
      <c r="I4257" s="55" t="s">
        <v>157</v>
      </c>
      <c r="L4257" s="0" t="n">
        <v>151</v>
      </c>
      <c r="U4257" s="0" t="n">
        <v>566</v>
      </c>
      <c r="V4257" s="0" t="n">
        <v>1</v>
      </c>
      <c r="W4257" s="60" t="n">
        <v>46160</v>
      </c>
      <c r="X4257" s="55" t="n">
        <f aca="false">IF(I4257="Male",0,1)</f>
        <v>1</v>
      </c>
      <c r="Y4257" s="55" t="n">
        <f aca="false">IF(OR(I4257="DNB",I4257="Dry DNB"),1,0)</f>
        <v>0</v>
      </c>
      <c r="Z4257" s="55" t="n">
        <f aca="false">IF(ISNUMBER(W4257),A4257-W4257,"")</f>
        <v>150</v>
      </c>
      <c r="AA4257" s="55" t="n">
        <f aca="false">MATCH(A4257,DATAS,0)</f>
        <v>2</v>
      </c>
      <c r="AB4257" s="55" t="n">
        <f aca="false">IF(AND(E4257&gt;0,OR(AND(B4257&gt;=1,B4257&lt;=6),B4257=10)),1,0)</f>
        <v>0</v>
      </c>
      <c r="AC4257" s="55" t="n">
        <f aca="false">IF(AND(E4257&gt;0,B4257=10),1,0)</f>
        <v>0</v>
      </c>
      <c r="AD4257" s="55" t="n">
        <f aca="false">IF(AND(C4256=C4257,AA4256=AA4257-1),AB4256,"")</f>
        <v>0</v>
      </c>
      <c r="AE4257" s="55" t="n">
        <f aca="false">IF(AND(C4256=C4257,AA4256=AA4257-1),AC4256,"")</f>
        <v>0</v>
      </c>
      <c r="AF4257" s="55" t="n">
        <f aca="false">IF(AA4257=1,"",IF(AND(AB4257=1,AD4257&lt;&gt;1),1,0))</f>
        <v>0</v>
      </c>
      <c r="AG4257" s="55" t="n">
        <f aca="false">IF(AA4257=1,"",IF(AND(AC4257=1,AE4257&lt;&gt;1),1,0))</f>
        <v>0</v>
      </c>
      <c r="AH4257" s="60" t="str">
        <f aca="false">IF(AND(E4257&gt;0,AA4257&lt;2,NOT(AND(C4258=C4257,AA4258=AA4257+1))),INDEX(DATAS,AA4257+1),"")</f>
        <v/>
      </c>
      <c r="AI4257" s="60" t="str">
        <f aca="false">IF(AND(AC4257=1,AA4257&lt;2),IF(AND(C4258=C4257,AA4258=AA4257+1),IF(AC4258=1,"",INDEX(DATAS,AA4257+1)),INDEX(DATAS,AA4257+1)),"")</f>
        <v/>
      </c>
    </row>
    <row r="4258" customFormat="false" ht="15" hidden="false" customHeight="false" outlineLevel="0" collapsed="false">
      <c r="A4258" s="60" t="n">
        <v>46309</v>
      </c>
      <c r="B4258" s="0" t="n">
        <v>8</v>
      </c>
      <c r="C4258" s="0" t="n">
        <v>6417</v>
      </c>
      <c r="E4258" s="0" t="n">
        <v>0</v>
      </c>
      <c r="F4258" s="55" t="s">
        <v>1202</v>
      </c>
      <c r="I4258" s="55" t="s">
        <v>157</v>
      </c>
      <c r="L4258" s="0" t="n">
        <v>145</v>
      </c>
      <c r="U4258" s="0" t="n">
        <v>565</v>
      </c>
      <c r="V4258" s="0" t="n">
        <v>2</v>
      </c>
      <c r="W4258" s="60" t="n">
        <v>46165</v>
      </c>
      <c r="X4258" s="55" t="n">
        <f aca="false">IF(I4258="Male",0,1)</f>
        <v>1</v>
      </c>
      <c r="Y4258" s="55" t="n">
        <f aca="false">IF(OR(I4258="DNB",I4258="Dry DNB"),1,0)</f>
        <v>0</v>
      </c>
      <c r="Z4258" s="55" t="n">
        <f aca="false">IF(ISNUMBER(W4258),A4258-W4258,"")</f>
        <v>144</v>
      </c>
      <c r="AA4258" s="55" t="n">
        <f aca="false">MATCH(A4258,DATAS,0)</f>
        <v>1</v>
      </c>
      <c r="AB4258" s="55" t="n">
        <f aca="false">IF(AND(E4258&gt;0,OR(AND(B4258&gt;=1,B4258&lt;=6),B4258=10)),1,0)</f>
        <v>0</v>
      </c>
      <c r="AC4258" s="55" t="n">
        <f aca="false">IF(AND(E4258&gt;0,B4258=10),1,0)</f>
        <v>0</v>
      </c>
      <c r="AD4258" s="0" t="str">
        <f aca="false">IF(AND(C4257=C4258,AA4257=AA4258-1),AB4257,"")</f>
        <v/>
      </c>
      <c r="AE4258" s="0" t="str">
        <f aca="false">IF(AND(C4257=C4258,AA4257=AA4258-1),AC4257,"")</f>
        <v/>
      </c>
      <c r="AF4258" s="0" t="str">
        <f aca="false">IF(AA4258=1,"",IF(AND(AB4258=1,AD4258&lt;&gt;1),1,0))</f>
        <v/>
      </c>
      <c r="AG4258" s="0" t="str">
        <f aca="false">IF(AA4258=1,"",IF(AND(AC4258=1,AE4258&lt;&gt;1),1,0))</f>
        <v/>
      </c>
      <c r="AH4258" s="60" t="str">
        <f aca="false">IF(AND(E4258&gt;0,AA4258&lt;2,NOT(AND(C4259=C4258,AA4259=AA4258+1))),INDEX(DATAS,AA4258+1),"")</f>
        <v/>
      </c>
      <c r="AI4258" s="60" t="str">
        <f aca="false">IF(AND(AC4258=1,AA4258&lt;2),IF(AND(C4259=C4258,AA4259=AA4258+1),IF(AC4259=1,"",INDEX(DATAS,AA4258+1)),INDEX(DATAS,AA4258+1)),"")</f>
        <v/>
      </c>
    </row>
    <row r="4259" customFormat="false" ht="15" hidden="false" customHeight="false" outlineLevel="0" collapsed="false">
      <c r="A4259" s="60" t="n">
        <v>46310</v>
      </c>
      <c r="B4259" s="0" t="n">
        <v>8</v>
      </c>
      <c r="C4259" s="0" t="n">
        <v>6417</v>
      </c>
      <c r="E4259" s="0" t="n">
        <v>0</v>
      </c>
      <c r="F4259" s="55" t="s">
        <v>1202</v>
      </c>
      <c r="I4259" s="55" t="s">
        <v>157</v>
      </c>
      <c r="L4259" s="0" t="n">
        <v>146</v>
      </c>
      <c r="U4259" s="0" t="n">
        <v>566</v>
      </c>
      <c r="V4259" s="0" t="n">
        <v>2</v>
      </c>
      <c r="W4259" s="60" t="n">
        <v>46165</v>
      </c>
      <c r="X4259" s="55" t="n">
        <f aca="false">IF(I4259="Male",0,1)</f>
        <v>1</v>
      </c>
      <c r="Y4259" s="55" t="n">
        <f aca="false">IF(OR(I4259="DNB",I4259="Dry DNB"),1,0)</f>
        <v>0</v>
      </c>
      <c r="Z4259" s="55" t="n">
        <f aca="false">IF(ISNUMBER(W4259),A4259-W4259,"")</f>
        <v>145</v>
      </c>
      <c r="AA4259" s="55" t="n">
        <f aca="false">MATCH(A4259,DATAS,0)</f>
        <v>2</v>
      </c>
      <c r="AB4259" s="55" t="n">
        <f aca="false">IF(AND(E4259&gt;0,OR(AND(B4259&gt;=1,B4259&lt;=6),B4259=10)),1,0)</f>
        <v>0</v>
      </c>
      <c r="AC4259" s="55" t="n">
        <f aca="false">IF(AND(E4259&gt;0,B4259=10),1,0)</f>
        <v>0</v>
      </c>
      <c r="AD4259" s="55" t="n">
        <f aca="false">IF(AND(C4258=C4259,AA4258=AA4259-1),AB4258,"")</f>
        <v>0</v>
      </c>
      <c r="AE4259" s="55" t="n">
        <f aca="false">IF(AND(C4258=C4259,AA4258=AA4259-1),AC4258,"")</f>
        <v>0</v>
      </c>
      <c r="AF4259" s="55" t="n">
        <f aca="false">IF(AA4259=1,"",IF(AND(AB4259=1,AD4259&lt;&gt;1),1,0))</f>
        <v>0</v>
      </c>
      <c r="AG4259" s="55" t="n">
        <f aca="false">IF(AA4259=1,"",IF(AND(AC4259=1,AE4259&lt;&gt;1),1,0))</f>
        <v>0</v>
      </c>
      <c r="AH4259" s="60" t="str">
        <f aca="false">IF(AND(E4259&gt;0,AA4259&lt;2,NOT(AND(C4260=C4259,AA4260=AA4259+1))),INDEX(DATAS,AA4259+1),"")</f>
        <v/>
      </c>
      <c r="AI4259" s="60" t="str">
        <f aca="false">IF(AND(AC4259=1,AA4259&lt;2),IF(AND(C4260=C4259,AA4260=AA4259+1),IF(AC4260=1,"",INDEX(DATAS,AA4259+1)),INDEX(DATAS,AA4259+1)),"")</f>
        <v/>
      </c>
    </row>
    <row r="4260" customFormat="false" ht="15" hidden="false" customHeight="false" outlineLevel="0" collapsed="false">
      <c r="A4260" s="60" t="n">
        <v>46309</v>
      </c>
      <c r="B4260" s="0" t="n">
        <v>8</v>
      </c>
      <c r="C4260" s="0" t="n">
        <v>6418</v>
      </c>
      <c r="E4260" s="0" t="n">
        <v>0</v>
      </c>
      <c r="F4260" s="55" t="s">
        <v>1202</v>
      </c>
      <c r="I4260" s="55" t="s">
        <v>157</v>
      </c>
      <c r="L4260" s="0" t="n">
        <v>55</v>
      </c>
      <c r="U4260" s="0" t="n">
        <v>565</v>
      </c>
      <c r="V4260" s="0" t="n">
        <v>3</v>
      </c>
      <c r="W4260" s="60" t="n">
        <v>46219</v>
      </c>
      <c r="X4260" s="55" t="n">
        <f aca="false">IF(I4260="Male",0,1)</f>
        <v>1</v>
      </c>
      <c r="Y4260" s="55" t="n">
        <f aca="false">IF(OR(I4260="DNB",I4260="Dry DNB"),1,0)</f>
        <v>0</v>
      </c>
      <c r="Z4260" s="55" t="n">
        <f aca="false">IF(ISNUMBER(W4260),A4260-W4260,"")</f>
        <v>90</v>
      </c>
      <c r="AA4260" s="55" t="n">
        <f aca="false">MATCH(A4260,DATAS,0)</f>
        <v>1</v>
      </c>
      <c r="AB4260" s="55" t="n">
        <f aca="false">IF(AND(E4260&gt;0,OR(AND(B4260&gt;=1,B4260&lt;=6),B4260=10)),1,0)</f>
        <v>0</v>
      </c>
      <c r="AC4260" s="55" t="n">
        <f aca="false">IF(AND(E4260&gt;0,B4260=10),1,0)</f>
        <v>0</v>
      </c>
      <c r="AD4260" s="0" t="str">
        <f aca="false">IF(AND(C4259=C4260,AA4259=AA4260-1),AB4259,"")</f>
        <v/>
      </c>
      <c r="AE4260" s="0" t="str">
        <f aca="false">IF(AND(C4259=C4260,AA4259=AA4260-1),AC4259,"")</f>
        <v/>
      </c>
      <c r="AF4260" s="0" t="str">
        <f aca="false">IF(AA4260=1,"",IF(AND(AB4260=1,AD4260&lt;&gt;1),1,0))</f>
        <v/>
      </c>
      <c r="AG4260" s="0" t="str">
        <f aca="false">IF(AA4260=1,"",IF(AND(AC4260=1,AE4260&lt;&gt;1),1,0))</f>
        <v/>
      </c>
      <c r="AH4260" s="60" t="str">
        <f aca="false">IF(AND(E4260&gt;0,AA4260&lt;2,NOT(AND(C4261=C4260,AA4261=AA4260+1))),INDEX(DATAS,AA4260+1),"")</f>
        <v/>
      </c>
      <c r="AI4260" s="60" t="str">
        <f aca="false">IF(AND(AC4260=1,AA4260&lt;2),IF(AND(C4261=C4260,AA4261=AA4260+1),IF(AC4261=1,"",INDEX(DATAS,AA4260+1)),INDEX(DATAS,AA4260+1)),"")</f>
        <v/>
      </c>
    </row>
    <row r="4261" customFormat="false" ht="15" hidden="false" customHeight="false" outlineLevel="0" collapsed="false">
      <c r="A4261" s="60" t="n">
        <v>46310</v>
      </c>
      <c r="B4261" s="0" t="n">
        <v>8</v>
      </c>
      <c r="C4261" s="0" t="n">
        <v>6418</v>
      </c>
      <c r="E4261" s="0" t="n">
        <v>0</v>
      </c>
      <c r="F4261" s="55" t="s">
        <v>1202</v>
      </c>
      <c r="I4261" s="55" t="s">
        <v>157</v>
      </c>
      <c r="L4261" s="0" t="n">
        <v>56</v>
      </c>
      <c r="U4261" s="0" t="n">
        <v>566</v>
      </c>
      <c r="V4261" s="0" t="n">
        <v>3</v>
      </c>
      <c r="W4261" s="60" t="n">
        <v>46219</v>
      </c>
      <c r="X4261" s="55" t="n">
        <f aca="false">IF(I4261="Male",0,1)</f>
        <v>1</v>
      </c>
      <c r="Y4261" s="55" t="n">
        <f aca="false">IF(OR(I4261="DNB",I4261="Dry DNB"),1,0)</f>
        <v>0</v>
      </c>
      <c r="Z4261" s="55" t="n">
        <f aca="false">IF(ISNUMBER(W4261),A4261-W4261,"")</f>
        <v>91</v>
      </c>
      <c r="AA4261" s="55" t="n">
        <f aca="false">MATCH(A4261,DATAS,0)</f>
        <v>2</v>
      </c>
      <c r="AB4261" s="55" t="n">
        <f aca="false">IF(AND(E4261&gt;0,OR(AND(B4261&gt;=1,B4261&lt;=6),B4261=10)),1,0)</f>
        <v>0</v>
      </c>
      <c r="AC4261" s="55" t="n">
        <f aca="false">IF(AND(E4261&gt;0,B4261=10),1,0)</f>
        <v>0</v>
      </c>
      <c r="AD4261" s="55" t="n">
        <f aca="false">IF(AND(C4260=C4261,AA4260=AA4261-1),AB4260,"")</f>
        <v>0</v>
      </c>
      <c r="AE4261" s="55" t="n">
        <f aca="false">IF(AND(C4260=C4261,AA4260=AA4261-1),AC4260,"")</f>
        <v>0</v>
      </c>
      <c r="AF4261" s="55" t="n">
        <f aca="false">IF(AA4261=1,"",IF(AND(AB4261=1,AD4261&lt;&gt;1),1,0))</f>
        <v>0</v>
      </c>
      <c r="AG4261" s="55" t="n">
        <f aca="false">IF(AA4261=1,"",IF(AND(AC4261=1,AE4261&lt;&gt;1),1,0))</f>
        <v>0</v>
      </c>
      <c r="AH4261" s="60" t="str">
        <f aca="false">IF(AND(E4261&gt;0,AA4261&lt;2,NOT(AND(C4262=C4261,AA4262=AA4261+1))),INDEX(DATAS,AA4261+1),"")</f>
        <v/>
      </c>
      <c r="AI4261" s="60" t="str">
        <f aca="false">IF(AND(AC4261=1,AA4261&lt;2),IF(AND(C4262=C4261,AA4262=AA4261+1),IF(AC4262=1,"",INDEX(DATAS,AA4261+1)),INDEX(DATAS,AA4261+1)),"")</f>
        <v/>
      </c>
    </row>
    <row r="4262" customFormat="false" ht="15" hidden="false" customHeight="false" outlineLevel="0" collapsed="false">
      <c r="A4262" s="60" t="n">
        <v>46309</v>
      </c>
      <c r="B4262" s="0" t="n">
        <v>8</v>
      </c>
      <c r="C4262" s="0" t="n">
        <v>6419</v>
      </c>
      <c r="E4262" s="0" t="n">
        <v>0</v>
      </c>
      <c r="F4262" s="55" t="s">
        <v>1202</v>
      </c>
      <c r="I4262" s="55" t="s">
        <v>157</v>
      </c>
      <c r="L4262" s="0" t="n">
        <v>161</v>
      </c>
      <c r="U4262" s="0" t="n">
        <v>565</v>
      </c>
      <c r="V4262" s="0" t="n">
        <v>1</v>
      </c>
      <c r="W4262" s="60" t="n">
        <v>46149</v>
      </c>
      <c r="X4262" s="55" t="n">
        <f aca="false">IF(I4262="Male",0,1)</f>
        <v>1</v>
      </c>
      <c r="Y4262" s="55" t="n">
        <f aca="false">IF(OR(I4262="DNB",I4262="Dry DNB"),1,0)</f>
        <v>0</v>
      </c>
      <c r="Z4262" s="55" t="n">
        <f aca="false">IF(ISNUMBER(W4262),A4262-W4262,"")</f>
        <v>160</v>
      </c>
      <c r="AA4262" s="55" t="n">
        <f aca="false">MATCH(A4262,DATAS,0)</f>
        <v>1</v>
      </c>
      <c r="AB4262" s="55" t="n">
        <f aca="false">IF(AND(E4262&gt;0,OR(AND(B4262&gt;=1,B4262&lt;=6),B4262=10)),1,0)</f>
        <v>0</v>
      </c>
      <c r="AC4262" s="55" t="n">
        <f aca="false">IF(AND(E4262&gt;0,B4262=10),1,0)</f>
        <v>0</v>
      </c>
      <c r="AD4262" s="0" t="str">
        <f aca="false">IF(AND(C4261=C4262,AA4261=AA4262-1),AB4261,"")</f>
        <v/>
      </c>
      <c r="AE4262" s="0" t="str">
        <f aca="false">IF(AND(C4261=C4262,AA4261=AA4262-1),AC4261,"")</f>
        <v/>
      </c>
      <c r="AF4262" s="0" t="str">
        <f aca="false">IF(AA4262=1,"",IF(AND(AB4262=1,AD4262&lt;&gt;1),1,0))</f>
        <v/>
      </c>
      <c r="AG4262" s="0" t="str">
        <f aca="false">IF(AA4262=1,"",IF(AND(AC4262=1,AE4262&lt;&gt;1),1,0))</f>
        <v/>
      </c>
      <c r="AH4262" s="60" t="str">
        <f aca="false">IF(AND(E4262&gt;0,AA4262&lt;2,NOT(AND(C4263=C4262,AA4263=AA4262+1))),INDEX(DATAS,AA4262+1),"")</f>
        <v/>
      </c>
      <c r="AI4262" s="60" t="str">
        <f aca="false">IF(AND(AC4262=1,AA4262&lt;2),IF(AND(C4263=C4262,AA4263=AA4262+1),IF(AC4263=1,"",INDEX(DATAS,AA4262+1)),INDEX(DATAS,AA4262+1)),"")</f>
        <v/>
      </c>
    </row>
    <row r="4263" customFormat="false" ht="15" hidden="false" customHeight="false" outlineLevel="0" collapsed="false">
      <c r="A4263" s="60" t="n">
        <v>46310</v>
      </c>
      <c r="B4263" s="0" t="n">
        <v>8</v>
      </c>
      <c r="C4263" s="0" t="n">
        <v>6419</v>
      </c>
      <c r="E4263" s="0" t="n">
        <v>0</v>
      </c>
      <c r="F4263" s="55" t="s">
        <v>1202</v>
      </c>
      <c r="I4263" s="55" t="s">
        <v>157</v>
      </c>
      <c r="L4263" s="0" t="n">
        <v>162</v>
      </c>
      <c r="U4263" s="0" t="n">
        <v>566</v>
      </c>
      <c r="V4263" s="0" t="n">
        <v>1</v>
      </c>
      <c r="W4263" s="60" t="n">
        <v>46149</v>
      </c>
      <c r="X4263" s="55" t="n">
        <f aca="false">IF(I4263="Male",0,1)</f>
        <v>1</v>
      </c>
      <c r="Y4263" s="55" t="n">
        <f aca="false">IF(OR(I4263="DNB",I4263="Dry DNB"),1,0)</f>
        <v>0</v>
      </c>
      <c r="Z4263" s="55" t="n">
        <f aca="false">IF(ISNUMBER(W4263),A4263-W4263,"")</f>
        <v>161</v>
      </c>
      <c r="AA4263" s="55" t="n">
        <f aca="false">MATCH(A4263,DATAS,0)</f>
        <v>2</v>
      </c>
      <c r="AB4263" s="55" t="n">
        <f aca="false">IF(AND(E4263&gt;0,OR(AND(B4263&gt;=1,B4263&lt;=6),B4263=10)),1,0)</f>
        <v>0</v>
      </c>
      <c r="AC4263" s="55" t="n">
        <f aca="false">IF(AND(E4263&gt;0,B4263=10),1,0)</f>
        <v>0</v>
      </c>
      <c r="AD4263" s="55" t="n">
        <f aca="false">IF(AND(C4262=C4263,AA4262=AA4263-1),AB4262,"")</f>
        <v>0</v>
      </c>
      <c r="AE4263" s="55" t="n">
        <f aca="false">IF(AND(C4262=C4263,AA4262=AA4263-1),AC4262,"")</f>
        <v>0</v>
      </c>
      <c r="AF4263" s="55" t="n">
        <f aca="false">IF(AA4263=1,"",IF(AND(AB4263=1,AD4263&lt;&gt;1),1,0))</f>
        <v>0</v>
      </c>
      <c r="AG4263" s="55" t="n">
        <f aca="false">IF(AA4263=1,"",IF(AND(AC4263=1,AE4263&lt;&gt;1),1,0))</f>
        <v>0</v>
      </c>
      <c r="AH4263" s="60" t="str">
        <f aca="false">IF(AND(E4263&gt;0,AA4263&lt;2,NOT(AND(C4264=C4263,AA4264=AA4263+1))),INDEX(DATAS,AA4263+1),"")</f>
        <v/>
      </c>
      <c r="AI4263" s="60" t="str">
        <f aca="false">IF(AND(AC4263=1,AA4263&lt;2),IF(AND(C4264=C4263,AA4264=AA4263+1),IF(AC4264=1,"",INDEX(DATAS,AA4263+1)),INDEX(DATAS,AA4263+1)),"")</f>
        <v/>
      </c>
    </row>
    <row r="4264" customFormat="false" ht="15" hidden="false" customHeight="false" outlineLevel="0" collapsed="false">
      <c r="A4264" s="60" t="n">
        <v>46309</v>
      </c>
      <c r="B4264" s="0" t="n">
        <v>11</v>
      </c>
      <c r="C4264" s="0" t="n">
        <v>6420</v>
      </c>
      <c r="E4264" s="0" t="n">
        <v>0</v>
      </c>
      <c r="F4264" s="55" t="s">
        <v>1202</v>
      </c>
      <c r="I4264" s="55" t="s">
        <v>187</v>
      </c>
      <c r="U4264" s="0" t="n">
        <v>565</v>
      </c>
      <c r="V4264" s="0" t="n">
        <v>4</v>
      </c>
      <c r="W4264" s="60" t="n">
        <v>46289</v>
      </c>
      <c r="X4264" s="55" t="n">
        <f aca="false">IF(I4264="Male",0,1)</f>
        <v>1</v>
      </c>
      <c r="Y4264" s="55" t="n">
        <f aca="false">IF(OR(I4264="DNB",I4264="Dry DNB"),1,0)</f>
        <v>0</v>
      </c>
      <c r="Z4264" s="55" t="n">
        <f aca="false">IF(ISNUMBER(W4264),A4264-W4264,"")</f>
        <v>20</v>
      </c>
      <c r="AA4264" s="55" t="n">
        <f aca="false">MATCH(A4264,DATAS,0)</f>
        <v>1</v>
      </c>
      <c r="AB4264" s="55" t="n">
        <f aca="false">IF(AND(E4264&gt;0,OR(AND(B4264&gt;=1,B4264&lt;=6),B4264=10)),1,0)</f>
        <v>0</v>
      </c>
      <c r="AC4264" s="55" t="n">
        <f aca="false">IF(AND(E4264&gt;0,B4264=10),1,0)</f>
        <v>0</v>
      </c>
      <c r="AD4264" s="0" t="str">
        <f aca="false">IF(AND(C4263=C4264,AA4263=AA4264-1),AB4263,"")</f>
        <v/>
      </c>
      <c r="AE4264" s="0" t="str">
        <f aca="false">IF(AND(C4263=C4264,AA4263=AA4264-1),AC4263,"")</f>
        <v/>
      </c>
      <c r="AF4264" s="0" t="str">
        <f aca="false">IF(AA4264=1,"",IF(AND(AB4264=1,AD4264&lt;&gt;1),1,0))</f>
        <v/>
      </c>
      <c r="AG4264" s="0" t="str">
        <f aca="false">IF(AA4264=1,"",IF(AND(AC4264=1,AE4264&lt;&gt;1),1,0))</f>
        <v/>
      </c>
      <c r="AH4264" s="60" t="str">
        <f aca="false">IF(AND(E4264&gt;0,AA4264&lt;2,NOT(AND(C4265=C4264,AA4265=AA4264+1))),INDEX(DATAS,AA4264+1),"")</f>
        <v/>
      </c>
      <c r="AI4264" s="60" t="str">
        <f aca="false">IF(AND(AC4264=1,AA4264&lt;2),IF(AND(C4265=C4264,AA4265=AA4264+1),IF(AC4265=1,"",INDEX(DATAS,AA4264+1)),INDEX(DATAS,AA4264+1)),"")</f>
        <v/>
      </c>
    </row>
    <row r="4265" customFormat="false" ht="15" hidden="false" customHeight="false" outlineLevel="0" collapsed="false">
      <c r="A4265" s="60" t="n">
        <v>46310</v>
      </c>
      <c r="B4265" s="0" t="n">
        <v>11</v>
      </c>
      <c r="C4265" s="0" t="n">
        <v>6420</v>
      </c>
      <c r="E4265" s="0" t="n">
        <v>0</v>
      </c>
      <c r="F4265" s="55" t="s">
        <v>1202</v>
      </c>
      <c r="I4265" s="55" t="s">
        <v>187</v>
      </c>
      <c r="U4265" s="0" t="n">
        <v>566</v>
      </c>
      <c r="V4265" s="0" t="n">
        <v>4</v>
      </c>
      <c r="W4265" s="60" t="n">
        <v>46289</v>
      </c>
      <c r="X4265" s="55" t="n">
        <f aca="false">IF(I4265="Male",0,1)</f>
        <v>1</v>
      </c>
      <c r="Y4265" s="55" t="n">
        <f aca="false">IF(OR(I4265="DNB",I4265="Dry DNB"),1,0)</f>
        <v>0</v>
      </c>
      <c r="Z4265" s="55" t="n">
        <f aca="false">IF(ISNUMBER(W4265),A4265-W4265,"")</f>
        <v>21</v>
      </c>
      <c r="AA4265" s="55" t="n">
        <f aca="false">MATCH(A4265,DATAS,0)</f>
        <v>2</v>
      </c>
      <c r="AB4265" s="55" t="n">
        <f aca="false">IF(AND(E4265&gt;0,OR(AND(B4265&gt;=1,B4265&lt;=6),B4265=10)),1,0)</f>
        <v>0</v>
      </c>
      <c r="AC4265" s="55" t="n">
        <f aca="false">IF(AND(E4265&gt;0,B4265=10),1,0)</f>
        <v>0</v>
      </c>
      <c r="AD4265" s="55" t="n">
        <f aca="false">IF(AND(C4264=C4265,AA4264=AA4265-1),AB4264,"")</f>
        <v>0</v>
      </c>
      <c r="AE4265" s="55" t="n">
        <f aca="false">IF(AND(C4264=C4265,AA4264=AA4265-1),AC4264,"")</f>
        <v>0</v>
      </c>
      <c r="AF4265" s="55" t="n">
        <f aca="false">IF(AA4265=1,"",IF(AND(AB4265=1,AD4265&lt;&gt;1),1,0))</f>
        <v>0</v>
      </c>
      <c r="AG4265" s="55" t="n">
        <f aca="false">IF(AA4265=1,"",IF(AND(AC4265=1,AE4265&lt;&gt;1),1,0))</f>
        <v>0</v>
      </c>
      <c r="AH4265" s="60" t="str">
        <f aca="false">IF(AND(E4265&gt;0,AA4265&lt;2,NOT(AND(C4266=C4265,AA4266=AA4265+1))),INDEX(DATAS,AA4265+1),"")</f>
        <v/>
      </c>
      <c r="AI4265" s="60" t="str">
        <f aca="false">IF(AND(AC4265=1,AA4265&lt;2),IF(AND(C4266=C4265,AA4266=AA4265+1),IF(AC4266=1,"",INDEX(DATAS,AA4265+1)),INDEX(DATAS,AA4265+1)),"")</f>
        <v/>
      </c>
    </row>
    <row r="4266" customFormat="false" ht="15" hidden="false" customHeight="false" outlineLevel="0" collapsed="false">
      <c r="A4266" s="60" t="n">
        <v>46309</v>
      </c>
      <c r="B4266" s="0" t="n">
        <v>8</v>
      </c>
      <c r="C4266" s="0" t="n">
        <v>6421</v>
      </c>
      <c r="E4266" s="0" t="n">
        <v>0</v>
      </c>
      <c r="F4266" s="55" t="s">
        <v>1202</v>
      </c>
      <c r="I4266" s="55" t="s">
        <v>157</v>
      </c>
      <c r="L4266" s="0" t="n">
        <v>121</v>
      </c>
      <c r="U4266" s="0" t="n">
        <v>565</v>
      </c>
      <c r="V4266" s="0" t="n">
        <v>3</v>
      </c>
      <c r="W4266" s="60" t="n">
        <v>46189</v>
      </c>
      <c r="X4266" s="55" t="n">
        <f aca="false">IF(I4266="Male",0,1)</f>
        <v>1</v>
      </c>
      <c r="Y4266" s="55" t="n">
        <f aca="false">IF(OR(I4266="DNB",I4266="Dry DNB"),1,0)</f>
        <v>0</v>
      </c>
      <c r="Z4266" s="55" t="n">
        <f aca="false">IF(ISNUMBER(W4266),A4266-W4266,"")</f>
        <v>120</v>
      </c>
      <c r="AA4266" s="55" t="n">
        <f aca="false">MATCH(A4266,DATAS,0)</f>
        <v>1</v>
      </c>
      <c r="AB4266" s="55" t="n">
        <f aca="false">IF(AND(E4266&gt;0,OR(AND(B4266&gt;=1,B4266&lt;=6),B4266=10)),1,0)</f>
        <v>0</v>
      </c>
      <c r="AC4266" s="55" t="n">
        <f aca="false">IF(AND(E4266&gt;0,B4266=10),1,0)</f>
        <v>0</v>
      </c>
      <c r="AD4266" s="0" t="str">
        <f aca="false">IF(AND(C4265=C4266,AA4265=AA4266-1),AB4265,"")</f>
        <v/>
      </c>
      <c r="AE4266" s="0" t="str">
        <f aca="false">IF(AND(C4265=C4266,AA4265=AA4266-1),AC4265,"")</f>
        <v/>
      </c>
      <c r="AF4266" s="0" t="str">
        <f aca="false">IF(AA4266=1,"",IF(AND(AB4266=1,AD4266&lt;&gt;1),1,0))</f>
        <v/>
      </c>
      <c r="AG4266" s="0" t="str">
        <f aca="false">IF(AA4266=1,"",IF(AND(AC4266=1,AE4266&lt;&gt;1),1,0))</f>
        <v/>
      </c>
      <c r="AH4266" s="60" t="str">
        <f aca="false">IF(AND(E4266&gt;0,AA4266&lt;2,NOT(AND(C4267=C4266,AA4267=AA4266+1))),INDEX(DATAS,AA4266+1),"")</f>
        <v/>
      </c>
      <c r="AI4266" s="60" t="str">
        <f aca="false">IF(AND(AC4266=1,AA4266&lt;2),IF(AND(C4267=C4266,AA4267=AA4266+1),IF(AC4267=1,"",INDEX(DATAS,AA4266+1)),INDEX(DATAS,AA4266+1)),"")</f>
        <v/>
      </c>
    </row>
    <row r="4267" customFormat="false" ht="15" hidden="false" customHeight="false" outlineLevel="0" collapsed="false">
      <c r="A4267" s="60" t="n">
        <v>46310</v>
      </c>
      <c r="B4267" s="0" t="n">
        <v>8</v>
      </c>
      <c r="C4267" s="0" t="n">
        <v>6421</v>
      </c>
      <c r="E4267" s="0" t="n">
        <v>0</v>
      </c>
      <c r="F4267" s="55" t="s">
        <v>1202</v>
      </c>
      <c r="I4267" s="55" t="s">
        <v>157</v>
      </c>
      <c r="L4267" s="0" t="n">
        <v>122</v>
      </c>
      <c r="U4267" s="0" t="n">
        <v>566</v>
      </c>
      <c r="V4267" s="0" t="n">
        <v>3</v>
      </c>
      <c r="W4267" s="60" t="n">
        <v>46189</v>
      </c>
      <c r="X4267" s="55" t="n">
        <f aca="false">IF(I4267="Male",0,1)</f>
        <v>1</v>
      </c>
      <c r="Y4267" s="55" t="n">
        <f aca="false">IF(OR(I4267="DNB",I4267="Dry DNB"),1,0)</f>
        <v>0</v>
      </c>
      <c r="Z4267" s="55" t="n">
        <f aca="false">IF(ISNUMBER(W4267),A4267-W4267,"")</f>
        <v>121</v>
      </c>
      <c r="AA4267" s="55" t="n">
        <f aca="false">MATCH(A4267,DATAS,0)</f>
        <v>2</v>
      </c>
      <c r="AB4267" s="55" t="n">
        <f aca="false">IF(AND(E4267&gt;0,OR(AND(B4267&gt;=1,B4267&lt;=6),B4267=10)),1,0)</f>
        <v>0</v>
      </c>
      <c r="AC4267" s="55" t="n">
        <f aca="false">IF(AND(E4267&gt;0,B4267=10),1,0)</f>
        <v>0</v>
      </c>
      <c r="AD4267" s="55" t="n">
        <f aca="false">IF(AND(C4266=C4267,AA4266=AA4267-1),AB4266,"")</f>
        <v>0</v>
      </c>
      <c r="AE4267" s="55" t="n">
        <f aca="false">IF(AND(C4266=C4267,AA4266=AA4267-1),AC4266,"")</f>
        <v>0</v>
      </c>
      <c r="AF4267" s="55" t="n">
        <f aca="false">IF(AA4267=1,"",IF(AND(AB4267=1,AD4267&lt;&gt;1),1,0))</f>
        <v>0</v>
      </c>
      <c r="AG4267" s="55" t="n">
        <f aca="false">IF(AA4267=1,"",IF(AND(AC4267=1,AE4267&lt;&gt;1),1,0))</f>
        <v>0</v>
      </c>
      <c r="AH4267" s="60" t="str">
        <f aca="false">IF(AND(E4267&gt;0,AA4267&lt;2,NOT(AND(C4268=C4267,AA4268=AA4267+1))),INDEX(DATAS,AA4267+1),"")</f>
        <v/>
      </c>
      <c r="AI4267" s="60" t="str">
        <f aca="false">IF(AND(AC4267=1,AA4267&lt;2),IF(AND(C4268=C4267,AA4268=AA4267+1),IF(AC4268=1,"",INDEX(DATAS,AA4267+1)),INDEX(DATAS,AA4267+1)),"")</f>
        <v/>
      </c>
    </row>
    <row r="4268" customFormat="false" ht="15" hidden="false" customHeight="false" outlineLevel="0" collapsed="false">
      <c r="A4268" s="60" t="n">
        <v>46309</v>
      </c>
      <c r="B4268" s="0" t="n">
        <v>8</v>
      </c>
      <c r="C4268" s="0" t="n">
        <v>6423</v>
      </c>
      <c r="E4268" s="0" t="n">
        <v>0</v>
      </c>
      <c r="F4268" s="55" t="s">
        <v>1203</v>
      </c>
      <c r="I4268" s="55" t="s">
        <v>157</v>
      </c>
      <c r="L4268" s="0" t="n">
        <v>164</v>
      </c>
      <c r="U4268" s="0" t="n">
        <v>564</v>
      </c>
      <c r="V4268" s="0" t="n">
        <v>1</v>
      </c>
      <c r="W4268" s="60" t="n">
        <v>46146</v>
      </c>
      <c r="X4268" s="55" t="n">
        <f aca="false">IF(I4268="Male",0,1)</f>
        <v>1</v>
      </c>
      <c r="Y4268" s="55" t="n">
        <f aca="false">IF(OR(I4268="DNB",I4268="Dry DNB"),1,0)</f>
        <v>0</v>
      </c>
      <c r="Z4268" s="55" t="n">
        <f aca="false">IF(ISNUMBER(W4268),A4268-W4268,"")</f>
        <v>163</v>
      </c>
      <c r="AA4268" s="55" t="n">
        <f aca="false">MATCH(A4268,DATAS,0)</f>
        <v>1</v>
      </c>
      <c r="AB4268" s="55" t="n">
        <f aca="false">IF(AND(E4268&gt;0,OR(AND(B4268&gt;=1,B4268&lt;=6),B4268=10)),1,0)</f>
        <v>0</v>
      </c>
      <c r="AC4268" s="55" t="n">
        <f aca="false">IF(AND(E4268&gt;0,B4268=10),1,0)</f>
        <v>0</v>
      </c>
      <c r="AD4268" s="0" t="str">
        <f aca="false">IF(AND(C4267=C4268,AA4267=AA4268-1),AB4267,"")</f>
        <v/>
      </c>
      <c r="AE4268" s="0" t="str">
        <f aca="false">IF(AND(C4267=C4268,AA4267=AA4268-1),AC4267,"")</f>
        <v/>
      </c>
      <c r="AF4268" s="0" t="str">
        <f aca="false">IF(AA4268=1,"",IF(AND(AB4268=1,AD4268&lt;&gt;1),1,0))</f>
        <v/>
      </c>
      <c r="AG4268" s="0" t="str">
        <f aca="false">IF(AA4268=1,"",IF(AND(AC4268=1,AE4268&lt;&gt;1),1,0))</f>
        <v/>
      </c>
      <c r="AH4268" s="60" t="str">
        <f aca="false">IF(AND(E4268&gt;0,AA4268&lt;2,NOT(AND(C4269=C4268,AA4269=AA4268+1))),INDEX(DATAS,AA4268+1),"")</f>
        <v/>
      </c>
      <c r="AI4268" s="60" t="str">
        <f aca="false">IF(AND(AC4268=1,AA4268&lt;2),IF(AND(C4269=C4268,AA4269=AA4268+1),IF(AC4269=1,"",INDEX(DATAS,AA4268+1)),INDEX(DATAS,AA4268+1)),"")</f>
        <v/>
      </c>
    </row>
    <row r="4269" customFormat="false" ht="15" hidden="false" customHeight="false" outlineLevel="0" collapsed="false">
      <c r="A4269" s="60" t="n">
        <v>46310</v>
      </c>
      <c r="B4269" s="0" t="n">
        <v>8</v>
      </c>
      <c r="C4269" s="0" t="n">
        <v>6423</v>
      </c>
      <c r="E4269" s="0" t="n">
        <v>0</v>
      </c>
      <c r="F4269" s="55" t="s">
        <v>1203</v>
      </c>
      <c r="I4269" s="55" t="s">
        <v>157</v>
      </c>
      <c r="L4269" s="0" t="n">
        <v>165</v>
      </c>
      <c r="U4269" s="0" t="n">
        <v>565</v>
      </c>
      <c r="V4269" s="0" t="n">
        <v>1</v>
      </c>
      <c r="W4269" s="60" t="n">
        <v>46146</v>
      </c>
      <c r="X4269" s="55" t="n">
        <f aca="false">IF(I4269="Male",0,1)</f>
        <v>1</v>
      </c>
      <c r="Y4269" s="55" t="n">
        <f aca="false">IF(OR(I4269="DNB",I4269="Dry DNB"),1,0)</f>
        <v>0</v>
      </c>
      <c r="Z4269" s="55" t="n">
        <f aca="false">IF(ISNUMBER(W4269),A4269-W4269,"")</f>
        <v>164</v>
      </c>
      <c r="AA4269" s="55" t="n">
        <f aca="false">MATCH(A4269,DATAS,0)</f>
        <v>2</v>
      </c>
      <c r="AB4269" s="55" t="n">
        <f aca="false">IF(AND(E4269&gt;0,OR(AND(B4269&gt;=1,B4269&lt;=6),B4269=10)),1,0)</f>
        <v>0</v>
      </c>
      <c r="AC4269" s="55" t="n">
        <f aca="false">IF(AND(E4269&gt;0,B4269=10),1,0)</f>
        <v>0</v>
      </c>
      <c r="AD4269" s="55" t="n">
        <f aca="false">IF(AND(C4268=C4269,AA4268=AA4269-1),AB4268,"")</f>
        <v>0</v>
      </c>
      <c r="AE4269" s="55" t="n">
        <f aca="false">IF(AND(C4268=C4269,AA4268=AA4269-1),AC4268,"")</f>
        <v>0</v>
      </c>
      <c r="AF4269" s="55" t="n">
        <f aca="false">IF(AA4269=1,"",IF(AND(AB4269=1,AD4269&lt;&gt;1),1,0))</f>
        <v>0</v>
      </c>
      <c r="AG4269" s="55" t="n">
        <f aca="false">IF(AA4269=1,"",IF(AND(AC4269=1,AE4269&lt;&gt;1),1,0))</f>
        <v>0</v>
      </c>
      <c r="AH4269" s="60" t="str">
        <f aca="false">IF(AND(E4269&gt;0,AA4269&lt;2,NOT(AND(C4270=C4269,AA4270=AA4269+1))),INDEX(DATAS,AA4269+1),"")</f>
        <v/>
      </c>
      <c r="AI4269" s="60" t="str">
        <f aca="false">IF(AND(AC4269=1,AA4269&lt;2),IF(AND(C4270=C4269,AA4270=AA4269+1),IF(AC4270=1,"",INDEX(DATAS,AA4269+1)),INDEX(DATAS,AA4269+1)),"")</f>
        <v/>
      </c>
    </row>
    <row r="4270" customFormat="false" ht="15" hidden="false" customHeight="false" outlineLevel="0" collapsed="false">
      <c r="A4270" s="60" t="n">
        <v>46309</v>
      </c>
      <c r="B4270" s="0" t="n">
        <v>8</v>
      </c>
      <c r="C4270" s="0" t="n">
        <v>6424</v>
      </c>
      <c r="E4270" s="0" t="n">
        <v>0</v>
      </c>
      <c r="F4270" s="55" t="s">
        <v>1204</v>
      </c>
      <c r="I4270" s="55" t="s">
        <v>157</v>
      </c>
      <c r="L4270" s="0" t="n">
        <v>77</v>
      </c>
      <c r="U4270" s="0" t="n">
        <v>563</v>
      </c>
      <c r="V4270" s="0" t="n">
        <v>2</v>
      </c>
      <c r="W4270" s="60" t="n">
        <v>46233</v>
      </c>
      <c r="X4270" s="55" t="n">
        <f aca="false">IF(I4270="Male",0,1)</f>
        <v>1</v>
      </c>
      <c r="Y4270" s="55" t="n">
        <f aca="false">IF(OR(I4270="DNB",I4270="Dry DNB"),1,0)</f>
        <v>0</v>
      </c>
      <c r="Z4270" s="55" t="n">
        <f aca="false">IF(ISNUMBER(W4270),A4270-W4270,"")</f>
        <v>76</v>
      </c>
      <c r="AA4270" s="55" t="n">
        <f aca="false">MATCH(A4270,DATAS,0)</f>
        <v>1</v>
      </c>
      <c r="AB4270" s="55" t="n">
        <f aca="false">IF(AND(E4270&gt;0,OR(AND(B4270&gt;=1,B4270&lt;=6),B4270=10)),1,0)</f>
        <v>0</v>
      </c>
      <c r="AC4270" s="55" t="n">
        <f aca="false">IF(AND(E4270&gt;0,B4270=10),1,0)</f>
        <v>0</v>
      </c>
      <c r="AD4270" s="0" t="str">
        <f aca="false">IF(AND(C4269=C4270,AA4269=AA4270-1),AB4269,"")</f>
        <v/>
      </c>
      <c r="AE4270" s="0" t="str">
        <f aca="false">IF(AND(C4269=C4270,AA4269=AA4270-1),AC4269,"")</f>
        <v/>
      </c>
      <c r="AF4270" s="0" t="str">
        <f aca="false">IF(AA4270=1,"",IF(AND(AB4270=1,AD4270&lt;&gt;1),1,0))</f>
        <v/>
      </c>
      <c r="AG4270" s="0" t="str">
        <f aca="false">IF(AA4270=1,"",IF(AND(AC4270=1,AE4270&lt;&gt;1),1,0))</f>
        <v/>
      </c>
      <c r="AH4270" s="60" t="str">
        <f aca="false">IF(AND(E4270&gt;0,AA4270&lt;2,NOT(AND(C4271=C4270,AA4271=AA4270+1))),INDEX(DATAS,AA4270+1),"")</f>
        <v/>
      </c>
      <c r="AI4270" s="60" t="str">
        <f aca="false">IF(AND(AC4270=1,AA4270&lt;2),IF(AND(C4271=C4270,AA4271=AA4270+1),IF(AC4271=1,"",INDEX(DATAS,AA4270+1)),INDEX(DATAS,AA4270+1)),"")</f>
        <v/>
      </c>
    </row>
    <row r="4271" customFormat="false" ht="15" hidden="false" customHeight="false" outlineLevel="0" collapsed="false">
      <c r="A4271" s="60" t="n">
        <v>46310</v>
      </c>
      <c r="B4271" s="0" t="n">
        <v>8</v>
      </c>
      <c r="C4271" s="0" t="n">
        <v>6424</v>
      </c>
      <c r="E4271" s="0" t="n">
        <v>0</v>
      </c>
      <c r="F4271" s="55" t="s">
        <v>1204</v>
      </c>
      <c r="I4271" s="55" t="s">
        <v>157</v>
      </c>
      <c r="L4271" s="0" t="n">
        <v>78</v>
      </c>
      <c r="U4271" s="0" t="n">
        <v>564</v>
      </c>
      <c r="V4271" s="0" t="n">
        <v>2</v>
      </c>
      <c r="W4271" s="60" t="n">
        <v>46233</v>
      </c>
      <c r="X4271" s="55" t="n">
        <f aca="false">IF(I4271="Male",0,1)</f>
        <v>1</v>
      </c>
      <c r="Y4271" s="55" t="n">
        <f aca="false">IF(OR(I4271="DNB",I4271="Dry DNB"),1,0)</f>
        <v>0</v>
      </c>
      <c r="Z4271" s="55" t="n">
        <f aca="false">IF(ISNUMBER(W4271),A4271-W4271,"")</f>
        <v>77</v>
      </c>
      <c r="AA4271" s="55" t="n">
        <f aca="false">MATCH(A4271,DATAS,0)</f>
        <v>2</v>
      </c>
      <c r="AB4271" s="55" t="n">
        <f aca="false">IF(AND(E4271&gt;0,OR(AND(B4271&gt;=1,B4271&lt;=6),B4271=10)),1,0)</f>
        <v>0</v>
      </c>
      <c r="AC4271" s="55" t="n">
        <f aca="false">IF(AND(E4271&gt;0,B4271=10),1,0)</f>
        <v>0</v>
      </c>
      <c r="AD4271" s="55" t="n">
        <f aca="false">IF(AND(C4270=C4271,AA4270=AA4271-1),AB4270,"")</f>
        <v>0</v>
      </c>
      <c r="AE4271" s="55" t="n">
        <f aca="false">IF(AND(C4270=C4271,AA4270=AA4271-1),AC4270,"")</f>
        <v>0</v>
      </c>
      <c r="AF4271" s="55" t="n">
        <f aca="false">IF(AA4271=1,"",IF(AND(AB4271=1,AD4271&lt;&gt;1),1,0))</f>
        <v>0</v>
      </c>
      <c r="AG4271" s="55" t="n">
        <f aca="false">IF(AA4271=1,"",IF(AND(AC4271=1,AE4271&lt;&gt;1),1,0))</f>
        <v>0</v>
      </c>
      <c r="AH4271" s="60" t="str">
        <f aca="false">IF(AND(E4271&gt;0,AA4271&lt;2,NOT(AND(C4272=C4271,AA4272=AA4271+1))),INDEX(DATAS,AA4271+1),"")</f>
        <v/>
      </c>
      <c r="AI4271" s="60" t="str">
        <f aca="false">IF(AND(AC4271=1,AA4271&lt;2),IF(AND(C4272=C4271,AA4272=AA4271+1),IF(AC4272=1,"",INDEX(DATAS,AA4271+1)),INDEX(DATAS,AA4271+1)),"")</f>
        <v/>
      </c>
    </row>
    <row r="4272" customFormat="false" ht="15" hidden="false" customHeight="false" outlineLevel="0" collapsed="false">
      <c r="A4272" s="60" t="n">
        <v>46309</v>
      </c>
      <c r="B4272" s="0" t="n">
        <v>8</v>
      </c>
      <c r="C4272" s="0" t="n">
        <v>6425</v>
      </c>
      <c r="E4272" s="0" t="n">
        <v>0</v>
      </c>
      <c r="F4272" s="55" t="s">
        <v>1204</v>
      </c>
      <c r="I4272" s="55" t="s">
        <v>157</v>
      </c>
      <c r="L4272" s="0" t="n">
        <v>93</v>
      </c>
      <c r="U4272" s="0" t="n">
        <v>563</v>
      </c>
      <c r="V4272" s="0" t="n">
        <v>5</v>
      </c>
      <c r="W4272" s="60" t="n">
        <v>46217</v>
      </c>
      <c r="X4272" s="55" t="n">
        <f aca="false">IF(I4272="Male",0,1)</f>
        <v>1</v>
      </c>
      <c r="Y4272" s="55" t="n">
        <f aca="false">IF(OR(I4272="DNB",I4272="Dry DNB"),1,0)</f>
        <v>0</v>
      </c>
      <c r="Z4272" s="55" t="n">
        <f aca="false">IF(ISNUMBER(W4272),A4272-W4272,"")</f>
        <v>92</v>
      </c>
      <c r="AA4272" s="55" t="n">
        <f aca="false">MATCH(A4272,DATAS,0)</f>
        <v>1</v>
      </c>
      <c r="AB4272" s="55" t="n">
        <f aca="false">IF(AND(E4272&gt;0,OR(AND(B4272&gt;=1,B4272&lt;=6),B4272=10)),1,0)</f>
        <v>0</v>
      </c>
      <c r="AC4272" s="55" t="n">
        <f aca="false">IF(AND(E4272&gt;0,B4272=10),1,0)</f>
        <v>0</v>
      </c>
      <c r="AD4272" s="0" t="str">
        <f aca="false">IF(AND(C4271=C4272,AA4271=AA4272-1),AB4271,"")</f>
        <v/>
      </c>
      <c r="AE4272" s="0" t="str">
        <f aca="false">IF(AND(C4271=C4272,AA4271=AA4272-1),AC4271,"")</f>
        <v/>
      </c>
      <c r="AF4272" s="0" t="str">
        <f aca="false">IF(AA4272=1,"",IF(AND(AB4272=1,AD4272&lt;&gt;1),1,0))</f>
        <v/>
      </c>
      <c r="AG4272" s="0" t="str">
        <f aca="false">IF(AA4272=1,"",IF(AND(AC4272=1,AE4272&lt;&gt;1),1,0))</f>
        <v/>
      </c>
      <c r="AH4272" s="60" t="str">
        <f aca="false">IF(AND(E4272&gt;0,AA4272&lt;2,NOT(AND(C4273=C4272,AA4273=AA4272+1))),INDEX(DATAS,AA4272+1),"")</f>
        <v/>
      </c>
      <c r="AI4272" s="60" t="str">
        <f aca="false">IF(AND(AC4272=1,AA4272&lt;2),IF(AND(C4273=C4272,AA4273=AA4272+1),IF(AC4273=1,"",INDEX(DATAS,AA4272+1)),INDEX(DATAS,AA4272+1)),"")</f>
        <v/>
      </c>
    </row>
    <row r="4273" customFormat="false" ht="15" hidden="false" customHeight="false" outlineLevel="0" collapsed="false">
      <c r="A4273" s="60" t="n">
        <v>46310</v>
      </c>
      <c r="B4273" s="0" t="n">
        <v>8</v>
      </c>
      <c r="C4273" s="0" t="n">
        <v>6425</v>
      </c>
      <c r="E4273" s="0" t="n">
        <v>0</v>
      </c>
      <c r="F4273" s="55" t="s">
        <v>1204</v>
      </c>
      <c r="I4273" s="55" t="s">
        <v>157</v>
      </c>
      <c r="L4273" s="0" t="n">
        <v>94</v>
      </c>
      <c r="U4273" s="0" t="n">
        <v>564</v>
      </c>
      <c r="V4273" s="0" t="n">
        <v>5</v>
      </c>
      <c r="W4273" s="60" t="n">
        <v>46217</v>
      </c>
      <c r="X4273" s="55" t="n">
        <f aca="false">IF(I4273="Male",0,1)</f>
        <v>1</v>
      </c>
      <c r="Y4273" s="55" t="n">
        <f aca="false">IF(OR(I4273="DNB",I4273="Dry DNB"),1,0)</f>
        <v>0</v>
      </c>
      <c r="Z4273" s="55" t="n">
        <f aca="false">IF(ISNUMBER(W4273),A4273-W4273,"")</f>
        <v>93</v>
      </c>
      <c r="AA4273" s="55" t="n">
        <f aca="false">MATCH(A4273,DATAS,0)</f>
        <v>2</v>
      </c>
      <c r="AB4273" s="55" t="n">
        <f aca="false">IF(AND(E4273&gt;0,OR(AND(B4273&gt;=1,B4273&lt;=6),B4273=10)),1,0)</f>
        <v>0</v>
      </c>
      <c r="AC4273" s="55" t="n">
        <f aca="false">IF(AND(E4273&gt;0,B4273=10),1,0)</f>
        <v>0</v>
      </c>
      <c r="AD4273" s="55" t="n">
        <f aca="false">IF(AND(C4272=C4273,AA4272=AA4273-1),AB4272,"")</f>
        <v>0</v>
      </c>
      <c r="AE4273" s="55" t="n">
        <f aca="false">IF(AND(C4272=C4273,AA4272=AA4273-1),AC4272,"")</f>
        <v>0</v>
      </c>
      <c r="AF4273" s="55" t="n">
        <f aca="false">IF(AA4273=1,"",IF(AND(AB4273=1,AD4273&lt;&gt;1),1,0))</f>
        <v>0</v>
      </c>
      <c r="AG4273" s="55" t="n">
        <f aca="false">IF(AA4273=1,"",IF(AND(AC4273=1,AE4273&lt;&gt;1),1,0))</f>
        <v>0</v>
      </c>
      <c r="AH4273" s="60" t="str">
        <f aca="false">IF(AND(E4273&gt;0,AA4273&lt;2,NOT(AND(C4274=C4273,AA4274=AA4273+1))),INDEX(DATAS,AA4273+1),"")</f>
        <v/>
      </c>
      <c r="AI4273" s="60" t="str">
        <f aca="false">IF(AND(AC4273=1,AA4273&lt;2),IF(AND(C4274=C4273,AA4274=AA4273+1),IF(AC4274=1,"",INDEX(DATAS,AA4273+1)),INDEX(DATAS,AA4273+1)),"")</f>
        <v/>
      </c>
    </row>
    <row r="4274" customFormat="false" ht="15" hidden="false" customHeight="false" outlineLevel="0" collapsed="false">
      <c r="A4274" s="60" t="n">
        <v>46309</v>
      </c>
      <c r="B4274" s="0" t="n">
        <v>8</v>
      </c>
      <c r="C4274" s="0" t="n">
        <v>6426</v>
      </c>
      <c r="E4274" s="0" t="n">
        <v>0</v>
      </c>
      <c r="F4274" s="55" t="s">
        <v>1204</v>
      </c>
      <c r="I4274" s="55" t="s">
        <v>157</v>
      </c>
      <c r="L4274" s="0" t="n">
        <v>169</v>
      </c>
      <c r="U4274" s="0" t="n">
        <v>563</v>
      </c>
      <c r="V4274" s="0" t="n">
        <v>1</v>
      </c>
      <c r="W4274" s="60" t="n">
        <v>46141</v>
      </c>
      <c r="X4274" s="55" t="n">
        <f aca="false">IF(I4274="Male",0,1)</f>
        <v>1</v>
      </c>
      <c r="Y4274" s="55" t="n">
        <f aca="false">IF(OR(I4274="DNB",I4274="Dry DNB"),1,0)</f>
        <v>0</v>
      </c>
      <c r="Z4274" s="55" t="n">
        <f aca="false">IF(ISNUMBER(W4274),A4274-W4274,"")</f>
        <v>168</v>
      </c>
      <c r="AA4274" s="55" t="n">
        <f aca="false">MATCH(A4274,DATAS,0)</f>
        <v>1</v>
      </c>
      <c r="AB4274" s="55" t="n">
        <f aca="false">IF(AND(E4274&gt;0,OR(AND(B4274&gt;=1,B4274&lt;=6),B4274=10)),1,0)</f>
        <v>0</v>
      </c>
      <c r="AC4274" s="55" t="n">
        <f aca="false">IF(AND(E4274&gt;0,B4274=10),1,0)</f>
        <v>0</v>
      </c>
      <c r="AD4274" s="0" t="str">
        <f aca="false">IF(AND(C4273=C4274,AA4273=AA4274-1),AB4273,"")</f>
        <v/>
      </c>
      <c r="AE4274" s="0" t="str">
        <f aca="false">IF(AND(C4273=C4274,AA4273=AA4274-1),AC4273,"")</f>
        <v/>
      </c>
      <c r="AF4274" s="0" t="str">
        <f aca="false">IF(AA4274=1,"",IF(AND(AB4274=1,AD4274&lt;&gt;1),1,0))</f>
        <v/>
      </c>
      <c r="AG4274" s="0" t="str">
        <f aca="false">IF(AA4274=1,"",IF(AND(AC4274=1,AE4274&lt;&gt;1),1,0))</f>
        <v/>
      </c>
      <c r="AH4274" s="60" t="str">
        <f aca="false">IF(AND(E4274&gt;0,AA4274&lt;2,NOT(AND(C4275=C4274,AA4275=AA4274+1))),INDEX(DATAS,AA4274+1),"")</f>
        <v/>
      </c>
      <c r="AI4274" s="60" t="str">
        <f aca="false">IF(AND(AC4274=1,AA4274&lt;2),IF(AND(C4275=C4274,AA4275=AA4274+1),IF(AC4275=1,"",INDEX(DATAS,AA4274+1)),INDEX(DATAS,AA4274+1)),"")</f>
        <v/>
      </c>
    </row>
    <row r="4275" customFormat="false" ht="15" hidden="false" customHeight="false" outlineLevel="0" collapsed="false">
      <c r="A4275" s="60" t="n">
        <v>46310</v>
      </c>
      <c r="B4275" s="0" t="n">
        <v>8</v>
      </c>
      <c r="C4275" s="0" t="n">
        <v>6426</v>
      </c>
      <c r="E4275" s="0" t="n">
        <v>0</v>
      </c>
      <c r="F4275" s="55" t="s">
        <v>1204</v>
      </c>
      <c r="I4275" s="55" t="s">
        <v>157</v>
      </c>
      <c r="L4275" s="0" t="n">
        <v>170</v>
      </c>
      <c r="U4275" s="0" t="n">
        <v>564</v>
      </c>
      <c r="V4275" s="0" t="n">
        <v>1</v>
      </c>
      <c r="W4275" s="60" t="n">
        <v>46141</v>
      </c>
      <c r="X4275" s="55" t="n">
        <f aca="false">IF(I4275="Male",0,1)</f>
        <v>1</v>
      </c>
      <c r="Y4275" s="55" t="n">
        <f aca="false">IF(OR(I4275="DNB",I4275="Dry DNB"),1,0)</f>
        <v>0</v>
      </c>
      <c r="Z4275" s="55" t="n">
        <f aca="false">IF(ISNUMBER(W4275),A4275-W4275,"")</f>
        <v>169</v>
      </c>
      <c r="AA4275" s="55" t="n">
        <f aca="false">MATCH(A4275,DATAS,0)</f>
        <v>2</v>
      </c>
      <c r="AB4275" s="55" t="n">
        <f aca="false">IF(AND(E4275&gt;0,OR(AND(B4275&gt;=1,B4275&lt;=6),B4275=10)),1,0)</f>
        <v>0</v>
      </c>
      <c r="AC4275" s="55" t="n">
        <f aca="false">IF(AND(E4275&gt;0,B4275=10),1,0)</f>
        <v>0</v>
      </c>
      <c r="AD4275" s="55" t="n">
        <f aca="false">IF(AND(C4274=C4275,AA4274=AA4275-1),AB4274,"")</f>
        <v>0</v>
      </c>
      <c r="AE4275" s="55" t="n">
        <f aca="false">IF(AND(C4274=C4275,AA4274=AA4275-1),AC4274,"")</f>
        <v>0</v>
      </c>
      <c r="AF4275" s="55" t="n">
        <f aca="false">IF(AA4275=1,"",IF(AND(AB4275=1,AD4275&lt;&gt;1),1,0))</f>
        <v>0</v>
      </c>
      <c r="AG4275" s="55" t="n">
        <f aca="false">IF(AA4275=1,"",IF(AND(AC4275=1,AE4275&lt;&gt;1),1,0))</f>
        <v>0</v>
      </c>
      <c r="AH4275" s="60" t="str">
        <f aca="false">IF(AND(E4275&gt;0,AA4275&lt;2,NOT(AND(C4276=C4275,AA4276=AA4275+1))),INDEX(DATAS,AA4275+1),"")</f>
        <v/>
      </c>
      <c r="AI4275" s="60" t="str">
        <f aca="false">IF(AND(AC4275=1,AA4275&lt;2),IF(AND(C4276=C4275,AA4276=AA4275+1),IF(AC4276=1,"",INDEX(DATAS,AA4275+1)),INDEX(DATAS,AA4275+1)),"")</f>
        <v/>
      </c>
    </row>
    <row r="4276" customFormat="false" ht="15" hidden="false" customHeight="false" outlineLevel="0" collapsed="false">
      <c r="A4276" s="60" t="n">
        <v>46309</v>
      </c>
      <c r="B4276" s="0" t="n">
        <v>11</v>
      </c>
      <c r="C4276" s="0" t="n">
        <v>6427</v>
      </c>
      <c r="E4276" s="0" t="n">
        <v>0</v>
      </c>
      <c r="F4276" s="55" t="s">
        <v>1205</v>
      </c>
      <c r="I4276" s="55" t="s">
        <v>187</v>
      </c>
      <c r="U4276" s="0" t="n">
        <v>562</v>
      </c>
      <c r="V4276" s="0" t="n">
        <v>7</v>
      </c>
      <c r="W4276" s="60" t="n">
        <v>46303</v>
      </c>
      <c r="X4276" s="55" t="n">
        <f aca="false">IF(I4276="Male",0,1)</f>
        <v>1</v>
      </c>
      <c r="Y4276" s="55" t="n">
        <f aca="false">IF(OR(I4276="DNB",I4276="Dry DNB"),1,0)</f>
        <v>0</v>
      </c>
      <c r="Z4276" s="55" t="n">
        <f aca="false">IF(ISNUMBER(W4276),A4276-W4276,"")</f>
        <v>6</v>
      </c>
      <c r="AA4276" s="55" t="n">
        <f aca="false">MATCH(A4276,DATAS,0)</f>
        <v>1</v>
      </c>
      <c r="AB4276" s="55" t="n">
        <f aca="false">IF(AND(E4276&gt;0,OR(AND(B4276&gt;=1,B4276&lt;=6),B4276=10)),1,0)</f>
        <v>0</v>
      </c>
      <c r="AC4276" s="55" t="n">
        <f aca="false">IF(AND(E4276&gt;0,B4276=10),1,0)</f>
        <v>0</v>
      </c>
      <c r="AD4276" s="0" t="str">
        <f aca="false">IF(AND(C4275=C4276,AA4275=AA4276-1),AB4275,"")</f>
        <v/>
      </c>
      <c r="AE4276" s="0" t="str">
        <f aca="false">IF(AND(C4275=C4276,AA4275=AA4276-1),AC4275,"")</f>
        <v/>
      </c>
      <c r="AF4276" s="0" t="str">
        <f aca="false">IF(AA4276=1,"",IF(AND(AB4276=1,AD4276&lt;&gt;1),1,0))</f>
        <v/>
      </c>
      <c r="AG4276" s="0" t="str">
        <f aca="false">IF(AA4276=1,"",IF(AND(AC4276=1,AE4276&lt;&gt;1),1,0))</f>
        <v/>
      </c>
      <c r="AH4276" s="60" t="str">
        <f aca="false">IF(AND(E4276&gt;0,AA4276&lt;2,NOT(AND(C4277=C4276,AA4277=AA4276+1))),INDEX(DATAS,AA4276+1),"")</f>
        <v/>
      </c>
      <c r="AI4276" s="60" t="str">
        <f aca="false">IF(AND(AC4276=1,AA4276&lt;2),IF(AND(C4277=C4276,AA4277=AA4276+1),IF(AC4277=1,"",INDEX(DATAS,AA4276+1)),INDEX(DATAS,AA4276+1)),"")</f>
        <v/>
      </c>
    </row>
    <row r="4277" customFormat="false" ht="15" hidden="false" customHeight="false" outlineLevel="0" collapsed="false">
      <c r="A4277" s="60" t="n">
        <v>46310</v>
      </c>
      <c r="B4277" s="0" t="n">
        <v>11</v>
      </c>
      <c r="C4277" s="0" t="n">
        <v>6427</v>
      </c>
      <c r="E4277" s="0" t="n">
        <v>0</v>
      </c>
      <c r="F4277" s="55" t="s">
        <v>1205</v>
      </c>
      <c r="I4277" s="55" t="s">
        <v>187</v>
      </c>
      <c r="U4277" s="0" t="n">
        <v>563</v>
      </c>
      <c r="V4277" s="0" t="n">
        <v>7</v>
      </c>
      <c r="W4277" s="60" t="n">
        <v>46303</v>
      </c>
      <c r="X4277" s="55" t="n">
        <f aca="false">IF(I4277="Male",0,1)</f>
        <v>1</v>
      </c>
      <c r="Y4277" s="55" t="n">
        <f aca="false">IF(OR(I4277="DNB",I4277="Dry DNB"),1,0)</f>
        <v>0</v>
      </c>
      <c r="Z4277" s="55" t="n">
        <f aca="false">IF(ISNUMBER(W4277),A4277-W4277,"")</f>
        <v>7</v>
      </c>
      <c r="AA4277" s="55" t="n">
        <f aca="false">MATCH(A4277,DATAS,0)</f>
        <v>2</v>
      </c>
      <c r="AB4277" s="55" t="n">
        <f aca="false">IF(AND(E4277&gt;0,OR(AND(B4277&gt;=1,B4277&lt;=6),B4277=10)),1,0)</f>
        <v>0</v>
      </c>
      <c r="AC4277" s="55" t="n">
        <f aca="false">IF(AND(E4277&gt;0,B4277=10),1,0)</f>
        <v>0</v>
      </c>
      <c r="AD4277" s="55" t="n">
        <f aca="false">IF(AND(C4276=C4277,AA4276=AA4277-1),AB4276,"")</f>
        <v>0</v>
      </c>
      <c r="AE4277" s="55" t="n">
        <f aca="false">IF(AND(C4276=C4277,AA4276=AA4277-1),AC4276,"")</f>
        <v>0</v>
      </c>
      <c r="AF4277" s="55" t="n">
        <f aca="false">IF(AA4277=1,"",IF(AND(AB4277=1,AD4277&lt;&gt;1),1,0))</f>
        <v>0</v>
      </c>
      <c r="AG4277" s="55" t="n">
        <f aca="false">IF(AA4277=1,"",IF(AND(AC4277=1,AE4277&lt;&gt;1),1,0))</f>
        <v>0</v>
      </c>
      <c r="AH4277" s="60" t="str">
        <f aca="false">IF(AND(E4277&gt;0,AA4277&lt;2,NOT(AND(C4278=C4277,AA4278=AA4277+1))),INDEX(DATAS,AA4277+1),"")</f>
        <v/>
      </c>
      <c r="AI4277" s="60" t="str">
        <f aca="false">IF(AND(AC4277=1,AA4277&lt;2),IF(AND(C4278=C4277,AA4278=AA4277+1),IF(AC4278=1,"",INDEX(DATAS,AA4277+1)),INDEX(DATAS,AA4277+1)),"")</f>
        <v/>
      </c>
    </row>
    <row r="4278" customFormat="false" ht="15" hidden="false" customHeight="false" outlineLevel="0" collapsed="false">
      <c r="A4278" s="60" t="n">
        <v>46309</v>
      </c>
      <c r="B4278" s="0" t="n">
        <v>8</v>
      </c>
      <c r="C4278" s="0" t="n">
        <v>6428</v>
      </c>
      <c r="E4278" s="0" t="n">
        <v>0</v>
      </c>
      <c r="F4278" s="55" t="s">
        <v>1205</v>
      </c>
      <c r="I4278" s="55" t="s">
        <v>157</v>
      </c>
      <c r="L4278" s="0" t="n">
        <v>135</v>
      </c>
      <c r="U4278" s="0" t="n">
        <v>562</v>
      </c>
      <c r="V4278" s="0" t="n">
        <v>1</v>
      </c>
      <c r="W4278" s="60" t="n">
        <v>46175</v>
      </c>
      <c r="X4278" s="55" t="n">
        <f aca="false">IF(I4278="Male",0,1)</f>
        <v>1</v>
      </c>
      <c r="Y4278" s="55" t="n">
        <f aca="false">IF(OR(I4278="DNB",I4278="Dry DNB"),1,0)</f>
        <v>0</v>
      </c>
      <c r="Z4278" s="55" t="n">
        <f aca="false">IF(ISNUMBER(W4278),A4278-W4278,"")</f>
        <v>134</v>
      </c>
      <c r="AA4278" s="55" t="n">
        <f aca="false">MATCH(A4278,DATAS,0)</f>
        <v>1</v>
      </c>
      <c r="AB4278" s="55" t="n">
        <f aca="false">IF(AND(E4278&gt;0,OR(AND(B4278&gt;=1,B4278&lt;=6),B4278=10)),1,0)</f>
        <v>0</v>
      </c>
      <c r="AC4278" s="55" t="n">
        <f aca="false">IF(AND(E4278&gt;0,B4278=10),1,0)</f>
        <v>0</v>
      </c>
      <c r="AD4278" s="0" t="str">
        <f aca="false">IF(AND(C4277=C4278,AA4277=AA4278-1),AB4277,"")</f>
        <v/>
      </c>
      <c r="AE4278" s="0" t="str">
        <f aca="false">IF(AND(C4277=C4278,AA4277=AA4278-1),AC4277,"")</f>
        <v/>
      </c>
      <c r="AF4278" s="0" t="str">
        <f aca="false">IF(AA4278=1,"",IF(AND(AB4278=1,AD4278&lt;&gt;1),1,0))</f>
        <v/>
      </c>
      <c r="AG4278" s="0" t="str">
        <f aca="false">IF(AA4278=1,"",IF(AND(AC4278=1,AE4278&lt;&gt;1),1,0))</f>
        <v/>
      </c>
      <c r="AH4278" s="60" t="str">
        <f aca="false">IF(AND(E4278&gt;0,AA4278&lt;2,NOT(AND(C4279=C4278,AA4279=AA4278+1))),INDEX(DATAS,AA4278+1),"")</f>
        <v/>
      </c>
      <c r="AI4278" s="60" t="str">
        <f aca="false">IF(AND(AC4278=1,AA4278&lt;2),IF(AND(C4279=C4278,AA4279=AA4278+1),IF(AC4279=1,"",INDEX(DATAS,AA4278+1)),INDEX(DATAS,AA4278+1)),"")</f>
        <v/>
      </c>
    </row>
    <row r="4279" customFormat="false" ht="15" hidden="false" customHeight="false" outlineLevel="0" collapsed="false">
      <c r="A4279" s="60" t="n">
        <v>46310</v>
      </c>
      <c r="B4279" s="0" t="n">
        <v>8</v>
      </c>
      <c r="C4279" s="0" t="n">
        <v>6428</v>
      </c>
      <c r="E4279" s="0" t="n">
        <v>0</v>
      </c>
      <c r="F4279" s="55" t="s">
        <v>1205</v>
      </c>
      <c r="I4279" s="55" t="s">
        <v>157</v>
      </c>
      <c r="L4279" s="0" t="n">
        <v>136</v>
      </c>
      <c r="U4279" s="0" t="n">
        <v>563</v>
      </c>
      <c r="V4279" s="0" t="n">
        <v>1</v>
      </c>
      <c r="W4279" s="60" t="n">
        <v>46175</v>
      </c>
      <c r="X4279" s="55" t="n">
        <f aca="false">IF(I4279="Male",0,1)</f>
        <v>1</v>
      </c>
      <c r="Y4279" s="55" t="n">
        <f aca="false">IF(OR(I4279="DNB",I4279="Dry DNB"),1,0)</f>
        <v>0</v>
      </c>
      <c r="Z4279" s="55" t="n">
        <f aca="false">IF(ISNUMBER(W4279),A4279-W4279,"")</f>
        <v>135</v>
      </c>
      <c r="AA4279" s="55" t="n">
        <f aca="false">MATCH(A4279,DATAS,0)</f>
        <v>2</v>
      </c>
      <c r="AB4279" s="55" t="n">
        <f aca="false">IF(AND(E4279&gt;0,OR(AND(B4279&gt;=1,B4279&lt;=6),B4279=10)),1,0)</f>
        <v>0</v>
      </c>
      <c r="AC4279" s="55" t="n">
        <f aca="false">IF(AND(E4279&gt;0,B4279=10),1,0)</f>
        <v>0</v>
      </c>
      <c r="AD4279" s="55" t="n">
        <f aca="false">IF(AND(C4278=C4279,AA4278=AA4279-1),AB4278,"")</f>
        <v>0</v>
      </c>
      <c r="AE4279" s="55" t="n">
        <f aca="false">IF(AND(C4278=C4279,AA4278=AA4279-1),AC4278,"")</f>
        <v>0</v>
      </c>
      <c r="AF4279" s="55" t="n">
        <f aca="false">IF(AA4279=1,"",IF(AND(AB4279=1,AD4279&lt;&gt;1),1,0))</f>
        <v>0</v>
      </c>
      <c r="AG4279" s="55" t="n">
        <f aca="false">IF(AA4279=1,"",IF(AND(AC4279=1,AE4279&lt;&gt;1),1,0))</f>
        <v>0</v>
      </c>
      <c r="AH4279" s="60" t="str">
        <f aca="false">IF(AND(E4279&gt;0,AA4279&lt;2,NOT(AND(C4280=C4279,AA4280=AA4279+1))),INDEX(DATAS,AA4279+1),"")</f>
        <v/>
      </c>
      <c r="AI4279" s="60" t="str">
        <f aca="false">IF(AND(AC4279=1,AA4279&lt;2),IF(AND(C4280=C4279,AA4280=AA4279+1),IF(AC4280=1,"",INDEX(DATAS,AA4279+1)),INDEX(DATAS,AA4279+1)),"")</f>
        <v/>
      </c>
    </row>
    <row r="4280" customFormat="false" ht="15" hidden="false" customHeight="false" outlineLevel="0" collapsed="false">
      <c r="A4280" s="60" t="n">
        <v>46309</v>
      </c>
      <c r="B4280" s="0" t="n">
        <v>8</v>
      </c>
      <c r="C4280" s="0" t="n">
        <v>6429</v>
      </c>
      <c r="E4280" s="0" t="n">
        <v>0</v>
      </c>
      <c r="F4280" s="55" t="s">
        <v>1205</v>
      </c>
      <c r="I4280" s="55" t="s">
        <v>157</v>
      </c>
      <c r="L4280" s="0" t="n">
        <v>149</v>
      </c>
      <c r="U4280" s="0" t="n">
        <v>562</v>
      </c>
      <c r="V4280" s="0" t="n">
        <v>2</v>
      </c>
      <c r="W4280" s="60" t="n">
        <v>46161</v>
      </c>
      <c r="X4280" s="55" t="n">
        <f aca="false">IF(I4280="Male",0,1)</f>
        <v>1</v>
      </c>
      <c r="Y4280" s="55" t="n">
        <f aca="false">IF(OR(I4280="DNB",I4280="Dry DNB"),1,0)</f>
        <v>0</v>
      </c>
      <c r="Z4280" s="55" t="n">
        <f aca="false">IF(ISNUMBER(W4280),A4280-W4280,"")</f>
        <v>148</v>
      </c>
      <c r="AA4280" s="55" t="n">
        <f aca="false">MATCH(A4280,DATAS,0)</f>
        <v>1</v>
      </c>
      <c r="AB4280" s="55" t="n">
        <f aca="false">IF(AND(E4280&gt;0,OR(AND(B4280&gt;=1,B4280&lt;=6),B4280=10)),1,0)</f>
        <v>0</v>
      </c>
      <c r="AC4280" s="55" t="n">
        <f aca="false">IF(AND(E4280&gt;0,B4280=10),1,0)</f>
        <v>0</v>
      </c>
      <c r="AD4280" s="0" t="str">
        <f aca="false">IF(AND(C4279=C4280,AA4279=AA4280-1),AB4279,"")</f>
        <v/>
      </c>
      <c r="AE4280" s="0" t="str">
        <f aca="false">IF(AND(C4279=C4280,AA4279=AA4280-1),AC4279,"")</f>
        <v/>
      </c>
      <c r="AF4280" s="0" t="str">
        <f aca="false">IF(AA4280=1,"",IF(AND(AB4280=1,AD4280&lt;&gt;1),1,0))</f>
        <v/>
      </c>
      <c r="AG4280" s="0" t="str">
        <f aca="false">IF(AA4280=1,"",IF(AND(AC4280=1,AE4280&lt;&gt;1),1,0))</f>
        <v/>
      </c>
      <c r="AH4280" s="60" t="str">
        <f aca="false">IF(AND(E4280&gt;0,AA4280&lt;2,NOT(AND(C4281=C4280,AA4281=AA4280+1))),INDEX(DATAS,AA4280+1),"")</f>
        <v/>
      </c>
      <c r="AI4280" s="60" t="str">
        <f aca="false">IF(AND(AC4280=1,AA4280&lt;2),IF(AND(C4281=C4280,AA4281=AA4280+1),IF(AC4281=1,"",INDEX(DATAS,AA4280+1)),INDEX(DATAS,AA4280+1)),"")</f>
        <v/>
      </c>
    </row>
    <row r="4281" customFormat="false" ht="15" hidden="false" customHeight="false" outlineLevel="0" collapsed="false">
      <c r="A4281" s="60" t="n">
        <v>46310</v>
      </c>
      <c r="B4281" s="0" t="n">
        <v>8</v>
      </c>
      <c r="C4281" s="0" t="n">
        <v>6429</v>
      </c>
      <c r="E4281" s="0" t="n">
        <v>0</v>
      </c>
      <c r="F4281" s="55" t="s">
        <v>1205</v>
      </c>
      <c r="I4281" s="55" t="s">
        <v>157</v>
      </c>
      <c r="L4281" s="0" t="n">
        <v>150</v>
      </c>
      <c r="U4281" s="0" t="n">
        <v>563</v>
      </c>
      <c r="V4281" s="0" t="n">
        <v>2</v>
      </c>
      <c r="W4281" s="60" t="n">
        <v>46161</v>
      </c>
      <c r="X4281" s="55" t="n">
        <f aca="false">IF(I4281="Male",0,1)</f>
        <v>1</v>
      </c>
      <c r="Y4281" s="55" t="n">
        <f aca="false">IF(OR(I4281="DNB",I4281="Dry DNB"),1,0)</f>
        <v>0</v>
      </c>
      <c r="Z4281" s="55" t="n">
        <f aca="false">IF(ISNUMBER(W4281),A4281-W4281,"")</f>
        <v>149</v>
      </c>
      <c r="AA4281" s="55" t="n">
        <f aca="false">MATCH(A4281,DATAS,0)</f>
        <v>2</v>
      </c>
      <c r="AB4281" s="55" t="n">
        <f aca="false">IF(AND(E4281&gt;0,OR(AND(B4281&gt;=1,B4281&lt;=6),B4281=10)),1,0)</f>
        <v>0</v>
      </c>
      <c r="AC4281" s="55" t="n">
        <f aca="false">IF(AND(E4281&gt;0,B4281=10),1,0)</f>
        <v>0</v>
      </c>
      <c r="AD4281" s="55" t="n">
        <f aca="false">IF(AND(C4280=C4281,AA4280=AA4281-1),AB4280,"")</f>
        <v>0</v>
      </c>
      <c r="AE4281" s="55" t="n">
        <f aca="false">IF(AND(C4280=C4281,AA4280=AA4281-1),AC4280,"")</f>
        <v>0</v>
      </c>
      <c r="AF4281" s="55" t="n">
        <f aca="false">IF(AA4281=1,"",IF(AND(AB4281=1,AD4281&lt;&gt;1),1,0))</f>
        <v>0</v>
      </c>
      <c r="AG4281" s="55" t="n">
        <f aca="false">IF(AA4281=1,"",IF(AND(AC4281=1,AE4281&lt;&gt;1),1,0))</f>
        <v>0</v>
      </c>
      <c r="AH4281" s="60" t="str">
        <f aca="false">IF(AND(E4281&gt;0,AA4281&lt;2,NOT(AND(C4282=C4281,AA4282=AA4281+1))),INDEX(DATAS,AA4281+1),"")</f>
        <v/>
      </c>
      <c r="AI4281" s="60" t="str">
        <f aca="false">IF(AND(AC4281=1,AA4281&lt;2),IF(AND(C4282=C4281,AA4282=AA4281+1),IF(AC4282=1,"",INDEX(DATAS,AA4281+1)),INDEX(DATAS,AA4281+1)),"")</f>
        <v/>
      </c>
    </row>
    <row r="4282" customFormat="false" ht="15" hidden="false" customHeight="false" outlineLevel="0" collapsed="false">
      <c r="A4282" s="60" t="n">
        <v>46309</v>
      </c>
      <c r="B4282" s="0" t="n">
        <v>8</v>
      </c>
      <c r="C4282" s="0" t="n">
        <v>6430</v>
      </c>
      <c r="E4282" s="0" t="n">
        <v>0</v>
      </c>
      <c r="F4282" s="55" t="s">
        <v>1206</v>
      </c>
      <c r="I4282" s="55" t="s">
        <v>157</v>
      </c>
      <c r="L4282" s="0" t="n">
        <v>152</v>
      </c>
      <c r="U4282" s="0" t="n">
        <v>561</v>
      </c>
      <c r="V4282" s="0" t="n">
        <v>1</v>
      </c>
      <c r="W4282" s="60" t="n">
        <v>46158</v>
      </c>
      <c r="X4282" s="55" t="n">
        <f aca="false">IF(I4282="Male",0,1)</f>
        <v>1</v>
      </c>
      <c r="Y4282" s="55" t="n">
        <f aca="false">IF(OR(I4282="DNB",I4282="Dry DNB"),1,0)</f>
        <v>0</v>
      </c>
      <c r="Z4282" s="55" t="n">
        <f aca="false">IF(ISNUMBER(W4282),A4282-W4282,"")</f>
        <v>151</v>
      </c>
      <c r="AA4282" s="55" t="n">
        <f aca="false">MATCH(A4282,DATAS,0)</f>
        <v>1</v>
      </c>
      <c r="AB4282" s="55" t="n">
        <f aca="false">IF(AND(E4282&gt;0,OR(AND(B4282&gt;=1,B4282&lt;=6),B4282=10)),1,0)</f>
        <v>0</v>
      </c>
      <c r="AC4282" s="55" t="n">
        <f aca="false">IF(AND(E4282&gt;0,B4282=10),1,0)</f>
        <v>0</v>
      </c>
      <c r="AD4282" s="0" t="str">
        <f aca="false">IF(AND(C4281=C4282,AA4281=AA4282-1),AB4281,"")</f>
        <v/>
      </c>
      <c r="AE4282" s="0" t="str">
        <f aca="false">IF(AND(C4281=C4282,AA4281=AA4282-1),AC4281,"")</f>
        <v/>
      </c>
      <c r="AF4282" s="0" t="str">
        <f aca="false">IF(AA4282=1,"",IF(AND(AB4282=1,AD4282&lt;&gt;1),1,0))</f>
        <v/>
      </c>
      <c r="AG4282" s="0" t="str">
        <f aca="false">IF(AA4282=1,"",IF(AND(AC4282=1,AE4282&lt;&gt;1),1,0))</f>
        <v/>
      </c>
      <c r="AH4282" s="60" t="str">
        <f aca="false">IF(AND(E4282&gt;0,AA4282&lt;2,NOT(AND(C4283=C4282,AA4283=AA4282+1))),INDEX(DATAS,AA4282+1),"")</f>
        <v/>
      </c>
      <c r="AI4282" s="60" t="str">
        <f aca="false">IF(AND(AC4282=1,AA4282&lt;2),IF(AND(C4283=C4282,AA4283=AA4282+1),IF(AC4283=1,"",INDEX(DATAS,AA4282+1)),INDEX(DATAS,AA4282+1)),"")</f>
        <v/>
      </c>
    </row>
    <row r="4283" customFormat="false" ht="15" hidden="false" customHeight="false" outlineLevel="0" collapsed="false">
      <c r="A4283" s="60" t="n">
        <v>46310</v>
      </c>
      <c r="B4283" s="0" t="n">
        <v>8</v>
      </c>
      <c r="C4283" s="0" t="n">
        <v>6430</v>
      </c>
      <c r="E4283" s="0" t="n">
        <v>0</v>
      </c>
      <c r="F4283" s="55" t="s">
        <v>1206</v>
      </c>
      <c r="I4283" s="55" t="s">
        <v>157</v>
      </c>
      <c r="L4283" s="0" t="n">
        <v>153</v>
      </c>
      <c r="U4283" s="0" t="n">
        <v>562</v>
      </c>
      <c r="V4283" s="0" t="n">
        <v>1</v>
      </c>
      <c r="W4283" s="60" t="n">
        <v>46158</v>
      </c>
      <c r="X4283" s="55" t="n">
        <f aca="false">IF(I4283="Male",0,1)</f>
        <v>1</v>
      </c>
      <c r="Y4283" s="55" t="n">
        <f aca="false">IF(OR(I4283="DNB",I4283="Dry DNB"),1,0)</f>
        <v>0</v>
      </c>
      <c r="Z4283" s="55" t="n">
        <f aca="false">IF(ISNUMBER(W4283),A4283-W4283,"")</f>
        <v>152</v>
      </c>
      <c r="AA4283" s="55" t="n">
        <f aca="false">MATCH(A4283,DATAS,0)</f>
        <v>2</v>
      </c>
      <c r="AB4283" s="55" t="n">
        <f aca="false">IF(AND(E4283&gt;0,OR(AND(B4283&gt;=1,B4283&lt;=6),B4283=10)),1,0)</f>
        <v>0</v>
      </c>
      <c r="AC4283" s="55" t="n">
        <f aca="false">IF(AND(E4283&gt;0,B4283=10),1,0)</f>
        <v>0</v>
      </c>
      <c r="AD4283" s="55" t="n">
        <f aca="false">IF(AND(C4282=C4283,AA4282=AA4283-1),AB4282,"")</f>
        <v>0</v>
      </c>
      <c r="AE4283" s="55" t="n">
        <f aca="false">IF(AND(C4282=C4283,AA4282=AA4283-1),AC4282,"")</f>
        <v>0</v>
      </c>
      <c r="AF4283" s="55" t="n">
        <f aca="false">IF(AA4283=1,"",IF(AND(AB4283=1,AD4283&lt;&gt;1),1,0))</f>
        <v>0</v>
      </c>
      <c r="AG4283" s="55" t="n">
        <f aca="false">IF(AA4283=1,"",IF(AND(AC4283=1,AE4283&lt;&gt;1),1,0))</f>
        <v>0</v>
      </c>
      <c r="AH4283" s="60" t="str">
        <f aca="false">IF(AND(E4283&gt;0,AA4283&lt;2,NOT(AND(C4284=C4283,AA4284=AA4283+1))),INDEX(DATAS,AA4283+1),"")</f>
        <v/>
      </c>
      <c r="AI4283" s="60" t="str">
        <f aca="false">IF(AND(AC4283=1,AA4283&lt;2),IF(AND(C4284=C4283,AA4284=AA4283+1),IF(AC4284=1,"",INDEX(DATAS,AA4283+1)),INDEX(DATAS,AA4283+1)),"")</f>
        <v/>
      </c>
    </row>
    <row r="4284" customFormat="false" ht="15" hidden="false" customHeight="false" outlineLevel="0" collapsed="false">
      <c r="A4284" s="60" t="n">
        <v>46309</v>
      </c>
      <c r="B4284" s="0" t="n">
        <v>8</v>
      </c>
      <c r="C4284" s="0" t="n">
        <v>6431</v>
      </c>
      <c r="E4284" s="0" t="n">
        <v>0</v>
      </c>
      <c r="F4284" s="55" t="s">
        <v>1207</v>
      </c>
      <c r="I4284" s="55" t="s">
        <v>157</v>
      </c>
      <c r="L4284" s="0" t="n">
        <v>86</v>
      </c>
      <c r="U4284" s="0" t="n">
        <v>560</v>
      </c>
      <c r="V4284" s="0" t="n">
        <v>4</v>
      </c>
      <c r="W4284" s="60" t="n">
        <v>46224</v>
      </c>
      <c r="X4284" s="55" t="n">
        <f aca="false">IF(I4284="Male",0,1)</f>
        <v>1</v>
      </c>
      <c r="Y4284" s="55" t="n">
        <f aca="false">IF(OR(I4284="DNB",I4284="Dry DNB"),1,0)</f>
        <v>0</v>
      </c>
      <c r="Z4284" s="55" t="n">
        <f aca="false">IF(ISNUMBER(W4284),A4284-W4284,"")</f>
        <v>85</v>
      </c>
      <c r="AA4284" s="55" t="n">
        <f aca="false">MATCH(A4284,DATAS,0)</f>
        <v>1</v>
      </c>
      <c r="AB4284" s="55" t="n">
        <f aca="false">IF(AND(E4284&gt;0,OR(AND(B4284&gt;=1,B4284&lt;=6),B4284=10)),1,0)</f>
        <v>0</v>
      </c>
      <c r="AC4284" s="55" t="n">
        <f aca="false">IF(AND(E4284&gt;0,B4284=10),1,0)</f>
        <v>0</v>
      </c>
      <c r="AD4284" s="0" t="str">
        <f aca="false">IF(AND(C4283=C4284,AA4283=AA4284-1),AB4283,"")</f>
        <v/>
      </c>
      <c r="AE4284" s="0" t="str">
        <f aca="false">IF(AND(C4283=C4284,AA4283=AA4284-1),AC4283,"")</f>
        <v/>
      </c>
      <c r="AF4284" s="0" t="str">
        <f aca="false">IF(AA4284=1,"",IF(AND(AB4284=1,AD4284&lt;&gt;1),1,0))</f>
        <v/>
      </c>
      <c r="AG4284" s="0" t="str">
        <f aca="false">IF(AA4284=1,"",IF(AND(AC4284=1,AE4284&lt;&gt;1),1,0))</f>
        <v/>
      </c>
      <c r="AH4284" s="60" t="str">
        <f aca="false">IF(AND(E4284&gt;0,AA4284&lt;2,NOT(AND(C4285=C4284,AA4285=AA4284+1))),INDEX(DATAS,AA4284+1),"")</f>
        <v/>
      </c>
      <c r="AI4284" s="60" t="str">
        <f aca="false">IF(AND(AC4284=1,AA4284&lt;2),IF(AND(C4285=C4284,AA4285=AA4284+1),IF(AC4285=1,"",INDEX(DATAS,AA4284+1)),INDEX(DATAS,AA4284+1)),"")</f>
        <v/>
      </c>
    </row>
    <row r="4285" customFormat="false" ht="15" hidden="false" customHeight="false" outlineLevel="0" collapsed="false">
      <c r="A4285" s="60" t="n">
        <v>46310</v>
      </c>
      <c r="B4285" s="0" t="n">
        <v>8</v>
      </c>
      <c r="C4285" s="0" t="n">
        <v>6431</v>
      </c>
      <c r="E4285" s="0" t="n">
        <v>0</v>
      </c>
      <c r="F4285" s="55" t="s">
        <v>1207</v>
      </c>
      <c r="I4285" s="55" t="s">
        <v>157</v>
      </c>
      <c r="L4285" s="0" t="n">
        <v>87</v>
      </c>
      <c r="U4285" s="0" t="n">
        <v>561</v>
      </c>
      <c r="V4285" s="0" t="n">
        <v>4</v>
      </c>
      <c r="W4285" s="60" t="n">
        <v>46224</v>
      </c>
      <c r="X4285" s="55" t="n">
        <f aca="false">IF(I4285="Male",0,1)</f>
        <v>1</v>
      </c>
      <c r="Y4285" s="55" t="n">
        <f aca="false">IF(OR(I4285="DNB",I4285="Dry DNB"),1,0)</f>
        <v>0</v>
      </c>
      <c r="Z4285" s="55" t="n">
        <f aca="false">IF(ISNUMBER(W4285),A4285-W4285,"")</f>
        <v>86</v>
      </c>
      <c r="AA4285" s="55" t="n">
        <f aca="false">MATCH(A4285,DATAS,0)</f>
        <v>2</v>
      </c>
      <c r="AB4285" s="55" t="n">
        <f aca="false">IF(AND(E4285&gt;0,OR(AND(B4285&gt;=1,B4285&lt;=6),B4285=10)),1,0)</f>
        <v>0</v>
      </c>
      <c r="AC4285" s="55" t="n">
        <f aca="false">IF(AND(E4285&gt;0,B4285=10),1,0)</f>
        <v>0</v>
      </c>
      <c r="AD4285" s="55" t="n">
        <f aca="false">IF(AND(C4284=C4285,AA4284=AA4285-1),AB4284,"")</f>
        <v>0</v>
      </c>
      <c r="AE4285" s="55" t="n">
        <f aca="false">IF(AND(C4284=C4285,AA4284=AA4285-1),AC4284,"")</f>
        <v>0</v>
      </c>
      <c r="AF4285" s="55" t="n">
        <f aca="false">IF(AA4285=1,"",IF(AND(AB4285=1,AD4285&lt;&gt;1),1,0))</f>
        <v>0</v>
      </c>
      <c r="AG4285" s="55" t="n">
        <f aca="false">IF(AA4285=1,"",IF(AND(AC4285=1,AE4285&lt;&gt;1),1,0))</f>
        <v>0</v>
      </c>
      <c r="AH4285" s="60" t="str">
        <f aca="false">IF(AND(E4285&gt;0,AA4285&lt;2,NOT(AND(C4286=C4285,AA4286=AA4285+1))),INDEX(DATAS,AA4285+1),"")</f>
        <v/>
      </c>
      <c r="AI4285" s="60" t="str">
        <f aca="false">IF(AND(AC4285=1,AA4285&lt;2),IF(AND(C4286=C4285,AA4286=AA4285+1),IF(AC4286=1,"",INDEX(DATAS,AA4285+1)),INDEX(DATAS,AA4285+1)),"")</f>
        <v/>
      </c>
    </row>
    <row r="4286" customFormat="false" ht="15" hidden="false" customHeight="false" outlineLevel="0" collapsed="false">
      <c r="A4286" s="60" t="n">
        <v>46309</v>
      </c>
      <c r="B4286" s="0" t="n">
        <v>8</v>
      </c>
      <c r="C4286" s="0" t="n">
        <v>6432</v>
      </c>
      <c r="E4286" s="0" t="n">
        <v>0</v>
      </c>
      <c r="F4286" s="55" t="s">
        <v>1207</v>
      </c>
      <c r="I4286" s="55" t="s">
        <v>157</v>
      </c>
      <c r="L4286" s="0" t="n">
        <v>146</v>
      </c>
      <c r="U4286" s="0" t="n">
        <v>560</v>
      </c>
      <c r="V4286" s="0" t="n">
        <v>2</v>
      </c>
      <c r="W4286" s="60" t="n">
        <v>46164</v>
      </c>
      <c r="X4286" s="55" t="n">
        <f aca="false">IF(I4286="Male",0,1)</f>
        <v>1</v>
      </c>
      <c r="Y4286" s="55" t="n">
        <f aca="false">IF(OR(I4286="DNB",I4286="Dry DNB"),1,0)</f>
        <v>0</v>
      </c>
      <c r="Z4286" s="55" t="n">
        <f aca="false">IF(ISNUMBER(W4286),A4286-W4286,"")</f>
        <v>145</v>
      </c>
      <c r="AA4286" s="55" t="n">
        <f aca="false">MATCH(A4286,DATAS,0)</f>
        <v>1</v>
      </c>
      <c r="AB4286" s="55" t="n">
        <f aca="false">IF(AND(E4286&gt;0,OR(AND(B4286&gt;=1,B4286&lt;=6),B4286=10)),1,0)</f>
        <v>0</v>
      </c>
      <c r="AC4286" s="55" t="n">
        <f aca="false">IF(AND(E4286&gt;0,B4286=10),1,0)</f>
        <v>0</v>
      </c>
      <c r="AD4286" s="0" t="str">
        <f aca="false">IF(AND(C4285=C4286,AA4285=AA4286-1),AB4285,"")</f>
        <v/>
      </c>
      <c r="AE4286" s="0" t="str">
        <f aca="false">IF(AND(C4285=C4286,AA4285=AA4286-1),AC4285,"")</f>
        <v/>
      </c>
      <c r="AF4286" s="0" t="str">
        <f aca="false">IF(AA4286=1,"",IF(AND(AB4286=1,AD4286&lt;&gt;1),1,0))</f>
        <v/>
      </c>
      <c r="AG4286" s="0" t="str">
        <f aca="false">IF(AA4286=1,"",IF(AND(AC4286=1,AE4286&lt;&gt;1),1,0))</f>
        <v/>
      </c>
      <c r="AH4286" s="60" t="str">
        <f aca="false">IF(AND(E4286&gt;0,AA4286&lt;2,NOT(AND(C4287=C4286,AA4287=AA4286+1))),INDEX(DATAS,AA4286+1),"")</f>
        <v/>
      </c>
      <c r="AI4286" s="60" t="str">
        <f aca="false">IF(AND(AC4286=1,AA4286&lt;2),IF(AND(C4287=C4286,AA4287=AA4286+1),IF(AC4287=1,"",INDEX(DATAS,AA4286+1)),INDEX(DATAS,AA4286+1)),"")</f>
        <v/>
      </c>
    </row>
    <row r="4287" customFormat="false" ht="15" hidden="false" customHeight="false" outlineLevel="0" collapsed="false">
      <c r="A4287" s="60" t="n">
        <v>46310</v>
      </c>
      <c r="B4287" s="0" t="n">
        <v>8</v>
      </c>
      <c r="C4287" s="0" t="n">
        <v>6432</v>
      </c>
      <c r="E4287" s="0" t="n">
        <v>0</v>
      </c>
      <c r="F4287" s="55" t="s">
        <v>1207</v>
      </c>
      <c r="I4287" s="55" t="s">
        <v>157</v>
      </c>
      <c r="L4287" s="0" t="n">
        <v>147</v>
      </c>
      <c r="U4287" s="0" t="n">
        <v>561</v>
      </c>
      <c r="V4287" s="0" t="n">
        <v>2</v>
      </c>
      <c r="W4287" s="60" t="n">
        <v>46164</v>
      </c>
      <c r="X4287" s="55" t="n">
        <f aca="false">IF(I4287="Male",0,1)</f>
        <v>1</v>
      </c>
      <c r="Y4287" s="55" t="n">
        <f aca="false">IF(OR(I4287="DNB",I4287="Dry DNB"),1,0)</f>
        <v>0</v>
      </c>
      <c r="Z4287" s="55" t="n">
        <f aca="false">IF(ISNUMBER(W4287),A4287-W4287,"")</f>
        <v>146</v>
      </c>
      <c r="AA4287" s="55" t="n">
        <f aca="false">MATCH(A4287,DATAS,0)</f>
        <v>2</v>
      </c>
      <c r="AB4287" s="55" t="n">
        <f aca="false">IF(AND(E4287&gt;0,OR(AND(B4287&gt;=1,B4287&lt;=6),B4287=10)),1,0)</f>
        <v>0</v>
      </c>
      <c r="AC4287" s="55" t="n">
        <f aca="false">IF(AND(E4287&gt;0,B4287=10),1,0)</f>
        <v>0</v>
      </c>
      <c r="AD4287" s="55" t="n">
        <f aca="false">IF(AND(C4286=C4287,AA4286=AA4287-1),AB4286,"")</f>
        <v>0</v>
      </c>
      <c r="AE4287" s="55" t="n">
        <f aca="false">IF(AND(C4286=C4287,AA4286=AA4287-1),AC4286,"")</f>
        <v>0</v>
      </c>
      <c r="AF4287" s="55" t="n">
        <f aca="false">IF(AA4287=1,"",IF(AND(AB4287=1,AD4287&lt;&gt;1),1,0))</f>
        <v>0</v>
      </c>
      <c r="AG4287" s="55" t="n">
        <f aca="false">IF(AA4287=1,"",IF(AND(AC4287=1,AE4287&lt;&gt;1),1,0))</f>
        <v>0</v>
      </c>
      <c r="AH4287" s="60" t="str">
        <f aca="false">IF(AND(E4287&gt;0,AA4287&lt;2,NOT(AND(C4288=C4287,AA4288=AA4287+1))),INDEX(DATAS,AA4287+1),"")</f>
        <v/>
      </c>
      <c r="AI4287" s="60" t="str">
        <f aca="false">IF(AND(AC4287=1,AA4287&lt;2),IF(AND(C4288=C4287,AA4288=AA4287+1),IF(AC4288=1,"",INDEX(DATAS,AA4287+1)),INDEX(DATAS,AA4287+1)),"")</f>
        <v/>
      </c>
    </row>
    <row r="4288" customFormat="false" ht="15" hidden="false" customHeight="false" outlineLevel="0" collapsed="false">
      <c r="A4288" s="60" t="n">
        <v>46309</v>
      </c>
      <c r="B4288" s="0" t="n">
        <v>8</v>
      </c>
      <c r="C4288" s="0" t="n">
        <v>6433</v>
      </c>
      <c r="E4288" s="0" t="n">
        <v>0</v>
      </c>
      <c r="F4288" s="55" t="s">
        <v>1207</v>
      </c>
      <c r="I4288" s="55" t="s">
        <v>157</v>
      </c>
      <c r="L4288" s="0" t="n">
        <v>65</v>
      </c>
      <c r="U4288" s="0" t="n">
        <v>560</v>
      </c>
      <c r="V4288" s="0" t="n">
        <v>5</v>
      </c>
      <c r="W4288" s="60" t="n">
        <v>46245</v>
      </c>
      <c r="X4288" s="55" t="n">
        <f aca="false">IF(I4288="Male",0,1)</f>
        <v>1</v>
      </c>
      <c r="Y4288" s="55" t="n">
        <f aca="false">IF(OR(I4288="DNB",I4288="Dry DNB"),1,0)</f>
        <v>0</v>
      </c>
      <c r="Z4288" s="55" t="n">
        <f aca="false">IF(ISNUMBER(W4288),A4288-W4288,"")</f>
        <v>64</v>
      </c>
      <c r="AA4288" s="55" t="n">
        <f aca="false">MATCH(A4288,DATAS,0)</f>
        <v>1</v>
      </c>
      <c r="AB4288" s="55" t="n">
        <f aca="false">IF(AND(E4288&gt;0,OR(AND(B4288&gt;=1,B4288&lt;=6),B4288=10)),1,0)</f>
        <v>0</v>
      </c>
      <c r="AC4288" s="55" t="n">
        <f aca="false">IF(AND(E4288&gt;0,B4288=10),1,0)</f>
        <v>0</v>
      </c>
      <c r="AD4288" s="0" t="str">
        <f aca="false">IF(AND(C4287=C4288,AA4287=AA4288-1),AB4287,"")</f>
        <v/>
      </c>
      <c r="AE4288" s="0" t="str">
        <f aca="false">IF(AND(C4287=C4288,AA4287=AA4288-1),AC4287,"")</f>
        <v/>
      </c>
      <c r="AF4288" s="0" t="str">
        <f aca="false">IF(AA4288=1,"",IF(AND(AB4288=1,AD4288&lt;&gt;1),1,0))</f>
        <v/>
      </c>
      <c r="AG4288" s="0" t="str">
        <f aca="false">IF(AA4288=1,"",IF(AND(AC4288=1,AE4288&lt;&gt;1),1,0))</f>
        <v/>
      </c>
      <c r="AH4288" s="60" t="str">
        <f aca="false">IF(AND(E4288&gt;0,AA4288&lt;2,NOT(AND(C4289=C4288,AA4289=AA4288+1))),INDEX(DATAS,AA4288+1),"")</f>
        <v/>
      </c>
      <c r="AI4288" s="60" t="str">
        <f aca="false">IF(AND(AC4288=1,AA4288&lt;2),IF(AND(C4289=C4288,AA4289=AA4288+1),IF(AC4289=1,"",INDEX(DATAS,AA4288+1)),INDEX(DATAS,AA4288+1)),"")</f>
        <v/>
      </c>
    </row>
    <row r="4289" customFormat="false" ht="15" hidden="false" customHeight="false" outlineLevel="0" collapsed="false">
      <c r="A4289" s="60" t="n">
        <v>46310</v>
      </c>
      <c r="B4289" s="0" t="n">
        <v>8</v>
      </c>
      <c r="C4289" s="0" t="n">
        <v>6433</v>
      </c>
      <c r="E4289" s="0" t="n">
        <v>0</v>
      </c>
      <c r="F4289" s="55" t="s">
        <v>1207</v>
      </c>
      <c r="I4289" s="55" t="s">
        <v>157</v>
      </c>
      <c r="L4289" s="0" t="n">
        <v>66</v>
      </c>
      <c r="U4289" s="0" t="n">
        <v>561</v>
      </c>
      <c r="V4289" s="0" t="n">
        <v>5</v>
      </c>
      <c r="W4289" s="60" t="n">
        <v>46245</v>
      </c>
      <c r="X4289" s="55" t="n">
        <f aca="false">IF(I4289="Male",0,1)</f>
        <v>1</v>
      </c>
      <c r="Y4289" s="55" t="n">
        <f aca="false">IF(OR(I4289="DNB",I4289="Dry DNB"),1,0)</f>
        <v>0</v>
      </c>
      <c r="Z4289" s="55" t="n">
        <f aca="false">IF(ISNUMBER(W4289),A4289-W4289,"")</f>
        <v>65</v>
      </c>
      <c r="AA4289" s="55" t="n">
        <f aca="false">MATCH(A4289,DATAS,0)</f>
        <v>2</v>
      </c>
      <c r="AB4289" s="55" t="n">
        <f aca="false">IF(AND(E4289&gt;0,OR(AND(B4289&gt;=1,B4289&lt;=6),B4289=10)),1,0)</f>
        <v>0</v>
      </c>
      <c r="AC4289" s="55" t="n">
        <f aca="false">IF(AND(E4289&gt;0,B4289=10),1,0)</f>
        <v>0</v>
      </c>
      <c r="AD4289" s="55" t="n">
        <f aca="false">IF(AND(C4288=C4289,AA4288=AA4289-1),AB4288,"")</f>
        <v>0</v>
      </c>
      <c r="AE4289" s="55" t="n">
        <f aca="false">IF(AND(C4288=C4289,AA4288=AA4289-1),AC4288,"")</f>
        <v>0</v>
      </c>
      <c r="AF4289" s="55" t="n">
        <f aca="false">IF(AA4289=1,"",IF(AND(AB4289=1,AD4289&lt;&gt;1),1,0))</f>
        <v>0</v>
      </c>
      <c r="AG4289" s="55" t="n">
        <f aca="false">IF(AA4289=1,"",IF(AND(AC4289=1,AE4289&lt;&gt;1),1,0))</f>
        <v>0</v>
      </c>
      <c r="AH4289" s="60" t="str">
        <f aca="false">IF(AND(E4289&gt;0,AA4289&lt;2,NOT(AND(C4290=C4289,AA4290=AA4289+1))),INDEX(DATAS,AA4289+1),"")</f>
        <v/>
      </c>
      <c r="AI4289" s="60" t="str">
        <f aca="false">IF(AND(AC4289=1,AA4289&lt;2),IF(AND(C4290=C4289,AA4290=AA4289+1),IF(AC4290=1,"",INDEX(DATAS,AA4289+1)),INDEX(DATAS,AA4289+1)),"")</f>
        <v/>
      </c>
    </row>
    <row r="4290" customFormat="false" ht="15" hidden="false" customHeight="false" outlineLevel="0" collapsed="false">
      <c r="A4290" s="60" t="n">
        <v>46309</v>
      </c>
      <c r="B4290" s="0" t="n">
        <v>8</v>
      </c>
      <c r="C4290" s="0" t="n">
        <v>6434</v>
      </c>
      <c r="E4290" s="0" t="n">
        <v>0</v>
      </c>
      <c r="F4290" s="55" t="s">
        <v>1207</v>
      </c>
      <c r="I4290" s="55" t="s">
        <v>157</v>
      </c>
      <c r="L4290" s="0" t="n">
        <v>146</v>
      </c>
      <c r="U4290" s="0" t="n">
        <v>560</v>
      </c>
      <c r="V4290" s="0" t="n">
        <v>1</v>
      </c>
      <c r="W4290" s="60" t="n">
        <v>46164</v>
      </c>
      <c r="X4290" s="55" t="n">
        <f aca="false">IF(I4290="Male",0,1)</f>
        <v>1</v>
      </c>
      <c r="Y4290" s="55" t="n">
        <f aca="false">IF(OR(I4290="DNB",I4290="Dry DNB"),1,0)</f>
        <v>0</v>
      </c>
      <c r="Z4290" s="55" t="n">
        <f aca="false">IF(ISNUMBER(W4290),A4290-W4290,"")</f>
        <v>145</v>
      </c>
      <c r="AA4290" s="55" t="n">
        <f aca="false">MATCH(A4290,DATAS,0)</f>
        <v>1</v>
      </c>
      <c r="AB4290" s="55" t="n">
        <f aca="false">IF(AND(E4290&gt;0,OR(AND(B4290&gt;=1,B4290&lt;=6),B4290=10)),1,0)</f>
        <v>0</v>
      </c>
      <c r="AC4290" s="55" t="n">
        <f aca="false">IF(AND(E4290&gt;0,B4290=10),1,0)</f>
        <v>0</v>
      </c>
      <c r="AD4290" s="0" t="str">
        <f aca="false">IF(AND(C4289=C4290,AA4289=AA4290-1),AB4289,"")</f>
        <v/>
      </c>
      <c r="AE4290" s="0" t="str">
        <f aca="false">IF(AND(C4289=C4290,AA4289=AA4290-1),AC4289,"")</f>
        <v/>
      </c>
      <c r="AF4290" s="0" t="str">
        <f aca="false">IF(AA4290=1,"",IF(AND(AB4290=1,AD4290&lt;&gt;1),1,0))</f>
        <v/>
      </c>
      <c r="AG4290" s="0" t="str">
        <f aca="false">IF(AA4290=1,"",IF(AND(AC4290=1,AE4290&lt;&gt;1),1,0))</f>
        <v/>
      </c>
      <c r="AH4290" s="60" t="str">
        <f aca="false">IF(AND(E4290&gt;0,AA4290&lt;2,NOT(AND(C4291=C4290,AA4291=AA4290+1))),INDEX(DATAS,AA4290+1),"")</f>
        <v/>
      </c>
      <c r="AI4290" s="60" t="str">
        <f aca="false">IF(AND(AC4290=1,AA4290&lt;2),IF(AND(C4291=C4290,AA4291=AA4290+1),IF(AC4291=1,"",INDEX(DATAS,AA4290+1)),INDEX(DATAS,AA4290+1)),"")</f>
        <v/>
      </c>
    </row>
    <row r="4291" customFormat="false" ht="15" hidden="false" customHeight="false" outlineLevel="0" collapsed="false">
      <c r="A4291" s="60" t="n">
        <v>46310</v>
      </c>
      <c r="B4291" s="0" t="n">
        <v>8</v>
      </c>
      <c r="C4291" s="0" t="n">
        <v>6434</v>
      </c>
      <c r="E4291" s="0" t="n">
        <v>0</v>
      </c>
      <c r="F4291" s="55" t="s">
        <v>1207</v>
      </c>
      <c r="I4291" s="55" t="s">
        <v>157</v>
      </c>
      <c r="L4291" s="0" t="n">
        <v>147</v>
      </c>
      <c r="U4291" s="0" t="n">
        <v>561</v>
      </c>
      <c r="V4291" s="0" t="n">
        <v>1</v>
      </c>
      <c r="W4291" s="60" t="n">
        <v>46164</v>
      </c>
      <c r="X4291" s="55" t="n">
        <f aca="false">IF(I4291="Male",0,1)</f>
        <v>1</v>
      </c>
      <c r="Y4291" s="55" t="n">
        <f aca="false">IF(OR(I4291="DNB",I4291="Dry DNB"),1,0)</f>
        <v>0</v>
      </c>
      <c r="Z4291" s="55" t="n">
        <f aca="false">IF(ISNUMBER(W4291),A4291-W4291,"")</f>
        <v>146</v>
      </c>
      <c r="AA4291" s="55" t="n">
        <f aca="false">MATCH(A4291,DATAS,0)</f>
        <v>2</v>
      </c>
      <c r="AB4291" s="55" t="n">
        <f aca="false">IF(AND(E4291&gt;0,OR(AND(B4291&gt;=1,B4291&lt;=6),B4291=10)),1,0)</f>
        <v>0</v>
      </c>
      <c r="AC4291" s="55" t="n">
        <f aca="false">IF(AND(E4291&gt;0,B4291=10),1,0)</f>
        <v>0</v>
      </c>
      <c r="AD4291" s="55" t="n">
        <f aca="false">IF(AND(C4290=C4291,AA4290=AA4291-1),AB4290,"")</f>
        <v>0</v>
      </c>
      <c r="AE4291" s="55" t="n">
        <f aca="false">IF(AND(C4290=C4291,AA4290=AA4291-1),AC4290,"")</f>
        <v>0</v>
      </c>
      <c r="AF4291" s="55" t="n">
        <f aca="false">IF(AA4291=1,"",IF(AND(AB4291=1,AD4291&lt;&gt;1),1,0))</f>
        <v>0</v>
      </c>
      <c r="AG4291" s="55" t="n">
        <f aca="false">IF(AA4291=1,"",IF(AND(AC4291=1,AE4291&lt;&gt;1),1,0))</f>
        <v>0</v>
      </c>
      <c r="AH4291" s="60" t="str">
        <f aca="false">IF(AND(E4291&gt;0,AA4291&lt;2,NOT(AND(C4292=C4291,AA4292=AA4291+1))),INDEX(DATAS,AA4291+1),"")</f>
        <v/>
      </c>
      <c r="AI4291" s="60" t="str">
        <f aca="false">IF(AND(AC4291=1,AA4291&lt;2),IF(AND(C4292=C4291,AA4292=AA4291+1),IF(AC4292=1,"",INDEX(DATAS,AA4291+1)),INDEX(DATAS,AA4291+1)),"")</f>
        <v/>
      </c>
    </row>
    <row r="4292" customFormat="false" ht="15" hidden="false" customHeight="false" outlineLevel="0" collapsed="false">
      <c r="A4292" s="60" t="n">
        <v>46309</v>
      </c>
      <c r="B4292" s="0" t="n">
        <v>8</v>
      </c>
      <c r="C4292" s="0" t="n">
        <v>6435</v>
      </c>
      <c r="E4292" s="0" t="n">
        <v>0</v>
      </c>
      <c r="F4292" s="55" t="s">
        <v>1207</v>
      </c>
      <c r="I4292" s="55" t="s">
        <v>157</v>
      </c>
      <c r="L4292" s="0" t="n">
        <v>160</v>
      </c>
      <c r="U4292" s="0" t="n">
        <v>560</v>
      </c>
      <c r="V4292" s="0" t="n">
        <v>1</v>
      </c>
      <c r="W4292" s="60" t="n">
        <v>46150</v>
      </c>
      <c r="X4292" s="55" t="n">
        <f aca="false">IF(I4292="Male",0,1)</f>
        <v>1</v>
      </c>
      <c r="Y4292" s="55" t="n">
        <f aca="false">IF(OR(I4292="DNB",I4292="Dry DNB"),1,0)</f>
        <v>0</v>
      </c>
      <c r="Z4292" s="55" t="n">
        <f aca="false">IF(ISNUMBER(W4292),A4292-W4292,"")</f>
        <v>159</v>
      </c>
      <c r="AA4292" s="55" t="n">
        <f aca="false">MATCH(A4292,DATAS,0)</f>
        <v>1</v>
      </c>
      <c r="AB4292" s="55" t="n">
        <f aca="false">IF(AND(E4292&gt;0,OR(AND(B4292&gt;=1,B4292&lt;=6),B4292=10)),1,0)</f>
        <v>0</v>
      </c>
      <c r="AC4292" s="55" t="n">
        <f aca="false">IF(AND(E4292&gt;0,B4292=10),1,0)</f>
        <v>0</v>
      </c>
      <c r="AD4292" s="0" t="str">
        <f aca="false">IF(AND(C4291=C4292,AA4291=AA4292-1),AB4291,"")</f>
        <v/>
      </c>
      <c r="AE4292" s="0" t="str">
        <f aca="false">IF(AND(C4291=C4292,AA4291=AA4292-1),AC4291,"")</f>
        <v/>
      </c>
      <c r="AF4292" s="0" t="str">
        <f aca="false">IF(AA4292=1,"",IF(AND(AB4292=1,AD4292&lt;&gt;1),1,0))</f>
        <v/>
      </c>
      <c r="AG4292" s="0" t="str">
        <f aca="false">IF(AA4292=1,"",IF(AND(AC4292=1,AE4292&lt;&gt;1),1,0))</f>
        <v/>
      </c>
      <c r="AH4292" s="60" t="str">
        <f aca="false">IF(AND(E4292&gt;0,AA4292&lt;2,NOT(AND(C4293=C4292,AA4293=AA4292+1))),INDEX(DATAS,AA4292+1),"")</f>
        <v/>
      </c>
      <c r="AI4292" s="60" t="str">
        <f aca="false">IF(AND(AC4292=1,AA4292&lt;2),IF(AND(C4293=C4292,AA4293=AA4292+1),IF(AC4293=1,"",INDEX(DATAS,AA4292+1)),INDEX(DATAS,AA4292+1)),"")</f>
        <v/>
      </c>
    </row>
    <row r="4293" customFormat="false" ht="15" hidden="false" customHeight="false" outlineLevel="0" collapsed="false">
      <c r="A4293" s="60" t="n">
        <v>46310</v>
      </c>
      <c r="B4293" s="0" t="n">
        <v>8</v>
      </c>
      <c r="C4293" s="0" t="n">
        <v>6435</v>
      </c>
      <c r="E4293" s="0" t="n">
        <v>0</v>
      </c>
      <c r="F4293" s="55" t="s">
        <v>1207</v>
      </c>
      <c r="I4293" s="55" t="s">
        <v>157</v>
      </c>
      <c r="L4293" s="0" t="n">
        <v>161</v>
      </c>
      <c r="U4293" s="0" t="n">
        <v>561</v>
      </c>
      <c r="V4293" s="0" t="n">
        <v>1</v>
      </c>
      <c r="W4293" s="60" t="n">
        <v>46150</v>
      </c>
      <c r="X4293" s="55" t="n">
        <f aca="false">IF(I4293="Male",0,1)</f>
        <v>1</v>
      </c>
      <c r="Y4293" s="55" t="n">
        <f aca="false">IF(OR(I4293="DNB",I4293="Dry DNB"),1,0)</f>
        <v>0</v>
      </c>
      <c r="Z4293" s="55" t="n">
        <f aca="false">IF(ISNUMBER(W4293),A4293-W4293,"")</f>
        <v>160</v>
      </c>
      <c r="AA4293" s="55" t="n">
        <f aca="false">MATCH(A4293,DATAS,0)</f>
        <v>2</v>
      </c>
      <c r="AB4293" s="55" t="n">
        <f aca="false">IF(AND(E4293&gt;0,OR(AND(B4293&gt;=1,B4293&lt;=6),B4293=10)),1,0)</f>
        <v>0</v>
      </c>
      <c r="AC4293" s="55" t="n">
        <f aca="false">IF(AND(E4293&gt;0,B4293=10),1,0)</f>
        <v>0</v>
      </c>
      <c r="AD4293" s="55" t="n">
        <f aca="false">IF(AND(C4292=C4293,AA4292=AA4293-1),AB4292,"")</f>
        <v>0</v>
      </c>
      <c r="AE4293" s="55" t="n">
        <f aca="false">IF(AND(C4292=C4293,AA4292=AA4293-1),AC4292,"")</f>
        <v>0</v>
      </c>
      <c r="AF4293" s="55" t="n">
        <f aca="false">IF(AA4293=1,"",IF(AND(AB4293=1,AD4293&lt;&gt;1),1,0))</f>
        <v>0</v>
      </c>
      <c r="AG4293" s="55" t="n">
        <f aca="false">IF(AA4293=1,"",IF(AND(AC4293=1,AE4293&lt;&gt;1),1,0))</f>
        <v>0</v>
      </c>
      <c r="AH4293" s="60" t="str">
        <f aca="false">IF(AND(E4293&gt;0,AA4293&lt;2,NOT(AND(C4294=C4293,AA4294=AA4293+1))),INDEX(DATAS,AA4293+1),"")</f>
        <v/>
      </c>
      <c r="AI4293" s="60" t="str">
        <f aca="false">IF(AND(AC4293=1,AA4293&lt;2),IF(AND(C4294=C4293,AA4294=AA4293+1),IF(AC4294=1,"",INDEX(DATAS,AA4293+1)),INDEX(DATAS,AA4293+1)),"")</f>
        <v/>
      </c>
    </row>
    <row r="4294" customFormat="false" ht="15" hidden="false" customHeight="false" outlineLevel="0" collapsed="false">
      <c r="A4294" s="60" t="n">
        <v>46309</v>
      </c>
      <c r="B4294" s="0" t="n">
        <v>8</v>
      </c>
      <c r="C4294" s="0" t="n">
        <v>6436</v>
      </c>
      <c r="E4294" s="0" t="n">
        <v>0</v>
      </c>
      <c r="F4294" s="55" t="s">
        <v>1208</v>
      </c>
      <c r="I4294" s="55" t="s">
        <v>157</v>
      </c>
      <c r="L4294" s="0" t="n">
        <v>161</v>
      </c>
      <c r="U4294" s="0" t="n">
        <v>557</v>
      </c>
      <c r="V4294" s="0" t="n">
        <v>1</v>
      </c>
      <c r="W4294" s="60" t="n">
        <v>46149</v>
      </c>
      <c r="X4294" s="55" t="n">
        <f aca="false">IF(I4294="Male",0,1)</f>
        <v>1</v>
      </c>
      <c r="Y4294" s="55" t="n">
        <f aca="false">IF(OR(I4294="DNB",I4294="Dry DNB"),1,0)</f>
        <v>0</v>
      </c>
      <c r="Z4294" s="55" t="n">
        <f aca="false">IF(ISNUMBER(W4294),A4294-W4294,"")</f>
        <v>160</v>
      </c>
      <c r="AA4294" s="55" t="n">
        <f aca="false">MATCH(A4294,DATAS,0)</f>
        <v>1</v>
      </c>
      <c r="AB4294" s="55" t="n">
        <f aca="false">IF(AND(E4294&gt;0,OR(AND(B4294&gt;=1,B4294&lt;=6),B4294=10)),1,0)</f>
        <v>0</v>
      </c>
      <c r="AC4294" s="55" t="n">
        <f aca="false">IF(AND(E4294&gt;0,B4294=10),1,0)</f>
        <v>0</v>
      </c>
      <c r="AD4294" s="0" t="str">
        <f aca="false">IF(AND(C4293=C4294,AA4293=AA4294-1),AB4293,"")</f>
        <v/>
      </c>
      <c r="AE4294" s="0" t="str">
        <f aca="false">IF(AND(C4293=C4294,AA4293=AA4294-1),AC4293,"")</f>
        <v/>
      </c>
      <c r="AF4294" s="0" t="str">
        <f aca="false">IF(AA4294=1,"",IF(AND(AB4294=1,AD4294&lt;&gt;1),1,0))</f>
        <v/>
      </c>
      <c r="AG4294" s="0" t="str">
        <f aca="false">IF(AA4294=1,"",IF(AND(AC4294=1,AE4294&lt;&gt;1),1,0))</f>
        <v/>
      </c>
      <c r="AH4294" s="60" t="str">
        <f aca="false">IF(AND(E4294&gt;0,AA4294&lt;2,NOT(AND(C4295=C4294,AA4295=AA4294+1))),INDEX(DATAS,AA4294+1),"")</f>
        <v/>
      </c>
      <c r="AI4294" s="60" t="str">
        <f aca="false">IF(AND(AC4294=1,AA4294&lt;2),IF(AND(C4295=C4294,AA4295=AA4294+1),IF(AC4295=1,"",INDEX(DATAS,AA4294+1)),INDEX(DATAS,AA4294+1)),"")</f>
        <v/>
      </c>
    </row>
    <row r="4295" customFormat="false" ht="15" hidden="false" customHeight="false" outlineLevel="0" collapsed="false">
      <c r="A4295" s="60" t="n">
        <v>46310</v>
      </c>
      <c r="B4295" s="0" t="n">
        <v>8</v>
      </c>
      <c r="C4295" s="0" t="n">
        <v>6436</v>
      </c>
      <c r="E4295" s="0" t="n">
        <v>0</v>
      </c>
      <c r="F4295" s="55" t="s">
        <v>1208</v>
      </c>
      <c r="I4295" s="55" t="s">
        <v>157</v>
      </c>
      <c r="L4295" s="0" t="n">
        <v>162</v>
      </c>
      <c r="U4295" s="0" t="n">
        <v>558</v>
      </c>
      <c r="V4295" s="0" t="n">
        <v>1</v>
      </c>
      <c r="W4295" s="60" t="n">
        <v>46149</v>
      </c>
      <c r="X4295" s="55" t="n">
        <f aca="false">IF(I4295="Male",0,1)</f>
        <v>1</v>
      </c>
      <c r="Y4295" s="55" t="n">
        <f aca="false">IF(OR(I4295="DNB",I4295="Dry DNB"),1,0)</f>
        <v>0</v>
      </c>
      <c r="Z4295" s="55" t="n">
        <f aca="false">IF(ISNUMBER(W4295),A4295-W4295,"")</f>
        <v>161</v>
      </c>
      <c r="AA4295" s="55" t="n">
        <f aca="false">MATCH(A4295,DATAS,0)</f>
        <v>2</v>
      </c>
      <c r="AB4295" s="55" t="n">
        <f aca="false">IF(AND(E4295&gt;0,OR(AND(B4295&gt;=1,B4295&lt;=6),B4295=10)),1,0)</f>
        <v>0</v>
      </c>
      <c r="AC4295" s="55" t="n">
        <f aca="false">IF(AND(E4295&gt;0,B4295=10),1,0)</f>
        <v>0</v>
      </c>
      <c r="AD4295" s="55" t="n">
        <f aca="false">IF(AND(C4294=C4295,AA4294=AA4295-1),AB4294,"")</f>
        <v>0</v>
      </c>
      <c r="AE4295" s="55" t="n">
        <f aca="false">IF(AND(C4294=C4295,AA4294=AA4295-1),AC4294,"")</f>
        <v>0</v>
      </c>
      <c r="AF4295" s="55" t="n">
        <f aca="false">IF(AA4295=1,"",IF(AND(AB4295=1,AD4295&lt;&gt;1),1,0))</f>
        <v>0</v>
      </c>
      <c r="AG4295" s="55" t="n">
        <f aca="false">IF(AA4295=1,"",IF(AND(AC4295=1,AE4295&lt;&gt;1),1,0))</f>
        <v>0</v>
      </c>
      <c r="AH4295" s="60" t="str">
        <f aca="false">IF(AND(E4295&gt;0,AA4295&lt;2,NOT(AND(C4296=C4295,AA4296=AA4295+1))),INDEX(DATAS,AA4295+1),"")</f>
        <v/>
      </c>
      <c r="AI4295" s="60" t="str">
        <f aca="false">IF(AND(AC4295=1,AA4295&lt;2),IF(AND(C4296=C4295,AA4296=AA4295+1),IF(AC4296=1,"",INDEX(DATAS,AA4295+1)),INDEX(DATAS,AA4295+1)),"")</f>
        <v/>
      </c>
    </row>
    <row r="4296" customFormat="false" ht="15" hidden="false" customHeight="false" outlineLevel="0" collapsed="false">
      <c r="A4296" s="60" t="n">
        <v>46309</v>
      </c>
      <c r="B4296" s="0" t="n">
        <v>8</v>
      </c>
      <c r="C4296" s="0" t="n">
        <v>6437</v>
      </c>
      <c r="E4296" s="0" t="n">
        <v>0</v>
      </c>
      <c r="F4296" s="55" t="s">
        <v>1208</v>
      </c>
      <c r="I4296" s="55" t="s">
        <v>157</v>
      </c>
      <c r="L4296" s="0" t="n">
        <v>142</v>
      </c>
      <c r="U4296" s="0" t="n">
        <v>557</v>
      </c>
      <c r="V4296" s="0" t="n">
        <v>2</v>
      </c>
      <c r="W4296" s="60" t="n">
        <v>46168</v>
      </c>
      <c r="X4296" s="55" t="n">
        <f aca="false">IF(I4296="Male",0,1)</f>
        <v>1</v>
      </c>
      <c r="Y4296" s="55" t="n">
        <f aca="false">IF(OR(I4296="DNB",I4296="Dry DNB"),1,0)</f>
        <v>0</v>
      </c>
      <c r="Z4296" s="55" t="n">
        <f aca="false">IF(ISNUMBER(W4296),A4296-W4296,"")</f>
        <v>141</v>
      </c>
      <c r="AA4296" s="55" t="n">
        <f aca="false">MATCH(A4296,DATAS,0)</f>
        <v>1</v>
      </c>
      <c r="AB4296" s="55" t="n">
        <f aca="false">IF(AND(E4296&gt;0,OR(AND(B4296&gt;=1,B4296&lt;=6),B4296=10)),1,0)</f>
        <v>0</v>
      </c>
      <c r="AC4296" s="55" t="n">
        <f aca="false">IF(AND(E4296&gt;0,B4296=10),1,0)</f>
        <v>0</v>
      </c>
      <c r="AD4296" s="0" t="str">
        <f aca="false">IF(AND(C4295=C4296,AA4295=AA4296-1),AB4295,"")</f>
        <v/>
      </c>
      <c r="AE4296" s="0" t="str">
        <f aca="false">IF(AND(C4295=C4296,AA4295=AA4296-1),AC4295,"")</f>
        <v/>
      </c>
      <c r="AF4296" s="0" t="str">
        <f aca="false">IF(AA4296=1,"",IF(AND(AB4296=1,AD4296&lt;&gt;1),1,0))</f>
        <v/>
      </c>
      <c r="AG4296" s="0" t="str">
        <f aca="false">IF(AA4296=1,"",IF(AND(AC4296=1,AE4296&lt;&gt;1),1,0))</f>
        <v/>
      </c>
      <c r="AH4296" s="60" t="str">
        <f aca="false">IF(AND(E4296&gt;0,AA4296&lt;2,NOT(AND(C4297=C4296,AA4297=AA4296+1))),INDEX(DATAS,AA4296+1),"")</f>
        <v/>
      </c>
      <c r="AI4296" s="60" t="str">
        <f aca="false">IF(AND(AC4296=1,AA4296&lt;2),IF(AND(C4297=C4296,AA4297=AA4296+1),IF(AC4297=1,"",INDEX(DATAS,AA4296+1)),INDEX(DATAS,AA4296+1)),"")</f>
        <v/>
      </c>
    </row>
    <row r="4297" customFormat="false" ht="15" hidden="false" customHeight="false" outlineLevel="0" collapsed="false">
      <c r="A4297" s="60" t="n">
        <v>46310</v>
      </c>
      <c r="B4297" s="0" t="n">
        <v>8</v>
      </c>
      <c r="C4297" s="0" t="n">
        <v>6437</v>
      </c>
      <c r="E4297" s="0" t="n">
        <v>0</v>
      </c>
      <c r="F4297" s="55" t="s">
        <v>1208</v>
      </c>
      <c r="I4297" s="55" t="s">
        <v>157</v>
      </c>
      <c r="L4297" s="0" t="n">
        <v>143</v>
      </c>
      <c r="U4297" s="0" t="n">
        <v>558</v>
      </c>
      <c r="V4297" s="0" t="n">
        <v>2</v>
      </c>
      <c r="W4297" s="60" t="n">
        <v>46168</v>
      </c>
      <c r="X4297" s="55" t="n">
        <f aca="false">IF(I4297="Male",0,1)</f>
        <v>1</v>
      </c>
      <c r="Y4297" s="55" t="n">
        <f aca="false">IF(OR(I4297="DNB",I4297="Dry DNB"),1,0)</f>
        <v>0</v>
      </c>
      <c r="Z4297" s="55" t="n">
        <f aca="false">IF(ISNUMBER(W4297),A4297-W4297,"")</f>
        <v>142</v>
      </c>
      <c r="AA4297" s="55" t="n">
        <f aca="false">MATCH(A4297,DATAS,0)</f>
        <v>2</v>
      </c>
      <c r="AB4297" s="55" t="n">
        <f aca="false">IF(AND(E4297&gt;0,OR(AND(B4297&gt;=1,B4297&lt;=6),B4297=10)),1,0)</f>
        <v>0</v>
      </c>
      <c r="AC4297" s="55" t="n">
        <f aca="false">IF(AND(E4297&gt;0,B4297=10),1,0)</f>
        <v>0</v>
      </c>
      <c r="AD4297" s="55" t="n">
        <f aca="false">IF(AND(C4296=C4297,AA4296=AA4297-1),AB4296,"")</f>
        <v>0</v>
      </c>
      <c r="AE4297" s="55" t="n">
        <f aca="false">IF(AND(C4296=C4297,AA4296=AA4297-1),AC4296,"")</f>
        <v>0</v>
      </c>
      <c r="AF4297" s="55" t="n">
        <f aca="false">IF(AA4297=1,"",IF(AND(AB4297=1,AD4297&lt;&gt;1),1,0))</f>
        <v>0</v>
      </c>
      <c r="AG4297" s="55" t="n">
        <f aca="false">IF(AA4297=1,"",IF(AND(AC4297=1,AE4297&lt;&gt;1),1,0))</f>
        <v>0</v>
      </c>
      <c r="AH4297" s="60" t="str">
        <f aca="false">IF(AND(E4297&gt;0,AA4297&lt;2,NOT(AND(C4298=C4297,AA4298=AA4297+1))),INDEX(DATAS,AA4297+1),"")</f>
        <v/>
      </c>
      <c r="AI4297" s="60" t="str">
        <f aca="false">IF(AND(AC4297=1,AA4297&lt;2),IF(AND(C4298=C4297,AA4298=AA4297+1),IF(AC4298=1,"",INDEX(DATAS,AA4297+1)),INDEX(DATAS,AA4297+1)),"")</f>
        <v/>
      </c>
    </row>
    <row r="4298" customFormat="false" ht="15" hidden="false" customHeight="false" outlineLevel="0" collapsed="false">
      <c r="A4298" s="60" t="n">
        <v>46309</v>
      </c>
      <c r="B4298" s="0" t="n">
        <v>8</v>
      </c>
      <c r="C4298" s="0" t="n">
        <v>6438</v>
      </c>
      <c r="E4298" s="0" t="n">
        <v>0</v>
      </c>
      <c r="F4298" s="55" t="s">
        <v>1208</v>
      </c>
      <c r="I4298" s="55" t="s">
        <v>157</v>
      </c>
      <c r="L4298" s="0" t="n">
        <v>139</v>
      </c>
      <c r="U4298" s="0" t="n">
        <v>557</v>
      </c>
      <c r="V4298" s="0" t="n">
        <v>1</v>
      </c>
      <c r="W4298" s="60" t="n">
        <v>46171</v>
      </c>
      <c r="X4298" s="55" t="n">
        <f aca="false">IF(I4298="Male",0,1)</f>
        <v>1</v>
      </c>
      <c r="Y4298" s="55" t="n">
        <f aca="false">IF(OR(I4298="DNB",I4298="Dry DNB"),1,0)</f>
        <v>0</v>
      </c>
      <c r="Z4298" s="55" t="n">
        <f aca="false">IF(ISNUMBER(W4298),A4298-W4298,"")</f>
        <v>138</v>
      </c>
      <c r="AA4298" s="55" t="n">
        <f aca="false">MATCH(A4298,DATAS,0)</f>
        <v>1</v>
      </c>
      <c r="AB4298" s="55" t="n">
        <f aca="false">IF(AND(E4298&gt;0,OR(AND(B4298&gt;=1,B4298&lt;=6),B4298=10)),1,0)</f>
        <v>0</v>
      </c>
      <c r="AC4298" s="55" t="n">
        <f aca="false">IF(AND(E4298&gt;0,B4298=10),1,0)</f>
        <v>0</v>
      </c>
      <c r="AD4298" s="0" t="str">
        <f aca="false">IF(AND(C4297=C4298,AA4297=AA4298-1),AB4297,"")</f>
        <v/>
      </c>
      <c r="AE4298" s="0" t="str">
        <f aca="false">IF(AND(C4297=C4298,AA4297=AA4298-1),AC4297,"")</f>
        <v/>
      </c>
      <c r="AF4298" s="0" t="str">
        <f aca="false">IF(AA4298=1,"",IF(AND(AB4298=1,AD4298&lt;&gt;1),1,0))</f>
        <v/>
      </c>
      <c r="AG4298" s="0" t="str">
        <f aca="false">IF(AA4298=1,"",IF(AND(AC4298=1,AE4298&lt;&gt;1),1,0))</f>
        <v/>
      </c>
      <c r="AH4298" s="60" t="str">
        <f aca="false">IF(AND(E4298&gt;0,AA4298&lt;2,NOT(AND(C4299=C4298,AA4299=AA4298+1))),INDEX(DATAS,AA4298+1),"")</f>
        <v/>
      </c>
      <c r="AI4298" s="60" t="str">
        <f aca="false">IF(AND(AC4298=1,AA4298&lt;2),IF(AND(C4299=C4298,AA4299=AA4298+1),IF(AC4299=1,"",INDEX(DATAS,AA4298+1)),INDEX(DATAS,AA4298+1)),"")</f>
        <v/>
      </c>
    </row>
    <row r="4299" customFormat="false" ht="15" hidden="false" customHeight="false" outlineLevel="0" collapsed="false">
      <c r="A4299" s="60" t="n">
        <v>46310</v>
      </c>
      <c r="B4299" s="0" t="n">
        <v>8</v>
      </c>
      <c r="C4299" s="0" t="n">
        <v>6438</v>
      </c>
      <c r="E4299" s="0" t="n">
        <v>0</v>
      </c>
      <c r="F4299" s="55" t="s">
        <v>1208</v>
      </c>
      <c r="I4299" s="55" t="s">
        <v>157</v>
      </c>
      <c r="L4299" s="0" t="n">
        <v>140</v>
      </c>
      <c r="U4299" s="0" t="n">
        <v>558</v>
      </c>
      <c r="V4299" s="0" t="n">
        <v>1</v>
      </c>
      <c r="W4299" s="60" t="n">
        <v>46171</v>
      </c>
      <c r="X4299" s="55" t="n">
        <f aca="false">IF(I4299="Male",0,1)</f>
        <v>1</v>
      </c>
      <c r="Y4299" s="55" t="n">
        <f aca="false">IF(OR(I4299="DNB",I4299="Dry DNB"),1,0)</f>
        <v>0</v>
      </c>
      <c r="Z4299" s="55" t="n">
        <f aca="false">IF(ISNUMBER(W4299),A4299-W4299,"")</f>
        <v>139</v>
      </c>
      <c r="AA4299" s="55" t="n">
        <f aca="false">MATCH(A4299,DATAS,0)</f>
        <v>2</v>
      </c>
      <c r="AB4299" s="55" t="n">
        <f aca="false">IF(AND(E4299&gt;0,OR(AND(B4299&gt;=1,B4299&lt;=6),B4299=10)),1,0)</f>
        <v>0</v>
      </c>
      <c r="AC4299" s="55" t="n">
        <f aca="false">IF(AND(E4299&gt;0,B4299=10),1,0)</f>
        <v>0</v>
      </c>
      <c r="AD4299" s="55" t="n">
        <f aca="false">IF(AND(C4298=C4299,AA4298=AA4299-1),AB4298,"")</f>
        <v>0</v>
      </c>
      <c r="AE4299" s="55" t="n">
        <f aca="false">IF(AND(C4298=C4299,AA4298=AA4299-1),AC4298,"")</f>
        <v>0</v>
      </c>
      <c r="AF4299" s="55" t="n">
        <f aca="false">IF(AA4299=1,"",IF(AND(AB4299=1,AD4299&lt;&gt;1),1,0))</f>
        <v>0</v>
      </c>
      <c r="AG4299" s="55" t="n">
        <f aca="false">IF(AA4299=1,"",IF(AND(AC4299=1,AE4299&lt;&gt;1),1,0))</f>
        <v>0</v>
      </c>
      <c r="AH4299" s="60" t="str">
        <f aca="false">IF(AND(E4299&gt;0,AA4299&lt;2,NOT(AND(C4300=C4299,AA4300=AA4299+1))),INDEX(DATAS,AA4299+1),"")</f>
        <v/>
      </c>
      <c r="AI4299" s="60" t="str">
        <f aca="false">IF(AND(AC4299=1,AA4299&lt;2),IF(AND(C4300=C4299,AA4300=AA4299+1),IF(AC4300=1,"",INDEX(DATAS,AA4299+1)),INDEX(DATAS,AA4299+1)),"")</f>
        <v/>
      </c>
    </row>
    <row r="4300" customFormat="false" ht="15" hidden="false" customHeight="false" outlineLevel="0" collapsed="false">
      <c r="A4300" s="60" t="n">
        <v>46309</v>
      </c>
      <c r="B4300" s="0" t="n">
        <v>8</v>
      </c>
      <c r="C4300" s="0" t="n">
        <v>6439</v>
      </c>
      <c r="E4300" s="0" t="n">
        <v>0</v>
      </c>
      <c r="F4300" s="55" t="s">
        <v>1208</v>
      </c>
      <c r="I4300" s="55" t="s">
        <v>157</v>
      </c>
      <c r="L4300" s="0" t="n">
        <v>118</v>
      </c>
      <c r="U4300" s="0" t="n">
        <v>557</v>
      </c>
      <c r="V4300" s="0" t="n">
        <v>3</v>
      </c>
      <c r="W4300" s="60" t="n">
        <v>46171</v>
      </c>
      <c r="X4300" s="55" t="n">
        <f aca="false">IF(I4300="Male",0,1)</f>
        <v>1</v>
      </c>
      <c r="Y4300" s="55" t="n">
        <f aca="false">IF(OR(I4300="DNB",I4300="Dry DNB"),1,0)</f>
        <v>0</v>
      </c>
      <c r="Z4300" s="55" t="n">
        <f aca="false">IF(ISNUMBER(W4300),A4300-W4300,"")</f>
        <v>138</v>
      </c>
      <c r="AA4300" s="55" t="n">
        <f aca="false">MATCH(A4300,DATAS,0)</f>
        <v>1</v>
      </c>
      <c r="AB4300" s="55" t="n">
        <f aca="false">IF(AND(E4300&gt;0,OR(AND(B4300&gt;=1,B4300&lt;=6),B4300=10)),1,0)</f>
        <v>0</v>
      </c>
      <c r="AC4300" s="55" t="n">
        <f aca="false">IF(AND(E4300&gt;0,B4300=10),1,0)</f>
        <v>0</v>
      </c>
      <c r="AD4300" s="0" t="str">
        <f aca="false">IF(AND(C4299=C4300,AA4299=AA4300-1),AB4299,"")</f>
        <v/>
      </c>
      <c r="AE4300" s="0" t="str">
        <f aca="false">IF(AND(C4299=C4300,AA4299=AA4300-1),AC4299,"")</f>
        <v/>
      </c>
      <c r="AF4300" s="0" t="str">
        <f aca="false">IF(AA4300=1,"",IF(AND(AB4300=1,AD4300&lt;&gt;1),1,0))</f>
        <v/>
      </c>
      <c r="AG4300" s="0" t="str">
        <f aca="false">IF(AA4300=1,"",IF(AND(AC4300=1,AE4300&lt;&gt;1),1,0))</f>
        <v/>
      </c>
      <c r="AH4300" s="60" t="str">
        <f aca="false">IF(AND(E4300&gt;0,AA4300&lt;2,NOT(AND(C4301=C4300,AA4301=AA4300+1))),INDEX(DATAS,AA4300+1),"")</f>
        <v/>
      </c>
      <c r="AI4300" s="60" t="str">
        <f aca="false">IF(AND(AC4300=1,AA4300&lt;2),IF(AND(C4301=C4300,AA4301=AA4300+1),IF(AC4301=1,"",INDEX(DATAS,AA4300+1)),INDEX(DATAS,AA4300+1)),"")</f>
        <v/>
      </c>
    </row>
    <row r="4301" customFormat="false" ht="15" hidden="false" customHeight="false" outlineLevel="0" collapsed="false">
      <c r="A4301" s="60" t="n">
        <v>46310</v>
      </c>
      <c r="B4301" s="0" t="n">
        <v>8</v>
      </c>
      <c r="C4301" s="0" t="n">
        <v>6439</v>
      </c>
      <c r="E4301" s="0" t="n">
        <v>0</v>
      </c>
      <c r="F4301" s="55" t="s">
        <v>1208</v>
      </c>
      <c r="I4301" s="55" t="s">
        <v>157</v>
      </c>
      <c r="L4301" s="0" t="n">
        <v>119</v>
      </c>
      <c r="U4301" s="0" t="n">
        <v>558</v>
      </c>
      <c r="V4301" s="0" t="n">
        <v>3</v>
      </c>
      <c r="W4301" s="60" t="n">
        <v>46171</v>
      </c>
      <c r="X4301" s="55" t="n">
        <f aca="false">IF(I4301="Male",0,1)</f>
        <v>1</v>
      </c>
      <c r="Y4301" s="55" t="n">
        <f aca="false">IF(OR(I4301="DNB",I4301="Dry DNB"),1,0)</f>
        <v>0</v>
      </c>
      <c r="Z4301" s="55" t="n">
        <f aca="false">IF(ISNUMBER(W4301),A4301-W4301,"")</f>
        <v>139</v>
      </c>
      <c r="AA4301" s="55" t="n">
        <f aca="false">MATCH(A4301,DATAS,0)</f>
        <v>2</v>
      </c>
      <c r="AB4301" s="55" t="n">
        <f aca="false">IF(AND(E4301&gt;0,OR(AND(B4301&gt;=1,B4301&lt;=6),B4301=10)),1,0)</f>
        <v>0</v>
      </c>
      <c r="AC4301" s="55" t="n">
        <f aca="false">IF(AND(E4301&gt;0,B4301=10),1,0)</f>
        <v>0</v>
      </c>
      <c r="AD4301" s="55" t="n">
        <f aca="false">IF(AND(C4300=C4301,AA4300=AA4301-1),AB4300,"")</f>
        <v>0</v>
      </c>
      <c r="AE4301" s="55" t="n">
        <f aca="false">IF(AND(C4300=C4301,AA4300=AA4301-1),AC4300,"")</f>
        <v>0</v>
      </c>
      <c r="AF4301" s="55" t="n">
        <f aca="false">IF(AA4301=1,"",IF(AND(AB4301=1,AD4301&lt;&gt;1),1,0))</f>
        <v>0</v>
      </c>
      <c r="AG4301" s="55" t="n">
        <f aca="false">IF(AA4301=1,"",IF(AND(AC4301=1,AE4301&lt;&gt;1),1,0))</f>
        <v>0</v>
      </c>
      <c r="AH4301" s="60" t="str">
        <f aca="false">IF(AND(E4301&gt;0,AA4301&lt;2,NOT(AND(C4302=C4301,AA4302=AA4301+1))),INDEX(DATAS,AA4301+1),"")</f>
        <v/>
      </c>
      <c r="AI4301" s="60" t="str">
        <f aca="false">IF(AND(AC4301=1,AA4301&lt;2),IF(AND(C4302=C4301,AA4302=AA4301+1),IF(AC4302=1,"",INDEX(DATAS,AA4301+1)),INDEX(DATAS,AA4301+1)),"")</f>
        <v/>
      </c>
    </row>
    <row r="4302" customFormat="false" ht="15" hidden="false" customHeight="false" outlineLevel="0" collapsed="false">
      <c r="A4302" s="60" t="n">
        <v>46309</v>
      </c>
      <c r="B4302" s="0" t="n">
        <v>8</v>
      </c>
      <c r="C4302" s="0" t="n">
        <v>6440</v>
      </c>
      <c r="E4302" s="0" t="n">
        <v>0</v>
      </c>
      <c r="F4302" s="55" t="s">
        <v>1208</v>
      </c>
      <c r="I4302" s="55" t="s">
        <v>157</v>
      </c>
      <c r="L4302" s="0" t="n">
        <v>106</v>
      </c>
      <c r="U4302" s="0" t="n">
        <v>557</v>
      </c>
      <c r="V4302" s="0" t="n">
        <v>2</v>
      </c>
      <c r="W4302" s="60" t="n">
        <v>46204</v>
      </c>
      <c r="X4302" s="55" t="n">
        <f aca="false">IF(I4302="Male",0,1)</f>
        <v>1</v>
      </c>
      <c r="Y4302" s="55" t="n">
        <f aca="false">IF(OR(I4302="DNB",I4302="Dry DNB"),1,0)</f>
        <v>0</v>
      </c>
      <c r="Z4302" s="55" t="n">
        <f aca="false">IF(ISNUMBER(W4302),A4302-W4302,"")</f>
        <v>105</v>
      </c>
      <c r="AA4302" s="55" t="n">
        <f aca="false">MATCH(A4302,DATAS,0)</f>
        <v>1</v>
      </c>
      <c r="AB4302" s="55" t="n">
        <f aca="false">IF(AND(E4302&gt;0,OR(AND(B4302&gt;=1,B4302&lt;=6),B4302=10)),1,0)</f>
        <v>0</v>
      </c>
      <c r="AC4302" s="55" t="n">
        <f aca="false">IF(AND(E4302&gt;0,B4302=10),1,0)</f>
        <v>0</v>
      </c>
      <c r="AD4302" s="0" t="str">
        <f aca="false">IF(AND(C4301=C4302,AA4301=AA4302-1),AB4301,"")</f>
        <v/>
      </c>
      <c r="AE4302" s="0" t="str">
        <f aca="false">IF(AND(C4301=C4302,AA4301=AA4302-1),AC4301,"")</f>
        <v/>
      </c>
      <c r="AF4302" s="0" t="str">
        <f aca="false">IF(AA4302=1,"",IF(AND(AB4302=1,AD4302&lt;&gt;1),1,0))</f>
        <v/>
      </c>
      <c r="AG4302" s="0" t="str">
        <f aca="false">IF(AA4302=1,"",IF(AND(AC4302=1,AE4302&lt;&gt;1),1,0))</f>
        <v/>
      </c>
      <c r="AH4302" s="60" t="str">
        <f aca="false">IF(AND(E4302&gt;0,AA4302&lt;2,NOT(AND(C4303=C4302,AA4303=AA4302+1))),INDEX(DATAS,AA4302+1),"")</f>
        <v/>
      </c>
      <c r="AI4302" s="60" t="str">
        <f aca="false">IF(AND(AC4302=1,AA4302&lt;2),IF(AND(C4303=C4302,AA4303=AA4302+1),IF(AC4303=1,"",INDEX(DATAS,AA4302+1)),INDEX(DATAS,AA4302+1)),"")</f>
        <v/>
      </c>
    </row>
    <row r="4303" customFormat="false" ht="15" hidden="false" customHeight="false" outlineLevel="0" collapsed="false">
      <c r="A4303" s="60" t="n">
        <v>46310</v>
      </c>
      <c r="B4303" s="0" t="n">
        <v>8</v>
      </c>
      <c r="C4303" s="0" t="n">
        <v>6440</v>
      </c>
      <c r="E4303" s="0" t="n">
        <v>0</v>
      </c>
      <c r="F4303" s="55" t="s">
        <v>1208</v>
      </c>
      <c r="I4303" s="55" t="s">
        <v>157</v>
      </c>
      <c r="L4303" s="0" t="n">
        <v>107</v>
      </c>
      <c r="U4303" s="0" t="n">
        <v>558</v>
      </c>
      <c r="V4303" s="0" t="n">
        <v>2</v>
      </c>
      <c r="W4303" s="60" t="n">
        <v>46204</v>
      </c>
      <c r="X4303" s="55" t="n">
        <f aca="false">IF(I4303="Male",0,1)</f>
        <v>1</v>
      </c>
      <c r="Y4303" s="55" t="n">
        <f aca="false">IF(OR(I4303="DNB",I4303="Dry DNB"),1,0)</f>
        <v>0</v>
      </c>
      <c r="Z4303" s="55" t="n">
        <f aca="false">IF(ISNUMBER(W4303),A4303-W4303,"")</f>
        <v>106</v>
      </c>
      <c r="AA4303" s="55" t="n">
        <f aca="false">MATCH(A4303,DATAS,0)</f>
        <v>2</v>
      </c>
      <c r="AB4303" s="55" t="n">
        <f aca="false">IF(AND(E4303&gt;0,OR(AND(B4303&gt;=1,B4303&lt;=6),B4303=10)),1,0)</f>
        <v>0</v>
      </c>
      <c r="AC4303" s="55" t="n">
        <f aca="false">IF(AND(E4303&gt;0,B4303=10),1,0)</f>
        <v>0</v>
      </c>
      <c r="AD4303" s="55" t="n">
        <f aca="false">IF(AND(C4302=C4303,AA4302=AA4303-1),AB4302,"")</f>
        <v>0</v>
      </c>
      <c r="AE4303" s="55" t="n">
        <f aca="false">IF(AND(C4302=C4303,AA4302=AA4303-1),AC4302,"")</f>
        <v>0</v>
      </c>
      <c r="AF4303" s="55" t="n">
        <f aca="false">IF(AA4303=1,"",IF(AND(AB4303=1,AD4303&lt;&gt;1),1,0))</f>
        <v>0</v>
      </c>
      <c r="AG4303" s="55" t="n">
        <f aca="false">IF(AA4303=1,"",IF(AND(AC4303=1,AE4303&lt;&gt;1),1,0))</f>
        <v>0</v>
      </c>
      <c r="AH4303" s="60" t="str">
        <f aca="false">IF(AND(E4303&gt;0,AA4303&lt;2,NOT(AND(C4304=C4303,AA4304=AA4303+1))),INDEX(DATAS,AA4303+1),"")</f>
        <v/>
      </c>
      <c r="AI4303" s="60" t="str">
        <f aca="false">IF(AND(AC4303=1,AA4303&lt;2),IF(AND(C4304=C4303,AA4304=AA4303+1),IF(AC4304=1,"",INDEX(DATAS,AA4303+1)),INDEX(DATAS,AA4303+1)),"")</f>
        <v/>
      </c>
    </row>
    <row r="4304" customFormat="false" ht="15" hidden="false" customHeight="false" outlineLevel="0" collapsed="false">
      <c r="A4304" s="60" t="n">
        <v>46309</v>
      </c>
      <c r="B4304" s="0" t="n">
        <v>8</v>
      </c>
      <c r="C4304" s="0" t="n">
        <v>6441</v>
      </c>
      <c r="E4304" s="0" t="n">
        <v>0</v>
      </c>
      <c r="F4304" s="55" t="s">
        <v>1208</v>
      </c>
      <c r="I4304" s="55" t="s">
        <v>157</v>
      </c>
      <c r="L4304" s="0" t="n">
        <v>142</v>
      </c>
      <c r="U4304" s="0" t="n">
        <v>557</v>
      </c>
      <c r="V4304" s="0" t="n">
        <v>2</v>
      </c>
      <c r="W4304" s="60" t="n">
        <v>46168</v>
      </c>
      <c r="X4304" s="55" t="n">
        <f aca="false">IF(I4304="Male",0,1)</f>
        <v>1</v>
      </c>
      <c r="Y4304" s="55" t="n">
        <f aca="false">IF(OR(I4304="DNB",I4304="Dry DNB"),1,0)</f>
        <v>0</v>
      </c>
      <c r="Z4304" s="55" t="n">
        <f aca="false">IF(ISNUMBER(W4304),A4304-W4304,"")</f>
        <v>141</v>
      </c>
      <c r="AA4304" s="55" t="n">
        <f aca="false">MATCH(A4304,DATAS,0)</f>
        <v>1</v>
      </c>
      <c r="AB4304" s="55" t="n">
        <f aca="false">IF(AND(E4304&gt;0,OR(AND(B4304&gt;=1,B4304&lt;=6),B4304=10)),1,0)</f>
        <v>0</v>
      </c>
      <c r="AC4304" s="55" t="n">
        <f aca="false">IF(AND(E4304&gt;0,B4304=10),1,0)</f>
        <v>0</v>
      </c>
      <c r="AD4304" s="0" t="str">
        <f aca="false">IF(AND(C4303=C4304,AA4303=AA4304-1),AB4303,"")</f>
        <v/>
      </c>
      <c r="AE4304" s="0" t="str">
        <f aca="false">IF(AND(C4303=C4304,AA4303=AA4304-1),AC4303,"")</f>
        <v/>
      </c>
      <c r="AF4304" s="0" t="str">
        <f aca="false">IF(AA4304=1,"",IF(AND(AB4304=1,AD4304&lt;&gt;1),1,0))</f>
        <v/>
      </c>
      <c r="AG4304" s="0" t="str">
        <f aca="false">IF(AA4304=1,"",IF(AND(AC4304=1,AE4304&lt;&gt;1),1,0))</f>
        <v/>
      </c>
      <c r="AH4304" s="60" t="str">
        <f aca="false">IF(AND(E4304&gt;0,AA4304&lt;2,NOT(AND(C4305=C4304,AA4305=AA4304+1))),INDEX(DATAS,AA4304+1),"")</f>
        <v/>
      </c>
      <c r="AI4304" s="60" t="str">
        <f aca="false">IF(AND(AC4304=1,AA4304&lt;2),IF(AND(C4305=C4304,AA4305=AA4304+1),IF(AC4305=1,"",INDEX(DATAS,AA4304+1)),INDEX(DATAS,AA4304+1)),"")</f>
        <v/>
      </c>
    </row>
    <row r="4305" customFormat="false" ht="15" hidden="false" customHeight="false" outlineLevel="0" collapsed="false">
      <c r="A4305" s="60" t="n">
        <v>46310</v>
      </c>
      <c r="B4305" s="0" t="n">
        <v>8</v>
      </c>
      <c r="C4305" s="0" t="n">
        <v>6441</v>
      </c>
      <c r="E4305" s="0" t="n">
        <v>0</v>
      </c>
      <c r="F4305" s="55" t="s">
        <v>1208</v>
      </c>
      <c r="I4305" s="55" t="s">
        <v>157</v>
      </c>
      <c r="L4305" s="0" t="n">
        <v>143</v>
      </c>
      <c r="U4305" s="0" t="n">
        <v>558</v>
      </c>
      <c r="V4305" s="0" t="n">
        <v>2</v>
      </c>
      <c r="W4305" s="60" t="n">
        <v>46168</v>
      </c>
      <c r="X4305" s="55" t="n">
        <f aca="false">IF(I4305="Male",0,1)</f>
        <v>1</v>
      </c>
      <c r="Y4305" s="55" t="n">
        <f aca="false">IF(OR(I4305="DNB",I4305="Dry DNB"),1,0)</f>
        <v>0</v>
      </c>
      <c r="Z4305" s="55" t="n">
        <f aca="false">IF(ISNUMBER(W4305),A4305-W4305,"")</f>
        <v>142</v>
      </c>
      <c r="AA4305" s="55" t="n">
        <f aca="false">MATCH(A4305,DATAS,0)</f>
        <v>2</v>
      </c>
      <c r="AB4305" s="55" t="n">
        <f aca="false">IF(AND(E4305&gt;0,OR(AND(B4305&gt;=1,B4305&lt;=6),B4305=10)),1,0)</f>
        <v>0</v>
      </c>
      <c r="AC4305" s="55" t="n">
        <f aca="false">IF(AND(E4305&gt;0,B4305=10),1,0)</f>
        <v>0</v>
      </c>
      <c r="AD4305" s="55" t="n">
        <f aca="false">IF(AND(C4304=C4305,AA4304=AA4305-1),AB4304,"")</f>
        <v>0</v>
      </c>
      <c r="AE4305" s="55" t="n">
        <f aca="false">IF(AND(C4304=C4305,AA4304=AA4305-1),AC4304,"")</f>
        <v>0</v>
      </c>
      <c r="AF4305" s="55" t="n">
        <f aca="false">IF(AA4305=1,"",IF(AND(AB4305=1,AD4305&lt;&gt;1),1,0))</f>
        <v>0</v>
      </c>
      <c r="AG4305" s="55" t="n">
        <f aca="false">IF(AA4305=1,"",IF(AND(AC4305=1,AE4305&lt;&gt;1),1,0))</f>
        <v>0</v>
      </c>
      <c r="AH4305" s="60" t="str">
        <f aca="false">IF(AND(E4305&gt;0,AA4305&lt;2,NOT(AND(C4306=C4305,AA4306=AA4305+1))),INDEX(DATAS,AA4305+1),"")</f>
        <v/>
      </c>
      <c r="AI4305" s="60" t="str">
        <f aca="false">IF(AND(AC4305=1,AA4305&lt;2),IF(AND(C4306=C4305,AA4306=AA4305+1),IF(AC4306=1,"",INDEX(DATAS,AA4305+1)),INDEX(DATAS,AA4305+1)),"")</f>
        <v/>
      </c>
    </row>
    <row r="4306" customFormat="false" ht="15" hidden="false" customHeight="false" outlineLevel="0" collapsed="false">
      <c r="A4306" s="60" t="n">
        <v>46309</v>
      </c>
      <c r="B4306" s="0" t="n">
        <v>8</v>
      </c>
      <c r="C4306" s="0" t="n">
        <v>6442</v>
      </c>
      <c r="E4306" s="0" t="n">
        <v>0</v>
      </c>
      <c r="F4306" s="55" t="s">
        <v>1208</v>
      </c>
      <c r="I4306" s="55" t="s">
        <v>157</v>
      </c>
      <c r="L4306" s="0" t="n">
        <v>147</v>
      </c>
      <c r="U4306" s="0" t="n">
        <v>557</v>
      </c>
      <c r="V4306" s="0" t="n">
        <v>1</v>
      </c>
      <c r="W4306" s="60" t="n">
        <v>46163</v>
      </c>
      <c r="X4306" s="55" t="n">
        <f aca="false">IF(I4306="Male",0,1)</f>
        <v>1</v>
      </c>
      <c r="Y4306" s="55" t="n">
        <f aca="false">IF(OR(I4306="DNB",I4306="Dry DNB"),1,0)</f>
        <v>0</v>
      </c>
      <c r="Z4306" s="55" t="n">
        <f aca="false">IF(ISNUMBER(W4306),A4306-W4306,"")</f>
        <v>146</v>
      </c>
      <c r="AA4306" s="55" t="n">
        <f aca="false">MATCH(A4306,DATAS,0)</f>
        <v>1</v>
      </c>
      <c r="AB4306" s="55" t="n">
        <f aca="false">IF(AND(E4306&gt;0,OR(AND(B4306&gt;=1,B4306&lt;=6),B4306=10)),1,0)</f>
        <v>0</v>
      </c>
      <c r="AC4306" s="55" t="n">
        <f aca="false">IF(AND(E4306&gt;0,B4306=10),1,0)</f>
        <v>0</v>
      </c>
      <c r="AD4306" s="0" t="str">
        <f aca="false">IF(AND(C4305=C4306,AA4305=AA4306-1),AB4305,"")</f>
        <v/>
      </c>
      <c r="AE4306" s="0" t="str">
        <f aca="false">IF(AND(C4305=C4306,AA4305=AA4306-1),AC4305,"")</f>
        <v/>
      </c>
      <c r="AF4306" s="0" t="str">
        <f aca="false">IF(AA4306=1,"",IF(AND(AB4306=1,AD4306&lt;&gt;1),1,0))</f>
        <v/>
      </c>
      <c r="AG4306" s="0" t="str">
        <f aca="false">IF(AA4306=1,"",IF(AND(AC4306=1,AE4306&lt;&gt;1),1,0))</f>
        <v/>
      </c>
      <c r="AH4306" s="60" t="str">
        <f aca="false">IF(AND(E4306&gt;0,AA4306&lt;2,NOT(AND(C4307=C4306,AA4307=AA4306+1))),INDEX(DATAS,AA4306+1),"")</f>
        <v/>
      </c>
      <c r="AI4306" s="60" t="str">
        <f aca="false">IF(AND(AC4306=1,AA4306&lt;2),IF(AND(C4307=C4306,AA4307=AA4306+1),IF(AC4307=1,"",INDEX(DATAS,AA4306+1)),INDEX(DATAS,AA4306+1)),"")</f>
        <v/>
      </c>
    </row>
    <row r="4307" customFormat="false" ht="15" hidden="false" customHeight="false" outlineLevel="0" collapsed="false">
      <c r="A4307" s="60" t="n">
        <v>46310</v>
      </c>
      <c r="B4307" s="0" t="n">
        <v>8</v>
      </c>
      <c r="C4307" s="0" t="n">
        <v>6442</v>
      </c>
      <c r="E4307" s="0" t="n">
        <v>0</v>
      </c>
      <c r="F4307" s="55" t="s">
        <v>1208</v>
      </c>
      <c r="I4307" s="55" t="s">
        <v>157</v>
      </c>
      <c r="L4307" s="0" t="n">
        <v>148</v>
      </c>
      <c r="U4307" s="0" t="n">
        <v>558</v>
      </c>
      <c r="V4307" s="0" t="n">
        <v>1</v>
      </c>
      <c r="W4307" s="60" t="n">
        <v>46163</v>
      </c>
      <c r="X4307" s="55" t="n">
        <f aca="false">IF(I4307="Male",0,1)</f>
        <v>1</v>
      </c>
      <c r="Y4307" s="55" t="n">
        <f aca="false">IF(OR(I4307="DNB",I4307="Dry DNB"),1,0)</f>
        <v>0</v>
      </c>
      <c r="Z4307" s="55" t="n">
        <f aca="false">IF(ISNUMBER(W4307),A4307-W4307,"")</f>
        <v>147</v>
      </c>
      <c r="AA4307" s="55" t="n">
        <f aca="false">MATCH(A4307,DATAS,0)</f>
        <v>2</v>
      </c>
      <c r="AB4307" s="55" t="n">
        <f aca="false">IF(AND(E4307&gt;0,OR(AND(B4307&gt;=1,B4307&lt;=6),B4307=10)),1,0)</f>
        <v>0</v>
      </c>
      <c r="AC4307" s="55" t="n">
        <f aca="false">IF(AND(E4307&gt;0,B4307=10),1,0)</f>
        <v>0</v>
      </c>
      <c r="AD4307" s="55" t="n">
        <f aca="false">IF(AND(C4306=C4307,AA4306=AA4307-1),AB4306,"")</f>
        <v>0</v>
      </c>
      <c r="AE4307" s="55" t="n">
        <f aca="false">IF(AND(C4306=C4307,AA4306=AA4307-1),AC4306,"")</f>
        <v>0</v>
      </c>
      <c r="AF4307" s="55" t="n">
        <f aca="false">IF(AA4307=1,"",IF(AND(AB4307=1,AD4307&lt;&gt;1),1,0))</f>
        <v>0</v>
      </c>
      <c r="AG4307" s="55" t="n">
        <f aca="false">IF(AA4307=1,"",IF(AND(AC4307=1,AE4307&lt;&gt;1),1,0))</f>
        <v>0</v>
      </c>
      <c r="AH4307" s="60" t="str">
        <f aca="false">IF(AND(E4307&gt;0,AA4307&lt;2,NOT(AND(C4308=C4307,AA4308=AA4307+1))),INDEX(DATAS,AA4307+1),"")</f>
        <v/>
      </c>
      <c r="AI4307" s="60" t="str">
        <f aca="false">IF(AND(AC4307=1,AA4307&lt;2),IF(AND(C4308=C4307,AA4308=AA4307+1),IF(AC4308=1,"",INDEX(DATAS,AA4307+1)),INDEX(DATAS,AA4307+1)),"")</f>
        <v/>
      </c>
    </row>
    <row r="4308" customFormat="false" ht="15" hidden="false" customHeight="false" outlineLevel="0" collapsed="false">
      <c r="A4308" s="60" t="n">
        <v>46309</v>
      </c>
      <c r="B4308" s="0" t="n">
        <v>8</v>
      </c>
      <c r="C4308" s="0" t="n">
        <v>6443</v>
      </c>
      <c r="E4308" s="0" t="n">
        <v>0</v>
      </c>
      <c r="F4308" s="55" t="s">
        <v>1209</v>
      </c>
      <c r="I4308" s="55" t="s">
        <v>157</v>
      </c>
      <c r="L4308" s="0" t="n">
        <v>154</v>
      </c>
      <c r="U4308" s="0" t="n">
        <v>555</v>
      </c>
      <c r="V4308" s="0" t="n">
        <v>1</v>
      </c>
      <c r="W4308" s="60" t="n">
        <v>46156</v>
      </c>
      <c r="X4308" s="55" t="n">
        <f aca="false">IF(I4308="Male",0,1)</f>
        <v>1</v>
      </c>
      <c r="Y4308" s="55" t="n">
        <f aca="false">IF(OR(I4308="DNB",I4308="Dry DNB"),1,0)</f>
        <v>0</v>
      </c>
      <c r="Z4308" s="55" t="n">
        <f aca="false">IF(ISNUMBER(W4308),A4308-W4308,"")</f>
        <v>153</v>
      </c>
      <c r="AA4308" s="55" t="n">
        <f aca="false">MATCH(A4308,DATAS,0)</f>
        <v>1</v>
      </c>
      <c r="AB4308" s="55" t="n">
        <f aca="false">IF(AND(E4308&gt;0,OR(AND(B4308&gt;=1,B4308&lt;=6),B4308=10)),1,0)</f>
        <v>0</v>
      </c>
      <c r="AC4308" s="55" t="n">
        <f aca="false">IF(AND(E4308&gt;0,B4308=10),1,0)</f>
        <v>0</v>
      </c>
      <c r="AD4308" s="0" t="str">
        <f aca="false">IF(AND(C4307=C4308,AA4307=AA4308-1),AB4307,"")</f>
        <v/>
      </c>
      <c r="AE4308" s="0" t="str">
        <f aca="false">IF(AND(C4307=C4308,AA4307=AA4308-1),AC4307,"")</f>
        <v/>
      </c>
      <c r="AF4308" s="0" t="str">
        <f aca="false">IF(AA4308=1,"",IF(AND(AB4308=1,AD4308&lt;&gt;1),1,0))</f>
        <v/>
      </c>
      <c r="AG4308" s="0" t="str">
        <f aca="false">IF(AA4308=1,"",IF(AND(AC4308=1,AE4308&lt;&gt;1),1,0))</f>
        <v/>
      </c>
      <c r="AH4308" s="60" t="str">
        <f aca="false">IF(AND(E4308&gt;0,AA4308&lt;2,NOT(AND(C4309=C4308,AA4309=AA4308+1))),INDEX(DATAS,AA4308+1),"")</f>
        <v/>
      </c>
      <c r="AI4308" s="60" t="str">
        <f aca="false">IF(AND(AC4308=1,AA4308&lt;2),IF(AND(C4309=C4308,AA4309=AA4308+1),IF(AC4309=1,"",INDEX(DATAS,AA4308+1)),INDEX(DATAS,AA4308+1)),"")</f>
        <v/>
      </c>
    </row>
    <row r="4309" customFormat="false" ht="15" hidden="false" customHeight="false" outlineLevel="0" collapsed="false">
      <c r="A4309" s="60" t="n">
        <v>46310</v>
      </c>
      <c r="B4309" s="0" t="n">
        <v>8</v>
      </c>
      <c r="C4309" s="0" t="n">
        <v>6443</v>
      </c>
      <c r="E4309" s="0" t="n">
        <v>0</v>
      </c>
      <c r="F4309" s="55" t="s">
        <v>1209</v>
      </c>
      <c r="I4309" s="55" t="s">
        <v>157</v>
      </c>
      <c r="L4309" s="0" t="n">
        <v>155</v>
      </c>
      <c r="U4309" s="0" t="n">
        <v>556</v>
      </c>
      <c r="V4309" s="0" t="n">
        <v>1</v>
      </c>
      <c r="W4309" s="60" t="n">
        <v>46156</v>
      </c>
      <c r="X4309" s="55" t="n">
        <f aca="false">IF(I4309="Male",0,1)</f>
        <v>1</v>
      </c>
      <c r="Y4309" s="55" t="n">
        <f aca="false">IF(OR(I4309="DNB",I4309="Dry DNB"),1,0)</f>
        <v>0</v>
      </c>
      <c r="Z4309" s="55" t="n">
        <f aca="false">IF(ISNUMBER(W4309),A4309-W4309,"")</f>
        <v>154</v>
      </c>
      <c r="AA4309" s="55" t="n">
        <f aca="false">MATCH(A4309,DATAS,0)</f>
        <v>2</v>
      </c>
      <c r="AB4309" s="55" t="n">
        <f aca="false">IF(AND(E4309&gt;0,OR(AND(B4309&gt;=1,B4309&lt;=6),B4309=10)),1,0)</f>
        <v>0</v>
      </c>
      <c r="AC4309" s="55" t="n">
        <f aca="false">IF(AND(E4309&gt;0,B4309=10),1,0)</f>
        <v>0</v>
      </c>
      <c r="AD4309" s="55" t="n">
        <f aca="false">IF(AND(C4308=C4309,AA4308=AA4309-1),AB4308,"")</f>
        <v>0</v>
      </c>
      <c r="AE4309" s="55" t="n">
        <f aca="false">IF(AND(C4308=C4309,AA4308=AA4309-1),AC4308,"")</f>
        <v>0</v>
      </c>
      <c r="AF4309" s="55" t="n">
        <f aca="false">IF(AA4309=1,"",IF(AND(AB4309=1,AD4309&lt;&gt;1),1,0))</f>
        <v>0</v>
      </c>
      <c r="AG4309" s="55" t="n">
        <f aca="false">IF(AA4309=1,"",IF(AND(AC4309=1,AE4309&lt;&gt;1),1,0))</f>
        <v>0</v>
      </c>
      <c r="AH4309" s="60" t="str">
        <f aca="false">IF(AND(E4309&gt;0,AA4309&lt;2,NOT(AND(C4310=C4309,AA4310=AA4309+1))),INDEX(DATAS,AA4309+1),"")</f>
        <v/>
      </c>
      <c r="AI4309" s="60" t="str">
        <f aca="false">IF(AND(AC4309=1,AA4309&lt;2),IF(AND(C4310=C4309,AA4310=AA4309+1),IF(AC4310=1,"",INDEX(DATAS,AA4309+1)),INDEX(DATAS,AA4309+1)),"")</f>
        <v/>
      </c>
    </row>
    <row r="4310" customFormat="false" ht="15" hidden="false" customHeight="false" outlineLevel="0" collapsed="false">
      <c r="A4310" s="60" t="n">
        <v>46309</v>
      </c>
      <c r="B4310" s="0" t="n">
        <v>8</v>
      </c>
      <c r="C4310" s="0" t="n">
        <v>6444</v>
      </c>
      <c r="E4310" s="0" t="n">
        <v>0</v>
      </c>
      <c r="F4310" s="55" t="s">
        <v>1209</v>
      </c>
      <c r="I4310" s="55" t="s">
        <v>157</v>
      </c>
      <c r="L4310" s="0" t="n">
        <v>162</v>
      </c>
      <c r="U4310" s="0" t="n">
        <v>555</v>
      </c>
      <c r="V4310" s="0" t="n">
        <v>1</v>
      </c>
      <c r="W4310" s="60" t="n">
        <v>46148</v>
      </c>
      <c r="X4310" s="55" t="n">
        <f aca="false">IF(I4310="Male",0,1)</f>
        <v>1</v>
      </c>
      <c r="Y4310" s="55" t="n">
        <f aca="false">IF(OR(I4310="DNB",I4310="Dry DNB"),1,0)</f>
        <v>0</v>
      </c>
      <c r="Z4310" s="55" t="n">
        <f aca="false">IF(ISNUMBER(W4310),A4310-W4310,"")</f>
        <v>161</v>
      </c>
      <c r="AA4310" s="55" t="n">
        <f aca="false">MATCH(A4310,DATAS,0)</f>
        <v>1</v>
      </c>
      <c r="AB4310" s="55" t="n">
        <f aca="false">IF(AND(E4310&gt;0,OR(AND(B4310&gt;=1,B4310&lt;=6),B4310=10)),1,0)</f>
        <v>0</v>
      </c>
      <c r="AC4310" s="55" t="n">
        <f aca="false">IF(AND(E4310&gt;0,B4310=10),1,0)</f>
        <v>0</v>
      </c>
      <c r="AD4310" s="0" t="str">
        <f aca="false">IF(AND(C4309=C4310,AA4309=AA4310-1),AB4309,"")</f>
        <v/>
      </c>
      <c r="AE4310" s="0" t="str">
        <f aca="false">IF(AND(C4309=C4310,AA4309=AA4310-1),AC4309,"")</f>
        <v/>
      </c>
      <c r="AF4310" s="0" t="str">
        <f aca="false">IF(AA4310=1,"",IF(AND(AB4310=1,AD4310&lt;&gt;1),1,0))</f>
        <v/>
      </c>
      <c r="AG4310" s="0" t="str">
        <f aca="false">IF(AA4310=1,"",IF(AND(AC4310=1,AE4310&lt;&gt;1),1,0))</f>
        <v/>
      </c>
      <c r="AH4310" s="60" t="str">
        <f aca="false">IF(AND(E4310&gt;0,AA4310&lt;2,NOT(AND(C4311=C4310,AA4311=AA4310+1))),INDEX(DATAS,AA4310+1),"")</f>
        <v/>
      </c>
      <c r="AI4310" s="60" t="str">
        <f aca="false">IF(AND(AC4310=1,AA4310&lt;2),IF(AND(C4311=C4310,AA4311=AA4310+1),IF(AC4311=1,"",INDEX(DATAS,AA4310+1)),INDEX(DATAS,AA4310+1)),"")</f>
        <v/>
      </c>
    </row>
    <row r="4311" customFormat="false" ht="15" hidden="false" customHeight="false" outlineLevel="0" collapsed="false">
      <c r="A4311" s="60" t="n">
        <v>46310</v>
      </c>
      <c r="B4311" s="0" t="n">
        <v>8</v>
      </c>
      <c r="C4311" s="0" t="n">
        <v>6444</v>
      </c>
      <c r="E4311" s="0" t="n">
        <v>0</v>
      </c>
      <c r="F4311" s="55" t="s">
        <v>1209</v>
      </c>
      <c r="I4311" s="55" t="s">
        <v>157</v>
      </c>
      <c r="L4311" s="0" t="n">
        <v>163</v>
      </c>
      <c r="U4311" s="0" t="n">
        <v>556</v>
      </c>
      <c r="V4311" s="0" t="n">
        <v>1</v>
      </c>
      <c r="W4311" s="60" t="n">
        <v>46148</v>
      </c>
      <c r="X4311" s="55" t="n">
        <f aca="false">IF(I4311="Male",0,1)</f>
        <v>1</v>
      </c>
      <c r="Y4311" s="55" t="n">
        <f aca="false">IF(OR(I4311="DNB",I4311="Dry DNB"),1,0)</f>
        <v>0</v>
      </c>
      <c r="Z4311" s="55" t="n">
        <f aca="false">IF(ISNUMBER(W4311),A4311-W4311,"")</f>
        <v>162</v>
      </c>
      <c r="AA4311" s="55" t="n">
        <f aca="false">MATCH(A4311,DATAS,0)</f>
        <v>2</v>
      </c>
      <c r="AB4311" s="55" t="n">
        <f aca="false">IF(AND(E4311&gt;0,OR(AND(B4311&gt;=1,B4311&lt;=6),B4311=10)),1,0)</f>
        <v>0</v>
      </c>
      <c r="AC4311" s="55" t="n">
        <f aca="false">IF(AND(E4311&gt;0,B4311=10),1,0)</f>
        <v>0</v>
      </c>
      <c r="AD4311" s="55" t="n">
        <f aca="false">IF(AND(C4310=C4311,AA4310=AA4311-1),AB4310,"")</f>
        <v>0</v>
      </c>
      <c r="AE4311" s="55" t="n">
        <f aca="false">IF(AND(C4310=C4311,AA4310=AA4311-1),AC4310,"")</f>
        <v>0</v>
      </c>
      <c r="AF4311" s="55" t="n">
        <f aca="false">IF(AA4311=1,"",IF(AND(AB4311=1,AD4311&lt;&gt;1),1,0))</f>
        <v>0</v>
      </c>
      <c r="AG4311" s="55" t="n">
        <f aca="false">IF(AA4311=1,"",IF(AND(AC4311=1,AE4311&lt;&gt;1),1,0))</f>
        <v>0</v>
      </c>
      <c r="AH4311" s="60" t="str">
        <f aca="false">IF(AND(E4311&gt;0,AA4311&lt;2,NOT(AND(C4312=C4311,AA4312=AA4311+1))),INDEX(DATAS,AA4311+1),"")</f>
        <v/>
      </c>
      <c r="AI4311" s="60" t="str">
        <f aca="false">IF(AND(AC4311=1,AA4311&lt;2),IF(AND(C4312=C4311,AA4312=AA4311+1),IF(AC4312=1,"",INDEX(DATAS,AA4311+1)),INDEX(DATAS,AA4311+1)),"")</f>
        <v/>
      </c>
    </row>
    <row r="4312" customFormat="false" ht="15" hidden="false" customHeight="false" outlineLevel="0" collapsed="false">
      <c r="A4312" s="60" t="n">
        <v>46309</v>
      </c>
      <c r="B4312" s="0" t="n">
        <v>8</v>
      </c>
      <c r="C4312" s="0" t="n">
        <v>6445</v>
      </c>
      <c r="E4312" s="0" t="n">
        <v>0</v>
      </c>
      <c r="F4312" s="55" t="s">
        <v>1209</v>
      </c>
      <c r="I4312" s="55" t="s">
        <v>157</v>
      </c>
      <c r="L4312" s="0" t="n">
        <v>139</v>
      </c>
      <c r="U4312" s="0" t="n">
        <v>555</v>
      </c>
      <c r="V4312" s="0" t="n">
        <v>1</v>
      </c>
      <c r="W4312" s="60" t="n">
        <v>46171</v>
      </c>
      <c r="X4312" s="55" t="n">
        <f aca="false">IF(I4312="Male",0,1)</f>
        <v>1</v>
      </c>
      <c r="Y4312" s="55" t="n">
        <f aca="false">IF(OR(I4312="DNB",I4312="Dry DNB"),1,0)</f>
        <v>0</v>
      </c>
      <c r="Z4312" s="55" t="n">
        <f aca="false">IF(ISNUMBER(W4312),A4312-W4312,"")</f>
        <v>138</v>
      </c>
      <c r="AA4312" s="55" t="n">
        <f aca="false">MATCH(A4312,DATAS,0)</f>
        <v>1</v>
      </c>
      <c r="AB4312" s="55" t="n">
        <f aca="false">IF(AND(E4312&gt;0,OR(AND(B4312&gt;=1,B4312&lt;=6),B4312=10)),1,0)</f>
        <v>0</v>
      </c>
      <c r="AC4312" s="55" t="n">
        <f aca="false">IF(AND(E4312&gt;0,B4312=10),1,0)</f>
        <v>0</v>
      </c>
      <c r="AD4312" s="0" t="str">
        <f aca="false">IF(AND(C4311=C4312,AA4311=AA4312-1),AB4311,"")</f>
        <v/>
      </c>
      <c r="AE4312" s="0" t="str">
        <f aca="false">IF(AND(C4311=C4312,AA4311=AA4312-1),AC4311,"")</f>
        <v/>
      </c>
      <c r="AF4312" s="0" t="str">
        <f aca="false">IF(AA4312=1,"",IF(AND(AB4312=1,AD4312&lt;&gt;1),1,0))</f>
        <v/>
      </c>
      <c r="AG4312" s="0" t="str">
        <f aca="false">IF(AA4312=1,"",IF(AND(AC4312=1,AE4312&lt;&gt;1),1,0))</f>
        <v/>
      </c>
      <c r="AH4312" s="60" t="str">
        <f aca="false">IF(AND(E4312&gt;0,AA4312&lt;2,NOT(AND(C4313=C4312,AA4313=AA4312+1))),INDEX(DATAS,AA4312+1),"")</f>
        <v/>
      </c>
      <c r="AI4312" s="60" t="str">
        <f aca="false">IF(AND(AC4312=1,AA4312&lt;2),IF(AND(C4313=C4312,AA4313=AA4312+1),IF(AC4313=1,"",INDEX(DATAS,AA4312+1)),INDEX(DATAS,AA4312+1)),"")</f>
        <v/>
      </c>
    </row>
    <row r="4313" customFormat="false" ht="15" hidden="false" customHeight="false" outlineLevel="0" collapsed="false">
      <c r="A4313" s="60" t="n">
        <v>46310</v>
      </c>
      <c r="B4313" s="0" t="n">
        <v>8</v>
      </c>
      <c r="C4313" s="0" t="n">
        <v>6445</v>
      </c>
      <c r="E4313" s="0" t="n">
        <v>0</v>
      </c>
      <c r="F4313" s="55" t="s">
        <v>1209</v>
      </c>
      <c r="I4313" s="55" t="s">
        <v>157</v>
      </c>
      <c r="L4313" s="0" t="n">
        <v>140</v>
      </c>
      <c r="U4313" s="0" t="n">
        <v>556</v>
      </c>
      <c r="V4313" s="0" t="n">
        <v>1</v>
      </c>
      <c r="W4313" s="60" t="n">
        <v>46171</v>
      </c>
      <c r="X4313" s="55" t="n">
        <f aca="false">IF(I4313="Male",0,1)</f>
        <v>1</v>
      </c>
      <c r="Y4313" s="55" t="n">
        <f aca="false">IF(OR(I4313="DNB",I4313="Dry DNB"),1,0)</f>
        <v>0</v>
      </c>
      <c r="Z4313" s="55" t="n">
        <f aca="false">IF(ISNUMBER(W4313),A4313-W4313,"")</f>
        <v>139</v>
      </c>
      <c r="AA4313" s="55" t="n">
        <f aca="false">MATCH(A4313,DATAS,0)</f>
        <v>2</v>
      </c>
      <c r="AB4313" s="55" t="n">
        <f aca="false">IF(AND(E4313&gt;0,OR(AND(B4313&gt;=1,B4313&lt;=6),B4313=10)),1,0)</f>
        <v>0</v>
      </c>
      <c r="AC4313" s="55" t="n">
        <f aca="false">IF(AND(E4313&gt;0,B4313=10),1,0)</f>
        <v>0</v>
      </c>
      <c r="AD4313" s="55" t="n">
        <f aca="false">IF(AND(C4312=C4313,AA4312=AA4313-1),AB4312,"")</f>
        <v>0</v>
      </c>
      <c r="AE4313" s="55" t="n">
        <f aca="false">IF(AND(C4312=C4313,AA4312=AA4313-1),AC4312,"")</f>
        <v>0</v>
      </c>
      <c r="AF4313" s="55" t="n">
        <f aca="false">IF(AA4313=1,"",IF(AND(AB4313=1,AD4313&lt;&gt;1),1,0))</f>
        <v>0</v>
      </c>
      <c r="AG4313" s="55" t="n">
        <f aca="false">IF(AA4313=1,"",IF(AND(AC4313=1,AE4313&lt;&gt;1),1,0))</f>
        <v>0</v>
      </c>
      <c r="AH4313" s="60" t="str">
        <f aca="false">IF(AND(E4313&gt;0,AA4313&lt;2,NOT(AND(C4314=C4313,AA4314=AA4313+1))),INDEX(DATAS,AA4313+1),"")</f>
        <v/>
      </c>
      <c r="AI4313" s="60" t="str">
        <f aca="false">IF(AND(AC4313=1,AA4313&lt;2),IF(AND(C4314=C4313,AA4314=AA4313+1),IF(AC4314=1,"",INDEX(DATAS,AA4313+1)),INDEX(DATAS,AA4313+1)),"")</f>
        <v/>
      </c>
    </row>
    <row r="4314" customFormat="false" ht="15" hidden="false" customHeight="false" outlineLevel="0" collapsed="false">
      <c r="A4314" s="60" t="n">
        <v>46309</v>
      </c>
      <c r="B4314" s="0" t="n">
        <v>13</v>
      </c>
      <c r="C4314" s="0" t="n">
        <v>6446</v>
      </c>
      <c r="E4314" s="0" t="n">
        <v>0</v>
      </c>
      <c r="F4314" s="55" t="s">
        <v>1210</v>
      </c>
      <c r="I4314" s="55" t="s">
        <v>155</v>
      </c>
      <c r="U4314" s="0" t="n">
        <v>556</v>
      </c>
      <c r="V4314" s="0" t="n">
        <v>0</v>
      </c>
      <c r="X4314" s="55" t="n">
        <f aca="false">IF(I4314="Male",0,1)</f>
        <v>0</v>
      </c>
      <c r="Y4314" s="55" t="n">
        <f aca="false">IF(OR(I4314="DNB",I4314="Dry DNB"),1,0)</f>
        <v>0</v>
      </c>
      <c r="Z4314" s="0" t="str">
        <f aca="false">IF(ISNUMBER(W4314),A4314-W4314,"")</f>
        <v/>
      </c>
      <c r="AA4314" s="55" t="n">
        <f aca="false">MATCH(A4314,DATAS,0)</f>
        <v>1</v>
      </c>
      <c r="AB4314" s="55" t="n">
        <f aca="false">IF(AND(E4314&gt;0,OR(AND(B4314&gt;=1,B4314&lt;=6),B4314=10)),1,0)</f>
        <v>0</v>
      </c>
      <c r="AC4314" s="55" t="n">
        <f aca="false">IF(AND(E4314&gt;0,B4314=10),1,0)</f>
        <v>0</v>
      </c>
      <c r="AD4314" s="0" t="str">
        <f aca="false">IF(AND(C4313=C4314,AA4313=AA4314-1),AB4313,"")</f>
        <v/>
      </c>
      <c r="AE4314" s="0" t="str">
        <f aca="false">IF(AND(C4313=C4314,AA4313=AA4314-1),AC4313,"")</f>
        <v/>
      </c>
      <c r="AF4314" s="0" t="str">
        <f aca="false">IF(AA4314=1,"",IF(AND(AB4314=1,AD4314&lt;&gt;1),1,0))</f>
        <v/>
      </c>
      <c r="AG4314" s="0" t="str">
        <f aca="false">IF(AA4314=1,"",IF(AND(AC4314=1,AE4314&lt;&gt;1),1,0))</f>
        <v/>
      </c>
      <c r="AH4314" s="60" t="str">
        <f aca="false">IF(AND(E4314&gt;0,AA4314&lt;2,NOT(AND(C4315=C4314,AA4315=AA4314+1))),INDEX(DATAS,AA4314+1),"")</f>
        <v/>
      </c>
      <c r="AI4314" s="60" t="str">
        <f aca="false">IF(AND(AC4314=1,AA4314&lt;2),IF(AND(C4315=C4314,AA4315=AA4314+1),IF(AC4315=1,"",INDEX(DATAS,AA4314+1)),INDEX(DATAS,AA4314+1)),"")</f>
        <v/>
      </c>
    </row>
    <row r="4315" customFormat="false" ht="15" hidden="false" customHeight="false" outlineLevel="0" collapsed="false">
      <c r="A4315" s="60" t="n">
        <v>46310</v>
      </c>
      <c r="B4315" s="0" t="n">
        <v>13</v>
      </c>
      <c r="C4315" s="0" t="n">
        <v>6446</v>
      </c>
      <c r="E4315" s="0" t="n">
        <v>0</v>
      </c>
      <c r="F4315" s="55" t="s">
        <v>1210</v>
      </c>
      <c r="I4315" s="55" t="s">
        <v>155</v>
      </c>
      <c r="U4315" s="0" t="n">
        <v>557</v>
      </c>
      <c r="V4315" s="0" t="n">
        <v>0</v>
      </c>
      <c r="X4315" s="55" t="n">
        <f aca="false">IF(I4315="Male",0,1)</f>
        <v>0</v>
      </c>
      <c r="Y4315" s="55" t="n">
        <f aca="false">IF(OR(I4315="DNB",I4315="Dry DNB"),1,0)</f>
        <v>0</v>
      </c>
      <c r="Z4315" s="0" t="str">
        <f aca="false">IF(ISNUMBER(W4315),A4315-W4315,"")</f>
        <v/>
      </c>
      <c r="AA4315" s="55" t="n">
        <f aca="false">MATCH(A4315,DATAS,0)</f>
        <v>2</v>
      </c>
      <c r="AB4315" s="55" t="n">
        <f aca="false">IF(AND(E4315&gt;0,OR(AND(B4315&gt;=1,B4315&lt;=6),B4315=10)),1,0)</f>
        <v>0</v>
      </c>
      <c r="AC4315" s="55" t="n">
        <f aca="false">IF(AND(E4315&gt;0,B4315=10),1,0)</f>
        <v>0</v>
      </c>
      <c r="AD4315" s="55" t="n">
        <f aca="false">IF(AND(C4314=C4315,AA4314=AA4315-1),AB4314,"")</f>
        <v>0</v>
      </c>
      <c r="AE4315" s="55" t="n">
        <f aca="false">IF(AND(C4314=C4315,AA4314=AA4315-1),AC4314,"")</f>
        <v>0</v>
      </c>
      <c r="AF4315" s="55" t="n">
        <f aca="false">IF(AA4315=1,"",IF(AND(AB4315=1,AD4315&lt;&gt;1),1,0))</f>
        <v>0</v>
      </c>
      <c r="AG4315" s="55" t="n">
        <f aca="false">IF(AA4315=1,"",IF(AND(AC4315=1,AE4315&lt;&gt;1),1,0))</f>
        <v>0</v>
      </c>
      <c r="AH4315" s="60" t="str">
        <f aca="false">IF(AND(E4315&gt;0,AA4315&lt;2,NOT(AND(C4316=C4315,AA4316=AA4315+1))),INDEX(DATAS,AA4315+1),"")</f>
        <v/>
      </c>
      <c r="AI4315" s="60" t="str">
        <f aca="false">IF(AND(AC4315=1,AA4315&lt;2),IF(AND(C4316=C4315,AA4316=AA4315+1),IF(AC4316=1,"",INDEX(DATAS,AA4315+1)),INDEX(DATAS,AA4315+1)),"")</f>
        <v/>
      </c>
    </row>
    <row r="4316" customFormat="false" ht="15" hidden="false" customHeight="false" outlineLevel="0" collapsed="false">
      <c r="A4316" s="60" t="n">
        <v>46309</v>
      </c>
      <c r="B4316" s="0" t="n">
        <v>8</v>
      </c>
      <c r="C4316" s="0" t="n">
        <v>6447</v>
      </c>
      <c r="E4316" s="0" t="n">
        <v>0</v>
      </c>
      <c r="F4316" s="55" t="s">
        <v>1209</v>
      </c>
      <c r="I4316" s="55" t="s">
        <v>157</v>
      </c>
      <c r="L4316" s="0" t="n">
        <v>148</v>
      </c>
      <c r="U4316" s="0" t="n">
        <v>555</v>
      </c>
      <c r="V4316" s="0" t="n">
        <v>1</v>
      </c>
      <c r="W4316" s="60" t="n">
        <v>46162</v>
      </c>
      <c r="X4316" s="55" t="n">
        <f aca="false">IF(I4316="Male",0,1)</f>
        <v>1</v>
      </c>
      <c r="Y4316" s="55" t="n">
        <f aca="false">IF(OR(I4316="DNB",I4316="Dry DNB"),1,0)</f>
        <v>0</v>
      </c>
      <c r="Z4316" s="55" t="n">
        <f aca="false">IF(ISNUMBER(W4316),A4316-W4316,"")</f>
        <v>147</v>
      </c>
      <c r="AA4316" s="55" t="n">
        <f aca="false">MATCH(A4316,DATAS,0)</f>
        <v>1</v>
      </c>
      <c r="AB4316" s="55" t="n">
        <f aca="false">IF(AND(E4316&gt;0,OR(AND(B4316&gt;=1,B4316&lt;=6),B4316=10)),1,0)</f>
        <v>0</v>
      </c>
      <c r="AC4316" s="55" t="n">
        <f aca="false">IF(AND(E4316&gt;0,B4316=10),1,0)</f>
        <v>0</v>
      </c>
      <c r="AD4316" s="0" t="str">
        <f aca="false">IF(AND(C4315=C4316,AA4315=AA4316-1),AB4315,"")</f>
        <v/>
      </c>
      <c r="AE4316" s="0" t="str">
        <f aca="false">IF(AND(C4315=C4316,AA4315=AA4316-1),AC4315,"")</f>
        <v/>
      </c>
      <c r="AF4316" s="0" t="str">
        <f aca="false">IF(AA4316=1,"",IF(AND(AB4316=1,AD4316&lt;&gt;1),1,0))</f>
        <v/>
      </c>
      <c r="AG4316" s="0" t="str">
        <f aca="false">IF(AA4316=1,"",IF(AND(AC4316=1,AE4316&lt;&gt;1),1,0))</f>
        <v/>
      </c>
      <c r="AH4316" s="60" t="str">
        <f aca="false">IF(AND(E4316&gt;0,AA4316&lt;2,NOT(AND(C4317=C4316,AA4317=AA4316+1))),INDEX(DATAS,AA4316+1),"")</f>
        <v/>
      </c>
      <c r="AI4316" s="60" t="str">
        <f aca="false">IF(AND(AC4316=1,AA4316&lt;2),IF(AND(C4317=C4316,AA4317=AA4316+1),IF(AC4317=1,"",INDEX(DATAS,AA4316+1)),INDEX(DATAS,AA4316+1)),"")</f>
        <v/>
      </c>
    </row>
    <row r="4317" customFormat="false" ht="15" hidden="false" customHeight="false" outlineLevel="0" collapsed="false">
      <c r="A4317" s="60" t="n">
        <v>46310</v>
      </c>
      <c r="B4317" s="0" t="n">
        <v>8</v>
      </c>
      <c r="C4317" s="0" t="n">
        <v>6447</v>
      </c>
      <c r="E4317" s="0" t="n">
        <v>0</v>
      </c>
      <c r="F4317" s="55" t="s">
        <v>1209</v>
      </c>
      <c r="I4317" s="55" t="s">
        <v>157</v>
      </c>
      <c r="L4317" s="0" t="n">
        <v>149</v>
      </c>
      <c r="U4317" s="0" t="n">
        <v>556</v>
      </c>
      <c r="V4317" s="0" t="n">
        <v>1</v>
      </c>
      <c r="W4317" s="60" t="n">
        <v>46162</v>
      </c>
      <c r="X4317" s="55" t="n">
        <f aca="false">IF(I4317="Male",0,1)</f>
        <v>1</v>
      </c>
      <c r="Y4317" s="55" t="n">
        <f aca="false">IF(OR(I4317="DNB",I4317="Dry DNB"),1,0)</f>
        <v>0</v>
      </c>
      <c r="Z4317" s="55" t="n">
        <f aca="false">IF(ISNUMBER(W4317),A4317-W4317,"")</f>
        <v>148</v>
      </c>
      <c r="AA4317" s="55" t="n">
        <f aca="false">MATCH(A4317,DATAS,0)</f>
        <v>2</v>
      </c>
      <c r="AB4317" s="55" t="n">
        <f aca="false">IF(AND(E4317&gt;0,OR(AND(B4317&gt;=1,B4317&lt;=6),B4317=10)),1,0)</f>
        <v>0</v>
      </c>
      <c r="AC4317" s="55" t="n">
        <f aca="false">IF(AND(E4317&gt;0,B4317=10),1,0)</f>
        <v>0</v>
      </c>
      <c r="AD4317" s="55" t="n">
        <f aca="false">IF(AND(C4316=C4317,AA4316=AA4317-1),AB4316,"")</f>
        <v>0</v>
      </c>
      <c r="AE4317" s="55" t="n">
        <f aca="false">IF(AND(C4316=C4317,AA4316=AA4317-1),AC4316,"")</f>
        <v>0</v>
      </c>
      <c r="AF4317" s="55" t="n">
        <f aca="false">IF(AA4317=1,"",IF(AND(AB4317=1,AD4317&lt;&gt;1),1,0))</f>
        <v>0</v>
      </c>
      <c r="AG4317" s="55" t="n">
        <f aca="false">IF(AA4317=1,"",IF(AND(AC4317=1,AE4317&lt;&gt;1),1,0))</f>
        <v>0</v>
      </c>
      <c r="AH4317" s="60" t="str">
        <f aca="false">IF(AND(E4317&gt;0,AA4317&lt;2,NOT(AND(C4318=C4317,AA4318=AA4317+1))),INDEX(DATAS,AA4317+1),"")</f>
        <v/>
      </c>
      <c r="AI4317" s="60" t="str">
        <f aca="false">IF(AND(AC4317=1,AA4317&lt;2),IF(AND(C4318=C4317,AA4318=AA4317+1),IF(AC4318=1,"",INDEX(DATAS,AA4317+1)),INDEX(DATAS,AA4317+1)),"")</f>
        <v/>
      </c>
    </row>
    <row r="4318" customFormat="false" ht="15" hidden="false" customHeight="false" outlineLevel="0" collapsed="false">
      <c r="A4318" s="60" t="n">
        <v>46309</v>
      </c>
      <c r="B4318" s="0" t="n">
        <v>8</v>
      </c>
      <c r="C4318" s="0" t="n">
        <v>6448</v>
      </c>
      <c r="E4318" s="0" t="n">
        <v>0</v>
      </c>
      <c r="F4318" s="55" t="s">
        <v>1209</v>
      </c>
      <c r="I4318" s="55" t="s">
        <v>157</v>
      </c>
      <c r="L4318" s="0" t="n">
        <v>121</v>
      </c>
      <c r="U4318" s="0" t="n">
        <v>555</v>
      </c>
      <c r="V4318" s="0" t="n">
        <v>2</v>
      </c>
      <c r="W4318" s="60" t="n">
        <v>46189</v>
      </c>
      <c r="X4318" s="55" t="n">
        <f aca="false">IF(I4318="Male",0,1)</f>
        <v>1</v>
      </c>
      <c r="Y4318" s="55" t="n">
        <f aca="false">IF(OR(I4318="DNB",I4318="Dry DNB"),1,0)</f>
        <v>0</v>
      </c>
      <c r="Z4318" s="55" t="n">
        <f aca="false">IF(ISNUMBER(W4318),A4318-W4318,"")</f>
        <v>120</v>
      </c>
      <c r="AA4318" s="55" t="n">
        <f aca="false">MATCH(A4318,DATAS,0)</f>
        <v>1</v>
      </c>
      <c r="AB4318" s="55" t="n">
        <f aca="false">IF(AND(E4318&gt;0,OR(AND(B4318&gt;=1,B4318&lt;=6),B4318=10)),1,0)</f>
        <v>0</v>
      </c>
      <c r="AC4318" s="55" t="n">
        <f aca="false">IF(AND(E4318&gt;0,B4318=10),1,0)</f>
        <v>0</v>
      </c>
      <c r="AD4318" s="0" t="str">
        <f aca="false">IF(AND(C4317=C4318,AA4317=AA4318-1),AB4317,"")</f>
        <v/>
      </c>
      <c r="AE4318" s="0" t="str">
        <f aca="false">IF(AND(C4317=C4318,AA4317=AA4318-1),AC4317,"")</f>
        <v/>
      </c>
      <c r="AF4318" s="0" t="str">
        <f aca="false">IF(AA4318=1,"",IF(AND(AB4318=1,AD4318&lt;&gt;1),1,0))</f>
        <v/>
      </c>
      <c r="AG4318" s="0" t="str">
        <f aca="false">IF(AA4318=1,"",IF(AND(AC4318=1,AE4318&lt;&gt;1),1,0))</f>
        <v/>
      </c>
      <c r="AH4318" s="60" t="str">
        <f aca="false">IF(AND(E4318&gt;0,AA4318&lt;2,NOT(AND(C4319=C4318,AA4319=AA4318+1))),INDEX(DATAS,AA4318+1),"")</f>
        <v/>
      </c>
      <c r="AI4318" s="60" t="str">
        <f aca="false">IF(AND(AC4318=1,AA4318&lt;2),IF(AND(C4319=C4318,AA4319=AA4318+1),IF(AC4319=1,"",INDEX(DATAS,AA4318+1)),INDEX(DATAS,AA4318+1)),"")</f>
        <v/>
      </c>
    </row>
    <row r="4319" customFormat="false" ht="15" hidden="false" customHeight="false" outlineLevel="0" collapsed="false">
      <c r="A4319" s="60" t="n">
        <v>46310</v>
      </c>
      <c r="B4319" s="0" t="n">
        <v>8</v>
      </c>
      <c r="C4319" s="0" t="n">
        <v>6448</v>
      </c>
      <c r="E4319" s="0" t="n">
        <v>0</v>
      </c>
      <c r="F4319" s="55" t="s">
        <v>1209</v>
      </c>
      <c r="I4319" s="55" t="s">
        <v>157</v>
      </c>
      <c r="L4319" s="0" t="n">
        <v>122</v>
      </c>
      <c r="U4319" s="0" t="n">
        <v>556</v>
      </c>
      <c r="V4319" s="0" t="n">
        <v>2</v>
      </c>
      <c r="W4319" s="60" t="n">
        <v>46189</v>
      </c>
      <c r="X4319" s="55" t="n">
        <f aca="false">IF(I4319="Male",0,1)</f>
        <v>1</v>
      </c>
      <c r="Y4319" s="55" t="n">
        <f aca="false">IF(OR(I4319="DNB",I4319="Dry DNB"),1,0)</f>
        <v>0</v>
      </c>
      <c r="Z4319" s="55" t="n">
        <f aca="false">IF(ISNUMBER(W4319),A4319-W4319,"")</f>
        <v>121</v>
      </c>
      <c r="AA4319" s="55" t="n">
        <f aca="false">MATCH(A4319,DATAS,0)</f>
        <v>2</v>
      </c>
      <c r="AB4319" s="55" t="n">
        <f aca="false">IF(AND(E4319&gt;0,OR(AND(B4319&gt;=1,B4319&lt;=6),B4319=10)),1,0)</f>
        <v>0</v>
      </c>
      <c r="AC4319" s="55" t="n">
        <f aca="false">IF(AND(E4319&gt;0,B4319=10),1,0)</f>
        <v>0</v>
      </c>
      <c r="AD4319" s="55" t="n">
        <f aca="false">IF(AND(C4318=C4319,AA4318=AA4319-1),AB4318,"")</f>
        <v>0</v>
      </c>
      <c r="AE4319" s="55" t="n">
        <f aca="false">IF(AND(C4318=C4319,AA4318=AA4319-1),AC4318,"")</f>
        <v>0</v>
      </c>
      <c r="AF4319" s="55" t="n">
        <f aca="false">IF(AA4319=1,"",IF(AND(AB4319=1,AD4319&lt;&gt;1),1,0))</f>
        <v>0</v>
      </c>
      <c r="AG4319" s="55" t="n">
        <f aca="false">IF(AA4319=1,"",IF(AND(AC4319=1,AE4319&lt;&gt;1),1,0))</f>
        <v>0</v>
      </c>
      <c r="AH4319" s="60" t="str">
        <f aca="false">IF(AND(E4319&gt;0,AA4319&lt;2,NOT(AND(C4320=C4319,AA4320=AA4319+1))),INDEX(DATAS,AA4319+1),"")</f>
        <v/>
      </c>
      <c r="AI4319" s="60" t="str">
        <f aca="false">IF(AND(AC4319=1,AA4319&lt;2),IF(AND(C4320=C4319,AA4320=AA4319+1),IF(AC4320=1,"",INDEX(DATAS,AA4319+1)),INDEX(DATAS,AA4319+1)),"")</f>
        <v/>
      </c>
    </row>
    <row r="4320" customFormat="false" ht="15" hidden="false" customHeight="false" outlineLevel="0" collapsed="false">
      <c r="A4320" s="60" t="n">
        <v>46309</v>
      </c>
      <c r="B4320" s="0" t="n">
        <v>8</v>
      </c>
      <c r="C4320" s="0" t="n">
        <v>6449</v>
      </c>
      <c r="E4320" s="0" t="n">
        <v>0</v>
      </c>
      <c r="F4320" s="55" t="s">
        <v>1209</v>
      </c>
      <c r="I4320" s="55" t="s">
        <v>157</v>
      </c>
      <c r="L4320" s="0" t="n">
        <v>139</v>
      </c>
      <c r="U4320" s="0" t="n">
        <v>555</v>
      </c>
      <c r="V4320" s="0" t="n">
        <v>1</v>
      </c>
      <c r="W4320" s="60" t="n">
        <v>46171</v>
      </c>
      <c r="X4320" s="55" t="n">
        <f aca="false">IF(I4320="Male",0,1)</f>
        <v>1</v>
      </c>
      <c r="Y4320" s="55" t="n">
        <f aca="false">IF(OR(I4320="DNB",I4320="Dry DNB"),1,0)</f>
        <v>0</v>
      </c>
      <c r="Z4320" s="55" t="n">
        <f aca="false">IF(ISNUMBER(W4320),A4320-W4320,"")</f>
        <v>138</v>
      </c>
      <c r="AA4320" s="55" t="n">
        <f aca="false">MATCH(A4320,DATAS,0)</f>
        <v>1</v>
      </c>
      <c r="AB4320" s="55" t="n">
        <f aca="false">IF(AND(E4320&gt;0,OR(AND(B4320&gt;=1,B4320&lt;=6),B4320=10)),1,0)</f>
        <v>0</v>
      </c>
      <c r="AC4320" s="55" t="n">
        <f aca="false">IF(AND(E4320&gt;0,B4320=10),1,0)</f>
        <v>0</v>
      </c>
      <c r="AD4320" s="0" t="str">
        <f aca="false">IF(AND(C4319=C4320,AA4319=AA4320-1),AB4319,"")</f>
        <v/>
      </c>
      <c r="AE4320" s="0" t="str">
        <f aca="false">IF(AND(C4319=C4320,AA4319=AA4320-1),AC4319,"")</f>
        <v/>
      </c>
      <c r="AF4320" s="0" t="str">
        <f aca="false">IF(AA4320=1,"",IF(AND(AB4320=1,AD4320&lt;&gt;1),1,0))</f>
        <v/>
      </c>
      <c r="AG4320" s="0" t="str">
        <f aca="false">IF(AA4320=1,"",IF(AND(AC4320=1,AE4320&lt;&gt;1),1,0))</f>
        <v/>
      </c>
      <c r="AH4320" s="60" t="str">
        <f aca="false">IF(AND(E4320&gt;0,AA4320&lt;2,NOT(AND(C4321=C4320,AA4321=AA4320+1))),INDEX(DATAS,AA4320+1),"")</f>
        <v/>
      </c>
      <c r="AI4320" s="60" t="str">
        <f aca="false">IF(AND(AC4320=1,AA4320&lt;2),IF(AND(C4321=C4320,AA4321=AA4320+1),IF(AC4321=1,"",INDEX(DATAS,AA4320+1)),INDEX(DATAS,AA4320+1)),"")</f>
        <v/>
      </c>
    </row>
    <row r="4321" customFormat="false" ht="15" hidden="false" customHeight="false" outlineLevel="0" collapsed="false">
      <c r="A4321" s="60" t="n">
        <v>46310</v>
      </c>
      <c r="B4321" s="0" t="n">
        <v>8</v>
      </c>
      <c r="C4321" s="0" t="n">
        <v>6449</v>
      </c>
      <c r="E4321" s="0" t="n">
        <v>0</v>
      </c>
      <c r="F4321" s="55" t="s">
        <v>1209</v>
      </c>
      <c r="I4321" s="55" t="s">
        <v>157</v>
      </c>
      <c r="L4321" s="0" t="n">
        <v>140</v>
      </c>
      <c r="U4321" s="0" t="n">
        <v>556</v>
      </c>
      <c r="V4321" s="0" t="n">
        <v>1</v>
      </c>
      <c r="W4321" s="60" t="n">
        <v>46171</v>
      </c>
      <c r="X4321" s="55" t="n">
        <f aca="false">IF(I4321="Male",0,1)</f>
        <v>1</v>
      </c>
      <c r="Y4321" s="55" t="n">
        <f aca="false">IF(OR(I4321="DNB",I4321="Dry DNB"),1,0)</f>
        <v>0</v>
      </c>
      <c r="Z4321" s="55" t="n">
        <f aca="false">IF(ISNUMBER(W4321),A4321-W4321,"")</f>
        <v>139</v>
      </c>
      <c r="AA4321" s="55" t="n">
        <f aca="false">MATCH(A4321,DATAS,0)</f>
        <v>2</v>
      </c>
      <c r="AB4321" s="55" t="n">
        <f aca="false">IF(AND(E4321&gt;0,OR(AND(B4321&gt;=1,B4321&lt;=6),B4321=10)),1,0)</f>
        <v>0</v>
      </c>
      <c r="AC4321" s="55" t="n">
        <f aca="false">IF(AND(E4321&gt;0,B4321=10),1,0)</f>
        <v>0</v>
      </c>
      <c r="AD4321" s="55" t="n">
        <f aca="false">IF(AND(C4320=C4321,AA4320=AA4321-1),AB4320,"")</f>
        <v>0</v>
      </c>
      <c r="AE4321" s="55" t="n">
        <f aca="false">IF(AND(C4320=C4321,AA4320=AA4321-1),AC4320,"")</f>
        <v>0</v>
      </c>
      <c r="AF4321" s="55" t="n">
        <f aca="false">IF(AA4321=1,"",IF(AND(AB4321=1,AD4321&lt;&gt;1),1,0))</f>
        <v>0</v>
      </c>
      <c r="AG4321" s="55" t="n">
        <f aca="false">IF(AA4321=1,"",IF(AND(AC4321=1,AE4321&lt;&gt;1),1,0))</f>
        <v>0</v>
      </c>
      <c r="AH4321" s="60" t="str">
        <f aca="false">IF(AND(E4321&gt;0,AA4321&lt;2,NOT(AND(C4322=C4321,AA4322=AA4321+1))),INDEX(DATAS,AA4321+1),"")</f>
        <v/>
      </c>
      <c r="AI4321" s="60" t="str">
        <f aca="false">IF(AND(AC4321=1,AA4321&lt;2),IF(AND(C4322=C4321,AA4322=AA4321+1),IF(AC4322=1,"",INDEX(DATAS,AA4321+1)),INDEX(DATAS,AA4321+1)),"")</f>
        <v/>
      </c>
    </row>
    <row r="4322" customFormat="false" ht="15" hidden="false" customHeight="false" outlineLevel="0" collapsed="false">
      <c r="A4322" s="60" t="n">
        <v>46309</v>
      </c>
      <c r="B4322" s="0" t="n">
        <v>13</v>
      </c>
      <c r="C4322" s="0" t="n">
        <v>6450</v>
      </c>
      <c r="E4322" s="0" t="n">
        <v>0</v>
      </c>
      <c r="F4322" s="55" t="s">
        <v>1209</v>
      </c>
      <c r="I4322" s="55" t="s">
        <v>177</v>
      </c>
      <c r="U4322" s="0" t="n">
        <v>555</v>
      </c>
      <c r="V4322" s="0" t="n">
        <v>0</v>
      </c>
      <c r="X4322" s="55" t="n">
        <f aca="false">IF(I4322="Male",0,1)</f>
        <v>1</v>
      </c>
      <c r="Y4322" s="55" t="n">
        <f aca="false">IF(OR(I4322="DNB",I4322="Dry DNB"),1,0)</f>
        <v>0</v>
      </c>
      <c r="Z4322" s="0" t="str">
        <f aca="false">IF(ISNUMBER(W4322),A4322-W4322,"")</f>
        <v/>
      </c>
      <c r="AA4322" s="55" t="n">
        <f aca="false">MATCH(A4322,DATAS,0)</f>
        <v>1</v>
      </c>
      <c r="AB4322" s="55" t="n">
        <f aca="false">IF(AND(E4322&gt;0,OR(AND(B4322&gt;=1,B4322&lt;=6),B4322=10)),1,0)</f>
        <v>0</v>
      </c>
      <c r="AC4322" s="55" t="n">
        <f aca="false">IF(AND(E4322&gt;0,B4322=10),1,0)</f>
        <v>0</v>
      </c>
      <c r="AD4322" s="0" t="str">
        <f aca="false">IF(AND(C4321=C4322,AA4321=AA4322-1),AB4321,"")</f>
        <v/>
      </c>
      <c r="AE4322" s="0" t="str">
        <f aca="false">IF(AND(C4321=C4322,AA4321=AA4322-1),AC4321,"")</f>
        <v/>
      </c>
      <c r="AF4322" s="0" t="str">
        <f aca="false">IF(AA4322=1,"",IF(AND(AB4322=1,AD4322&lt;&gt;1),1,0))</f>
        <v/>
      </c>
      <c r="AG4322" s="0" t="str">
        <f aca="false">IF(AA4322=1,"",IF(AND(AC4322=1,AE4322&lt;&gt;1),1,0))</f>
        <v/>
      </c>
      <c r="AH4322" s="60" t="str">
        <f aca="false">IF(AND(E4322&gt;0,AA4322&lt;2,NOT(AND(C4323=C4322,AA4323=AA4322+1))),INDEX(DATAS,AA4322+1),"")</f>
        <v/>
      </c>
      <c r="AI4322" s="60" t="str">
        <f aca="false">IF(AND(AC4322=1,AA4322&lt;2),IF(AND(C4323=C4322,AA4323=AA4322+1),IF(AC4323=1,"",INDEX(DATAS,AA4322+1)),INDEX(DATAS,AA4322+1)),"")</f>
        <v/>
      </c>
    </row>
    <row r="4323" customFormat="false" ht="15" hidden="false" customHeight="false" outlineLevel="0" collapsed="false">
      <c r="A4323" s="60" t="n">
        <v>46310</v>
      </c>
      <c r="B4323" s="0" t="n">
        <v>13</v>
      </c>
      <c r="C4323" s="0" t="n">
        <v>6450</v>
      </c>
      <c r="E4323" s="0" t="n">
        <v>0</v>
      </c>
      <c r="F4323" s="55" t="s">
        <v>1209</v>
      </c>
      <c r="I4323" s="55" t="s">
        <v>177</v>
      </c>
      <c r="U4323" s="0" t="n">
        <v>556</v>
      </c>
      <c r="V4323" s="0" t="n">
        <v>0</v>
      </c>
      <c r="X4323" s="55" t="n">
        <f aca="false">IF(I4323="Male",0,1)</f>
        <v>1</v>
      </c>
      <c r="Y4323" s="55" t="n">
        <f aca="false">IF(OR(I4323="DNB",I4323="Dry DNB"),1,0)</f>
        <v>0</v>
      </c>
      <c r="Z4323" s="0" t="str">
        <f aca="false">IF(ISNUMBER(W4323),A4323-W4323,"")</f>
        <v/>
      </c>
      <c r="AA4323" s="55" t="n">
        <f aca="false">MATCH(A4323,DATAS,0)</f>
        <v>2</v>
      </c>
      <c r="AB4323" s="55" t="n">
        <f aca="false">IF(AND(E4323&gt;0,OR(AND(B4323&gt;=1,B4323&lt;=6),B4323=10)),1,0)</f>
        <v>0</v>
      </c>
      <c r="AC4323" s="55" t="n">
        <f aca="false">IF(AND(E4323&gt;0,B4323=10),1,0)</f>
        <v>0</v>
      </c>
      <c r="AD4323" s="55" t="n">
        <f aca="false">IF(AND(C4322=C4323,AA4322=AA4323-1),AB4322,"")</f>
        <v>0</v>
      </c>
      <c r="AE4323" s="55" t="n">
        <f aca="false">IF(AND(C4322=C4323,AA4322=AA4323-1),AC4322,"")</f>
        <v>0</v>
      </c>
      <c r="AF4323" s="55" t="n">
        <f aca="false">IF(AA4323=1,"",IF(AND(AB4323=1,AD4323&lt;&gt;1),1,0))</f>
        <v>0</v>
      </c>
      <c r="AG4323" s="55" t="n">
        <f aca="false">IF(AA4323=1,"",IF(AND(AC4323=1,AE4323&lt;&gt;1),1,0))</f>
        <v>0</v>
      </c>
      <c r="AH4323" s="60" t="str">
        <f aca="false">IF(AND(E4323&gt;0,AA4323&lt;2,NOT(AND(C4324=C4323,AA4324=AA4323+1))),INDEX(DATAS,AA4323+1),"")</f>
        <v/>
      </c>
      <c r="AI4323" s="60" t="str">
        <f aca="false">IF(AND(AC4323=1,AA4323&lt;2),IF(AND(C4324=C4323,AA4324=AA4323+1),IF(AC4324=1,"",INDEX(DATAS,AA4323+1)),INDEX(DATAS,AA4323+1)),"")</f>
        <v/>
      </c>
    </row>
    <row r="4324" customFormat="false" ht="15" hidden="false" customHeight="false" outlineLevel="0" collapsed="false">
      <c r="A4324" s="60" t="n">
        <v>46309</v>
      </c>
      <c r="B4324" s="0" t="n">
        <v>11</v>
      </c>
      <c r="C4324" s="0" t="n">
        <v>6451</v>
      </c>
      <c r="E4324" s="0" t="n">
        <v>0</v>
      </c>
      <c r="F4324" s="55" t="s">
        <v>1209</v>
      </c>
      <c r="I4324" s="55" t="s">
        <v>187</v>
      </c>
      <c r="U4324" s="0" t="n">
        <v>555</v>
      </c>
      <c r="V4324" s="0" t="n">
        <v>6</v>
      </c>
      <c r="W4324" s="60" t="n">
        <v>46300</v>
      </c>
      <c r="X4324" s="55" t="n">
        <f aca="false">IF(I4324="Male",0,1)</f>
        <v>1</v>
      </c>
      <c r="Y4324" s="55" t="n">
        <f aca="false">IF(OR(I4324="DNB",I4324="Dry DNB"),1,0)</f>
        <v>0</v>
      </c>
      <c r="Z4324" s="55" t="n">
        <f aca="false">IF(ISNUMBER(W4324),A4324-W4324,"")</f>
        <v>9</v>
      </c>
      <c r="AA4324" s="55" t="n">
        <f aca="false">MATCH(A4324,DATAS,0)</f>
        <v>1</v>
      </c>
      <c r="AB4324" s="55" t="n">
        <f aca="false">IF(AND(E4324&gt;0,OR(AND(B4324&gt;=1,B4324&lt;=6),B4324=10)),1,0)</f>
        <v>0</v>
      </c>
      <c r="AC4324" s="55" t="n">
        <f aca="false">IF(AND(E4324&gt;0,B4324=10),1,0)</f>
        <v>0</v>
      </c>
      <c r="AD4324" s="0" t="str">
        <f aca="false">IF(AND(C4323=C4324,AA4323=AA4324-1),AB4323,"")</f>
        <v/>
      </c>
      <c r="AE4324" s="0" t="str">
        <f aca="false">IF(AND(C4323=C4324,AA4323=AA4324-1),AC4323,"")</f>
        <v/>
      </c>
      <c r="AF4324" s="0" t="str">
        <f aca="false">IF(AA4324=1,"",IF(AND(AB4324=1,AD4324&lt;&gt;1),1,0))</f>
        <v/>
      </c>
      <c r="AG4324" s="0" t="str">
        <f aca="false">IF(AA4324=1,"",IF(AND(AC4324=1,AE4324&lt;&gt;1),1,0))</f>
        <v/>
      </c>
      <c r="AH4324" s="60" t="str">
        <f aca="false">IF(AND(E4324&gt;0,AA4324&lt;2,NOT(AND(C4325=C4324,AA4325=AA4324+1))),INDEX(DATAS,AA4324+1),"")</f>
        <v/>
      </c>
      <c r="AI4324" s="60" t="str">
        <f aca="false">IF(AND(AC4324=1,AA4324&lt;2),IF(AND(C4325=C4324,AA4325=AA4324+1),IF(AC4325=1,"",INDEX(DATAS,AA4324+1)),INDEX(DATAS,AA4324+1)),"")</f>
        <v/>
      </c>
    </row>
    <row r="4325" customFormat="false" ht="15" hidden="false" customHeight="false" outlineLevel="0" collapsed="false">
      <c r="A4325" s="60" t="n">
        <v>46310</v>
      </c>
      <c r="B4325" s="0" t="n">
        <v>11</v>
      </c>
      <c r="C4325" s="0" t="n">
        <v>6451</v>
      </c>
      <c r="E4325" s="0" t="n">
        <v>0</v>
      </c>
      <c r="F4325" s="55" t="s">
        <v>1209</v>
      </c>
      <c r="I4325" s="55" t="s">
        <v>187</v>
      </c>
      <c r="U4325" s="0" t="n">
        <v>556</v>
      </c>
      <c r="V4325" s="0" t="n">
        <v>6</v>
      </c>
      <c r="W4325" s="60" t="n">
        <v>46300</v>
      </c>
      <c r="X4325" s="55" t="n">
        <f aca="false">IF(I4325="Male",0,1)</f>
        <v>1</v>
      </c>
      <c r="Y4325" s="55" t="n">
        <f aca="false">IF(OR(I4325="DNB",I4325="Dry DNB"),1,0)</f>
        <v>0</v>
      </c>
      <c r="Z4325" s="55" t="n">
        <f aca="false">IF(ISNUMBER(W4325),A4325-W4325,"")</f>
        <v>10</v>
      </c>
      <c r="AA4325" s="55" t="n">
        <f aca="false">MATCH(A4325,DATAS,0)</f>
        <v>2</v>
      </c>
      <c r="AB4325" s="55" t="n">
        <f aca="false">IF(AND(E4325&gt;0,OR(AND(B4325&gt;=1,B4325&lt;=6),B4325=10)),1,0)</f>
        <v>0</v>
      </c>
      <c r="AC4325" s="55" t="n">
        <f aca="false">IF(AND(E4325&gt;0,B4325=10),1,0)</f>
        <v>0</v>
      </c>
      <c r="AD4325" s="55" t="n">
        <f aca="false">IF(AND(C4324=C4325,AA4324=AA4325-1),AB4324,"")</f>
        <v>0</v>
      </c>
      <c r="AE4325" s="55" t="n">
        <f aca="false">IF(AND(C4324=C4325,AA4324=AA4325-1),AC4324,"")</f>
        <v>0</v>
      </c>
      <c r="AF4325" s="55" t="n">
        <f aca="false">IF(AA4325=1,"",IF(AND(AB4325=1,AD4325&lt;&gt;1),1,0))</f>
        <v>0</v>
      </c>
      <c r="AG4325" s="55" t="n">
        <f aca="false">IF(AA4325=1,"",IF(AND(AC4325=1,AE4325&lt;&gt;1),1,0))</f>
        <v>0</v>
      </c>
      <c r="AH4325" s="60" t="str">
        <f aca="false">IF(AND(E4325&gt;0,AA4325&lt;2,NOT(AND(C4326=C4325,AA4326=AA4325+1))),INDEX(DATAS,AA4325+1),"")</f>
        <v/>
      </c>
      <c r="AI4325" s="60" t="str">
        <f aca="false">IF(AND(AC4325=1,AA4325&lt;2),IF(AND(C4326=C4325,AA4326=AA4325+1),IF(AC4326=1,"",INDEX(DATAS,AA4325+1)),INDEX(DATAS,AA4325+1)),"")</f>
        <v/>
      </c>
    </row>
    <row r="4326" customFormat="false" ht="15" hidden="false" customHeight="false" outlineLevel="0" collapsed="false">
      <c r="A4326" s="60" t="n">
        <v>46309</v>
      </c>
      <c r="B4326" s="0" t="n">
        <v>11</v>
      </c>
      <c r="C4326" s="0" t="n">
        <v>6452</v>
      </c>
      <c r="E4326" s="0" t="n">
        <v>0</v>
      </c>
      <c r="F4326" s="55" t="s">
        <v>1211</v>
      </c>
      <c r="I4326" s="55" t="s">
        <v>187</v>
      </c>
      <c r="U4326" s="0" t="n">
        <v>554</v>
      </c>
      <c r="V4326" s="0" t="n">
        <v>6</v>
      </c>
      <c r="W4326" s="60" t="n">
        <v>46296</v>
      </c>
      <c r="X4326" s="55" t="n">
        <f aca="false">IF(I4326="Male",0,1)</f>
        <v>1</v>
      </c>
      <c r="Y4326" s="55" t="n">
        <f aca="false">IF(OR(I4326="DNB",I4326="Dry DNB"),1,0)</f>
        <v>0</v>
      </c>
      <c r="Z4326" s="55" t="n">
        <f aca="false">IF(ISNUMBER(W4326),A4326-W4326,"")</f>
        <v>13</v>
      </c>
      <c r="AA4326" s="55" t="n">
        <f aca="false">MATCH(A4326,DATAS,0)</f>
        <v>1</v>
      </c>
      <c r="AB4326" s="55" t="n">
        <f aca="false">IF(AND(E4326&gt;0,OR(AND(B4326&gt;=1,B4326&lt;=6),B4326=10)),1,0)</f>
        <v>0</v>
      </c>
      <c r="AC4326" s="55" t="n">
        <f aca="false">IF(AND(E4326&gt;0,B4326=10),1,0)</f>
        <v>0</v>
      </c>
      <c r="AD4326" s="0" t="str">
        <f aca="false">IF(AND(C4325=C4326,AA4325=AA4326-1),AB4325,"")</f>
        <v/>
      </c>
      <c r="AE4326" s="0" t="str">
        <f aca="false">IF(AND(C4325=C4326,AA4325=AA4326-1),AC4325,"")</f>
        <v/>
      </c>
      <c r="AF4326" s="0" t="str">
        <f aca="false">IF(AA4326=1,"",IF(AND(AB4326=1,AD4326&lt;&gt;1),1,0))</f>
        <v/>
      </c>
      <c r="AG4326" s="0" t="str">
        <f aca="false">IF(AA4326=1,"",IF(AND(AC4326=1,AE4326&lt;&gt;1),1,0))</f>
        <v/>
      </c>
      <c r="AH4326" s="60" t="str">
        <f aca="false">IF(AND(E4326&gt;0,AA4326&lt;2,NOT(AND(C4327=C4326,AA4327=AA4326+1))),INDEX(DATAS,AA4326+1),"")</f>
        <v/>
      </c>
      <c r="AI4326" s="60" t="str">
        <f aca="false">IF(AND(AC4326=1,AA4326&lt;2),IF(AND(C4327=C4326,AA4327=AA4326+1),IF(AC4327=1,"",INDEX(DATAS,AA4326+1)),INDEX(DATAS,AA4326+1)),"")</f>
        <v/>
      </c>
    </row>
    <row r="4327" customFormat="false" ht="15" hidden="false" customHeight="false" outlineLevel="0" collapsed="false">
      <c r="A4327" s="60" t="n">
        <v>46310</v>
      </c>
      <c r="B4327" s="0" t="n">
        <v>11</v>
      </c>
      <c r="C4327" s="0" t="n">
        <v>6452</v>
      </c>
      <c r="E4327" s="0" t="n">
        <v>0</v>
      </c>
      <c r="F4327" s="55" t="s">
        <v>1211</v>
      </c>
      <c r="I4327" s="55" t="s">
        <v>187</v>
      </c>
      <c r="U4327" s="0" t="n">
        <v>555</v>
      </c>
      <c r="V4327" s="0" t="n">
        <v>6</v>
      </c>
      <c r="W4327" s="60" t="n">
        <v>46296</v>
      </c>
      <c r="X4327" s="55" t="n">
        <f aca="false">IF(I4327="Male",0,1)</f>
        <v>1</v>
      </c>
      <c r="Y4327" s="55" t="n">
        <f aca="false">IF(OR(I4327="DNB",I4327="Dry DNB"),1,0)</f>
        <v>0</v>
      </c>
      <c r="Z4327" s="55" t="n">
        <f aca="false">IF(ISNUMBER(W4327),A4327-W4327,"")</f>
        <v>14</v>
      </c>
      <c r="AA4327" s="55" t="n">
        <f aca="false">MATCH(A4327,DATAS,0)</f>
        <v>2</v>
      </c>
      <c r="AB4327" s="55" t="n">
        <f aca="false">IF(AND(E4327&gt;0,OR(AND(B4327&gt;=1,B4327&lt;=6),B4327=10)),1,0)</f>
        <v>0</v>
      </c>
      <c r="AC4327" s="55" t="n">
        <f aca="false">IF(AND(E4327&gt;0,B4327=10),1,0)</f>
        <v>0</v>
      </c>
      <c r="AD4327" s="55" t="n">
        <f aca="false">IF(AND(C4326=C4327,AA4326=AA4327-1),AB4326,"")</f>
        <v>0</v>
      </c>
      <c r="AE4327" s="55" t="n">
        <f aca="false">IF(AND(C4326=C4327,AA4326=AA4327-1),AC4326,"")</f>
        <v>0</v>
      </c>
      <c r="AF4327" s="55" t="n">
        <f aca="false">IF(AA4327=1,"",IF(AND(AB4327=1,AD4327&lt;&gt;1),1,0))</f>
        <v>0</v>
      </c>
      <c r="AG4327" s="55" t="n">
        <f aca="false">IF(AA4327=1,"",IF(AND(AC4327=1,AE4327&lt;&gt;1),1,0))</f>
        <v>0</v>
      </c>
      <c r="AH4327" s="60" t="str">
        <f aca="false">IF(AND(E4327&gt;0,AA4327&lt;2,NOT(AND(C4328=C4327,AA4328=AA4327+1))),INDEX(DATAS,AA4327+1),"")</f>
        <v/>
      </c>
      <c r="AI4327" s="60" t="str">
        <f aca="false">IF(AND(AC4327=1,AA4327&lt;2),IF(AND(C4328=C4327,AA4328=AA4327+1),IF(AC4328=1,"",INDEX(DATAS,AA4327+1)),INDEX(DATAS,AA4327+1)),"")</f>
        <v/>
      </c>
    </row>
    <row r="4328" customFormat="false" ht="15" hidden="false" customHeight="false" outlineLevel="0" collapsed="false">
      <c r="A4328" s="60" t="n">
        <v>46309</v>
      </c>
      <c r="B4328" s="0" t="n">
        <v>8</v>
      </c>
      <c r="C4328" s="0" t="n">
        <v>6453</v>
      </c>
      <c r="E4328" s="0" t="n">
        <v>0</v>
      </c>
      <c r="F4328" s="55" t="s">
        <v>1212</v>
      </c>
      <c r="I4328" s="55" t="s">
        <v>157</v>
      </c>
      <c r="L4328" s="0" t="n">
        <v>150</v>
      </c>
      <c r="U4328" s="0" t="n">
        <v>553</v>
      </c>
      <c r="V4328" s="0" t="n">
        <v>1</v>
      </c>
      <c r="X4328" s="55" t="n">
        <f aca="false">IF(I4328="Male",0,1)</f>
        <v>1</v>
      </c>
      <c r="Y4328" s="55" t="n">
        <f aca="false">IF(OR(I4328="DNB",I4328="Dry DNB"),1,0)</f>
        <v>0</v>
      </c>
      <c r="Z4328" s="0" t="str">
        <f aca="false">IF(ISNUMBER(W4328),A4328-W4328,"")</f>
        <v/>
      </c>
      <c r="AA4328" s="55" t="n">
        <f aca="false">MATCH(A4328,DATAS,0)</f>
        <v>1</v>
      </c>
      <c r="AB4328" s="55" t="n">
        <f aca="false">IF(AND(E4328&gt;0,OR(AND(B4328&gt;=1,B4328&lt;=6),B4328=10)),1,0)</f>
        <v>0</v>
      </c>
      <c r="AC4328" s="55" t="n">
        <f aca="false">IF(AND(E4328&gt;0,B4328=10),1,0)</f>
        <v>0</v>
      </c>
      <c r="AD4328" s="0" t="str">
        <f aca="false">IF(AND(C4327=C4328,AA4327=AA4328-1),AB4327,"")</f>
        <v/>
      </c>
      <c r="AE4328" s="0" t="str">
        <f aca="false">IF(AND(C4327=C4328,AA4327=AA4328-1),AC4327,"")</f>
        <v/>
      </c>
      <c r="AF4328" s="0" t="str">
        <f aca="false">IF(AA4328=1,"",IF(AND(AB4328=1,AD4328&lt;&gt;1),1,0))</f>
        <v/>
      </c>
      <c r="AG4328" s="0" t="str">
        <f aca="false">IF(AA4328=1,"",IF(AND(AC4328=1,AE4328&lt;&gt;1),1,0))</f>
        <v/>
      </c>
      <c r="AH4328" s="60" t="str">
        <f aca="false">IF(AND(E4328&gt;0,AA4328&lt;2,NOT(AND(C4329=C4328,AA4329=AA4328+1))),INDEX(DATAS,AA4328+1),"")</f>
        <v/>
      </c>
      <c r="AI4328" s="60" t="str">
        <f aca="false">IF(AND(AC4328=1,AA4328&lt;2),IF(AND(C4329=C4328,AA4329=AA4328+1),IF(AC4329=1,"",INDEX(DATAS,AA4328+1)),INDEX(DATAS,AA4328+1)),"")</f>
        <v/>
      </c>
    </row>
    <row r="4329" customFormat="false" ht="15" hidden="false" customHeight="false" outlineLevel="0" collapsed="false">
      <c r="A4329" s="60" t="n">
        <v>46310</v>
      </c>
      <c r="B4329" s="0" t="n">
        <v>8</v>
      </c>
      <c r="C4329" s="0" t="n">
        <v>6453</v>
      </c>
      <c r="E4329" s="0" t="n">
        <v>0</v>
      </c>
      <c r="F4329" s="55" t="s">
        <v>1212</v>
      </c>
      <c r="I4329" s="55" t="s">
        <v>157</v>
      </c>
      <c r="L4329" s="0" t="n">
        <v>151</v>
      </c>
      <c r="U4329" s="0" t="n">
        <v>554</v>
      </c>
      <c r="V4329" s="0" t="n">
        <v>1</v>
      </c>
      <c r="X4329" s="55" t="n">
        <f aca="false">IF(I4329="Male",0,1)</f>
        <v>1</v>
      </c>
      <c r="Y4329" s="55" t="n">
        <f aca="false">IF(OR(I4329="DNB",I4329="Dry DNB"),1,0)</f>
        <v>0</v>
      </c>
      <c r="Z4329" s="0" t="str">
        <f aca="false">IF(ISNUMBER(W4329),A4329-W4329,"")</f>
        <v/>
      </c>
      <c r="AA4329" s="55" t="n">
        <f aca="false">MATCH(A4329,DATAS,0)</f>
        <v>2</v>
      </c>
      <c r="AB4329" s="55" t="n">
        <f aca="false">IF(AND(E4329&gt;0,OR(AND(B4329&gt;=1,B4329&lt;=6),B4329=10)),1,0)</f>
        <v>0</v>
      </c>
      <c r="AC4329" s="55" t="n">
        <f aca="false">IF(AND(E4329&gt;0,B4329=10),1,0)</f>
        <v>0</v>
      </c>
      <c r="AD4329" s="55" t="n">
        <f aca="false">IF(AND(C4328=C4329,AA4328=AA4329-1),AB4328,"")</f>
        <v>0</v>
      </c>
      <c r="AE4329" s="55" t="n">
        <f aca="false">IF(AND(C4328=C4329,AA4328=AA4329-1),AC4328,"")</f>
        <v>0</v>
      </c>
      <c r="AF4329" s="55" t="n">
        <f aca="false">IF(AA4329=1,"",IF(AND(AB4329=1,AD4329&lt;&gt;1),1,0))</f>
        <v>0</v>
      </c>
      <c r="AG4329" s="55" t="n">
        <f aca="false">IF(AA4329=1,"",IF(AND(AC4329=1,AE4329&lt;&gt;1),1,0))</f>
        <v>0</v>
      </c>
      <c r="AH4329" s="60" t="str">
        <f aca="false">IF(AND(E4329&gt;0,AA4329&lt;2,NOT(AND(C4330=C4329,AA4330=AA4329+1))),INDEX(DATAS,AA4329+1),"")</f>
        <v/>
      </c>
      <c r="AI4329" s="60" t="str">
        <f aca="false">IF(AND(AC4329=1,AA4329&lt;2),IF(AND(C4330=C4329,AA4330=AA4329+1),IF(AC4330=1,"",INDEX(DATAS,AA4329+1)),INDEX(DATAS,AA4329+1)),"")</f>
        <v/>
      </c>
    </row>
    <row r="4330" customFormat="false" ht="15" hidden="false" customHeight="false" outlineLevel="0" collapsed="false">
      <c r="A4330" s="60" t="n">
        <v>46309</v>
      </c>
      <c r="B4330" s="0" t="n">
        <v>8</v>
      </c>
      <c r="C4330" s="0" t="n">
        <v>6454</v>
      </c>
      <c r="E4330" s="0" t="n">
        <v>0</v>
      </c>
      <c r="F4330" s="55" t="s">
        <v>1212</v>
      </c>
      <c r="I4330" s="55" t="s">
        <v>157</v>
      </c>
      <c r="L4330" s="0" t="n">
        <v>150</v>
      </c>
      <c r="U4330" s="0" t="n">
        <v>553</v>
      </c>
      <c r="V4330" s="0" t="n">
        <v>1</v>
      </c>
      <c r="X4330" s="55" t="n">
        <f aca="false">IF(I4330="Male",0,1)</f>
        <v>1</v>
      </c>
      <c r="Y4330" s="55" t="n">
        <f aca="false">IF(OR(I4330="DNB",I4330="Dry DNB"),1,0)</f>
        <v>0</v>
      </c>
      <c r="Z4330" s="0" t="str">
        <f aca="false">IF(ISNUMBER(W4330),A4330-W4330,"")</f>
        <v/>
      </c>
      <c r="AA4330" s="55" t="n">
        <f aca="false">MATCH(A4330,DATAS,0)</f>
        <v>1</v>
      </c>
      <c r="AB4330" s="55" t="n">
        <f aca="false">IF(AND(E4330&gt;0,OR(AND(B4330&gt;=1,B4330&lt;=6),B4330=10)),1,0)</f>
        <v>0</v>
      </c>
      <c r="AC4330" s="55" t="n">
        <f aca="false">IF(AND(E4330&gt;0,B4330=10),1,0)</f>
        <v>0</v>
      </c>
      <c r="AD4330" s="0" t="str">
        <f aca="false">IF(AND(C4329=C4330,AA4329=AA4330-1),AB4329,"")</f>
        <v/>
      </c>
      <c r="AE4330" s="0" t="str">
        <f aca="false">IF(AND(C4329=C4330,AA4329=AA4330-1),AC4329,"")</f>
        <v/>
      </c>
      <c r="AF4330" s="0" t="str">
        <f aca="false">IF(AA4330=1,"",IF(AND(AB4330=1,AD4330&lt;&gt;1),1,0))</f>
        <v/>
      </c>
      <c r="AG4330" s="0" t="str">
        <f aca="false">IF(AA4330=1,"",IF(AND(AC4330=1,AE4330&lt;&gt;1),1,0))</f>
        <v/>
      </c>
      <c r="AH4330" s="60" t="str">
        <f aca="false">IF(AND(E4330&gt;0,AA4330&lt;2,NOT(AND(C4331=C4330,AA4331=AA4330+1))),INDEX(DATAS,AA4330+1),"")</f>
        <v/>
      </c>
      <c r="AI4330" s="60" t="str">
        <f aca="false">IF(AND(AC4330=1,AA4330&lt;2),IF(AND(C4331=C4330,AA4331=AA4330+1),IF(AC4331=1,"",INDEX(DATAS,AA4330+1)),INDEX(DATAS,AA4330+1)),"")</f>
        <v/>
      </c>
    </row>
    <row r="4331" customFormat="false" ht="15" hidden="false" customHeight="false" outlineLevel="0" collapsed="false">
      <c r="A4331" s="60" t="n">
        <v>46310</v>
      </c>
      <c r="B4331" s="0" t="n">
        <v>8</v>
      </c>
      <c r="C4331" s="0" t="n">
        <v>6454</v>
      </c>
      <c r="E4331" s="0" t="n">
        <v>0</v>
      </c>
      <c r="F4331" s="55" t="s">
        <v>1212</v>
      </c>
      <c r="I4331" s="55" t="s">
        <v>157</v>
      </c>
      <c r="L4331" s="0" t="n">
        <v>151</v>
      </c>
      <c r="U4331" s="0" t="n">
        <v>554</v>
      </c>
      <c r="V4331" s="0" t="n">
        <v>1</v>
      </c>
      <c r="X4331" s="55" t="n">
        <f aca="false">IF(I4331="Male",0,1)</f>
        <v>1</v>
      </c>
      <c r="Y4331" s="55" t="n">
        <f aca="false">IF(OR(I4331="DNB",I4331="Dry DNB"),1,0)</f>
        <v>0</v>
      </c>
      <c r="Z4331" s="0" t="str">
        <f aca="false">IF(ISNUMBER(W4331),A4331-W4331,"")</f>
        <v/>
      </c>
      <c r="AA4331" s="55" t="n">
        <f aca="false">MATCH(A4331,DATAS,0)</f>
        <v>2</v>
      </c>
      <c r="AB4331" s="55" t="n">
        <f aca="false">IF(AND(E4331&gt;0,OR(AND(B4331&gt;=1,B4331&lt;=6),B4331=10)),1,0)</f>
        <v>0</v>
      </c>
      <c r="AC4331" s="55" t="n">
        <f aca="false">IF(AND(E4331&gt;0,B4331=10),1,0)</f>
        <v>0</v>
      </c>
      <c r="AD4331" s="55" t="n">
        <f aca="false">IF(AND(C4330=C4331,AA4330=AA4331-1),AB4330,"")</f>
        <v>0</v>
      </c>
      <c r="AE4331" s="55" t="n">
        <f aca="false">IF(AND(C4330=C4331,AA4330=AA4331-1),AC4330,"")</f>
        <v>0</v>
      </c>
      <c r="AF4331" s="55" t="n">
        <f aca="false">IF(AA4331=1,"",IF(AND(AB4331=1,AD4331&lt;&gt;1),1,0))</f>
        <v>0</v>
      </c>
      <c r="AG4331" s="55" t="n">
        <f aca="false">IF(AA4331=1,"",IF(AND(AC4331=1,AE4331&lt;&gt;1),1,0))</f>
        <v>0</v>
      </c>
      <c r="AH4331" s="60" t="str">
        <f aca="false">IF(AND(E4331&gt;0,AA4331&lt;2,NOT(AND(C4332=C4331,AA4332=AA4331+1))),INDEX(DATAS,AA4331+1),"")</f>
        <v/>
      </c>
      <c r="AI4331" s="60" t="str">
        <f aca="false">IF(AND(AC4331=1,AA4331&lt;2),IF(AND(C4332=C4331,AA4332=AA4331+1),IF(AC4332=1,"",INDEX(DATAS,AA4331+1)),INDEX(DATAS,AA4331+1)),"")</f>
        <v/>
      </c>
    </row>
    <row r="4332" customFormat="false" ht="15" hidden="false" customHeight="false" outlineLevel="0" collapsed="false">
      <c r="A4332" s="60" t="n">
        <v>46309</v>
      </c>
      <c r="B4332" s="0" t="n">
        <v>8</v>
      </c>
      <c r="C4332" s="0" t="n">
        <v>6455</v>
      </c>
      <c r="E4332" s="0" t="n">
        <v>0</v>
      </c>
      <c r="F4332" s="55" t="s">
        <v>1212</v>
      </c>
      <c r="I4332" s="55" t="s">
        <v>157</v>
      </c>
      <c r="L4332" s="0" t="n">
        <v>150</v>
      </c>
      <c r="U4332" s="0" t="n">
        <v>553</v>
      </c>
      <c r="V4332" s="0" t="n">
        <v>1</v>
      </c>
      <c r="X4332" s="55" t="n">
        <f aca="false">IF(I4332="Male",0,1)</f>
        <v>1</v>
      </c>
      <c r="Y4332" s="55" t="n">
        <f aca="false">IF(OR(I4332="DNB",I4332="Dry DNB"),1,0)</f>
        <v>0</v>
      </c>
      <c r="Z4332" s="0" t="str">
        <f aca="false">IF(ISNUMBER(W4332),A4332-W4332,"")</f>
        <v/>
      </c>
      <c r="AA4332" s="55" t="n">
        <f aca="false">MATCH(A4332,DATAS,0)</f>
        <v>1</v>
      </c>
      <c r="AB4332" s="55" t="n">
        <f aca="false">IF(AND(E4332&gt;0,OR(AND(B4332&gt;=1,B4332&lt;=6),B4332=10)),1,0)</f>
        <v>0</v>
      </c>
      <c r="AC4332" s="55" t="n">
        <f aca="false">IF(AND(E4332&gt;0,B4332=10),1,0)</f>
        <v>0</v>
      </c>
      <c r="AD4332" s="0" t="str">
        <f aca="false">IF(AND(C4331=C4332,AA4331=AA4332-1),AB4331,"")</f>
        <v/>
      </c>
      <c r="AE4332" s="0" t="str">
        <f aca="false">IF(AND(C4331=C4332,AA4331=AA4332-1),AC4331,"")</f>
        <v/>
      </c>
      <c r="AF4332" s="0" t="str">
        <f aca="false">IF(AA4332=1,"",IF(AND(AB4332=1,AD4332&lt;&gt;1),1,0))</f>
        <v/>
      </c>
      <c r="AG4332" s="0" t="str">
        <f aca="false">IF(AA4332=1,"",IF(AND(AC4332=1,AE4332&lt;&gt;1),1,0))</f>
        <v/>
      </c>
      <c r="AH4332" s="60" t="str">
        <f aca="false">IF(AND(E4332&gt;0,AA4332&lt;2,NOT(AND(C4333=C4332,AA4333=AA4332+1))),INDEX(DATAS,AA4332+1),"")</f>
        <v/>
      </c>
      <c r="AI4332" s="60" t="str">
        <f aca="false">IF(AND(AC4332=1,AA4332&lt;2),IF(AND(C4333=C4332,AA4333=AA4332+1),IF(AC4333=1,"",INDEX(DATAS,AA4332+1)),INDEX(DATAS,AA4332+1)),"")</f>
        <v/>
      </c>
    </row>
    <row r="4333" customFormat="false" ht="15" hidden="false" customHeight="false" outlineLevel="0" collapsed="false">
      <c r="A4333" s="60" t="n">
        <v>46310</v>
      </c>
      <c r="B4333" s="0" t="n">
        <v>8</v>
      </c>
      <c r="C4333" s="0" t="n">
        <v>6455</v>
      </c>
      <c r="E4333" s="0" t="n">
        <v>0</v>
      </c>
      <c r="F4333" s="55" t="s">
        <v>1212</v>
      </c>
      <c r="I4333" s="55" t="s">
        <v>157</v>
      </c>
      <c r="L4333" s="0" t="n">
        <v>151</v>
      </c>
      <c r="U4333" s="0" t="n">
        <v>554</v>
      </c>
      <c r="V4333" s="0" t="n">
        <v>1</v>
      </c>
      <c r="X4333" s="55" t="n">
        <f aca="false">IF(I4333="Male",0,1)</f>
        <v>1</v>
      </c>
      <c r="Y4333" s="55" t="n">
        <f aca="false">IF(OR(I4333="DNB",I4333="Dry DNB"),1,0)</f>
        <v>0</v>
      </c>
      <c r="Z4333" s="0" t="str">
        <f aca="false">IF(ISNUMBER(W4333),A4333-W4333,"")</f>
        <v/>
      </c>
      <c r="AA4333" s="55" t="n">
        <f aca="false">MATCH(A4333,DATAS,0)</f>
        <v>2</v>
      </c>
      <c r="AB4333" s="55" t="n">
        <f aca="false">IF(AND(E4333&gt;0,OR(AND(B4333&gt;=1,B4333&lt;=6),B4333=10)),1,0)</f>
        <v>0</v>
      </c>
      <c r="AC4333" s="55" t="n">
        <f aca="false">IF(AND(E4333&gt;0,B4333=10),1,0)</f>
        <v>0</v>
      </c>
      <c r="AD4333" s="55" t="n">
        <f aca="false">IF(AND(C4332=C4333,AA4332=AA4333-1),AB4332,"")</f>
        <v>0</v>
      </c>
      <c r="AE4333" s="55" t="n">
        <f aca="false">IF(AND(C4332=C4333,AA4332=AA4333-1),AC4332,"")</f>
        <v>0</v>
      </c>
      <c r="AF4333" s="55" t="n">
        <f aca="false">IF(AA4333=1,"",IF(AND(AB4333=1,AD4333&lt;&gt;1),1,0))</f>
        <v>0</v>
      </c>
      <c r="AG4333" s="55" t="n">
        <f aca="false">IF(AA4333=1,"",IF(AND(AC4333=1,AE4333&lt;&gt;1),1,0))</f>
        <v>0</v>
      </c>
      <c r="AH4333" s="60" t="str">
        <f aca="false">IF(AND(E4333&gt;0,AA4333&lt;2,NOT(AND(C4334=C4333,AA4334=AA4333+1))),INDEX(DATAS,AA4333+1),"")</f>
        <v/>
      </c>
      <c r="AI4333" s="60" t="str">
        <f aca="false">IF(AND(AC4333=1,AA4333&lt;2),IF(AND(C4334=C4333,AA4334=AA4333+1),IF(AC4334=1,"",INDEX(DATAS,AA4333+1)),INDEX(DATAS,AA4333+1)),"")</f>
        <v/>
      </c>
    </row>
    <row r="4334" customFormat="false" ht="15" hidden="false" customHeight="false" outlineLevel="0" collapsed="false">
      <c r="A4334" s="60" t="n">
        <v>46309</v>
      </c>
      <c r="B4334" s="0" t="n">
        <v>8</v>
      </c>
      <c r="C4334" s="0" t="n">
        <v>6456</v>
      </c>
      <c r="E4334" s="0" t="n">
        <v>0</v>
      </c>
      <c r="F4334" s="55" t="s">
        <v>1212</v>
      </c>
      <c r="I4334" s="55" t="s">
        <v>157</v>
      </c>
      <c r="L4334" s="0" t="n">
        <v>150</v>
      </c>
      <c r="U4334" s="0" t="n">
        <v>553</v>
      </c>
      <c r="V4334" s="0" t="n">
        <v>1</v>
      </c>
      <c r="X4334" s="55" t="n">
        <f aca="false">IF(I4334="Male",0,1)</f>
        <v>1</v>
      </c>
      <c r="Y4334" s="55" t="n">
        <f aca="false">IF(OR(I4334="DNB",I4334="Dry DNB"),1,0)</f>
        <v>0</v>
      </c>
      <c r="Z4334" s="0" t="str">
        <f aca="false">IF(ISNUMBER(W4334),A4334-W4334,"")</f>
        <v/>
      </c>
      <c r="AA4334" s="55" t="n">
        <f aca="false">MATCH(A4334,DATAS,0)</f>
        <v>1</v>
      </c>
      <c r="AB4334" s="55" t="n">
        <f aca="false">IF(AND(E4334&gt;0,OR(AND(B4334&gt;=1,B4334&lt;=6),B4334=10)),1,0)</f>
        <v>0</v>
      </c>
      <c r="AC4334" s="55" t="n">
        <f aca="false">IF(AND(E4334&gt;0,B4334=10),1,0)</f>
        <v>0</v>
      </c>
      <c r="AD4334" s="0" t="str">
        <f aca="false">IF(AND(C4333=C4334,AA4333=AA4334-1),AB4333,"")</f>
        <v/>
      </c>
      <c r="AE4334" s="0" t="str">
        <f aca="false">IF(AND(C4333=C4334,AA4333=AA4334-1),AC4333,"")</f>
        <v/>
      </c>
      <c r="AF4334" s="0" t="str">
        <f aca="false">IF(AA4334=1,"",IF(AND(AB4334=1,AD4334&lt;&gt;1),1,0))</f>
        <v/>
      </c>
      <c r="AG4334" s="0" t="str">
        <f aca="false">IF(AA4334=1,"",IF(AND(AC4334=1,AE4334&lt;&gt;1),1,0))</f>
        <v/>
      </c>
      <c r="AH4334" s="60" t="str">
        <f aca="false">IF(AND(E4334&gt;0,AA4334&lt;2,NOT(AND(C4335=C4334,AA4335=AA4334+1))),INDEX(DATAS,AA4334+1),"")</f>
        <v/>
      </c>
      <c r="AI4334" s="60" t="str">
        <f aca="false">IF(AND(AC4334=1,AA4334&lt;2),IF(AND(C4335=C4334,AA4335=AA4334+1),IF(AC4335=1,"",INDEX(DATAS,AA4334+1)),INDEX(DATAS,AA4334+1)),"")</f>
        <v/>
      </c>
    </row>
    <row r="4335" customFormat="false" ht="15" hidden="false" customHeight="false" outlineLevel="0" collapsed="false">
      <c r="A4335" s="60" t="n">
        <v>46310</v>
      </c>
      <c r="B4335" s="0" t="n">
        <v>8</v>
      </c>
      <c r="C4335" s="0" t="n">
        <v>6456</v>
      </c>
      <c r="E4335" s="0" t="n">
        <v>0</v>
      </c>
      <c r="F4335" s="55" t="s">
        <v>1212</v>
      </c>
      <c r="I4335" s="55" t="s">
        <v>157</v>
      </c>
      <c r="L4335" s="0" t="n">
        <v>151</v>
      </c>
      <c r="U4335" s="0" t="n">
        <v>554</v>
      </c>
      <c r="V4335" s="0" t="n">
        <v>1</v>
      </c>
      <c r="X4335" s="55" t="n">
        <f aca="false">IF(I4335="Male",0,1)</f>
        <v>1</v>
      </c>
      <c r="Y4335" s="55" t="n">
        <f aca="false">IF(OR(I4335="DNB",I4335="Dry DNB"),1,0)</f>
        <v>0</v>
      </c>
      <c r="Z4335" s="0" t="str">
        <f aca="false">IF(ISNUMBER(W4335),A4335-W4335,"")</f>
        <v/>
      </c>
      <c r="AA4335" s="55" t="n">
        <f aca="false">MATCH(A4335,DATAS,0)</f>
        <v>2</v>
      </c>
      <c r="AB4335" s="55" t="n">
        <f aca="false">IF(AND(E4335&gt;0,OR(AND(B4335&gt;=1,B4335&lt;=6),B4335=10)),1,0)</f>
        <v>0</v>
      </c>
      <c r="AC4335" s="55" t="n">
        <f aca="false">IF(AND(E4335&gt;0,B4335=10),1,0)</f>
        <v>0</v>
      </c>
      <c r="AD4335" s="55" t="n">
        <f aca="false">IF(AND(C4334=C4335,AA4334=AA4335-1),AB4334,"")</f>
        <v>0</v>
      </c>
      <c r="AE4335" s="55" t="n">
        <f aca="false">IF(AND(C4334=C4335,AA4334=AA4335-1),AC4334,"")</f>
        <v>0</v>
      </c>
      <c r="AF4335" s="55" t="n">
        <f aca="false">IF(AA4335=1,"",IF(AND(AB4335=1,AD4335&lt;&gt;1),1,0))</f>
        <v>0</v>
      </c>
      <c r="AG4335" s="55" t="n">
        <f aca="false">IF(AA4335=1,"",IF(AND(AC4335=1,AE4335&lt;&gt;1),1,0))</f>
        <v>0</v>
      </c>
      <c r="AH4335" s="60" t="str">
        <f aca="false">IF(AND(E4335&gt;0,AA4335&lt;2,NOT(AND(C4336=C4335,AA4336=AA4335+1))),INDEX(DATAS,AA4335+1),"")</f>
        <v/>
      </c>
      <c r="AI4335" s="60" t="str">
        <f aca="false">IF(AND(AC4335=1,AA4335&lt;2),IF(AND(C4336=C4335,AA4336=AA4335+1),IF(AC4336=1,"",INDEX(DATAS,AA4335+1)),INDEX(DATAS,AA4335+1)),"")</f>
        <v/>
      </c>
    </row>
    <row r="4336" customFormat="false" ht="15" hidden="false" customHeight="false" outlineLevel="0" collapsed="false">
      <c r="A4336" s="60" t="n">
        <v>46309</v>
      </c>
      <c r="B4336" s="0" t="n">
        <v>8</v>
      </c>
      <c r="C4336" s="0" t="n">
        <v>6457</v>
      </c>
      <c r="E4336" s="0" t="n">
        <v>0</v>
      </c>
      <c r="F4336" s="55" t="s">
        <v>1212</v>
      </c>
      <c r="I4336" s="55" t="s">
        <v>157</v>
      </c>
      <c r="L4336" s="0" t="n">
        <v>134</v>
      </c>
      <c r="U4336" s="0" t="n">
        <v>553</v>
      </c>
      <c r="V4336" s="0" t="n">
        <v>2</v>
      </c>
      <c r="W4336" s="60" t="n">
        <v>46176</v>
      </c>
      <c r="X4336" s="55" t="n">
        <f aca="false">IF(I4336="Male",0,1)</f>
        <v>1</v>
      </c>
      <c r="Y4336" s="55" t="n">
        <f aca="false">IF(OR(I4336="DNB",I4336="Dry DNB"),1,0)</f>
        <v>0</v>
      </c>
      <c r="Z4336" s="55" t="n">
        <f aca="false">IF(ISNUMBER(W4336),A4336-W4336,"")</f>
        <v>133</v>
      </c>
      <c r="AA4336" s="55" t="n">
        <f aca="false">MATCH(A4336,DATAS,0)</f>
        <v>1</v>
      </c>
      <c r="AB4336" s="55" t="n">
        <f aca="false">IF(AND(E4336&gt;0,OR(AND(B4336&gt;=1,B4336&lt;=6),B4336=10)),1,0)</f>
        <v>0</v>
      </c>
      <c r="AC4336" s="55" t="n">
        <f aca="false">IF(AND(E4336&gt;0,B4336=10),1,0)</f>
        <v>0</v>
      </c>
      <c r="AD4336" s="0" t="str">
        <f aca="false">IF(AND(C4335=C4336,AA4335=AA4336-1),AB4335,"")</f>
        <v/>
      </c>
      <c r="AE4336" s="0" t="str">
        <f aca="false">IF(AND(C4335=C4336,AA4335=AA4336-1),AC4335,"")</f>
        <v/>
      </c>
      <c r="AF4336" s="0" t="str">
        <f aca="false">IF(AA4336=1,"",IF(AND(AB4336=1,AD4336&lt;&gt;1),1,0))</f>
        <v/>
      </c>
      <c r="AG4336" s="0" t="str">
        <f aca="false">IF(AA4336=1,"",IF(AND(AC4336=1,AE4336&lt;&gt;1),1,0))</f>
        <v/>
      </c>
      <c r="AH4336" s="60" t="str">
        <f aca="false">IF(AND(E4336&gt;0,AA4336&lt;2,NOT(AND(C4337=C4336,AA4337=AA4336+1))),INDEX(DATAS,AA4336+1),"")</f>
        <v/>
      </c>
      <c r="AI4336" s="60" t="str">
        <f aca="false">IF(AND(AC4336=1,AA4336&lt;2),IF(AND(C4337=C4336,AA4337=AA4336+1),IF(AC4337=1,"",INDEX(DATAS,AA4336+1)),INDEX(DATAS,AA4336+1)),"")</f>
        <v/>
      </c>
    </row>
    <row r="4337" customFormat="false" ht="15" hidden="false" customHeight="false" outlineLevel="0" collapsed="false">
      <c r="A4337" s="60" t="n">
        <v>46310</v>
      </c>
      <c r="B4337" s="0" t="n">
        <v>8</v>
      </c>
      <c r="C4337" s="0" t="n">
        <v>6457</v>
      </c>
      <c r="E4337" s="0" t="n">
        <v>0</v>
      </c>
      <c r="F4337" s="55" t="s">
        <v>1212</v>
      </c>
      <c r="I4337" s="55" t="s">
        <v>157</v>
      </c>
      <c r="L4337" s="0" t="n">
        <v>135</v>
      </c>
      <c r="U4337" s="0" t="n">
        <v>554</v>
      </c>
      <c r="V4337" s="0" t="n">
        <v>2</v>
      </c>
      <c r="W4337" s="60" t="n">
        <v>46176</v>
      </c>
      <c r="X4337" s="55" t="n">
        <f aca="false">IF(I4337="Male",0,1)</f>
        <v>1</v>
      </c>
      <c r="Y4337" s="55" t="n">
        <f aca="false">IF(OR(I4337="DNB",I4337="Dry DNB"),1,0)</f>
        <v>0</v>
      </c>
      <c r="Z4337" s="55" t="n">
        <f aca="false">IF(ISNUMBER(W4337),A4337-W4337,"")</f>
        <v>134</v>
      </c>
      <c r="AA4337" s="55" t="n">
        <f aca="false">MATCH(A4337,DATAS,0)</f>
        <v>2</v>
      </c>
      <c r="AB4337" s="55" t="n">
        <f aca="false">IF(AND(E4337&gt;0,OR(AND(B4337&gt;=1,B4337&lt;=6),B4337=10)),1,0)</f>
        <v>0</v>
      </c>
      <c r="AC4337" s="55" t="n">
        <f aca="false">IF(AND(E4337&gt;0,B4337=10),1,0)</f>
        <v>0</v>
      </c>
      <c r="AD4337" s="55" t="n">
        <f aca="false">IF(AND(C4336=C4337,AA4336=AA4337-1),AB4336,"")</f>
        <v>0</v>
      </c>
      <c r="AE4337" s="55" t="n">
        <f aca="false">IF(AND(C4336=C4337,AA4336=AA4337-1),AC4336,"")</f>
        <v>0</v>
      </c>
      <c r="AF4337" s="55" t="n">
        <f aca="false">IF(AA4337=1,"",IF(AND(AB4337=1,AD4337&lt;&gt;1),1,0))</f>
        <v>0</v>
      </c>
      <c r="AG4337" s="55" t="n">
        <f aca="false">IF(AA4337=1,"",IF(AND(AC4337=1,AE4337&lt;&gt;1),1,0))</f>
        <v>0</v>
      </c>
      <c r="AH4337" s="60" t="str">
        <f aca="false">IF(AND(E4337&gt;0,AA4337&lt;2,NOT(AND(C4338=C4337,AA4338=AA4337+1))),INDEX(DATAS,AA4337+1),"")</f>
        <v/>
      </c>
      <c r="AI4337" s="60" t="str">
        <f aca="false">IF(AND(AC4337=1,AA4337&lt;2),IF(AND(C4338=C4337,AA4338=AA4337+1),IF(AC4338=1,"",INDEX(DATAS,AA4337+1)),INDEX(DATAS,AA4337+1)),"")</f>
        <v/>
      </c>
    </row>
    <row r="4338" customFormat="false" ht="15" hidden="false" customHeight="false" outlineLevel="0" collapsed="false">
      <c r="A4338" s="60" t="n">
        <v>46309</v>
      </c>
      <c r="B4338" s="0" t="n">
        <v>8</v>
      </c>
      <c r="C4338" s="0" t="n">
        <v>6458</v>
      </c>
      <c r="E4338" s="0" t="n">
        <v>0</v>
      </c>
      <c r="F4338" s="55" t="s">
        <v>1212</v>
      </c>
      <c r="I4338" s="55" t="s">
        <v>157</v>
      </c>
      <c r="L4338" s="0" t="n">
        <v>141</v>
      </c>
      <c r="U4338" s="0" t="n">
        <v>553</v>
      </c>
      <c r="V4338" s="0" t="n">
        <v>2</v>
      </c>
      <c r="W4338" s="60" t="n">
        <v>46169</v>
      </c>
      <c r="X4338" s="55" t="n">
        <f aca="false">IF(I4338="Male",0,1)</f>
        <v>1</v>
      </c>
      <c r="Y4338" s="55" t="n">
        <f aca="false">IF(OR(I4338="DNB",I4338="Dry DNB"),1,0)</f>
        <v>0</v>
      </c>
      <c r="Z4338" s="55" t="n">
        <f aca="false">IF(ISNUMBER(W4338),A4338-W4338,"")</f>
        <v>140</v>
      </c>
      <c r="AA4338" s="55" t="n">
        <f aca="false">MATCH(A4338,DATAS,0)</f>
        <v>1</v>
      </c>
      <c r="AB4338" s="55" t="n">
        <f aca="false">IF(AND(E4338&gt;0,OR(AND(B4338&gt;=1,B4338&lt;=6),B4338=10)),1,0)</f>
        <v>0</v>
      </c>
      <c r="AC4338" s="55" t="n">
        <f aca="false">IF(AND(E4338&gt;0,B4338=10),1,0)</f>
        <v>0</v>
      </c>
      <c r="AD4338" s="0" t="str">
        <f aca="false">IF(AND(C4337=C4338,AA4337=AA4338-1),AB4337,"")</f>
        <v/>
      </c>
      <c r="AE4338" s="0" t="str">
        <f aca="false">IF(AND(C4337=C4338,AA4337=AA4338-1),AC4337,"")</f>
        <v/>
      </c>
      <c r="AF4338" s="0" t="str">
        <f aca="false">IF(AA4338=1,"",IF(AND(AB4338=1,AD4338&lt;&gt;1),1,0))</f>
        <v/>
      </c>
      <c r="AG4338" s="0" t="str">
        <f aca="false">IF(AA4338=1,"",IF(AND(AC4338=1,AE4338&lt;&gt;1),1,0))</f>
        <v/>
      </c>
      <c r="AH4338" s="60" t="str">
        <f aca="false">IF(AND(E4338&gt;0,AA4338&lt;2,NOT(AND(C4339=C4338,AA4339=AA4338+1))),INDEX(DATAS,AA4338+1),"")</f>
        <v/>
      </c>
      <c r="AI4338" s="60" t="str">
        <f aca="false">IF(AND(AC4338=1,AA4338&lt;2),IF(AND(C4339=C4338,AA4339=AA4338+1),IF(AC4339=1,"",INDEX(DATAS,AA4338+1)),INDEX(DATAS,AA4338+1)),"")</f>
        <v/>
      </c>
    </row>
    <row r="4339" customFormat="false" ht="15" hidden="false" customHeight="false" outlineLevel="0" collapsed="false">
      <c r="A4339" s="60" t="n">
        <v>46310</v>
      </c>
      <c r="B4339" s="0" t="n">
        <v>8</v>
      </c>
      <c r="C4339" s="0" t="n">
        <v>6458</v>
      </c>
      <c r="E4339" s="0" t="n">
        <v>0</v>
      </c>
      <c r="F4339" s="55" t="s">
        <v>1212</v>
      </c>
      <c r="I4339" s="55" t="s">
        <v>157</v>
      </c>
      <c r="L4339" s="0" t="n">
        <v>142</v>
      </c>
      <c r="U4339" s="0" t="n">
        <v>554</v>
      </c>
      <c r="V4339" s="0" t="n">
        <v>2</v>
      </c>
      <c r="W4339" s="60" t="n">
        <v>46169</v>
      </c>
      <c r="X4339" s="55" t="n">
        <f aca="false">IF(I4339="Male",0,1)</f>
        <v>1</v>
      </c>
      <c r="Y4339" s="55" t="n">
        <f aca="false">IF(OR(I4339="DNB",I4339="Dry DNB"),1,0)</f>
        <v>0</v>
      </c>
      <c r="Z4339" s="55" t="n">
        <f aca="false">IF(ISNUMBER(W4339),A4339-W4339,"")</f>
        <v>141</v>
      </c>
      <c r="AA4339" s="55" t="n">
        <f aca="false">MATCH(A4339,DATAS,0)</f>
        <v>2</v>
      </c>
      <c r="AB4339" s="55" t="n">
        <f aca="false">IF(AND(E4339&gt;0,OR(AND(B4339&gt;=1,B4339&lt;=6),B4339=10)),1,0)</f>
        <v>0</v>
      </c>
      <c r="AC4339" s="55" t="n">
        <f aca="false">IF(AND(E4339&gt;0,B4339=10),1,0)</f>
        <v>0</v>
      </c>
      <c r="AD4339" s="55" t="n">
        <f aca="false">IF(AND(C4338=C4339,AA4338=AA4339-1),AB4338,"")</f>
        <v>0</v>
      </c>
      <c r="AE4339" s="55" t="n">
        <f aca="false">IF(AND(C4338=C4339,AA4338=AA4339-1),AC4338,"")</f>
        <v>0</v>
      </c>
      <c r="AF4339" s="55" t="n">
        <f aca="false">IF(AA4339=1,"",IF(AND(AB4339=1,AD4339&lt;&gt;1),1,0))</f>
        <v>0</v>
      </c>
      <c r="AG4339" s="55" t="n">
        <f aca="false">IF(AA4339=1,"",IF(AND(AC4339=1,AE4339&lt;&gt;1),1,0))</f>
        <v>0</v>
      </c>
      <c r="AH4339" s="60" t="str">
        <f aca="false">IF(AND(E4339&gt;0,AA4339&lt;2,NOT(AND(C4340=C4339,AA4340=AA4339+1))),INDEX(DATAS,AA4339+1),"")</f>
        <v/>
      </c>
      <c r="AI4339" s="60" t="str">
        <f aca="false">IF(AND(AC4339=1,AA4339&lt;2),IF(AND(C4340=C4339,AA4340=AA4339+1),IF(AC4340=1,"",INDEX(DATAS,AA4339+1)),INDEX(DATAS,AA4339+1)),"")</f>
        <v/>
      </c>
    </row>
    <row r="4340" customFormat="false" ht="15" hidden="false" customHeight="false" outlineLevel="0" collapsed="false">
      <c r="A4340" s="60" t="n">
        <v>46309</v>
      </c>
      <c r="B4340" s="0" t="n">
        <v>8</v>
      </c>
      <c r="C4340" s="0" t="n">
        <v>6459</v>
      </c>
      <c r="E4340" s="0" t="n">
        <v>0</v>
      </c>
      <c r="F4340" s="55" t="s">
        <v>1212</v>
      </c>
      <c r="I4340" s="55" t="s">
        <v>157</v>
      </c>
      <c r="L4340" s="0" t="n">
        <v>84</v>
      </c>
      <c r="U4340" s="0" t="n">
        <v>553</v>
      </c>
      <c r="V4340" s="0" t="n">
        <v>3</v>
      </c>
      <c r="W4340" s="60" t="n">
        <v>46226</v>
      </c>
      <c r="X4340" s="55" t="n">
        <f aca="false">IF(I4340="Male",0,1)</f>
        <v>1</v>
      </c>
      <c r="Y4340" s="55" t="n">
        <f aca="false">IF(OR(I4340="DNB",I4340="Dry DNB"),1,0)</f>
        <v>0</v>
      </c>
      <c r="Z4340" s="55" t="n">
        <f aca="false">IF(ISNUMBER(W4340),A4340-W4340,"")</f>
        <v>83</v>
      </c>
      <c r="AA4340" s="55" t="n">
        <f aca="false">MATCH(A4340,DATAS,0)</f>
        <v>1</v>
      </c>
      <c r="AB4340" s="55" t="n">
        <f aca="false">IF(AND(E4340&gt;0,OR(AND(B4340&gt;=1,B4340&lt;=6),B4340=10)),1,0)</f>
        <v>0</v>
      </c>
      <c r="AC4340" s="55" t="n">
        <f aca="false">IF(AND(E4340&gt;0,B4340=10),1,0)</f>
        <v>0</v>
      </c>
      <c r="AD4340" s="0" t="str">
        <f aca="false">IF(AND(C4339=C4340,AA4339=AA4340-1),AB4339,"")</f>
        <v/>
      </c>
      <c r="AE4340" s="0" t="str">
        <f aca="false">IF(AND(C4339=C4340,AA4339=AA4340-1),AC4339,"")</f>
        <v/>
      </c>
      <c r="AF4340" s="0" t="str">
        <f aca="false">IF(AA4340=1,"",IF(AND(AB4340=1,AD4340&lt;&gt;1),1,0))</f>
        <v/>
      </c>
      <c r="AG4340" s="0" t="str">
        <f aca="false">IF(AA4340=1,"",IF(AND(AC4340=1,AE4340&lt;&gt;1),1,0))</f>
        <v/>
      </c>
      <c r="AH4340" s="60" t="str">
        <f aca="false">IF(AND(E4340&gt;0,AA4340&lt;2,NOT(AND(C4341=C4340,AA4341=AA4340+1))),INDEX(DATAS,AA4340+1),"")</f>
        <v/>
      </c>
      <c r="AI4340" s="60" t="str">
        <f aca="false">IF(AND(AC4340=1,AA4340&lt;2),IF(AND(C4341=C4340,AA4341=AA4340+1),IF(AC4341=1,"",INDEX(DATAS,AA4340+1)),INDEX(DATAS,AA4340+1)),"")</f>
        <v/>
      </c>
    </row>
    <row r="4341" customFormat="false" ht="15" hidden="false" customHeight="false" outlineLevel="0" collapsed="false">
      <c r="A4341" s="60" t="n">
        <v>46310</v>
      </c>
      <c r="B4341" s="0" t="n">
        <v>8</v>
      </c>
      <c r="C4341" s="0" t="n">
        <v>6459</v>
      </c>
      <c r="E4341" s="0" t="n">
        <v>0</v>
      </c>
      <c r="F4341" s="55" t="s">
        <v>1212</v>
      </c>
      <c r="I4341" s="55" t="s">
        <v>157</v>
      </c>
      <c r="L4341" s="0" t="n">
        <v>85</v>
      </c>
      <c r="U4341" s="0" t="n">
        <v>554</v>
      </c>
      <c r="V4341" s="0" t="n">
        <v>3</v>
      </c>
      <c r="W4341" s="60" t="n">
        <v>46226</v>
      </c>
      <c r="X4341" s="55" t="n">
        <f aca="false">IF(I4341="Male",0,1)</f>
        <v>1</v>
      </c>
      <c r="Y4341" s="55" t="n">
        <f aca="false">IF(OR(I4341="DNB",I4341="Dry DNB"),1,0)</f>
        <v>0</v>
      </c>
      <c r="Z4341" s="55" t="n">
        <f aca="false">IF(ISNUMBER(W4341),A4341-W4341,"")</f>
        <v>84</v>
      </c>
      <c r="AA4341" s="55" t="n">
        <f aca="false">MATCH(A4341,DATAS,0)</f>
        <v>2</v>
      </c>
      <c r="AB4341" s="55" t="n">
        <f aca="false">IF(AND(E4341&gt;0,OR(AND(B4341&gt;=1,B4341&lt;=6),B4341=10)),1,0)</f>
        <v>0</v>
      </c>
      <c r="AC4341" s="55" t="n">
        <f aca="false">IF(AND(E4341&gt;0,B4341=10),1,0)</f>
        <v>0</v>
      </c>
      <c r="AD4341" s="55" t="n">
        <f aca="false">IF(AND(C4340=C4341,AA4340=AA4341-1),AB4340,"")</f>
        <v>0</v>
      </c>
      <c r="AE4341" s="55" t="n">
        <f aca="false">IF(AND(C4340=C4341,AA4340=AA4341-1),AC4340,"")</f>
        <v>0</v>
      </c>
      <c r="AF4341" s="55" t="n">
        <f aca="false">IF(AA4341=1,"",IF(AND(AB4341=1,AD4341&lt;&gt;1),1,0))</f>
        <v>0</v>
      </c>
      <c r="AG4341" s="55" t="n">
        <f aca="false">IF(AA4341=1,"",IF(AND(AC4341=1,AE4341&lt;&gt;1),1,0))</f>
        <v>0</v>
      </c>
      <c r="AH4341" s="60" t="str">
        <f aca="false">IF(AND(E4341&gt;0,AA4341&lt;2,NOT(AND(C4342=C4341,AA4342=AA4341+1))),INDEX(DATAS,AA4341+1),"")</f>
        <v/>
      </c>
      <c r="AI4341" s="60" t="str">
        <f aca="false">IF(AND(AC4341=1,AA4341&lt;2),IF(AND(C4342=C4341,AA4342=AA4341+1),IF(AC4342=1,"",INDEX(DATAS,AA4341+1)),INDEX(DATAS,AA4341+1)),"")</f>
        <v/>
      </c>
    </row>
    <row r="4342" customFormat="false" ht="15" hidden="false" customHeight="false" outlineLevel="0" collapsed="false">
      <c r="A4342" s="60" t="n">
        <v>46309</v>
      </c>
      <c r="B4342" s="0" t="n">
        <v>8</v>
      </c>
      <c r="C4342" s="0" t="n">
        <v>6460</v>
      </c>
      <c r="E4342" s="0" t="n">
        <v>0</v>
      </c>
      <c r="F4342" s="55" t="s">
        <v>1213</v>
      </c>
      <c r="I4342" s="55" t="s">
        <v>157</v>
      </c>
      <c r="L4342" s="0" t="n">
        <v>128</v>
      </c>
      <c r="U4342" s="0" t="n">
        <v>552</v>
      </c>
      <c r="V4342" s="0" t="n">
        <v>2</v>
      </c>
      <c r="W4342" s="60" t="n">
        <v>46182</v>
      </c>
      <c r="X4342" s="55" t="n">
        <f aca="false">IF(I4342="Male",0,1)</f>
        <v>1</v>
      </c>
      <c r="Y4342" s="55" t="n">
        <f aca="false">IF(OR(I4342="DNB",I4342="Dry DNB"),1,0)</f>
        <v>0</v>
      </c>
      <c r="Z4342" s="55" t="n">
        <f aca="false">IF(ISNUMBER(W4342),A4342-W4342,"")</f>
        <v>127</v>
      </c>
      <c r="AA4342" s="55" t="n">
        <f aca="false">MATCH(A4342,DATAS,0)</f>
        <v>1</v>
      </c>
      <c r="AB4342" s="55" t="n">
        <f aca="false">IF(AND(E4342&gt;0,OR(AND(B4342&gt;=1,B4342&lt;=6),B4342=10)),1,0)</f>
        <v>0</v>
      </c>
      <c r="AC4342" s="55" t="n">
        <f aca="false">IF(AND(E4342&gt;0,B4342=10),1,0)</f>
        <v>0</v>
      </c>
      <c r="AD4342" s="0" t="str">
        <f aca="false">IF(AND(C4341=C4342,AA4341=AA4342-1),AB4341,"")</f>
        <v/>
      </c>
      <c r="AE4342" s="0" t="str">
        <f aca="false">IF(AND(C4341=C4342,AA4341=AA4342-1),AC4341,"")</f>
        <v/>
      </c>
      <c r="AF4342" s="0" t="str">
        <f aca="false">IF(AA4342=1,"",IF(AND(AB4342=1,AD4342&lt;&gt;1),1,0))</f>
        <v/>
      </c>
      <c r="AG4342" s="0" t="str">
        <f aca="false">IF(AA4342=1,"",IF(AND(AC4342=1,AE4342&lt;&gt;1),1,0))</f>
        <v/>
      </c>
      <c r="AH4342" s="60" t="str">
        <f aca="false">IF(AND(E4342&gt;0,AA4342&lt;2,NOT(AND(C4343=C4342,AA4343=AA4342+1))),INDEX(DATAS,AA4342+1),"")</f>
        <v/>
      </c>
      <c r="AI4342" s="60" t="str">
        <f aca="false">IF(AND(AC4342=1,AA4342&lt;2),IF(AND(C4343=C4342,AA4343=AA4342+1),IF(AC4343=1,"",INDEX(DATAS,AA4342+1)),INDEX(DATAS,AA4342+1)),"")</f>
        <v/>
      </c>
    </row>
    <row r="4343" customFormat="false" ht="15" hidden="false" customHeight="false" outlineLevel="0" collapsed="false">
      <c r="A4343" s="60" t="n">
        <v>46310</v>
      </c>
      <c r="B4343" s="0" t="n">
        <v>8</v>
      </c>
      <c r="C4343" s="0" t="n">
        <v>6460</v>
      </c>
      <c r="E4343" s="0" t="n">
        <v>0</v>
      </c>
      <c r="F4343" s="55" t="s">
        <v>1213</v>
      </c>
      <c r="I4343" s="55" t="s">
        <v>157</v>
      </c>
      <c r="L4343" s="0" t="n">
        <v>129</v>
      </c>
      <c r="U4343" s="0" t="n">
        <v>553</v>
      </c>
      <c r="V4343" s="0" t="n">
        <v>2</v>
      </c>
      <c r="W4343" s="60" t="n">
        <v>46182</v>
      </c>
      <c r="X4343" s="55" t="n">
        <f aca="false">IF(I4343="Male",0,1)</f>
        <v>1</v>
      </c>
      <c r="Y4343" s="55" t="n">
        <f aca="false">IF(OR(I4343="DNB",I4343="Dry DNB"),1,0)</f>
        <v>0</v>
      </c>
      <c r="Z4343" s="55" t="n">
        <f aca="false">IF(ISNUMBER(W4343),A4343-W4343,"")</f>
        <v>128</v>
      </c>
      <c r="AA4343" s="55" t="n">
        <f aca="false">MATCH(A4343,DATAS,0)</f>
        <v>2</v>
      </c>
      <c r="AB4343" s="55" t="n">
        <f aca="false">IF(AND(E4343&gt;0,OR(AND(B4343&gt;=1,B4343&lt;=6),B4343=10)),1,0)</f>
        <v>0</v>
      </c>
      <c r="AC4343" s="55" t="n">
        <f aca="false">IF(AND(E4343&gt;0,B4343=10),1,0)</f>
        <v>0</v>
      </c>
      <c r="AD4343" s="55" t="n">
        <f aca="false">IF(AND(C4342=C4343,AA4342=AA4343-1),AB4342,"")</f>
        <v>0</v>
      </c>
      <c r="AE4343" s="55" t="n">
        <f aca="false">IF(AND(C4342=C4343,AA4342=AA4343-1),AC4342,"")</f>
        <v>0</v>
      </c>
      <c r="AF4343" s="55" t="n">
        <f aca="false">IF(AA4343=1,"",IF(AND(AB4343=1,AD4343&lt;&gt;1),1,0))</f>
        <v>0</v>
      </c>
      <c r="AG4343" s="55" t="n">
        <f aca="false">IF(AA4343=1,"",IF(AND(AC4343=1,AE4343&lt;&gt;1),1,0))</f>
        <v>0</v>
      </c>
      <c r="AH4343" s="60" t="str">
        <f aca="false">IF(AND(E4343&gt;0,AA4343&lt;2,NOT(AND(C4344=C4343,AA4344=AA4343+1))),INDEX(DATAS,AA4343+1),"")</f>
        <v/>
      </c>
      <c r="AI4343" s="60" t="str">
        <f aca="false">IF(AND(AC4343=1,AA4343&lt;2),IF(AND(C4344=C4343,AA4344=AA4343+1),IF(AC4344=1,"",INDEX(DATAS,AA4343+1)),INDEX(DATAS,AA4343+1)),"")</f>
        <v/>
      </c>
    </row>
    <row r="4344" customFormat="false" ht="15" hidden="false" customHeight="false" outlineLevel="0" collapsed="false">
      <c r="A4344" s="60" t="n">
        <v>46309</v>
      </c>
      <c r="B4344" s="0" t="n">
        <v>8</v>
      </c>
      <c r="C4344" s="0" t="n">
        <v>6461</v>
      </c>
      <c r="E4344" s="0" t="n">
        <v>0</v>
      </c>
      <c r="F4344" s="55" t="s">
        <v>1213</v>
      </c>
      <c r="I4344" s="55" t="s">
        <v>157</v>
      </c>
      <c r="L4344" s="0" t="n">
        <v>154</v>
      </c>
      <c r="U4344" s="0" t="n">
        <v>552</v>
      </c>
      <c r="V4344" s="0" t="n">
        <v>1</v>
      </c>
      <c r="W4344" s="60" t="n">
        <v>46156</v>
      </c>
      <c r="X4344" s="55" t="n">
        <f aca="false">IF(I4344="Male",0,1)</f>
        <v>1</v>
      </c>
      <c r="Y4344" s="55" t="n">
        <f aca="false">IF(OR(I4344="DNB",I4344="Dry DNB"),1,0)</f>
        <v>0</v>
      </c>
      <c r="Z4344" s="55" t="n">
        <f aca="false">IF(ISNUMBER(W4344),A4344-W4344,"")</f>
        <v>153</v>
      </c>
      <c r="AA4344" s="55" t="n">
        <f aca="false">MATCH(A4344,DATAS,0)</f>
        <v>1</v>
      </c>
      <c r="AB4344" s="55" t="n">
        <f aca="false">IF(AND(E4344&gt;0,OR(AND(B4344&gt;=1,B4344&lt;=6),B4344=10)),1,0)</f>
        <v>0</v>
      </c>
      <c r="AC4344" s="55" t="n">
        <f aca="false">IF(AND(E4344&gt;0,B4344=10),1,0)</f>
        <v>0</v>
      </c>
      <c r="AD4344" s="0" t="str">
        <f aca="false">IF(AND(C4343=C4344,AA4343=AA4344-1),AB4343,"")</f>
        <v/>
      </c>
      <c r="AE4344" s="0" t="str">
        <f aca="false">IF(AND(C4343=C4344,AA4343=AA4344-1),AC4343,"")</f>
        <v/>
      </c>
      <c r="AF4344" s="0" t="str">
        <f aca="false">IF(AA4344=1,"",IF(AND(AB4344=1,AD4344&lt;&gt;1),1,0))</f>
        <v/>
      </c>
      <c r="AG4344" s="0" t="str">
        <f aca="false">IF(AA4344=1,"",IF(AND(AC4344=1,AE4344&lt;&gt;1),1,0))</f>
        <v/>
      </c>
      <c r="AH4344" s="60" t="str">
        <f aca="false">IF(AND(E4344&gt;0,AA4344&lt;2,NOT(AND(C4345=C4344,AA4345=AA4344+1))),INDEX(DATAS,AA4344+1),"")</f>
        <v/>
      </c>
      <c r="AI4344" s="60" t="str">
        <f aca="false">IF(AND(AC4344=1,AA4344&lt;2),IF(AND(C4345=C4344,AA4345=AA4344+1),IF(AC4345=1,"",INDEX(DATAS,AA4344+1)),INDEX(DATAS,AA4344+1)),"")</f>
        <v/>
      </c>
    </row>
    <row r="4345" customFormat="false" ht="15" hidden="false" customHeight="false" outlineLevel="0" collapsed="false">
      <c r="A4345" s="60" t="n">
        <v>46310</v>
      </c>
      <c r="B4345" s="0" t="n">
        <v>8</v>
      </c>
      <c r="C4345" s="0" t="n">
        <v>6461</v>
      </c>
      <c r="E4345" s="0" t="n">
        <v>0</v>
      </c>
      <c r="F4345" s="55" t="s">
        <v>1213</v>
      </c>
      <c r="I4345" s="55" t="s">
        <v>157</v>
      </c>
      <c r="L4345" s="0" t="n">
        <v>155</v>
      </c>
      <c r="U4345" s="0" t="n">
        <v>553</v>
      </c>
      <c r="V4345" s="0" t="n">
        <v>1</v>
      </c>
      <c r="W4345" s="60" t="n">
        <v>46156</v>
      </c>
      <c r="X4345" s="55" t="n">
        <f aca="false">IF(I4345="Male",0,1)</f>
        <v>1</v>
      </c>
      <c r="Y4345" s="55" t="n">
        <f aca="false">IF(OR(I4345="DNB",I4345="Dry DNB"),1,0)</f>
        <v>0</v>
      </c>
      <c r="Z4345" s="55" t="n">
        <f aca="false">IF(ISNUMBER(W4345),A4345-W4345,"")</f>
        <v>154</v>
      </c>
      <c r="AA4345" s="55" t="n">
        <f aca="false">MATCH(A4345,DATAS,0)</f>
        <v>2</v>
      </c>
      <c r="AB4345" s="55" t="n">
        <f aca="false">IF(AND(E4345&gt;0,OR(AND(B4345&gt;=1,B4345&lt;=6),B4345=10)),1,0)</f>
        <v>0</v>
      </c>
      <c r="AC4345" s="55" t="n">
        <f aca="false">IF(AND(E4345&gt;0,B4345=10),1,0)</f>
        <v>0</v>
      </c>
      <c r="AD4345" s="55" t="n">
        <f aca="false">IF(AND(C4344=C4345,AA4344=AA4345-1),AB4344,"")</f>
        <v>0</v>
      </c>
      <c r="AE4345" s="55" t="n">
        <f aca="false">IF(AND(C4344=C4345,AA4344=AA4345-1),AC4344,"")</f>
        <v>0</v>
      </c>
      <c r="AF4345" s="55" t="n">
        <f aca="false">IF(AA4345=1,"",IF(AND(AB4345=1,AD4345&lt;&gt;1),1,0))</f>
        <v>0</v>
      </c>
      <c r="AG4345" s="55" t="n">
        <f aca="false">IF(AA4345=1,"",IF(AND(AC4345=1,AE4345&lt;&gt;1),1,0))</f>
        <v>0</v>
      </c>
      <c r="AH4345" s="60" t="str">
        <f aca="false">IF(AND(E4345&gt;0,AA4345&lt;2,NOT(AND(C4346=C4345,AA4346=AA4345+1))),INDEX(DATAS,AA4345+1),"")</f>
        <v/>
      </c>
      <c r="AI4345" s="60" t="str">
        <f aca="false">IF(AND(AC4345=1,AA4345&lt;2),IF(AND(C4346=C4345,AA4346=AA4345+1),IF(AC4346=1,"",INDEX(DATAS,AA4345+1)),INDEX(DATAS,AA4345+1)),"")</f>
        <v/>
      </c>
    </row>
    <row r="4346" customFormat="false" ht="15" hidden="false" customHeight="false" outlineLevel="0" collapsed="false">
      <c r="A4346" s="60" t="n">
        <v>46309</v>
      </c>
      <c r="B4346" s="0" t="n">
        <v>8</v>
      </c>
      <c r="C4346" s="0" t="n">
        <v>6462</v>
      </c>
      <c r="E4346" s="0" t="n">
        <v>0</v>
      </c>
      <c r="F4346" s="55" t="s">
        <v>1214</v>
      </c>
      <c r="I4346" s="55" t="s">
        <v>157</v>
      </c>
      <c r="L4346" s="0" t="n">
        <v>148</v>
      </c>
      <c r="U4346" s="0" t="n">
        <v>551</v>
      </c>
      <c r="V4346" s="0" t="n">
        <v>1</v>
      </c>
      <c r="W4346" s="60" t="n">
        <v>46162</v>
      </c>
      <c r="X4346" s="55" t="n">
        <f aca="false">IF(I4346="Male",0,1)</f>
        <v>1</v>
      </c>
      <c r="Y4346" s="55" t="n">
        <f aca="false">IF(OR(I4346="DNB",I4346="Dry DNB"),1,0)</f>
        <v>0</v>
      </c>
      <c r="Z4346" s="55" t="n">
        <f aca="false">IF(ISNUMBER(W4346),A4346-W4346,"")</f>
        <v>147</v>
      </c>
      <c r="AA4346" s="55" t="n">
        <f aca="false">MATCH(A4346,DATAS,0)</f>
        <v>1</v>
      </c>
      <c r="AB4346" s="55" t="n">
        <f aca="false">IF(AND(E4346&gt;0,OR(AND(B4346&gt;=1,B4346&lt;=6),B4346=10)),1,0)</f>
        <v>0</v>
      </c>
      <c r="AC4346" s="55" t="n">
        <f aca="false">IF(AND(E4346&gt;0,B4346=10),1,0)</f>
        <v>0</v>
      </c>
      <c r="AD4346" s="0" t="str">
        <f aca="false">IF(AND(C4345=C4346,AA4345=AA4346-1),AB4345,"")</f>
        <v/>
      </c>
      <c r="AE4346" s="0" t="str">
        <f aca="false">IF(AND(C4345=C4346,AA4345=AA4346-1),AC4345,"")</f>
        <v/>
      </c>
      <c r="AF4346" s="0" t="str">
        <f aca="false">IF(AA4346=1,"",IF(AND(AB4346=1,AD4346&lt;&gt;1),1,0))</f>
        <v/>
      </c>
      <c r="AG4346" s="0" t="str">
        <f aca="false">IF(AA4346=1,"",IF(AND(AC4346=1,AE4346&lt;&gt;1),1,0))</f>
        <v/>
      </c>
      <c r="AH4346" s="60" t="str">
        <f aca="false">IF(AND(E4346&gt;0,AA4346&lt;2,NOT(AND(C4347=C4346,AA4347=AA4346+1))),INDEX(DATAS,AA4346+1),"")</f>
        <v/>
      </c>
      <c r="AI4346" s="60" t="str">
        <f aca="false">IF(AND(AC4346=1,AA4346&lt;2),IF(AND(C4347=C4346,AA4347=AA4346+1),IF(AC4347=1,"",INDEX(DATAS,AA4346+1)),INDEX(DATAS,AA4346+1)),"")</f>
        <v/>
      </c>
    </row>
    <row r="4347" customFormat="false" ht="15" hidden="false" customHeight="false" outlineLevel="0" collapsed="false">
      <c r="A4347" s="60" t="n">
        <v>46310</v>
      </c>
      <c r="B4347" s="0" t="n">
        <v>8</v>
      </c>
      <c r="C4347" s="0" t="n">
        <v>6462</v>
      </c>
      <c r="E4347" s="0" t="n">
        <v>0</v>
      </c>
      <c r="F4347" s="55" t="s">
        <v>1214</v>
      </c>
      <c r="I4347" s="55" t="s">
        <v>157</v>
      </c>
      <c r="L4347" s="0" t="n">
        <v>149</v>
      </c>
      <c r="U4347" s="0" t="n">
        <v>552</v>
      </c>
      <c r="V4347" s="0" t="n">
        <v>1</v>
      </c>
      <c r="W4347" s="60" t="n">
        <v>46162</v>
      </c>
      <c r="X4347" s="55" t="n">
        <f aca="false">IF(I4347="Male",0,1)</f>
        <v>1</v>
      </c>
      <c r="Y4347" s="55" t="n">
        <f aca="false">IF(OR(I4347="DNB",I4347="Dry DNB"),1,0)</f>
        <v>0</v>
      </c>
      <c r="Z4347" s="55" t="n">
        <f aca="false">IF(ISNUMBER(W4347),A4347-W4347,"")</f>
        <v>148</v>
      </c>
      <c r="AA4347" s="55" t="n">
        <f aca="false">MATCH(A4347,DATAS,0)</f>
        <v>2</v>
      </c>
      <c r="AB4347" s="55" t="n">
        <f aca="false">IF(AND(E4347&gt;0,OR(AND(B4347&gt;=1,B4347&lt;=6),B4347=10)),1,0)</f>
        <v>0</v>
      </c>
      <c r="AC4347" s="55" t="n">
        <f aca="false">IF(AND(E4347&gt;0,B4347=10),1,0)</f>
        <v>0</v>
      </c>
      <c r="AD4347" s="55" t="n">
        <f aca="false">IF(AND(C4346=C4347,AA4346=AA4347-1),AB4346,"")</f>
        <v>0</v>
      </c>
      <c r="AE4347" s="55" t="n">
        <f aca="false">IF(AND(C4346=C4347,AA4346=AA4347-1),AC4346,"")</f>
        <v>0</v>
      </c>
      <c r="AF4347" s="55" t="n">
        <f aca="false">IF(AA4347=1,"",IF(AND(AB4347=1,AD4347&lt;&gt;1),1,0))</f>
        <v>0</v>
      </c>
      <c r="AG4347" s="55" t="n">
        <f aca="false">IF(AA4347=1,"",IF(AND(AC4347=1,AE4347&lt;&gt;1),1,0))</f>
        <v>0</v>
      </c>
      <c r="AH4347" s="60" t="str">
        <f aca="false">IF(AND(E4347&gt;0,AA4347&lt;2,NOT(AND(C4348=C4347,AA4348=AA4347+1))),INDEX(DATAS,AA4347+1),"")</f>
        <v/>
      </c>
      <c r="AI4347" s="60" t="str">
        <f aca="false">IF(AND(AC4347=1,AA4347&lt;2),IF(AND(C4348=C4347,AA4348=AA4347+1),IF(AC4348=1,"",INDEX(DATAS,AA4347+1)),INDEX(DATAS,AA4347+1)),"")</f>
        <v/>
      </c>
    </row>
    <row r="4348" customFormat="false" ht="15" hidden="false" customHeight="false" outlineLevel="0" collapsed="false">
      <c r="A4348" s="60" t="n">
        <v>46309</v>
      </c>
      <c r="B4348" s="0" t="n">
        <v>8</v>
      </c>
      <c r="C4348" s="0" t="n">
        <v>6463</v>
      </c>
      <c r="E4348" s="0" t="n">
        <v>0</v>
      </c>
      <c r="F4348" s="55" t="s">
        <v>1214</v>
      </c>
      <c r="I4348" s="55" t="s">
        <v>157</v>
      </c>
      <c r="L4348" s="0" t="n">
        <v>62</v>
      </c>
      <c r="U4348" s="0" t="n">
        <v>551</v>
      </c>
      <c r="V4348" s="0" t="n">
        <v>4</v>
      </c>
      <c r="W4348" s="60" t="n">
        <v>46248</v>
      </c>
      <c r="X4348" s="55" t="n">
        <f aca="false">IF(I4348="Male",0,1)</f>
        <v>1</v>
      </c>
      <c r="Y4348" s="55" t="n">
        <f aca="false">IF(OR(I4348="DNB",I4348="Dry DNB"),1,0)</f>
        <v>0</v>
      </c>
      <c r="Z4348" s="55" t="n">
        <f aca="false">IF(ISNUMBER(W4348),A4348-W4348,"")</f>
        <v>61</v>
      </c>
      <c r="AA4348" s="55" t="n">
        <f aca="false">MATCH(A4348,DATAS,0)</f>
        <v>1</v>
      </c>
      <c r="AB4348" s="55" t="n">
        <f aca="false">IF(AND(E4348&gt;0,OR(AND(B4348&gt;=1,B4348&lt;=6),B4348=10)),1,0)</f>
        <v>0</v>
      </c>
      <c r="AC4348" s="55" t="n">
        <f aca="false">IF(AND(E4348&gt;0,B4348=10),1,0)</f>
        <v>0</v>
      </c>
      <c r="AD4348" s="0" t="str">
        <f aca="false">IF(AND(C4347=C4348,AA4347=AA4348-1),AB4347,"")</f>
        <v/>
      </c>
      <c r="AE4348" s="0" t="str">
        <f aca="false">IF(AND(C4347=C4348,AA4347=AA4348-1),AC4347,"")</f>
        <v/>
      </c>
      <c r="AF4348" s="0" t="str">
        <f aca="false">IF(AA4348=1,"",IF(AND(AB4348=1,AD4348&lt;&gt;1),1,0))</f>
        <v/>
      </c>
      <c r="AG4348" s="0" t="str">
        <f aca="false">IF(AA4348=1,"",IF(AND(AC4348=1,AE4348&lt;&gt;1),1,0))</f>
        <v/>
      </c>
      <c r="AH4348" s="60" t="str">
        <f aca="false">IF(AND(E4348&gt;0,AA4348&lt;2,NOT(AND(C4349=C4348,AA4349=AA4348+1))),INDEX(DATAS,AA4348+1),"")</f>
        <v/>
      </c>
      <c r="AI4348" s="60" t="str">
        <f aca="false">IF(AND(AC4348=1,AA4348&lt;2),IF(AND(C4349=C4348,AA4349=AA4348+1),IF(AC4349=1,"",INDEX(DATAS,AA4348+1)),INDEX(DATAS,AA4348+1)),"")</f>
        <v/>
      </c>
    </row>
    <row r="4349" customFormat="false" ht="15" hidden="false" customHeight="false" outlineLevel="0" collapsed="false">
      <c r="A4349" s="60" t="n">
        <v>46310</v>
      </c>
      <c r="B4349" s="0" t="n">
        <v>8</v>
      </c>
      <c r="C4349" s="0" t="n">
        <v>6463</v>
      </c>
      <c r="E4349" s="0" t="n">
        <v>0</v>
      </c>
      <c r="F4349" s="55" t="s">
        <v>1214</v>
      </c>
      <c r="I4349" s="55" t="s">
        <v>157</v>
      </c>
      <c r="L4349" s="0" t="n">
        <v>63</v>
      </c>
      <c r="U4349" s="0" t="n">
        <v>552</v>
      </c>
      <c r="V4349" s="0" t="n">
        <v>4</v>
      </c>
      <c r="W4349" s="60" t="n">
        <v>46248</v>
      </c>
      <c r="X4349" s="55" t="n">
        <f aca="false">IF(I4349="Male",0,1)</f>
        <v>1</v>
      </c>
      <c r="Y4349" s="55" t="n">
        <f aca="false">IF(OR(I4349="DNB",I4349="Dry DNB"),1,0)</f>
        <v>0</v>
      </c>
      <c r="Z4349" s="55" t="n">
        <f aca="false">IF(ISNUMBER(W4349),A4349-W4349,"")</f>
        <v>62</v>
      </c>
      <c r="AA4349" s="55" t="n">
        <f aca="false">MATCH(A4349,DATAS,0)</f>
        <v>2</v>
      </c>
      <c r="AB4349" s="55" t="n">
        <f aca="false">IF(AND(E4349&gt;0,OR(AND(B4349&gt;=1,B4349&lt;=6),B4349=10)),1,0)</f>
        <v>0</v>
      </c>
      <c r="AC4349" s="55" t="n">
        <f aca="false">IF(AND(E4349&gt;0,B4349=10),1,0)</f>
        <v>0</v>
      </c>
      <c r="AD4349" s="55" t="n">
        <f aca="false">IF(AND(C4348=C4349,AA4348=AA4349-1),AB4348,"")</f>
        <v>0</v>
      </c>
      <c r="AE4349" s="55" t="n">
        <f aca="false">IF(AND(C4348=C4349,AA4348=AA4349-1),AC4348,"")</f>
        <v>0</v>
      </c>
      <c r="AF4349" s="55" t="n">
        <f aca="false">IF(AA4349=1,"",IF(AND(AB4349=1,AD4349&lt;&gt;1),1,0))</f>
        <v>0</v>
      </c>
      <c r="AG4349" s="55" t="n">
        <f aca="false">IF(AA4349=1,"",IF(AND(AC4349=1,AE4349&lt;&gt;1),1,0))</f>
        <v>0</v>
      </c>
      <c r="AH4349" s="60" t="str">
        <f aca="false">IF(AND(E4349&gt;0,AA4349&lt;2,NOT(AND(C4350=C4349,AA4350=AA4349+1))),INDEX(DATAS,AA4349+1),"")</f>
        <v/>
      </c>
      <c r="AI4349" s="60" t="str">
        <f aca="false">IF(AND(AC4349=1,AA4349&lt;2),IF(AND(C4350=C4349,AA4350=AA4349+1),IF(AC4350=1,"",INDEX(DATAS,AA4349+1)),INDEX(DATAS,AA4349+1)),"")</f>
        <v/>
      </c>
    </row>
    <row r="4350" customFormat="false" ht="15" hidden="false" customHeight="false" outlineLevel="0" collapsed="false">
      <c r="A4350" s="60" t="n">
        <v>46309</v>
      </c>
      <c r="B4350" s="0" t="n">
        <v>8</v>
      </c>
      <c r="C4350" s="0" t="n">
        <v>6464</v>
      </c>
      <c r="E4350" s="0" t="n">
        <v>0</v>
      </c>
      <c r="F4350" s="55" t="s">
        <v>1215</v>
      </c>
      <c r="I4350" s="55" t="s">
        <v>157</v>
      </c>
      <c r="L4350" s="0" t="n">
        <v>93</v>
      </c>
      <c r="U4350" s="0" t="n">
        <v>550</v>
      </c>
      <c r="V4350" s="0" t="n">
        <v>4</v>
      </c>
      <c r="W4350" s="60" t="n">
        <v>46217</v>
      </c>
      <c r="X4350" s="55" t="n">
        <f aca="false">IF(I4350="Male",0,1)</f>
        <v>1</v>
      </c>
      <c r="Y4350" s="55" t="n">
        <f aca="false">IF(OR(I4350="DNB",I4350="Dry DNB"),1,0)</f>
        <v>0</v>
      </c>
      <c r="Z4350" s="55" t="n">
        <f aca="false">IF(ISNUMBER(W4350),A4350-W4350,"")</f>
        <v>92</v>
      </c>
      <c r="AA4350" s="55" t="n">
        <f aca="false">MATCH(A4350,DATAS,0)</f>
        <v>1</v>
      </c>
      <c r="AB4350" s="55" t="n">
        <f aca="false">IF(AND(E4350&gt;0,OR(AND(B4350&gt;=1,B4350&lt;=6),B4350=10)),1,0)</f>
        <v>0</v>
      </c>
      <c r="AC4350" s="55" t="n">
        <f aca="false">IF(AND(E4350&gt;0,B4350=10),1,0)</f>
        <v>0</v>
      </c>
      <c r="AD4350" s="0" t="str">
        <f aca="false">IF(AND(C4349=C4350,AA4349=AA4350-1),AB4349,"")</f>
        <v/>
      </c>
      <c r="AE4350" s="0" t="str">
        <f aca="false">IF(AND(C4349=C4350,AA4349=AA4350-1),AC4349,"")</f>
        <v/>
      </c>
      <c r="AF4350" s="0" t="str">
        <f aca="false">IF(AA4350=1,"",IF(AND(AB4350=1,AD4350&lt;&gt;1),1,0))</f>
        <v/>
      </c>
      <c r="AG4350" s="0" t="str">
        <f aca="false">IF(AA4350=1,"",IF(AND(AC4350=1,AE4350&lt;&gt;1),1,0))</f>
        <v/>
      </c>
      <c r="AH4350" s="60" t="str">
        <f aca="false">IF(AND(E4350&gt;0,AA4350&lt;2,NOT(AND(C4351=C4350,AA4351=AA4350+1))),INDEX(DATAS,AA4350+1),"")</f>
        <v/>
      </c>
      <c r="AI4350" s="60" t="str">
        <f aca="false">IF(AND(AC4350=1,AA4350&lt;2),IF(AND(C4351=C4350,AA4351=AA4350+1),IF(AC4351=1,"",INDEX(DATAS,AA4350+1)),INDEX(DATAS,AA4350+1)),"")</f>
        <v/>
      </c>
    </row>
    <row r="4351" customFormat="false" ht="15" hidden="false" customHeight="false" outlineLevel="0" collapsed="false">
      <c r="A4351" s="60" t="n">
        <v>46310</v>
      </c>
      <c r="B4351" s="0" t="n">
        <v>8</v>
      </c>
      <c r="C4351" s="0" t="n">
        <v>6464</v>
      </c>
      <c r="E4351" s="0" t="n">
        <v>0</v>
      </c>
      <c r="F4351" s="55" t="s">
        <v>1215</v>
      </c>
      <c r="I4351" s="55" t="s">
        <v>157</v>
      </c>
      <c r="L4351" s="0" t="n">
        <v>94</v>
      </c>
      <c r="U4351" s="0" t="n">
        <v>551</v>
      </c>
      <c r="V4351" s="0" t="n">
        <v>4</v>
      </c>
      <c r="W4351" s="60" t="n">
        <v>46217</v>
      </c>
      <c r="X4351" s="55" t="n">
        <f aca="false">IF(I4351="Male",0,1)</f>
        <v>1</v>
      </c>
      <c r="Y4351" s="55" t="n">
        <f aca="false">IF(OR(I4351="DNB",I4351="Dry DNB"),1,0)</f>
        <v>0</v>
      </c>
      <c r="Z4351" s="55" t="n">
        <f aca="false">IF(ISNUMBER(W4351),A4351-W4351,"")</f>
        <v>93</v>
      </c>
      <c r="AA4351" s="55" t="n">
        <f aca="false">MATCH(A4351,DATAS,0)</f>
        <v>2</v>
      </c>
      <c r="AB4351" s="55" t="n">
        <f aca="false">IF(AND(E4351&gt;0,OR(AND(B4351&gt;=1,B4351&lt;=6),B4351=10)),1,0)</f>
        <v>0</v>
      </c>
      <c r="AC4351" s="55" t="n">
        <f aca="false">IF(AND(E4351&gt;0,B4351=10),1,0)</f>
        <v>0</v>
      </c>
      <c r="AD4351" s="55" t="n">
        <f aca="false">IF(AND(C4350=C4351,AA4350=AA4351-1),AB4350,"")</f>
        <v>0</v>
      </c>
      <c r="AE4351" s="55" t="n">
        <f aca="false">IF(AND(C4350=C4351,AA4350=AA4351-1),AC4350,"")</f>
        <v>0</v>
      </c>
      <c r="AF4351" s="55" t="n">
        <f aca="false">IF(AA4351=1,"",IF(AND(AB4351=1,AD4351&lt;&gt;1),1,0))</f>
        <v>0</v>
      </c>
      <c r="AG4351" s="55" t="n">
        <f aca="false">IF(AA4351=1,"",IF(AND(AC4351=1,AE4351&lt;&gt;1),1,0))</f>
        <v>0</v>
      </c>
      <c r="AH4351" s="60" t="str">
        <f aca="false">IF(AND(E4351&gt;0,AA4351&lt;2,NOT(AND(C4352=C4351,AA4352=AA4351+1))),INDEX(DATAS,AA4351+1),"")</f>
        <v/>
      </c>
      <c r="AI4351" s="60" t="str">
        <f aca="false">IF(AND(AC4351=1,AA4351&lt;2),IF(AND(C4352=C4351,AA4352=AA4351+1),IF(AC4352=1,"",INDEX(DATAS,AA4351+1)),INDEX(DATAS,AA4351+1)),"")</f>
        <v/>
      </c>
    </row>
    <row r="4352" customFormat="false" ht="15" hidden="false" customHeight="false" outlineLevel="0" collapsed="false">
      <c r="A4352" s="60" t="n">
        <v>46309</v>
      </c>
      <c r="B4352" s="0" t="n">
        <v>8</v>
      </c>
      <c r="C4352" s="0" t="n">
        <v>6465</v>
      </c>
      <c r="E4352" s="0" t="n">
        <v>0</v>
      </c>
      <c r="F4352" s="55" t="s">
        <v>1215</v>
      </c>
      <c r="I4352" s="55" t="s">
        <v>157</v>
      </c>
      <c r="L4352" s="0" t="n">
        <v>126</v>
      </c>
      <c r="U4352" s="0" t="n">
        <v>550</v>
      </c>
      <c r="V4352" s="0" t="n">
        <v>2</v>
      </c>
      <c r="W4352" s="60" t="n">
        <v>46184</v>
      </c>
      <c r="X4352" s="55" t="n">
        <f aca="false">IF(I4352="Male",0,1)</f>
        <v>1</v>
      </c>
      <c r="Y4352" s="55" t="n">
        <f aca="false">IF(OR(I4352="DNB",I4352="Dry DNB"),1,0)</f>
        <v>0</v>
      </c>
      <c r="Z4352" s="55" t="n">
        <f aca="false">IF(ISNUMBER(W4352),A4352-W4352,"")</f>
        <v>125</v>
      </c>
      <c r="AA4352" s="55" t="n">
        <f aca="false">MATCH(A4352,DATAS,0)</f>
        <v>1</v>
      </c>
      <c r="AB4352" s="55" t="n">
        <f aca="false">IF(AND(E4352&gt;0,OR(AND(B4352&gt;=1,B4352&lt;=6),B4352=10)),1,0)</f>
        <v>0</v>
      </c>
      <c r="AC4352" s="55" t="n">
        <f aca="false">IF(AND(E4352&gt;0,B4352=10),1,0)</f>
        <v>0</v>
      </c>
      <c r="AD4352" s="0" t="str">
        <f aca="false">IF(AND(C4351=C4352,AA4351=AA4352-1),AB4351,"")</f>
        <v/>
      </c>
      <c r="AE4352" s="0" t="str">
        <f aca="false">IF(AND(C4351=C4352,AA4351=AA4352-1),AC4351,"")</f>
        <v/>
      </c>
      <c r="AF4352" s="0" t="str">
        <f aca="false">IF(AA4352=1,"",IF(AND(AB4352=1,AD4352&lt;&gt;1),1,0))</f>
        <v/>
      </c>
      <c r="AG4352" s="0" t="str">
        <f aca="false">IF(AA4352=1,"",IF(AND(AC4352=1,AE4352&lt;&gt;1),1,0))</f>
        <v/>
      </c>
      <c r="AH4352" s="60" t="str">
        <f aca="false">IF(AND(E4352&gt;0,AA4352&lt;2,NOT(AND(C4353=C4352,AA4353=AA4352+1))),INDEX(DATAS,AA4352+1),"")</f>
        <v/>
      </c>
      <c r="AI4352" s="60" t="str">
        <f aca="false">IF(AND(AC4352=1,AA4352&lt;2),IF(AND(C4353=C4352,AA4353=AA4352+1),IF(AC4353=1,"",INDEX(DATAS,AA4352+1)),INDEX(DATAS,AA4352+1)),"")</f>
        <v/>
      </c>
    </row>
    <row r="4353" customFormat="false" ht="15" hidden="false" customHeight="false" outlineLevel="0" collapsed="false">
      <c r="A4353" s="60" t="n">
        <v>46310</v>
      </c>
      <c r="B4353" s="0" t="n">
        <v>8</v>
      </c>
      <c r="C4353" s="0" t="n">
        <v>6465</v>
      </c>
      <c r="E4353" s="0" t="n">
        <v>0</v>
      </c>
      <c r="F4353" s="55" t="s">
        <v>1215</v>
      </c>
      <c r="I4353" s="55" t="s">
        <v>157</v>
      </c>
      <c r="L4353" s="0" t="n">
        <v>127</v>
      </c>
      <c r="U4353" s="0" t="n">
        <v>551</v>
      </c>
      <c r="V4353" s="0" t="n">
        <v>2</v>
      </c>
      <c r="W4353" s="60" t="n">
        <v>46184</v>
      </c>
      <c r="X4353" s="55" t="n">
        <f aca="false">IF(I4353="Male",0,1)</f>
        <v>1</v>
      </c>
      <c r="Y4353" s="55" t="n">
        <f aca="false">IF(OR(I4353="DNB",I4353="Dry DNB"),1,0)</f>
        <v>0</v>
      </c>
      <c r="Z4353" s="55" t="n">
        <f aca="false">IF(ISNUMBER(W4353),A4353-W4353,"")</f>
        <v>126</v>
      </c>
      <c r="AA4353" s="55" t="n">
        <f aca="false">MATCH(A4353,DATAS,0)</f>
        <v>2</v>
      </c>
      <c r="AB4353" s="55" t="n">
        <f aca="false">IF(AND(E4353&gt;0,OR(AND(B4353&gt;=1,B4353&lt;=6),B4353=10)),1,0)</f>
        <v>0</v>
      </c>
      <c r="AC4353" s="55" t="n">
        <f aca="false">IF(AND(E4353&gt;0,B4353=10),1,0)</f>
        <v>0</v>
      </c>
      <c r="AD4353" s="55" t="n">
        <f aca="false">IF(AND(C4352=C4353,AA4352=AA4353-1),AB4352,"")</f>
        <v>0</v>
      </c>
      <c r="AE4353" s="55" t="n">
        <f aca="false">IF(AND(C4352=C4353,AA4352=AA4353-1),AC4352,"")</f>
        <v>0</v>
      </c>
      <c r="AF4353" s="55" t="n">
        <f aca="false">IF(AA4353=1,"",IF(AND(AB4353=1,AD4353&lt;&gt;1),1,0))</f>
        <v>0</v>
      </c>
      <c r="AG4353" s="55" t="n">
        <f aca="false">IF(AA4353=1,"",IF(AND(AC4353=1,AE4353&lt;&gt;1),1,0))</f>
        <v>0</v>
      </c>
      <c r="AH4353" s="60" t="str">
        <f aca="false">IF(AND(E4353&gt;0,AA4353&lt;2,NOT(AND(C4354=C4353,AA4354=AA4353+1))),INDEX(DATAS,AA4353+1),"")</f>
        <v/>
      </c>
      <c r="AI4353" s="60" t="str">
        <f aca="false">IF(AND(AC4353=1,AA4353&lt;2),IF(AND(C4354=C4353,AA4354=AA4353+1),IF(AC4354=1,"",INDEX(DATAS,AA4353+1)),INDEX(DATAS,AA4353+1)),"")</f>
        <v/>
      </c>
    </row>
    <row r="4354" customFormat="false" ht="15" hidden="false" customHeight="false" outlineLevel="0" collapsed="false">
      <c r="A4354" s="60" t="n">
        <v>46309</v>
      </c>
      <c r="B4354" s="0" t="n">
        <v>8</v>
      </c>
      <c r="C4354" s="0" t="n">
        <v>6466</v>
      </c>
      <c r="E4354" s="0" t="n">
        <v>0</v>
      </c>
      <c r="F4354" s="55" t="s">
        <v>1215</v>
      </c>
      <c r="I4354" s="55" t="s">
        <v>157</v>
      </c>
      <c r="L4354" s="0" t="n">
        <v>142</v>
      </c>
      <c r="U4354" s="0" t="n">
        <v>550</v>
      </c>
      <c r="V4354" s="0" t="n">
        <v>1</v>
      </c>
      <c r="W4354" s="60" t="n">
        <v>46168</v>
      </c>
      <c r="X4354" s="55" t="n">
        <f aca="false">IF(I4354="Male",0,1)</f>
        <v>1</v>
      </c>
      <c r="Y4354" s="55" t="n">
        <f aca="false">IF(OR(I4354="DNB",I4354="Dry DNB"),1,0)</f>
        <v>0</v>
      </c>
      <c r="Z4354" s="55" t="n">
        <f aca="false">IF(ISNUMBER(W4354),A4354-W4354,"")</f>
        <v>141</v>
      </c>
      <c r="AA4354" s="55" t="n">
        <f aca="false">MATCH(A4354,DATAS,0)</f>
        <v>1</v>
      </c>
      <c r="AB4354" s="55" t="n">
        <f aca="false">IF(AND(E4354&gt;0,OR(AND(B4354&gt;=1,B4354&lt;=6),B4354=10)),1,0)</f>
        <v>0</v>
      </c>
      <c r="AC4354" s="55" t="n">
        <f aca="false">IF(AND(E4354&gt;0,B4354=10),1,0)</f>
        <v>0</v>
      </c>
      <c r="AD4354" s="0" t="str">
        <f aca="false">IF(AND(C4353=C4354,AA4353=AA4354-1),AB4353,"")</f>
        <v/>
      </c>
      <c r="AE4354" s="0" t="str">
        <f aca="false">IF(AND(C4353=C4354,AA4353=AA4354-1),AC4353,"")</f>
        <v/>
      </c>
      <c r="AF4354" s="0" t="str">
        <f aca="false">IF(AA4354=1,"",IF(AND(AB4354=1,AD4354&lt;&gt;1),1,0))</f>
        <v/>
      </c>
      <c r="AG4354" s="0" t="str">
        <f aca="false">IF(AA4354=1,"",IF(AND(AC4354=1,AE4354&lt;&gt;1),1,0))</f>
        <v/>
      </c>
      <c r="AH4354" s="60" t="str">
        <f aca="false">IF(AND(E4354&gt;0,AA4354&lt;2,NOT(AND(C4355=C4354,AA4355=AA4354+1))),INDEX(DATAS,AA4354+1),"")</f>
        <v/>
      </c>
      <c r="AI4354" s="60" t="str">
        <f aca="false">IF(AND(AC4354=1,AA4354&lt;2),IF(AND(C4355=C4354,AA4355=AA4354+1),IF(AC4355=1,"",INDEX(DATAS,AA4354+1)),INDEX(DATAS,AA4354+1)),"")</f>
        <v/>
      </c>
    </row>
    <row r="4355" customFormat="false" ht="15" hidden="false" customHeight="false" outlineLevel="0" collapsed="false">
      <c r="A4355" s="60" t="n">
        <v>46310</v>
      </c>
      <c r="B4355" s="0" t="n">
        <v>8</v>
      </c>
      <c r="C4355" s="0" t="n">
        <v>6466</v>
      </c>
      <c r="E4355" s="0" t="n">
        <v>0</v>
      </c>
      <c r="F4355" s="55" t="s">
        <v>1215</v>
      </c>
      <c r="I4355" s="55" t="s">
        <v>157</v>
      </c>
      <c r="L4355" s="0" t="n">
        <v>143</v>
      </c>
      <c r="U4355" s="0" t="n">
        <v>551</v>
      </c>
      <c r="V4355" s="0" t="n">
        <v>1</v>
      </c>
      <c r="W4355" s="60" t="n">
        <v>46168</v>
      </c>
      <c r="X4355" s="55" t="n">
        <f aca="false">IF(I4355="Male",0,1)</f>
        <v>1</v>
      </c>
      <c r="Y4355" s="55" t="n">
        <f aca="false">IF(OR(I4355="DNB",I4355="Dry DNB"),1,0)</f>
        <v>0</v>
      </c>
      <c r="Z4355" s="55" t="n">
        <f aca="false">IF(ISNUMBER(W4355),A4355-W4355,"")</f>
        <v>142</v>
      </c>
      <c r="AA4355" s="55" t="n">
        <f aca="false">MATCH(A4355,DATAS,0)</f>
        <v>2</v>
      </c>
      <c r="AB4355" s="55" t="n">
        <f aca="false">IF(AND(E4355&gt;0,OR(AND(B4355&gt;=1,B4355&lt;=6),B4355=10)),1,0)</f>
        <v>0</v>
      </c>
      <c r="AC4355" s="55" t="n">
        <f aca="false">IF(AND(E4355&gt;0,B4355=10),1,0)</f>
        <v>0</v>
      </c>
      <c r="AD4355" s="55" t="n">
        <f aca="false">IF(AND(C4354=C4355,AA4354=AA4355-1),AB4354,"")</f>
        <v>0</v>
      </c>
      <c r="AE4355" s="55" t="n">
        <f aca="false">IF(AND(C4354=C4355,AA4354=AA4355-1),AC4354,"")</f>
        <v>0</v>
      </c>
      <c r="AF4355" s="55" t="n">
        <f aca="false">IF(AA4355=1,"",IF(AND(AB4355=1,AD4355&lt;&gt;1),1,0))</f>
        <v>0</v>
      </c>
      <c r="AG4355" s="55" t="n">
        <f aca="false">IF(AA4355=1,"",IF(AND(AC4355=1,AE4355&lt;&gt;1),1,0))</f>
        <v>0</v>
      </c>
      <c r="AH4355" s="60" t="str">
        <f aca="false">IF(AND(E4355&gt;0,AA4355&lt;2,NOT(AND(C4356=C4355,AA4356=AA4355+1))),INDEX(DATAS,AA4355+1),"")</f>
        <v/>
      </c>
      <c r="AI4355" s="60" t="str">
        <f aca="false">IF(AND(AC4355=1,AA4355&lt;2),IF(AND(C4356=C4355,AA4356=AA4355+1),IF(AC4356=1,"",INDEX(DATAS,AA4355+1)),INDEX(DATAS,AA4355+1)),"")</f>
        <v/>
      </c>
    </row>
    <row r="4356" customFormat="false" ht="15" hidden="false" customHeight="false" outlineLevel="0" collapsed="false">
      <c r="A4356" s="60" t="n">
        <v>46309</v>
      </c>
      <c r="B4356" s="0" t="n">
        <v>8</v>
      </c>
      <c r="C4356" s="0" t="n">
        <v>6467</v>
      </c>
      <c r="E4356" s="0" t="n">
        <v>0</v>
      </c>
      <c r="F4356" s="55" t="s">
        <v>1216</v>
      </c>
      <c r="I4356" s="55" t="s">
        <v>157</v>
      </c>
      <c r="L4356" s="0" t="n">
        <v>145</v>
      </c>
      <c r="U4356" s="0" t="n">
        <v>549</v>
      </c>
      <c r="V4356" s="0" t="n">
        <v>1</v>
      </c>
      <c r="W4356" s="60" t="n">
        <v>46165</v>
      </c>
      <c r="X4356" s="55" t="n">
        <f aca="false">IF(I4356="Male",0,1)</f>
        <v>1</v>
      </c>
      <c r="Y4356" s="55" t="n">
        <f aca="false">IF(OR(I4356="DNB",I4356="Dry DNB"),1,0)</f>
        <v>0</v>
      </c>
      <c r="Z4356" s="55" t="n">
        <f aca="false">IF(ISNUMBER(W4356),A4356-W4356,"")</f>
        <v>144</v>
      </c>
      <c r="AA4356" s="55" t="n">
        <f aca="false">MATCH(A4356,DATAS,0)</f>
        <v>1</v>
      </c>
      <c r="AB4356" s="55" t="n">
        <f aca="false">IF(AND(E4356&gt;0,OR(AND(B4356&gt;=1,B4356&lt;=6),B4356=10)),1,0)</f>
        <v>0</v>
      </c>
      <c r="AC4356" s="55" t="n">
        <f aca="false">IF(AND(E4356&gt;0,B4356=10),1,0)</f>
        <v>0</v>
      </c>
      <c r="AD4356" s="0" t="str">
        <f aca="false">IF(AND(C4355=C4356,AA4355=AA4356-1),AB4355,"")</f>
        <v/>
      </c>
      <c r="AE4356" s="0" t="str">
        <f aca="false">IF(AND(C4355=C4356,AA4355=AA4356-1),AC4355,"")</f>
        <v/>
      </c>
      <c r="AF4356" s="0" t="str">
        <f aca="false">IF(AA4356=1,"",IF(AND(AB4356=1,AD4356&lt;&gt;1),1,0))</f>
        <v/>
      </c>
      <c r="AG4356" s="0" t="str">
        <f aca="false">IF(AA4356=1,"",IF(AND(AC4356=1,AE4356&lt;&gt;1),1,0))</f>
        <v/>
      </c>
      <c r="AH4356" s="60" t="str">
        <f aca="false">IF(AND(E4356&gt;0,AA4356&lt;2,NOT(AND(C4357=C4356,AA4357=AA4356+1))),INDEX(DATAS,AA4356+1),"")</f>
        <v/>
      </c>
      <c r="AI4356" s="60" t="str">
        <f aca="false">IF(AND(AC4356=1,AA4356&lt;2),IF(AND(C4357=C4356,AA4357=AA4356+1),IF(AC4357=1,"",INDEX(DATAS,AA4356+1)),INDEX(DATAS,AA4356+1)),"")</f>
        <v/>
      </c>
    </row>
    <row r="4357" customFormat="false" ht="15" hidden="false" customHeight="false" outlineLevel="0" collapsed="false">
      <c r="A4357" s="60" t="n">
        <v>46310</v>
      </c>
      <c r="B4357" s="0" t="n">
        <v>8</v>
      </c>
      <c r="C4357" s="0" t="n">
        <v>6467</v>
      </c>
      <c r="E4357" s="0" t="n">
        <v>0</v>
      </c>
      <c r="F4357" s="55" t="s">
        <v>1216</v>
      </c>
      <c r="I4357" s="55" t="s">
        <v>157</v>
      </c>
      <c r="L4357" s="0" t="n">
        <v>146</v>
      </c>
      <c r="U4357" s="0" t="n">
        <v>550</v>
      </c>
      <c r="V4357" s="0" t="n">
        <v>1</v>
      </c>
      <c r="W4357" s="60" t="n">
        <v>46165</v>
      </c>
      <c r="X4357" s="55" t="n">
        <f aca="false">IF(I4357="Male",0,1)</f>
        <v>1</v>
      </c>
      <c r="Y4357" s="55" t="n">
        <f aca="false">IF(OR(I4357="DNB",I4357="Dry DNB"),1,0)</f>
        <v>0</v>
      </c>
      <c r="Z4357" s="55" t="n">
        <f aca="false">IF(ISNUMBER(W4357),A4357-W4357,"")</f>
        <v>145</v>
      </c>
      <c r="AA4357" s="55" t="n">
        <f aca="false">MATCH(A4357,DATAS,0)</f>
        <v>2</v>
      </c>
      <c r="AB4357" s="55" t="n">
        <f aca="false">IF(AND(E4357&gt;0,OR(AND(B4357&gt;=1,B4357&lt;=6),B4357=10)),1,0)</f>
        <v>0</v>
      </c>
      <c r="AC4357" s="55" t="n">
        <f aca="false">IF(AND(E4357&gt;0,B4357=10),1,0)</f>
        <v>0</v>
      </c>
      <c r="AD4357" s="55" t="n">
        <f aca="false">IF(AND(C4356=C4357,AA4356=AA4357-1),AB4356,"")</f>
        <v>0</v>
      </c>
      <c r="AE4357" s="55" t="n">
        <f aca="false">IF(AND(C4356=C4357,AA4356=AA4357-1),AC4356,"")</f>
        <v>0</v>
      </c>
      <c r="AF4357" s="55" t="n">
        <f aca="false">IF(AA4357=1,"",IF(AND(AB4357=1,AD4357&lt;&gt;1),1,0))</f>
        <v>0</v>
      </c>
      <c r="AG4357" s="55" t="n">
        <f aca="false">IF(AA4357=1,"",IF(AND(AC4357=1,AE4357&lt;&gt;1),1,0))</f>
        <v>0</v>
      </c>
      <c r="AH4357" s="60" t="str">
        <f aca="false">IF(AND(E4357&gt;0,AA4357&lt;2,NOT(AND(C4358=C4357,AA4358=AA4357+1))),INDEX(DATAS,AA4357+1),"")</f>
        <v/>
      </c>
      <c r="AI4357" s="60" t="str">
        <f aca="false">IF(AND(AC4357=1,AA4357&lt;2),IF(AND(C4358=C4357,AA4358=AA4357+1),IF(AC4358=1,"",INDEX(DATAS,AA4357+1)),INDEX(DATAS,AA4357+1)),"")</f>
        <v/>
      </c>
    </row>
    <row r="4358" customFormat="false" ht="15" hidden="false" customHeight="false" outlineLevel="0" collapsed="false">
      <c r="A4358" s="60" t="n">
        <v>46309</v>
      </c>
      <c r="B4358" s="0" t="n">
        <v>8</v>
      </c>
      <c r="C4358" s="0" t="n">
        <v>6468</v>
      </c>
      <c r="E4358" s="0" t="n">
        <v>0</v>
      </c>
      <c r="F4358" s="55" t="s">
        <v>1217</v>
      </c>
      <c r="I4358" s="55" t="s">
        <v>157</v>
      </c>
      <c r="L4358" s="0" t="n">
        <v>139</v>
      </c>
      <c r="U4358" s="0" t="n">
        <v>547</v>
      </c>
      <c r="V4358" s="0" t="n">
        <v>1</v>
      </c>
      <c r="W4358" s="60" t="n">
        <v>46171</v>
      </c>
      <c r="X4358" s="55" t="n">
        <f aca="false">IF(I4358="Male",0,1)</f>
        <v>1</v>
      </c>
      <c r="Y4358" s="55" t="n">
        <f aca="false">IF(OR(I4358="DNB",I4358="Dry DNB"),1,0)</f>
        <v>0</v>
      </c>
      <c r="Z4358" s="55" t="n">
        <f aca="false">IF(ISNUMBER(W4358),A4358-W4358,"")</f>
        <v>138</v>
      </c>
      <c r="AA4358" s="55" t="n">
        <f aca="false">MATCH(A4358,DATAS,0)</f>
        <v>1</v>
      </c>
      <c r="AB4358" s="55" t="n">
        <f aca="false">IF(AND(E4358&gt;0,OR(AND(B4358&gt;=1,B4358&lt;=6),B4358=10)),1,0)</f>
        <v>0</v>
      </c>
      <c r="AC4358" s="55" t="n">
        <f aca="false">IF(AND(E4358&gt;0,B4358=10),1,0)</f>
        <v>0</v>
      </c>
      <c r="AD4358" s="0" t="str">
        <f aca="false">IF(AND(C4357=C4358,AA4357=AA4358-1),AB4357,"")</f>
        <v/>
      </c>
      <c r="AE4358" s="0" t="str">
        <f aca="false">IF(AND(C4357=C4358,AA4357=AA4358-1),AC4357,"")</f>
        <v/>
      </c>
      <c r="AF4358" s="0" t="str">
        <f aca="false">IF(AA4358=1,"",IF(AND(AB4358=1,AD4358&lt;&gt;1),1,0))</f>
        <v/>
      </c>
      <c r="AG4358" s="0" t="str">
        <f aca="false">IF(AA4358=1,"",IF(AND(AC4358=1,AE4358&lt;&gt;1),1,0))</f>
        <v/>
      </c>
      <c r="AH4358" s="60" t="str">
        <f aca="false">IF(AND(E4358&gt;0,AA4358&lt;2,NOT(AND(C4359=C4358,AA4359=AA4358+1))),INDEX(DATAS,AA4358+1),"")</f>
        <v/>
      </c>
      <c r="AI4358" s="60" t="str">
        <f aca="false">IF(AND(AC4358=1,AA4358&lt;2),IF(AND(C4359=C4358,AA4359=AA4358+1),IF(AC4359=1,"",INDEX(DATAS,AA4358+1)),INDEX(DATAS,AA4358+1)),"")</f>
        <v/>
      </c>
    </row>
    <row r="4359" customFormat="false" ht="15" hidden="false" customHeight="false" outlineLevel="0" collapsed="false">
      <c r="A4359" s="60" t="n">
        <v>46310</v>
      </c>
      <c r="B4359" s="0" t="n">
        <v>8</v>
      </c>
      <c r="C4359" s="0" t="n">
        <v>6468</v>
      </c>
      <c r="E4359" s="0" t="n">
        <v>0</v>
      </c>
      <c r="F4359" s="55" t="s">
        <v>1217</v>
      </c>
      <c r="I4359" s="55" t="s">
        <v>157</v>
      </c>
      <c r="L4359" s="0" t="n">
        <v>140</v>
      </c>
      <c r="U4359" s="0" t="n">
        <v>548</v>
      </c>
      <c r="V4359" s="0" t="n">
        <v>1</v>
      </c>
      <c r="W4359" s="60" t="n">
        <v>46171</v>
      </c>
      <c r="X4359" s="55" t="n">
        <f aca="false">IF(I4359="Male",0,1)</f>
        <v>1</v>
      </c>
      <c r="Y4359" s="55" t="n">
        <f aca="false">IF(OR(I4359="DNB",I4359="Dry DNB"),1,0)</f>
        <v>0</v>
      </c>
      <c r="Z4359" s="55" t="n">
        <f aca="false">IF(ISNUMBER(W4359),A4359-W4359,"")</f>
        <v>139</v>
      </c>
      <c r="AA4359" s="55" t="n">
        <f aca="false">MATCH(A4359,DATAS,0)</f>
        <v>2</v>
      </c>
      <c r="AB4359" s="55" t="n">
        <f aca="false">IF(AND(E4359&gt;0,OR(AND(B4359&gt;=1,B4359&lt;=6),B4359=10)),1,0)</f>
        <v>0</v>
      </c>
      <c r="AC4359" s="55" t="n">
        <f aca="false">IF(AND(E4359&gt;0,B4359=10),1,0)</f>
        <v>0</v>
      </c>
      <c r="AD4359" s="55" t="n">
        <f aca="false">IF(AND(C4358=C4359,AA4358=AA4359-1),AB4358,"")</f>
        <v>0</v>
      </c>
      <c r="AE4359" s="55" t="n">
        <f aca="false">IF(AND(C4358=C4359,AA4358=AA4359-1),AC4358,"")</f>
        <v>0</v>
      </c>
      <c r="AF4359" s="55" t="n">
        <f aca="false">IF(AA4359=1,"",IF(AND(AB4359=1,AD4359&lt;&gt;1),1,0))</f>
        <v>0</v>
      </c>
      <c r="AG4359" s="55" t="n">
        <f aca="false">IF(AA4359=1,"",IF(AND(AC4359=1,AE4359&lt;&gt;1),1,0))</f>
        <v>0</v>
      </c>
      <c r="AH4359" s="60" t="str">
        <f aca="false">IF(AND(E4359&gt;0,AA4359&lt;2,NOT(AND(C4360=C4359,AA4360=AA4359+1))),INDEX(DATAS,AA4359+1),"")</f>
        <v/>
      </c>
      <c r="AI4359" s="60" t="str">
        <f aca="false">IF(AND(AC4359=1,AA4359&lt;2),IF(AND(C4360=C4359,AA4360=AA4359+1),IF(AC4360=1,"",INDEX(DATAS,AA4359+1)),INDEX(DATAS,AA4359+1)),"")</f>
        <v/>
      </c>
    </row>
    <row r="4360" customFormat="false" ht="15" hidden="false" customHeight="false" outlineLevel="0" collapsed="false">
      <c r="A4360" s="60" t="n">
        <v>46309</v>
      </c>
      <c r="B4360" s="0" t="n">
        <v>8</v>
      </c>
      <c r="C4360" s="0" t="n">
        <v>6469</v>
      </c>
      <c r="E4360" s="0" t="n">
        <v>0</v>
      </c>
      <c r="F4360" s="55" t="s">
        <v>1217</v>
      </c>
      <c r="I4360" s="55" t="s">
        <v>157</v>
      </c>
      <c r="L4360" s="0" t="n">
        <v>147</v>
      </c>
      <c r="U4360" s="0" t="n">
        <v>547</v>
      </c>
      <c r="V4360" s="0" t="n">
        <v>1</v>
      </c>
      <c r="W4360" s="60" t="n">
        <v>46163</v>
      </c>
      <c r="X4360" s="55" t="n">
        <f aca="false">IF(I4360="Male",0,1)</f>
        <v>1</v>
      </c>
      <c r="Y4360" s="55" t="n">
        <f aca="false">IF(OR(I4360="DNB",I4360="Dry DNB"),1,0)</f>
        <v>0</v>
      </c>
      <c r="Z4360" s="55" t="n">
        <f aca="false">IF(ISNUMBER(W4360),A4360-W4360,"")</f>
        <v>146</v>
      </c>
      <c r="AA4360" s="55" t="n">
        <f aca="false">MATCH(A4360,DATAS,0)</f>
        <v>1</v>
      </c>
      <c r="AB4360" s="55" t="n">
        <f aca="false">IF(AND(E4360&gt;0,OR(AND(B4360&gt;=1,B4360&lt;=6),B4360=10)),1,0)</f>
        <v>0</v>
      </c>
      <c r="AC4360" s="55" t="n">
        <f aca="false">IF(AND(E4360&gt;0,B4360=10),1,0)</f>
        <v>0</v>
      </c>
      <c r="AD4360" s="0" t="str">
        <f aca="false">IF(AND(C4359=C4360,AA4359=AA4360-1),AB4359,"")</f>
        <v/>
      </c>
      <c r="AE4360" s="0" t="str">
        <f aca="false">IF(AND(C4359=C4360,AA4359=AA4360-1),AC4359,"")</f>
        <v/>
      </c>
      <c r="AF4360" s="0" t="str">
        <f aca="false">IF(AA4360=1,"",IF(AND(AB4360=1,AD4360&lt;&gt;1),1,0))</f>
        <v/>
      </c>
      <c r="AG4360" s="0" t="str">
        <f aca="false">IF(AA4360=1,"",IF(AND(AC4360=1,AE4360&lt;&gt;1),1,0))</f>
        <v/>
      </c>
      <c r="AH4360" s="60" t="str">
        <f aca="false">IF(AND(E4360&gt;0,AA4360&lt;2,NOT(AND(C4361=C4360,AA4361=AA4360+1))),INDEX(DATAS,AA4360+1),"")</f>
        <v/>
      </c>
      <c r="AI4360" s="60" t="str">
        <f aca="false">IF(AND(AC4360=1,AA4360&lt;2),IF(AND(C4361=C4360,AA4361=AA4360+1),IF(AC4361=1,"",INDEX(DATAS,AA4360+1)),INDEX(DATAS,AA4360+1)),"")</f>
        <v/>
      </c>
    </row>
    <row r="4361" customFormat="false" ht="15" hidden="false" customHeight="false" outlineLevel="0" collapsed="false">
      <c r="A4361" s="60" t="n">
        <v>46310</v>
      </c>
      <c r="B4361" s="0" t="n">
        <v>8</v>
      </c>
      <c r="C4361" s="0" t="n">
        <v>6469</v>
      </c>
      <c r="E4361" s="0" t="n">
        <v>0</v>
      </c>
      <c r="F4361" s="55" t="s">
        <v>1217</v>
      </c>
      <c r="I4361" s="55" t="s">
        <v>157</v>
      </c>
      <c r="L4361" s="0" t="n">
        <v>148</v>
      </c>
      <c r="U4361" s="0" t="n">
        <v>548</v>
      </c>
      <c r="V4361" s="0" t="n">
        <v>1</v>
      </c>
      <c r="W4361" s="60" t="n">
        <v>46163</v>
      </c>
      <c r="X4361" s="55" t="n">
        <f aca="false">IF(I4361="Male",0,1)</f>
        <v>1</v>
      </c>
      <c r="Y4361" s="55" t="n">
        <f aca="false">IF(OR(I4361="DNB",I4361="Dry DNB"),1,0)</f>
        <v>0</v>
      </c>
      <c r="Z4361" s="55" t="n">
        <f aca="false">IF(ISNUMBER(W4361),A4361-W4361,"")</f>
        <v>147</v>
      </c>
      <c r="AA4361" s="55" t="n">
        <f aca="false">MATCH(A4361,DATAS,0)</f>
        <v>2</v>
      </c>
      <c r="AB4361" s="55" t="n">
        <f aca="false">IF(AND(E4361&gt;0,OR(AND(B4361&gt;=1,B4361&lt;=6),B4361=10)),1,0)</f>
        <v>0</v>
      </c>
      <c r="AC4361" s="55" t="n">
        <f aca="false">IF(AND(E4361&gt;0,B4361=10),1,0)</f>
        <v>0</v>
      </c>
      <c r="AD4361" s="55" t="n">
        <f aca="false">IF(AND(C4360=C4361,AA4360=AA4361-1),AB4360,"")</f>
        <v>0</v>
      </c>
      <c r="AE4361" s="55" t="n">
        <f aca="false">IF(AND(C4360=C4361,AA4360=AA4361-1),AC4360,"")</f>
        <v>0</v>
      </c>
      <c r="AF4361" s="55" t="n">
        <f aca="false">IF(AA4361=1,"",IF(AND(AB4361=1,AD4361&lt;&gt;1),1,0))</f>
        <v>0</v>
      </c>
      <c r="AG4361" s="55" t="n">
        <f aca="false">IF(AA4361=1,"",IF(AND(AC4361=1,AE4361&lt;&gt;1),1,0))</f>
        <v>0</v>
      </c>
      <c r="AH4361" s="60" t="str">
        <f aca="false">IF(AND(E4361&gt;0,AA4361&lt;2,NOT(AND(C4362=C4361,AA4362=AA4361+1))),INDEX(DATAS,AA4361+1),"")</f>
        <v/>
      </c>
      <c r="AI4361" s="60" t="str">
        <f aca="false">IF(AND(AC4361=1,AA4361&lt;2),IF(AND(C4362=C4361,AA4362=AA4361+1),IF(AC4362=1,"",INDEX(DATAS,AA4361+1)),INDEX(DATAS,AA4361+1)),"")</f>
        <v/>
      </c>
    </row>
    <row r="4362" customFormat="false" ht="15" hidden="false" customHeight="false" outlineLevel="0" collapsed="false">
      <c r="A4362" s="60" t="n">
        <v>46309</v>
      </c>
      <c r="B4362" s="0" t="n">
        <v>8</v>
      </c>
      <c r="C4362" s="0" t="n">
        <v>6470</v>
      </c>
      <c r="E4362" s="0" t="n">
        <v>0</v>
      </c>
      <c r="F4362" s="55" t="s">
        <v>1217</v>
      </c>
      <c r="I4362" s="55" t="s">
        <v>157</v>
      </c>
      <c r="L4362" s="0" t="n">
        <v>92</v>
      </c>
      <c r="U4362" s="0" t="n">
        <v>547</v>
      </c>
      <c r="V4362" s="0" t="n">
        <v>3</v>
      </c>
      <c r="W4362" s="60" t="n">
        <v>46218</v>
      </c>
      <c r="X4362" s="55" t="n">
        <f aca="false">IF(I4362="Male",0,1)</f>
        <v>1</v>
      </c>
      <c r="Y4362" s="55" t="n">
        <f aca="false">IF(OR(I4362="DNB",I4362="Dry DNB"),1,0)</f>
        <v>0</v>
      </c>
      <c r="Z4362" s="55" t="n">
        <f aca="false">IF(ISNUMBER(W4362),A4362-W4362,"")</f>
        <v>91</v>
      </c>
      <c r="AA4362" s="55" t="n">
        <f aca="false">MATCH(A4362,DATAS,0)</f>
        <v>1</v>
      </c>
      <c r="AB4362" s="55" t="n">
        <f aca="false">IF(AND(E4362&gt;0,OR(AND(B4362&gt;=1,B4362&lt;=6),B4362=10)),1,0)</f>
        <v>0</v>
      </c>
      <c r="AC4362" s="55" t="n">
        <f aca="false">IF(AND(E4362&gt;0,B4362=10),1,0)</f>
        <v>0</v>
      </c>
      <c r="AD4362" s="0" t="str">
        <f aca="false">IF(AND(C4361=C4362,AA4361=AA4362-1),AB4361,"")</f>
        <v/>
      </c>
      <c r="AE4362" s="0" t="str">
        <f aca="false">IF(AND(C4361=C4362,AA4361=AA4362-1),AC4361,"")</f>
        <v/>
      </c>
      <c r="AF4362" s="0" t="str">
        <f aca="false">IF(AA4362=1,"",IF(AND(AB4362=1,AD4362&lt;&gt;1),1,0))</f>
        <v/>
      </c>
      <c r="AG4362" s="0" t="str">
        <f aca="false">IF(AA4362=1,"",IF(AND(AC4362=1,AE4362&lt;&gt;1),1,0))</f>
        <v/>
      </c>
      <c r="AH4362" s="60" t="str">
        <f aca="false">IF(AND(E4362&gt;0,AA4362&lt;2,NOT(AND(C4363=C4362,AA4363=AA4362+1))),INDEX(DATAS,AA4362+1),"")</f>
        <v/>
      </c>
      <c r="AI4362" s="60" t="str">
        <f aca="false">IF(AND(AC4362=1,AA4362&lt;2),IF(AND(C4363=C4362,AA4363=AA4362+1),IF(AC4363=1,"",INDEX(DATAS,AA4362+1)),INDEX(DATAS,AA4362+1)),"")</f>
        <v/>
      </c>
    </row>
    <row r="4363" customFormat="false" ht="15" hidden="false" customHeight="false" outlineLevel="0" collapsed="false">
      <c r="A4363" s="60" t="n">
        <v>46310</v>
      </c>
      <c r="B4363" s="0" t="n">
        <v>8</v>
      </c>
      <c r="C4363" s="0" t="n">
        <v>6470</v>
      </c>
      <c r="E4363" s="0" t="n">
        <v>0</v>
      </c>
      <c r="F4363" s="55" t="s">
        <v>1217</v>
      </c>
      <c r="I4363" s="55" t="s">
        <v>157</v>
      </c>
      <c r="L4363" s="0" t="n">
        <v>93</v>
      </c>
      <c r="U4363" s="0" t="n">
        <v>548</v>
      </c>
      <c r="V4363" s="0" t="n">
        <v>3</v>
      </c>
      <c r="W4363" s="60" t="n">
        <v>46218</v>
      </c>
      <c r="X4363" s="55" t="n">
        <f aca="false">IF(I4363="Male",0,1)</f>
        <v>1</v>
      </c>
      <c r="Y4363" s="55" t="n">
        <f aca="false">IF(OR(I4363="DNB",I4363="Dry DNB"),1,0)</f>
        <v>0</v>
      </c>
      <c r="Z4363" s="55" t="n">
        <f aca="false">IF(ISNUMBER(W4363),A4363-W4363,"")</f>
        <v>92</v>
      </c>
      <c r="AA4363" s="55" t="n">
        <f aca="false">MATCH(A4363,DATAS,0)</f>
        <v>2</v>
      </c>
      <c r="AB4363" s="55" t="n">
        <f aca="false">IF(AND(E4363&gt;0,OR(AND(B4363&gt;=1,B4363&lt;=6),B4363=10)),1,0)</f>
        <v>0</v>
      </c>
      <c r="AC4363" s="55" t="n">
        <f aca="false">IF(AND(E4363&gt;0,B4363=10),1,0)</f>
        <v>0</v>
      </c>
      <c r="AD4363" s="55" t="n">
        <f aca="false">IF(AND(C4362=C4363,AA4362=AA4363-1),AB4362,"")</f>
        <v>0</v>
      </c>
      <c r="AE4363" s="55" t="n">
        <f aca="false">IF(AND(C4362=C4363,AA4362=AA4363-1),AC4362,"")</f>
        <v>0</v>
      </c>
      <c r="AF4363" s="55" t="n">
        <f aca="false">IF(AA4363=1,"",IF(AND(AB4363=1,AD4363&lt;&gt;1),1,0))</f>
        <v>0</v>
      </c>
      <c r="AG4363" s="55" t="n">
        <f aca="false">IF(AA4363=1,"",IF(AND(AC4363=1,AE4363&lt;&gt;1),1,0))</f>
        <v>0</v>
      </c>
      <c r="AH4363" s="60" t="str">
        <f aca="false">IF(AND(E4363&gt;0,AA4363&lt;2,NOT(AND(C4364=C4363,AA4364=AA4363+1))),INDEX(DATAS,AA4363+1),"")</f>
        <v/>
      </c>
      <c r="AI4363" s="60" t="str">
        <f aca="false">IF(AND(AC4363=1,AA4363&lt;2),IF(AND(C4364=C4363,AA4364=AA4363+1),IF(AC4364=1,"",INDEX(DATAS,AA4363+1)),INDEX(DATAS,AA4363+1)),"")</f>
        <v/>
      </c>
    </row>
    <row r="4364" customFormat="false" ht="15" hidden="false" customHeight="false" outlineLevel="0" collapsed="false">
      <c r="A4364" s="60" t="n">
        <v>46309</v>
      </c>
      <c r="B4364" s="0" t="n">
        <v>8</v>
      </c>
      <c r="C4364" s="0" t="n">
        <v>6471</v>
      </c>
      <c r="E4364" s="0" t="n">
        <v>0</v>
      </c>
      <c r="F4364" s="55" t="s">
        <v>1217</v>
      </c>
      <c r="I4364" s="55" t="s">
        <v>157</v>
      </c>
      <c r="L4364" s="0" t="n">
        <v>70</v>
      </c>
      <c r="U4364" s="0" t="n">
        <v>547</v>
      </c>
      <c r="V4364" s="0" t="n">
        <v>4</v>
      </c>
      <c r="W4364" s="60" t="n">
        <v>46240</v>
      </c>
      <c r="X4364" s="55" t="n">
        <f aca="false">IF(I4364="Male",0,1)</f>
        <v>1</v>
      </c>
      <c r="Y4364" s="55" t="n">
        <f aca="false">IF(OR(I4364="DNB",I4364="Dry DNB"),1,0)</f>
        <v>0</v>
      </c>
      <c r="Z4364" s="55" t="n">
        <f aca="false">IF(ISNUMBER(W4364),A4364-W4364,"")</f>
        <v>69</v>
      </c>
      <c r="AA4364" s="55" t="n">
        <f aca="false">MATCH(A4364,DATAS,0)</f>
        <v>1</v>
      </c>
      <c r="AB4364" s="55" t="n">
        <f aca="false">IF(AND(E4364&gt;0,OR(AND(B4364&gt;=1,B4364&lt;=6),B4364=10)),1,0)</f>
        <v>0</v>
      </c>
      <c r="AC4364" s="55" t="n">
        <f aca="false">IF(AND(E4364&gt;0,B4364=10),1,0)</f>
        <v>0</v>
      </c>
      <c r="AD4364" s="0" t="str">
        <f aca="false">IF(AND(C4363=C4364,AA4363=AA4364-1),AB4363,"")</f>
        <v/>
      </c>
      <c r="AE4364" s="0" t="str">
        <f aca="false">IF(AND(C4363=C4364,AA4363=AA4364-1),AC4363,"")</f>
        <v/>
      </c>
      <c r="AF4364" s="0" t="str">
        <f aca="false">IF(AA4364=1,"",IF(AND(AB4364=1,AD4364&lt;&gt;1),1,0))</f>
        <v/>
      </c>
      <c r="AG4364" s="0" t="str">
        <f aca="false">IF(AA4364=1,"",IF(AND(AC4364=1,AE4364&lt;&gt;1),1,0))</f>
        <v/>
      </c>
      <c r="AH4364" s="60" t="str">
        <f aca="false">IF(AND(E4364&gt;0,AA4364&lt;2,NOT(AND(C4365=C4364,AA4365=AA4364+1))),INDEX(DATAS,AA4364+1),"")</f>
        <v/>
      </c>
      <c r="AI4364" s="60" t="str">
        <f aca="false">IF(AND(AC4364=1,AA4364&lt;2),IF(AND(C4365=C4364,AA4365=AA4364+1),IF(AC4365=1,"",INDEX(DATAS,AA4364+1)),INDEX(DATAS,AA4364+1)),"")</f>
        <v/>
      </c>
    </row>
    <row r="4365" customFormat="false" ht="15" hidden="false" customHeight="false" outlineLevel="0" collapsed="false">
      <c r="A4365" s="60" t="n">
        <v>46310</v>
      </c>
      <c r="B4365" s="0" t="n">
        <v>8</v>
      </c>
      <c r="C4365" s="0" t="n">
        <v>6471</v>
      </c>
      <c r="E4365" s="0" t="n">
        <v>0</v>
      </c>
      <c r="F4365" s="55" t="s">
        <v>1217</v>
      </c>
      <c r="I4365" s="55" t="s">
        <v>157</v>
      </c>
      <c r="L4365" s="0" t="n">
        <v>71</v>
      </c>
      <c r="U4365" s="0" t="n">
        <v>548</v>
      </c>
      <c r="V4365" s="0" t="n">
        <v>4</v>
      </c>
      <c r="W4365" s="60" t="n">
        <v>46240</v>
      </c>
      <c r="X4365" s="55" t="n">
        <f aca="false">IF(I4365="Male",0,1)</f>
        <v>1</v>
      </c>
      <c r="Y4365" s="55" t="n">
        <f aca="false">IF(OR(I4365="DNB",I4365="Dry DNB"),1,0)</f>
        <v>0</v>
      </c>
      <c r="Z4365" s="55" t="n">
        <f aca="false">IF(ISNUMBER(W4365),A4365-W4365,"")</f>
        <v>70</v>
      </c>
      <c r="AA4365" s="55" t="n">
        <f aca="false">MATCH(A4365,DATAS,0)</f>
        <v>2</v>
      </c>
      <c r="AB4365" s="55" t="n">
        <f aca="false">IF(AND(E4365&gt;0,OR(AND(B4365&gt;=1,B4365&lt;=6),B4365=10)),1,0)</f>
        <v>0</v>
      </c>
      <c r="AC4365" s="55" t="n">
        <f aca="false">IF(AND(E4365&gt;0,B4365=10),1,0)</f>
        <v>0</v>
      </c>
      <c r="AD4365" s="55" t="n">
        <f aca="false">IF(AND(C4364=C4365,AA4364=AA4365-1),AB4364,"")</f>
        <v>0</v>
      </c>
      <c r="AE4365" s="55" t="n">
        <f aca="false">IF(AND(C4364=C4365,AA4364=AA4365-1),AC4364,"")</f>
        <v>0</v>
      </c>
      <c r="AF4365" s="55" t="n">
        <f aca="false">IF(AA4365=1,"",IF(AND(AB4365=1,AD4365&lt;&gt;1),1,0))</f>
        <v>0</v>
      </c>
      <c r="AG4365" s="55" t="n">
        <f aca="false">IF(AA4365=1,"",IF(AND(AC4365=1,AE4365&lt;&gt;1),1,0))</f>
        <v>0</v>
      </c>
      <c r="AH4365" s="60" t="str">
        <f aca="false">IF(AND(E4365&gt;0,AA4365&lt;2,NOT(AND(C4366=C4365,AA4366=AA4365+1))),INDEX(DATAS,AA4365+1),"")</f>
        <v/>
      </c>
      <c r="AI4365" s="60" t="str">
        <f aca="false">IF(AND(AC4365=1,AA4365&lt;2),IF(AND(C4366=C4365,AA4366=AA4365+1),IF(AC4366=1,"",INDEX(DATAS,AA4365+1)),INDEX(DATAS,AA4365+1)),"")</f>
        <v/>
      </c>
    </row>
    <row r="4366" customFormat="false" ht="15" hidden="false" customHeight="false" outlineLevel="0" collapsed="false">
      <c r="A4366" s="60" t="n">
        <v>46309</v>
      </c>
      <c r="B4366" s="0" t="n">
        <v>8</v>
      </c>
      <c r="C4366" s="0" t="n">
        <v>6472</v>
      </c>
      <c r="E4366" s="0" t="n">
        <v>0</v>
      </c>
      <c r="F4366" s="55" t="s">
        <v>1217</v>
      </c>
      <c r="I4366" s="55" t="s">
        <v>157</v>
      </c>
      <c r="L4366" s="0" t="n">
        <v>149</v>
      </c>
      <c r="U4366" s="0" t="n">
        <v>547</v>
      </c>
      <c r="V4366" s="0" t="n">
        <v>1</v>
      </c>
      <c r="W4366" s="60" t="n">
        <v>46161</v>
      </c>
      <c r="X4366" s="55" t="n">
        <f aca="false">IF(I4366="Male",0,1)</f>
        <v>1</v>
      </c>
      <c r="Y4366" s="55" t="n">
        <f aca="false">IF(OR(I4366="DNB",I4366="Dry DNB"),1,0)</f>
        <v>0</v>
      </c>
      <c r="Z4366" s="55" t="n">
        <f aca="false">IF(ISNUMBER(W4366),A4366-W4366,"")</f>
        <v>148</v>
      </c>
      <c r="AA4366" s="55" t="n">
        <f aca="false">MATCH(A4366,DATAS,0)</f>
        <v>1</v>
      </c>
      <c r="AB4366" s="55" t="n">
        <f aca="false">IF(AND(E4366&gt;0,OR(AND(B4366&gt;=1,B4366&lt;=6),B4366=10)),1,0)</f>
        <v>0</v>
      </c>
      <c r="AC4366" s="55" t="n">
        <f aca="false">IF(AND(E4366&gt;0,B4366=10),1,0)</f>
        <v>0</v>
      </c>
      <c r="AD4366" s="0" t="str">
        <f aca="false">IF(AND(C4365=C4366,AA4365=AA4366-1),AB4365,"")</f>
        <v/>
      </c>
      <c r="AE4366" s="0" t="str">
        <f aca="false">IF(AND(C4365=C4366,AA4365=AA4366-1),AC4365,"")</f>
        <v/>
      </c>
      <c r="AF4366" s="0" t="str">
        <f aca="false">IF(AA4366=1,"",IF(AND(AB4366=1,AD4366&lt;&gt;1),1,0))</f>
        <v/>
      </c>
      <c r="AG4366" s="0" t="str">
        <f aca="false">IF(AA4366=1,"",IF(AND(AC4366=1,AE4366&lt;&gt;1),1,0))</f>
        <v/>
      </c>
      <c r="AH4366" s="60" t="str">
        <f aca="false">IF(AND(E4366&gt;0,AA4366&lt;2,NOT(AND(C4367=C4366,AA4367=AA4366+1))),INDEX(DATAS,AA4366+1),"")</f>
        <v/>
      </c>
      <c r="AI4366" s="60" t="str">
        <f aca="false">IF(AND(AC4366=1,AA4366&lt;2),IF(AND(C4367=C4366,AA4367=AA4366+1),IF(AC4367=1,"",INDEX(DATAS,AA4366+1)),INDEX(DATAS,AA4366+1)),"")</f>
        <v/>
      </c>
    </row>
    <row r="4367" customFormat="false" ht="15" hidden="false" customHeight="false" outlineLevel="0" collapsed="false">
      <c r="A4367" s="60" t="n">
        <v>46310</v>
      </c>
      <c r="B4367" s="0" t="n">
        <v>8</v>
      </c>
      <c r="C4367" s="0" t="n">
        <v>6472</v>
      </c>
      <c r="E4367" s="0" t="n">
        <v>0</v>
      </c>
      <c r="F4367" s="55" t="s">
        <v>1217</v>
      </c>
      <c r="I4367" s="55" t="s">
        <v>157</v>
      </c>
      <c r="L4367" s="0" t="n">
        <v>150</v>
      </c>
      <c r="U4367" s="0" t="n">
        <v>548</v>
      </c>
      <c r="V4367" s="0" t="n">
        <v>1</v>
      </c>
      <c r="W4367" s="60" t="n">
        <v>46161</v>
      </c>
      <c r="X4367" s="55" t="n">
        <f aca="false">IF(I4367="Male",0,1)</f>
        <v>1</v>
      </c>
      <c r="Y4367" s="55" t="n">
        <f aca="false">IF(OR(I4367="DNB",I4367="Dry DNB"),1,0)</f>
        <v>0</v>
      </c>
      <c r="Z4367" s="55" t="n">
        <f aca="false">IF(ISNUMBER(W4367),A4367-W4367,"")</f>
        <v>149</v>
      </c>
      <c r="AA4367" s="55" t="n">
        <f aca="false">MATCH(A4367,DATAS,0)</f>
        <v>2</v>
      </c>
      <c r="AB4367" s="55" t="n">
        <f aca="false">IF(AND(E4367&gt;0,OR(AND(B4367&gt;=1,B4367&lt;=6),B4367=10)),1,0)</f>
        <v>0</v>
      </c>
      <c r="AC4367" s="55" t="n">
        <f aca="false">IF(AND(E4367&gt;0,B4367=10),1,0)</f>
        <v>0</v>
      </c>
      <c r="AD4367" s="55" t="n">
        <f aca="false">IF(AND(C4366=C4367,AA4366=AA4367-1),AB4366,"")</f>
        <v>0</v>
      </c>
      <c r="AE4367" s="55" t="n">
        <f aca="false">IF(AND(C4366=C4367,AA4366=AA4367-1),AC4366,"")</f>
        <v>0</v>
      </c>
      <c r="AF4367" s="55" t="n">
        <f aca="false">IF(AA4367=1,"",IF(AND(AB4367=1,AD4367&lt;&gt;1),1,0))</f>
        <v>0</v>
      </c>
      <c r="AG4367" s="55" t="n">
        <f aca="false">IF(AA4367=1,"",IF(AND(AC4367=1,AE4367&lt;&gt;1),1,0))</f>
        <v>0</v>
      </c>
      <c r="AH4367" s="60" t="str">
        <f aca="false">IF(AND(E4367&gt;0,AA4367&lt;2,NOT(AND(C4368=C4367,AA4368=AA4367+1))),INDEX(DATAS,AA4367+1),"")</f>
        <v/>
      </c>
      <c r="AI4367" s="60" t="str">
        <f aca="false">IF(AND(AC4367=1,AA4367&lt;2),IF(AND(C4368=C4367,AA4368=AA4367+1),IF(AC4368=1,"",INDEX(DATAS,AA4367+1)),INDEX(DATAS,AA4367+1)),"")</f>
        <v/>
      </c>
    </row>
    <row r="4368" customFormat="false" ht="15" hidden="false" customHeight="false" outlineLevel="0" collapsed="false">
      <c r="A4368" s="60" t="n">
        <v>46309</v>
      </c>
      <c r="B4368" s="0" t="n">
        <v>8</v>
      </c>
      <c r="C4368" s="0" t="n">
        <v>6473</v>
      </c>
      <c r="E4368" s="0" t="n">
        <v>0</v>
      </c>
      <c r="F4368" s="55" t="s">
        <v>1218</v>
      </c>
      <c r="I4368" s="55" t="s">
        <v>157</v>
      </c>
      <c r="L4368" s="0" t="n">
        <v>153</v>
      </c>
      <c r="U4368" s="0" t="n">
        <v>545</v>
      </c>
      <c r="V4368" s="0" t="n">
        <v>1</v>
      </c>
      <c r="W4368" s="60" t="n">
        <v>46157</v>
      </c>
      <c r="X4368" s="55" t="n">
        <f aca="false">IF(I4368="Male",0,1)</f>
        <v>1</v>
      </c>
      <c r="Y4368" s="55" t="n">
        <f aca="false">IF(OR(I4368="DNB",I4368="Dry DNB"),1,0)</f>
        <v>0</v>
      </c>
      <c r="Z4368" s="55" t="n">
        <f aca="false">IF(ISNUMBER(W4368),A4368-W4368,"")</f>
        <v>152</v>
      </c>
      <c r="AA4368" s="55" t="n">
        <f aca="false">MATCH(A4368,DATAS,0)</f>
        <v>1</v>
      </c>
      <c r="AB4368" s="55" t="n">
        <f aca="false">IF(AND(E4368&gt;0,OR(AND(B4368&gt;=1,B4368&lt;=6),B4368=10)),1,0)</f>
        <v>0</v>
      </c>
      <c r="AC4368" s="55" t="n">
        <f aca="false">IF(AND(E4368&gt;0,B4368=10),1,0)</f>
        <v>0</v>
      </c>
      <c r="AD4368" s="0" t="str">
        <f aca="false">IF(AND(C4367=C4368,AA4367=AA4368-1),AB4367,"")</f>
        <v/>
      </c>
      <c r="AE4368" s="0" t="str">
        <f aca="false">IF(AND(C4367=C4368,AA4367=AA4368-1),AC4367,"")</f>
        <v/>
      </c>
      <c r="AF4368" s="0" t="str">
        <f aca="false">IF(AA4368=1,"",IF(AND(AB4368=1,AD4368&lt;&gt;1),1,0))</f>
        <v/>
      </c>
      <c r="AG4368" s="0" t="str">
        <f aca="false">IF(AA4368=1,"",IF(AND(AC4368=1,AE4368&lt;&gt;1),1,0))</f>
        <v/>
      </c>
      <c r="AH4368" s="60" t="str">
        <f aca="false">IF(AND(E4368&gt;0,AA4368&lt;2,NOT(AND(C4369=C4368,AA4369=AA4368+1))),INDEX(DATAS,AA4368+1),"")</f>
        <v/>
      </c>
      <c r="AI4368" s="60" t="str">
        <f aca="false">IF(AND(AC4368=1,AA4368&lt;2),IF(AND(C4369=C4368,AA4369=AA4368+1),IF(AC4369=1,"",INDEX(DATAS,AA4368+1)),INDEX(DATAS,AA4368+1)),"")</f>
        <v/>
      </c>
    </row>
    <row r="4369" customFormat="false" ht="15" hidden="false" customHeight="false" outlineLevel="0" collapsed="false">
      <c r="A4369" s="60" t="n">
        <v>46310</v>
      </c>
      <c r="B4369" s="0" t="n">
        <v>8</v>
      </c>
      <c r="C4369" s="0" t="n">
        <v>6473</v>
      </c>
      <c r="E4369" s="0" t="n">
        <v>0</v>
      </c>
      <c r="F4369" s="55" t="s">
        <v>1218</v>
      </c>
      <c r="I4369" s="55" t="s">
        <v>157</v>
      </c>
      <c r="L4369" s="0" t="n">
        <v>154</v>
      </c>
      <c r="U4369" s="0" t="n">
        <v>546</v>
      </c>
      <c r="V4369" s="0" t="n">
        <v>1</v>
      </c>
      <c r="W4369" s="60" t="n">
        <v>46157</v>
      </c>
      <c r="X4369" s="55" t="n">
        <f aca="false">IF(I4369="Male",0,1)</f>
        <v>1</v>
      </c>
      <c r="Y4369" s="55" t="n">
        <f aca="false">IF(OR(I4369="DNB",I4369="Dry DNB"),1,0)</f>
        <v>0</v>
      </c>
      <c r="Z4369" s="55" t="n">
        <f aca="false">IF(ISNUMBER(W4369),A4369-W4369,"")</f>
        <v>153</v>
      </c>
      <c r="AA4369" s="55" t="n">
        <f aca="false">MATCH(A4369,DATAS,0)</f>
        <v>2</v>
      </c>
      <c r="AB4369" s="55" t="n">
        <f aca="false">IF(AND(E4369&gt;0,OR(AND(B4369&gt;=1,B4369&lt;=6),B4369=10)),1,0)</f>
        <v>0</v>
      </c>
      <c r="AC4369" s="55" t="n">
        <f aca="false">IF(AND(E4369&gt;0,B4369=10),1,0)</f>
        <v>0</v>
      </c>
      <c r="AD4369" s="55" t="n">
        <f aca="false">IF(AND(C4368=C4369,AA4368=AA4369-1),AB4368,"")</f>
        <v>0</v>
      </c>
      <c r="AE4369" s="55" t="n">
        <f aca="false">IF(AND(C4368=C4369,AA4368=AA4369-1),AC4368,"")</f>
        <v>0</v>
      </c>
      <c r="AF4369" s="55" t="n">
        <f aca="false">IF(AA4369=1,"",IF(AND(AB4369=1,AD4369&lt;&gt;1),1,0))</f>
        <v>0</v>
      </c>
      <c r="AG4369" s="55" t="n">
        <f aca="false">IF(AA4369=1,"",IF(AND(AC4369=1,AE4369&lt;&gt;1),1,0))</f>
        <v>0</v>
      </c>
      <c r="AH4369" s="60" t="str">
        <f aca="false">IF(AND(E4369&gt;0,AA4369&lt;2,NOT(AND(C4370=C4369,AA4370=AA4369+1))),INDEX(DATAS,AA4369+1),"")</f>
        <v/>
      </c>
      <c r="AI4369" s="60" t="str">
        <f aca="false">IF(AND(AC4369=1,AA4369&lt;2),IF(AND(C4370=C4369,AA4370=AA4369+1),IF(AC4370=1,"",INDEX(DATAS,AA4369+1)),INDEX(DATAS,AA4369+1)),"")</f>
        <v/>
      </c>
    </row>
    <row r="4370" customFormat="false" ht="15" hidden="false" customHeight="false" outlineLevel="0" collapsed="false">
      <c r="A4370" s="60" t="n">
        <v>46309</v>
      </c>
      <c r="B4370" s="0" t="n">
        <v>8</v>
      </c>
      <c r="C4370" s="0" t="n">
        <v>6474</v>
      </c>
      <c r="E4370" s="0" t="n">
        <v>0</v>
      </c>
      <c r="F4370" s="55" t="s">
        <v>1218</v>
      </c>
      <c r="I4370" s="55" t="s">
        <v>157</v>
      </c>
      <c r="L4370" s="0" t="n">
        <v>140</v>
      </c>
      <c r="U4370" s="0" t="n">
        <v>545</v>
      </c>
      <c r="V4370" s="0" t="n">
        <v>1</v>
      </c>
      <c r="W4370" s="60" t="n">
        <v>46170</v>
      </c>
      <c r="X4370" s="55" t="n">
        <f aca="false">IF(I4370="Male",0,1)</f>
        <v>1</v>
      </c>
      <c r="Y4370" s="55" t="n">
        <f aca="false">IF(OR(I4370="DNB",I4370="Dry DNB"),1,0)</f>
        <v>0</v>
      </c>
      <c r="Z4370" s="55" t="n">
        <f aca="false">IF(ISNUMBER(W4370),A4370-W4370,"")</f>
        <v>139</v>
      </c>
      <c r="AA4370" s="55" t="n">
        <f aca="false">MATCH(A4370,DATAS,0)</f>
        <v>1</v>
      </c>
      <c r="AB4370" s="55" t="n">
        <f aca="false">IF(AND(E4370&gt;0,OR(AND(B4370&gt;=1,B4370&lt;=6),B4370=10)),1,0)</f>
        <v>0</v>
      </c>
      <c r="AC4370" s="55" t="n">
        <f aca="false">IF(AND(E4370&gt;0,B4370=10),1,0)</f>
        <v>0</v>
      </c>
      <c r="AD4370" s="0" t="str">
        <f aca="false">IF(AND(C4369=C4370,AA4369=AA4370-1),AB4369,"")</f>
        <v/>
      </c>
      <c r="AE4370" s="0" t="str">
        <f aca="false">IF(AND(C4369=C4370,AA4369=AA4370-1),AC4369,"")</f>
        <v/>
      </c>
      <c r="AF4370" s="0" t="str">
        <f aca="false">IF(AA4370=1,"",IF(AND(AB4370=1,AD4370&lt;&gt;1),1,0))</f>
        <v/>
      </c>
      <c r="AG4370" s="0" t="str">
        <f aca="false">IF(AA4370=1,"",IF(AND(AC4370=1,AE4370&lt;&gt;1),1,0))</f>
        <v/>
      </c>
      <c r="AH4370" s="60" t="str">
        <f aca="false">IF(AND(E4370&gt;0,AA4370&lt;2,NOT(AND(C4371=C4370,AA4371=AA4370+1))),INDEX(DATAS,AA4370+1),"")</f>
        <v/>
      </c>
      <c r="AI4370" s="60" t="str">
        <f aca="false">IF(AND(AC4370=1,AA4370&lt;2),IF(AND(C4371=C4370,AA4371=AA4370+1),IF(AC4371=1,"",INDEX(DATAS,AA4370+1)),INDEX(DATAS,AA4370+1)),"")</f>
        <v/>
      </c>
    </row>
    <row r="4371" customFormat="false" ht="15" hidden="false" customHeight="false" outlineLevel="0" collapsed="false">
      <c r="A4371" s="60" t="n">
        <v>46310</v>
      </c>
      <c r="B4371" s="0" t="n">
        <v>8</v>
      </c>
      <c r="C4371" s="0" t="n">
        <v>6474</v>
      </c>
      <c r="E4371" s="0" t="n">
        <v>0</v>
      </c>
      <c r="F4371" s="55" t="s">
        <v>1218</v>
      </c>
      <c r="I4371" s="55" t="s">
        <v>157</v>
      </c>
      <c r="L4371" s="0" t="n">
        <v>141</v>
      </c>
      <c r="U4371" s="0" t="n">
        <v>546</v>
      </c>
      <c r="V4371" s="0" t="n">
        <v>1</v>
      </c>
      <c r="W4371" s="60" t="n">
        <v>46170</v>
      </c>
      <c r="X4371" s="55" t="n">
        <f aca="false">IF(I4371="Male",0,1)</f>
        <v>1</v>
      </c>
      <c r="Y4371" s="55" t="n">
        <f aca="false">IF(OR(I4371="DNB",I4371="Dry DNB"),1,0)</f>
        <v>0</v>
      </c>
      <c r="Z4371" s="55" t="n">
        <f aca="false">IF(ISNUMBER(W4371),A4371-W4371,"")</f>
        <v>140</v>
      </c>
      <c r="AA4371" s="55" t="n">
        <f aca="false">MATCH(A4371,DATAS,0)</f>
        <v>2</v>
      </c>
      <c r="AB4371" s="55" t="n">
        <f aca="false">IF(AND(E4371&gt;0,OR(AND(B4371&gt;=1,B4371&lt;=6),B4371=10)),1,0)</f>
        <v>0</v>
      </c>
      <c r="AC4371" s="55" t="n">
        <f aca="false">IF(AND(E4371&gt;0,B4371=10),1,0)</f>
        <v>0</v>
      </c>
      <c r="AD4371" s="55" t="n">
        <f aca="false">IF(AND(C4370=C4371,AA4370=AA4371-1),AB4370,"")</f>
        <v>0</v>
      </c>
      <c r="AE4371" s="55" t="n">
        <f aca="false">IF(AND(C4370=C4371,AA4370=AA4371-1),AC4370,"")</f>
        <v>0</v>
      </c>
      <c r="AF4371" s="55" t="n">
        <f aca="false">IF(AA4371=1,"",IF(AND(AB4371=1,AD4371&lt;&gt;1),1,0))</f>
        <v>0</v>
      </c>
      <c r="AG4371" s="55" t="n">
        <f aca="false">IF(AA4371=1,"",IF(AND(AC4371=1,AE4371&lt;&gt;1),1,0))</f>
        <v>0</v>
      </c>
      <c r="AH4371" s="60" t="str">
        <f aca="false">IF(AND(E4371&gt;0,AA4371&lt;2,NOT(AND(C4372=C4371,AA4372=AA4371+1))),INDEX(DATAS,AA4371+1),"")</f>
        <v/>
      </c>
      <c r="AI4371" s="60" t="str">
        <f aca="false">IF(AND(AC4371=1,AA4371&lt;2),IF(AND(C4372=C4371,AA4372=AA4371+1),IF(AC4372=1,"",INDEX(DATAS,AA4371+1)),INDEX(DATAS,AA4371+1)),"")</f>
        <v/>
      </c>
    </row>
    <row r="4372" customFormat="false" ht="15" hidden="false" customHeight="false" outlineLevel="0" collapsed="false">
      <c r="A4372" s="60" t="n">
        <v>46309</v>
      </c>
      <c r="B4372" s="0" t="n">
        <v>8</v>
      </c>
      <c r="C4372" s="0" t="n">
        <v>6475</v>
      </c>
      <c r="E4372" s="0" t="n">
        <v>0</v>
      </c>
      <c r="F4372" s="55" t="s">
        <v>1218</v>
      </c>
      <c r="I4372" s="55" t="s">
        <v>157</v>
      </c>
      <c r="L4372" s="0" t="n">
        <v>153</v>
      </c>
      <c r="U4372" s="0" t="n">
        <v>545</v>
      </c>
      <c r="V4372" s="0" t="n">
        <v>1</v>
      </c>
      <c r="W4372" s="60" t="n">
        <v>46157</v>
      </c>
      <c r="X4372" s="55" t="n">
        <f aca="false">IF(I4372="Male",0,1)</f>
        <v>1</v>
      </c>
      <c r="Y4372" s="55" t="n">
        <f aca="false">IF(OR(I4372="DNB",I4372="Dry DNB"),1,0)</f>
        <v>0</v>
      </c>
      <c r="Z4372" s="55" t="n">
        <f aca="false">IF(ISNUMBER(W4372),A4372-W4372,"")</f>
        <v>152</v>
      </c>
      <c r="AA4372" s="55" t="n">
        <f aca="false">MATCH(A4372,DATAS,0)</f>
        <v>1</v>
      </c>
      <c r="AB4372" s="55" t="n">
        <f aca="false">IF(AND(E4372&gt;0,OR(AND(B4372&gt;=1,B4372&lt;=6),B4372=10)),1,0)</f>
        <v>0</v>
      </c>
      <c r="AC4372" s="55" t="n">
        <f aca="false">IF(AND(E4372&gt;0,B4372=10),1,0)</f>
        <v>0</v>
      </c>
      <c r="AD4372" s="0" t="str">
        <f aca="false">IF(AND(C4371=C4372,AA4371=AA4372-1),AB4371,"")</f>
        <v/>
      </c>
      <c r="AE4372" s="0" t="str">
        <f aca="false">IF(AND(C4371=C4372,AA4371=AA4372-1),AC4371,"")</f>
        <v/>
      </c>
      <c r="AF4372" s="0" t="str">
        <f aca="false">IF(AA4372=1,"",IF(AND(AB4372=1,AD4372&lt;&gt;1),1,0))</f>
        <v/>
      </c>
      <c r="AG4372" s="0" t="str">
        <f aca="false">IF(AA4372=1,"",IF(AND(AC4372=1,AE4372&lt;&gt;1),1,0))</f>
        <v/>
      </c>
      <c r="AH4372" s="60" t="str">
        <f aca="false">IF(AND(E4372&gt;0,AA4372&lt;2,NOT(AND(C4373=C4372,AA4373=AA4372+1))),INDEX(DATAS,AA4372+1),"")</f>
        <v/>
      </c>
      <c r="AI4372" s="60" t="str">
        <f aca="false">IF(AND(AC4372=1,AA4372&lt;2),IF(AND(C4373=C4372,AA4373=AA4372+1),IF(AC4373=1,"",INDEX(DATAS,AA4372+1)),INDEX(DATAS,AA4372+1)),"")</f>
        <v/>
      </c>
    </row>
    <row r="4373" customFormat="false" ht="15" hidden="false" customHeight="false" outlineLevel="0" collapsed="false">
      <c r="A4373" s="60" t="n">
        <v>46310</v>
      </c>
      <c r="B4373" s="0" t="n">
        <v>8</v>
      </c>
      <c r="C4373" s="0" t="n">
        <v>6475</v>
      </c>
      <c r="E4373" s="0" t="n">
        <v>0</v>
      </c>
      <c r="F4373" s="55" t="s">
        <v>1218</v>
      </c>
      <c r="I4373" s="55" t="s">
        <v>157</v>
      </c>
      <c r="L4373" s="0" t="n">
        <v>154</v>
      </c>
      <c r="U4373" s="0" t="n">
        <v>546</v>
      </c>
      <c r="V4373" s="0" t="n">
        <v>1</v>
      </c>
      <c r="W4373" s="60" t="n">
        <v>46157</v>
      </c>
      <c r="X4373" s="55" t="n">
        <f aca="false">IF(I4373="Male",0,1)</f>
        <v>1</v>
      </c>
      <c r="Y4373" s="55" t="n">
        <f aca="false">IF(OR(I4373="DNB",I4373="Dry DNB"),1,0)</f>
        <v>0</v>
      </c>
      <c r="Z4373" s="55" t="n">
        <f aca="false">IF(ISNUMBER(W4373),A4373-W4373,"")</f>
        <v>153</v>
      </c>
      <c r="AA4373" s="55" t="n">
        <f aca="false">MATCH(A4373,DATAS,0)</f>
        <v>2</v>
      </c>
      <c r="AB4373" s="55" t="n">
        <f aca="false">IF(AND(E4373&gt;0,OR(AND(B4373&gt;=1,B4373&lt;=6),B4373=10)),1,0)</f>
        <v>0</v>
      </c>
      <c r="AC4373" s="55" t="n">
        <f aca="false">IF(AND(E4373&gt;0,B4373=10),1,0)</f>
        <v>0</v>
      </c>
      <c r="AD4373" s="55" t="n">
        <f aca="false">IF(AND(C4372=C4373,AA4372=AA4373-1),AB4372,"")</f>
        <v>0</v>
      </c>
      <c r="AE4373" s="55" t="n">
        <f aca="false">IF(AND(C4372=C4373,AA4372=AA4373-1),AC4372,"")</f>
        <v>0</v>
      </c>
      <c r="AF4373" s="55" t="n">
        <f aca="false">IF(AA4373=1,"",IF(AND(AB4373=1,AD4373&lt;&gt;1),1,0))</f>
        <v>0</v>
      </c>
      <c r="AG4373" s="55" t="n">
        <f aca="false">IF(AA4373=1,"",IF(AND(AC4373=1,AE4373&lt;&gt;1),1,0))</f>
        <v>0</v>
      </c>
      <c r="AH4373" s="60" t="str">
        <f aca="false">IF(AND(E4373&gt;0,AA4373&lt;2,NOT(AND(C4374=C4373,AA4374=AA4373+1))),INDEX(DATAS,AA4373+1),"")</f>
        <v/>
      </c>
      <c r="AI4373" s="60" t="str">
        <f aca="false">IF(AND(AC4373=1,AA4373&lt;2),IF(AND(C4374=C4373,AA4374=AA4373+1),IF(AC4374=1,"",INDEX(DATAS,AA4373+1)),INDEX(DATAS,AA4373+1)),"")</f>
        <v/>
      </c>
    </row>
    <row r="4374" customFormat="false" ht="15" hidden="false" customHeight="false" outlineLevel="0" collapsed="false">
      <c r="A4374" s="60" t="n">
        <v>46309</v>
      </c>
      <c r="B4374" s="0" t="n">
        <v>8</v>
      </c>
      <c r="C4374" s="0" t="n">
        <v>6476</v>
      </c>
      <c r="E4374" s="0" t="n">
        <v>0</v>
      </c>
      <c r="F4374" s="55" t="s">
        <v>1218</v>
      </c>
      <c r="I4374" s="55" t="s">
        <v>157</v>
      </c>
      <c r="L4374" s="0" t="n">
        <v>79</v>
      </c>
      <c r="U4374" s="0" t="n">
        <v>545</v>
      </c>
      <c r="V4374" s="0" t="n">
        <v>3</v>
      </c>
      <c r="W4374" s="60" t="n">
        <v>46231</v>
      </c>
      <c r="X4374" s="55" t="n">
        <f aca="false">IF(I4374="Male",0,1)</f>
        <v>1</v>
      </c>
      <c r="Y4374" s="55" t="n">
        <f aca="false">IF(OR(I4374="DNB",I4374="Dry DNB"),1,0)</f>
        <v>0</v>
      </c>
      <c r="Z4374" s="55" t="n">
        <f aca="false">IF(ISNUMBER(W4374),A4374-W4374,"")</f>
        <v>78</v>
      </c>
      <c r="AA4374" s="55" t="n">
        <f aca="false">MATCH(A4374,DATAS,0)</f>
        <v>1</v>
      </c>
      <c r="AB4374" s="55" t="n">
        <f aca="false">IF(AND(E4374&gt;0,OR(AND(B4374&gt;=1,B4374&lt;=6),B4374=10)),1,0)</f>
        <v>0</v>
      </c>
      <c r="AC4374" s="55" t="n">
        <f aca="false">IF(AND(E4374&gt;0,B4374=10),1,0)</f>
        <v>0</v>
      </c>
      <c r="AD4374" s="0" t="str">
        <f aca="false">IF(AND(C4373=C4374,AA4373=AA4374-1),AB4373,"")</f>
        <v/>
      </c>
      <c r="AE4374" s="0" t="str">
        <f aca="false">IF(AND(C4373=C4374,AA4373=AA4374-1),AC4373,"")</f>
        <v/>
      </c>
      <c r="AF4374" s="0" t="str">
        <f aca="false">IF(AA4374=1,"",IF(AND(AB4374=1,AD4374&lt;&gt;1),1,0))</f>
        <v/>
      </c>
      <c r="AG4374" s="0" t="str">
        <f aca="false">IF(AA4374=1,"",IF(AND(AC4374=1,AE4374&lt;&gt;1),1,0))</f>
        <v/>
      </c>
      <c r="AH4374" s="60" t="str">
        <f aca="false">IF(AND(E4374&gt;0,AA4374&lt;2,NOT(AND(C4375=C4374,AA4375=AA4374+1))),INDEX(DATAS,AA4374+1),"")</f>
        <v/>
      </c>
      <c r="AI4374" s="60" t="str">
        <f aca="false">IF(AND(AC4374=1,AA4374&lt;2),IF(AND(C4375=C4374,AA4375=AA4374+1),IF(AC4375=1,"",INDEX(DATAS,AA4374+1)),INDEX(DATAS,AA4374+1)),"")</f>
        <v/>
      </c>
    </row>
    <row r="4375" customFormat="false" ht="15" hidden="false" customHeight="false" outlineLevel="0" collapsed="false">
      <c r="A4375" s="60" t="n">
        <v>46310</v>
      </c>
      <c r="B4375" s="0" t="n">
        <v>8</v>
      </c>
      <c r="C4375" s="0" t="n">
        <v>6476</v>
      </c>
      <c r="E4375" s="0" t="n">
        <v>0</v>
      </c>
      <c r="F4375" s="55" t="s">
        <v>1218</v>
      </c>
      <c r="I4375" s="55" t="s">
        <v>157</v>
      </c>
      <c r="L4375" s="0" t="n">
        <v>80</v>
      </c>
      <c r="U4375" s="0" t="n">
        <v>546</v>
      </c>
      <c r="V4375" s="0" t="n">
        <v>3</v>
      </c>
      <c r="W4375" s="60" t="n">
        <v>46231</v>
      </c>
      <c r="X4375" s="55" t="n">
        <f aca="false">IF(I4375="Male",0,1)</f>
        <v>1</v>
      </c>
      <c r="Y4375" s="55" t="n">
        <f aca="false">IF(OR(I4375="DNB",I4375="Dry DNB"),1,0)</f>
        <v>0</v>
      </c>
      <c r="Z4375" s="55" t="n">
        <f aca="false">IF(ISNUMBER(W4375),A4375-W4375,"")</f>
        <v>79</v>
      </c>
      <c r="AA4375" s="55" t="n">
        <f aca="false">MATCH(A4375,DATAS,0)</f>
        <v>2</v>
      </c>
      <c r="AB4375" s="55" t="n">
        <f aca="false">IF(AND(E4375&gt;0,OR(AND(B4375&gt;=1,B4375&lt;=6),B4375=10)),1,0)</f>
        <v>0</v>
      </c>
      <c r="AC4375" s="55" t="n">
        <f aca="false">IF(AND(E4375&gt;0,B4375=10),1,0)</f>
        <v>0</v>
      </c>
      <c r="AD4375" s="55" t="n">
        <f aca="false">IF(AND(C4374=C4375,AA4374=AA4375-1),AB4374,"")</f>
        <v>0</v>
      </c>
      <c r="AE4375" s="55" t="n">
        <f aca="false">IF(AND(C4374=C4375,AA4374=AA4375-1),AC4374,"")</f>
        <v>0</v>
      </c>
      <c r="AF4375" s="55" t="n">
        <f aca="false">IF(AA4375=1,"",IF(AND(AB4375=1,AD4375&lt;&gt;1),1,0))</f>
        <v>0</v>
      </c>
      <c r="AG4375" s="55" t="n">
        <f aca="false">IF(AA4375=1,"",IF(AND(AC4375=1,AE4375&lt;&gt;1),1,0))</f>
        <v>0</v>
      </c>
      <c r="AH4375" s="60" t="str">
        <f aca="false">IF(AND(E4375&gt;0,AA4375&lt;2,NOT(AND(C4376=C4375,AA4376=AA4375+1))),INDEX(DATAS,AA4375+1),"")</f>
        <v/>
      </c>
      <c r="AI4375" s="60" t="str">
        <f aca="false">IF(AND(AC4375=1,AA4375&lt;2),IF(AND(C4376=C4375,AA4376=AA4375+1),IF(AC4376=1,"",INDEX(DATAS,AA4375+1)),INDEX(DATAS,AA4375+1)),"")</f>
        <v/>
      </c>
    </row>
    <row r="4376" customFormat="false" ht="15" hidden="false" customHeight="false" outlineLevel="0" collapsed="false">
      <c r="A4376" s="60" t="n">
        <v>46309</v>
      </c>
      <c r="B4376" s="0" t="n">
        <v>8</v>
      </c>
      <c r="C4376" s="0" t="n">
        <v>6477</v>
      </c>
      <c r="E4376" s="0" t="n">
        <v>0</v>
      </c>
      <c r="F4376" s="55" t="s">
        <v>1218</v>
      </c>
      <c r="I4376" s="55" t="s">
        <v>157</v>
      </c>
      <c r="L4376" s="0" t="n">
        <v>146</v>
      </c>
      <c r="U4376" s="0" t="n">
        <v>545</v>
      </c>
      <c r="V4376" s="0" t="n">
        <v>1</v>
      </c>
      <c r="W4376" s="60" t="n">
        <v>46164</v>
      </c>
      <c r="X4376" s="55" t="n">
        <f aca="false">IF(I4376="Male",0,1)</f>
        <v>1</v>
      </c>
      <c r="Y4376" s="55" t="n">
        <f aca="false">IF(OR(I4376="DNB",I4376="Dry DNB"),1,0)</f>
        <v>0</v>
      </c>
      <c r="Z4376" s="55" t="n">
        <f aca="false">IF(ISNUMBER(W4376),A4376-W4376,"")</f>
        <v>145</v>
      </c>
      <c r="AA4376" s="55" t="n">
        <f aca="false">MATCH(A4376,DATAS,0)</f>
        <v>1</v>
      </c>
      <c r="AB4376" s="55" t="n">
        <f aca="false">IF(AND(E4376&gt;0,OR(AND(B4376&gt;=1,B4376&lt;=6),B4376=10)),1,0)</f>
        <v>0</v>
      </c>
      <c r="AC4376" s="55" t="n">
        <f aca="false">IF(AND(E4376&gt;0,B4376=10),1,0)</f>
        <v>0</v>
      </c>
      <c r="AD4376" s="0" t="str">
        <f aca="false">IF(AND(C4375=C4376,AA4375=AA4376-1),AB4375,"")</f>
        <v/>
      </c>
      <c r="AE4376" s="0" t="str">
        <f aca="false">IF(AND(C4375=C4376,AA4375=AA4376-1),AC4375,"")</f>
        <v/>
      </c>
      <c r="AF4376" s="0" t="str">
        <f aca="false">IF(AA4376=1,"",IF(AND(AB4376=1,AD4376&lt;&gt;1),1,0))</f>
        <v/>
      </c>
      <c r="AG4376" s="0" t="str">
        <f aca="false">IF(AA4376=1,"",IF(AND(AC4376=1,AE4376&lt;&gt;1),1,0))</f>
        <v/>
      </c>
      <c r="AH4376" s="60" t="str">
        <f aca="false">IF(AND(E4376&gt;0,AA4376&lt;2,NOT(AND(C4377=C4376,AA4377=AA4376+1))),INDEX(DATAS,AA4376+1),"")</f>
        <v/>
      </c>
      <c r="AI4376" s="60" t="str">
        <f aca="false">IF(AND(AC4376=1,AA4376&lt;2),IF(AND(C4377=C4376,AA4377=AA4376+1),IF(AC4377=1,"",INDEX(DATAS,AA4376+1)),INDEX(DATAS,AA4376+1)),"")</f>
        <v/>
      </c>
    </row>
    <row r="4377" customFormat="false" ht="15" hidden="false" customHeight="false" outlineLevel="0" collapsed="false">
      <c r="A4377" s="60" t="n">
        <v>46310</v>
      </c>
      <c r="B4377" s="0" t="n">
        <v>8</v>
      </c>
      <c r="C4377" s="0" t="n">
        <v>6477</v>
      </c>
      <c r="E4377" s="0" t="n">
        <v>0</v>
      </c>
      <c r="F4377" s="55" t="s">
        <v>1218</v>
      </c>
      <c r="I4377" s="55" t="s">
        <v>157</v>
      </c>
      <c r="L4377" s="0" t="n">
        <v>147</v>
      </c>
      <c r="U4377" s="0" t="n">
        <v>546</v>
      </c>
      <c r="V4377" s="0" t="n">
        <v>1</v>
      </c>
      <c r="W4377" s="60" t="n">
        <v>46164</v>
      </c>
      <c r="X4377" s="55" t="n">
        <f aca="false">IF(I4377="Male",0,1)</f>
        <v>1</v>
      </c>
      <c r="Y4377" s="55" t="n">
        <f aca="false">IF(OR(I4377="DNB",I4377="Dry DNB"),1,0)</f>
        <v>0</v>
      </c>
      <c r="Z4377" s="55" t="n">
        <f aca="false">IF(ISNUMBER(W4377),A4377-W4377,"")</f>
        <v>146</v>
      </c>
      <c r="AA4377" s="55" t="n">
        <f aca="false">MATCH(A4377,DATAS,0)</f>
        <v>2</v>
      </c>
      <c r="AB4377" s="55" t="n">
        <f aca="false">IF(AND(E4377&gt;0,OR(AND(B4377&gt;=1,B4377&lt;=6),B4377=10)),1,0)</f>
        <v>0</v>
      </c>
      <c r="AC4377" s="55" t="n">
        <f aca="false">IF(AND(E4377&gt;0,B4377=10),1,0)</f>
        <v>0</v>
      </c>
      <c r="AD4377" s="55" t="n">
        <f aca="false">IF(AND(C4376=C4377,AA4376=AA4377-1),AB4376,"")</f>
        <v>0</v>
      </c>
      <c r="AE4377" s="55" t="n">
        <f aca="false">IF(AND(C4376=C4377,AA4376=AA4377-1),AC4376,"")</f>
        <v>0</v>
      </c>
      <c r="AF4377" s="55" t="n">
        <f aca="false">IF(AA4377=1,"",IF(AND(AB4377=1,AD4377&lt;&gt;1),1,0))</f>
        <v>0</v>
      </c>
      <c r="AG4377" s="55" t="n">
        <f aca="false">IF(AA4377=1,"",IF(AND(AC4377=1,AE4377&lt;&gt;1),1,0))</f>
        <v>0</v>
      </c>
      <c r="AH4377" s="60" t="str">
        <f aca="false">IF(AND(E4377&gt;0,AA4377&lt;2,NOT(AND(C4378=C4377,AA4378=AA4377+1))),INDEX(DATAS,AA4377+1),"")</f>
        <v/>
      </c>
      <c r="AI4377" s="60" t="str">
        <f aca="false">IF(AND(AC4377=1,AA4377&lt;2),IF(AND(C4378=C4377,AA4378=AA4377+1),IF(AC4378=1,"",INDEX(DATAS,AA4377+1)),INDEX(DATAS,AA4377+1)),"")</f>
        <v/>
      </c>
    </row>
    <row r="4378" customFormat="false" ht="15" hidden="false" customHeight="false" outlineLevel="0" collapsed="false">
      <c r="A4378" s="60" t="n">
        <v>46309</v>
      </c>
      <c r="B4378" s="0" t="n">
        <v>8</v>
      </c>
      <c r="C4378" s="0" t="n">
        <v>6478</v>
      </c>
      <c r="E4378" s="0" t="n">
        <v>0</v>
      </c>
      <c r="F4378" s="55" t="s">
        <v>1219</v>
      </c>
      <c r="I4378" s="55" t="s">
        <v>157</v>
      </c>
      <c r="L4378" s="0" t="n">
        <v>140</v>
      </c>
      <c r="U4378" s="0" t="n">
        <v>544</v>
      </c>
      <c r="V4378" s="0" t="n">
        <v>1</v>
      </c>
      <c r="W4378" s="60" t="n">
        <v>46170</v>
      </c>
      <c r="X4378" s="55" t="n">
        <f aca="false">IF(I4378="Male",0,1)</f>
        <v>1</v>
      </c>
      <c r="Y4378" s="55" t="n">
        <f aca="false">IF(OR(I4378="DNB",I4378="Dry DNB"),1,0)</f>
        <v>0</v>
      </c>
      <c r="Z4378" s="55" t="n">
        <f aca="false">IF(ISNUMBER(W4378),A4378-W4378,"")</f>
        <v>139</v>
      </c>
      <c r="AA4378" s="55" t="n">
        <f aca="false">MATCH(A4378,DATAS,0)</f>
        <v>1</v>
      </c>
      <c r="AB4378" s="55" t="n">
        <f aca="false">IF(AND(E4378&gt;0,OR(AND(B4378&gt;=1,B4378&lt;=6),B4378=10)),1,0)</f>
        <v>0</v>
      </c>
      <c r="AC4378" s="55" t="n">
        <f aca="false">IF(AND(E4378&gt;0,B4378=10),1,0)</f>
        <v>0</v>
      </c>
      <c r="AD4378" s="0" t="str">
        <f aca="false">IF(AND(C4377=C4378,AA4377=AA4378-1),AB4377,"")</f>
        <v/>
      </c>
      <c r="AE4378" s="0" t="str">
        <f aca="false">IF(AND(C4377=C4378,AA4377=AA4378-1),AC4377,"")</f>
        <v/>
      </c>
      <c r="AF4378" s="0" t="str">
        <f aca="false">IF(AA4378=1,"",IF(AND(AB4378=1,AD4378&lt;&gt;1),1,0))</f>
        <v/>
      </c>
      <c r="AG4378" s="0" t="str">
        <f aca="false">IF(AA4378=1,"",IF(AND(AC4378=1,AE4378&lt;&gt;1),1,0))</f>
        <v/>
      </c>
      <c r="AH4378" s="60" t="str">
        <f aca="false">IF(AND(E4378&gt;0,AA4378&lt;2,NOT(AND(C4379=C4378,AA4379=AA4378+1))),INDEX(DATAS,AA4378+1),"")</f>
        <v/>
      </c>
      <c r="AI4378" s="60" t="str">
        <f aca="false">IF(AND(AC4378=1,AA4378&lt;2),IF(AND(C4379=C4378,AA4379=AA4378+1),IF(AC4379=1,"",INDEX(DATAS,AA4378+1)),INDEX(DATAS,AA4378+1)),"")</f>
        <v/>
      </c>
    </row>
    <row r="4379" customFormat="false" ht="15" hidden="false" customHeight="false" outlineLevel="0" collapsed="false">
      <c r="A4379" s="60" t="n">
        <v>46310</v>
      </c>
      <c r="B4379" s="0" t="n">
        <v>8</v>
      </c>
      <c r="C4379" s="0" t="n">
        <v>6478</v>
      </c>
      <c r="E4379" s="0" t="n">
        <v>0</v>
      </c>
      <c r="F4379" s="55" t="s">
        <v>1219</v>
      </c>
      <c r="I4379" s="55" t="s">
        <v>157</v>
      </c>
      <c r="L4379" s="0" t="n">
        <v>141</v>
      </c>
      <c r="U4379" s="0" t="n">
        <v>545</v>
      </c>
      <c r="V4379" s="0" t="n">
        <v>1</v>
      </c>
      <c r="W4379" s="60" t="n">
        <v>46170</v>
      </c>
      <c r="X4379" s="55" t="n">
        <f aca="false">IF(I4379="Male",0,1)</f>
        <v>1</v>
      </c>
      <c r="Y4379" s="55" t="n">
        <f aca="false">IF(OR(I4379="DNB",I4379="Dry DNB"),1,0)</f>
        <v>0</v>
      </c>
      <c r="Z4379" s="55" t="n">
        <f aca="false">IF(ISNUMBER(W4379),A4379-W4379,"")</f>
        <v>140</v>
      </c>
      <c r="AA4379" s="55" t="n">
        <f aca="false">MATCH(A4379,DATAS,0)</f>
        <v>2</v>
      </c>
      <c r="AB4379" s="55" t="n">
        <f aca="false">IF(AND(E4379&gt;0,OR(AND(B4379&gt;=1,B4379&lt;=6),B4379=10)),1,0)</f>
        <v>0</v>
      </c>
      <c r="AC4379" s="55" t="n">
        <f aca="false">IF(AND(E4379&gt;0,B4379=10),1,0)</f>
        <v>0</v>
      </c>
      <c r="AD4379" s="55" t="n">
        <f aca="false">IF(AND(C4378=C4379,AA4378=AA4379-1),AB4378,"")</f>
        <v>0</v>
      </c>
      <c r="AE4379" s="55" t="n">
        <f aca="false">IF(AND(C4378=C4379,AA4378=AA4379-1),AC4378,"")</f>
        <v>0</v>
      </c>
      <c r="AF4379" s="55" t="n">
        <f aca="false">IF(AA4379=1,"",IF(AND(AB4379=1,AD4379&lt;&gt;1),1,0))</f>
        <v>0</v>
      </c>
      <c r="AG4379" s="55" t="n">
        <f aca="false">IF(AA4379=1,"",IF(AND(AC4379=1,AE4379&lt;&gt;1),1,0))</f>
        <v>0</v>
      </c>
      <c r="AH4379" s="60" t="str">
        <f aca="false">IF(AND(E4379&gt;0,AA4379&lt;2,NOT(AND(C4380=C4379,AA4380=AA4379+1))),INDEX(DATAS,AA4379+1),"")</f>
        <v/>
      </c>
      <c r="AI4379" s="60" t="str">
        <f aca="false">IF(AND(AC4379=1,AA4379&lt;2),IF(AND(C4380=C4379,AA4380=AA4379+1),IF(AC4380=1,"",INDEX(DATAS,AA4379+1)),INDEX(DATAS,AA4379+1)),"")</f>
        <v/>
      </c>
    </row>
    <row r="4380" customFormat="false" ht="15" hidden="false" customHeight="false" outlineLevel="0" collapsed="false">
      <c r="A4380" s="60" t="n">
        <v>46309</v>
      </c>
      <c r="B4380" s="0" t="n">
        <v>8</v>
      </c>
      <c r="C4380" s="0" t="n">
        <v>6479</v>
      </c>
      <c r="E4380" s="0" t="n">
        <v>0</v>
      </c>
      <c r="F4380" s="55" t="s">
        <v>1219</v>
      </c>
      <c r="I4380" s="55" t="s">
        <v>157</v>
      </c>
      <c r="L4380" s="0" t="n">
        <v>77</v>
      </c>
      <c r="U4380" s="0" t="n">
        <v>544</v>
      </c>
      <c r="V4380" s="0" t="n">
        <v>1</v>
      </c>
      <c r="W4380" s="60" t="n">
        <v>46233</v>
      </c>
      <c r="X4380" s="55" t="n">
        <f aca="false">IF(I4380="Male",0,1)</f>
        <v>1</v>
      </c>
      <c r="Y4380" s="55" t="n">
        <f aca="false">IF(OR(I4380="DNB",I4380="Dry DNB"),1,0)</f>
        <v>0</v>
      </c>
      <c r="Z4380" s="55" t="n">
        <f aca="false">IF(ISNUMBER(W4380),A4380-W4380,"")</f>
        <v>76</v>
      </c>
      <c r="AA4380" s="55" t="n">
        <f aca="false">MATCH(A4380,DATAS,0)</f>
        <v>1</v>
      </c>
      <c r="AB4380" s="55" t="n">
        <f aca="false">IF(AND(E4380&gt;0,OR(AND(B4380&gt;=1,B4380&lt;=6),B4380=10)),1,0)</f>
        <v>0</v>
      </c>
      <c r="AC4380" s="55" t="n">
        <f aca="false">IF(AND(E4380&gt;0,B4380=10),1,0)</f>
        <v>0</v>
      </c>
      <c r="AD4380" s="0" t="str">
        <f aca="false">IF(AND(C4379=C4380,AA4379=AA4380-1),AB4379,"")</f>
        <v/>
      </c>
      <c r="AE4380" s="0" t="str">
        <f aca="false">IF(AND(C4379=C4380,AA4379=AA4380-1),AC4379,"")</f>
        <v/>
      </c>
      <c r="AF4380" s="0" t="str">
        <f aca="false">IF(AA4380=1,"",IF(AND(AB4380=1,AD4380&lt;&gt;1),1,0))</f>
        <v/>
      </c>
      <c r="AG4380" s="0" t="str">
        <f aca="false">IF(AA4380=1,"",IF(AND(AC4380=1,AE4380&lt;&gt;1),1,0))</f>
        <v/>
      </c>
      <c r="AH4380" s="60" t="str">
        <f aca="false">IF(AND(E4380&gt;0,AA4380&lt;2,NOT(AND(C4381=C4380,AA4381=AA4380+1))),INDEX(DATAS,AA4380+1),"")</f>
        <v/>
      </c>
      <c r="AI4380" s="60" t="str">
        <f aca="false">IF(AND(AC4380=1,AA4380&lt;2),IF(AND(C4381=C4380,AA4381=AA4380+1),IF(AC4381=1,"",INDEX(DATAS,AA4380+1)),INDEX(DATAS,AA4380+1)),"")</f>
        <v/>
      </c>
    </row>
    <row r="4381" customFormat="false" ht="15" hidden="false" customHeight="false" outlineLevel="0" collapsed="false">
      <c r="A4381" s="60" t="n">
        <v>46310</v>
      </c>
      <c r="B4381" s="0" t="n">
        <v>8</v>
      </c>
      <c r="C4381" s="0" t="n">
        <v>6479</v>
      </c>
      <c r="E4381" s="0" t="n">
        <v>0</v>
      </c>
      <c r="F4381" s="55" t="s">
        <v>1219</v>
      </c>
      <c r="I4381" s="55" t="s">
        <v>157</v>
      </c>
      <c r="L4381" s="0" t="n">
        <v>78</v>
      </c>
      <c r="U4381" s="0" t="n">
        <v>545</v>
      </c>
      <c r="V4381" s="0" t="n">
        <v>1</v>
      </c>
      <c r="W4381" s="60" t="n">
        <v>46233</v>
      </c>
      <c r="X4381" s="55" t="n">
        <f aca="false">IF(I4381="Male",0,1)</f>
        <v>1</v>
      </c>
      <c r="Y4381" s="55" t="n">
        <f aca="false">IF(OR(I4381="DNB",I4381="Dry DNB"),1,0)</f>
        <v>0</v>
      </c>
      <c r="Z4381" s="55" t="n">
        <f aca="false">IF(ISNUMBER(W4381),A4381-W4381,"")</f>
        <v>77</v>
      </c>
      <c r="AA4381" s="55" t="n">
        <f aca="false">MATCH(A4381,DATAS,0)</f>
        <v>2</v>
      </c>
      <c r="AB4381" s="55" t="n">
        <f aca="false">IF(AND(E4381&gt;0,OR(AND(B4381&gt;=1,B4381&lt;=6),B4381=10)),1,0)</f>
        <v>0</v>
      </c>
      <c r="AC4381" s="55" t="n">
        <f aca="false">IF(AND(E4381&gt;0,B4381=10),1,0)</f>
        <v>0</v>
      </c>
      <c r="AD4381" s="55" t="n">
        <f aca="false">IF(AND(C4380=C4381,AA4380=AA4381-1),AB4380,"")</f>
        <v>0</v>
      </c>
      <c r="AE4381" s="55" t="n">
        <f aca="false">IF(AND(C4380=C4381,AA4380=AA4381-1),AC4380,"")</f>
        <v>0</v>
      </c>
      <c r="AF4381" s="55" t="n">
        <f aca="false">IF(AA4381=1,"",IF(AND(AB4381=1,AD4381&lt;&gt;1),1,0))</f>
        <v>0</v>
      </c>
      <c r="AG4381" s="55" t="n">
        <f aca="false">IF(AA4381=1,"",IF(AND(AC4381=1,AE4381&lt;&gt;1),1,0))</f>
        <v>0</v>
      </c>
      <c r="AH4381" s="60" t="str">
        <f aca="false">IF(AND(E4381&gt;0,AA4381&lt;2,NOT(AND(C4382=C4381,AA4382=AA4381+1))),INDEX(DATAS,AA4381+1),"")</f>
        <v/>
      </c>
      <c r="AI4381" s="60" t="str">
        <f aca="false">IF(AND(AC4381=1,AA4381&lt;2),IF(AND(C4382=C4381,AA4382=AA4381+1),IF(AC4382=1,"",INDEX(DATAS,AA4381+1)),INDEX(DATAS,AA4381+1)),"")</f>
        <v/>
      </c>
    </row>
    <row r="4382" customFormat="false" ht="15" hidden="false" customHeight="false" outlineLevel="0" collapsed="false">
      <c r="A4382" s="60" t="n">
        <v>46309</v>
      </c>
      <c r="B4382" s="0" t="n">
        <v>8</v>
      </c>
      <c r="C4382" s="0" t="n">
        <v>6480</v>
      </c>
      <c r="E4382" s="0" t="n">
        <v>0</v>
      </c>
      <c r="F4382" s="55" t="s">
        <v>1219</v>
      </c>
      <c r="I4382" s="55" t="s">
        <v>157</v>
      </c>
      <c r="L4382" s="0" t="n">
        <v>133</v>
      </c>
      <c r="U4382" s="0" t="n">
        <v>544</v>
      </c>
      <c r="V4382" s="0" t="n">
        <v>1</v>
      </c>
      <c r="W4382" s="60" t="n">
        <v>46177</v>
      </c>
      <c r="X4382" s="55" t="n">
        <f aca="false">IF(I4382="Male",0,1)</f>
        <v>1</v>
      </c>
      <c r="Y4382" s="55" t="n">
        <f aca="false">IF(OR(I4382="DNB",I4382="Dry DNB"),1,0)</f>
        <v>0</v>
      </c>
      <c r="Z4382" s="55" t="n">
        <f aca="false">IF(ISNUMBER(W4382),A4382-W4382,"")</f>
        <v>132</v>
      </c>
      <c r="AA4382" s="55" t="n">
        <f aca="false">MATCH(A4382,DATAS,0)</f>
        <v>1</v>
      </c>
      <c r="AB4382" s="55" t="n">
        <f aca="false">IF(AND(E4382&gt;0,OR(AND(B4382&gt;=1,B4382&lt;=6),B4382=10)),1,0)</f>
        <v>0</v>
      </c>
      <c r="AC4382" s="55" t="n">
        <f aca="false">IF(AND(E4382&gt;0,B4382=10),1,0)</f>
        <v>0</v>
      </c>
      <c r="AD4382" s="0" t="str">
        <f aca="false">IF(AND(C4381=C4382,AA4381=AA4382-1),AB4381,"")</f>
        <v/>
      </c>
      <c r="AE4382" s="0" t="str">
        <f aca="false">IF(AND(C4381=C4382,AA4381=AA4382-1),AC4381,"")</f>
        <v/>
      </c>
      <c r="AF4382" s="0" t="str">
        <f aca="false">IF(AA4382=1,"",IF(AND(AB4382=1,AD4382&lt;&gt;1),1,0))</f>
        <v/>
      </c>
      <c r="AG4382" s="0" t="str">
        <f aca="false">IF(AA4382=1,"",IF(AND(AC4382=1,AE4382&lt;&gt;1),1,0))</f>
        <v/>
      </c>
      <c r="AH4382" s="60" t="str">
        <f aca="false">IF(AND(E4382&gt;0,AA4382&lt;2,NOT(AND(C4383=C4382,AA4383=AA4382+1))),INDEX(DATAS,AA4382+1),"")</f>
        <v/>
      </c>
      <c r="AI4382" s="60" t="str">
        <f aca="false">IF(AND(AC4382=1,AA4382&lt;2),IF(AND(C4383=C4382,AA4383=AA4382+1),IF(AC4383=1,"",INDEX(DATAS,AA4382+1)),INDEX(DATAS,AA4382+1)),"")</f>
        <v/>
      </c>
    </row>
    <row r="4383" customFormat="false" ht="15" hidden="false" customHeight="false" outlineLevel="0" collapsed="false">
      <c r="A4383" s="60" t="n">
        <v>46310</v>
      </c>
      <c r="B4383" s="0" t="n">
        <v>8</v>
      </c>
      <c r="C4383" s="0" t="n">
        <v>6480</v>
      </c>
      <c r="E4383" s="0" t="n">
        <v>0</v>
      </c>
      <c r="F4383" s="55" t="s">
        <v>1219</v>
      </c>
      <c r="I4383" s="55" t="s">
        <v>157</v>
      </c>
      <c r="L4383" s="0" t="n">
        <v>134</v>
      </c>
      <c r="U4383" s="0" t="n">
        <v>545</v>
      </c>
      <c r="V4383" s="0" t="n">
        <v>1</v>
      </c>
      <c r="W4383" s="60" t="n">
        <v>46177</v>
      </c>
      <c r="X4383" s="55" t="n">
        <f aca="false">IF(I4383="Male",0,1)</f>
        <v>1</v>
      </c>
      <c r="Y4383" s="55" t="n">
        <f aca="false">IF(OR(I4383="DNB",I4383="Dry DNB"),1,0)</f>
        <v>0</v>
      </c>
      <c r="Z4383" s="55" t="n">
        <f aca="false">IF(ISNUMBER(W4383),A4383-W4383,"")</f>
        <v>133</v>
      </c>
      <c r="AA4383" s="55" t="n">
        <f aca="false">MATCH(A4383,DATAS,0)</f>
        <v>2</v>
      </c>
      <c r="AB4383" s="55" t="n">
        <f aca="false">IF(AND(E4383&gt;0,OR(AND(B4383&gt;=1,B4383&lt;=6),B4383=10)),1,0)</f>
        <v>0</v>
      </c>
      <c r="AC4383" s="55" t="n">
        <f aca="false">IF(AND(E4383&gt;0,B4383=10),1,0)</f>
        <v>0</v>
      </c>
      <c r="AD4383" s="55" t="n">
        <f aca="false">IF(AND(C4382=C4383,AA4382=AA4383-1),AB4382,"")</f>
        <v>0</v>
      </c>
      <c r="AE4383" s="55" t="n">
        <f aca="false">IF(AND(C4382=C4383,AA4382=AA4383-1),AC4382,"")</f>
        <v>0</v>
      </c>
      <c r="AF4383" s="55" t="n">
        <f aca="false">IF(AA4383=1,"",IF(AND(AB4383=1,AD4383&lt;&gt;1),1,0))</f>
        <v>0</v>
      </c>
      <c r="AG4383" s="55" t="n">
        <f aca="false">IF(AA4383=1,"",IF(AND(AC4383=1,AE4383&lt;&gt;1),1,0))</f>
        <v>0</v>
      </c>
      <c r="AH4383" s="60" t="str">
        <f aca="false">IF(AND(E4383&gt;0,AA4383&lt;2,NOT(AND(C4384=C4383,AA4384=AA4383+1))),INDEX(DATAS,AA4383+1),"")</f>
        <v/>
      </c>
      <c r="AI4383" s="60" t="str">
        <f aca="false">IF(AND(AC4383=1,AA4383&lt;2),IF(AND(C4384=C4383,AA4384=AA4383+1),IF(AC4384=1,"",INDEX(DATAS,AA4383+1)),INDEX(DATAS,AA4383+1)),"")</f>
        <v/>
      </c>
    </row>
    <row r="4384" customFormat="false" ht="15" hidden="false" customHeight="false" outlineLevel="0" collapsed="false">
      <c r="A4384" s="60" t="n">
        <v>46309</v>
      </c>
      <c r="B4384" s="0" t="n">
        <v>8</v>
      </c>
      <c r="C4384" s="0" t="n">
        <v>6481</v>
      </c>
      <c r="E4384" s="0" t="n">
        <v>0</v>
      </c>
      <c r="F4384" s="55" t="s">
        <v>1219</v>
      </c>
      <c r="I4384" s="55" t="s">
        <v>157</v>
      </c>
      <c r="L4384" s="0" t="n">
        <v>143</v>
      </c>
      <c r="U4384" s="0" t="n">
        <v>544</v>
      </c>
      <c r="V4384" s="0" t="n">
        <v>1</v>
      </c>
      <c r="W4384" s="60" t="n">
        <v>46167</v>
      </c>
      <c r="X4384" s="55" t="n">
        <f aca="false">IF(I4384="Male",0,1)</f>
        <v>1</v>
      </c>
      <c r="Y4384" s="55" t="n">
        <f aca="false">IF(OR(I4384="DNB",I4384="Dry DNB"),1,0)</f>
        <v>0</v>
      </c>
      <c r="Z4384" s="55" t="n">
        <f aca="false">IF(ISNUMBER(W4384),A4384-W4384,"")</f>
        <v>142</v>
      </c>
      <c r="AA4384" s="55" t="n">
        <f aca="false">MATCH(A4384,DATAS,0)</f>
        <v>1</v>
      </c>
      <c r="AB4384" s="55" t="n">
        <f aca="false">IF(AND(E4384&gt;0,OR(AND(B4384&gt;=1,B4384&lt;=6),B4384=10)),1,0)</f>
        <v>0</v>
      </c>
      <c r="AC4384" s="55" t="n">
        <f aca="false">IF(AND(E4384&gt;0,B4384=10),1,0)</f>
        <v>0</v>
      </c>
      <c r="AD4384" s="0" t="str">
        <f aca="false">IF(AND(C4383=C4384,AA4383=AA4384-1),AB4383,"")</f>
        <v/>
      </c>
      <c r="AE4384" s="0" t="str">
        <f aca="false">IF(AND(C4383=C4384,AA4383=AA4384-1),AC4383,"")</f>
        <v/>
      </c>
      <c r="AF4384" s="0" t="str">
        <f aca="false">IF(AA4384=1,"",IF(AND(AB4384=1,AD4384&lt;&gt;1),1,0))</f>
        <v/>
      </c>
      <c r="AG4384" s="0" t="str">
        <f aca="false">IF(AA4384=1,"",IF(AND(AC4384=1,AE4384&lt;&gt;1),1,0))</f>
        <v/>
      </c>
      <c r="AH4384" s="60" t="str">
        <f aca="false">IF(AND(E4384&gt;0,AA4384&lt;2,NOT(AND(C4385=C4384,AA4385=AA4384+1))),INDEX(DATAS,AA4384+1),"")</f>
        <v/>
      </c>
      <c r="AI4384" s="60" t="str">
        <f aca="false">IF(AND(AC4384=1,AA4384&lt;2),IF(AND(C4385=C4384,AA4385=AA4384+1),IF(AC4385=1,"",INDEX(DATAS,AA4384+1)),INDEX(DATAS,AA4384+1)),"")</f>
        <v/>
      </c>
    </row>
    <row r="4385" customFormat="false" ht="15" hidden="false" customHeight="false" outlineLevel="0" collapsed="false">
      <c r="A4385" s="60" t="n">
        <v>46310</v>
      </c>
      <c r="B4385" s="0" t="n">
        <v>8</v>
      </c>
      <c r="C4385" s="0" t="n">
        <v>6481</v>
      </c>
      <c r="E4385" s="0" t="n">
        <v>0</v>
      </c>
      <c r="F4385" s="55" t="s">
        <v>1219</v>
      </c>
      <c r="I4385" s="55" t="s">
        <v>157</v>
      </c>
      <c r="L4385" s="0" t="n">
        <v>144</v>
      </c>
      <c r="U4385" s="0" t="n">
        <v>545</v>
      </c>
      <c r="V4385" s="0" t="n">
        <v>1</v>
      </c>
      <c r="W4385" s="60" t="n">
        <v>46167</v>
      </c>
      <c r="X4385" s="55" t="n">
        <f aca="false">IF(I4385="Male",0,1)</f>
        <v>1</v>
      </c>
      <c r="Y4385" s="55" t="n">
        <f aca="false">IF(OR(I4385="DNB",I4385="Dry DNB"),1,0)</f>
        <v>0</v>
      </c>
      <c r="Z4385" s="55" t="n">
        <f aca="false">IF(ISNUMBER(W4385),A4385-W4385,"")</f>
        <v>143</v>
      </c>
      <c r="AA4385" s="55" t="n">
        <f aca="false">MATCH(A4385,DATAS,0)</f>
        <v>2</v>
      </c>
      <c r="AB4385" s="55" t="n">
        <f aca="false">IF(AND(E4385&gt;0,OR(AND(B4385&gt;=1,B4385&lt;=6),B4385=10)),1,0)</f>
        <v>0</v>
      </c>
      <c r="AC4385" s="55" t="n">
        <f aca="false">IF(AND(E4385&gt;0,B4385=10),1,0)</f>
        <v>0</v>
      </c>
      <c r="AD4385" s="55" t="n">
        <f aca="false">IF(AND(C4384=C4385,AA4384=AA4385-1),AB4384,"")</f>
        <v>0</v>
      </c>
      <c r="AE4385" s="55" t="n">
        <f aca="false">IF(AND(C4384=C4385,AA4384=AA4385-1),AC4384,"")</f>
        <v>0</v>
      </c>
      <c r="AF4385" s="55" t="n">
        <f aca="false">IF(AA4385=1,"",IF(AND(AB4385=1,AD4385&lt;&gt;1),1,0))</f>
        <v>0</v>
      </c>
      <c r="AG4385" s="55" t="n">
        <f aca="false">IF(AA4385=1,"",IF(AND(AC4385=1,AE4385&lt;&gt;1),1,0))</f>
        <v>0</v>
      </c>
      <c r="AH4385" s="60" t="str">
        <f aca="false">IF(AND(E4385&gt;0,AA4385&lt;2,NOT(AND(C4386=C4385,AA4386=AA4385+1))),INDEX(DATAS,AA4385+1),"")</f>
        <v/>
      </c>
      <c r="AI4385" s="60" t="str">
        <f aca="false">IF(AND(AC4385=1,AA4385&lt;2),IF(AND(C4386=C4385,AA4386=AA4385+1),IF(AC4386=1,"",INDEX(DATAS,AA4385+1)),INDEX(DATAS,AA4385+1)),"")</f>
        <v/>
      </c>
    </row>
    <row r="4386" customFormat="false" ht="15" hidden="false" customHeight="false" outlineLevel="0" collapsed="false">
      <c r="A4386" s="60" t="n">
        <v>46309</v>
      </c>
      <c r="B4386" s="0" t="n">
        <v>8</v>
      </c>
      <c r="C4386" s="0" t="n">
        <v>6482</v>
      </c>
      <c r="E4386" s="0" t="n">
        <v>0</v>
      </c>
      <c r="F4386" s="55" t="s">
        <v>1219</v>
      </c>
      <c r="I4386" s="55" t="s">
        <v>157</v>
      </c>
      <c r="L4386" s="0" t="n">
        <v>143</v>
      </c>
      <c r="U4386" s="0" t="n">
        <v>544</v>
      </c>
      <c r="V4386" s="0" t="n">
        <v>1</v>
      </c>
      <c r="W4386" s="60" t="n">
        <v>46167</v>
      </c>
      <c r="X4386" s="55" t="n">
        <f aca="false">IF(I4386="Male",0,1)</f>
        <v>1</v>
      </c>
      <c r="Y4386" s="55" t="n">
        <f aca="false">IF(OR(I4386="DNB",I4386="Dry DNB"),1,0)</f>
        <v>0</v>
      </c>
      <c r="Z4386" s="55" t="n">
        <f aca="false">IF(ISNUMBER(W4386),A4386-W4386,"")</f>
        <v>142</v>
      </c>
      <c r="AA4386" s="55" t="n">
        <f aca="false">MATCH(A4386,DATAS,0)</f>
        <v>1</v>
      </c>
      <c r="AB4386" s="55" t="n">
        <f aca="false">IF(AND(E4386&gt;0,OR(AND(B4386&gt;=1,B4386&lt;=6),B4386=10)),1,0)</f>
        <v>0</v>
      </c>
      <c r="AC4386" s="55" t="n">
        <f aca="false">IF(AND(E4386&gt;0,B4386=10),1,0)</f>
        <v>0</v>
      </c>
      <c r="AD4386" s="0" t="str">
        <f aca="false">IF(AND(C4385=C4386,AA4385=AA4386-1),AB4385,"")</f>
        <v/>
      </c>
      <c r="AE4386" s="0" t="str">
        <f aca="false">IF(AND(C4385=C4386,AA4385=AA4386-1),AC4385,"")</f>
        <v/>
      </c>
      <c r="AF4386" s="0" t="str">
        <f aca="false">IF(AA4386=1,"",IF(AND(AB4386=1,AD4386&lt;&gt;1),1,0))</f>
        <v/>
      </c>
      <c r="AG4386" s="0" t="str">
        <f aca="false">IF(AA4386=1,"",IF(AND(AC4386=1,AE4386&lt;&gt;1),1,0))</f>
        <v/>
      </c>
      <c r="AH4386" s="60" t="str">
        <f aca="false">IF(AND(E4386&gt;0,AA4386&lt;2,NOT(AND(C4387=C4386,AA4387=AA4386+1))),INDEX(DATAS,AA4386+1),"")</f>
        <v/>
      </c>
      <c r="AI4386" s="60" t="str">
        <f aca="false">IF(AND(AC4386=1,AA4386&lt;2),IF(AND(C4387=C4386,AA4387=AA4386+1),IF(AC4387=1,"",INDEX(DATAS,AA4386+1)),INDEX(DATAS,AA4386+1)),"")</f>
        <v/>
      </c>
    </row>
    <row r="4387" customFormat="false" ht="15" hidden="false" customHeight="false" outlineLevel="0" collapsed="false">
      <c r="A4387" s="60" t="n">
        <v>46310</v>
      </c>
      <c r="B4387" s="0" t="n">
        <v>8</v>
      </c>
      <c r="C4387" s="0" t="n">
        <v>6482</v>
      </c>
      <c r="E4387" s="0" t="n">
        <v>0</v>
      </c>
      <c r="F4387" s="55" t="s">
        <v>1219</v>
      </c>
      <c r="I4387" s="55" t="s">
        <v>157</v>
      </c>
      <c r="L4387" s="0" t="n">
        <v>144</v>
      </c>
      <c r="U4387" s="0" t="n">
        <v>545</v>
      </c>
      <c r="V4387" s="0" t="n">
        <v>1</v>
      </c>
      <c r="W4387" s="60" t="n">
        <v>46167</v>
      </c>
      <c r="X4387" s="55" t="n">
        <f aca="false">IF(I4387="Male",0,1)</f>
        <v>1</v>
      </c>
      <c r="Y4387" s="55" t="n">
        <f aca="false">IF(OR(I4387="DNB",I4387="Dry DNB"),1,0)</f>
        <v>0</v>
      </c>
      <c r="Z4387" s="55" t="n">
        <f aca="false">IF(ISNUMBER(W4387),A4387-W4387,"")</f>
        <v>143</v>
      </c>
      <c r="AA4387" s="55" t="n">
        <f aca="false">MATCH(A4387,DATAS,0)</f>
        <v>2</v>
      </c>
      <c r="AB4387" s="55" t="n">
        <f aca="false">IF(AND(E4387&gt;0,OR(AND(B4387&gt;=1,B4387&lt;=6),B4387=10)),1,0)</f>
        <v>0</v>
      </c>
      <c r="AC4387" s="55" t="n">
        <f aca="false">IF(AND(E4387&gt;0,B4387=10),1,0)</f>
        <v>0</v>
      </c>
      <c r="AD4387" s="55" t="n">
        <f aca="false">IF(AND(C4386=C4387,AA4386=AA4387-1),AB4386,"")</f>
        <v>0</v>
      </c>
      <c r="AE4387" s="55" t="n">
        <f aca="false">IF(AND(C4386=C4387,AA4386=AA4387-1),AC4386,"")</f>
        <v>0</v>
      </c>
      <c r="AF4387" s="55" t="n">
        <f aca="false">IF(AA4387=1,"",IF(AND(AB4387=1,AD4387&lt;&gt;1),1,0))</f>
        <v>0</v>
      </c>
      <c r="AG4387" s="55" t="n">
        <f aca="false">IF(AA4387=1,"",IF(AND(AC4387=1,AE4387&lt;&gt;1),1,0))</f>
        <v>0</v>
      </c>
      <c r="AH4387" s="60" t="str">
        <f aca="false">IF(AND(E4387&gt;0,AA4387&lt;2,NOT(AND(C4388=C4387,AA4388=AA4387+1))),INDEX(DATAS,AA4387+1),"")</f>
        <v/>
      </c>
      <c r="AI4387" s="60" t="str">
        <f aca="false">IF(AND(AC4387=1,AA4387&lt;2),IF(AND(C4388=C4387,AA4388=AA4387+1),IF(AC4388=1,"",INDEX(DATAS,AA4387+1)),INDEX(DATAS,AA4387+1)),"")</f>
        <v/>
      </c>
    </row>
    <row r="4388" customFormat="false" ht="15" hidden="false" customHeight="false" outlineLevel="0" collapsed="false">
      <c r="A4388" s="60" t="n">
        <v>46309</v>
      </c>
      <c r="B4388" s="0" t="n">
        <v>8</v>
      </c>
      <c r="C4388" s="0" t="n">
        <v>6483</v>
      </c>
      <c r="E4388" s="0" t="n">
        <v>0</v>
      </c>
      <c r="F4388" s="55" t="s">
        <v>1220</v>
      </c>
      <c r="I4388" s="55" t="s">
        <v>157</v>
      </c>
      <c r="L4388" s="0" t="n">
        <v>55</v>
      </c>
      <c r="U4388" s="0" t="n">
        <v>543</v>
      </c>
      <c r="V4388" s="0" t="n">
        <v>3</v>
      </c>
      <c r="W4388" s="60" t="n">
        <v>46220</v>
      </c>
      <c r="X4388" s="55" t="n">
        <f aca="false">IF(I4388="Male",0,1)</f>
        <v>1</v>
      </c>
      <c r="Y4388" s="55" t="n">
        <f aca="false">IF(OR(I4388="DNB",I4388="Dry DNB"),1,0)</f>
        <v>0</v>
      </c>
      <c r="Z4388" s="55" t="n">
        <f aca="false">IF(ISNUMBER(W4388),A4388-W4388,"")</f>
        <v>89</v>
      </c>
      <c r="AA4388" s="55" t="n">
        <f aca="false">MATCH(A4388,DATAS,0)</f>
        <v>1</v>
      </c>
      <c r="AB4388" s="55" t="n">
        <f aca="false">IF(AND(E4388&gt;0,OR(AND(B4388&gt;=1,B4388&lt;=6),B4388=10)),1,0)</f>
        <v>0</v>
      </c>
      <c r="AC4388" s="55" t="n">
        <f aca="false">IF(AND(E4388&gt;0,B4388=10),1,0)</f>
        <v>0</v>
      </c>
      <c r="AD4388" s="0" t="str">
        <f aca="false">IF(AND(C4387=C4388,AA4387=AA4388-1),AB4387,"")</f>
        <v/>
      </c>
      <c r="AE4388" s="0" t="str">
        <f aca="false">IF(AND(C4387=C4388,AA4387=AA4388-1),AC4387,"")</f>
        <v/>
      </c>
      <c r="AF4388" s="0" t="str">
        <f aca="false">IF(AA4388=1,"",IF(AND(AB4388=1,AD4388&lt;&gt;1),1,0))</f>
        <v/>
      </c>
      <c r="AG4388" s="0" t="str">
        <f aca="false">IF(AA4388=1,"",IF(AND(AC4388=1,AE4388&lt;&gt;1),1,0))</f>
        <v/>
      </c>
      <c r="AH4388" s="60" t="str">
        <f aca="false">IF(AND(E4388&gt;0,AA4388&lt;2,NOT(AND(C4389=C4388,AA4389=AA4388+1))),INDEX(DATAS,AA4388+1),"")</f>
        <v/>
      </c>
      <c r="AI4388" s="60" t="str">
        <f aca="false">IF(AND(AC4388=1,AA4388&lt;2),IF(AND(C4389=C4388,AA4389=AA4388+1),IF(AC4389=1,"",INDEX(DATAS,AA4388+1)),INDEX(DATAS,AA4388+1)),"")</f>
        <v/>
      </c>
    </row>
    <row r="4389" customFormat="false" ht="15" hidden="false" customHeight="false" outlineLevel="0" collapsed="false">
      <c r="A4389" s="60" t="n">
        <v>46310</v>
      </c>
      <c r="B4389" s="0" t="n">
        <v>8</v>
      </c>
      <c r="C4389" s="0" t="n">
        <v>6483</v>
      </c>
      <c r="E4389" s="0" t="n">
        <v>0</v>
      </c>
      <c r="F4389" s="55" t="s">
        <v>1220</v>
      </c>
      <c r="I4389" s="55" t="s">
        <v>157</v>
      </c>
      <c r="L4389" s="0" t="n">
        <v>56</v>
      </c>
      <c r="U4389" s="0" t="n">
        <v>544</v>
      </c>
      <c r="V4389" s="0" t="n">
        <v>3</v>
      </c>
      <c r="W4389" s="60" t="n">
        <v>46220</v>
      </c>
      <c r="X4389" s="55" t="n">
        <f aca="false">IF(I4389="Male",0,1)</f>
        <v>1</v>
      </c>
      <c r="Y4389" s="55" t="n">
        <f aca="false">IF(OR(I4389="DNB",I4389="Dry DNB"),1,0)</f>
        <v>0</v>
      </c>
      <c r="Z4389" s="55" t="n">
        <f aca="false">IF(ISNUMBER(W4389),A4389-W4389,"")</f>
        <v>90</v>
      </c>
      <c r="AA4389" s="55" t="n">
        <f aca="false">MATCH(A4389,DATAS,0)</f>
        <v>2</v>
      </c>
      <c r="AB4389" s="55" t="n">
        <f aca="false">IF(AND(E4389&gt;0,OR(AND(B4389&gt;=1,B4389&lt;=6),B4389=10)),1,0)</f>
        <v>0</v>
      </c>
      <c r="AC4389" s="55" t="n">
        <f aca="false">IF(AND(E4389&gt;0,B4389=10),1,0)</f>
        <v>0</v>
      </c>
      <c r="AD4389" s="55" t="n">
        <f aca="false">IF(AND(C4388=C4389,AA4388=AA4389-1),AB4388,"")</f>
        <v>0</v>
      </c>
      <c r="AE4389" s="55" t="n">
        <f aca="false">IF(AND(C4388=C4389,AA4388=AA4389-1),AC4388,"")</f>
        <v>0</v>
      </c>
      <c r="AF4389" s="55" t="n">
        <f aca="false">IF(AA4389=1,"",IF(AND(AB4389=1,AD4389&lt;&gt;1),1,0))</f>
        <v>0</v>
      </c>
      <c r="AG4389" s="55" t="n">
        <f aca="false">IF(AA4389=1,"",IF(AND(AC4389=1,AE4389&lt;&gt;1),1,0))</f>
        <v>0</v>
      </c>
      <c r="AH4389" s="60" t="str">
        <f aca="false">IF(AND(E4389&gt;0,AA4389&lt;2,NOT(AND(C4390=C4389,AA4390=AA4389+1))),INDEX(DATAS,AA4389+1),"")</f>
        <v/>
      </c>
      <c r="AI4389" s="60" t="str">
        <f aca="false">IF(AND(AC4389=1,AA4389&lt;2),IF(AND(C4390=C4389,AA4390=AA4389+1),IF(AC4390=1,"",INDEX(DATAS,AA4389+1)),INDEX(DATAS,AA4389+1)),"")</f>
        <v/>
      </c>
    </row>
    <row r="4390" customFormat="false" ht="15" hidden="false" customHeight="false" outlineLevel="0" collapsed="false">
      <c r="A4390" s="60" t="n">
        <v>46309</v>
      </c>
      <c r="B4390" s="0" t="n">
        <v>8</v>
      </c>
      <c r="C4390" s="0" t="n">
        <v>6484</v>
      </c>
      <c r="E4390" s="0" t="n">
        <v>0</v>
      </c>
      <c r="F4390" s="55" t="s">
        <v>1220</v>
      </c>
      <c r="I4390" s="55" t="s">
        <v>157</v>
      </c>
      <c r="L4390" s="0" t="n">
        <v>149</v>
      </c>
      <c r="U4390" s="0" t="n">
        <v>543</v>
      </c>
      <c r="V4390" s="0" t="n">
        <v>1</v>
      </c>
      <c r="W4390" s="60" t="n">
        <v>46161</v>
      </c>
      <c r="X4390" s="55" t="n">
        <f aca="false">IF(I4390="Male",0,1)</f>
        <v>1</v>
      </c>
      <c r="Y4390" s="55" t="n">
        <f aca="false">IF(OR(I4390="DNB",I4390="Dry DNB"),1,0)</f>
        <v>0</v>
      </c>
      <c r="Z4390" s="55" t="n">
        <f aca="false">IF(ISNUMBER(W4390),A4390-W4390,"")</f>
        <v>148</v>
      </c>
      <c r="AA4390" s="55" t="n">
        <f aca="false">MATCH(A4390,DATAS,0)</f>
        <v>1</v>
      </c>
      <c r="AB4390" s="55" t="n">
        <f aca="false">IF(AND(E4390&gt;0,OR(AND(B4390&gt;=1,B4390&lt;=6),B4390=10)),1,0)</f>
        <v>0</v>
      </c>
      <c r="AC4390" s="55" t="n">
        <f aca="false">IF(AND(E4390&gt;0,B4390=10),1,0)</f>
        <v>0</v>
      </c>
      <c r="AD4390" s="0" t="str">
        <f aca="false">IF(AND(C4389=C4390,AA4389=AA4390-1),AB4389,"")</f>
        <v/>
      </c>
      <c r="AE4390" s="0" t="str">
        <f aca="false">IF(AND(C4389=C4390,AA4389=AA4390-1),AC4389,"")</f>
        <v/>
      </c>
      <c r="AF4390" s="0" t="str">
        <f aca="false">IF(AA4390=1,"",IF(AND(AB4390=1,AD4390&lt;&gt;1),1,0))</f>
        <v/>
      </c>
      <c r="AG4390" s="0" t="str">
        <f aca="false">IF(AA4390=1,"",IF(AND(AC4390=1,AE4390&lt;&gt;1),1,0))</f>
        <v/>
      </c>
      <c r="AH4390" s="60" t="str">
        <f aca="false">IF(AND(E4390&gt;0,AA4390&lt;2,NOT(AND(C4391=C4390,AA4391=AA4390+1))),INDEX(DATAS,AA4390+1),"")</f>
        <v/>
      </c>
      <c r="AI4390" s="60" t="str">
        <f aca="false">IF(AND(AC4390=1,AA4390&lt;2),IF(AND(C4391=C4390,AA4391=AA4390+1),IF(AC4391=1,"",INDEX(DATAS,AA4390+1)),INDEX(DATAS,AA4390+1)),"")</f>
        <v/>
      </c>
    </row>
    <row r="4391" customFormat="false" ht="15" hidden="false" customHeight="false" outlineLevel="0" collapsed="false">
      <c r="A4391" s="60" t="n">
        <v>46310</v>
      </c>
      <c r="B4391" s="0" t="n">
        <v>8</v>
      </c>
      <c r="C4391" s="0" t="n">
        <v>6484</v>
      </c>
      <c r="E4391" s="0" t="n">
        <v>0</v>
      </c>
      <c r="F4391" s="55" t="s">
        <v>1220</v>
      </c>
      <c r="I4391" s="55" t="s">
        <v>157</v>
      </c>
      <c r="L4391" s="0" t="n">
        <v>150</v>
      </c>
      <c r="U4391" s="0" t="n">
        <v>544</v>
      </c>
      <c r="V4391" s="0" t="n">
        <v>1</v>
      </c>
      <c r="W4391" s="60" t="n">
        <v>46161</v>
      </c>
      <c r="X4391" s="55" t="n">
        <f aca="false">IF(I4391="Male",0,1)</f>
        <v>1</v>
      </c>
      <c r="Y4391" s="55" t="n">
        <f aca="false">IF(OR(I4391="DNB",I4391="Dry DNB"),1,0)</f>
        <v>0</v>
      </c>
      <c r="Z4391" s="55" t="n">
        <f aca="false">IF(ISNUMBER(W4391),A4391-W4391,"")</f>
        <v>149</v>
      </c>
      <c r="AA4391" s="55" t="n">
        <f aca="false">MATCH(A4391,DATAS,0)</f>
        <v>2</v>
      </c>
      <c r="AB4391" s="55" t="n">
        <f aca="false">IF(AND(E4391&gt;0,OR(AND(B4391&gt;=1,B4391&lt;=6),B4391=10)),1,0)</f>
        <v>0</v>
      </c>
      <c r="AC4391" s="55" t="n">
        <f aca="false">IF(AND(E4391&gt;0,B4391=10),1,0)</f>
        <v>0</v>
      </c>
      <c r="AD4391" s="55" t="n">
        <f aca="false">IF(AND(C4390=C4391,AA4390=AA4391-1),AB4390,"")</f>
        <v>0</v>
      </c>
      <c r="AE4391" s="55" t="n">
        <f aca="false">IF(AND(C4390=C4391,AA4390=AA4391-1),AC4390,"")</f>
        <v>0</v>
      </c>
      <c r="AF4391" s="55" t="n">
        <f aca="false">IF(AA4391=1,"",IF(AND(AB4391=1,AD4391&lt;&gt;1),1,0))</f>
        <v>0</v>
      </c>
      <c r="AG4391" s="55" t="n">
        <f aca="false">IF(AA4391=1,"",IF(AND(AC4391=1,AE4391&lt;&gt;1),1,0))</f>
        <v>0</v>
      </c>
      <c r="AH4391" s="60" t="str">
        <f aca="false">IF(AND(E4391&gt;0,AA4391&lt;2,NOT(AND(C4392=C4391,AA4392=AA4391+1))),INDEX(DATAS,AA4391+1),"")</f>
        <v/>
      </c>
      <c r="AI4391" s="60" t="str">
        <f aca="false">IF(AND(AC4391=1,AA4391&lt;2),IF(AND(C4392=C4391,AA4392=AA4391+1),IF(AC4392=1,"",INDEX(DATAS,AA4391+1)),INDEX(DATAS,AA4391+1)),"")</f>
        <v/>
      </c>
    </row>
    <row r="4392" customFormat="false" ht="15" hidden="false" customHeight="false" outlineLevel="0" collapsed="false">
      <c r="A4392" s="60" t="n">
        <v>46309</v>
      </c>
      <c r="B4392" s="0" t="n">
        <v>8</v>
      </c>
      <c r="C4392" s="0" t="n">
        <v>6485</v>
      </c>
      <c r="E4392" s="0" t="n">
        <v>0</v>
      </c>
      <c r="F4392" s="55" t="s">
        <v>1221</v>
      </c>
      <c r="I4392" s="55" t="s">
        <v>157</v>
      </c>
      <c r="L4392" s="0" t="n">
        <v>61</v>
      </c>
      <c r="U4392" s="0" t="n">
        <v>542</v>
      </c>
      <c r="V4392" s="0" t="n">
        <v>4</v>
      </c>
      <c r="W4392" s="60" t="n">
        <v>46249</v>
      </c>
      <c r="X4392" s="55" t="n">
        <f aca="false">IF(I4392="Male",0,1)</f>
        <v>1</v>
      </c>
      <c r="Y4392" s="55" t="n">
        <f aca="false">IF(OR(I4392="DNB",I4392="Dry DNB"),1,0)</f>
        <v>0</v>
      </c>
      <c r="Z4392" s="55" t="n">
        <f aca="false">IF(ISNUMBER(W4392),A4392-W4392,"")</f>
        <v>60</v>
      </c>
      <c r="AA4392" s="55" t="n">
        <f aca="false">MATCH(A4392,DATAS,0)</f>
        <v>1</v>
      </c>
      <c r="AB4392" s="55" t="n">
        <f aca="false">IF(AND(E4392&gt;0,OR(AND(B4392&gt;=1,B4392&lt;=6),B4392=10)),1,0)</f>
        <v>0</v>
      </c>
      <c r="AC4392" s="55" t="n">
        <f aca="false">IF(AND(E4392&gt;0,B4392=10),1,0)</f>
        <v>0</v>
      </c>
      <c r="AD4392" s="0" t="str">
        <f aca="false">IF(AND(C4391=C4392,AA4391=AA4392-1),AB4391,"")</f>
        <v/>
      </c>
      <c r="AE4392" s="0" t="str">
        <f aca="false">IF(AND(C4391=C4392,AA4391=AA4392-1),AC4391,"")</f>
        <v/>
      </c>
      <c r="AF4392" s="0" t="str">
        <f aca="false">IF(AA4392=1,"",IF(AND(AB4392=1,AD4392&lt;&gt;1),1,0))</f>
        <v/>
      </c>
      <c r="AG4392" s="0" t="str">
        <f aca="false">IF(AA4392=1,"",IF(AND(AC4392=1,AE4392&lt;&gt;1),1,0))</f>
        <v/>
      </c>
      <c r="AH4392" s="60" t="str">
        <f aca="false">IF(AND(E4392&gt;0,AA4392&lt;2,NOT(AND(C4393=C4392,AA4393=AA4392+1))),INDEX(DATAS,AA4392+1),"")</f>
        <v/>
      </c>
      <c r="AI4392" s="60" t="str">
        <f aca="false">IF(AND(AC4392=1,AA4392&lt;2),IF(AND(C4393=C4392,AA4393=AA4392+1),IF(AC4393=1,"",INDEX(DATAS,AA4392+1)),INDEX(DATAS,AA4392+1)),"")</f>
        <v/>
      </c>
    </row>
    <row r="4393" customFormat="false" ht="15" hidden="false" customHeight="false" outlineLevel="0" collapsed="false">
      <c r="A4393" s="60" t="n">
        <v>46310</v>
      </c>
      <c r="B4393" s="0" t="n">
        <v>8</v>
      </c>
      <c r="C4393" s="0" t="n">
        <v>6485</v>
      </c>
      <c r="E4393" s="0" t="n">
        <v>0</v>
      </c>
      <c r="F4393" s="55" t="s">
        <v>1221</v>
      </c>
      <c r="I4393" s="55" t="s">
        <v>157</v>
      </c>
      <c r="L4393" s="0" t="n">
        <v>62</v>
      </c>
      <c r="U4393" s="0" t="n">
        <v>543</v>
      </c>
      <c r="V4393" s="0" t="n">
        <v>4</v>
      </c>
      <c r="W4393" s="60" t="n">
        <v>46249</v>
      </c>
      <c r="X4393" s="55" t="n">
        <f aca="false">IF(I4393="Male",0,1)</f>
        <v>1</v>
      </c>
      <c r="Y4393" s="55" t="n">
        <f aca="false">IF(OR(I4393="DNB",I4393="Dry DNB"),1,0)</f>
        <v>0</v>
      </c>
      <c r="Z4393" s="55" t="n">
        <f aca="false">IF(ISNUMBER(W4393),A4393-W4393,"")</f>
        <v>61</v>
      </c>
      <c r="AA4393" s="55" t="n">
        <f aca="false">MATCH(A4393,DATAS,0)</f>
        <v>2</v>
      </c>
      <c r="AB4393" s="55" t="n">
        <f aca="false">IF(AND(E4393&gt;0,OR(AND(B4393&gt;=1,B4393&lt;=6),B4393=10)),1,0)</f>
        <v>0</v>
      </c>
      <c r="AC4393" s="55" t="n">
        <f aca="false">IF(AND(E4393&gt;0,B4393=10),1,0)</f>
        <v>0</v>
      </c>
      <c r="AD4393" s="55" t="n">
        <f aca="false">IF(AND(C4392=C4393,AA4392=AA4393-1),AB4392,"")</f>
        <v>0</v>
      </c>
      <c r="AE4393" s="55" t="n">
        <f aca="false">IF(AND(C4392=C4393,AA4392=AA4393-1),AC4392,"")</f>
        <v>0</v>
      </c>
      <c r="AF4393" s="55" t="n">
        <f aca="false">IF(AA4393=1,"",IF(AND(AB4393=1,AD4393&lt;&gt;1),1,0))</f>
        <v>0</v>
      </c>
      <c r="AG4393" s="55" t="n">
        <f aca="false">IF(AA4393=1,"",IF(AND(AC4393=1,AE4393&lt;&gt;1),1,0))</f>
        <v>0</v>
      </c>
      <c r="AH4393" s="60" t="str">
        <f aca="false">IF(AND(E4393&gt;0,AA4393&lt;2,NOT(AND(C4394=C4393,AA4394=AA4393+1))),INDEX(DATAS,AA4393+1),"")</f>
        <v/>
      </c>
      <c r="AI4393" s="60" t="str">
        <f aca="false">IF(AND(AC4393=1,AA4393&lt;2),IF(AND(C4394=C4393,AA4394=AA4393+1),IF(AC4394=1,"",INDEX(DATAS,AA4393+1)),INDEX(DATAS,AA4393+1)),"")</f>
        <v/>
      </c>
    </row>
    <row r="4394" customFormat="false" ht="15" hidden="false" customHeight="false" outlineLevel="0" collapsed="false">
      <c r="A4394" s="60" t="n">
        <v>46309</v>
      </c>
      <c r="B4394" s="0" t="n">
        <v>8</v>
      </c>
      <c r="C4394" s="0" t="n">
        <v>6486</v>
      </c>
      <c r="E4394" s="0" t="n">
        <v>0</v>
      </c>
      <c r="F4394" s="55" t="s">
        <v>1221</v>
      </c>
      <c r="I4394" s="55" t="s">
        <v>157</v>
      </c>
      <c r="L4394" s="0" t="n">
        <v>145</v>
      </c>
      <c r="U4394" s="0" t="n">
        <v>542</v>
      </c>
      <c r="V4394" s="0" t="n">
        <v>1</v>
      </c>
      <c r="W4394" s="60" t="n">
        <v>46165</v>
      </c>
      <c r="X4394" s="55" t="n">
        <f aca="false">IF(I4394="Male",0,1)</f>
        <v>1</v>
      </c>
      <c r="Y4394" s="55" t="n">
        <f aca="false">IF(OR(I4394="DNB",I4394="Dry DNB"),1,0)</f>
        <v>0</v>
      </c>
      <c r="Z4394" s="55" t="n">
        <f aca="false">IF(ISNUMBER(W4394),A4394-W4394,"")</f>
        <v>144</v>
      </c>
      <c r="AA4394" s="55" t="n">
        <f aca="false">MATCH(A4394,DATAS,0)</f>
        <v>1</v>
      </c>
      <c r="AB4394" s="55" t="n">
        <f aca="false">IF(AND(E4394&gt;0,OR(AND(B4394&gt;=1,B4394&lt;=6),B4394=10)),1,0)</f>
        <v>0</v>
      </c>
      <c r="AC4394" s="55" t="n">
        <f aca="false">IF(AND(E4394&gt;0,B4394=10),1,0)</f>
        <v>0</v>
      </c>
      <c r="AD4394" s="0" t="str">
        <f aca="false">IF(AND(C4393=C4394,AA4393=AA4394-1),AB4393,"")</f>
        <v/>
      </c>
      <c r="AE4394" s="0" t="str">
        <f aca="false">IF(AND(C4393=C4394,AA4393=AA4394-1),AC4393,"")</f>
        <v/>
      </c>
      <c r="AF4394" s="0" t="str">
        <f aca="false">IF(AA4394=1,"",IF(AND(AB4394=1,AD4394&lt;&gt;1),1,0))</f>
        <v/>
      </c>
      <c r="AG4394" s="0" t="str">
        <f aca="false">IF(AA4394=1,"",IF(AND(AC4394=1,AE4394&lt;&gt;1),1,0))</f>
        <v/>
      </c>
      <c r="AH4394" s="60" t="str">
        <f aca="false">IF(AND(E4394&gt;0,AA4394&lt;2,NOT(AND(C4395=C4394,AA4395=AA4394+1))),INDEX(DATAS,AA4394+1),"")</f>
        <v/>
      </c>
      <c r="AI4394" s="60" t="str">
        <f aca="false">IF(AND(AC4394=1,AA4394&lt;2),IF(AND(C4395=C4394,AA4395=AA4394+1),IF(AC4395=1,"",INDEX(DATAS,AA4394+1)),INDEX(DATAS,AA4394+1)),"")</f>
        <v/>
      </c>
    </row>
    <row r="4395" customFormat="false" ht="15" hidden="false" customHeight="false" outlineLevel="0" collapsed="false">
      <c r="A4395" s="60" t="n">
        <v>46310</v>
      </c>
      <c r="B4395" s="0" t="n">
        <v>8</v>
      </c>
      <c r="C4395" s="0" t="n">
        <v>6486</v>
      </c>
      <c r="E4395" s="0" t="n">
        <v>0</v>
      </c>
      <c r="F4395" s="55" t="s">
        <v>1221</v>
      </c>
      <c r="I4395" s="55" t="s">
        <v>157</v>
      </c>
      <c r="L4395" s="0" t="n">
        <v>146</v>
      </c>
      <c r="U4395" s="0" t="n">
        <v>543</v>
      </c>
      <c r="V4395" s="0" t="n">
        <v>1</v>
      </c>
      <c r="W4395" s="60" t="n">
        <v>46165</v>
      </c>
      <c r="X4395" s="55" t="n">
        <f aca="false">IF(I4395="Male",0,1)</f>
        <v>1</v>
      </c>
      <c r="Y4395" s="55" t="n">
        <f aca="false">IF(OR(I4395="DNB",I4395="Dry DNB"),1,0)</f>
        <v>0</v>
      </c>
      <c r="Z4395" s="55" t="n">
        <f aca="false">IF(ISNUMBER(W4395),A4395-W4395,"")</f>
        <v>145</v>
      </c>
      <c r="AA4395" s="55" t="n">
        <f aca="false">MATCH(A4395,DATAS,0)</f>
        <v>2</v>
      </c>
      <c r="AB4395" s="55" t="n">
        <f aca="false">IF(AND(E4395&gt;0,OR(AND(B4395&gt;=1,B4395&lt;=6),B4395=10)),1,0)</f>
        <v>0</v>
      </c>
      <c r="AC4395" s="55" t="n">
        <f aca="false">IF(AND(E4395&gt;0,B4395=10),1,0)</f>
        <v>0</v>
      </c>
      <c r="AD4395" s="55" t="n">
        <f aca="false">IF(AND(C4394=C4395,AA4394=AA4395-1),AB4394,"")</f>
        <v>0</v>
      </c>
      <c r="AE4395" s="55" t="n">
        <f aca="false">IF(AND(C4394=C4395,AA4394=AA4395-1),AC4394,"")</f>
        <v>0</v>
      </c>
      <c r="AF4395" s="55" t="n">
        <f aca="false">IF(AA4395=1,"",IF(AND(AB4395=1,AD4395&lt;&gt;1),1,0))</f>
        <v>0</v>
      </c>
      <c r="AG4395" s="55" t="n">
        <f aca="false">IF(AA4395=1,"",IF(AND(AC4395=1,AE4395&lt;&gt;1),1,0))</f>
        <v>0</v>
      </c>
      <c r="AH4395" s="60" t="str">
        <f aca="false">IF(AND(E4395&gt;0,AA4395&lt;2,NOT(AND(C4396=C4395,AA4396=AA4395+1))),INDEX(DATAS,AA4395+1),"")</f>
        <v/>
      </c>
      <c r="AI4395" s="60" t="str">
        <f aca="false">IF(AND(AC4395=1,AA4395&lt;2),IF(AND(C4396=C4395,AA4396=AA4395+1),IF(AC4396=1,"",INDEX(DATAS,AA4395+1)),INDEX(DATAS,AA4395+1)),"")</f>
        <v/>
      </c>
    </row>
    <row r="4396" customFormat="false" ht="15" hidden="false" customHeight="false" outlineLevel="0" collapsed="false">
      <c r="A4396" s="60" t="n">
        <v>46309</v>
      </c>
      <c r="B4396" s="0" t="n">
        <v>8</v>
      </c>
      <c r="C4396" s="0" t="n">
        <v>6487</v>
      </c>
      <c r="E4396" s="0" t="n">
        <v>0</v>
      </c>
      <c r="F4396" s="55" t="s">
        <v>1221</v>
      </c>
      <c r="I4396" s="55" t="s">
        <v>157</v>
      </c>
      <c r="L4396" s="0" t="n">
        <v>118</v>
      </c>
      <c r="U4396" s="0" t="n">
        <v>542</v>
      </c>
      <c r="V4396" s="0" t="n">
        <v>2</v>
      </c>
      <c r="W4396" s="60" t="n">
        <v>46170</v>
      </c>
      <c r="X4396" s="55" t="n">
        <f aca="false">IF(I4396="Male",0,1)</f>
        <v>1</v>
      </c>
      <c r="Y4396" s="55" t="n">
        <f aca="false">IF(OR(I4396="DNB",I4396="Dry DNB"),1,0)</f>
        <v>0</v>
      </c>
      <c r="Z4396" s="55" t="n">
        <f aca="false">IF(ISNUMBER(W4396),A4396-W4396,"")</f>
        <v>139</v>
      </c>
      <c r="AA4396" s="55" t="n">
        <f aca="false">MATCH(A4396,DATAS,0)</f>
        <v>1</v>
      </c>
      <c r="AB4396" s="55" t="n">
        <f aca="false">IF(AND(E4396&gt;0,OR(AND(B4396&gt;=1,B4396&lt;=6),B4396=10)),1,0)</f>
        <v>0</v>
      </c>
      <c r="AC4396" s="55" t="n">
        <f aca="false">IF(AND(E4396&gt;0,B4396=10),1,0)</f>
        <v>0</v>
      </c>
      <c r="AD4396" s="0" t="str">
        <f aca="false">IF(AND(C4395=C4396,AA4395=AA4396-1),AB4395,"")</f>
        <v/>
      </c>
      <c r="AE4396" s="0" t="str">
        <f aca="false">IF(AND(C4395=C4396,AA4395=AA4396-1),AC4395,"")</f>
        <v/>
      </c>
      <c r="AF4396" s="0" t="str">
        <f aca="false">IF(AA4396=1,"",IF(AND(AB4396=1,AD4396&lt;&gt;1),1,0))</f>
        <v/>
      </c>
      <c r="AG4396" s="0" t="str">
        <f aca="false">IF(AA4396=1,"",IF(AND(AC4396=1,AE4396&lt;&gt;1),1,0))</f>
        <v/>
      </c>
      <c r="AH4396" s="60" t="str">
        <f aca="false">IF(AND(E4396&gt;0,AA4396&lt;2,NOT(AND(C4397=C4396,AA4397=AA4396+1))),INDEX(DATAS,AA4396+1),"")</f>
        <v/>
      </c>
      <c r="AI4396" s="60" t="str">
        <f aca="false">IF(AND(AC4396=1,AA4396&lt;2),IF(AND(C4397=C4396,AA4397=AA4396+1),IF(AC4397=1,"",INDEX(DATAS,AA4396+1)),INDEX(DATAS,AA4396+1)),"")</f>
        <v/>
      </c>
    </row>
    <row r="4397" customFormat="false" ht="15" hidden="false" customHeight="false" outlineLevel="0" collapsed="false">
      <c r="A4397" s="60" t="n">
        <v>46310</v>
      </c>
      <c r="B4397" s="0" t="n">
        <v>8</v>
      </c>
      <c r="C4397" s="0" t="n">
        <v>6487</v>
      </c>
      <c r="E4397" s="0" t="n">
        <v>0</v>
      </c>
      <c r="F4397" s="55" t="s">
        <v>1221</v>
      </c>
      <c r="I4397" s="55" t="s">
        <v>157</v>
      </c>
      <c r="L4397" s="0" t="n">
        <v>119</v>
      </c>
      <c r="U4397" s="0" t="n">
        <v>543</v>
      </c>
      <c r="V4397" s="0" t="n">
        <v>2</v>
      </c>
      <c r="W4397" s="60" t="n">
        <v>46170</v>
      </c>
      <c r="X4397" s="55" t="n">
        <f aca="false">IF(I4397="Male",0,1)</f>
        <v>1</v>
      </c>
      <c r="Y4397" s="55" t="n">
        <f aca="false">IF(OR(I4397="DNB",I4397="Dry DNB"),1,0)</f>
        <v>0</v>
      </c>
      <c r="Z4397" s="55" t="n">
        <f aca="false">IF(ISNUMBER(W4397),A4397-W4397,"")</f>
        <v>140</v>
      </c>
      <c r="AA4397" s="55" t="n">
        <f aca="false">MATCH(A4397,DATAS,0)</f>
        <v>2</v>
      </c>
      <c r="AB4397" s="55" t="n">
        <f aca="false">IF(AND(E4397&gt;0,OR(AND(B4397&gt;=1,B4397&lt;=6),B4397=10)),1,0)</f>
        <v>0</v>
      </c>
      <c r="AC4397" s="55" t="n">
        <f aca="false">IF(AND(E4397&gt;0,B4397=10),1,0)</f>
        <v>0</v>
      </c>
      <c r="AD4397" s="55" t="n">
        <f aca="false">IF(AND(C4396=C4397,AA4396=AA4397-1),AB4396,"")</f>
        <v>0</v>
      </c>
      <c r="AE4397" s="55" t="n">
        <f aca="false">IF(AND(C4396=C4397,AA4396=AA4397-1),AC4396,"")</f>
        <v>0</v>
      </c>
      <c r="AF4397" s="55" t="n">
        <f aca="false">IF(AA4397=1,"",IF(AND(AB4397=1,AD4397&lt;&gt;1),1,0))</f>
        <v>0</v>
      </c>
      <c r="AG4397" s="55" t="n">
        <f aca="false">IF(AA4397=1,"",IF(AND(AC4397=1,AE4397&lt;&gt;1),1,0))</f>
        <v>0</v>
      </c>
      <c r="AH4397" s="60" t="str">
        <f aca="false">IF(AND(E4397&gt;0,AA4397&lt;2,NOT(AND(C4398=C4397,AA4398=AA4397+1))),INDEX(DATAS,AA4397+1),"")</f>
        <v/>
      </c>
      <c r="AI4397" s="60" t="str">
        <f aca="false">IF(AND(AC4397=1,AA4397&lt;2),IF(AND(C4398=C4397,AA4398=AA4397+1),IF(AC4398=1,"",INDEX(DATAS,AA4397+1)),INDEX(DATAS,AA4397+1)),"")</f>
        <v/>
      </c>
    </row>
    <row r="4398" customFormat="false" ht="15" hidden="false" customHeight="false" outlineLevel="0" collapsed="false">
      <c r="A4398" s="60" t="n">
        <v>46309</v>
      </c>
      <c r="B4398" s="0" t="n">
        <v>8</v>
      </c>
      <c r="C4398" s="0" t="n">
        <v>6488</v>
      </c>
      <c r="E4398" s="0" t="n">
        <v>0</v>
      </c>
      <c r="F4398" s="55" t="s">
        <v>1221</v>
      </c>
      <c r="I4398" s="55" t="s">
        <v>157</v>
      </c>
      <c r="L4398" s="0" t="n">
        <v>147</v>
      </c>
      <c r="U4398" s="0" t="n">
        <v>542</v>
      </c>
      <c r="V4398" s="0" t="n">
        <v>1</v>
      </c>
      <c r="W4398" s="60" t="n">
        <v>46163</v>
      </c>
      <c r="X4398" s="55" t="n">
        <f aca="false">IF(I4398="Male",0,1)</f>
        <v>1</v>
      </c>
      <c r="Y4398" s="55" t="n">
        <f aca="false">IF(OR(I4398="DNB",I4398="Dry DNB"),1,0)</f>
        <v>0</v>
      </c>
      <c r="Z4398" s="55" t="n">
        <f aca="false">IF(ISNUMBER(W4398),A4398-W4398,"")</f>
        <v>146</v>
      </c>
      <c r="AA4398" s="55" t="n">
        <f aca="false">MATCH(A4398,DATAS,0)</f>
        <v>1</v>
      </c>
      <c r="AB4398" s="55" t="n">
        <f aca="false">IF(AND(E4398&gt;0,OR(AND(B4398&gt;=1,B4398&lt;=6),B4398=10)),1,0)</f>
        <v>0</v>
      </c>
      <c r="AC4398" s="55" t="n">
        <f aca="false">IF(AND(E4398&gt;0,B4398=10),1,0)</f>
        <v>0</v>
      </c>
      <c r="AD4398" s="0" t="str">
        <f aca="false">IF(AND(C4397=C4398,AA4397=AA4398-1),AB4397,"")</f>
        <v/>
      </c>
      <c r="AE4398" s="0" t="str">
        <f aca="false">IF(AND(C4397=C4398,AA4397=AA4398-1),AC4397,"")</f>
        <v/>
      </c>
      <c r="AF4398" s="0" t="str">
        <f aca="false">IF(AA4398=1,"",IF(AND(AB4398=1,AD4398&lt;&gt;1),1,0))</f>
        <v/>
      </c>
      <c r="AG4398" s="0" t="str">
        <f aca="false">IF(AA4398=1,"",IF(AND(AC4398=1,AE4398&lt;&gt;1),1,0))</f>
        <v/>
      </c>
      <c r="AH4398" s="60" t="str">
        <f aca="false">IF(AND(E4398&gt;0,AA4398&lt;2,NOT(AND(C4399=C4398,AA4399=AA4398+1))),INDEX(DATAS,AA4398+1),"")</f>
        <v/>
      </c>
      <c r="AI4398" s="60" t="str">
        <f aca="false">IF(AND(AC4398=1,AA4398&lt;2),IF(AND(C4399=C4398,AA4399=AA4398+1),IF(AC4399=1,"",INDEX(DATAS,AA4398+1)),INDEX(DATAS,AA4398+1)),"")</f>
        <v/>
      </c>
    </row>
    <row r="4399" customFormat="false" ht="15" hidden="false" customHeight="false" outlineLevel="0" collapsed="false">
      <c r="A4399" s="60" t="n">
        <v>46310</v>
      </c>
      <c r="B4399" s="0" t="n">
        <v>8</v>
      </c>
      <c r="C4399" s="0" t="n">
        <v>6488</v>
      </c>
      <c r="E4399" s="0" t="n">
        <v>0</v>
      </c>
      <c r="F4399" s="55" t="s">
        <v>1221</v>
      </c>
      <c r="I4399" s="55" t="s">
        <v>157</v>
      </c>
      <c r="L4399" s="0" t="n">
        <v>148</v>
      </c>
      <c r="U4399" s="0" t="n">
        <v>543</v>
      </c>
      <c r="V4399" s="0" t="n">
        <v>1</v>
      </c>
      <c r="W4399" s="60" t="n">
        <v>46163</v>
      </c>
      <c r="X4399" s="55" t="n">
        <f aca="false">IF(I4399="Male",0,1)</f>
        <v>1</v>
      </c>
      <c r="Y4399" s="55" t="n">
        <f aca="false">IF(OR(I4399="DNB",I4399="Dry DNB"),1,0)</f>
        <v>0</v>
      </c>
      <c r="Z4399" s="55" t="n">
        <f aca="false">IF(ISNUMBER(W4399),A4399-W4399,"")</f>
        <v>147</v>
      </c>
      <c r="AA4399" s="55" t="n">
        <f aca="false">MATCH(A4399,DATAS,0)</f>
        <v>2</v>
      </c>
      <c r="AB4399" s="55" t="n">
        <f aca="false">IF(AND(E4399&gt;0,OR(AND(B4399&gt;=1,B4399&lt;=6),B4399=10)),1,0)</f>
        <v>0</v>
      </c>
      <c r="AC4399" s="55" t="n">
        <f aca="false">IF(AND(E4399&gt;0,B4399=10),1,0)</f>
        <v>0</v>
      </c>
      <c r="AD4399" s="55" t="n">
        <f aca="false">IF(AND(C4398=C4399,AA4398=AA4399-1),AB4398,"")</f>
        <v>0</v>
      </c>
      <c r="AE4399" s="55" t="n">
        <f aca="false">IF(AND(C4398=C4399,AA4398=AA4399-1),AC4398,"")</f>
        <v>0</v>
      </c>
      <c r="AF4399" s="55" t="n">
        <f aca="false">IF(AA4399=1,"",IF(AND(AB4399=1,AD4399&lt;&gt;1),1,0))</f>
        <v>0</v>
      </c>
      <c r="AG4399" s="55" t="n">
        <f aca="false">IF(AA4399=1,"",IF(AND(AC4399=1,AE4399&lt;&gt;1),1,0))</f>
        <v>0</v>
      </c>
      <c r="AH4399" s="60" t="str">
        <f aca="false">IF(AND(E4399&gt;0,AA4399&lt;2,NOT(AND(C4400=C4399,AA4400=AA4399+1))),INDEX(DATAS,AA4399+1),"")</f>
        <v/>
      </c>
      <c r="AI4399" s="60" t="str">
        <f aca="false">IF(AND(AC4399=1,AA4399&lt;2),IF(AND(C4400=C4399,AA4400=AA4399+1),IF(AC4400=1,"",INDEX(DATAS,AA4399+1)),INDEX(DATAS,AA4399+1)),"")</f>
        <v/>
      </c>
    </row>
    <row r="4400" customFormat="false" ht="15" hidden="false" customHeight="false" outlineLevel="0" collapsed="false">
      <c r="A4400" s="60" t="n">
        <v>46309</v>
      </c>
      <c r="B4400" s="0" t="n">
        <v>8</v>
      </c>
      <c r="C4400" s="0" t="n">
        <v>6489</v>
      </c>
      <c r="E4400" s="0" t="n">
        <v>0</v>
      </c>
      <c r="F4400" s="55" t="s">
        <v>1221</v>
      </c>
      <c r="I4400" s="55" t="s">
        <v>157</v>
      </c>
      <c r="L4400" s="0" t="n">
        <v>139</v>
      </c>
      <c r="U4400" s="0" t="n">
        <v>542</v>
      </c>
      <c r="V4400" s="0" t="n">
        <v>1</v>
      </c>
      <c r="W4400" s="60" t="n">
        <v>46171</v>
      </c>
      <c r="X4400" s="55" t="n">
        <f aca="false">IF(I4400="Male",0,1)</f>
        <v>1</v>
      </c>
      <c r="Y4400" s="55" t="n">
        <f aca="false">IF(OR(I4400="DNB",I4400="Dry DNB"),1,0)</f>
        <v>0</v>
      </c>
      <c r="Z4400" s="55" t="n">
        <f aca="false">IF(ISNUMBER(W4400),A4400-W4400,"")</f>
        <v>138</v>
      </c>
      <c r="AA4400" s="55" t="n">
        <f aca="false">MATCH(A4400,DATAS,0)</f>
        <v>1</v>
      </c>
      <c r="AB4400" s="55" t="n">
        <f aca="false">IF(AND(E4400&gt;0,OR(AND(B4400&gt;=1,B4400&lt;=6),B4400=10)),1,0)</f>
        <v>0</v>
      </c>
      <c r="AC4400" s="55" t="n">
        <f aca="false">IF(AND(E4400&gt;0,B4400=10),1,0)</f>
        <v>0</v>
      </c>
      <c r="AD4400" s="0" t="str">
        <f aca="false">IF(AND(C4399=C4400,AA4399=AA4400-1),AB4399,"")</f>
        <v/>
      </c>
      <c r="AE4400" s="0" t="str">
        <f aca="false">IF(AND(C4399=C4400,AA4399=AA4400-1),AC4399,"")</f>
        <v/>
      </c>
      <c r="AF4400" s="0" t="str">
        <f aca="false">IF(AA4400=1,"",IF(AND(AB4400=1,AD4400&lt;&gt;1),1,0))</f>
        <v/>
      </c>
      <c r="AG4400" s="0" t="str">
        <f aca="false">IF(AA4400=1,"",IF(AND(AC4400=1,AE4400&lt;&gt;1),1,0))</f>
        <v/>
      </c>
      <c r="AH4400" s="60" t="str">
        <f aca="false">IF(AND(E4400&gt;0,AA4400&lt;2,NOT(AND(C4401=C4400,AA4401=AA4400+1))),INDEX(DATAS,AA4400+1),"")</f>
        <v/>
      </c>
      <c r="AI4400" s="60" t="str">
        <f aca="false">IF(AND(AC4400=1,AA4400&lt;2),IF(AND(C4401=C4400,AA4401=AA4400+1),IF(AC4401=1,"",INDEX(DATAS,AA4400+1)),INDEX(DATAS,AA4400+1)),"")</f>
        <v/>
      </c>
    </row>
    <row r="4401" customFormat="false" ht="15" hidden="false" customHeight="false" outlineLevel="0" collapsed="false">
      <c r="A4401" s="60" t="n">
        <v>46310</v>
      </c>
      <c r="B4401" s="0" t="n">
        <v>8</v>
      </c>
      <c r="C4401" s="0" t="n">
        <v>6489</v>
      </c>
      <c r="E4401" s="0" t="n">
        <v>0</v>
      </c>
      <c r="F4401" s="55" t="s">
        <v>1221</v>
      </c>
      <c r="I4401" s="55" t="s">
        <v>157</v>
      </c>
      <c r="L4401" s="0" t="n">
        <v>140</v>
      </c>
      <c r="U4401" s="0" t="n">
        <v>543</v>
      </c>
      <c r="V4401" s="0" t="n">
        <v>1</v>
      </c>
      <c r="W4401" s="60" t="n">
        <v>46171</v>
      </c>
      <c r="X4401" s="55" t="n">
        <f aca="false">IF(I4401="Male",0,1)</f>
        <v>1</v>
      </c>
      <c r="Y4401" s="55" t="n">
        <f aca="false">IF(OR(I4401="DNB",I4401="Dry DNB"),1,0)</f>
        <v>0</v>
      </c>
      <c r="Z4401" s="55" t="n">
        <f aca="false">IF(ISNUMBER(W4401),A4401-W4401,"")</f>
        <v>139</v>
      </c>
      <c r="AA4401" s="55" t="n">
        <f aca="false">MATCH(A4401,DATAS,0)</f>
        <v>2</v>
      </c>
      <c r="AB4401" s="55" t="n">
        <f aca="false">IF(AND(E4401&gt;0,OR(AND(B4401&gt;=1,B4401&lt;=6),B4401=10)),1,0)</f>
        <v>0</v>
      </c>
      <c r="AC4401" s="55" t="n">
        <f aca="false">IF(AND(E4401&gt;0,B4401=10),1,0)</f>
        <v>0</v>
      </c>
      <c r="AD4401" s="55" t="n">
        <f aca="false">IF(AND(C4400=C4401,AA4400=AA4401-1),AB4400,"")</f>
        <v>0</v>
      </c>
      <c r="AE4401" s="55" t="n">
        <f aca="false">IF(AND(C4400=C4401,AA4400=AA4401-1),AC4400,"")</f>
        <v>0</v>
      </c>
      <c r="AF4401" s="55" t="n">
        <f aca="false">IF(AA4401=1,"",IF(AND(AB4401=1,AD4401&lt;&gt;1),1,0))</f>
        <v>0</v>
      </c>
      <c r="AG4401" s="55" t="n">
        <f aca="false">IF(AA4401=1,"",IF(AND(AC4401=1,AE4401&lt;&gt;1),1,0))</f>
        <v>0</v>
      </c>
      <c r="AH4401" s="60" t="str">
        <f aca="false">IF(AND(E4401&gt;0,AA4401&lt;2,NOT(AND(C4402=C4401,AA4402=AA4401+1))),INDEX(DATAS,AA4401+1),"")</f>
        <v/>
      </c>
      <c r="AI4401" s="60" t="str">
        <f aca="false">IF(AND(AC4401=1,AA4401&lt;2),IF(AND(C4402=C4401,AA4402=AA4401+1),IF(AC4402=1,"",INDEX(DATAS,AA4401+1)),INDEX(DATAS,AA4401+1)),"")</f>
        <v/>
      </c>
    </row>
    <row r="4402" customFormat="false" ht="15" hidden="false" customHeight="false" outlineLevel="0" collapsed="false">
      <c r="A4402" s="60" t="n">
        <v>46309</v>
      </c>
      <c r="B4402" s="0" t="n">
        <v>8</v>
      </c>
      <c r="C4402" s="0" t="n">
        <v>6490</v>
      </c>
      <c r="E4402" s="0" t="n">
        <v>0</v>
      </c>
      <c r="F4402" s="55" t="s">
        <v>1222</v>
      </c>
      <c r="I4402" s="55" t="s">
        <v>157</v>
      </c>
      <c r="L4402" s="0" t="n">
        <v>105</v>
      </c>
      <c r="U4402" s="0" t="n">
        <v>540</v>
      </c>
      <c r="V4402" s="0" t="n">
        <v>3</v>
      </c>
      <c r="W4402" s="60" t="n">
        <v>46205</v>
      </c>
      <c r="X4402" s="55" t="n">
        <f aca="false">IF(I4402="Male",0,1)</f>
        <v>1</v>
      </c>
      <c r="Y4402" s="55" t="n">
        <f aca="false">IF(OR(I4402="DNB",I4402="Dry DNB"),1,0)</f>
        <v>0</v>
      </c>
      <c r="Z4402" s="55" t="n">
        <f aca="false">IF(ISNUMBER(W4402),A4402-W4402,"")</f>
        <v>104</v>
      </c>
      <c r="AA4402" s="55" t="n">
        <f aca="false">MATCH(A4402,DATAS,0)</f>
        <v>1</v>
      </c>
      <c r="AB4402" s="55" t="n">
        <f aca="false">IF(AND(E4402&gt;0,OR(AND(B4402&gt;=1,B4402&lt;=6),B4402=10)),1,0)</f>
        <v>0</v>
      </c>
      <c r="AC4402" s="55" t="n">
        <f aca="false">IF(AND(E4402&gt;0,B4402=10),1,0)</f>
        <v>0</v>
      </c>
      <c r="AD4402" s="0" t="str">
        <f aca="false">IF(AND(C4401=C4402,AA4401=AA4402-1),AB4401,"")</f>
        <v/>
      </c>
      <c r="AE4402" s="0" t="str">
        <f aca="false">IF(AND(C4401=C4402,AA4401=AA4402-1),AC4401,"")</f>
        <v/>
      </c>
      <c r="AF4402" s="0" t="str">
        <f aca="false">IF(AA4402=1,"",IF(AND(AB4402=1,AD4402&lt;&gt;1),1,0))</f>
        <v/>
      </c>
      <c r="AG4402" s="0" t="str">
        <f aca="false">IF(AA4402=1,"",IF(AND(AC4402=1,AE4402&lt;&gt;1),1,0))</f>
        <v/>
      </c>
      <c r="AH4402" s="60" t="str">
        <f aca="false">IF(AND(E4402&gt;0,AA4402&lt;2,NOT(AND(C4403=C4402,AA4403=AA4402+1))),INDEX(DATAS,AA4402+1),"")</f>
        <v/>
      </c>
      <c r="AI4402" s="60" t="str">
        <f aca="false">IF(AND(AC4402=1,AA4402&lt;2),IF(AND(C4403=C4402,AA4403=AA4402+1),IF(AC4403=1,"",INDEX(DATAS,AA4402+1)),INDEX(DATAS,AA4402+1)),"")</f>
        <v/>
      </c>
    </row>
    <row r="4403" customFormat="false" ht="15" hidden="false" customHeight="false" outlineLevel="0" collapsed="false">
      <c r="A4403" s="60" t="n">
        <v>46310</v>
      </c>
      <c r="B4403" s="0" t="n">
        <v>8</v>
      </c>
      <c r="C4403" s="0" t="n">
        <v>6490</v>
      </c>
      <c r="E4403" s="0" t="n">
        <v>0</v>
      </c>
      <c r="F4403" s="55" t="s">
        <v>1222</v>
      </c>
      <c r="I4403" s="55" t="s">
        <v>157</v>
      </c>
      <c r="L4403" s="0" t="n">
        <v>106</v>
      </c>
      <c r="U4403" s="0" t="n">
        <v>541</v>
      </c>
      <c r="V4403" s="0" t="n">
        <v>3</v>
      </c>
      <c r="W4403" s="60" t="n">
        <v>46205</v>
      </c>
      <c r="X4403" s="55" t="n">
        <f aca="false">IF(I4403="Male",0,1)</f>
        <v>1</v>
      </c>
      <c r="Y4403" s="55" t="n">
        <f aca="false">IF(OR(I4403="DNB",I4403="Dry DNB"),1,0)</f>
        <v>0</v>
      </c>
      <c r="Z4403" s="55" t="n">
        <f aca="false">IF(ISNUMBER(W4403),A4403-W4403,"")</f>
        <v>105</v>
      </c>
      <c r="AA4403" s="55" t="n">
        <f aca="false">MATCH(A4403,DATAS,0)</f>
        <v>2</v>
      </c>
      <c r="AB4403" s="55" t="n">
        <f aca="false">IF(AND(E4403&gt;0,OR(AND(B4403&gt;=1,B4403&lt;=6),B4403=10)),1,0)</f>
        <v>0</v>
      </c>
      <c r="AC4403" s="55" t="n">
        <f aca="false">IF(AND(E4403&gt;0,B4403=10),1,0)</f>
        <v>0</v>
      </c>
      <c r="AD4403" s="55" t="n">
        <f aca="false">IF(AND(C4402=C4403,AA4402=AA4403-1),AB4402,"")</f>
        <v>0</v>
      </c>
      <c r="AE4403" s="55" t="n">
        <f aca="false">IF(AND(C4402=C4403,AA4402=AA4403-1),AC4402,"")</f>
        <v>0</v>
      </c>
      <c r="AF4403" s="55" t="n">
        <f aca="false">IF(AA4403=1,"",IF(AND(AB4403=1,AD4403&lt;&gt;1),1,0))</f>
        <v>0</v>
      </c>
      <c r="AG4403" s="55" t="n">
        <f aca="false">IF(AA4403=1,"",IF(AND(AC4403=1,AE4403&lt;&gt;1),1,0))</f>
        <v>0</v>
      </c>
      <c r="AH4403" s="60" t="str">
        <f aca="false">IF(AND(E4403&gt;0,AA4403&lt;2,NOT(AND(C4404=C4403,AA4404=AA4403+1))),INDEX(DATAS,AA4403+1),"")</f>
        <v/>
      </c>
      <c r="AI4403" s="60" t="str">
        <f aca="false">IF(AND(AC4403=1,AA4403&lt;2),IF(AND(C4404=C4403,AA4404=AA4403+1),IF(AC4404=1,"",INDEX(DATAS,AA4403+1)),INDEX(DATAS,AA4403+1)),"")</f>
        <v/>
      </c>
    </row>
    <row r="4404" customFormat="false" ht="15" hidden="false" customHeight="false" outlineLevel="0" collapsed="false">
      <c r="A4404" s="60" t="n">
        <v>46309</v>
      </c>
      <c r="B4404" s="0" t="n">
        <v>8</v>
      </c>
      <c r="C4404" s="0" t="n">
        <v>6491</v>
      </c>
      <c r="E4404" s="0" t="n">
        <v>0</v>
      </c>
      <c r="F4404" s="55" t="s">
        <v>1222</v>
      </c>
      <c r="I4404" s="55" t="s">
        <v>157</v>
      </c>
      <c r="L4404" s="0" t="n">
        <v>81</v>
      </c>
      <c r="U4404" s="0" t="n">
        <v>540</v>
      </c>
      <c r="V4404" s="0" t="n">
        <v>4</v>
      </c>
      <c r="W4404" s="60" t="n">
        <v>46229</v>
      </c>
      <c r="X4404" s="55" t="n">
        <f aca="false">IF(I4404="Male",0,1)</f>
        <v>1</v>
      </c>
      <c r="Y4404" s="55" t="n">
        <f aca="false">IF(OR(I4404="DNB",I4404="Dry DNB"),1,0)</f>
        <v>0</v>
      </c>
      <c r="Z4404" s="55" t="n">
        <f aca="false">IF(ISNUMBER(W4404),A4404-W4404,"")</f>
        <v>80</v>
      </c>
      <c r="AA4404" s="55" t="n">
        <f aca="false">MATCH(A4404,DATAS,0)</f>
        <v>1</v>
      </c>
      <c r="AB4404" s="55" t="n">
        <f aca="false">IF(AND(E4404&gt;0,OR(AND(B4404&gt;=1,B4404&lt;=6),B4404=10)),1,0)</f>
        <v>0</v>
      </c>
      <c r="AC4404" s="55" t="n">
        <f aca="false">IF(AND(E4404&gt;0,B4404=10),1,0)</f>
        <v>0</v>
      </c>
      <c r="AD4404" s="0" t="str">
        <f aca="false">IF(AND(C4403=C4404,AA4403=AA4404-1),AB4403,"")</f>
        <v/>
      </c>
      <c r="AE4404" s="0" t="str">
        <f aca="false">IF(AND(C4403=C4404,AA4403=AA4404-1),AC4403,"")</f>
        <v/>
      </c>
      <c r="AF4404" s="0" t="str">
        <f aca="false">IF(AA4404=1,"",IF(AND(AB4404=1,AD4404&lt;&gt;1),1,0))</f>
        <v/>
      </c>
      <c r="AG4404" s="0" t="str">
        <f aca="false">IF(AA4404=1,"",IF(AND(AC4404=1,AE4404&lt;&gt;1),1,0))</f>
        <v/>
      </c>
      <c r="AH4404" s="60" t="str">
        <f aca="false">IF(AND(E4404&gt;0,AA4404&lt;2,NOT(AND(C4405=C4404,AA4405=AA4404+1))),INDEX(DATAS,AA4404+1),"")</f>
        <v/>
      </c>
      <c r="AI4404" s="60" t="str">
        <f aca="false">IF(AND(AC4404=1,AA4404&lt;2),IF(AND(C4405=C4404,AA4405=AA4404+1),IF(AC4405=1,"",INDEX(DATAS,AA4404+1)),INDEX(DATAS,AA4404+1)),"")</f>
        <v/>
      </c>
    </row>
    <row r="4405" customFormat="false" ht="15" hidden="false" customHeight="false" outlineLevel="0" collapsed="false">
      <c r="A4405" s="60" t="n">
        <v>46310</v>
      </c>
      <c r="B4405" s="0" t="n">
        <v>8</v>
      </c>
      <c r="C4405" s="0" t="n">
        <v>6491</v>
      </c>
      <c r="E4405" s="0" t="n">
        <v>0</v>
      </c>
      <c r="F4405" s="55" t="s">
        <v>1222</v>
      </c>
      <c r="I4405" s="55" t="s">
        <v>157</v>
      </c>
      <c r="L4405" s="0" t="n">
        <v>82</v>
      </c>
      <c r="U4405" s="0" t="n">
        <v>541</v>
      </c>
      <c r="V4405" s="0" t="n">
        <v>4</v>
      </c>
      <c r="W4405" s="60" t="n">
        <v>46229</v>
      </c>
      <c r="X4405" s="55" t="n">
        <f aca="false">IF(I4405="Male",0,1)</f>
        <v>1</v>
      </c>
      <c r="Y4405" s="55" t="n">
        <f aca="false">IF(OR(I4405="DNB",I4405="Dry DNB"),1,0)</f>
        <v>0</v>
      </c>
      <c r="Z4405" s="55" t="n">
        <f aca="false">IF(ISNUMBER(W4405),A4405-W4405,"")</f>
        <v>81</v>
      </c>
      <c r="AA4405" s="55" t="n">
        <f aca="false">MATCH(A4405,DATAS,0)</f>
        <v>2</v>
      </c>
      <c r="AB4405" s="55" t="n">
        <f aca="false">IF(AND(E4405&gt;0,OR(AND(B4405&gt;=1,B4405&lt;=6),B4405=10)),1,0)</f>
        <v>0</v>
      </c>
      <c r="AC4405" s="55" t="n">
        <f aca="false">IF(AND(E4405&gt;0,B4405=10),1,0)</f>
        <v>0</v>
      </c>
      <c r="AD4405" s="55" t="n">
        <f aca="false">IF(AND(C4404=C4405,AA4404=AA4405-1),AB4404,"")</f>
        <v>0</v>
      </c>
      <c r="AE4405" s="55" t="n">
        <f aca="false">IF(AND(C4404=C4405,AA4404=AA4405-1),AC4404,"")</f>
        <v>0</v>
      </c>
      <c r="AF4405" s="55" t="n">
        <f aca="false">IF(AA4405=1,"",IF(AND(AB4405=1,AD4405&lt;&gt;1),1,0))</f>
        <v>0</v>
      </c>
      <c r="AG4405" s="55" t="n">
        <f aca="false">IF(AA4405=1,"",IF(AND(AC4405=1,AE4405&lt;&gt;1),1,0))</f>
        <v>0</v>
      </c>
      <c r="AH4405" s="60" t="str">
        <f aca="false">IF(AND(E4405&gt;0,AA4405&lt;2,NOT(AND(C4406=C4405,AA4406=AA4405+1))),INDEX(DATAS,AA4405+1),"")</f>
        <v/>
      </c>
      <c r="AI4405" s="60" t="str">
        <f aca="false">IF(AND(AC4405=1,AA4405&lt;2),IF(AND(C4406=C4405,AA4406=AA4405+1),IF(AC4406=1,"",INDEX(DATAS,AA4405+1)),INDEX(DATAS,AA4405+1)),"")</f>
        <v/>
      </c>
    </row>
    <row r="4406" customFormat="false" ht="15" hidden="false" customHeight="false" outlineLevel="0" collapsed="false">
      <c r="A4406" s="60" t="n">
        <v>46309</v>
      </c>
      <c r="B4406" s="0" t="n">
        <v>11</v>
      </c>
      <c r="C4406" s="0" t="n">
        <v>6492</v>
      </c>
      <c r="E4406" s="0" t="n">
        <v>0</v>
      </c>
      <c r="F4406" s="55" t="s">
        <v>1222</v>
      </c>
      <c r="I4406" s="55" t="s">
        <v>187</v>
      </c>
      <c r="U4406" s="0" t="n">
        <v>540</v>
      </c>
      <c r="V4406" s="0" t="n">
        <v>3</v>
      </c>
      <c r="W4406" s="60" t="n">
        <v>46303</v>
      </c>
      <c r="X4406" s="55" t="n">
        <f aca="false">IF(I4406="Male",0,1)</f>
        <v>1</v>
      </c>
      <c r="Y4406" s="55" t="n">
        <f aca="false">IF(OR(I4406="DNB",I4406="Dry DNB"),1,0)</f>
        <v>0</v>
      </c>
      <c r="Z4406" s="55" t="n">
        <f aca="false">IF(ISNUMBER(W4406),A4406-W4406,"")</f>
        <v>6</v>
      </c>
      <c r="AA4406" s="55" t="n">
        <f aca="false">MATCH(A4406,DATAS,0)</f>
        <v>1</v>
      </c>
      <c r="AB4406" s="55" t="n">
        <f aca="false">IF(AND(E4406&gt;0,OR(AND(B4406&gt;=1,B4406&lt;=6),B4406=10)),1,0)</f>
        <v>0</v>
      </c>
      <c r="AC4406" s="55" t="n">
        <f aca="false">IF(AND(E4406&gt;0,B4406=10),1,0)</f>
        <v>0</v>
      </c>
      <c r="AD4406" s="0" t="str">
        <f aca="false">IF(AND(C4405=C4406,AA4405=AA4406-1),AB4405,"")</f>
        <v/>
      </c>
      <c r="AE4406" s="0" t="str">
        <f aca="false">IF(AND(C4405=C4406,AA4405=AA4406-1),AC4405,"")</f>
        <v/>
      </c>
      <c r="AF4406" s="0" t="str">
        <f aca="false">IF(AA4406=1,"",IF(AND(AB4406=1,AD4406&lt;&gt;1),1,0))</f>
        <v/>
      </c>
      <c r="AG4406" s="0" t="str">
        <f aca="false">IF(AA4406=1,"",IF(AND(AC4406=1,AE4406&lt;&gt;1),1,0))</f>
        <v/>
      </c>
      <c r="AH4406" s="60" t="str">
        <f aca="false">IF(AND(E4406&gt;0,AA4406&lt;2,NOT(AND(C4407=C4406,AA4407=AA4406+1))),INDEX(DATAS,AA4406+1),"")</f>
        <v/>
      </c>
      <c r="AI4406" s="60" t="str">
        <f aca="false">IF(AND(AC4406=1,AA4406&lt;2),IF(AND(C4407=C4406,AA4407=AA4406+1),IF(AC4407=1,"",INDEX(DATAS,AA4406+1)),INDEX(DATAS,AA4406+1)),"")</f>
        <v/>
      </c>
    </row>
    <row r="4407" customFormat="false" ht="15" hidden="false" customHeight="false" outlineLevel="0" collapsed="false">
      <c r="A4407" s="60" t="n">
        <v>46310</v>
      </c>
      <c r="B4407" s="0" t="n">
        <v>11</v>
      </c>
      <c r="C4407" s="0" t="n">
        <v>6492</v>
      </c>
      <c r="E4407" s="0" t="n">
        <v>0</v>
      </c>
      <c r="F4407" s="55" t="s">
        <v>1222</v>
      </c>
      <c r="I4407" s="55" t="s">
        <v>187</v>
      </c>
      <c r="U4407" s="0" t="n">
        <v>541</v>
      </c>
      <c r="V4407" s="0" t="n">
        <v>3</v>
      </c>
      <c r="W4407" s="60" t="n">
        <v>46303</v>
      </c>
      <c r="X4407" s="55" t="n">
        <f aca="false">IF(I4407="Male",0,1)</f>
        <v>1</v>
      </c>
      <c r="Y4407" s="55" t="n">
        <f aca="false">IF(OR(I4407="DNB",I4407="Dry DNB"),1,0)</f>
        <v>0</v>
      </c>
      <c r="Z4407" s="55" t="n">
        <f aca="false">IF(ISNUMBER(W4407),A4407-W4407,"")</f>
        <v>7</v>
      </c>
      <c r="AA4407" s="55" t="n">
        <f aca="false">MATCH(A4407,DATAS,0)</f>
        <v>2</v>
      </c>
      <c r="AB4407" s="55" t="n">
        <f aca="false">IF(AND(E4407&gt;0,OR(AND(B4407&gt;=1,B4407&lt;=6),B4407=10)),1,0)</f>
        <v>0</v>
      </c>
      <c r="AC4407" s="55" t="n">
        <f aca="false">IF(AND(E4407&gt;0,B4407=10),1,0)</f>
        <v>0</v>
      </c>
      <c r="AD4407" s="55" t="n">
        <f aca="false">IF(AND(C4406=C4407,AA4406=AA4407-1),AB4406,"")</f>
        <v>0</v>
      </c>
      <c r="AE4407" s="55" t="n">
        <f aca="false">IF(AND(C4406=C4407,AA4406=AA4407-1),AC4406,"")</f>
        <v>0</v>
      </c>
      <c r="AF4407" s="55" t="n">
        <f aca="false">IF(AA4407=1,"",IF(AND(AB4407=1,AD4407&lt;&gt;1),1,0))</f>
        <v>0</v>
      </c>
      <c r="AG4407" s="55" t="n">
        <f aca="false">IF(AA4407=1,"",IF(AND(AC4407=1,AE4407&lt;&gt;1),1,0))</f>
        <v>0</v>
      </c>
      <c r="AH4407" s="60" t="str">
        <f aca="false">IF(AND(E4407&gt;0,AA4407&lt;2,NOT(AND(C4408=C4407,AA4408=AA4407+1))),INDEX(DATAS,AA4407+1),"")</f>
        <v/>
      </c>
      <c r="AI4407" s="60" t="str">
        <f aca="false">IF(AND(AC4407=1,AA4407&lt;2),IF(AND(C4408=C4407,AA4408=AA4407+1),IF(AC4408=1,"",INDEX(DATAS,AA4407+1)),INDEX(DATAS,AA4407+1)),"")</f>
        <v/>
      </c>
    </row>
    <row r="4408" customFormat="false" ht="15" hidden="false" customHeight="false" outlineLevel="0" collapsed="false">
      <c r="A4408" s="60" t="n">
        <v>46309</v>
      </c>
      <c r="B4408" s="0" t="n">
        <v>8</v>
      </c>
      <c r="C4408" s="0" t="n">
        <v>6493</v>
      </c>
      <c r="E4408" s="0" t="n">
        <v>0</v>
      </c>
      <c r="F4408" s="55" t="s">
        <v>1222</v>
      </c>
      <c r="I4408" s="55" t="s">
        <v>157</v>
      </c>
      <c r="L4408" s="0" t="n">
        <v>140</v>
      </c>
      <c r="U4408" s="0" t="n">
        <v>540</v>
      </c>
      <c r="V4408" s="0" t="n">
        <v>1</v>
      </c>
      <c r="W4408" s="60" t="n">
        <v>46170</v>
      </c>
      <c r="X4408" s="55" t="n">
        <f aca="false">IF(I4408="Male",0,1)</f>
        <v>1</v>
      </c>
      <c r="Y4408" s="55" t="n">
        <f aca="false">IF(OR(I4408="DNB",I4408="Dry DNB"),1,0)</f>
        <v>0</v>
      </c>
      <c r="Z4408" s="55" t="n">
        <f aca="false">IF(ISNUMBER(W4408),A4408-W4408,"")</f>
        <v>139</v>
      </c>
      <c r="AA4408" s="55" t="n">
        <f aca="false">MATCH(A4408,DATAS,0)</f>
        <v>1</v>
      </c>
      <c r="AB4408" s="55" t="n">
        <f aca="false">IF(AND(E4408&gt;0,OR(AND(B4408&gt;=1,B4408&lt;=6),B4408=10)),1,0)</f>
        <v>0</v>
      </c>
      <c r="AC4408" s="55" t="n">
        <f aca="false">IF(AND(E4408&gt;0,B4408=10),1,0)</f>
        <v>0</v>
      </c>
      <c r="AD4408" s="0" t="str">
        <f aca="false">IF(AND(C4407=C4408,AA4407=AA4408-1),AB4407,"")</f>
        <v/>
      </c>
      <c r="AE4408" s="0" t="str">
        <f aca="false">IF(AND(C4407=C4408,AA4407=AA4408-1),AC4407,"")</f>
        <v/>
      </c>
      <c r="AF4408" s="0" t="str">
        <f aca="false">IF(AA4408=1,"",IF(AND(AB4408=1,AD4408&lt;&gt;1),1,0))</f>
        <v/>
      </c>
      <c r="AG4408" s="0" t="str">
        <f aca="false">IF(AA4408=1,"",IF(AND(AC4408=1,AE4408&lt;&gt;1),1,0))</f>
        <v/>
      </c>
      <c r="AH4408" s="60" t="str">
        <f aca="false">IF(AND(E4408&gt;0,AA4408&lt;2,NOT(AND(C4409=C4408,AA4409=AA4408+1))),INDEX(DATAS,AA4408+1),"")</f>
        <v/>
      </c>
      <c r="AI4408" s="60" t="str">
        <f aca="false">IF(AND(AC4408=1,AA4408&lt;2),IF(AND(C4409=C4408,AA4409=AA4408+1),IF(AC4409=1,"",INDEX(DATAS,AA4408+1)),INDEX(DATAS,AA4408+1)),"")</f>
        <v/>
      </c>
    </row>
    <row r="4409" customFormat="false" ht="15" hidden="false" customHeight="false" outlineLevel="0" collapsed="false">
      <c r="A4409" s="60" t="n">
        <v>46310</v>
      </c>
      <c r="B4409" s="0" t="n">
        <v>8</v>
      </c>
      <c r="C4409" s="0" t="n">
        <v>6493</v>
      </c>
      <c r="E4409" s="0" t="n">
        <v>0</v>
      </c>
      <c r="F4409" s="55" t="s">
        <v>1222</v>
      </c>
      <c r="I4409" s="55" t="s">
        <v>157</v>
      </c>
      <c r="L4409" s="0" t="n">
        <v>141</v>
      </c>
      <c r="U4409" s="0" t="n">
        <v>541</v>
      </c>
      <c r="V4409" s="0" t="n">
        <v>1</v>
      </c>
      <c r="W4409" s="60" t="n">
        <v>46170</v>
      </c>
      <c r="X4409" s="55" t="n">
        <f aca="false">IF(I4409="Male",0,1)</f>
        <v>1</v>
      </c>
      <c r="Y4409" s="55" t="n">
        <f aca="false">IF(OR(I4409="DNB",I4409="Dry DNB"),1,0)</f>
        <v>0</v>
      </c>
      <c r="Z4409" s="55" t="n">
        <f aca="false">IF(ISNUMBER(W4409),A4409-W4409,"")</f>
        <v>140</v>
      </c>
      <c r="AA4409" s="55" t="n">
        <f aca="false">MATCH(A4409,DATAS,0)</f>
        <v>2</v>
      </c>
      <c r="AB4409" s="55" t="n">
        <f aca="false">IF(AND(E4409&gt;0,OR(AND(B4409&gt;=1,B4409&lt;=6),B4409=10)),1,0)</f>
        <v>0</v>
      </c>
      <c r="AC4409" s="55" t="n">
        <f aca="false">IF(AND(E4409&gt;0,B4409=10),1,0)</f>
        <v>0</v>
      </c>
      <c r="AD4409" s="55" t="n">
        <f aca="false">IF(AND(C4408=C4409,AA4408=AA4409-1),AB4408,"")</f>
        <v>0</v>
      </c>
      <c r="AE4409" s="55" t="n">
        <f aca="false">IF(AND(C4408=C4409,AA4408=AA4409-1),AC4408,"")</f>
        <v>0</v>
      </c>
      <c r="AF4409" s="55" t="n">
        <f aca="false">IF(AA4409=1,"",IF(AND(AB4409=1,AD4409&lt;&gt;1),1,0))</f>
        <v>0</v>
      </c>
      <c r="AG4409" s="55" t="n">
        <f aca="false">IF(AA4409=1,"",IF(AND(AC4409=1,AE4409&lt;&gt;1),1,0))</f>
        <v>0</v>
      </c>
      <c r="AH4409" s="60" t="str">
        <f aca="false">IF(AND(E4409&gt;0,AA4409&lt;2,NOT(AND(C4410=C4409,AA4410=AA4409+1))),INDEX(DATAS,AA4409+1),"")</f>
        <v/>
      </c>
      <c r="AI4409" s="60" t="str">
        <f aca="false">IF(AND(AC4409=1,AA4409&lt;2),IF(AND(C4410=C4409,AA4410=AA4409+1),IF(AC4410=1,"",INDEX(DATAS,AA4409+1)),INDEX(DATAS,AA4409+1)),"")</f>
        <v/>
      </c>
    </row>
    <row r="4410" customFormat="false" ht="15" hidden="false" customHeight="false" outlineLevel="0" collapsed="false">
      <c r="A4410" s="60" t="n">
        <v>46309</v>
      </c>
      <c r="B4410" s="0" t="n">
        <v>8</v>
      </c>
      <c r="C4410" s="0" t="n">
        <v>6494</v>
      </c>
      <c r="E4410" s="0" t="n">
        <v>0</v>
      </c>
      <c r="F4410" s="55" t="s">
        <v>1222</v>
      </c>
      <c r="I4410" s="55" t="s">
        <v>157</v>
      </c>
      <c r="L4410" s="0" t="n">
        <v>131</v>
      </c>
      <c r="U4410" s="0" t="n">
        <v>540</v>
      </c>
      <c r="V4410" s="0" t="n">
        <v>1</v>
      </c>
      <c r="W4410" s="60" t="n">
        <v>46179</v>
      </c>
      <c r="X4410" s="55" t="n">
        <f aca="false">IF(I4410="Male",0,1)</f>
        <v>1</v>
      </c>
      <c r="Y4410" s="55" t="n">
        <f aca="false">IF(OR(I4410="DNB",I4410="Dry DNB"),1,0)</f>
        <v>0</v>
      </c>
      <c r="Z4410" s="55" t="n">
        <f aca="false">IF(ISNUMBER(W4410),A4410-W4410,"")</f>
        <v>130</v>
      </c>
      <c r="AA4410" s="55" t="n">
        <f aca="false">MATCH(A4410,DATAS,0)</f>
        <v>1</v>
      </c>
      <c r="AB4410" s="55" t="n">
        <f aca="false">IF(AND(E4410&gt;0,OR(AND(B4410&gt;=1,B4410&lt;=6),B4410=10)),1,0)</f>
        <v>0</v>
      </c>
      <c r="AC4410" s="55" t="n">
        <f aca="false">IF(AND(E4410&gt;0,B4410=10),1,0)</f>
        <v>0</v>
      </c>
      <c r="AD4410" s="0" t="str">
        <f aca="false">IF(AND(C4409=C4410,AA4409=AA4410-1),AB4409,"")</f>
        <v/>
      </c>
      <c r="AE4410" s="0" t="str">
        <f aca="false">IF(AND(C4409=C4410,AA4409=AA4410-1),AC4409,"")</f>
        <v/>
      </c>
      <c r="AF4410" s="0" t="str">
        <f aca="false">IF(AA4410=1,"",IF(AND(AB4410=1,AD4410&lt;&gt;1),1,0))</f>
        <v/>
      </c>
      <c r="AG4410" s="0" t="str">
        <f aca="false">IF(AA4410=1,"",IF(AND(AC4410=1,AE4410&lt;&gt;1),1,0))</f>
        <v/>
      </c>
      <c r="AH4410" s="60" t="str">
        <f aca="false">IF(AND(E4410&gt;0,AA4410&lt;2,NOT(AND(C4411=C4410,AA4411=AA4410+1))),INDEX(DATAS,AA4410+1),"")</f>
        <v/>
      </c>
      <c r="AI4410" s="60" t="str">
        <f aca="false">IF(AND(AC4410=1,AA4410&lt;2),IF(AND(C4411=C4410,AA4411=AA4410+1),IF(AC4411=1,"",INDEX(DATAS,AA4410+1)),INDEX(DATAS,AA4410+1)),"")</f>
        <v/>
      </c>
    </row>
    <row r="4411" customFormat="false" ht="15" hidden="false" customHeight="false" outlineLevel="0" collapsed="false">
      <c r="A4411" s="60" t="n">
        <v>46310</v>
      </c>
      <c r="B4411" s="0" t="n">
        <v>8</v>
      </c>
      <c r="C4411" s="0" t="n">
        <v>6494</v>
      </c>
      <c r="E4411" s="0" t="n">
        <v>0</v>
      </c>
      <c r="F4411" s="55" t="s">
        <v>1222</v>
      </c>
      <c r="I4411" s="55" t="s">
        <v>157</v>
      </c>
      <c r="L4411" s="0" t="n">
        <v>132</v>
      </c>
      <c r="U4411" s="0" t="n">
        <v>541</v>
      </c>
      <c r="V4411" s="0" t="n">
        <v>1</v>
      </c>
      <c r="W4411" s="60" t="n">
        <v>46179</v>
      </c>
      <c r="X4411" s="55" t="n">
        <f aca="false">IF(I4411="Male",0,1)</f>
        <v>1</v>
      </c>
      <c r="Y4411" s="55" t="n">
        <f aca="false">IF(OR(I4411="DNB",I4411="Dry DNB"),1,0)</f>
        <v>0</v>
      </c>
      <c r="Z4411" s="55" t="n">
        <f aca="false">IF(ISNUMBER(W4411),A4411-W4411,"")</f>
        <v>131</v>
      </c>
      <c r="AA4411" s="55" t="n">
        <f aca="false">MATCH(A4411,DATAS,0)</f>
        <v>2</v>
      </c>
      <c r="AB4411" s="55" t="n">
        <f aca="false">IF(AND(E4411&gt;0,OR(AND(B4411&gt;=1,B4411&lt;=6),B4411=10)),1,0)</f>
        <v>0</v>
      </c>
      <c r="AC4411" s="55" t="n">
        <f aca="false">IF(AND(E4411&gt;0,B4411=10),1,0)</f>
        <v>0</v>
      </c>
      <c r="AD4411" s="55" t="n">
        <f aca="false">IF(AND(C4410=C4411,AA4410=AA4411-1),AB4410,"")</f>
        <v>0</v>
      </c>
      <c r="AE4411" s="55" t="n">
        <f aca="false">IF(AND(C4410=C4411,AA4410=AA4411-1),AC4410,"")</f>
        <v>0</v>
      </c>
      <c r="AF4411" s="55" t="n">
        <f aca="false">IF(AA4411=1,"",IF(AND(AB4411=1,AD4411&lt;&gt;1),1,0))</f>
        <v>0</v>
      </c>
      <c r="AG4411" s="55" t="n">
        <f aca="false">IF(AA4411=1,"",IF(AND(AC4411=1,AE4411&lt;&gt;1),1,0))</f>
        <v>0</v>
      </c>
      <c r="AH4411" s="60" t="str">
        <f aca="false">IF(AND(E4411&gt;0,AA4411&lt;2,NOT(AND(C4412=C4411,AA4412=AA4411+1))),INDEX(DATAS,AA4411+1),"")</f>
        <v/>
      </c>
      <c r="AI4411" s="60" t="str">
        <f aca="false">IF(AND(AC4411=1,AA4411&lt;2),IF(AND(C4412=C4411,AA4412=AA4411+1),IF(AC4412=1,"",INDEX(DATAS,AA4411+1)),INDEX(DATAS,AA4411+1)),"")</f>
        <v/>
      </c>
    </row>
    <row r="4412" customFormat="false" ht="15" hidden="false" customHeight="false" outlineLevel="0" collapsed="false">
      <c r="A4412" s="60" t="n">
        <v>46309</v>
      </c>
      <c r="B4412" s="0" t="n">
        <v>8</v>
      </c>
      <c r="C4412" s="0" t="n">
        <v>6495</v>
      </c>
      <c r="E4412" s="0" t="n">
        <v>0</v>
      </c>
      <c r="F4412" s="55" t="s">
        <v>1222</v>
      </c>
      <c r="I4412" s="55" t="s">
        <v>157</v>
      </c>
      <c r="L4412" s="0" t="n">
        <v>105</v>
      </c>
      <c r="U4412" s="0" t="n">
        <v>540</v>
      </c>
      <c r="V4412" s="0" t="n">
        <v>1</v>
      </c>
      <c r="W4412" s="60" t="n">
        <v>46205</v>
      </c>
      <c r="X4412" s="55" t="n">
        <f aca="false">IF(I4412="Male",0,1)</f>
        <v>1</v>
      </c>
      <c r="Y4412" s="55" t="n">
        <f aca="false">IF(OR(I4412="DNB",I4412="Dry DNB"),1,0)</f>
        <v>0</v>
      </c>
      <c r="Z4412" s="55" t="n">
        <f aca="false">IF(ISNUMBER(W4412),A4412-W4412,"")</f>
        <v>104</v>
      </c>
      <c r="AA4412" s="55" t="n">
        <f aca="false">MATCH(A4412,DATAS,0)</f>
        <v>1</v>
      </c>
      <c r="AB4412" s="55" t="n">
        <f aca="false">IF(AND(E4412&gt;0,OR(AND(B4412&gt;=1,B4412&lt;=6),B4412=10)),1,0)</f>
        <v>0</v>
      </c>
      <c r="AC4412" s="55" t="n">
        <f aca="false">IF(AND(E4412&gt;0,B4412=10),1,0)</f>
        <v>0</v>
      </c>
      <c r="AD4412" s="0" t="str">
        <f aca="false">IF(AND(C4411=C4412,AA4411=AA4412-1),AB4411,"")</f>
        <v/>
      </c>
      <c r="AE4412" s="0" t="str">
        <f aca="false">IF(AND(C4411=C4412,AA4411=AA4412-1),AC4411,"")</f>
        <v/>
      </c>
      <c r="AF4412" s="0" t="str">
        <f aca="false">IF(AA4412=1,"",IF(AND(AB4412=1,AD4412&lt;&gt;1),1,0))</f>
        <v/>
      </c>
      <c r="AG4412" s="0" t="str">
        <f aca="false">IF(AA4412=1,"",IF(AND(AC4412=1,AE4412&lt;&gt;1),1,0))</f>
        <v/>
      </c>
      <c r="AH4412" s="60" t="str">
        <f aca="false">IF(AND(E4412&gt;0,AA4412&lt;2,NOT(AND(C4413=C4412,AA4413=AA4412+1))),INDEX(DATAS,AA4412+1),"")</f>
        <v/>
      </c>
      <c r="AI4412" s="60" t="str">
        <f aca="false">IF(AND(AC4412=1,AA4412&lt;2),IF(AND(C4413=C4412,AA4413=AA4412+1),IF(AC4413=1,"",INDEX(DATAS,AA4412+1)),INDEX(DATAS,AA4412+1)),"")</f>
        <v/>
      </c>
    </row>
    <row r="4413" customFormat="false" ht="15" hidden="false" customHeight="false" outlineLevel="0" collapsed="false">
      <c r="A4413" s="60" t="n">
        <v>46310</v>
      </c>
      <c r="B4413" s="0" t="n">
        <v>8</v>
      </c>
      <c r="C4413" s="0" t="n">
        <v>6495</v>
      </c>
      <c r="E4413" s="0" t="n">
        <v>0</v>
      </c>
      <c r="F4413" s="55" t="s">
        <v>1222</v>
      </c>
      <c r="I4413" s="55" t="s">
        <v>157</v>
      </c>
      <c r="L4413" s="0" t="n">
        <v>106</v>
      </c>
      <c r="U4413" s="0" t="n">
        <v>541</v>
      </c>
      <c r="V4413" s="0" t="n">
        <v>1</v>
      </c>
      <c r="W4413" s="60" t="n">
        <v>46205</v>
      </c>
      <c r="X4413" s="55" t="n">
        <f aca="false">IF(I4413="Male",0,1)</f>
        <v>1</v>
      </c>
      <c r="Y4413" s="55" t="n">
        <f aca="false">IF(OR(I4413="DNB",I4413="Dry DNB"),1,0)</f>
        <v>0</v>
      </c>
      <c r="Z4413" s="55" t="n">
        <f aca="false">IF(ISNUMBER(W4413),A4413-W4413,"")</f>
        <v>105</v>
      </c>
      <c r="AA4413" s="55" t="n">
        <f aca="false">MATCH(A4413,DATAS,0)</f>
        <v>2</v>
      </c>
      <c r="AB4413" s="55" t="n">
        <f aca="false">IF(AND(E4413&gt;0,OR(AND(B4413&gt;=1,B4413&lt;=6),B4413=10)),1,0)</f>
        <v>0</v>
      </c>
      <c r="AC4413" s="55" t="n">
        <f aca="false">IF(AND(E4413&gt;0,B4413=10),1,0)</f>
        <v>0</v>
      </c>
      <c r="AD4413" s="55" t="n">
        <f aca="false">IF(AND(C4412=C4413,AA4412=AA4413-1),AB4412,"")</f>
        <v>0</v>
      </c>
      <c r="AE4413" s="55" t="n">
        <f aca="false">IF(AND(C4412=C4413,AA4412=AA4413-1),AC4412,"")</f>
        <v>0</v>
      </c>
      <c r="AF4413" s="55" t="n">
        <f aca="false">IF(AA4413=1,"",IF(AND(AB4413=1,AD4413&lt;&gt;1),1,0))</f>
        <v>0</v>
      </c>
      <c r="AG4413" s="55" t="n">
        <f aca="false">IF(AA4413=1,"",IF(AND(AC4413=1,AE4413&lt;&gt;1),1,0))</f>
        <v>0</v>
      </c>
      <c r="AH4413" s="60" t="str">
        <f aca="false">IF(AND(E4413&gt;0,AA4413&lt;2,NOT(AND(C4414=C4413,AA4414=AA4413+1))),INDEX(DATAS,AA4413+1),"")</f>
        <v/>
      </c>
      <c r="AI4413" s="60" t="str">
        <f aca="false">IF(AND(AC4413=1,AA4413&lt;2),IF(AND(C4414=C4413,AA4414=AA4413+1),IF(AC4414=1,"",INDEX(DATAS,AA4413+1)),INDEX(DATAS,AA4413+1)),"")</f>
        <v/>
      </c>
    </row>
    <row r="4414" customFormat="false" ht="15" hidden="false" customHeight="false" outlineLevel="0" collapsed="false">
      <c r="A4414" s="60" t="n">
        <v>46309</v>
      </c>
      <c r="B4414" s="0" t="n">
        <v>8</v>
      </c>
      <c r="C4414" s="0" t="n">
        <v>6496</v>
      </c>
      <c r="E4414" s="0" t="n">
        <v>0</v>
      </c>
      <c r="F4414" s="55" t="s">
        <v>1222</v>
      </c>
      <c r="I4414" s="55" t="s">
        <v>157</v>
      </c>
      <c r="L4414" s="0" t="n">
        <v>122</v>
      </c>
      <c r="U4414" s="0" t="n">
        <v>540</v>
      </c>
      <c r="V4414" s="0" t="n">
        <v>2</v>
      </c>
      <c r="W4414" s="60" t="n">
        <v>46188</v>
      </c>
      <c r="X4414" s="55" t="n">
        <f aca="false">IF(I4414="Male",0,1)</f>
        <v>1</v>
      </c>
      <c r="Y4414" s="55" t="n">
        <f aca="false">IF(OR(I4414="DNB",I4414="Dry DNB"),1,0)</f>
        <v>0</v>
      </c>
      <c r="Z4414" s="55" t="n">
        <f aca="false">IF(ISNUMBER(W4414),A4414-W4414,"")</f>
        <v>121</v>
      </c>
      <c r="AA4414" s="55" t="n">
        <f aca="false">MATCH(A4414,DATAS,0)</f>
        <v>1</v>
      </c>
      <c r="AB4414" s="55" t="n">
        <f aca="false">IF(AND(E4414&gt;0,OR(AND(B4414&gt;=1,B4414&lt;=6),B4414=10)),1,0)</f>
        <v>0</v>
      </c>
      <c r="AC4414" s="55" t="n">
        <f aca="false">IF(AND(E4414&gt;0,B4414=10),1,0)</f>
        <v>0</v>
      </c>
      <c r="AD4414" s="0" t="str">
        <f aca="false">IF(AND(C4413=C4414,AA4413=AA4414-1),AB4413,"")</f>
        <v/>
      </c>
      <c r="AE4414" s="0" t="str">
        <f aca="false">IF(AND(C4413=C4414,AA4413=AA4414-1),AC4413,"")</f>
        <v/>
      </c>
      <c r="AF4414" s="0" t="str">
        <f aca="false">IF(AA4414=1,"",IF(AND(AB4414=1,AD4414&lt;&gt;1),1,0))</f>
        <v/>
      </c>
      <c r="AG4414" s="0" t="str">
        <f aca="false">IF(AA4414=1,"",IF(AND(AC4414=1,AE4414&lt;&gt;1),1,0))</f>
        <v/>
      </c>
      <c r="AH4414" s="60" t="str">
        <f aca="false">IF(AND(E4414&gt;0,AA4414&lt;2,NOT(AND(C4415=C4414,AA4415=AA4414+1))),INDEX(DATAS,AA4414+1),"")</f>
        <v/>
      </c>
      <c r="AI4414" s="60" t="str">
        <f aca="false">IF(AND(AC4414=1,AA4414&lt;2),IF(AND(C4415=C4414,AA4415=AA4414+1),IF(AC4415=1,"",INDEX(DATAS,AA4414+1)),INDEX(DATAS,AA4414+1)),"")</f>
        <v/>
      </c>
    </row>
    <row r="4415" customFormat="false" ht="15" hidden="false" customHeight="false" outlineLevel="0" collapsed="false">
      <c r="A4415" s="60" t="n">
        <v>46310</v>
      </c>
      <c r="B4415" s="0" t="n">
        <v>8</v>
      </c>
      <c r="C4415" s="0" t="n">
        <v>6496</v>
      </c>
      <c r="E4415" s="0" t="n">
        <v>0</v>
      </c>
      <c r="F4415" s="55" t="s">
        <v>1222</v>
      </c>
      <c r="I4415" s="55" t="s">
        <v>157</v>
      </c>
      <c r="L4415" s="0" t="n">
        <v>123</v>
      </c>
      <c r="U4415" s="0" t="n">
        <v>541</v>
      </c>
      <c r="V4415" s="0" t="n">
        <v>2</v>
      </c>
      <c r="W4415" s="60" t="n">
        <v>46188</v>
      </c>
      <c r="X4415" s="55" t="n">
        <f aca="false">IF(I4415="Male",0,1)</f>
        <v>1</v>
      </c>
      <c r="Y4415" s="55" t="n">
        <f aca="false">IF(OR(I4415="DNB",I4415="Dry DNB"),1,0)</f>
        <v>0</v>
      </c>
      <c r="Z4415" s="55" t="n">
        <f aca="false">IF(ISNUMBER(W4415),A4415-W4415,"")</f>
        <v>122</v>
      </c>
      <c r="AA4415" s="55" t="n">
        <f aca="false">MATCH(A4415,DATAS,0)</f>
        <v>2</v>
      </c>
      <c r="AB4415" s="55" t="n">
        <f aca="false">IF(AND(E4415&gt;0,OR(AND(B4415&gt;=1,B4415&lt;=6),B4415=10)),1,0)</f>
        <v>0</v>
      </c>
      <c r="AC4415" s="55" t="n">
        <f aca="false">IF(AND(E4415&gt;0,B4415=10),1,0)</f>
        <v>0</v>
      </c>
      <c r="AD4415" s="55" t="n">
        <f aca="false">IF(AND(C4414=C4415,AA4414=AA4415-1),AB4414,"")</f>
        <v>0</v>
      </c>
      <c r="AE4415" s="55" t="n">
        <f aca="false">IF(AND(C4414=C4415,AA4414=AA4415-1),AC4414,"")</f>
        <v>0</v>
      </c>
      <c r="AF4415" s="55" t="n">
        <f aca="false">IF(AA4415=1,"",IF(AND(AB4415=1,AD4415&lt;&gt;1),1,0))</f>
        <v>0</v>
      </c>
      <c r="AG4415" s="55" t="n">
        <f aca="false">IF(AA4415=1,"",IF(AND(AC4415=1,AE4415&lt;&gt;1),1,0))</f>
        <v>0</v>
      </c>
      <c r="AH4415" s="60" t="str">
        <f aca="false">IF(AND(E4415&gt;0,AA4415&lt;2,NOT(AND(C4416=C4415,AA4416=AA4415+1))),INDEX(DATAS,AA4415+1),"")</f>
        <v/>
      </c>
      <c r="AI4415" s="60" t="str">
        <f aca="false">IF(AND(AC4415=1,AA4415&lt;2),IF(AND(C4416=C4415,AA4416=AA4415+1),IF(AC4416=1,"",INDEX(DATAS,AA4415+1)),INDEX(DATAS,AA4415+1)),"")</f>
        <v/>
      </c>
    </row>
    <row r="4416" customFormat="false" ht="15" hidden="false" customHeight="false" outlineLevel="0" collapsed="false">
      <c r="A4416" s="60" t="n">
        <v>46309</v>
      </c>
      <c r="B4416" s="0" t="n">
        <v>8</v>
      </c>
      <c r="C4416" s="0" t="n">
        <v>6497</v>
      </c>
      <c r="E4416" s="0" t="n">
        <v>0</v>
      </c>
      <c r="F4416" s="55" t="s">
        <v>1222</v>
      </c>
      <c r="I4416" s="55" t="s">
        <v>157</v>
      </c>
      <c r="L4416" s="0" t="n">
        <v>65</v>
      </c>
      <c r="U4416" s="0" t="n">
        <v>540</v>
      </c>
      <c r="V4416" s="0" t="n">
        <v>4</v>
      </c>
      <c r="W4416" s="60" t="n">
        <v>46245</v>
      </c>
      <c r="X4416" s="55" t="n">
        <f aca="false">IF(I4416="Male",0,1)</f>
        <v>1</v>
      </c>
      <c r="Y4416" s="55" t="n">
        <f aca="false">IF(OR(I4416="DNB",I4416="Dry DNB"),1,0)</f>
        <v>0</v>
      </c>
      <c r="Z4416" s="55" t="n">
        <f aca="false">IF(ISNUMBER(W4416),A4416-W4416,"")</f>
        <v>64</v>
      </c>
      <c r="AA4416" s="55" t="n">
        <f aca="false">MATCH(A4416,DATAS,0)</f>
        <v>1</v>
      </c>
      <c r="AB4416" s="55" t="n">
        <f aca="false">IF(AND(E4416&gt;0,OR(AND(B4416&gt;=1,B4416&lt;=6),B4416=10)),1,0)</f>
        <v>0</v>
      </c>
      <c r="AC4416" s="55" t="n">
        <f aca="false">IF(AND(E4416&gt;0,B4416=10),1,0)</f>
        <v>0</v>
      </c>
      <c r="AD4416" s="0" t="str">
        <f aca="false">IF(AND(C4415=C4416,AA4415=AA4416-1),AB4415,"")</f>
        <v/>
      </c>
      <c r="AE4416" s="0" t="str">
        <f aca="false">IF(AND(C4415=C4416,AA4415=AA4416-1),AC4415,"")</f>
        <v/>
      </c>
      <c r="AF4416" s="0" t="str">
        <f aca="false">IF(AA4416=1,"",IF(AND(AB4416=1,AD4416&lt;&gt;1),1,0))</f>
        <v/>
      </c>
      <c r="AG4416" s="0" t="str">
        <f aca="false">IF(AA4416=1,"",IF(AND(AC4416=1,AE4416&lt;&gt;1),1,0))</f>
        <v/>
      </c>
      <c r="AH4416" s="60" t="str">
        <f aca="false">IF(AND(E4416&gt;0,AA4416&lt;2,NOT(AND(C4417=C4416,AA4417=AA4416+1))),INDEX(DATAS,AA4416+1),"")</f>
        <v/>
      </c>
      <c r="AI4416" s="60" t="str">
        <f aca="false">IF(AND(AC4416=1,AA4416&lt;2),IF(AND(C4417=C4416,AA4417=AA4416+1),IF(AC4417=1,"",INDEX(DATAS,AA4416+1)),INDEX(DATAS,AA4416+1)),"")</f>
        <v/>
      </c>
    </row>
    <row r="4417" customFormat="false" ht="15" hidden="false" customHeight="false" outlineLevel="0" collapsed="false">
      <c r="A4417" s="60" t="n">
        <v>46310</v>
      </c>
      <c r="B4417" s="0" t="n">
        <v>8</v>
      </c>
      <c r="C4417" s="0" t="n">
        <v>6497</v>
      </c>
      <c r="E4417" s="0" t="n">
        <v>0</v>
      </c>
      <c r="F4417" s="55" t="s">
        <v>1222</v>
      </c>
      <c r="I4417" s="55" t="s">
        <v>157</v>
      </c>
      <c r="L4417" s="0" t="n">
        <v>66</v>
      </c>
      <c r="U4417" s="0" t="n">
        <v>541</v>
      </c>
      <c r="V4417" s="0" t="n">
        <v>4</v>
      </c>
      <c r="W4417" s="60" t="n">
        <v>46245</v>
      </c>
      <c r="X4417" s="55" t="n">
        <f aca="false">IF(I4417="Male",0,1)</f>
        <v>1</v>
      </c>
      <c r="Y4417" s="55" t="n">
        <f aca="false">IF(OR(I4417="DNB",I4417="Dry DNB"),1,0)</f>
        <v>0</v>
      </c>
      <c r="Z4417" s="55" t="n">
        <f aca="false">IF(ISNUMBER(W4417),A4417-W4417,"")</f>
        <v>65</v>
      </c>
      <c r="AA4417" s="55" t="n">
        <f aca="false">MATCH(A4417,DATAS,0)</f>
        <v>2</v>
      </c>
      <c r="AB4417" s="55" t="n">
        <f aca="false">IF(AND(E4417&gt;0,OR(AND(B4417&gt;=1,B4417&lt;=6),B4417=10)),1,0)</f>
        <v>0</v>
      </c>
      <c r="AC4417" s="55" t="n">
        <f aca="false">IF(AND(E4417&gt;0,B4417=10),1,0)</f>
        <v>0</v>
      </c>
      <c r="AD4417" s="55" t="n">
        <f aca="false">IF(AND(C4416=C4417,AA4416=AA4417-1),AB4416,"")</f>
        <v>0</v>
      </c>
      <c r="AE4417" s="55" t="n">
        <f aca="false">IF(AND(C4416=C4417,AA4416=AA4417-1),AC4416,"")</f>
        <v>0</v>
      </c>
      <c r="AF4417" s="55" t="n">
        <f aca="false">IF(AA4417=1,"",IF(AND(AB4417=1,AD4417&lt;&gt;1),1,0))</f>
        <v>0</v>
      </c>
      <c r="AG4417" s="55" t="n">
        <f aca="false">IF(AA4417=1,"",IF(AND(AC4417=1,AE4417&lt;&gt;1),1,0))</f>
        <v>0</v>
      </c>
      <c r="AH4417" s="60" t="str">
        <f aca="false">IF(AND(E4417&gt;0,AA4417&lt;2,NOT(AND(C4418=C4417,AA4418=AA4417+1))),INDEX(DATAS,AA4417+1),"")</f>
        <v/>
      </c>
      <c r="AI4417" s="60" t="str">
        <f aca="false">IF(AND(AC4417=1,AA4417&lt;2),IF(AND(C4418=C4417,AA4418=AA4417+1),IF(AC4418=1,"",INDEX(DATAS,AA4417+1)),INDEX(DATAS,AA4417+1)),"")</f>
        <v/>
      </c>
    </row>
    <row r="4418" customFormat="false" ht="15" hidden="false" customHeight="false" outlineLevel="0" collapsed="false">
      <c r="A4418" s="60" t="n">
        <v>46309</v>
      </c>
      <c r="B4418" s="0" t="n">
        <v>8</v>
      </c>
      <c r="C4418" s="0" t="n">
        <v>6498</v>
      </c>
      <c r="E4418" s="0" t="n">
        <v>0</v>
      </c>
      <c r="F4418" s="55" t="s">
        <v>1223</v>
      </c>
      <c r="I4418" s="55" t="s">
        <v>157</v>
      </c>
      <c r="L4418" s="0" t="n">
        <v>103</v>
      </c>
      <c r="U4418" s="0" t="n">
        <v>539</v>
      </c>
      <c r="V4418" s="0" t="n">
        <v>2</v>
      </c>
      <c r="W4418" s="60" t="n">
        <v>46207</v>
      </c>
      <c r="X4418" s="55" t="n">
        <f aca="false">IF(I4418="Male",0,1)</f>
        <v>1</v>
      </c>
      <c r="Y4418" s="55" t="n">
        <f aca="false">IF(OR(I4418="DNB",I4418="Dry DNB"),1,0)</f>
        <v>0</v>
      </c>
      <c r="Z4418" s="55" t="n">
        <f aca="false">IF(ISNUMBER(W4418),A4418-W4418,"")</f>
        <v>102</v>
      </c>
      <c r="AA4418" s="55" t="n">
        <f aca="false">MATCH(A4418,DATAS,0)</f>
        <v>1</v>
      </c>
      <c r="AB4418" s="55" t="n">
        <f aca="false">IF(AND(E4418&gt;0,OR(AND(B4418&gt;=1,B4418&lt;=6),B4418=10)),1,0)</f>
        <v>0</v>
      </c>
      <c r="AC4418" s="55" t="n">
        <f aca="false">IF(AND(E4418&gt;0,B4418=10),1,0)</f>
        <v>0</v>
      </c>
      <c r="AD4418" s="0" t="str">
        <f aca="false">IF(AND(C4417=C4418,AA4417=AA4418-1),AB4417,"")</f>
        <v/>
      </c>
      <c r="AE4418" s="0" t="str">
        <f aca="false">IF(AND(C4417=C4418,AA4417=AA4418-1),AC4417,"")</f>
        <v/>
      </c>
      <c r="AF4418" s="0" t="str">
        <f aca="false">IF(AA4418=1,"",IF(AND(AB4418=1,AD4418&lt;&gt;1),1,0))</f>
        <v/>
      </c>
      <c r="AG4418" s="0" t="str">
        <f aca="false">IF(AA4418=1,"",IF(AND(AC4418=1,AE4418&lt;&gt;1),1,0))</f>
        <v/>
      </c>
      <c r="AH4418" s="60" t="str">
        <f aca="false">IF(AND(E4418&gt;0,AA4418&lt;2,NOT(AND(C4419=C4418,AA4419=AA4418+1))),INDEX(DATAS,AA4418+1),"")</f>
        <v/>
      </c>
      <c r="AI4418" s="60" t="str">
        <f aca="false">IF(AND(AC4418=1,AA4418&lt;2),IF(AND(C4419=C4418,AA4419=AA4418+1),IF(AC4419=1,"",INDEX(DATAS,AA4418+1)),INDEX(DATAS,AA4418+1)),"")</f>
        <v/>
      </c>
    </row>
    <row r="4419" customFormat="false" ht="15" hidden="false" customHeight="false" outlineLevel="0" collapsed="false">
      <c r="A4419" s="60" t="n">
        <v>46310</v>
      </c>
      <c r="B4419" s="0" t="n">
        <v>8</v>
      </c>
      <c r="C4419" s="0" t="n">
        <v>6498</v>
      </c>
      <c r="E4419" s="0" t="n">
        <v>0</v>
      </c>
      <c r="F4419" s="55" t="s">
        <v>1223</v>
      </c>
      <c r="I4419" s="55" t="s">
        <v>157</v>
      </c>
      <c r="L4419" s="0" t="n">
        <v>104</v>
      </c>
      <c r="U4419" s="0" t="n">
        <v>540</v>
      </c>
      <c r="V4419" s="0" t="n">
        <v>2</v>
      </c>
      <c r="W4419" s="60" t="n">
        <v>46207</v>
      </c>
      <c r="X4419" s="55" t="n">
        <f aca="false">IF(I4419="Male",0,1)</f>
        <v>1</v>
      </c>
      <c r="Y4419" s="55" t="n">
        <f aca="false">IF(OR(I4419="DNB",I4419="Dry DNB"),1,0)</f>
        <v>0</v>
      </c>
      <c r="Z4419" s="55" t="n">
        <f aca="false">IF(ISNUMBER(W4419),A4419-W4419,"")</f>
        <v>103</v>
      </c>
      <c r="AA4419" s="55" t="n">
        <f aca="false">MATCH(A4419,DATAS,0)</f>
        <v>2</v>
      </c>
      <c r="AB4419" s="55" t="n">
        <f aca="false">IF(AND(E4419&gt;0,OR(AND(B4419&gt;=1,B4419&lt;=6),B4419=10)),1,0)</f>
        <v>0</v>
      </c>
      <c r="AC4419" s="55" t="n">
        <f aca="false">IF(AND(E4419&gt;0,B4419=10),1,0)</f>
        <v>0</v>
      </c>
      <c r="AD4419" s="55" t="n">
        <f aca="false">IF(AND(C4418=C4419,AA4418=AA4419-1),AB4418,"")</f>
        <v>0</v>
      </c>
      <c r="AE4419" s="55" t="n">
        <f aca="false">IF(AND(C4418=C4419,AA4418=AA4419-1),AC4418,"")</f>
        <v>0</v>
      </c>
      <c r="AF4419" s="55" t="n">
        <f aca="false">IF(AA4419=1,"",IF(AND(AB4419=1,AD4419&lt;&gt;1),1,0))</f>
        <v>0</v>
      </c>
      <c r="AG4419" s="55" t="n">
        <f aca="false">IF(AA4419=1,"",IF(AND(AC4419=1,AE4419&lt;&gt;1),1,0))</f>
        <v>0</v>
      </c>
      <c r="AH4419" s="60" t="str">
        <f aca="false">IF(AND(E4419&gt;0,AA4419&lt;2,NOT(AND(C4420=C4419,AA4420=AA4419+1))),INDEX(DATAS,AA4419+1),"")</f>
        <v/>
      </c>
      <c r="AI4419" s="60" t="str">
        <f aca="false">IF(AND(AC4419=1,AA4419&lt;2),IF(AND(C4420=C4419,AA4420=AA4419+1),IF(AC4420=1,"",INDEX(DATAS,AA4419+1)),INDEX(DATAS,AA4419+1)),"")</f>
        <v/>
      </c>
    </row>
    <row r="4420" customFormat="false" ht="15" hidden="false" customHeight="false" outlineLevel="0" collapsed="false">
      <c r="A4420" s="60" t="n">
        <v>46309</v>
      </c>
      <c r="B4420" s="0" t="n">
        <v>8</v>
      </c>
      <c r="C4420" s="0" t="n">
        <v>6499</v>
      </c>
      <c r="E4420" s="0" t="n">
        <v>0</v>
      </c>
      <c r="F4420" s="55" t="s">
        <v>1223</v>
      </c>
      <c r="I4420" s="55" t="s">
        <v>157</v>
      </c>
      <c r="L4420" s="0" t="n">
        <v>135</v>
      </c>
      <c r="U4420" s="0" t="n">
        <v>539</v>
      </c>
      <c r="V4420" s="0" t="n">
        <v>1</v>
      </c>
      <c r="W4420" s="60" t="n">
        <v>46175</v>
      </c>
      <c r="X4420" s="55" t="n">
        <f aca="false">IF(I4420="Male",0,1)</f>
        <v>1</v>
      </c>
      <c r="Y4420" s="55" t="n">
        <f aca="false">IF(OR(I4420="DNB",I4420="Dry DNB"),1,0)</f>
        <v>0</v>
      </c>
      <c r="Z4420" s="55" t="n">
        <f aca="false">IF(ISNUMBER(W4420),A4420-W4420,"")</f>
        <v>134</v>
      </c>
      <c r="AA4420" s="55" t="n">
        <f aca="false">MATCH(A4420,DATAS,0)</f>
        <v>1</v>
      </c>
      <c r="AB4420" s="55" t="n">
        <f aca="false">IF(AND(E4420&gt;0,OR(AND(B4420&gt;=1,B4420&lt;=6),B4420=10)),1,0)</f>
        <v>0</v>
      </c>
      <c r="AC4420" s="55" t="n">
        <f aca="false">IF(AND(E4420&gt;0,B4420=10),1,0)</f>
        <v>0</v>
      </c>
      <c r="AD4420" s="0" t="str">
        <f aca="false">IF(AND(C4419=C4420,AA4419=AA4420-1),AB4419,"")</f>
        <v/>
      </c>
      <c r="AE4420" s="0" t="str">
        <f aca="false">IF(AND(C4419=C4420,AA4419=AA4420-1),AC4419,"")</f>
        <v/>
      </c>
      <c r="AF4420" s="0" t="str">
        <f aca="false">IF(AA4420=1,"",IF(AND(AB4420=1,AD4420&lt;&gt;1),1,0))</f>
        <v/>
      </c>
      <c r="AG4420" s="0" t="str">
        <f aca="false">IF(AA4420=1,"",IF(AND(AC4420=1,AE4420&lt;&gt;1),1,0))</f>
        <v/>
      </c>
      <c r="AH4420" s="60" t="str">
        <f aca="false">IF(AND(E4420&gt;0,AA4420&lt;2,NOT(AND(C4421=C4420,AA4421=AA4420+1))),INDEX(DATAS,AA4420+1),"")</f>
        <v/>
      </c>
      <c r="AI4420" s="60" t="str">
        <f aca="false">IF(AND(AC4420=1,AA4420&lt;2),IF(AND(C4421=C4420,AA4421=AA4420+1),IF(AC4421=1,"",INDEX(DATAS,AA4420+1)),INDEX(DATAS,AA4420+1)),"")</f>
        <v/>
      </c>
    </row>
    <row r="4421" customFormat="false" ht="15" hidden="false" customHeight="false" outlineLevel="0" collapsed="false">
      <c r="A4421" s="60" t="n">
        <v>46310</v>
      </c>
      <c r="B4421" s="0" t="n">
        <v>8</v>
      </c>
      <c r="C4421" s="0" t="n">
        <v>6499</v>
      </c>
      <c r="E4421" s="0" t="n">
        <v>0</v>
      </c>
      <c r="F4421" s="55" t="s">
        <v>1223</v>
      </c>
      <c r="I4421" s="55" t="s">
        <v>157</v>
      </c>
      <c r="L4421" s="0" t="n">
        <v>136</v>
      </c>
      <c r="U4421" s="0" t="n">
        <v>540</v>
      </c>
      <c r="V4421" s="0" t="n">
        <v>1</v>
      </c>
      <c r="W4421" s="60" t="n">
        <v>46175</v>
      </c>
      <c r="X4421" s="55" t="n">
        <f aca="false">IF(I4421="Male",0,1)</f>
        <v>1</v>
      </c>
      <c r="Y4421" s="55" t="n">
        <f aca="false">IF(OR(I4421="DNB",I4421="Dry DNB"),1,0)</f>
        <v>0</v>
      </c>
      <c r="Z4421" s="55" t="n">
        <f aca="false">IF(ISNUMBER(W4421),A4421-W4421,"")</f>
        <v>135</v>
      </c>
      <c r="AA4421" s="55" t="n">
        <f aca="false">MATCH(A4421,DATAS,0)</f>
        <v>2</v>
      </c>
      <c r="AB4421" s="55" t="n">
        <f aca="false">IF(AND(E4421&gt;0,OR(AND(B4421&gt;=1,B4421&lt;=6),B4421=10)),1,0)</f>
        <v>0</v>
      </c>
      <c r="AC4421" s="55" t="n">
        <f aca="false">IF(AND(E4421&gt;0,B4421=10),1,0)</f>
        <v>0</v>
      </c>
      <c r="AD4421" s="55" t="n">
        <f aca="false">IF(AND(C4420=C4421,AA4420=AA4421-1),AB4420,"")</f>
        <v>0</v>
      </c>
      <c r="AE4421" s="55" t="n">
        <f aca="false">IF(AND(C4420=C4421,AA4420=AA4421-1),AC4420,"")</f>
        <v>0</v>
      </c>
      <c r="AF4421" s="55" t="n">
        <f aca="false">IF(AA4421=1,"",IF(AND(AB4421=1,AD4421&lt;&gt;1),1,0))</f>
        <v>0</v>
      </c>
      <c r="AG4421" s="55" t="n">
        <f aca="false">IF(AA4421=1,"",IF(AND(AC4421=1,AE4421&lt;&gt;1),1,0))</f>
        <v>0</v>
      </c>
      <c r="AH4421" s="60" t="str">
        <f aca="false">IF(AND(E4421&gt;0,AA4421&lt;2,NOT(AND(C4422=C4421,AA4422=AA4421+1))),INDEX(DATAS,AA4421+1),"")</f>
        <v/>
      </c>
      <c r="AI4421" s="60" t="str">
        <f aca="false">IF(AND(AC4421=1,AA4421&lt;2),IF(AND(C4422=C4421,AA4422=AA4421+1),IF(AC4422=1,"",INDEX(DATAS,AA4421+1)),INDEX(DATAS,AA4421+1)),"")</f>
        <v/>
      </c>
    </row>
    <row r="4422" customFormat="false" ht="15" hidden="false" customHeight="false" outlineLevel="0" collapsed="false">
      <c r="A4422" s="60" t="n">
        <v>46309</v>
      </c>
      <c r="B4422" s="0" t="n">
        <v>8</v>
      </c>
      <c r="C4422" s="0" t="n">
        <v>6500</v>
      </c>
      <c r="E4422" s="0" t="n">
        <v>0</v>
      </c>
      <c r="F4422" s="55" t="s">
        <v>1223</v>
      </c>
      <c r="I4422" s="55" t="s">
        <v>157</v>
      </c>
      <c r="L4422" s="0" t="n">
        <v>126</v>
      </c>
      <c r="U4422" s="0" t="n">
        <v>539</v>
      </c>
      <c r="V4422" s="0" t="n">
        <v>1</v>
      </c>
      <c r="W4422" s="60" t="n">
        <v>46184</v>
      </c>
      <c r="X4422" s="55" t="n">
        <f aca="false">IF(I4422="Male",0,1)</f>
        <v>1</v>
      </c>
      <c r="Y4422" s="55" t="n">
        <f aca="false">IF(OR(I4422="DNB",I4422="Dry DNB"),1,0)</f>
        <v>0</v>
      </c>
      <c r="Z4422" s="55" t="n">
        <f aca="false">IF(ISNUMBER(W4422),A4422-W4422,"")</f>
        <v>125</v>
      </c>
      <c r="AA4422" s="55" t="n">
        <f aca="false">MATCH(A4422,DATAS,0)</f>
        <v>1</v>
      </c>
      <c r="AB4422" s="55" t="n">
        <f aca="false">IF(AND(E4422&gt;0,OR(AND(B4422&gt;=1,B4422&lt;=6),B4422=10)),1,0)</f>
        <v>0</v>
      </c>
      <c r="AC4422" s="55" t="n">
        <f aca="false">IF(AND(E4422&gt;0,B4422=10),1,0)</f>
        <v>0</v>
      </c>
      <c r="AD4422" s="0" t="str">
        <f aca="false">IF(AND(C4421=C4422,AA4421=AA4422-1),AB4421,"")</f>
        <v/>
      </c>
      <c r="AE4422" s="0" t="str">
        <f aca="false">IF(AND(C4421=C4422,AA4421=AA4422-1),AC4421,"")</f>
        <v/>
      </c>
      <c r="AF4422" s="0" t="str">
        <f aca="false">IF(AA4422=1,"",IF(AND(AB4422=1,AD4422&lt;&gt;1),1,0))</f>
        <v/>
      </c>
      <c r="AG4422" s="0" t="str">
        <f aca="false">IF(AA4422=1,"",IF(AND(AC4422=1,AE4422&lt;&gt;1),1,0))</f>
        <v/>
      </c>
      <c r="AH4422" s="60" t="str">
        <f aca="false">IF(AND(E4422&gt;0,AA4422&lt;2,NOT(AND(C4423=C4422,AA4423=AA4422+1))),INDEX(DATAS,AA4422+1),"")</f>
        <v/>
      </c>
      <c r="AI4422" s="60" t="str">
        <f aca="false">IF(AND(AC4422=1,AA4422&lt;2),IF(AND(C4423=C4422,AA4423=AA4422+1),IF(AC4423=1,"",INDEX(DATAS,AA4422+1)),INDEX(DATAS,AA4422+1)),"")</f>
        <v/>
      </c>
    </row>
    <row r="4423" customFormat="false" ht="15" hidden="false" customHeight="false" outlineLevel="0" collapsed="false">
      <c r="A4423" s="60" t="n">
        <v>46310</v>
      </c>
      <c r="B4423" s="0" t="n">
        <v>8</v>
      </c>
      <c r="C4423" s="0" t="n">
        <v>6500</v>
      </c>
      <c r="E4423" s="0" t="n">
        <v>0</v>
      </c>
      <c r="F4423" s="55" t="s">
        <v>1223</v>
      </c>
      <c r="I4423" s="55" t="s">
        <v>157</v>
      </c>
      <c r="L4423" s="0" t="n">
        <v>127</v>
      </c>
      <c r="U4423" s="0" t="n">
        <v>540</v>
      </c>
      <c r="V4423" s="0" t="n">
        <v>1</v>
      </c>
      <c r="W4423" s="60" t="n">
        <v>46184</v>
      </c>
      <c r="X4423" s="55" t="n">
        <f aca="false">IF(I4423="Male",0,1)</f>
        <v>1</v>
      </c>
      <c r="Y4423" s="55" t="n">
        <f aca="false">IF(OR(I4423="DNB",I4423="Dry DNB"),1,0)</f>
        <v>0</v>
      </c>
      <c r="Z4423" s="55" t="n">
        <f aca="false">IF(ISNUMBER(W4423),A4423-W4423,"")</f>
        <v>126</v>
      </c>
      <c r="AA4423" s="55" t="n">
        <f aca="false">MATCH(A4423,DATAS,0)</f>
        <v>2</v>
      </c>
      <c r="AB4423" s="55" t="n">
        <f aca="false">IF(AND(E4423&gt;0,OR(AND(B4423&gt;=1,B4423&lt;=6),B4423=10)),1,0)</f>
        <v>0</v>
      </c>
      <c r="AC4423" s="55" t="n">
        <f aca="false">IF(AND(E4423&gt;0,B4423=10),1,0)</f>
        <v>0</v>
      </c>
      <c r="AD4423" s="55" t="n">
        <f aca="false">IF(AND(C4422=C4423,AA4422=AA4423-1),AB4422,"")</f>
        <v>0</v>
      </c>
      <c r="AE4423" s="55" t="n">
        <f aca="false">IF(AND(C4422=C4423,AA4422=AA4423-1),AC4422,"")</f>
        <v>0</v>
      </c>
      <c r="AF4423" s="55" t="n">
        <f aca="false">IF(AA4423=1,"",IF(AND(AB4423=1,AD4423&lt;&gt;1),1,0))</f>
        <v>0</v>
      </c>
      <c r="AG4423" s="55" t="n">
        <f aca="false">IF(AA4423=1,"",IF(AND(AC4423=1,AE4423&lt;&gt;1),1,0))</f>
        <v>0</v>
      </c>
      <c r="AH4423" s="60" t="str">
        <f aca="false">IF(AND(E4423&gt;0,AA4423&lt;2,NOT(AND(C4424=C4423,AA4424=AA4423+1))),INDEX(DATAS,AA4423+1),"")</f>
        <v/>
      </c>
      <c r="AI4423" s="60" t="str">
        <f aca="false">IF(AND(AC4423=1,AA4423&lt;2),IF(AND(C4424=C4423,AA4424=AA4423+1),IF(AC4424=1,"",INDEX(DATAS,AA4423+1)),INDEX(DATAS,AA4423+1)),"")</f>
        <v/>
      </c>
    </row>
    <row r="4424" customFormat="false" ht="15" hidden="false" customHeight="false" outlineLevel="0" collapsed="false">
      <c r="A4424" s="60" t="n">
        <v>46309</v>
      </c>
      <c r="B4424" s="0" t="n">
        <v>8</v>
      </c>
      <c r="C4424" s="0" t="n">
        <v>6501</v>
      </c>
      <c r="E4424" s="0" t="n">
        <v>0</v>
      </c>
      <c r="F4424" s="55" t="s">
        <v>1223</v>
      </c>
      <c r="I4424" s="55" t="s">
        <v>157</v>
      </c>
      <c r="L4424" s="0" t="n">
        <v>140</v>
      </c>
      <c r="U4424" s="0" t="n">
        <v>539</v>
      </c>
      <c r="V4424" s="0" t="n">
        <v>1</v>
      </c>
      <c r="W4424" s="60" t="n">
        <v>46170</v>
      </c>
      <c r="X4424" s="55" t="n">
        <f aca="false">IF(I4424="Male",0,1)</f>
        <v>1</v>
      </c>
      <c r="Y4424" s="55" t="n">
        <f aca="false">IF(OR(I4424="DNB",I4424="Dry DNB"),1,0)</f>
        <v>0</v>
      </c>
      <c r="Z4424" s="55" t="n">
        <f aca="false">IF(ISNUMBER(W4424),A4424-W4424,"")</f>
        <v>139</v>
      </c>
      <c r="AA4424" s="55" t="n">
        <f aca="false">MATCH(A4424,DATAS,0)</f>
        <v>1</v>
      </c>
      <c r="AB4424" s="55" t="n">
        <f aca="false">IF(AND(E4424&gt;0,OR(AND(B4424&gt;=1,B4424&lt;=6),B4424=10)),1,0)</f>
        <v>0</v>
      </c>
      <c r="AC4424" s="55" t="n">
        <f aca="false">IF(AND(E4424&gt;0,B4424=10),1,0)</f>
        <v>0</v>
      </c>
      <c r="AD4424" s="0" t="str">
        <f aca="false">IF(AND(C4423=C4424,AA4423=AA4424-1),AB4423,"")</f>
        <v/>
      </c>
      <c r="AE4424" s="0" t="str">
        <f aca="false">IF(AND(C4423=C4424,AA4423=AA4424-1),AC4423,"")</f>
        <v/>
      </c>
      <c r="AF4424" s="0" t="str">
        <f aca="false">IF(AA4424=1,"",IF(AND(AB4424=1,AD4424&lt;&gt;1),1,0))</f>
        <v/>
      </c>
      <c r="AG4424" s="0" t="str">
        <f aca="false">IF(AA4424=1,"",IF(AND(AC4424=1,AE4424&lt;&gt;1),1,0))</f>
        <v/>
      </c>
      <c r="AH4424" s="60" t="str">
        <f aca="false">IF(AND(E4424&gt;0,AA4424&lt;2,NOT(AND(C4425=C4424,AA4425=AA4424+1))),INDEX(DATAS,AA4424+1),"")</f>
        <v/>
      </c>
      <c r="AI4424" s="60" t="str">
        <f aca="false">IF(AND(AC4424=1,AA4424&lt;2),IF(AND(C4425=C4424,AA4425=AA4424+1),IF(AC4425=1,"",INDEX(DATAS,AA4424+1)),INDEX(DATAS,AA4424+1)),"")</f>
        <v/>
      </c>
    </row>
    <row r="4425" customFormat="false" ht="15" hidden="false" customHeight="false" outlineLevel="0" collapsed="false">
      <c r="A4425" s="60" t="n">
        <v>46310</v>
      </c>
      <c r="B4425" s="0" t="n">
        <v>8</v>
      </c>
      <c r="C4425" s="0" t="n">
        <v>6501</v>
      </c>
      <c r="E4425" s="0" t="n">
        <v>0</v>
      </c>
      <c r="F4425" s="55" t="s">
        <v>1223</v>
      </c>
      <c r="I4425" s="55" t="s">
        <v>157</v>
      </c>
      <c r="L4425" s="0" t="n">
        <v>141</v>
      </c>
      <c r="U4425" s="0" t="n">
        <v>540</v>
      </c>
      <c r="V4425" s="0" t="n">
        <v>1</v>
      </c>
      <c r="W4425" s="60" t="n">
        <v>46170</v>
      </c>
      <c r="X4425" s="55" t="n">
        <f aca="false">IF(I4425="Male",0,1)</f>
        <v>1</v>
      </c>
      <c r="Y4425" s="55" t="n">
        <f aca="false">IF(OR(I4425="DNB",I4425="Dry DNB"),1,0)</f>
        <v>0</v>
      </c>
      <c r="Z4425" s="55" t="n">
        <f aca="false">IF(ISNUMBER(W4425),A4425-W4425,"")</f>
        <v>140</v>
      </c>
      <c r="AA4425" s="55" t="n">
        <f aca="false">MATCH(A4425,DATAS,0)</f>
        <v>2</v>
      </c>
      <c r="AB4425" s="55" t="n">
        <f aca="false">IF(AND(E4425&gt;0,OR(AND(B4425&gt;=1,B4425&lt;=6),B4425=10)),1,0)</f>
        <v>0</v>
      </c>
      <c r="AC4425" s="55" t="n">
        <f aca="false">IF(AND(E4425&gt;0,B4425=10),1,0)</f>
        <v>0</v>
      </c>
      <c r="AD4425" s="55" t="n">
        <f aca="false">IF(AND(C4424=C4425,AA4424=AA4425-1),AB4424,"")</f>
        <v>0</v>
      </c>
      <c r="AE4425" s="55" t="n">
        <f aca="false">IF(AND(C4424=C4425,AA4424=AA4425-1),AC4424,"")</f>
        <v>0</v>
      </c>
      <c r="AF4425" s="55" t="n">
        <f aca="false">IF(AA4425=1,"",IF(AND(AB4425=1,AD4425&lt;&gt;1),1,0))</f>
        <v>0</v>
      </c>
      <c r="AG4425" s="55" t="n">
        <f aca="false">IF(AA4425=1,"",IF(AND(AC4425=1,AE4425&lt;&gt;1),1,0))</f>
        <v>0</v>
      </c>
      <c r="AH4425" s="60" t="str">
        <f aca="false">IF(AND(E4425&gt;0,AA4425&lt;2,NOT(AND(C4426=C4425,AA4426=AA4425+1))),INDEX(DATAS,AA4425+1),"")</f>
        <v/>
      </c>
      <c r="AI4425" s="60" t="str">
        <f aca="false">IF(AND(AC4425=1,AA4425&lt;2),IF(AND(C4426=C4425,AA4426=AA4425+1),IF(AC4426=1,"",INDEX(DATAS,AA4425+1)),INDEX(DATAS,AA4425+1)),"")</f>
        <v/>
      </c>
    </row>
    <row r="4426" customFormat="false" ht="15" hidden="false" customHeight="false" outlineLevel="0" collapsed="false">
      <c r="A4426" s="60" t="n">
        <v>46309</v>
      </c>
      <c r="B4426" s="0" t="n">
        <v>8</v>
      </c>
      <c r="C4426" s="0" t="n">
        <v>6502</v>
      </c>
      <c r="E4426" s="0" t="n">
        <v>0</v>
      </c>
      <c r="F4426" s="55" t="s">
        <v>1223</v>
      </c>
      <c r="I4426" s="55" t="s">
        <v>157</v>
      </c>
      <c r="L4426" s="0" t="n">
        <v>98</v>
      </c>
      <c r="U4426" s="0" t="n">
        <v>539</v>
      </c>
      <c r="V4426" s="0" t="n">
        <v>3</v>
      </c>
      <c r="W4426" s="60" t="n">
        <v>46212</v>
      </c>
      <c r="X4426" s="55" t="n">
        <f aca="false">IF(I4426="Male",0,1)</f>
        <v>1</v>
      </c>
      <c r="Y4426" s="55" t="n">
        <f aca="false">IF(OR(I4426="DNB",I4426="Dry DNB"),1,0)</f>
        <v>0</v>
      </c>
      <c r="Z4426" s="55" t="n">
        <f aca="false">IF(ISNUMBER(W4426),A4426-W4426,"")</f>
        <v>97</v>
      </c>
      <c r="AA4426" s="55" t="n">
        <f aca="false">MATCH(A4426,DATAS,0)</f>
        <v>1</v>
      </c>
      <c r="AB4426" s="55" t="n">
        <f aca="false">IF(AND(E4426&gt;0,OR(AND(B4426&gt;=1,B4426&lt;=6),B4426=10)),1,0)</f>
        <v>0</v>
      </c>
      <c r="AC4426" s="55" t="n">
        <f aca="false">IF(AND(E4426&gt;0,B4426=10),1,0)</f>
        <v>0</v>
      </c>
      <c r="AD4426" s="0" t="str">
        <f aca="false">IF(AND(C4425=C4426,AA4425=AA4426-1),AB4425,"")</f>
        <v/>
      </c>
      <c r="AE4426" s="0" t="str">
        <f aca="false">IF(AND(C4425=C4426,AA4425=AA4426-1),AC4425,"")</f>
        <v/>
      </c>
      <c r="AF4426" s="0" t="str">
        <f aca="false">IF(AA4426=1,"",IF(AND(AB4426=1,AD4426&lt;&gt;1),1,0))</f>
        <v/>
      </c>
      <c r="AG4426" s="0" t="str">
        <f aca="false">IF(AA4426=1,"",IF(AND(AC4426=1,AE4426&lt;&gt;1),1,0))</f>
        <v/>
      </c>
      <c r="AH4426" s="60" t="str">
        <f aca="false">IF(AND(E4426&gt;0,AA4426&lt;2,NOT(AND(C4427=C4426,AA4427=AA4426+1))),INDEX(DATAS,AA4426+1),"")</f>
        <v/>
      </c>
      <c r="AI4426" s="60" t="str">
        <f aca="false">IF(AND(AC4426=1,AA4426&lt;2),IF(AND(C4427=C4426,AA4427=AA4426+1),IF(AC4427=1,"",INDEX(DATAS,AA4426+1)),INDEX(DATAS,AA4426+1)),"")</f>
        <v/>
      </c>
    </row>
    <row r="4427" customFormat="false" ht="15" hidden="false" customHeight="false" outlineLevel="0" collapsed="false">
      <c r="A4427" s="60" t="n">
        <v>46310</v>
      </c>
      <c r="B4427" s="0" t="n">
        <v>8</v>
      </c>
      <c r="C4427" s="0" t="n">
        <v>6502</v>
      </c>
      <c r="E4427" s="0" t="n">
        <v>0</v>
      </c>
      <c r="F4427" s="55" t="s">
        <v>1223</v>
      </c>
      <c r="I4427" s="55" t="s">
        <v>157</v>
      </c>
      <c r="L4427" s="0" t="n">
        <v>99</v>
      </c>
      <c r="U4427" s="0" t="n">
        <v>540</v>
      </c>
      <c r="V4427" s="0" t="n">
        <v>3</v>
      </c>
      <c r="W4427" s="60" t="n">
        <v>46212</v>
      </c>
      <c r="X4427" s="55" t="n">
        <f aca="false">IF(I4427="Male",0,1)</f>
        <v>1</v>
      </c>
      <c r="Y4427" s="55" t="n">
        <f aca="false">IF(OR(I4427="DNB",I4427="Dry DNB"),1,0)</f>
        <v>0</v>
      </c>
      <c r="Z4427" s="55" t="n">
        <f aca="false">IF(ISNUMBER(W4427),A4427-W4427,"")</f>
        <v>98</v>
      </c>
      <c r="AA4427" s="55" t="n">
        <f aca="false">MATCH(A4427,DATAS,0)</f>
        <v>2</v>
      </c>
      <c r="AB4427" s="55" t="n">
        <f aca="false">IF(AND(E4427&gt;0,OR(AND(B4427&gt;=1,B4427&lt;=6),B4427=10)),1,0)</f>
        <v>0</v>
      </c>
      <c r="AC4427" s="55" t="n">
        <f aca="false">IF(AND(E4427&gt;0,B4427=10),1,0)</f>
        <v>0</v>
      </c>
      <c r="AD4427" s="55" t="n">
        <f aca="false">IF(AND(C4426=C4427,AA4426=AA4427-1),AB4426,"")</f>
        <v>0</v>
      </c>
      <c r="AE4427" s="55" t="n">
        <f aca="false">IF(AND(C4426=C4427,AA4426=AA4427-1),AC4426,"")</f>
        <v>0</v>
      </c>
      <c r="AF4427" s="55" t="n">
        <f aca="false">IF(AA4427=1,"",IF(AND(AB4427=1,AD4427&lt;&gt;1),1,0))</f>
        <v>0</v>
      </c>
      <c r="AG4427" s="55" t="n">
        <f aca="false">IF(AA4427=1,"",IF(AND(AC4427=1,AE4427&lt;&gt;1),1,0))</f>
        <v>0</v>
      </c>
      <c r="AH4427" s="60" t="str">
        <f aca="false">IF(AND(E4427&gt;0,AA4427&lt;2,NOT(AND(C4428=C4427,AA4428=AA4427+1))),INDEX(DATAS,AA4427+1),"")</f>
        <v/>
      </c>
      <c r="AI4427" s="60" t="str">
        <f aca="false">IF(AND(AC4427=1,AA4427&lt;2),IF(AND(C4428=C4427,AA4428=AA4427+1),IF(AC4428=1,"",INDEX(DATAS,AA4427+1)),INDEX(DATAS,AA4427+1)),"")</f>
        <v/>
      </c>
    </row>
    <row r="4428" customFormat="false" ht="15" hidden="false" customHeight="false" outlineLevel="0" collapsed="false">
      <c r="A4428" s="60" t="n">
        <v>46309</v>
      </c>
      <c r="B4428" s="0" t="n">
        <v>8</v>
      </c>
      <c r="C4428" s="0" t="n">
        <v>6503</v>
      </c>
      <c r="E4428" s="0" t="n">
        <v>0</v>
      </c>
      <c r="F4428" s="55" t="s">
        <v>1224</v>
      </c>
      <c r="I4428" s="55" t="s">
        <v>157</v>
      </c>
      <c r="L4428" s="0" t="n">
        <v>43</v>
      </c>
      <c r="U4428" s="0" t="n">
        <v>538</v>
      </c>
      <c r="V4428" s="0" t="n">
        <v>3</v>
      </c>
      <c r="W4428" s="60" t="n">
        <v>46267</v>
      </c>
      <c r="X4428" s="55" t="n">
        <f aca="false">IF(I4428="Male",0,1)</f>
        <v>1</v>
      </c>
      <c r="Y4428" s="55" t="n">
        <f aca="false">IF(OR(I4428="DNB",I4428="Dry DNB"),1,0)</f>
        <v>0</v>
      </c>
      <c r="Z4428" s="55" t="n">
        <f aca="false">IF(ISNUMBER(W4428),A4428-W4428,"")</f>
        <v>42</v>
      </c>
      <c r="AA4428" s="55" t="n">
        <f aca="false">MATCH(A4428,DATAS,0)</f>
        <v>1</v>
      </c>
      <c r="AB4428" s="55" t="n">
        <f aca="false">IF(AND(E4428&gt;0,OR(AND(B4428&gt;=1,B4428&lt;=6),B4428=10)),1,0)</f>
        <v>0</v>
      </c>
      <c r="AC4428" s="55" t="n">
        <f aca="false">IF(AND(E4428&gt;0,B4428=10),1,0)</f>
        <v>0</v>
      </c>
      <c r="AD4428" s="0" t="str">
        <f aca="false">IF(AND(C4427=C4428,AA4427=AA4428-1),AB4427,"")</f>
        <v/>
      </c>
      <c r="AE4428" s="0" t="str">
        <f aca="false">IF(AND(C4427=C4428,AA4427=AA4428-1),AC4427,"")</f>
        <v/>
      </c>
      <c r="AF4428" s="0" t="str">
        <f aca="false">IF(AA4428=1,"",IF(AND(AB4428=1,AD4428&lt;&gt;1),1,0))</f>
        <v/>
      </c>
      <c r="AG4428" s="0" t="str">
        <f aca="false">IF(AA4428=1,"",IF(AND(AC4428=1,AE4428&lt;&gt;1),1,0))</f>
        <v/>
      </c>
      <c r="AH4428" s="60" t="str">
        <f aca="false">IF(AND(E4428&gt;0,AA4428&lt;2,NOT(AND(C4429=C4428,AA4429=AA4428+1))),INDEX(DATAS,AA4428+1),"")</f>
        <v/>
      </c>
      <c r="AI4428" s="60" t="str">
        <f aca="false">IF(AND(AC4428=1,AA4428&lt;2),IF(AND(C4429=C4428,AA4429=AA4428+1),IF(AC4429=1,"",INDEX(DATAS,AA4428+1)),INDEX(DATAS,AA4428+1)),"")</f>
        <v/>
      </c>
    </row>
    <row r="4429" customFormat="false" ht="15" hidden="false" customHeight="false" outlineLevel="0" collapsed="false">
      <c r="A4429" s="60" t="n">
        <v>46310</v>
      </c>
      <c r="B4429" s="0" t="n">
        <v>8</v>
      </c>
      <c r="C4429" s="0" t="n">
        <v>6503</v>
      </c>
      <c r="E4429" s="0" t="n">
        <v>0</v>
      </c>
      <c r="F4429" s="55" t="s">
        <v>1224</v>
      </c>
      <c r="I4429" s="55" t="s">
        <v>157</v>
      </c>
      <c r="L4429" s="0" t="n">
        <v>44</v>
      </c>
      <c r="U4429" s="0" t="n">
        <v>539</v>
      </c>
      <c r="V4429" s="0" t="n">
        <v>3</v>
      </c>
      <c r="W4429" s="60" t="n">
        <v>46267</v>
      </c>
      <c r="X4429" s="55" t="n">
        <f aca="false">IF(I4429="Male",0,1)</f>
        <v>1</v>
      </c>
      <c r="Y4429" s="55" t="n">
        <f aca="false">IF(OR(I4429="DNB",I4429="Dry DNB"),1,0)</f>
        <v>0</v>
      </c>
      <c r="Z4429" s="55" t="n">
        <f aca="false">IF(ISNUMBER(W4429),A4429-W4429,"")</f>
        <v>43</v>
      </c>
      <c r="AA4429" s="55" t="n">
        <f aca="false">MATCH(A4429,DATAS,0)</f>
        <v>2</v>
      </c>
      <c r="AB4429" s="55" t="n">
        <f aca="false">IF(AND(E4429&gt;0,OR(AND(B4429&gt;=1,B4429&lt;=6),B4429=10)),1,0)</f>
        <v>0</v>
      </c>
      <c r="AC4429" s="55" t="n">
        <f aca="false">IF(AND(E4429&gt;0,B4429=10),1,0)</f>
        <v>0</v>
      </c>
      <c r="AD4429" s="55" t="n">
        <f aca="false">IF(AND(C4428=C4429,AA4428=AA4429-1),AB4428,"")</f>
        <v>0</v>
      </c>
      <c r="AE4429" s="55" t="n">
        <f aca="false">IF(AND(C4428=C4429,AA4428=AA4429-1),AC4428,"")</f>
        <v>0</v>
      </c>
      <c r="AF4429" s="55" t="n">
        <f aca="false">IF(AA4429=1,"",IF(AND(AB4429=1,AD4429&lt;&gt;1),1,0))</f>
        <v>0</v>
      </c>
      <c r="AG4429" s="55" t="n">
        <f aca="false">IF(AA4429=1,"",IF(AND(AC4429=1,AE4429&lt;&gt;1),1,0))</f>
        <v>0</v>
      </c>
      <c r="AH4429" s="60" t="str">
        <f aca="false">IF(AND(E4429&gt;0,AA4429&lt;2,NOT(AND(C4430=C4429,AA4430=AA4429+1))),INDEX(DATAS,AA4429+1),"")</f>
        <v/>
      </c>
      <c r="AI4429" s="60" t="str">
        <f aca="false">IF(AND(AC4429=1,AA4429&lt;2),IF(AND(C4430=C4429,AA4430=AA4429+1),IF(AC4430=1,"",INDEX(DATAS,AA4429+1)),INDEX(DATAS,AA4429+1)),"")</f>
        <v/>
      </c>
    </row>
    <row r="4430" customFormat="false" ht="15" hidden="false" customHeight="false" outlineLevel="0" collapsed="false">
      <c r="A4430" s="60" t="n">
        <v>46309</v>
      </c>
      <c r="B4430" s="0" t="n">
        <v>8</v>
      </c>
      <c r="C4430" s="0" t="n">
        <v>6504</v>
      </c>
      <c r="E4430" s="0" t="n">
        <v>0</v>
      </c>
      <c r="F4430" s="55" t="s">
        <v>1225</v>
      </c>
      <c r="I4430" s="55" t="s">
        <v>157</v>
      </c>
      <c r="L4430" s="0" t="n">
        <v>55</v>
      </c>
      <c r="U4430" s="0" t="n">
        <v>537</v>
      </c>
      <c r="V4430" s="0" t="n">
        <v>2</v>
      </c>
      <c r="W4430" s="60" t="n">
        <v>46177</v>
      </c>
      <c r="X4430" s="55" t="n">
        <f aca="false">IF(I4430="Male",0,1)</f>
        <v>1</v>
      </c>
      <c r="Y4430" s="55" t="n">
        <f aca="false">IF(OR(I4430="DNB",I4430="Dry DNB"),1,0)</f>
        <v>0</v>
      </c>
      <c r="Z4430" s="55" t="n">
        <f aca="false">IF(ISNUMBER(W4430),A4430-W4430,"")</f>
        <v>132</v>
      </c>
      <c r="AA4430" s="55" t="n">
        <f aca="false">MATCH(A4430,DATAS,0)</f>
        <v>1</v>
      </c>
      <c r="AB4430" s="55" t="n">
        <f aca="false">IF(AND(E4430&gt;0,OR(AND(B4430&gt;=1,B4430&lt;=6),B4430=10)),1,0)</f>
        <v>0</v>
      </c>
      <c r="AC4430" s="55" t="n">
        <f aca="false">IF(AND(E4430&gt;0,B4430=10),1,0)</f>
        <v>0</v>
      </c>
      <c r="AD4430" s="0" t="str">
        <f aca="false">IF(AND(C4429=C4430,AA4429=AA4430-1),AB4429,"")</f>
        <v/>
      </c>
      <c r="AE4430" s="0" t="str">
        <f aca="false">IF(AND(C4429=C4430,AA4429=AA4430-1),AC4429,"")</f>
        <v/>
      </c>
      <c r="AF4430" s="0" t="str">
        <f aca="false">IF(AA4430=1,"",IF(AND(AB4430=1,AD4430&lt;&gt;1),1,0))</f>
        <v/>
      </c>
      <c r="AG4430" s="0" t="str">
        <f aca="false">IF(AA4430=1,"",IF(AND(AC4430=1,AE4430&lt;&gt;1),1,0))</f>
        <v/>
      </c>
      <c r="AH4430" s="60" t="str">
        <f aca="false">IF(AND(E4430&gt;0,AA4430&lt;2,NOT(AND(C4431=C4430,AA4431=AA4430+1))),INDEX(DATAS,AA4430+1),"")</f>
        <v/>
      </c>
      <c r="AI4430" s="60" t="str">
        <f aca="false">IF(AND(AC4430=1,AA4430&lt;2),IF(AND(C4431=C4430,AA4431=AA4430+1),IF(AC4431=1,"",INDEX(DATAS,AA4430+1)),INDEX(DATAS,AA4430+1)),"")</f>
        <v/>
      </c>
    </row>
    <row r="4431" customFormat="false" ht="15" hidden="false" customHeight="false" outlineLevel="0" collapsed="false">
      <c r="A4431" s="60" t="n">
        <v>46310</v>
      </c>
      <c r="B4431" s="0" t="n">
        <v>8</v>
      </c>
      <c r="C4431" s="0" t="n">
        <v>6504</v>
      </c>
      <c r="E4431" s="0" t="n">
        <v>0</v>
      </c>
      <c r="F4431" s="55" t="s">
        <v>1225</v>
      </c>
      <c r="I4431" s="55" t="s">
        <v>157</v>
      </c>
      <c r="L4431" s="0" t="n">
        <v>56</v>
      </c>
      <c r="U4431" s="0" t="n">
        <v>538</v>
      </c>
      <c r="V4431" s="0" t="n">
        <v>2</v>
      </c>
      <c r="W4431" s="60" t="n">
        <v>46177</v>
      </c>
      <c r="X4431" s="55" t="n">
        <f aca="false">IF(I4431="Male",0,1)</f>
        <v>1</v>
      </c>
      <c r="Y4431" s="55" t="n">
        <f aca="false">IF(OR(I4431="DNB",I4431="Dry DNB"),1,0)</f>
        <v>0</v>
      </c>
      <c r="Z4431" s="55" t="n">
        <f aca="false">IF(ISNUMBER(W4431),A4431-W4431,"")</f>
        <v>133</v>
      </c>
      <c r="AA4431" s="55" t="n">
        <f aca="false">MATCH(A4431,DATAS,0)</f>
        <v>2</v>
      </c>
      <c r="AB4431" s="55" t="n">
        <f aca="false">IF(AND(E4431&gt;0,OR(AND(B4431&gt;=1,B4431&lt;=6),B4431=10)),1,0)</f>
        <v>0</v>
      </c>
      <c r="AC4431" s="55" t="n">
        <f aca="false">IF(AND(E4431&gt;0,B4431=10),1,0)</f>
        <v>0</v>
      </c>
      <c r="AD4431" s="55" t="n">
        <f aca="false">IF(AND(C4430=C4431,AA4430=AA4431-1),AB4430,"")</f>
        <v>0</v>
      </c>
      <c r="AE4431" s="55" t="n">
        <f aca="false">IF(AND(C4430=C4431,AA4430=AA4431-1),AC4430,"")</f>
        <v>0</v>
      </c>
      <c r="AF4431" s="55" t="n">
        <f aca="false">IF(AA4431=1,"",IF(AND(AB4431=1,AD4431&lt;&gt;1),1,0))</f>
        <v>0</v>
      </c>
      <c r="AG4431" s="55" t="n">
        <f aca="false">IF(AA4431=1,"",IF(AND(AC4431=1,AE4431&lt;&gt;1),1,0))</f>
        <v>0</v>
      </c>
      <c r="AH4431" s="60" t="str">
        <f aca="false">IF(AND(E4431&gt;0,AA4431&lt;2,NOT(AND(C4432=C4431,AA4432=AA4431+1))),INDEX(DATAS,AA4431+1),"")</f>
        <v/>
      </c>
      <c r="AI4431" s="60" t="str">
        <f aca="false">IF(AND(AC4431=1,AA4431&lt;2),IF(AND(C4432=C4431,AA4432=AA4431+1),IF(AC4432=1,"",INDEX(DATAS,AA4431+1)),INDEX(DATAS,AA4431+1)),"")</f>
        <v/>
      </c>
    </row>
    <row r="4432" customFormat="false" ht="15" hidden="false" customHeight="false" outlineLevel="0" collapsed="false">
      <c r="A4432" s="60" t="n">
        <v>46309</v>
      </c>
      <c r="B4432" s="0" t="n">
        <v>8</v>
      </c>
      <c r="C4432" s="0" t="n">
        <v>6505</v>
      </c>
      <c r="E4432" s="0" t="n">
        <v>0</v>
      </c>
      <c r="F4432" s="55" t="s">
        <v>1225</v>
      </c>
      <c r="I4432" s="55" t="s">
        <v>157</v>
      </c>
      <c r="L4432" s="0" t="n">
        <v>133</v>
      </c>
      <c r="U4432" s="0" t="n">
        <v>537</v>
      </c>
      <c r="V4432" s="0" t="n">
        <v>1</v>
      </c>
      <c r="W4432" s="60" t="n">
        <v>46177</v>
      </c>
      <c r="X4432" s="55" t="n">
        <f aca="false">IF(I4432="Male",0,1)</f>
        <v>1</v>
      </c>
      <c r="Y4432" s="55" t="n">
        <f aca="false">IF(OR(I4432="DNB",I4432="Dry DNB"),1,0)</f>
        <v>0</v>
      </c>
      <c r="Z4432" s="55" t="n">
        <f aca="false">IF(ISNUMBER(W4432),A4432-W4432,"")</f>
        <v>132</v>
      </c>
      <c r="AA4432" s="55" t="n">
        <f aca="false">MATCH(A4432,DATAS,0)</f>
        <v>1</v>
      </c>
      <c r="AB4432" s="55" t="n">
        <f aca="false">IF(AND(E4432&gt;0,OR(AND(B4432&gt;=1,B4432&lt;=6),B4432=10)),1,0)</f>
        <v>0</v>
      </c>
      <c r="AC4432" s="55" t="n">
        <f aca="false">IF(AND(E4432&gt;0,B4432=10),1,0)</f>
        <v>0</v>
      </c>
      <c r="AD4432" s="0" t="str">
        <f aca="false">IF(AND(C4431=C4432,AA4431=AA4432-1),AB4431,"")</f>
        <v/>
      </c>
      <c r="AE4432" s="0" t="str">
        <f aca="false">IF(AND(C4431=C4432,AA4431=AA4432-1),AC4431,"")</f>
        <v/>
      </c>
      <c r="AF4432" s="0" t="str">
        <f aca="false">IF(AA4432=1,"",IF(AND(AB4432=1,AD4432&lt;&gt;1),1,0))</f>
        <v/>
      </c>
      <c r="AG4432" s="0" t="str">
        <f aca="false">IF(AA4432=1,"",IF(AND(AC4432=1,AE4432&lt;&gt;1),1,0))</f>
        <v/>
      </c>
      <c r="AH4432" s="60" t="str">
        <f aca="false">IF(AND(E4432&gt;0,AA4432&lt;2,NOT(AND(C4433=C4432,AA4433=AA4432+1))),INDEX(DATAS,AA4432+1),"")</f>
        <v/>
      </c>
      <c r="AI4432" s="60" t="str">
        <f aca="false">IF(AND(AC4432=1,AA4432&lt;2),IF(AND(C4433=C4432,AA4433=AA4432+1),IF(AC4433=1,"",INDEX(DATAS,AA4432+1)),INDEX(DATAS,AA4432+1)),"")</f>
        <v/>
      </c>
    </row>
    <row r="4433" customFormat="false" ht="15" hidden="false" customHeight="false" outlineLevel="0" collapsed="false">
      <c r="A4433" s="60" t="n">
        <v>46310</v>
      </c>
      <c r="B4433" s="0" t="n">
        <v>8</v>
      </c>
      <c r="C4433" s="0" t="n">
        <v>6505</v>
      </c>
      <c r="E4433" s="0" t="n">
        <v>0</v>
      </c>
      <c r="F4433" s="55" t="s">
        <v>1225</v>
      </c>
      <c r="I4433" s="55" t="s">
        <v>157</v>
      </c>
      <c r="L4433" s="0" t="n">
        <v>134</v>
      </c>
      <c r="U4433" s="0" t="n">
        <v>538</v>
      </c>
      <c r="V4433" s="0" t="n">
        <v>1</v>
      </c>
      <c r="W4433" s="60" t="n">
        <v>46177</v>
      </c>
      <c r="X4433" s="55" t="n">
        <f aca="false">IF(I4433="Male",0,1)</f>
        <v>1</v>
      </c>
      <c r="Y4433" s="55" t="n">
        <f aca="false">IF(OR(I4433="DNB",I4433="Dry DNB"),1,0)</f>
        <v>0</v>
      </c>
      <c r="Z4433" s="55" t="n">
        <f aca="false">IF(ISNUMBER(W4433),A4433-W4433,"")</f>
        <v>133</v>
      </c>
      <c r="AA4433" s="55" t="n">
        <f aca="false">MATCH(A4433,DATAS,0)</f>
        <v>2</v>
      </c>
      <c r="AB4433" s="55" t="n">
        <f aca="false">IF(AND(E4433&gt;0,OR(AND(B4433&gt;=1,B4433&lt;=6),B4433=10)),1,0)</f>
        <v>0</v>
      </c>
      <c r="AC4433" s="55" t="n">
        <f aca="false">IF(AND(E4433&gt;0,B4433=10),1,0)</f>
        <v>0</v>
      </c>
      <c r="AD4433" s="55" t="n">
        <f aca="false">IF(AND(C4432=C4433,AA4432=AA4433-1),AB4432,"")</f>
        <v>0</v>
      </c>
      <c r="AE4433" s="55" t="n">
        <f aca="false">IF(AND(C4432=C4433,AA4432=AA4433-1),AC4432,"")</f>
        <v>0</v>
      </c>
      <c r="AF4433" s="55" t="n">
        <f aca="false">IF(AA4433=1,"",IF(AND(AB4433=1,AD4433&lt;&gt;1),1,0))</f>
        <v>0</v>
      </c>
      <c r="AG4433" s="55" t="n">
        <f aca="false">IF(AA4433=1,"",IF(AND(AC4433=1,AE4433&lt;&gt;1),1,0))</f>
        <v>0</v>
      </c>
      <c r="AH4433" s="60" t="str">
        <f aca="false">IF(AND(E4433&gt;0,AA4433&lt;2,NOT(AND(C4434=C4433,AA4434=AA4433+1))),INDEX(DATAS,AA4433+1),"")</f>
        <v/>
      </c>
      <c r="AI4433" s="60" t="str">
        <f aca="false">IF(AND(AC4433=1,AA4433&lt;2),IF(AND(C4434=C4433,AA4434=AA4433+1),IF(AC4434=1,"",INDEX(DATAS,AA4433+1)),INDEX(DATAS,AA4433+1)),"")</f>
        <v/>
      </c>
    </row>
    <row r="4434" customFormat="false" ht="15" hidden="false" customHeight="false" outlineLevel="0" collapsed="false">
      <c r="A4434" s="60" t="n">
        <v>46309</v>
      </c>
      <c r="B4434" s="0" t="n">
        <v>8</v>
      </c>
      <c r="C4434" s="0" t="n">
        <v>6506</v>
      </c>
      <c r="E4434" s="0" t="n">
        <v>0</v>
      </c>
      <c r="F4434" s="55" t="s">
        <v>1226</v>
      </c>
      <c r="I4434" s="55" t="s">
        <v>157</v>
      </c>
      <c r="L4434" s="0" t="n">
        <v>133</v>
      </c>
      <c r="U4434" s="0" t="n">
        <v>533</v>
      </c>
      <c r="V4434" s="0" t="n">
        <v>1</v>
      </c>
      <c r="W4434" s="60" t="n">
        <v>46177</v>
      </c>
      <c r="X4434" s="55" t="n">
        <f aca="false">IF(I4434="Male",0,1)</f>
        <v>1</v>
      </c>
      <c r="Y4434" s="55" t="n">
        <f aca="false">IF(OR(I4434="DNB",I4434="Dry DNB"),1,0)</f>
        <v>0</v>
      </c>
      <c r="Z4434" s="55" t="n">
        <f aca="false">IF(ISNUMBER(W4434),A4434-W4434,"")</f>
        <v>132</v>
      </c>
      <c r="AA4434" s="55" t="n">
        <f aca="false">MATCH(A4434,DATAS,0)</f>
        <v>1</v>
      </c>
      <c r="AB4434" s="55" t="n">
        <f aca="false">IF(AND(E4434&gt;0,OR(AND(B4434&gt;=1,B4434&lt;=6),B4434=10)),1,0)</f>
        <v>0</v>
      </c>
      <c r="AC4434" s="55" t="n">
        <f aca="false">IF(AND(E4434&gt;0,B4434=10),1,0)</f>
        <v>0</v>
      </c>
      <c r="AD4434" s="0" t="str">
        <f aca="false">IF(AND(C4433=C4434,AA4433=AA4434-1),AB4433,"")</f>
        <v/>
      </c>
      <c r="AE4434" s="0" t="str">
        <f aca="false">IF(AND(C4433=C4434,AA4433=AA4434-1),AC4433,"")</f>
        <v/>
      </c>
      <c r="AF4434" s="0" t="str">
        <f aca="false">IF(AA4434=1,"",IF(AND(AB4434=1,AD4434&lt;&gt;1),1,0))</f>
        <v/>
      </c>
      <c r="AG4434" s="0" t="str">
        <f aca="false">IF(AA4434=1,"",IF(AND(AC4434=1,AE4434&lt;&gt;1),1,0))</f>
        <v/>
      </c>
      <c r="AH4434" s="60" t="str">
        <f aca="false">IF(AND(E4434&gt;0,AA4434&lt;2,NOT(AND(C4435=C4434,AA4435=AA4434+1))),INDEX(DATAS,AA4434+1),"")</f>
        <v/>
      </c>
      <c r="AI4434" s="60" t="str">
        <f aca="false">IF(AND(AC4434=1,AA4434&lt;2),IF(AND(C4435=C4434,AA4435=AA4434+1),IF(AC4435=1,"",INDEX(DATAS,AA4434+1)),INDEX(DATAS,AA4434+1)),"")</f>
        <v/>
      </c>
    </row>
    <row r="4435" customFormat="false" ht="15" hidden="false" customHeight="false" outlineLevel="0" collapsed="false">
      <c r="A4435" s="60" t="n">
        <v>46310</v>
      </c>
      <c r="B4435" s="0" t="n">
        <v>8</v>
      </c>
      <c r="C4435" s="0" t="n">
        <v>6506</v>
      </c>
      <c r="E4435" s="0" t="n">
        <v>0</v>
      </c>
      <c r="F4435" s="55" t="s">
        <v>1226</v>
      </c>
      <c r="I4435" s="55" t="s">
        <v>157</v>
      </c>
      <c r="L4435" s="0" t="n">
        <v>134</v>
      </c>
      <c r="U4435" s="0" t="n">
        <v>534</v>
      </c>
      <c r="V4435" s="0" t="n">
        <v>1</v>
      </c>
      <c r="W4435" s="60" t="n">
        <v>46177</v>
      </c>
      <c r="X4435" s="55" t="n">
        <f aca="false">IF(I4435="Male",0,1)</f>
        <v>1</v>
      </c>
      <c r="Y4435" s="55" t="n">
        <f aca="false">IF(OR(I4435="DNB",I4435="Dry DNB"),1,0)</f>
        <v>0</v>
      </c>
      <c r="Z4435" s="55" t="n">
        <f aca="false">IF(ISNUMBER(W4435),A4435-W4435,"")</f>
        <v>133</v>
      </c>
      <c r="AA4435" s="55" t="n">
        <f aca="false">MATCH(A4435,DATAS,0)</f>
        <v>2</v>
      </c>
      <c r="AB4435" s="55" t="n">
        <f aca="false">IF(AND(E4435&gt;0,OR(AND(B4435&gt;=1,B4435&lt;=6),B4435=10)),1,0)</f>
        <v>0</v>
      </c>
      <c r="AC4435" s="55" t="n">
        <f aca="false">IF(AND(E4435&gt;0,B4435=10),1,0)</f>
        <v>0</v>
      </c>
      <c r="AD4435" s="55" t="n">
        <f aca="false">IF(AND(C4434=C4435,AA4434=AA4435-1),AB4434,"")</f>
        <v>0</v>
      </c>
      <c r="AE4435" s="55" t="n">
        <f aca="false">IF(AND(C4434=C4435,AA4434=AA4435-1),AC4434,"")</f>
        <v>0</v>
      </c>
      <c r="AF4435" s="55" t="n">
        <f aca="false">IF(AA4435=1,"",IF(AND(AB4435=1,AD4435&lt;&gt;1),1,0))</f>
        <v>0</v>
      </c>
      <c r="AG4435" s="55" t="n">
        <f aca="false">IF(AA4435=1,"",IF(AND(AC4435=1,AE4435&lt;&gt;1),1,0))</f>
        <v>0</v>
      </c>
      <c r="AH4435" s="60" t="str">
        <f aca="false">IF(AND(E4435&gt;0,AA4435&lt;2,NOT(AND(C4436=C4435,AA4436=AA4435+1))),INDEX(DATAS,AA4435+1),"")</f>
        <v/>
      </c>
      <c r="AI4435" s="60" t="str">
        <f aca="false">IF(AND(AC4435=1,AA4435&lt;2),IF(AND(C4436=C4435,AA4436=AA4435+1),IF(AC4436=1,"",INDEX(DATAS,AA4435+1)),INDEX(DATAS,AA4435+1)),"")</f>
        <v/>
      </c>
    </row>
    <row r="4436" customFormat="false" ht="15" hidden="false" customHeight="false" outlineLevel="0" collapsed="false">
      <c r="A4436" s="60" t="n">
        <v>46309</v>
      </c>
      <c r="B4436" s="0" t="n">
        <v>8</v>
      </c>
      <c r="C4436" s="0" t="n">
        <v>6507</v>
      </c>
      <c r="E4436" s="0" t="n">
        <v>0</v>
      </c>
      <c r="F4436" s="55" t="s">
        <v>1226</v>
      </c>
      <c r="I4436" s="55" t="s">
        <v>157</v>
      </c>
      <c r="L4436" s="0" t="n">
        <v>105</v>
      </c>
      <c r="U4436" s="0" t="n">
        <v>533</v>
      </c>
      <c r="V4436" s="0" t="n">
        <v>2</v>
      </c>
      <c r="W4436" s="60" t="n">
        <v>46205</v>
      </c>
      <c r="X4436" s="55" t="n">
        <f aca="false">IF(I4436="Male",0,1)</f>
        <v>1</v>
      </c>
      <c r="Y4436" s="55" t="n">
        <f aca="false">IF(OR(I4436="DNB",I4436="Dry DNB"),1,0)</f>
        <v>0</v>
      </c>
      <c r="Z4436" s="55" t="n">
        <f aca="false">IF(ISNUMBER(W4436),A4436-W4436,"")</f>
        <v>104</v>
      </c>
      <c r="AA4436" s="55" t="n">
        <f aca="false">MATCH(A4436,DATAS,0)</f>
        <v>1</v>
      </c>
      <c r="AB4436" s="55" t="n">
        <f aca="false">IF(AND(E4436&gt;0,OR(AND(B4436&gt;=1,B4436&lt;=6),B4436=10)),1,0)</f>
        <v>0</v>
      </c>
      <c r="AC4436" s="55" t="n">
        <f aca="false">IF(AND(E4436&gt;0,B4436=10),1,0)</f>
        <v>0</v>
      </c>
      <c r="AD4436" s="0" t="str">
        <f aca="false">IF(AND(C4435=C4436,AA4435=AA4436-1),AB4435,"")</f>
        <v/>
      </c>
      <c r="AE4436" s="0" t="str">
        <f aca="false">IF(AND(C4435=C4436,AA4435=AA4436-1),AC4435,"")</f>
        <v/>
      </c>
      <c r="AF4436" s="0" t="str">
        <f aca="false">IF(AA4436=1,"",IF(AND(AB4436=1,AD4436&lt;&gt;1),1,0))</f>
        <v/>
      </c>
      <c r="AG4436" s="0" t="str">
        <f aca="false">IF(AA4436=1,"",IF(AND(AC4436=1,AE4436&lt;&gt;1),1,0))</f>
        <v/>
      </c>
      <c r="AH4436" s="60" t="str">
        <f aca="false">IF(AND(E4436&gt;0,AA4436&lt;2,NOT(AND(C4437=C4436,AA4437=AA4436+1))),INDEX(DATAS,AA4436+1),"")</f>
        <v/>
      </c>
      <c r="AI4436" s="60" t="str">
        <f aca="false">IF(AND(AC4436=1,AA4436&lt;2),IF(AND(C4437=C4436,AA4437=AA4436+1),IF(AC4437=1,"",INDEX(DATAS,AA4436+1)),INDEX(DATAS,AA4436+1)),"")</f>
        <v/>
      </c>
    </row>
    <row r="4437" customFormat="false" ht="15" hidden="false" customHeight="false" outlineLevel="0" collapsed="false">
      <c r="A4437" s="60" t="n">
        <v>46310</v>
      </c>
      <c r="B4437" s="0" t="n">
        <v>8</v>
      </c>
      <c r="C4437" s="0" t="n">
        <v>6507</v>
      </c>
      <c r="E4437" s="0" t="n">
        <v>0</v>
      </c>
      <c r="F4437" s="55" t="s">
        <v>1226</v>
      </c>
      <c r="I4437" s="55" t="s">
        <v>157</v>
      </c>
      <c r="L4437" s="0" t="n">
        <v>106</v>
      </c>
      <c r="U4437" s="0" t="n">
        <v>534</v>
      </c>
      <c r="V4437" s="0" t="n">
        <v>2</v>
      </c>
      <c r="W4437" s="60" t="n">
        <v>46205</v>
      </c>
      <c r="X4437" s="55" t="n">
        <f aca="false">IF(I4437="Male",0,1)</f>
        <v>1</v>
      </c>
      <c r="Y4437" s="55" t="n">
        <f aca="false">IF(OR(I4437="DNB",I4437="Dry DNB"),1,0)</f>
        <v>0</v>
      </c>
      <c r="Z4437" s="55" t="n">
        <f aca="false">IF(ISNUMBER(W4437),A4437-W4437,"")</f>
        <v>105</v>
      </c>
      <c r="AA4437" s="55" t="n">
        <f aca="false">MATCH(A4437,DATAS,0)</f>
        <v>2</v>
      </c>
      <c r="AB4437" s="55" t="n">
        <f aca="false">IF(AND(E4437&gt;0,OR(AND(B4437&gt;=1,B4437&lt;=6),B4437=10)),1,0)</f>
        <v>0</v>
      </c>
      <c r="AC4437" s="55" t="n">
        <f aca="false">IF(AND(E4437&gt;0,B4437=10),1,0)</f>
        <v>0</v>
      </c>
      <c r="AD4437" s="55" t="n">
        <f aca="false">IF(AND(C4436=C4437,AA4436=AA4437-1),AB4436,"")</f>
        <v>0</v>
      </c>
      <c r="AE4437" s="55" t="n">
        <f aca="false">IF(AND(C4436=C4437,AA4436=AA4437-1),AC4436,"")</f>
        <v>0</v>
      </c>
      <c r="AF4437" s="55" t="n">
        <f aca="false">IF(AA4437=1,"",IF(AND(AB4437=1,AD4437&lt;&gt;1),1,0))</f>
        <v>0</v>
      </c>
      <c r="AG4437" s="55" t="n">
        <f aca="false">IF(AA4437=1,"",IF(AND(AC4437=1,AE4437&lt;&gt;1),1,0))</f>
        <v>0</v>
      </c>
      <c r="AH4437" s="60" t="str">
        <f aca="false">IF(AND(E4437&gt;0,AA4437&lt;2,NOT(AND(C4438=C4437,AA4438=AA4437+1))),INDEX(DATAS,AA4437+1),"")</f>
        <v/>
      </c>
      <c r="AI4437" s="60" t="str">
        <f aca="false">IF(AND(AC4437=1,AA4437&lt;2),IF(AND(C4438=C4437,AA4438=AA4437+1),IF(AC4438=1,"",INDEX(DATAS,AA4437+1)),INDEX(DATAS,AA4437+1)),"")</f>
        <v/>
      </c>
    </row>
    <row r="4438" customFormat="false" ht="15" hidden="false" customHeight="false" outlineLevel="0" collapsed="false">
      <c r="A4438" s="60" t="n">
        <v>46309</v>
      </c>
      <c r="B4438" s="0" t="n">
        <v>8</v>
      </c>
      <c r="C4438" s="0" t="n">
        <v>6508</v>
      </c>
      <c r="E4438" s="0" t="n">
        <v>0</v>
      </c>
      <c r="F4438" s="55" t="s">
        <v>1226</v>
      </c>
      <c r="I4438" s="55" t="s">
        <v>157</v>
      </c>
      <c r="L4438" s="0" t="n">
        <v>118</v>
      </c>
      <c r="U4438" s="0" t="n">
        <v>533</v>
      </c>
      <c r="V4438" s="0" t="n">
        <v>2</v>
      </c>
      <c r="W4438" s="60" t="n">
        <v>46169</v>
      </c>
      <c r="X4438" s="55" t="n">
        <f aca="false">IF(I4438="Male",0,1)</f>
        <v>1</v>
      </c>
      <c r="Y4438" s="55" t="n">
        <f aca="false">IF(OR(I4438="DNB",I4438="Dry DNB"),1,0)</f>
        <v>0</v>
      </c>
      <c r="Z4438" s="55" t="n">
        <f aca="false">IF(ISNUMBER(W4438),A4438-W4438,"")</f>
        <v>140</v>
      </c>
      <c r="AA4438" s="55" t="n">
        <f aca="false">MATCH(A4438,DATAS,0)</f>
        <v>1</v>
      </c>
      <c r="AB4438" s="55" t="n">
        <f aca="false">IF(AND(E4438&gt;0,OR(AND(B4438&gt;=1,B4438&lt;=6),B4438=10)),1,0)</f>
        <v>0</v>
      </c>
      <c r="AC4438" s="55" t="n">
        <f aca="false">IF(AND(E4438&gt;0,B4438=10),1,0)</f>
        <v>0</v>
      </c>
      <c r="AD4438" s="0" t="str">
        <f aca="false">IF(AND(C4437=C4438,AA4437=AA4438-1),AB4437,"")</f>
        <v/>
      </c>
      <c r="AE4438" s="0" t="str">
        <f aca="false">IF(AND(C4437=C4438,AA4437=AA4438-1),AC4437,"")</f>
        <v/>
      </c>
      <c r="AF4438" s="0" t="str">
        <f aca="false">IF(AA4438=1,"",IF(AND(AB4438=1,AD4438&lt;&gt;1),1,0))</f>
        <v/>
      </c>
      <c r="AG4438" s="0" t="str">
        <f aca="false">IF(AA4438=1,"",IF(AND(AC4438=1,AE4438&lt;&gt;1),1,0))</f>
        <v/>
      </c>
      <c r="AH4438" s="60" t="str">
        <f aca="false">IF(AND(E4438&gt;0,AA4438&lt;2,NOT(AND(C4439=C4438,AA4439=AA4438+1))),INDEX(DATAS,AA4438+1),"")</f>
        <v/>
      </c>
      <c r="AI4438" s="60" t="str">
        <f aca="false">IF(AND(AC4438=1,AA4438&lt;2),IF(AND(C4439=C4438,AA4439=AA4438+1),IF(AC4439=1,"",INDEX(DATAS,AA4438+1)),INDEX(DATAS,AA4438+1)),"")</f>
        <v/>
      </c>
    </row>
    <row r="4439" customFormat="false" ht="15" hidden="false" customHeight="false" outlineLevel="0" collapsed="false">
      <c r="A4439" s="60" t="n">
        <v>46310</v>
      </c>
      <c r="B4439" s="0" t="n">
        <v>8</v>
      </c>
      <c r="C4439" s="0" t="n">
        <v>6508</v>
      </c>
      <c r="E4439" s="0" t="n">
        <v>0</v>
      </c>
      <c r="F4439" s="55" t="s">
        <v>1226</v>
      </c>
      <c r="I4439" s="55" t="s">
        <v>157</v>
      </c>
      <c r="L4439" s="0" t="n">
        <v>119</v>
      </c>
      <c r="U4439" s="0" t="n">
        <v>534</v>
      </c>
      <c r="V4439" s="0" t="n">
        <v>2</v>
      </c>
      <c r="W4439" s="60" t="n">
        <v>46169</v>
      </c>
      <c r="X4439" s="55" t="n">
        <f aca="false">IF(I4439="Male",0,1)</f>
        <v>1</v>
      </c>
      <c r="Y4439" s="55" t="n">
        <f aca="false">IF(OR(I4439="DNB",I4439="Dry DNB"),1,0)</f>
        <v>0</v>
      </c>
      <c r="Z4439" s="55" t="n">
        <f aca="false">IF(ISNUMBER(W4439),A4439-W4439,"")</f>
        <v>141</v>
      </c>
      <c r="AA4439" s="55" t="n">
        <f aca="false">MATCH(A4439,DATAS,0)</f>
        <v>2</v>
      </c>
      <c r="AB4439" s="55" t="n">
        <f aca="false">IF(AND(E4439&gt;0,OR(AND(B4439&gt;=1,B4439&lt;=6),B4439=10)),1,0)</f>
        <v>0</v>
      </c>
      <c r="AC4439" s="55" t="n">
        <f aca="false">IF(AND(E4439&gt;0,B4439=10),1,0)</f>
        <v>0</v>
      </c>
      <c r="AD4439" s="55" t="n">
        <f aca="false">IF(AND(C4438=C4439,AA4438=AA4439-1),AB4438,"")</f>
        <v>0</v>
      </c>
      <c r="AE4439" s="55" t="n">
        <f aca="false">IF(AND(C4438=C4439,AA4438=AA4439-1),AC4438,"")</f>
        <v>0</v>
      </c>
      <c r="AF4439" s="55" t="n">
        <f aca="false">IF(AA4439=1,"",IF(AND(AB4439=1,AD4439&lt;&gt;1),1,0))</f>
        <v>0</v>
      </c>
      <c r="AG4439" s="55" t="n">
        <f aca="false">IF(AA4439=1,"",IF(AND(AC4439=1,AE4439&lt;&gt;1),1,0))</f>
        <v>0</v>
      </c>
      <c r="AH4439" s="60" t="str">
        <f aca="false">IF(AND(E4439&gt;0,AA4439&lt;2,NOT(AND(C4440=C4439,AA4440=AA4439+1))),INDEX(DATAS,AA4439+1),"")</f>
        <v/>
      </c>
      <c r="AI4439" s="60" t="str">
        <f aca="false">IF(AND(AC4439=1,AA4439&lt;2),IF(AND(C4440=C4439,AA4440=AA4439+1),IF(AC4440=1,"",INDEX(DATAS,AA4439+1)),INDEX(DATAS,AA4439+1)),"")</f>
        <v/>
      </c>
    </row>
    <row r="4440" customFormat="false" ht="15" hidden="false" customHeight="false" outlineLevel="0" collapsed="false">
      <c r="A4440" s="60" t="n">
        <v>46309</v>
      </c>
      <c r="B4440" s="0" t="n">
        <v>8</v>
      </c>
      <c r="C4440" s="0" t="n">
        <v>6509</v>
      </c>
      <c r="E4440" s="0" t="n">
        <v>0</v>
      </c>
      <c r="F4440" s="55" t="s">
        <v>1227</v>
      </c>
      <c r="I4440" s="55" t="s">
        <v>157</v>
      </c>
      <c r="L4440" s="0" t="n">
        <v>43</v>
      </c>
      <c r="U4440" s="0" t="n">
        <v>532</v>
      </c>
      <c r="V4440" s="0" t="n">
        <v>3</v>
      </c>
      <c r="W4440" s="60" t="n">
        <v>46267</v>
      </c>
      <c r="X4440" s="55" t="n">
        <f aca="false">IF(I4440="Male",0,1)</f>
        <v>1</v>
      </c>
      <c r="Y4440" s="55" t="n">
        <f aca="false">IF(OR(I4440="DNB",I4440="Dry DNB"),1,0)</f>
        <v>0</v>
      </c>
      <c r="Z4440" s="55" t="n">
        <f aca="false">IF(ISNUMBER(W4440),A4440-W4440,"")</f>
        <v>42</v>
      </c>
      <c r="AA4440" s="55" t="n">
        <f aca="false">MATCH(A4440,DATAS,0)</f>
        <v>1</v>
      </c>
      <c r="AB4440" s="55" t="n">
        <f aca="false">IF(AND(E4440&gt;0,OR(AND(B4440&gt;=1,B4440&lt;=6),B4440=10)),1,0)</f>
        <v>0</v>
      </c>
      <c r="AC4440" s="55" t="n">
        <f aca="false">IF(AND(E4440&gt;0,B4440=10),1,0)</f>
        <v>0</v>
      </c>
      <c r="AD4440" s="0" t="str">
        <f aca="false">IF(AND(C4439=C4440,AA4439=AA4440-1),AB4439,"")</f>
        <v/>
      </c>
      <c r="AE4440" s="0" t="str">
        <f aca="false">IF(AND(C4439=C4440,AA4439=AA4440-1),AC4439,"")</f>
        <v/>
      </c>
      <c r="AF4440" s="0" t="str">
        <f aca="false">IF(AA4440=1,"",IF(AND(AB4440=1,AD4440&lt;&gt;1),1,0))</f>
        <v/>
      </c>
      <c r="AG4440" s="0" t="str">
        <f aca="false">IF(AA4440=1,"",IF(AND(AC4440=1,AE4440&lt;&gt;1),1,0))</f>
        <v/>
      </c>
      <c r="AH4440" s="60" t="str">
        <f aca="false">IF(AND(E4440&gt;0,AA4440&lt;2,NOT(AND(C4441=C4440,AA4441=AA4440+1))),INDEX(DATAS,AA4440+1),"")</f>
        <v/>
      </c>
      <c r="AI4440" s="60" t="str">
        <f aca="false">IF(AND(AC4440=1,AA4440&lt;2),IF(AND(C4441=C4440,AA4441=AA4440+1),IF(AC4441=1,"",INDEX(DATAS,AA4440+1)),INDEX(DATAS,AA4440+1)),"")</f>
        <v/>
      </c>
    </row>
    <row r="4441" customFormat="false" ht="15" hidden="false" customHeight="false" outlineLevel="0" collapsed="false">
      <c r="A4441" s="60" t="n">
        <v>46310</v>
      </c>
      <c r="B4441" s="0" t="n">
        <v>8</v>
      </c>
      <c r="C4441" s="0" t="n">
        <v>6509</v>
      </c>
      <c r="E4441" s="0" t="n">
        <v>0</v>
      </c>
      <c r="F4441" s="55" t="s">
        <v>1227</v>
      </c>
      <c r="I4441" s="55" t="s">
        <v>157</v>
      </c>
      <c r="L4441" s="0" t="n">
        <v>44</v>
      </c>
      <c r="U4441" s="0" t="n">
        <v>533</v>
      </c>
      <c r="V4441" s="0" t="n">
        <v>3</v>
      </c>
      <c r="W4441" s="60" t="n">
        <v>46267</v>
      </c>
      <c r="X4441" s="55" t="n">
        <f aca="false">IF(I4441="Male",0,1)</f>
        <v>1</v>
      </c>
      <c r="Y4441" s="55" t="n">
        <f aca="false">IF(OR(I4441="DNB",I4441="Dry DNB"),1,0)</f>
        <v>0</v>
      </c>
      <c r="Z4441" s="55" t="n">
        <f aca="false">IF(ISNUMBER(W4441),A4441-W4441,"")</f>
        <v>43</v>
      </c>
      <c r="AA4441" s="55" t="n">
        <f aca="false">MATCH(A4441,DATAS,0)</f>
        <v>2</v>
      </c>
      <c r="AB4441" s="55" t="n">
        <f aca="false">IF(AND(E4441&gt;0,OR(AND(B4441&gt;=1,B4441&lt;=6),B4441=10)),1,0)</f>
        <v>0</v>
      </c>
      <c r="AC4441" s="55" t="n">
        <f aca="false">IF(AND(E4441&gt;0,B4441=10),1,0)</f>
        <v>0</v>
      </c>
      <c r="AD4441" s="55" t="n">
        <f aca="false">IF(AND(C4440=C4441,AA4440=AA4441-1),AB4440,"")</f>
        <v>0</v>
      </c>
      <c r="AE4441" s="55" t="n">
        <f aca="false">IF(AND(C4440=C4441,AA4440=AA4441-1),AC4440,"")</f>
        <v>0</v>
      </c>
      <c r="AF4441" s="55" t="n">
        <f aca="false">IF(AA4441=1,"",IF(AND(AB4441=1,AD4441&lt;&gt;1),1,0))</f>
        <v>0</v>
      </c>
      <c r="AG4441" s="55" t="n">
        <f aca="false">IF(AA4441=1,"",IF(AND(AC4441=1,AE4441&lt;&gt;1),1,0))</f>
        <v>0</v>
      </c>
      <c r="AH4441" s="60" t="str">
        <f aca="false">IF(AND(E4441&gt;0,AA4441&lt;2,NOT(AND(C4442=C4441,AA4442=AA4441+1))),INDEX(DATAS,AA4441+1),"")</f>
        <v/>
      </c>
      <c r="AI4441" s="60" t="str">
        <f aca="false">IF(AND(AC4441=1,AA4441&lt;2),IF(AND(C4442=C4441,AA4442=AA4441+1),IF(AC4442=1,"",INDEX(DATAS,AA4441+1)),INDEX(DATAS,AA4441+1)),"")</f>
        <v/>
      </c>
    </row>
    <row r="4442" customFormat="false" ht="15" hidden="false" customHeight="false" outlineLevel="0" collapsed="false">
      <c r="A4442" s="60" t="n">
        <v>46309</v>
      </c>
      <c r="B4442" s="0" t="n">
        <v>8</v>
      </c>
      <c r="C4442" s="0" t="n">
        <v>6510</v>
      </c>
      <c r="E4442" s="0" t="n">
        <v>0</v>
      </c>
      <c r="F4442" s="55" t="s">
        <v>1227</v>
      </c>
      <c r="I4442" s="55" t="s">
        <v>157</v>
      </c>
      <c r="L4442" s="0" t="n">
        <v>134</v>
      </c>
      <c r="U4442" s="0" t="n">
        <v>532</v>
      </c>
      <c r="V4442" s="0" t="n">
        <v>1</v>
      </c>
      <c r="W4442" s="60" t="n">
        <v>46176</v>
      </c>
      <c r="X4442" s="55" t="n">
        <f aca="false">IF(I4442="Male",0,1)</f>
        <v>1</v>
      </c>
      <c r="Y4442" s="55" t="n">
        <f aca="false">IF(OR(I4442="DNB",I4442="Dry DNB"),1,0)</f>
        <v>0</v>
      </c>
      <c r="Z4442" s="55" t="n">
        <f aca="false">IF(ISNUMBER(W4442),A4442-W4442,"")</f>
        <v>133</v>
      </c>
      <c r="AA4442" s="55" t="n">
        <f aca="false">MATCH(A4442,DATAS,0)</f>
        <v>1</v>
      </c>
      <c r="AB4442" s="55" t="n">
        <f aca="false">IF(AND(E4442&gt;0,OR(AND(B4442&gt;=1,B4442&lt;=6),B4442=10)),1,0)</f>
        <v>0</v>
      </c>
      <c r="AC4442" s="55" t="n">
        <f aca="false">IF(AND(E4442&gt;0,B4442=10),1,0)</f>
        <v>0</v>
      </c>
      <c r="AD4442" s="0" t="str">
        <f aca="false">IF(AND(C4441=C4442,AA4441=AA4442-1),AB4441,"")</f>
        <v/>
      </c>
      <c r="AE4442" s="0" t="str">
        <f aca="false">IF(AND(C4441=C4442,AA4441=AA4442-1),AC4441,"")</f>
        <v/>
      </c>
      <c r="AF4442" s="0" t="str">
        <f aca="false">IF(AA4442=1,"",IF(AND(AB4442=1,AD4442&lt;&gt;1),1,0))</f>
        <v/>
      </c>
      <c r="AG4442" s="0" t="str">
        <f aca="false">IF(AA4442=1,"",IF(AND(AC4442=1,AE4442&lt;&gt;1),1,0))</f>
        <v/>
      </c>
      <c r="AH4442" s="60" t="str">
        <f aca="false">IF(AND(E4442&gt;0,AA4442&lt;2,NOT(AND(C4443=C4442,AA4443=AA4442+1))),INDEX(DATAS,AA4442+1),"")</f>
        <v/>
      </c>
      <c r="AI4442" s="60" t="str">
        <f aca="false">IF(AND(AC4442=1,AA4442&lt;2),IF(AND(C4443=C4442,AA4443=AA4442+1),IF(AC4443=1,"",INDEX(DATAS,AA4442+1)),INDEX(DATAS,AA4442+1)),"")</f>
        <v/>
      </c>
    </row>
    <row r="4443" customFormat="false" ht="15" hidden="false" customHeight="false" outlineLevel="0" collapsed="false">
      <c r="A4443" s="60" t="n">
        <v>46310</v>
      </c>
      <c r="B4443" s="0" t="n">
        <v>8</v>
      </c>
      <c r="C4443" s="0" t="n">
        <v>6510</v>
      </c>
      <c r="E4443" s="0" t="n">
        <v>0</v>
      </c>
      <c r="F4443" s="55" t="s">
        <v>1227</v>
      </c>
      <c r="I4443" s="55" t="s">
        <v>157</v>
      </c>
      <c r="L4443" s="0" t="n">
        <v>135</v>
      </c>
      <c r="U4443" s="0" t="n">
        <v>533</v>
      </c>
      <c r="V4443" s="0" t="n">
        <v>1</v>
      </c>
      <c r="W4443" s="60" t="n">
        <v>46176</v>
      </c>
      <c r="X4443" s="55" t="n">
        <f aca="false">IF(I4443="Male",0,1)</f>
        <v>1</v>
      </c>
      <c r="Y4443" s="55" t="n">
        <f aca="false">IF(OR(I4443="DNB",I4443="Dry DNB"),1,0)</f>
        <v>0</v>
      </c>
      <c r="Z4443" s="55" t="n">
        <f aca="false">IF(ISNUMBER(W4443),A4443-W4443,"")</f>
        <v>134</v>
      </c>
      <c r="AA4443" s="55" t="n">
        <f aca="false">MATCH(A4443,DATAS,0)</f>
        <v>2</v>
      </c>
      <c r="AB4443" s="55" t="n">
        <f aca="false">IF(AND(E4443&gt;0,OR(AND(B4443&gt;=1,B4443&lt;=6),B4443=10)),1,0)</f>
        <v>0</v>
      </c>
      <c r="AC4443" s="55" t="n">
        <f aca="false">IF(AND(E4443&gt;0,B4443=10),1,0)</f>
        <v>0</v>
      </c>
      <c r="AD4443" s="55" t="n">
        <f aca="false">IF(AND(C4442=C4443,AA4442=AA4443-1),AB4442,"")</f>
        <v>0</v>
      </c>
      <c r="AE4443" s="55" t="n">
        <f aca="false">IF(AND(C4442=C4443,AA4442=AA4443-1),AC4442,"")</f>
        <v>0</v>
      </c>
      <c r="AF4443" s="55" t="n">
        <f aca="false">IF(AA4443=1,"",IF(AND(AB4443=1,AD4443&lt;&gt;1),1,0))</f>
        <v>0</v>
      </c>
      <c r="AG4443" s="55" t="n">
        <f aca="false">IF(AA4443=1,"",IF(AND(AC4443=1,AE4443&lt;&gt;1),1,0))</f>
        <v>0</v>
      </c>
      <c r="AH4443" s="60" t="str">
        <f aca="false">IF(AND(E4443&gt;0,AA4443&lt;2,NOT(AND(C4444=C4443,AA4444=AA4443+1))),INDEX(DATAS,AA4443+1),"")</f>
        <v/>
      </c>
      <c r="AI4443" s="60" t="str">
        <f aca="false">IF(AND(AC4443=1,AA4443&lt;2),IF(AND(C4444=C4443,AA4444=AA4443+1),IF(AC4444=1,"",INDEX(DATAS,AA4443+1)),INDEX(DATAS,AA4443+1)),"")</f>
        <v/>
      </c>
    </row>
    <row r="4444" customFormat="false" ht="15" hidden="false" customHeight="false" outlineLevel="0" collapsed="false">
      <c r="A4444" s="60" t="n">
        <v>46309</v>
      </c>
      <c r="B4444" s="0" t="n">
        <v>8</v>
      </c>
      <c r="C4444" s="0" t="n">
        <v>6511</v>
      </c>
      <c r="E4444" s="0" t="n">
        <v>0</v>
      </c>
      <c r="F4444" s="55" t="s">
        <v>1228</v>
      </c>
      <c r="I4444" s="55" t="s">
        <v>157</v>
      </c>
      <c r="L4444" s="0" t="n">
        <v>134</v>
      </c>
      <c r="U4444" s="0" t="n">
        <v>531</v>
      </c>
      <c r="V4444" s="0" t="n">
        <v>1</v>
      </c>
      <c r="W4444" s="60" t="n">
        <v>46176</v>
      </c>
      <c r="X4444" s="55" t="n">
        <f aca="false">IF(I4444="Male",0,1)</f>
        <v>1</v>
      </c>
      <c r="Y4444" s="55" t="n">
        <f aca="false">IF(OR(I4444="DNB",I4444="Dry DNB"),1,0)</f>
        <v>0</v>
      </c>
      <c r="Z4444" s="55" t="n">
        <f aca="false">IF(ISNUMBER(W4444),A4444-W4444,"")</f>
        <v>133</v>
      </c>
      <c r="AA4444" s="55" t="n">
        <f aca="false">MATCH(A4444,DATAS,0)</f>
        <v>1</v>
      </c>
      <c r="AB4444" s="55" t="n">
        <f aca="false">IF(AND(E4444&gt;0,OR(AND(B4444&gt;=1,B4444&lt;=6),B4444=10)),1,0)</f>
        <v>0</v>
      </c>
      <c r="AC4444" s="55" t="n">
        <f aca="false">IF(AND(E4444&gt;0,B4444=10),1,0)</f>
        <v>0</v>
      </c>
      <c r="AD4444" s="0" t="str">
        <f aca="false">IF(AND(C4443=C4444,AA4443=AA4444-1),AB4443,"")</f>
        <v/>
      </c>
      <c r="AE4444" s="0" t="str">
        <f aca="false">IF(AND(C4443=C4444,AA4443=AA4444-1),AC4443,"")</f>
        <v/>
      </c>
      <c r="AF4444" s="0" t="str">
        <f aca="false">IF(AA4444=1,"",IF(AND(AB4444=1,AD4444&lt;&gt;1),1,0))</f>
        <v/>
      </c>
      <c r="AG4444" s="0" t="str">
        <f aca="false">IF(AA4444=1,"",IF(AND(AC4444=1,AE4444&lt;&gt;1),1,0))</f>
        <v/>
      </c>
      <c r="AH4444" s="60" t="str">
        <f aca="false">IF(AND(E4444&gt;0,AA4444&lt;2,NOT(AND(C4445=C4444,AA4445=AA4444+1))),INDEX(DATAS,AA4444+1),"")</f>
        <v/>
      </c>
      <c r="AI4444" s="60" t="str">
        <f aca="false">IF(AND(AC4444=1,AA4444&lt;2),IF(AND(C4445=C4444,AA4445=AA4444+1),IF(AC4445=1,"",INDEX(DATAS,AA4444+1)),INDEX(DATAS,AA4444+1)),"")</f>
        <v/>
      </c>
    </row>
    <row r="4445" customFormat="false" ht="15" hidden="false" customHeight="false" outlineLevel="0" collapsed="false">
      <c r="A4445" s="60" t="n">
        <v>46310</v>
      </c>
      <c r="B4445" s="0" t="n">
        <v>8</v>
      </c>
      <c r="C4445" s="0" t="n">
        <v>6511</v>
      </c>
      <c r="E4445" s="0" t="n">
        <v>0</v>
      </c>
      <c r="F4445" s="55" t="s">
        <v>1228</v>
      </c>
      <c r="I4445" s="55" t="s">
        <v>157</v>
      </c>
      <c r="L4445" s="0" t="n">
        <v>135</v>
      </c>
      <c r="U4445" s="0" t="n">
        <v>532</v>
      </c>
      <c r="V4445" s="0" t="n">
        <v>1</v>
      </c>
      <c r="W4445" s="60" t="n">
        <v>46176</v>
      </c>
      <c r="X4445" s="55" t="n">
        <f aca="false">IF(I4445="Male",0,1)</f>
        <v>1</v>
      </c>
      <c r="Y4445" s="55" t="n">
        <f aca="false">IF(OR(I4445="DNB",I4445="Dry DNB"),1,0)</f>
        <v>0</v>
      </c>
      <c r="Z4445" s="55" t="n">
        <f aca="false">IF(ISNUMBER(W4445),A4445-W4445,"")</f>
        <v>134</v>
      </c>
      <c r="AA4445" s="55" t="n">
        <f aca="false">MATCH(A4445,DATAS,0)</f>
        <v>2</v>
      </c>
      <c r="AB4445" s="55" t="n">
        <f aca="false">IF(AND(E4445&gt;0,OR(AND(B4445&gt;=1,B4445&lt;=6),B4445=10)),1,0)</f>
        <v>0</v>
      </c>
      <c r="AC4445" s="55" t="n">
        <f aca="false">IF(AND(E4445&gt;0,B4445=10),1,0)</f>
        <v>0</v>
      </c>
      <c r="AD4445" s="55" t="n">
        <f aca="false">IF(AND(C4444=C4445,AA4444=AA4445-1),AB4444,"")</f>
        <v>0</v>
      </c>
      <c r="AE4445" s="55" t="n">
        <f aca="false">IF(AND(C4444=C4445,AA4444=AA4445-1),AC4444,"")</f>
        <v>0</v>
      </c>
      <c r="AF4445" s="55" t="n">
        <f aca="false">IF(AA4445=1,"",IF(AND(AB4445=1,AD4445&lt;&gt;1),1,0))</f>
        <v>0</v>
      </c>
      <c r="AG4445" s="55" t="n">
        <f aca="false">IF(AA4445=1,"",IF(AND(AC4445=1,AE4445&lt;&gt;1),1,0))</f>
        <v>0</v>
      </c>
      <c r="AH4445" s="60" t="str">
        <f aca="false">IF(AND(E4445&gt;0,AA4445&lt;2,NOT(AND(C4446=C4445,AA4446=AA4445+1))),INDEX(DATAS,AA4445+1),"")</f>
        <v/>
      </c>
      <c r="AI4445" s="60" t="str">
        <f aca="false">IF(AND(AC4445=1,AA4445&lt;2),IF(AND(C4446=C4445,AA4446=AA4445+1),IF(AC4446=1,"",INDEX(DATAS,AA4445+1)),INDEX(DATAS,AA4445+1)),"")</f>
        <v/>
      </c>
    </row>
    <row r="4446" customFormat="false" ht="15" hidden="false" customHeight="false" outlineLevel="0" collapsed="false">
      <c r="A4446" s="60" t="n">
        <v>46309</v>
      </c>
      <c r="B4446" s="0" t="n">
        <v>8</v>
      </c>
      <c r="C4446" s="0" t="n">
        <v>6512</v>
      </c>
      <c r="E4446" s="0" t="n">
        <v>0</v>
      </c>
      <c r="F4446" s="55" t="s">
        <v>1228</v>
      </c>
      <c r="I4446" s="55" t="s">
        <v>157</v>
      </c>
      <c r="L4446" s="0" t="n">
        <v>133</v>
      </c>
      <c r="U4446" s="0" t="n">
        <v>531</v>
      </c>
      <c r="V4446" s="0" t="n">
        <v>1</v>
      </c>
      <c r="W4446" s="60" t="n">
        <v>46177</v>
      </c>
      <c r="X4446" s="55" t="n">
        <f aca="false">IF(I4446="Male",0,1)</f>
        <v>1</v>
      </c>
      <c r="Y4446" s="55" t="n">
        <f aca="false">IF(OR(I4446="DNB",I4446="Dry DNB"),1,0)</f>
        <v>0</v>
      </c>
      <c r="Z4446" s="55" t="n">
        <f aca="false">IF(ISNUMBER(W4446),A4446-W4446,"")</f>
        <v>132</v>
      </c>
      <c r="AA4446" s="55" t="n">
        <f aca="false">MATCH(A4446,DATAS,0)</f>
        <v>1</v>
      </c>
      <c r="AB4446" s="55" t="n">
        <f aca="false">IF(AND(E4446&gt;0,OR(AND(B4446&gt;=1,B4446&lt;=6),B4446=10)),1,0)</f>
        <v>0</v>
      </c>
      <c r="AC4446" s="55" t="n">
        <f aca="false">IF(AND(E4446&gt;0,B4446=10),1,0)</f>
        <v>0</v>
      </c>
      <c r="AD4446" s="0" t="str">
        <f aca="false">IF(AND(C4445=C4446,AA4445=AA4446-1),AB4445,"")</f>
        <v/>
      </c>
      <c r="AE4446" s="0" t="str">
        <f aca="false">IF(AND(C4445=C4446,AA4445=AA4446-1),AC4445,"")</f>
        <v/>
      </c>
      <c r="AF4446" s="0" t="str">
        <f aca="false">IF(AA4446=1,"",IF(AND(AB4446=1,AD4446&lt;&gt;1),1,0))</f>
        <v/>
      </c>
      <c r="AG4446" s="0" t="str">
        <f aca="false">IF(AA4446=1,"",IF(AND(AC4446=1,AE4446&lt;&gt;1),1,0))</f>
        <v/>
      </c>
      <c r="AH4446" s="60" t="str">
        <f aca="false">IF(AND(E4446&gt;0,AA4446&lt;2,NOT(AND(C4447=C4446,AA4447=AA4446+1))),INDEX(DATAS,AA4446+1),"")</f>
        <v/>
      </c>
      <c r="AI4446" s="60" t="str">
        <f aca="false">IF(AND(AC4446=1,AA4446&lt;2),IF(AND(C4447=C4446,AA4447=AA4446+1),IF(AC4447=1,"",INDEX(DATAS,AA4446+1)),INDEX(DATAS,AA4446+1)),"")</f>
        <v/>
      </c>
    </row>
    <row r="4447" customFormat="false" ht="15" hidden="false" customHeight="false" outlineLevel="0" collapsed="false">
      <c r="A4447" s="60" t="n">
        <v>46310</v>
      </c>
      <c r="B4447" s="0" t="n">
        <v>8</v>
      </c>
      <c r="C4447" s="0" t="n">
        <v>6512</v>
      </c>
      <c r="E4447" s="0" t="n">
        <v>0</v>
      </c>
      <c r="F4447" s="55" t="s">
        <v>1228</v>
      </c>
      <c r="I4447" s="55" t="s">
        <v>157</v>
      </c>
      <c r="L4447" s="0" t="n">
        <v>134</v>
      </c>
      <c r="U4447" s="0" t="n">
        <v>532</v>
      </c>
      <c r="V4447" s="0" t="n">
        <v>1</v>
      </c>
      <c r="W4447" s="60" t="n">
        <v>46177</v>
      </c>
      <c r="X4447" s="55" t="n">
        <f aca="false">IF(I4447="Male",0,1)</f>
        <v>1</v>
      </c>
      <c r="Y4447" s="55" t="n">
        <f aca="false">IF(OR(I4447="DNB",I4447="Dry DNB"),1,0)</f>
        <v>0</v>
      </c>
      <c r="Z4447" s="55" t="n">
        <f aca="false">IF(ISNUMBER(W4447),A4447-W4447,"")</f>
        <v>133</v>
      </c>
      <c r="AA4447" s="55" t="n">
        <f aca="false">MATCH(A4447,DATAS,0)</f>
        <v>2</v>
      </c>
      <c r="AB4447" s="55" t="n">
        <f aca="false">IF(AND(E4447&gt;0,OR(AND(B4447&gt;=1,B4447&lt;=6),B4447=10)),1,0)</f>
        <v>0</v>
      </c>
      <c r="AC4447" s="55" t="n">
        <f aca="false">IF(AND(E4447&gt;0,B4447=10),1,0)</f>
        <v>0</v>
      </c>
      <c r="AD4447" s="55" t="n">
        <f aca="false">IF(AND(C4446=C4447,AA4446=AA4447-1),AB4446,"")</f>
        <v>0</v>
      </c>
      <c r="AE4447" s="55" t="n">
        <f aca="false">IF(AND(C4446=C4447,AA4446=AA4447-1),AC4446,"")</f>
        <v>0</v>
      </c>
      <c r="AF4447" s="55" t="n">
        <f aca="false">IF(AA4447=1,"",IF(AND(AB4447=1,AD4447&lt;&gt;1),1,0))</f>
        <v>0</v>
      </c>
      <c r="AG4447" s="55" t="n">
        <f aca="false">IF(AA4447=1,"",IF(AND(AC4447=1,AE4447&lt;&gt;1),1,0))</f>
        <v>0</v>
      </c>
      <c r="AH4447" s="60" t="str">
        <f aca="false">IF(AND(E4447&gt;0,AA4447&lt;2,NOT(AND(C4448=C4447,AA4448=AA4447+1))),INDEX(DATAS,AA4447+1),"")</f>
        <v/>
      </c>
      <c r="AI4447" s="60" t="str">
        <f aca="false">IF(AND(AC4447=1,AA4447&lt;2),IF(AND(C4448=C4447,AA4448=AA4447+1),IF(AC4448=1,"",INDEX(DATAS,AA4447+1)),INDEX(DATAS,AA4447+1)),"")</f>
        <v/>
      </c>
    </row>
    <row r="4448" customFormat="false" ht="15" hidden="false" customHeight="false" outlineLevel="0" collapsed="false">
      <c r="A4448" s="60" t="n">
        <v>46309</v>
      </c>
      <c r="B4448" s="0" t="n">
        <v>8</v>
      </c>
      <c r="C4448" s="0" t="n">
        <v>6513</v>
      </c>
      <c r="E4448" s="0" t="n">
        <v>0</v>
      </c>
      <c r="F4448" s="55" t="s">
        <v>1228</v>
      </c>
      <c r="I4448" s="55" t="s">
        <v>157</v>
      </c>
      <c r="L4448" s="0" t="n">
        <v>84</v>
      </c>
      <c r="U4448" s="0" t="n">
        <v>531</v>
      </c>
      <c r="V4448" s="0" t="n">
        <v>3</v>
      </c>
      <c r="W4448" s="60" t="n">
        <v>46226</v>
      </c>
      <c r="X4448" s="55" t="n">
        <f aca="false">IF(I4448="Male",0,1)</f>
        <v>1</v>
      </c>
      <c r="Y4448" s="55" t="n">
        <f aca="false">IF(OR(I4448="DNB",I4448="Dry DNB"),1,0)</f>
        <v>0</v>
      </c>
      <c r="Z4448" s="55" t="n">
        <f aca="false">IF(ISNUMBER(W4448),A4448-W4448,"")</f>
        <v>83</v>
      </c>
      <c r="AA4448" s="55" t="n">
        <f aca="false">MATCH(A4448,DATAS,0)</f>
        <v>1</v>
      </c>
      <c r="AB4448" s="55" t="n">
        <f aca="false">IF(AND(E4448&gt;0,OR(AND(B4448&gt;=1,B4448&lt;=6),B4448=10)),1,0)</f>
        <v>0</v>
      </c>
      <c r="AC4448" s="55" t="n">
        <f aca="false">IF(AND(E4448&gt;0,B4448=10),1,0)</f>
        <v>0</v>
      </c>
      <c r="AD4448" s="0" t="str">
        <f aca="false">IF(AND(C4447=C4448,AA4447=AA4448-1),AB4447,"")</f>
        <v/>
      </c>
      <c r="AE4448" s="0" t="str">
        <f aca="false">IF(AND(C4447=C4448,AA4447=AA4448-1),AC4447,"")</f>
        <v/>
      </c>
      <c r="AF4448" s="0" t="str">
        <f aca="false">IF(AA4448=1,"",IF(AND(AB4448=1,AD4448&lt;&gt;1),1,0))</f>
        <v/>
      </c>
      <c r="AG4448" s="0" t="str">
        <f aca="false">IF(AA4448=1,"",IF(AND(AC4448=1,AE4448&lt;&gt;1),1,0))</f>
        <v/>
      </c>
      <c r="AH4448" s="60" t="str">
        <f aca="false">IF(AND(E4448&gt;0,AA4448&lt;2,NOT(AND(C4449=C4448,AA4449=AA4448+1))),INDEX(DATAS,AA4448+1),"")</f>
        <v/>
      </c>
      <c r="AI4448" s="60" t="str">
        <f aca="false">IF(AND(AC4448=1,AA4448&lt;2),IF(AND(C4449=C4448,AA4449=AA4448+1),IF(AC4449=1,"",INDEX(DATAS,AA4448+1)),INDEX(DATAS,AA4448+1)),"")</f>
        <v/>
      </c>
    </row>
    <row r="4449" customFormat="false" ht="15" hidden="false" customHeight="false" outlineLevel="0" collapsed="false">
      <c r="A4449" s="60" t="n">
        <v>46310</v>
      </c>
      <c r="B4449" s="0" t="n">
        <v>8</v>
      </c>
      <c r="C4449" s="0" t="n">
        <v>6513</v>
      </c>
      <c r="E4449" s="0" t="n">
        <v>0</v>
      </c>
      <c r="F4449" s="55" t="s">
        <v>1228</v>
      </c>
      <c r="I4449" s="55" t="s">
        <v>157</v>
      </c>
      <c r="L4449" s="0" t="n">
        <v>85</v>
      </c>
      <c r="U4449" s="0" t="n">
        <v>532</v>
      </c>
      <c r="V4449" s="0" t="n">
        <v>3</v>
      </c>
      <c r="W4449" s="60" t="n">
        <v>46226</v>
      </c>
      <c r="X4449" s="55" t="n">
        <f aca="false">IF(I4449="Male",0,1)</f>
        <v>1</v>
      </c>
      <c r="Y4449" s="55" t="n">
        <f aca="false">IF(OR(I4449="DNB",I4449="Dry DNB"),1,0)</f>
        <v>0</v>
      </c>
      <c r="Z4449" s="55" t="n">
        <f aca="false">IF(ISNUMBER(W4449),A4449-W4449,"")</f>
        <v>84</v>
      </c>
      <c r="AA4449" s="55" t="n">
        <f aca="false">MATCH(A4449,DATAS,0)</f>
        <v>2</v>
      </c>
      <c r="AB4449" s="55" t="n">
        <f aca="false">IF(AND(E4449&gt;0,OR(AND(B4449&gt;=1,B4449&lt;=6),B4449=10)),1,0)</f>
        <v>0</v>
      </c>
      <c r="AC4449" s="55" t="n">
        <f aca="false">IF(AND(E4449&gt;0,B4449=10),1,0)</f>
        <v>0</v>
      </c>
      <c r="AD4449" s="55" t="n">
        <f aca="false">IF(AND(C4448=C4449,AA4448=AA4449-1),AB4448,"")</f>
        <v>0</v>
      </c>
      <c r="AE4449" s="55" t="n">
        <f aca="false">IF(AND(C4448=C4449,AA4448=AA4449-1),AC4448,"")</f>
        <v>0</v>
      </c>
      <c r="AF4449" s="55" t="n">
        <f aca="false">IF(AA4449=1,"",IF(AND(AB4449=1,AD4449&lt;&gt;1),1,0))</f>
        <v>0</v>
      </c>
      <c r="AG4449" s="55" t="n">
        <f aca="false">IF(AA4449=1,"",IF(AND(AC4449=1,AE4449&lt;&gt;1),1,0))</f>
        <v>0</v>
      </c>
      <c r="AH4449" s="60" t="str">
        <f aca="false">IF(AND(E4449&gt;0,AA4449&lt;2,NOT(AND(C4450=C4449,AA4450=AA4449+1))),INDEX(DATAS,AA4449+1),"")</f>
        <v/>
      </c>
      <c r="AI4449" s="60" t="str">
        <f aca="false">IF(AND(AC4449=1,AA4449&lt;2),IF(AND(C4450=C4449,AA4450=AA4449+1),IF(AC4450=1,"",INDEX(DATAS,AA4449+1)),INDEX(DATAS,AA4449+1)),"")</f>
        <v/>
      </c>
    </row>
    <row r="4450" customFormat="false" ht="15" hidden="false" customHeight="false" outlineLevel="0" collapsed="false">
      <c r="A4450" s="60" t="n">
        <v>46309</v>
      </c>
      <c r="B4450" s="0" t="n">
        <v>8</v>
      </c>
      <c r="C4450" s="0" t="n">
        <v>6514</v>
      </c>
      <c r="E4450" s="0" t="n">
        <v>0</v>
      </c>
      <c r="F4450" s="55" t="s">
        <v>1228</v>
      </c>
      <c r="I4450" s="55" t="s">
        <v>157</v>
      </c>
      <c r="L4450" s="0" t="n">
        <v>111</v>
      </c>
      <c r="U4450" s="0" t="n">
        <v>531</v>
      </c>
      <c r="V4450" s="0" t="n">
        <v>2</v>
      </c>
      <c r="W4450" s="60" t="n">
        <v>46199</v>
      </c>
      <c r="X4450" s="55" t="n">
        <f aca="false">IF(I4450="Male",0,1)</f>
        <v>1</v>
      </c>
      <c r="Y4450" s="55" t="n">
        <f aca="false">IF(OR(I4450="DNB",I4450="Dry DNB"),1,0)</f>
        <v>0</v>
      </c>
      <c r="Z4450" s="55" t="n">
        <f aca="false">IF(ISNUMBER(W4450),A4450-W4450,"")</f>
        <v>110</v>
      </c>
      <c r="AA4450" s="55" t="n">
        <f aca="false">MATCH(A4450,DATAS,0)</f>
        <v>1</v>
      </c>
      <c r="AB4450" s="55" t="n">
        <f aca="false">IF(AND(E4450&gt;0,OR(AND(B4450&gt;=1,B4450&lt;=6),B4450=10)),1,0)</f>
        <v>0</v>
      </c>
      <c r="AC4450" s="55" t="n">
        <f aca="false">IF(AND(E4450&gt;0,B4450=10),1,0)</f>
        <v>0</v>
      </c>
      <c r="AD4450" s="0" t="str">
        <f aca="false">IF(AND(C4449=C4450,AA4449=AA4450-1),AB4449,"")</f>
        <v/>
      </c>
      <c r="AE4450" s="0" t="str">
        <f aca="false">IF(AND(C4449=C4450,AA4449=AA4450-1),AC4449,"")</f>
        <v/>
      </c>
      <c r="AF4450" s="0" t="str">
        <f aca="false">IF(AA4450=1,"",IF(AND(AB4450=1,AD4450&lt;&gt;1),1,0))</f>
        <v/>
      </c>
      <c r="AG4450" s="0" t="str">
        <f aca="false">IF(AA4450=1,"",IF(AND(AC4450=1,AE4450&lt;&gt;1),1,0))</f>
        <v/>
      </c>
      <c r="AH4450" s="60" t="str">
        <f aca="false">IF(AND(E4450&gt;0,AA4450&lt;2,NOT(AND(C4451=C4450,AA4451=AA4450+1))),INDEX(DATAS,AA4450+1),"")</f>
        <v/>
      </c>
      <c r="AI4450" s="60" t="str">
        <f aca="false">IF(AND(AC4450=1,AA4450&lt;2),IF(AND(C4451=C4450,AA4451=AA4450+1),IF(AC4451=1,"",INDEX(DATAS,AA4450+1)),INDEX(DATAS,AA4450+1)),"")</f>
        <v/>
      </c>
    </row>
    <row r="4451" customFormat="false" ht="15" hidden="false" customHeight="false" outlineLevel="0" collapsed="false">
      <c r="A4451" s="60" t="n">
        <v>46310</v>
      </c>
      <c r="B4451" s="0" t="n">
        <v>8</v>
      </c>
      <c r="C4451" s="0" t="n">
        <v>6514</v>
      </c>
      <c r="E4451" s="0" t="n">
        <v>0</v>
      </c>
      <c r="F4451" s="55" t="s">
        <v>1228</v>
      </c>
      <c r="I4451" s="55" t="s">
        <v>157</v>
      </c>
      <c r="L4451" s="0" t="n">
        <v>112</v>
      </c>
      <c r="U4451" s="0" t="n">
        <v>532</v>
      </c>
      <c r="V4451" s="0" t="n">
        <v>2</v>
      </c>
      <c r="W4451" s="60" t="n">
        <v>46199</v>
      </c>
      <c r="X4451" s="55" t="n">
        <f aca="false">IF(I4451="Male",0,1)</f>
        <v>1</v>
      </c>
      <c r="Y4451" s="55" t="n">
        <f aca="false">IF(OR(I4451="DNB",I4451="Dry DNB"),1,0)</f>
        <v>0</v>
      </c>
      <c r="Z4451" s="55" t="n">
        <f aca="false">IF(ISNUMBER(W4451),A4451-W4451,"")</f>
        <v>111</v>
      </c>
      <c r="AA4451" s="55" t="n">
        <f aca="false">MATCH(A4451,DATAS,0)</f>
        <v>2</v>
      </c>
      <c r="AB4451" s="55" t="n">
        <f aca="false">IF(AND(E4451&gt;0,OR(AND(B4451&gt;=1,B4451&lt;=6),B4451=10)),1,0)</f>
        <v>0</v>
      </c>
      <c r="AC4451" s="55" t="n">
        <f aca="false">IF(AND(E4451&gt;0,B4451=10),1,0)</f>
        <v>0</v>
      </c>
      <c r="AD4451" s="55" t="n">
        <f aca="false">IF(AND(C4450=C4451,AA4450=AA4451-1),AB4450,"")</f>
        <v>0</v>
      </c>
      <c r="AE4451" s="55" t="n">
        <f aca="false">IF(AND(C4450=C4451,AA4450=AA4451-1),AC4450,"")</f>
        <v>0</v>
      </c>
      <c r="AF4451" s="55" t="n">
        <f aca="false">IF(AA4451=1,"",IF(AND(AB4451=1,AD4451&lt;&gt;1),1,0))</f>
        <v>0</v>
      </c>
      <c r="AG4451" s="55" t="n">
        <f aca="false">IF(AA4451=1,"",IF(AND(AC4451=1,AE4451&lt;&gt;1),1,0))</f>
        <v>0</v>
      </c>
      <c r="AH4451" s="60" t="str">
        <f aca="false">IF(AND(E4451&gt;0,AA4451&lt;2,NOT(AND(C4452=C4451,AA4452=AA4451+1))),INDEX(DATAS,AA4451+1),"")</f>
        <v/>
      </c>
      <c r="AI4451" s="60" t="str">
        <f aca="false">IF(AND(AC4451=1,AA4451&lt;2),IF(AND(C4452=C4451,AA4452=AA4451+1),IF(AC4452=1,"",INDEX(DATAS,AA4451+1)),INDEX(DATAS,AA4451+1)),"")</f>
        <v/>
      </c>
    </row>
    <row r="4452" customFormat="false" ht="15" hidden="false" customHeight="false" outlineLevel="0" collapsed="false">
      <c r="A4452" s="60" t="n">
        <v>46309</v>
      </c>
      <c r="B4452" s="0" t="n">
        <v>8</v>
      </c>
      <c r="C4452" s="0" t="n">
        <v>6515</v>
      </c>
      <c r="E4452" s="0" t="n">
        <v>0</v>
      </c>
      <c r="F4452" s="55" t="s">
        <v>1229</v>
      </c>
      <c r="I4452" s="55" t="s">
        <v>157</v>
      </c>
      <c r="L4452" s="0" t="n">
        <v>112</v>
      </c>
      <c r="U4452" s="0" t="n">
        <v>530</v>
      </c>
      <c r="V4452" s="0" t="n">
        <v>1</v>
      </c>
      <c r="W4452" s="60" t="n">
        <v>46198</v>
      </c>
      <c r="X4452" s="55" t="n">
        <f aca="false">IF(I4452="Male",0,1)</f>
        <v>1</v>
      </c>
      <c r="Y4452" s="55" t="n">
        <f aca="false">IF(OR(I4452="DNB",I4452="Dry DNB"),1,0)</f>
        <v>0</v>
      </c>
      <c r="Z4452" s="55" t="n">
        <f aca="false">IF(ISNUMBER(W4452),A4452-W4452,"")</f>
        <v>111</v>
      </c>
      <c r="AA4452" s="55" t="n">
        <f aca="false">MATCH(A4452,DATAS,0)</f>
        <v>1</v>
      </c>
      <c r="AB4452" s="55" t="n">
        <f aca="false">IF(AND(E4452&gt;0,OR(AND(B4452&gt;=1,B4452&lt;=6),B4452=10)),1,0)</f>
        <v>0</v>
      </c>
      <c r="AC4452" s="55" t="n">
        <f aca="false">IF(AND(E4452&gt;0,B4452=10),1,0)</f>
        <v>0</v>
      </c>
      <c r="AD4452" s="0" t="str">
        <f aca="false">IF(AND(C4451=C4452,AA4451=AA4452-1),AB4451,"")</f>
        <v/>
      </c>
      <c r="AE4452" s="0" t="str">
        <f aca="false">IF(AND(C4451=C4452,AA4451=AA4452-1),AC4451,"")</f>
        <v/>
      </c>
      <c r="AF4452" s="0" t="str">
        <f aca="false">IF(AA4452=1,"",IF(AND(AB4452=1,AD4452&lt;&gt;1),1,0))</f>
        <v/>
      </c>
      <c r="AG4452" s="0" t="str">
        <f aca="false">IF(AA4452=1,"",IF(AND(AC4452=1,AE4452&lt;&gt;1),1,0))</f>
        <v/>
      </c>
      <c r="AH4452" s="60" t="str">
        <f aca="false">IF(AND(E4452&gt;0,AA4452&lt;2,NOT(AND(C4453=C4452,AA4453=AA4452+1))),INDEX(DATAS,AA4452+1),"")</f>
        <v/>
      </c>
      <c r="AI4452" s="60" t="str">
        <f aca="false">IF(AND(AC4452=1,AA4452&lt;2),IF(AND(C4453=C4452,AA4453=AA4452+1),IF(AC4453=1,"",INDEX(DATAS,AA4452+1)),INDEX(DATAS,AA4452+1)),"")</f>
        <v/>
      </c>
    </row>
    <row r="4453" customFormat="false" ht="15" hidden="false" customHeight="false" outlineLevel="0" collapsed="false">
      <c r="A4453" s="60" t="n">
        <v>46310</v>
      </c>
      <c r="B4453" s="0" t="n">
        <v>8</v>
      </c>
      <c r="C4453" s="0" t="n">
        <v>6515</v>
      </c>
      <c r="E4453" s="0" t="n">
        <v>0</v>
      </c>
      <c r="F4453" s="55" t="s">
        <v>1229</v>
      </c>
      <c r="I4453" s="55" t="s">
        <v>157</v>
      </c>
      <c r="L4453" s="0" t="n">
        <v>113</v>
      </c>
      <c r="U4453" s="0" t="n">
        <v>531</v>
      </c>
      <c r="V4453" s="0" t="n">
        <v>1</v>
      </c>
      <c r="W4453" s="60" t="n">
        <v>46198</v>
      </c>
      <c r="X4453" s="55" t="n">
        <f aca="false">IF(I4453="Male",0,1)</f>
        <v>1</v>
      </c>
      <c r="Y4453" s="55" t="n">
        <f aca="false">IF(OR(I4453="DNB",I4453="Dry DNB"),1,0)</f>
        <v>0</v>
      </c>
      <c r="Z4453" s="55" t="n">
        <f aca="false">IF(ISNUMBER(W4453),A4453-W4453,"")</f>
        <v>112</v>
      </c>
      <c r="AA4453" s="55" t="n">
        <f aca="false">MATCH(A4453,DATAS,0)</f>
        <v>2</v>
      </c>
      <c r="AB4453" s="55" t="n">
        <f aca="false">IF(AND(E4453&gt;0,OR(AND(B4453&gt;=1,B4453&lt;=6),B4453=10)),1,0)</f>
        <v>0</v>
      </c>
      <c r="AC4453" s="55" t="n">
        <f aca="false">IF(AND(E4453&gt;0,B4453=10),1,0)</f>
        <v>0</v>
      </c>
      <c r="AD4453" s="55" t="n">
        <f aca="false">IF(AND(C4452=C4453,AA4452=AA4453-1),AB4452,"")</f>
        <v>0</v>
      </c>
      <c r="AE4453" s="55" t="n">
        <f aca="false">IF(AND(C4452=C4453,AA4452=AA4453-1),AC4452,"")</f>
        <v>0</v>
      </c>
      <c r="AF4453" s="55" t="n">
        <f aca="false">IF(AA4453=1,"",IF(AND(AB4453=1,AD4453&lt;&gt;1),1,0))</f>
        <v>0</v>
      </c>
      <c r="AG4453" s="55" t="n">
        <f aca="false">IF(AA4453=1,"",IF(AND(AC4453=1,AE4453&lt;&gt;1),1,0))</f>
        <v>0</v>
      </c>
      <c r="AH4453" s="60" t="str">
        <f aca="false">IF(AND(E4453&gt;0,AA4453&lt;2,NOT(AND(C4454=C4453,AA4454=AA4453+1))),INDEX(DATAS,AA4453+1),"")</f>
        <v/>
      </c>
      <c r="AI4453" s="60" t="str">
        <f aca="false">IF(AND(AC4453=1,AA4453&lt;2),IF(AND(C4454=C4453,AA4454=AA4453+1),IF(AC4454=1,"",INDEX(DATAS,AA4453+1)),INDEX(DATAS,AA4453+1)),"")</f>
        <v/>
      </c>
    </row>
    <row r="4454" customFormat="false" ht="15" hidden="false" customHeight="false" outlineLevel="0" collapsed="false">
      <c r="A4454" s="60" t="n">
        <v>46309</v>
      </c>
      <c r="B4454" s="0" t="n">
        <v>8</v>
      </c>
      <c r="C4454" s="0" t="n">
        <v>6516</v>
      </c>
      <c r="E4454" s="0" t="n">
        <v>0</v>
      </c>
      <c r="F4454" s="55" t="s">
        <v>1230</v>
      </c>
      <c r="I4454" s="55" t="s">
        <v>157</v>
      </c>
      <c r="L4454" s="0" t="n">
        <v>85</v>
      </c>
      <c r="U4454" s="0" t="n">
        <v>527</v>
      </c>
      <c r="V4454" s="0" t="n">
        <v>3</v>
      </c>
      <c r="W4454" s="60" t="n">
        <v>46225</v>
      </c>
      <c r="X4454" s="55" t="n">
        <f aca="false">IF(I4454="Male",0,1)</f>
        <v>1</v>
      </c>
      <c r="Y4454" s="55" t="n">
        <f aca="false">IF(OR(I4454="DNB",I4454="Dry DNB"),1,0)</f>
        <v>0</v>
      </c>
      <c r="Z4454" s="55" t="n">
        <f aca="false">IF(ISNUMBER(W4454),A4454-W4454,"")</f>
        <v>84</v>
      </c>
      <c r="AA4454" s="55" t="n">
        <f aca="false">MATCH(A4454,DATAS,0)</f>
        <v>1</v>
      </c>
      <c r="AB4454" s="55" t="n">
        <f aca="false">IF(AND(E4454&gt;0,OR(AND(B4454&gt;=1,B4454&lt;=6),B4454=10)),1,0)</f>
        <v>0</v>
      </c>
      <c r="AC4454" s="55" t="n">
        <f aca="false">IF(AND(E4454&gt;0,B4454=10),1,0)</f>
        <v>0</v>
      </c>
      <c r="AD4454" s="0" t="str">
        <f aca="false">IF(AND(C4453=C4454,AA4453=AA4454-1),AB4453,"")</f>
        <v/>
      </c>
      <c r="AE4454" s="0" t="str">
        <f aca="false">IF(AND(C4453=C4454,AA4453=AA4454-1),AC4453,"")</f>
        <v/>
      </c>
      <c r="AF4454" s="0" t="str">
        <f aca="false">IF(AA4454=1,"",IF(AND(AB4454=1,AD4454&lt;&gt;1),1,0))</f>
        <v/>
      </c>
      <c r="AG4454" s="0" t="str">
        <f aca="false">IF(AA4454=1,"",IF(AND(AC4454=1,AE4454&lt;&gt;1),1,0))</f>
        <v/>
      </c>
      <c r="AH4454" s="60" t="str">
        <f aca="false">IF(AND(E4454&gt;0,AA4454&lt;2,NOT(AND(C4455=C4454,AA4455=AA4454+1))),INDEX(DATAS,AA4454+1),"")</f>
        <v/>
      </c>
      <c r="AI4454" s="60" t="str">
        <f aca="false">IF(AND(AC4454=1,AA4454&lt;2),IF(AND(C4455=C4454,AA4455=AA4454+1),IF(AC4455=1,"",INDEX(DATAS,AA4454+1)),INDEX(DATAS,AA4454+1)),"")</f>
        <v/>
      </c>
    </row>
    <row r="4455" customFormat="false" ht="15" hidden="false" customHeight="false" outlineLevel="0" collapsed="false">
      <c r="A4455" s="60" t="n">
        <v>46310</v>
      </c>
      <c r="B4455" s="0" t="n">
        <v>8</v>
      </c>
      <c r="C4455" s="0" t="n">
        <v>6516</v>
      </c>
      <c r="E4455" s="0" t="n">
        <v>0</v>
      </c>
      <c r="F4455" s="55" t="s">
        <v>1230</v>
      </c>
      <c r="I4455" s="55" t="s">
        <v>157</v>
      </c>
      <c r="L4455" s="0" t="n">
        <v>86</v>
      </c>
      <c r="U4455" s="0" t="n">
        <v>528</v>
      </c>
      <c r="V4455" s="0" t="n">
        <v>3</v>
      </c>
      <c r="W4455" s="60" t="n">
        <v>46225</v>
      </c>
      <c r="X4455" s="55" t="n">
        <f aca="false">IF(I4455="Male",0,1)</f>
        <v>1</v>
      </c>
      <c r="Y4455" s="55" t="n">
        <f aca="false">IF(OR(I4455="DNB",I4455="Dry DNB"),1,0)</f>
        <v>0</v>
      </c>
      <c r="Z4455" s="55" t="n">
        <f aca="false">IF(ISNUMBER(W4455),A4455-W4455,"")</f>
        <v>85</v>
      </c>
      <c r="AA4455" s="55" t="n">
        <f aca="false">MATCH(A4455,DATAS,0)</f>
        <v>2</v>
      </c>
      <c r="AB4455" s="55" t="n">
        <f aca="false">IF(AND(E4455&gt;0,OR(AND(B4455&gt;=1,B4455&lt;=6),B4455=10)),1,0)</f>
        <v>0</v>
      </c>
      <c r="AC4455" s="55" t="n">
        <f aca="false">IF(AND(E4455&gt;0,B4455=10),1,0)</f>
        <v>0</v>
      </c>
      <c r="AD4455" s="55" t="n">
        <f aca="false">IF(AND(C4454=C4455,AA4454=AA4455-1),AB4454,"")</f>
        <v>0</v>
      </c>
      <c r="AE4455" s="55" t="n">
        <f aca="false">IF(AND(C4454=C4455,AA4454=AA4455-1),AC4454,"")</f>
        <v>0</v>
      </c>
      <c r="AF4455" s="55" t="n">
        <f aca="false">IF(AA4455=1,"",IF(AND(AB4455=1,AD4455&lt;&gt;1),1,0))</f>
        <v>0</v>
      </c>
      <c r="AG4455" s="55" t="n">
        <f aca="false">IF(AA4455=1,"",IF(AND(AC4455=1,AE4455&lt;&gt;1),1,0))</f>
        <v>0</v>
      </c>
      <c r="AH4455" s="60" t="str">
        <f aca="false">IF(AND(E4455&gt;0,AA4455&lt;2,NOT(AND(C4456=C4455,AA4456=AA4455+1))),INDEX(DATAS,AA4455+1),"")</f>
        <v/>
      </c>
      <c r="AI4455" s="60" t="str">
        <f aca="false">IF(AND(AC4455=1,AA4455&lt;2),IF(AND(C4456=C4455,AA4456=AA4455+1),IF(AC4456=1,"",INDEX(DATAS,AA4455+1)),INDEX(DATAS,AA4455+1)),"")</f>
        <v/>
      </c>
    </row>
    <row r="4456" customFormat="false" ht="15" hidden="false" customHeight="false" outlineLevel="0" collapsed="false">
      <c r="A4456" s="60" t="n">
        <v>46309</v>
      </c>
      <c r="B4456" s="0" t="n">
        <v>8</v>
      </c>
      <c r="C4456" s="0" t="n">
        <v>6517</v>
      </c>
      <c r="E4456" s="0" t="n">
        <v>0</v>
      </c>
      <c r="F4456" s="55" t="s">
        <v>1230</v>
      </c>
      <c r="I4456" s="55" t="s">
        <v>157</v>
      </c>
      <c r="L4456" s="0" t="n">
        <v>125</v>
      </c>
      <c r="U4456" s="0" t="n">
        <v>527</v>
      </c>
      <c r="V4456" s="0" t="n">
        <v>1</v>
      </c>
      <c r="W4456" s="60" t="n">
        <v>46185</v>
      </c>
      <c r="X4456" s="55" t="n">
        <f aca="false">IF(I4456="Male",0,1)</f>
        <v>1</v>
      </c>
      <c r="Y4456" s="55" t="n">
        <f aca="false">IF(OR(I4456="DNB",I4456="Dry DNB"),1,0)</f>
        <v>0</v>
      </c>
      <c r="Z4456" s="55" t="n">
        <f aca="false">IF(ISNUMBER(W4456),A4456-W4456,"")</f>
        <v>124</v>
      </c>
      <c r="AA4456" s="55" t="n">
        <f aca="false">MATCH(A4456,DATAS,0)</f>
        <v>1</v>
      </c>
      <c r="AB4456" s="55" t="n">
        <f aca="false">IF(AND(E4456&gt;0,OR(AND(B4456&gt;=1,B4456&lt;=6),B4456=10)),1,0)</f>
        <v>0</v>
      </c>
      <c r="AC4456" s="55" t="n">
        <f aca="false">IF(AND(E4456&gt;0,B4456=10),1,0)</f>
        <v>0</v>
      </c>
      <c r="AD4456" s="0" t="str">
        <f aca="false">IF(AND(C4455=C4456,AA4455=AA4456-1),AB4455,"")</f>
        <v/>
      </c>
      <c r="AE4456" s="0" t="str">
        <f aca="false">IF(AND(C4455=C4456,AA4455=AA4456-1),AC4455,"")</f>
        <v/>
      </c>
      <c r="AF4456" s="0" t="str">
        <f aca="false">IF(AA4456=1,"",IF(AND(AB4456=1,AD4456&lt;&gt;1),1,0))</f>
        <v/>
      </c>
      <c r="AG4456" s="0" t="str">
        <f aca="false">IF(AA4456=1,"",IF(AND(AC4456=1,AE4456&lt;&gt;1),1,0))</f>
        <v/>
      </c>
      <c r="AH4456" s="60" t="str">
        <f aca="false">IF(AND(E4456&gt;0,AA4456&lt;2,NOT(AND(C4457=C4456,AA4457=AA4456+1))),INDEX(DATAS,AA4456+1),"")</f>
        <v/>
      </c>
      <c r="AI4456" s="60" t="str">
        <f aca="false">IF(AND(AC4456=1,AA4456&lt;2),IF(AND(C4457=C4456,AA4457=AA4456+1),IF(AC4457=1,"",INDEX(DATAS,AA4456+1)),INDEX(DATAS,AA4456+1)),"")</f>
        <v/>
      </c>
    </row>
    <row r="4457" customFormat="false" ht="15" hidden="false" customHeight="false" outlineLevel="0" collapsed="false">
      <c r="A4457" s="60" t="n">
        <v>46310</v>
      </c>
      <c r="B4457" s="0" t="n">
        <v>8</v>
      </c>
      <c r="C4457" s="0" t="n">
        <v>6517</v>
      </c>
      <c r="E4457" s="0" t="n">
        <v>0</v>
      </c>
      <c r="F4457" s="55" t="s">
        <v>1230</v>
      </c>
      <c r="I4457" s="55" t="s">
        <v>157</v>
      </c>
      <c r="L4457" s="0" t="n">
        <v>126</v>
      </c>
      <c r="U4457" s="0" t="n">
        <v>528</v>
      </c>
      <c r="V4457" s="0" t="n">
        <v>1</v>
      </c>
      <c r="W4457" s="60" t="n">
        <v>46185</v>
      </c>
      <c r="X4457" s="55" t="n">
        <f aca="false">IF(I4457="Male",0,1)</f>
        <v>1</v>
      </c>
      <c r="Y4457" s="55" t="n">
        <f aca="false">IF(OR(I4457="DNB",I4457="Dry DNB"),1,0)</f>
        <v>0</v>
      </c>
      <c r="Z4457" s="55" t="n">
        <f aca="false">IF(ISNUMBER(W4457),A4457-W4457,"")</f>
        <v>125</v>
      </c>
      <c r="AA4457" s="55" t="n">
        <f aca="false">MATCH(A4457,DATAS,0)</f>
        <v>2</v>
      </c>
      <c r="AB4457" s="55" t="n">
        <f aca="false">IF(AND(E4457&gt;0,OR(AND(B4457&gt;=1,B4457&lt;=6),B4457=10)),1,0)</f>
        <v>0</v>
      </c>
      <c r="AC4457" s="55" t="n">
        <f aca="false">IF(AND(E4457&gt;0,B4457=10),1,0)</f>
        <v>0</v>
      </c>
      <c r="AD4457" s="55" t="n">
        <f aca="false">IF(AND(C4456=C4457,AA4456=AA4457-1),AB4456,"")</f>
        <v>0</v>
      </c>
      <c r="AE4457" s="55" t="n">
        <f aca="false">IF(AND(C4456=C4457,AA4456=AA4457-1),AC4456,"")</f>
        <v>0</v>
      </c>
      <c r="AF4457" s="55" t="n">
        <f aca="false">IF(AA4457=1,"",IF(AND(AB4457=1,AD4457&lt;&gt;1),1,0))</f>
        <v>0</v>
      </c>
      <c r="AG4457" s="55" t="n">
        <f aca="false">IF(AA4457=1,"",IF(AND(AC4457=1,AE4457&lt;&gt;1),1,0))</f>
        <v>0</v>
      </c>
      <c r="AH4457" s="60" t="str">
        <f aca="false">IF(AND(E4457&gt;0,AA4457&lt;2,NOT(AND(C4458=C4457,AA4458=AA4457+1))),INDEX(DATAS,AA4457+1),"")</f>
        <v/>
      </c>
      <c r="AI4457" s="60" t="str">
        <f aca="false">IF(AND(AC4457=1,AA4457&lt;2),IF(AND(C4458=C4457,AA4458=AA4457+1),IF(AC4458=1,"",INDEX(DATAS,AA4457+1)),INDEX(DATAS,AA4457+1)),"")</f>
        <v/>
      </c>
    </row>
    <row r="4458" customFormat="false" ht="15" hidden="false" customHeight="false" outlineLevel="0" collapsed="false">
      <c r="A4458" s="60" t="n">
        <v>46309</v>
      </c>
      <c r="B4458" s="0" t="n">
        <v>11</v>
      </c>
      <c r="C4458" s="0" t="n">
        <v>6518</v>
      </c>
      <c r="E4458" s="0" t="n">
        <v>0</v>
      </c>
      <c r="F4458" s="55" t="s">
        <v>1230</v>
      </c>
      <c r="I4458" s="55" t="s">
        <v>187</v>
      </c>
      <c r="U4458" s="0" t="n">
        <v>527</v>
      </c>
      <c r="V4458" s="0" t="n">
        <v>4</v>
      </c>
      <c r="W4458" s="60" t="n">
        <v>46301</v>
      </c>
      <c r="X4458" s="55" t="n">
        <f aca="false">IF(I4458="Male",0,1)</f>
        <v>1</v>
      </c>
      <c r="Y4458" s="55" t="n">
        <f aca="false">IF(OR(I4458="DNB",I4458="Dry DNB"),1,0)</f>
        <v>0</v>
      </c>
      <c r="Z4458" s="55" t="n">
        <f aca="false">IF(ISNUMBER(W4458),A4458-W4458,"")</f>
        <v>8</v>
      </c>
      <c r="AA4458" s="55" t="n">
        <f aca="false">MATCH(A4458,DATAS,0)</f>
        <v>1</v>
      </c>
      <c r="AB4458" s="55" t="n">
        <f aca="false">IF(AND(E4458&gt;0,OR(AND(B4458&gt;=1,B4458&lt;=6),B4458=10)),1,0)</f>
        <v>0</v>
      </c>
      <c r="AC4458" s="55" t="n">
        <f aca="false">IF(AND(E4458&gt;0,B4458=10),1,0)</f>
        <v>0</v>
      </c>
      <c r="AD4458" s="0" t="str">
        <f aca="false">IF(AND(C4457=C4458,AA4457=AA4458-1),AB4457,"")</f>
        <v/>
      </c>
      <c r="AE4458" s="0" t="str">
        <f aca="false">IF(AND(C4457=C4458,AA4457=AA4458-1),AC4457,"")</f>
        <v/>
      </c>
      <c r="AF4458" s="0" t="str">
        <f aca="false">IF(AA4458=1,"",IF(AND(AB4458=1,AD4458&lt;&gt;1),1,0))</f>
        <v/>
      </c>
      <c r="AG4458" s="0" t="str">
        <f aca="false">IF(AA4458=1,"",IF(AND(AC4458=1,AE4458&lt;&gt;1),1,0))</f>
        <v/>
      </c>
      <c r="AH4458" s="60" t="str">
        <f aca="false">IF(AND(E4458&gt;0,AA4458&lt;2,NOT(AND(C4459=C4458,AA4459=AA4458+1))),INDEX(DATAS,AA4458+1),"")</f>
        <v/>
      </c>
      <c r="AI4458" s="60" t="str">
        <f aca="false">IF(AND(AC4458=1,AA4458&lt;2),IF(AND(C4459=C4458,AA4459=AA4458+1),IF(AC4459=1,"",INDEX(DATAS,AA4458+1)),INDEX(DATAS,AA4458+1)),"")</f>
        <v/>
      </c>
    </row>
    <row r="4459" customFormat="false" ht="15" hidden="false" customHeight="false" outlineLevel="0" collapsed="false">
      <c r="A4459" s="60" t="n">
        <v>46310</v>
      </c>
      <c r="B4459" s="0" t="n">
        <v>11</v>
      </c>
      <c r="C4459" s="0" t="n">
        <v>6518</v>
      </c>
      <c r="E4459" s="0" t="n">
        <v>0</v>
      </c>
      <c r="F4459" s="55" t="s">
        <v>1230</v>
      </c>
      <c r="I4459" s="55" t="s">
        <v>187</v>
      </c>
      <c r="U4459" s="0" t="n">
        <v>528</v>
      </c>
      <c r="V4459" s="0" t="n">
        <v>4</v>
      </c>
      <c r="W4459" s="60" t="n">
        <v>46301</v>
      </c>
      <c r="X4459" s="55" t="n">
        <f aca="false">IF(I4459="Male",0,1)</f>
        <v>1</v>
      </c>
      <c r="Y4459" s="55" t="n">
        <f aca="false">IF(OR(I4459="DNB",I4459="Dry DNB"),1,0)</f>
        <v>0</v>
      </c>
      <c r="Z4459" s="55" t="n">
        <f aca="false">IF(ISNUMBER(W4459),A4459-W4459,"")</f>
        <v>9</v>
      </c>
      <c r="AA4459" s="55" t="n">
        <f aca="false">MATCH(A4459,DATAS,0)</f>
        <v>2</v>
      </c>
      <c r="AB4459" s="55" t="n">
        <f aca="false">IF(AND(E4459&gt;0,OR(AND(B4459&gt;=1,B4459&lt;=6),B4459=10)),1,0)</f>
        <v>0</v>
      </c>
      <c r="AC4459" s="55" t="n">
        <f aca="false">IF(AND(E4459&gt;0,B4459=10),1,0)</f>
        <v>0</v>
      </c>
      <c r="AD4459" s="55" t="n">
        <f aca="false">IF(AND(C4458=C4459,AA4458=AA4459-1),AB4458,"")</f>
        <v>0</v>
      </c>
      <c r="AE4459" s="55" t="n">
        <f aca="false">IF(AND(C4458=C4459,AA4458=AA4459-1),AC4458,"")</f>
        <v>0</v>
      </c>
      <c r="AF4459" s="55" t="n">
        <f aca="false">IF(AA4459=1,"",IF(AND(AB4459=1,AD4459&lt;&gt;1),1,0))</f>
        <v>0</v>
      </c>
      <c r="AG4459" s="55" t="n">
        <f aca="false">IF(AA4459=1,"",IF(AND(AC4459=1,AE4459&lt;&gt;1),1,0))</f>
        <v>0</v>
      </c>
      <c r="AH4459" s="60" t="str">
        <f aca="false">IF(AND(E4459&gt;0,AA4459&lt;2,NOT(AND(C4460=C4459,AA4460=AA4459+1))),INDEX(DATAS,AA4459+1),"")</f>
        <v/>
      </c>
      <c r="AI4459" s="60" t="str">
        <f aca="false">IF(AND(AC4459=1,AA4459&lt;2),IF(AND(C4460=C4459,AA4460=AA4459+1),IF(AC4460=1,"",INDEX(DATAS,AA4459+1)),INDEX(DATAS,AA4459+1)),"")</f>
        <v/>
      </c>
    </row>
    <row r="4460" customFormat="false" ht="15" hidden="false" customHeight="false" outlineLevel="0" collapsed="false">
      <c r="A4460" s="60" t="n">
        <v>46309</v>
      </c>
      <c r="B4460" s="0" t="n">
        <v>11</v>
      </c>
      <c r="C4460" s="0" t="n">
        <v>6519</v>
      </c>
      <c r="E4460" s="0" t="n">
        <v>0</v>
      </c>
      <c r="F4460" s="55" t="s">
        <v>1230</v>
      </c>
      <c r="I4460" s="55" t="s">
        <v>187</v>
      </c>
      <c r="U4460" s="0" t="n">
        <v>527</v>
      </c>
      <c r="V4460" s="0" t="n">
        <v>2</v>
      </c>
      <c r="W4460" s="60" t="n">
        <v>46296</v>
      </c>
      <c r="X4460" s="55" t="n">
        <f aca="false">IF(I4460="Male",0,1)</f>
        <v>1</v>
      </c>
      <c r="Y4460" s="55" t="n">
        <f aca="false">IF(OR(I4460="DNB",I4460="Dry DNB"),1,0)</f>
        <v>0</v>
      </c>
      <c r="Z4460" s="55" t="n">
        <f aca="false">IF(ISNUMBER(W4460),A4460-W4460,"")</f>
        <v>13</v>
      </c>
      <c r="AA4460" s="55" t="n">
        <f aca="false">MATCH(A4460,DATAS,0)</f>
        <v>1</v>
      </c>
      <c r="AB4460" s="55" t="n">
        <f aca="false">IF(AND(E4460&gt;0,OR(AND(B4460&gt;=1,B4460&lt;=6),B4460=10)),1,0)</f>
        <v>0</v>
      </c>
      <c r="AC4460" s="55" t="n">
        <f aca="false">IF(AND(E4460&gt;0,B4460=10),1,0)</f>
        <v>0</v>
      </c>
      <c r="AD4460" s="0" t="str">
        <f aca="false">IF(AND(C4459=C4460,AA4459=AA4460-1),AB4459,"")</f>
        <v/>
      </c>
      <c r="AE4460" s="0" t="str">
        <f aca="false">IF(AND(C4459=C4460,AA4459=AA4460-1),AC4459,"")</f>
        <v/>
      </c>
      <c r="AF4460" s="0" t="str">
        <f aca="false">IF(AA4460=1,"",IF(AND(AB4460=1,AD4460&lt;&gt;1),1,0))</f>
        <v/>
      </c>
      <c r="AG4460" s="0" t="str">
        <f aca="false">IF(AA4460=1,"",IF(AND(AC4460=1,AE4460&lt;&gt;1),1,0))</f>
        <v/>
      </c>
      <c r="AH4460" s="60" t="str">
        <f aca="false">IF(AND(E4460&gt;0,AA4460&lt;2,NOT(AND(C4461=C4460,AA4461=AA4460+1))),INDEX(DATAS,AA4460+1),"")</f>
        <v/>
      </c>
      <c r="AI4460" s="60" t="str">
        <f aca="false">IF(AND(AC4460=1,AA4460&lt;2),IF(AND(C4461=C4460,AA4461=AA4460+1),IF(AC4461=1,"",INDEX(DATAS,AA4460+1)),INDEX(DATAS,AA4460+1)),"")</f>
        <v/>
      </c>
    </row>
    <row r="4461" customFormat="false" ht="15" hidden="false" customHeight="false" outlineLevel="0" collapsed="false">
      <c r="A4461" s="60" t="n">
        <v>46310</v>
      </c>
      <c r="B4461" s="0" t="n">
        <v>11</v>
      </c>
      <c r="C4461" s="0" t="n">
        <v>6519</v>
      </c>
      <c r="E4461" s="0" t="n">
        <v>0</v>
      </c>
      <c r="F4461" s="55" t="s">
        <v>1230</v>
      </c>
      <c r="I4461" s="55" t="s">
        <v>187</v>
      </c>
      <c r="U4461" s="0" t="n">
        <v>528</v>
      </c>
      <c r="V4461" s="0" t="n">
        <v>2</v>
      </c>
      <c r="W4461" s="60" t="n">
        <v>46296</v>
      </c>
      <c r="X4461" s="55" t="n">
        <f aca="false">IF(I4461="Male",0,1)</f>
        <v>1</v>
      </c>
      <c r="Y4461" s="55" t="n">
        <f aca="false">IF(OR(I4461="DNB",I4461="Dry DNB"),1,0)</f>
        <v>0</v>
      </c>
      <c r="Z4461" s="55" t="n">
        <f aca="false">IF(ISNUMBER(W4461),A4461-W4461,"")</f>
        <v>14</v>
      </c>
      <c r="AA4461" s="55" t="n">
        <f aca="false">MATCH(A4461,DATAS,0)</f>
        <v>2</v>
      </c>
      <c r="AB4461" s="55" t="n">
        <f aca="false">IF(AND(E4461&gt;0,OR(AND(B4461&gt;=1,B4461&lt;=6),B4461=10)),1,0)</f>
        <v>0</v>
      </c>
      <c r="AC4461" s="55" t="n">
        <f aca="false">IF(AND(E4461&gt;0,B4461=10),1,0)</f>
        <v>0</v>
      </c>
      <c r="AD4461" s="55" t="n">
        <f aca="false">IF(AND(C4460=C4461,AA4460=AA4461-1),AB4460,"")</f>
        <v>0</v>
      </c>
      <c r="AE4461" s="55" t="n">
        <f aca="false">IF(AND(C4460=C4461,AA4460=AA4461-1),AC4460,"")</f>
        <v>0</v>
      </c>
      <c r="AF4461" s="55" t="n">
        <f aca="false">IF(AA4461=1,"",IF(AND(AB4461=1,AD4461&lt;&gt;1),1,0))</f>
        <v>0</v>
      </c>
      <c r="AG4461" s="55" t="n">
        <f aca="false">IF(AA4461=1,"",IF(AND(AC4461=1,AE4461&lt;&gt;1),1,0))</f>
        <v>0</v>
      </c>
      <c r="AH4461" s="60" t="str">
        <f aca="false">IF(AND(E4461&gt;0,AA4461&lt;2,NOT(AND(C4462=C4461,AA4462=AA4461+1))),INDEX(DATAS,AA4461+1),"")</f>
        <v/>
      </c>
      <c r="AI4461" s="60" t="str">
        <f aca="false">IF(AND(AC4461=1,AA4461&lt;2),IF(AND(C4462=C4461,AA4462=AA4461+1),IF(AC4462=1,"",INDEX(DATAS,AA4461+1)),INDEX(DATAS,AA4461+1)),"")</f>
        <v/>
      </c>
    </row>
    <row r="4462" customFormat="false" ht="15" hidden="false" customHeight="false" outlineLevel="0" collapsed="false">
      <c r="A4462" s="60" t="n">
        <v>46309</v>
      </c>
      <c r="B4462" s="0" t="n">
        <v>8</v>
      </c>
      <c r="C4462" s="0" t="n">
        <v>6520</v>
      </c>
      <c r="E4462" s="0" t="n">
        <v>0</v>
      </c>
      <c r="F4462" s="55" t="s">
        <v>1230</v>
      </c>
      <c r="I4462" s="55" t="s">
        <v>157</v>
      </c>
      <c r="L4462" s="0" t="n">
        <v>35</v>
      </c>
      <c r="U4462" s="0" t="n">
        <v>527</v>
      </c>
      <c r="V4462" s="0" t="n">
        <v>2</v>
      </c>
      <c r="W4462" s="60" t="n">
        <v>46275</v>
      </c>
      <c r="X4462" s="55" t="n">
        <f aca="false">IF(I4462="Male",0,1)</f>
        <v>1</v>
      </c>
      <c r="Y4462" s="55" t="n">
        <f aca="false">IF(OR(I4462="DNB",I4462="Dry DNB"),1,0)</f>
        <v>0</v>
      </c>
      <c r="Z4462" s="55" t="n">
        <f aca="false">IF(ISNUMBER(W4462),A4462-W4462,"")</f>
        <v>34</v>
      </c>
      <c r="AA4462" s="55" t="n">
        <f aca="false">MATCH(A4462,DATAS,0)</f>
        <v>1</v>
      </c>
      <c r="AB4462" s="55" t="n">
        <f aca="false">IF(AND(E4462&gt;0,OR(AND(B4462&gt;=1,B4462&lt;=6),B4462=10)),1,0)</f>
        <v>0</v>
      </c>
      <c r="AC4462" s="55" t="n">
        <f aca="false">IF(AND(E4462&gt;0,B4462=10),1,0)</f>
        <v>0</v>
      </c>
      <c r="AD4462" s="0" t="str">
        <f aca="false">IF(AND(C4461=C4462,AA4461=AA4462-1),AB4461,"")</f>
        <v/>
      </c>
      <c r="AE4462" s="0" t="str">
        <f aca="false">IF(AND(C4461=C4462,AA4461=AA4462-1),AC4461,"")</f>
        <v/>
      </c>
      <c r="AF4462" s="0" t="str">
        <f aca="false">IF(AA4462=1,"",IF(AND(AB4462=1,AD4462&lt;&gt;1),1,0))</f>
        <v/>
      </c>
      <c r="AG4462" s="0" t="str">
        <f aca="false">IF(AA4462=1,"",IF(AND(AC4462=1,AE4462&lt;&gt;1),1,0))</f>
        <v/>
      </c>
      <c r="AH4462" s="60" t="str">
        <f aca="false">IF(AND(E4462&gt;0,AA4462&lt;2,NOT(AND(C4463=C4462,AA4463=AA4462+1))),INDEX(DATAS,AA4462+1),"")</f>
        <v/>
      </c>
      <c r="AI4462" s="60" t="str">
        <f aca="false">IF(AND(AC4462=1,AA4462&lt;2),IF(AND(C4463=C4462,AA4463=AA4462+1),IF(AC4463=1,"",INDEX(DATAS,AA4462+1)),INDEX(DATAS,AA4462+1)),"")</f>
        <v/>
      </c>
    </row>
    <row r="4463" customFormat="false" ht="15" hidden="false" customHeight="false" outlineLevel="0" collapsed="false">
      <c r="A4463" s="60" t="n">
        <v>46310</v>
      </c>
      <c r="B4463" s="0" t="n">
        <v>8</v>
      </c>
      <c r="C4463" s="0" t="n">
        <v>6520</v>
      </c>
      <c r="E4463" s="0" t="n">
        <v>0</v>
      </c>
      <c r="F4463" s="55" t="s">
        <v>1230</v>
      </c>
      <c r="I4463" s="55" t="s">
        <v>157</v>
      </c>
      <c r="L4463" s="0" t="n">
        <v>36</v>
      </c>
      <c r="U4463" s="0" t="n">
        <v>528</v>
      </c>
      <c r="V4463" s="0" t="n">
        <v>2</v>
      </c>
      <c r="W4463" s="60" t="n">
        <v>46275</v>
      </c>
      <c r="X4463" s="55" t="n">
        <f aca="false">IF(I4463="Male",0,1)</f>
        <v>1</v>
      </c>
      <c r="Y4463" s="55" t="n">
        <f aca="false">IF(OR(I4463="DNB",I4463="Dry DNB"),1,0)</f>
        <v>0</v>
      </c>
      <c r="Z4463" s="55" t="n">
        <f aca="false">IF(ISNUMBER(W4463),A4463-W4463,"")</f>
        <v>35</v>
      </c>
      <c r="AA4463" s="55" t="n">
        <f aca="false">MATCH(A4463,DATAS,0)</f>
        <v>2</v>
      </c>
      <c r="AB4463" s="55" t="n">
        <f aca="false">IF(AND(E4463&gt;0,OR(AND(B4463&gt;=1,B4463&lt;=6),B4463=10)),1,0)</f>
        <v>0</v>
      </c>
      <c r="AC4463" s="55" t="n">
        <f aca="false">IF(AND(E4463&gt;0,B4463=10),1,0)</f>
        <v>0</v>
      </c>
      <c r="AD4463" s="55" t="n">
        <f aca="false">IF(AND(C4462=C4463,AA4462=AA4463-1),AB4462,"")</f>
        <v>0</v>
      </c>
      <c r="AE4463" s="55" t="n">
        <f aca="false">IF(AND(C4462=C4463,AA4462=AA4463-1),AC4462,"")</f>
        <v>0</v>
      </c>
      <c r="AF4463" s="55" t="n">
        <f aca="false">IF(AA4463=1,"",IF(AND(AB4463=1,AD4463&lt;&gt;1),1,0))</f>
        <v>0</v>
      </c>
      <c r="AG4463" s="55" t="n">
        <f aca="false">IF(AA4463=1,"",IF(AND(AC4463=1,AE4463&lt;&gt;1),1,0))</f>
        <v>0</v>
      </c>
      <c r="AH4463" s="60" t="str">
        <f aca="false">IF(AND(E4463&gt;0,AA4463&lt;2,NOT(AND(C4464=C4463,AA4464=AA4463+1))),INDEX(DATAS,AA4463+1),"")</f>
        <v/>
      </c>
      <c r="AI4463" s="60" t="str">
        <f aca="false">IF(AND(AC4463=1,AA4463&lt;2),IF(AND(C4464=C4463,AA4464=AA4463+1),IF(AC4464=1,"",INDEX(DATAS,AA4463+1)),INDEX(DATAS,AA4463+1)),"")</f>
        <v/>
      </c>
    </row>
    <row r="4464" customFormat="false" ht="15" hidden="false" customHeight="false" outlineLevel="0" collapsed="false">
      <c r="A4464" s="60" t="n">
        <v>46309</v>
      </c>
      <c r="B4464" s="0" t="n">
        <v>8</v>
      </c>
      <c r="C4464" s="0" t="n">
        <v>6522</v>
      </c>
      <c r="E4464" s="0" t="n">
        <v>0</v>
      </c>
      <c r="F4464" s="55" t="s">
        <v>1230</v>
      </c>
      <c r="I4464" s="55" t="s">
        <v>157</v>
      </c>
      <c r="L4464" s="0" t="n">
        <v>109</v>
      </c>
      <c r="U4464" s="0" t="n">
        <v>527</v>
      </c>
      <c r="V4464" s="0" t="n">
        <v>2</v>
      </c>
      <c r="W4464" s="60" t="n">
        <v>46201</v>
      </c>
      <c r="X4464" s="55" t="n">
        <f aca="false">IF(I4464="Male",0,1)</f>
        <v>1</v>
      </c>
      <c r="Y4464" s="55" t="n">
        <f aca="false">IF(OR(I4464="DNB",I4464="Dry DNB"),1,0)</f>
        <v>0</v>
      </c>
      <c r="Z4464" s="55" t="n">
        <f aca="false">IF(ISNUMBER(W4464),A4464-W4464,"")</f>
        <v>108</v>
      </c>
      <c r="AA4464" s="55" t="n">
        <f aca="false">MATCH(A4464,DATAS,0)</f>
        <v>1</v>
      </c>
      <c r="AB4464" s="55" t="n">
        <f aca="false">IF(AND(E4464&gt;0,OR(AND(B4464&gt;=1,B4464&lt;=6),B4464=10)),1,0)</f>
        <v>0</v>
      </c>
      <c r="AC4464" s="55" t="n">
        <f aca="false">IF(AND(E4464&gt;0,B4464=10),1,0)</f>
        <v>0</v>
      </c>
      <c r="AD4464" s="0" t="str">
        <f aca="false">IF(AND(C4463=C4464,AA4463=AA4464-1),AB4463,"")</f>
        <v/>
      </c>
      <c r="AE4464" s="0" t="str">
        <f aca="false">IF(AND(C4463=C4464,AA4463=AA4464-1),AC4463,"")</f>
        <v/>
      </c>
      <c r="AF4464" s="0" t="str">
        <f aca="false">IF(AA4464=1,"",IF(AND(AB4464=1,AD4464&lt;&gt;1),1,0))</f>
        <v/>
      </c>
      <c r="AG4464" s="0" t="str">
        <f aca="false">IF(AA4464=1,"",IF(AND(AC4464=1,AE4464&lt;&gt;1),1,0))</f>
        <v/>
      </c>
      <c r="AH4464" s="60" t="str">
        <f aca="false">IF(AND(E4464&gt;0,AA4464&lt;2,NOT(AND(C4465=C4464,AA4465=AA4464+1))),INDEX(DATAS,AA4464+1),"")</f>
        <v/>
      </c>
      <c r="AI4464" s="60" t="str">
        <f aca="false">IF(AND(AC4464=1,AA4464&lt;2),IF(AND(C4465=C4464,AA4465=AA4464+1),IF(AC4465=1,"",INDEX(DATAS,AA4464+1)),INDEX(DATAS,AA4464+1)),"")</f>
        <v/>
      </c>
    </row>
    <row r="4465" customFormat="false" ht="15" hidden="false" customHeight="false" outlineLevel="0" collapsed="false">
      <c r="A4465" s="60" t="n">
        <v>46310</v>
      </c>
      <c r="B4465" s="0" t="n">
        <v>8</v>
      </c>
      <c r="C4465" s="0" t="n">
        <v>6522</v>
      </c>
      <c r="E4465" s="0" t="n">
        <v>0</v>
      </c>
      <c r="F4465" s="55" t="s">
        <v>1230</v>
      </c>
      <c r="I4465" s="55" t="s">
        <v>157</v>
      </c>
      <c r="L4465" s="0" t="n">
        <v>110</v>
      </c>
      <c r="U4465" s="0" t="n">
        <v>528</v>
      </c>
      <c r="V4465" s="0" t="n">
        <v>2</v>
      </c>
      <c r="W4465" s="60" t="n">
        <v>46201</v>
      </c>
      <c r="X4465" s="55" t="n">
        <f aca="false">IF(I4465="Male",0,1)</f>
        <v>1</v>
      </c>
      <c r="Y4465" s="55" t="n">
        <f aca="false">IF(OR(I4465="DNB",I4465="Dry DNB"),1,0)</f>
        <v>0</v>
      </c>
      <c r="Z4465" s="55" t="n">
        <f aca="false">IF(ISNUMBER(W4465),A4465-W4465,"")</f>
        <v>109</v>
      </c>
      <c r="AA4465" s="55" t="n">
        <f aca="false">MATCH(A4465,DATAS,0)</f>
        <v>2</v>
      </c>
      <c r="AB4465" s="55" t="n">
        <f aca="false">IF(AND(E4465&gt;0,OR(AND(B4465&gt;=1,B4465&lt;=6),B4465=10)),1,0)</f>
        <v>0</v>
      </c>
      <c r="AC4465" s="55" t="n">
        <f aca="false">IF(AND(E4465&gt;0,B4465=10),1,0)</f>
        <v>0</v>
      </c>
      <c r="AD4465" s="55" t="n">
        <f aca="false">IF(AND(C4464=C4465,AA4464=AA4465-1),AB4464,"")</f>
        <v>0</v>
      </c>
      <c r="AE4465" s="55" t="n">
        <f aca="false">IF(AND(C4464=C4465,AA4464=AA4465-1),AC4464,"")</f>
        <v>0</v>
      </c>
      <c r="AF4465" s="55" t="n">
        <f aca="false">IF(AA4465=1,"",IF(AND(AB4465=1,AD4465&lt;&gt;1),1,0))</f>
        <v>0</v>
      </c>
      <c r="AG4465" s="55" t="n">
        <f aca="false">IF(AA4465=1,"",IF(AND(AC4465=1,AE4465&lt;&gt;1),1,0))</f>
        <v>0</v>
      </c>
      <c r="AH4465" s="60" t="str">
        <f aca="false">IF(AND(E4465&gt;0,AA4465&lt;2,NOT(AND(C4466=C4465,AA4466=AA4465+1))),INDEX(DATAS,AA4465+1),"")</f>
        <v/>
      </c>
      <c r="AI4465" s="60" t="str">
        <f aca="false">IF(AND(AC4465=1,AA4465&lt;2),IF(AND(C4466=C4465,AA4466=AA4465+1),IF(AC4466=1,"",INDEX(DATAS,AA4465+1)),INDEX(DATAS,AA4465+1)),"")</f>
        <v/>
      </c>
    </row>
    <row r="4466" customFormat="false" ht="15" hidden="false" customHeight="false" outlineLevel="0" collapsed="false">
      <c r="A4466" s="60" t="n">
        <v>46309</v>
      </c>
      <c r="B4466" s="0" t="n">
        <v>8</v>
      </c>
      <c r="C4466" s="0" t="n">
        <v>6523</v>
      </c>
      <c r="E4466" s="0" t="n">
        <v>0</v>
      </c>
      <c r="F4466" s="55" t="s">
        <v>1231</v>
      </c>
      <c r="I4466" s="55" t="s">
        <v>157</v>
      </c>
      <c r="L4466" s="0" t="n">
        <v>133</v>
      </c>
      <c r="U4466" s="0" t="n">
        <v>525</v>
      </c>
      <c r="V4466" s="0" t="n">
        <v>1</v>
      </c>
      <c r="W4466" s="60" t="n">
        <v>46177</v>
      </c>
      <c r="X4466" s="55" t="n">
        <f aca="false">IF(I4466="Male",0,1)</f>
        <v>1</v>
      </c>
      <c r="Y4466" s="55" t="n">
        <f aca="false">IF(OR(I4466="DNB",I4466="Dry DNB"),1,0)</f>
        <v>0</v>
      </c>
      <c r="Z4466" s="55" t="n">
        <f aca="false">IF(ISNUMBER(W4466),A4466-W4466,"")</f>
        <v>132</v>
      </c>
      <c r="AA4466" s="55" t="n">
        <f aca="false">MATCH(A4466,DATAS,0)</f>
        <v>1</v>
      </c>
      <c r="AB4466" s="55" t="n">
        <f aca="false">IF(AND(E4466&gt;0,OR(AND(B4466&gt;=1,B4466&lt;=6),B4466=10)),1,0)</f>
        <v>0</v>
      </c>
      <c r="AC4466" s="55" t="n">
        <f aca="false">IF(AND(E4466&gt;0,B4466=10),1,0)</f>
        <v>0</v>
      </c>
      <c r="AD4466" s="0" t="str">
        <f aca="false">IF(AND(C4465=C4466,AA4465=AA4466-1),AB4465,"")</f>
        <v/>
      </c>
      <c r="AE4466" s="0" t="str">
        <f aca="false">IF(AND(C4465=C4466,AA4465=AA4466-1),AC4465,"")</f>
        <v/>
      </c>
      <c r="AF4466" s="0" t="str">
        <f aca="false">IF(AA4466=1,"",IF(AND(AB4466=1,AD4466&lt;&gt;1),1,0))</f>
        <v/>
      </c>
      <c r="AG4466" s="0" t="str">
        <f aca="false">IF(AA4466=1,"",IF(AND(AC4466=1,AE4466&lt;&gt;1),1,0))</f>
        <v/>
      </c>
      <c r="AH4466" s="60" t="str">
        <f aca="false">IF(AND(E4466&gt;0,AA4466&lt;2,NOT(AND(C4467=C4466,AA4467=AA4466+1))),INDEX(DATAS,AA4466+1),"")</f>
        <v/>
      </c>
      <c r="AI4466" s="60" t="str">
        <f aca="false">IF(AND(AC4466=1,AA4466&lt;2),IF(AND(C4467=C4466,AA4467=AA4466+1),IF(AC4467=1,"",INDEX(DATAS,AA4466+1)),INDEX(DATAS,AA4466+1)),"")</f>
        <v/>
      </c>
    </row>
    <row r="4467" customFormat="false" ht="15" hidden="false" customHeight="false" outlineLevel="0" collapsed="false">
      <c r="A4467" s="60" t="n">
        <v>46310</v>
      </c>
      <c r="B4467" s="0" t="n">
        <v>8</v>
      </c>
      <c r="C4467" s="0" t="n">
        <v>6523</v>
      </c>
      <c r="E4467" s="0" t="n">
        <v>0</v>
      </c>
      <c r="F4467" s="55" t="s">
        <v>1231</v>
      </c>
      <c r="I4467" s="55" t="s">
        <v>157</v>
      </c>
      <c r="L4467" s="0" t="n">
        <v>134</v>
      </c>
      <c r="U4467" s="0" t="n">
        <v>526</v>
      </c>
      <c r="V4467" s="0" t="n">
        <v>1</v>
      </c>
      <c r="W4467" s="60" t="n">
        <v>46177</v>
      </c>
      <c r="X4467" s="55" t="n">
        <f aca="false">IF(I4467="Male",0,1)</f>
        <v>1</v>
      </c>
      <c r="Y4467" s="55" t="n">
        <f aca="false">IF(OR(I4467="DNB",I4467="Dry DNB"),1,0)</f>
        <v>0</v>
      </c>
      <c r="Z4467" s="55" t="n">
        <f aca="false">IF(ISNUMBER(W4467),A4467-W4467,"")</f>
        <v>133</v>
      </c>
      <c r="AA4467" s="55" t="n">
        <f aca="false">MATCH(A4467,DATAS,0)</f>
        <v>2</v>
      </c>
      <c r="AB4467" s="55" t="n">
        <f aca="false">IF(AND(E4467&gt;0,OR(AND(B4467&gt;=1,B4467&lt;=6),B4467=10)),1,0)</f>
        <v>0</v>
      </c>
      <c r="AC4467" s="55" t="n">
        <f aca="false">IF(AND(E4467&gt;0,B4467=10),1,0)</f>
        <v>0</v>
      </c>
      <c r="AD4467" s="55" t="n">
        <f aca="false">IF(AND(C4466=C4467,AA4466=AA4467-1),AB4466,"")</f>
        <v>0</v>
      </c>
      <c r="AE4467" s="55" t="n">
        <f aca="false">IF(AND(C4466=C4467,AA4466=AA4467-1),AC4466,"")</f>
        <v>0</v>
      </c>
      <c r="AF4467" s="55" t="n">
        <f aca="false">IF(AA4467=1,"",IF(AND(AB4467=1,AD4467&lt;&gt;1),1,0))</f>
        <v>0</v>
      </c>
      <c r="AG4467" s="55" t="n">
        <f aca="false">IF(AA4467=1,"",IF(AND(AC4467=1,AE4467&lt;&gt;1),1,0))</f>
        <v>0</v>
      </c>
      <c r="AH4467" s="60" t="str">
        <f aca="false">IF(AND(E4467&gt;0,AA4467&lt;2,NOT(AND(C4468=C4467,AA4468=AA4467+1))),INDEX(DATAS,AA4467+1),"")</f>
        <v/>
      </c>
      <c r="AI4467" s="60" t="str">
        <f aca="false">IF(AND(AC4467=1,AA4467&lt;2),IF(AND(C4468=C4467,AA4468=AA4467+1),IF(AC4468=1,"",INDEX(DATAS,AA4467+1)),INDEX(DATAS,AA4467+1)),"")</f>
        <v/>
      </c>
    </row>
    <row r="4468" customFormat="false" ht="15" hidden="false" customHeight="false" outlineLevel="0" collapsed="false">
      <c r="A4468" s="60" t="n">
        <v>46309</v>
      </c>
      <c r="B4468" s="0" t="n">
        <v>8</v>
      </c>
      <c r="C4468" s="0" t="n">
        <v>6524</v>
      </c>
      <c r="E4468" s="0" t="n">
        <v>0</v>
      </c>
      <c r="F4468" s="55" t="s">
        <v>1231</v>
      </c>
      <c r="I4468" s="55" t="s">
        <v>157</v>
      </c>
      <c r="L4468" s="0" t="n">
        <v>108</v>
      </c>
      <c r="U4468" s="0" t="n">
        <v>525</v>
      </c>
      <c r="V4468" s="0" t="n">
        <v>2</v>
      </c>
      <c r="W4468" s="60" t="n">
        <v>46202</v>
      </c>
      <c r="X4468" s="55" t="n">
        <f aca="false">IF(I4468="Male",0,1)</f>
        <v>1</v>
      </c>
      <c r="Y4468" s="55" t="n">
        <f aca="false">IF(OR(I4468="DNB",I4468="Dry DNB"),1,0)</f>
        <v>0</v>
      </c>
      <c r="Z4468" s="55" t="n">
        <f aca="false">IF(ISNUMBER(W4468),A4468-W4468,"")</f>
        <v>107</v>
      </c>
      <c r="AA4468" s="55" t="n">
        <f aca="false">MATCH(A4468,DATAS,0)</f>
        <v>1</v>
      </c>
      <c r="AB4468" s="55" t="n">
        <f aca="false">IF(AND(E4468&gt;0,OR(AND(B4468&gt;=1,B4468&lt;=6),B4468=10)),1,0)</f>
        <v>0</v>
      </c>
      <c r="AC4468" s="55" t="n">
        <f aca="false">IF(AND(E4468&gt;0,B4468=10),1,0)</f>
        <v>0</v>
      </c>
      <c r="AD4468" s="0" t="str">
        <f aca="false">IF(AND(C4467=C4468,AA4467=AA4468-1),AB4467,"")</f>
        <v/>
      </c>
      <c r="AE4468" s="0" t="str">
        <f aca="false">IF(AND(C4467=C4468,AA4467=AA4468-1),AC4467,"")</f>
        <v/>
      </c>
      <c r="AF4468" s="0" t="str">
        <f aca="false">IF(AA4468=1,"",IF(AND(AB4468=1,AD4468&lt;&gt;1),1,0))</f>
        <v/>
      </c>
      <c r="AG4468" s="0" t="str">
        <f aca="false">IF(AA4468=1,"",IF(AND(AC4468=1,AE4468&lt;&gt;1),1,0))</f>
        <v/>
      </c>
      <c r="AH4468" s="60" t="str">
        <f aca="false">IF(AND(E4468&gt;0,AA4468&lt;2,NOT(AND(C4469=C4468,AA4469=AA4468+1))),INDEX(DATAS,AA4468+1),"")</f>
        <v/>
      </c>
      <c r="AI4468" s="60" t="str">
        <f aca="false">IF(AND(AC4468=1,AA4468&lt;2),IF(AND(C4469=C4468,AA4469=AA4468+1),IF(AC4469=1,"",INDEX(DATAS,AA4468+1)),INDEX(DATAS,AA4468+1)),"")</f>
        <v/>
      </c>
    </row>
    <row r="4469" customFormat="false" ht="15" hidden="false" customHeight="false" outlineLevel="0" collapsed="false">
      <c r="A4469" s="60" t="n">
        <v>46310</v>
      </c>
      <c r="B4469" s="0" t="n">
        <v>8</v>
      </c>
      <c r="C4469" s="0" t="n">
        <v>6524</v>
      </c>
      <c r="E4469" s="0" t="n">
        <v>0</v>
      </c>
      <c r="F4469" s="55" t="s">
        <v>1231</v>
      </c>
      <c r="I4469" s="55" t="s">
        <v>157</v>
      </c>
      <c r="L4469" s="0" t="n">
        <v>109</v>
      </c>
      <c r="U4469" s="0" t="n">
        <v>526</v>
      </c>
      <c r="V4469" s="0" t="n">
        <v>2</v>
      </c>
      <c r="W4469" s="60" t="n">
        <v>46202</v>
      </c>
      <c r="X4469" s="55" t="n">
        <f aca="false">IF(I4469="Male",0,1)</f>
        <v>1</v>
      </c>
      <c r="Y4469" s="55" t="n">
        <f aca="false">IF(OR(I4469="DNB",I4469="Dry DNB"),1,0)</f>
        <v>0</v>
      </c>
      <c r="Z4469" s="55" t="n">
        <f aca="false">IF(ISNUMBER(W4469),A4469-W4469,"")</f>
        <v>108</v>
      </c>
      <c r="AA4469" s="55" t="n">
        <f aca="false">MATCH(A4469,DATAS,0)</f>
        <v>2</v>
      </c>
      <c r="AB4469" s="55" t="n">
        <f aca="false">IF(AND(E4469&gt;0,OR(AND(B4469&gt;=1,B4469&lt;=6),B4469=10)),1,0)</f>
        <v>0</v>
      </c>
      <c r="AC4469" s="55" t="n">
        <f aca="false">IF(AND(E4469&gt;0,B4469=10),1,0)</f>
        <v>0</v>
      </c>
      <c r="AD4469" s="55" t="n">
        <f aca="false">IF(AND(C4468=C4469,AA4468=AA4469-1),AB4468,"")</f>
        <v>0</v>
      </c>
      <c r="AE4469" s="55" t="n">
        <f aca="false">IF(AND(C4468=C4469,AA4468=AA4469-1),AC4468,"")</f>
        <v>0</v>
      </c>
      <c r="AF4469" s="55" t="n">
        <f aca="false">IF(AA4469=1,"",IF(AND(AB4469=1,AD4469&lt;&gt;1),1,0))</f>
        <v>0</v>
      </c>
      <c r="AG4469" s="55" t="n">
        <f aca="false">IF(AA4469=1,"",IF(AND(AC4469=1,AE4469&lt;&gt;1),1,0))</f>
        <v>0</v>
      </c>
      <c r="AH4469" s="60" t="str">
        <f aca="false">IF(AND(E4469&gt;0,AA4469&lt;2,NOT(AND(C4470=C4469,AA4470=AA4469+1))),INDEX(DATAS,AA4469+1),"")</f>
        <v/>
      </c>
      <c r="AI4469" s="60" t="str">
        <f aca="false">IF(AND(AC4469=1,AA4469&lt;2),IF(AND(C4470=C4469,AA4470=AA4469+1),IF(AC4470=1,"",INDEX(DATAS,AA4469+1)),INDEX(DATAS,AA4469+1)),"")</f>
        <v/>
      </c>
    </row>
    <row r="4470" customFormat="false" ht="15" hidden="false" customHeight="false" outlineLevel="0" collapsed="false">
      <c r="A4470" s="60" t="n">
        <v>46309</v>
      </c>
      <c r="B4470" s="0" t="n">
        <v>8</v>
      </c>
      <c r="C4470" s="0" t="n">
        <v>6525</v>
      </c>
      <c r="E4470" s="0" t="n">
        <v>0</v>
      </c>
      <c r="F4470" s="55" t="s">
        <v>1232</v>
      </c>
      <c r="I4470" s="55" t="s">
        <v>157</v>
      </c>
      <c r="L4470" s="0" t="n">
        <v>125</v>
      </c>
      <c r="U4470" s="0" t="n">
        <v>524</v>
      </c>
      <c r="V4470" s="0" t="n">
        <v>1</v>
      </c>
      <c r="W4470" s="60" t="n">
        <v>46185</v>
      </c>
      <c r="X4470" s="55" t="n">
        <f aca="false">IF(I4470="Male",0,1)</f>
        <v>1</v>
      </c>
      <c r="Y4470" s="55" t="n">
        <f aca="false">IF(OR(I4470="DNB",I4470="Dry DNB"),1,0)</f>
        <v>0</v>
      </c>
      <c r="Z4470" s="55" t="n">
        <f aca="false">IF(ISNUMBER(W4470),A4470-W4470,"")</f>
        <v>124</v>
      </c>
      <c r="AA4470" s="55" t="n">
        <f aca="false">MATCH(A4470,DATAS,0)</f>
        <v>1</v>
      </c>
      <c r="AB4470" s="55" t="n">
        <f aca="false">IF(AND(E4470&gt;0,OR(AND(B4470&gt;=1,B4470&lt;=6),B4470=10)),1,0)</f>
        <v>0</v>
      </c>
      <c r="AC4470" s="55" t="n">
        <f aca="false">IF(AND(E4470&gt;0,B4470=10),1,0)</f>
        <v>0</v>
      </c>
      <c r="AD4470" s="0" t="str">
        <f aca="false">IF(AND(C4469=C4470,AA4469=AA4470-1),AB4469,"")</f>
        <v/>
      </c>
      <c r="AE4470" s="0" t="str">
        <f aca="false">IF(AND(C4469=C4470,AA4469=AA4470-1),AC4469,"")</f>
        <v/>
      </c>
      <c r="AF4470" s="0" t="str">
        <f aca="false">IF(AA4470=1,"",IF(AND(AB4470=1,AD4470&lt;&gt;1),1,0))</f>
        <v/>
      </c>
      <c r="AG4470" s="0" t="str">
        <f aca="false">IF(AA4470=1,"",IF(AND(AC4470=1,AE4470&lt;&gt;1),1,0))</f>
        <v/>
      </c>
      <c r="AH4470" s="60" t="str">
        <f aca="false">IF(AND(E4470&gt;0,AA4470&lt;2,NOT(AND(C4471=C4470,AA4471=AA4470+1))),INDEX(DATAS,AA4470+1),"")</f>
        <v/>
      </c>
      <c r="AI4470" s="60" t="str">
        <f aca="false">IF(AND(AC4470=1,AA4470&lt;2),IF(AND(C4471=C4470,AA4471=AA4470+1),IF(AC4471=1,"",INDEX(DATAS,AA4470+1)),INDEX(DATAS,AA4470+1)),"")</f>
        <v/>
      </c>
    </row>
    <row r="4471" customFormat="false" ht="15" hidden="false" customHeight="false" outlineLevel="0" collapsed="false">
      <c r="A4471" s="60" t="n">
        <v>46310</v>
      </c>
      <c r="B4471" s="0" t="n">
        <v>8</v>
      </c>
      <c r="C4471" s="0" t="n">
        <v>6525</v>
      </c>
      <c r="E4471" s="0" t="n">
        <v>0</v>
      </c>
      <c r="F4471" s="55" t="s">
        <v>1232</v>
      </c>
      <c r="I4471" s="55" t="s">
        <v>157</v>
      </c>
      <c r="L4471" s="0" t="n">
        <v>126</v>
      </c>
      <c r="U4471" s="0" t="n">
        <v>525</v>
      </c>
      <c r="V4471" s="0" t="n">
        <v>1</v>
      </c>
      <c r="W4471" s="60" t="n">
        <v>46185</v>
      </c>
      <c r="X4471" s="55" t="n">
        <f aca="false">IF(I4471="Male",0,1)</f>
        <v>1</v>
      </c>
      <c r="Y4471" s="55" t="n">
        <f aca="false">IF(OR(I4471="DNB",I4471="Dry DNB"),1,0)</f>
        <v>0</v>
      </c>
      <c r="Z4471" s="55" t="n">
        <f aca="false">IF(ISNUMBER(W4471),A4471-W4471,"")</f>
        <v>125</v>
      </c>
      <c r="AA4471" s="55" t="n">
        <f aca="false">MATCH(A4471,DATAS,0)</f>
        <v>2</v>
      </c>
      <c r="AB4471" s="55" t="n">
        <f aca="false">IF(AND(E4471&gt;0,OR(AND(B4471&gt;=1,B4471&lt;=6),B4471=10)),1,0)</f>
        <v>0</v>
      </c>
      <c r="AC4471" s="55" t="n">
        <f aca="false">IF(AND(E4471&gt;0,B4471=10),1,0)</f>
        <v>0</v>
      </c>
      <c r="AD4471" s="55" t="n">
        <f aca="false">IF(AND(C4470=C4471,AA4470=AA4471-1),AB4470,"")</f>
        <v>0</v>
      </c>
      <c r="AE4471" s="55" t="n">
        <f aca="false">IF(AND(C4470=C4471,AA4470=AA4471-1),AC4470,"")</f>
        <v>0</v>
      </c>
      <c r="AF4471" s="55" t="n">
        <f aca="false">IF(AA4471=1,"",IF(AND(AB4471=1,AD4471&lt;&gt;1),1,0))</f>
        <v>0</v>
      </c>
      <c r="AG4471" s="55" t="n">
        <f aca="false">IF(AA4471=1,"",IF(AND(AC4471=1,AE4471&lt;&gt;1),1,0))</f>
        <v>0</v>
      </c>
      <c r="AH4471" s="60" t="str">
        <f aca="false">IF(AND(E4471&gt;0,AA4471&lt;2,NOT(AND(C4472=C4471,AA4472=AA4471+1))),INDEX(DATAS,AA4471+1),"")</f>
        <v/>
      </c>
      <c r="AI4471" s="60" t="str">
        <f aca="false">IF(AND(AC4471=1,AA4471&lt;2),IF(AND(C4472=C4471,AA4472=AA4471+1),IF(AC4472=1,"",INDEX(DATAS,AA4471+1)),INDEX(DATAS,AA4471+1)),"")</f>
        <v/>
      </c>
    </row>
    <row r="4472" customFormat="false" ht="15" hidden="false" customHeight="false" outlineLevel="0" collapsed="false">
      <c r="A4472" s="60" t="n">
        <v>46309</v>
      </c>
      <c r="B4472" s="0" t="n">
        <v>8</v>
      </c>
      <c r="C4472" s="0" t="n">
        <v>6526</v>
      </c>
      <c r="E4472" s="0" t="n">
        <v>0</v>
      </c>
      <c r="F4472" s="55" t="s">
        <v>1232</v>
      </c>
      <c r="I4472" s="55" t="s">
        <v>157</v>
      </c>
      <c r="L4472" s="0" t="n">
        <v>120</v>
      </c>
      <c r="U4472" s="0" t="n">
        <v>524</v>
      </c>
      <c r="V4472" s="0" t="n">
        <v>1</v>
      </c>
      <c r="W4472" s="60" t="n">
        <v>46190</v>
      </c>
      <c r="X4472" s="55" t="n">
        <f aca="false">IF(I4472="Male",0,1)</f>
        <v>1</v>
      </c>
      <c r="Y4472" s="55" t="n">
        <f aca="false">IF(OR(I4472="DNB",I4472="Dry DNB"),1,0)</f>
        <v>0</v>
      </c>
      <c r="Z4472" s="55" t="n">
        <f aca="false">IF(ISNUMBER(W4472),A4472-W4472,"")</f>
        <v>119</v>
      </c>
      <c r="AA4472" s="55" t="n">
        <f aca="false">MATCH(A4472,DATAS,0)</f>
        <v>1</v>
      </c>
      <c r="AB4472" s="55" t="n">
        <f aca="false">IF(AND(E4472&gt;0,OR(AND(B4472&gt;=1,B4472&lt;=6),B4472=10)),1,0)</f>
        <v>0</v>
      </c>
      <c r="AC4472" s="55" t="n">
        <f aca="false">IF(AND(E4472&gt;0,B4472=10),1,0)</f>
        <v>0</v>
      </c>
      <c r="AD4472" s="0" t="str">
        <f aca="false">IF(AND(C4471=C4472,AA4471=AA4472-1),AB4471,"")</f>
        <v/>
      </c>
      <c r="AE4472" s="0" t="str">
        <f aca="false">IF(AND(C4471=C4472,AA4471=AA4472-1),AC4471,"")</f>
        <v/>
      </c>
      <c r="AF4472" s="0" t="str">
        <f aca="false">IF(AA4472=1,"",IF(AND(AB4472=1,AD4472&lt;&gt;1),1,0))</f>
        <v/>
      </c>
      <c r="AG4472" s="0" t="str">
        <f aca="false">IF(AA4472=1,"",IF(AND(AC4472=1,AE4472&lt;&gt;1),1,0))</f>
        <v/>
      </c>
      <c r="AH4472" s="60" t="str">
        <f aca="false">IF(AND(E4472&gt;0,AA4472&lt;2,NOT(AND(C4473=C4472,AA4473=AA4472+1))),INDEX(DATAS,AA4472+1),"")</f>
        <v/>
      </c>
      <c r="AI4472" s="60" t="str">
        <f aca="false">IF(AND(AC4472=1,AA4472&lt;2),IF(AND(C4473=C4472,AA4473=AA4472+1),IF(AC4473=1,"",INDEX(DATAS,AA4472+1)),INDEX(DATAS,AA4472+1)),"")</f>
        <v/>
      </c>
    </row>
    <row r="4473" customFormat="false" ht="15" hidden="false" customHeight="false" outlineLevel="0" collapsed="false">
      <c r="A4473" s="60" t="n">
        <v>46310</v>
      </c>
      <c r="B4473" s="0" t="n">
        <v>8</v>
      </c>
      <c r="C4473" s="0" t="n">
        <v>6526</v>
      </c>
      <c r="E4473" s="0" t="n">
        <v>0</v>
      </c>
      <c r="F4473" s="55" t="s">
        <v>1232</v>
      </c>
      <c r="I4473" s="55" t="s">
        <v>157</v>
      </c>
      <c r="L4473" s="0" t="n">
        <v>121</v>
      </c>
      <c r="U4473" s="0" t="n">
        <v>525</v>
      </c>
      <c r="V4473" s="0" t="n">
        <v>1</v>
      </c>
      <c r="W4473" s="60" t="n">
        <v>46190</v>
      </c>
      <c r="X4473" s="55" t="n">
        <f aca="false">IF(I4473="Male",0,1)</f>
        <v>1</v>
      </c>
      <c r="Y4473" s="55" t="n">
        <f aca="false">IF(OR(I4473="DNB",I4473="Dry DNB"),1,0)</f>
        <v>0</v>
      </c>
      <c r="Z4473" s="55" t="n">
        <f aca="false">IF(ISNUMBER(W4473),A4473-W4473,"")</f>
        <v>120</v>
      </c>
      <c r="AA4473" s="55" t="n">
        <f aca="false">MATCH(A4473,DATAS,0)</f>
        <v>2</v>
      </c>
      <c r="AB4473" s="55" t="n">
        <f aca="false">IF(AND(E4473&gt;0,OR(AND(B4473&gt;=1,B4473&lt;=6),B4473=10)),1,0)</f>
        <v>0</v>
      </c>
      <c r="AC4473" s="55" t="n">
        <f aca="false">IF(AND(E4473&gt;0,B4473=10),1,0)</f>
        <v>0</v>
      </c>
      <c r="AD4473" s="55" t="n">
        <f aca="false">IF(AND(C4472=C4473,AA4472=AA4473-1),AB4472,"")</f>
        <v>0</v>
      </c>
      <c r="AE4473" s="55" t="n">
        <f aca="false">IF(AND(C4472=C4473,AA4472=AA4473-1),AC4472,"")</f>
        <v>0</v>
      </c>
      <c r="AF4473" s="55" t="n">
        <f aca="false">IF(AA4473=1,"",IF(AND(AB4473=1,AD4473&lt;&gt;1),1,0))</f>
        <v>0</v>
      </c>
      <c r="AG4473" s="55" t="n">
        <f aca="false">IF(AA4473=1,"",IF(AND(AC4473=1,AE4473&lt;&gt;1),1,0))</f>
        <v>0</v>
      </c>
      <c r="AH4473" s="60" t="str">
        <f aca="false">IF(AND(E4473&gt;0,AA4473&lt;2,NOT(AND(C4474=C4473,AA4474=AA4473+1))),INDEX(DATAS,AA4473+1),"")</f>
        <v/>
      </c>
      <c r="AI4473" s="60" t="str">
        <f aca="false">IF(AND(AC4473=1,AA4473&lt;2),IF(AND(C4474=C4473,AA4474=AA4473+1),IF(AC4474=1,"",INDEX(DATAS,AA4473+1)),INDEX(DATAS,AA4473+1)),"")</f>
        <v/>
      </c>
    </row>
    <row r="4474" customFormat="false" ht="15" hidden="false" customHeight="false" outlineLevel="0" collapsed="false">
      <c r="A4474" s="60" t="n">
        <v>46309</v>
      </c>
      <c r="B4474" s="0" t="n">
        <v>8</v>
      </c>
      <c r="C4474" s="0" t="n">
        <v>6527</v>
      </c>
      <c r="E4474" s="0" t="n">
        <v>0</v>
      </c>
      <c r="F4474" s="55" t="s">
        <v>1232</v>
      </c>
      <c r="I4474" s="55" t="s">
        <v>157</v>
      </c>
      <c r="L4474" s="0" t="n">
        <v>125</v>
      </c>
      <c r="U4474" s="0" t="n">
        <v>524</v>
      </c>
      <c r="V4474" s="0" t="n">
        <v>1</v>
      </c>
      <c r="W4474" s="60" t="n">
        <v>46185</v>
      </c>
      <c r="X4474" s="55" t="n">
        <f aca="false">IF(I4474="Male",0,1)</f>
        <v>1</v>
      </c>
      <c r="Y4474" s="55" t="n">
        <f aca="false">IF(OR(I4474="DNB",I4474="Dry DNB"),1,0)</f>
        <v>0</v>
      </c>
      <c r="Z4474" s="55" t="n">
        <f aca="false">IF(ISNUMBER(W4474),A4474-W4474,"")</f>
        <v>124</v>
      </c>
      <c r="AA4474" s="55" t="n">
        <f aca="false">MATCH(A4474,DATAS,0)</f>
        <v>1</v>
      </c>
      <c r="AB4474" s="55" t="n">
        <f aca="false">IF(AND(E4474&gt;0,OR(AND(B4474&gt;=1,B4474&lt;=6),B4474=10)),1,0)</f>
        <v>0</v>
      </c>
      <c r="AC4474" s="55" t="n">
        <f aca="false">IF(AND(E4474&gt;0,B4474=10),1,0)</f>
        <v>0</v>
      </c>
      <c r="AD4474" s="0" t="str">
        <f aca="false">IF(AND(C4473=C4474,AA4473=AA4474-1),AB4473,"")</f>
        <v/>
      </c>
      <c r="AE4474" s="0" t="str">
        <f aca="false">IF(AND(C4473=C4474,AA4473=AA4474-1),AC4473,"")</f>
        <v/>
      </c>
      <c r="AF4474" s="0" t="str">
        <f aca="false">IF(AA4474=1,"",IF(AND(AB4474=1,AD4474&lt;&gt;1),1,0))</f>
        <v/>
      </c>
      <c r="AG4474" s="0" t="str">
        <f aca="false">IF(AA4474=1,"",IF(AND(AC4474=1,AE4474&lt;&gt;1),1,0))</f>
        <v/>
      </c>
      <c r="AH4474" s="60" t="str">
        <f aca="false">IF(AND(E4474&gt;0,AA4474&lt;2,NOT(AND(C4475=C4474,AA4475=AA4474+1))),INDEX(DATAS,AA4474+1),"")</f>
        <v/>
      </c>
      <c r="AI4474" s="60" t="str">
        <f aca="false">IF(AND(AC4474=1,AA4474&lt;2),IF(AND(C4475=C4474,AA4475=AA4474+1),IF(AC4475=1,"",INDEX(DATAS,AA4474+1)),INDEX(DATAS,AA4474+1)),"")</f>
        <v/>
      </c>
    </row>
    <row r="4475" customFormat="false" ht="15" hidden="false" customHeight="false" outlineLevel="0" collapsed="false">
      <c r="A4475" s="60" t="n">
        <v>46310</v>
      </c>
      <c r="B4475" s="0" t="n">
        <v>8</v>
      </c>
      <c r="C4475" s="0" t="n">
        <v>6527</v>
      </c>
      <c r="E4475" s="0" t="n">
        <v>0</v>
      </c>
      <c r="F4475" s="55" t="s">
        <v>1232</v>
      </c>
      <c r="I4475" s="55" t="s">
        <v>157</v>
      </c>
      <c r="L4475" s="0" t="n">
        <v>126</v>
      </c>
      <c r="U4475" s="0" t="n">
        <v>525</v>
      </c>
      <c r="V4475" s="0" t="n">
        <v>1</v>
      </c>
      <c r="W4475" s="60" t="n">
        <v>46185</v>
      </c>
      <c r="X4475" s="55" t="n">
        <f aca="false">IF(I4475="Male",0,1)</f>
        <v>1</v>
      </c>
      <c r="Y4475" s="55" t="n">
        <f aca="false">IF(OR(I4475="DNB",I4475="Dry DNB"),1,0)</f>
        <v>0</v>
      </c>
      <c r="Z4475" s="55" t="n">
        <f aca="false">IF(ISNUMBER(W4475),A4475-W4475,"")</f>
        <v>125</v>
      </c>
      <c r="AA4475" s="55" t="n">
        <f aca="false">MATCH(A4475,DATAS,0)</f>
        <v>2</v>
      </c>
      <c r="AB4475" s="55" t="n">
        <f aca="false">IF(AND(E4475&gt;0,OR(AND(B4475&gt;=1,B4475&lt;=6),B4475=10)),1,0)</f>
        <v>0</v>
      </c>
      <c r="AC4475" s="55" t="n">
        <f aca="false">IF(AND(E4475&gt;0,B4475=10),1,0)</f>
        <v>0</v>
      </c>
      <c r="AD4475" s="55" t="n">
        <f aca="false">IF(AND(C4474=C4475,AA4474=AA4475-1),AB4474,"")</f>
        <v>0</v>
      </c>
      <c r="AE4475" s="55" t="n">
        <f aca="false">IF(AND(C4474=C4475,AA4474=AA4475-1),AC4474,"")</f>
        <v>0</v>
      </c>
      <c r="AF4475" s="55" t="n">
        <f aca="false">IF(AA4475=1,"",IF(AND(AB4475=1,AD4475&lt;&gt;1),1,0))</f>
        <v>0</v>
      </c>
      <c r="AG4475" s="55" t="n">
        <f aca="false">IF(AA4475=1,"",IF(AND(AC4475=1,AE4475&lt;&gt;1),1,0))</f>
        <v>0</v>
      </c>
      <c r="AH4475" s="60" t="str">
        <f aca="false">IF(AND(E4475&gt;0,AA4475&lt;2,NOT(AND(C4476=C4475,AA4476=AA4475+1))),INDEX(DATAS,AA4475+1),"")</f>
        <v/>
      </c>
      <c r="AI4475" s="60" t="str">
        <f aca="false">IF(AND(AC4475=1,AA4475&lt;2),IF(AND(C4476=C4475,AA4476=AA4475+1),IF(AC4476=1,"",INDEX(DATAS,AA4475+1)),INDEX(DATAS,AA4475+1)),"")</f>
        <v/>
      </c>
    </row>
    <row r="4476" customFormat="false" ht="15" hidden="false" customHeight="false" outlineLevel="0" collapsed="false">
      <c r="A4476" s="60" t="n">
        <v>46309</v>
      </c>
      <c r="B4476" s="0" t="n">
        <v>8</v>
      </c>
      <c r="C4476" s="0" t="n">
        <v>6529</v>
      </c>
      <c r="E4476" s="0" t="n">
        <v>0</v>
      </c>
      <c r="F4476" s="55" t="s">
        <v>1233</v>
      </c>
      <c r="I4476" s="55" t="s">
        <v>157</v>
      </c>
      <c r="L4476" s="0" t="n">
        <v>126</v>
      </c>
      <c r="U4476" s="0" t="n">
        <v>523</v>
      </c>
      <c r="V4476" s="0" t="n">
        <v>1</v>
      </c>
      <c r="W4476" s="60" t="n">
        <v>46184</v>
      </c>
      <c r="X4476" s="55" t="n">
        <f aca="false">IF(I4476="Male",0,1)</f>
        <v>1</v>
      </c>
      <c r="Y4476" s="55" t="n">
        <f aca="false">IF(OR(I4476="DNB",I4476="Dry DNB"),1,0)</f>
        <v>0</v>
      </c>
      <c r="Z4476" s="55" t="n">
        <f aca="false">IF(ISNUMBER(W4476),A4476-W4476,"")</f>
        <v>125</v>
      </c>
      <c r="AA4476" s="55" t="n">
        <f aca="false">MATCH(A4476,DATAS,0)</f>
        <v>1</v>
      </c>
      <c r="AB4476" s="55" t="n">
        <f aca="false">IF(AND(E4476&gt;0,OR(AND(B4476&gt;=1,B4476&lt;=6),B4476=10)),1,0)</f>
        <v>0</v>
      </c>
      <c r="AC4476" s="55" t="n">
        <f aca="false">IF(AND(E4476&gt;0,B4476=10),1,0)</f>
        <v>0</v>
      </c>
      <c r="AD4476" s="0" t="str">
        <f aca="false">IF(AND(C4475=C4476,AA4475=AA4476-1),AB4475,"")</f>
        <v/>
      </c>
      <c r="AE4476" s="0" t="str">
        <f aca="false">IF(AND(C4475=C4476,AA4475=AA4476-1),AC4475,"")</f>
        <v/>
      </c>
      <c r="AF4476" s="0" t="str">
        <f aca="false">IF(AA4476=1,"",IF(AND(AB4476=1,AD4476&lt;&gt;1),1,0))</f>
        <v/>
      </c>
      <c r="AG4476" s="0" t="str">
        <f aca="false">IF(AA4476=1,"",IF(AND(AC4476=1,AE4476&lt;&gt;1),1,0))</f>
        <v/>
      </c>
      <c r="AH4476" s="60" t="str">
        <f aca="false">IF(AND(E4476&gt;0,AA4476&lt;2,NOT(AND(C4477=C4476,AA4477=AA4476+1))),INDEX(DATAS,AA4476+1),"")</f>
        <v/>
      </c>
      <c r="AI4476" s="60" t="str">
        <f aca="false">IF(AND(AC4476=1,AA4476&lt;2),IF(AND(C4477=C4476,AA4477=AA4476+1),IF(AC4477=1,"",INDEX(DATAS,AA4476+1)),INDEX(DATAS,AA4476+1)),"")</f>
        <v/>
      </c>
    </row>
    <row r="4477" customFormat="false" ht="15" hidden="false" customHeight="false" outlineLevel="0" collapsed="false">
      <c r="A4477" s="60" t="n">
        <v>46310</v>
      </c>
      <c r="B4477" s="0" t="n">
        <v>8</v>
      </c>
      <c r="C4477" s="0" t="n">
        <v>6529</v>
      </c>
      <c r="E4477" s="0" t="n">
        <v>0</v>
      </c>
      <c r="F4477" s="55" t="s">
        <v>1233</v>
      </c>
      <c r="I4477" s="55" t="s">
        <v>157</v>
      </c>
      <c r="L4477" s="0" t="n">
        <v>127</v>
      </c>
      <c r="U4477" s="0" t="n">
        <v>524</v>
      </c>
      <c r="V4477" s="0" t="n">
        <v>1</v>
      </c>
      <c r="W4477" s="60" t="n">
        <v>46184</v>
      </c>
      <c r="X4477" s="55" t="n">
        <f aca="false">IF(I4477="Male",0,1)</f>
        <v>1</v>
      </c>
      <c r="Y4477" s="55" t="n">
        <f aca="false">IF(OR(I4477="DNB",I4477="Dry DNB"),1,0)</f>
        <v>0</v>
      </c>
      <c r="Z4477" s="55" t="n">
        <f aca="false">IF(ISNUMBER(W4477),A4477-W4477,"")</f>
        <v>126</v>
      </c>
      <c r="AA4477" s="55" t="n">
        <f aca="false">MATCH(A4477,DATAS,0)</f>
        <v>2</v>
      </c>
      <c r="AB4477" s="55" t="n">
        <f aca="false">IF(AND(E4477&gt;0,OR(AND(B4477&gt;=1,B4477&lt;=6),B4477=10)),1,0)</f>
        <v>0</v>
      </c>
      <c r="AC4477" s="55" t="n">
        <f aca="false">IF(AND(E4477&gt;0,B4477=10),1,0)</f>
        <v>0</v>
      </c>
      <c r="AD4477" s="55" t="n">
        <f aca="false">IF(AND(C4476=C4477,AA4476=AA4477-1),AB4476,"")</f>
        <v>0</v>
      </c>
      <c r="AE4477" s="55" t="n">
        <f aca="false">IF(AND(C4476=C4477,AA4476=AA4477-1),AC4476,"")</f>
        <v>0</v>
      </c>
      <c r="AF4477" s="55" t="n">
        <f aca="false">IF(AA4477=1,"",IF(AND(AB4477=1,AD4477&lt;&gt;1),1,0))</f>
        <v>0</v>
      </c>
      <c r="AG4477" s="55" t="n">
        <f aca="false">IF(AA4477=1,"",IF(AND(AC4477=1,AE4477&lt;&gt;1),1,0))</f>
        <v>0</v>
      </c>
      <c r="AH4477" s="60" t="str">
        <f aca="false">IF(AND(E4477&gt;0,AA4477&lt;2,NOT(AND(C4478=C4477,AA4478=AA4477+1))),INDEX(DATAS,AA4477+1),"")</f>
        <v/>
      </c>
      <c r="AI4477" s="60" t="str">
        <f aca="false">IF(AND(AC4477=1,AA4477&lt;2),IF(AND(C4478=C4477,AA4478=AA4477+1),IF(AC4478=1,"",INDEX(DATAS,AA4477+1)),INDEX(DATAS,AA4477+1)),"")</f>
        <v/>
      </c>
    </row>
    <row r="4478" customFormat="false" ht="15" hidden="false" customHeight="false" outlineLevel="0" collapsed="false">
      <c r="A4478" s="60" t="n">
        <v>46309</v>
      </c>
      <c r="B4478" s="0" t="n">
        <v>8</v>
      </c>
      <c r="C4478" s="0" t="n">
        <v>6530</v>
      </c>
      <c r="E4478" s="0" t="n">
        <v>0</v>
      </c>
      <c r="F4478" s="55" t="s">
        <v>1233</v>
      </c>
      <c r="I4478" s="55" t="s">
        <v>157</v>
      </c>
      <c r="L4478" s="0" t="n">
        <v>87</v>
      </c>
      <c r="U4478" s="0" t="n">
        <v>523</v>
      </c>
      <c r="V4478" s="0" t="n">
        <v>3</v>
      </c>
      <c r="W4478" s="60" t="n">
        <v>46223</v>
      </c>
      <c r="X4478" s="55" t="n">
        <f aca="false">IF(I4478="Male",0,1)</f>
        <v>1</v>
      </c>
      <c r="Y4478" s="55" t="n">
        <f aca="false">IF(OR(I4478="DNB",I4478="Dry DNB"),1,0)</f>
        <v>0</v>
      </c>
      <c r="Z4478" s="55" t="n">
        <f aca="false">IF(ISNUMBER(W4478),A4478-W4478,"")</f>
        <v>86</v>
      </c>
      <c r="AA4478" s="55" t="n">
        <f aca="false">MATCH(A4478,DATAS,0)</f>
        <v>1</v>
      </c>
      <c r="AB4478" s="55" t="n">
        <f aca="false">IF(AND(E4478&gt;0,OR(AND(B4478&gt;=1,B4478&lt;=6),B4478=10)),1,0)</f>
        <v>0</v>
      </c>
      <c r="AC4478" s="55" t="n">
        <f aca="false">IF(AND(E4478&gt;0,B4478=10),1,0)</f>
        <v>0</v>
      </c>
      <c r="AD4478" s="0" t="str">
        <f aca="false">IF(AND(C4477=C4478,AA4477=AA4478-1),AB4477,"")</f>
        <v/>
      </c>
      <c r="AE4478" s="0" t="str">
        <f aca="false">IF(AND(C4477=C4478,AA4477=AA4478-1),AC4477,"")</f>
        <v/>
      </c>
      <c r="AF4478" s="0" t="str">
        <f aca="false">IF(AA4478=1,"",IF(AND(AB4478=1,AD4478&lt;&gt;1),1,0))</f>
        <v/>
      </c>
      <c r="AG4478" s="0" t="str">
        <f aca="false">IF(AA4478=1,"",IF(AND(AC4478=1,AE4478&lt;&gt;1),1,0))</f>
        <v/>
      </c>
      <c r="AH4478" s="60" t="str">
        <f aca="false">IF(AND(E4478&gt;0,AA4478&lt;2,NOT(AND(C4479=C4478,AA4479=AA4478+1))),INDEX(DATAS,AA4478+1),"")</f>
        <v/>
      </c>
      <c r="AI4478" s="60" t="str">
        <f aca="false">IF(AND(AC4478=1,AA4478&lt;2),IF(AND(C4479=C4478,AA4479=AA4478+1),IF(AC4479=1,"",INDEX(DATAS,AA4478+1)),INDEX(DATAS,AA4478+1)),"")</f>
        <v/>
      </c>
    </row>
    <row r="4479" customFormat="false" ht="15" hidden="false" customHeight="false" outlineLevel="0" collapsed="false">
      <c r="A4479" s="60" t="n">
        <v>46310</v>
      </c>
      <c r="B4479" s="0" t="n">
        <v>8</v>
      </c>
      <c r="C4479" s="0" t="n">
        <v>6530</v>
      </c>
      <c r="E4479" s="0" t="n">
        <v>0</v>
      </c>
      <c r="F4479" s="55" t="s">
        <v>1233</v>
      </c>
      <c r="I4479" s="55" t="s">
        <v>157</v>
      </c>
      <c r="L4479" s="0" t="n">
        <v>88</v>
      </c>
      <c r="U4479" s="0" t="n">
        <v>524</v>
      </c>
      <c r="V4479" s="0" t="n">
        <v>3</v>
      </c>
      <c r="W4479" s="60" t="n">
        <v>46223</v>
      </c>
      <c r="X4479" s="55" t="n">
        <f aca="false">IF(I4479="Male",0,1)</f>
        <v>1</v>
      </c>
      <c r="Y4479" s="55" t="n">
        <f aca="false">IF(OR(I4479="DNB",I4479="Dry DNB"),1,0)</f>
        <v>0</v>
      </c>
      <c r="Z4479" s="55" t="n">
        <f aca="false">IF(ISNUMBER(W4479),A4479-W4479,"")</f>
        <v>87</v>
      </c>
      <c r="AA4479" s="55" t="n">
        <f aca="false">MATCH(A4479,DATAS,0)</f>
        <v>2</v>
      </c>
      <c r="AB4479" s="55" t="n">
        <f aca="false">IF(AND(E4479&gt;0,OR(AND(B4479&gt;=1,B4479&lt;=6),B4479=10)),1,0)</f>
        <v>0</v>
      </c>
      <c r="AC4479" s="55" t="n">
        <f aca="false">IF(AND(E4479&gt;0,B4479=10),1,0)</f>
        <v>0</v>
      </c>
      <c r="AD4479" s="55" t="n">
        <f aca="false">IF(AND(C4478=C4479,AA4478=AA4479-1),AB4478,"")</f>
        <v>0</v>
      </c>
      <c r="AE4479" s="55" t="n">
        <f aca="false">IF(AND(C4478=C4479,AA4478=AA4479-1),AC4478,"")</f>
        <v>0</v>
      </c>
      <c r="AF4479" s="55" t="n">
        <f aca="false">IF(AA4479=1,"",IF(AND(AB4479=1,AD4479&lt;&gt;1),1,0))</f>
        <v>0</v>
      </c>
      <c r="AG4479" s="55" t="n">
        <f aca="false">IF(AA4479=1,"",IF(AND(AC4479=1,AE4479&lt;&gt;1),1,0))</f>
        <v>0</v>
      </c>
      <c r="AH4479" s="60" t="str">
        <f aca="false">IF(AND(E4479&gt;0,AA4479&lt;2,NOT(AND(C4480=C4479,AA4480=AA4479+1))),INDEX(DATAS,AA4479+1),"")</f>
        <v/>
      </c>
      <c r="AI4479" s="60" t="str">
        <f aca="false">IF(AND(AC4479=1,AA4479&lt;2),IF(AND(C4480=C4479,AA4480=AA4479+1),IF(AC4480=1,"",INDEX(DATAS,AA4479+1)),INDEX(DATAS,AA4479+1)),"")</f>
        <v/>
      </c>
    </row>
    <row r="4480" customFormat="false" ht="15" hidden="false" customHeight="false" outlineLevel="0" collapsed="false">
      <c r="A4480" s="60" t="n">
        <v>46309</v>
      </c>
      <c r="B4480" s="0" t="n">
        <v>8</v>
      </c>
      <c r="C4480" s="0" t="n">
        <v>6531</v>
      </c>
      <c r="E4480" s="0" t="n">
        <v>0</v>
      </c>
      <c r="F4480" s="55" t="s">
        <v>1234</v>
      </c>
      <c r="I4480" s="55" t="s">
        <v>157</v>
      </c>
      <c r="L4480" s="0" t="n">
        <v>66</v>
      </c>
      <c r="U4480" s="0" t="n">
        <v>519</v>
      </c>
      <c r="V4480" s="0" t="n">
        <v>4</v>
      </c>
      <c r="W4480" s="60" t="n">
        <v>46244</v>
      </c>
      <c r="X4480" s="55" t="n">
        <f aca="false">IF(I4480="Male",0,1)</f>
        <v>1</v>
      </c>
      <c r="Y4480" s="55" t="n">
        <f aca="false">IF(OR(I4480="DNB",I4480="Dry DNB"),1,0)</f>
        <v>0</v>
      </c>
      <c r="Z4480" s="55" t="n">
        <f aca="false">IF(ISNUMBER(W4480),A4480-W4480,"")</f>
        <v>65</v>
      </c>
      <c r="AA4480" s="55" t="n">
        <f aca="false">MATCH(A4480,DATAS,0)</f>
        <v>1</v>
      </c>
      <c r="AB4480" s="55" t="n">
        <f aca="false">IF(AND(E4480&gt;0,OR(AND(B4480&gt;=1,B4480&lt;=6),B4480=10)),1,0)</f>
        <v>0</v>
      </c>
      <c r="AC4480" s="55" t="n">
        <f aca="false">IF(AND(E4480&gt;0,B4480=10),1,0)</f>
        <v>0</v>
      </c>
      <c r="AD4480" s="0" t="str">
        <f aca="false">IF(AND(C4479=C4480,AA4479=AA4480-1),AB4479,"")</f>
        <v/>
      </c>
      <c r="AE4480" s="0" t="str">
        <f aca="false">IF(AND(C4479=C4480,AA4479=AA4480-1),AC4479,"")</f>
        <v/>
      </c>
      <c r="AF4480" s="0" t="str">
        <f aca="false">IF(AA4480=1,"",IF(AND(AB4480=1,AD4480&lt;&gt;1),1,0))</f>
        <v/>
      </c>
      <c r="AG4480" s="0" t="str">
        <f aca="false">IF(AA4480=1,"",IF(AND(AC4480=1,AE4480&lt;&gt;1),1,0))</f>
        <v/>
      </c>
      <c r="AH4480" s="60" t="str">
        <f aca="false">IF(AND(E4480&gt;0,AA4480&lt;2,NOT(AND(C4481=C4480,AA4481=AA4480+1))),INDEX(DATAS,AA4480+1),"")</f>
        <v/>
      </c>
      <c r="AI4480" s="60" t="str">
        <f aca="false">IF(AND(AC4480=1,AA4480&lt;2),IF(AND(C4481=C4480,AA4481=AA4480+1),IF(AC4481=1,"",INDEX(DATAS,AA4480+1)),INDEX(DATAS,AA4480+1)),"")</f>
        <v/>
      </c>
    </row>
    <row r="4481" customFormat="false" ht="15" hidden="false" customHeight="false" outlineLevel="0" collapsed="false">
      <c r="A4481" s="60" t="n">
        <v>46310</v>
      </c>
      <c r="B4481" s="0" t="n">
        <v>8</v>
      </c>
      <c r="C4481" s="0" t="n">
        <v>6531</v>
      </c>
      <c r="E4481" s="0" t="n">
        <v>0</v>
      </c>
      <c r="F4481" s="55" t="s">
        <v>1234</v>
      </c>
      <c r="I4481" s="55" t="s">
        <v>157</v>
      </c>
      <c r="L4481" s="0" t="n">
        <v>67</v>
      </c>
      <c r="U4481" s="0" t="n">
        <v>520</v>
      </c>
      <c r="V4481" s="0" t="n">
        <v>4</v>
      </c>
      <c r="W4481" s="60" t="n">
        <v>46244</v>
      </c>
      <c r="X4481" s="55" t="n">
        <f aca="false">IF(I4481="Male",0,1)</f>
        <v>1</v>
      </c>
      <c r="Y4481" s="55" t="n">
        <f aca="false">IF(OR(I4481="DNB",I4481="Dry DNB"),1,0)</f>
        <v>0</v>
      </c>
      <c r="Z4481" s="55" t="n">
        <f aca="false">IF(ISNUMBER(W4481),A4481-W4481,"")</f>
        <v>66</v>
      </c>
      <c r="AA4481" s="55" t="n">
        <f aca="false">MATCH(A4481,DATAS,0)</f>
        <v>2</v>
      </c>
      <c r="AB4481" s="55" t="n">
        <f aca="false">IF(AND(E4481&gt;0,OR(AND(B4481&gt;=1,B4481&lt;=6),B4481=10)),1,0)</f>
        <v>0</v>
      </c>
      <c r="AC4481" s="55" t="n">
        <f aca="false">IF(AND(E4481&gt;0,B4481=10),1,0)</f>
        <v>0</v>
      </c>
      <c r="AD4481" s="55" t="n">
        <f aca="false">IF(AND(C4480=C4481,AA4480=AA4481-1),AB4480,"")</f>
        <v>0</v>
      </c>
      <c r="AE4481" s="55" t="n">
        <f aca="false">IF(AND(C4480=C4481,AA4480=AA4481-1),AC4480,"")</f>
        <v>0</v>
      </c>
      <c r="AF4481" s="55" t="n">
        <f aca="false">IF(AA4481=1,"",IF(AND(AB4481=1,AD4481&lt;&gt;1),1,0))</f>
        <v>0</v>
      </c>
      <c r="AG4481" s="55" t="n">
        <f aca="false">IF(AA4481=1,"",IF(AND(AC4481=1,AE4481&lt;&gt;1),1,0))</f>
        <v>0</v>
      </c>
      <c r="AH4481" s="60" t="str">
        <f aca="false">IF(AND(E4481&gt;0,AA4481&lt;2,NOT(AND(C4482=C4481,AA4482=AA4481+1))),INDEX(DATAS,AA4481+1),"")</f>
        <v/>
      </c>
      <c r="AI4481" s="60" t="str">
        <f aca="false">IF(AND(AC4481=1,AA4481&lt;2),IF(AND(C4482=C4481,AA4482=AA4481+1),IF(AC4482=1,"",INDEX(DATAS,AA4481+1)),INDEX(DATAS,AA4481+1)),"")</f>
        <v/>
      </c>
    </row>
    <row r="4482" customFormat="false" ht="15" hidden="false" customHeight="false" outlineLevel="0" collapsed="false">
      <c r="A4482" s="60" t="n">
        <v>46309</v>
      </c>
      <c r="B4482" s="0" t="n">
        <v>8</v>
      </c>
      <c r="C4482" s="0" t="n">
        <v>6532</v>
      </c>
      <c r="E4482" s="0" t="n">
        <v>0</v>
      </c>
      <c r="F4482" s="55" t="s">
        <v>1235</v>
      </c>
      <c r="I4482" s="55" t="s">
        <v>157</v>
      </c>
      <c r="L4482" s="0" t="n">
        <v>101</v>
      </c>
      <c r="U4482" s="0" t="n">
        <v>522</v>
      </c>
      <c r="V4482" s="0" t="n">
        <v>2</v>
      </c>
      <c r="W4482" s="60" t="n">
        <v>46209</v>
      </c>
      <c r="X4482" s="55" t="n">
        <f aca="false">IF(I4482="Male",0,1)</f>
        <v>1</v>
      </c>
      <c r="Y4482" s="55" t="n">
        <f aca="false">IF(OR(I4482="DNB",I4482="Dry DNB"),1,0)</f>
        <v>0</v>
      </c>
      <c r="Z4482" s="55" t="n">
        <f aca="false">IF(ISNUMBER(W4482),A4482-W4482,"")</f>
        <v>100</v>
      </c>
      <c r="AA4482" s="55" t="n">
        <f aca="false">MATCH(A4482,DATAS,0)</f>
        <v>1</v>
      </c>
      <c r="AB4482" s="55" t="n">
        <f aca="false">IF(AND(E4482&gt;0,OR(AND(B4482&gt;=1,B4482&lt;=6),B4482=10)),1,0)</f>
        <v>0</v>
      </c>
      <c r="AC4482" s="55" t="n">
        <f aca="false">IF(AND(E4482&gt;0,B4482=10),1,0)</f>
        <v>0</v>
      </c>
      <c r="AD4482" s="0" t="str">
        <f aca="false">IF(AND(C4481=C4482,AA4481=AA4482-1),AB4481,"")</f>
        <v/>
      </c>
      <c r="AE4482" s="0" t="str">
        <f aca="false">IF(AND(C4481=C4482,AA4481=AA4482-1),AC4481,"")</f>
        <v/>
      </c>
      <c r="AF4482" s="0" t="str">
        <f aca="false">IF(AA4482=1,"",IF(AND(AB4482=1,AD4482&lt;&gt;1),1,0))</f>
        <v/>
      </c>
      <c r="AG4482" s="0" t="str">
        <f aca="false">IF(AA4482=1,"",IF(AND(AC4482=1,AE4482&lt;&gt;1),1,0))</f>
        <v/>
      </c>
      <c r="AH4482" s="60" t="str">
        <f aca="false">IF(AND(E4482&gt;0,AA4482&lt;2,NOT(AND(C4483=C4482,AA4483=AA4482+1))),INDEX(DATAS,AA4482+1),"")</f>
        <v/>
      </c>
      <c r="AI4482" s="60" t="str">
        <f aca="false">IF(AND(AC4482=1,AA4482&lt;2),IF(AND(C4483=C4482,AA4483=AA4482+1),IF(AC4483=1,"",INDEX(DATAS,AA4482+1)),INDEX(DATAS,AA4482+1)),"")</f>
        <v/>
      </c>
    </row>
    <row r="4483" customFormat="false" ht="15" hidden="false" customHeight="false" outlineLevel="0" collapsed="false">
      <c r="A4483" s="60" t="n">
        <v>46310</v>
      </c>
      <c r="B4483" s="0" t="n">
        <v>8</v>
      </c>
      <c r="C4483" s="0" t="n">
        <v>6532</v>
      </c>
      <c r="E4483" s="0" t="n">
        <v>0</v>
      </c>
      <c r="F4483" s="55" t="s">
        <v>1235</v>
      </c>
      <c r="I4483" s="55" t="s">
        <v>157</v>
      </c>
      <c r="L4483" s="0" t="n">
        <v>102</v>
      </c>
      <c r="U4483" s="0" t="n">
        <v>523</v>
      </c>
      <c r="V4483" s="0" t="n">
        <v>2</v>
      </c>
      <c r="W4483" s="60" t="n">
        <v>46209</v>
      </c>
      <c r="X4483" s="55" t="n">
        <f aca="false">IF(I4483="Male",0,1)</f>
        <v>1</v>
      </c>
      <c r="Y4483" s="55" t="n">
        <f aca="false">IF(OR(I4483="DNB",I4483="Dry DNB"),1,0)</f>
        <v>0</v>
      </c>
      <c r="Z4483" s="55" t="n">
        <f aca="false">IF(ISNUMBER(W4483),A4483-W4483,"")</f>
        <v>101</v>
      </c>
      <c r="AA4483" s="55" t="n">
        <f aca="false">MATCH(A4483,DATAS,0)</f>
        <v>2</v>
      </c>
      <c r="AB4483" s="55" t="n">
        <f aca="false">IF(AND(E4483&gt;0,OR(AND(B4483&gt;=1,B4483&lt;=6),B4483=10)),1,0)</f>
        <v>0</v>
      </c>
      <c r="AC4483" s="55" t="n">
        <f aca="false">IF(AND(E4483&gt;0,B4483=10),1,0)</f>
        <v>0</v>
      </c>
      <c r="AD4483" s="55" t="n">
        <f aca="false">IF(AND(C4482=C4483,AA4482=AA4483-1),AB4482,"")</f>
        <v>0</v>
      </c>
      <c r="AE4483" s="55" t="n">
        <f aca="false">IF(AND(C4482=C4483,AA4482=AA4483-1),AC4482,"")</f>
        <v>0</v>
      </c>
      <c r="AF4483" s="55" t="n">
        <f aca="false">IF(AA4483=1,"",IF(AND(AB4483=1,AD4483&lt;&gt;1),1,0))</f>
        <v>0</v>
      </c>
      <c r="AG4483" s="55" t="n">
        <f aca="false">IF(AA4483=1,"",IF(AND(AC4483=1,AE4483&lt;&gt;1),1,0))</f>
        <v>0</v>
      </c>
      <c r="AH4483" s="60" t="str">
        <f aca="false">IF(AND(E4483&gt;0,AA4483&lt;2,NOT(AND(C4484=C4483,AA4484=AA4483+1))),INDEX(DATAS,AA4483+1),"")</f>
        <v/>
      </c>
      <c r="AI4483" s="60" t="str">
        <f aca="false">IF(AND(AC4483=1,AA4483&lt;2),IF(AND(C4484=C4483,AA4484=AA4483+1),IF(AC4484=1,"",INDEX(DATAS,AA4483+1)),INDEX(DATAS,AA4483+1)),"")</f>
        <v/>
      </c>
    </row>
    <row r="4484" customFormat="false" ht="15" hidden="false" customHeight="false" outlineLevel="0" collapsed="false">
      <c r="A4484" s="60" t="n">
        <v>46309</v>
      </c>
      <c r="B4484" s="0" t="n">
        <v>8</v>
      </c>
      <c r="C4484" s="0" t="n">
        <v>6533</v>
      </c>
      <c r="E4484" s="0" t="n">
        <v>0</v>
      </c>
      <c r="F4484" s="55" t="s">
        <v>1235</v>
      </c>
      <c r="I4484" s="55" t="s">
        <v>157</v>
      </c>
      <c r="L4484" s="0" t="n">
        <v>63</v>
      </c>
      <c r="U4484" s="0" t="n">
        <v>522</v>
      </c>
      <c r="V4484" s="0" t="n">
        <v>1</v>
      </c>
      <c r="W4484" s="60" t="n">
        <v>46247</v>
      </c>
      <c r="X4484" s="55" t="n">
        <f aca="false">IF(I4484="Male",0,1)</f>
        <v>1</v>
      </c>
      <c r="Y4484" s="55" t="n">
        <f aca="false">IF(OR(I4484="DNB",I4484="Dry DNB"),1,0)</f>
        <v>0</v>
      </c>
      <c r="Z4484" s="55" t="n">
        <f aca="false">IF(ISNUMBER(W4484),A4484-W4484,"")</f>
        <v>62</v>
      </c>
      <c r="AA4484" s="55" t="n">
        <f aca="false">MATCH(A4484,DATAS,0)</f>
        <v>1</v>
      </c>
      <c r="AB4484" s="55" t="n">
        <f aca="false">IF(AND(E4484&gt;0,OR(AND(B4484&gt;=1,B4484&lt;=6),B4484=10)),1,0)</f>
        <v>0</v>
      </c>
      <c r="AC4484" s="55" t="n">
        <f aca="false">IF(AND(E4484&gt;0,B4484=10),1,0)</f>
        <v>0</v>
      </c>
      <c r="AD4484" s="0" t="str">
        <f aca="false">IF(AND(C4483=C4484,AA4483=AA4484-1),AB4483,"")</f>
        <v/>
      </c>
      <c r="AE4484" s="0" t="str">
        <f aca="false">IF(AND(C4483=C4484,AA4483=AA4484-1),AC4483,"")</f>
        <v/>
      </c>
      <c r="AF4484" s="0" t="str">
        <f aca="false">IF(AA4484=1,"",IF(AND(AB4484=1,AD4484&lt;&gt;1),1,0))</f>
        <v/>
      </c>
      <c r="AG4484" s="0" t="str">
        <f aca="false">IF(AA4484=1,"",IF(AND(AC4484=1,AE4484&lt;&gt;1),1,0))</f>
        <v/>
      </c>
      <c r="AH4484" s="60" t="str">
        <f aca="false">IF(AND(E4484&gt;0,AA4484&lt;2,NOT(AND(C4485=C4484,AA4485=AA4484+1))),INDEX(DATAS,AA4484+1),"")</f>
        <v/>
      </c>
      <c r="AI4484" s="60" t="str">
        <f aca="false">IF(AND(AC4484=1,AA4484&lt;2),IF(AND(C4485=C4484,AA4485=AA4484+1),IF(AC4485=1,"",INDEX(DATAS,AA4484+1)),INDEX(DATAS,AA4484+1)),"")</f>
        <v/>
      </c>
    </row>
    <row r="4485" customFormat="false" ht="15" hidden="false" customHeight="false" outlineLevel="0" collapsed="false">
      <c r="A4485" s="60" t="n">
        <v>46310</v>
      </c>
      <c r="B4485" s="0" t="n">
        <v>8</v>
      </c>
      <c r="C4485" s="0" t="n">
        <v>6533</v>
      </c>
      <c r="E4485" s="0" t="n">
        <v>0</v>
      </c>
      <c r="F4485" s="55" t="s">
        <v>1235</v>
      </c>
      <c r="I4485" s="55" t="s">
        <v>157</v>
      </c>
      <c r="L4485" s="0" t="n">
        <v>64</v>
      </c>
      <c r="U4485" s="0" t="n">
        <v>523</v>
      </c>
      <c r="V4485" s="0" t="n">
        <v>1</v>
      </c>
      <c r="W4485" s="60" t="n">
        <v>46247</v>
      </c>
      <c r="X4485" s="55" t="n">
        <f aca="false">IF(I4485="Male",0,1)</f>
        <v>1</v>
      </c>
      <c r="Y4485" s="55" t="n">
        <f aca="false">IF(OR(I4485="DNB",I4485="Dry DNB"),1,0)</f>
        <v>0</v>
      </c>
      <c r="Z4485" s="55" t="n">
        <f aca="false">IF(ISNUMBER(W4485),A4485-W4485,"")</f>
        <v>63</v>
      </c>
      <c r="AA4485" s="55" t="n">
        <f aca="false">MATCH(A4485,DATAS,0)</f>
        <v>2</v>
      </c>
      <c r="AB4485" s="55" t="n">
        <f aca="false">IF(AND(E4485&gt;0,OR(AND(B4485&gt;=1,B4485&lt;=6),B4485=10)),1,0)</f>
        <v>0</v>
      </c>
      <c r="AC4485" s="55" t="n">
        <f aca="false">IF(AND(E4485&gt;0,B4485=10),1,0)</f>
        <v>0</v>
      </c>
      <c r="AD4485" s="55" t="n">
        <f aca="false">IF(AND(C4484=C4485,AA4484=AA4485-1),AB4484,"")</f>
        <v>0</v>
      </c>
      <c r="AE4485" s="55" t="n">
        <f aca="false">IF(AND(C4484=C4485,AA4484=AA4485-1),AC4484,"")</f>
        <v>0</v>
      </c>
      <c r="AF4485" s="55" t="n">
        <f aca="false">IF(AA4485=1,"",IF(AND(AB4485=1,AD4485&lt;&gt;1),1,0))</f>
        <v>0</v>
      </c>
      <c r="AG4485" s="55" t="n">
        <f aca="false">IF(AA4485=1,"",IF(AND(AC4485=1,AE4485&lt;&gt;1),1,0))</f>
        <v>0</v>
      </c>
      <c r="AH4485" s="60" t="str">
        <f aca="false">IF(AND(E4485&gt;0,AA4485&lt;2,NOT(AND(C4486=C4485,AA4486=AA4485+1))),INDEX(DATAS,AA4485+1),"")</f>
        <v/>
      </c>
      <c r="AI4485" s="60" t="str">
        <f aca="false">IF(AND(AC4485=1,AA4485&lt;2),IF(AND(C4486=C4485,AA4486=AA4485+1),IF(AC4486=1,"",INDEX(DATAS,AA4485+1)),INDEX(DATAS,AA4485+1)),"")</f>
        <v/>
      </c>
    </row>
    <row r="4486" customFormat="false" ht="15" hidden="false" customHeight="false" outlineLevel="0" collapsed="false">
      <c r="A4486" s="60" t="n">
        <v>46309</v>
      </c>
      <c r="B4486" s="0" t="n">
        <v>8</v>
      </c>
      <c r="C4486" s="0" t="n">
        <v>6534</v>
      </c>
      <c r="E4486" s="0" t="n">
        <v>0</v>
      </c>
      <c r="F4486" s="55" t="s">
        <v>1235</v>
      </c>
      <c r="I4486" s="55" t="s">
        <v>157</v>
      </c>
      <c r="L4486" s="0" t="n">
        <v>105</v>
      </c>
      <c r="U4486" s="0" t="n">
        <v>522</v>
      </c>
      <c r="V4486" s="0" t="n">
        <v>2</v>
      </c>
      <c r="W4486" s="60" t="n">
        <v>46205</v>
      </c>
      <c r="X4486" s="55" t="n">
        <f aca="false">IF(I4486="Male",0,1)</f>
        <v>1</v>
      </c>
      <c r="Y4486" s="55" t="n">
        <f aca="false">IF(OR(I4486="DNB",I4486="Dry DNB"),1,0)</f>
        <v>0</v>
      </c>
      <c r="Z4486" s="55" t="n">
        <f aca="false">IF(ISNUMBER(W4486),A4486-W4486,"")</f>
        <v>104</v>
      </c>
      <c r="AA4486" s="55" t="n">
        <f aca="false">MATCH(A4486,DATAS,0)</f>
        <v>1</v>
      </c>
      <c r="AB4486" s="55" t="n">
        <f aca="false">IF(AND(E4486&gt;0,OR(AND(B4486&gt;=1,B4486&lt;=6),B4486=10)),1,0)</f>
        <v>0</v>
      </c>
      <c r="AC4486" s="55" t="n">
        <f aca="false">IF(AND(E4486&gt;0,B4486=10),1,0)</f>
        <v>0</v>
      </c>
      <c r="AD4486" s="0" t="str">
        <f aca="false">IF(AND(C4485=C4486,AA4485=AA4486-1),AB4485,"")</f>
        <v/>
      </c>
      <c r="AE4486" s="0" t="str">
        <f aca="false">IF(AND(C4485=C4486,AA4485=AA4486-1),AC4485,"")</f>
        <v/>
      </c>
      <c r="AF4486" s="0" t="str">
        <f aca="false">IF(AA4486=1,"",IF(AND(AB4486=1,AD4486&lt;&gt;1),1,0))</f>
        <v/>
      </c>
      <c r="AG4486" s="0" t="str">
        <f aca="false">IF(AA4486=1,"",IF(AND(AC4486=1,AE4486&lt;&gt;1),1,0))</f>
        <v/>
      </c>
      <c r="AH4486" s="60" t="str">
        <f aca="false">IF(AND(E4486&gt;0,AA4486&lt;2,NOT(AND(C4487=C4486,AA4487=AA4486+1))),INDEX(DATAS,AA4486+1),"")</f>
        <v/>
      </c>
      <c r="AI4486" s="60" t="str">
        <f aca="false">IF(AND(AC4486=1,AA4486&lt;2),IF(AND(C4487=C4486,AA4487=AA4486+1),IF(AC4487=1,"",INDEX(DATAS,AA4486+1)),INDEX(DATAS,AA4486+1)),"")</f>
        <v/>
      </c>
    </row>
    <row r="4487" customFormat="false" ht="15" hidden="false" customHeight="false" outlineLevel="0" collapsed="false">
      <c r="A4487" s="60" t="n">
        <v>46310</v>
      </c>
      <c r="B4487" s="0" t="n">
        <v>8</v>
      </c>
      <c r="C4487" s="0" t="n">
        <v>6534</v>
      </c>
      <c r="E4487" s="0" t="n">
        <v>0</v>
      </c>
      <c r="F4487" s="55" t="s">
        <v>1235</v>
      </c>
      <c r="I4487" s="55" t="s">
        <v>157</v>
      </c>
      <c r="L4487" s="0" t="n">
        <v>106</v>
      </c>
      <c r="U4487" s="0" t="n">
        <v>523</v>
      </c>
      <c r="V4487" s="0" t="n">
        <v>2</v>
      </c>
      <c r="W4487" s="60" t="n">
        <v>46205</v>
      </c>
      <c r="X4487" s="55" t="n">
        <f aca="false">IF(I4487="Male",0,1)</f>
        <v>1</v>
      </c>
      <c r="Y4487" s="55" t="n">
        <f aca="false">IF(OR(I4487="DNB",I4487="Dry DNB"),1,0)</f>
        <v>0</v>
      </c>
      <c r="Z4487" s="55" t="n">
        <f aca="false">IF(ISNUMBER(W4487),A4487-W4487,"")</f>
        <v>105</v>
      </c>
      <c r="AA4487" s="55" t="n">
        <f aca="false">MATCH(A4487,DATAS,0)</f>
        <v>2</v>
      </c>
      <c r="AB4487" s="55" t="n">
        <f aca="false">IF(AND(E4487&gt;0,OR(AND(B4487&gt;=1,B4487&lt;=6),B4487=10)),1,0)</f>
        <v>0</v>
      </c>
      <c r="AC4487" s="55" t="n">
        <f aca="false">IF(AND(E4487&gt;0,B4487=10),1,0)</f>
        <v>0</v>
      </c>
      <c r="AD4487" s="55" t="n">
        <f aca="false">IF(AND(C4486=C4487,AA4486=AA4487-1),AB4486,"")</f>
        <v>0</v>
      </c>
      <c r="AE4487" s="55" t="n">
        <f aca="false">IF(AND(C4486=C4487,AA4486=AA4487-1),AC4486,"")</f>
        <v>0</v>
      </c>
      <c r="AF4487" s="55" t="n">
        <f aca="false">IF(AA4487=1,"",IF(AND(AB4487=1,AD4487&lt;&gt;1),1,0))</f>
        <v>0</v>
      </c>
      <c r="AG4487" s="55" t="n">
        <f aca="false">IF(AA4487=1,"",IF(AND(AC4487=1,AE4487&lt;&gt;1),1,0))</f>
        <v>0</v>
      </c>
      <c r="AH4487" s="60" t="str">
        <f aca="false">IF(AND(E4487&gt;0,AA4487&lt;2,NOT(AND(C4488=C4487,AA4488=AA4487+1))),INDEX(DATAS,AA4487+1),"")</f>
        <v/>
      </c>
      <c r="AI4487" s="60" t="str">
        <f aca="false">IF(AND(AC4487=1,AA4487&lt;2),IF(AND(C4488=C4487,AA4488=AA4487+1),IF(AC4488=1,"",INDEX(DATAS,AA4487+1)),INDEX(DATAS,AA4487+1)),"")</f>
        <v/>
      </c>
    </row>
    <row r="4488" customFormat="false" ht="15" hidden="false" customHeight="false" outlineLevel="0" collapsed="false">
      <c r="A4488" s="60" t="n">
        <v>46309</v>
      </c>
      <c r="B4488" s="0" t="n">
        <v>8</v>
      </c>
      <c r="C4488" s="0" t="n">
        <v>6535</v>
      </c>
      <c r="E4488" s="0" t="n">
        <v>0</v>
      </c>
      <c r="F4488" s="55" t="s">
        <v>1236</v>
      </c>
      <c r="I4488" s="55" t="s">
        <v>157</v>
      </c>
      <c r="L4488" s="0" t="n">
        <v>92</v>
      </c>
      <c r="U4488" s="0" t="n">
        <v>521</v>
      </c>
      <c r="V4488" s="0" t="n">
        <v>2</v>
      </c>
      <c r="W4488" s="60" t="n">
        <v>46218</v>
      </c>
      <c r="X4488" s="55" t="n">
        <f aca="false">IF(I4488="Male",0,1)</f>
        <v>1</v>
      </c>
      <c r="Y4488" s="55" t="n">
        <f aca="false">IF(OR(I4488="DNB",I4488="Dry DNB"),1,0)</f>
        <v>0</v>
      </c>
      <c r="Z4488" s="55" t="n">
        <f aca="false">IF(ISNUMBER(W4488),A4488-W4488,"")</f>
        <v>91</v>
      </c>
      <c r="AA4488" s="55" t="n">
        <f aca="false">MATCH(A4488,DATAS,0)</f>
        <v>1</v>
      </c>
      <c r="AB4488" s="55" t="n">
        <f aca="false">IF(AND(E4488&gt;0,OR(AND(B4488&gt;=1,B4488&lt;=6),B4488=10)),1,0)</f>
        <v>0</v>
      </c>
      <c r="AC4488" s="55" t="n">
        <f aca="false">IF(AND(E4488&gt;0,B4488=10),1,0)</f>
        <v>0</v>
      </c>
      <c r="AD4488" s="0" t="str">
        <f aca="false">IF(AND(C4487=C4488,AA4487=AA4488-1),AB4487,"")</f>
        <v/>
      </c>
      <c r="AE4488" s="0" t="str">
        <f aca="false">IF(AND(C4487=C4488,AA4487=AA4488-1),AC4487,"")</f>
        <v/>
      </c>
      <c r="AF4488" s="0" t="str">
        <f aca="false">IF(AA4488=1,"",IF(AND(AB4488=1,AD4488&lt;&gt;1),1,0))</f>
        <v/>
      </c>
      <c r="AG4488" s="0" t="str">
        <f aca="false">IF(AA4488=1,"",IF(AND(AC4488=1,AE4488&lt;&gt;1),1,0))</f>
        <v/>
      </c>
      <c r="AH4488" s="60" t="str">
        <f aca="false">IF(AND(E4488&gt;0,AA4488&lt;2,NOT(AND(C4489=C4488,AA4489=AA4488+1))),INDEX(DATAS,AA4488+1),"")</f>
        <v/>
      </c>
      <c r="AI4488" s="60" t="str">
        <f aca="false">IF(AND(AC4488=1,AA4488&lt;2),IF(AND(C4489=C4488,AA4489=AA4488+1),IF(AC4489=1,"",INDEX(DATAS,AA4488+1)),INDEX(DATAS,AA4488+1)),"")</f>
        <v/>
      </c>
    </row>
    <row r="4489" customFormat="false" ht="15" hidden="false" customHeight="false" outlineLevel="0" collapsed="false">
      <c r="A4489" s="60" t="n">
        <v>46310</v>
      </c>
      <c r="B4489" s="0" t="n">
        <v>8</v>
      </c>
      <c r="C4489" s="0" t="n">
        <v>6535</v>
      </c>
      <c r="E4489" s="0" t="n">
        <v>0</v>
      </c>
      <c r="F4489" s="55" t="s">
        <v>1236</v>
      </c>
      <c r="I4489" s="55" t="s">
        <v>157</v>
      </c>
      <c r="L4489" s="0" t="n">
        <v>93</v>
      </c>
      <c r="U4489" s="0" t="n">
        <v>522</v>
      </c>
      <c r="V4489" s="0" t="n">
        <v>2</v>
      </c>
      <c r="W4489" s="60" t="n">
        <v>46218</v>
      </c>
      <c r="X4489" s="55" t="n">
        <f aca="false">IF(I4489="Male",0,1)</f>
        <v>1</v>
      </c>
      <c r="Y4489" s="55" t="n">
        <f aca="false">IF(OR(I4489="DNB",I4489="Dry DNB"),1,0)</f>
        <v>0</v>
      </c>
      <c r="Z4489" s="55" t="n">
        <f aca="false">IF(ISNUMBER(W4489),A4489-W4489,"")</f>
        <v>92</v>
      </c>
      <c r="AA4489" s="55" t="n">
        <f aca="false">MATCH(A4489,DATAS,0)</f>
        <v>2</v>
      </c>
      <c r="AB4489" s="55" t="n">
        <f aca="false">IF(AND(E4489&gt;0,OR(AND(B4489&gt;=1,B4489&lt;=6),B4489=10)),1,0)</f>
        <v>0</v>
      </c>
      <c r="AC4489" s="55" t="n">
        <f aca="false">IF(AND(E4489&gt;0,B4489=10),1,0)</f>
        <v>0</v>
      </c>
      <c r="AD4489" s="55" t="n">
        <f aca="false">IF(AND(C4488=C4489,AA4488=AA4489-1),AB4488,"")</f>
        <v>0</v>
      </c>
      <c r="AE4489" s="55" t="n">
        <f aca="false">IF(AND(C4488=C4489,AA4488=AA4489-1),AC4488,"")</f>
        <v>0</v>
      </c>
      <c r="AF4489" s="55" t="n">
        <f aca="false">IF(AA4489=1,"",IF(AND(AB4489=1,AD4489&lt;&gt;1),1,0))</f>
        <v>0</v>
      </c>
      <c r="AG4489" s="55" t="n">
        <f aca="false">IF(AA4489=1,"",IF(AND(AC4489=1,AE4489&lt;&gt;1),1,0))</f>
        <v>0</v>
      </c>
      <c r="AH4489" s="60" t="str">
        <f aca="false">IF(AND(E4489&gt;0,AA4489&lt;2,NOT(AND(C4490=C4489,AA4490=AA4489+1))),INDEX(DATAS,AA4489+1),"")</f>
        <v/>
      </c>
      <c r="AI4489" s="60" t="str">
        <f aca="false">IF(AND(AC4489=1,AA4489&lt;2),IF(AND(C4490=C4489,AA4490=AA4489+1),IF(AC4490=1,"",INDEX(DATAS,AA4489+1)),INDEX(DATAS,AA4489+1)),"")</f>
        <v/>
      </c>
    </row>
    <row r="4490" customFormat="false" ht="15" hidden="false" customHeight="false" outlineLevel="0" collapsed="false">
      <c r="A4490" s="60" t="n">
        <v>46309</v>
      </c>
      <c r="B4490" s="0" t="n">
        <v>8</v>
      </c>
      <c r="C4490" s="0" t="n">
        <v>6536</v>
      </c>
      <c r="E4490" s="0" t="n">
        <v>0</v>
      </c>
      <c r="F4490" s="55" t="s">
        <v>1236</v>
      </c>
      <c r="I4490" s="55" t="s">
        <v>157</v>
      </c>
      <c r="L4490" s="0" t="n">
        <v>86</v>
      </c>
      <c r="U4490" s="0" t="n">
        <v>521</v>
      </c>
      <c r="V4490" s="0" t="n">
        <v>2</v>
      </c>
      <c r="W4490" s="60" t="n">
        <v>46224</v>
      </c>
      <c r="X4490" s="55" t="n">
        <f aca="false">IF(I4490="Male",0,1)</f>
        <v>1</v>
      </c>
      <c r="Y4490" s="55" t="n">
        <f aca="false">IF(OR(I4490="DNB",I4490="Dry DNB"),1,0)</f>
        <v>0</v>
      </c>
      <c r="Z4490" s="55" t="n">
        <f aca="false">IF(ISNUMBER(W4490),A4490-W4490,"")</f>
        <v>85</v>
      </c>
      <c r="AA4490" s="55" t="n">
        <f aca="false">MATCH(A4490,DATAS,0)</f>
        <v>1</v>
      </c>
      <c r="AB4490" s="55" t="n">
        <f aca="false">IF(AND(E4490&gt;0,OR(AND(B4490&gt;=1,B4490&lt;=6),B4490=10)),1,0)</f>
        <v>0</v>
      </c>
      <c r="AC4490" s="55" t="n">
        <f aca="false">IF(AND(E4490&gt;0,B4490=10),1,0)</f>
        <v>0</v>
      </c>
      <c r="AD4490" s="0" t="str">
        <f aca="false">IF(AND(C4489=C4490,AA4489=AA4490-1),AB4489,"")</f>
        <v/>
      </c>
      <c r="AE4490" s="0" t="str">
        <f aca="false">IF(AND(C4489=C4490,AA4489=AA4490-1),AC4489,"")</f>
        <v/>
      </c>
      <c r="AF4490" s="0" t="str">
        <f aca="false">IF(AA4490=1,"",IF(AND(AB4490=1,AD4490&lt;&gt;1),1,0))</f>
        <v/>
      </c>
      <c r="AG4490" s="0" t="str">
        <f aca="false">IF(AA4490=1,"",IF(AND(AC4490=1,AE4490&lt;&gt;1),1,0))</f>
        <v/>
      </c>
      <c r="AH4490" s="60" t="str">
        <f aca="false">IF(AND(E4490&gt;0,AA4490&lt;2,NOT(AND(C4491=C4490,AA4491=AA4490+1))),INDEX(DATAS,AA4490+1),"")</f>
        <v/>
      </c>
      <c r="AI4490" s="60" t="str">
        <f aca="false">IF(AND(AC4490=1,AA4490&lt;2),IF(AND(C4491=C4490,AA4491=AA4490+1),IF(AC4491=1,"",INDEX(DATAS,AA4490+1)),INDEX(DATAS,AA4490+1)),"")</f>
        <v/>
      </c>
    </row>
    <row r="4491" customFormat="false" ht="15" hidden="false" customHeight="false" outlineLevel="0" collapsed="false">
      <c r="A4491" s="60" t="n">
        <v>46310</v>
      </c>
      <c r="B4491" s="0" t="n">
        <v>8</v>
      </c>
      <c r="C4491" s="0" t="n">
        <v>6536</v>
      </c>
      <c r="E4491" s="0" t="n">
        <v>0</v>
      </c>
      <c r="F4491" s="55" t="s">
        <v>1236</v>
      </c>
      <c r="I4491" s="55" t="s">
        <v>157</v>
      </c>
      <c r="L4491" s="0" t="n">
        <v>87</v>
      </c>
      <c r="U4491" s="0" t="n">
        <v>522</v>
      </c>
      <c r="V4491" s="0" t="n">
        <v>2</v>
      </c>
      <c r="W4491" s="60" t="n">
        <v>46224</v>
      </c>
      <c r="X4491" s="55" t="n">
        <f aca="false">IF(I4491="Male",0,1)</f>
        <v>1</v>
      </c>
      <c r="Y4491" s="55" t="n">
        <f aca="false">IF(OR(I4491="DNB",I4491="Dry DNB"),1,0)</f>
        <v>0</v>
      </c>
      <c r="Z4491" s="55" t="n">
        <f aca="false">IF(ISNUMBER(W4491),A4491-W4491,"")</f>
        <v>86</v>
      </c>
      <c r="AA4491" s="55" t="n">
        <f aca="false">MATCH(A4491,DATAS,0)</f>
        <v>2</v>
      </c>
      <c r="AB4491" s="55" t="n">
        <f aca="false">IF(AND(E4491&gt;0,OR(AND(B4491&gt;=1,B4491&lt;=6),B4491=10)),1,0)</f>
        <v>0</v>
      </c>
      <c r="AC4491" s="55" t="n">
        <f aca="false">IF(AND(E4491&gt;0,B4491=10),1,0)</f>
        <v>0</v>
      </c>
      <c r="AD4491" s="55" t="n">
        <f aca="false">IF(AND(C4490=C4491,AA4490=AA4491-1),AB4490,"")</f>
        <v>0</v>
      </c>
      <c r="AE4491" s="55" t="n">
        <f aca="false">IF(AND(C4490=C4491,AA4490=AA4491-1),AC4490,"")</f>
        <v>0</v>
      </c>
      <c r="AF4491" s="55" t="n">
        <f aca="false">IF(AA4491=1,"",IF(AND(AB4491=1,AD4491&lt;&gt;1),1,0))</f>
        <v>0</v>
      </c>
      <c r="AG4491" s="55" t="n">
        <f aca="false">IF(AA4491=1,"",IF(AND(AC4491=1,AE4491&lt;&gt;1),1,0))</f>
        <v>0</v>
      </c>
      <c r="AH4491" s="60" t="str">
        <f aca="false">IF(AND(E4491&gt;0,AA4491&lt;2,NOT(AND(C4492=C4491,AA4492=AA4491+1))),INDEX(DATAS,AA4491+1),"")</f>
        <v/>
      </c>
      <c r="AI4491" s="60" t="str">
        <f aca="false">IF(AND(AC4491=1,AA4491&lt;2),IF(AND(C4492=C4491,AA4492=AA4491+1),IF(AC4492=1,"",INDEX(DATAS,AA4491+1)),INDEX(DATAS,AA4491+1)),"")</f>
        <v/>
      </c>
    </row>
    <row r="4492" customFormat="false" ht="15" hidden="false" customHeight="false" outlineLevel="0" collapsed="false">
      <c r="A4492" s="60" t="n">
        <v>46309</v>
      </c>
      <c r="B4492" s="0" t="n">
        <v>8</v>
      </c>
      <c r="C4492" s="0" t="n">
        <v>6537</v>
      </c>
      <c r="E4492" s="0" t="n">
        <v>0</v>
      </c>
      <c r="F4492" s="55" t="s">
        <v>1236</v>
      </c>
      <c r="I4492" s="55" t="s">
        <v>157</v>
      </c>
      <c r="L4492" s="0" t="n">
        <v>63</v>
      </c>
      <c r="U4492" s="0" t="n">
        <v>521</v>
      </c>
      <c r="V4492" s="0" t="n">
        <v>3</v>
      </c>
      <c r="W4492" s="60" t="n">
        <v>46247</v>
      </c>
      <c r="X4492" s="55" t="n">
        <f aca="false">IF(I4492="Male",0,1)</f>
        <v>1</v>
      </c>
      <c r="Y4492" s="55" t="n">
        <f aca="false">IF(OR(I4492="DNB",I4492="Dry DNB"),1,0)</f>
        <v>0</v>
      </c>
      <c r="Z4492" s="55" t="n">
        <f aca="false">IF(ISNUMBER(W4492),A4492-W4492,"")</f>
        <v>62</v>
      </c>
      <c r="AA4492" s="55" t="n">
        <f aca="false">MATCH(A4492,DATAS,0)</f>
        <v>1</v>
      </c>
      <c r="AB4492" s="55" t="n">
        <f aca="false">IF(AND(E4492&gt;0,OR(AND(B4492&gt;=1,B4492&lt;=6),B4492=10)),1,0)</f>
        <v>0</v>
      </c>
      <c r="AC4492" s="55" t="n">
        <f aca="false">IF(AND(E4492&gt;0,B4492=10),1,0)</f>
        <v>0</v>
      </c>
      <c r="AD4492" s="0" t="str">
        <f aca="false">IF(AND(C4491=C4492,AA4491=AA4492-1),AB4491,"")</f>
        <v/>
      </c>
      <c r="AE4492" s="0" t="str">
        <f aca="false">IF(AND(C4491=C4492,AA4491=AA4492-1),AC4491,"")</f>
        <v/>
      </c>
      <c r="AF4492" s="0" t="str">
        <f aca="false">IF(AA4492=1,"",IF(AND(AB4492=1,AD4492&lt;&gt;1),1,0))</f>
        <v/>
      </c>
      <c r="AG4492" s="0" t="str">
        <f aca="false">IF(AA4492=1,"",IF(AND(AC4492=1,AE4492&lt;&gt;1),1,0))</f>
        <v/>
      </c>
      <c r="AH4492" s="60" t="str">
        <f aca="false">IF(AND(E4492&gt;0,AA4492&lt;2,NOT(AND(C4493=C4492,AA4493=AA4492+1))),INDEX(DATAS,AA4492+1),"")</f>
        <v/>
      </c>
      <c r="AI4492" s="60" t="str">
        <f aca="false">IF(AND(AC4492=1,AA4492&lt;2),IF(AND(C4493=C4492,AA4493=AA4492+1),IF(AC4493=1,"",INDEX(DATAS,AA4492+1)),INDEX(DATAS,AA4492+1)),"")</f>
        <v/>
      </c>
    </row>
    <row r="4493" customFormat="false" ht="15" hidden="false" customHeight="false" outlineLevel="0" collapsed="false">
      <c r="A4493" s="60" t="n">
        <v>46310</v>
      </c>
      <c r="B4493" s="0" t="n">
        <v>8</v>
      </c>
      <c r="C4493" s="0" t="n">
        <v>6537</v>
      </c>
      <c r="E4493" s="0" t="n">
        <v>0</v>
      </c>
      <c r="F4493" s="55" t="s">
        <v>1236</v>
      </c>
      <c r="I4493" s="55" t="s">
        <v>157</v>
      </c>
      <c r="L4493" s="0" t="n">
        <v>64</v>
      </c>
      <c r="U4493" s="0" t="n">
        <v>522</v>
      </c>
      <c r="V4493" s="0" t="n">
        <v>3</v>
      </c>
      <c r="W4493" s="60" t="n">
        <v>46247</v>
      </c>
      <c r="X4493" s="55" t="n">
        <f aca="false">IF(I4493="Male",0,1)</f>
        <v>1</v>
      </c>
      <c r="Y4493" s="55" t="n">
        <f aca="false">IF(OR(I4493="DNB",I4493="Dry DNB"),1,0)</f>
        <v>0</v>
      </c>
      <c r="Z4493" s="55" t="n">
        <f aca="false">IF(ISNUMBER(W4493),A4493-W4493,"")</f>
        <v>63</v>
      </c>
      <c r="AA4493" s="55" t="n">
        <f aca="false">MATCH(A4493,DATAS,0)</f>
        <v>2</v>
      </c>
      <c r="AB4493" s="55" t="n">
        <f aca="false">IF(AND(E4493&gt;0,OR(AND(B4493&gt;=1,B4493&lt;=6),B4493=10)),1,0)</f>
        <v>0</v>
      </c>
      <c r="AC4493" s="55" t="n">
        <f aca="false">IF(AND(E4493&gt;0,B4493=10),1,0)</f>
        <v>0</v>
      </c>
      <c r="AD4493" s="55" t="n">
        <f aca="false">IF(AND(C4492=C4493,AA4492=AA4493-1),AB4492,"")</f>
        <v>0</v>
      </c>
      <c r="AE4493" s="55" t="n">
        <f aca="false">IF(AND(C4492=C4493,AA4492=AA4493-1),AC4492,"")</f>
        <v>0</v>
      </c>
      <c r="AF4493" s="55" t="n">
        <f aca="false">IF(AA4493=1,"",IF(AND(AB4493=1,AD4493&lt;&gt;1),1,0))</f>
        <v>0</v>
      </c>
      <c r="AG4493" s="55" t="n">
        <f aca="false">IF(AA4493=1,"",IF(AND(AC4493=1,AE4493&lt;&gt;1),1,0))</f>
        <v>0</v>
      </c>
      <c r="AH4493" s="60" t="str">
        <f aca="false">IF(AND(E4493&gt;0,AA4493&lt;2,NOT(AND(C4494=C4493,AA4494=AA4493+1))),INDEX(DATAS,AA4493+1),"")</f>
        <v/>
      </c>
      <c r="AI4493" s="60" t="str">
        <f aca="false">IF(AND(AC4493=1,AA4493&lt;2),IF(AND(C4494=C4493,AA4494=AA4493+1),IF(AC4494=1,"",INDEX(DATAS,AA4493+1)),INDEX(DATAS,AA4493+1)),"")</f>
        <v/>
      </c>
    </row>
    <row r="4494" customFormat="false" ht="15" hidden="false" customHeight="false" outlineLevel="0" collapsed="false">
      <c r="A4494" s="60" t="n">
        <v>46309</v>
      </c>
      <c r="B4494" s="0" t="n">
        <v>8</v>
      </c>
      <c r="C4494" s="0" t="n">
        <v>6538</v>
      </c>
      <c r="E4494" s="0" t="n">
        <v>0</v>
      </c>
      <c r="F4494" s="55" t="s">
        <v>1237</v>
      </c>
      <c r="I4494" s="55" t="s">
        <v>157</v>
      </c>
      <c r="L4494" s="0" t="n">
        <v>105</v>
      </c>
      <c r="U4494" s="0" t="n">
        <v>520</v>
      </c>
      <c r="V4494" s="0" t="n">
        <v>1</v>
      </c>
      <c r="W4494" s="60" t="n">
        <v>46205</v>
      </c>
      <c r="X4494" s="55" t="n">
        <f aca="false">IF(I4494="Male",0,1)</f>
        <v>1</v>
      </c>
      <c r="Y4494" s="55" t="n">
        <f aca="false">IF(OR(I4494="DNB",I4494="Dry DNB"),1,0)</f>
        <v>0</v>
      </c>
      <c r="Z4494" s="55" t="n">
        <f aca="false">IF(ISNUMBER(W4494),A4494-W4494,"")</f>
        <v>104</v>
      </c>
      <c r="AA4494" s="55" t="n">
        <f aca="false">MATCH(A4494,DATAS,0)</f>
        <v>1</v>
      </c>
      <c r="AB4494" s="55" t="n">
        <f aca="false">IF(AND(E4494&gt;0,OR(AND(B4494&gt;=1,B4494&lt;=6),B4494=10)),1,0)</f>
        <v>0</v>
      </c>
      <c r="AC4494" s="55" t="n">
        <f aca="false">IF(AND(E4494&gt;0,B4494=10),1,0)</f>
        <v>0</v>
      </c>
      <c r="AD4494" s="0" t="str">
        <f aca="false">IF(AND(C4493=C4494,AA4493=AA4494-1),AB4493,"")</f>
        <v/>
      </c>
      <c r="AE4494" s="0" t="str">
        <f aca="false">IF(AND(C4493=C4494,AA4493=AA4494-1),AC4493,"")</f>
        <v/>
      </c>
      <c r="AF4494" s="0" t="str">
        <f aca="false">IF(AA4494=1,"",IF(AND(AB4494=1,AD4494&lt;&gt;1),1,0))</f>
        <v/>
      </c>
      <c r="AG4494" s="0" t="str">
        <f aca="false">IF(AA4494=1,"",IF(AND(AC4494=1,AE4494&lt;&gt;1),1,0))</f>
        <v/>
      </c>
      <c r="AH4494" s="60" t="str">
        <f aca="false">IF(AND(E4494&gt;0,AA4494&lt;2,NOT(AND(C4495=C4494,AA4495=AA4494+1))),INDEX(DATAS,AA4494+1),"")</f>
        <v/>
      </c>
      <c r="AI4494" s="60" t="str">
        <f aca="false">IF(AND(AC4494=1,AA4494&lt;2),IF(AND(C4495=C4494,AA4495=AA4494+1),IF(AC4495=1,"",INDEX(DATAS,AA4494+1)),INDEX(DATAS,AA4494+1)),"")</f>
        <v/>
      </c>
    </row>
    <row r="4495" customFormat="false" ht="15" hidden="false" customHeight="false" outlineLevel="0" collapsed="false">
      <c r="A4495" s="60" t="n">
        <v>46310</v>
      </c>
      <c r="B4495" s="0" t="n">
        <v>8</v>
      </c>
      <c r="C4495" s="0" t="n">
        <v>6538</v>
      </c>
      <c r="E4495" s="0" t="n">
        <v>0</v>
      </c>
      <c r="F4495" s="55" t="s">
        <v>1237</v>
      </c>
      <c r="I4495" s="55" t="s">
        <v>157</v>
      </c>
      <c r="L4495" s="0" t="n">
        <v>106</v>
      </c>
      <c r="U4495" s="0" t="n">
        <v>521</v>
      </c>
      <c r="V4495" s="0" t="n">
        <v>1</v>
      </c>
      <c r="W4495" s="60" t="n">
        <v>46205</v>
      </c>
      <c r="X4495" s="55" t="n">
        <f aca="false">IF(I4495="Male",0,1)</f>
        <v>1</v>
      </c>
      <c r="Y4495" s="55" t="n">
        <f aca="false">IF(OR(I4495="DNB",I4495="Dry DNB"),1,0)</f>
        <v>0</v>
      </c>
      <c r="Z4495" s="55" t="n">
        <f aca="false">IF(ISNUMBER(W4495),A4495-W4495,"")</f>
        <v>105</v>
      </c>
      <c r="AA4495" s="55" t="n">
        <f aca="false">MATCH(A4495,DATAS,0)</f>
        <v>2</v>
      </c>
      <c r="AB4495" s="55" t="n">
        <f aca="false">IF(AND(E4495&gt;0,OR(AND(B4495&gt;=1,B4495&lt;=6),B4495=10)),1,0)</f>
        <v>0</v>
      </c>
      <c r="AC4495" s="55" t="n">
        <f aca="false">IF(AND(E4495&gt;0,B4495=10),1,0)</f>
        <v>0</v>
      </c>
      <c r="AD4495" s="55" t="n">
        <f aca="false">IF(AND(C4494=C4495,AA4494=AA4495-1),AB4494,"")</f>
        <v>0</v>
      </c>
      <c r="AE4495" s="55" t="n">
        <f aca="false">IF(AND(C4494=C4495,AA4494=AA4495-1),AC4494,"")</f>
        <v>0</v>
      </c>
      <c r="AF4495" s="55" t="n">
        <f aca="false">IF(AA4495=1,"",IF(AND(AB4495=1,AD4495&lt;&gt;1),1,0))</f>
        <v>0</v>
      </c>
      <c r="AG4495" s="55" t="n">
        <f aca="false">IF(AA4495=1,"",IF(AND(AC4495=1,AE4495&lt;&gt;1),1,0))</f>
        <v>0</v>
      </c>
      <c r="AH4495" s="60" t="str">
        <f aca="false">IF(AND(E4495&gt;0,AA4495&lt;2,NOT(AND(C4496=C4495,AA4496=AA4495+1))),INDEX(DATAS,AA4495+1),"")</f>
        <v/>
      </c>
      <c r="AI4495" s="60" t="str">
        <f aca="false">IF(AND(AC4495=1,AA4495&lt;2),IF(AND(C4496=C4495,AA4496=AA4495+1),IF(AC4496=1,"",INDEX(DATAS,AA4495+1)),INDEX(DATAS,AA4495+1)),"")</f>
        <v/>
      </c>
    </row>
    <row r="4496" customFormat="false" ht="15" hidden="false" customHeight="false" outlineLevel="0" collapsed="false">
      <c r="A4496" s="60" t="n">
        <v>46309</v>
      </c>
      <c r="B4496" s="0" t="n">
        <v>8</v>
      </c>
      <c r="C4496" s="0" t="n">
        <v>6539</v>
      </c>
      <c r="E4496" s="0" t="n">
        <v>0</v>
      </c>
      <c r="F4496" s="55" t="s">
        <v>1234</v>
      </c>
      <c r="I4496" s="55" t="s">
        <v>157</v>
      </c>
      <c r="L4496" s="0" t="n">
        <v>120</v>
      </c>
      <c r="U4496" s="0" t="n">
        <v>519</v>
      </c>
      <c r="V4496" s="0" t="n">
        <v>1</v>
      </c>
      <c r="W4496" s="60" t="n">
        <v>46190</v>
      </c>
      <c r="X4496" s="55" t="n">
        <f aca="false">IF(I4496="Male",0,1)</f>
        <v>1</v>
      </c>
      <c r="Y4496" s="55" t="n">
        <f aca="false">IF(OR(I4496="DNB",I4496="Dry DNB"),1,0)</f>
        <v>0</v>
      </c>
      <c r="Z4496" s="55" t="n">
        <f aca="false">IF(ISNUMBER(W4496),A4496-W4496,"")</f>
        <v>119</v>
      </c>
      <c r="AA4496" s="55" t="n">
        <f aca="false">MATCH(A4496,DATAS,0)</f>
        <v>1</v>
      </c>
      <c r="AB4496" s="55" t="n">
        <f aca="false">IF(AND(E4496&gt;0,OR(AND(B4496&gt;=1,B4496&lt;=6),B4496=10)),1,0)</f>
        <v>0</v>
      </c>
      <c r="AC4496" s="55" t="n">
        <f aca="false">IF(AND(E4496&gt;0,B4496=10),1,0)</f>
        <v>0</v>
      </c>
      <c r="AD4496" s="0" t="str">
        <f aca="false">IF(AND(C4495=C4496,AA4495=AA4496-1),AB4495,"")</f>
        <v/>
      </c>
      <c r="AE4496" s="0" t="str">
        <f aca="false">IF(AND(C4495=C4496,AA4495=AA4496-1),AC4495,"")</f>
        <v/>
      </c>
      <c r="AF4496" s="0" t="str">
        <f aca="false">IF(AA4496=1,"",IF(AND(AB4496=1,AD4496&lt;&gt;1),1,0))</f>
        <v/>
      </c>
      <c r="AG4496" s="0" t="str">
        <f aca="false">IF(AA4496=1,"",IF(AND(AC4496=1,AE4496&lt;&gt;1),1,0))</f>
        <v/>
      </c>
      <c r="AH4496" s="60" t="str">
        <f aca="false">IF(AND(E4496&gt;0,AA4496&lt;2,NOT(AND(C4497=C4496,AA4497=AA4496+1))),INDEX(DATAS,AA4496+1),"")</f>
        <v/>
      </c>
      <c r="AI4496" s="60" t="str">
        <f aca="false">IF(AND(AC4496=1,AA4496&lt;2),IF(AND(C4497=C4496,AA4497=AA4496+1),IF(AC4497=1,"",INDEX(DATAS,AA4496+1)),INDEX(DATAS,AA4496+1)),"")</f>
        <v/>
      </c>
    </row>
    <row r="4497" customFormat="false" ht="15" hidden="false" customHeight="false" outlineLevel="0" collapsed="false">
      <c r="A4497" s="60" t="n">
        <v>46310</v>
      </c>
      <c r="B4497" s="0" t="n">
        <v>8</v>
      </c>
      <c r="C4497" s="0" t="n">
        <v>6539</v>
      </c>
      <c r="E4497" s="0" t="n">
        <v>0</v>
      </c>
      <c r="F4497" s="55" t="s">
        <v>1234</v>
      </c>
      <c r="I4497" s="55" t="s">
        <v>157</v>
      </c>
      <c r="L4497" s="0" t="n">
        <v>121</v>
      </c>
      <c r="U4497" s="0" t="n">
        <v>520</v>
      </c>
      <c r="V4497" s="0" t="n">
        <v>1</v>
      </c>
      <c r="W4497" s="60" t="n">
        <v>46190</v>
      </c>
      <c r="X4497" s="55" t="n">
        <f aca="false">IF(I4497="Male",0,1)</f>
        <v>1</v>
      </c>
      <c r="Y4497" s="55" t="n">
        <f aca="false">IF(OR(I4497="DNB",I4497="Dry DNB"),1,0)</f>
        <v>0</v>
      </c>
      <c r="Z4497" s="55" t="n">
        <f aca="false">IF(ISNUMBER(W4497),A4497-W4497,"")</f>
        <v>120</v>
      </c>
      <c r="AA4497" s="55" t="n">
        <f aca="false">MATCH(A4497,DATAS,0)</f>
        <v>2</v>
      </c>
      <c r="AB4497" s="55" t="n">
        <f aca="false">IF(AND(E4497&gt;0,OR(AND(B4497&gt;=1,B4497&lt;=6),B4497=10)),1,0)</f>
        <v>0</v>
      </c>
      <c r="AC4497" s="55" t="n">
        <f aca="false">IF(AND(E4497&gt;0,B4497=10),1,0)</f>
        <v>0</v>
      </c>
      <c r="AD4497" s="55" t="n">
        <f aca="false">IF(AND(C4496=C4497,AA4496=AA4497-1),AB4496,"")</f>
        <v>0</v>
      </c>
      <c r="AE4497" s="55" t="n">
        <f aca="false">IF(AND(C4496=C4497,AA4496=AA4497-1),AC4496,"")</f>
        <v>0</v>
      </c>
      <c r="AF4497" s="55" t="n">
        <f aca="false">IF(AA4497=1,"",IF(AND(AB4497=1,AD4497&lt;&gt;1),1,0))</f>
        <v>0</v>
      </c>
      <c r="AG4497" s="55" t="n">
        <f aca="false">IF(AA4497=1,"",IF(AND(AC4497=1,AE4497&lt;&gt;1),1,0))</f>
        <v>0</v>
      </c>
      <c r="AH4497" s="60" t="str">
        <f aca="false">IF(AND(E4497&gt;0,AA4497&lt;2,NOT(AND(C4498=C4497,AA4498=AA4497+1))),INDEX(DATAS,AA4497+1),"")</f>
        <v/>
      </c>
      <c r="AI4497" s="60" t="str">
        <f aca="false">IF(AND(AC4497=1,AA4497&lt;2),IF(AND(C4498=C4497,AA4498=AA4497+1),IF(AC4498=1,"",INDEX(DATAS,AA4497+1)),INDEX(DATAS,AA4497+1)),"")</f>
        <v/>
      </c>
    </row>
    <row r="4498" customFormat="false" ht="15" hidden="false" customHeight="false" outlineLevel="0" collapsed="false">
      <c r="A4498" s="60" t="n">
        <v>46309</v>
      </c>
      <c r="B4498" s="0" t="n">
        <v>8</v>
      </c>
      <c r="C4498" s="0" t="n">
        <v>6540</v>
      </c>
      <c r="E4498" s="0" t="n">
        <v>0</v>
      </c>
      <c r="F4498" s="55" t="s">
        <v>1234</v>
      </c>
      <c r="I4498" s="55" t="s">
        <v>157</v>
      </c>
      <c r="L4498" s="0" t="n">
        <v>82</v>
      </c>
      <c r="U4498" s="0" t="n">
        <v>519</v>
      </c>
      <c r="V4498" s="0" t="n">
        <v>3</v>
      </c>
      <c r="W4498" s="60" t="n">
        <v>46228</v>
      </c>
      <c r="X4498" s="55" t="n">
        <f aca="false">IF(I4498="Male",0,1)</f>
        <v>1</v>
      </c>
      <c r="Y4498" s="55" t="n">
        <f aca="false">IF(OR(I4498="DNB",I4498="Dry DNB"),1,0)</f>
        <v>0</v>
      </c>
      <c r="Z4498" s="55" t="n">
        <f aca="false">IF(ISNUMBER(W4498),A4498-W4498,"")</f>
        <v>81</v>
      </c>
      <c r="AA4498" s="55" t="n">
        <f aca="false">MATCH(A4498,DATAS,0)</f>
        <v>1</v>
      </c>
      <c r="AB4498" s="55" t="n">
        <f aca="false">IF(AND(E4498&gt;0,OR(AND(B4498&gt;=1,B4498&lt;=6),B4498=10)),1,0)</f>
        <v>0</v>
      </c>
      <c r="AC4498" s="55" t="n">
        <f aca="false">IF(AND(E4498&gt;0,B4498=10),1,0)</f>
        <v>0</v>
      </c>
      <c r="AD4498" s="0" t="str">
        <f aca="false">IF(AND(C4497=C4498,AA4497=AA4498-1),AB4497,"")</f>
        <v/>
      </c>
      <c r="AE4498" s="0" t="str">
        <f aca="false">IF(AND(C4497=C4498,AA4497=AA4498-1),AC4497,"")</f>
        <v/>
      </c>
      <c r="AF4498" s="0" t="str">
        <f aca="false">IF(AA4498=1,"",IF(AND(AB4498=1,AD4498&lt;&gt;1),1,0))</f>
        <v/>
      </c>
      <c r="AG4498" s="0" t="str">
        <f aca="false">IF(AA4498=1,"",IF(AND(AC4498=1,AE4498&lt;&gt;1),1,0))</f>
        <v/>
      </c>
      <c r="AH4498" s="60" t="str">
        <f aca="false">IF(AND(E4498&gt;0,AA4498&lt;2,NOT(AND(C4499=C4498,AA4499=AA4498+1))),INDEX(DATAS,AA4498+1),"")</f>
        <v/>
      </c>
      <c r="AI4498" s="60" t="str">
        <f aca="false">IF(AND(AC4498=1,AA4498&lt;2),IF(AND(C4499=C4498,AA4499=AA4498+1),IF(AC4499=1,"",INDEX(DATAS,AA4498+1)),INDEX(DATAS,AA4498+1)),"")</f>
        <v/>
      </c>
    </row>
    <row r="4499" customFormat="false" ht="15" hidden="false" customHeight="false" outlineLevel="0" collapsed="false">
      <c r="A4499" s="60" t="n">
        <v>46310</v>
      </c>
      <c r="B4499" s="0" t="n">
        <v>8</v>
      </c>
      <c r="C4499" s="0" t="n">
        <v>6540</v>
      </c>
      <c r="E4499" s="0" t="n">
        <v>0</v>
      </c>
      <c r="F4499" s="55" t="s">
        <v>1234</v>
      </c>
      <c r="I4499" s="55" t="s">
        <v>157</v>
      </c>
      <c r="L4499" s="0" t="n">
        <v>83</v>
      </c>
      <c r="U4499" s="0" t="n">
        <v>520</v>
      </c>
      <c r="V4499" s="0" t="n">
        <v>3</v>
      </c>
      <c r="W4499" s="60" t="n">
        <v>46228</v>
      </c>
      <c r="X4499" s="55" t="n">
        <f aca="false">IF(I4499="Male",0,1)</f>
        <v>1</v>
      </c>
      <c r="Y4499" s="55" t="n">
        <f aca="false">IF(OR(I4499="DNB",I4499="Dry DNB"),1,0)</f>
        <v>0</v>
      </c>
      <c r="Z4499" s="55" t="n">
        <f aca="false">IF(ISNUMBER(W4499),A4499-W4499,"")</f>
        <v>82</v>
      </c>
      <c r="AA4499" s="55" t="n">
        <f aca="false">MATCH(A4499,DATAS,0)</f>
        <v>2</v>
      </c>
      <c r="AB4499" s="55" t="n">
        <f aca="false">IF(AND(E4499&gt;0,OR(AND(B4499&gt;=1,B4499&lt;=6),B4499=10)),1,0)</f>
        <v>0</v>
      </c>
      <c r="AC4499" s="55" t="n">
        <f aca="false">IF(AND(E4499&gt;0,B4499=10),1,0)</f>
        <v>0</v>
      </c>
      <c r="AD4499" s="55" t="n">
        <f aca="false">IF(AND(C4498=C4499,AA4498=AA4499-1),AB4498,"")</f>
        <v>0</v>
      </c>
      <c r="AE4499" s="55" t="n">
        <f aca="false">IF(AND(C4498=C4499,AA4498=AA4499-1),AC4498,"")</f>
        <v>0</v>
      </c>
      <c r="AF4499" s="55" t="n">
        <f aca="false">IF(AA4499=1,"",IF(AND(AB4499=1,AD4499&lt;&gt;1),1,0))</f>
        <v>0</v>
      </c>
      <c r="AG4499" s="55" t="n">
        <f aca="false">IF(AA4499=1,"",IF(AND(AC4499=1,AE4499&lt;&gt;1),1,0))</f>
        <v>0</v>
      </c>
      <c r="AH4499" s="60" t="str">
        <f aca="false">IF(AND(E4499&gt;0,AA4499&lt;2,NOT(AND(C4500=C4499,AA4500=AA4499+1))),INDEX(DATAS,AA4499+1),"")</f>
        <v/>
      </c>
      <c r="AI4499" s="60" t="str">
        <f aca="false">IF(AND(AC4499=1,AA4499&lt;2),IF(AND(C4500=C4499,AA4500=AA4499+1),IF(AC4500=1,"",INDEX(DATAS,AA4499+1)),INDEX(DATAS,AA4499+1)),"")</f>
        <v/>
      </c>
    </row>
    <row r="4500" customFormat="false" ht="15" hidden="false" customHeight="false" outlineLevel="0" collapsed="false">
      <c r="A4500" s="60" t="n">
        <v>46309</v>
      </c>
      <c r="B4500" s="0" t="n">
        <v>8</v>
      </c>
      <c r="C4500" s="0" t="n">
        <v>6541</v>
      </c>
      <c r="E4500" s="0" t="n">
        <v>0</v>
      </c>
      <c r="F4500" s="55" t="s">
        <v>1234</v>
      </c>
      <c r="I4500" s="55" t="s">
        <v>157</v>
      </c>
      <c r="L4500" s="0" t="n">
        <v>120</v>
      </c>
      <c r="U4500" s="0" t="n">
        <v>519</v>
      </c>
      <c r="V4500" s="0" t="n">
        <v>1</v>
      </c>
      <c r="W4500" s="60" t="n">
        <v>46190</v>
      </c>
      <c r="X4500" s="55" t="n">
        <f aca="false">IF(I4500="Male",0,1)</f>
        <v>1</v>
      </c>
      <c r="Y4500" s="55" t="n">
        <f aca="false">IF(OR(I4500="DNB",I4500="Dry DNB"),1,0)</f>
        <v>0</v>
      </c>
      <c r="Z4500" s="55" t="n">
        <f aca="false">IF(ISNUMBER(W4500),A4500-W4500,"")</f>
        <v>119</v>
      </c>
      <c r="AA4500" s="55" t="n">
        <f aca="false">MATCH(A4500,DATAS,0)</f>
        <v>1</v>
      </c>
      <c r="AB4500" s="55" t="n">
        <f aca="false">IF(AND(E4500&gt;0,OR(AND(B4500&gt;=1,B4500&lt;=6),B4500=10)),1,0)</f>
        <v>0</v>
      </c>
      <c r="AC4500" s="55" t="n">
        <f aca="false">IF(AND(E4500&gt;0,B4500=10),1,0)</f>
        <v>0</v>
      </c>
      <c r="AD4500" s="0" t="str">
        <f aca="false">IF(AND(C4499=C4500,AA4499=AA4500-1),AB4499,"")</f>
        <v/>
      </c>
      <c r="AE4500" s="0" t="str">
        <f aca="false">IF(AND(C4499=C4500,AA4499=AA4500-1),AC4499,"")</f>
        <v/>
      </c>
      <c r="AF4500" s="0" t="str">
        <f aca="false">IF(AA4500=1,"",IF(AND(AB4500=1,AD4500&lt;&gt;1),1,0))</f>
        <v/>
      </c>
      <c r="AG4500" s="0" t="str">
        <f aca="false">IF(AA4500=1,"",IF(AND(AC4500=1,AE4500&lt;&gt;1),1,0))</f>
        <v/>
      </c>
      <c r="AH4500" s="60" t="str">
        <f aca="false">IF(AND(E4500&gt;0,AA4500&lt;2,NOT(AND(C4501=C4500,AA4501=AA4500+1))),INDEX(DATAS,AA4500+1),"")</f>
        <v/>
      </c>
      <c r="AI4500" s="60" t="str">
        <f aca="false">IF(AND(AC4500=1,AA4500&lt;2),IF(AND(C4501=C4500,AA4501=AA4500+1),IF(AC4501=1,"",INDEX(DATAS,AA4500+1)),INDEX(DATAS,AA4500+1)),"")</f>
        <v/>
      </c>
    </row>
    <row r="4501" customFormat="false" ht="15" hidden="false" customHeight="false" outlineLevel="0" collapsed="false">
      <c r="A4501" s="60" t="n">
        <v>46310</v>
      </c>
      <c r="B4501" s="0" t="n">
        <v>8</v>
      </c>
      <c r="C4501" s="0" t="n">
        <v>6541</v>
      </c>
      <c r="E4501" s="0" t="n">
        <v>0</v>
      </c>
      <c r="F4501" s="55" t="s">
        <v>1234</v>
      </c>
      <c r="I4501" s="55" t="s">
        <v>157</v>
      </c>
      <c r="L4501" s="0" t="n">
        <v>121</v>
      </c>
      <c r="U4501" s="0" t="n">
        <v>520</v>
      </c>
      <c r="V4501" s="0" t="n">
        <v>1</v>
      </c>
      <c r="W4501" s="60" t="n">
        <v>46190</v>
      </c>
      <c r="X4501" s="55" t="n">
        <f aca="false">IF(I4501="Male",0,1)</f>
        <v>1</v>
      </c>
      <c r="Y4501" s="55" t="n">
        <f aca="false">IF(OR(I4501="DNB",I4501="Dry DNB"),1,0)</f>
        <v>0</v>
      </c>
      <c r="Z4501" s="55" t="n">
        <f aca="false">IF(ISNUMBER(W4501),A4501-W4501,"")</f>
        <v>120</v>
      </c>
      <c r="AA4501" s="55" t="n">
        <f aca="false">MATCH(A4501,DATAS,0)</f>
        <v>2</v>
      </c>
      <c r="AB4501" s="55" t="n">
        <f aca="false">IF(AND(E4501&gt;0,OR(AND(B4501&gt;=1,B4501&lt;=6),B4501=10)),1,0)</f>
        <v>0</v>
      </c>
      <c r="AC4501" s="55" t="n">
        <f aca="false">IF(AND(E4501&gt;0,B4501=10),1,0)</f>
        <v>0</v>
      </c>
      <c r="AD4501" s="55" t="n">
        <f aca="false">IF(AND(C4500=C4501,AA4500=AA4501-1),AB4500,"")</f>
        <v>0</v>
      </c>
      <c r="AE4501" s="55" t="n">
        <f aca="false">IF(AND(C4500=C4501,AA4500=AA4501-1),AC4500,"")</f>
        <v>0</v>
      </c>
      <c r="AF4501" s="55" t="n">
        <f aca="false">IF(AA4501=1,"",IF(AND(AB4501=1,AD4501&lt;&gt;1),1,0))</f>
        <v>0</v>
      </c>
      <c r="AG4501" s="55" t="n">
        <f aca="false">IF(AA4501=1,"",IF(AND(AC4501=1,AE4501&lt;&gt;1),1,0))</f>
        <v>0</v>
      </c>
      <c r="AH4501" s="60" t="str">
        <f aca="false">IF(AND(E4501&gt;0,AA4501&lt;2,NOT(AND(C4502=C4501,AA4502=AA4501+1))),INDEX(DATAS,AA4501+1),"")</f>
        <v/>
      </c>
      <c r="AI4501" s="60" t="str">
        <f aca="false">IF(AND(AC4501=1,AA4501&lt;2),IF(AND(C4502=C4501,AA4502=AA4501+1),IF(AC4502=1,"",INDEX(DATAS,AA4501+1)),INDEX(DATAS,AA4501+1)),"")</f>
        <v/>
      </c>
    </row>
    <row r="4502" customFormat="false" ht="15" hidden="false" customHeight="false" outlineLevel="0" collapsed="false">
      <c r="A4502" s="60" t="n">
        <v>46309</v>
      </c>
      <c r="B4502" s="0" t="n">
        <v>8</v>
      </c>
      <c r="C4502" s="0" t="n">
        <v>6542</v>
      </c>
      <c r="E4502" s="0" t="n">
        <v>0</v>
      </c>
      <c r="F4502" s="55" t="s">
        <v>1234</v>
      </c>
      <c r="I4502" s="55" t="s">
        <v>157</v>
      </c>
      <c r="L4502" s="0" t="n">
        <v>43</v>
      </c>
      <c r="U4502" s="0" t="n">
        <v>519</v>
      </c>
      <c r="V4502" s="0" t="n">
        <v>3</v>
      </c>
      <c r="W4502" s="60" t="n">
        <v>46267</v>
      </c>
      <c r="X4502" s="55" t="n">
        <f aca="false">IF(I4502="Male",0,1)</f>
        <v>1</v>
      </c>
      <c r="Y4502" s="55" t="n">
        <f aca="false">IF(OR(I4502="DNB",I4502="Dry DNB"),1,0)</f>
        <v>0</v>
      </c>
      <c r="Z4502" s="55" t="n">
        <f aca="false">IF(ISNUMBER(W4502),A4502-W4502,"")</f>
        <v>42</v>
      </c>
      <c r="AA4502" s="55" t="n">
        <f aca="false">MATCH(A4502,DATAS,0)</f>
        <v>1</v>
      </c>
      <c r="AB4502" s="55" t="n">
        <f aca="false">IF(AND(E4502&gt;0,OR(AND(B4502&gt;=1,B4502&lt;=6),B4502=10)),1,0)</f>
        <v>0</v>
      </c>
      <c r="AC4502" s="55" t="n">
        <f aca="false">IF(AND(E4502&gt;0,B4502=10),1,0)</f>
        <v>0</v>
      </c>
      <c r="AD4502" s="0" t="str">
        <f aca="false">IF(AND(C4501=C4502,AA4501=AA4502-1),AB4501,"")</f>
        <v/>
      </c>
      <c r="AE4502" s="0" t="str">
        <f aca="false">IF(AND(C4501=C4502,AA4501=AA4502-1),AC4501,"")</f>
        <v/>
      </c>
      <c r="AF4502" s="0" t="str">
        <f aca="false">IF(AA4502=1,"",IF(AND(AB4502=1,AD4502&lt;&gt;1),1,0))</f>
        <v/>
      </c>
      <c r="AG4502" s="0" t="str">
        <f aca="false">IF(AA4502=1,"",IF(AND(AC4502=1,AE4502&lt;&gt;1),1,0))</f>
        <v/>
      </c>
      <c r="AH4502" s="60" t="str">
        <f aca="false">IF(AND(E4502&gt;0,AA4502&lt;2,NOT(AND(C4503=C4502,AA4503=AA4502+1))),INDEX(DATAS,AA4502+1),"")</f>
        <v/>
      </c>
      <c r="AI4502" s="60" t="str">
        <f aca="false">IF(AND(AC4502=1,AA4502&lt;2),IF(AND(C4503=C4502,AA4503=AA4502+1),IF(AC4503=1,"",INDEX(DATAS,AA4502+1)),INDEX(DATAS,AA4502+1)),"")</f>
        <v/>
      </c>
    </row>
    <row r="4503" customFormat="false" ht="15" hidden="false" customHeight="false" outlineLevel="0" collapsed="false">
      <c r="A4503" s="60" t="n">
        <v>46310</v>
      </c>
      <c r="B4503" s="0" t="n">
        <v>8</v>
      </c>
      <c r="C4503" s="0" t="n">
        <v>6542</v>
      </c>
      <c r="E4503" s="0" t="n">
        <v>0</v>
      </c>
      <c r="F4503" s="55" t="s">
        <v>1234</v>
      </c>
      <c r="I4503" s="55" t="s">
        <v>157</v>
      </c>
      <c r="L4503" s="0" t="n">
        <v>44</v>
      </c>
      <c r="U4503" s="0" t="n">
        <v>520</v>
      </c>
      <c r="V4503" s="0" t="n">
        <v>3</v>
      </c>
      <c r="W4503" s="60" t="n">
        <v>46267</v>
      </c>
      <c r="X4503" s="55" t="n">
        <f aca="false">IF(I4503="Male",0,1)</f>
        <v>1</v>
      </c>
      <c r="Y4503" s="55" t="n">
        <f aca="false">IF(OR(I4503="DNB",I4503="Dry DNB"),1,0)</f>
        <v>0</v>
      </c>
      <c r="Z4503" s="55" t="n">
        <f aca="false">IF(ISNUMBER(W4503),A4503-W4503,"")</f>
        <v>43</v>
      </c>
      <c r="AA4503" s="55" t="n">
        <f aca="false">MATCH(A4503,DATAS,0)</f>
        <v>2</v>
      </c>
      <c r="AB4503" s="55" t="n">
        <f aca="false">IF(AND(E4503&gt;0,OR(AND(B4503&gt;=1,B4503&lt;=6),B4503=10)),1,0)</f>
        <v>0</v>
      </c>
      <c r="AC4503" s="55" t="n">
        <f aca="false">IF(AND(E4503&gt;0,B4503=10),1,0)</f>
        <v>0</v>
      </c>
      <c r="AD4503" s="55" t="n">
        <f aca="false">IF(AND(C4502=C4503,AA4502=AA4503-1),AB4502,"")</f>
        <v>0</v>
      </c>
      <c r="AE4503" s="55" t="n">
        <f aca="false">IF(AND(C4502=C4503,AA4502=AA4503-1),AC4502,"")</f>
        <v>0</v>
      </c>
      <c r="AF4503" s="55" t="n">
        <f aca="false">IF(AA4503=1,"",IF(AND(AB4503=1,AD4503&lt;&gt;1),1,0))</f>
        <v>0</v>
      </c>
      <c r="AG4503" s="55" t="n">
        <f aca="false">IF(AA4503=1,"",IF(AND(AC4503=1,AE4503&lt;&gt;1),1,0))</f>
        <v>0</v>
      </c>
      <c r="AH4503" s="60" t="str">
        <f aca="false">IF(AND(E4503&gt;0,AA4503&lt;2,NOT(AND(C4504=C4503,AA4504=AA4503+1))),INDEX(DATAS,AA4503+1),"")</f>
        <v/>
      </c>
      <c r="AI4503" s="60" t="str">
        <f aca="false">IF(AND(AC4503=1,AA4503&lt;2),IF(AND(C4504=C4503,AA4504=AA4503+1),IF(AC4504=1,"",INDEX(DATAS,AA4503+1)),INDEX(DATAS,AA4503+1)),"")</f>
        <v/>
      </c>
    </row>
    <row r="4504" customFormat="false" ht="15" hidden="false" customHeight="false" outlineLevel="0" collapsed="false">
      <c r="A4504" s="60" t="n">
        <v>46309</v>
      </c>
      <c r="B4504" s="0" t="n">
        <v>11</v>
      </c>
      <c r="C4504" s="0" t="n">
        <v>6543</v>
      </c>
      <c r="E4504" s="0" t="n">
        <v>0</v>
      </c>
      <c r="F4504" s="55" t="s">
        <v>1234</v>
      </c>
      <c r="I4504" s="55" t="s">
        <v>187</v>
      </c>
      <c r="U4504" s="0" t="n">
        <v>519</v>
      </c>
      <c r="V4504" s="0" t="n">
        <v>4</v>
      </c>
      <c r="W4504" s="60" t="n">
        <v>46307</v>
      </c>
      <c r="X4504" s="55" t="n">
        <f aca="false">IF(I4504="Male",0,1)</f>
        <v>1</v>
      </c>
      <c r="Y4504" s="55" t="n">
        <f aca="false">IF(OR(I4504="DNB",I4504="Dry DNB"),1,0)</f>
        <v>0</v>
      </c>
      <c r="Z4504" s="55" t="n">
        <f aca="false">IF(ISNUMBER(W4504),A4504-W4504,"")</f>
        <v>2</v>
      </c>
      <c r="AA4504" s="55" t="n">
        <f aca="false">MATCH(A4504,DATAS,0)</f>
        <v>1</v>
      </c>
      <c r="AB4504" s="55" t="n">
        <f aca="false">IF(AND(E4504&gt;0,OR(AND(B4504&gt;=1,B4504&lt;=6),B4504=10)),1,0)</f>
        <v>0</v>
      </c>
      <c r="AC4504" s="55" t="n">
        <f aca="false">IF(AND(E4504&gt;0,B4504=10),1,0)</f>
        <v>0</v>
      </c>
      <c r="AD4504" s="0" t="str">
        <f aca="false">IF(AND(C4503=C4504,AA4503=AA4504-1),AB4503,"")</f>
        <v/>
      </c>
      <c r="AE4504" s="0" t="str">
        <f aca="false">IF(AND(C4503=C4504,AA4503=AA4504-1),AC4503,"")</f>
        <v/>
      </c>
      <c r="AF4504" s="0" t="str">
        <f aca="false">IF(AA4504=1,"",IF(AND(AB4504=1,AD4504&lt;&gt;1),1,0))</f>
        <v/>
      </c>
      <c r="AG4504" s="0" t="str">
        <f aca="false">IF(AA4504=1,"",IF(AND(AC4504=1,AE4504&lt;&gt;1),1,0))</f>
        <v/>
      </c>
      <c r="AH4504" s="60" t="str">
        <f aca="false">IF(AND(E4504&gt;0,AA4504&lt;2,NOT(AND(C4505=C4504,AA4505=AA4504+1))),INDEX(DATAS,AA4504+1),"")</f>
        <v/>
      </c>
      <c r="AI4504" s="60" t="str">
        <f aca="false">IF(AND(AC4504=1,AA4504&lt;2),IF(AND(C4505=C4504,AA4505=AA4504+1),IF(AC4505=1,"",INDEX(DATAS,AA4504+1)),INDEX(DATAS,AA4504+1)),"")</f>
        <v/>
      </c>
    </row>
    <row r="4505" customFormat="false" ht="15" hidden="false" customHeight="false" outlineLevel="0" collapsed="false">
      <c r="A4505" s="60" t="n">
        <v>46310</v>
      </c>
      <c r="B4505" s="0" t="n">
        <v>11</v>
      </c>
      <c r="C4505" s="0" t="n">
        <v>6543</v>
      </c>
      <c r="E4505" s="0" t="n">
        <v>0</v>
      </c>
      <c r="F4505" s="55" t="s">
        <v>1234</v>
      </c>
      <c r="I4505" s="55" t="s">
        <v>187</v>
      </c>
      <c r="U4505" s="0" t="n">
        <v>520</v>
      </c>
      <c r="V4505" s="0" t="n">
        <v>4</v>
      </c>
      <c r="W4505" s="60" t="n">
        <v>46307</v>
      </c>
      <c r="X4505" s="55" t="n">
        <f aca="false">IF(I4505="Male",0,1)</f>
        <v>1</v>
      </c>
      <c r="Y4505" s="55" t="n">
        <f aca="false">IF(OR(I4505="DNB",I4505="Dry DNB"),1,0)</f>
        <v>0</v>
      </c>
      <c r="Z4505" s="55" t="n">
        <f aca="false">IF(ISNUMBER(W4505),A4505-W4505,"")</f>
        <v>3</v>
      </c>
      <c r="AA4505" s="55" t="n">
        <f aca="false">MATCH(A4505,DATAS,0)</f>
        <v>2</v>
      </c>
      <c r="AB4505" s="55" t="n">
        <f aca="false">IF(AND(E4505&gt;0,OR(AND(B4505&gt;=1,B4505&lt;=6),B4505=10)),1,0)</f>
        <v>0</v>
      </c>
      <c r="AC4505" s="55" t="n">
        <f aca="false">IF(AND(E4505&gt;0,B4505=10),1,0)</f>
        <v>0</v>
      </c>
      <c r="AD4505" s="55" t="n">
        <f aca="false">IF(AND(C4504=C4505,AA4504=AA4505-1),AB4504,"")</f>
        <v>0</v>
      </c>
      <c r="AE4505" s="55" t="n">
        <f aca="false">IF(AND(C4504=C4505,AA4504=AA4505-1),AC4504,"")</f>
        <v>0</v>
      </c>
      <c r="AF4505" s="55" t="n">
        <f aca="false">IF(AA4505=1,"",IF(AND(AB4505=1,AD4505&lt;&gt;1),1,0))</f>
        <v>0</v>
      </c>
      <c r="AG4505" s="55" t="n">
        <f aca="false">IF(AA4505=1,"",IF(AND(AC4505=1,AE4505&lt;&gt;1),1,0))</f>
        <v>0</v>
      </c>
      <c r="AH4505" s="60" t="str">
        <f aca="false">IF(AND(E4505&gt;0,AA4505&lt;2,NOT(AND(C4506=C4505,AA4506=AA4505+1))),INDEX(DATAS,AA4505+1),"")</f>
        <v/>
      </c>
      <c r="AI4505" s="60" t="str">
        <f aca="false">IF(AND(AC4505=1,AA4505&lt;2),IF(AND(C4506=C4505,AA4506=AA4505+1),IF(AC4506=1,"",INDEX(DATAS,AA4505+1)),INDEX(DATAS,AA4505+1)),"")</f>
        <v/>
      </c>
    </row>
    <row r="4506" customFormat="false" ht="15" hidden="false" customHeight="false" outlineLevel="0" collapsed="false">
      <c r="A4506" s="60" t="n">
        <v>46309</v>
      </c>
      <c r="B4506" s="0" t="n">
        <v>8</v>
      </c>
      <c r="C4506" s="0" t="n">
        <v>6544</v>
      </c>
      <c r="E4506" s="0" t="n">
        <v>0</v>
      </c>
      <c r="F4506" s="55" t="s">
        <v>1234</v>
      </c>
      <c r="I4506" s="55" t="s">
        <v>157</v>
      </c>
      <c r="L4506" s="0" t="n">
        <v>59</v>
      </c>
      <c r="U4506" s="0" t="n">
        <v>519</v>
      </c>
      <c r="V4506" s="0" t="n">
        <v>4</v>
      </c>
      <c r="W4506" s="60" t="n">
        <v>46251</v>
      </c>
      <c r="X4506" s="55" t="n">
        <f aca="false">IF(I4506="Male",0,1)</f>
        <v>1</v>
      </c>
      <c r="Y4506" s="55" t="n">
        <f aca="false">IF(OR(I4506="DNB",I4506="Dry DNB"),1,0)</f>
        <v>0</v>
      </c>
      <c r="Z4506" s="55" t="n">
        <f aca="false">IF(ISNUMBER(W4506),A4506-W4506,"")</f>
        <v>58</v>
      </c>
      <c r="AA4506" s="55" t="n">
        <f aca="false">MATCH(A4506,DATAS,0)</f>
        <v>1</v>
      </c>
      <c r="AB4506" s="55" t="n">
        <f aca="false">IF(AND(E4506&gt;0,OR(AND(B4506&gt;=1,B4506&lt;=6),B4506=10)),1,0)</f>
        <v>0</v>
      </c>
      <c r="AC4506" s="55" t="n">
        <f aca="false">IF(AND(E4506&gt;0,B4506=10),1,0)</f>
        <v>0</v>
      </c>
      <c r="AD4506" s="0" t="str">
        <f aca="false">IF(AND(C4505=C4506,AA4505=AA4506-1),AB4505,"")</f>
        <v/>
      </c>
      <c r="AE4506" s="0" t="str">
        <f aca="false">IF(AND(C4505=C4506,AA4505=AA4506-1),AC4505,"")</f>
        <v/>
      </c>
      <c r="AF4506" s="0" t="str">
        <f aca="false">IF(AA4506=1,"",IF(AND(AB4506=1,AD4506&lt;&gt;1),1,0))</f>
        <v/>
      </c>
      <c r="AG4506" s="0" t="str">
        <f aca="false">IF(AA4506=1,"",IF(AND(AC4506=1,AE4506&lt;&gt;1),1,0))</f>
        <v/>
      </c>
      <c r="AH4506" s="60" t="str">
        <f aca="false">IF(AND(E4506&gt;0,AA4506&lt;2,NOT(AND(C4507=C4506,AA4507=AA4506+1))),INDEX(DATAS,AA4506+1),"")</f>
        <v/>
      </c>
      <c r="AI4506" s="60" t="str">
        <f aca="false">IF(AND(AC4506=1,AA4506&lt;2),IF(AND(C4507=C4506,AA4507=AA4506+1),IF(AC4507=1,"",INDEX(DATAS,AA4506+1)),INDEX(DATAS,AA4506+1)),"")</f>
        <v/>
      </c>
    </row>
    <row r="4507" customFormat="false" ht="15" hidden="false" customHeight="false" outlineLevel="0" collapsed="false">
      <c r="A4507" s="60" t="n">
        <v>46310</v>
      </c>
      <c r="B4507" s="0" t="n">
        <v>8</v>
      </c>
      <c r="C4507" s="0" t="n">
        <v>6544</v>
      </c>
      <c r="E4507" s="0" t="n">
        <v>0</v>
      </c>
      <c r="F4507" s="55" t="s">
        <v>1234</v>
      </c>
      <c r="I4507" s="55" t="s">
        <v>157</v>
      </c>
      <c r="L4507" s="0" t="n">
        <v>60</v>
      </c>
      <c r="U4507" s="0" t="n">
        <v>520</v>
      </c>
      <c r="V4507" s="0" t="n">
        <v>4</v>
      </c>
      <c r="W4507" s="60" t="n">
        <v>46251</v>
      </c>
      <c r="X4507" s="55" t="n">
        <f aca="false">IF(I4507="Male",0,1)</f>
        <v>1</v>
      </c>
      <c r="Y4507" s="55" t="n">
        <f aca="false">IF(OR(I4507="DNB",I4507="Dry DNB"),1,0)</f>
        <v>0</v>
      </c>
      <c r="Z4507" s="55" t="n">
        <f aca="false">IF(ISNUMBER(W4507),A4507-W4507,"")</f>
        <v>59</v>
      </c>
      <c r="AA4507" s="55" t="n">
        <f aca="false">MATCH(A4507,DATAS,0)</f>
        <v>2</v>
      </c>
      <c r="AB4507" s="55" t="n">
        <f aca="false">IF(AND(E4507&gt;0,OR(AND(B4507&gt;=1,B4507&lt;=6),B4507=10)),1,0)</f>
        <v>0</v>
      </c>
      <c r="AC4507" s="55" t="n">
        <f aca="false">IF(AND(E4507&gt;0,B4507=10),1,0)</f>
        <v>0</v>
      </c>
      <c r="AD4507" s="55" t="n">
        <f aca="false">IF(AND(C4506=C4507,AA4506=AA4507-1),AB4506,"")</f>
        <v>0</v>
      </c>
      <c r="AE4507" s="55" t="n">
        <f aca="false">IF(AND(C4506=C4507,AA4506=AA4507-1),AC4506,"")</f>
        <v>0</v>
      </c>
      <c r="AF4507" s="55" t="n">
        <f aca="false">IF(AA4507=1,"",IF(AND(AB4507=1,AD4507&lt;&gt;1),1,0))</f>
        <v>0</v>
      </c>
      <c r="AG4507" s="55" t="n">
        <f aca="false">IF(AA4507=1,"",IF(AND(AC4507=1,AE4507&lt;&gt;1),1,0))</f>
        <v>0</v>
      </c>
      <c r="AH4507" s="60" t="str">
        <f aca="false">IF(AND(E4507&gt;0,AA4507&lt;2,NOT(AND(C4508=C4507,AA4508=AA4507+1))),INDEX(DATAS,AA4507+1),"")</f>
        <v/>
      </c>
      <c r="AI4507" s="60" t="str">
        <f aca="false">IF(AND(AC4507=1,AA4507&lt;2),IF(AND(C4508=C4507,AA4508=AA4507+1),IF(AC4508=1,"",INDEX(DATAS,AA4507+1)),INDEX(DATAS,AA4507+1)),"")</f>
        <v/>
      </c>
    </row>
    <row r="4508" customFormat="false" ht="15" hidden="false" customHeight="false" outlineLevel="0" collapsed="false">
      <c r="A4508" s="60" t="n">
        <v>46309</v>
      </c>
      <c r="B4508" s="0" t="n">
        <v>8</v>
      </c>
      <c r="C4508" s="0" t="n">
        <v>6545</v>
      </c>
      <c r="E4508" s="0" t="n">
        <v>0</v>
      </c>
      <c r="F4508" s="55" t="s">
        <v>1234</v>
      </c>
      <c r="I4508" s="55" t="s">
        <v>157</v>
      </c>
      <c r="L4508" s="0" t="n">
        <v>120</v>
      </c>
      <c r="U4508" s="0" t="n">
        <v>519</v>
      </c>
      <c r="V4508" s="0" t="n">
        <v>1</v>
      </c>
      <c r="W4508" s="60" t="n">
        <v>46190</v>
      </c>
      <c r="X4508" s="55" t="n">
        <f aca="false">IF(I4508="Male",0,1)</f>
        <v>1</v>
      </c>
      <c r="Y4508" s="55" t="n">
        <f aca="false">IF(OR(I4508="DNB",I4508="Dry DNB"),1,0)</f>
        <v>0</v>
      </c>
      <c r="Z4508" s="55" t="n">
        <f aca="false">IF(ISNUMBER(W4508),A4508-W4508,"")</f>
        <v>119</v>
      </c>
      <c r="AA4508" s="55" t="n">
        <f aca="false">MATCH(A4508,DATAS,0)</f>
        <v>1</v>
      </c>
      <c r="AB4508" s="55" t="n">
        <f aca="false">IF(AND(E4508&gt;0,OR(AND(B4508&gt;=1,B4508&lt;=6),B4508=10)),1,0)</f>
        <v>0</v>
      </c>
      <c r="AC4508" s="55" t="n">
        <f aca="false">IF(AND(E4508&gt;0,B4508=10),1,0)</f>
        <v>0</v>
      </c>
      <c r="AD4508" s="0" t="str">
        <f aca="false">IF(AND(C4507=C4508,AA4507=AA4508-1),AB4507,"")</f>
        <v/>
      </c>
      <c r="AE4508" s="0" t="str">
        <f aca="false">IF(AND(C4507=C4508,AA4507=AA4508-1),AC4507,"")</f>
        <v/>
      </c>
      <c r="AF4508" s="0" t="str">
        <f aca="false">IF(AA4508=1,"",IF(AND(AB4508=1,AD4508&lt;&gt;1),1,0))</f>
        <v/>
      </c>
      <c r="AG4508" s="0" t="str">
        <f aca="false">IF(AA4508=1,"",IF(AND(AC4508=1,AE4508&lt;&gt;1),1,0))</f>
        <v/>
      </c>
      <c r="AH4508" s="60" t="str">
        <f aca="false">IF(AND(E4508&gt;0,AA4508&lt;2,NOT(AND(C4509=C4508,AA4509=AA4508+1))),INDEX(DATAS,AA4508+1),"")</f>
        <v/>
      </c>
      <c r="AI4508" s="60" t="str">
        <f aca="false">IF(AND(AC4508=1,AA4508&lt;2),IF(AND(C4509=C4508,AA4509=AA4508+1),IF(AC4509=1,"",INDEX(DATAS,AA4508+1)),INDEX(DATAS,AA4508+1)),"")</f>
        <v/>
      </c>
    </row>
    <row r="4509" customFormat="false" ht="15" hidden="false" customHeight="false" outlineLevel="0" collapsed="false">
      <c r="A4509" s="60" t="n">
        <v>46310</v>
      </c>
      <c r="B4509" s="0" t="n">
        <v>8</v>
      </c>
      <c r="C4509" s="0" t="n">
        <v>6545</v>
      </c>
      <c r="E4509" s="0" t="n">
        <v>0</v>
      </c>
      <c r="F4509" s="55" t="s">
        <v>1234</v>
      </c>
      <c r="I4509" s="55" t="s">
        <v>157</v>
      </c>
      <c r="L4509" s="0" t="n">
        <v>121</v>
      </c>
      <c r="U4509" s="0" t="n">
        <v>520</v>
      </c>
      <c r="V4509" s="0" t="n">
        <v>1</v>
      </c>
      <c r="W4509" s="60" t="n">
        <v>46190</v>
      </c>
      <c r="X4509" s="55" t="n">
        <f aca="false">IF(I4509="Male",0,1)</f>
        <v>1</v>
      </c>
      <c r="Y4509" s="55" t="n">
        <f aca="false">IF(OR(I4509="DNB",I4509="Dry DNB"),1,0)</f>
        <v>0</v>
      </c>
      <c r="Z4509" s="55" t="n">
        <f aca="false">IF(ISNUMBER(W4509),A4509-W4509,"")</f>
        <v>120</v>
      </c>
      <c r="AA4509" s="55" t="n">
        <f aca="false">MATCH(A4509,DATAS,0)</f>
        <v>2</v>
      </c>
      <c r="AB4509" s="55" t="n">
        <f aca="false">IF(AND(E4509&gt;0,OR(AND(B4509&gt;=1,B4509&lt;=6),B4509=10)),1,0)</f>
        <v>0</v>
      </c>
      <c r="AC4509" s="55" t="n">
        <f aca="false">IF(AND(E4509&gt;0,B4509=10),1,0)</f>
        <v>0</v>
      </c>
      <c r="AD4509" s="55" t="n">
        <f aca="false">IF(AND(C4508=C4509,AA4508=AA4509-1),AB4508,"")</f>
        <v>0</v>
      </c>
      <c r="AE4509" s="55" t="n">
        <f aca="false">IF(AND(C4508=C4509,AA4508=AA4509-1),AC4508,"")</f>
        <v>0</v>
      </c>
      <c r="AF4509" s="55" t="n">
        <f aca="false">IF(AA4509=1,"",IF(AND(AB4509=1,AD4509&lt;&gt;1),1,0))</f>
        <v>0</v>
      </c>
      <c r="AG4509" s="55" t="n">
        <f aca="false">IF(AA4509=1,"",IF(AND(AC4509=1,AE4509&lt;&gt;1),1,0))</f>
        <v>0</v>
      </c>
      <c r="AH4509" s="60" t="str">
        <f aca="false">IF(AND(E4509&gt;0,AA4509&lt;2,NOT(AND(C4510=C4509,AA4510=AA4509+1))),INDEX(DATAS,AA4509+1),"")</f>
        <v/>
      </c>
      <c r="AI4509" s="60" t="str">
        <f aca="false">IF(AND(AC4509=1,AA4509&lt;2),IF(AND(C4510=C4509,AA4510=AA4509+1),IF(AC4510=1,"",INDEX(DATAS,AA4509+1)),INDEX(DATAS,AA4509+1)),"")</f>
        <v/>
      </c>
    </row>
    <row r="4510" customFormat="false" ht="15" hidden="false" customHeight="false" outlineLevel="0" collapsed="false">
      <c r="A4510" s="60" t="n">
        <v>46309</v>
      </c>
      <c r="B4510" s="0" t="n">
        <v>8</v>
      </c>
      <c r="C4510" s="0" t="n">
        <v>6546</v>
      </c>
      <c r="E4510" s="0" t="n">
        <v>0</v>
      </c>
      <c r="F4510" s="55" t="s">
        <v>1238</v>
      </c>
      <c r="I4510" s="55" t="s">
        <v>157</v>
      </c>
      <c r="L4510" s="0" t="n">
        <v>120</v>
      </c>
      <c r="U4510" s="0" t="n">
        <v>518</v>
      </c>
      <c r="V4510" s="0" t="n">
        <v>1</v>
      </c>
      <c r="W4510" s="60" t="n">
        <v>46190</v>
      </c>
      <c r="X4510" s="55" t="n">
        <f aca="false">IF(I4510="Male",0,1)</f>
        <v>1</v>
      </c>
      <c r="Y4510" s="55" t="n">
        <f aca="false">IF(OR(I4510="DNB",I4510="Dry DNB"),1,0)</f>
        <v>0</v>
      </c>
      <c r="Z4510" s="55" t="n">
        <f aca="false">IF(ISNUMBER(W4510),A4510-W4510,"")</f>
        <v>119</v>
      </c>
      <c r="AA4510" s="55" t="n">
        <f aca="false">MATCH(A4510,DATAS,0)</f>
        <v>1</v>
      </c>
      <c r="AB4510" s="55" t="n">
        <f aca="false">IF(AND(E4510&gt;0,OR(AND(B4510&gt;=1,B4510&lt;=6),B4510=10)),1,0)</f>
        <v>0</v>
      </c>
      <c r="AC4510" s="55" t="n">
        <f aca="false">IF(AND(E4510&gt;0,B4510=10),1,0)</f>
        <v>0</v>
      </c>
      <c r="AD4510" s="0" t="str">
        <f aca="false">IF(AND(C4509=C4510,AA4509=AA4510-1),AB4509,"")</f>
        <v/>
      </c>
      <c r="AE4510" s="0" t="str">
        <f aca="false">IF(AND(C4509=C4510,AA4509=AA4510-1),AC4509,"")</f>
        <v/>
      </c>
      <c r="AF4510" s="0" t="str">
        <f aca="false">IF(AA4510=1,"",IF(AND(AB4510=1,AD4510&lt;&gt;1),1,0))</f>
        <v/>
      </c>
      <c r="AG4510" s="0" t="str">
        <f aca="false">IF(AA4510=1,"",IF(AND(AC4510=1,AE4510&lt;&gt;1),1,0))</f>
        <v/>
      </c>
      <c r="AH4510" s="60" t="str">
        <f aca="false">IF(AND(E4510&gt;0,AA4510&lt;2,NOT(AND(C4511=C4510,AA4511=AA4510+1))),INDEX(DATAS,AA4510+1),"")</f>
        <v/>
      </c>
      <c r="AI4510" s="60" t="str">
        <f aca="false">IF(AND(AC4510=1,AA4510&lt;2),IF(AND(C4511=C4510,AA4511=AA4510+1),IF(AC4511=1,"",INDEX(DATAS,AA4510+1)),INDEX(DATAS,AA4510+1)),"")</f>
        <v/>
      </c>
    </row>
    <row r="4511" customFormat="false" ht="15" hidden="false" customHeight="false" outlineLevel="0" collapsed="false">
      <c r="A4511" s="60" t="n">
        <v>46310</v>
      </c>
      <c r="B4511" s="0" t="n">
        <v>8</v>
      </c>
      <c r="C4511" s="0" t="n">
        <v>6546</v>
      </c>
      <c r="E4511" s="0" t="n">
        <v>0</v>
      </c>
      <c r="F4511" s="55" t="s">
        <v>1238</v>
      </c>
      <c r="I4511" s="55" t="s">
        <v>157</v>
      </c>
      <c r="L4511" s="0" t="n">
        <v>121</v>
      </c>
      <c r="U4511" s="0" t="n">
        <v>519</v>
      </c>
      <c r="V4511" s="0" t="n">
        <v>1</v>
      </c>
      <c r="W4511" s="60" t="n">
        <v>46190</v>
      </c>
      <c r="X4511" s="55" t="n">
        <f aca="false">IF(I4511="Male",0,1)</f>
        <v>1</v>
      </c>
      <c r="Y4511" s="55" t="n">
        <f aca="false">IF(OR(I4511="DNB",I4511="Dry DNB"),1,0)</f>
        <v>0</v>
      </c>
      <c r="Z4511" s="55" t="n">
        <f aca="false">IF(ISNUMBER(W4511),A4511-W4511,"")</f>
        <v>120</v>
      </c>
      <c r="AA4511" s="55" t="n">
        <f aca="false">MATCH(A4511,DATAS,0)</f>
        <v>2</v>
      </c>
      <c r="AB4511" s="55" t="n">
        <f aca="false">IF(AND(E4511&gt;0,OR(AND(B4511&gt;=1,B4511&lt;=6),B4511=10)),1,0)</f>
        <v>0</v>
      </c>
      <c r="AC4511" s="55" t="n">
        <f aca="false">IF(AND(E4511&gt;0,B4511=10),1,0)</f>
        <v>0</v>
      </c>
      <c r="AD4511" s="55" t="n">
        <f aca="false">IF(AND(C4510=C4511,AA4510=AA4511-1),AB4510,"")</f>
        <v>0</v>
      </c>
      <c r="AE4511" s="55" t="n">
        <f aca="false">IF(AND(C4510=C4511,AA4510=AA4511-1),AC4510,"")</f>
        <v>0</v>
      </c>
      <c r="AF4511" s="55" t="n">
        <f aca="false">IF(AA4511=1,"",IF(AND(AB4511=1,AD4511&lt;&gt;1),1,0))</f>
        <v>0</v>
      </c>
      <c r="AG4511" s="55" t="n">
        <f aca="false">IF(AA4511=1,"",IF(AND(AC4511=1,AE4511&lt;&gt;1),1,0))</f>
        <v>0</v>
      </c>
      <c r="AH4511" s="60" t="str">
        <f aca="false">IF(AND(E4511&gt;0,AA4511&lt;2,NOT(AND(C4512=C4511,AA4512=AA4511+1))),INDEX(DATAS,AA4511+1),"")</f>
        <v/>
      </c>
      <c r="AI4511" s="60" t="str">
        <f aca="false">IF(AND(AC4511=1,AA4511&lt;2),IF(AND(C4512=C4511,AA4512=AA4511+1),IF(AC4512=1,"",INDEX(DATAS,AA4511+1)),INDEX(DATAS,AA4511+1)),"")</f>
        <v/>
      </c>
    </row>
    <row r="4512" customFormat="false" ht="15" hidden="false" customHeight="false" outlineLevel="0" collapsed="false">
      <c r="A4512" s="60" t="n">
        <v>46309</v>
      </c>
      <c r="B4512" s="0" t="n">
        <v>8</v>
      </c>
      <c r="C4512" s="0" t="n">
        <v>6547</v>
      </c>
      <c r="E4512" s="0" t="n">
        <v>0</v>
      </c>
      <c r="F4512" s="55" t="s">
        <v>1238</v>
      </c>
      <c r="I4512" s="55" t="s">
        <v>157</v>
      </c>
      <c r="L4512" s="0" t="n">
        <v>84</v>
      </c>
      <c r="U4512" s="0" t="n">
        <v>518</v>
      </c>
      <c r="V4512" s="0" t="n">
        <v>2</v>
      </c>
      <c r="W4512" s="60" t="n">
        <v>46226</v>
      </c>
      <c r="X4512" s="55" t="n">
        <f aca="false">IF(I4512="Male",0,1)</f>
        <v>1</v>
      </c>
      <c r="Y4512" s="55" t="n">
        <f aca="false">IF(OR(I4512="DNB",I4512="Dry DNB"),1,0)</f>
        <v>0</v>
      </c>
      <c r="Z4512" s="55" t="n">
        <f aca="false">IF(ISNUMBER(W4512),A4512-W4512,"")</f>
        <v>83</v>
      </c>
      <c r="AA4512" s="55" t="n">
        <f aca="false">MATCH(A4512,DATAS,0)</f>
        <v>1</v>
      </c>
      <c r="AB4512" s="55" t="n">
        <f aca="false">IF(AND(E4512&gt;0,OR(AND(B4512&gt;=1,B4512&lt;=6),B4512=10)),1,0)</f>
        <v>0</v>
      </c>
      <c r="AC4512" s="55" t="n">
        <f aca="false">IF(AND(E4512&gt;0,B4512=10),1,0)</f>
        <v>0</v>
      </c>
      <c r="AD4512" s="0" t="str">
        <f aca="false">IF(AND(C4511=C4512,AA4511=AA4512-1),AB4511,"")</f>
        <v/>
      </c>
      <c r="AE4512" s="0" t="str">
        <f aca="false">IF(AND(C4511=C4512,AA4511=AA4512-1),AC4511,"")</f>
        <v/>
      </c>
      <c r="AF4512" s="0" t="str">
        <f aca="false">IF(AA4512=1,"",IF(AND(AB4512=1,AD4512&lt;&gt;1),1,0))</f>
        <v/>
      </c>
      <c r="AG4512" s="0" t="str">
        <f aca="false">IF(AA4512=1,"",IF(AND(AC4512=1,AE4512&lt;&gt;1),1,0))</f>
        <v/>
      </c>
      <c r="AH4512" s="60" t="str">
        <f aca="false">IF(AND(E4512&gt;0,AA4512&lt;2,NOT(AND(C4513=C4512,AA4513=AA4512+1))),INDEX(DATAS,AA4512+1),"")</f>
        <v/>
      </c>
      <c r="AI4512" s="60" t="str">
        <f aca="false">IF(AND(AC4512=1,AA4512&lt;2),IF(AND(C4513=C4512,AA4513=AA4512+1),IF(AC4513=1,"",INDEX(DATAS,AA4512+1)),INDEX(DATAS,AA4512+1)),"")</f>
        <v/>
      </c>
    </row>
    <row r="4513" customFormat="false" ht="15" hidden="false" customHeight="false" outlineLevel="0" collapsed="false">
      <c r="A4513" s="60" t="n">
        <v>46310</v>
      </c>
      <c r="B4513" s="0" t="n">
        <v>8</v>
      </c>
      <c r="C4513" s="0" t="n">
        <v>6547</v>
      </c>
      <c r="E4513" s="0" t="n">
        <v>0</v>
      </c>
      <c r="F4513" s="55" t="s">
        <v>1238</v>
      </c>
      <c r="I4513" s="55" t="s">
        <v>157</v>
      </c>
      <c r="L4513" s="0" t="n">
        <v>85</v>
      </c>
      <c r="U4513" s="0" t="n">
        <v>519</v>
      </c>
      <c r="V4513" s="0" t="n">
        <v>2</v>
      </c>
      <c r="W4513" s="60" t="n">
        <v>46226</v>
      </c>
      <c r="X4513" s="55" t="n">
        <f aca="false">IF(I4513="Male",0,1)</f>
        <v>1</v>
      </c>
      <c r="Y4513" s="55" t="n">
        <f aca="false">IF(OR(I4513="DNB",I4513="Dry DNB"),1,0)</f>
        <v>0</v>
      </c>
      <c r="Z4513" s="55" t="n">
        <f aca="false">IF(ISNUMBER(W4513),A4513-W4513,"")</f>
        <v>84</v>
      </c>
      <c r="AA4513" s="55" t="n">
        <f aca="false">MATCH(A4513,DATAS,0)</f>
        <v>2</v>
      </c>
      <c r="AB4513" s="55" t="n">
        <f aca="false">IF(AND(E4513&gt;0,OR(AND(B4513&gt;=1,B4513&lt;=6),B4513=10)),1,0)</f>
        <v>0</v>
      </c>
      <c r="AC4513" s="55" t="n">
        <f aca="false">IF(AND(E4513&gt;0,B4513=10),1,0)</f>
        <v>0</v>
      </c>
      <c r="AD4513" s="55" t="n">
        <f aca="false">IF(AND(C4512=C4513,AA4512=AA4513-1),AB4512,"")</f>
        <v>0</v>
      </c>
      <c r="AE4513" s="55" t="n">
        <f aca="false">IF(AND(C4512=C4513,AA4512=AA4513-1),AC4512,"")</f>
        <v>0</v>
      </c>
      <c r="AF4513" s="55" t="n">
        <f aca="false">IF(AA4513=1,"",IF(AND(AB4513=1,AD4513&lt;&gt;1),1,0))</f>
        <v>0</v>
      </c>
      <c r="AG4513" s="55" t="n">
        <f aca="false">IF(AA4513=1,"",IF(AND(AC4513=1,AE4513&lt;&gt;1),1,0))</f>
        <v>0</v>
      </c>
      <c r="AH4513" s="60" t="str">
        <f aca="false">IF(AND(E4513&gt;0,AA4513&lt;2,NOT(AND(C4514=C4513,AA4514=AA4513+1))),INDEX(DATAS,AA4513+1),"")</f>
        <v/>
      </c>
      <c r="AI4513" s="60" t="str">
        <f aca="false">IF(AND(AC4513=1,AA4513&lt;2),IF(AND(C4514=C4513,AA4514=AA4513+1),IF(AC4514=1,"",INDEX(DATAS,AA4513+1)),INDEX(DATAS,AA4513+1)),"")</f>
        <v/>
      </c>
    </row>
    <row r="4514" customFormat="false" ht="15" hidden="false" customHeight="false" outlineLevel="0" collapsed="false">
      <c r="A4514" s="60" t="n">
        <v>46309</v>
      </c>
      <c r="B4514" s="0" t="n">
        <v>8</v>
      </c>
      <c r="C4514" s="0" t="n">
        <v>6548</v>
      </c>
      <c r="E4514" s="0" t="n">
        <v>0</v>
      </c>
      <c r="F4514" s="55" t="s">
        <v>1238</v>
      </c>
      <c r="I4514" s="55" t="s">
        <v>157</v>
      </c>
      <c r="L4514" s="0" t="n">
        <v>111</v>
      </c>
      <c r="U4514" s="0" t="n">
        <v>518</v>
      </c>
      <c r="V4514" s="0" t="n">
        <v>1</v>
      </c>
      <c r="W4514" s="60" t="n">
        <v>46199</v>
      </c>
      <c r="X4514" s="55" t="n">
        <f aca="false">IF(I4514="Male",0,1)</f>
        <v>1</v>
      </c>
      <c r="Y4514" s="55" t="n">
        <f aca="false">IF(OR(I4514="DNB",I4514="Dry DNB"),1,0)</f>
        <v>0</v>
      </c>
      <c r="Z4514" s="55" t="n">
        <f aca="false">IF(ISNUMBER(W4514),A4514-W4514,"")</f>
        <v>110</v>
      </c>
      <c r="AA4514" s="55" t="n">
        <f aca="false">MATCH(A4514,DATAS,0)</f>
        <v>1</v>
      </c>
      <c r="AB4514" s="55" t="n">
        <f aca="false">IF(AND(E4514&gt;0,OR(AND(B4514&gt;=1,B4514&lt;=6),B4514=10)),1,0)</f>
        <v>0</v>
      </c>
      <c r="AC4514" s="55" t="n">
        <f aca="false">IF(AND(E4514&gt;0,B4514=10),1,0)</f>
        <v>0</v>
      </c>
      <c r="AD4514" s="0" t="str">
        <f aca="false">IF(AND(C4513=C4514,AA4513=AA4514-1),AB4513,"")</f>
        <v/>
      </c>
      <c r="AE4514" s="0" t="str">
        <f aca="false">IF(AND(C4513=C4514,AA4513=AA4514-1),AC4513,"")</f>
        <v/>
      </c>
      <c r="AF4514" s="0" t="str">
        <f aca="false">IF(AA4514=1,"",IF(AND(AB4514=1,AD4514&lt;&gt;1),1,0))</f>
        <v/>
      </c>
      <c r="AG4514" s="0" t="str">
        <f aca="false">IF(AA4514=1,"",IF(AND(AC4514=1,AE4514&lt;&gt;1),1,0))</f>
        <v/>
      </c>
      <c r="AH4514" s="60" t="str">
        <f aca="false">IF(AND(E4514&gt;0,AA4514&lt;2,NOT(AND(C4515=C4514,AA4515=AA4514+1))),INDEX(DATAS,AA4514+1),"")</f>
        <v/>
      </c>
      <c r="AI4514" s="60" t="str">
        <f aca="false">IF(AND(AC4514=1,AA4514&lt;2),IF(AND(C4515=C4514,AA4515=AA4514+1),IF(AC4515=1,"",INDEX(DATAS,AA4514+1)),INDEX(DATAS,AA4514+1)),"")</f>
        <v/>
      </c>
    </row>
    <row r="4515" customFormat="false" ht="15" hidden="false" customHeight="false" outlineLevel="0" collapsed="false">
      <c r="A4515" s="60" t="n">
        <v>46310</v>
      </c>
      <c r="B4515" s="0" t="n">
        <v>8</v>
      </c>
      <c r="C4515" s="0" t="n">
        <v>6548</v>
      </c>
      <c r="E4515" s="0" t="n">
        <v>0</v>
      </c>
      <c r="F4515" s="55" t="s">
        <v>1238</v>
      </c>
      <c r="I4515" s="55" t="s">
        <v>157</v>
      </c>
      <c r="L4515" s="0" t="n">
        <v>112</v>
      </c>
      <c r="U4515" s="0" t="n">
        <v>519</v>
      </c>
      <c r="V4515" s="0" t="n">
        <v>1</v>
      </c>
      <c r="W4515" s="60" t="n">
        <v>46199</v>
      </c>
      <c r="X4515" s="55" t="n">
        <f aca="false">IF(I4515="Male",0,1)</f>
        <v>1</v>
      </c>
      <c r="Y4515" s="55" t="n">
        <f aca="false">IF(OR(I4515="DNB",I4515="Dry DNB"),1,0)</f>
        <v>0</v>
      </c>
      <c r="Z4515" s="55" t="n">
        <f aca="false">IF(ISNUMBER(W4515),A4515-W4515,"")</f>
        <v>111</v>
      </c>
      <c r="AA4515" s="55" t="n">
        <f aca="false">MATCH(A4515,DATAS,0)</f>
        <v>2</v>
      </c>
      <c r="AB4515" s="55" t="n">
        <f aca="false">IF(AND(E4515&gt;0,OR(AND(B4515&gt;=1,B4515&lt;=6),B4515=10)),1,0)</f>
        <v>0</v>
      </c>
      <c r="AC4515" s="55" t="n">
        <f aca="false">IF(AND(E4515&gt;0,B4515=10),1,0)</f>
        <v>0</v>
      </c>
      <c r="AD4515" s="55" t="n">
        <f aca="false">IF(AND(C4514=C4515,AA4514=AA4515-1),AB4514,"")</f>
        <v>0</v>
      </c>
      <c r="AE4515" s="55" t="n">
        <f aca="false">IF(AND(C4514=C4515,AA4514=AA4515-1),AC4514,"")</f>
        <v>0</v>
      </c>
      <c r="AF4515" s="55" t="n">
        <f aca="false">IF(AA4515=1,"",IF(AND(AB4515=1,AD4515&lt;&gt;1),1,0))</f>
        <v>0</v>
      </c>
      <c r="AG4515" s="55" t="n">
        <f aca="false">IF(AA4515=1,"",IF(AND(AC4515=1,AE4515&lt;&gt;1),1,0))</f>
        <v>0</v>
      </c>
      <c r="AH4515" s="60" t="str">
        <f aca="false">IF(AND(E4515&gt;0,AA4515&lt;2,NOT(AND(C4516=C4515,AA4516=AA4515+1))),INDEX(DATAS,AA4515+1),"")</f>
        <v/>
      </c>
      <c r="AI4515" s="60" t="str">
        <f aca="false">IF(AND(AC4515=1,AA4515&lt;2),IF(AND(C4516=C4515,AA4516=AA4515+1),IF(AC4516=1,"",INDEX(DATAS,AA4515+1)),INDEX(DATAS,AA4515+1)),"")</f>
        <v/>
      </c>
    </row>
    <row r="4516" customFormat="false" ht="15" hidden="false" customHeight="false" outlineLevel="0" collapsed="false">
      <c r="A4516" s="60" t="n">
        <v>46309</v>
      </c>
      <c r="B4516" s="0" t="n">
        <v>8</v>
      </c>
      <c r="C4516" s="0" t="n">
        <v>6549</v>
      </c>
      <c r="E4516" s="0" t="n">
        <v>0</v>
      </c>
      <c r="F4516" s="55" t="s">
        <v>1239</v>
      </c>
      <c r="I4516" s="55" t="s">
        <v>157</v>
      </c>
      <c r="L4516" s="0" t="n">
        <v>106</v>
      </c>
      <c r="U4516" s="0" t="n">
        <v>517</v>
      </c>
      <c r="V4516" s="0" t="n">
        <v>1</v>
      </c>
      <c r="W4516" s="60" t="n">
        <v>46204</v>
      </c>
      <c r="X4516" s="55" t="n">
        <f aca="false">IF(I4516="Male",0,1)</f>
        <v>1</v>
      </c>
      <c r="Y4516" s="55" t="n">
        <f aca="false">IF(OR(I4516="DNB",I4516="Dry DNB"),1,0)</f>
        <v>0</v>
      </c>
      <c r="Z4516" s="55" t="n">
        <f aca="false">IF(ISNUMBER(W4516),A4516-W4516,"")</f>
        <v>105</v>
      </c>
      <c r="AA4516" s="55" t="n">
        <f aca="false">MATCH(A4516,DATAS,0)</f>
        <v>1</v>
      </c>
      <c r="AB4516" s="55" t="n">
        <f aca="false">IF(AND(E4516&gt;0,OR(AND(B4516&gt;=1,B4516&lt;=6),B4516=10)),1,0)</f>
        <v>0</v>
      </c>
      <c r="AC4516" s="55" t="n">
        <f aca="false">IF(AND(E4516&gt;0,B4516=10),1,0)</f>
        <v>0</v>
      </c>
      <c r="AD4516" s="0" t="str">
        <f aca="false">IF(AND(C4515=C4516,AA4515=AA4516-1),AB4515,"")</f>
        <v/>
      </c>
      <c r="AE4516" s="0" t="str">
        <f aca="false">IF(AND(C4515=C4516,AA4515=AA4516-1),AC4515,"")</f>
        <v/>
      </c>
      <c r="AF4516" s="0" t="str">
        <f aca="false">IF(AA4516=1,"",IF(AND(AB4516=1,AD4516&lt;&gt;1),1,0))</f>
        <v/>
      </c>
      <c r="AG4516" s="0" t="str">
        <f aca="false">IF(AA4516=1,"",IF(AND(AC4516=1,AE4516&lt;&gt;1),1,0))</f>
        <v/>
      </c>
      <c r="AH4516" s="60" t="str">
        <f aca="false">IF(AND(E4516&gt;0,AA4516&lt;2,NOT(AND(C4517=C4516,AA4517=AA4516+1))),INDEX(DATAS,AA4516+1),"")</f>
        <v/>
      </c>
      <c r="AI4516" s="60" t="str">
        <f aca="false">IF(AND(AC4516=1,AA4516&lt;2),IF(AND(C4517=C4516,AA4517=AA4516+1),IF(AC4517=1,"",INDEX(DATAS,AA4516+1)),INDEX(DATAS,AA4516+1)),"")</f>
        <v/>
      </c>
    </row>
    <row r="4517" customFormat="false" ht="15" hidden="false" customHeight="false" outlineLevel="0" collapsed="false">
      <c r="A4517" s="60" t="n">
        <v>46310</v>
      </c>
      <c r="B4517" s="0" t="n">
        <v>8</v>
      </c>
      <c r="C4517" s="0" t="n">
        <v>6549</v>
      </c>
      <c r="E4517" s="0" t="n">
        <v>0</v>
      </c>
      <c r="F4517" s="55" t="s">
        <v>1239</v>
      </c>
      <c r="I4517" s="55" t="s">
        <v>157</v>
      </c>
      <c r="L4517" s="0" t="n">
        <v>107</v>
      </c>
      <c r="U4517" s="0" t="n">
        <v>518</v>
      </c>
      <c r="V4517" s="0" t="n">
        <v>1</v>
      </c>
      <c r="W4517" s="60" t="n">
        <v>46204</v>
      </c>
      <c r="X4517" s="55" t="n">
        <f aca="false">IF(I4517="Male",0,1)</f>
        <v>1</v>
      </c>
      <c r="Y4517" s="55" t="n">
        <f aca="false">IF(OR(I4517="DNB",I4517="Dry DNB"),1,0)</f>
        <v>0</v>
      </c>
      <c r="Z4517" s="55" t="n">
        <f aca="false">IF(ISNUMBER(W4517),A4517-W4517,"")</f>
        <v>106</v>
      </c>
      <c r="AA4517" s="55" t="n">
        <f aca="false">MATCH(A4517,DATAS,0)</f>
        <v>2</v>
      </c>
      <c r="AB4517" s="55" t="n">
        <f aca="false">IF(AND(E4517&gt;0,OR(AND(B4517&gt;=1,B4517&lt;=6),B4517=10)),1,0)</f>
        <v>0</v>
      </c>
      <c r="AC4517" s="55" t="n">
        <f aca="false">IF(AND(E4517&gt;0,B4517=10),1,0)</f>
        <v>0</v>
      </c>
      <c r="AD4517" s="55" t="n">
        <f aca="false">IF(AND(C4516=C4517,AA4516=AA4517-1),AB4516,"")</f>
        <v>0</v>
      </c>
      <c r="AE4517" s="55" t="n">
        <f aca="false">IF(AND(C4516=C4517,AA4516=AA4517-1),AC4516,"")</f>
        <v>0</v>
      </c>
      <c r="AF4517" s="55" t="n">
        <f aca="false">IF(AA4517=1,"",IF(AND(AB4517=1,AD4517&lt;&gt;1),1,0))</f>
        <v>0</v>
      </c>
      <c r="AG4517" s="55" t="n">
        <f aca="false">IF(AA4517=1,"",IF(AND(AC4517=1,AE4517&lt;&gt;1),1,0))</f>
        <v>0</v>
      </c>
      <c r="AH4517" s="60" t="str">
        <f aca="false">IF(AND(E4517&gt;0,AA4517&lt;2,NOT(AND(C4518=C4517,AA4518=AA4517+1))),INDEX(DATAS,AA4517+1),"")</f>
        <v/>
      </c>
      <c r="AI4517" s="60" t="str">
        <f aca="false">IF(AND(AC4517=1,AA4517&lt;2),IF(AND(C4518=C4517,AA4518=AA4517+1),IF(AC4518=1,"",INDEX(DATAS,AA4517+1)),INDEX(DATAS,AA4517+1)),"")</f>
        <v/>
      </c>
    </row>
    <row r="4518" customFormat="false" ht="15" hidden="false" customHeight="false" outlineLevel="0" collapsed="false">
      <c r="A4518" s="60" t="n">
        <v>46309</v>
      </c>
      <c r="B4518" s="0" t="n">
        <v>8</v>
      </c>
      <c r="C4518" s="0" t="n">
        <v>6550</v>
      </c>
      <c r="E4518" s="0" t="n">
        <v>0</v>
      </c>
      <c r="F4518" s="55" t="s">
        <v>1239</v>
      </c>
      <c r="I4518" s="55" t="s">
        <v>157</v>
      </c>
      <c r="L4518" s="0" t="n">
        <v>84</v>
      </c>
      <c r="U4518" s="0" t="n">
        <v>517</v>
      </c>
      <c r="V4518" s="0" t="n">
        <v>2</v>
      </c>
      <c r="W4518" s="60" t="n">
        <v>46226</v>
      </c>
      <c r="X4518" s="55" t="n">
        <f aca="false">IF(I4518="Male",0,1)</f>
        <v>1</v>
      </c>
      <c r="Y4518" s="55" t="n">
        <f aca="false">IF(OR(I4518="DNB",I4518="Dry DNB"),1,0)</f>
        <v>0</v>
      </c>
      <c r="Z4518" s="55" t="n">
        <f aca="false">IF(ISNUMBER(W4518),A4518-W4518,"")</f>
        <v>83</v>
      </c>
      <c r="AA4518" s="55" t="n">
        <f aca="false">MATCH(A4518,DATAS,0)</f>
        <v>1</v>
      </c>
      <c r="AB4518" s="55" t="n">
        <f aca="false">IF(AND(E4518&gt;0,OR(AND(B4518&gt;=1,B4518&lt;=6),B4518=10)),1,0)</f>
        <v>0</v>
      </c>
      <c r="AC4518" s="55" t="n">
        <f aca="false">IF(AND(E4518&gt;0,B4518=10),1,0)</f>
        <v>0</v>
      </c>
      <c r="AD4518" s="0" t="str">
        <f aca="false">IF(AND(C4517=C4518,AA4517=AA4518-1),AB4517,"")</f>
        <v/>
      </c>
      <c r="AE4518" s="0" t="str">
        <f aca="false">IF(AND(C4517=C4518,AA4517=AA4518-1),AC4517,"")</f>
        <v/>
      </c>
      <c r="AF4518" s="0" t="str">
        <f aca="false">IF(AA4518=1,"",IF(AND(AB4518=1,AD4518&lt;&gt;1),1,0))</f>
        <v/>
      </c>
      <c r="AG4518" s="0" t="str">
        <f aca="false">IF(AA4518=1,"",IF(AND(AC4518=1,AE4518&lt;&gt;1),1,0))</f>
        <v/>
      </c>
      <c r="AH4518" s="60" t="str">
        <f aca="false">IF(AND(E4518&gt;0,AA4518&lt;2,NOT(AND(C4519=C4518,AA4519=AA4518+1))),INDEX(DATAS,AA4518+1),"")</f>
        <v/>
      </c>
      <c r="AI4518" s="60" t="str">
        <f aca="false">IF(AND(AC4518=1,AA4518&lt;2),IF(AND(C4519=C4518,AA4519=AA4518+1),IF(AC4519=1,"",INDEX(DATAS,AA4518+1)),INDEX(DATAS,AA4518+1)),"")</f>
        <v/>
      </c>
    </row>
    <row r="4519" customFormat="false" ht="15" hidden="false" customHeight="false" outlineLevel="0" collapsed="false">
      <c r="A4519" s="60" t="n">
        <v>46310</v>
      </c>
      <c r="B4519" s="0" t="n">
        <v>8</v>
      </c>
      <c r="C4519" s="0" t="n">
        <v>6550</v>
      </c>
      <c r="E4519" s="0" t="n">
        <v>0</v>
      </c>
      <c r="F4519" s="55" t="s">
        <v>1239</v>
      </c>
      <c r="I4519" s="55" t="s">
        <v>157</v>
      </c>
      <c r="L4519" s="0" t="n">
        <v>85</v>
      </c>
      <c r="U4519" s="0" t="n">
        <v>518</v>
      </c>
      <c r="V4519" s="0" t="n">
        <v>2</v>
      </c>
      <c r="W4519" s="60" t="n">
        <v>46226</v>
      </c>
      <c r="X4519" s="55" t="n">
        <f aca="false">IF(I4519="Male",0,1)</f>
        <v>1</v>
      </c>
      <c r="Y4519" s="55" t="n">
        <f aca="false">IF(OR(I4519="DNB",I4519="Dry DNB"),1,0)</f>
        <v>0</v>
      </c>
      <c r="Z4519" s="55" t="n">
        <f aca="false">IF(ISNUMBER(W4519),A4519-W4519,"")</f>
        <v>84</v>
      </c>
      <c r="AA4519" s="55" t="n">
        <f aca="false">MATCH(A4519,DATAS,0)</f>
        <v>2</v>
      </c>
      <c r="AB4519" s="55" t="n">
        <f aca="false">IF(AND(E4519&gt;0,OR(AND(B4519&gt;=1,B4519&lt;=6),B4519=10)),1,0)</f>
        <v>0</v>
      </c>
      <c r="AC4519" s="55" t="n">
        <f aca="false">IF(AND(E4519&gt;0,B4519=10),1,0)</f>
        <v>0</v>
      </c>
      <c r="AD4519" s="55" t="n">
        <f aca="false">IF(AND(C4518=C4519,AA4518=AA4519-1),AB4518,"")</f>
        <v>0</v>
      </c>
      <c r="AE4519" s="55" t="n">
        <f aca="false">IF(AND(C4518=C4519,AA4518=AA4519-1),AC4518,"")</f>
        <v>0</v>
      </c>
      <c r="AF4519" s="55" t="n">
        <f aca="false">IF(AA4519=1,"",IF(AND(AB4519=1,AD4519&lt;&gt;1),1,0))</f>
        <v>0</v>
      </c>
      <c r="AG4519" s="55" t="n">
        <f aca="false">IF(AA4519=1,"",IF(AND(AC4519=1,AE4519&lt;&gt;1),1,0))</f>
        <v>0</v>
      </c>
      <c r="AH4519" s="60" t="str">
        <f aca="false">IF(AND(E4519&gt;0,AA4519&lt;2,NOT(AND(C4520=C4519,AA4520=AA4519+1))),INDEX(DATAS,AA4519+1),"")</f>
        <v/>
      </c>
      <c r="AI4519" s="60" t="str">
        <f aca="false">IF(AND(AC4519=1,AA4519&lt;2),IF(AND(C4520=C4519,AA4520=AA4519+1),IF(AC4520=1,"",INDEX(DATAS,AA4519+1)),INDEX(DATAS,AA4519+1)),"")</f>
        <v/>
      </c>
    </row>
    <row r="4520" customFormat="false" ht="15" hidden="false" customHeight="false" outlineLevel="0" collapsed="false">
      <c r="A4520" s="60" t="n">
        <v>46309</v>
      </c>
      <c r="B4520" s="0" t="n">
        <v>8</v>
      </c>
      <c r="C4520" s="0" t="n">
        <v>6551</v>
      </c>
      <c r="E4520" s="0" t="n">
        <v>0</v>
      </c>
      <c r="F4520" s="55" t="s">
        <v>1239</v>
      </c>
      <c r="I4520" s="55" t="s">
        <v>157</v>
      </c>
      <c r="L4520" s="0" t="n">
        <v>118</v>
      </c>
      <c r="U4520" s="0" t="n">
        <v>517</v>
      </c>
      <c r="V4520" s="0" t="n">
        <v>1</v>
      </c>
      <c r="X4520" s="55" t="n">
        <f aca="false">IF(I4520="Male",0,1)</f>
        <v>1</v>
      </c>
      <c r="Y4520" s="55" t="n">
        <f aca="false">IF(OR(I4520="DNB",I4520="Dry DNB"),1,0)</f>
        <v>0</v>
      </c>
      <c r="Z4520" s="0" t="str">
        <f aca="false">IF(ISNUMBER(W4520),A4520-W4520,"")</f>
        <v/>
      </c>
      <c r="AA4520" s="55" t="n">
        <f aca="false">MATCH(A4520,DATAS,0)</f>
        <v>1</v>
      </c>
      <c r="AB4520" s="55" t="n">
        <f aca="false">IF(AND(E4520&gt;0,OR(AND(B4520&gt;=1,B4520&lt;=6),B4520=10)),1,0)</f>
        <v>0</v>
      </c>
      <c r="AC4520" s="55" t="n">
        <f aca="false">IF(AND(E4520&gt;0,B4520=10),1,0)</f>
        <v>0</v>
      </c>
      <c r="AD4520" s="0" t="str">
        <f aca="false">IF(AND(C4519=C4520,AA4519=AA4520-1),AB4519,"")</f>
        <v/>
      </c>
      <c r="AE4520" s="0" t="str">
        <f aca="false">IF(AND(C4519=C4520,AA4519=AA4520-1),AC4519,"")</f>
        <v/>
      </c>
      <c r="AF4520" s="0" t="str">
        <f aca="false">IF(AA4520=1,"",IF(AND(AB4520=1,AD4520&lt;&gt;1),1,0))</f>
        <v/>
      </c>
      <c r="AG4520" s="0" t="str">
        <f aca="false">IF(AA4520=1,"",IF(AND(AC4520=1,AE4520&lt;&gt;1),1,0))</f>
        <v/>
      </c>
      <c r="AH4520" s="60" t="str">
        <f aca="false">IF(AND(E4520&gt;0,AA4520&lt;2,NOT(AND(C4521=C4520,AA4521=AA4520+1))),INDEX(DATAS,AA4520+1),"")</f>
        <v/>
      </c>
      <c r="AI4520" s="60" t="str">
        <f aca="false">IF(AND(AC4520=1,AA4520&lt;2),IF(AND(C4521=C4520,AA4521=AA4520+1),IF(AC4521=1,"",INDEX(DATAS,AA4520+1)),INDEX(DATAS,AA4520+1)),"")</f>
        <v/>
      </c>
    </row>
    <row r="4521" customFormat="false" ht="15" hidden="false" customHeight="false" outlineLevel="0" collapsed="false">
      <c r="A4521" s="60" t="n">
        <v>46310</v>
      </c>
      <c r="B4521" s="0" t="n">
        <v>8</v>
      </c>
      <c r="C4521" s="0" t="n">
        <v>6551</v>
      </c>
      <c r="E4521" s="0" t="n">
        <v>0</v>
      </c>
      <c r="F4521" s="55" t="s">
        <v>1239</v>
      </c>
      <c r="I4521" s="55" t="s">
        <v>157</v>
      </c>
      <c r="L4521" s="0" t="n">
        <v>119</v>
      </c>
      <c r="U4521" s="0" t="n">
        <v>518</v>
      </c>
      <c r="V4521" s="0" t="n">
        <v>1</v>
      </c>
      <c r="X4521" s="55" t="n">
        <f aca="false">IF(I4521="Male",0,1)</f>
        <v>1</v>
      </c>
      <c r="Y4521" s="55" t="n">
        <f aca="false">IF(OR(I4521="DNB",I4521="Dry DNB"),1,0)</f>
        <v>0</v>
      </c>
      <c r="Z4521" s="0" t="str">
        <f aca="false">IF(ISNUMBER(W4521),A4521-W4521,"")</f>
        <v/>
      </c>
      <c r="AA4521" s="55" t="n">
        <f aca="false">MATCH(A4521,DATAS,0)</f>
        <v>2</v>
      </c>
      <c r="AB4521" s="55" t="n">
        <f aca="false">IF(AND(E4521&gt;0,OR(AND(B4521&gt;=1,B4521&lt;=6),B4521=10)),1,0)</f>
        <v>0</v>
      </c>
      <c r="AC4521" s="55" t="n">
        <f aca="false">IF(AND(E4521&gt;0,B4521=10),1,0)</f>
        <v>0</v>
      </c>
      <c r="AD4521" s="55" t="n">
        <f aca="false">IF(AND(C4520=C4521,AA4520=AA4521-1),AB4520,"")</f>
        <v>0</v>
      </c>
      <c r="AE4521" s="55" t="n">
        <f aca="false">IF(AND(C4520=C4521,AA4520=AA4521-1),AC4520,"")</f>
        <v>0</v>
      </c>
      <c r="AF4521" s="55" t="n">
        <f aca="false">IF(AA4521=1,"",IF(AND(AB4521=1,AD4521&lt;&gt;1),1,0))</f>
        <v>0</v>
      </c>
      <c r="AG4521" s="55" t="n">
        <f aca="false">IF(AA4521=1,"",IF(AND(AC4521=1,AE4521&lt;&gt;1),1,0))</f>
        <v>0</v>
      </c>
      <c r="AH4521" s="60" t="str">
        <f aca="false">IF(AND(E4521&gt;0,AA4521&lt;2,NOT(AND(C4522=C4521,AA4522=AA4521+1))),INDEX(DATAS,AA4521+1),"")</f>
        <v/>
      </c>
      <c r="AI4521" s="60" t="str">
        <f aca="false">IF(AND(AC4521=1,AA4521&lt;2),IF(AND(C4522=C4521,AA4522=AA4521+1),IF(AC4522=1,"",INDEX(DATAS,AA4521+1)),INDEX(DATAS,AA4521+1)),"")</f>
        <v/>
      </c>
    </row>
    <row r="4522" customFormat="false" ht="15" hidden="false" customHeight="false" outlineLevel="0" collapsed="false">
      <c r="A4522" s="60" t="n">
        <v>46309</v>
      </c>
      <c r="B4522" s="0" t="n">
        <v>8</v>
      </c>
      <c r="C4522" s="0" t="n">
        <v>6552</v>
      </c>
      <c r="E4522" s="0" t="n">
        <v>0</v>
      </c>
      <c r="F4522" s="55" t="s">
        <v>1240</v>
      </c>
      <c r="I4522" s="55" t="s">
        <v>157</v>
      </c>
      <c r="L4522" s="0" t="n">
        <v>109</v>
      </c>
      <c r="U4522" s="0" t="n">
        <v>516</v>
      </c>
      <c r="V4522" s="0" t="n">
        <v>1</v>
      </c>
      <c r="W4522" s="60" t="n">
        <v>46201</v>
      </c>
      <c r="X4522" s="55" t="n">
        <f aca="false">IF(I4522="Male",0,1)</f>
        <v>1</v>
      </c>
      <c r="Y4522" s="55" t="n">
        <f aca="false">IF(OR(I4522="DNB",I4522="Dry DNB"),1,0)</f>
        <v>0</v>
      </c>
      <c r="Z4522" s="55" t="n">
        <f aca="false">IF(ISNUMBER(W4522),A4522-W4522,"")</f>
        <v>108</v>
      </c>
      <c r="AA4522" s="55" t="n">
        <f aca="false">MATCH(A4522,DATAS,0)</f>
        <v>1</v>
      </c>
      <c r="AB4522" s="55" t="n">
        <f aca="false">IF(AND(E4522&gt;0,OR(AND(B4522&gt;=1,B4522&lt;=6),B4522=10)),1,0)</f>
        <v>0</v>
      </c>
      <c r="AC4522" s="55" t="n">
        <f aca="false">IF(AND(E4522&gt;0,B4522=10),1,0)</f>
        <v>0</v>
      </c>
      <c r="AD4522" s="0" t="str">
        <f aca="false">IF(AND(C4521=C4522,AA4521=AA4522-1),AB4521,"")</f>
        <v/>
      </c>
      <c r="AE4522" s="0" t="str">
        <f aca="false">IF(AND(C4521=C4522,AA4521=AA4522-1),AC4521,"")</f>
        <v/>
      </c>
      <c r="AF4522" s="0" t="str">
        <f aca="false">IF(AA4522=1,"",IF(AND(AB4522=1,AD4522&lt;&gt;1),1,0))</f>
        <v/>
      </c>
      <c r="AG4522" s="0" t="str">
        <f aca="false">IF(AA4522=1,"",IF(AND(AC4522=1,AE4522&lt;&gt;1),1,0))</f>
        <v/>
      </c>
      <c r="AH4522" s="60" t="str">
        <f aca="false">IF(AND(E4522&gt;0,AA4522&lt;2,NOT(AND(C4523=C4522,AA4523=AA4522+1))),INDEX(DATAS,AA4522+1),"")</f>
        <v/>
      </c>
      <c r="AI4522" s="60" t="str">
        <f aca="false">IF(AND(AC4522=1,AA4522&lt;2),IF(AND(C4523=C4522,AA4523=AA4522+1),IF(AC4523=1,"",INDEX(DATAS,AA4522+1)),INDEX(DATAS,AA4522+1)),"")</f>
        <v/>
      </c>
    </row>
    <row r="4523" customFormat="false" ht="15" hidden="false" customHeight="false" outlineLevel="0" collapsed="false">
      <c r="A4523" s="60" t="n">
        <v>46310</v>
      </c>
      <c r="B4523" s="0" t="n">
        <v>8</v>
      </c>
      <c r="C4523" s="0" t="n">
        <v>6552</v>
      </c>
      <c r="E4523" s="0" t="n">
        <v>0</v>
      </c>
      <c r="F4523" s="55" t="s">
        <v>1240</v>
      </c>
      <c r="I4523" s="55" t="s">
        <v>157</v>
      </c>
      <c r="L4523" s="0" t="n">
        <v>110</v>
      </c>
      <c r="U4523" s="0" t="n">
        <v>517</v>
      </c>
      <c r="V4523" s="0" t="n">
        <v>1</v>
      </c>
      <c r="W4523" s="60" t="n">
        <v>46201</v>
      </c>
      <c r="X4523" s="55" t="n">
        <f aca="false">IF(I4523="Male",0,1)</f>
        <v>1</v>
      </c>
      <c r="Y4523" s="55" t="n">
        <f aca="false">IF(OR(I4523="DNB",I4523="Dry DNB"),1,0)</f>
        <v>0</v>
      </c>
      <c r="Z4523" s="55" t="n">
        <f aca="false">IF(ISNUMBER(W4523),A4523-W4523,"")</f>
        <v>109</v>
      </c>
      <c r="AA4523" s="55" t="n">
        <f aca="false">MATCH(A4523,DATAS,0)</f>
        <v>2</v>
      </c>
      <c r="AB4523" s="55" t="n">
        <f aca="false">IF(AND(E4523&gt;0,OR(AND(B4523&gt;=1,B4523&lt;=6),B4523=10)),1,0)</f>
        <v>0</v>
      </c>
      <c r="AC4523" s="55" t="n">
        <f aca="false">IF(AND(E4523&gt;0,B4523=10),1,0)</f>
        <v>0</v>
      </c>
      <c r="AD4523" s="55" t="n">
        <f aca="false">IF(AND(C4522=C4523,AA4522=AA4523-1),AB4522,"")</f>
        <v>0</v>
      </c>
      <c r="AE4523" s="55" t="n">
        <f aca="false">IF(AND(C4522=C4523,AA4522=AA4523-1),AC4522,"")</f>
        <v>0</v>
      </c>
      <c r="AF4523" s="55" t="n">
        <f aca="false">IF(AA4523=1,"",IF(AND(AB4523=1,AD4523&lt;&gt;1),1,0))</f>
        <v>0</v>
      </c>
      <c r="AG4523" s="55" t="n">
        <f aca="false">IF(AA4523=1,"",IF(AND(AC4523=1,AE4523&lt;&gt;1),1,0))</f>
        <v>0</v>
      </c>
      <c r="AH4523" s="60" t="str">
        <f aca="false">IF(AND(E4523&gt;0,AA4523&lt;2,NOT(AND(C4524=C4523,AA4524=AA4523+1))),INDEX(DATAS,AA4523+1),"")</f>
        <v/>
      </c>
      <c r="AI4523" s="60" t="str">
        <f aca="false">IF(AND(AC4523=1,AA4523&lt;2),IF(AND(C4524=C4523,AA4524=AA4523+1),IF(AC4524=1,"",INDEX(DATAS,AA4523+1)),INDEX(DATAS,AA4523+1)),"")</f>
        <v/>
      </c>
    </row>
    <row r="4524" customFormat="false" ht="15" hidden="false" customHeight="false" outlineLevel="0" collapsed="false">
      <c r="A4524" s="60" t="n">
        <v>46309</v>
      </c>
      <c r="B4524" s="0" t="n">
        <v>8</v>
      </c>
      <c r="C4524" s="0" t="n">
        <v>6553</v>
      </c>
      <c r="E4524" s="0" t="n">
        <v>0</v>
      </c>
      <c r="F4524" s="55" t="s">
        <v>1240</v>
      </c>
      <c r="I4524" s="55" t="s">
        <v>157</v>
      </c>
      <c r="L4524" s="0" t="n">
        <v>64</v>
      </c>
      <c r="U4524" s="0" t="n">
        <v>516</v>
      </c>
      <c r="V4524" s="0" t="n">
        <v>3</v>
      </c>
      <c r="W4524" s="60" t="n">
        <v>46246</v>
      </c>
      <c r="X4524" s="55" t="n">
        <f aca="false">IF(I4524="Male",0,1)</f>
        <v>1</v>
      </c>
      <c r="Y4524" s="55" t="n">
        <f aca="false">IF(OR(I4524="DNB",I4524="Dry DNB"),1,0)</f>
        <v>0</v>
      </c>
      <c r="Z4524" s="55" t="n">
        <f aca="false">IF(ISNUMBER(W4524),A4524-W4524,"")</f>
        <v>63</v>
      </c>
      <c r="AA4524" s="55" t="n">
        <f aca="false">MATCH(A4524,DATAS,0)</f>
        <v>1</v>
      </c>
      <c r="AB4524" s="55" t="n">
        <f aca="false">IF(AND(E4524&gt;0,OR(AND(B4524&gt;=1,B4524&lt;=6),B4524=10)),1,0)</f>
        <v>0</v>
      </c>
      <c r="AC4524" s="55" t="n">
        <f aca="false">IF(AND(E4524&gt;0,B4524=10),1,0)</f>
        <v>0</v>
      </c>
      <c r="AD4524" s="0" t="str">
        <f aca="false">IF(AND(C4523=C4524,AA4523=AA4524-1),AB4523,"")</f>
        <v/>
      </c>
      <c r="AE4524" s="0" t="str">
        <f aca="false">IF(AND(C4523=C4524,AA4523=AA4524-1),AC4523,"")</f>
        <v/>
      </c>
      <c r="AF4524" s="0" t="str">
        <f aca="false">IF(AA4524=1,"",IF(AND(AB4524=1,AD4524&lt;&gt;1),1,0))</f>
        <v/>
      </c>
      <c r="AG4524" s="0" t="str">
        <f aca="false">IF(AA4524=1,"",IF(AND(AC4524=1,AE4524&lt;&gt;1),1,0))</f>
        <v/>
      </c>
      <c r="AH4524" s="60" t="str">
        <f aca="false">IF(AND(E4524&gt;0,AA4524&lt;2,NOT(AND(C4525=C4524,AA4525=AA4524+1))),INDEX(DATAS,AA4524+1),"")</f>
        <v/>
      </c>
      <c r="AI4524" s="60" t="str">
        <f aca="false">IF(AND(AC4524=1,AA4524&lt;2),IF(AND(C4525=C4524,AA4525=AA4524+1),IF(AC4525=1,"",INDEX(DATAS,AA4524+1)),INDEX(DATAS,AA4524+1)),"")</f>
        <v/>
      </c>
    </row>
    <row r="4525" customFormat="false" ht="15" hidden="false" customHeight="false" outlineLevel="0" collapsed="false">
      <c r="A4525" s="60" t="n">
        <v>46310</v>
      </c>
      <c r="B4525" s="0" t="n">
        <v>8</v>
      </c>
      <c r="C4525" s="0" t="n">
        <v>6553</v>
      </c>
      <c r="E4525" s="0" t="n">
        <v>0</v>
      </c>
      <c r="F4525" s="55" t="s">
        <v>1240</v>
      </c>
      <c r="I4525" s="55" t="s">
        <v>157</v>
      </c>
      <c r="L4525" s="0" t="n">
        <v>65</v>
      </c>
      <c r="U4525" s="0" t="n">
        <v>517</v>
      </c>
      <c r="V4525" s="0" t="n">
        <v>3</v>
      </c>
      <c r="W4525" s="60" t="n">
        <v>46246</v>
      </c>
      <c r="X4525" s="55" t="n">
        <f aca="false">IF(I4525="Male",0,1)</f>
        <v>1</v>
      </c>
      <c r="Y4525" s="55" t="n">
        <f aca="false">IF(OR(I4525="DNB",I4525="Dry DNB"),1,0)</f>
        <v>0</v>
      </c>
      <c r="Z4525" s="55" t="n">
        <f aca="false">IF(ISNUMBER(W4525),A4525-W4525,"")</f>
        <v>64</v>
      </c>
      <c r="AA4525" s="55" t="n">
        <f aca="false">MATCH(A4525,DATAS,0)</f>
        <v>2</v>
      </c>
      <c r="AB4525" s="55" t="n">
        <f aca="false">IF(AND(E4525&gt;0,OR(AND(B4525&gt;=1,B4525&lt;=6),B4525=10)),1,0)</f>
        <v>0</v>
      </c>
      <c r="AC4525" s="55" t="n">
        <f aca="false">IF(AND(E4525&gt;0,B4525=10),1,0)</f>
        <v>0</v>
      </c>
      <c r="AD4525" s="55" t="n">
        <f aca="false">IF(AND(C4524=C4525,AA4524=AA4525-1),AB4524,"")</f>
        <v>0</v>
      </c>
      <c r="AE4525" s="55" t="n">
        <f aca="false">IF(AND(C4524=C4525,AA4524=AA4525-1),AC4524,"")</f>
        <v>0</v>
      </c>
      <c r="AF4525" s="55" t="n">
        <f aca="false">IF(AA4525=1,"",IF(AND(AB4525=1,AD4525&lt;&gt;1),1,0))</f>
        <v>0</v>
      </c>
      <c r="AG4525" s="55" t="n">
        <f aca="false">IF(AA4525=1,"",IF(AND(AC4525=1,AE4525&lt;&gt;1),1,0))</f>
        <v>0</v>
      </c>
      <c r="AH4525" s="60" t="str">
        <f aca="false">IF(AND(E4525&gt;0,AA4525&lt;2,NOT(AND(C4526=C4525,AA4526=AA4525+1))),INDEX(DATAS,AA4525+1),"")</f>
        <v/>
      </c>
      <c r="AI4525" s="60" t="str">
        <f aca="false">IF(AND(AC4525=1,AA4525&lt;2),IF(AND(C4526=C4525,AA4526=AA4525+1),IF(AC4526=1,"",INDEX(DATAS,AA4525+1)),INDEX(DATAS,AA4525+1)),"")</f>
        <v/>
      </c>
    </row>
    <row r="4526" customFormat="false" ht="15" hidden="false" customHeight="false" outlineLevel="0" collapsed="false">
      <c r="A4526" s="60" t="n">
        <v>46309</v>
      </c>
      <c r="B4526" s="0" t="n">
        <v>8</v>
      </c>
      <c r="C4526" s="0" t="n">
        <v>6555</v>
      </c>
      <c r="E4526" s="0" t="n">
        <v>0</v>
      </c>
      <c r="F4526" s="55" t="s">
        <v>1240</v>
      </c>
      <c r="I4526" s="55" t="s">
        <v>157</v>
      </c>
      <c r="L4526" s="0" t="n">
        <v>94</v>
      </c>
      <c r="U4526" s="0" t="n">
        <v>516</v>
      </c>
      <c r="V4526" s="0" t="n">
        <v>2</v>
      </c>
      <c r="W4526" s="60" t="n">
        <v>46216</v>
      </c>
      <c r="X4526" s="55" t="n">
        <f aca="false">IF(I4526="Male",0,1)</f>
        <v>1</v>
      </c>
      <c r="Y4526" s="55" t="n">
        <f aca="false">IF(OR(I4526="DNB",I4526="Dry DNB"),1,0)</f>
        <v>0</v>
      </c>
      <c r="Z4526" s="55" t="n">
        <f aca="false">IF(ISNUMBER(W4526),A4526-W4526,"")</f>
        <v>93</v>
      </c>
      <c r="AA4526" s="55" t="n">
        <f aca="false">MATCH(A4526,DATAS,0)</f>
        <v>1</v>
      </c>
      <c r="AB4526" s="55" t="n">
        <f aca="false">IF(AND(E4526&gt;0,OR(AND(B4526&gt;=1,B4526&lt;=6),B4526=10)),1,0)</f>
        <v>0</v>
      </c>
      <c r="AC4526" s="55" t="n">
        <f aca="false">IF(AND(E4526&gt;0,B4526=10),1,0)</f>
        <v>0</v>
      </c>
      <c r="AD4526" s="0" t="str">
        <f aca="false">IF(AND(C4525=C4526,AA4525=AA4526-1),AB4525,"")</f>
        <v/>
      </c>
      <c r="AE4526" s="0" t="str">
        <f aca="false">IF(AND(C4525=C4526,AA4525=AA4526-1),AC4525,"")</f>
        <v/>
      </c>
      <c r="AF4526" s="0" t="str">
        <f aca="false">IF(AA4526=1,"",IF(AND(AB4526=1,AD4526&lt;&gt;1),1,0))</f>
        <v/>
      </c>
      <c r="AG4526" s="0" t="str">
        <f aca="false">IF(AA4526=1,"",IF(AND(AC4526=1,AE4526&lt;&gt;1),1,0))</f>
        <v/>
      </c>
      <c r="AH4526" s="60" t="str">
        <f aca="false">IF(AND(E4526&gt;0,AA4526&lt;2,NOT(AND(C4527=C4526,AA4527=AA4526+1))),INDEX(DATAS,AA4526+1),"")</f>
        <v/>
      </c>
      <c r="AI4526" s="60" t="str">
        <f aca="false">IF(AND(AC4526=1,AA4526&lt;2),IF(AND(C4527=C4526,AA4527=AA4526+1),IF(AC4527=1,"",INDEX(DATAS,AA4526+1)),INDEX(DATAS,AA4526+1)),"")</f>
        <v/>
      </c>
    </row>
    <row r="4527" customFormat="false" ht="15" hidden="false" customHeight="false" outlineLevel="0" collapsed="false">
      <c r="A4527" s="60" t="n">
        <v>46310</v>
      </c>
      <c r="B4527" s="0" t="n">
        <v>8</v>
      </c>
      <c r="C4527" s="0" t="n">
        <v>6555</v>
      </c>
      <c r="E4527" s="0" t="n">
        <v>0</v>
      </c>
      <c r="F4527" s="55" t="s">
        <v>1240</v>
      </c>
      <c r="I4527" s="55" t="s">
        <v>157</v>
      </c>
      <c r="L4527" s="0" t="n">
        <v>95</v>
      </c>
      <c r="U4527" s="0" t="n">
        <v>517</v>
      </c>
      <c r="V4527" s="0" t="n">
        <v>2</v>
      </c>
      <c r="W4527" s="60" t="n">
        <v>46216</v>
      </c>
      <c r="X4527" s="55" t="n">
        <f aca="false">IF(I4527="Male",0,1)</f>
        <v>1</v>
      </c>
      <c r="Y4527" s="55" t="n">
        <f aca="false">IF(OR(I4527="DNB",I4527="Dry DNB"),1,0)</f>
        <v>0</v>
      </c>
      <c r="Z4527" s="55" t="n">
        <f aca="false">IF(ISNUMBER(W4527),A4527-W4527,"")</f>
        <v>94</v>
      </c>
      <c r="AA4527" s="55" t="n">
        <f aca="false">MATCH(A4527,DATAS,0)</f>
        <v>2</v>
      </c>
      <c r="AB4527" s="55" t="n">
        <f aca="false">IF(AND(E4527&gt;0,OR(AND(B4527&gt;=1,B4527&lt;=6),B4527=10)),1,0)</f>
        <v>0</v>
      </c>
      <c r="AC4527" s="55" t="n">
        <f aca="false">IF(AND(E4527&gt;0,B4527=10),1,0)</f>
        <v>0</v>
      </c>
      <c r="AD4527" s="55" t="n">
        <f aca="false">IF(AND(C4526=C4527,AA4526=AA4527-1),AB4526,"")</f>
        <v>0</v>
      </c>
      <c r="AE4527" s="55" t="n">
        <f aca="false">IF(AND(C4526=C4527,AA4526=AA4527-1),AC4526,"")</f>
        <v>0</v>
      </c>
      <c r="AF4527" s="55" t="n">
        <f aca="false">IF(AA4527=1,"",IF(AND(AB4527=1,AD4527&lt;&gt;1),1,0))</f>
        <v>0</v>
      </c>
      <c r="AG4527" s="55" t="n">
        <f aca="false">IF(AA4527=1,"",IF(AND(AC4527=1,AE4527&lt;&gt;1),1,0))</f>
        <v>0</v>
      </c>
      <c r="AH4527" s="60" t="str">
        <f aca="false">IF(AND(E4527&gt;0,AA4527&lt;2,NOT(AND(C4528=C4527,AA4528=AA4527+1))),INDEX(DATAS,AA4527+1),"")</f>
        <v/>
      </c>
      <c r="AI4527" s="60" t="str">
        <f aca="false">IF(AND(AC4527=1,AA4527&lt;2),IF(AND(C4528=C4527,AA4528=AA4527+1),IF(AC4528=1,"",INDEX(DATAS,AA4527+1)),INDEX(DATAS,AA4527+1)),"")</f>
        <v/>
      </c>
    </row>
    <row r="4528" customFormat="false" ht="15" hidden="false" customHeight="false" outlineLevel="0" collapsed="false">
      <c r="A4528" s="60" t="n">
        <v>46309</v>
      </c>
      <c r="B4528" s="0" t="n">
        <v>8</v>
      </c>
      <c r="C4528" s="0" t="n">
        <v>6557</v>
      </c>
      <c r="E4528" s="0" t="n">
        <v>0</v>
      </c>
      <c r="F4528" s="55" t="s">
        <v>1240</v>
      </c>
      <c r="I4528" s="55" t="s">
        <v>157</v>
      </c>
      <c r="L4528" s="0" t="n">
        <v>93</v>
      </c>
      <c r="U4528" s="0" t="n">
        <v>516</v>
      </c>
      <c r="V4528" s="0" t="n">
        <v>1</v>
      </c>
      <c r="W4528" s="60" t="n">
        <v>46217</v>
      </c>
      <c r="X4528" s="55" t="n">
        <f aca="false">IF(I4528="Male",0,1)</f>
        <v>1</v>
      </c>
      <c r="Y4528" s="55" t="n">
        <f aca="false">IF(OR(I4528="DNB",I4528="Dry DNB"),1,0)</f>
        <v>0</v>
      </c>
      <c r="Z4528" s="55" t="n">
        <f aca="false">IF(ISNUMBER(W4528),A4528-W4528,"")</f>
        <v>92</v>
      </c>
      <c r="AA4528" s="55" t="n">
        <f aca="false">MATCH(A4528,DATAS,0)</f>
        <v>1</v>
      </c>
      <c r="AB4528" s="55" t="n">
        <f aca="false">IF(AND(E4528&gt;0,OR(AND(B4528&gt;=1,B4528&lt;=6),B4528=10)),1,0)</f>
        <v>0</v>
      </c>
      <c r="AC4528" s="55" t="n">
        <f aca="false">IF(AND(E4528&gt;0,B4528=10),1,0)</f>
        <v>0</v>
      </c>
      <c r="AD4528" s="0" t="str">
        <f aca="false">IF(AND(C4527=C4528,AA4527=AA4528-1),AB4527,"")</f>
        <v/>
      </c>
      <c r="AE4528" s="0" t="str">
        <f aca="false">IF(AND(C4527=C4528,AA4527=AA4528-1),AC4527,"")</f>
        <v/>
      </c>
      <c r="AF4528" s="0" t="str">
        <f aca="false">IF(AA4528=1,"",IF(AND(AB4528=1,AD4528&lt;&gt;1),1,0))</f>
        <v/>
      </c>
      <c r="AG4528" s="0" t="str">
        <f aca="false">IF(AA4528=1,"",IF(AND(AC4528=1,AE4528&lt;&gt;1),1,0))</f>
        <v/>
      </c>
      <c r="AH4528" s="60" t="str">
        <f aca="false">IF(AND(E4528&gt;0,AA4528&lt;2,NOT(AND(C4529=C4528,AA4529=AA4528+1))),INDEX(DATAS,AA4528+1),"")</f>
        <v/>
      </c>
      <c r="AI4528" s="60" t="str">
        <f aca="false">IF(AND(AC4528=1,AA4528&lt;2),IF(AND(C4529=C4528,AA4529=AA4528+1),IF(AC4529=1,"",INDEX(DATAS,AA4528+1)),INDEX(DATAS,AA4528+1)),"")</f>
        <v/>
      </c>
    </row>
    <row r="4529" customFormat="false" ht="15" hidden="false" customHeight="false" outlineLevel="0" collapsed="false">
      <c r="A4529" s="60" t="n">
        <v>46310</v>
      </c>
      <c r="B4529" s="0" t="n">
        <v>8</v>
      </c>
      <c r="C4529" s="0" t="n">
        <v>6557</v>
      </c>
      <c r="E4529" s="0" t="n">
        <v>0</v>
      </c>
      <c r="F4529" s="55" t="s">
        <v>1240</v>
      </c>
      <c r="I4529" s="55" t="s">
        <v>157</v>
      </c>
      <c r="L4529" s="0" t="n">
        <v>94</v>
      </c>
      <c r="U4529" s="0" t="n">
        <v>517</v>
      </c>
      <c r="V4529" s="0" t="n">
        <v>1</v>
      </c>
      <c r="W4529" s="60" t="n">
        <v>46217</v>
      </c>
      <c r="X4529" s="55" t="n">
        <f aca="false">IF(I4529="Male",0,1)</f>
        <v>1</v>
      </c>
      <c r="Y4529" s="55" t="n">
        <f aca="false">IF(OR(I4529="DNB",I4529="Dry DNB"),1,0)</f>
        <v>0</v>
      </c>
      <c r="Z4529" s="55" t="n">
        <f aca="false">IF(ISNUMBER(W4529),A4529-W4529,"")</f>
        <v>93</v>
      </c>
      <c r="AA4529" s="55" t="n">
        <f aca="false">MATCH(A4529,DATAS,0)</f>
        <v>2</v>
      </c>
      <c r="AB4529" s="55" t="n">
        <f aca="false">IF(AND(E4529&gt;0,OR(AND(B4529&gt;=1,B4529&lt;=6),B4529=10)),1,0)</f>
        <v>0</v>
      </c>
      <c r="AC4529" s="55" t="n">
        <f aca="false">IF(AND(E4529&gt;0,B4529=10),1,0)</f>
        <v>0</v>
      </c>
      <c r="AD4529" s="55" t="n">
        <f aca="false">IF(AND(C4528=C4529,AA4528=AA4529-1),AB4528,"")</f>
        <v>0</v>
      </c>
      <c r="AE4529" s="55" t="n">
        <f aca="false">IF(AND(C4528=C4529,AA4528=AA4529-1),AC4528,"")</f>
        <v>0</v>
      </c>
      <c r="AF4529" s="55" t="n">
        <f aca="false">IF(AA4529=1,"",IF(AND(AB4529=1,AD4529&lt;&gt;1),1,0))</f>
        <v>0</v>
      </c>
      <c r="AG4529" s="55" t="n">
        <f aca="false">IF(AA4529=1,"",IF(AND(AC4529=1,AE4529&lt;&gt;1),1,0))</f>
        <v>0</v>
      </c>
      <c r="AH4529" s="60" t="str">
        <f aca="false">IF(AND(E4529&gt;0,AA4529&lt;2,NOT(AND(C4530=C4529,AA4530=AA4529+1))),INDEX(DATAS,AA4529+1),"")</f>
        <v/>
      </c>
      <c r="AI4529" s="60" t="str">
        <f aca="false">IF(AND(AC4529=1,AA4529&lt;2),IF(AND(C4530=C4529,AA4530=AA4529+1),IF(AC4530=1,"",INDEX(DATAS,AA4529+1)),INDEX(DATAS,AA4529+1)),"")</f>
        <v/>
      </c>
    </row>
    <row r="4530" customFormat="false" ht="15" hidden="false" customHeight="false" outlineLevel="0" collapsed="false">
      <c r="A4530" s="60" t="n">
        <v>46309</v>
      </c>
      <c r="B4530" s="0" t="n">
        <v>8</v>
      </c>
      <c r="C4530" s="0" t="n">
        <v>6558</v>
      </c>
      <c r="E4530" s="0" t="n">
        <v>0</v>
      </c>
      <c r="F4530" s="55" t="s">
        <v>1240</v>
      </c>
      <c r="I4530" s="55" t="s">
        <v>157</v>
      </c>
      <c r="L4530" s="0" t="n">
        <v>48</v>
      </c>
      <c r="U4530" s="0" t="n">
        <v>516</v>
      </c>
      <c r="V4530" s="0" t="n">
        <v>4</v>
      </c>
      <c r="W4530" s="60" t="n">
        <v>46262</v>
      </c>
      <c r="X4530" s="55" t="n">
        <f aca="false">IF(I4530="Male",0,1)</f>
        <v>1</v>
      </c>
      <c r="Y4530" s="55" t="n">
        <f aca="false">IF(OR(I4530="DNB",I4530="Dry DNB"),1,0)</f>
        <v>0</v>
      </c>
      <c r="Z4530" s="55" t="n">
        <f aca="false">IF(ISNUMBER(W4530),A4530-W4530,"")</f>
        <v>47</v>
      </c>
      <c r="AA4530" s="55" t="n">
        <f aca="false">MATCH(A4530,DATAS,0)</f>
        <v>1</v>
      </c>
      <c r="AB4530" s="55" t="n">
        <f aca="false">IF(AND(E4530&gt;0,OR(AND(B4530&gt;=1,B4530&lt;=6),B4530=10)),1,0)</f>
        <v>0</v>
      </c>
      <c r="AC4530" s="55" t="n">
        <f aca="false">IF(AND(E4530&gt;0,B4530=10),1,0)</f>
        <v>0</v>
      </c>
      <c r="AD4530" s="0" t="str">
        <f aca="false">IF(AND(C4529=C4530,AA4529=AA4530-1),AB4529,"")</f>
        <v/>
      </c>
      <c r="AE4530" s="0" t="str">
        <f aca="false">IF(AND(C4529=C4530,AA4529=AA4530-1),AC4529,"")</f>
        <v/>
      </c>
      <c r="AF4530" s="0" t="str">
        <f aca="false">IF(AA4530=1,"",IF(AND(AB4530=1,AD4530&lt;&gt;1),1,0))</f>
        <v/>
      </c>
      <c r="AG4530" s="0" t="str">
        <f aca="false">IF(AA4530=1,"",IF(AND(AC4530=1,AE4530&lt;&gt;1),1,0))</f>
        <v/>
      </c>
      <c r="AH4530" s="60" t="str">
        <f aca="false">IF(AND(E4530&gt;0,AA4530&lt;2,NOT(AND(C4531=C4530,AA4531=AA4530+1))),INDEX(DATAS,AA4530+1),"")</f>
        <v/>
      </c>
      <c r="AI4530" s="60" t="str">
        <f aca="false">IF(AND(AC4530=1,AA4530&lt;2),IF(AND(C4531=C4530,AA4531=AA4530+1),IF(AC4531=1,"",INDEX(DATAS,AA4530+1)),INDEX(DATAS,AA4530+1)),"")</f>
        <v/>
      </c>
    </row>
    <row r="4531" customFormat="false" ht="15" hidden="false" customHeight="false" outlineLevel="0" collapsed="false">
      <c r="A4531" s="60" t="n">
        <v>46310</v>
      </c>
      <c r="B4531" s="0" t="n">
        <v>8</v>
      </c>
      <c r="C4531" s="0" t="n">
        <v>6558</v>
      </c>
      <c r="E4531" s="0" t="n">
        <v>0</v>
      </c>
      <c r="F4531" s="55" t="s">
        <v>1240</v>
      </c>
      <c r="I4531" s="55" t="s">
        <v>157</v>
      </c>
      <c r="L4531" s="0" t="n">
        <v>49</v>
      </c>
      <c r="U4531" s="0" t="n">
        <v>517</v>
      </c>
      <c r="V4531" s="0" t="n">
        <v>4</v>
      </c>
      <c r="W4531" s="60" t="n">
        <v>46262</v>
      </c>
      <c r="X4531" s="55" t="n">
        <f aca="false">IF(I4531="Male",0,1)</f>
        <v>1</v>
      </c>
      <c r="Y4531" s="55" t="n">
        <f aca="false">IF(OR(I4531="DNB",I4531="Dry DNB"),1,0)</f>
        <v>0</v>
      </c>
      <c r="Z4531" s="55" t="n">
        <f aca="false">IF(ISNUMBER(W4531),A4531-W4531,"")</f>
        <v>48</v>
      </c>
      <c r="AA4531" s="55" t="n">
        <f aca="false">MATCH(A4531,DATAS,0)</f>
        <v>2</v>
      </c>
      <c r="AB4531" s="55" t="n">
        <f aca="false">IF(AND(E4531&gt;0,OR(AND(B4531&gt;=1,B4531&lt;=6),B4531=10)),1,0)</f>
        <v>0</v>
      </c>
      <c r="AC4531" s="55" t="n">
        <f aca="false">IF(AND(E4531&gt;0,B4531=10),1,0)</f>
        <v>0</v>
      </c>
      <c r="AD4531" s="55" t="n">
        <f aca="false">IF(AND(C4530=C4531,AA4530=AA4531-1),AB4530,"")</f>
        <v>0</v>
      </c>
      <c r="AE4531" s="55" t="n">
        <f aca="false">IF(AND(C4530=C4531,AA4530=AA4531-1),AC4530,"")</f>
        <v>0</v>
      </c>
      <c r="AF4531" s="55" t="n">
        <f aca="false">IF(AA4531=1,"",IF(AND(AB4531=1,AD4531&lt;&gt;1),1,0))</f>
        <v>0</v>
      </c>
      <c r="AG4531" s="55" t="n">
        <f aca="false">IF(AA4531=1,"",IF(AND(AC4531=1,AE4531&lt;&gt;1),1,0))</f>
        <v>0</v>
      </c>
      <c r="AH4531" s="60" t="str">
        <f aca="false">IF(AND(E4531&gt;0,AA4531&lt;2,NOT(AND(C4532=C4531,AA4532=AA4531+1))),INDEX(DATAS,AA4531+1),"")</f>
        <v/>
      </c>
      <c r="AI4531" s="60" t="str">
        <f aca="false">IF(AND(AC4531=1,AA4531&lt;2),IF(AND(C4532=C4531,AA4532=AA4531+1),IF(AC4532=1,"",INDEX(DATAS,AA4531+1)),INDEX(DATAS,AA4531+1)),"")</f>
        <v/>
      </c>
    </row>
    <row r="4532" customFormat="false" ht="15" hidden="false" customHeight="false" outlineLevel="0" collapsed="false">
      <c r="A4532" s="60" t="n">
        <v>46309</v>
      </c>
      <c r="B4532" s="0" t="n">
        <v>8</v>
      </c>
      <c r="C4532" s="0" t="n">
        <v>6559</v>
      </c>
      <c r="E4532" s="0" t="n">
        <v>0</v>
      </c>
      <c r="F4532" s="55" t="s">
        <v>1240</v>
      </c>
      <c r="I4532" s="55" t="s">
        <v>157</v>
      </c>
      <c r="L4532" s="0" t="n">
        <v>110</v>
      </c>
      <c r="U4532" s="0" t="n">
        <v>516</v>
      </c>
      <c r="V4532" s="0" t="n">
        <v>1</v>
      </c>
      <c r="W4532" s="60" t="n">
        <v>46200</v>
      </c>
      <c r="X4532" s="55" t="n">
        <f aca="false">IF(I4532="Male",0,1)</f>
        <v>1</v>
      </c>
      <c r="Y4532" s="55" t="n">
        <f aca="false">IF(OR(I4532="DNB",I4532="Dry DNB"),1,0)</f>
        <v>0</v>
      </c>
      <c r="Z4532" s="55" t="n">
        <f aca="false">IF(ISNUMBER(W4532),A4532-W4532,"")</f>
        <v>109</v>
      </c>
      <c r="AA4532" s="55" t="n">
        <f aca="false">MATCH(A4532,DATAS,0)</f>
        <v>1</v>
      </c>
      <c r="AB4532" s="55" t="n">
        <f aca="false">IF(AND(E4532&gt;0,OR(AND(B4532&gt;=1,B4532&lt;=6),B4532=10)),1,0)</f>
        <v>0</v>
      </c>
      <c r="AC4532" s="55" t="n">
        <f aca="false">IF(AND(E4532&gt;0,B4532=10),1,0)</f>
        <v>0</v>
      </c>
      <c r="AD4532" s="0" t="str">
        <f aca="false">IF(AND(C4531=C4532,AA4531=AA4532-1),AB4531,"")</f>
        <v/>
      </c>
      <c r="AE4532" s="0" t="str">
        <f aca="false">IF(AND(C4531=C4532,AA4531=AA4532-1),AC4531,"")</f>
        <v/>
      </c>
      <c r="AF4532" s="0" t="str">
        <f aca="false">IF(AA4532=1,"",IF(AND(AB4532=1,AD4532&lt;&gt;1),1,0))</f>
        <v/>
      </c>
      <c r="AG4532" s="0" t="str">
        <f aca="false">IF(AA4532=1,"",IF(AND(AC4532=1,AE4532&lt;&gt;1),1,0))</f>
        <v/>
      </c>
      <c r="AH4532" s="60" t="str">
        <f aca="false">IF(AND(E4532&gt;0,AA4532&lt;2,NOT(AND(C4533=C4532,AA4533=AA4532+1))),INDEX(DATAS,AA4532+1),"")</f>
        <v/>
      </c>
      <c r="AI4532" s="60" t="str">
        <f aca="false">IF(AND(AC4532=1,AA4532&lt;2),IF(AND(C4533=C4532,AA4533=AA4532+1),IF(AC4533=1,"",INDEX(DATAS,AA4532+1)),INDEX(DATAS,AA4532+1)),"")</f>
        <v/>
      </c>
    </row>
    <row r="4533" customFormat="false" ht="15" hidden="false" customHeight="false" outlineLevel="0" collapsed="false">
      <c r="A4533" s="60" t="n">
        <v>46310</v>
      </c>
      <c r="B4533" s="0" t="n">
        <v>8</v>
      </c>
      <c r="C4533" s="0" t="n">
        <v>6559</v>
      </c>
      <c r="E4533" s="0" t="n">
        <v>0</v>
      </c>
      <c r="F4533" s="55" t="s">
        <v>1240</v>
      </c>
      <c r="I4533" s="55" t="s">
        <v>157</v>
      </c>
      <c r="L4533" s="0" t="n">
        <v>111</v>
      </c>
      <c r="U4533" s="0" t="n">
        <v>517</v>
      </c>
      <c r="V4533" s="0" t="n">
        <v>1</v>
      </c>
      <c r="W4533" s="60" t="n">
        <v>46200</v>
      </c>
      <c r="X4533" s="55" t="n">
        <f aca="false">IF(I4533="Male",0,1)</f>
        <v>1</v>
      </c>
      <c r="Y4533" s="55" t="n">
        <f aca="false">IF(OR(I4533="DNB",I4533="Dry DNB"),1,0)</f>
        <v>0</v>
      </c>
      <c r="Z4533" s="55" t="n">
        <f aca="false">IF(ISNUMBER(W4533),A4533-W4533,"")</f>
        <v>110</v>
      </c>
      <c r="AA4533" s="55" t="n">
        <f aca="false">MATCH(A4533,DATAS,0)</f>
        <v>2</v>
      </c>
      <c r="AB4533" s="55" t="n">
        <f aca="false">IF(AND(E4533&gt;0,OR(AND(B4533&gt;=1,B4533&lt;=6),B4533=10)),1,0)</f>
        <v>0</v>
      </c>
      <c r="AC4533" s="55" t="n">
        <f aca="false">IF(AND(E4533&gt;0,B4533=10),1,0)</f>
        <v>0</v>
      </c>
      <c r="AD4533" s="55" t="n">
        <f aca="false">IF(AND(C4532=C4533,AA4532=AA4533-1),AB4532,"")</f>
        <v>0</v>
      </c>
      <c r="AE4533" s="55" t="n">
        <f aca="false">IF(AND(C4532=C4533,AA4532=AA4533-1),AC4532,"")</f>
        <v>0</v>
      </c>
      <c r="AF4533" s="55" t="n">
        <f aca="false">IF(AA4533=1,"",IF(AND(AB4533=1,AD4533&lt;&gt;1),1,0))</f>
        <v>0</v>
      </c>
      <c r="AG4533" s="55" t="n">
        <f aca="false">IF(AA4533=1,"",IF(AND(AC4533=1,AE4533&lt;&gt;1),1,0))</f>
        <v>0</v>
      </c>
      <c r="AH4533" s="60" t="str">
        <f aca="false">IF(AND(E4533&gt;0,AA4533&lt;2,NOT(AND(C4534=C4533,AA4534=AA4533+1))),INDEX(DATAS,AA4533+1),"")</f>
        <v/>
      </c>
      <c r="AI4533" s="60" t="str">
        <f aca="false">IF(AND(AC4533=1,AA4533&lt;2),IF(AND(C4534=C4533,AA4534=AA4533+1),IF(AC4534=1,"",INDEX(DATAS,AA4533+1)),INDEX(DATAS,AA4533+1)),"")</f>
        <v/>
      </c>
    </row>
    <row r="4534" customFormat="false" ht="15" hidden="false" customHeight="false" outlineLevel="0" collapsed="false">
      <c r="A4534" s="60" t="n">
        <v>46309</v>
      </c>
      <c r="B4534" s="0" t="n">
        <v>8</v>
      </c>
      <c r="C4534" s="0" t="n">
        <v>6560</v>
      </c>
      <c r="E4534" s="0" t="n">
        <v>0</v>
      </c>
      <c r="F4534" s="55" t="s">
        <v>1241</v>
      </c>
      <c r="I4534" s="55" t="s">
        <v>157</v>
      </c>
      <c r="L4534" s="0" t="n">
        <v>122</v>
      </c>
      <c r="U4534" s="0" t="n">
        <v>515</v>
      </c>
      <c r="V4534" s="0" t="n">
        <v>1</v>
      </c>
      <c r="W4534" s="60" t="n">
        <v>46188</v>
      </c>
      <c r="X4534" s="55" t="n">
        <f aca="false">IF(I4534="Male",0,1)</f>
        <v>1</v>
      </c>
      <c r="Y4534" s="55" t="n">
        <f aca="false">IF(OR(I4534="DNB",I4534="Dry DNB"),1,0)</f>
        <v>0</v>
      </c>
      <c r="Z4534" s="55" t="n">
        <f aca="false">IF(ISNUMBER(W4534),A4534-W4534,"")</f>
        <v>121</v>
      </c>
      <c r="AA4534" s="55" t="n">
        <f aca="false">MATCH(A4534,DATAS,0)</f>
        <v>1</v>
      </c>
      <c r="AB4534" s="55" t="n">
        <f aca="false">IF(AND(E4534&gt;0,OR(AND(B4534&gt;=1,B4534&lt;=6),B4534=10)),1,0)</f>
        <v>0</v>
      </c>
      <c r="AC4534" s="55" t="n">
        <f aca="false">IF(AND(E4534&gt;0,B4534=10),1,0)</f>
        <v>0</v>
      </c>
      <c r="AD4534" s="0" t="str">
        <f aca="false">IF(AND(C4533=C4534,AA4533=AA4534-1),AB4533,"")</f>
        <v/>
      </c>
      <c r="AE4534" s="0" t="str">
        <f aca="false">IF(AND(C4533=C4534,AA4533=AA4534-1),AC4533,"")</f>
        <v/>
      </c>
      <c r="AF4534" s="0" t="str">
        <f aca="false">IF(AA4534=1,"",IF(AND(AB4534=1,AD4534&lt;&gt;1),1,0))</f>
        <v/>
      </c>
      <c r="AG4534" s="0" t="str">
        <f aca="false">IF(AA4534=1,"",IF(AND(AC4534=1,AE4534&lt;&gt;1),1,0))</f>
        <v/>
      </c>
      <c r="AH4534" s="60" t="str">
        <f aca="false">IF(AND(E4534&gt;0,AA4534&lt;2,NOT(AND(C4535=C4534,AA4535=AA4534+1))),INDEX(DATAS,AA4534+1),"")</f>
        <v/>
      </c>
      <c r="AI4534" s="60" t="str">
        <f aca="false">IF(AND(AC4534=1,AA4534&lt;2),IF(AND(C4535=C4534,AA4535=AA4534+1),IF(AC4535=1,"",INDEX(DATAS,AA4534+1)),INDEX(DATAS,AA4534+1)),"")</f>
        <v/>
      </c>
    </row>
    <row r="4535" customFormat="false" ht="15" hidden="false" customHeight="false" outlineLevel="0" collapsed="false">
      <c r="A4535" s="60" t="n">
        <v>46310</v>
      </c>
      <c r="B4535" s="0" t="n">
        <v>8</v>
      </c>
      <c r="C4535" s="0" t="n">
        <v>6560</v>
      </c>
      <c r="E4535" s="0" t="n">
        <v>0</v>
      </c>
      <c r="F4535" s="55" t="s">
        <v>1241</v>
      </c>
      <c r="I4535" s="55" t="s">
        <v>157</v>
      </c>
      <c r="L4535" s="0" t="n">
        <v>123</v>
      </c>
      <c r="U4535" s="0" t="n">
        <v>516</v>
      </c>
      <c r="V4535" s="0" t="n">
        <v>1</v>
      </c>
      <c r="W4535" s="60" t="n">
        <v>46188</v>
      </c>
      <c r="X4535" s="55" t="n">
        <f aca="false">IF(I4535="Male",0,1)</f>
        <v>1</v>
      </c>
      <c r="Y4535" s="55" t="n">
        <f aca="false">IF(OR(I4535="DNB",I4535="Dry DNB"),1,0)</f>
        <v>0</v>
      </c>
      <c r="Z4535" s="55" t="n">
        <f aca="false">IF(ISNUMBER(W4535),A4535-W4535,"")</f>
        <v>122</v>
      </c>
      <c r="AA4535" s="55" t="n">
        <f aca="false">MATCH(A4535,DATAS,0)</f>
        <v>2</v>
      </c>
      <c r="AB4535" s="55" t="n">
        <f aca="false">IF(AND(E4535&gt;0,OR(AND(B4535&gt;=1,B4535&lt;=6),B4535=10)),1,0)</f>
        <v>0</v>
      </c>
      <c r="AC4535" s="55" t="n">
        <f aca="false">IF(AND(E4535&gt;0,B4535=10),1,0)</f>
        <v>0</v>
      </c>
      <c r="AD4535" s="55" t="n">
        <f aca="false">IF(AND(C4534=C4535,AA4534=AA4535-1),AB4534,"")</f>
        <v>0</v>
      </c>
      <c r="AE4535" s="55" t="n">
        <f aca="false">IF(AND(C4534=C4535,AA4534=AA4535-1),AC4534,"")</f>
        <v>0</v>
      </c>
      <c r="AF4535" s="55" t="n">
        <f aca="false">IF(AA4535=1,"",IF(AND(AB4535=1,AD4535&lt;&gt;1),1,0))</f>
        <v>0</v>
      </c>
      <c r="AG4535" s="55" t="n">
        <f aca="false">IF(AA4535=1,"",IF(AND(AC4535=1,AE4535&lt;&gt;1),1,0))</f>
        <v>0</v>
      </c>
      <c r="AH4535" s="60" t="str">
        <f aca="false">IF(AND(E4535&gt;0,AA4535&lt;2,NOT(AND(C4536=C4535,AA4536=AA4535+1))),INDEX(DATAS,AA4535+1),"")</f>
        <v/>
      </c>
      <c r="AI4535" s="60" t="str">
        <f aca="false">IF(AND(AC4535=1,AA4535&lt;2),IF(AND(C4536=C4535,AA4536=AA4535+1),IF(AC4536=1,"",INDEX(DATAS,AA4535+1)),INDEX(DATAS,AA4535+1)),"")</f>
        <v/>
      </c>
    </row>
    <row r="4536" customFormat="false" ht="15" hidden="false" customHeight="false" outlineLevel="0" collapsed="false">
      <c r="A4536" s="60" t="n">
        <v>46309</v>
      </c>
      <c r="B4536" s="0" t="n">
        <v>8</v>
      </c>
      <c r="C4536" s="0" t="n">
        <v>6561</v>
      </c>
      <c r="E4536" s="0" t="n">
        <v>0</v>
      </c>
      <c r="F4536" s="55" t="s">
        <v>1241</v>
      </c>
      <c r="I4536" s="55" t="s">
        <v>157</v>
      </c>
      <c r="L4536" s="0" t="n">
        <v>93</v>
      </c>
      <c r="U4536" s="0" t="n">
        <v>515</v>
      </c>
      <c r="V4536" s="0" t="n">
        <v>2</v>
      </c>
      <c r="W4536" s="60" t="n">
        <v>46217</v>
      </c>
      <c r="X4536" s="55" t="n">
        <f aca="false">IF(I4536="Male",0,1)</f>
        <v>1</v>
      </c>
      <c r="Y4536" s="55" t="n">
        <f aca="false">IF(OR(I4536="DNB",I4536="Dry DNB"),1,0)</f>
        <v>0</v>
      </c>
      <c r="Z4536" s="55" t="n">
        <f aca="false">IF(ISNUMBER(W4536),A4536-W4536,"")</f>
        <v>92</v>
      </c>
      <c r="AA4536" s="55" t="n">
        <f aca="false">MATCH(A4536,DATAS,0)</f>
        <v>1</v>
      </c>
      <c r="AB4536" s="55" t="n">
        <f aca="false">IF(AND(E4536&gt;0,OR(AND(B4536&gt;=1,B4536&lt;=6),B4536=10)),1,0)</f>
        <v>0</v>
      </c>
      <c r="AC4536" s="55" t="n">
        <f aca="false">IF(AND(E4536&gt;0,B4536=10),1,0)</f>
        <v>0</v>
      </c>
      <c r="AD4536" s="0" t="str">
        <f aca="false">IF(AND(C4535=C4536,AA4535=AA4536-1),AB4535,"")</f>
        <v/>
      </c>
      <c r="AE4536" s="0" t="str">
        <f aca="false">IF(AND(C4535=C4536,AA4535=AA4536-1),AC4535,"")</f>
        <v/>
      </c>
      <c r="AF4536" s="0" t="str">
        <f aca="false">IF(AA4536=1,"",IF(AND(AB4536=1,AD4536&lt;&gt;1),1,0))</f>
        <v/>
      </c>
      <c r="AG4536" s="0" t="str">
        <f aca="false">IF(AA4536=1,"",IF(AND(AC4536=1,AE4536&lt;&gt;1),1,0))</f>
        <v/>
      </c>
      <c r="AH4536" s="60" t="str">
        <f aca="false">IF(AND(E4536&gt;0,AA4536&lt;2,NOT(AND(C4537=C4536,AA4537=AA4536+1))),INDEX(DATAS,AA4536+1),"")</f>
        <v/>
      </c>
      <c r="AI4536" s="60" t="str">
        <f aca="false">IF(AND(AC4536=1,AA4536&lt;2),IF(AND(C4537=C4536,AA4537=AA4536+1),IF(AC4537=1,"",INDEX(DATAS,AA4536+1)),INDEX(DATAS,AA4536+1)),"")</f>
        <v/>
      </c>
    </row>
    <row r="4537" customFormat="false" ht="15" hidden="false" customHeight="false" outlineLevel="0" collapsed="false">
      <c r="A4537" s="60" t="n">
        <v>46310</v>
      </c>
      <c r="B4537" s="0" t="n">
        <v>8</v>
      </c>
      <c r="C4537" s="0" t="n">
        <v>6561</v>
      </c>
      <c r="E4537" s="0" t="n">
        <v>0</v>
      </c>
      <c r="F4537" s="55" t="s">
        <v>1241</v>
      </c>
      <c r="I4537" s="55" t="s">
        <v>157</v>
      </c>
      <c r="L4537" s="0" t="n">
        <v>94</v>
      </c>
      <c r="U4537" s="0" t="n">
        <v>516</v>
      </c>
      <c r="V4537" s="0" t="n">
        <v>2</v>
      </c>
      <c r="W4537" s="60" t="n">
        <v>46217</v>
      </c>
      <c r="X4537" s="55" t="n">
        <f aca="false">IF(I4537="Male",0,1)</f>
        <v>1</v>
      </c>
      <c r="Y4537" s="55" t="n">
        <f aca="false">IF(OR(I4537="DNB",I4537="Dry DNB"),1,0)</f>
        <v>0</v>
      </c>
      <c r="Z4537" s="55" t="n">
        <f aca="false">IF(ISNUMBER(W4537),A4537-W4537,"")</f>
        <v>93</v>
      </c>
      <c r="AA4537" s="55" t="n">
        <f aca="false">MATCH(A4537,DATAS,0)</f>
        <v>2</v>
      </c>
      <c r="AB4537" s="55" t="n">
        <f aca="false">IF(AND(E4537&gt;0,OR(AND(B4537&gt;=1,B4537&lt;=6),B4537=10)),1,0)</f>
        <v>0</v>
      </c>
      <c r="AC4537" s="55" t="n">
        <f aca="false">IF(AND(E4537&gt;0,B4537=10),1,0)</f>
        <v>0</v>
      </c>
      <c r="AD4537" s="55" t="n">
        <f aca="false">IF(AND(C4536=C4537,AA4536=AA4537-1),AB4536,"")</f>
        <v>0</v>
      </c>
      <c r="AE4537" s="55" t="n">
        <f aca="false">IF(AND(C4536=C4537,AA4536=AA4537-1),AC4536,"")</f>
        <v>0</v>
      </c>
      <c r="AF4537" s="55" t="n">
        <f aca="false">IF(AA4537=1,"",IF(AND(AB4537=1,AD4537&lt;&gt;1),1,0))</f>
        <v>0</v>
      </c>
      <c r="AG4537" s="55" t="n">
        <f aca="false">IF(AA4537=1,"",IF(AND(AC4537=1,AE4537&lt;&gt;1),1,0))</f>
        <v>0</v>
      </c>
      <c r="AH4537" s="60" t="str">
        <f aca="false">IF(AND(E4537&gt;0,AA4537&lt;2,NOT(AND(C4538=C4537,AA4538=AA4537+1))),INDEX(DATAS,AA4537+1),"")</f>
        <v/>
      </c>
      <c r="AI4537" s="60" t="str">
        <f aca="false">IF(AND(AC4537=1,AA4537&lt;2),IF(AND(C4538=C4537,AA4538=AA4537+1),IF(AC4538=1,"",INDEX(DATAS,AA4537+1)),INDEX(DATAS,AA4537+1)),"")</f>
        <v/>
      </c>
    </row>
    <row r="4538" customFormat="false" ht="15" hidden="false" customHeight="false" outlineLevel="0" collapsed="false">
      <c r="A4538" s="60" t="n">
        <v>46309</v>
      </c>
      <c r="B4538" s="0" t="n">
        <v>11</v>
      </c>
      <c r="C4538" s="0" t="n">
        <v>6562</v>
      </c>
      <c r="E4538" s="0" t="n">
        <v>0</v>
      </c>
      <c r="F4538" s="55" t="s">
        <v>1241</v>
      </c>
      <c r="I4538" s="55" t="s">
        <v>187</v>
      </c>
      <c r="U4538" s="0" t="n">
        <v>515</v>
      </c>
      <c r="V4538" s="0" t="n">
        <v>4</v>
      </c>
      <c r="W4538" s="60" t="n">
        <v>46300</v>
      </c>
      <c r="X4538" s="55" t="n">
        <f aca="false">IF(I4538="Male",0,1)</f>
        <v>1</v>
      </c>
      <c r="Y4538" s="55" t="n">
        <f aca="false">IF(OR(I4538="DNB",I4538="Dry DNB"),1,0)</f>
        <v>0</v>
      </c>
      <c r="Z4538" s="55" t="n">
        <f aca="false">IF(ISNUMBER(W4538),A4538-W4538,"")</f>
        <v>9</v>
      </c>
      <c r="AA4538" s="55" t="n">
        <f aca="false">MATCH(A4538,DATAS,0)</f>
        <v>1</v>
      </c>
      <c r="AB4538" s="55" t="n">
        <f aca="false">IF(AND(E4538&gt;0,OR(AND(B4538&gt;=1,B4538&lt;=6),B4538=10)),1,0)</f>
        <v>0</v>
      </c>
      <c r="AC4538" s="55" t="n">
        <f aca="false">IF(AND(E4538&gt;0,B4538=10),1,0)</f>
        <v>0</v>
      </c>
      <c r="AD4538" s="0" t="str">
        <f aca="false">IF(AND(C4537=C4538,AA4537=AA4538-1),AB4537,"")</f>
        <v/>
      </c>
      <c r="AE4538" s="0" t="str">
        <f aca="false">IF(AND(C4537=C4538,AA4537=AA4538-1),AC4537,"")</f>
        <v/>
      </c>
      <c r="AF4538" s="0" t="str">
        <f aca="false">IF(AA4538=1,"",IF(AND(AB4538=1,AD4538&lt;&gt;1),1,0))</f>
        <v/>
      </c>
      <c r="AG4538" s="0" t="str">
        <f aca="false">IF(AA4538=1,"",IF(AND(AC4538=1,AE4538&lt;&gt;1),1,0))</f>
        <v/>
      </c>
      <c r="AH4538" s="60" t="str">
        <f aca="false">IF(AND(E4538&gt;0,AA4538&lt;2,NOT(AND(C4539=C4538,AA4539=AA4538+1))),INDEX(DATAS,AA4538+1),"")</f>
        <v/>
      </c>
      <c r="AI4538" s="60" t="str">
        <f aca="false">IF(AND(AC4538=1,AA4538&lt;2),IF(AND(C4539=C4538,AA4539=AA4538+1),IF(AC4539=1,"",INDEX(DATAS,AA4538+1)),INDEX(DATAS,AA4538+1)),"")</f>
        <v/>
      </c>
    </row>
    <row r="4539" customFormat="false" ht="15" hidden="false" customHeight="false" outlineLevel="0" collapsed="false">
      <c r="A4539" s="60" t="n">
        <v>46310</v>
      </c>
      <c r="B4539" s="0" t="n">
        <v>11</v>
      </c>
      <c r="C4539" s="0" t="n">
        <v>6562</v>
      </c>
      <c r="E4539" s="0" t="n">
        <v>0</v>
      </c>
      <c r="F4539" s="55" t="s">
        <v>1241</v>
      </c>
      <c r="I4539" s="55" t="s">
        <v>187</v>
      </c>
      <c r="U4539" s="0" t="n">
        <v>516</v>
      </c>
      <c r="V4539" s="0" t="n">
        <v>4</v>
      </c>
      <c r="W4539" s="60" t="n">
        <v>46300</v>
      </c>
      <c r="X4539" s="55" t="n">
        <f aca="false">IF(I4539="Male",0,1)</f>
        <v>1</v>
      </c>
      <c r="Y4539" s="55" t="n">
        <f aca="false">IF(OR(I4539="DNB",I4539="Dry DNB"),1,0)</f>
        <v>0</v>
      </c>
      <c r="Z4539" s="55" t="n">
        <f aca="false">IF(ISNUMBER(W4539),A4539-W4539,"")</f>
        <v>10</v>
      </c>
      <c r="AA4539" s="55" t="n">
        <f aca="false">MATCH(A4539,DATAS,0)</f>
        <v>2</v>
      </c>
      <c r="AB4539" s="55" t="n">
        <f aca="false">IF(AND(E4539&gt;0,OR(AND(B4539&gt;=1,B4539&lt;=6),B4539=10)),1,0)</f>
        <v>0</v>
      </c>
      <c r="AC4539" s="55" t="n">
        <f aca="false">IF(AND(E4539&gt;0,B4539=10),1,0)</f>
        <v>0</v>
      </c>
      <c r="AD4539" s="55" t="n">
        <f aca="false">IF(AND(C4538=C4539,AA4538=AA4539-1),AB4538,"")</f>
        <v>0</v>
      </c>
      <c r="AE4539" s="55" t="n">
        <f aca="false">IF(AND(C4538=C4539,AA4538=AA4539-1),AC4538,"")</f>
        <v>0</v>
      </c>
      <c r="AF4539" s="55" t="n">
        <f aca="false">IF(AA4539=1,"",IF(AND(AB4539=1,AD4539&lt;&gt;1),1,0))</f>
        <v>0</v>
      </c>
      <c r="AG4539" s="55" t="n">
        <f aca="false">IF(AA4539=1,"",IF(AND(AC4539=1,AE4539&lt;&gt;1),1,0))</f>
        <v>0</v>
      </c>
      <c r="AH4539" s="60" t="str">
        <f aca="false">IF(AND(E4539&gt;0,AA4539&lt;2,NOT(AND(C4540=C4539,AA4540=AA4539+1))),INDEX(DATAS,AA4539+1),"")</f>
        <v/>
      </c>
      <c r="AI4539" s="60" t="str">
        <f aca="false">IF(AND(AC4539=1,AA4539&lt;2),IF(AND(C4540=C4539,AA4540=AA4539+1),IF(AC4540=1,"",INDEX(DATAS,AA4539+1)),INDEX(DATAS,AA4539+1)),"")</f>
        <v/>
      </c>
    </row>
    <row r="4540" customFormat="false" ht="15" hidden="false" customHeight="false" outlineLevel="0" collapsed="false">
      <c r="A4540" s="60" t="n">
        <v>46309</v>
      </c>
      <c r="B4540" s="0" t="n">
        <v>8</v>
      </c>
      <c r="C4540" s="0" t="n">
        <v>6563</v>
      </c>
      <c r="E4540" s="0" t="n">
        <v>0</v>
      </c>
      <c r="F4540" s="55" t="s">
        <v>1241</v>
      </c>
      <c r="I4540" s="55" t="s">
        <v>157</v>
      </c>
      <c r="L4540" s="0" t="n">
        <v>95</v>
      </c>
      <c r="U4540" s="0" t="n">
        <v>515</v>
      </c>
      <c r="V4540" s="0" t="n">
        <v>2</v>
      </c>
      <c r="W4540" s="60" t="n">
        <v>46215</v>
      </c>
      <c r="X4540" s="55" t="n">
        <f aca="false">IF(I4540="Male",0,1)</f>
        <v>1</v>
      </c>
      <c r="Y4540" s="55" t="n">
        <f aca="false">IF(OR(I4540="DNB",I4540="Dry DNB"),1,0)</f>
        <v>0</v>
      </c>
      <c r="Z4540" s="55" t="n">
        <f aca="false">IF(ISNUMBER(W4540),A4540-W4540,"")</f>
        <v>94</v>
      </c>
      <c r="AA4540" s="55" t="n">
        <f aca="false">MATCH(A4540,DATAS,0)</f>
        <v>1</v>
      </c>
      <c r="AB4540" s="55" t="n">
        <f aca="false">IF(AND(E4540&gt;0,OR(AND(B4540&gt;=1,B4540&lt;=6),B4540=10)),1,0)</f>
        <v>0</v>
      </c>
      <c r="AC4540" s="55" t="n">
        <f aca="false">IF(AND(E4540&gt;0,B4540=10),1,0)</f>
        <v>0</v>
      </c>
      <c r="AD4540" s="0" t="str">
        <f aca="false">IF(AND(C4539=C4540,AA4539=AA4540-1),AB4539,"")</f>
        <v/>
      </c>
      <c r="AE4540" s="0" t="str">
        <f aca="false">IF(AND(C4539=C4540,AA4539=AA4540-1),AC4539,"")</f>
        <v/>
      </c>
      <c r="AF4540" s="0" t="str">
        <f aca="false">IF(AA4540=1,"",IF(AND(AB4540=1,AD4540&lt;&gt;1),1,0))</f>
        <v/>
      </c>
      <c r="AG4540" s="0" t="str">
        <f aca="false">IF(AA4540=1,"",IF(AND(AC4540=1,AE4540&lt;&gt;1),1,0))</f>
        <v/>
      </c>
      <c r="AH4540" s="60" t="str">
        <f aca="false">IF(AND(E4540&gt;0,AA4540&lt;2,NOT(AND(C4541=C4540,AA4541=AA4540+1))),INDEX(DATAS,AA4540+1),"")</f>
        <v/>
      </c>
      <c r="AI4540" s="60" t="str">
        <f aca="false">IF(AND(AC4540=1,AA4540&lt;2),IF(AND(C4541=C4540,AA4541=AA4540+1),IF(AC4541=1,"",INDEX(DATAS,AA4540+1)),INDEX(DATAS,AA4540+1)),"")</f>
        <v/>
      </c>
    </row>
    <row r="4541" customFormat="false" ht="15" hidden="false" customHeight="false" outlineLevel="0" collapsed="false">
      <c r="A4541" s="60" t="n">
        <v>46310</v>
      </c>
      <c r="B4541" s="0" t="n">
        <v>8</v>
      </c>
      <c r="C4541" s="0" t="n">
        <v>6563</v>
      </c>
      <c r="E4541" s="0" t="n">
        <v>0</v>
      </c>
      <c r="F4541" s="55" t="s">
        <v>1241</v>
      </c>
      <c r="I4541" s="55" t="s">
        <v>157</v>
      </c>
      <c r="L4541" s="0" t="n">
        <v>96</v>
      </c>
      <c r="U4541" s="0" t="n">
        <v>516</v>
      </c>
      <c r="V4541" s="0" t="n">
        <v>2</v>
      </c>
      <c r="W4541" s="60" t="n">
        <v>46215</v>
      </c>
      <c r="X4541" s="55" t="n">
        <f aca="false">IF(I4541="Male",0,1)</f>
        <v>1</v>
      </c>
      <c r="Y4541" s="55" t="n">
        <f aca="false">IF(OR(I4541="DNB",I4541="Dry DNB"),1,0)</f>
        <v>0</v>
      </c>
      <c r="Z4541" s="55" t="n">
        <f aca="false">IF(ISNUMBER(W4541),A4541-W4541,"")</f>
        <v>95</v>
      </c>
      <c r="AA4541" s="55" t="n">
        <f aca="false">MATCH(A4541,DATAS,0)</f>
        <v>2</v>
      </c>
      <c r="AB4541" s="55" t="n">
        <f aca="false">IF(AND(E4541&gt;0,OR(AND(B4541&gt;=1,B4541&lt;=6),B4541=10)),1,0)</f>
        <v>0</v>
      </c>
      <c r="AC4541" s="55" t="n">
        <f aca="false">IF(AND(E4541&gt;0,B4541=10),1,0)</f>
        <v>0</v>
      </c>
      <c r="AD4541" s="55" t="n">
        <f aca="false">IF(AND(C4540=C4541,AA4540=AA4541-1),AB4540,"")</f>
        <v>0</v>
      </c>
      <c r="AE4541" s="55" t="n">
        <f aca="false">IF(AND(C4540=C4541,AA4540=AA4541-1),AC4540,"")</f>
        <v>0</v>
      </c>
      <c r="AF4541" s="55" t="n">
        <f aca="false">IF(AA4541=1,"",IF(AND(AB4541=1,AD4541&lt;&gt;1),1,0))</f>
        <v>0</v>
      </c>
      <c r="AG4541" s="55" t="n">
        <f aca="false">IF(AA4541=1,"",IF(AND(AC4541=1,AE4541&lt;&gt;1),1,0))</f>
        <v>0</v>
      </c>
      <c r="AH4541" s="60" t="str">
        <f aca="false">IF(AND(E4541&gt;0,AA4541&lt;2,NOT(AND(C4542=C4541,AA4542=AA4541+1))),INDEX(DATAS,AA4541+1),"")</f>
        <v/>
      </c>
      <c r="AI4541" s="60" t="str">
        <f aca="false">IF(AND(AC4541=1,AA4541&lt;2),IF(AND(C4542=C4541,AA4542=AA4541+1),IF(AC4542=1,"",INDEX(DATAS,AA4541+1)),INDEX(DATAS,AA4541+1)),"")</f>
        <v/>
      </c>
    </row>
    <row r="4542" customFormat="false" ht="15" hidden="false" customHeight="false" outlineLevel="0" collapsed="false">
      <c r="A4542" s="60" t="n">
        <v>46309</v>
      </c>
      <c r="B4542" s="0" t="n">
        <v>8</v>
      </c>
      <c r="C4542" s="0" t="n">
        <v>6564</v>
      </c>
      <c r="E4542" s="0" t="n">
        <v>0</v>
      </c>
      <c r="F4542" s="55" t="s">
        <v>1242</v>
      </c>
      <c r="I4542" s="55" t="s">
        <v>157</v>
      </c>
      <c r="L4542" s="0" t="n">
        <v>69</v>
      </c>
      <c r="U4542" s="0" t="n">
        <v>514</v>
      </c>
      <c r="V4542" s="0" t="n">
        <v>3</v>
      </c>
      <c r="W4542" s="60" t="n">
        <v>46241</v>
      </c>
      <c r="X4542" s="55" t="n">
        <f aca="false">IF(I4542="Male",0,1)</f>
        <v>1</v>
      </c>
      <c r="Y4542" s="55" t="n">
        <f aca="false">IF(OR(I4542="DNB",I4542="Dry DNB"),1,0)</f>
        <v>0</v>
      </c>
      <c r="Z4542" s="55" t="n">
        <f aca="false">IF(ISNUMBER(W4542),A4542-W4542,"")</f>
        <v>68</v>
      </c>
      <c r="AA4542" s="55" t="n">
        <f aca="false">MATCH(A4542,DATAS,0)</f>
        <v>1</v>
      </c>
      <c r="AB4542" s="55" t="n">
        <f aca="false">IF(AND(E4542&gt;0,OR(AND(B4542&gt;=1,B4542&lt;=6),B4542=10)),1,0)</f>
        <v>0</v>
      </c>
      <c r="AC4542" s="55" t="n">
        <f aca="false">IF(AND(E4542&gt;0,B4542=10),1,0)</f>
        <v>0</v>
      </c>
      <c r="AD4542" s="0" t="str">
        <f aca="false">IF(AND(C4541=C4542,AA4541=AA4542-1),AB4541,"")</f>
        <v/>
      </c>
      <c r="AE4542" s="0" t="str">
        <f aca="false">IF(AND(C4541=C4542,AA4541=AA4542-1),AC4541,"")</f>
        <v/>
      </c>
      <c r="AF4542" s="0" t="str">
        <f aca="false">IF(AA4542=1,"",IF(AND(AB4542=1,AD4542&lt;&gt;1),1,0))</f>
        <v/>
      </c>
      <c r="AG4542" s="0" t="str">
        <f aca="false">IF(AA4542=1,"",IF(AND(AC4542=1,AE4542&lt;&gt;1),1,0))</f>
        <v/>
      </c>
      <c r="AH4542" s="60" t="str">
        <f aca="false">IF(AND(E4542&gt;0,AA4542&lt;2,NOT(AND(C4543=C4542,AA4543=AA4542+1))),INDEX(DATAS,AA4542+1),"")</f>
        <v/>
      </c>
      <c r="AI4542" s="60" t="str">
        <f aca="false">IF(AND(AC4542=1,AA4542&lt;2),IF(AND(C4543=C4542,AA4543=AA4542+1),IF(AC4543=1,"",INDEX(DATAS,AA4542+1)),INDEX(DATAS,AA4542+1)),"")</f>
        <v/>
      </c>
    </row>
    <row r="4543" customFormat="false" ht="15" hidden="false" customHeight="false" outlineLevel="0" collapsed="false">
      <c r="A4543" s="60" t="n">
        <v>46310</v>
      </c>
      <c r="B4543" s="0" t="n">
        <v>8</v>
      </c>
      <c r="C4543" s="0" t="n">
        <v>6564</v>
      </c>
      <c r="E4543" s="0" t="n">
        <v>0</v>
      </c>
      <c r="F4543" s="55" t="s">
        <v>1242</v>
      </c>
      <c r="I4543" s="55" t="s">
        <v>157</v>
      </c>
      <c r="L4543" s="0" t="n">
        <v>70</v>
      </c>
      <c r="U4543" s="0" t="n">
        <v>515</v>
      </c>
      <c r="V4543" s="0" t="n">
        <v>3</v>
      </c>
      <c r="W4543" s="60" t="n">
        <v>46241</v>
      </c>
      <c r="X4543" s="55" t="n">
        <f aca="false">IF(I4543="Male",0,1)</f>
        <v>1</v>
      </c>
      <c r="Y4543" s="55" t="n">
        <f aca="false">IF(OR(I4543="DNB",I4543="Dry DNB"),1,0)</f>
        <v>0</v>
      </c>
      <c r="Z4543" s="55" t="n">
        <f aca="false">IF(ISNUMBER(W4543),A4543-W4543,"")</f>
        <v>69</v>
      </c>
      <c r="AA4543" s="55" t="n">
        <f aca="false">MATCH(A4543,DATAS,0)</f>
        <v>2</v>
      </c>
      <c r="AB4543" s="55" t="n">
        <f aca="false">IF(AND(E4543&gt;0,OR(AND(B4543&gt;=1,B4543&lt;=6),B4543=10)),1,0)</f>
        <v>0</v>
      </c>
      <c r="AC4543" s="55" t="n">
        <f aca="false">IF(AND(E4543&gt;0,B4543=10),1,0)</f>
        <v>0</v>
      </c>
      <c r="AD4543" s="55" t="n">
        <f aca="false">IF(AND(C4542=C4543,AA4542=AA4543-1),AB4542,"")</f>
        <v>0</v>
      </c>
      <c r="AE4543" s="55" t="n">
        <f aca="false">IF(AND(C4542=C4543,AA4542=AA4543-1),AC4542,"")</f>
        <v>0</v>
      </c>
      <c r="AF4543" s="55" t="n">
        <f aca="false">IF(AA4543=1,"",IF(AND(AB4543=1,AD4543&lt;&gt;1),1,0))</f>
        <v>0</v>
      </c>
      <c r="AG4543" s="55" t="n">
        <f aca="false">IF(AA4543=1,"",IF(AND(AC4543=1,AE4543&lt;&gt;1),1,0))</f>
        <v>0</v>
      </c>
      <c r="AH4543" s="60" t="str">
        <f aca="false">IF(AND(E4543&gt;0,AA4543&lt;2,NOT(AND(C4544=C4543,AA4544=AA4543+1))),INDEX(DATAS,AA4543+1),"")</f>
        <v/>
      </c>
      <c r="AI4543" s="60" t="str">
        <f aca="false">IF(AND(AC4543=1,AA4543&lt;2),IF(AND(C4544=C4543,AA4544=AA4543+1),IF(AC4544=1,"",INDEX(DATAS,AA4543+1)),INDEX(DATAS,AA4543+1)),"")</f>
        <v/>
      </c>
    </row>
    <row r="4544" customFormat="false" ht="15" hidden="false" customHeight="false" outlineLevel="0" collapsed="false">
      <c r="A4544" s="60" t="n">
        <v>46309</v>
      </c>
      <c r="B4544" s="0" t="n">
        <v>11</v>
      </c>
      <c r="C4544" s="0" t="n">
        <v>6565</v>
      </c>
      <c r="E4544" s="0" t="n">
        <v>0</v>
      </c>
      <c r="F4544" s="55" t="s">
        <v>1242</v>
      </c>
      <c r="I4544" s="55" t="s">
        <v>187</v>
      </c>
      <c r="U4544" s="0" t="n">
        <v>514</v>
      </c>
      <c r="V4544" s="0" t="n">
        <v>4</v>
      </c>
      <c r="W4544" s="60" t="n">
        <v>46289</v>
      </c>
      <c r="X4544" s="55" t="n">
        <f aca="false">IF(I4544="Male",0,1)</f>
        <v>1</v>
      </c>
      <c r="Y4544" s="55" t="n">
        <f aca="false">IF(OR(I4544="DNB",I4544="Dry DNB"),1,0)</f>
        <v>0</v>
      </c>
      <c r="Z4544" s="55" t="n">
        <f aca="false">IF(ISNUMBER(W4544),A4544-W4544,"")</f>
        <v>20</v>
      </c>
      <c r="AA4544" s="55" t="n">
        <f aca="false">MATCH(A4544,DATAS,0)</f>
        <v>1</v>
      </c>
      <c r="AB4544" s="55" t="n">
        <f aca="false">IF(AND(E4544&gt;0,OR(AND(B4544&gt;=1,B4544&lt;=6),B4544=10)),1,0)</f>
        <v>0</v>
      </c>
      <c r="AC4544" s="55" t="n">
        <f aca="false">IF(AND(E4544&gt;0,B4544=10),1,0)</f>
        <v>0</v>
      </c>
      <c r="AD4544" s="0" t="str">
        <f aca="false">IF(AND(C4543=C4544,AA4543=AA4544-1),AB4543,"")</f>
        <v/>
      </c>
      <c r="AE4544" s="0" t="str">
        <f aca="false">IF(AND(C4543=C4544,AA4543=AA4544-1),AC4543,"")</f>
        <v/>
      </c>
      <c r="AF4544" s="0" t="str">
        <f aca="false">IF(AA4544=1,"",IF(AND(AB4544=1,AD4544&lt;&gt;1),1,0))</f>
        <v/>
      </c>
      <c r="AG4544" s="0" t="str">
        <f aca="false">IF(AA4544=1,"",IF(AND(AC4544=1,AE4544&lt;&gt;1),1,0))</f>
        <v/>
      </c>
      <c r="AH4544" s="60" t="str">
        <f aca="false">IF(AND(E4544&gt;0,AA4544&lt;2,NOT(AND(C4545=C4544,AA4545=AA4544+1))),INDEX(DATAS,AA4544+1),"")</f>
        <v/>
      </c>
      <c r="AI4544" s="60" t="str">
        <f aca="false">IF(AND(AC4544=1,AA4544&lt;2),IF(AND(C4545=C4544,AA4545=AA4544+1),IF(AC4545=1,"",INDEX(DATAS,AA4544+1)),INDEX(DATAS,AA4544+1)),"")</f>
        <v/>
      </c>
    </row>
    <row r="4545" customFormat="false" ht="15" hidden="false" customHeight="false" outlineLevel="0" collapsed="false">
      <c r="A4545" s="60" t="n">
        <v>46310</v>
      </c>
      <c r="B4545" s="0" t="n">
        <v>11</v>
      </c>
      <c r="C4545" s="0" t="n">
        <v>6565</v>
      </c>
      <c r="E4545" s="0" t="n">
        <v>0</v>
      </c>
      <c r="F4545" s="55" t="s">
        <v>1242</v>
      </c>
      <c r="I4545" s="55" t="s">
        <v>187</v>
      </c>
      <c r="U4545" s="0" t="n">
        <v>515</v>
      </c>
      <c r="V4545" s="0" t="n">
        <v>4</v>
      </c>
      <c r="W4545" s="60" t="n">
        <v>46289</v>
      </c>
      <c r="X4545" s="55" t="n">
        <f aca="false">IF(I4545="Male",0,1)</f>
        <v>1</v>
      </c>
      <c r="Y4545" s="55" t="n">
        <f aca="false">IF(OR(I4545="DNB",I4545="Dry DNB"),1,0)</f>
        <v>0</v>
      </c>
      <c r="Z4545" s="55" t="n">
        <f aca="false">IF(ISNUMBER(W4545),A4545-W4545,"")</f>
        <v>21</v>
      </c>
      <c r="AA4545" s="55" t="n">
        <f aca="false">MATCH(A4545,DATAS,0)</f>
        <v>2</v>
      </c>
      <c r="AB4545" s="55" t="n">
        <f aca="false">IF(AND(E4545&gt;0,OR(AND(B4545&gt;=1,B4545&lt;=6),B4545=10)),1,0)</f>
        <v>0</v>
      </c>
      <c r="AC4545" s="55" t="n">
        <f aca="false">IF(AND(E4545&gt;0,B4545=10),1,0)</f>
        <v>0</v>
      </c>
      <c r="AD4545" s="55" t="n">
        <f aca="false">IF(AND(C4544=C4545,AA4544=AA4545-1),AB4544,"")</f>
        <v>0</v>
      </c>
      <c r="AE4545" s="55" t="n">
        <f aca="false">IF(AND(C4544=C4545,AA4544=AA4545-1),AC4544,"")</f>
        <v>0</v>
      </c>
      <c r="AF4545" s="55" t="n">
        <f aca="false">IF(AA4545=1,"",IF(AND(AB4545=1,AD4545&lt;&gt;1),1,0))</f>
        <v>0</v>
      </c>
      <c r="AG4545" s="55" t="n">
        <f aca="false">IF(AA4545=1,"",IF(AND(AC4545=1,AE4545&lt;&gt;1),1,0))</f>
        <v>0</v>
      </c>
      <c r="AH4545" s="60" t="str">
        <f aca="false">IF(AND(E4545&gt;0,AA4545&lt;2,NOT(AND(C4546=C4545,AA4546=AA4545+1))),INDEX(DATAS,AA4545+1),"")</f>
        <v/>
      </c>
      <c r="AI4545" s="60" t="str">
        <f aca="false">IF(AND(AC4545=1,AA4545&lt;2),IF(AND(C4546=C4545,AA4546=AA4545+1),IF(AC4546=1,"",INDEX(DATAS,AA4545+1)),INDEX(DATAS,AA4545+1)),"")</f>
        <v/>
      </c>
    </row>
    <row r="4546" customFormat="false" ht="15" hidden="false" customHeight="false" outlineLevel="0" collapsed="false">
      <c r="A4546" s="60" t="n">
        <v>46309</v>
      </c>
      <c r="B4546" s="0" t="n">
        <v>8</v>
      </c>
      <c r="C4546" s="0" t="n">
        <v>6566</v>
      </c>
      <c r="E4546" s="0" t="n">
        <v>0</v>
      </c>
      <c r="F4546" s="55" t="s">
        <v>1242</v>
      </c>
      <c r="I4546" s="55" t="s">
        <v>157</v>
      </c>
      <c r="L4546" s="0" t="n">
        <v>110</v>
      </c>
      <c r="U4546" s="0" t="n">
        <v>514</v>
      </c>
      <c r="V4546" s="0" t="n">
        <v>1</v>
      </c>
      <c r="W4546" s="60" t="n">
        <v>46200</v>
      </c>
      <c r="X4546" s="55" t="n">
        <f aca="false">IF(I4546="Male",0,1)</f>
        <v>1</v>
      </c>
      <c r="Y4546" s="55" t="n">
        <f aca="false">IF(OR(I4546="DNB",I4546="Dry DNB"),1,0)</f>
        <v>0</v>
      </c>
      <c r="Z4546" s="55" t="n">
        <f aca="false">IF(ISNUMBER(W4546),A4546-W4546,"")</f>
        <v>109</v>
      </c>
      <c r="AA4546" s="55" t="n">
        <f aca="false">MATCH(A4546,DATAS,0)</f>
        <v>1</v>
      </c>
      <c r="AB4546" s="55" t="n">
        <f aca="false">IF(AND(E4546&gt;0,OR(AND(B4546&gt;=1,B4546&lt;=6),B4546=10)),1,0)</f>
        <v>0</v>
      </c>
      <c r="AC4546" s="55" t="n">
        <f aca="false">IF(AND(E4546&gt;0,B4546=10),1,0)</f>
        <v>0</v>
      </c>
      <c r="AD4546" s="0" t="str">
        <f aca="false">IF(AND(C4545=C4546,AA4545=AA4546-1),AB4545,"")</f>
        <v/>
      </c>
      <c r="AE4546" s="0" t="str">
        <f aca="false">IF(AND(C4545=C4546,AA4545=AA4546-1),AC4545,"")</f>
        <v/>
      </c>
      <c r="AF4546" s="0" t="str">
        <f aca="false">IF(AA4546=1,"",IF(AND(AB4546=1,AD4546&lt;&gt;1),1,0))</f>
        <v/>
      </c>
      <c r="AG4546" s="0" t="str">
        <f aca="false">IF(AA4546=1,"",IF(AND(AC4546=1,AE4546&lt;&gt;1),1,0))</f>
        <v/>
      </c>
      <c r="AH4546" s="60" t="str">
        <f aca="false">IF(AND(E4546&gt;0,AA4546&lt;2,NOT(AND(C4547=C4546,AA4547=AA4546+1))),INDEX(DATAS,AA4546+1),"")</f>
        <v/>
      </c>
      <c r="AI4546" s="60" t="str">
        <f aca="false">IF(AND(AC4546=1,AA4546&lt;2),IF(AND(C4547=C4546,AA4547=AA4546+1),IF(AC4547=1,"",INDEX(DATAS,AA4546+1)),INDEX(DATAS,AA4546+1)),"")</f>
        <v/>
      </c>
    </row>
    <row r="4547" customFormat="false" ht="15" hidden="false" customHeight="false" outlineLevel="0" collapsed="false">
      <c r="A4547" s="60" t="n">
        <v>46310</v>
      </c>
      <c r="B4547" s="0" t="n">
        <v>8</v>
      </c>
      <c r="C4547" s="0" t="n">
        <v>6566</v>
      </c>
      <c r="E4547" s="0" t="n">
        <v>0</v>
      </c>
      <c r="F4547" s="55" t="s">
        <v>1242</v>
      </c>
      <c r="I4547" s="55" t="s">
        <v>157</v>
      </c>
      <c r="L4547" s="0" t="n">
        <v>111</v>
      </c>
      <c r="U4547" s="0" t="n">
        <v>515</v>
      </c>
      <c r="V4547" s="0" t="n">
        <v>1</v>
      </c>
      <c r="W4547" s="60" t="n">
        <v>46200</v>
      </c>
      <c r="X4547" s="55" t="n">
        <f aca="false">IF(I4547="Male",0,1)</f>
        <v>1</v>
      </c>
      <c r="Y4547" s="55" t="n">
        <f aca="false">IF(OR(I4547="DNB",I4547="Dry DNB"),1,0)</f>
        <v>0</v>
      </c>
      <c r="Z4547" s="55" t="n">
        <f aca="false">IF(ISNUMBER(W4547),A4547-W4547,"")</f>
        <v>110</v>
      </c>
      <c r="AA4547" s="55" t="n">
        <f aca="false">MATCH(A4547,DATAS,0)</f>
        <v>2</v>
      </c>
      <c r="AB4547" s="55" t="n">
        <f aca="false">IF(AND(E4547&gt;0,OR(AND(B4547&gt;=1,B4547&lt;=6),B4547=10)),1,0)</f>
        <v>0</v>
      </c>
      <c r="AC4547" s="55" t="n">
        <f aca="false">IF(AND(E4547&gt;0,B4547=10),1,0)</f>
        <v>0</v>
      </c>
      <c r="AD4547" s="55" t="n">
        <f aca="false">IF(AND(C4546=C4547,AA4546=AA4547-1),AB4546,"")</f>
        <v>0</v>
      </c>
      <c r="AE4547" s="55" t="n">
        <f aca="false">IF(AND(C4546=C4547,AA4546=AA4547-1),AC4546,"")</f>
        <v>0</v>
      </c>
      <c r="AF4547" s="55" t="n">
        <f aca="false">IF(AA4547=1,"",IF(AND(AB4547=1,AD4547&lt;&gt;1),1,0))</f>
        <v>0</v>
      </c>
      <c r="AG4547" s="55" t="n">
        <f aca="false">IF(AA4547=1,"",IF(AND(AC4547=1,AE4547&lt;&gt;1),1,0))</f>
        <v>0</v>
      </c>
      <c r="AH4547" s="60" t="str">
        <f aca="false">IF(AND(E4547&gt;0,AA4547&lt;2,NOT(AND(C4548=C4547,AA4548=AA4547+1))),INDEX(DATAS,AA4547+1),"")</f>
        <v/>
      </c>
      <c r="AI4547" s="60" t="str">
        <f aca="false">IF(AND(AC4547=1,AA4547&lt;2),IF(AND(C4548=C4547,AA4548=AA4547+1),IF(AC4548=1,"",INDEX(DATAS,AA4547+1)),INDEX(DATAS,AA4547+1)),"")</f>
        <v/>
      </c>
    </row>
    <row r="4548" customFormat="false" ht="15" hidden="false" customHeight="false" outlineLevel="0" collapsed="false">
      <c r="A4548" s="60" t="n">
        <v>46309</v>
      </c>
      <c r="B4548" s="0" t="n">
        <v>8</v>
      </c>
      <c r="C4548" s="0" t="n">
        <v>6567</v>
      </c>
      <c r="E4548" s="0" t="n">
        <v>0</v>
      </c>
      <c r="F4548" s="55" t="s">
        <v>1242</v>
      </c>
      <c r="I4548" s="55" t="s">
        <v>157</v>
      </c>
      <c r="L4548" s="0" t="n">
        <v>49</v>
      </c>
      <c r="U4548" s="0" t="n">
        <v>514</v>
      </c>
      <c r="V4548" s="0" t="n">
        <v>2</v>
      </c>
      <c r="W4548" s="60" t="n">
        <v>46261</v>
      </c>
      <c r="X4548" s="55" t="n">
        <f aca="false">IF(I4548="Male",0,1)</f>
        <v>1</v>
      </c>
      <c r="Y4548" s="55" t="n">
        <f aca="false">IF(OR(I4548="DNB",I4548="Dry DNB"),1,0)</f>
        <v>0</v>
      </c>
      <c r="Z4548" s="55" t="n">
        <f aca="false">IF(ISNUMBER(W4548),A4548-W4548,"")</f>
        <v>48</v>
      </c>
      <c r="AA4548" s="55" t="n">
        <f aca="false">MATCH(A4548,DATAS,0)</f>
        <v>1</v>
      </c>
      <c r="AB4548" s="55" t="n">
        <f aca="false">IF(AND(E4548&gt;0,OR(AND(B4548&gt;=1,B4548&lt;=6),B4548=10)),1,0)</f>
        <v>0</v>
      </c>
      <c r="AC4548" s="55" t="n">
        <f aca="false">IF(AND(E4548&gt;0,B4548=10),1,0)</f>
        <v>0</v>
      </c>
      <c r="AD4548" s="0" t="str">
        <f aca="false">IF(AND(C4547=C4548,AA4547=AA4548-1),AB4547,"")</f>
        <v/>
      </c>
      <c r="AE4548" s="0" t="str">
        <f aca="false">IF(AND(C4547=C4548,AA4547=AA4548-1),AC4547,"")</f>
        <v/>
      </c>
      <c r="AF4548" s="0" t="str">
        <f aca="false">IF(AA4548=1,"",IF(AND(AB4548=1,AD4548&lt;&gt;1),1,0))</f>
        <v/>
      </c>
      <c r="AG4548" s="0" t="str">
        <f aca="false">IF(AA4548=1,"",IF(AND(AC4548=1,AE4548&lt;&gt;1),1,0))</f>
        <v/>
      </c>
      <c r="AH4548" s="60" t="str">
        <f aca="false">IF(AND(E4548&gt;0,AA4548&lt;2,NOT(AND(C4549=C4548,AA4549=AA4548+1))),INDEX(DATAS,AA4548+1),"")</f>
        <v/>
      </c>
      <c r="AI4548" s="60" t="str">
        <f aca="false">IF(AND(AC4548=1,AA4548&lt;2),IF(AND(C4549=C4548,AA4549=AA4548+1),IF(AC4549=1,"",INDEX(DATAS,AA4548+1)),INDEX(DATAS,AA4548+1)),"")</f>
        <v/>
      </c>
    </row>
    <row r="4549" customFormat="false" ht="15" hidden="false" customHeight="false" outlineLevel="0" collapsed="false">
      <c r="A4549" s="60" t="n">
        <v>46310</v>
      </c>
      <c r="B4549" s="0" t="n">
        <v>8</v>
      </c>
      <c r="C4549" s="0" t="n">
        <v>6567</v>
      </c>
      <c r="E4549" s="0" t="n">
        <v>0</v>
      </c>
      <c r="F4549" s="55" t="s">
        <v>1242</v>
      </c>
      <c r="I4549" s="55" t="s">
        <v>157</v>
      </c>
      <c r="L4549" s="0" t="n">
        <v>50</v>
      </c>
      <c r="U4549" s="0" t="n">
        <v>515</v>
      </c>
      <c r="V4549" s="0" t="n">
        <v>2</v>
      </c>
      <c r="W4549" s="60" t="n">
        <v>46261</v>
      </c>
      <c r="X4549" s="55" t="n">
        <f aca="false">IF(I4549="Male",0,1)</f>
        <v>1</v>
      </c>
      <c r="Y4549" s="55" t="n">
        <f aca="false">IF(OR(I4549="DNB",I4549="Dry DNB"),1,0)</f>
        <v>0</v>
      </c>
      <c r="Z4549" s="55" t="n">
        <f aca="false">IF(ISNUMBER(W4549),A4549-W4549,"")</f>
        <v>49</v>
      </c>
      <c r="AA4549" s="55" t="n">
        <f aca="false">MATCH(A4549,DATAS,0)</f>
        <v>2</v>
      </c>
      <c r="AB4549" s="55" t="n">
        <f aca="false">IF(AND(E4549&gt;0,OR(AND(B4549&gt;=1,B4549&lt;=6),B4549=10)),1,0)</f>
        <v>0</v>
      </c>
      <c r="AC4549" s="55" t="n">
        <f aca="false">IF(AND(E4549&gt;0,B4549=10),1,0)</f>
        <v>0</v>
      </c>
      <c r="AD4549" s="55" t="n">
        <f aca="false">IF(AND(C4548=C4549,AA4548=AA4549-1),AB4548,"")</f>
        <v>0</v>
      </c>
      <c r="AE4549" s="55" t="n">
        <f aca="false">IF(AND(C4548=C4549,AA4548=AA4549-1),AC4548,"")</f>
        <v>0</v>
      </c>
      <c r="AF4549" s="55" t="n">
        <f aca="false">IF(AA4549=1,"",IF(AND(AB4549=1,AD4549&lt;&gt;1),1,0))</f>
        <v>0</v>
      </c>
      <c r="AG4549" s="55" t="n">
        <f aca="false">IF(AA4549=1,"",IF(AND(AC4549=1,AE4549&lt;&gt;1),1,0))</f>
        <v>0</v>
      </c>
      <c r="AH4549" s="60" t="str">
        <f aca="false">IF(AND(E4549&gt;0,AA4549&lt;2,NOT(AND(C4550=C4549,AA4550=AA4549+1))),INDEX(DATAS,AA4549+1),"")</f>
        <v/>
      </c>
      <c r="AI4549" s="60" t="str">
        <f aca="false">IF(AND(AC4549=1,AA4549&lt;2),IF(AND(C4550=C4549,AA4550=AA4549+1),IF(AC4550=1,"",INDEX(DATAS,AA4549+1)),INDEX(DATAS,AA4549+1)),"")</f>
        <v/>
      </c>
    </row>
    <row r="4550" customFormat="false" ht="15" hidden="false" customHeight="false" outlineLevel="0" collapsed="false">
      <c r="A4550" s="60" t="n">
        <v>46309</v>
      </c>
      <c r="B4550" s="0" t="n">
        <v>8</v>
      </c>
      <c r="C4550" s="0" t="n">
        <v>6568</v>
      </c>
      <c r="E4550" s="0" t="n">
        <v>0</v>
      </c>
      <c r="F4550" s="55" t="s">
        <v>1242</v>
      </c>
      <c r="I4550" s="55" t="s">
        <v>157</v>
      </c>
      <c r="L4550" s="0" t="n">
        <v>28</v>
      </c>
      <c r="U4550" s="0" t="n">
        <v>514</v>
      </c>
      <c r="V4550" s="0" t="n">
        <v>1</v>
      </c>
      <c r="W4550" s="60" t="n">
        <v>46282</v>
      </c>
      <c r="X4550" s="55" t="n">
        <f aca="false">IF(I4550="Male",0,1)</f>
        <v>1</v>
      </c>
      <c r="Y4550" s="55" t="n">
        <f aca="false">IF(OR(I4550="DNB",I4550="Dry DNB"),1,0)</f>
        <v>0</v>
      </c>
      <c r="Z4550" s="55" t="n">
        <f aca="false">IF(ISNUMBER(W4550),A4550-W4550,"")</f>
        <v>27</v>
      </c>
      <c r="AA4550" s="55" t="n">
        <f aca="false">MATCH(A4550,DATAS,0)</f>
        <v>1</v>
      </c>
      <c r="AB4550" s="55" t="n">
        <f aca="false">IF(AND(E4550&gt;0,OR(AND(B4550&gt;=1,B4550&lt;=6),B4550=10)),1,0)</f>
        <v>0</v>
      </c>
      <c r="AC4550" s="55" t="n">
        <f aca="false">IF(AND(E4550&gt;0,B4550=10),1,0)</f>
        <v>0</v>
      </c>
      <c r="AD4550" s="0" t="str">
        <f aca="false">IF(AND(C4549=C4550,AA4549=AA4550-1),AB4549,"")</f>
        <v/>
      </c>
      <c r="AE4550" s="0" t="str">
        <f aca="false">IF(AND(C4549=C4550,AA4549=AA4550-1),AC4549,"")</f>
        <v/>
      </c>
      <c r="AF4550" s="0" t="str">
        <f aca="false">IF(AA4550=1,"",IF(AND(AB4550=1,AD4550&lt;&gt;1),1,0))</f>
        <v/>
      </c>
      <c r="AG4550" s="0" t="str">
        <f aca="false">IF(AA4550=1,"",IF(AND(AC4550=1,AE4550&lt;&gt;1),1,0))</f>
        <v/>
      </c>
      <c r="AH4550" s="60" t="str">
        <f aca="false">IF(AND(E4550&gt;0,AA4550&lt;2,NOT(AND(C4551=C4550,AA4551=AA4550+1))),INDEX(DATAS,AA4550+1),"")</f>
        <v/>
      </c>
      <c r="AI4550" s="60" t="str">
        <f aca="false">IF(AND(AC4550=1,AA4550&lt;2),IF(AND(C4551=C4550,AA4551=AA4550+1),IF(AC4551=1,"",INDEX(DATAS,AA4550+1)),INDEX(DATAS,AA4550+1)),"")</f>
        <v/>
      </c>
    </row>
    <row r="4551" customFormat="false" ht="15" hidden="false" customHeight="false" outlineLevel="0" collapsed="false">
      <c r="A4551" s="60" t="n">
        <v>46310</v>
      </c>
      <c r="B4551" s="0" t="n">
        <v>8</v>
      </c>
      <c r="C4551" s="0" t="n">
        <v>6568</v>
      </c>
      <c r="E4551" s="0" t="n">
        <v>0</v>
      </c>
      <c r="F4551" s="55" t="s">
        <v>1242</v>
      </c>
      <c r="I4551" s="55" t="s">
        <v>157</v>
      </c>
      <c r="L4551" s="0" t="n">
        <v>29</v>
      </c>
      <c r="U4551" s="0" t="n">
        <v>515</v>
      </c>
      <c r="V4551" s="0" t="n">
        <v>1</v>
      </c>
      <c r="W4551" s="60" t="n">
        <v>46282</v>
      </c>
      <c r="X4551" s="55" t="n">
        <f aca="false">IF(I4551="Male",0,1)</f>
        <v>1</v>
      </c>
      <c r="Y4551" s="55" t="n">
        <f aca="false">IF(OR(I4551="DNB",I4551="Dry DNB"),1,0)</f>
        <v>0</v>
      </c>
      <c r="Z4551" s="55" t="n">
        <f aca="false">IF(ISNUMBER(W4551),A4551-W4551,"")</f>
        <v>28</v>
      </c>
      <c r="AA4551" s="55" t="n">
        <f aca="false">MATCH(A4551,DATAS,0)</f>
        <v>2</v>
      </c>
      <c r="AB4551" s="55" t="n">
        <f aca="false">IF(AND(E4551&gt;0,OR(AND(B4551&gt;=1,B4551&lt;=6),B4551=10)),1,0)</f>
        <v>0</v>
      </c>
      <c r="AC4551" s="55" t="n">
        <f aca="false">IF(AND(E4551&gt;0,B4551=10),1,0)</f>
        <v>0</v>
      </c>
      <c r="AD4551" s="55" t="n">
        <f aca="false">IF(AND(C4550=C4551,AA4550=AA4551-1),AB4550,"")</f>
        <v>0</v>
      </c>
      <c r="AE4551" s="55" t="n">
        <f aca="false">IF(AND(C4550=C4551,AA4550=AA4551-1),AC4550,"")</f>
        <v>0</v>
      </c>
      <c r="AF4551" s="55" t="n">
        <f aca="false">IF(AA4551=1,"",IF(AND(AB4551=1,AD4551&lt;&gt;1),1,0))</f>
        <v>0</v>
      </c>
      <c r="AG4551" s="55" t="n">
        <f aca="false">IF(AA4551=1,"",IF(AND(AC4551=1,AE4551&lt;&gt;1),1,0))</f>
        <v>0</v>
      </c>
      <c r="AH4551" s="60" t="str">
        <f aca="false">IF(AND(E4551&gt;0,AA4551&lt;2,NOT(AND(C4552=C4551,AA4552=AA4551+1))),INDEX(DATAS,AA4551+1),"")</f>
        <v/>
      </c>
      <c r="AI4551" s="60" t="str">
        <f aca="false">IF(AND(AC4551=1,AA4551&lt;2),IF(AND(C4552=C4551,AA4552=AA4551+1),IF(AC4552=1,"",INDEX(DATAS,AA4551+1)),INDEX(DATAS,AA4551+1)),"")</f>
        <v/>
      </c>
    </row>
    <row r="4552" customFormat="false" ht="15" hidden="false" customHeight="false" outlineLevel="0" collapsed="false">
      <c r="A4552" s="60" t="n">
        <v>46309</v>
      </c>
      <c r="B4552" s="0" t="n">
        <v>11</v>
      </c>
      <c r="C4552" s="0" t="n">
        <v>6569</v>
      </c>
      <c r="E4552" s="0" t="n">
        <v>0</v>
      </c>
      <c r="F4552" s="55" t="s">
        <v>1242</v>
      </c>
      <c r="I4552" s="55" t="s">
        <v>187</v>
      </c>
      <c r="U4552" s="0" t="n">
        <v>514</v>
      </c>
      <c r="V4552" s="0" t="n">
        <v>5</v>
      </c>
      <c r="W4552" s="60" t="n">
        <v>46296</v>
      </c>
      <c r="X4552" s="55" t="n">
        <f aca="false">IF(I4552="Male",0,1)</f>
        <v>1</v>
      </c>
      <c r="Y4552" s="55" t="n">
        <f aca="false">IF(OR(I4552="DNB",I4552="Dry DNB"),1,0)</f>
        <v>0</v>
      </c>
      <c r="Z4552" s="55" t="n">
        <f aca="false">IF(ISNUMBER(W4552),A4552-W4552,"")</f>
        <v>13</v>
      </c>
      <c r="AA4552" s="55" t="n">
        <f aca="false">MATCH(A4552,DATAS,0)</f>
        <v>1</v>
      </c>
      <c r="AB4552" s="55" t="n">
        <f aca="false">IF(AND(E4552&gt;0,OR(AND(B4552&gt;=1,B4552&lt;=6),B4552=10)),1,0)</f>
        <v>0</v>
      </c>
      <c r="AC4552" s="55" t="n">
        <f aca="false">IF(AND(E4552&gt;0,B4552=10),1,0)</f>
        <v>0</v>
      </c>
      <c r="AD4552" s="0" t="str">
        <f aca="false">IF(AND(C4551=C4552,AA4551=AA4552-1),AB4551,"")</f>
        <v/>
      </c>
      <c r="AE4552" s="0" t="str">
        <f aca="false">IF(AND(C4551=C4552,AA4551=AA4552-1),AC4551,"")</f>
        <v/>
      </c>
      <c r="AF4552" s="0" t="str">
        <f aca="false">IF(AA4552=1,"",IF(AND(AB4552=1,AD4552&lt;&gt;1),1,0))</f>
        <v/>
      </c>
      <c r="AG4552" s="0" t="str">
        <f aca="false">IF(AA4552=1,"",IF(AND(AC4552=1,AE4552&lt;&gt;1),1,0))</f>
        <v/>
      </c>
      <c r="AH4552" s="60" t="str">
        <f aca="false">IF(AND(E4552&gt;0,AA4552&lt;2,NOT(AND(C4553=C4552,AA4553=AA4552+1))),INDEX(DATAS,AA4552+1),"")</f>
        <v/>
      </c>
      <c r="AI4552" s="60" t="str">
        <f aca="false">IF(AND(AC4552=1,AA4552&lt;2),IF(AND(C4553=C4552,AA4553=AA4552+1),IF(AC4553=1,"",INDEX(DATAS,AA4552+1)),INDEX(DATAS,AA4552+1)),"")</f>
        <v/>
      </c>
    </row>
    <row r="4553" customFormat="false" ht="15" hidden="false" customHeight="false" outlineLevel="0" collapsed="false">
      <c r="A4553" s="60" t="n">
        <v>46310</v>
      </c>
      <c r="B4553" s="0" t="n">
        <v>11</v>
      </c>
      <c r="C4553" s="0" t="n">
        <v>6569</v>
      </c>
      <c r="E4553" s="0" t="n">
        <v>0</v>
      </c>
      <c r="F4553" s="55" t="s">
        <v>1242</v>
      </c>
      <c r="I4553" s="55" t="s">
        <v>187</v>
      </c>
      <c r="U4553" s="0" t="n">
        <v>515</v>
      </c>
      <c r="V4553" s="0" t="n">
        <v>5</v>
      </c>
      <c r="W4553" s="60" t="n">
        <v>46296</v>
      </c>
      <c r="X4553" s="55" t="n">
        <f aca="false">IF(I4553="Male",0,1)</f>
        <v>1</v>
      </c>
      <c r="Y4553" s="55" t="n">
        <f aca="false">IF(OR(I4553="DNB",I4553="Dry DNB"),1,0)</f>
        <v>0</v>
      </c>
      <c r="Z4553" s="55" t="n">
        <f aca="false">IF(ISNUMBER(W4553),A4553-W4553,"")</f>
        <v>14</v>
      </c>
      <c r="AA4553" s="55" t="n">
        <f aca="false">MATCH(A4553,DATAS,0)</f>
        <v>2</v>
      </c>
      <c r="AB4553" s="55" t="n">
        <f aca="false">IF(AND(E4553&gt;0,OR(AND(B4553&gt;=1,B4553&lt;=6),B4553=10)),1,0)</f>
        <v>0</v>
      </c>
      <c r="AC4553" s="55" t="n">
        <f aca="false">IF(AND(E4553&gt;0,B4553=10),1,0)</f>
        <v>0</v>
      </c>
      <c r="AD4553" s="55" t="n">
        <f aca="false">IF(AND(C4552=C4553,AA4552=AA4553-1),AB4552,"")</f>
        <v>0</v>
      </c>
      <c r="AE4553" s="55" t="n">
        <f aca="false">IF(AND(C4552=C4553,AA4552=AA4553-1),AC4552,"")</f>
        <v>0</v>
      </c>
      <c r="AF4553" s="55" t="n">
        <f aca="false">IF(AA4553=1,"",IF(AND(AB4553=1,AD4553&lt;&gt;1),1,0))</f>
        <v>0</v>
      </c>
      <c r="AG4553" s="55" t="n">
        <f aca="false">IF(AA4553=1,"",IF(AND(AC4553=1,AE4553&lt;&gt;1),1,0))</f>
        <v>0</v>
      </c>
      <c r="AH4553" s="60" t="str">
        <f aca="false">IF(AND(E4553&gt;0,AA4553&lt;2,NOT(AND(C4554=C4553,AA4554=AA4553+1))),INDEX(DATAS,AA4553+1),"")</f>
        <v/>
      </c>
      <c r="AI4553" s="60" t="str">
        <f aca="false">IF(AND(AC4553=1,AA4553&lt;2),IF(AND(C4554=C4553,AA4554=AA4553+1),IF(AC4554=1,"",INDEX(DATAS,AA4553+1)),INDEX(DATAS,AA4553+1)),"")</f>
        <v/>
      </c>
    </row>
    <row r="4554" customFormat="false" ht="15" hidden="false" customHeight="false" outlineLevel="0" collapsed="false">
      <c r="A4554" s="60" t="n">
        <v>46309</v>
      </c>
      <c r="B4554" s="0" t="n">
        <v>8</v>
      </c>
      <c r="C4554" s="0" t="n">
        <v>6571</v>
      </c>
      <c r="E4554" s="0" t="n">
        <v>0</v>
      </c>
      <c r="F4554" s="55" t="s">
        <v>1243</v>
      </c>
      <c r="I4554" s="55" t="s">
        <v>157</v>
      </c>
      <c r="L4554" s="0" t="n">
        <v>42</v>
      </c>
      <c r="U4554" s="0" t="n">
        <v>513</v>
      </c>
      <c r="V4554" s="0" t="n">
        <v>2</v>
      </c>
      <c r="W4554" s="60" t="n">
        <v>46268</v>
      </c>
      <c r="X4554" s="55" t="n">
        <f aca="false">IF(I4554="Male",0,1)</f>
        <v>1</v>
      </c>
      <c r="Y4554" s="55" t="n">
        <f aca="false">IF(OR(I4554="DNB",I4554="Dry DNB"),1,0)</f>
        <v>0</v>
      </c>
      <c r="Z4554" s="55" t="n">
        <f aca="false">IF(ISNUMBER(W4554),A4554-W4554,"")</f>
        <v>41</v>
      </c>
      <c r="AA4554" s="55" t="n">
        <f aca="false">MATCH(A4554,DATAS,0)</f>
        <v>1</v>
      </c>
      <c r="AB4554" s="55" t="n">
        <f aca="false">IF(AND(E4554&gt;0,OR(AND(B4554&gt;=1,B4554&lt;=6),B4554=10)),1,0)</f>
        <v>0</v>
      </c>
      <c r="AC4554" s="55" t="n">
        <f aca="false">IF(AND(E4554&gt;0,B4554=10),1,0)</f>
        <v>0</v>
      </c>
      <c r="AD4554" s="0" t="str">
        <f aca="false">IF(AND(C4553=C4554,AA4553=AA4554-1),AB4553,"")</f>
        <v/>
      </c>
      <c r="AE4554" s="0" t="str">
        <f aca="false">IF(AND(C4553=C4554,AA4553=AA4554-1),AC4553,"")</f>
        <v/>
      </c>
      <c r="AF4554" s="0" t="str">
        <f aca="false">IF(AA4554=1,"",IF(AND(AB4554=1,AD4554&lt;&gt;1),1,0))</f>
        <v/>
      </c>
      <c r="AG4554" s="0" t="str">
        <f aca="false">IF(AA4554=1,"",IF(AND(AC4554=1,AE4554&lt;&gt;1),1,0))</f>
        <v/>
      </c>
      <c r="AH4554" s="60" t="str">
        <f aca="false">IF(AND(E4554&gt;0,AA4554&lt;2,NOT(AND(C4555=C4554,AA4555=AA4554+1))),INDEX(DATAS,AA4554+1),"")</f>
        <v/>
      </c>
      <c r="AI4554" s="60" t="str">
        <f aca="false">IF(AND(AC4554=1,AA4554&lt;2),IF(AND(C4555=C4554,AA4555=AA4554+1),IF(AC4555=1,"",INDEX(DATAS,AA4554+1)),INDEX(DATAS,AA4554+1)),"")</f>
        <v/>
      </c>
    </row>
    <row r="4555" customFormat="false" ht="15" hidden="false" customHeight="false" outlineLevel="0" collapsed="false">
      <c r="A4555" s="60" t="n">
        <v>46310</v>
      </c>
      <c r="B4555" s="0" t="n">
        <v>8</v>
      </c>
      <c r="C4555" s="0" t="n">
        <v>6571</v>
      </c>
      <c r="E4555" s="0" t="n">
        <v>0</v>
      </c>
      <c r="F4555" s="55" t="s">
        <v>1243</v>
      </c>
      <c r="I4555" s="55" t="s">
        <v>157</v>
      </c>
      <c r="L4555" s="0" t="n">
        <v>43</v>
      </c>
      <c r="U4555" s="0" t="n">
        <v>514</v>
      </c>
      <c r="V4555" s="0" t="n">
        <v>2</v>
      </c>
      <c r="W4555" s="60" t="n">
        <v>46268</v>
      </c>
      <c r="X4555" s="55" t="n">
        <f aca="false">IF(I4555="Male",0,1)</f>
        <v>1</v>
      </c>
      <c r="Y4555" s="55" t="n">
        <f aca="false">IF(OR(I4555="DNB",I4555="Dry DNB"),1,0)</f>
        <v>0</v>
      </c>
      <c r="Z4555" s="55" t="n">
        <f aca="false">IF(ISNUMBER(W4555),A4555-W4555,"")</f>
        <v>42</v>
      </c>
      <c r="AA4555" s="55" t="n">
        <f aca="false">MATCH(A4555,DATAS,0)</f>
        <v>2</v>
      </c>
      <c r="AB4555" s="55" t="n">
        <f aca="false">IF(AND(E4555&gt;0,OR(AND(B4555&gt;=1,B4555&lt;=6),B4555=10)),1,0)</f>
        <v>0</v>
      </c>
      <c r="AC4555" s="55" t="n">
        <f aca="false">IF(AND(E4555&gt;0,B4555=10),1,0)</f>
        <v>0</v>
      </c>
      <c r="AD4555" s="55" t="n">
        <f aca="false">IF(AND(C4554=C4555,AA4554=AA4555-1),AB4554,"")</f>
        <v>0</v>
      </c>
      <c r="AE4555" s="55" t="n">
        <f aca="false">IF(AND(C4554=C4555,AA4554=AA4555-1),AC4554,"")</f>
        <v>0</v>
      </c>
      <c r="AF4555" s="55" t="n">
        <f aca="false">IF(AA4555=1,"",IF(AND(AB4555=1,AD4555&lt;&gt;1),1,0))</f>
        <v>0</v>
      </c>
      <c r="AG4555" s="55" t="n">
        <f aca="false">IF(AA4555=1,"",IF(AND(AC4555=1,AE4555&lt;&gt;1),1,0))</f>
        <v>0</v>
      </c>
      <c r="AH4555" s="60" t="str">
        <f aca="false">IF(AND(E4555&gt;0,AA4555&lt;2,NOT(AND(C4556=C4555,AA4556=AA4555+1))),INDEX(DATAS,AA4555+1),"")</f>
        <v/>
      </c>
      <c r="AI4555" s="60" t="str">
        <f aca="false">IF(AND(AC4555=1,AA4555&lt;2),IF(AND(C4556=C4555,AA4556=AA4555+1),IF(AC4556=1,"",INDEX(DATAS,AA4555+1)),INDEX(DATAS,AA4555+1)),"")</f>
        <v/>
      </c>
    </row>
    <row r="4556" customFormat="false" ht="15" hidden="false" customHeight="false" outlineLevel="0" collapsed="false">
      <c r="A4556" s="60" t="n">
        <v>46309</v>
      </c>
      <c r="B4556" s="0" t="n">
        <v>8</v>
      </c>
      <c r="C4556" s="0" t="n">
        <v>6572</v>
      </c>
      <c r="E4556" s="0" t="n">
        <v>0</v>
      </c>
      <c r="F4556" s="55" t="s">
        <v>1243</v>
      </c>
      <c r="I4556" s="55" t="s">
        <v>157</v>
      </c>
      <c r="L4556" s="0" t="n">
        <v>86</v>
      </c>
      <c r="U4556" s="0" t="n">
        <v>513</v>
      </c>
      <c r="V4556" s="0" t="n">
        <v>2</v>
      </c>
      <c r="W4556" s="60" t="n">
        <v>46224</v>
      </c>
      <c r="X4556" s="55" t="n">
        <f aca="false">IF(I4556="Male",0,1)</f>
        <v>1</v>
      </c>
      <c r="Y4556" s="55" t="n">
        <f aca="false">IF(OR(I4556="DNB",I4556="Dry DNB"),1,0)</f>
        <v>0</v>
      </c>
      <c r="Z4556" s="55" t="n">
        <f aca="false">IF(ISNUMBER(W4556),A4556-W4556,"")</f>
        <v>85</v>
      </c>
      <c r="AA4556" s="55" t="n">
        <f aca="false">MATCH(A4556,DATAS,0)</f>
        <v>1</v>
      </c>
      <c r="AB4556" s="55" t="n">
        <f aca="false">IF(AND(E4556&gt;0,OR(AND(B4556&gt;=1,B4556&lt;=6),B4556=10)),1,0)</f>
        <v>0</v>
      </c>
      <c r="AC4556" s="55" t="n">
        <f aca="false">IF(AND(E4556&gt;0,B4556=10),1,0)</f>
        <v>0</v>
      </c>
      <c r="AD4556" s="0" t="str">
        <f aca="false">IF(AND(C4555=C4556,AA4555=AA4556-1),AB4555,"")</f>
        <v/>
      </c>
      <c r="AE4556" s="0" t="str">
        <f aca="false">IF(AND(C4555=C4556,AA4555=AA4556-1),AC4555,"")</f>
        <v/>
      </c>
      <c r="AF4556" s="0" t="str">
        <f aca="false">IF(AA4556=1,"",IF(AND(AB4556=1,AD4556&lt;&gt;1),1,0))</f>
        <v/>
      </c>
      <c r="AG4556" s="0" t="str">
        <f aca="false">IF(AA4556=1,"",IF(AND(AC4556=1,AE4556&lt;&gt;1),1,0))</f>
        <v/>
      </c>
      <c r="AH4556" s="60" t="str">
        <f aca="false">IF(AND(E4556&gt;0,AA4556&lt;2,NOT(AND(C4557=C4556,AA4557=AA4556+1))),INDEX(DATAS,AA4556+1),"")</f>
        <v/>
      </c>
      <c r="AI4556" s="60" t="str">
        <f aca="false">IF(AND(AC4556=1,AA4556&lt;2),IF(AND(C4557=C4556,AA4557=AA4556+1),IF(AC4557=1,"",INDEX(DATAS,AA4556+1)),INDEX(DATAS,AA4556+1)),"")</f>
        <v/>
      </c>
    </row>
    <row r="4557" customFormat="false" ht="15" hidden="false" customHeight="false" outlineLevel="0" collapsed="false">
      <c r="A4557" s="60" t="n">
        <v>46310</v>
      </c>
      <c r="B4557" s="0" t="n">
        <v>8</v>
      </c>
      <c r="C4557" s="0" t="n">
        <v>6572</v>
      </c>
      <c r="E4557" s="0" t="n">
        <v>0</v>
      </c>
      <c r="F4557" s="55" t="s">
        <v>1243</v>
      </c>
      <c r="I4557" s="55" t="s">
        <v>157</v>
      </c>
      <c r="L4557" s="0" t="n">
        <v>87</v>
      </c>
      <c r="U4557" s="0" t="n">
        <v>514</v>
      </c>
      <c r="V4557" s="0" t="n">
        <v>2</v>
      </c>
      <c r="W4557" s="60" t="n">
        <v>46224</v>
      </c>
      <c r="X4557" s="55" t="n">
        <f aca="false">IF(I4557="Male",0,1)</f>
        <v>1</v>
      </c>
      <c r="Y4557" s="55" t="n">
        <f aca="false">IF(OR(I4557="DNB",I4557="Dry DNB"),1,0)</f>
        <v>0</v>
      </c>
      <c r="Z4557" s="55" t="n">
        <f aca="false">IF(ISNUMBER(W4557),A4557-W4557,"")</f>
        <v>86</v>
      </c>
      <c r="AA4557" s="55" t="n">
        <f aca="false">MATCH(A4557,DATAS,0)</f>
        <v>2</v>
      </c>
      <c r="AB4557" s="55" t="n">
        <f aca="false">IF(AND(E4557&gt;0,OR(AND(B4557&gt;=1,B4557&lt;=6),B4557=10)),1,0)</f>
        <v>0</v>
      </c>
      <c r="AC4557" s="55" t="n">
        <f aca="false">IF(AND(E4557&gt;0,B4557=10),1,0)</f>
        <v>0</v>
      </c>
      <c r="AD4557" s="55" t="n">
        <f aca="false">IF(AND(C4556=C4557,AA4556=AA4557-1),AB4556,"")</f>
        <v>0</v>
      </c>
      <c r="AE4557" s="55" t="n">
        <f aca="false">IF(AND(C4556=C4557,AA4556=AA4557-1),AC4556,"")</f>
        <v>0</v>
      </c>
      <c r="AF4557" s="55" t="n">
        <f aca="false">IF(AA4557=1,"",IF(AND(AB4557=1,AD4557&lt;&gt;1),1,0))</f>
        <v>0</v>
      </c>
      <c r="AG4557" s="55" t="n">
        <f aca="false">IF(AA4557=1,"",IF(AND(AC4557=1,AE4557&lt;&gt;1),1,0))</f>
        <v>0</v>
      </c>
      <c r="AH4557" s="60" t="str">
        <f aca="false">IF(AND(E4557&gt;0,AA4557&lt;2,NOT(AND(C4558=C4557,AA4558=AA4557+1))),INDEX(DATAS,AA4557+1),"")</f>
        <v/>
      </c>
      <c r="AI4557" s="60" t="str">
        <f aca="false">IF(AND(AC4557=1,AA4557&lt;2),IF(AND(C4558=C4557,AA4558=AA4557+1),IF(AC4558=1,"",INDEX(DATAS,AA4557+1)),INDEX(DATAS,AA4557+1)),"")</f>
        <v/>
      </c>
    </row>
    <row r="4558" customFormat="false" ht="15" hidden="false" customHeight="false" outlineLevel="0" collapsed="false">
      <c r="A4558" s="60" t="n">
        <v>46309</v>
      </c>
      <c r="B4558" s="0" t="n">
        <v>8</v>
      </c>
      <c r="C4558" s="0" t="n">
        <v>6573</v>
      </c>
      <c r="E4558" s="0" t="n">
        <v>0</v>
      </c>
      <c r="F4558" s="55" t="s">
        <v>1243</v>
      </c>
      <c r="I4558" s="55" t="s">
        <v>157</v>
      </c>
      <c r="L4558" s="0" t="n">
        <v>114</v>
      </c>
      <c r="U4558" s="0" t="n">
        <v>513</v>
      </c>
      <c r="V4558" s="0" t="n">
        <v>1</v>
      </c>
      <c r="W4558" s="60" t="n">
        <v>46196</v>
      </c>
      <c r="X4558" s="55" t="n">
        <f aca="false">IF(I4558="Male",0,1)</f>
        <v>1</v>
      </c>
      <c r="Y4558" s="55" t="n">
        <f aca="false">IF(OR(I4558="DNB",I4558="Dry DNB"),1,0)</f>
        <v>0</v>
      </c>
      <c r="Z4558" s="55" t="n">
        <f aca="false">IF(ISNUMBER(W4558),A4558-W4558,"")</f>
        <v>113</v>
      </c>
      <c r="AA4558" s="55" t="n">
        <f aca="false">MATCH(A4558,DATAS,0)</f>
        <v>1</v>
      </c>
      <c r="AB4558" s="55" t="n">
        <f aca="false">IF(AND(E4558&gt;0,OR(AND(B4558&gt;=1,B4558&lt;=6),B4558=10)),1,0)</f>
        <v>0</v>
      </c>
      <c r="AC4558" s="55" t="n">
        <f aca="false">IF(AND(E4558&gt;0,B4558=10),1,0)</f>
        <v>0</v>
      </c>
      <c r="AD4558" s="0" t="str">
        <f aca="false">IF(AND(C4557=C4558,AA4557=AA4558-1),AB4557,"")</f>
        <v/>
      </c>
      <c r="AE4558" s="0" t="str">
        <f aca="false">IF(AND(C4557=C4558,AA4557=AA4558-1),AC4557,"")</f>
        <v/>
      </c>
      <c r="AF4558" s="0" t="str">
        <f aca="false">IF(AA4558=1,"",IF(AND(AB4558=1,AD4558&lt;&gt;1),1,0))</f>
        <v/>
      </c>
      <c r="AG4558" s="0" t="str">
        <f aca="false">IF(AA4558=1,"",IF(AND(AC4558=1,AE4558&lt;&gt;1),1,0))</f>
        <v/>
      </c>
      <c r="AH4558" s="60" t="str">
        <f aca="false">IF(AND(E4558&gt;0,AA4558&lt;2,NOT(AND(C4559=C4558,AA4559=AA4558+1))),INDEX(DATAS,AA4558+1),"")</f>
        <v/>
      </c>
      <c r="AI4558" s="60" t="str">
        <f aca="false">IF(AND(AC4558=1,AA4558&lt;2),IF(AND(C4559=C4558,AA4559=AA4558+1),IF(AC4559=1,"",INDEX(DATAS,AA4558+1)),INDEX(DATAS,AA4558+1)),"")</f>
        <v/>
      </c>
    </row>
    <row r="4559" customFormat="false" ht="15" hidden="false" customHeight="false" outlineLevel="0" collapsed="false">
      <c r="A4559" s="60" t="n">
        <v>46310</v>
      </c>
      <c r="B4559" s="0" t="n">
        <v>8</v>
      </c>
      <c r="C4559" s="0" t="n">
        <v>6573</v>
      </c>
      <c r="E4559" s="0" t="n">
        <v>0</v>
      </c>
      <c r="F4559" s="55" t="s">
        <v>1243</v>
      </c>
      <c r="I4559" s="55" t="s">
        <v>157</v>
      </c>
      <c r="L4559" s="0" t="n">
        <v>115</v>
      </c>
      <c r="U4559" s="0" t="n">
        <v>514</v>
      </c>
      <c r="V4559" s="0" t="n">
        <v>1</v>
      </c>
      <c r="W4559" s="60" t="n">
        <v>46196</v>
      </c>
      <c r="X4559" s="55" t="n">
        <f aca="false">IF(I4559="Male",0,1)</f>
        <v>1</v>
      </c>
      <c r="Y4559" s="55" t="n">
        <f aca="false">IF(OR(I4559="DNB",I4559="Dry DNB"),1,0)</f>
        <v>0</v>
      </c>
      <c r="Z4559" s="55" t="n">
        <f aca="false">IF(ISNUMBER(W4559),A4559-W4559,"")</f>
        <v>114</v>
      </c>
      <c r="AA4559" s="55" t="n">
        <f aca="false">MATCH(A4559,DATAS,0)</f>
        <v>2</v>
      </c>
      <c r="AB4559" s="55" t="n">
        <f aca="false">IF(AND(E4559&gt;0,OR(AND(B4559&gt;=1,B4559&lt;=6),B4559=10)),1,0)</f>
        <v>0</v>
      </c>
      <c r="AC4559" s="55" t="n">
        <f aca="false">IF(AND(E4559&gt;0,B4559=10),1,0)</f>
        <v>0</v>
      </c>
      <c r="AD4559" s="55" t="n">
        <f aca="false">IF(AND(C4558=C4559,AA4558=AA4559-1),AB4558,"")</f>
        <v>0</v>
      </c>
      <c r="AE4559" s="55" t="n">
        <f aca="false">IF(AND(C4558=C4559,AA4558=AA4559-1),AC4558,"")</f>
        <v>0</v>
      </c>
      <c r="AF4559" s="55" t="n">
        <f aca="false">IF(AA4559=1,"",IF(AND(AB4559=1,AD4559&lt;&gt;1),1,0))</f>
        <v>0</v>
      </c>
      <c r="AG4559" s="55" t="n">
        <f aca="false">IF(AA4559=1,"",IF(AND(AC4559=1,AE4559&lt;&gt;1),1,0))</f>
        <v>0</v>
      </c>
      <c r="AH4559" s="60" t="str">
        <f aca="false">IF(AND(E4559&gt;0,AA4559&lt;2,NOT(AND(C4560=C4559,AA4560=AA4559+1))),INDEX(DATAS,AA4559+1),"")</f>
        <v/>
      </c>
      <c r="AI4559" s="60" t="str">
        <f aca="false">IF(AND(AC4559=1,AA4559&lt;2),IF(AND(C4560=C4559,AA4560=AA4559+1),IF(AC4560=1,"",INDEX(DATAS,AA4559+1)),INDEX(DATAS,AA4559+1)),"")</f>
        <v/>
      </c>
    </row>
    <row r="4560" customFormat="false" ht="15" hidden="false" customHeight="false" outlineLevel="0" collapsed="false">
      <c r="A4560" s="60" t="n">
        <v>46309</v>
      </c>
      <c r="B4560" s="0" t="n">
        <v>8</v>
      </c>
      <c r="C4560" s="0" t="n">
        <v>6575</v>
      </c>
      <c r="E4560" s="0" t="n">
        <v>0</v>
      </c>
      <c r="F4560" s="55" t="s">
        <v>1243</v>
      </c>
      <c r="I4560" s="55" t="s">
        <v>157</v>
      </c>
      <c r="L4560" s="0" t="n">
        <v>109</v>
      </c>
      <c r="U4560" s="0" t="n">
        <v>513</v>
      </c>
      <c r="V4560" s="0" t="n">
        <v>1</v>
      </c>
      <c r="W4560" s="60" t="n">
        <v>46201</v>
      </c>
      <c r="X4560" s="55" t="n">
        <f aca="false">IF(I4560="Male",0,1)</f>
        <v>1</v>
      </c>
      <c r="Y4560" s="55" t="n">
        <f aca="false">IF(OR(I4560="DNB",I4560="Dry DNB"),1,0)</f>
        <v>0</v>
      </c>
      <c r="Z4560" s="55" t="n">
        <f aca="false">IF(ISNUMBER(W4560),A4560-W4560,"")</f>
        <v>108</v>
      </c>
      <c r="AA4560" s="55" t="n">
        <f aca="false">MATCH(A4560,DATAS,0)</f>
        <v>1</v>
      </c>
      <c r="AB4560" s="55" t="n">
        <f aca="false">IF(AND(E4560&gt;0,OR(AND(B4560&gt;=1,B4560&lt;=6),B4560=10)),1,0)</f>
        <v>0</v>
      </c>
      <c r="AC4560" s="55" t="n">
        <f aca="false">IF(AND(E4560&gt;0,B4560=10),1,0)</f>
        <v>0</v>
      </c>
      <c r="AD4560" s="0" t="str">
        <f aca="false">IF(AND(C4559=C4560,AA4559=AA4560-1),AB4559,"")</f>
        <v/>
      </c>
      <c r="AE4560" s="0" t="str">
        <f aca="false">IF(AND(C4559=C4560,AA4559=AA4560-1),AC4559,"")</f>
        <v/>
      </c>
      <c r="AF4560" s="0" t="str">
        <f aca="false">IF(AA4560=1,"",IF(AND(AB4560=1,AD4560&lt;&gt;1),1,0))</f>
        <v/>
      </c>
      <c r="AG4560" s="0" t="str">
        <f aca="false">IF(AA4560=1,"",IF(AND(AC4560=1,AE4560&lt;&gt;1),1,0))</f>
        <v/>
      </c>
      <c r="AH4560" s="60" t="str">
        <f aca="false">IF(AND(E4560&gt;0,AA4560&lt;2,NOT(AND(C4561=C4560,AA4561=AA4560+1))),INDEX(DATAS,AA4560+1),"")</f>
        <v/>
      </c>
      <c r="AI4560" s="60" t="str">
        <f aca="false">IF(AND(AC4560=1,AA4560&lt;2),IF(AND(C4561=C4560,AA4561=AA4560+1),IF(AC4561=1,"",INDEX(DATAS,AA4560+1)),INDEX(DATAS,AA4560+1)),"")</f>
        <v/>
      </c>
    </row>
    <row r="4561" customFormat="false" ht="15" hidden="false" customHeight="false" outlineLevel="0" collapsed="false">
      <c r="A4561" s="60" t="n">
        <v>46310</v>
      </c>
      <c r="B4561" s="0" t="n">
        <v>8</v>
      </c>
      <c r="C4561" s="0" t="n">
        <v>6575</v>
      </c>
      <c r="E4561" s="0" t="n">
        <v>0</v>
      </c>
      <c r="F4561" s="55" t="s">
        <v>1243</v>
      </c>
      <c r="I4561" s="55" t="s">
        <v>157</v>
      </c>
      <c r="L4561" s="0" t="n">
        <v>110</v>
      </c>
      <c r="U4561" s="0" t="n">
        <v>514</v>
      </c>
      <c r="V4561" s="0" t="n">
        <v>1</v>
      </c>
      <c r="W4561" s="60" t="n">
        <v>46201</v>
      </c>
      <c r="X4561" s="55" t="n">
        <f aca="false">IF(I4561="Male",0,1)</f>
        <v>1</v>
      </c>
      <c r="Y4561" s="55" t="n">
        <f aca="false">IF(OR(I4561="DNB",I4561="Dry DNB"),1,0)</f>
        <v>0</v>
      </c>
      <c r="Z4561" s="55" t="n">
        <f aca="false">IF(ISNUMBER(W4561),A4561-W4561,"")</f>
        <v>109</v>
      </c>
      <c r="AA4561" s="55" t="n">
        <f aca="false">MATCH(A4561,DATAS,0)</f>
        <v>2</v>
      </c>
      <c r="AB4561" s="55" t="n">
        <f aca="false">IF(AND(E4561&gt;0,OR(AND(B4561&gt;=1,B4561&lt;=6),B4561=10)),1,0)</f>
        <v>0</v>
      </c>
      <c r="AC4561" s="55" t="n">
        <f aca="false">IF(AND(E4561&gt;0,B4561=10),1,0)</f>
        <v>0</v>
      </c>
      <c r="AD4561" s="55" t="n">
        <f aca="false">IF(AND(C4560=C4561,AA4560=AA4561-1),AB4560,"")</f>
        <v>0</v>
      </c>
      <c r="AE4561" s="55" t="n">
        <f aca="false">IF(AND(C4560=C4561,AA4560=AA4561-1),AC4560,"")</f>
        <v>0</v>
      </c>
      <c r="AF4561" s="55" t="n">
        <f aca="false">IF(AA4561=1,"",IF(AND(AB4561=1,AD4561&lt;&gt;1),1,0))</f>
        <v>0</v>
      </c>
      <c r="AG4561" s="55" t="n">
        <f aca="false">IF(AA4561=1,"",IF(AND(AC4561=1,AE4561&lt;&gt;1),1,0))</f>
        <v>0</v>
      </c>
      <c r="AH4561" s="60" t="str">
        <f aca="false">IF(AND(E4561&gt;0,AA4561&lt;2,NOT(AND(C4562=C4561,AA4562=AA4561+1))),INDEX(DATAS,AA4561+1),"")</f>
        <v/>
      </c>
      <c r="AI4561" s="60" t="str">
        <f aca="false">IF(AND(AC4561=1,AA4561&lt;2),IF(AND(C4562=C4561,AA4562=AA4561+1),IF(AC4562=1,"",INDEX(DATAS,AA4561+1)),INDEX(DATAS,AA4561+1)),"")</f>
        <v/>
      </c>
    </row>
    <row r="4562" customFormat="false" ht="15" hidden="false" customHeight="false" outlineLevel="0" collapsed="false">
      <c r="A4562" s="60" t="n">
        <v>46309</v>
      </c>
      <c r="B4562" s="0" t="n">
        <v>8</v>
      </c>
      <c r="C4562" s="0" t="n">
        <v>6576</v>
      </c>
      <c r="E4562" s="0" t="n">
        <v>0</v>
      </c>
      <c r="F4562" s="55" t="s">
        <v>1244</v>
      </c>
      <c r="I4562" s="55" t="s">
        <v>157</v>
      </c>
      <c r="L4562" s="0" t="n">
        <v>91</v>
      </c>
      <c r="U4562" s="0" t="n">
        <v>511</v>
      </c>
      <c r="V4562" s="0" t="n">
        <v>1</v>
      </c>
      <c r="W4562" s="60" t="n">
        <v>46219</v>
      </c>
      <c r="X4562" s="55" t="n">
        <f aca="false">IF(I4562="Male",0,1)</f>
        <v>1</v>
      </c>
      <c r="Y4562" s="55" t="n">
        <f aca="false">IF(OR(I4562="DNB",I4562="Dry DNB"),1,0)</f>
        <v>0</v>
      </c>
      <c r="Z4562" s="55" t="n">
        <f aca="false">IF(ISNUMBER(W4562),A4562-W4562,"")</f>
        <v>90</v>
      </c>
      <c r="AA4562" s="55" t="n">
        <f aca="false">MATCH(A4562,DATAS,0)</f>
        <v>1</v>
      </c>
      <c r="AB4562" s="55" t="n">
        <f aca="false">IF(AND(E4562&gt;0,OR(AND(B4562&gt;=1,B4562&lt;=6),B4562=10)),1,0)</f>
        <v>0</v>
      </c>
      <c r="AC4562" s="55" t="n">
        <f aca="false">IF(AND(E4562&gt;0,B4562=10),1,0)</f>
        <v>0</v>
      </c>
      <c r="AD4562" s="0" t="str">
        <f aca="false">IF(AND(C4561=C4562,AA4561=AA4562-1),AB4561,"")</f>
        <v/>
      </c>
      <c r="AE4562" s="0" t="str">
        <f aca="false">IF(AND(C4561=C4562,AA4561=AA4562-1),AC4561,"")</f>
        <v/>
      </c>
      <c r="AF4562" s="0" t="str">
        <f aca="false">IF(AA4562=1,"",IF(AND(AB4562=1,AD4562&lt;&gt;1),1,0))</f>
        <v/>
      </c>
      <c r="AG4562" s="0" t="str">
        <f aca="false">IF(AA4562=1,"",IF(AND(AC4562=1,AE4562&lt;&gt;1),1,0))</f>
        <v/>
      </c>
      <c r="AH4562" s="60" t="str">
        <f aca="false">IF(AND(E4562&gt;0,AA4562&lt;2,NOT(AND(C4563=C4562,AA4563=AA4562+1))),INDEX(DATAS,AA4562+1),"")</f>
        <v/>
      </c>
      <c r="AI4562" s="60" t="str">
        <f aca="false">IF(AND(AC4562=1,AA4562&lt;2),IF(AND(C4563=C4562,AA4563=AA4562+1),IF(AC4563=1,"",INDEX(DATAS,AA4562+1)),INDEX(DATAS,AA4562+1)),"")</f>
        <v/>
      </c>
    </row>
    <row r="4563" customFormat="false" ht="15" hidden="false" customHeight="false" outlineLevel="0" collapsed="false">
      <c r="A4563" s="60" t="n">
        <v>46310</v>
      </c>
      <c r="B4563" s="0" t="n">
        <v>8</v>
      </c>
      <c r="C4563" s="0" t="n">
        <v>6576</v>
      </c>
      <c r="E4563" s="0" t="n">
        <v>0</v>
      </c>
      <c r="F4563" s="55" t="s">
        <v>1244</v>
      </c>
      <c r="I4563" s="55" t="s">
        <v>157</v>
      </c>
      <c r="L4563" s="0" t="n">
        <v>92</v>
      </c>
      <c r="U4563" s="0" t="n">
        <v>512</v>
      </c>
      <c r="V4563" s="0" t="n">
        <v>1</v>
      </c>
      <c r="W4563" s="60" t="n">
        <v>46219</v>
      </c>
      <c r="X4563" s="55" t="n">
        <f aca="false">IF(I4563="Male",0,1)</f>
        <v>1</v>
      </c>
      <c r="Y4563" s="55" t="n">
        <f aca="false">IF(OR(I4563="DNB",I4563="Dry DNB"),1,0)</f>
        <v>0</v>
      </c>
      <c r="Z4563" s="55" t="n">
        <f aca="false">IF(ISNUMBER(W4563),A4563-W4563,"")</f>
        <v>91</v>
      </c>
      <c r="AA4563" s="55" t="n">
        <f aca="false">MATCH(A4563,DATAS,0)</f>
        <v>2</v>
      </c>
      <c r="AB4563" s="55" t="n">
        <f aca="false">IF(AND(E4563&gt;0,OR(AND(B4563&gt;=1,B4563&lt;=6),B4563=10)),1,0)</f>
        <v>0</v>
      </c>
      <c r="AC4563" s="55" t="n">
        <f aca="false">IF(AND(E4563&gt;0,B4563=10),1,0)</f>
        <v>0</v>
      </c>
      <c r="AD4563" s="55" t="n">
        <f aca="false">IF(AND(C4562=C4563,AA4562=AA4563-1),AB4562,"")</f>
        <v>0</v>
      </c>
      <c r="AE4563" s="55" t="n">
        <f aca="false">IF(AND(C4562=C4563,AA4562=AA4563-1),AC4562,"")</f>
        <v>0</v>
      </c>
      <c r="AF4563" s="55" t="n">
        <f aca="false">IF(AA4563=1,"",IF(AND(AB4563=1,AD4563&lt;&gt;1),1,0))</f>
        <v>0</v>
      </c>
      <c r="AG4563" s="55" t="n">
        <f aca="false">IF(AA4563=1,"",IF(AND(AC4563=1,AE4563&lt;&gt;1),1,0))</f>
        <v>0</v>
      </c>
      <c r="AH4563" s="60" t="str">
        <f aca="false">IF(AND(E4563&gt;0,AA4563&lt;2,NOT(AND(C4564=C4563,AA4564=AA4563+1))),INDEX(DATAS,AA4563+1),"")</f>
        <v/>
      </c>
      <c r="AI4563" s="60" t="str">
        <f aca="false">IF(AND(AC4563=1,AA4563&lt;2),IF(AND(C4564=C4563,AA4564=AA4563+1),IF(AC4564=1,"",INDEX(DATAS,AA4563+1)),INDEX(DATAS,AA4563+1)),"")</f>
        <v/>
      </c>
    </row>
    <row r="4564" customFormat="false" ht="15" hidden="false" customHeight="false" outlineLevel="0" collapsed="false">
      <c r="A4564" s="60" t="n">
        <v>46309</v>
      </c>
      <c r="B4564" s="0" t="n">
        <v>11</v>
      </c>
      <c r="C4564" s="0" t="n">
        <v>6577</v>
      </c>
      <c r="E4564" s="0" t="n">
        <v>0</v>
      </c>
      <c r="F4564" s="55" t="s">
        <v>1245</v>
      </c>
      <c r="I4564" s="55" t="s">
        <v>187</v>
      </c>
      <c r="U4564" s="0" t="n">
        <v>510</v>
      </c>
      <c r="V4564" s="0" t="n">
        <v>4</v>
      </c>
      <c r="W4564" s="60" t="n">
        <v>46305</v>
      </c>
      <c r="X4564" s="55" t="n">
        <f aca="false">IF(I4564="Male",0,1)</f>
        <v>1</v>
      </c>
      <c r="Y4564" s="55" t="n">
        <f aca="false">IF(OR(I4564="DNB",I4564="Dry DNB"),1,0)</f>
        <v>0</v>
      </c>
      <c r="Z4564" s="55" t="n">
        <f aca="false">IF(ISNUMBER(W4564),A4564-W4564,"")</f>
        <v>4</v>
      </c>
      <c r="AA4564" s="55" t="n">
        <f aca="false">MATCH(A4564,DATAS,0)</f>
        <v>1</v>
      </c>
      <c r="AB4564" s="55" t="n">
        <f aca="false">IF(AND(E4564&gt;0,OR(AND(B4564&gt;=1,B4564&lt;=6),B4564=10)),1,0)</f>
        <v>0</v>
      </c>
      <c r="AC4564" s="55" t="n">
        <f aca="false">IF(AND(E4564&gt;0,B4564=10),1,0)</f>
        <v>0</v>
      </c>
      <c r="AD4564" s="0" t="str">
        <f aca="false">IF(AND(C4563=C4564,AA4563=AA4564-1),AB4563,"")</f>
        <v/>
      </c>
      <c r="AE4564" s="0" t="str">
        <f aca="false">IF(AND(C4563=C4564,AA4563=AA4564-1),AC4563,"")</f>
        <v/>
      </c>
      <c r="AF4564" s="0" t="str">
        <f aca="false">IF(AA4564=1,"",IF(AND(AB4564=1,AD4564&lt;&gt;1),1,0))</f>
        <v/>
      </c>
      <c r="AG4564" s="0" t="str">
        <f aca="false">IF(AA4564=1,"",IF(AND(AC4564=1,AE4564&lt;&gt;1),1,0))</f>
        <v/>
      </c>
      <c r="AH4564" s="60" t="str">
        <f aca="false">IF(AND(E4564&gt;0,AA4564&lt;2,NOT(AND(C4565=C4564,AA4565=AA4564+1))),INDEX(DATAS,AA4564+1),"")</f>
        <v/>
      </c>
      <c r="AI4564" s="60" t="str">
        <f aca="false">IF(AND(AC4564=1,AA4564&lt;2),IF(AND(C4565=C4564,AA4565=AA4564+1),IF(AC4565=1,"",INDEX(DATAS,AA4564+1)),INDEX(DATAS,AA4564+1)),"")</f>
        <v/>
      </c>
    </row>
    <row r="4565" customFormat="false" ht="15" hidden="false" customHeight="false" outlineLevel="0" collapsed="false">
      <c r="A4565" s="60" t="n">
        <v>46310</v>
      </c>
      <c r="B4565" s="0" t="n">
        <v>11</v>
      </c>
      <c r="C4565" s="0" t="n">
        <v>6577</v>
      </c>
      <c r="E4565" s="0" t="n">
        <v>0</v>
      </c>
      <c r="F4565" s="55" t="s">
        <v>1245</v>
      </c>
      <c r="I4565" s="55" t="s">
        <v>187</v>
      </c>
      <c r="U4565" s="0" t="n">
        <v>511</v>
      </c>
      <c r="V4565" s="0" t="n">
        <v>4</v>
      </c>
      <c r="W4565" s="60" t="n">
        <v>46305</v>
      </c>
      <c r="X4565" s="55" t="n">
        <f aca="false">IF(I4565="Male",0,1)</f>
        <v>1</v>
      </c>
      <c r="Y4565" s="55" t="n">
        <f aca="false">IF(OR(I4565="DNB",I4565="Dry DNB"),1,0)</f>
        <v>0</v>
      </c>
      <c r="Z4565" s="55" t="n">
        <f aca="false">IF(ISNUMBER(W4565),A4565-W4565,"")</f>
        <v>5</v>
      </c>
      <c r="AA4565" s="55" t="n">
        <f aca="false">MATCH(A4565,DATAS,0)</f>
        <v>2</v>
      </c>
      <c r="AB4565" s="55" t="n">
        <f aca="false">IF(AND(E4565&gt;0,OR(AND(B4565&gt;=1,B4565&lt;=6),B4565=10)),1,0)</f>
        <v>0</v>
      </c>
      <c r="AC4565" s="55" t="n">
        <f aca="false">IF(AND(E4565&gt;0,B4565=10),1,0)</f>
        <v>0</v>
      </c>
      <c r="AD4565" s="55" t="n">
        <f aca="false">IF(AND(C4564=C4565,AA4564=AA4565-1),AB4564,"")</f>
        <v>0</v>
      </c>
      <c r="AE4565" s="55" t="n">
        <f aca="false">IF(AND(C4564=C4565,AA4564=AA4565-1),AC4564,"")</f>
        <v>0</v>
      </c>
      <c r="AF4565" s="55" t="n">
        <f aca="false">IF(AA4565=1,"",IF(AND(AB4565=1,AD4565&lt;&gt;1),1,0))</f>
        <v>0</v>
      </c>
      <c r="AG4565" s="55" t="n">
        <f aca="false">IF(AA4565=1,"",IF(AND(AC4565=1,AE4565&lt;&gt;1),1,0))</f>
        <v>0</v>
      </c>
      <c r="AH4565" s="60" t="str">
        <f aca="false">IF(AND(E4565&gt;0,AA4565&lt;2,NOT(AND(C4566=C4565,AA4566=AA4565+1))),INDEX(DATAS,AA4565+1),"")</f>
        <v/>
      </c>
      <c r="AI4565" s="60" t="str">
        <f aca="false">IF(AND(AC4565=1,AA4565&lt;2),IF(AND(C4566=C4565,AA4566=AA4565+1),IF(AC4566=1,"",INDEX(DATAS,AA4565+1)),INDEX(DATAS,AA4565+1)),"")</f>
        <v/>
      </c>
    </row>
    <row r="4566" customFormat="false" ht="15" hidden="false" customHeight="false" outlineLevel="0" collapsed="false">
      <c r="A4566" s="60" t="n">
        <v>46309</v>
      </c>
      <c r="B4566" s="0" t="n">
        <v>8</v>
      </c>
      <c r="C4566" s="0" t="n">
        <v>6578</v>
      </c>
      <c r="E4566" s="0" t="n">
        <v>0</v>
      </c>
      <c r="F4566" s="55" t="s">
        <v>1245</v>
      </c>
      <c r="I4566" s="55" t="s">
        <v>157</v>
      </c>
      <c r="L4566" s="0" t="n">
        <v>73</v>
      </c>
      <c r="U4566" s="0" t="n">
        <v>510</v>
      </c>
      <c r="V4566" s="0" t="n">
        <v>3</v>
      </c>
      <c r="W4566" s="60" t="n">
        <v>46237</v>
      </c>
      <c r="X4566" s="55" t="n">
        <f aca="false">IF(I4566="Male",0,1)</f>
        <v>1</v>
      </c>
      <c r="Y4566" s="55" t="n">
        <f aca="false">IF(OR(I4566="DNB",I4566="Dry DNB"),1,0)</f>
        <v>0</v>
      </c>
      <c r="Z4566" s="55" t="n">
        <f aca="false">IF(ISNUMBER(W4566),A4566-W4566,"")</f>
        <v>72</v>
      </c>
      <c r="AA4566" s="55" t="n">
        <f aca="false">MATCH(A4566,DATAS,0)</f>
        <v>1</v>
      </c>
      <c r="AB4566" s="55" t="n">
        <f aca="false">IF(AND(E4566&gt;0,OR(AND(B4566&gt;=1,B4566&lt;=6),B4566=10)),1,0)</f>
        <v>0</v>
      </c>
      <c r="AC4566" s="55" t="n">
        <f aca="false">IF(AND(E4566&gt;0,B4566=10),1,0)</f>
        <v>0</v>
      </c>
      <c r="AD4566" s="0" t="str">
        <f aca="false">IF(AND(C4565=C4566,AA4565=AA4566-1),AB4565,"")</f>
        <v/>
      </c>
      <c r="AE4566" s="0" t="str">
        <f aca="false">IF(AND(C4565=C4566,AA4565=AA4566-1),AC4565,"")</f>
        <v/>
      </c>
      <c r="AF4566" s="0" t="str">
        <f aca="false">IF(AA4566=1,"",IF(AND(AB4566=1,AD4566&lt;&gt;1),1,0))</f>
        <v/>
      </c>
      <c r="AG4566" s="0" t="str">
        <f aca="false">IF(AA4566=1,"",IF(AND(AC4566=1,AE4566&lt;&gt;1),1,0))</f>
        <v/>
      </c>
      <c r="AH4566" s="60" t="str">
        <f aca="false">IF(AND(E4566&gt;0,AA4566&lt;2,NOT(AND(C4567=C4566,AA4567=AA4566+1))),INDEX(DATAS,AA4566+1),"")</f>
        <v/>
      </c>
      <c r="AI4566" s="60" t="str">
        <f aca="false">IF(AND(AC4566=1,AA4566&lt;2),IF(AND(C4567=C4566,AA4567=AA4566+1),IF(AC4567=1,"",INDEX(DATAS,AA4566+1)),INDEX(DATAS,AA4566+1)),"")</f>
        <v/>
      </c>
    </row>
    <row r="4567" customFormat="false" ht="15" hidden="false" customHeight="false" outlineLevel="0" collapsed="false">
      <c r="A4567" s="60" t="n">
        <v>46310</v>
      </c>
      <c r="B4567" s="0" t="n">
        <v>8</v>
      </c>
      <c r="C4567" s="0" t="n">
        <v>6578</v>
      </c>
      <c r="E4567" s="0" t="n">
        <v>0</v>
      </c>
      <c r="F4567" s="55" t="s">
        <v>1245</v>
      </c>
      <c r="I4567" s="55" t="s">
        <v>157</v>
      </c>
      <c r="L4567" s="0" t="n">
        <v>74</v>
      </c>
      <c r="U4567" s="0" t="n">
        <v>511</v>
      </c>
      <c r="V4567" s="0" t="n">
        <v>3</v>
      </c>
      <c r="W4567" s="60" t="n">
        <v>46237</v>
      </c>
      <c r="X4567" s="55" t="n">
        <f aca="false">IF(I4567="Male",0,1)</f>
        <v>1</v>
      </c>
      <c r="Y4567" s="55" t="n">
        <f aca="false">IF(OR(I4567="DNB",I4567="Dry DNB"),1,0)</f>
        <v>0</v>
      </c>
      <c r="Z4567" s="55" t="n">
        <f aca="false">IF(ISNUMBER(W4567),A4567-W4567,"")</f>
        <v>73</v>
      </c>
      <c r="AA4567" s="55" t="n">
        <f aca="false">MATCH(A4567,DATAS,0)</f>
        <v>2</v>
      </c>
      <c r="AB4567" s="55" t="n">
        <f aca="false">IF(AND(E4567&gt;0,OR(AND(B4567&gt;=1,B4567&lt;=6),B4567=10)),1,0)</f>
        <v>0</v>
      </c>
      <c r="AC4567" s="55" t="n">
        <f aca="false">IF(AND(E4567&gt;0,B4567=10),1,0)</f>
        <v>0</v>
      </c>
      <c r="AD4567" s="55" t="n">
        <f aca="false">IF(AND(C4566=C4567,AA4566=AA4567-1),AB4566,"")</f>
        <v>0</v>
      </c>
      <c r="AE4567" s="55" t="n">
        <f aca="false">IF(AND(C4566=C4567,AA4566=AA4567-1),AC4566,"")</f>
        <v>0</v>
      </c>
      <c r="AF4567" s="55" t="n">
        <f aca="false">IF(AA4567=1,"",IF(AND(AB4567=1,AD4567&lt;&gt;1),1,0))</f>
        <v>0</v>
      </c>
      <c r="AG4567" s="55" t="n">
        <f aca="false">IF(AA4567=1,"",IF(AND(AC4567=1,AE4567&lt;&gt;1),1,0))</f>
        <v>0</v>
      </c>
      <c r="AH4567" s="60" t="str">
        <f aca="false">IF(AND(E4567&gt;0,AA4567&lt;2,NOT(AND(C4568=C4567,AA4568=AA4567+1))),INDEX(DATAS,AA4567+1),"")</f>
        <v/>
      </c>
      <c r="AI4567" s="60" t="str">
        <f aca="false">IF(AND(AC4567=1,AA4567&lt;2),IF(AND(C4568=C4567,AA4568=AA4567+1),IF(AC4568=1,"",INDEX(DATAS,AA4567+1)),INDEX(DATAS,AA4567+1)),"")</f>
        <v/>
      </c>
    </row>
    <row r="4568" customFormat="false" ht="15" hidden="false" customHeight="false" outlineLevel="0" collapsed="false">
      <c r="A4568" s="60" t="n">
        <v>46309</v>
      </c>
      <c r="B4568" s="0" t="n">
        <v>8</v>
      </c>
      <c r="C4568" s="0" t="n">
        <v>6579</v>
      </c>
      <c r="E4568" s="0" t="n">
        <v>0</v>
      </c>
      <c r="F4568" s="55" t="s">
        <v>1245</v>
      </c>
      <c r="I4568" s="55" t="s">
        <v>157</v>
      </c>
      <c r="L4568" s="0" t="n">
        <v>111</v>
      </c>
      <c r="U4568" s="0" t="n">
        <v>510</v>
      </c>
      <c r="V4568" s="0" t="n">
        <v>1</v>
      </c>
      <c r="W4568" s="60" t="n">
        <v>46199</v>
      </c>
      <c r="X4568" s="55" t="n">
        <f aca="false">IF(I4568="Male",0,1)</f>
        <v>1</v>
      </c>
      <c r="Y4568" s="55" t="n">
        <f aca="false">IF(OR(I4568="DNB",I4568="Dry DNB"),1,0)</f>
        <v>0</v>
      </c>
      <c r="Z4568" s="55" t="n">
        <f aca="false">IF(ISNUMBER(W4568),A4568-W4568,"")</f>
        <v>110</v>
      </c>
      <c r="AA4568" s="55" t="n">
        <f aca="false">MATCH(A4568,DATAS,0)</f>
        <v>1</v>
      </c>
      <c r="AB4568" s="55" t="n">
        <f aca="false">IF(AND(E4568&gt;0,OR(AND(B4568&gt;=1,B4568&lt;=6),B4568=10)),1,0)</f>
        <v>0</v>
      </c>
      <c r="AC4568" s="55" t="n">
        <f aca="false">IF(AND(E4568&gt;0,B4568=10),1,0)</f>
        <v>0</v>
      </c>
      <c r="AD4568" s="0" t="str">
        <f aca="false">IF(AND(C4567=C4568,AA4567=AA4568-1),AB4567,"")</f>
        <v/>
      </c>
      <c r="AE4568" s="0" t="str">
        <f aca="false">IF(AND(C4567=C4568,AA4567=AA4568-1),AC4567,"")</f>
        <v/>
      </c>
      <c r="AF4568" s="0" t="str">
        <f aca="false">IF(AA4568=1,"",IF(AND(AB4568=1,AD4568&lt;&gt;1),1,0))</f>
        <v/>
      </c>
      <c r="AG4568" s="0" t="str">
        <f aca="false">IF(AA4568=1,"",IF(AND(AC4568=1,AE4568&lt;&gt;1),1,0))</f>
        <v/>
      </c>
      <c r="AH4568" s="60" t="str">
        <f aca="false">IF(AND(E4568&gt;0,AA4568&lt;2,NOT(AND(C4569=C4568,AA4569=AA4568+1))),INDEX(DATAS,AA4568+1),"")</f>
        <v/>
      </c>
      <c r="AI4568" s="60" t="str">
        <f aca="false">IF(AND(AC4568=1,AA4568&lt;2),IF(AND(C4569=C4568,AA4569=AA4568+1),IF(AC4569=1,"",INDEX(DATAS,AA4568+1)),INDEX(DATAS,AA4568+1)),"")</f>
        <v/>
      </c>
    </row>
    <row r="4569" customFormat="false" ht="15" hidden="false" customHeight="false" outlineLevel="0" collapsed="false">
      <c r="A4569" s="60" t="n">
        <v>46310</v>
      </c>
      <c r="B4569" s="0" t="n">
        <v>8</v>
      </c>
      <c r="C4569" s="0" t="n">
        <v>6579</v>
      </c>
      <c r="E4569" s="0" t="n">
        <v>0</v>
      </c>
      <c r="F4569" s="55" t="s">
        <v>1245</v>
      </c>
      <c r="I4569" s="55" t="s">
        <v>157</v>
      </c>
      <c r="L4569" s="0" t="n">
        <v>112</v>
      </c>
      <c r="U4569" s="0" t="n">
        <v>511</v>
      </c>
      <c r="V4569" s="0" t="n">
        <v>1</v>
      </c>
      <c r="W4569" s="60" t="n">
        <v>46199</v>
      </c>
      <c r="X4569" s="55" t="n">
        <f aca="false">IF(I4569="Male",0,1)</f>
        <v>1</v>
      </c>
      <c r="Y4569" s="55" t="n">
        <f aca="false">IF(OR(I4569="DNB",I4569="Dry DNB"),1,0)</f>
        <v>0</v>
      </c>
      <c r="Z4569" s="55" t="n">
        <f aca="false">IF(ISNUMBER(W4569),A4569-W4569,"")</f>
        <v>111</v>
      </c>
      <c r="AA4569" s="55" t="n">
        <f aca="false">MATCH(A4569,DATAS,0)</f>
        <v>2</v>
      </c>
      <c r="AB4569" s="55" t="n">
        <f aca="false">IF(AND(E4569&gt;0,OR(AND(B4569&gt;=1,B4569&lt;=6),B4569=10)),1,0)</f>
        <v>0</v>
      </c>
      <c r="AC4569" s="55" t="n">
        <f aca="false">IF(AND(E4569&gt;0,B4569=10),1,0)</f>
        <v>0</v>
      </c>
      <c r="AD4569" s="55" t="n">
        <f aca="false">IF(AND(C4568=C4569,AA4568=AA4569-1),AB4568,"")</f>
        <v>0</v>
      </c>
      <c r="AE4569" s="55" t="n">
        <f aca="false">IF(AND(C4568=C4569,AA4568=AA4569-1),AC4568,"")</f>
        <v>0</v>
      </c>
      <c r="AF4569" s="55" t="n">
        <f aca="false">IF(AA4569=1,"",IF(AND(AB4569=1,AD4569&lt;&gt;1),1,0))</f>
        <v>0</v>
      </c>
      <c r="AG4569" s="55" t="n">
        <f aca="false">IF(AA4569=1,"",IF(AND(AC4569=1,AE4569&lt;&gt;1),1,0))</f>
        <v>0</v>
      </c>
      <c r="AH4569" s="60" t="str">
        <f aca="false">IF(AND(E4569&gt;0,AA4569&lt;2,NOT(AND(C4570=C4569,AA4570=AA4569+1))),INDEX(DATAS,AA4569+1),"")</f>
        <v/>
      </c>
      <c r="AI4569" s="60" t="str">
        <f aca="false">IF(AND(AC4569=1,AA4569&lt;2),IF(AND(C4570=C4569,AA4570=AA4569+1),IF(AC4570=1,"",INDEX(DATAS,AA4569+1)),INDEX(DATAS,AA4569+1)),"")</f>
        <v/>
      </c>
    </row>
    <row r="4570" customFormat="false" ht="15" hidden="false" customHeight="false" outlineLevel="0" collapsed="false">
      <c r="A4570" s="60" t="n">
        <v>46309</v>
      </c>
      <c r="B4570" s="0" t="n">
        <v>8</v>
      </c>
      <c r="C4570" s="0" t="n">
        <v>6580</v>
      </c>
      <c r="E4570" s="0" t="n">
        <v>0</v>
      </c>
      <c r="F4570" s="55" t="s">
        <v>1245</v>
      </c>
      <c r="I4570" s="55" t="s">
        <v>157</v>
      </c>
      <c r="L4570" s="0" t="n">
        <v>63</v>
      </c>
      <c r="U4570" s="0" t="n">
        <v>510</v>
      </c>
      <c r="V4570" s="0" t="n">
        <v>1</v>
      </c>
      <c r="W4570" s="60" t="n">
        <v>46247</v>
      </c>
      <c r="X4570" s="55" t="n">
        <f aca="false">IF(I4570="Male",0,1)</f>
        <v>1</v>
      </c>
      <c r="Y4570" s="55" t="n">
        <f aca="false">IF(OR(I4570="DNB",I4570="Dry DNB"),1,0)</f>
        <v>0</v>
      </c>
      <c r="Z4570" s="55" t="n">
        <f aca="false">IF(ISNUMBER(W4570),A4570-W4570,"")</f>
        <v>62</v>
      </c>
      <c r="AA4570" s="55" t="n">
        <f aca="false">MATCH(A4570,DATAS,0)</f>
        <v>1</v>
      </c>
      <c r="AB4570" s="55" t="n">
        <f aca="false">IF(AND(E4570&gt;0,OR(AND(B4570&gt;=1,B4570&lt;=6),B4570=10)),1,0)</f>
        <v>0</v>
      </c>
      <c r="AC4570" s="55" t="n">
        <f aca="false">IF(AND(E4570&gt;0,B4570=10),1,0)</f>
        <v>0</v>
      </c>
      <c r="AD4570" s="0" t="str">
        <f aca="false">IF(AND(C4569=C4570,AA4569=AA4570-1),AB4569,"")</f>
        <v/>
      </c>
      <c r="AE4570" s="0" t="str">
        <f aca="false">IF(AND(C4569=C4570,AA4569=AA4570-1),AC4569,"")</f>
        <v/>
      </c>
      <c r="AF4570" s="0" t="str">
        <f aca="false">IF(AA4570=1,"",IF(AND(AB4570=1,AD4570&lt;&gt;1),1,0))</f>
        <v/>
      </c>
      <c r="AG4570" s="0" t="str">
        <f aca="false">IF(AA4570=1,"",IF(AND(AC4570=1,AE4570&lt;&gt;1),1,0))</f>
        <v/>
      </c>
      <c r="AH4570" s="60" t="str">
        <f aca="false">IF(AND(E4570&gt;0,AA4570&lt;2,NOT(AND(C4571=C4570,AA4571=AA4570+1))),INDEX(DATAS,AA4570+1),"")</f>
        <v/>
      </c>
      <c r="AI4570" s="60" t="str">
        <f aca="false">IF(AND(AC4570=1,AA4570&lt;2),IF(AND(C4571=C4570,AA4571=AA4570+1),IF(AC4571=1,"",INDEX(DATAS,AA4570+1)),INDEX(DATAS,AA4570+1)),"")</f>
        <v/>
      </c>
    </row>
    <row r="4571" customFormat="false" ht="15" hidden="false" customHeight="false" outlineLevel="0" collapsed="false">
      <c r="A4571" s="60" t="n">
        <v>46310</v>
      </c>
      <c r="B4571" s="0" t="n">
        <v>8</v>
      </c>
      <c r="C4571" s="0" t="n">
        <v>6580</v>
      </c>
      <c r="E4571" s="0" t="n">
        <v>0</v>
      </c>
      <c r="F4571" s="55" t="s">
        <v>1245</v>
      </c>
      <c r="I4571" s="55" t="s">
        <v>157</v>
      </c>
      <c r="L4571" s="0" t="n">
        <v>64</v>
      </c>
      <c r="U4571" s="0" t="n">
        <v>511</v>
      </c>
      <c r="V4571" s="0" t="n">
        <v>1</v>
      </c>
      <c r="W4571" s="60" t="n">
        <v>46247</v>
      </c>
      <c r="X4571" s="55" t="n">
        <f aca="false">IF(I4571="Male",0,1)</f>
        <v>1</v>
      </c>
      <c r="Y4571" s="55" t="n">
        <f aca="false">IF(OR(I4571="DNB",I4571="Dry DNB"),1,0)</f>
        <v>0</v>
      </c>
      <c r="Z4571" s="55" t="n">
        <f aca="false">IF(ISNUMBER(W4571),A4571-W4571,"")</f>
        <v>63</v>
      </c>
      <c r="AA4571" s="55" t="n">
        <f aca="false">MATCH(A4571,DATAS,0)</f>
        <v>2</v>
      </c>
      <c r="AB4571" s="55" t="n">
        <f aca="false">IF(AND(E4571&gt;0,OR(AND(B4571&gt;=1,B4571&lt;=6),B4571=10)),1,0)</f>
        <v>0</v>
      </c>
      <c r="AC4571" s="55" t="n">
        <f aca="false">IF(AND(E4571&gt;0,B4571=10),1,0)</f>
        <v>0</v>
      </c>
      <c r="AD4571" s="55" t="n">
        <f aca="false">IF(AND(C4570=C4571,AA4570=AA4571-1),AB4570,"")</f>
        <v>0</v>
      </c>
      <c r="AE4571" s="55" t="n">
        <f aca="false">IF(AND(C4570=C4571,AA4570=AA4571-1),AC4570,"")</f>
        <v>0</v>
      </c>
      <c r="AF4571" s="55" t="n">
        <f aca="false">IF(AA4571=1,"",IF(AND(AB4571=1,AD4571&lt;&gt;1),1,0))</f>
        <v>0</v>
      </c>
      <c r="AG4571" s="55" t="n">
        <f aca="false">IF(AA4571=1,"",IF(AND(AC4571=1,AE4571&lt;&gt;1),1,0))</f>
        <v>0</v>
      </c>
      <c r="AH4571" s="60" t="str">
        <f aca="false">IF(AND(E4571&gt;0,AA4571&lt;2,NOT(AND(C4572=C4571,AA4572=AA4571+1))),INDEX(DATAS,AA4571+1),"")</f>
        <v/>
      </c>
      <c r="AI4571" s="60" t="str">
        <f aca="false">IF(AND(AC4571=1,AA4571&lt;2),IF(AND(C4572=C4571,AA4572=AA4571+1),IF(AC4572=1,"",INDEX(DATAS,AA4571+1)),INDEX(DATAS,AA4571+1)),"")</f>
        <v/>
      </c>
    </row>
    <row r="4572" customFormat="false" ht="15" hidden="false" customHeight="false" outlineLevel="0" collapsed="false">
      <c r="A4572" s="60" t="n">
        <v>46309</v>
      </c>
      <c r="B4572" s="0" t="n">
        <v>8</v>
      </c>
      <c r="C4572" s="0" t="n">
        <v>6581</v>
      </c>
      <c r="E4572" s="0" t="n">
        <v>0</v>
      </c>
      <c r="F4572" s="55" t="s">
        <v>1245</v>
      </c>
      <c r="I4572" s="55" t="s">
        <v>157</v>
      </c>
      <c r="L4572" s="0" t="n">
        <v>91</v>
      </c>
      <c r="U4572" s="0" t="n">
        <v>510</v>
      </c>
      <c r="V4572" s="0" t="n">
        <v>2</v>
      </c>
      <c r="W4572" s="60" t="n">
        <v>46219</v>
      </c>
      <c r="X4572" s="55" t="n">
        <f aca="false">IF(I4572="Male",0,1)</f>
        <v>1</v>
      </c>
      <c r="Y4572" s="55" t="n">
        <f aca="false">IF(OR(I4572="DNB",I4572="Dry DNB"),1,0)</f>
        <v>0</v>
      </c>
      <c r="Z4572" s="55" t="n">
        <f aca="false">IF(ISNUMBER(W4572),A4572-W4572,"")</f>
        <v>90</v>
      </c>
      <c r="AA4572" s="55" t="n">
        <f aca="false">MATCH(A4572,DATAS,0)</f>
        <v>1</v>
      </c>
      <c r="AB4572" s="55" t="n">
        <f aca="false">IF(AND(E4572&gt;0,OR(AND(B4572&gt;=1,B4572&lt;=6),B4572=10)),1,0)</f>
        <v>0</v>
      </c>
      <c r="AC4572" s="55" t="n">
        <f aca="false">IF(AND(E4572&gt;0,B4572=10),1,0)</f>
        <v>0</v>
      </c>
      <c r="AD4572" s="0" t="str">
        <f aca="false">IF(AND(C4571=C4572,AA4571=AA4572-1),AB4571,"")</f>
        <v/>
      </c>
      <c r="AE4572" s="0" t="str">
        <f aca="false">IF(AND(C4571=C4572,AA4571=AA4572-1),AC4571,"")</f>
        <v/>
      </c>
      <c r="AF4572" s="0" t="str">
        <f aca="false">IF(AA4572=1,"",IF(AND(AB4572=1,AD4572&lt;&gt;1),1,0))</f>
        <v/>
      </c>
      <c r="AG4572" s="0" t="str">
        <f aca="false">IF(AA4572=1,"",IF(AND(AC4572=1,AE4572&lt;&gt;1),1,0))</f>
        <v/>
      </c>
      <c r="AH4572" s="60" t="str">
        <f aca="false">IF(AND(E4572&gt;0,AA4572&lt;2,NOT(AND(C4573=C4572,AA4573=AA4572+1))),INDEX(DATAS,AA4572+1),"")</f>
        <v/>
      </c>
      <c r="AI4572" s="60" t="str">
        <f aca="false">IF(AND(AC4572=1,AA4572&lt;2),IF(AND(C4573=C4572,AA4573=AA4572+1),IF(AC4573=1,"",INDEX(DATAS,AA4572+1)),INDEX(DATAS,AA4572+1)),"")</f>
        <v/>
      </c>
    </row>
    <row r="4573" customFormat="false" ht="15" hidden="false" customHeight="false" outlineLevel="0" collapsed="false">
      <c r="A4573" s="60" t="n">
        <v>46310</v>
      </c>
      <c r="B4573" s="0" t="n">
        <v>8</v>
      </c>
      <c r="C4573" s="0" t="n">
        <v>6581</v>
      </c>
      <c r="E4573" s="0" t="n">
        <v>0</v>
      </c>
      <c r="F4573" s="55" t="s">
        <v>1245</v>
      </c>
      <c r="I4573" s="55" t="s">
        <v>157</v>
      </c>
      <c r="L4573" s="0" t="n">
        <v>92</v>
      </c>
      <c r="U4573" s="0" t="n">
        <v>511</v>
      </c>
      <c r="V4573" s="0" t="n">
        <v>2</v>
      </c>
      <c r="W4573" s="60" t="n">
        <v>46219</v>
      </c>
      <c r="X4573" s="55" t="n">
        <f aca="false">IF(I4573="Male",0,1)</f>
        <v>1</v>
      </c>
      <c r="Y4573" s="55" t="n">
        <f aca="false">IF(OR(I4573="DNB",I4573="Dry DNB"),1,0)</f>
        <v>0</v>
      </c>
      <c r="Z4573" s="55" t="n">
        <f aca="false">IF(ISNUMBER(W4573),A4573-W4573,"")</f>
        <v>91</v>
      </c>
      <c r="AA4573" s="55" t="n">
        <f aca="false">MATCH(A4573,DATAS,0)</f>
        <v>2</v>
      </c>
      <c r="AB4573" s="55" t="n">
        <f aca="false">IF(AND(E4573&gt;0,OR(AND(B4573&gt;=1,B4573&lt;=6),B4573=10)),1,0)</f>
        <v>0</v>
      </c>
      <c r="AC4573" s="55" t="n">
        <f aca="false">IF(AND(E4573&gt;0,B4573=10),1,0)</f>
        <v>0</v>
      </c>
      <c r="AD4573" s="55" t="n">
        <f aca="false">IF(AND(C4572=C4573,AA4572=AA4573-1),AB4572,"")</f>
        <v>0</v>
      </c>
      <c r="AE4573" s="55" t="n">
        <f aca="false">IF(AND(C4572=C4573,AA4572=AA4573-1),AC4572,"")</f>
        <v>0</v>
      </c>
      <c r="AF4573" s="55" t="n">
        <f aca="false">IF(AA4573=1,"",IF(AND(AB4573=1,AD4573&lt;&gt;1),1,0))</f>
        <v>0</v>
      </c>
      <c r="AG4573" s="55" t="n">
        <f aca="false">IF(AA4573=1,"",IF(AND(AC4573=1,AE4573&lt;&gt;1),1,0))</f>
        <v>0</v>
      </c>
      <c r="AH4573" s="60" t="str">
        <f aca="false">IF(AND(E4573&gt;0,AA4573&lt;2,NOT(AND(C4574=C4573,AA4574=AA4573+1))),INDEX(DATAS,AA4573+1),"")</f>
        <v/>
      </c>
      <c r="AI4573" s="60" t="str">
        <f aca="false">IF(AND(AC4573=1,AA4573&lt;2),IF(AND(C4574=C4573,AA4574=AA4573+1),IF(AC4574=1,"",INDEX(DATAS,AA4573+1)),INDEX(DATAS,AA4573+1)),"")</f>
        <v/>
      </c>
    </row>
    <row r="4574" customFormat="false" ht="15" hidden="false" customHeight="false" outlineLevel="0" collapsed="false">
      <c r="A4574" s="60" t="n">
        <v>46309</v>
      </c>
      <c r="B4574" s="0" t="n">
        <v>11</v>
      </c>
      <c r="C4574" s="0" t="n">
        <v>6582</v>
      </c>
      <c r="E4574" s="0" t="n">
        <v>0</v>
      </c>
      <c r="F4574" s="55" t="s">
        <v>1246</v>
      </c>
      <c r="I4574" s="55" t="s">
        <v>187</v>
      </c>
      <c r="U4574" s="0" t="n">
        <v>507</v>
      </c>
      <c r="V4574" s="0" t="n">
        <v>5</v>
      </c>
      <c r="W4574" s="60" t="n">
        <v>46287</v>
      </c>
      <c r="X4574" s="55" t="n">
        <f aca="false">IF(I4574="Male",0,1)</f>
        <v>1</v>
      </c>
      <c r="Y4574" s="55" t="n">
        <f aca="false">IF(OR(I4574="DNB",I4574="Dry DNB"),1,0)</f>
        <v>0</v>
      </c>
      <c r="Z4574" s="55" t="n">
        <f aca="false">IF(ISNUMBER(W4574),A4574-W4574,"")</f>
        <v>22</v>
      </c>
      <c r="AA4574" s="55" t="n">
        <f aca="false">MATCH(A4574,DATAS,0)</f>
        <v>1</v>
      </c>
      <c r="AB4574" s="55" t="n">
        <f aca="false">IF(AND(E4574&gt;0,OR(AND(B4574&gt;=1,B4574&lt;=6),B4574=10)),1,0)</f>
        <v>0</v>
      </c>
      <c r="AC4574" s="55" t="n">
        <f aca="false">IF(AND(E4574&gt;0,B4574=10),1,0)</f>
        <v>0</v>
      </c>
      <c r="AD4574" s="0" t="str">
        <f aca="false">IF(AND(C4573=C4574,AA4573=AA4574-1),AB4573,"")</f>
        <v/>
      </c>
      <c r="AE4574" s="0" t="str">
        <f aca="false">IF(AND(C4573=C4574,AA4573=AA4574-1),AC4573,"")</f>
        <v/>
      </c>
      <c r="AF4574" s="0" t="str">
        <f aca="false">IF(AA4574=1,"",IF(AND(AB4574=1,AD4574&lt;&gt;1),1,0))</f>
        <v/>
      </c>
      <c r="AG4574" s="0" t="str">
        <f aca="false">IF(AA4574=1,"",IF(AND(AC4574=1,AE4574&lt;&gt;1),1,0))</f>
        <v/>
      </c>
      <c r="AH4574" s="60" t="str">
        <f aca="false">IF(AND(E4574&gt;0,AA4574&lt;2,NOT(AND(C4575=C4574,AA4575=AA4574+1))),INDEX(DATAS,AA4574+1),"")</f>
        <v/>
      </c>
      <c r="AI4574" s="60" t="str">
        <f aca="false">IF(AND(AC4574=1,AA4574&lt;2),IF(AND(C4575=C4574,AA4575=AA4574+1),IF(AC4575=1,"",INDEX(DATAS,AA4574+1)),INDEX(DATAS,AA4574+1)),"")</f>
        <v/>
      </c>
    </row>
    <row r="4575" customFormat="false" ht="15" hidden="false" customHeight="false" outlineLevel="0" collapsed="false">
      <c r="A4575" s="60" t="n">
        <v>46310</v>
      </c>
      <c r="B4575" s="0" t="n">
        <v>11</v>
      </c>
      <c r="C4575" s="0" t="n">
        <v>6582</v>
      </c>
      <c r="E4575" s="0" t="n">
        <v>0</v>
      </c>
      <c r="F4575" s="55" t="s">
        <v>1246</v>
      </c>
      <c r="I4575" s="55" t="s">
        <v>187</v>
      </c>
      <c r="U4575" s="0" t="n">
        <v>508</v>
      </c>
      <c r="V4575" s="0" t="n">
        <v>5</v>
      </c>
      <c r="W4575" s="60" t="n">
        <v>46287</v>
      </c>
      <c r="X4575" s="55" t="n">
        <f aca="false">IF(I4575="Male",0,1)</f>
        <v>1</v>
      </c>
      <c r="Y4575" s="55" t="n">
        <f aca="false">IF(OR(I4575="DNB",I4575="Dry DNB"),1,0)</f>
        <v>0</v>
      </c>
      <c r="Z4575" s="55" t="n">
        <f aca="false">IF(ISNUMBER(W4575),A4575-W4575,"")</f>
        <v>23</v>
      </c>
      <c r="AA4575" s="55" t="n">
        <f aca="false">MATCH(A4575,DATAS,0)</f>
        <v>2</v>
      </c>
      <c r="AB4575" s="55" t="n">
        <f aca="false">IF(AND(E4575&gt;0,OR(AND(B4575&gt;=1,B4575&lt;=6),B4575=10)),1,0)</f>
        <v>0</v>
      </c>
      <c r="AC4575" s="55" t="n">
        <f aca="false">IF(AND(E4575&gt;0,B4575=10),1,0)</f>
        <v>0</v>
      </c>
      <c r="AD4575" s="55" t="n">
        <f aca="false">IF(AND(C4574=C4575,AA4574=AA4575-1),AB4574,"")</f>
        <v>0</v>
      </c>
      <c r="AE4575" s="55" t="n">
        <f aca="false">IF(AND(C4574=C4575,AA4574=AA4575-1),AC4574,"")</f>
        <v>0</v>
      </c>
      <c r="AF4575" s="55" t="n">
        <f aca="false">IF(AA4575=1,"",IF(AND(AB4575=1,AD4575&lt;&gt;1),1,0))</f>
        <v>0</v>
      </c>
      <c r="AG4575" s="55" t="n">
        <f aca="false">IF(AA4575=1,"",IF(AND(AC4575=1,AE4575&lt;&gt;1),1,0))</f>
        <v>0</v>
      </c>
      <c r="AH4575" s="60" t="str">
        <f aca="false">IF(AND(E4575&gt;0,AA4575&lt;2,NOT(AND(C4576=C4575,AA4576=AA4575+1))),INDEX(DATAS,AA4575+1),"")</f>
        <v/>
      </c>
      <c r="AI4575" s="60" t="str">
        <f aca="false">IF(AND(AC4575=1,AA4575&lt;2),IF(AND(C4576=C4575,AA4576=AA4575+1),IF(AC4576=1,"",INDEX(DATAS,AA4575+1)),INDEX(DATAS,AA4575+1)),"")</f>
        <v/>
      </c>
    </row>
    <row r="4576" customFormat="false" ht="15" hidden="false" customHeight="false" outlineLevel="0" collapsed="false">
      <c r="A4576" s="60" t="n">
        <v>46309</v>
      </c>
      <c r="B4576" s="0" t="n">
        <v>11</v>
      </c>
      <c r="C4576" s="0" t="n">
        <v>6583</v>
      </c>
      <c r="E4576" s="0" t="n">
        <v>0</v>
      </c>
      <c r="F4576" s="55" t="s">
        <v>1246</v>
      </c>
      <c r="I4576" s="55" t="s">
        <v>187</v>
      </c>
      <c r="U4576" s="0" t="n">
        <v>507</v>
      </c>
      <c r="V4576" s="0" t="n">
        <v>4</v>
      </c>
      <c r="W4576" s="60" t="n">
        <v>46296</v>
      </c>
      <c r="X4576" s="55" t="n">
        <f aca="false">IF(I4576="Male",0,1)</f>
        <v>1</v>
      </c>
      <c r="Y4576" s="55" t="n">
        <f aca="false">IF(OR(I4576="DNB",I4576="Dry DNB"),1,0)</f>
        <v>0</v>
      </c>
      <c r="Z4576" s="55" t="n">
        <f aca="false">IF(ISNUMBER(W4576),A4576-W4576,"")</f>
        <v>13</v>
      </c>
      <c r="AA4576" s="55" t="n">
        <f aca="false">MATCH(A4576,DATAS,0)</f>
        <v>1</v>
      </c>
      <c r="AB4576" s="55" t="n">
        <f aca="false">IF(AND(E4576&gt;0,OR(AND(B4576&gt;=1,B4576&lt;=6),B4576=10)),1,0)</f>
        <v>0</v>
      </c>
      <c r="AC4576" s="55" t="n">
        <f aca="false">IF(AND(E4576&gt;0,B4576=10),1,0)</f>
        <v>0</v>
      </c>
      <c r="AD4576" s="0" t="str">
        <f aca="false">IF(AND(C4575=C4576,AA4575=AA4576-1),AB4575,"")</f>
        <v/>
      </c>
      <c r="AE4576" s="0" t="str">
        <f aca="false">IF(AND(C4575=C4576,AA4575=AA4576-1),AC4575,"")</f>
        <v/>
      </c>
      <c r="AF4576" s="0" t="str">
        <f aca="false">IF(AA4576=1,"",IF(AND(AB4576=1,AD4576&lt;&gt;1),1,0))</f>
        <v/>
      </c>
      <c r="AG4576" s="0" t="str">
        <f aca="false">IF(AA4576=1,"",IF(AND(AC4576=1,AE4576&lt;&gt;1),1,0))</f>
        <v/>
      </c>
      <c r="AH4576" s="60" t="str">
        <f aca="false">IF(AND(E4576&gt;0,AA4576&lt;2,NOT(AND(C4577=C4576,AA4577=AA4576+1))),INDEX(DATAS,AA4576+1),"")</f>
        <v/>
      </c>
      <c r="AI4576" s="60" t="str">
        <f aca="false">IF(AND(AC4576=1,AA4576&lt;2),IF(AND(C4577=C4576,AA4577=AA4576+1),IF(AC4577=1,"",INDEX(DATAS,AA4576+1)),INDEX(DATAS,AA4576+1)),"")</f>
        <v/>
      </c>
    </row>
    <row r="4577" customFormat="false" ht="15" hidden="false" customHeight="false" outlineLevel="0" collapsed="false">
      <c r="A4577" s="60" t="n">
        <v>46310</v>
      </c>
      <c r="B4577" s="0" t="n">
        <v>11</v>
      </c>
      <c r="C4577" s="0" t="n">
        <v>6583</v>
      </c>
      <c r="E4577" s="0" t="n">
        <v>0</v>
      </c>
      <c r="F4577" s="55" t="s">
        <v>1246</v>
      </c>
      <c r="I4577" s="55" t="s">
        <v>187</v>
      </c>
      <c r="U4577" s="0" t="n">
        <v>508</v>
      </c>
      <c r="V4577" s="0" t="n">
        <v>4</v>
      </c>
      <c r="W4577" s="60" t="n">
        <v>46296</v>
      </c>
      <c r="X4577" s="55" t="n">
        <f aca="false">IF(I4577="Male",0,1)</f>
        <v>1</v>
      </c>
      <c r="Y4577" s="55" t="n">
        <f aca="false">IF(OR(I4577="DNB",I4577="Dry DNB"),1,0)</f>
        <v>0</v>
      </c>
      <c r="Z4577" s="55" t="n">
        <f aca="false">IF(ISNUMBER(W4577),A4577-W4577,"")</f>
        <v>14</v>
      </c>
      <c r="AA4577" s="55" t="n">
        <f aca="false">MATCH(A4577,DATAS,0)</f>
        <v>2</v>
      </c>
      <c r="AB4577" s="55" t="n">
        <f aca="false">IF(AND(E4577&gt;0,OR(AND(B4577&gt;=1,B4577&lt;=6),B4577=10)),1,0)</f>
        <v>0</v>
      </c>
      <c r="AC4577" s="55" t="n">
        <f aca="false">IF(AND(E4577&gt;0,B4577=10),1,0)</f>
        <v>0</v>
      </c>
      <c r="AD4577" s="55" t="n">
        <f aca="false">IF(AND(C4576=C4577,AA4576=AA4577-1),AB4576,"")</f>
        <v>0</v>
      </c>
      <c r="AE4577" s="55" t="n">
        <f aca="false">IF(AND(C4576=C4577,AA4576=AA4577-1),AC4576,"")</f>
        <v>0</v>
      </c>
      <c r="AF4577" s="55" t="n">
        <f aca="false">IF(AA4577=1,"",IF(AND(AB4577=1,AD4577&lt;&gt;1),1,0))</f>
        <v>0</v>
      </c>
      <c r="AG4577" s="55" t="n">
        <f aca="false">IF(AA4577=1,"",IF(AND(AC4577=1,AE4577&lt;&gt;1),1,0))</f>
        <v>0</v>
      </c>
      <c r="AH4577" s="60" t="str">
        <f aca="false">IF(AND(E4577&gt;0,AA4577&lt;2,NOT(AND(C4578=C4577,AA4578=AA4577+1))),INDEX(DATAS,AA4577+1),"")</f>
        <v/>
      </c>
      <c r="AI4577" s="60" t="str">
        <f aca="false">IF(AND(AC4577=1,AA4577&lt;2),IF(AND(C4578=C4577,AA4578=AA4577+1),IF(AC4578=1,"",INDEX(DATAS,AA4577+1)),INDEX(DATAS,AA4577+1)),"")</f>
        <v/>
      </c>
    </row>
    <row r="4578" customFormat="false" ht="15" hidden="false" customHeight="false" outlineLevel="0" collapsed="false">
      <c r="A4578" s="60" t="n">
        <v>46309</v>
      </c>
      <c r="B4578" s="0" t="n">
        <v>8</v>
      </c>
      <c r="C4578" s="0" t="n">
        <v>6584</v>
      </c>
      <c r="E4578" s="0" t="n">
        <v>0</v>
      </c>
      <c r="F4578" s="55" t="s">
        <v>1246</v>
      </c>
      <c r="I4578" s="55" t="s">
        <v>157</v>
      </c>
      <c r="L4578" s="0" t="n">
        <v>105</v>
      </c>
      <c r="U4578" s="0" t="n">
        <v>507</v>
      </c>
      <c r="V4578" s="0" t="n">
        <v>1</v>
      </c>
      <c r="W4578" s="60" t="n">
        <v>46205</v>
      </c>
      <c r="X4578" s="55" t="n">
        <f aca="false">IF(I4578="Male",0,1)</f>
        <v>1</v>
      </c>
      <c r="Y4578" s="55" t="n">
        <f aca="false">IF(OR(I4578="DNB",I4578="Dry DNB"),1,0)</f>
        <v>0</v>
      </c>
      <c r="Z4578" s="55" t="n">
        <f aca="false">IF(ISNUMBER(W4578),A4578-W4578,"")</f>
        <v>104</v>
      </c>
      <c r="AA4578" s="55" t="n">
        <f aca="false">MATCH(A4578,DATAS,0)</f>
        <v>1</v>
      </c>
      <c r="AB4578" s="55" t="n">
        <f aca="false">IF(AND(E4578&gt;0,OR(AND(B4578&gt;=1,B4578&lt;=6),B4578=10)),1,0)</f>
        <v>0</v>
      </c>
      <c r="AC4578" s="55" t="n">
        <f aca="false">IF(AND(E4578&gt;0,B4578=10),1,0)</f>
        <v>0</v>
      </c>
      <c r="AD4578" s="0" t="str">
        <f aca="false">IF(AND(C4577=C4578,AA4577=AA4578-1),AB4577,"")</f>
        <v/>
      </c>
      <c r="AE4578" s="0" t="str">
        <f aca="false">IF(AND(C4577=C4578,AA4577=AA4578-1),AC4577,"")</f>
        <v/>
      </c>
      <c r="AF4578" s="0" t="str">
        <f aca="false">IF(AA4578=1,"",IF(AND(AB4578=1,AD4578&lt;&gt;1),1,0))</f>
        <v/>
      </c>
      <c r="AG4578" s="0" t="str">
        <f aca="false">IF(AA4578=1,"",IF(AND(AC4578=1,AE4578&lt;&gt;1),1,0))</f>
        <v/>
      </c>
      <c r="AH4578" s="60" t="str">
        <f aca="false">IF(AND(E4578&gt;0,AA4578&lt;2,NOT(AND(C4579=C4578,AA4579=AA4578+1))),INDEX(DATAS,AA4578+1),"")</f>
        <v/>
      </c>
      <c r="AI4578" s="60" t="str">
        <f aca="false">IF(AND(AC4578=1,AA4578&lt;2),IF(AND(C4579=C4578,AA4579=AA4578+1),IF(AC4579=1,"",INDEX(DATAS,AA4578+1)),INDEX(DATAS,AA4578+1)),"")</f>
        <v/>
      </c>
    </row>
    <row r="4579" customFormat="false" ht="15" hidden="false" customHeight="false" outlineLevel="0" collapsed="false">
      <c r="A4579" s="60" t="n">
        <v>46310</v>
      </c>
      <c r="B4579" s="0" t="n">
        <v>8</v>
      </c>
      <c r="C4579" s="0" t="n">
        <v>6584</v>
      </c>
      <c r="E4579" s="0" t="n">
        <v>0</v>
      </c>
      <c r="F4579" s="55" t="s">
        <v>1246</v>
      </c>
      <c r="I4579" s="55" t="s">
        <v>157</v>
      </c>
      <c r="L4579" s="0" t="n">
        <v>106</v>
      </c>
      <c r="U4579" s="0" t="n">
        <v>508</v>
      </c>
      <c r="V4579" s="0" t="n">
        <v>1</v>
      </c>
      <c r="W4579" s="60" t="n">
        <v>46205</v>
      </c>
      <c r="X4579" s="55" t="n">
        <f aca="false">IF(I4579="Male",0,1)</f>
        <v>1</v>
      </c>
      <c r="Y4579" s="55" t="n">
        <f aca="false">IF(OR(I4579="DNB",I4579="Dry DNB"),1,0)</f>
        <v>0</v>
      </c>
      <c r="Z4579" s="55" t="n">
        <f aca="false">IF(ISNUMBER(W4579),A4579-W4579,"")</f>
        <v>105</v>
      </c>
      <c r="AA4579" s="55" t="n">
        <f aca="false">MATCH(A4579,DATAS,0)</f>
        <v>2</v>
      </c>
      <c r="AB4579" s="55" t="n">
        <f aca="false">IF(AND(E4579&gt;0,OR(AND(B4579&gt;=1,B4579&lt;=6),B4579=10)),1,0)</f>
        <v>0</v>
      </c>
      <c r="AC4579" s="55" t="n">
        <f aca="false">IF(AND(E4579&gt;0,B4579=10),1,0)</f>
        <v>0</v>
      </c>
      <c r="AD4579" s="55" t="n">
        <f aca="false">IF(AND(C4578=C4579,AA4578=AA4579-1),AB4578,"")</f>
        <v>0</v>
      </c>
      <c r="AE4579" s="55" t="n">
        <f aca="false">IF(AND(C4578=C4579,AA4578=AA4579-1),AC4578,"")</f>
        <v>0</v>
      </c>
      <c r="AF4579" s="55" t="n">
        <f aca="false">IF(AA4579=1,"",IF(AND(AB4579=1,AD4579&lt;&gt;1),1,0))</f>
        <v>0</v>
      </c>
      <c r="AG4579" s="55" t="n">
        <f aca="false">IF(AA4579=1,"",IF(AND(AC4579=1,AE4579&lt;&gt;1),1,0))</f>
        <v>0</v>
      </c>
      <c r="AH4579" s="60" t="str">
        <f aca="false">IF(AND(E4579&gt;0,AA4579&lt;2,NOT(AND(C4580=C4579,AA4580=AA4579+1))),INDEX(DATAS,AA4579+1),"")</f>
        <v/>
      </c>
      <c r="AI4579" s="60" t="str">
        <f aca="false">IF(AND(AC4579=1,AA4579&lt;2),IF(AND(C4580=C4579,AA4580=AA4579+1),IF(AC4580=1,"",INDEX(DATAS,AA4579+1)),INDEX(DATAS,AA4579+1)),"")</f>
        <v/>
      </c>
    </row>
    <row r="4580" customFormat="false" ht="15" hidden="false" customHeight="false" outlineLevel="0" collapsed="false">
      <c r="A4580" s="60" t="n">
        <v>46309</v>
      </c>
      <c r="B4580" s="0" t="n">
        <v>13</v>
      </c>
      <c r="C4580" s="0" t="n">
        <v>6585</v>
      </c>
      <c r="E4580" s="0" t="n">
        <v>0</v>
      </c>
      <c r="F4580" s="55" t="s">
        <v>1246</v>
      </c>
      <c r="I4580" s="55" t="s">
        <v>177</v>
      </c>
      <c r="U4580" s="0" t="n">
        <v>507</v>
      </c>
      <c r="V4580" s="0" t="n">
        <v>0</v>
      </c>
      <c r="X4580" s="55" t="n">
        <f aca="false">IF(I4580="Male",0,1)</f>
        <v>1</v>
      </c>
      <c r="Y4580" s="55" t="n">
        <f aca="false">IF(OR(I4580="DNB",I4580="Dry DNB"),1,0)</f>
        <v>0</v>
      </c>
      <c r="Z4580" s="0" t="str">
        <f aca="false">IF(ISNUMBER(W4580),A4580-W4580,"")</f>
        <v/>
      </c>
      <c r="AA4580" s="55" t="n">
        <f aca="false">MATCH(A4580,DATAS,0)</f>
        <v>1</v>
      </c>
      <c r="AB4580" s="55" t="n">
        <f aca="false">IF(AND(E4580&gt;0,OR(AND(B4580&gt;=1,B4580&lt;=6),B4580=10)),1,0)</f>
        <v>0</v>
      </c>
      <c r="AC4580" s="55" t="n">
        <f aca="false">IF(AND(E4580&gt;0,B4580=10),1,0)</f>
        <v>0</v>
      </c>
      <c r="AD4580" s="0" t="str">
        <f aca="false">IF(AND(C4579=C4580,AA4579=AA4580-1),AB4579,"")</f>
        <v/>
      </c>
      <c r="AE4580" s="0" t="str">
        <f aca="false">IF(AND(C4579=C4580,AA4579=AA4580-1),AC4579,"")</f>
        <v/>
      </c>
      <c r="AF4580" s="0" t="str">
        <f aca="false">IF(AA4580=1,"",IF(AND(AB4580=1,AD4580&lt;&gt;1),1,0))</f>
        <v/>
      </c>
      <c r="AG4580" s="0" t="str">
        <f aca="false">IF(AA4580=1,"",IF(AND(AC4580=1,AE4580&lt;&gt;1),1,0))</f>
        <v/>
      </c>
      <c r="AH4580" s="60" t="str">
        <f aca="false">IF(AND(E4580&gt;0,AA4580&lt;2,NOT(AND(C4581=C4580,AA4581=AA4580+1))),INDEX(DATAS,AA4580+1),"")</f>
        <v/>
      </c>
      <c r="AI4580" s="60" t="str">
        <f aca="false">IF(AND(AC4580=1,AA4580&lt;2),IF(AND(C4581=C4580,AA4581=AA4580+1),IF(AC4581=1,"",INDEX(DATAS,AA4580+1)),INDEX(DATAS,AA4580+1)),"")</f>
        <v/>
      </c>
    </row>
    <row r="4581" customFormat="false" ht="15" hidden="false" customHeight="false" outlineLevel="0" collapsed="false">
      <c r="A4581" s="60" t="n">
        <v>46310</v>
      </c>
      <c r="B4581" s="0" t="n">
        <v>13</v>
      </c>
      <c r="C4581" s="0" t="n">
        <v>6585</v>
      </c>
      <c r="E4581" s="0" t="n">
        <v>0</v>
      </c>
      <c r="F4581" s="55" t="s">
        <v>1246</v>
      </c>
      <c r="I4581" s="55" t="s">
        <v>177</v>
      </c>
      <c r="U4581" s="0" t="n">
        <v>508</v>
      </c>
      <c r="V4581" s="0" t="n">
        <v>0</v>
      </c>
      <c r="X4581" s="55" t="n">
        <f aca="false">IF(I4581="Male",0,1)</f>
        <v>1</v>
      </c>
      <c r="Y4581" s="55" t="n">
        <f aca="false">IF(OR(I4581="DNB",I4581="Dry DNB"),1,0)</f>
        <v>0</v>
      </c>
      <c r="Z4581" s="0" t="str">
        <f aca="false">IF(ISNUMBER(W4581),A4581-W4581,"")</f>
        <v/>
      </c>
      <c r="AA4581" s="55" t="n">
        <f aca="false">MATCH(A4581,DATAS,0)</f>
        <v>2</v>
      </c>
      <c r="AB4581" s="55" t="n">
        <f aca="false">IF(AND(E4581&gt;0,OR(AND(B4581&gt;=1,B4581&lt;=6),B4581=10)),1,0)</f>
        <v>0</v>
      </c>
      <c r="AC4581" s="55" t="n">
        <f aca="false">IF(AND(E4581&gt;0,B4581=10),1,0)</f>
        <v>0</v>
      </c>
      <c r="AD4581" s="55" t="n">
        <f aca="false">IF(AND(C4580=C4581,AA4580=AA4581-1),AB4580,"")</f>
        <v>0</v>
      </c>
      <c r="AE4581" s="55" t="n">
        <f aca="false">IF(AND(C4580=C4581,AA4580=AA4581-1),AC4580,"")</f>
        <v>0</v>
      </c>
      <c r="AF4581" s="55" t="n">
        <f aca="false">IF(AA4581=1,"",IF(AND(AB4581=1,AD4581&lt;&gt;1),1,0))</f>
        <v>0</v>
      </c>
      <c r="AG4581" s="55" t="n">
        <f aca="false">IF(AA4581=1,"",IF(AND(AC4581=1,AE4581&lt;&gt;1),1,0))</f>
        <v>0</v>
      </c>
      <c r="AH4581" s="60" t="str">
        <f aca="false">IF(AND(E4581&gt;0,AA4581&lt;2,NOT(AND(C4582=C4581,AA4582=AA4581+1))),INDEX(DATAS,AA4581+1),"")</f>
        <v/>
      </c>
      <c r="AI4581" s="60" t="str">
        <f aca="false">IF(AND(AC4581=1,AA4581&lt;2),IF(AND(C4582=C4581,AA4582=AA4581+1),IF(AC4582=1,"",INDEX(DATAS,AA4581+1)),INDEX(DATAS,AA4581+1)),"")</f>
        <v/>
      </c>
    </row>
    <row r="4582" customFormat="false" ht="15" hidden="false" customHeight="false" outlineLevel="0" collapsed="false">
      <c r="A4582" s="60" t="n">
        <v>46309</v>
      </c>
      <c r="B4582" s="0" t="n">
        <v>8</v>
      </c>
      <c r="C4582" s="0" t="n">
        <v>6586</v>
      </c>
      <c r="E4582" s="0" t="n">
        <v>0</v>
      </c>
      <c r="F4582" s="55" t="s">
        <v>1246</v>
      </c>
      <c r="I4582" s="55" t="s">
        <v>157</v>
      </c>
      <c r="L4582" s="0" t="n">
        <v>87</v>
      </c>
      <c r="U4582" s="0" t="n">
        <v>507</v>
      </c>
      <c r="V4582" s="0" t="n">
        <v>2</v>
      </c>
      <c r="W4582" s="60" t="n">
        <v>46223</v>
      </c>
      <c r="X4582" s="55" t="n">
        <f aca="false">IF(I4582="Male",0,1)</f>
        <v>1</v>
      </c>
      <c r="Y4582" s="55" t="n">
        <f aca="false">IF(OR(I4582="DNB",I4582="Dry DNB"),1,0)</f>
        <v>0</v>
      </c>
      <c r="Z4582" s="55" t="n">
        <f aca="false">IF(ISNUMBER(W4582),A4582-W4582,"")</f>
        <v>86</v>
      </c>
      <c r="AA4582" s="55" t="n">
        <f aca="false">MATCH(A4582,DATAS,0)</f>
        <v>1</v>
      </c>
      <c r="AB4582" s="55" t="n">
        <f aca="false">IF(AND(E4582&gt;0,OR(AND(B4582&gt;=1,B4582&lt;=6),B4582=10)),1,0)</f>
        <v>0</v>
      </c>
      <c r="AC4582" s="55" t="n">
        <f aca="false">IF(AND(E4582&gt;0,B4582=10),1,0)</f>
        <v>0</v>
      </c>
      <c r="AD4582" s="0" t="str">
        <f aca="false">IF(AND(C4581=C4582,AA4581=AA4582-1),AB4581,"")</f>
        <v/>
      </c>
      <c r="AE4582" s="0" t="str">
        <f aca="false">IF(AND(C4581=C4582,AA4581=AA4582-1),AC4581,"")</f>
        <v/>
      </c>
      <c r="AF4582" s="0" t="str">
        <f aca="false">IF(AA4582=1,"",IF(AND(AB4582=1,AD4582&lt;&gt;1),1,0))</f>
        <v/>
      </c>
      <c r="AG4582" s="0" t="str">
        <f aca="false">IF(AA4582=1,"",IF(AND(AC4582=1,AE4582&lt;&gt;1),1,0))</f>
        <v/>
      </c>
      <c r="AH4582" s="60" t="str">
        <f aca="false">IF(AND(E4582&gt;0,AA4582&lt;2,NOT(AND(C4583=C4582,AA4583=AA4582+1))),INDEX(DATAS,AA4582+1),"")</f>
        <v/>
      </c>
      <c r="AI4582" s="60" t="str">
        <f aca="false">IF(AND(AC4582=1,AA4582&lt;2),IF(AND(C4583=C4582,AA4583=AA4582+1),IF(AC4583=1,"",INDEX(DATAS,AA4582+1)),INDEX(DATAS,AA4582+1)),"")</f>
        <v/>
      </c>
    </row>
    <row r="4583" customFormat="false" ht="15" hidden="false" customHeight="false" outlineLevel="0" collapsed="false">
      <c r="A4583" s="60" t="n">
        <v>46310</v>
      </c>
      <c r="B4583" s="0" t="n">
        <v>8</v>
      </c>
      <c r="C4583" s="0" t="n">
        <v>6586</v>
      </c>
      <c r="E4583" s="0" t="n">
        <v>0</v>
      </c>
      <c r="F4583" s="55" t="s">
        <v>1246</v>
      </c>
      <c r="I4583" s="55" t="s">
        <v>157</v>
      </c>
      <c r="L4583" s="0" t="n">
        <v>88</v>
      </c>
      <c r="U4583" s="0" t="n">
        <v>508</v>
      </c>
      <c r="V4583" s="0" t="n">
        <v>2</v>
      </c>
      <c r="W4583" s="60" t="n">
        <v>46223</v>
      </c>
      <c r="X4583" s="55" t="n">
        <f aca="false">IF(I4583="Male",0,1)</f>
        <v>1</v>
      </c>
      <c r="Y4583" s="55" t="n">
        <f aca="false">IF(OR(I4583="DNB",I4583="Dry DNB"),1,0)</f>
        <v>0</v>
      </c>
      <c r="Z4583" s="55" t="n">
        <f aca="false">IF(ISNUMBER(W4583),A4583-W4583,"")</f>
        <v>87</v>
      </c>
      <c r="AA4583" s="55" t="n">
        <f aca="false">MATCH(A4583,DATAS,0)</f>
        <v>2</v>
      </c>
      <c r="AB4583" s="55" t="n">
        <f aca="false">IF(AND(E4583&gt;0,OR(AND(B4583&gt;=1,B4583&lt;=6),B4583=10)),1,0)</f>
        <v>0</v>
      </c>
      <c r="AC4583" s="55" t="n">
        <f aca="false">IF(AND(E4583&gt;0,B4583=10),1,0)</f>
        <v>0</v>
      </c>
      <c r="AD4583" s="55" t="n">
        <f aca="false">IF(AND(C4582=C4583,AA4582=AA4583-1),AB4582,"")</f>
        <v>0</v>
      </c>
      <c r="AE4583" s="55" t="n">
        <f aca="false">IF(AND(C4582=C4583,AA4582=AA4583-1),AC4582,"")</f>
        <v>0</v>
      </c>
      <c r="AF4583" s="55" t="n">
        <f aca="false">IF(AA4583=1,"",IF(AND(AB4583=1,AD4583&lt;&gt;1),1,0))</f>
        <v>0</v>
      </c>
      <c r="AG4583" s="55" t="n">
        <f aca="false">IF(AA4583=1,"",IF(AND(AC4583=1,AE4583&lt;&gt;1),1,0))</f>
        <v>0</v>
      </c>
      <c r="AH4583" s="60" t="str">
        <f aca="false">IF(AND(E4583&gt;0,AA4583&lt;2,NOT(AND(C4584=C4583,AA4584=AA4583+1))),INDEX(DATAS,AA4583+1),"")</f>
        <v/>
      </c>
      <c r="AI4583" s="60" t="str">
        <f aca="false">IF(AND(AC4583=1,AA4583&lt;2),IF(AND(C4584=C4583,AA4584=AA4583+1),IF(AC4584=1,"",INDEX(DATAS,AA4583+1)),INDEX(DATAS,AA4583+1)),"")</f>
        <v/>
      </c>
    </row>
    <row r="4584" customFormat="false" ht="15" hidden="false" customHeight="false" outlineLevel="0" collapsed="false">
      <c r="A4584" s="60" t="n">
        <v>46309</v>
      </c>
      <c r="B4584" s="0" t="n">
        <v>8</v>
      </c>
      <c r="C4584" s="0" t="n">
        <v>6587</v>
      </c>
      <c r="E4584" s="0" t="n">
        <v>0</v>
      </c>
      <c r="F4584" s="55" t="s">
        <v>1246</v>
      </c>
      <c r="I4584" s="55" t="s">
        <v>157</v>
      </c>
      <c r="L4584" s="0" t="n">
        <v>95</v>
      </c>
      <c r="U4584" s="0" t="n">
        <v>507</v>
      </c>
      <c r="V4584" s="0" t="n">
        <v>1</v>
      </c>
      <c r="W4584" s="60" t="n">
        <v>46215</v>
      </c>
      <c r="X4584" s="55" t="n">
        <f aca="false">IF(I4584="Male",0,1)</f>
        <v>1</v>
      </c>
      <c r="Y4584" s="55" t="n">
        <f aca="false">IF(OR(I4584="DNB",I4584="Dry DNB"),1,0)</f>
        <v>0</v>
      </c>
      <c r="Z4584" s="55" t="n">
        <f aca="false">IF(ISNUMBER(W4584),A4584-W4584,"")</f>
        <v>94</v>
      </c>
      <c r="AA4584" s="55" t="n">
        <f aca="false">MATCH(A4584,DATAS,0)</f>
        <v>1</v>
      </c>
      <c r="AB4584" s="55" t="n">
        <f aca="false">IF(AND(E4584&gt;0,OR(AND(B4584&gt;=1,B4584&lt;=6),B4584=10)),1,0)</f>
        <v>0</v>
      </c>
      <c r="AC4584" s="55" t="n">
        <f aca="false">IF(AND(E4584&gt;0,B4584=10),1,0)</f>
        <v>0</v>
      </c>
      <c r="AD4584" s="0" t="str">
        <f aca="false">IF(AND(C4583=C4584,AA4583=AA4584-1),AB4583,"")</f>
        <v/>
      </c>
      <c r="AE4584" s="0" t="str">
        <f aca="false">IF(AND(C4583=C4584,AA4583=AA4584-1),AC4583,"")</f>
        <v/>
      </c>
      <c r="AF4584" s="0" t="str">
        <f aca="false">IF(AA4584=1,"",IF(AND(AB4584=1,AD4584&lt;&gt;1),1,0))</f>
        <v/>
      </c>
      <c r="AG4584" s="0" t="str">
        <f aca="false">IF(AA4584=1,"",IF(AND(AC4584=1,AE4584&lt;&gt;1),1,0))</f>
        <v/>
      </c>
      <c r="AH4584" s="60" t="str">
        <f aca="false">IF(AND(E4584&gt;0,AA4584&lt;2,NOT(AND(C4585=C4584,AA4585=AA4584+1))),INDEX(DATAS,AA4584+1),"")</f>
        <v/>
      </c>
      <c r="AI4584" s="60" t="str">
        <f aca="false">IF(AND(AC4584=1,AA4584&lt;2),IF(AND(C4585=C4584,AA4585=AA4584+1),IF(AC4585=1,"",INDEX(DATAS,AA4584+1)),INDEX(DATAS,AA4584+1)),"")</f>
        <v/>
      </c>
    </row>
    <row r="4585" customFormat="false" ht="15" hidden="false" customHeight="false" outlineLevel="0" collapsed="false">
      <c r="A4585" s="60" t="n">
        <v>46310</v>
      </c>
      <c r="B4585" s="0" t="n">
        <v>8</v>
      </c>
      <c r="C4585" s="0" t="n">
        <v>6587</v>
      </c>
      <c r="E4585" s="0" t="n">
        <v>0</v>
      </c>
      <c r="F4585" s="55" t="s">
        <v>1246</v>
      </c>
      <c r="I4585" s="55" t="s">
        <v>157</v>
      </c>
      <c r="L4585" s="0" t="n">
        <v>96</v>
      </c>
      <c r="U4585" s="0" t="n">
        <v>508</v>
      </c>
      <c r="V4585" s="0" t="n">
        <v>1</v>
      </c>
      <c r="W4585" s="60" t="n">
        <v>46215</v>
      </c>
      <c r="X4585" s="55" t="n">
        <f aca="false">IF(I4585="Male",0,1)</f>
        <v>1</v>
      </c>
      <c r="Y4585" s="55" t="n">
        <f aca="false">IF(OR(I4585="DNB",I4585="Dry DNB"),1,0)</f>
        <v>0</v>
      </c>
      <c r="Z4585" s="55" t="n">
        <f aca="false">IF(ISNUMBER(W4585),A4585-W4585,"")</f>
        <v>95</v>
      </c>
      <c r="AA4585" s="55" t="n">
        <f aca="false">MATCH(A4585,DATAS,0)</f>
        <v>2</v>
      </c>
      <c r="AB4585" s="55" t="n">
        <f aca="false">IF(AND(E4585&gt;0,OR(AND(B4585&gt;=1,B4585&lt;=6),B4585=10)),1,0)</f>
        <v>0</v>
      </c>
      <c r="AC4585" s="55" t="n">
        <f aca="false">IF(AND(E4585&gt;0,B4585=10),1,0)</f>
        <v>0</v>
      </c>
      <c r="AD4585" s="55" t="n">
        <f aca="false">IF(AND(C4584=C4585,AA4584=AA4585-1),AB4584,"")</f>
        <v>0</v>
      </c>
      <c r="AE4585" s="55" t="n">
        <f aca="false">IF(AND(C4584=C4585,AA4584=AA4585-1),AC4584,"")</f>
        <v>0</v>
      </c>
      <c r="AF4585" s="55" t="n">
        <f aca="false">IF(AA4585=1,"",IF(AND(AB4585=1,AD4585&lt;&gt;1),1,0))</f>
        <v>0</v>
      </c>
      <c r="AG4585" s="55" t="n">
        <f aca="false">IF(AA4585=1,"",IF(AND(AC4585=1,AE4585&lt;&gt;1),1,0))</f>
        <v>0</v>
      </c>
      <c r="AH4585" s="60" t="str">
        <f aca="false">IF(AND(E4585&gt;0,AA4585&lt;2,NOT(AND(C4586=C4585,AA4586=AA4585+1))),INDEX(DATAS,AA4585+1),"")</f>
        <v/>
      </c>
      <c r="AI4585" s="60" t="str">
        <f aca="false">IF(AND(AC4585=1,AA4585&lt;2),IF(AND(C4586=C4585,AA4586=AA4585+1),IF(AC4586=1,"",INDEX(DATAS,AA4585+1)),INDEX(DATAS,AA4585+1)),"")</f>
        <v/>
      </c>
    </row>
    <row r="4586" customFormat="false" ht="15" hidden="false" customHeight="false" outlineLevel="0" collapsed="false">
      <c r="A4586" s="60" t="n">
        <v>46309</v>
      </c>
      <c r="B4586" s="0" t="n">
        <v>11</v>
      </c>
      <c r="C4586" s="0" t="n">
        <v>6588</v>
      </c>
      <c r="E4586" s="0" t="n">
        <v>0</v>
      </c>
      <c r="F4586" s="55" t="s">
        <v>1246</v>
      </c>
      <c r="I4586" s="55" t="s">
        <v>177</v>
      </c>
      <c r="U4586" s="0" t="n">
        <v>507</v>
      </c>
      <c r="V4586" s="0" t="n">
        <v>2</v>
      </c>
      <c r="W4586" s="60" t="n">
        <v>46282</v>
      </c>
      <c r="X4586" s="55" t="n">
        <f aca="false">IF(I4586="Male",0,1)</f>
        <v>1</v>
      </c>
      <c r="Y4586" s="55" t="n">
        <f aca="false">IF(OR(I4586="DNB",I4586="Dry DNB"),1,0)</f>
        <v>0</v>
      </c>
      <c r="Z4586" s="55" t="n">
        <f aca="false">IF(ISNUMBER(W4586),A4586-W4586,"")</f>
        <v>27</v>
      </c>
      <c r="AA4586" s="55" t="n">
        <f aca="false">MATCH(A4586,DATAS,0)</f>
        <v>1</v>
      </c>
      <c r="AB4586" s="55" t="n">
        <f aca="false">IF(AND(E4586&gt;0,OR(AND(B4586&gt;=1,B4586&lt;=6),B4586=10)),1,0)</f>
        <v>0</v>
      </c>
      <c r="AC4586" s="55" t="n">
        <f aca="false">IF(AND(E4586&gt;0,B4586=10),1,0)</f>
        <v>0</v>
      </c>
      <c r="AD4586" s="0" t="str">
        <f aca="false">IF(AND(C4585=C4586,AA4585=AA4586-1),AB4585,"")</f>
        <v/>
      </c>
      <c r="AE4586" s="0" t="str">
        <f aca="false">IF(AND(C4585=C4586,AA4585=AA4586-1),AC4585,"")</f>
        <v/>
      </c>
      <c r="AF4586" s="0" t="str">
        <f aca="false">IF(AA4586=1,"",IF(AND(AB4586=1,AD4586&lt;&gt;1),1,0))</f>
        <v/>
      </c>
      <c r="AG4586" s="0" t="str">
        <f aca="false">IF(AA4586=1,"",IF(AND(AC4586=1,AE4586&lt;&gt;1),1,0))</f>
        <v/>
      </c>
      <c r="AH4586" s="60" t="str">
        <f aca="false">IF(AND(E4586&gt;0,AA4586&lt;2,NOT(AND(C4587=C4586,AA4587=AA4586+1))),INDEX(DATAS,AA4586+1),"")</f>
        <v/>
      </c>
      <c r="AI4586" s="60" t="str">
        <f aca="false">IF(AND(AC4586=1,AA4586&lt;2),IF(AND(C4587=C4586,AA4587=AA4586+1),IF(AC4587=1,"",INDEX(DATAS,AA4586+1)),INDEX(DATAS,AA4586+1)),"")</f>
        <v/>
      </c>
    </row>
    <row r="4587" customFormat="false" ht="15" hidden="false" customHeight="false" outlineLevel="0" collapsed="false">
      <c r="A4587" s="60" t="n">
        <v>46310</v>
      </c>
      <c r="B4587" s="0" t="n">
        <v>11</v>
      </c>
      <c r="C4587" s="0" t="n">
        <v>6588</v>
      </c>
      <c r="E4587" s="0" t="n">
        <v>0</v>
      </c>
      <c r="F4587" s="55" t="s">
        <v>1246</v>
      </c>
      <c r="I4587" s="55" t="s">
        <v>177</v>
      </c>
      <c r="U4587" s="0" t="n">
        <v>508</v>
      </c>
      <c r="V4587" s="0" t="n">
        <v>2</v>
      </c>
      <c r="W4587" s="60" t="n">
        <v>46282</v>
      </c>
      <c r="X4587" s="55" t="n">
        <f aca="false">IF(I4587="Male",0,1)</f>
        <v>1</v>
      </c>
      <c r="Y4587" s="55" t="n">
        <f aca="false">IF(OR(I4587="DNB",I4587="Dry DNB"),1,0)</f>
        <v>0</v>
      </c>
      <c r="Z4587" s="55" t="n">
        <f aca="false">IF(ISNUMBER(W4587),A4587-W4587,"")</f>
        <v>28</v>
      </c>
      <c r="AA4587" s="55" t="n">
        <f aca="false">MATCH(A4587,DATAS,0)</f>
        <v>2</v>
      </c>
      <c r="AB4587" s="55" t="n">
        <f aca="false">IF(AND(E4587&gt;0,OR(AND(B4587&gt;=1,B4587&lt;=6),B4587=10)),1,0)</f>
        <v>0</v>
      </c>
      <c r="AC4587" s="55" t="n">
        <f aca="false">IF(AND(E4587&gt;0,B4587=10),1,0)</f>
        <v>0</v>
      </c>
      <c r="AD4587" s="55" t="n">
        <f aca="false">IF(AND(C4586=C4587,AA4586=AA4587-1),AB4586,"")</f>
        <v>0</v>
      </c>
      <c r="AE4587" s="55" t="n">
        <f aca="false">IF(AND(C4586=C4587,AA4586=AA4587-1),AC4586,"")</f>
        <v>0</v>
      </c>
      <c r="AF4587" s="55" t="n">
        <f aca="false">IF(AA4587=1,"",IF(AND(AB4587=1,AD4587&lt;&gt;1),1,0))</f>
        <v>0</v>
      </c>
      <c r="AG4587" s="55" t="n">
        <f aca="false">IF(AA4587=1,"",IF(AND(AC4587=1,AE4587&lt;&gt;1),1,0))</f>
        <v>0</v>
      </c>
      <c r="AH4587" s="60" t="str">
        <f aca="false">IF(AND(E4587&gt;0,AA4587&lt;2,NOT(AND(C4588=C4587,AA4588=AA4587+1))),INDEX(DATAS,AA4587+1),"")</f>
        <v/>
      </c>
      <c r="AI4587" s="60" t="str">
        <f aca="false">IF(AND(AC4587=1,AA4587&lt;2),IF(AND(C4588=C4587,AA4588=AA4587+1),IF(AC4588=1,"",INDEX(DATAS,AA4587+1)),INDEX(DATAS,AA4587+1)),"")</f>
        <v/>
      </c>
    </row>
    <row r="4588" customFormat="false" ht="15" hidden="false" customHeight="false" outlineLevel="0" collapsed="false">
      <c r="A4588" s="60" t="n">
        <v>46309</v>
      </c>
      <c r="B4588" s="0" t="n">
        <v>8</v>
      </c>
      <c r="C4588" s="0" t="n">
        <v>6590</v>
      </c>
      <c r="E4588" s="0" t="n">
        <v>0</v>
      </c>
      <c r="F4588" s="55" t="s">
        <v>1246</v>
      </c>
      <c r="I4588" s="55" t="s">
        <v>157</v>
      </c>
      <c r="L4588" s="0" t="n">
        <v>105</v>
      </c>
      <c r="U4588" s="0" t="n">
        <v>507</v>
      </c>
      <c r="V4588" s="0" t="n">
        <v>1</v>
      </c>
      <c r="W4588" s="60" t="n">
        <v>46205</v>
      </c>
      <c r="X4588" s="55" t="n">
        <f aca="false">IF(I4588="Male",0,1)</f>
        <v>1</v>
      </c>
      <c r="Y4588" s="55" t="n">
        <f aca="false">IF(OR(I4588="DNB",I4588="Dry DNB"),1,0)</f>
        <v>0</v>
      </c>
      <c r="Z4588" s="55" t="n">
        <f aca="false">IF(ISNUMBER(W4588),A4588-W4588,"")</f>
        <v>104</v>
      </c>
      <c r="AA4588" s="55" t="n">
        <f aca="false">MATCH(A4588,DATAS,0)</f>
        <v>1</v>
      </c>
      <c r="AB4588" s="55" t="n">
        <f aca="false">IF(AND(E4588&gt;0,OR(AND(B4588&gt;=1,B4588&lt;=6),B4588=10)),1,0)</f>
        <v>0</v>
      </c>
      <c r="AC4588" s="55" t="n">
        <f aca="false">IF(AND(E4588&gt;0,B4588=10),1,0)</f>
        <v>0</v>
      </c>
      <c r="AD4588" s="0" t="str">
        <f aca="false">IF(AND(C4587=C4588,AA4587=AA4588-1),AB4587,"")</f>
        <v/>
      </c>
      <c r="AE4588" s="0" t="str">
        <f aca="false">IF(AND(C4587=C4588,AA4587=AA4588-1),AC4587,"")</f>
        <v/>
      </c>
      <c r="AF4588" s="0" t="str">
        <f aca="false">IF(AA4588=1,"",IF(AND(AB4588=1,AD4588&lt;&gt;1),1,0))</f>
        <v/>
      </c>
      <c r="AG4588" s="0" t="str">
        <f aca="false">IF(AA4588=1,"",IF(AND(AC4588=1,AE4588&lt;&gt;1),1,0))</f>
        <v/>
      </c>
      <c r="AH4588" s="60" t="str">
        <f aca="false">IF(AND(E4588&gt;0,AA4588&lt;2,NOT(AND(C4589=C4588,AA4589=AA4588+1))),INDEX(DATAS,AA4588+1),"")</f>
        <v/>
      </c>
      <c r="AI4588" s="60" t="str">
        <f aca="false">IF(AND(AC4588=1,AA4588&lt;2),IF(AND(C4589=C4588,AA4589=AA4588+1),IF(AC4589=1,"",INDEX(DATAS,AA4588+1)),INDEX(DATAS,AA4588+1)),"")</f>
        <v/>
      </c>
    </row>
    <row r="4589" customFormat="false" ht="15" hidden="false" customHeight="false" outlineLevel="0" collapsed="false">
      <c r="A4589" s="60" t="n">
        <v>46310</v>
      </c>
      <c r="B4589" s="0" t="n">
        <v>8</v>
      </c>
      <c r="C4589" s="0" t="n">
        <v>6590</v>
      </c>
      <c r="E4589" s="0" t="n">
        <v>0</v>
      </c>
      <c r="F4589" s="55" t="s">
        <v>1246</v>
      </c>
      <c r="I4589" s="55" t="s">
        <v>157</v>
      </c>
      <c r="L4589" s="0" t="n">
        <v>106</v>
      </c>
      <c r="U4589" s="0" t="n">
        <v>508</v>
      </c>
      <c r="V4589" s="0" t="n">
        <v>1</v>
      </c>
      <c r="W4589" s="60" t="n">
        <v>46205</v>
      </c>
      <c r="X4589" s="55" t="n">
        <f aca="false">IF(I4589="Male",0,1)</f>
        <v>1</v>
      </c>
      <c r="Y4589" s="55" t="n">
        <f aca="false">IF(OR(I4589="DNB",I4589="Dry DNB"),1,0)</f>
        <v>0</v>
      </c>
      <c r="Z4589" s="55" t="n">
        <f aca="false">IF(ISNUMBER(W4589),A4589-W4589,"")</f>
        <v>105</v>
      </c>
      <c r="AA4589" s="55" t="n">
        <f aca="false">MATCH(A4589,DATAS,0)</f>
        <v>2</v>
      </c>
      <c r="AB4589" s="55" t="n">
        <f aca="false">IF(AND(E4589&gt;0,OR(AND(B4589&gt;=1,B4589&lt;=6),B4589=10)),1,0)</f>
        <v>0</v>
      </c>
      <c r="AC4589" s="55" t="n">
        <f aca="false">IF(AND(E4589&gt;0,B4589=10),1,0)</f>
        <v>0</v>
      </c>
      <c r="AD4589" s="55" t="n">
        <f aca="false">IF(AND(C4588=C4589,AA4588=AA4589-1),AB4588,"")</f>
        <v>0</v>
      </c>
      <c r="AE4589" s="55" t="n">
        <f aca="false">IF(AND(C4588=C4589,AA4588=AA4589-1),AC4588,"")</f>
        <v>0</v>
      </c>
      <c r="AF4589" s="55" t="n">
        <f aca="false">IF(AA4589=1,"",IF(AND(AB4589=1,AD4589&lt;&gt;1),1,0))</f>
        <v>0</v>
      </c>
      <c r="AG4589" s="55" t="n">
        <f aca="false">IF(AA4589=1,"",IF(AND(AC4589=1,AE4589&lt;&gt;1),1,0))</f>
        <v>0</v>
      </c>
      <c r="AH4589" s="60" t="str">
        <f aca="false">IF(AND(E4589&gt;0,AA4589&lt;2,NOT(AND(C4590=C4589,AA4590=AA4589+1))),INDEX(DATAS,AA4589+1),"")</f>
        <v/>
      </c>
      <c r="AI4589" s="60" t="str">
        <f aca="false">IF(AND(AC4589=1,AA4589&lt;2),IF(AND(C4590=C4589,AA4590=AA4589+1),IF(AC4590=1,"",INDEX(DATAS,AA4589+1)),INDEX(DATAS,AA4589+1)),"")</f>
        <v/>
      </c>
    </row>
    <row r="4590" customFormat="false" ht="15" hidden="false" customHeight="false" outlineLevel="0" collapsed="false">
      <c r="A4590" s="60" t="n">
        <v>46309</v>
      </c>
      <c r="B4590" s="0" t="n">
        <v>8</v>
      </c>
      <c r="C4590" s="0" t="n">
        <v>6591</v>
      </c>
      <c r="E4590" s="0" t="n">
        <v>0</v>
      </c>
      <c r="F4590" s="55" t="s">
        <v>1246</v>
      </c>
      <c r="I4590" s="55" t="s">
        <v>157</v>
      </c>
      <c r="L4590" s="0" t="n">
        <v>105</v>
      </c>
      <c r="U4590" s="0" t="n">
        <v>507</v>
      </c>
      <c r="V4590" s="0" t="n">
        <v>1</v>
      </c>
      <c r="W4590" s="60" t="n">
        <v>46205</v>
      </c>
      <c r="X4590" s="55" t="n">
        <f aca="false">IF(I4590="Male",0,1)</f>
        <v>1</v>
      </c>
      <c r="Y4590" s="55" t="n">
        <f aca="false">IF(OR(I4590="DNB",I4590="Dry DNB"),1,0)</f>
        <v>0</v>
      </c>
      <c r="Z4590" s="55" t="n">
        <f aca="false">IF(ISNUMBER(W4590),A4590-W4590,"")</f>
        <v>104</v>
      </c>
      <c r="AA4590" s="55" t="n">
        <f aca="false">MATCH(A4590,DATAS,0)</f>
        <v>1</v>
      </c>
      <c r="AB4590" s="55" t="n">
        <f aca="false">IF(AND(E4590&gt;0,OR(AND(B4590&gt;=1,B4590&lt;=6),B4590=10)),1,0)</f>
        <v>0</v>
      </c>
      <c r="AC4590" s="55" t="n">
        <f aca="false">IF(AND(E4590&gt;0,B4590=10),1,0)</f>
        <v>0</v>
      </c>
      <c r="AD4590" s="0" t="str">
        <f aca="false">IF(AND(C4589=C4590,AA4589=AA4590-1),AB4589,"")</f>
        <v/>
      </c>
      <c r="AE4590" s="0" t="str">
        <f aca="false">IF(AND(C4589=C4590,AA4589=AA4590-1),AC4589,"")</f>
        <v/>
      </c>
      <c r="AF4590" s="0" t="str">
        <f aca="false">IF(AA4590=1,"",IF(AND(AB4590=1,AD4590&lt;&gt;1),1,0))</f>
        <v/>
      </c>
      <c r="AG4590" s="0" t="str">
        <f aca="false">IF(AA4590=1,"",IF(AND(AC4590=1,AE4590&lt;&gt;1),1,0))</f>
        <v/>
      </c>
      <c r="AH4590" s="60" t="str">
        <f aca="false">IF(AND(E4590&gt;0,AA4590&lt;2,NOT(AND(C4591=C4590,AA4591=AA4590+1))),INDEX(DATAS,AA4590+1),"")</f>
        <v/>
      </c>
      <c r="AI4590" s="60" t="str">
        <f aca="false">IF(AND(AC4590=1,AA4590&lt;2),IF(AND(C4591=C4590,AA4591=AA4590+1),IF(AC4591=1,"",INDEX(DATAS,AA4590+1)),INDEX(DATAS,AA4590+1)),"")</f>
        <v/>
      </c>
    </row>
    <row r="4591" customFormat="false" ht="15" hidden="false" customHeight="false" outlineLevel="0" collapsed="false">
      <c r="A4591" s="60" t="n">
        <v>46310</v>
      </c>
      <c r="B4591" s="0" t="n">
        <v>8</v>
      </c>
      <c r="C4591" s="0" t="n">
        <v>6591</v>
      </c>
      <c r="E4591" s="0" t="n">
        <v>0</v>
      </c>
      <c r="F4591" s="55" t="s">
        <v>1246</v>
      </c>
      <c r="I4591" s="55" t="s">
        <v>157</v>
      </c>
      <c r="L4591" s="0" t="n">
        <v>106</v>
      </c>
      <c r="U4591" s="0" t="n">
        <v>508</v>
      </c>
      <c r="V4591" s="0" t="n">
        <v>1</v>
      </c>
      <c r="W4591" s="60" t="n">
        <v>46205</v>
      </c>
      <c r="X4591" s="55" t="n">
        <f aca="false">IF(I4591="Male",0,1)</f>
        <v>1</v>
      </c>
      <c r="Y4591" s="55" t="n">
        <f aca="false">IF(OR(I4591="DNB",I4591="Dry DNB"),1,0)</f>
        <v>0</v>
      </c>
      <c r="Z4591" s="55" t="n">
        <f aca="false">IF(ISNUMBER(W4591),A4591-W4591,"")</f>
        <v>105</v>
      </c>
      <c r="AA4591" s="55" t="n">
        <f aca="false">MATCH(A4591,DATAS,0)</f>
        <v>2</v>
      </c>
      <c r="AB4591" s="55" t="n">
        <f aca="false">IF(AND(E4591&gt;0,OR(AND(B4591&gt;=1,B4591&lt;=6),B4591=10)),1,0)</f>
        <v>0</v>
      </c>
      <c r="AC4591" s="55" t="n">
        <f aca="false">IF(AND(E4591&gt;0,B4591=10),1,0)</f>
        <v>0</v>
      </c>
      <c r="AD4591" s="55" t="n">
        <f aca="false">IF(AND(C4590=C4591,AA4590=AA4591-1),AB4590,"")</f>
        <v>0</v>
      </c>
      <c r="AE4591" s="55" t="n">
        <f aca="false">IF(AND(C4590=C4591,AA4590=AA4591-1),AC4590,"")</f>
        <v>0</v>
      </c>
      <c r="AF4591" s="55" t="n">
        <f aca="false">IF(AA4591=1,"",IF(AND(AB4591=1,AD4591&lt;&gt;1),1,0))</f>
        <v>0</v>
      </c>
      <c r="AG4591" s="55" t="n">
        <f aca="false">IF(AA4591=1,"",IF(AND(AC4591=1,AE4591&lt;&gt;1),1,0))</f>
        <v>0</v>
      </c>
      <c r="AH4591" s="60" t="str">
        <f aca="false">IF(AND(E4591&gt;0,AA4591&lt;2,NOT(AND(C4592=C4591,AA4592=AA4591+1))),INDEX(DATAS,AA4591+1),"")</f>
        <v/>
      </c>
      <c r="AI4591" s="60" t="str">
        <f aca="false">IF(AND(AC4591=1,AA4591&lt;2),IF(AND(C4592=C4591,AA4592=AA4591+1),IF(AC4592=1,"",INDEX(DATAS,AA4591+1)),INDEX(DATAS,AA4591+1)),"")</f>
        <v/>
      </c>
    </row>
    <row r="4592" customFormat="false" ht="15" hidden="false" customHeight="false" outlineLevel="0" collapsed="false">
      <c r="A4592" s="60" t="n">
        <v>46309</v>
      </c>
      <c r="B4592" s="0" t="n">
        <v>8</v>
      </c>
      <c r="C4592" s="0" t="n">
        <v>6592</v>
      </c>
      <c r="E4592" s="0" t="n">
        <v>0</v>
      </c>
      <c r="F4592" s="55" t="s">
        <v>1246</v>
      </c>
      <c r="I4592" s="55" t="s">
        <v>157</v>
      </c>
      <c r="L4592" s="0" t="n">
        <v>97</v>
      </c>
      <c r="U4592" s="0" t="n">
        <v>507</v>
      </c>
      <c r="V4592" s="0" t="n">
        <v>1</v>
      </c>
      <c r="W4592" s="60" t="n">
        <v>46213</v>
      </c>
      <c r="X4592" s="55" t="n">
        <f aca="false">IF(I4592="Male",0,1)</f>
        <v>1</v>
      </c>
      <c r="Y4592" s="55" t="n">
        <f aca="false">IF(OR(I4592="DNB",I4592="Dry DNB"),1,0)</f>
        <v>0</v>
      </c>
      <c r="Z4592" s="55" t="n">
        <f aca="false">IF(ISNUMBER(W4592),A4592-W4592,"")</f>
        <v>96</v>
      </c>
      <c r="AA4592" s="55" t="n">
        <f aca="false">MATCH(A4592,DATAS,0)</f>
        <v>1</v>
      </c>
      <c r="AB4592" s="55" t="n">
        <f aca="false">IF(AND(E4592&gt;0,OR(AND(B4592&gt;=1,B4592&lt;=6),B4592=10)),1,0)</f>
        <v>0</v>
      </c>
      <c r="AC4592" s="55" t="n">
        <f aca="false">IF(AND(E4592&gt;0,B4592=10),1,0)</f>
        <v>0</v>
      </c>
      <c r="AD4592" s="0" t="str">
        <f aca="false">IF(AND(C4591=C4592,AA4591=AA4592-1),AB4591,"")</f>
        <v/>
      </c>
      <c r="AE4592" s="0" t="str">
        <f aca="false">IF(AND(C4591=C4592,AA4591=AA4592-1),AC4591,"")</f>
        <v/>
      </c>
      <c r="AF4592" s="0" t="str">
        <f aca="false">IF(AA4592=1,"",IF(AND(AB4592=1,AD4592&lt;&gt;1),1,0))</f>
        <v/>
      </c>
      <c r="AG4592" s="0" t="str">
        <f aca="false">IF(AA4592=1,"",IF(AND(AC4592=1,AE4592&lt;&gt;1),1,0))</f>
        <v/>
      </c>
      <c r="AH4592" s="60" t="str">
        <f aca="false">IF(AND(E4592&gt;0,AA4592&lt;2,NOT(AND(C4593=C4592,AA4593=AA4592+1))),INDEX(DATAS,AA4592+1),"")</f>
        <v/>
      </c>
      <c r="AI4592" s="60" t="str">
        <f aca="false">IF(AND(AC4592=1,AA4592&lt;2),IF(AND(C4593=C4592,AA4593=AA4592+1),IF(AC4593=1,"",INDEX(DATAS,AA4592+1)),INDEX(DATAS,AA4592+1)),"")</f>
        <v/>
      </c>
    </row>
    <row r="4593" customFormat="false" ht="15" hidden="false" customHeight="false" outlineLevel="0" collapsed="false">
      <c r="A4593" s="60" t="n">
        <v>46310</v>
      </c>
      <c r="B4593" s="0" t="n">
        <v>8</v>
      </c>
      <c r="C4593" s="0" t="n">
        <v>6592</v>
      </c>
      <c r="E4593" s="0" t="n">
        <v>0</v>
      </c>
      <c r="F4593" s="55" t="s">
        <v>1246</v>
      </c>
      <c r="I4593" s="55" t="s">
        <v>157</v>
      </c>
      <c r="L4593" s="0" t="n">
        <v>98</v>
      </c>
      <c r="U4593" s="0" t="n">
        <v>508</v>
      </c>
      <c r="V4593" s="0" t="n">
        <v>1</v>
      </c>
      <c r="W4593" s="60" t="n">
        <v>46213</v>
      </c>
      <c r="X4593" s="55" t="n">
        <f aca="false">IF(I4593="Male",0,1)</f>
        <v>1</v>
      </c>
      <c r="Y4593" s="55" t="n">
        <f aca="false">IF(OR(I4593="DNB",I4593="Dry DNB"),1,0)</f>
        <v>0</v>
      </c>
      <c r="Z4593" s="55" t="n">
        <f aca="false">IF(ISNUMBER(W4593),A4593-W4593,"")</f>
        <v>97</v>
      </c>
      <c r="AA4593" s="55" t="n">
        <f aca="false">MATCH(A4593,DATAS,0)</f>
        <v>2</v>
      </c>
      <c r="AB4593" s="55" t="n">
        <f aca="false">IF(AND(E4593&gt;0,OR(AND(B4593&gt;=1,B4593&lt;=6),B4593=10)),1,0)</f>
        <v>0</v>
      </c>
      <c r="AC4593" s="55" t="n">
        <f aca="false">IF(AND(E4593&gt;0,B4593=10),1,0)</f>
        <v>0</v>
      </c>
      <c r="AD4593" s="55" t="n">
        <f aca="false">IF(AND(C4592=C4593,AA4592=AA4593-1),AB4592,"")</f>
        <v>0</v>
      </c>
      <c r="AE4593" s="55" t="n">
        <f aca="false">IF(AND(C4592=C4593,AA4592=AA4593-1),AC4592,"")</f>
        <v>0</v>
      </c>
      <c r="AF4593" s="55" t="n">
        <f aca="false">IF(AA4593=1,"",IF(AND(AB4593=1,AD4593&lt;&gt;1),1,0))</f>
        <v>0</v>
      </c>
      <c r="AG4593" s="55" t="n">
        <f aca="false">IF(AA4593=1,"",IF(AND(AC4593=1,AE4593&lt;&gt;1),1,0))</f>
        <v>0</v>
      </c>
      <c r="AH4593" s="60" t="str">
        <f aca="false">IF(AND(E4593&gt;0,AA4593&lt;2,NOT(AND(C4594=C4593,AA4594=AA4593+1))),INDEX(DATAS,AA4593+1),"")</f>
        <v/>
      </c>
      <c r="AI4593" s="60" t="str">
        <f aca="false">IF(AND(AC4593=1,AA4593&lt;2),IF(AND(C4594=C4593,AA4594=AA4593+1),IF(AC4594=1,"",INDEX(DATAS,AA4593+1)),INDEX(DATAS,AA4593+1)),"")</f>
        <v/>
      </c>
    </row>
    <row r="4594" customFormat="false" ht="15" hidden="false" customHeight="false" outlineLevel="0" collapsed="false">
      <c r="A4594" s="60" t="n">
        <v>46309</v>
      </c>
      <c r="B4594" s="0" t="n">
        <v>11</v>
      </c>
      <c r="C4594" s="0" t="n">
        <v>6593</v>
      </c>
      <c r="E4594" s="0" t="n">
        <v>0</v>
      </c>
      <c r="F4594" s="55" t="s">
        <v>1247</v>
      </c>
      <c r="I4594" s="55" t="s">
        <v>177</v>
      </c>
      <c r="U4594" s="0" t="n">
        <v>506</v>
      </c>
      <c r="V4594" s="0" t="n">
        <v>2</v>
      </c>
      <c r="W4594" s="60" t="n">
        <v>46282</v>
      </c>
      <c r="X4594" s="55" t="n">
        <f aca="false">IF(I4594="Male",0,1)</f>
        <v>1</v>
      </c>
      <c r="Y4594" s="55" t="n">
        <f aca="false">IF(OR(I4594="DNB",I4594="Dry DNB"),1,0)</f>
        <v>0</v>
      </c>
      <c r="Z4594" s="55" t="n">
        <f aca="false">IF(ISNUMBER(W4594),A4594-W4594,"")</f>
        <v>27</v>
      </c>
      <c r="AA4594" s="55" t="n">
        <f aca="false">MATCH(A4594,DATAS,0)</f>
        <v>1</v>
      </c>
      <c r="AB4594" s="55" t="n">
        <f aca="false">IF(AND(E4594&gt;0,OR(AND(B4594&gt;=1,B4594&lt;=6),B4594=10)),1,0)</f>
        <v>0</v>
      </c>
      <c r="AC4594" s="55" t="n">
        <f aca="false">IF(AND(E4594&gt;0,B4594=10),1,0)</f>
        <v>0</v>
      </c>
      <c r="AD4594" s="0" t="str">
        <f aca="false">IF(AND(C4593=C4594,AA4593=AA4594-1),AB4593,"")</f>
        <v/>
      </c>
      <c r="AE4594" s="0" t="str">
        <f aca="false">IF(AND(C4593=C4594,AA4593=AA4594-1),AC4593,"")</f>
        <v/>
      </c>
      <c r="AF4594" s="0" t="str">
        <f aca="false">IF(AA4594=1,"",IF(AND(AB4594=1,AD4594&lt;&gt;1),1,0))</f>
        <v/>
      </c>
      <c r="AG4594" s="0" t="str">
        <f aca="false">IF(AA4594=1,"",IF(AND(AC4594=1,AE4594&lt;&gt;1),1,0))</f>
        <v/>
      </c>
      <c r="AH4594" s="60" t="str">
        <f aca="false">IF(AND(E4594&gt;0,AA4594&lt;2,NOT(AND(C4595=C4594,AA4595=AA4594+1))),INDEX(DATAS,AA4594+1),"")</f>
        <v/>
      </c>
      <c r="AI4594" s="60" t="str">
        <f aca="false">IF(AND(AC4594=1,AA4594&lt;2),IF(AND(C4595=C4594,AA4595=AA4594+1),IF(AC4595=1,"",INDEX(DATAS,AA4594+1)),INDEX(DATAS,AA4594+1)),"")</f>
        <v/>
      </c>
    </row>
    <row r="4595" customFormat="false" ht="15" hidden="false" customHeight="false" outlineLevel="0" collapsed="false">
      <c r="A4595" s="60" t="n">
        <v>46310</v>
      </c>
      <c r="B4595" s="0" t="n">
        <v>11</v>
      </c>
      <c r="C4595" s="0" t="n">
        <v>6593</v>
      </c>
      <c r="E4595" s="0" t="n">
        <v>0</v>
      </c>
      <c r="F4595" s="55" t="s">
        <v>1247</v>
      </c>
      <c r="I4595" s="55" t="s">
        <v>177</v>
      </c>
      <c r="U4595" s="0" t="n">
        <v>507</v>
      </c>
      <c r="V4595" s="0" t="n">
        <v>2</v>
      </c>
      <c r="W4595" s="60" t="n">
        <v>46282</v>
      </c>
      <c r="X4595" s="55" t="n">
        <f aca="false">IF(I4595="Male",0,1)</f>
        <v>1</v>
      </c>
      <c r="Y4595" s="55" t="n">
        <f aca="false">IF(OR(I4595="DNB",I4595="Dry DNB"),1,0)</f>
        <v>0</v>
      </c>
      <c r="Z4595" s="55" t="n">
        <f aca="false">IF(ISNUMBER(W4595),A4595-W4595,"")</f>
        <v>28</v>
      </c>
      <c r="AA4595" s="55" t="n">
        <f aca="false">MATCH(A4595,DATAS,0)</f>
        <v>2</v>
      </c>
      <c r="AB4595" s="55" t="n">
        <f aca="false">IF(AND(E4595&gt;0,OR(AND(B4595&gt;=1,B4595&lt;=6),B4595=10)),1,0)</f>
        <v>0</v>
      </c>
      <c r="AC4595" s="55" t="n">
        <f aca="false">IF(AND(E4595&gt;0,B4595=10),1,0)</f>
        <v>0</v>
      </c>
      <c r="AD4595" s="55" t="n">
        <f aca="false">IF(AND(C4594=C4595,AA4594=AA4595-1),AB4594,"")</f>
        <v>0</v>
      </c>
      <c r="AE4595" s="55" t="n">
        <f aca="false">IF(AND(C4594=C4595,AA4594=AA4595-1),AC4594,"")</f>
        <v>0</v>
      </c>
      <c r="AF4595" s="55" t="n">
        <f aca="false">IF(AA4595=1,"",IF(AND(AB4595=1,AD4595&lt;&gt;1),1,0))</f>
        <v>0</v>
      </c>
      <c r="AG4595" s="55" t="n">
        <f aca="false">IF(AA4595=1,"",IF(AND(AC4595=1,AE4595&lt;&gt;1),1,0))</f>
        <v>0</v>
      </c>
      <c r="AH4595" s="60" t="str">
        <f aca="false">IF(AND(E4595&gt;0,AA4595&lt;2,NOT(AND(C4596=C4595,AA4596=AA4595+1))),INDEX(DATAS,AA4595+1),"")</f>
        <v/>
      </c>
      <c r="AI4595" s="60" t="str">
        <f aca="false">IF(AND(AC4595=1,AA4595&lt;2),IF(AND(C4596=C4595,AA4596=AA4595+1),IF(AC4596=1,"",INDEX(DATAS,AA4595+1)),INDEX(DATAS,AA4595+1)),"")</f>
        <v/>
      </c>
    </row>
    <row r="4596" customFormat="false" ht="15" hidden="false" customHeight="false" outlineLevel="0" collapsed="false">
      <c r="A4596" s="60" t="n">
        <v>46309</v>
      </c>
      <c r="B4596" s="0" t="n">
        <v>11</v>
      </c>
      <c r="C4596" s="0" t="n">
        <v>6594</v>
      </c>
      <c r="E4596" s="0" t="n">
        <v>0</v>
      </c>
      <c r="F4596" s="55" t="s">
        <v>1248</v>
      </c>
      <c r="I4596" s="55" t="s">
        <v>187</v>
      </c>
      <c r="U4596" s="0" t="n">
        <v>505</v>
      </c>
      <c r="V4596" s="0" t="n">
        <v>2</v>
      </c>
      <c r="W4596" s="60" t="n">
        <v>46296</v>
      </c>
      <c r="X4596" s="55" t="n">
        <f aca="false">IF(I4596="Male",0,1)</f>
        <v>1</v>
      </c>
      <c r="Y4596" s="55" t="n">
        <f aca="false">IF(OR(I4596="DNB",I4596="Dry DNB"),1,0)</f>
        <v>0</v>
      </c>
      <c r="Z4596" s="55" t="n">
        <f aca="false">IF(ISNUMBER(W4596),A4596-W4596,"")</f>
        <v>13</v>
      </c>
      <c r="AA4596" s="55" t="n">
        <f aca="false">MATCH(A4596,DATAS,0)</f>
        <v>1</v>
      </c>
      <c r="AB4596" s="55" t="n">
        <f aca="false">IF(AND(E4596&gt;0,OR(AND(B4596&gt;=1,B4596&lt;=6),B4596=10)),1,0)</f>
        <v>0</v>
      </c>
      <c r="AC4596" s="55" t="n">
        <f aca="false">IF(AND(E4596&gt;0,B4596=10),1,0)</f>
        <v>0</v>
      </c>
      <c r="AD4596" s="0" t="str">
        <f aca="false">IF(AND(C4595=C4596,AA4595=AA4596-1),AB4595,"")</f>
        <v/>
      </c>
      <c r="AE4596" s="0" t="str">
        <f aca="false">IF(AND(C4595=C4596,AA4595=AA4596-1),AC4595,"")</f>
        <v/>
      </c>
      <c r="AF4596" s="0" t="str">
        <f aca="false">IF(AA4596=1,"",IF(AND(AB4596=1,AD4596&lt;&gt;1),1,0))</f>
        <v/>
      </c>
      <c r="AG4596" s="0" t="str">
        <f aca="false">IF(AA4596=1,"",IF(AND(AC4596=1,AE4596&lt;&gt;1),1,0))</f>
        <v/>
      </c>
      <c r="AH4596" s="60" t="str">
        <f aca="false">IF(AND(E4596&gt;0,AA4596&lt;2,NOT(AND(C4597=C4596,AA4597=AA4596+1))),INDEX(DATAS,AA4596+1),"")</f>
        <v/>
      </c>
      <c r="AI4596" s="60" t="str">
        <f aca="false">IF(AND(AC4596=1,AA4596&lt;2),IF(AND(C4597=C4596,AA4597=AA4596+1),IF(AC4597=1,"",INDEX(DATAS,AA4596+1)),INDEX(DATAS,AA4596+1)),"")</f>
        <v/>
      </c>
    </row>
    <row r="4597" customFormat="false" ht="15" hidden="false" customHeight="false" outlineLevel="0" collapsed="false">
      <c r="A4597" s="60" t="n">
        <v>46310</v>
      </c>
      <c r="B4597" s="0" t="n">
        <v>11</v>
      </c>
      <c r="C4597" s="0" t="n">
        <v>6594</v>
      </c>
      <c r="E4597" s="0" t="n">
        <v>0</v>
      </c>
      <c r="F4597" s="55" t="s">
        <v>1248</v>
      </c>
      <c r="I4597" s="55" t="s">
        <v>187</v>
      </c>
      <c r="U4597" s="0" t="n">
        <v>506</v>
      </c>
      <c r="V4597" s="0" t="n">
        <v>2</v>
      </c>
      <c r="W4597" s="60" t="n">
        <v>46296</v>
      </c>
      <c r="X4597" s="55" t="n">
        <f aca="false">IF(I4597="Male",0,1)</f>
        <v>1</v>
      </c>
      <c r="Y4597" s="55" t="n">
        <f aca="false">IF(OR(I4597="DNB",I4597="Dry DNB"),1,0)</f>
        <v>0</v>
      </c>
      <c r="Z4597" s="55" t="n">
        <f aca="false">IF(ISNUMBER(W4597),A4597-W4597,"")</f>
        <v>14</v>
      </c>
      <c r="AA4597" s="55" t="n">
        <f aca="false">MATCH(A4597,DATAS,0)</f>
        <v>2</v>
      </c>
      <c r="AB4597" s="55" t="n">
        <f aca="false">IF(AND(E4597&gt;0,OR(AND(B4597&gt;=1,B4597&lt;=6),B4597=10)),1,0)</f>
        <v>0</v>
      </c>
      <c r="AC4597" s="55" t="n">
        <f aca="false">IF(AND(E4597&gt;0,B4597=10),1,0)</f>
        <v>0</v>
      </c>
      <c r="AD4597" s="55" t="n">
        <f aca="false">IF(AND(C4596=C4597,AA4596=AA4597-1),AB4596,"")</f>
        <v>0</v>
      </c>
      <c r="AE4597" s="55" t="n">
        <f aca="false">IF(AND(C4596=C4597,AA4596=AA4597-1),AC4596,"")</f>
        <v>0</v>
      </c>
      <c r="AF4597" s="55" t="n">
        <f aca="false">IF(AA4597=1,"",IF(AND(AB4597=1,AD4597&lt;&gt;1),1,0))</f>
        <v>0</v>
      </c>
      <c r="AG4597" s="55" t="n">
        <f aca="false">IF(AA4597=1,"",IF(AND(AC4597=1,AE4597&lt;&gt;1),1,0))</f>
        <v>0</v>
      </c>
      <c r="AH4597" s="60" t="str">
        <f aca="false">IF(AND(E4597&gt;0,AA4597&lt;2,NOT(AND(C4598=C4597,AA4598=AA4597+1))),INDEX(DATAS,AA4597+1),"")</f>
        <v/>
      </c>
      <c r="AI4597" s="60" t="str">
        <f aca="false">IF(AND(AC4597=1,AA4597&lt;2),IF(AND(C4598=C4597,AA4598=AA4597+1),IF(AC4598=1,"",INDEX(DATAS,AA4597+1)),INDEX(DATAS,AA4597+1)),"")</f>
        <v/>
      </c>
    </row>
    <row r="4598" customFormat="false" ht="15" hidden="false" customHeight="false" outlineLevel="0" collapsed="false">
      <c r="A4598" s="60" t="n">
        <v>46309</v>
      </c>
      <c r="B4598" s="0" t="n">
        <v>11</v>
      </c>
      <c r="C4598" s="0" t="n">
        <v>6595</v>
      </c>
      <c r="E4598" s="0" t="n">
        <v>0</v>
      </c>
      <c r="F4598" s="55" t="s">
        <v>1248</v>
      </c>
      <c r="I4598" s="55" t="s">
        <v>187</v>
      </c>
      <c r="U4598" s="0" t="n">
        <v>505</v>
      </c>
      <c r="V4598" s="0" t="n">
        <v>4</v>
      </c>
      <c r="W4598" s="60" t="n">
        <v>46305</v>
      </c>
      <c r="X4598" s="55" t="n">
        <f aca="false">IF(I4598="Male",0,1)</f>
        <v>1</v>
      </c>
      <c r="Y4598" s="55" t="n">
        <f aca="false">IF(OR(I4598="DNB",I4598="Dry DNB"),1,0)</f>
        <v>0</v>
      </c>
      <c r="Z4598" s="55" t="n">
        <f aca="false">IF(ISNUMBER(W4598),A4598-W4598,"")</f>
        <v>4</v>
      </c>
      <c r="AA4598" s="55" t="n">
        <f aca="false">MATCH(A4598,DATAS,0)</f>
        <v>1</v>
      </c>
      <c r="AB4598" s="55" t="n">
        <f aca="false">IF(AND(E4598&gt;0,OR(AND(B4598&gt;=1,B4598&lt;=6),B4598=10)),1,0)</f>
        <v>0</v>
      </c>
      <c r="AC4598" s="55" t="n">
        <f aca="false">IF(AND(E4598&gt;0,B4598=10),1,0)</f>
        <v>0</v>
      </c>
      <c r="AD4598" s="0" t="str">
        <f aca="false">IF(AND(C4597=C4598,AA4597=AA4598-1),AB4597,"")</f>
        <v/>
      </c>
      <c r="AE4598" s="0" t="str">
        <f aca="false">IF(AND(C4597=C4598,AA4597=AA4598-1),AC4597,"")</f>
        <v/>
      </c>
      <c r="AF4598" s="0" t="str">
        <f aca="false">IF(AA4598=1,"",IF(AND(AB4598=1,AD4598&lt;&gt;1),1,0))</f>
        <v/>
      </c>
      <c r="AG4598" s="0" t="str">
        <f aca="false">IF(AA4598=1,"",IF(AND(AC4598=1,AE4598&lt;&gt;1),1,0))</f>
        <v/>
      </c>
      <c r="AH4598" s="60" t="str">
        <f aca="false">IF(AND(E4598&gt;0,AA4598&lt;2,NOT(AND(C4599=C4598,AA4599=AA4598+1))),INDEX(DATAS,AA4598+1),"")</f>
        <v/>
      </c>
      <c r="AI4598" s="60" t="str">
        <f aca="false">IF(AND(AC4598=1,AA4598&lt;2),IF(AND(C4599=C4598,AA4599=AA4598+1),IF(AC4599=1,"",INDEX(DATAS,AA4598+1)),INDEX(DATAS,AA4598+1)),"")</f>
        <v/>
      </c>
    </row>
    <row r="4599" customFormat="false" ht="15" hidden="false" customHeight="false" outlineLevel="0" collapsed="false">
      <c r="A4599" s="60" t="n">
        <v>46310</v>
      </c>
      <c r="B4599" s="0" t="n">
        <v>11</v>
      </c>
      <c r="C4599" s="0" t="n">
        <v>6595</v>
      </c>
      <c r="E4599" s="0" t="n">
        <v>0</v>
      </c>
      <c r="F4599" s="55" t="s">
        <v>1248</v>
      </c>
      <c r="I4599" s="55" t="s">
        <v>187</v>
      </c>
      <c r="U4599" s="0" t="n">
        <v>506</v>
      </c>
      <c r="V4599" s="0" t="n">
        <v>4</v>
      </c>
      <c r="W4599" s="60" t="n">
        <v>46305</v>
      </c>
      <c r="X4599" s="55" t="n">
        <f aca="false">IF(I4599="Male",0,1)</f>
        <v>1</v>
      </c>
      <c r="Y4599" s="55" t="n">
        <f aca="false">IF(OR(I4599="DNB",I4599="Dry DNB"),1,0)</f>
        <v>0</v>
      </c>
      <c r="Z4599" s="55" t="n">
        <f aca="false">IF(ISNUMBER(W4599),A4599-W4599,"")</f>
        <v>5</v>
      </c>
      <c r="AA4599" s="55" t="n">
        <f aca="false">MATCH(A4599,DATAS,0)</f>
        <v>2</v>
      </c>
      <c r="AB4599" s="55" t="n">
        <f aca="false">IF(AND(E4599&gt;0,OR(AND(B4599&gt;=1,B4599&lt;=6),B4599=10)),1,0)</f>
        <v>0</v>
      </c>
      <c r="AC4599" s="55" t="n">
        <f aca="false">IF(AND(E4599&gt;0,B4599=10),1,0)</f>
        <v>0</v>
      </c>
      <c r="AD4599" s="55" t="n">
        <f aca="false">IF(AND(C4598=C4599,AA4598=AA4599-1),AB4598,"")</f>
        <v>0</v>
      </c>
      <c r="AE4599" s="55" t="n">
        <f aca="false">IF(AND(C4598=C4599,AA4598=AA4599-1),AC4598,"")</f>
        <v>0</v>
      </c>
      <c r="AF4599" s="55" t="n">
        <f aca="false">IF(AA4599=1,"",IF(AND(AB4599=1,AD4599&lt;&gt;1),1,0))</f>
        <v>0</v>
      </c>
      <c r="AG4599" s="55" t="n">
        <f aca="false">IF(AA4599=1,"",IF(AND(AC4599=1,AE4599&lt;&gt;1),1,0))</f>
        <v>0</v>
      </c>
      <c r="AH4599" s="60" t="str">
        <f aca="false">IF(AND(E4599&gt;0,AA4599&lt;2,NOT(AND(C4600=C4599,AA4600=AA4599+1))),INDEX(DATAS,AA4599+1),"")</f>
        <v/>
      </c>
      <c r="AI4599" s="60" t="str">
        <f aca="false">IF(AND(AC4599=1,AA4599&lt;2),IF(AND(C4600=C4599,AA4600=AA4599+1),IF(AC4600=1,"",INDEX(DATAS,AA4599+1)),INDEX(DATAS,AA4599+1)),"")</f>
        <v/>
      </c>
    </row>
    <row r="4600" customFormat="false" ht="15" hidden="false" customHeight="false" outlineLevel="0" collapsed="false">
      <c r="A4600" s="60" t="n">
        <v>46309</v>
      </c>
      <c r="B4600" s="0" t="n">
        <v>8</v>
      </c>
      <c r="C4600" s="0" t="n">
        <v>6596</v>
      </c>
      <c r="E4600" s="0" t="n">
        <v>0</v>
      </c>
      <c r="F4600" s="55" t="s">
        <v>1248</v>
      </c>
      <c r="I4600" s="55" t="s">
        <v>157</v>
      </c>
      <c r="L4600" s="0" t="n">
        <v>105</v>
      </c>
      <c r="U4600" s="0" t="n">
        <v>505</v>
      </c>
      <c r="V4600" s="0" t="n">
        <v>1</v>
      </c>
      <c r="W4600" s="60" t="n">
        <v>46205</v>
      </c>
      <c r="X4600" s="55" t="n">
        <f aca="false">IF(I4600="Male",0,1)</f>
        <v>1</v>
      </c>
      <c r="Y4600" s="55" t="n">
        <f aca="false">IF(OR(I4600="DNB",I4600="Dry DNB"),1,0)</f>
        <v>0</v>
      </c>
      <c r="Z4600" s="55" t="n">
        <f aca="false">IF(ISNUMBER(W4600),A4600-W4600,"")</f>
        <v>104</v>
      </c>
      <c r="AA4600" s="55" t="n">
        <f aca="false">MATCH(A4600,DATAS,0)</f>
        <v>1</v>
      </c>
      <c r="AB4600" s="55" t="n">
        <f aca="false">IF(AND(E4600&gt;0,OR(AND(B4600&gt;=1,B4600&lt;=6),B4600=10)),1,0)</f>
        <v>0</v>
      </c>
      <c r="AC4600" s="55" t="n">
        <f aca="false">IF(AND(E4600&gt;0,B4600=10),1,0)</f>
        <v>0</v>
      </c>
      <c r="AD4600" s="0" t="str">
        <f aca="false">IF(AND(C4599=C4600,AA4599=AA4600-1),AB4599,"")</f>
        <v/>
      </c>
      <c r="AE4600" s="0" t="str">
        <f aca="false">IF(AND(C4599=C4600,AA4599=AA4600-1),AC4599,"")</f>
        <v/>
      </c>
      <c r="AF4600" s="0" t="str">
        <f aca="false">IF(AA4600=1,"",IF(AND(AB4600=1,AD4600&lt;&gt;1),1,0))</f>
        <v/>
      </c>
      <c r="AG4600" s="0" t="str">
        <f aca="false">IF(AA4600=1,"",IF(AND(AC4600=1,AE4600&lt;&gt;1),1,0))</f>
        <v/>
      </c>
      <c r="AH4600" s="60" t="str">
        <f aca="false">IF(AND(E4600&gt;0,AA4600&lt;2,NOT(AND(C4601=C4600,AA4601=AA4600+1))),INDEX(DATAS,AA4600+1),"")</f>
        <v/>
      </c>
      <c r="AI4600" s="60" t="str">
        <f aca="false">IF(AND(AC4600=1,AA4600&lt;2),IF(AND(C4601=C4600,AA4601=AA4600+1),IF(AC4601=1,"",INDEX(DATAS,AA4600+1)),INDEX(DATAS,AA4600+1)),"")</f>
        <v/>
      </c>
    </row>
    <row r="4601" customFormat="false" ht="15" hidden="false" customHeight="false" outlineLevel="0" collapsed="false">
      <c r="A4601" s="60" t="n">
        <v>46310</v>
      </c>
      <c r="B4601" s="0" t="n">
        <v>8</v>
      </c>
      <c r="C4601" s="0" t="n">
        <v>6596</v>
      </c>
      <c r="E4601" s="0" t="n">
        <v>0</v>
      </c>
      <c r="F4601" s="55" t="s">
        <v>1248</v>
      </c>
      <c r="I4601" s="55" t="s">
        <v>157</v>
      </c>
      <c r="L4601" s="0" t="n">
        <v>106</v>
      </c>
      <c r="U4601" s="0" t="n">
        <v>506</v>
      </c>
      <c r="V4601" s="0" t="n">
        <v>1</v>
      </c>
      <c r="W4601" s="60" t="n">
        <v>46205</v>
      </c>
      <c r="X4601" s="55" t="n">
        <f aca="false">IF(I4601="Male",0,1)</f>
        <v>1</v>
      </c>
      <c r="Y4601" s="55" t="n">
        <f aca="false">IF(OR(I4601="DNB",I4601="Dry DNB"),1,0)</f>
        <v>0</v>
      </c>
      <c r="Z4601" s="55" t="n">
        <f aca="false">IF(ISNUMBER(W4601),A4601-W4601,"")</f>
        <v>105</v>
      </c>
      <c r="AA4601" s="55" t="n">
        <f aca="false">MATCH(A4601,DATAS,0)</f>
        <v>2</v>
      </c>
      <c r="AB4601" s="55" t="n">
        <f aca="false">IF(AND(E4601&gt;0,OR(AND(B4601&gt;=1,B4601&lt;=6),B4601=10)),1,0)</f>
        <v>0</v>
      </c>
      <c r="AC4601" s="55" t="n">
        <f aca="false">IF(AND(E4601&gt;0,B4601=10),1,0)</f>
        <v>0</v>
      </c>
      <c r="AD4601" s="55" t="n">
        <f aca="false">IF(AND(C4600=C4601,AA4600=AA4601-1),AB4600,"")</f>
        <v>0</v>
      </c>
      <c r="AE4601" s="55" t="n">
        <f aca="false">IF(AND(C4600=C4601,AA4600=AA4601-1),AC4600,"")</f>
        <v>0</v>
      </c>
      <c r="AF4601" s="55" t="n">
        <f aca="false">IF(AA4601=1,"",IF(AND(AB4601=1,AD4601&lt;&gt;1),1,0))</f>
        <v>0</v>
      </c>
      <c r="AG4601" s="55" t="n">
        <f aca="false">IF(AA4601=1,"",IF(AND(AC4601=1,AE4601&lt;&gt;1),1,0))</f>
        <v>0</v>
      </c>
      <c r="AH4601" s="60" t="str">
        <f aca="false">IF(AND(E4601&gt;0,AA4601&lt;2,NOT(AND(C4602=C4601,AA4602=AA4601+1))),INDEX(DATAS,AA4601+1),"")</f>
        <v/>
      </c>
      <c r="AI4601" s="60" t="str">
        <f aca="false">IF(AND(AC4601=1,AA4601&lt;2),IF(AND(C4602=C4601,AA4602=AA4601+1),IF(AC4602=1,"",INDEX(DATAS,AA4601+1)),INDEX(DATAS,AA4601+1)),"")</f>
        <v/>
      </c>
    </row>
    <row r="4602" customFormat="false" ht="15" hidden="false" customHeight="false" outlineLevel="0" collapsed="false">
      <c r="A4602" s="60" t="n">
        <v>46309</v>
      </c>
      <c r="B4602" s="0" t="n">
        <v>8</v>
      </c>
      <c r="C4602" s="0" t="n">
        <v>6598</v>
      </c>
      <c r="E4602" s="0" t="n">
        <v>0</v>
      </c>
      <c r="F4602" s="55" t="s">
        <v>1249</v>
      </c>
      <c r="I4602" s="55" t="s">
        <v>157</v>
      </c>
      <c r="L4602" s="0" t="n">
        <v>88</v>
      </c>
      <c r="U4602" s="0" t="n">
        <v>503</v>
      </c>
      <c r="V4602" s="0" t="n">
        <v>2</v>
      </c>
      <c r="W4602" s="60" t="n">
        <v>46222</v>
      </c>
      <c r="X4602" s="55" t="n">
        <f aca="false">IF(I4602="Male",0,1)</f>
        <v>1</v>
      </c>
      <c r="Y4602" s="55" t="n">
        <f aca="false">IF(OR(I4602="DNB",I4602="Dry DNB"),1,0)</f>
        <v>0</v>
      </c>
      <c r="Z4602" s="55" t="n">
        <f aca="false">IF(ISNUMBER(W4602),A4602-W4602,"")</f>
        <v>87</v>
      </c>
      <c r="AA4602" s="55" t="n">
        <f aca="false">MATCH(A4602,DATAS,0)</f>
        <v>1</v>
      </c>
      <c r="AB4602" s="55" t="n">
        <f aca="false">IF(AND(E4602&gt;0,OR(AND(B4602&gt;=1,B4602&lt;=6),B4602=10)),1,0)</f>
        <v>0</v>
      </c>
      <c r="AC4602" s="55" t="n">
        <f aca="false">IF(AND(E4602&gt;0,B4602=10),1,0)</f>
        <v>0</v>
      </c>
      <c r="AD4602" s="0" t="str">
        <f aca="false">IF(AND(C4601=C4602,AA4601=AA4602-1),AB4601,"")</f>
        <v/>
      </c>
      <c r="AE4602" s="0" t="str">
        <f aca="false">IF(AND(C4601=C4602,AA4601=AA4602-1),AC4601,"")</f>
        <v/>
      </c>
      <c r="AF4602" s="0" t="str">
        <f aca="false">IF(AA4602=1,"",IF(AND(AB4602=1,AD4602&lt;&gt;1),1,0))</f>
        <v/>
      </c>
      <c r="AG4602" s="0" t="str">
        <f aca="false">IF(AA4602=1,"",IF(AND(AC4602=1,AE4602&lt;&gt;1),1,0))</f>
        <v/>
      </c>
      <c r="AH4602" s="60" t="str">
        <f aca="false">IF(AND(E4602&gt;0,AA4602&lt;2,NOT(AND(C4603=C4602,AA4603=AA4602+1))),INDEX(DATAS,AA4602+1),"")</f>
        <v/>
      </c>
      <c r="AI4602" s="60" t="str">
        <f aca="false">IF(AND(AC4602=1,AA4602&lt;2),IF(AND(C4603=C4602,AA4603=AA4602+1),IF(AC4603=1,"",INDEX(DATAS,AA4602+1)),INDEX(DATAS,AA4602+1)),"")</f>
        <v/>
      </c>
    </row>
    <row r="4603" customFormat="false" ht="15" hidden="false" customHeight="false" outlineLevel="0" collapsed="false">
      <c r="A4603" s="60" t="n">
        <v>46310</v>
      </c>
      <c r="B4603" s="0" t="n">
        <v>8</v>
      </c>
      <c r="C4603" s="0" t="n">
        <v>6598</v>
      </c>
      <c r="E4603" s="0" t="n">
        <v>0</v>
      </c>
      <c r="F4603" s="55" t="s">
        <v>1249</v>
      </c>
      <c r="I4603" s="55" t="s">
        <v>157</v>
      </c>
      <c r="L4603" s="0" t="n">
        <v>89</v>
      </c>
      <c r="U4603" s="0" t="n">
        <v>504</v>
      </c>
      <c r="V4603" s="0" t="n">
        <v>2</v>
      </c>
      <c r="W4603" s="60" t="n">
        <v>46222</v>
      </c>
      <c r="X4603" s="55" t="n">
        <f aca="false">IF(I4603="Male",0,1)</f>
        <v>1</v>
      </c>
      <c r="Y4603" s="55" t="n">
        <f aca="false">IF(OR(I4603="DNB",I4603="Dry DNB"),1,0)</f>
        <v>0</v>
      </c>
      <c r="Z4603" s="55" t="n">
        <f aca="false">IF(ISNUMBER(W4603),A4603-W4603,"")</f>
        <v>88</v>
      </c>
      <c r="AA4603" s="55" t="n">
        <f aca="false">MATCH(A4603,DATAS,0)</f>
        <v>2</v>
      </c>
      <c r="AB4603" s="55" t="n">
        <f aca="false">IF(AND(E4603&gt;0,OR(AND(B4603&gt;=1,B4603&lt;=6),B4603=10)),1,0)</f>
        <v>0</v>
      </c>
      <c r="AC4603" s="55" t="n">
        <f aca="false">IF(AND(E4603&gt;0,B4603=10),1,0)</f>
        <v>0</v>
      </c>
      <c r="AD4603" s="55" t="n">
        <f aca="false">IF(AND(C4602=C4603,AA4602=AA4603-1),AB4602,"")</f>
        <v>0</v>
      </c>
      <c r="AE4603" s="55" t="n">
        <f aca="false">IF(AND(C4602=C4603,AA4602=AA4603-1),AC4602,"")</f>
        <v>0</v>
      </c>
      <c r="AF4603" s="55" t="n">
        <f aca="false">IF(AA4603=1,"",IF(AND(AB4603=1,AD4603&lt;&gt;1),1,0))</f>
        <v>0</v>
      </c>
      <c r="AG4603" s="55" t="n">
        <f aca="false">IF(AA4603=1,"",IF(AND(AC4603=1,AE4603&lt;&gt;1),1,0))</f>
        <v>0</v>
      </c>
      <c r="AH4603" s="60" t="str">
        <f aca="false">IF(AND(E4603&gt;0,AA4603&lt;2,NOT(AND(C4604=C4603,AA4604=AA4603+1))),INDEX(DATAS,AA4603+1),"")</f>
        <v/>
      </c>
      <c r="AI4603" s="60" t="str">
        <f aca="false">IF(AND(AC4603=1,AA4603&lt;2),IF(AND(C4604=C4603,AA4604=AA4603+1),IF(AC4604=1,"",INDEX(DATAS,AA4603+1)),INDEX(DATAS,AA4603+1)),"")</f>
        <v/>
      </c>
    </row>
    <row r="4604" customFormat="false" ht="15" hidden="false" customHeight="false" outlineLevel="0" collapsed="false">
      <c r="A4604" s="60" t="n">
        <v>46309</v>
      </c>
      <c r="B4604" s="0" t="n">
        <v>11</v>
      </c>
      <c r="C4604" s="0" t="n">
        <v>6599</v>
      </c>
      <c r="E4604" s="0" t="n">
        <v>0</v>
      </c>
      <c r="F4604" s="55" t="s">
        <v>1249</v>
      </c>
      <c r="I4604" s="55" t="s">
        <v>187</v>
      </c>
      <c r="U4604" s="0" t="n">
        <v>503</v>
      </c>
      <c r="V4604" s="0" t="n">
        <v>4</v>
      </c>
      <c r="W4604" s="60" t="n">
        <v>46291</v>
      </c>
      <c r="X4604" s="55" t="n">
        <f aca="false">IF(I4604="Male",0,1)</f>
        <v>1</v>
      </c>
      <c r="Y4604" s="55" t="n">
        <f aca="false">IF(OR(I4604="DNB",I4604="Dry DNB"),1,0)</f>
        <v>0</v>
      </c>
      <c r="Z4604" s="55" t="n">
        <f aca="false">IF(ISNUMBER(W4604),A4604-W4604,"")</f>
        <v>18</v>
      </c>
      <c r="AA4604" s="55" t="n">
        <f aca="false">MATCH(A4604,DATAS,0)</f>
        <v>1</v>
      </c>
      <c r="AB4604" s="55" t="n">
        <f aca="false">IF(AND(E4604&gt;0,OR(AND(B4604&gt;=1,B4604&lt;=6),B4604=10)),1,0)</f>
        <v>0</v>
      </c>
      <c r="AC4604" s="55" t="n">
        <f aca="false">IF(AND(E4604&gt;0,B4604=10),1,0)</f>
        <v>0</v>
      </c>
      <c r="AD4604" s="0" t="str">
        <f aca="false">IF(AND(C4603=C4604,AA4603=AA4604-1),AB4603,"")</f>
        <v/>
      </c>
      <c r="AE4604" s="0" t="str">
        <f aca="false">IF(AND(C4603=C4604,AA4603=AA4604-1),AC4603,"")</f>
        <v/>
      </c>
      <c r="AF4604" s="0" t="str">
        <f aca="false">IF(AA4604=1,"",IF(AND(AB4604=1,AD4604&lt;&gt;1),1,0))</f>
        <v/>
      </c>
      <c r="AG4604" s="0" t="str">
        <f aca="false">IF(AA4604=1,"",IF(AND(AC4604=1,AE4604&lt;&gt;1),1,0))</f>
        <v/>
      </c>
      <c r="AH4604" s="60" t="str">
        <f aca="false">IF(AND(E4604&gt;0,AA4604&lt;2,NOT(AND(C4605=C4604,AA4605=AA4604+1))),INDEX(DATAS,AA4604+1),"")</f>
        <v/>
      </c>
      <c r="AI4604" s="60" t="str">
        <f aca="false">IF(AND(AC4604=1,AA4604&lt;2),IF(AND(C4605=C4604,AA4605=AA4604+1),IF(AC4605=1,"",INDEX(DATAS,AA4604+1)),INDEX(DATAS,AA4604+1)),"")</f>
        <v/>
      </c>
    </row>
    <row r="4605" customFormat="false" ht="15" hidden="false" customHeight="false" outlineLevel="0" collapsed="false">
      <c r="A4605" s="60" t="n">
        <v>46310</v>
      </c>
      <c r="B4605" s="0" t="n">
        <v>11</v>
      </c>
      <c r="C4605" s="0" t="n">
        <v>6599</v>
      </c>
      <c r="E4605" s="0" t="n">
        <v>0</v>
      </c>
      <c r="F4605" s="55" t="s">
        <v>1249</v>
      </c>
      <c r="I4605" s="55" t="s">
        <v>187</v>
      </c>
      <c r="U4605" s="0" t="n">
        <v>504</v>
      </c>
      <c r="V4605" s="0" t="n">
        <v>4</v>
      </c>
      <c r="W4605" s="60" t="n">
        <v>46291</v>
      </c>
      <c r="X4605" s="55" t="n">
        <f aca="false">IF(I4605="Male",0,1)</f>
        <v>1</v>
      </c>
      <c r="Y4605" s="55" t="n">
        <f aca="false">IF(OR(I4605="DNB",I4605="Dry DNB"),1,0)</f>
        <v>0</v>
      </c>
      <c r="Z4605" s="55" t="n">
        <f aca="false">IF(ISNUMBER(W4605),A4605-W4605,"")</f>
        <v>19</v>
      </c>
      <c r="AA4605" s="55" t="n">
        <f aca="false">MATCH(A4605,DATAS,0)</f>
        <v>2</v>
      </c>
      <c r="AB4605" s="55" t="n">
        <f aca="false">IF(AND(E4605&gt;0,OR(AND(B4605&gt;=1,B4605&lt;=6),B4605=10)),1,0)</f>
        <v>0</v>
      </c>
      <c r="AC4605" s="55" t="n">
        <f aca="false">IF(AND(E4605&gt;0,B4605=10),1,0)</f>
        <v>0</v>
      </c>
      <c r="AD4605" s="55" t="n">
        <f aca="false">IF(AND(C4604=C4605,AA4604=AA4605-1),AB4604,"")</f>
        <v>0</v>
      </c>
      <c r="AE4605" s="55" t="n">
        <f aca="false">IF(AND(C4604=C4605,AA4604=AA4605-1),AC4604,"")</f>
        <v>0</v>
      </c>
      <c r="AF4605" s="55" t="n">
        <f aca="false">IF(AA4605=1,"",IF(AND(AB4605=1,AD4605&lt;&gt;1),1,0))</f>
        <v>0</v>
      </c>
      <c r="AG4605" s="55" t="n">
        <f aca="false">IF(AA4605=1,"",IF(AND(AC4605=1,AE4605&lt;&gt;1),1,0))</f>
        <v>0</v>
      </c>
      <c r="AH4605" s="60" t="str">
        <f aca="false">IF(AND(E4605&gt;0,AA4605&lt;2,NOT(AND(C4606=C4605,AA4606=AA4605+1))),INDEX(DATAS,AA4605+1),"")</f>
        <v/>
      </c>
      <c r="AI4605" s="60" t="str">
        <f aca="false">IF(AND(AC4605=1,AA4605&lt;2),IF(AND(C4606=C4605,AA4606=AA4605+1),IF(AC4606=1,"",INDEX(DATAS,AA4605+1)),INDEX(DATAS,AA4605+1)),"")</f>
        <v/>
      </c>
    </row>
    <row r="4606" customFormat="false" ht="15" hidden="false" customHeight="false" outlineLevel="0" collapsed="false">
      <c r="A4606" s="60" t="n">
        <v>46309</v>
      </c>
      <c r="B4606" s="0" t="n">
        <v>8</v>
      </c>
      <c r="C4606" s="0" t="n">
        <v>6600</v>
      </c>
      <c r="E4606" s="0" t="n">
        <v>0</v>
      </c>
      <c r="F4606" s="55" t="s">
        <v>1250</v>
      </c>
      <c r="I4606" s="55" t="s">
        <v>157</v>
      </c>
      <c r="L4606" s="0" t="n">
        <v>70</v>
      </c>
      <c r="U4606" s="0" t="n">
        <v>502</v>
      </c>
      <c r="V4606" s="0" t="n">
        <v>2</v>
      </c>
      <c r="W4606" s="60" t="n">
        <v>46240</v>
      </c>
      <c r="X4606" s="55" t="n">
        <f aca="false">IF(I4606="Male",0,1)</f>
        <v>1</v>
      </c>
      <c r="Y4606" s="55" t="n">
        <f aca="false">IF(OR(I4606="DNB",I4606="Dry DNB"),1,0)</f>
        <v>0</v>
      </c>
      <c r="Z4606" s="55" t="n">
        <f aca="false">IF(ISNUMBER(W4606),A4606-W4606,"")</f>
        <v>69</v>
      </c>
      <c r="AA4606" s="55" t="n">
        <f aca="false">MATCH(A4606,DATAS,0)</f>
        <v>1</v>
      </c>
      <c r="AB4606" s="55" t="n">
        <f aca="false">IF(AND(E4606&gt;0,OR(AND(B4606&gt;=1,B4606&lt;=6),B4606=10)),1,0)</f>
        <v>0</v>
      </c>
      <c r="AC4606" s="55" t="n">
        <f aca="false">IF(AND(E4606&gt;0,B4606=10),1,0)</f>
        <v>0</v>
      </c>
      <c r="AD4606" s="0" t="str">
        <f aca="false">IF(AND(C4605=C4606,AA4605=AA4606-1),AB4605,"")</f>
        <v/>
      </c>
      <c r="AE4606" s="0" t="str">
        <f aca="false">IF(AND(C4605=C4606,AA4605=AA4606-1),AC4605,"")</f>
        <v/>
      </c>
      <c r="AF4606" s="0" t="str">
        <f aca="false">IF(AA4606=1,"",IF(AND(AB4606=1,AD4606&lt;&gt;1),1,0))</f>
        <v/>
      </c>
      <c r="AG4606" s="0" t="str">
        <f aca="false">IF(AA4606=1,"",IF(AND(AC4606=1,AE4606&lt;&gt;1),1,0))</f>
        <v/>
      </c>
      <c r="AH4606" s="60" t="str">
        <f aca="false">IF(AND(E4606&gt;0,AA4606&lt;2,NOT(AND(C4607=C4606,AA4607=AA4606+1))),INDEX(DATAS,AA4606+1),"")</f>
        <v/>
      </c>
      <c r="AI4606" s="60" t="str">
        <f aca="false">IF(AND(AC4606=1,AA4606&lt;2),IF(AND(C4607=C4606,AA4607=AA4606+1),IF(AC4607=1,"",INDEX(DATAS,AA4606+1)),INDEX(DATAS,AA4606+1)),"")</f>
        <v/>
      </c>
    </row>
    <row r="4607" customFormat="false" ht="15" hidden="false" customHeight="false" outlineLevel="0" collapsed="false">
      <c r="A4607" s="60" t="n">
        <v>46310</v>
      </c>
      <c r="B4607" s="0" t="n">
        <v>8</v>
      </c>
      <c r="C4607" s="0" t="n">
        <v>6600</v>
      </c>
      <c r="E4607" s="0" t="n">
        <v>0</v>
      </c>
      <c r="F4607" s="55" t="s">
        <v>1250</v>
      </c>
      <c r="I4607" s="55" t="s">
        <v>157</v>
      </c>
      <c r="L4607" s="0" t="n">
        <v>71</v>
      </c>
      <c r="U4607" s="0" t="n">
        <v>503</v>
      </c>
      <c r="V4607" s="0" t="n">
        <v>2</v>
      </c>
      <c r="W4607" s="60" t="n">
        <v>46240</v>
      </c>
      <c r="X4607" s="55" t="n">
        <f aca="false">IF(I4607="Male",0,1)</f>
        <v>1</v>
      </c>
      <c r="Y4607" s="55" t="n">
        <f aca="false">IF(OR(I4607="DNB",I4607="Dry DNB"),1,0)</f>
        <v>0</v>
      </c>
      <c r="Z4607" s="55" t="n">
        <f aca="false">IF(ISNUMBER(W4607),A4607-W4607,"")</f>
        <v>70</v>
      </c>
      <c r="AA4607" s="55" t="n">
        <f aca="false">MATCH(A4607,DATAS,0)</f>
        <v>2</v>
      </c>
      <c r="AB4607" s="55" t="n">
        <f aca="false">IF(AND(E4607&gt;0,OR(AND(B4607&gt;=1,B4607&lt;=6),B4607=10)),1,0)</f>
        <v>0</v>
      </c>
      <c r="AC4607" s="55" t="n">
        <f aca="false">IF(AND(E4607&gt;0,B4607=10),1,0)</f>
        <v>0</v>
      </c>
      <c r="AD4607" s="55" t="n">
        <f aca="false">IF(AND(C4606=C4607,AA4606=AA4607-1),AB4606,"")</f>
        <v>0</v>
      </c>
      <c r="AE4607" s="55" t="n">
        <f aca="false">IF(AND(C4606=C4607,AA4606=AA4607-1),AC4606,"")</f>
        <v>0</v>
      </c>
      <c r="AF4607" s="55" t="n">
        <f aca="false">IF(AA4607=1,"",IF(AND(AB4607=1,AD4607&lt;&gt;1),1,0))</f>
        <v>0</v>
      </c>
      <c r="AG4607" s="55" t="n">
        <f aca="false">IF(AA4607=1,"",IF(AND(AC4607=1,AE4607&lt;&gt;1),1,0))</f>
        <v>0</v>
      </c>
      <c r="AH4607" s="60" t="str">
        <f aca="false">IF(AND(E4607&gt;0,AA4607&lt;2,NOT(AND(C4608=C4607,AA4608=AA4607+1))),INDEX(DATAS,AA4607+1),"")</f>
        <v/>
      </c>
      <c r="AI4607" s="60" t="str">
        <f aca="false">IF(AND(AC4607=1,AA4607&lt;2),IF(AND(C4608=C4607,AA4608=AA4607+1),IF(AC4608=1,"",INDEX(DATAS,AA4607+1)),INDEX(DATAS,AA4607+1)),"")</f>
        <v/>
      </c>
    </row>
    <row r="4608" customFormat="false" ht="15" hidden="false" customHeight="false" outlineLevel="0" collapsed="false">
      <c r="A4608" s="60" t="n">
        <v>46309</v>
      </c>
      <c r="B4608" s="0" t="n">
        <v>8</v>
      </c>
      <c r="C4608" s="0" t="n">
        <v>6601</v>
      </c>
      <c r="E4608" s="0" t="n">
        <v>0</v>
      </c>
      <c r="F4608" s="55" t="s">
        <v>1250</v>
      </c>
      <c r="I4608" s="55" t="s">
        <v>157</v>
      </c>
      <c r="L4608" s="0" t="n">
        <v>103</v>
      </c>
      <c r="U4608" s="0" t="n">
        <v>502</v>
      </c>
      <c r="V4608" s="0" t="n">
        <v>1</v>
      </c>
      <c r="W4608" s="60" t="n">
        <v>46207</v>
      </c>
      <c r="X4608" s="55" t="n">
        <f aca="false">IF(I4608="Male",0,1)</f>
        <v>1</v>
      </c>
      <c r="Y4608" s="55" t="n">
        <f aca="false">IF(OR(I4608="DNB",I4608="Dry DNB"),1,0)</f>
        <v>0</v>
      </c>
      <c r="Z4608" s="55" t="n">
        <f aca="false">IF(ISNUMBER(W4608),A4608-W4608,"")</f>
        <v>102</v>
      </c>
      <c r="AA4608" s="55" t="n">
        <f aca="false">MATCH(A4608,DATAS,0)</f>
        <v>1</v>
      </c>
      <c r="AB4608" s="55" t="n">
        <f aca="false">IF(AND(E4608&gt;0,OR(AND(B4608&gt;=1,B4608&lt;=6),B4608=10)),1,0)</f>
        <v>0</v>
      </c>
      <c r="AC4608" s="55" t="n">
        <f aca="false">IF(AND(E4608&gt;0,B4608=10),1,0)</f>
        <v>0</v>
      </c>
      <c r="AD4608" s="0" t="str">
        <f aca="false">IF(AND(C4607=C4608,AA4607=AA4608-1),AB4607,"")</f>
        <v/>
      </c>
      <c r="AE4608" s="0" t="str">
        <f aca="false">IF(AND(C4607=C4608,AA4607=AA4608-1),AC4607,"")</f>
        <v/>
      </c>
      <c r="AF4608" s="0" t="str">
        <f aca="false">IF(AA4608=1,"",IF(AND(AB4608=1,AD4608&lt;&gt;1),1,0))</f>
        <v/>
      </c>
      <c r="AG4608" s="0" t="str">
        <f aca="false">IF(AA4608=1,"",IF(AND(AC4608=1,AE4608&lt;&gt;1),1,0))</f>
        <v/>
      </c>
      <c r="AH4608" s="60" t="str">
        <f aca="false">IF(AND(E4608&gt;0,AA4608&lt;2,NOT(AND(C4609=C4608,AA4609=AA4608+1))),INDEX(DATAS,AA4608+1),"")</f>
        <v/>
      </c>
      <c r="AI4608" s="60" t="str">
        <f aca="false">IF(AND(AC4608=1,AA4608&lt;2),IF(AND(C4609=C4608,AA4609=AA4608+1),IF(AC4609=1,"",INDEX(DATAS,AA4608+1)),INDEX(DATAS,AA4608+1)),"")</f>
        <v/>
      </c>
    </row>
    <row r="4609" customFormat="false" ht="15" hidden="false" customHeight="false" outlineLevel="0" collapsed="false">
      <c r="A4609" s="60" t="n">
        <v>46310</v>
      </c>
      <c r="B4609" s="0" t="n">
        <v>8</v>
      </c>
      <c r="C4609" s="0" t="n">
        <v>6601</v>
      </c>
      <c r="E4609" s="0" t="n">
        <v>0</v>
      </c>
      <c r="F4609" s="55" t="s">
        <v>1250</v>
      </c>
      <c r="I4609" s="55" t="s">
        <v>157</v>
      </c>
      <c r="L4609" s="0" t="n">
        <v>104</v>
      </c>
      <c r="U4609" s="0" t="n">
        <v>503</v>
      </c>
      <c r="V4609" s="0" t="n">
        <v>1</v>
      </c>
      <c r="W4609" s="60" t="n">
        <v>46207</v>
      </c>
      <c r="X4609" s="55" t="n">
        <f aca="false">IF(I4609="Male",0,1)</f>
        <v>1</v>
      </c>
      <c r="Y4609" s="55" t="n">
        <f aca="false">IF(OR(I4609="DNB",I4609="Dry DNB"),1,0)</f>
        <v>0</v>
      </c>
      <c r="Z4609" s="55" t="n">
        <f aca="false">IF(ISNUMBER(W4609),A4609-W4609,"")</f>
        <v>103</v>
      </c>
      <c r="AA4609" s="55" t="n">
        <f aca="false">MATCH(A4609,DATAS,0)</f>
        <v>2</v>
      </c>
      <c r="AB4609" s="55" t="n">
        <f aca="false">IF(AND(E4609&gt;0,OR(AND(B4609&gt;=1,B4609&lt;=6),B4609=10)),1,0)</f>
        <v>0</v>
      </c>
      <c r="AC4609" s="55" t="n">
        <f aca="false">IF(AND(E4609&gt;0,B4609=10),1,0)</f>
        <v>0</v>
      </c>
      <c r="AD4609" s="55" t="n">
        <f aca="false">IF(AND(C4608=C4609,AA4608=AA4609-1),AB4608,"")</f>
        <v>0</v>
      </c>
      <c r="AE4609" s="55" t="n">
        <f aca="false">IF(AND(C4608=C4609,AA4608=AA4609-1),AC4608,"")</f>
        <v>0</v>
      </c>
      <c r="AF4609" s="55" t="n">
        <f aca="false">IF(AA4609=1,"",IF(AND(AB4609=1,AD4609&lt;&gt;1),1,0))</f>
        <v>0</v>
      </c>
      <c r="AG4609" s="55" t="n">
        <f aca="false">IF(AA4609=1,"",IF(AND(AC4609=1,AE4609&lt;&gt;1),1,0))</f>
        <v>0</v>
      </c>
      <c r="AH4609" s="60" t="str">
        <f aca="false">IF(AND(E4609&gt;0,AA4609&lt;2,NOT(AND(C4610=C4609,AA4610=AA4609+1))),INDEX(DATAS,AA4609+1),"")</f>
        <v/>
      </c>
      <c r="AI4609" s="60" t="str">
        <f aca="false">IF(AND(AC4609=1,AA4609&lt;2),IF(AND(C4610=C4609,AA4610=AA4609+1),IF(AC4610=1,"",INDEX(DATAS,AA4609+1)),INDEX(DATAS,AA4609+1)),"")</f>
        <v/>
      </c>
    </row>
    <row r="4610" customFormat="false" ht="15" hidden="false" customHeight="false" outlineLevel="0" collapsed="false">
      <c r="A4610" s="60" t="n">
        <v>46309</v>
      </c>
      <c r="B4610" s="0" t="n">
        <v>8</v>
      </c>
      <c r="C4610" s="0" t="n">
        <v>6602</v>
      </c>
      <c r="E4610" s="0" t="n">
        <v>0</v>
      </c>
      <c r="F4610" s="55" t="s">
        <v>1250</v>
      </c>
      <c r="I4610" s="55" t="s">
        <v>157</v>
      </c>
      <c r="L4610" s="0" t="n">
        <v>89</v>
      </c>
      <c r="U4610" s="0" t="n">
        <v>502</v>
      </c>
      <c r="V4610" s="0" t="n">
        <v>1</v>
      </c>
      <c r="W4610" s="60" t="n">
        <v>46221</v>
      </c>
      <c r="X4610" s="55" t="n">
        <f aca="false">IF(I4610="Male",0,1)</f>
        <v>1</v>
      </c>
      <c r="Y4610" s="55" t="n">
        <f aca="false">IF(OR(I4610="DNB",I4610="Dry DNB"),1,0)</f>
        <v>0</v>
      </c>
      <c r="Z4610" s="55" t="n">
        <f aca="false">IF(ISNUMBER(W4610),A4610-W4610,"")</f>
        <v>88</v>
      </c>
      <c r="AA4610" s="55" t="n">
        <f aca="false">MATCH(A4610,DATAS,0)</f>
        <v>1</v>
      </c>
      <c r="AB4610" s="55" t="n">
        <f aca="false">IF(AND(E4610&gt;0,OR(AND(B4610&gt;=1,B4610&lt;=6),B4610=10)),1,0)</f>
        <v>0</v>
      </c>
      <c r="AC4610" s="55" t="n">
        <f aca="false">IF(AND(E4610&gt;0,B4610=10),1,0)</f>
        <v>0</v>
      </c>
      <c r="AD4610" s="0" t="str">
        <f aca="false">IF(AND(C4609=C4610,AA4609=AA4610-1),AB4609,"")</f>
        <v/>
      </c>
      <c r="AE4610" s="0" t="str">
        <f aca="false">IF(AND(C4609=C4610,AA4609=AA4610-1),AC4609,"")</f>
        <v/>
      </c>
      <c r="AF4610" s="0" t="str">
        <f aca="false">IF(AA4610=1,"",IF(AND(AB4610=1,AD4610&lt;&gt;1),1,0))</f>
        <v/>
      </c>
      <c r="AG4610" s="0" t="str">
        <f aca="false">IF(AA4610=1,"",IF(AND(AC4610=1,AE4610&lt;&gt;1),1,0))</f>
        <v/>
      </c>
      <c r="AH4610" s="60" t="str">
        <f aca="false">IF(AND(E4610&gt;0,AA4610&lt;2,NOT(AND(C4611=C4610,AA4611=AA4610+1))),INDEX(DATAS,AA4610+1),"")</f>
        <v/>
      </c>
      <c r="AI4610" s="60" t="str">
        <f aca="false">IF(AND(AC4610=1,AA4610&lt;2),IF(AND(C4611=C4610,AA4611=AA4610+1),IF(AC4611=1,"",INDEX(DATAS,AA4610+1)),INDEX(DATAS,AA4610+1)),"")</f>
        <v/>
      </c>
    </row>
    <row r="4611" customFormat="false" ht="15" hidden="false" customHeight="false" outlineLevel="0" collapsed="false">
      <c r="A4611" s="60" t="n">
        <v>46310</v>
      </c>
      <c r="B4611" s="0" t="n">
        <v>8</v>
      </c>
      <c r="C4611" s="0" t="n">
        <v>6602</v>
      </c>
      <c r="E4611" s="0" t="n">
        <v>0</v>
      </c>
      <c r="F4611" s="55" t="s">
        <v>1250</v>
      </c>
      <c r="I4611" s="55" t="s">
        <v>157</v>
      </c>
      <c r="L4611" s="0" t="n">
        <v>90</v>
      </c>
      <c r="U4611" s="0" t="n">
        <v>503</v>
      </c>
      <c r="V4611" s="0" t="n">
        <v>1</v>
      </c>
      <c r="W4611" s="60" t="n">
        <v>46221</v>
      </c>
      <c r="X4611" s="55" t="n">
        <f aca="false">IF(I4611="Male",0,1)</f>
        <v>1</v>
      </c>
      <c r="Y4611" s="55" t="n">
        <f aca="false">IF(OR(I4611="DNB",I4611="Dry DNB"),1,0)</f>
        <v>0</v>
      </c>
      <c r="Z4611" s="55" t="n">
        <f aca="false">IF(ISNUMBER(W4611),A4611-W4611,"")</f>
        <v>89</v>
      </c>
      <c r="AA4611" s="55" t="n">
        <f aca="false">MATCH(A4611,DATAS,0)</f>
        <v>2</v>
      </c>
      <c r="AB4611" s="55" t="n">
        <f aca="false">IF(AND(E4611&gt;0,OR(AND(B4611&gt;=1,B4611&lt;=6),B4611=10)),1,0)</f>
        <v>0</v>
      </c>
      <c r="AC4611" s="55" t="n">
        <f aca="false">IF(AND(E4611&gt;0,B4611=10),1,0)</f>
        <v>0</v>
      </c>
      <c r="AD4611" s="55" t="n">
        <f aca="false">IF(AND(C4610=C4611,AA4610=AA4611-1),AB4610,"")</f>
        <v>0</v>
      </c>
      <c r="AE4611" s="55" t="n">
        <f aca="false">IF(AND(C4610=C4611,AA4610=AA4611-1),AC4610,"")</f>
        <v>0</v>
      </c>
      <c r="AF4611" s="55" t="n">
        <f aca="false">IF(AA4611=1,"",IF(AND(AB4611=1,AD4611&lt;&gt;1),1,0))</f>
        <v>0</v>
      </c>
      <c r="AG4611" s="55" t="n">
        <f aca="false">IF(AA4611=1,"",IF(AND(AC4611=1,AE4611&lt;&gt;1),1,0))</f>
        <v>0</v>
      </c>
      <c r="AH4611" s="60" t="str">
        <f aca="false">IF(AND(E4611&gt;0,AA4611&lt;2,NOT(AND(C4612=C4611,AA4612=AA4611+1))),INDEX(DATAS,AA4611+1),"")</f>
        <v/>
      </c>
      <c r="AI4611" s="60" t="str">
        <f aca="false">IF(AND(AC4611=1,AA4611&lt;2),IF(AND(C4612=C4611,AA4612=AA4611+1),IF(AC4612=1,"",INDEX(DATAS,AA4611+1)),INDEX(DATAS,AA4611+1)),"")</f>
        <v/>
      </c>
    </row>
    <row r="4612" customFormat="false" ht="15" hidden="false" customHeight="false" outlineLevel="0" collapsed="false">
      <c r="A4612" s="60" t="n">
        <v>46309</v>
      </c>
      <c r="B4612" s="0" t="n">
        <v>8</v>
      </c>
      <c r="C4612" s="0" t="n">
        <v>6603</v>
      </c>
      <c r="E4612" s="0" t="n">
        <v>0</v>
      </c>
      <c r="F4612" s="55" t="s">
        <v>1250</v>
      </c>
      <c r="I4612" s="55" t="s">
        <v>157</v>
      </c>
      <c r="L4612" s="0" t="n">
        <v>104</v>
      </c>
      <c r="U4612" s="0" t="n">
        <v>502</v>
      </c>
      <c r="V4612" s="0" t="n">
        <v>1</v>
      </c>
      <c r="W4612" s="60" t="n">
        <v>46206</v>
      </c>
      <c r="X4612" s="55" t="n">
        <f aca="false">IF(I4612="Male",0,1)</f>
        <v>1</v>
      </c>
      <c r="Y4612" s="55" t="n">
        <f aca="false">IF(OR(I4612="DNB",I4612="Dry DNB"),1,0)</f>
        <v>0</v>
      </c>
      <c r="Z4612" s="55" t="n">
        <f aca="false">IF(ISNUMBER(W4612),A4612-W4612,"")</f>
        <v>103</v>
      </c>
      <c r="AA4612" s="55" t="n">
        <f aca="false">MATCH(A4612,DATAS,0)</f>
        <v>1</v>
      </c>
      <c r="AB4612" s="55" t="n">
        <f aca="false">IF(AND(E4612&gt;0,OR(AND(B4612&gt;=1,B4612&lt;=6),B4612=10)),1,0)</f>
        <v>0</v>
      </c>
      <c r="AC4612" s="55" t="n">
        <f aca="false">IF(AND(E4612&gt;0,B4612=10),1,0)</f>
        <v>0</v>
      </c>
      <c r="AD4612" s="0" t="str">
        <f aca="false">IF(AND(C4611=C4612,AA4611=AA4612-1),AB4611,"")</f>
        <v/>
      </c>
      <c r="AE4612" s="0" t="str">
        <f aca="false">IF(AND(C4611=C4612,AA4611=AA4612-1),AC4611,"")</f>
        <v/>
      </c>
      <c r="AF4612" s="0" t="str">
        <f aca="false">IF(AA4612=1,"",IF(AND(AB4612=1,AD4612&lt;&gt;1),1,0))</f>
        <v/>
      </c>
      <c r="AG4612" s="0" t="str">
        <f aca="false">IF(AA4612=1,"",IF(AND(AC4612=1,AE4612&lt;&gt;1),1,0))</f>
        <v/>
      </c>
      <c r="AH4612" s="60" t="str">
        <f aca="false">IF(AND(E4612&gt;0,AA4612&lt;2,NOT(AND(C4613=C4612,AA4613=AA4612+1))),INDEX(DATAS,AA4612+1),"")</f>
        <v/>
      </c>
      <c r="AI4612" s="60" t="str">
        <f aca="false">IF(AND(AC4612=1,AA4612&lt;2),IF(AND(C4613=C4612,AA4613=AA4612+1),IF(AC4613=1,"",INDEX(DATAS,AA4612+1)),INDEX(DATAS,AA4612+1)),"")</f>
        <v/>
      </c>
    </row>
    <row r="4613" customFormat="false" ht="15" hidden="false" customHeight="false" outlineLevel="0" collapsed="false">
      <c r="A4613" s="60" t="n">
        <v>46310</v>
      </c>
      <c r="B4613" s="0" t="n">
        <v>8</v>
      </c>
      <c r="C4613" s="0" t="n">
        <v>6603</v>
      </c>
      <c r="E4613" s="0" t="n">
        <v>0</v>
      </c>
      <c r="F4613" s="55" t="s">
        <v>1250</v>
      </c>
      <c r="I4613" s="55" t="s">
        <v>157</v>
      </c>
      <c r="L4613" s="0" t="n">
        <v>105</v>
      </c>
      <c r="U4613" s="0" t="n">
        <v>503</v>
      </c>
      <c r="V4613" s="0" t="n">
        <v>1</v>
      </c>
      <c r="W4613" s="60" t="n">
        <v>46206</v>
      </c>
      <c r="X4613" s="55" t="n">
        <f aca="false">IF(I4613="Male",0,1)</f>
        <v>1</v>
      </c>
      <c r="Y4613" s="55" t="n">
        <f aca="false">IF(OR(I4613="DNB",I4613="Dry DNB"),1,0)</f>
        <v>0</v>
      </c>
      <c r="Z4613" s="55" t="n">
        <f aca="false">IF(ISNUMBER(W4613),A4613-W4613,"")</f>
        <v>104</v>
      </c>
      <c r="AA4613" s="55" t="n">
        <f aca="false">MATCH(A4613,DATAS,0)</f>
        <v>2</v>
      </c>
      <c r="AB4613" s="55" t="n">
        <f aca="false">IF(AND(E4613&gt;0,OR(AND(B4613&gt;=1,B4613&lt;=6),B4613=10)),1,0)</f>
        <v>0</v>
      </c>
      <c r="AC4613" s="55" t="n">
        <f aca="false">IF(AND(E4613&gt;0,B4613=10),1,0)</f>
        <v>0</v>
      </c>
      <c r="AD4613" s="55" t="n">
        <f aca="false">IF(AND(C4612=C4613,AA4612=AA4613-1),AB4612,"")</f>
        <v>0</v>
      </c>
      <c r="AE4613" s="55" t="n">
        <f aca="false">IF(AND(C4612=C4613,AA4612=AA4613-1),AC4612,"")</f>
        <v>0</v>
      </c>
      <c r="AF4613" s="55" t="n">
        <f aca="false">IF(AA4613=1,"",IF(AND(AB4613=1,AD4613&lt;&gt;1),1,0))</f>
        <v>0</v>
      </c>
      <c r="AG4613" s="55" t="n">
        <f aca="false">IF(AA4613=1,"",IF(AND(AC4613=1,AE4613&lt;&gt;1),1,0))</f>
        <v>0</v>
      </c>
      <c r="AH4613" s="60" t="str">
        <f aca="false">IF(AND(E4613&gt;0,AA4613&lt;2,NOT(AND(C4614=C4613,AA4614=AA4613+1))),INDEX(DATAS,AA4613+1),"")</f>
        <v/>
      </c>
      <c r="AI4613" s="60" t="str">
        <f aca="false">IF(AND(AC4613=1,AA4613&lt;2),IF(AND(C4614=C4613,AA4614=AA4613+1),IF(AC4614=1,"",INDEX(DATAS,AA4613+1)),INDEX(DATAS,AA4613+1)),"")</f>
        <v/>
      </c>
    </row>
    <row r="4614" customFormat="false" ht="15" hidden="false" customHeight="false" outlineLevel="0" collapsed="false">
      <c r="A4614" s="60" t="n">
        <v>46309</v>
      </c>
      <c r="B4614" s="0" t="n">
        <v>8</v>
      </c>
      <c r="C4614" s="0" t="n">
        <v>6604</v>
      </c>
      <c r="E4614" s="0" t="n">
        <v>0</v>
      </c>
      <c r="F4614" s="55" t="s">
        <v>1250</v>
      </c>
      <c r="I4614" s="55" t="s">
        <v>157</v>
      </c>
      <c r="L4614" s="0" t="n">
        <v>70</v>
      </c>
      <c r="U4614" s="0" t="n">
        <v>502</v>
      </c>
      <c r="V4614" s="0" t="n">
        <v>1</v>
      </c>
      <c r="W4614" s="60" t="n">
        <v>46240</v>
      </c>
      <c r="X4614" s="55" t="n">
        <f aca="false">IF(I4614="Male",0,1)</f>
        <v>1</v>
      </c>
      <c r="Y4614" s="55" t="n">
        <f aca="false">IF(OR(I4614="DNB",I4614="Dry DNB"),1,0)</f>
        <v>0</v>
      </c>
      <c r="Z4614" s="55" t="n">
        <f aca="false">IF(ISNUMBER(W4614),A4614-W4614,"")</f>
        <v>69</v>
      </c>
      <c r="AA4614" s="55" t="n">
        <f aca="false">MATCH(A4614,DATAS,0)</f>
        <v>1</v>
      </c>
      <c r="AB4614" s="55" t="n">
        <f aca="false">IF(AND(E4614&gt;0,OR(AND(B4614&gt;=1,B4614&lt;=6),B4614=10)),1,0)</f>
        <v>0</v>
      </c>
      <c r="AC4614" s="55" t="n">
        <f aca="false">IF(AND(E4614&gt;0,B4614=10),1,0)</f>
        <v>0</v>
      </c>
      <c r="AD4614" s="0" t="str">
        <f aca="false">IF(AND(C4613=C4614,AA4613=AA4614-1),AB4613,"")</f>
        <v/>
      </c>
      <c r="AE4614" s="0" t="str">
        <f aca="false">IF(AND(C4613=C4614,AA4613=AA4614-1),AC4613,"")</f>
        <v/>
      </c>
      <c r="AF4614" s="0" t="str">
        <f aca="false">IF(AA4614=1,"",IF(AND(AB4614=1,AD4614&lt;&gt;1),1,0))</f>
        <v/>
      </c>
      <c r="AG4614" s="0" t="str">
        <f aca="false">IF(AA4614=1,"",IF(AND(AC4614=1,AE4614&lt;&gt;1),1,0))</f>
        <v/>
      </c>
      <c r="AH4614" s="60" t="str">
        <f aca="false">IF(AND(E4614&gt;0,AA4614&lt;2,NOT(AND(C4615=C4614,AA4615=AA4614+1))),INDEX(DATAS,AA4614+1),"")</f>
        <v/>
      </c>
      <c r="AI4614" s="60" t="str">
        <f aca="false">IF(AND(AC4614=1,AA4614&lt;2),IF(AND(C4615=C4614,AA4615=AA4614+1),IF(AC4615=1,"",INDEX(DATAS,AA4614+1)),INDEX(DATAS,AA4614+1)),"")</f>
        <v/>
      </c>
    </row>
    <row r="4615" customFormat="false" ht="15" hidden="false" customHeight="false" outlineLevel="0" collapsed="false">
      <c r="A4615" s="60" t="n">
        <v>46310</v>
      </c>
      <c r="B4615" s="0" t="n">
        <v>8</v>
      </c>
      <c r="C4615" s="0" t="n">
        <v>6604</v>
      </c>
      <c r="E4615" s="0" t="n">
        <v>0</v>
      </c>
      <c r="F4615" s="55" t="s">
        <v>1250</v>
      </c>
      <c r="I4615" s="55" t="s">
        <v>157</v>
      </c>
      <c r="L4615" s="0" t="n">
        <v>71</v>
      </c>
      <c r="U4615" s="0" t="n">
        <v>503</v>
      </c>
      <c r="V4615" s="0" t="n">
        <v>1</v>
      </c>
      <c r="W4615" s="60" t="n">
        <v>46240</v>
      </c>
      <c r="X4615" s="55" t="n">
        <f aca="false">IF(I4615="Male",0,1)</f>
        <v>1</v>
      </c>
      <c r="Y4615" s="55" t="n">
        <f aca="false">IF(OR(I4615="DNB",I4615="Dry DNB"),1,0)</f>
        <v>0</v>
      </c>
      <c r="Z4615" s="55" t="n">
        <f aca="false">IF(ISNUMBER(W4615),A4615-W4615,"")</f>
        <v>70</v>
      </c>
      <c r="AA4615" s="55" t="n">
        <f aca="false">MATCH(A4615,DATAS,0)</f>
        <v>2</v>
      </c>
      <c r="AB4615" s="55" t="n">
        <f aca="false">IF(AND(E4615&gt;0,OR(AND(B4615&gt;=1,B4615&lt;=6),B4615=10)),1,0)</f>
        <v>0</v>
      </c>
      <c r="AC4615" s="55" t="n">
        <f aca="false">IF(AND(E4615&gt;0,B4615=10),1,0)</f>
        <v>0</v>
      </c>
      <c r="AD4615" s="55" t="n">
        <f aca="false">IF(AND(C4614=C4615,AA4614=AA4615-1),AB4614,"")</f>
        <v>0</v>
      </c>
      <c r="AE4615" s="55" t="n">
        <f aca="false">IF(AND(C4614=C4615,AA4614=AA4615-1),AC4614,"")</f>
        <v>0</v>
      </c>
      <c r="AF4615" s="55" t="n">
        <f aca="false">IF(AA4615=1,"",IF(AND(AB4615=1,AD4615&lt;&gt;1),1,0))</f>
        <v>0</v>
      </c>
      <c r="AG4615" s="55" t="n">
        <f aca="false">IF(AA4615=1,"",IF(AND(AC4615=1,AE4615&lt;&gt;1),1,0))</f>
        <v>0</v>
      </c>
      <c r="AH4615" s="60" t="str">
        <f aca="false">IF(AND(E4615&gt;0,AA4615&lt;2,NOT(AND(C4616=C4615,AA4616=AA4615+1))),INDEX(DATAS,AA4615+1),"")</f>
        <v/>
      </c>
      <c r="AI4615" s="60" t="str">
        <f aca="false">IF(AND(AC4615=1,AA4615&lt;2),IF(AND(C4616=C4615,AA4616=AA4615+1),IF(AC4616=1,"",INDEX(DATAS,AA4615+1)),INDEX(DATAS,AA4615+1)),"")</f>
        <v/>
      </c>
    </row>
    <row r="4616" customFormat="false" ht="15" hidden="false" customHeight="false" outlineLevel="0" collapsed="false">
      <c r="A4616" s="60" t="n">
        <v>46309</v>
      </c>
      <c r="B4616" s="0" t="n">
        <v>8</v>
      </c>
      <c r="C4616" s="0" t="n">
        <v>6605</v>
      </c>
      <c r="E4616" s="0" t="n">
        <v>0</v>
      </c>
      <c r="F4616" s="55" t="s">
        <v>1250</v>
      </c>
      <c r="I4616" s="55" t="s">
        <v>157</v>
      </c>
      <c r="L4616" s="0" t="n">
        <v>81</v>
      </c>
      <c r="U4616" s="0" t="n">
        <v>502</v>
      </c>
      <c r="V4616" s="0" t="n">
        <v>2</v>
      </c>
      <c r="W4616" s="60" t="n">
        <v>46229</v>
      </c>
      <c r="X4616" s="55" t="n">
        <f aca="false">IF(I4616="Male",0,1)</f>
        <v>1</v>
      </c>
      <c r="Y4616" s="55" t="n">
        <f aca="false">IF(OR(I4616="DNB",I4616="Dry DNB"),1,0)</f>
        <v>0</v>
      </c>
      <c r="Z4616" s="55" t="n">
        <f aca="false">IF(ISNUMBER(W4616),A4616-W4616,"")</f>
        <v>80</v>
      </c>
      <c r="AA4616" s="55" t="n">
        <f aca="false">MATCH(A4616,DATAS,0)</f>
        <v>1</v>
      </c>
      <c r="AB4616" s="55" t="n">
        <f aca="false">IF(AND(E4616&gt;0,OR(AND(B4616&gt;=1,B4616&lt;=6),B4616=10)),1,0)</f>
        <v>0</v>
      </c>
      <c r="AC4616" s="55" t="n">
        <f aca="false">IF(AND(E4616&gt;0,B4616=10),1,0)</f>
        <v>0</v>
      </c>
      <c r="AD4616" s="0" t="str">
        <f aca="false">IF(AND(C4615=C4616,AA4615=AA4616-1),AB4615,"")</f>
        <v/>
      </c>
      <c r="AE4616" s="0" t="str">
        <f aca="false">IF(AND(C4615=C4616,AA4615=AA4616-1),AC4615,"")</f>
        <v/>
      </c>
      <c r="AF4616" s="0" t="str">
        <f aca="false">IF(AA4616=1,"",IF(AND(AB4616=1,AD4616&lt;&gt;1),1,0))</f>
        <v/>
      </c>
      <c r="AG4616" s="0" t="str">
        <f aca="false">IF(AA4616=1,"",IF(AND(AC4616=1,AE4616&lt;&gt;1),1,0))</f>
        <v/>
      </c>
      <c r="AH4616" s="60" t="str">
        <f aca="false">IF(AND(E4616&gt;0,AA4616&lt;2,NOT(AND(C4617=C4616,AA4617=AA4616+1))),INDEX(DATAS,AA4616+1),"")</f>
        <v/>
      </c>
      <c r="AI4616" s="60" t="str">
        <f aca="false">IF(AND(AC4616=1,AA4616&lt;2),IF(AND(C4617=C4616,AA4617=AA4616+1),IF(AC4617=1,"",INDEX(DATAS,AA4616+1)),INDEX(DATAS,AA4616+1)),"")</f>
        <v/>
      </c>
    </row>
    <row r="4617" customFormat="false" ht="15" hidden="false" customHeight="false" outlineLevel="0" collapsed="false">
      <c r="A4617" s="60" t="n">
        <v>46310</v>
      </c>
      <c r="B4617" s="0" t="n">
        <v>8</v>
      </c>
      <c r="C4617" s="0" t="n">
        <v>6605</v>
      </c>
      <c r="E4617" s="0" t="n">
        <v>0</v>
      </c>
      <c r="F4617" s="55" t="s">
        <v>1250</v>
      </c>
      <c r="I4617" s="55" t="s">
        <v>157</v>
      </c>
      <c r="L4617" s="0" t="n">
        <v>82</v>
      </c>
      <c r="U4617" s="0" t="n">
        <v>503</v>
      </c>
      <c r="V4617" s="0" t="n">
        <v>2</v>
      </c>
      <c r="W4617" s="60" t="n">
        <v>46229</v>
      </c>
      <c r="X4617" s="55" t="n">
        <f aca="false">IF(I4617="Male",0,1)</f>
        <v>1</v>
      </c>
      <c r="Y4617" s="55" t="n">
        <f aca="false">IF(OR(I4617="DNB",I4617="Dry DNB"),1,0)</f>
        <v>0</v>
      </c>
      <c r="Z4617" s="55" t="n">
        <f aca="false">IF(ISNUMBER(W4617),A4617-W4617,"")</f>
        <v>81</v>
      </c>
      <c r="AA4617" s="55" t="n">
        <f aca="false">MATCH(A4617,DATAS,0)</f>
        <v>2</v>
      </c>
      <c r="AB4617" s="55" t="n">
        <f aca="false">IF(AND(E4617&gt;0,OR(AND(B4617&gt;=1,B4617&lt;=6),B4617=10)),1,0)</f>
        <v>0</v>
      </c>
      <c r="AC4617" s="55" t="n">
        <f aca="false">IF(AND(E4617&gt;0,B4617=10),1,0)</f>
        <v>0</v>
      </c>
      <c r="AD4617" s="55" t="n">
        <f aca="false">IF(AND(C4616=C4617,AA4616=AA4617-1),AB4616,"")</f>
        <v>0</v>
      </c>
      <c r="AE4617" s="55" t="n">
        <f aca="false">IF(AND(C4616=C4617,AA4616=AA4617-1),AC4616,"")</f>
        <v>0</v>
      </c>
      <c r="AF4617" s="55" t="n">
        <f aca="false">IF(AA4617=1,"",IF(AND(AB4617=1,AD4617&lt;&gt;1),1,0))</f>
        <v>0</v>
      </c>
      <c r="AG4617" s="55" t="n">
        <f aca="false">IF(AA4617=1,"",IF(AND(AC4617=1,AE4617&lt;&gt;1),1,0))</f>
        <v>0</v>
      </c>
      <c r="AH4617" s="60" t="str">
        <f aca="false">IF(AND(E4617&gt;0,AA4617&lt;2,NOT(AND(C4618=C4617,AA4618=AA4617+1))),INDEX(DATAS,AA4617+1),"")</f>
        <v/>
      </c>
      <c r="AI4617" s="60" t="str">
        <f aca="false">IF(AND(AC4617=1,AA4617&lt;2),IF(AND(C4618=C4617,AA4618=AA4617+1),IF(AC4618=1,"",INDEX(DATAS,AA4617+1)),INDEX(DATAS,AA4617+1)),"")</f>
        <v/>
      </c>
    </row>
    <row r="4618" customFormat="false" ht="15" hidden="false" customHeight="false" outlineLevel="0" collapsed="false">
      <c r="A4618" s="60" t="n">
        <v>46309</v>
      </c>
      <c r="B4618" s="0" t="n">
        <v>8</v>
      </c>
      <c r="C4618" s="0" t="n">
        <v>6607</v>
      </c>
      <c r="E4618" s="0" t="n">
        <v>0</v>
      </c>
      <c r="F4618" s="55" t="s">
        <v>1251</v>
      </c>
      <c r="I4618" s="55" t="s">
        <v>157</v>
      </c>
      <c r="L4618" s="0" t="n">
        <v>106</v>
      </c>
      <c r="U4618" s="0" t="n">
        <v>501</v>
      </c>
      <c r="V4618" s="0" t="n">
        <v>1</v>
      </c>
      <c r="W4618" s="60" t="n">
        <v>46204</v>
      </c>
      <c r="X4618" s="55" t="n">
        <f aca="false">IF(I4618="Male",0,1)</f>
        <v>1</v>
      </c>
      <c r="Y4618" s="55" t="n">
        <f aca="false">IF(OR(I4618="DNB",I4618="Dry DNB"),1,0)</f>
        <v>0</v>
      </c>
      <c r="Z4618" s="55" t="n">
        <f aca="false">IF(ISNUMBER(W4618),A4618-W4618,"")</f>
        <v>105</v>
      </c>
      <c r="AA4618" s="55" t="n">
        <f aca="false">MATCH(A4618,DATAS,0)</f>
        <v>1</v>
      </c>
      <c r="AB4618" s="55" t="n">
        <f aca="false">IF(AND(E4618&gt;0,OR(AND(B4618&gt;=1,B4618&lt;=6),B4618=10)),1,0)</f>
        <v>0</v>
      </c>
      <c r="AC4618" s="55" t="n">
        <f aca="false">IF(AND(E4618&gt;0,B4618=10),1,0)</f>
        <v>0</v>
      </c>
      <c r="AD4618" s="0" t="str">
        <f aca="false">IF(AND(C4617=C4618,AA4617=AA4618-1),AB4617,"")</f>
        <v/>
      </c>
      <c r="AE4618" s="0" t="str">
        <f aca="false">IF(AND(C4617=C4618,AA4617=AA4618-1),AC4617,"")</f>
        <v/>
      </c>
      <c r="AF4618" s="0" t="str">
        <f aca="false">IF(AA4618=1,"",IF(AND(AB4618=1,AD4618&lt;&gt;1),1,0))</f>
        <v/>
      </c>
      <c r="AG4618" s="0" t="str">
        <f aca="false">IF(AA4618=1,"",IF(AND(AC4618=1,AE4618&lt;&gt;1),1,0))</f>
        <v/>
      </c>
      <c r="AH4618" s="60" t="str">
        <f aca="false">IF(AND(E4618&gt;0,AA4618&lt;2,NOT(AND(C4619=C4618,AA4619=AA4618+1))),INDEX(DATAS,AA4618+1),"")</f>
        <v/>
      </c>
      <c r="AI4618" s="60" t="str">
        <f aca="false">IF(AND(AC4618=1,AA4618&lt;2),IF(AND(C4619=C4618,AA4619=AA4618+1),IF(AC4619=1,"",INDEX(DATAS,AA4618+1)),INDEX(DATAS,AA4618+1)),"")</f>
        <v/>
      </c>
    </row>
    <row r="4619" customFormat="false" ht="15" hidden="false" customHeight="false" outlineLevel="0" collapsed="false">
      <c r="A4619" s="60" t="n">
        <v>46310</v>
      </c>
      <c r="B4619" s="0" t="n">
        <v>8</v>
      </c>
      <c r="C4619" s="0" t="n">
        <v>6607</v>
      </c>
      <c r="E4619" s="0" t="n">
        <v>0</v>
      </c>
      <c r="F4619" s="55" t="s">
        <v>1251</v>
      </c>
      <c r="I4619" s="55" t="s">
        <v>157</v>
      </c>
      <c r="L4619" s="0" t="n">
        <v>107</v>
      </c>
      <c r="U4619" s="0" t="n">
        <v>502</v>
      </c>
      <c r="V4619" s="0" t="n">
        <v>1</v>
      </c>
      <c r="W4619" s="60" t="n">
        <v>46204</v>
      </c>
      <c r="X4619" s="55" t="n">
        <f aca="false">IF(I4619="Male",0,1)</f>
        <v>1</v>
      </c>
      <c r="Y4619" s="55" t="n">
        <f aca="false">IF(OR(I4619="DNB",I4619="Dry DNB"),1,0)</f>
        <v>0</v>
      </c>
      <c r="Z4619" s="55" t="n">
        <f aca="false">IF(ISNUMBER(W4619),A4619-W4619,"")</f>
        <v>106</v>
      </c>
      <c r="AA4619" s="55" t="n">
        <f aca="false">MATCH(A4619,DATAS,0)</f>
        <v>2</v>
      </c>
      <c r="AB4619" s="55" t="n">
        <f aca="false">IF(AND(E4619&gt;0,OR(AND(B4619&gt;=1,B4619&lt;=6),B4619=10)),1,0)</f>
        <v>0</v>
      </c>
      <c r="AC4619" s="55" t="n">
        <f aca="false">IF(AND(E4619&gt;0,B4619=10),1,0)</f>
        <v>0</v>
      </c>
      <c r="AD4619" s="55" t="n">
        <f aca="false">IF(AND(C4618=C4619,AA4618=AA4619-1),AB4618,"")</f>
        <v>0</v>
      </c>
      <c r="AE4619" s="55" t="n">
        <f aca="false">IF(AND(C4618=C4619,AA4618=AA4619-1),AC4618,"")</f>
        <v>0</v>
      </c>
      <c r="AF4619" s="55" t="n">
        <f aca="false">IF(AA4619=1,"",IF(AND(AB4619=1,AD4619&lt;&gt;1),1,0))</f>
        <v>0</v>
      </c>
      <c r="AG4619" s="55" t="n">
        <f aca="false">IF(AA4619=1,"",IF(AND(AC4619=1,AE4619&lt;&gt;1),1,0))</f>
        <v>0</v>
      </c>
      <c r="AH4619" s="60" t="str">
        <f aca="false">IF(AND(E4619&gt;0,AA4619&lt;2,NOT(AND(C4620=C4619,AA4620=AA4619+1))),INDEX(DATAS,AA4619+1),"")</f>
        <v/>
      </c>
      <c r="AI4619" s="60" t="str">
        <f aca="false">IF(AND(AC4619=1,AA4619&lt;2),IF(AND(C4620=C4619,AA4620=AA4619+1),IF(AC4620=1,"",INDEX(DATAS,AA4619+1)),INDEX(DATAS,AA4619+1)),"")</f>
        <v/>
      </c>
    </row>
    <row r="4620" customFormat="false" ht="15" hidden="false" customHeight="false" outlineLevel="0" collapsed="false">
      <c r="A4620" s="60" t="n">
        <v>46309</v>
      </c>
      <c r="B4620" s="0" t="n">
        <v>8</v>
      </c>
      <c r="C4620" s="0" t="n">
        <v>6608</v>
      </c>
      <c r="E4620" s="0" t="n">
        <v>0</v>
      </c>
      <c r="F4620" s="55" t="s">
        <v>1252</v>
      </c>
      <c r="I4620" s="55" t="s">
        <v>157</v>
      </c>
      <c r="L4620" s="0" t="n">
        <v>72</v>
      </c>
      <c r="U4620" s="0" t="n">
        <v>500</v>
      </c>
      <c r="V4620" s="0" t="n">
        <v>1</v>
      </c>
      <c r="W4620" s="60" t="n">
        <v>46238</v>
      </c>
      <c r="X4620" s="55" t="n">
        <f aca="false">IF(I4620="Male",0,1)</f>
        <v>1</v>
      </c>
      <c r="Y4620" s="55" t="n">
        <f aca="false">IF(OR(I4620="DNB",I4620="Dry DNB"),1,0)</f>
        <v>0</v>
      </c>
      <c r="Z4620" s="55" t="n">
        <f aca="false">IF(ISNUMBER(W4620),A4620-W4620,"")</f>
        <v>71</v>
      </c>
      <c r="AA4620" s="55" t="n">
        <f aca="false">MATCH(A4620,DATAS,0)</f>
        <v>1</v>
      </c>
      <c r="AB4620" s="55" t="n">
        <f aca="false">IF(AND(E4620&gt;0,OR(AND(B4620&gt;=1,B4620&lt;=6),B4620=10)),1,0)</f>
        <v>0</v>
      </c>
      <c r="AC4620" s="55" t="n">
        <f aca="false">IF(AND(E4620&gt;0,B4620=10),1,0)</f>
        <v>0</v>
      </c>
      <c r="AD4620" s="0" t="str">
        <f aca="false">IF(AND(C4619=C4620,AA4619=AA4620-1),AB4619,"")</f>
        <v/>
      </c>
      <c r="AE4620" s="0" t="str">
        <f aca="false">IF(AND(C4619=C4620,AA4619=AA4620-1),AC4619,"")</f>
        <v/>
      </c>
      <c r="AF4620" s="0" t="str">
        <f aca="false">IF(AA4620=1,"",IF(AND(AB4620=1,AD4620&lt;&gt;1),1,0))</f>
        <v/>
      </c>
      <c r="AG4620" s="0" t="str">
        <f aca="false">IF(AA4620=1,"",IF(AND(AC4620=1,AE4620&lt;&gt;1),1,0))</f>
        <v/>
      </c>
      <c r="AH4620" s="60" t="str">
        <f aca="false">IF(AND(E4620&gt;0,AA4620&lt;2,NOT(AND(C4621=C4620,AA4621=AA4620+1))),INDEX(DATAS,AA4620+1),"")</f>
        <v/>
      </c>
      <c r="AI4620" s="60" t="str">
        <f aca="false">IF(AND(AC4620=1,AA4620&lt;2),IF(AND(C4621=C4620,AA4621=AA4620+1),IF(AC4621=1,"",INDEX(DATAS,AA4620+1)),INDEX(DATAS,AA4620+1)),"")</f>
        <v/>
      </c>
    </row>
    <row r="4621" customFormat="false" ht="15" hidden="false" customHeight="false" outlineLevel="0" collapsed="false">
      <c r="A4621" s="60" t="n">
        <v>46310</v>
      </c>
      <c r="B4621" s="0" t="n">
        <v>8</v>
      </c>
      <c r="C4621" s="0" t="n">
        <v>6608</v>
      </c>
      <c r="E4621" s="0" t="n">
        <v>0</v>
      </c>
      <c r="F4621" s="55" t="s">
        <v>1252</v>
      </c>
      <c r="I4621" s="55" t="s">
        <v>157</v>
      </c>
      <c r="L4621" s="0" t="n">
        <v>73</v>
      </c>
      <c r="U4621" s="0" t="n">
        <v>501</v>
      </c>
      <c r="V4621" s="0" t="n">
        <v>1</v>
      </c>
      <c r="W4621" s="60" t="n">
        <v>46238</v>
      </c>
      <c r="X4621" s="55" t="n">
        <f aca="false">IF(I4621="Male",0,1)</f>
        <v>1</v>
      </c>
      <c r="Y4621" s="55" t="n">
        <f aca="false">IF(OR(I4621="DNB",I4621="Dry DNB"),1,0)</f>
        <v>0</v>
      </c>
      <c r="Z4621" s="55" t="n">
        <f aca="false">IF(ISNUMBER(W4621),A4621-W4621,"")</f>
        <v>72</v>
      </c>
      <c r="AA4621" s="55" t="n">
        <f aca="false">MATCH(A4621,DATAS,0)</f>
        <v>2</v>
      </c>
      <c r="AB4621" s="55" t="n">
        <f aca="false">IF(AND(E4621&gt;0,OR(AND(B4621&gt;=1,B4621&lt;=6),B4621=10)),1,0)</f>
        <v>0</v>
      </c>
      <c r="AC4621" s="55" t="n">
        <f aca="false">IF(AND(E4621&gt;0,B4621=10),1,0)</f>
        <v>0</v>
      </c>
      <c r="AD4621" s="55" t="n">
        <f aca="false">IF(AND(C4620=C4621,AA4620=AA4621-1),AB4620,"")</f>
        <v>0</v>
      </c>
      <c r="AE4621" s="55" t="n">
        <f aca="false">IF(AND(C4620=C4621,AA4620=AA4621-1),AC4620,"")</f>
        <v>0</v>
      </c>
      <c r="AF4621" s="55" t="n">
        <f aca="false">IF(AA4621=1,"",IF(AND(AB4621=1,AD4621&lt;&gt;1),1,0))</f>
        <v>0</v>
      </c>
      <c r="AG4621" s="55" t="n">
        <f aca="false">IF(AA4621=1,"",IF(AND(AC4621=1,AE4621&lt;&gt;1),1,0))</f>
        <v>0</v>
      </c>
      <c r="AH4621" s="60" t="str">
        <f aca="false">IF(AND(E4621&gt;0,AA4621&lt;2,NOT(AND(C4622=C4621,AA4622=AA4621+1))),INDEX(DATAS,AA4621+1),"")</f>
        <v/>
      </c>
      <c r="AI4621" s="60" t="str">
        <f aca="false">IF(AND(AC4621=1,AA4621&lt;2),IF(AND(C4622=C4621,AA4622=AA4621+1),IF(AC4622=1,"",INDEX(DATAS,AA4621+1)),INDEX(DATAS,AA4621+1)),"")</f>
        <v/>
      </c>
    </row>
    <row r="4622" customFormat="false" ht="15" hidden="false" customHeight="false" outlineLevel="0" collapsed="false">
      <c r="A4622" s="60" t="n">
        <v>46309</v>
      </c>
      <c r="B4622" s="0" t="n">
        <v>8</v>
      </c>
      <c r="C4622" s="0" t="n">
        <v>6609</v>
      </c>
      <c r="E4622" s="0" t="n">
        <v>0</v>
      </c>
      <c r="F4622" s="55" t="s">
        <v>1251</v>
      </c>
      <c r="I4622" s="55" t="s">
        <v>157</v>
      </c>
      <c r="L4622" s="0" t="n">
        <v>103</v>
      </c>
      <c r="U4622" s="0" t="n">
        <v>501</v>
      </c>
      <c r="V4622" s="0" t="n">
        <v>1</v>
      </c>
      <c r="W4622" s="60" t="n">
        <v>46207</v>
      </c>
      <c r="X4622" s="55" t="n">
        <f aca="false">IF(I4622="Male",0,1)</f>
        <v>1</v>
      </c>
      <c r="Y4622" s="55" t="n">
        <f aca="false">IF(OR(I4622="DNB",I4622="Dry DNB"),1,0)</f>
        <v>0</v>
      </c>
      <c r="Z4622" s="55" t="n">
        <f aca="false">IF(ISNUMBER(W4622),A4622-W4622,"")</f>
        <v>102</v>
      </c>
      <c r="AA4622" s="55" t="n">
        <f aca="false">MATCH(A4622,DATAS,0)</f>
        <v>1</v>
      </c>
      <c r="AB4622" s="55" t="n">
        <f aca="false">IF(AND(E4622&gt;0,OR(AND(B4622&gt;=1,B4622&lt;=6),B4622=10)),1,0)</f>
        <v>0</v>
      </c>
      <c r="AC4622" s="55" t="n">
        <f aca="false">IF(AND(E4622&gt;0,B4622=10),1,0)</f>
        <v>0</v>
      </c>
      <c r="AD4622" s="0" t="str">
        <f aca="false">IF(AND(C4621=C4622,AA4621=AA4622-1),AB4621,"")</f>
        <v/>
      </c>
      <c r="AE4622" s="0" t="str">
        <f aca="false">IF(AND(C4621=C4622,AA4621=AA4622-1),AC4621,"")</f>
        <v/>
      </c>
      <c r="AF4622" s="0" t="str">
        <f aca="false">IF(AA4622=1,"",IF(AND(AB4622=1,AD4622&lt;&gt;1),1,0))</f>
        <v/>
      </c>
      <c r="AG4622" s="0" t="str">
        <f aca="false">IF(AA4622=1,"",IF(AND(AC4622=1,AE4622&lt;&gt;1),1,0))</f>
        <v/>
      </c>
      <c r="AH4622" s="60" t="str">
        <f aca="false">IF(AND(E4622&gt;0,AA4622&lt;2,NOT(AND(C4623=C4622,AA4623=AA4622+1))),INDEX(DATAS,AA4622+1),"")</f>
        <v/>
      </c>
      <c r="AI4622" s="60" t="str">
        <f aca="false">IF(AND(AC4622=1,AA4622&lt;2),IF(AND(C4623=C4622,AA4623=AA4622+1),IF(AC4623=1,"",INDEX(DATAS,AA4622+1)),INDEX(DATAS,AA4622+1)),"")</f>
        <v/>
      </c>
    </row>
    <row r="4623" customFormat="false" ht="15" hidden="false" customHeight="false" outlineLevel="0" collapsed="false">
      <c r="A4623" s="60" t="n">
        <v>46310</v>
      </c>
      <c r="B4623" s="0" t="n">
        <v>8</v>
      </c>
      <c r="C4623" s="0" t="n">
        <v>6609</v>
      </c>
      <c r="E4623" s="0" t="n">
        <v>0</v>
      </c>
      <c r="F4623" s="55" t="s">
        <v>1251</v>
      </c>
      <c r="I4623" s="55" t="s">
        <v>157</v>
      </c>
      <c r="L4623" s="0" t="n">
        <v>104</v>
      </c>
      <c r="U4623" s="0" t="n">
        <v>502</v>
      </c>
      <c r="V4623" s="0" t="n">
        <v>1</v>
      </c>
      <c r="W4623" s="60" t="n">
        <v>46207</v>
      </c>
      <c r="X4623" s="55" t="n">
        <f aca="false">IF(I4623="Male",0,1)</f>
        <v>1</v>
      </c>
      <c r="Y4623" s="55" t="n">
        <f aca="false">IF(OR(I4623="DNB",I4623="Dry DNB"),1,0)</f>
        <v>0</v>
      </c>
      <c r="Z4623" s="55" t="n">
        <f aca="false">IF(ISNUMBER(W4623),A4623-W4623,"")</f>
        <v>103</v>
      </c>
      <c r="AA4623" s="55" t="n">
        <f aca="false">MATCH(A4623,DATAS,0)</f>
        <v>2</v>
      </c>
      <c r="AB4623" s="55" t="n">
        <f aca="false">IF(AND(E4623&gt;0,OR(AND(B4623&gt;=1,B4623&lt;=6),B4623=10)),1,0)</f>
        <v>0</v>
      </c>
      <c r="AC4623" s="55" t="n">
        <f aca="false">IF(AND(E4623&gt;0,B4623=10),1,0)</f>
        <v>0</v>
      </c>
      <c r="AD4623" s="55" t="n">
        <f aca="false">IF(AND(C4622=C4623,AA4622=AA4623-1),AB4622,"")</f>
        <v>0</v>
      </c>
      <c r="AE4623" s="55" t="n">
        <f aca="false">IF(AND(C4622=C4623,AA4622=AA4623-1),AC4622,"")</f>
        <v>0</v>
      </c>
      <c r="AF4623" s="55" t="n">
        <f aca="false">IF(AA4623=1,"",IF(AND(AB4623=1,AD4623&lt;&gt;1),1,0))</f>
        <v>0</v>
      </c>
      <c r="AG4623" s="55" t="n">
        <f aca="false">IF(AA4623=1,"",IF(AND(AC4623=1,AE4623&lt;&gt;1),1,0))</f>
        <v>0</v>
      </c>
      <c r="AH4623" s="60" t="str">
        <f aca="false">IF(AND(E4623&gt;0,AA4623&lt;2,NOT(AND(C4624=C4623,AA4624=AA4623+1))),INDEX(DATAS,AA4623+1),"")</f>
        <v/>
      </c>
      <c r="AI4623" s="60" t="str">
        <f aca="false">IF(AND(AC4623=1,AA4623&lt;2),IF(AND(C4624=C4623,AA4624=AA4623+1),IF(AC4624=1,"",INDEX(DATAS,AA4623+1)),INDEX(DATAS,AA4623+1)),"")</f>
        <v/>
      </c>
    </row>
    <row r="4624" customFormat="false" ht="15" hidden="false" customHeight="false" outlineLevel="0" collapsed="false">
      <c r="A4624" s="60" t="n">
        <v>46309</v>
      </c>
      <c r="B4624" s="0" t="n">
        <v>8</v>
      </c>
      <c r="C4624" s="0" t="n">
        <v>6611</v>
      </c>
      <c r="E4624" s="0" t="n">
        <v>0</v>
      </c>
      <c r="F4624" s="55" t="s">
        <v>1251</v>
      </c>
      <c r="I4624" s="55" t="s">
        <v>157</v>
      </c>
      <c r="L4624" s="0" t="n">
        <v>72</v>
      </c>
      <c r="U4624" s="0" t="n">
        <v>501</v>
      </c>
      <c r="V4624" s="0" t="n">
        <v>2</v>
      </c>
      <c r="W4624" s="60" t="n">
        <v>46238</v>
      </c>
      <c r="X4624" s="55" t="n">
        <f aca="false">IF(I4624="Male",0,1)</f>
        <v>1</v>
      </c>
      <c r="Y4624" s="55" t="n">
        <f aca="false">IF(OR(I4624="DNB",I4624="Dry DNB"),1,0)</f>
        <v>0</v>
      </c>
      <c r="Z4624" s="55" t="n">
        <f aca="false">IF(ISNUMBER(W4624),A4624-W4624,"")</f>
        <v>71</v>
      </c>
      <c r="AA4624" s="55" t="n">
        <f aca="false">MATCH(A4624,DATAS,0)</f>
        <v>1</v>
      </c>
      <c r="AB4624" s="55" t="n">
        <f aca="false">IF(AND(E4624&gt;0,OR(AND(B4624&gt;=1,B4624&lt;=6),B4624=10)),1,0)</f>
        <v>0</v>
      </c>
      <c r="AC4624" s="55" t="n">
        <f aca="false">IF(AND(E4624&gt;0,B4624=10),1,0)</f>
        <v>0</v>
      </c>
      <c r="AD4624" s="0" t="str">
        <f aca="false">IF(AND(C4623=C4624,AA4623=AA4624-1),AB4623,"")</f>
        <v/>
      </c>
      <c r="AE4624" s="0" t="str">
        <f aca="false">IF(AND(C4623=C4624,AA4623=AA4624-1),AC4623,"")</f>
        <v/>
      </c>
      <c r="AF4624" s="0" t="str">
        <f aca="false">IF(AA4624=1,"",IF(AND(AB4624=1,AD4624&lt;&gt;1),1,0))</f>
        <v/>
      </c>
      <c r="AG4624" s="0" t="str">
        <f aca="false">IF(AA4624=1,"",IF(AND(AC4624=1,AE4624&lt;&gt;1),1,0))</f>
        <v/>
      </c>
      <c r="AH4624" s="60" t="str">
        <f aca="false">IF(AND(E4624&gt;0,AA4624&lt;2,NOT(AND(C4625=C4624,AA4625=AA4624+1))),INDEX(DATAS,AA4624+1),"")</f>
        <v/>
      </c>
      <c r="AI4624" s="60" t="str">
        <f aca="false">IF(AND(AC4624=1,AA4624&lt;2),IF(AND(C4625=C4624,AA4625=AA4624+1),IF(AC4625=1,"",INDEX(DATAS,AA4624+1)),INDEX(DATAS,AA4624+1)),"")</f>
        <v/>
      </c>
    </row>
    <row r="4625" customFormat="false" ht="15" hidden="false" customHeight="false" outlineLevel="0" collapsed="false">
      <c r="A4625" s="60" t="n">
        <v>46310</v>
      </c>
      <c r="B4625" s="0" t="n">
        <v>8</v>
      </c>
      <c r="C4625" s="0" t="n">
        <v>6611</v>
      </c>
      <c r="E4625" s="0" t="n">
        <v>0</v>
      </c>
      <c r="F4625" s="55" t="s">
        <v>1251</v>
      </c>
      <c r="I4625" s="55" t="s">
        <v>157</v>
      </c>
      <c r="L4625" s="0" t="n">
        <v>73</v>
      </c>
      <c r="U4625" s="0" t="n">
        <v>502</v>
      </c>
      <c r="V4625" s="0" t="n">
        <v>2</v>
      </c>
      <c r="W4625" s="60" t="n">
        <v>46238</v>
      </c>
      <c r="X4625" s="55" t="n">
        <f aca="false">IF(I4625="Male",0,1)</f>
        <v>1</v>
      </c>
      <c r="Y4625" s="55" t="n">
        <f aca="false">IF(OR(I4625="DNB",I4625="Dry DNB"),1,0)</f>
        <v>0</v>
      </c>
      <c r="Z4625" s="55" t="n">
        <f aca="false">IF(ISNUMBER(W4625),A4625-W4625,"")</f>
        <v>72</v>
      </c>
      <c r="AA4625" s="55" t="n">
        <f aca="false">MATCH(A4625,DATAS,0)</f>
        <v>2</v>
      </c>
      <c r="AB4625" s="55" t="n">
        <f aca="false">IF(AND(E4625&gt;0,OR(AND(B4625&gt;=1,B4625&lt;=6),B4625=10)),1,0)</f>
        <v>0</v>
      </c>
      <c r="AC4625" s="55" t="n">
        <f aca="false">IF(AND(E4625&gt;0,B4625=10),1,0)</f>
        <v>0</v>
      </c>
      <c r="AD4625" s="55" t="n">
        <f aca="false">IF(AND(C4624=C4625,AA4624=AA4625-1),AB4624,"")</f>
        <v>0</v>
      </c>
      <c r="AE4625" s="55" t="n">
        <f aca="false">IF(AND(C4624=C4625,AA4624=AA4625-1),AC4624,"")</f>
        <v>0</v>
      </c>
      <c r="AF4625" s="55" t="n">
        <f aca="false">IF(AA4625=1,"",IF(AND(AB4625=1,AD4625&lt;&gt;1),1,0))</f>
        <v>0</v>
      </c>
      <c r="AG4625" s="55" t="n">
        <f aca="false">IF(AA4625=1,"",IF(AND(AC4625=1,AE4625&lt;&gt;1),1,0))</f>
        <v>0</v>
      </c>
      <c r="AH4625" s="60" t="str">
        <f aca="false">IF(AND(E4625&gt;0,AA4625&lt;2,NOT(AND(C4626=C4625,AA4626=AA4625+1))),INDEX(DATAS,AA4625+1),"")</f>
        <v/>
      </c>
      <c r="AI4625" s="60" t="str">
        <f aca="false">IF(AND(AC4625=1,AA4625&lt;2),IF(AND(C4626=C4625,AA4626=AA4625+1),IF(AC4626=1,"",INDEX(DATAS,AA4625+1)),INDEX(DATAS,AA4625+1)),"")</f>
        <v/>
      </c>
    </row>
    <row r="4626" customFormat="false" ht="15" hidden="false" customHeight="false" outlineLevel="0" collapsed="false">
      <c r="A4626" s="60" t="n">
        <v>46309</v>
      </c>
      <c r="B4626" s="0" t="n">
        <v>8</v>
      </c>
      <c r="C4626" s="0" t="n">
        <v>6613</v>
      </c>
      <c r="E4626" s="0" t="n">
        <v>0</v>
      </c>
      <c r="F4626" s="55" t="s">
        <v>1253</v>
      </c>
      <c r="I4626" s="55" t="s">
        <v>157</v>
      </c>
      <c r="L4626" s="0" t="n">
        <v>63</v>
      </c>
      <c r="U4626" s="0" t="n">
        <v>499</v>
      </c>
      <c r="V4626" s="0" t="n">
        <v>1</v>
      </c>
      <c r="W4626" s="60" t="n">
        <v>46247</v>
      </c>
      <c r="X4626" s="55" t="n">
        <f aca="false">IF(I4626="Male",0,1)</f>
        <v>1</v>
      </c>
      <c r="Y4626" s="55" t="n">
        <f aca="false">IF(OR(I4626="DNB",I4626="Dry DNB"),1,0)</f>
        <v>0</v>
      </c>
      <c r="Z4626" s="55" t="n">
        <f aca="false">IF(ISNUMBER(W4626),A4626-W4626,"")</f>
        <v>62</v>
      </c>
      <c r="AA4626" s="55" t="n">
        <f aca="false">MATCH(A4626,DATAS,0)</f>
        <v>1</v>
      </c>
      <c r="AB4626" s="55" t="n">
        <f aca="false">IF(AND(E4626&gt;0,OR(AND(B4626&gt;=1,B4626&lt;=6),B4626=10)),1,0)</f>
        <v>0</v>
      </c>
      <c r="AC4626" s="55" t="n">
        <f aca="false">IF(AND(E4626&gt;0,B4626=10),1,0)</f>
        <v>0</v>
      </c>
      <c r="AD4626" s="0" t="str">
        <f aca="false">IF(AND(C4625=C4626,AA4625=AA4626-1),AB4625,"")</f>
        <v/>
      </c>
      <c r="AE4626" s="0" t="str">
        <f aca="false">IF(AND(C4625=C4626,AA4625=AA4626-1),AC4625,"")</f>
        <v/>
      </c>
      <c r="AF4626" s="0" t="str">
        <f aca="false">IF(AA4626=1,"",IF(AND(AB4626=1,AD4626&lt;&gt;1),1,0))</f>
        <v/>
      </c>
      <c r="AG4626" s="0" t="str">
        <f aca="false">IF(AA4626=1,"",IF(AND(AC4626=1,AE4626&lt;&gt;1),1,0))</f>
        <v/>
      </c>
      <c r="AH4626" s="60" t="str">
        <f aca="false">IF(AND(E4626&gt;0,AA4626&lt;2,NOT(AND(C4627=C4626,AA4627=AA4626+1))),INDEX(DATAS,AA4626+1),"")</f>
        <v/>
      </c>
      <c r="AI4626" s="60" t="str">
        <f aca="false">IF(AND(AC4626=1,AA4626&lt;2),IF(AND(C4627=C4626,AA4627=AA4626+1),IF(AC4627=1,"",INDEX(DATAS,AA4626+1)),INDEX(DATAS,AA4626+1)),"")</f>
        <v/>
      </c>
    </row>
    <row r="4627" customFormat="false" ht="15" hidden="false" customHeight="false" outlineLevel="0" collapsed="false">
      <c r="A4627" s="60" t="n">
        <v>46310</v>
      </c>
      <c r="B4627" s="0" t="n">
        <v>8</v>
      </c>
      <c r="C4627" s="0" t="n">
        <v>6613</v>
      </c>
      <c r="E4627" s="0" t="n">
        <v>0</v>
      </c>
      <c r="F4627" s="55" t="s">
        <v>1253</v>
      </c>
      <c r="I4627" s="55" t="s">
        <v>157</v>
      </c>
      <c r="L4627" s="0" t="n">
        <v>64</v>
      </c>
      <c r="U4627" s="0" t="n">
        <v>500</v>
      </c>
      <c r="V4627" s="0" t="n">
        <v>1</v>
      </c>
      <c r="W4627" s="60" t="n">
        <v>46247</v>
      </c>
      <c r="X4627" s="55" t="n">
        <f aca="false">IF(I4627="Male",0,1)</f>
        <v>1</v>
      </c>
      <c r="Y4627" s="55" t="n">
        <f aca="false">IF(OR(I4627="DNB",I4627="Dry DNB"),1,0)</f>
        <v>0</v>
      </c>
      <c r="Z4627" s="55" t="n">
        <f aca="false">IF(ISNUMBER(W4627),A4627-W4627,"")</f>
        <v>63</v>
      </c>
      <c r="AA4627" s="55" t="n">
        <f aca="false">MATCH(A4627,DATAS,0)</f>
        <v>2</v>
      </c>
      <c r="AB4627" s="55" t="n">
        <f aca="false">IF(AND(E4627&gt;0,OR(AND(B4627&gt;=1,B4627&lt;=6),B4627=10)),1,0)</f>
        <v>0</v>
      </c>
      <c r="AC4627" s="55" t="n">
        <f aca="false">IF(AND(E4627&gt;0,B4627=10),1,0)</f>
        <v>0</v>
      </c>
      <c r="AD4627" s="55" t="n">
        <f aca="false">IF(AND(C4626=C4627,AA4626=AA4627-1),AB4626,"")</f>
        <v>0</v>
      </c>
      <c r="AE4627" s="55" t="n">
        <f aca="false">IF(AND(C4626=C4627,AA4626=AA4627-1),AC4626,"")</f>
        <v>0</v>
      </c>
      <c r="AF4627" s="55" t="n">
        <f aca="false">IF(AA4627=1,"",IF(AND(AB4627=1,AD4627&lt;&gt;1),1,0))</f>
        <v>0</v>
      </c>
      <c r="AG4627" s="55" t="n">
        <f aca="false">IF(AA4627=1,"",IF(AND(AC4627=1,AE4627&lt;&gt;1),1,0))</f>
        <v>0</v>
      </c>
      <c r="AH4627" s="60" t="str">
        <f aca="false">IF(AND(E4627&gt;0,AA4627&lt;2,NOT(AND(C4628=C4627,AA4628=AA4627+1))),INDEX(DATAS,AA4627+1),"")</f>
        <v/>
      </c>
      <c r="AI4627" s="60" t="str">
        <f aca="false">IF(AND(AC4627=1,AA4627&lt;2),IF(AND(C4628=C4627,AA4628=AA4627+1),IF(AC4628=1,"",INDEX(DATAS,AA4627+1)),INDEX(DATAS,AA4627+1)),"")</f>
        <v/>
      </c>
    </row>
    <row r="4628" customFormat="false" ht="15" hidden="false" customHeight="false" outlineLevel="0" collapsed="false">
      <c r="A4628" s="60" t="n">
        <v>46309</v>
      </c>
      <c r="B4628" s="0" t="n">
        <v>8</v>
      </c>
      <c r="C4628" s="0" t="n">
        <v>6614</v>
      </c>
      <c r="E4628" s="0" t="n">
        <v>0</v>
      </c>
      <c r="F4628" s="55" t="s">
        <v>1253</v>
      </c>
      <c r="I4628" s="55" t="s">
        <v>157</v>
      </c>
      <c r="L4628" s="0" t="n">
        <v>84</v>
      </c>
      <c r="U4628" s="0" t="n">
        <v>499</v>
      </c>
      <c r="V4628" s="0" t="n">
        <v>1</v>
      </c>
      <c r="W4628" s="60" t="n">
        <v>46226</v>
      </c>
      <c r="X4628" s="55" t="n">
        <f aca="false">IF(I4628="Male",0,1)</f>
        <v>1</v>
      </c>
      <c r="Y4628" s="55" t="n">
        <f aca="false">IF(OR(I4628="DNB",I4628="Dry DNB"),1,0)</f>
        <v>0</v>
      </c>
      <c r="Z4628" s="55" t="n">
        <f aca="false">IF(ISNUMBER(W4628),A4628-W4628,"")</f>
        <v>83</v>
      </c>
      <c r="AA4628" s="55" t="n">
        <f aca="false">MATCH(A4628,DATAS,0)</f>
        <v>1</v>
      </c>
      <c r="AB4628" s="55" t="n">
        <f aca="false">IF(AND(E4628&gt;0,OR(AND(B4628&gt;=1,B4628&lt;=6),B4628=10)),1,0)</f>
        <v>0</v>
      </c>
      <c r="AC4628" s="55" t="n">
        <f aca="false">IF(AND(E4628&gt;0,B4628=10),1,0)</f>
        <v>0</v>
      </c>
      <c r="AD4628" s="0" t="str">
        <f aca="false">IF(AND(C4627=C4628,AA4627=AA4628-1),AB4627,"")</f>
        <v/>
      </c>
      <c r="AE4628" s="0" t="str">
        <f aca="false">IF(AND(C4627=C4628,AA4627=AA4628-1),AC4627,"")</f>
        <v/>
      </c>
      <c r="AF4628" s="0" t="str">
        <f aca="false">IF(AA4628=1,"",IF(AND(AB4628=1,AD4628&lt;&gt;1),1,0))</f>
        <v/>
      </c>
      <c r="AG4628" s="0" t="str">
        <f aca="false">IF(AA4628=1,"",IF(AND(AC4628=1,AE4628&lt;&gt;1),1,0))</f>
        <v/>
      </c>
      <c r="AH4628" s="60" t="str">
        <f aca="false">IF(AND(E4628&gt;0,AA4628&lt;2,NOT(AND(C4629=C4628,AA4629=AA4628+1))),INDEX(DATAS,AA4628+1),"")</f>
        <v/>
      </c>
      <c r="AI4628" s="60" t="str">
        <f aca="false">IF(AND(AC4628=1,AA4628&lt;2),IF(AND(C4629=C4628,AA4629=AA4628+1),IF(AC4629=1,"",INDEX(DATAS,AA4628+1)),INDEX(DATAS,AA4628+1)),"")</f>
        <v/>
      </c>
    </row>
    <row r="4629" customFormat="false" ht="15" hidden="false" customHeight="false" outlineLevel="0" collapsed="false">
      <c r="A4629" s="60" t="n">
        <v>46310</v>
      </c>
      <c r="B4629" s="0" t="n">
        <v>8</v>
      </c>
      <c r="C4629" s="0" t="n">
        <v>6614</v>
      </c>
      <c r="E4629" s="0" t="n">
        <v>0</v>
      </c>
      <c r="F4629" s="55" t="s">
        <v>1253</v>
      </c>
      <c r="I4629" s="55" t="s">
        <v>157</v>
      </c>
      <c r="L4629" s="0" t="n">
        <v>85</v>
      </c>
      <c r="U4629" s="0" t="n">
        <v>500</v>
      </c>
      <c r="V4629" s="0" t="n">
        <v>1</v>
      </c>
      <c r="W4629" s="60" t="n">
        <v>46226</v>
      </c>
      <c r="X4629" s="55" t="n">
        <f aca="false">IF(I4629="Male",0,1)</f>
        <v>1</v>
      </c>
      <c r="Y4629" s="55" t="n">
        <f aca="false">IF(OR(I4629="DNB",I4629="Dry DNB"),1,0)</f>
        <v>0</v>
      </c>
      <c r="Z4629" s="55" t="n">
        <f aca="false">IF(ISNUMBER(W4629),A4629-W4629,"")</f>
        <v>84</v>
      </c>
      <c r="AA4629" s="55" t="n">
        <f aca="false">MATCH(A4629,DATAS,0)</f>
        <v>2</v>
      </c>
      <c r="AB4629" s="55" t="n">
        <f aca="false">IF(AND(E4629&gt;0,OR(AND(B4629&gt;=1,B4629&lt;=6),B4629=10)),1,0)</f>
        <v>0</v>
      </c>
      <c r="AC4629" s="55" t="n">
        <f aca="false">IF(AND(E4629&gt;0,B4629=10),1,0)</f>
        <v>0</v>
      </c>
      <c r="AD4629" s="55" t="n">
        <f aca="false">IF(AND(C4628=C4629,AA4628=AA4629-1),AB4628,"")</f>
        <v>0</v>
      </c>
      <c r="AE4629" s="55" t="n">
        <f aca="false">IF(AND(C4628=C4629,AA4628=AA4629-1),AC4628,"")</f>
        <v>0</v>
      </c>
      <c r="AF4629" s="55" t="n">
        <f aca="false">IF(AA4629=1,"",IF(AND(AB4629=1,AD4629&lt;&gt;1),1,0))</f>
        <v>0</v>
      </c>
      <c r="AG4629" s="55" t="n">
        <f aca="false">IF(AA4629=1,"",IF(AND(AC4629=1,AE4629&lt;&gt;1),1,0))</f>
        <v>0</v>
      </c>
      <c r="AH4629" s="60" t="str">
        <f aca="false">IF(AND(E4629&gt;0,AA4629&lt;2,NOT(AND(C4630=C4629,AA4630=AA4629+1))),INDEX(DATAS,AA4629+1),"")</f>
        <v/>
      </c>
      <c r="AI4629" s="60" t="str">
        <f aca="false">IF(AND(AC4629=1,AA4629&lt;2),IF(AND(C4630=C4629,AA4630=AA4629+1),IF(AC4630=1,"",INDEX(DATAS,AA4629+1)),INDEX(DATAS,AA4629+1)),"")</f>
        <v/>
      </c>
    </row>
    <row r="4630" customFormat="false" ht="15" hidden="false" customHeight="false" outlineLevel="0" collapsed="false">
      <c r="A4630" s="60" t="n">
        <v>46309</v>
      </c>
      <c r="B4630" s="0" t="n">
        <v>8</v>
      </c>
      <c r="C4630" s="0" t="n">
        <v>6615</v>
      </c>
      <c r="E4630" s="0" t="n">
        <v>0</v>
      </c>
      <c r="F4630" s="55" t="s">
        <v>1254</v>
      </c>
      <c r="I4630" s="55" t="s">
        <v>157</v>
      </c>
      <c r="L4630" s="0" t="n">
        <v>62</v>
      </c>
      <c r="U4630" s="0" t="n">
        <v>498</v>
      </c>
      <c r="V4630" s="0" t="n">
        <v>1</v>
      </c>
      <c r="W4630" s="60" t="n">
        <v>46248</v>
      </c>
      <c r="X4630" s="55" t="n">
        <f aca="false">IF(I4630="Male",0,1)</f>
        <v>1</v>
      </c>
      <c r="Y4630" s="55" t="n">
        <f aca="false">IF(OR(I4630="DNB",I4630="Dry DNB"),1,0)</f>
        <v>0</v>
      </c>
      <c r="Z4630" s="55" t="n">
        <f aca="false">IF(ISNUMBER(W4630),A4630-W4630,"")</f>
        <v>61</v>
      </c>
      <c r="AA4630" s="55" t="n">
        <f aca="false">MATCH(A4630,DATAS,0)</f>
        <v>1</v>
      </c>
      <c r="AB4630" s="55" t="n">
        <f aca="false">IF(AND(E4630&gt;0,OR(AND(B4630&gt;=1,B4630&lt;=6),B4630=10)),1,0)</f>
        <v>0</v>
      </c>
      <c r="AC4630" s="55" t="n">
        <f aca="false">IF(AND(E4630&gt;0,B4630=10),1,0)</f>
        <v>0</v>
      </c>
      <c r="AD4630" s="0" t="str">
        <f aca="false">IF(AND(C4629=C4630,AA4629=AA4630-1),AB4629,"")</f>
        <v/>
      </c>
      <c r="AE4630" s="0" t="str">
        <f aca="false">IF(AND(C4629=C4630,AA4629=AA4630-1),AC4629,"")</f>
        <v/>
      </c>
      <c r="AF4630" s="0" t="str">
        <f aca="false">IF(AA4630=1,"",IF(AND(AB4630=1,AD4630&lt;&gt;1),1,0))</f>
        <v/>
      </c>
      <c r="AG4630" s="0" t="str">
        <f aca="false">IF(AA4630=1,"",IF(AND(AC4630=1,AE4630&lt;&gt;1),1,0))</f>
        <v/>
      </c>
      <c r="AH4630" s="60" t="str">
        <f aca="false">IF(AND(E4630&gt;0,AA4630&lt;2,NOT(AND(C4631=C4630,AA4631=AA4630+1))),INDEX(DATAS,AA4630+1),"")</f>
        <v/>
      </c>
      <c r="AI4630" s="60" t="str">
        <f aca="false">IF(AND(AC4630=1,AA4630&lt;2),IF(AND(C4631=C4630,AA4631=AA4630+1),IF(AC4631=1,"",INDEX(DATAS,AA4630+1)),INDEX(DATAS,AA4630+1)),"")</f>
        <v/>
      </c>
    </row>
    <row r="4631" customFormat="false" ht="15" hidden="false" customHeight="false" outlineLevel="0" collapsed="false">
      <c r="A4631" s="60" t="n">
        <v>46310</v>
      </c>
      <c r="B4631" s="0" t="n">
        <v>8</v>
      </c>
      <c r="C4631" s="0" t="n">
        <v>6615</v>
      </c>
      <c r="E4631" s="0" t="n">
        <v>0</v>
      </c>
      <c r="F4631" s="55" t="s">
        <v>1254</v>
      </c>
      <c r="I4631" s="55" t="s">
        <v>157</v>
      </c>
      <c r="L4631" s="0" t="n">
        <v>63</v>
      </c>
      <c r="U4631" s="0" t="n">
        <v>499</v>
      </c>
      <c r="V4631" s="0" t="n">
        <v>1</v>
      </c>
      <c r="W4631" s="60" t="n">
        <v>46248</v>
      </c>
      <c r="X4631" s="55" t="n">
        <f aca="false">IF(I4631="Male",0,1)</f>
        <v>1</v>
      </c>
      <c r="Y4631" s="55" t="n">
        <f aca="false">IF(OR(I4631="DNB",I4631="Dry DNB"),1,0)</f>
        <v>0</v>
      </c>
      <c r="Z4631" s="55" t="n">
        <f aca="false">IF(ISNUMBER(W4631),A4631-W4631,"")</f>
        <v>62</v>
      </c>
      <c r="AA4631" s="55" t="n">
        <f aca="false">MATCH(A4631,DATAS,0)</f>
        <v>2</v>
      </c>
      <c r="AB4631" s="55" t="n">
        <f aca="false">IF(AND(E4631&gt;0,OR(AND(B4631&gt;=1,B4631&lt;=6),B4631=10)),1,0)</f>
        <v>0</v>
      </c>
      <c r="AC4631" s="55" t="n">
        <f aca="false">IF(AND(E4631&gt;0,B4631=10),1,0)</f>
        <v>0</v>
      </c>
      <c r="AD4631" s="55" t="n">
        <f aca="false">IF(AND(C4630=C4631,AA4630=AA4631-1),AB4630,"")</f>
        <v>0</v>
      </c>
      <c r="AE4631" s="55" t="n">
        <f aca="false">IF(AND(C4630=C4631,AA4630=AA4631-1),AC4630,"")</f>
        <v>0</v>
      </c>
      <c r="AF4631" s="55" t="n">
        <f aca="false">IF(AA4631=1,"",IF(AND(AB4631=1,AD4631&lt;&gt;1),1,0))</f>
        <v>0</v>
      </c>
      <c r="AG4631" s="55" t="n">
        <f aca="false">IF(AA4631=1,"",IF(AND(AC4631=1,AE4631&lt;&gt;1),1,0))</f>
        <v>0</v>
      </c>
      <c r="AH4631" s="60" t="str">
        <f aca="false">IF(AND(E4631&gt;0,AA4631&lt;2,NOT(AND(C4632=C4631,AA4632=AA4631+1))),INDEX(DATAS,AA4631+1),"")</f>
        <v/>
      </c>
      <c r="AI4631" s="60" t="str">
        <f aca="false">IF(AND(AC4631=1,AA4631&lt;2),IF(AND(C4632=C4631,AA4632=AA4631+1),IF(AC4632=1,"",INDEX(DATAS,AA4631+1)),INDEX(DATAS,AA4631+1)),"")</f>
        <v/>
      </c>
    </row>
    <row r="4632" customFormat="false" ht="15" hidden="false" customHeight="false" outlineLevel="0" collapsed="false">
      <c r="A4632" s="60" t="n">
        <v>46309</v>
      </c>
      <c r="B4632" s="0" t="n">
        <v>8</v>
      </c>
      <c r="C4632" s="0" t="n">
        <v>6616</v>
      </c>
      <c r="E4632" s="0" t="n">
        <v>0</v>
      </c>
      <c r="F4632" s="55" t="s">
        <v>1254</v>
      </c>
      <c r="I4632" s="55" t="s">
        <v>157</v>
      </c>
      <c r="L4632" s="0" t="n">
        <v>77</v>
      </c>
      <c r="U4632" s="0" t="n">
        <v>498</v>
      </c>
      <c r="V4632" s="0" t="n">
        <v>1</v>
      </c>
      <c r="W4632" s="60" t="n">
        <v>46233</v>
      </c>
      <c r="X4632" s="55" t="n">
        <f aca="false">IF(I4632="Male",0,1)</f>
        <v>1</v>
      </c>
      <c r="Y4632" s="55" t="n">
        <f aca="false">IF(OR(I4632="DNB",I4632="Dry DNB"),1,0)</f>
        <v>0</v>
      </c>
      <c r="Z4632" s="55" t="n">
        <f aca="false">IF(ISNUMBER(W4632),A4632-W4632,"")</f>
        <v>76</v>
      </c>
      <c r="AA4632" s="55" t="n">
        <f aca="false">MATCH(A4632,DATAS,0)</f>
        <v>1</v>
      </c>
      <c r="AB4632" s="55" t="n">
        <f aca="false">IF(AND(E4632&gt;0,OR(AND(B4632&gt;=1,B4632&lt;=6),B4632=10)),1,0)</f>
        <v>0</v>
      </c>
      <c r="AC4632" s="55" t="n">
        <f aca="false">IF(AND(E4632&gt;0,B4632=10),1,0)</f>
        <v>0</v>
      </c>
      <c r="AD4632" s="0" t="str">
        <f aca="false">IF(AND(C4631=C4632,AA4631=AA4632-1),AB4631,"")</f>
        <v/>
      </c>
      <c r="AE4632" s="0" t="str">
        <f aca="false">IF(AND(C4631=C4632,AA4631=AA4632-1),AC4631,"")</f>
        <v/>
      </c>
      <c r="AF4632" s="0" t="str">
        <f aca="false">IF(AA4632=1,"",IF(AND(AB4632=1,AD4632&lt;&gt;1),1,0))</f>
        <v/>
      </c>
      <c r="AG4632" s="0" t="str">
        <f aca="false">IF(AA4632=1,"",IF(AND(AC4632=1,AE4632&lt;&gt;1),1,0))</f>
        <v/>
      </c>
      <c r="AH4632" s="60" t="str">
        <f aca="false">IF(AND(E4632&gt;0,AA4632&lt;2,NOT(AND(C4633=C4632,AA4633=AA4632+1))),INDEX(DATAS,AA4632+1),"")</f>
        <v/>
      </c>
      <c r="AI4632" s="60" t="str">
        <f aca="false">IF(AND(AC4632=1,AA4632&lt;2),IF(AND(C4633=C4632,AA4633=AA4632+1),IF(AC4633=1,"",INDEX(DATAS,AA4632+1)),INDEX(DATAS,AA4632+1)),"")</f>
        <v/>
      </c>
    </row>
    <row r="4633" customFormat="false" ht="15" hidden="false" customHeight="false" outlineLevel="0" collapsed="false">
      <c r="A4633" s="60" t="n">
        <v>46310</v>
      </c>
      <c r="B4633" s="0" t="n">
        <v>8</v>
      </c>
      <c r="C4633" s="0" t="n">
        <v>6616</v>
      </c>
      <c r="E4633" s="0" t="n">
        <v>0</v>
      </c>
      <c r="F4633" s="55" t="s">
        <v>1254</v>
      </c>
      <c r="I4633" s="55" t="s">
        <v>157</v>
      </c>
      <c r="L4633" s="0" t="n">
        <v>78</v>
      </c>
      <c r="U4633" s="0" t="n">
        <v>499</v>
      </c>
      <c r="V4633" s="0" t="n">
        <v>1</v>
      </c>
      <c r="W4633" s="60" t="n">
        <v>46233</v>
      </c>
      <c r="X4633" s="55" t="n">
        <f aca="false">IF(I4633="Male",0,1)</f>
        <v>1</v>
      </c>
      <c r="Y4633" s="55" t="n">
        <f aca="false">IF(OR(I4633="DNB",I4633="Dry DNB"),1,0)</f>
        <v>0</v>
      </c>
      <c r="Z4633" s="55" t="n">
        <f aca="false">IF(ISNUMBER(W4633),A4633-W4633,"")</f>
        <v>77</v>
      </c>
      <c r="AA4633" s="55" t="n">
        <f aca="false">MATCH(A4633,DATAS,0)</f>
        <v>2</v>
      </c>
      <c r="AB4633" s="55" t="n">
        <f aca="false">IF(AND(E4633&gt;0,OR(AND(B4633&gt;=1,B4633&lt;=6),B4633=10)),1,0)</f>
        <v>0</v>
      </c>
      <c r="AC4633" s="55" t="n">
        <f aca="false">IF(AND(E4633&gt;0,B4633=10),1,0)</f>
        <v>0</v>
      </c>
      <c r="AD4633" s="55" t="n">
        <f aca="false">IF(AND(C4632=C4633,AA4632=AA4633-1),AB4632,"")</f>
        <v>0</v>
      </c>
      <c r="AE4633" s="55" t="n">
        <f aca="false">IF(AND(C4632=C4633,AA4632=AA4633-1),AC4632,"")</f>
        <v>0</v>
      </c>
      <c r="AF4633" s="55" t="n">
        <f aca="false">IF(AA4633=1,"",IF(AND(AB4633=1,AD4633&lt;&gt;1),1,0))</f>
        <v>0</v>
      </c>
      <c r="AG4633" s="55" t="n">
        <f aca="false">IF(AA4633=1,"",IF(AND(AC4633=1,AE4633&lt;&gt;1),1,0))</f>
        <v>0</v>
      </c>
      <c r="AH4633" s="60" t="str">
        <f aca="false">IF(AND(E4633&gt;0,AA4633&lt;2,NOT(AND(C4634=C4633,AA4634=AA4633+1))),INDEX(DATAS,AA4633+1),"")</f>
        <v/>
      </c>
      <c r="AI4633" s="60" t="str">
        <f aca="false">IF(AND(AC4633=1,AA4633&lt;2),IF(AND(C4634=C4633,AA4634=AA4633+1),IF(AC4634=1,"",INDEX(DATAS,AA4633+1)),INDEX(DATAS,AA4633+1)),"")</f>
        <v/>
      </c>
    </row>
    <row r="4634" customFormat="false" ht="15" hidden="false" customHeight="false" outlineLevel="0" collapsed="false">
      <c r="A4634" s="60" t="n">
        <v>46309</v>
      </c>
      <c r="B4634" s="0" t="n">
        <v>8</v>
      </c>
      <c r="C4634" s="0" t="n">
        <v>6617</v>
      </c>
      <c r="E4634" s="0" t="n">
        <v>0</v>
      </c>
      <c r="F4634" s="55" t="s">
        <v>1254</v>
      </c>
      <c r="I4634" s="55" t="s">
        <v>157</v>
      </c>
      <c r="L4634" s="0" t="n">
        <v>98</v>
      </c>
      <c r="U4634" s="0" t="n">
        <v>498</v>
      </c>
      <c r="V4634" s="0" t="n">
        <v>1</v>
      </c>
      <c r="W4634" s="60" t="n">
        <v>46212</v>
      </c>
      <c r="X4634" s="55" t="n">
        <f aca="false">IF(I4634="Male",0,1)</f>
        <v>1</v>
      </c>
      <c r="Y4634" s="55" t="n">
        <f aca="false">IF(OR(I4634="DNB",I4634="Dry DNB"),1,0)</f>
        <v>0</v>
      </c>
      <c r="Z4634" s="55" t="n">
        <f aca="false">IF(ISNUMBER(W4634),A4634-W4634,"")</f>
        <v>97</v>
      </c>
      <c r="AA4634" s="55" t="n">
        <f aca="false">MATCH(A4634,DATAS,0)</f>
        <v>1</v>
      </c>
      <c r="AB4634" s="55" t="n">
        <f aca="false">IF(AND(E4634&gt;0,OR(AND(B4634&gt;=1,B4634&lt;=6),B4634=10)),1,0)</f>
        <v>0</v>
      </c>
      <c r="AC4634" s="55" t="n">
        <f aca="false">IF(AND(E4634&gt;0,B4634=10),1,0)</f>
        <v>0</v>
      </c>
      <c r="AD4634" s="0" t="str">
        <f aca="false">IF(AND(C4633=C4634,AA4633=AA4634-1),AB4633,"")</f>
        <v/>
      </c>
      <c r="AE4634" s="0" t="str">
        <f aca="false">IF(AND(C4633=C4634,AA4633=AA4634-1),AC4633,"")</f>
        <v/>
      </c>
      <c r="AF4634" s="0" t="str">
        <f aca="false">IF(AA4634=1,"",IF(AND(AB4634=1,AD4634&lt;&gt;1),1,0))</f>
        <v/>
      </c>
      <c r="AG4634" s="0" t="str">
        <f aca="false">IF(AA4634=1,"",IF(AND(AC4634=1,AE4634&lt;&gt;1),1,0))</f>
        <v/>
      </c>
      <c r="AH4634" s="60" t="str">
        <f aca="false">IF(AND(E4634&gt;0,AA4634&lt;2,NOT(AND(C4635=C4634,AA4635=AA4634+1))),INDEX(DATAS,AA4634+1),"")</f>
        <v/>
      </c>
      <c r="AI4634" s="60" t="str">
        <f aca="false">IF(AND(AC4634=1,AA4634&lt;2),IF(AND(C4635=C4634,AA4635=AA4634+1),IF(AC4635=1,"",INDEX(DATAS,AA4634+1)),INDEX(DATAS,AA4634+1)),"")</f>
        <v/>
      </c>
    </row>
    <row r="4635" customFormat="false" ht="15" hidden="false" customHeight="false" outlineLevel="0" collapsed="false">
      <c r="A4635" s="60" t="n">
        <v>46310</v>
      </c>
      <c r="B4635" s="0" t="n">
        <v>8</v>
      </c>
      <c r="C4635" s="0" t="n">
        <v>6617</v>
      </c>
      <c r="E4635" s="0" t="n">
        <v>0</v>
      </c>
      <c r="F4635" s="55" t="s">
        <v>1254</v>
      </c>
      <c r="I4635" s="55" t="s">
        <v>157</v>
      </c>
      <c r="L4635" s="0" t="n">
        <v>99</v>
      </c>
      <c r="U4635" s="0" t="n">
        <v>499</v>
      </c>
      <c r="V4635" s="0" t="n">
        <v>1</v>
      </c>
      <c r="W4635" s="60" t="n">
        <v>46212</v>
      </c>
      <c r="X4635" s="55" t="n">
        <f aca="false">IF(I4635="Male",0,1)</f>
        <v>1</v>
      </c>
      <c r="Y4635" s="55" t="n">
        <f aca="false">IF(OR(I4635="DNB",I4635="Dry DNB"),1,0)</f>
        <v>0</v>
      </c>
      <c r="Z4635" s="55" t="n">
        <f aca="false">IF(ISNUMBER(W4635),A4635-W4635,"")</f>
        <v>98</v>
      </c>
      <c r="AA4635" s="55" t="n">
        <f aca="false">MATCH(A4635,DATAS,0)</f>
        <v>2</v>
      </c>
      <c r="AB4635" s="55" t="n">
        <f aca="false">IF(AND(E4635&gt;0,OR(AND(B4635&gt;=1,B4635&lt;=6),B4635=10)),1,0)</f>
        <v>0</v>
      </c>
      <c r="AC4635" s="55" t="n">
        <f aca="false">IF(AND(E4635&gt;0,B4635=10),1,0)</f>
        <v>0</v>
      </c>
      <c r="AD4635" s="55" t="n">
        <f aca="false">IF(AND(C4634=C4635,AA4634=AA4635-1),AB4634,"")</f>
        <v>0</v>
      </c>
      <c r="AE4635" s="55" t="n">
        <f aca="false">IF(AND(C4634=C4635,AA4634=AA4635-1),AC4634,"")</f>
        <v>0</v>
      </c>
      <c r="AF4635" s="55" t="n">
        <f aca="false">IF(AA4635=1,"",IF(AND(AB4635=1,AD4635&lt;&gt;1),1,0))</f>
        <v>0</v>
      </c>
      <c r="AG4635" s="55" t="n">
        <f aca="false">IF(AA4635=1,"",IF(AND(AC4635=1,AE4635&lt;&gt;1),1,0))</f>
        <v>0</v>
      </c>
      <c r="AH4635" s="60" t="str">
        <f aca="false">IF(AND(E4635&gt;0,AA4635&lt;2,NOT(AND(C4636=C4635,AA4636=AA4635+1))),INDEX(DATAS,AA4635+1),"")</f>
        <v/>
      </c>
      <c r="AI4635" s="60" t="str">
        <f aca="false">IF(AND(AC4635=1,AA4635&lt;2),IF(AND(C4636=C4635,AA4636=AA4635+1),IF(AC4636=1,"",INDEX(DATAS,AA4635+1)),INDEX(DATAS,AA4635+1)),"")</f>
        <v/>
      </c>
    </row>
    <row r="4636" customFormat="false" ht="15" hidden="false" customHeight="false" outlineLevel="0" collapsed="false">
      <c r="A4636" s="60" t="n">
        <v>46309</v>
      </c>
      <c r="B4636" s="0" t="n">
        <v>8</v>
      </c>
      <c r="C4636" s="0" t="n">
        <v>6618</v>
      </c>
      <c r="E4636" s="0" t="n">
        <v>0</v>
      </c>
      <c r="F4636" s="55" t="s">
        <v>1254</v>
      </c>
      <c r="I4636" s="55" t="s">
        <v>157</v>
      </c>
      <c r="L4636" s="0" t="n">
        <v>96</v>
      </c>
      <c r="U4636" s="0" t="n">
        <v>498</v>
      </c>
      <c r="V4636" s="0" t="n">
        <v>1</v>
      </c>
      <c r="W4636" s="60" t="n">
        <v>46214</v>
      </c>
      <c r="X4636" s="55" t="n">
        <f aca="false">IF(I4636="Male",0,1)</f>
        <v>1</v>
      </c>
      <c r="Y4636" s="55" t="n">
        <f aca="false">IF(OR(I4636="DNB",I4636="Dry DNB"),1,0)</f>
        <v>0</v>
      </c>
      <c r="Z4636" s="55" t="n">
        <f aca="false">IF(ISNUMBER(W4636),A4636-W4636,"")</f>
        <v>95</v>
      </c>
      <c r="AA4636" s="55" t="n">
        <f aca="false">MATCH(A4636,DATAS,0)</f>
        <v>1</v>
      </c>
      <c r="AB4636" s="55" t="n">
        <f aca="false">IF(AND(E4636&gt;0,OR(AND(B4636&gt;=1,B4636&lt;=6),B4636=10)),1,0)</f>
        <v>0</v>
      </c>
      <c r="AC4636" s="55" t="n">
        <f aca="false">IF(AND(E4636&gt;0,B4636=10),1,0)</f>
        <v>0</v>
      </c>
      <c r="AD4636" s="0" t="str">
        <f aca="false">IF(AND(C4635=C4636,AA4635=AA4636-1),AB4635,"")</f>
        <v/>
      </c>
      <c r="AE4636" s="0" t="str">
        <f aca="false">IF(AND(C4635=C4636,AA4635=AA4636-1),AC4635,"")</f>
        <v/>
      </c>
      <c r="AF4636" s="0" t="str">
        <f aca="false">IF(AA4636=1,"",IF(AND(AB4636=1,AD4636&lt;&gt;1),1,0))</f>
        <v/>
      </c>
      <c r="AG4636" s="0" t="str">
        <f aca="false">IF(AA4636=1,"",IF(AND(AC4636=1,AE4636&lt;&gt;1),1,0))</f>
        <v/>
      </c>
      <c r="AH4636" s="60" t="str">
        <f aca="false">IF(AND(E4636&gt;0,AA4636&lt;2,NOT(AND(C4637=C4636,AA4637=AA4636+1))),INDEX(DATAS,AA4636+1),"")</f>
        <v/>
      </c>
      <c r="AI4636" s="60" t="str">
        <f aca="false">IF(AND(AC4636=1,AA4636&lt;2),IF(AND(C4637=C4636,AA4637=AA4636+1),IF(AC4637=1,"",INDEX(DATAS,AA4636+1)),INDEX(DATAS,AA4636+1)),"")</f>
        <v/>
      </c>
    </row>
    <row r="4637" customFormat="false" ht="15" hidden="false" customHeight="false" outlineLevel="0" collapsed="false">
      <c r="A4637" s="60" t="n">
        <v>46310</v>
      </c>
      <c r="B4637" s="0" t="n">
        <v>8</v>
      </c>
      <c r="C4637" s="0" t="n">
        <v>6618</v>
      </c>
      <c r="E4637" s="0" t="n">
        <v>0</v>
      </c>
      <c r="F4637" s="55" t="s">
        <v>1254</v>
      </c>
      <c r="I4637" s="55" t="s">
        <v>157</v>
      </c>
      <c r="L4637" s="0" t="n">
        <v>97</v>
      </c>
      <c r="U4637" s="0" t="n">
        <v>499</v>
      </c>
      <c r="V4637" s="0" t="n">
        <v>1</v>
      </c>
      <c r="W4637" s="60" t="n">
        <v>46214</v>
      </c>
      <c r="X4637" s="55" t="n">
        <f aca="false">IF(I4637="Male",0,1)</f>
        <v>1</v>
      </c>
      <c r="Y4637" s="55" t="n">
        <f aca="false">IF(OR(I4637="DNB",I4637="Dry DNB"),1,0)</f>
        <v>0</v>
      </c>
      <c r="Z4637" s="55" t="n">
        <f aca="false">IF(ISNUMBER(W4637),A4637-W4637,"")</f>
        <v>96</v>
      </c>
      <c r="AA4637" s="55" t="n">
        <f aca="false">MATCH(A4637,DATAS,0)</f>
        <v>2</v>
      </c>
      <c r="AB4637" s="55" t="n">
        <f aca="false">IF(AND(E4637&gt;0,OR(AND(B4637&gt;=1,B4637&lt;=6),B4637=10)),1,0)</f>
        <v>0</v>
      </c>
      <c r="AC4637" s="55" t="n">
        <f aca="false">IF(AND(E4637&gt;0,B4637=10),1,0)</f>
        <v>0</v>
      </c>
      <c r="AD4637" s="55" t="n">
        <f aca="false">IF(AND(C4636=C4637,AA4636=AA4637-1),AB4636,"")</f>
        <v>0</v>
      </c>
      <c r="AE4637" s="55" t="n">
        <f aca="false">IF(AND(C4636=C4637,AA4636=AA4637-1),AC4636,"")</f>
        <v>0</v>
      </c>
      <c r="AF4637" s="55" t="n">
        <f aca="false">IF(AA4637=1,"",IF(AND(AB4637=1,AD4637&lt;&gt;1),1,0))</f>
        <v>0</v>
      </c>
      <c r="AG4637" s="55" t="n">
        <f aca="false">IF(AA4637=1,"",IF(AND(AC4637=1,AE4637&lt;&gt;1),1,0))</f>
        <v>0</v>
      </c>
      <c r="AH4637" s="60" t="str">
        <f aca="false">IF(AND(E4637&gt;0,AA4637&lt;2,NOT(AND(C4638=C4637,AA4638=AA4637+1))),INDEX(DATAS,AA4637+1),"")</f>
        <v/>
      </c>
      <c r="AI4637" s="60" t="str">
        <f aca="false">IF(AND(AC4637=1,AA4637&lt;2),IF(AND(C4638=C4637,AA4638=AA4637+1),IF(AC4638=1,"",INDEX(DATAS,AA4637+1)),INDEX(DATAS,AA4637+1)),"")</f>
        <v/>
      </c>
    </row>
    <row r="4638" customFormat="false" ht="15" hidden="false" customHeight="false" outlineLevel="0" collapsed="false">
      <c r="A4638" s="60" t="n">
        <v>46309</v>
      </c>
      <c r="B4638" s="0" t="n">
        <v>8</v>
      </c>
      <c r="C4638" s="0" t="n">
        <v>6619</v>
      </c>
      <c r="E4638" s="0" t="n">
        <v>0</v>
      </c>
      <c r="F4638" s="55" t="s">
        <v>1255</v>
      </c>
      <c r="I4638" s="55" t="s">
        <v>157</v>
      </c>
      <c r="L4638" s="0" t="n">
        <v>92</v>
      </c>
      <c r="U4638" s="0" t="n">
        <v>496</v>
      </c>
      <c r="V4638" s="0" t="n">
        <v>1</v>
      </c>
      <c r="W4638" s="60" t="n">
        <v>46218</v>
      </c>
      <c r="X4638" s="55" t="n">
        <f aca="false">IF(I4638="Male",0,1)</f>
        <v>1</v>
      </c>
      <c r="Y4638" s="55" t="n">
        <f aca="false">IF(OR(I4638="DNB",I4638="Dry DNB"),1,0)</f>
        <v>0</v>
      </c>
      <c r="Z4638" s="55" t="n">
        <f aca="false">IF(ISNUMBER(W4638),A4638-W4638,"")</f>
        <v>91</v>
      </c>
      <c r="AA4638" s="55" t="n">
        <f aca="false">MATCH(A4638,DATAS,0)</f>
        <v>1</v>
      </c>
      <c r="AB4638" s="55" t="n">
        <f aca="false">IF(AND(E4638&gt;0,OR(AND(B4638&gt;=1,B4638&lt;=6),B4638=10)),1,0)</f>
        <v>0</v>
      </c>
      <c r="AC4638" s="55" t="n">
        <f aca="false">IF(AND(E4638&gt;0,B4638=10),1,0)</f>
        <v>0</v>
      </c>
      <c r="AD4638" s="0" t="str">
        <f aca="false">IF(AND(C4637=C4638,AA4637=AA4638-1),AB4637,"")</f>
        <v/>
      </c>
      <c r="AE4638" s="0" t="str">
        <f aca="false">IF(AND(C4637=C4638,AA4637=AA4638-1),AC4637,"")</f>
        <v/>
      </c>
      <c r="AF4638" s="0" t="str">
        <f aca="false">IF(AA4638=1,"",IF(AND(AB4638=1,AD4638&lt;&gt;1),1,0))</f>
        <v/>
      </c>
      <c r="AG4638" s="0" t="str">
        <f aca="false">IF(AA4638=1,"",IF(AND(AC4638=1,AE4638&lt;&gt;1),1,0))</f>
        <v/>
      </c>
      <c r="AH4638" s="60" t="str">
        <f aca="false">IF(AND(E4638&gt;0,AA4638&lt;2,NOT(AND(C4639=C4638,AA4639=AA4638+1))),INDEX(DATAS,AA4638+1),"")</f>
        <v/>
      </c>
      <c r="AI4638" s="60" t="str">
        <f aca="false">IF(AND(AC4638=1,AA4638&lt;2),IF(AND(C4639=C4638,AA4639=AA4638+1),IF(AC4639=1,"",INDEX(DATAS,AA4638+1)),INDEX(DATAS,AA4638+1)),"")</f>
        <v/>
      </c>
    </row>
    <row r="4639" customFormat="false" ht="15" hidden="false" customHeight="false" outlineLevel="0" collapsed="false">
      <c r="A4639" s="60" t="n">
        <v>46310</v>
      </c>
      <c r="B4639" s="0" t="n">
        <v>8</v>
      </c>
      <c r="C4639" s="0" t="n">
        <v>6619</v>
      </c>
      <c r="E4639" s="0" t="n">
        <v>0</v>
      </c>
      <c r="F4639" s="55" t="s">
        <v>1255</v>
      </c>
      <c r="I4639" s="55" t="s">
        <v>157</v>
      </c>
      <c r="L4639" s="0" t="n">
        <v>93</v>
      </c>
      <c r="U4639" s="0" t="n">
        <v>497</v>
      </c>
      <c r="V4639" s="0" t="n">
        <v>1</v>
      </c>
      <c r="W4639" s="60" t="n">
        <v>46218</v>
      </c>
      <c r="X4639" s="55" t="n">
        <f aca="false">IF(I4639="Male",0,1)</f>
        <v>1</v>
      </c>
      <c r="Y4639" s="55" t="n">
        <f aca="false">IF(OR(I4639="DNB",I4639="Dry DNB"),1,0)</f>
        <v>0</v>
      </c>
      <c r="Z4639" s="55" t="n">
        <f aca="false">IF(ISNUMBER(W4639),A4639-W4639,"")</f>
        <v>92</v>
      </c>
      <c r="AA4639" s="55" t="n">
        <f aca="false">MATCH(A4639,DATAS,0)</f>
        <v>2</v>
      </c>
      <c r="AB4639" s="55" t="n">
        <f aca="false">IF(AND(E4639&gt;0,OR(AND(B4639&gt;=1,B4639&lt;=6),B4639=10)),1,0)</f>
        <v>0</v>
      </c>
      <c r="AC4639" s="55" t="n">
        <f aca="false">IF(AND(E4639&gt;0,B4639=10),1,0)</f>
        <v>0</v>
      </c>
      <c r="AD4639" s="55" t="n">
        <f aca="false">IF(AND(C4638=C4639,AA4638=AA4639-1),AB4638,"")</f>
        <v>0</v>
      </c>
      <c r="AE4639" s="55" t="n">
        <f aca="false">IF(AND(C4638=C4639,AA4638=AA4639-1),AC4638,"")</f>
        <v>0</v>
      </c>
      <c r="AF4639" s="55" t="n">
        <f aca="false">IF(AA4639=1,"",IF(AND(AB4639=1,AD4639&lt;&gt;1),1,0))</f>
        <v>0</v>
      </c>
      <c r="AG4639" s="55" t="n">
        <f aca="false">IF(AA4639=1,"",IF(AND(AC4639=1,AE4639&lt;&gt;1),1,0))</f>
        <v>0</v>
      </c>
      <c r="AH4639" s="60" t="str">
        <f aca="false">IF(AND(E4639&gt;0,AA4639&lt;2,NOT(AND(C4640=C4639,AA4640=AA4639+1))),INDEX(DATAS,AA4639+1),"")</f>
        <v/>
      </c>
      <c r="AI4639" s="60" t="str">
        <f aca="false">IF(AND(AC4639=1,AA4639&lt;2),IF(AND(C4640=C4639,AA4640=AA4639+1),IF(AC4640=1,"",INDEX(DATAS,AA4639+1)),INDEX(DATAS,AA4639+1)),"")</f>
        <v/>
      </c>
    </row>
    <row r="4640" customFormat="false" ht="15" hidden="false" customHeight="false" outlineLevel="0" collapsed="false">
      <c r="A4640" s="60" t="n">
        <v>46309</v>
      </c>
      <c r="B4640" s="0" t="n">
        <v>8</v>
      </c>
      <c r="C4640" s="0" t="n">
        <v>6620</v>
      </c>
      <c r="E4640" s="0" t="n">
        <v>0</v>
      </c>
      <c r="F4640" s="55" t="s">
        <v>1255</v>
      </c>
      <c r="I4640" s="55" t="s">
        <v>157</v>
      </c>
      <c r="L4640" s="0" t="n">
        <v>85</v>
      </c>
      <c r="U4640" s="0" t="n">
        <v>496</v>
      </c>
      <c r="V4640" s="0" t="n">
        <v>2</v>
      </c>
      <c r="W4640" s="60" t="n">
        <v>46225</v>
      </c>
      <c r="X4640" s="55" t="n">
        <f aca="false">IF(I4640="Male",0,1)</f>
        <v>1</v>
      </c>
      <c r="Y4640" s="55" t="n">
        <f aca="false">IF(OR(I4640="DNB",I4640="Dry DNB"),1,0)</f>
        <v>0</v>
      </c>
      <c r="Z4640" s="55" t="n">
        <f aca="false">IF(ISNUMBER(W4640),A4640-W4640,"")</f>
        <v>84</v>
      </c>
      <c r="AA4640" s="55" t="n">
        <f aca="false">MATCH(A4640,DATAS,0)</f>
        <v>1</v>
      </c>
      <c r="AB4640" s="55" t="n">
        <f aca="false">IF(AND(E4640&gt;0,OR(AND(B4640&gt;=1,B4640&lt;=6),B4640=10)),1,0)</f>
        <v>0</v>
      </c>
      <c r="AC4640" s="55" t="n">
        <f aca="false">IF(AND(E4640&gt;0,B4640=10),1,0)</f>
        <v>0</v>
      </c>
      <c r="AD4640" s="0" t="str">
        <f aca="false">IF(AND(C4639=C4640,AA4639=AA4640-1),AB4639,"")</f>
        <v/>
      </c>
      <c r="AE4640" s="0" t="str">
        <f aca="false">IF(AND(C4639=C4640,AA4639=AA4640-1),AC4639,"")</f>
        <v/>
      </c>
      <c r="AF4640" s="0" t="str">
        <f aca="false">IF(AA4640=1,"",IF(AND(AB4640=1,AD4640&lt;&gt;1),1,0))</f>
        <v/>
      </c>
      <c r="AG4640" s="0" t="str">
        <f aca="false">IF(AA4640=1,"",IF(AND(AC4640=1,AE4640&lt;&gt;1),1,0))</f>
        <v/>
      </c>
      <c r="AH4640" s="60" t="str">
        <f aca="false">IF(AND(E4640&gt;0,AA4640&lt;2,NOT(AND(C4641=C4640,AA4641=AA4640+1))),INDEX(DATAS,AA4640+1),"")</f>
        <v/>
      </c>
      <c r="AI4640" s="60" t="str">
        <f aca="false">IF(AND(AC4640=1,AA4640&lt;2),IF(AND(C4641=C4640,AA4641=AA4640+1),IF(AC4641=1,"",INDEX(DATAS,AA4640+1)),INDEX(DATAS,AA4640+1)),"")</f>
        <v/>
      </c>
    </row>
    <row r="4641" customFormat="false" ht="15" hidden="false" customHeight="false" outlineLevel="0" collapsed="false">
      <c r="A4641" s="60" t="n">
        <v>46310</v>
      </c>
      <c r="B4641" s="0" t="n">
        <v>8</v>
      </c>
      <c r="C4641" s="0" t="n">
        <v>6620</v>
      </c>
      <c r="E4641" s="0" t="n">
        <v>0</v>
      </c>
      <c r="F4641" s="55" t="s">
        <v>1255</v>
      </c>
      <c r="I4641" s="55" t="s">
        <v>157</v>
      </c>
      <c r="L4641" s="0" t="n">
        <v>86</v>
      </c>
      <c r="U4641" s="0" t="n">
        <v>497</v>
      </c>
      <c r="V4641" s="0" t="n">
        <v>2</v>
      </c>
      <c r="W4641" s="60" t="n">
        <v>46225</v>
      </c>
      <c r="X4641" s="55" t="n">
        <f aca="false">IF(I4641="Male",0,1)</f>
        <v>1</v>
      </c>
      <c r="Y4641" s="55" t="n">
        <f aca="false">IF(OR(I4641="DNB",I4641="Dry DNB"),1,0)</f>
        <v>0</v>
      </c>
      <c r="Z4641" s="55" t="n">
        <f aca="false">IF(ISNUMBER(W4641),A4641-W4641,"")</f>
        <v>85</v>
      </c>
      <c r="AA4641" s="55" t="n">
        <f aca="false">MATCH(A4641,DATAS,0)</f>
        <v>2</v>
      </c>
      <c r="AB4641" s="55" t="n">
        <f aca="false">IF(AND(E4641&gt;0,OR(AND(B4641&gt;=1,B4641&lt;=6),B4641=10)),1,0)</f>
        <v>0</v>
      </c>
      <c r="AC4641" s="55" t="n">
        <f aca="false">IF(AND(E4641&gt;0,B4641=10),1,0)</f>
        <v>0</v>
      </c>
      <c r="AD4641" s="55" t="n">
        <f aca="false">IF(AND(C4640=C4641,AA4640=AA4641-1),AB4640,"")</f>
        <v>0</v>
      </c>
      <c r="AE4641" s="55" t="n">
        <f aca="false">IF(AND(C4640=C4641,AA4640=AA4641-1),AC4640,"")</f>
        <v>0</v>
      </c>
      <c r="AF4641" s="55" t="n">
        <f aca="false">IF(AA4641=1,"",IF(AND(AB4641=1,AD4641&lt;&gt;1),1,0))</f>
        <v>0</v>
      </c>
      <c r="AG4641" s="55" t="n">
        <f aca="false">IF(AA4641=1,"",IF(AND(AC4641=1,AE4641&lt;&gt;1),1,0))</f>
        <v>0</v>
      </c>
      <c r="AH4641" s="60" t="str">
        <f aca="false">IF(AND(E4641&gt;0,AA4641&lt;2,NOT(AND(C4642=C4641,AA4642=AA4641+1))),INDEX(DATAS,AA4641+1),"")</f>
        <v/>
      </c>
      <c r="AI4641" s="60" t="str">
        <f aca="false">IF(AND(AC4641=1,AA4641&lt;2),IF(AND(C4642=C4641,AA4642=AA4641+1),IF(AC4642=1,"",INDEX(DATAS,AA4641+1)),INDEX(DATAS,AA4641+1)),"")</f>
        <v/>
      </c>
    </row>
    <row r="4642" customFormat="false" ht="15" hidden="false" customHeight="false" outlineLevel="0" collapsed="false">
      <c r="A4642" s="60" t="n">
        <v>46309</v>
      </c>
      <c r="B4642" s="0" t="n">
        <v>11</v>
      </c>
      <c r="C4642" s="0" t="n">
        <v>6621</v>
      </c>
      <c r="E4642" s="0" t="n">
        <v>0</v>
      </c>
      <c r="F4642" s="55" t="s">
        <v>1255</v>
      </c>
      <c r="I4642" s="55" t="s">
        <v>187</v>
      </c>
      <c r="U4642" s="0" t="n">
        <v>496</v>
      </c>
      <c r="V4642" s="0" t="n">
        <v>4</v>
      </c>
      <c r="W4642" s="60" t="n">
        <v>46288</v>
      </c>
      <c r="X4642" s="55" t="n">
        <f aca="false">IF(I4642="Male",0,1)</f>
        <v>1</v>
      </c>
      <c r="Y4642" s="55" t="n">
        <f aca="false">IF(OR(I4642="DNB",I4642="Dry DNB"),1,0)</f>
        <v>0</v>
      </c>
      <c r="Z4642" s="55" t="n">
        <f aca="false">IF(ISNUMBER(W4642),A4642-W4642,"")</f>
        <v>21</v>
      </c>
      <c r="AA4642" s="55" t="n">
        <f aca="false">MATCH(A4642,DATAS,0)</f>
        <v>1</v>
      </c>
      <c r="AB4642" s="55" t="n">
        <f aca="false">IF(AND(E4642&gt;0,OR(AND(B4642&gt;=1,B4642&lt;=6),B4642=10)),1,0)</f>
        <v>0</v>
      </c>
      <c r="AC4642" s="55" t="n">
        <f aca="false">IF(AND(E4642&gt;0,B4642=10),1,0)</f>
        <v>0</v>
      </c>
      <c r="AD4642" s="0" t="str">
        <f aca="false">IF(AND(C4641=C4642,AA4641=AA4642-1),AB4641,"")</f>
        <v/>
      </c>
      <c r="AE4642" s="0" t="str">
        <f aca="false">IF(AND(C4641=C4642,AA4641=AA4642-1),AC4641,"")</f>
        <v/>
      </c>
      <c r="AF4642" s="0" t="str">
        <f aca="false">IF(AA4642=1,"",IF(AND(AB4642=1,AD4642&lt;&gt;1),1,0))</f>
        <v/>
      </c>
      <c r="AG4642" s="0" t="str">
        <f aca="false">IF(AA4642=1,"",IF(AND(AC4642=1,AE4642&lt;&gt;1),1,0))</f>
        <v/>
      </c>
      <c r="AH4642" s="60" t="str">
        <f aca="false">IF(AND(E4642&gt;0,AA4642&lt;2,NOT(AND(C4643=C4642,AA4643=AA4642+1))),INDEX(DATAS,AA4642+1),"")</f>
        <v/>
      </c>
      <c r="AI4642" s="60" t="str">
        <f aca="false">IF(AND(AC4642=1,AA4642&lt;2),IF(AND(C4643=C4642,AA4643=AA4642+1),IF(AC4643=1,"",INDEX(DATAS,AA4642+1)),INDEX(DATAS,AA4642+1)),"")</f>
        <v/>
      </c>
    </row>
    <row r="4643" customFormat="false" ht="15" hidden="false" customHeight="false" outlineLevel="0" collapsed="false">
      <c r="A4643" s="60" t="n">
        <v>46310</v>
      </c>
      <c r="B4643" s="0" t="n">
        <v>11</v>
      </c>
      <c r="C4643" s="0" t="n">
        <v>6621</v>
      </c>
      <c r="E4643" s="0" t="n">
        <v>0</v>
      </c>
      <c r="F4643" s="55" t="s">
        <v>1255</v>
      </c>
      <c r="I4643" s="55" t="s">
        <v>187</v>
      </c>
      <c r="U4643" s="0" t="n">
        <v>497</v>
      </c>
      <c r="V4643" s="0" t="n">
        <v>4</v>
      </c>
      <c r="W4643" s="60" t="n">
        <v>46288</v>
      </c>
      <c r="X4643" s="55" t="n">
        <f aca="false">IF(I4643="Male",0,1)</f>
        <v>1</v>
      </c>
      <c r="Y4643" s="55" t="n">
        <f aca="false">IF(OR(I4643="DNB",I4643="Dry DNB"),1,0)</f>
        <v>0</v>
      </c>
      <c r="Z4643" s="55" t="n">
        <f aca="false">IF(ISNUMBER(W4643),A4643-W4643,"")</f>
        <v>22</v>
      </c>
      <c r="AA4643" s="55" t="n">
        <f aca="false">MATCH(A4643,DATAS,0)</f>
        <v>2</v>
      </c>
      <c r="AB4643" s="55" t="n">
        <f aca="false">IF(AND(E4643&gt;0,OR(AND(B4643&gt;=1,B4643&lt;=6),B4643=10)),1,0)</f>
        <v>0</v>
      </c>
      <c r="AC4643" s="55" t="n">
        <f aca="false">IF(AND(E4643&gt;0,B4643=10),1,0)</f>
        <v>0</v>
      </c>
      <c r="AD4643" s="55" t="n">
        <f aca="false">IF(AND(C4642=C4643,AA4642=AA4643-1),AB4642,"")</f>
        <v>0</v>
      </c>
      <c r="AE4643" s="55" t="n">
        <f aca="false">IF(AND(C4642=C4643,AA4642=AA4643-1),AC4642,"")</f>
        <v>0</v>
      </c>
      <c r="AF4643" s="55" t="n">
        <f aca="false">IF(AA4643=1,"",IF(AND(AB4643=1,AD4643&lt;&gt;1),1,0))</f>
        <v>0</v>
      </c>
      <c r="AG4643" s="55" t="n">
        <f aca="false">IF(AA4643=1,"",IF(AND(AC4643=1,AE4643&lt;&gt;1),1,0))</f>
        <v>0</v>
      </c>
      <c r="AH4643" s="60" t="str">
        <f aca="false">IF(AND(E4643&gt;0,AA4643&lt;2,NOT(AND(C4644=C4643,AA4644=AA4643+1))),INDEX(DATAS,AA4643+1),"")</f>
        <v/>
      </c>
      <c r="AI4643" s="60" t="str">
        <f aca="false">IF(AND(AC4643=1,AA4643&lt;2),IF(AND(C4644=C4643,AA4644=AA4643+1),IF(AC4644=1,"",INDEX(DATAS,AA4643+1)),INDEX(DATAS,AA4643+1)),"")</f>
        <v/>
      </c>
    </row>
    <row r="4644" customFormat="false" ht="15" hidden="false" customHeight="false" outlineLevel="0" collapsed="false">
      <c r="A4644" s="60" t="n">
        <v>46309</v>
      </c>
      <c r="B4644" s="0" t="n">
        <v>8</v>
      </c>
      <c r="C4644" s="0" t="n">
        <v>6622</v>
      </c>
      <c r="E4644" s="0" t="n">
        <v>0</v>
      </c>
      <c r="F4644" s="55" t="s">
        <v>1255</v>
      </c>
      <c r="I4644" s="55" t="s">
        <v>157</v>
      </c>
      <c r="L4644" s="0" t="n">
        <v>55</v>
      </c>
      <c r="U4644" s="0" t="n">
        <v>496</v>
      </c>
      <c r="V4644" s="0" t="n">
        <v>2</v>
      </c>
      <c r="W4644" s="60" t="n">
        <v>46214</v>
      </c>
      <c r="X4644" s="55" t="n">
        <f aca="false">IF(I4644="Male",0,1)</f>
        <v>1</v>
      </c>
      <c r="Y4644" s="55" t="n">
        <f aca="false">IF(OR(I4644="DNB",I4644="Dry DNB"),1,0)</f>
        <v>0</v>
      </c>
      <c r="Z4644" s="55" t="n">
        <f aca="false">IF(ISNUMBER(W4644),A4644-W4644,"")</f>
        <v>95</v>
      </c>
      <c r="AA4644" s="55" t="n">
        <f aca="false">MATCH(A4644,DATAS,0)</f>
        <v>1</v>
      </c>
      <c r="AB4644" s="55" t="n">
        <f aca="false">IF(AND(E4644&gt;0,OR(AND(B4644&gt;=1,B4644&lt;=6),B4644=10)),1,0)</f>
        <v>0</v>
      </c>
      <c r="AC4644" s="55" t="n">
        <f aca="false">IF(AND(E4644&gt;0,B4644=10),1,0)</f>
        <v>0</v>
      </c>
      <c r="AD4644" s="0" t="str">
        <f aca="false">IF(AND(C4643=C4644,AA4643=AA4644-1),AB4643,"")</f>
        <v/>
      </c>
      <c r="AE4644" s="0" t="str">
        <f aca="false">IF(AND(C4643=C4644,AA4643=AA4644-1),AC4643,"")</f>
        <v/>
      </c>
      <c r="AF4644" s="0" t="str">
        <f aca="false">IF(AA4644=1,"",IF(AND(AB4644=1,AD4644&lt;&gt;1),1,0))</f>
        <v/>
      </c>
      <c r="AG4644" s="0" t="str">
        <f aca="false">IF(AA4644=1,"",IF(AND(AC4644=1,AE4644&lt;&gt;1),1,0))</f>
        <v/>
      </c>
      <c r="AH4644" s="60" t="str">
        <f aca="false">IF(AND(E4644&gt;0,AA4644&lt;2,NOT(AND(C4645=C4644,AA4645=AA4644+1))),INDEX(DATAS,AA4644+1),"")</f>
        <v/>
      </c>
      <c r="AI4644" s="60" t="str">
        <f aca="false">IF(AND(AC4644=1,AA4644&lt;2),IF(AND(C4645=C4644,AA4645=AA4644+1),IF(AC4645=1,"",INDEX(DATAS,AA4644+1)),INDEX(DATAS,AA4644+1)),"")</f>
        <v/>
      </c>
    </row>
    <row r="4645" customFormat="false" ht="15" hidden="false" customHeight="false" outlineLevel="0" collapsed="false">
      <c r="A4645" s="60" t="n">
        <v>46310</v>
      </c>
      <c r="B4645" s="0" t="n">
        <v>8</v>
      </c>
      <c r="C4645" s="0" t="n">
        <v>6622</v>
      </c>
      <c r="E4645" s="0" t="n">
        <v>0</v>
      </c>
      <c r="F4645" s="55" t="s">
        <v>1255</v>
      </c>
      <c r="I4645" s="55" t="s">
        <v>157</v>
      </c>
      <c r="L4645" s="0" t="n">
        <v>56</v>
      </c>
      <c r="U4645" s="0" t="n">
        <v>497</v>
      </c>
      <c r="V4645" s="0" t="n">
        <v>2</v>
      </c>
      <c r="W4645" s="60" t="n">
        <v>46214</v>
      </c>
      <c r="X4645" s="55" t="n">
        <f aca="false">IF(I4645="Male",0,1)</f>
        <v>1</v>
      </c>
      <c r="Y4645" s="55" t="n">
        <f aca="false">IF(OR(I4645="DNB",I4645="Dry DNB"),1,0)</f>
        <v>0</v>
      </c>
      <c r="Z4645" s="55" t="n">
        <f aca="false">IF(ISNUMBER(W4645),A4645-W4645,"")</f>
        <v>96</v>
      </c>
      <c r="AA4645" s="55" t="n">
        <f aca="false">MATCH(A4645,DATAS,0)</f>
        <v>2</v>
      </c>
      <c r="AB4645" s="55" t="n">
        <f aca="false">IF(AND(E4645&gt;0,OR(AND(B4645&gt;=1,B4645&lt;=6),B4645=10)),1,0)</f>
        <v>0</v>
      </c>
      <c r="AC4645" s="55" t="n">
        <f aca="false">IF(AND(E4645&gt;0,B4645=10),1,0)</f>
        <v>0</v>
      </c>
      <c r="AD4645" s="55" t="n">
        <f aca="false">IF(AND(C4644=C4645,AA4644=AA4645-1),AB4644,"")</f>
        <v>0</v>
      </c>
      <c r="AE4645" s="55" t="n">
        <f aca="false">IF(AND(C4644=C4645,AA4644=AA4645-1),AC4644,"")</f>
        <v>0</v>
      </c>
      <c r="AF4645" s="55" t="n">
        <f aca="false">IF(AA4645=1,"",IF(AND(AB4645=1,AD4645&lt;&gt;1),1,0))</f>
        <v>0</v>
      </c>
      <c r="AG4645" s="55" t="n">
        <f aca="false">IF(AA4645=1,"",IF(AND(AC4645=1,AE4645&lt;&gt;1),1,0))</f>
        <v>0</v>
      </c>
      <c r="AH4645" s="60" t="str">
        <f aca="false">IF(AND(E4645&gt;0,AA4645&lt;2,NOT(AND(C4646=C4645,AA4646=AA4645+1))),INDEX(DATAS,AA4645+1),"")</f>
        <v/>
      </c>
      <c r="AI4645" s="60" t="str">
        <f aca="false">IF(AND(AC4645=1,AA4645&lt;2),IF(AND(C4646=C4645,AA4646=AA4645+1),IF(AC4646=1,"",INDEX(DATAS,AA4645+1)),INDEX(DATAS,AA4645+1)),"")</f>
        <v/>
      </c>
    </row>
    <row r="4646" customFormat="false" ht="15" hidden="false" customHeight="false" outlineLevel="0" collapsed="false">
      <c r="A4646" s="60" t="n">
        <v>46309</v>
      </c>
      <c r="B4646" s="0" t="n">
        <v>8</v>
      </c>
      <c r="C4646" s="0" t="n">
        <v>6623</v>
      </c>
      <c r="E4646" s="0" t="n">
        <v>0</v>
      </c>
      <c r="F4646" s="55" t="s">
        <v>1255</v>
      </c>
      <c r="I4646" s="55" t="s">
        <v>157</v>
      </c>
      <c r="L4646" s="0" t="n">
        <v>96</v>
      </c>
      <c r="U4646" s="0" t="n">
        <v>496</v>
      </c>
      <c r="V4646" s="0" t="n">
        <v>1</v>
      </c>
      <c r="W4646" s="60" t="n">
        <v>46214</v>
      </c>
      <c r="X4646" s="55" t="n">
        <f aca="false">IF(I4646="Male",0,1)</f>
        <v>1</v>
      </c>
      <c r="Y4646" s="55" t="n">
        <f aca="false">IF(OR(I4646="DNB",I4646="Dry DNB"),1,0)</f>
        <v>0</v>
      </c>
      <c r="Z4646" s="55" t="n">
        <f aca="false">IF(ISNUMBER(W4646),A4646-W4646,"")</f>
        <v>95</v>
      </c>
      <c r="AA4646" s="55" t="n">
        <f aca="false">MATCH(A4646,DATAS,0)</f>
        <v>1</v>
      </c>
      <c r="AB4646" s="55" t="n">
        <f aca="false">IF(AND(E4646&gt;0,OR(AND(B4646&gt;=1,B4646&lt;=6),B4646=10)),1,0)</f>
        <v>0</v>
      </c>
      <c r="AC4646" s="55" t="n">
        <f aca="false">IF(AND(E4646&gt;0,B4646=10),1,0)</f>
        <v>0</v>
      </c>
      <c r="AD4646" s="0" t="str">
        <f aca="false">IF(AND(C4645=C4646,AA4645=AA4646-1),AB4645,"")</f>
        <v/>
      </c>
      <c r="AE4646" s="0" t="str">
        <f aca="false">IF(AND(C4645=C4646,AA4645=AA4646-1),AC4645,"")</f>
        <v/>
      </c>
      <c r="AF4646" s="0" t="str">
        <f aca="false">IF(AA4646=1,"",IF(AND(AB4646=1,AD4646&lt;&gt;1),1,0))</f>
        <v/>
      </c>
      <c r="AG4646" s="0" t="str">
        <f aca="false">IF(AA4646=1,"",IF(AND(AC4646=1,AE4646&lt;&gt;1),1,0))</f>
        <v/>
      </c>
      <c r="AH4646" s="60" t="str">
        <f aca="false">IF(AND(E4646&gt;0,AA4646&lt;2,NOT(AND(C4647=C4646,AA4647=AA4646+1))),INDEX(DATAS,AA4646+1),"")</f>
        <v/>
      </c>
      <c r="AI4646" s="60" t="str">
        <f aca="false">IF(AND(AC4646=1,AA4646&lt;2),IF(AND(C4647=C4646,AA4647=AA4646+1),IF(AC4647=1,"",INDEX(DATAS,AA4646+1)),INDEX(DATAS,AA4646+1)),"")</f>
        <v/>
      </c>
    </row>
    <row r="4647" customFormat="false" ht="15" hidden="false" customHeight="false" outlineLevel="0" collapsed="false">
      <c r="A4647" s="60" t="n">
        <v>46310</v>
      </c>
      <c r="B4647" s="0" t="n">
        <v>8</v>
      </c>
      <c r="C4647" s="0" t="n">
        <v>6623</v>
      </c>
      <c r="E4647" s="0" t="n">
        <v>0</v>
      </c>
      <c r="F4647" s="55" t="s">
        <v>1255</v>
      </c>
      <c r="I4647" s="55" t="s">
        <v>157</v>
      </c>
      <c r="L4647" s="0" t="n">
        <v>97</v>
      </c>
      <c r="U4647" s="0" t="n">
        <v>497</v>
      </c>
      <c r="V4647" s="0" t="n">
        <v>1</v>
      </c>
      <c r="W4647" s="60" t="n">
        <v>46214</v>
      </c>
      <c r="X4647" s="55" t="n">
        <f aca="false">IF(I4647="Male",0,1)</f>
        <v>1</v>
      </c>
      <c r="Y4647" s="55" t="n">
        <f aca="false">IF(OR(I4647="DNB",I4647="Dry DNB"),1,0)</f>
        <v>0</v>
      </c>
      <c r="Z4647" s="55" t="n">
        <f aca="false">IF(ISNUMBER(W4647),A4647-W4647,"")</f>
        <v>96</v>
      </c>
      <c r="AA4647" s="55" t="n">
        <f aca="false">MATCH(A4647,DATAS,0)</f>
        <v>2</v>
      </c>
      <c r="AB4647" s="55" t="n">
        <f aca="false">IF(AND(E4647&gt;0,OR(AND(B4647&gt;=1,B4647&lt;=6),B4647=10)),1,0)</f>
        <v>0</v>
      </c>
      <c r="AC4647" s="55" t="n">
        <f aca="false">IF(AND(E4647&gt;0,B4647=10),1,0)</f>
        <v>0</v>
      </c>
      <c r="AD4647" s="55" t="n">
        <f aca="false">IF(AND(C4646=C4647,AA4646=AA4647-1),AB4646,"")</f>
        <v>0</v>
      </c>
      <c r="AE4647" s="55" t="n">
        <f aca="false">IF(AND(C4646=C4647,AA4646=AA4647-1),AC4646,"")</f>
        <v>0</v>
      </c>
      <c r="AF4647" s="55" t="n">
        <f aca="false">IF(AA4647=1,"",IF(AND(AB4647=1,AD4647&lt;&gt;1),1,0))</f>
        <v>0</v>
      </c>
      <c r="AG4647" s="55" t="n">
        <f aca="false">IF(AA4647=1,"",IF(AND(AC4647=1,AE4647&lt;&gt;1),1,0))</f>
        <v>0</v>
      </c>
      <c r="AH4647" s="60" t="str">
        <f aca="false">IF(AND(E4647&gt;0,AA4647&lt;2,NOT(AND(C4648=C4647,AA4648=AA4647+1))),INDEX(DATAS,AA4647+1),"")</f>
        <v/>
      </c>
      <c r="AI4647" s="60" t="str">
        <f aca="false">IF(AND(AC4647=1,AA4647&lt;2),IF(AND(C4648=C4647,AA4648=AA4647+1),IF(AC4648=1,"",INDEX(DATAS,AA4647+1)),INDEX(DATAS,AA4647+1)),"")</f>
        <v/>
      </c>
    </row>
    <row r="4648" customFormat="false" ht="15" hidden="false" customHeight="false" outlineLevel="0" collapsed="false">
      <c r="A4648" s="60" t="n">
        <v>46309</v>
      </c>
      <c r="B4648" s="0" t="n">
        <v>8</v>
      </c>
      <c r="C4648" s="0" t="n">
        <v>6625</v>
      </c>
      <c r="E4648" s="0" t="n">
        <v>0</v>
      </c>
      <c r="F4648" s="55" t="s">
        <v>1255</v>
      </c>
      <c r="I4648" s="55" t="s">
        <v>157</v>
      </c>
      <c r="L4648" s="0" t="n">
        <v>92</v>
      </c>
      <c r="U4648" s="0" t="n">
        <v>496</v>
      </c>
      <c r="V4648" s="0" t="n">
        <v>1</v>
      </c>
      <c r="W4648" s="60" t="n">
        <v>46218</v>
      </c>
      <c r="X4648" s="55" t="n">
        <f aca="false">IF(I4648="Male",0,1)</f>
        <v>1</v>
      </c>
      <c r="Y4648" s="55" t="n">
        <f aca="false">IF(OR(I4648="DNB",I4648="Dry DNB"),1,0)</f>
        <v>0</v>
      </c>
      <c r="Z4648" s="55" t="n">
        <f aca="false">IF(ISNUMBER(W4648),A4648-W4648,"")</f>
        <v>91</v>
      </c>
      <c r="AA4648" s="55" t="n">
        <f aca="false">MATCH(A4648,DATAS,0)</f>
        <v>1</v>
      </c>
      <c r="AB4648" s="55" t="n">
        <f aca="false">IF(AND(E4648&gt;0,OR(AND(B4648&gt;=1,B4648&lt;=6),B4648=10)),1,0)</f>
        <v>0</v>
      </c>
      <c r="AC4648" s="55" t="n">
        <f aca="false">IF(AND(E4648&gt;0,B4648=10),1,0)</f>
        <v>0</v>
      </c>
      <c r="AD4648" s="0" t="str">
        <f aca="false">IF(AND(C4647=C4648,AA4647=AA4648-1),AB4647,"")</f>
        <v/>
      </c>
      <c r="AE4648" s="0" t="str">
        <f aca="false">IF(AND(C4647=C4648,AA4647=AA4648-1),AC4647,"")</f>
        <v/>
      </c>
      <c r="AF4648" s="0" t="str">
        <f aca="false">IF(AA4648=1,"",IF(AND(AB4648=1,AD4648&lt;&gt;1),1,0))</f>
        <v/>
      </c>
      <c r="AG4648" s="0" t="str">
        <f aca="false">IF(AA4648=1,"",IF(AND(AC4648=1,AE4648&lt;&gt;1),1,0))</f>
        <v/>
      </c>
      <c r="AH4648" s="60" t="str">
        <f aca="false">IF(AND(E4648&gt;0,AA4648&lt;2,NOT(AND(C4649=C4648,AA4649=AA4648+1))),INDEX(DATAS,AA4648+1),"")</f>
        <v/>
      </c>
      <c r="AI4648" s="60" t="str">
        <f aca="false">IF(AND(AC4648=1,AA4648&lt;2),IF(AND(C4649=C4648,AA4649=AA4648+1),IF(AC4649=1,"",INDEX(DATAS,AA4648+1)),INDEX(DATAS,AA4648+1)),"")</f>
        <v/>
      </c>
    </row>
    <row r="4649" customFormat="false" ht="15" hidden="false" customHeight="false" outlineLevel="0" collapsed="false">
      <c r="A4649" s="60" t="n">
        <v>46310</v>
      </c>
      <c r="B4649" s="0" t="n">
        <v>8</v>
      </c>
      <c r="C4649" s="0" t="n">
        <v>6625</v>
      </c>
      <c r="E4649" s="0" t="n">
        <v>0</v>
      </c>
      <c r="F4649" s="55" t="s">
        <v>1255</v>
      </c>
      <c r="I4649" s="55" t="s">
        <v>157</v>
      </c>
      <c r="L4649" s="0" t="n">
        <v>93</v>
      </c>
      <c r="U4649" s="0" t="n">
        <v>497</v>
      </c>
      <c r="V4649" s="0" t="n">
        <v>1</v>
      </c>
      <c r="W4649" s="60" t="n">
        <v>46218</v>
      </c>
      <c r="X4649" s="55" t="n">
        <f aca="false">IF(I4649="Male",0,1)</f>
        <v>1</v>
      </c>
      <c r="Y4649" s="55" t="n">
        <f aca="false">IF(OR(I4649="DNB",I4649="Dry DNB"),1,0)</f>
        <v>0</v>
      </c>
      <c r="Z4649" s="55" t="n">
        <f aca="false">IF(ISNUMBER(W4649),A4649-W4649,"")</f>
        <v>92</v>
      </c>
      <c r="AA4649" s="55" t="n">
        <f aca="false">MATCH(A4649,DATAS,0)</f>
        <v>2</v>
      </c>
      <c r="AB4649" s="55" t="n">
        <f aca="false">IF(AND(E4649&gt;0,OR(AND(B4649&gt;=1,B4649&lt;=6),B4649=10)),1,0)</f>
        <v>0</v>
      </c>
      <c r="AC4649" s="55" t="n">
        <f aca="false">IF(AND(E4649&gt;0,B4649=10),1,0)</f>
        <v>0</v>
      </c>
      <c r="AD4649" s="55" t="n">
        <f aca="false">IF(AND(C4648=C4649,AA4648=AA4649-1),AB4648,"")</f>
        <v>0</v>
      </c>
      <c r="AE4649" s="55" t="n">
        <f aca="false">IF(AND(C4648=C4649,AA4648=AA4649-1),AC4648,"")</f>
        <v>0</v>
      </c>
      <c r="AF4649" s="55" t="n">
        <f aca="false">IF(AA4649=1,"",IF(AND(AB4649=1,AD4649&lt;&gt;1),1,0))</f>
        <v>0</v>
      </c>
      <c r="AG4649" s="55" t="n">
        <f aca="false">IF(AA4649=1,"",IF(AND(AC4649=1,AE4649&lt;&gt;1),1,0))</f>
        <v>0</v>
      </c>
      <c r="AH4649" s="60" t="str">
        <f aca="false">IF(AND(E4649&gt;0,AA4649&lt;2,NOT(AND(C4650=C4649,AA4650=AA4649+1))),INDEX(DATAS,AA4649+1),"")</f>
        <v/>
      </c>
      <c r="AI4649" s="60" t="str">
        <f aca="false">IF(AND(AC4649=1,AA4649&lt;2),IF(AND(C4650=C4649,AA4650=AA4649+1),IF(AC4650=1,"",INDEX(DATAS,AA4649+1)),INDEX(DATAS,AA4649+1)),"")</f>
        <v/>
      </c>
    </row>
    <row r="4650" customFormat="false" ht="15" hidden="false" customHeight="false" outlineLevel="0" collapsed="false">
      <c r="A4650" s="60" t="n">
        <v>46309</v>
      </c>
      <c r="B4650" s="0" t="n">
        <v>8</v>
      </c>
      <c r="C4650" s="0" t="n">
        <v>6626</v>
      </c>
      <c r="E4650" s="0" t="n">
        <v>0</v>
      </c>
      <c r="F4650" s="55" t="s">
        <v>1256</v>
      </c>
      <c r="I4650" s="55" t="s">
        <v>157</v>
      </c>
      <c r="L4650" s="0" t="n">
        <v>72</v>
      </c>
      <c r="U4650" s="0" t="n">
        <v>495</v>
      </c>
      <c r="V4650" s="0" t="n">
        <v>2</v>
      </c>
      <c r="W4650" s="60" t="n">
        <v>46238</v>
      </c>
      <c r="X4650" s="55" t="n">
        <f aca="false">IF(I4650="Male",0,1)</f>
        <v>1</v>
      </c>
      <c r="Y4650" s="55" t="n">
        <f aca="false">IF(OR(I4650="DNB",I4650="Dry DNB"),1,0)</f>
        <v>0</v>
      </c>
      <c r="Z4650" s="55" t="n">
        <f aca="false">IF(ISNUMBER(W4650),A4650-W4650,"")</f>
        <v>71</v>
      </c>
      <c r="AA4650" s="55" t="n">
        <f aca="false">MATCH(A4650,DATAS,0)</f>
        <v>1</v>
      </c>
      <c r="AB4650" s="55" t="n">
        <f aca="false">IF(AND(E4650&gt;0,OR(AND(B4650&gt;=1,B4650&lt;=6),B4650=10)),1,0)</f>
        <v>0</v>
      </c>
      <c r="AC4650" s="55" t="n">
        <f aca="false">IF(AND(E4650&gt;0,B4650=10),1,0)</f>
        <v>0</v>
      </c>
      <c r="AD4650" s="0" t="str">
        <f aca="false">IF(AND(C4649=C4650,AA4649=AA4650-1),AB4649,"")</f>
        <v/>
      </c>
      <c r="AE4650" s="0" t="str">
        <f aca="false">IF(AND(C4649=C4650,AA4649=AA4650-1),AC4649,"")</f>
        <v/>
      </c>
      <c r="AF4650" s="0" t="str">
        <f aca="false">IF(AA4650=1,"",IF(AND(AB4650=1,AD4650&lt;&gt;1),1,0))</f>
        <v/>
      </c>
      <c r="AG4650" s="0" t="str">
        <f aca="false">IF(AA4650=1,"",IF(AND(AC4650=1,AE4650&lt;&gt;1),1,0))</f>
        <v/>
      </c>
      <c r="AH4650" s="60" t="str">
        <f aca="false">IF(AND(E4650&gt;0,AA4650&lt;2,NOT(AND(C4651=C4650,AA4651=AA4650+1))),INDEX(DATAS,AA4650+1),"")</f>
        <v/>
      </c>
      <c r="AI4650" s="60" t="str">
        <f aca="false">IF(AND(AC4650=1,AA4650&lt;2),IF(AND(C4651=C4650,AA4651=AA4650+1),IF(AC4651=1,"",INDEX(DATAS,AA4650+1)),INDEX(DATAS,AA4650+1)),"")</f>
        <v/>
      </c>
    </row>
    <row r="4651" customFormat="false" ht="15" hidden="false" customHeight="false" outlineLevel="0" collapsed="false">
      <c r="A4651" s="60" t="n">
        <v>46310</v>
      </c>
      <c r="B4651" s="0" t="n">
        <v>8</v>
      </c>
      <c r="C4651" s="0" t="n">
        <v>6626</v>
      </c>
      <c r="E4651" s="0" t="n">
        <v>0</v>
      </c>
      <c r="F4651" s="55" t="s">
        <v>1256</v>
      </c>
      <c r="I4651" s="55" t="s">
        <v>157</v>
      </c>
      <c r="L4651" s="0" t="n">
        <v>73</v>
      </c>
      <c r="U4651" s="0" t="n">
        <v>496</v>
      </c>
      <c r="V4651" s="0" t="n">
        <v>2</v>
      </c>
      <c r="W4651" s="60" t="n">
        <v>46238</v>
      </c>
      <c r="X4651" s="55" t="n">
        <f aca="false">IF(I4651="Male",0,1)</f>
        <v>1</v>
      </c>
      <c r="Y4651" s="55" t="n">
        <f aca="false">IF(OR(I4651="DNB",I4651="Dry DNB"),1,0)</f>
        <v>0</v>
      </c>
      <c r="Z4651" s="55" t="n">
        <f aca="false">IF(ISNUMBER(W4651),A4651-W4651,"")</f>
        <v>72</v>
      </c>
      <c r="AA4651" s="55" t="n">
        <f aca="false">MATCH(A4651,DATAS,0)</f>
        <v>2</v>
      </c>
      <c r="AB4651" s="55" t="n">
        <f aca="false">IF(AND(E4651&gt;0,OR(AND(B4651&gt;=1,B4651&lt;=6),B4651=10)),1,0)</f>
        <v>0</v>
      </c>
      <c r="AC4651" s="55" t="n">
        <f aca="false">IF(AND(E4651&gt;0,B4651=10),1,0)</f>
        <v>0</v>
      </c>
      <c r="AD4651" s="55" t="n">
        <f aca="false">IF(AND(C4650=C4651,AA4650=AA4651-1),AB4650,"")</f>
        <v>0</v>
      </c>
      <c r="AE4651" s="55" t="n">
        <f aca="false">IF(AND(C4650=C4651,AA4650=AA4651-1),AC4650,"")</f>
        <v>0</v>
      </c>
      <c r="AF4651" s="55" t="n">
        <f aca="false">IF(AA4651=1,"",IF(AND(AB4651=1,AD4651&lt;&gt;1),1,0))</f>
        <v>0</v>
      </c>
      <c r="AG4651" s="55" t="n">
        <f aca="false">IF(AA4651=1,"",IF(AND(AC4651=1,AE4651&lt;&gt;1),1,0))</f>
        <v>0</v>
      </c>
      <c r="AH4651" s="60" t="str">
        <f aca="false">IF(AND(E4651&gt;0,AA4651&lt;2,NOT(AND(C4652=C4651,AA4652=AA4651+1))),INDEX(DATAS,AA4651+1),"")</f>
        <v/>
      </c>
      <c r="AI4651" s="60" t="str">
        <f aca="false">IF(AND(AC4651=1,AA4651&lt;2),IF(AND(C4652=C4651,AA4652=AA4651+1),IF(AC4652=1,"",INDEX(DATAS,AA4651+1)),INDEX(DATAS,AA4651+1)),"")</f>
        <v/>
      </c>
    </row>
    <row r="4652" customFormat="false" ht="15" hidden="false" customHeight="false" outlineLevel="0" collapsed="false">
      <c r="A4652" s="60" t="n">
        <v>46309</v>
      </c>
      <c r="B4652" s="0" t="n">
        <v>8</v>
      </c>
      <c r="C4652" s="0" t="n">
        <v>6627</v>
      </c>
      <c r="E4652" s="0" t="n">
        <v>0</v>
      </c>
      <c r="F4652" s="55" t="s">
        <v>1256</v>
      </c>
      <c r="I4652" s="55" t="s">
        <v>157</v>
      </c>
      <c r="L4652" s="0" t="n">
        <v>71</v>
      </c>
      <c r="U4652" s="0" t="n">
        <v>495</v>
      </c>
      <c r="V4652" s="0" t="n">
        <v>2</v>
      </c>
      <c r="W4652" s="60" t="n">
        <v>46239</v>
      </c>
      <c r="X4652" s="55" t="n">
        <f aca="false">IF(I4652="Male",0,1)</f>
        <v>1</v>
      </c>
      <c r="Y4652" s="55" t="n">
        <f aca="false">IF(OR(I4652="DNB",I4652="Dry DNB"),1,0)</f>
        <v>0</v>
      </c>
      <c r="Z4652" s="55" t="n">
        <f aca="false">IF(ISNUMBER(W4652),A4652-W4652,"")</f>
        <v>70</v>
      </c>
      <c r="AA4652" s="55" t="n">
        <f aca="false">MATCH(A4652,DATAS,0)</f>
        <v>1</v>
      </c>
      <c r="AB4652" s="55" t="n">
        <f aca="false">IF(AND(E4652&gt;0,OR(AND(B4652&gt;=1,B4652&lt;=6),B4652=10)),1,0)</f>
        <v>0</v>
      </c>
      <c r="AC4652" s="55" t="n">
        <f aca="false">IF(AND(E4652&gt;0,B4652=10),1,0)</f>
        <v>0</v>
      </c>
      <c r="AD4652" s="0" t="str">
        <f aca="false">IF(AND(C4651=C4652,AA4651=AA4652-1),AB4651,"")</f>
        <v/>
      </c>
      <c r="AE4652" s="0" t="str">
        <f aca="false">IF(AND(C4651=C4652,AA4651=AA4652-1),AC4651,"")</f>
        <v/>
      </c>
      <c r="AF4652" s="0" t="str">
        <f aca="false">IF(AA4652=1,"",IF(AND(AB4652=1,AD4652&lt;&gt;1),1,0))</f>
        <v/>
      </c>
      <c r="AG4652" s="0" t="str">
        <f aca="false">IF(AA4652=1,"",IF(AND(AC4652=1,AE4652&lt;&gt;1),1,0))</f>
        <v/>
      </c>
      <c r="AH4652" s="60" t="str">
        <f aca="false">IF(AND(E4652&gt;0,AA4652&lt;2,NOT(AND(C4653=C4652,AA4653=AA4652+1))),INDEX(DATAS,AA4652+1),"")</f>
        <v/>
      </c>
      <c r="AI4652" s="60" t="str">
        <f aca="false">IF(AND(AC4652=1,AA4652&lt;2),IF(AND(C4653=C4652,AA4653=AA4652+1),IF(AC4653=1,"",INDEX(DATAS,AA4652+1)),INDEX(DATAS,AA4652+1)),"")</f>
        <v/>
      </c>
    </row>
    <row r="4653" customFormat="false" ht="15" hidden="false" customHeight="false" outlineLevel="0" collapsed="false">
      <c r="A4653" s="60" t="n">
        <v>46310</v>
      </c>
      <c r="B4653" s="0" t="n">
        <v>8</v>
      </c>
      <c r="C4653" s="0" t="n">
        <v>6627</v>
      </c>
      <c r="E4653" s="0" t="n">
        <v>0</v>
      </c>
      <c r="F4653" s="55" t="s">
        <v>1256</v>
      </c>
      <c r="I4653" s="55" t="s">
        <v>157</v>
      </c>
      <c r="L4653" s="0" t="n">
        <v>72</v>
      </c>
      <c r="U4653" s="0" t="n">
        <v>496</v>
      </c>
      <c r="V4653" s="0" t="n">
        <v>2</v>
      </c>
      <c r="W4653" s="60" t="n">
        <v>46239</v>
      </c>
      <c r="X4653" s="55" t="n">
        <f aca="false">IF(I4653="Male",0,1)</f>
        <v>1</v>
      </c>
      <c r="Y4653" s="55" t="n">
        <f aca="false">IF(OR(I4653="DNB",I4653="Dry DNB"),1,0)</f>
        <v>0</v>
      </c>
      <c r="Z4653" s="55" t="n">
        <f aca="false">IF(ISNUMBER(W4653),A4653-W4653,"")</f>
        <v>71</v>
      </c>
      <c r="AA4653" s="55" t="n">
        <f aca="false">MATCH(A4653,DATAS,0)</f>
        <v>2</v>
      </c>
      <c r="AB4653" s="55" t="n">
        <f aca="false">IF(AND(E4653&gt;0,OR(AND(B4653&gt;=1,B4653&lt;=6),B4653=10)),1,0)</f>
        <v>0</v>
      </c>
      <c r="AC4653" s="55" t="n">
        <f aca="false">IF(AND(E4653&gt;0,B4653=10),1,0)</f>
        <v>0</v>
      </c>
      <c r="AD4653" s="55" t="n">
        <f aca="false">IF(AND(C4652=C4653,AA4652=AA4653-1),AB4652,"")</f>
        <v>0</v>
      </c>
      <c r="AE4653" s="55" t="n">
        <f aca="false">IF(AND(C4652=C4653,AA4652=AA4653-1),AC4652,"")</f>
        <v>0</v>
      </c>
      <c r="AF4653" s="55" t="n">
        <f aca="false">IF(AA4653=1,"",IF(AND(AB4653=1,AD4653&lt;&gt;1),1,0))</f>
        <v>0</v>
      </c>
      <c r="AG4653" s="55" t="n">
        <f aca="false">IF(AA4653=1,"",IF(AND(AC4653=1,AE4653&lt;&gt;1),1,0))</f>
        <v>0</v>
      </c>
      <c r="AH4653" s="60" t="str">
        <f aca="false">IF(AND(E4653&gt;0,AA4653&lt;2,NOT(AND(C4654=C4653,AA4654=AA4653+1))),INDEX(DATAS,AA4653+1),"")</f>
        <v/>
      </c>
      <c r="AI4653" s="60" t="str">
        <f aca="false">IF(AND(AC4653=1,AA4653&lt;2),IF(AND(C4654=C4653,AA4654=AA4653+1),IF(AC4654=1,"",INDEX(DATAS,AA4653+1)),INDEX(DATAS,AA4653+1)),"")</f>
        <v/>
      </c>
    </row>
    <row r="4654" customFormat="false" ht="15" hidden="false" customHeight="false" outlineLevel="0" collapsed="false">
      <c r="A4654" s="60" t="n">
        <v>46309</v>
      </c>
      <c r="B4654" s="0" t="n">
        <v>11</v>
      </c>
      <c r="C4654" s="0" t="n">
        <v>6628</v>
      </c>
      <c r="E4654" s="0" t="n">
        <v>0</v>
      </c>
      <c r="F4654" s="55" t="s">
        <v>1256</v>
      </c>
      <c r="I4654" s="55" t="s">
        <v>187</v>
      </c>
      <c r="U4654" s="0" t="n">
        <v>495</v>
      </c>
      <c r="V4654" s="0" t="n">
        <v>3</v>
      </c>
      <c r="W4654" s="60" t="n">
        <v>46296</v>
      </c>
      <c r="X4654" s="55" t="n">
        <f aca="false">IF(I4654="Male",0,1)</f>
        <v>1</v>
      </c>
      <c r="Y4654" s="55" t="n">
        <f aca="false">IF(OR(I4654="DNB",I4654="Dry DNB"),1,0)</f>
        <v>0</v>
      </c>
      <c r="Z4654" s="55" t="n">
        <f aca="false">IF(ISNUMBER(W4654),A4654-W4654,"")</f>
        <v>13</v>
      </c>
      <c r="AA4654" s="55" t="n">
        <f aca="false">MATCH(A4654,DATAS,0)</f>
        <v>1</v>
      </c>
      <c r="AB4654" s="55" t="n">
        <f aca="false">IF(AND(E4654&gt;0,OR(AND(B4654&gt;=1,B4654&lt;=6),B4654=10)),1,0)</f>
        <v>0</v>
      </c>
      <c r="AC4654" s="55" t="n">
        <f aca="false">IF(AND(E4654&gt;0,B4654=10),1,0)</f>
        <v>0</v>
      </c>
      <c r="AD4654" s="0" t="str">
        <f aca="false">IF(AND(C4653=C4654,AA4653=AA4654-1),AB4653,"")</f>
        <v/>
      </c>
      <c r="AE4654" s="0" t="str">
        <f aca="false">IF(AND(C4653=C4654,AA4653=AA4654-1),AC4653,"")</f>
        <v/>
      </c>
      <c r="AF4654" s="0" t="str">
        <f aca="false">IF(AA4654=1,"",IF(AND(AB4654=1,AD4654&lt;&gt;1),1,0))</f>
        <v/>
      </c>
      <c r="AG4654" s="0" t="str">
        <f aca="false">IF(AA4654=1,"",IF(AND(AC4654=1,AE4654&lt;&gt;1),1,0))</f>
        <v/>
      </c>
      <c r="AH4654" s="60" t="str">
        <f aca="false">IF(AND(E4654&gt;0,AA4654&lt;2,NOT(AND(C4655=C4654,AA4655=AA4654+1))),INDEX(DATAS,AA4654+1),"")</f>
        <v/>
      </c>
      <c r="AI4654" s="60" t="str">
        <f aca="false">IF(AND(AC4654=1,AA4654&lt;2),IF(AND(C4655=C4654,AA4655=AA4654+1),IF(AC4655=1,"",INDEX(DATAS,AA4654+1)),INDEX(DATAS,AA4654+1)),"")</f>
        <v/>
      </c>
    </row>
    <row r="4655" customFormat="false" ht="15" hidden="false" customHeight="false" outlineLevel="0" collapsed="false">
      <c r="A4655" s="60" t="n">
        <v>46310</v>
      </c>
      <c r="B4655" s="0" t="n">
        <v>11</v>
      </c>
      <c r="C4655" s="0" t="n">
        <v>6628</v>
      </c>
      <c r="E4655" s="0" t="n">
        <v>0</v>
      </c>
      <c r="F4655" s="55" t="s">
        <v>1256</v>
      </c>
      <c r="I4655" s="55" t="s">
        <v>187</v>
      </c>
      <c r="U4655" s="0" t="n">
        <v>496</v>
      </c>
      <c r="V4655" s="0" t="n">
        <v>3</v>
      </c>
      <c r="W4655" s="60" t="n">
        <v>46296</v>
      </c>
      <c r="X4655" s="55" t="n">
        <f aca="false">IF(I4655="Male",0,1)</f>
        <v>1</v>
      </c>
      <c r="Y4655" s="55" t="n">
        <f aca="false">IF(OR(I4655="DNB",I4655="Dry DNB"),1,0)</f>
        <v>0</v>
      </c>
      <c r="Z4655" s="55" t="n">
        <f aca="false">IF(ISNUMBER(W4655),A4655-W4655,"")</f>
        <v>14</v>
      </c>
      <c r="AA4655" s="55" t="n">
        <f aca="false">MATCH(A4655,DATAS,0)</f>
        <v>2</v>
      </c>
      <c r="AB4655" s="55" t="n">
        <f aca="false">IF(AND(E4655&gt;0,OR(AND(B4655&gt;=1,B4655&lt;=6),B4655=10)),1,0)</f>
        <v>0</v>
      </c>
      <c r="AC4655" s="55" t="n">
        <f aca="false">IF(AND(E4655&gt;0,B4655=10),1,0)</f>
        <v>0</v>
      </c>
      <c r="AD4655" s="55" t="n">
        <f aca="false">IF(AND(C4654=C4655,AA4654=AA4655-1),AB4654,"")</f>
        <v>0</v>
      </c>
      <c r="AE4655" s="55" t="n">
        <f aca="false">IF(AND(C4654=C4655,AA4654=AA4655-1),AC4654,"")</f>
        <v>0</v>
      </c>
      <c r="AF4655" s="55" t="n">
        <f aca="false">IF(AA4655=1,"",IF(AND(AB4655=1,AD4655&lt;&gt;1),1,0))</f>
        <v>0</v>
      </c>
      <c r="AG4655" s="55" t="n">
        <f aca="false">IF(AA4655=1,"",IF(AND(AC4655=1,AE4655&lt;&gt;1),1,0))</f>
        <v>0</v>
      </c>
      <c r="AH4655" s="60" t="str">
        <f aca="false">IF(AND(E4655&gt;0,AA4655&lt;2,NOT(AND(C4656=C4655,AA4656=AA4655+1))),INDEX(DATAS,AA4655+1),"")</f>
        <v/>
      </c>
      <c r="AI4655" s="60" t="str">
        <f aca="false">IF(AND(AC4655=1,AA4655&lt;2),IF(AND(C4656=C4655,AA4656=AA4655+1),IF(AC4656=1,"",INDEX(DATAS,AA4655+1)),INDEX(DATAS,AA4655+1)),"")</f>
        <v/>
      </c>
    </row>
    <row r="4656" customFormat="false" ht="15" hidden="false" customHeight="false" outlineLevel="0" collapsed="false">
      <c r="A4656" s="60" t="n">
        <v>46309</v>
      </c>
      <c r="B4656" s="0" t="n">
        <v>11</v>
      </c>
      <c r="C4656" s="0" t="n">
        <v>6629</v>
      </c>
      <c r="E4656" s="0" t="n">
        <v>0</v>
      </c>
      <c r="F4656" s="55" t="s">
        <v>1256</v>
      </c>
      <c r="I4656" s="55" t="s">
        <v>177</v>
      </c>
      <c r="U4656" s="0" t="n">
        <v>495</v>
      </c>
      <c r="V4656" s="0" t="n">
        <v>4</v>
      </c>
      <c r="W4656" s="60" t="n">
        <v>46283</v>
      </c>
      <c r="X4656" s="55" t="n">
        <f aca="false">IF(I4656="Male",0,1)</f>
        <v>1</v>
      </c>
      <c r="Y4656" s="55" t="n">
        <f aca="false">IF(OR(I4656="DNB",I4656="Dry DNB"),1,0)</f>
        <v>0</v>
      </c>
      <c r="Z4656" s="55" t="n">
        <f aca="false">IF(ISNUMBER(W4656),A4656-W4656,"")</f>
        <v>26</v>
      </c>
      <c r="AA4656" s="55" t="n">
        <f aca="false">MATCH(A4656,DATAS,0)</f>
        <v>1</v>
      </c>
      <c r="AB4656" s="55" t="n">
        <f aca="false">IF(AND(E4656&gt;0,OR(AND(B4656&gt;=1,B4656&lt;=6),B4656=10)),1,0)</f>
        <v>0</v>
      </c>
      <c r="AC4656" s="55" t="n">
        <f aca="false">IF(AND(E4656&gt;0,B4656=10),1,0)</f>
        <v>0</v>
      </c>
      <c r="AD4656" s="0" t="str">
        <f aca="false">IF(AND(C4655=C4656,AA4655=AA4656-1),AB4655,"")</f>
        <v/>
      </c>
      <c r="AE4656" s="0" t="str">
        <f aca="false">IF(AND(C4655=C4656,AA4655=AA4656-1),AC4655,"")</f>
        <v/>
      </c>
      <c r="AF4656" s="0" t="str">
        <f aca="false">IF(AA4656=1,"",IF(AND(AB4656=1,AD4656&lt;&gt;1),1,0))</f>
        <v/>
      </c>
      <c r="AG4656" s="0" t="str">
        <f aca="false">IF(AA4656=1,"",IF(AND(AC4656=1,AE4656&lt;&gt;1),1,0))</f>
        <v/>
      </c>
      <c r="AH4656" s="60" t="str">
        <f aca="false">IF(AND(E4656&gt;0,AA4656&lt;2,NOT(AND(C4657=C4656,AA4657=AA4656+1))),INDEX(DATAS,AA4656+1),"")</f>
        <v/>
      </c>
      <c r="AI4656" s="60" t="str">
        <f aca="false">IF(AND(AC4656=1,AA4656&lt;2),IF(AND(C4657=C4656,AA4657=AA4656+1),IF(AC4657=1,"",INDEX(DATAS,AA4656+1)),INDEX(DATAS,AA4656+1)),"")</f>
        <v/>
      </c>
    </row>
    <row r="4657" customFormat="false" ht="15" hidden="false" customHeight="false" outlineLevel="0" collapsed="false">
      <c r="A4657" s="60" t="n">
        <v>46310</v>
      </c>
      <c r="B4657" s="0" t="n">
        <v>11</v>
      </c>
      <c r="C4657" s="0" t="n">
        <v>6629</v>
      </c>
      <c r="E4657" s="0" t="n">
        <v>0</v>
      </c>
      <c r="F4657" s="55" t="s">
        <v>1256</v>
      </c>
      <c r="I4657" s="55" t="s">
        <v>177</v>
      </c>
      <c r="U4657" s="0" t="n">
        <v>496</v>
      </c>
      <c r="V4657" s="0" t="n">
        <v>4</v>
      </c>
      <c r="W4657" s="60" t="n">
        <v>46283</v>
      </c>
      <c r="X4657" s="55" t="n">
        <f aca="false">IF(I4657="Male",0,1)</f>
        <v>1</v>
      </c>
      <c r="Y4657" s="55" t="n">
        <f aca="false">IF(OR(I4657="DNB",I4657="Dry DNB"),1,0)</f>
        <v>0</v>
      </c>
      <c r="Z4657" s="55" t="n">
        <f aca="false">IF(ISNUMBER(W4657),A4657-W4657,"")</f>
        <v>27</v>
      </c>
      <c r="AA4657" s="55" t="n">
        <f aca="false">MATCH(A4657,DATAS,0)</f>
        <v>2</v>
      </c>
      <c r="AB4657" s="55" t="n">
        <f aca="false">IF(AND(E4657&gt;0,OR(AND(B4657&gt;=1,B4657&lt;=6),B4657=10)),1,0)</f>
        <v>0</v>
      </c>
      <c r="AC4657" s="55" t="n">
        <f aca="false">IF(AND(E4657&gt;0,B4657=10),1,0)</f>
        <v>0</v>
      </c>
      <c r="AD4657" s="55" t="n">
        <f aca="false">IF(AND(C4656=C4657,AA4656=AA4657-1),AB4656,"")</f>
        <v>0</v>
      </c>
      <c r="AE4657" s="55" t="n">
        <f aca="false">IF(AND(C4656=C4657,AA4656=AA4657-1),AC4656,"")</f>
        <v>0</v>
      </c>
      <c r="AF4657" s="55" t="n">
        <f aca="false">IF(AA4657=1,"",IF(AND(AB4657=1,AD4657&lt;&gt;1),1,0))</f>
        <v>0</v>
      </c>
      <c r="AG4657" s="55" t="n">
        <f aca="false">IF(AA4657=1,"",IF(AND(AC4657=1,AE4657&lt;&gt;1),1,0))</f>
        <v>0</v>
      </c>
      <c r="AH4657" s="60" t="str">
        <f aca="false">IF(AND(E4657&gt;0,AA4657&lt;2,NOT(AND(C4658=C4657,AA4658=AA4657+1))),INDEX(DATAS,AA4657+1),"")</f>
        <v/>
      </c>
      <c r="AI4657" s="60" t="str">
        <f aca="false">IF(AND(AC4657=1,AA4657&lt;2),IF(AND(C4658=C4657,AA4658=AA4657+1),IF(AC4658=1,"",INDEX(DATAS,AA4657+1)),INDEX(DATAS,AA4657+1)),"")</f>
        <v/>
      </c>
    </row>
    <row r="4658" customFormat="false" ht="15" hidden="false" customHeight="false" outlineLevel="0" collapsed="false">
      <c r="A4658" s="60" t="n">
        <v>46309</v>
      </c>
      <c r="B4658" s="0" t="n">
        <v>8</v>
      </c>
      <c r="C4658" s="0" t="n">
        <v>6630</v>
      </c>
      <c r="E4658" s="0" t="n">
        <v>0</v>
      </c>
      <c r="F4658" s="55" t="s">
        <v>1256</v>
      </c>
      <c r="I4658" s="55" t="s">
        <v>157</v>
      </c>
      <c r="L4658" s="0" t="n">
        <v>91</v>
      </c>
      <c r="U4658" s="0" t="n">
        <v>495</v>
      </c>
      <c r="V4658" s="0" t="n">
        <v>1</v>
      </c>
      <c r="W4658" s="60" t="n">
        <v>46219</v>
      </c>
      <c r="X4658" s="55" t="n">
        <f aca="false">IF(I4658="Male",0,1)</f>
        <v>1</v>
      </c>
      <c r="Y4658" s="55" t="n">
        <f aca="false">IF(OR(I4658="DNB",I4658="Dry DNB"),1,0)</f>
        <v>0</v>
      </c>
      <c r="Z4658" s="55" t="n">
        <f aca="false">IF(ISNUMBER(W4658),A4658-W4658,"")</f>
        <v>90</v>
      </c>
      <c r="AA4658" s="55" t="n">
        <f aca="false">MATCH(A4658,DATAS,0)</f>
        <v>1</v>
      </c>
      <c r="AB4658" s="55" t="n">
        <f aca="false">IF(AND(E4658&gt;0,OR(AND(B4658&gt;=1,B4658&lt;=6),B4658=10)),1,0)</f>
        <v>0</v>
      </c>
      <c r="AC4658" s="55" t="n">
        <f aca="false">IF(AND(E4658&gt;0,B4658=10),1,0)</f>
        <v>0</v>
      </c>
      <c r="AD4658" s="0" t="str">
        <f aca="false">IF(AND(C4657=C4658,AA4657=AA4658-1),AB4657,"")</f>
        <v/>
      </c>
      <c r="AE4658" s="0" t="str">
        <f aca="false">IF(AND(C4657=C4658,AA4657=AA4658-1),AC4657,"")</f>
        <v/>
      </c>
      <c r="AF4658" s="0" t="str">
        <f aca="false">IF(AA4658=1,"",IF(AND(AB4658=1,AD4658&lt;&gt;1),1,0))</f>
        <v/>
      </c>
      <c r="AG4658" s="0" t="str">
        <f aca="false">IF(AA4658=1,"",IF(AND(AC4658=1,AE4658&lt;&gt;1),1,0))</f>
        <v/>
      </c>
      <c r="AH4658" s="60" t="str">
        <f aca="false">IF(AND(E4658&gt;0,AA4658&lt;2,NOT(AND(C4659=C4658,AA4659=AA4658+1))),INDEX(DATAS,AA4658+1),"")</f>
        <v/>
      </c>
      <c r="AI4658" s="60" t="str">
        <f aca="false">IF(AND(AC4658=1,AA4658&lt;2),IF(AND(C4659=C4658,AA4659=AA4658+1),IF(AC4659=1,"",INDEX(DATAS,AA4658+1)),INDEX(DATAS,AA4658+1)),"")</f>
        <v/>
      </c>
    </row>
    <row r="4659" customFormat="false" ht="15" hidden="false" customHeight="false" outlineLevel="0" collapsed="false">
      <c r="A4659" s="60" t="n">
        <v>46310</v>
      </c>
      <c r="B4659" s="0" t="n">
        <v>8</v>
      </c>
      <c r="C4659" s="0" t="n">
        <v>6630</v>
      </c>
      <c r="E4659" s="0" t="n">
        <v>0</v>
      </c>
      <c r="F4659" s="55" t="s">
        <v>1256</v>
      </c>
      <c r="I4659" s="55" t="s">
        <v>157</v>
      </c>
      <c r="L4659" s="0" t="n">
        <v>92</v>
      </c>
      <c r="U4659" s="0" t="n">
        <v>496</v>
      </c>
      <c r="V4659" s="0" t="n">
        <v>1</v>
      </c>
      <c r="W4659" s="60" t="n">
        <v>46219</v>
      </c>
      <c r="X4659" s="55" t="n">
        <f aca="false">IF(I4659="Male",0,1)</f>
        <v>1</v>
      </c>
      <c r="Y4659" s="55" t="n">
        <f aca="false">IF(OR(I4659="DNB",I4659="Dry DNB"),1,0)</f>
        <v>0</v>
      </c>
      <c r="Z4659" s="55" t="n">
        <f aca="false">IF(ISNUMBER(W4659),A4659-W4659,"")</f>
        <v>91</v>
      </c>
      <c r="AA4659" s="55" t="n">
        <f aca="false">MATCH(A4659,DATAS,0)</f>
        <v>2</v>
      </c>
      <c r="AB4659" s="55" t="n">
        <f aca="false">IF(AND(E4659&gt;0,OR(AND(B4659&gt;=1,B4659&lt;=6),B4659=10)),1,0)</f>
        <v>0</v>
      </c>
      <c r="AC4659" s="55" t="n">
        <f aca="false">IF(AND(E4659&gt;0,B4659=10),1,0)</f>
        <v>0</v>
      </c>
      <c r="AD4659" s="55" t="n">
        <f aca="false">IF(AND(C4658=C4659,AA4658=AA4659-1),AB4658,"")</f>
        <v>0</v>
      </c>
      <c r="AE4659" s="55" t="n">
        <f aca="false">IF(AND(C4658=C4659,AA4658=AA4659-1),AC4658,"")</f>
        <v>0</v>
      </c>
      <c r="AF4659" s="55" t="n">
        <f aca="false">IF(AA4659=1,"",IF(AND(AB4659=1,AD4659&lt;&gt;1),1,0))</f>
        <v>0</v>
      </c>
      <c r="AG4659" s="55" t="n">
        <f aca="false">IF(AA4659=1,"",IF(AND(AC4659=1,AE4659&lt;&gt;1),1,0))</f>
        <v>0</v>
      </c>
      <c r="AH4659" s="60" t="str">
        <f aca="false">IF(AND(E4659&gt;0,AA4659&lt;2,NOT(AND(C4660=C4659,AA4660=AA4659+1))),INDEX(DATAS,AA4659+1),"")</f>
        <v/>
      </c>
      <c r="AI4659" s="60" t="str">
        <f aca="false">IF(AND(AC4659=1,AA4659&lt;2),IF(AND(C4660=C4659,AA4660=AA4659+1),IF(AC4660=1,"",INDEX(DATAS,AA4659+1)),INDEX(DATAS,AA4659+1)),"")</f>
        <v/>
      </c>
    </row>
    <row r="4660" customFormat="false" ht="15" hidden="false" customHeight="false" outlineLevel="0" collapsed="false">
      <c r="A4660" s="60" t="n">
        <v>46309</v>
      </c>
      <c r="B4660" s="0" t="n">
        <v>11</v>
      </c>
      <c r="C4660" s="0" t="n">
        <v>6631</v>
      </c>
      <c r="E4660" s="0" t="n">
        <v>0</v>
      </c>
      <c r="F4660" s="55" t="s">
        <v>1257</v>
      </c>
      <c r="I4660" s="55" t="s">
        <v>187</v>
      </c>
      <c r="U4660" s="0" t="n">
        <v>494</v>
      </c>
      <c r="V4660" s="0" t="n">
        <v>5</v>
      </c>
      <c r="W4660" s="60" t="n">
        <v>46290</v>
      </c>
      <c r="X4660" s="55" t="n">
        <f aca="false">IF(I4660="Male",0,1)</f>
        <v>1</v>
      </c>
      <c r="Y4660" s="55" t="n">
        <f aca="false">IF(OR(I4660="DNB",I4660="Dry DNB"),1,0)</f>
        <v>0</v>
      </c>
      <c r="Z4660" s="55" t="n">
        <f aca="false">IF(ISNUMBER(W4660),A4660-W4660,"")</f>
        <v>19</v>
      </c>
      <c r="AA4660" s="55" t="n">
        <f aca="false">MATCH(A4660,DATAS,0)</f>
        <v>1</v>
      </c>
      <c r="AB4660" s="55" t="n">
        <f aca="false">IF(AND(E4660&gt;0,OR(AND(B4660&gt;=1,B4660&lt;=6),B4660=10)),1,0)</f>
        <v>0</v>
      </c>
      <c r="AC4660" s="55" t="n">
        <f aca="false">IF(AND(E4660&gt;0,B4660=10),1,0)</f>
        <v>0</v>
      </c>
      <c r="AD4660" s="0" t="str">
        <f aca="false">IF(AND(C4659=C4660,AA4659=AA4660-1),AB4659,"")</f>
        <v/>
      </c>
      <c r="AE4660" s="0" t="str">
        <f aca="false">IF(AND(C4659=C4660,AA4659=AA4660-1),AC4659,"")</f>
        <v/>
      </c>
      <c r="AF4660" s="0" t="str">
        <f aca="false">IF(AA4660=1,"",IF(AND(AB4660=1,AD4660&lt;&gt;1),1,0))</f>
        <v/>
      </c>
      <c r="AG4660" s="0" t="str">
        <f aca="false">IF(AA4660=1,"",IF(AND(AC4660=1,AE4660&lt;&gt;1),1,0))</f>
        <v/>
      </c>
      <c r="AH4660" s="60" t="str">
        <f aca="false">IF(AND(E4660&gt;0,AA4660&lt;2,NOT(AND(C4661=C4660,AA4661=AA4660+1))),INDEX(DATAS,AA4660+1),"")</f>
        <v/>
      </c>
      <c r="AI4660" s="60" t="str">
        <f aca="false">IF(AND(AC4660=1,AA4660&lt;2),IF(AND(C4661=C4660,AA4661=AA4660+1),IF(AC4661=1,"",INDEX(DATAS,AA4660+1)),INDEX(DATAS,AA4660+1)),"")</f>
        <v/>
      </c>
    </row>
    <row r="4661" customFormat="false" ht="15" hidden="false" customHeight="false" outlineLevel="0" collapsed="false">
      <c r="A4661" s="60" t="n">
        <v>46310</v>
      </c>
      <c r="B4661" s="0" t="n">
        <v>11</v>
      </c>
      <c r="C4661" s="0" t="n">
        <v>6631</v>
      </c>
      <c r="E4661" s="0" t="n">
        <v>0</v>
      </c>
      <c r="F4661" s="55" t="s">
        <v>1257</v>
      </c>
      <c r="I4661" s="55" t="s">
        <v>187</v>
      </c>
      <c r="U4661" s="0" t="n">
        <v>495</v>
      </c>
      <c r="V4661" s="0" t="n">
        <v>5</v>
      </c>
      <c r="W4661" s="60" t="n">
        <v>46290</v>
      </c>
      <c r="X4661" s="55" t="n">
        <f aca="false">IF(I4661="Male",0,1)</f>
        <v>1</v>
      </c>
      <c r="Y4661" s="55" t="n">
        <f aca="false">IF(OR(I4661="DNB",I4661="Dry DNB"),1,0)</f>
        <v>0</v>
      </c>
      <c r="Z4661" s="55" t="n">
        <f aca="false">IF(ISNUMBER(W4661),A4661-W4661,"")</f>
        <v>20</v>
      </c>
      <c r="AA4661" s="55" t="n">
        <f aca="false">MATCH(A4661,DATAS,0)</f>
        <v>2</v>
      </c>
      <c r="AB4661" s="55" t="n">
        <f aca="false">IF(AND(E4661&gt;0,OR(AND(B4661&gt;=1,B4661&lt;=6),B4661=10)),1,0)</f>
        <v>0</v>
      </c>
      <c r="AC4661" s="55" t="n">
        <f aca="false">IF(AND(E4661&gt;0,B4661=10),1,0)</f>
        <v>0</v>
      </c>
      <c r="AD4661" s="55" t="n">
        <f aca="false">IF(AND(C4660=C4661,AA4660=AA4661-1),AB4660,"")</f>
        <v>0</v>
      </c>
      <c r="AE4661" s="55" t="n">
        <f aca="false">IF(AND(C4660=C4661,AA4660=AA4661-1),AC4660,"")</f>
        <v>0</v>
      </c>
      <c r="AF4661" s="55" t="n">
        <f aca="false">IF(AA4661=1,"",IF(AND(AB4661=1,AD4661&lt;&gt;1),1,0))</f>
        <v>0</v>
      </c>
      <c r="AG4661" s="55" t="n">
        <f aca="false">IF(AA4661=1,"",IF(AND(AC4661=1,AE4661&lt;&gt;1),1,0))</f>
        <v>0</v>
      </c>
      <c r="AH4661" s="60" t="str">
        <f aca="false">IF(AND(E4661&gt;0,AA4661&lt;2,NOT(AND(C4662=C4661,AA4662=AA4661+1))),INDEX(DATAS,AA4661+1),"")</f>
        <v/>
      </c>
      <c r="AI4661" s="60" t="str">
        <f aca="false">IF(AND(AC4661=1,AA4661&lt;2),IF(AND(C4662=C4661,AA4662=AA4661+1),IF(AC4662=1,"",INDEX(DATAS,AA4661+1)),INDEX(DATAS,AA4661+1)),"")</f>
        <v/>
      </c>
    </row>
    <row r="4662" customFormat="false" ht="15" hidden="false" customHeight="false" outlineLevel="0" collapsed="false">
      <c r="A4662" s="60" t="n">
        <v>46309</v>
      </c>
      <c r="B4662" s="0" t="n">
        <v>11</v>
      </c>
      <c r="C4662" s="0" t="n">
        <v>6632</v>
      </c>
      <c r="E4662" s="0" t="n">
        <v>0</v>
      </c>
      <c r="F4662" s="55" t="s">
        <v>1257</v>
      </c>
      <c r="I4662" s="55" t="s">
        <v>187</v>
      </c>
      <c r="U4662" s="0" t="n">
        <v>494</v>
      </c>
      <c r="V4662" s="0" t="n">
        <v>4</v>
      </c>
      <c r="W4662" s="60" t="n">
        <v>46293</v>
      </c>
      <c r="X4662" s="55" t="n">
        <f aca="false">IF(I4662="Male",0,1)</f>
        <v>1</v>
      </c>
      <c r="Y4662" s="55" t="n">
        <f aca="false">IF(OR(I4662="DNB",I4662="Dry DNB"),1,0)</f>
        <v>0</v>
      </c>
      <c r="Z4662" s="55" t="n">
        <f aca="false">IF(ISNUMBER(W4662),A4662-W4662,"")</f>
        <v>16</v>
      </c>
      <c r="AA4662" s="55" t="n">
        <f aca="false">MATCH(A4662,DATAS,0)</f>
        <v>1</v>
      </c>
      <c r="AB4662" s="55" t="n">
        <f aca="false">IF(AND(E4662&gt;0,OR(AND(B4662&gt;=1,B4662&lt;=6),B4662=10)),1,0)</f>
        <v>0</v>
      </c>
      <c r="AC4662" s="55" t="n">
        <f aca="false">IF(AND(E4662&gt;0,B4662=10),1,0)</f>
        <v>0</v>
      </c>
      <c r="AD4662" s="0" t="str">
        <f aca="false">IF(AND(C4661=C4662,AA4661=AA4662-1),AB4661,"")</f>
        <v/>
      </c>
      <c r="AE4662" s="0" t="str">
        <f aca="false">IF(AND(C4661=C4662,AA4661=AA4662-1),AC4661,"")</f>
        <v/>
      </c>
      <c r="AF4662" s="0" t="str">
        <f aca="false">IF(AA4662=1,"",IF(AND(AB4662=1,AD4662&lt;&gt;1),1,0))</f>
        <v/>
      </c>
      <c r="AG4662" s="0" t="str">
        <f aca="false">IF(AA4662=1,"",IF(AND(AC4662=1,AE4662&lt;&gt;1),1,0))</f>
        <v/>
      </c>
      <c r="AH4662" s="60" t="str">
        <f aca="false">IF(AND(E4662&gt;0,AA4662&lt;2,NOT(AND(C4663=C4662,AA4663=AA4662+1))),INDEX(DATAS,AA4662+1),"")</f>
        <v/>
      </c>
      <c r="AI4662" s="60" t="str">
        <f aca="false">IF(AND(AC4662=1,AA4662&lt;2),IF(AND(C4663=C4662,AA4663=AA4662+1),IF(AC4663=1,"",INDEX(DATAS,AA4662+1)),INDEX(DATAS,AA4662+1)),"")</f>
        <v/>
      </c>
    </row>
    <row r="4663" customFormat="false" ht="15" hidden="false" customHeight="false" outlineLevel="0" collapsed="false">
      <c r="A4663" s="60" t="n">
        <v>46310</v>
      </c>
      <c r="B4663" s="0" t="n">
        <v>11</v>
      </c>
      <c r="C4663" s="0" t="n">
        <v>6632</v>
      </c>
      <c r="E4663" s="0" t="n">
        <v>0</v>
      </c>
      <c r="F4663" s="55" t="s">
        <v>1257</v>
      </c>
      <c r="I4663" s="55" t="s">
        <v>187</v>
      </c>
      <c r="U4663" s="0" t="n">
        <v>495</v>
      </c>
      <c r="V4663" s="0" t="n">
        <v>4</v>
      </c>
      <c r="W4663" s="60" t="n">
        <v>46293</v>
      </c>
      <c r="X4663" s="55" t="n">
        <f aca="false">IF(I4663="Male",0,1)</f>
        <v>1</v>
      </c>
      <c r="Y4663" s="55" t="n">
        <f aca="false">IF(OR(I4663="DNB",I4663="Dry DNB"),1,0)</f>
        <v>0</v>
      </c>
      <c r="Z4663" s="55" t="n">
        <f aca="false">IF(ISNUMBER(W4663),A4663-W4663,"")</f>
        <v>17</v>
      </c>
      <c r="AA4663" s="55" t="n">
        <f aca="false">MATCH(A4663,DATAS,0)</f>
        <v>2</v>
      </c>
      <c r="AB4663" s="55" t="n">
        <f aca="false">IF(AND(E4663&gt;0,OR(AND(B4663&gt;=1,B4663&lt;=6),B4663=10)),1,0)</f>
        <v>0</v>
      </c>
      <c r="AC4663" s="55" t="n">
        <f aca="false">IF(AND(E4663&gt;0,B4663=10),1,0)</f>
        <v>0</v>
      </c>
      <c r="AD4663" s="55" t="n">
        <f aca="false">IF(AND(C4662=C4663,AA4662=AA4663-1),AB4662,"")</f>
        <v>0</v>
      </c>
      <c r="AE4663" s="55" t="n">
        <f aca="false">IF(AND(C4662=C4663,AA4662=AA4663-1),AC4662,"")</f>
        <v>0</v>
      </c>
      <c r="AF4663" s="55" t="n">
        <f aca="false">IF(AA4663=1,"",IF(AND(AB4663=1,AD4663&lt;&gt;1),1,0))</f>
        <v>0</v>
      </c>
      <c r="AG4663" s="55" t="n">
        <f aca="false">IF(AA4663=1,"",IF(AND(AC4663=1,AE4663&lt;&gt;1),1,0))</f>
        <v>0</v>
      </c>
      <c r="AH4663" s="60" t="str">
        <f aca="false">IF(AND(E4663&gt;0,AA4663&lt;2,NOT(AND(C4664=C4663,AA4664=AA4663+1))),INDEX(DATAS,AA4663+1),"")</f>
        <v/>
      </c>
      <c r="AI4663" s="60" t="str">
        <f aca="false">IF(AND(AC4663=1,AA4663&lt;2),IF(AND(C4664=C4663,AA4664=AA4663+1),IF(AC4664=1,"",INDEX(DATAS,AA4663+1)),INDEX(DATAS,AA4663+1)),"")</f>
        <v/>
      </c>
    </row>
    <row r="4664" customFormat="false" ht="15" hidden="false" customHeight="false" outlineLevel="0" collapsed="false">
      <c r="A4664" s="60" t="n">
        <v>46309</v>
      </c>
      <c r="B4664" s="0" t="n">
        <v>8</v>
      </c>
      <c r="C4664" s="0" t="n">
        <v>6633</v>
      </c>
      <c r="E4664" s="0" t="n">
        <v>0</v>
      </c>
      <c r="F4664" s="55" t="s">
        <v>1257</v>
      </c>
      <c r="I4664" s="55" t="s">
        <v>157</v>
      </c>
      <c r="L4664" s="0" t="n">
        <v>71</v>
      </c>
      <c r="U4664" s="0" t="n">
        <v>494</v>
      </c>
      <c r="V4664" s="0" t="n">
        <v>2</v>
      </c>
      <c r="W4664" s="60" t="n">
        <v>46239</v>
      </c>
      <c r="X4664" s="55" t="n">
        <f aca="false">IF(I4664="Male",0,1)</f>
        <v>1</v>
      </c>
      <c r="Y4664" s="55" t="n">
        <f aca="false">IF(OR(I4664="DNB",I4664="Dry DNB"),1,0)</f>
        <v>0</v>
      </c>
      <c r="Z4664" s="55" t="n">
        <f aca="false">IF(ISNUMBER(W4664),A4664-W4664,"")</f>
        <v>70</v>
      </c>
      <c r="AA4664" s="55" t="n">
        <f aca="false">MATCH(A4664,DATAS,0)</f>
        <v>1</v>
      </c>
      <c r="AB4664" s="55" t="n">
        <f aca="false">IF(AND(E4664&gt;0,OR(AND(B4664&gt;=1,B4664&lt;=6),B4664=10)),1,0)</f>
        <v>0</v>
      </c>
      <c r="AC4664" s="55" t="n">
        <f aca="false">IF(AND(E4664&gt;0,B4664=10),1,0)</f>
        <v>0</v>
      </c>
      <c r="AD4664" s="0" t="str">
        <f aca="false">IF(AND(C4663=C4664,AA4663=AA4664-1),AB4663,"")</f>
        <v/>
      </c>
      <c r="AE4664" s="0" t="str">
        <f aca="false">IF(AND(C4663=C4664,AA4663=AA4664-1),AC4663,"")</f>
        <v/>
      </c>
      <c r="AF4664" s="0" t="str">
        <f aca="false">IF(AA4664=1,"",IF(AND(AB4664=1,AD4664&lt;&gt;1),1,0))</f>
        <v/>
      </c>
      <c r="AG4664" s="0" t="str">
        <f aca="false">IF(AA4664=1,"",IF(AND(AC4664=1,AE4664&lt;&gt;1),1,0))</f>
        <v/>
      </c>
      <c r="AH4664" s="60" t="str">
        <f aca="false">IF(AND(E4664&gt;0,AA4664&lt;2,NOT(AND(C4665=C4664,AA4665=AA4664+1))),INDEX(DATAS,AA4664+1),"")</f>
        <v/>
      </c>
      <c r="AI4664" s="60" t="str">
        <f aca="false">IF(AND(AC4664=1,AA4664&lt;2),IF(AND(C4665=C4664,AA4665=AA4664+1),IF(AC4665=1,"",INDEX(DATAS,AA4664+1)),INDEX(DATAS,AA4664+1)),"")</f>
        <v/>
      </c>
    </row>
    <row r="4665" customFormat="false" ht="15" hidden="false" customHeight="false" outlineLevel="0" collapsed="false">
      <c r="A4665" s="60" t="n">
        <v>46310</v>
      </c>
      <c r="B4665" s="0" t="n">
        <v>8</v>
      </c>
      <c r="C4665" s="0" t="n">
        <v>6633</v>
      </c>
      <c r="E4665" s="0" t="n">
        <v>0</v>
      </c>
      <c r="F4665" s="55" t="s">
        <v>1257</v>
      </c>
      <c r="I4665" s="55" t="s">
        <v>157</v>
      </c>
      <c r="L4665" s="0" t="n">
        <v>72</v>
      </c>
      <c r="U4665" s="0" t="n">
        <v>495</v>
      </c>
      <c r="V4665" s="0" t="n">
        <v>2</v>
      </c>
      <c r="W4665" s="60" t="n">
        <v>46239</v>
      </c>
      <c r="X4665" s="55" t="n">
        <f aca="false">IF(I4665="Male",0,1)</f>
        <v>1</v>
      </c>
      <c r="Y4665" s="55" t="n">
        <f aca="false">IF(OR(I4665="DNB",I4665="Dry DNB"),1,0)</f>
        <v>0</v>
      </c>
      <c r="Z4665" s="55" t="n">
        <f aca="false">IF(ISNUMBER(W4665),A4665-W4665,"")</f>
        <v>71</v>
      </c>
      <c r="AA4665" s="55" t="n">
        <f aca="false">MATCH(A4665,DATAS,0)</f>
        <v>2</v>
      </c>
      <c r="AB4665" s="55" t="n">
        <f aca="false">IF(AND(E4665&gt;0,OR(AND(B4665&gt;=1,B4665&lt;=6),B4665=10)),1,0)</f>
        <v>0</v>
      </c>
      <c r="AC4665" s="55" t="n">
        <f aca="false">IF(AND(E4665&gt;0,B4665=10),1,0)</f>
        <v>0</v>
      </c>
      <c r="AD4665" s="55" t="n">
        <f aca="false">IF(AND(C4664=C4665,AA4664=AA4665-1),AB4664,"")</f>
        <v>0</v>
      </c>
      <c r="AE4665" s="55" t="n">
        <f aca="false">IF(AND(C4664=C4665,AA4664=AA4665-1),AC4664,"")</f>
        <v>0</v>
      </c>
      <c r="AF4665" s="55" t="n">
        <f aca="false">IF(AA4665=1,"",IF(AND(AB4665=1,AD4665&lt;&gt;1),1,0))</f>
        <v>0</v>
      </c>
      <c r="AG4665" s="55" t="n">
        <f aca="false">IF(AA4665=1,"",IF(AND(AC4665=1,AE4665&lt;&gt;1),1,0))</f>
        <v>0</v>
      </c>
      <c r="AH4665" s="60" t="str">
        <f aca="false">IF(AND(E4665&gt;0,AA4665&lt;2,NOT(AND(C4666=C4665,AA4666=AA4665+1))),INDEX(DATAS,AA4665+1),"")</f>
        <v/>
      </c>
      <c r="AI4665" s="60" t="str">
        <f aca="false">IF(AND(AC4665=1,AA4665&lt;2),IF(AND(C4666=C4665,AA4666=AA4665+1),IF(AC4666=1,"",INDEX(DATAS,AA4665+1)),INDEX(DATAS,AA4665+1)),"")</f>
        <v/>
      </c>
    </row>
    <row r="4666" customFormat="false" ht="15" hidden="false" customHeight="false" outlineLevel="0" collapsed="false">
      <c r="A4666" s="60" t="n">
        <v>46309</v>
      </c>
      <c r="B4666" s="0" t="n">
        <v>8</v>
      </c>
      <c r="C4666" s="0" t="n">
        <v>6635</v>
      </c>
      <c r="E4666" s="0" t="n">
        <v>0</v>
      </c>
      <c r="F4666" s="55" t="s">
        <v>1257</v>
      </c>
      <c r="I4666" s="55" t="s">
        <v>157</v>
      </c>
      <c r="L4666" s="0" t="n">
        <v>55</v>
      </c>
      <c r="U4666" s="0" t="n">
        <v>494</v>
      </c>
      <c r="V4666" s="0" t="n">
        <v>2</v>
      </c>
      <c r="W4666" s="60" t="n">
        <v>46219</v>
      </c>
      <c r="X4666" s="55" t="n">
        <f aca="false">IF(I4666="Male",0,1)</f>
        <v>1</v>
      </c>
      <c r="Y4666" s="55" t="n">
        <f aca="false">IF(OR(I4666="DNB",I4666="Dry DNB"),1,0)</f>
        <v>0</v>
      </c>
      <c r="Z4666" s="55" t="n">
        <f aca="false">IF(ISNUMBER(W4666),A4666-W4666,"")</f>
        <v>90</v>
      </c>
      <c r="AA4666" s="55" t="n">
        <f aca="false">MATCH(A4666,DATAS,0)</f>
        <v>1</v>
      </c>
      <c r="AB4666" s="55" t="n">
        <f aca="false">IF(AND(E4666&gt;0,OR(AND(B4666&gt;=1,B4666&lt;=6),B4666=10)),1,0)</f>
        <v>0</v>
      </c>
      <c r="AC4666" s="55" t="n">
        <f aca="false">IF(AND(E4666&gt;0,B4666=10),1,0)</f>
        <v>0</v>
      </c>
      <c r="AD4666" s="0" t="str">
        <f aca="false">IF(AND(C4665=C4666,AA4665=AA4666-1),AB4665,"")</f>
        <v/>
      </c>
      <c r="AE4666" s="0" t="str">
        <f aca="false">IF(AND(C4665=C4666,AA4665=AA4666-1),AC4665,"")</f>
        <v/>
      </c>
      <c r="AF4666" s="0" t="str">
        <f aca="false">IF(AA4666=1,"",IF(AND(AB4666=1,AD4666&lt;&gt;1),1,0))</f>
        <v/>
      </c>
      <c r="AG4666" s="0" t="str">
        <f aca="false">IF(AA4666=1,"",IF(AND(AC4666=1,AE4666&lt;&gt;1),1,0))</f>
        <v/>
      </c>
      <c r="AH4666" s="60" t="str">
        <f aca="false">IF(AND(E4666&gt;0,AA4666&lt;2,NOT(AND(C4667=C4666,AA4667=AA4666+1))),INDEX(DATAS,AA4666+1),"")</f>
        <v/>
      </c>
      <c r="AI4666" s="60" t="str">
        <f aca="false">IF(AND(AC4666=1,AA4666&lt;2),IF(AND(C4667=C4666,AA4667=AA4666+1),IF(AC4667=1,"",INDEX(DATAS,AA4666+1)),INDEX(DATAS,AA4666+1)),"")</f>
        <v/>
      </c>
    </row>
    <row r="4667" customFormat="false" ht="15" hidden="false" customHeight="false" outlineLevel="0" collapsed="false">
      <c r="A4667" s="60" t="n">
        <v>46310</v>
      </c>
      <c r="B4667" s="0" t="n">
        <v>8</v>
      </c>
      <c r="C4667" s="0" t="n">
        <v>6635</v>
      </c>
      <c r="E4667" s="0" t="n">
        <v>0</v>
      </c>
      <c r="F4667" s="55" t="s">
        <v>1257</v>
      </c>
      <c r="I4667" s="55" t="s">
        <v>157</v>
      </c>
      <c r="L4667" s="0" t="n">
        <v>56</v>
      </c>
      <c r="U4667" s="0" t="n">
        <v>495</v>
      </c>
      <c r="V4667" s="0" t="n">
        <v>2</v>
      </c>
      <c r="W4667" s="60" t="n">
        <v>46219</v>
      </c>
      <c r="X4667" s="55" t="n">
        <f aca="false">IF(I4667="Male",0,1)</f>
        <v>1</v>
      </c>
      <c r="Y4667" s="55" t="n">
        <f aca="false">IF(OR(I4667="DNB",I4667="Dry DNB"),1,0)</f>
        <v>0</v>
      </c>
      <c r="Z4667" s="55" t="n">
        <f aca="false">IF(ISNUMBER(W4667),A4667-W4667,"")</f>
        <v>91</v>
      </c>
      <c r="AA4667" s="55" t="n">
        <f aca="false">MATCH(A4667,DATAS,0)</f>
        <v>2</v>
      </c>
      <c r="AB4667" s="55" t="n">
        <f aca="false">IF(AND(E4667&gt;0,OR(AND(B4667&gt;=1,B4667&lt;=6),B4667=10)),1,0)</f>
        <v>0</v>
      </c>
      <c r="AC4667" s="55" t="n">
        <f aca="false">IF(AND(E4667&gt;0,B4667=10),1,0)</f>
        <v>0</v>
      </c>
      <c r="AD4667" s="55" t="n">
        <f aca="false">IF(AND(C4666=C4667,AA4666=AA4667-1),AB4666,"")</f>
        <v>0</v>
      </c>
      <c r="AE4667" s="55" t="n">
        <f aca="false">IF(AND(C4666=C4667,AA4666=AA4667-1),AC4666,"")</f>
        <v>0</v>
      </c>
      <c r="AF4667" s="55" t="n">
        <f aca="false">IF(AA4667=1,"",IF(AND(AB4667=1,AD4667&lt;&gt;1),1,0))</f>
        <v>0</v>
      </c>
      <c r="AG4667" s="55" t="n">
        <f aca="false">IF(AA4667=1,"",IF(AND(AC4667=1,AE4667&lt;&gt;1),1,0))</f>
        <v>0</v>
      </c>
      <c r="AH4667" s="60" t="str">
        <f aca="false">IF(AND(E4667&gt;0,AA4667&lt;2,NOT(AND(C4668=C4667,AA4668=AA4667+1))),INDEX(DATAS,AA4667+1),"")</f>
        <v/>
      </c>
      <c r="AI4667" s="60" t="str">
        <f aca="false">IF(AND(AC4667=1,AA4667&lt;2),IF(AND(C4668=C4667,AA4668=AA4667+1),IF(AC4668=1,"",INDEX(DATAS,AA4667+1)),INDEX(DATAS,AA4667+1)),"")</f>
        <v/>
      </c>
    </row>
    <row r="4668" customFormat="false" ht="15" hidden="false" customHeight="false" outlineLevel="0" collapsed="false">
      <c r="A4668" s="60" t="n">
        <v>46309</v>
      </c>
      <c r="B4668" s="0" t="n">
        <v>8</v>
      </c>
      <c r="C4668" s="0" t="n">
        <v>6636</v>
      </c>
      <c r="E4668" s="0" t="n">
        <v>0</v>
      </c>
      <c r="F4668" s="55" t="s">
        <v>1257</v>
      </c>
      <c r="I4668" s="55" t="s">
        <v>157</v>
      </c>
      <c r="L4668" s="0" t="n">
        <v>70</v>
      </c>
      <c r="U4668" s="0" t="n">
        <v>494</v>
      </c>
      <c r="V4668" s="0" t="n">
        <v>1</v>
      </c>
      <c r="W4668" s="60" t="n">
        <v>46240</v>
      </c>
      <c r="X4668" s="55" t="n">
        <f aca="false">IF(I4668="Male",0,1)</f>
        <v>1</v>
      </c>
      <c r="Y4668" s="55" t="n">
        <f aca="false">IF(OR(I4668="DNB",I4668="Dry DNB"),1,0)</f>
        <v>0</v>
      </c>
      <c r="Z4668" s="55" t="n">
        <f aca="false">IF(ISNUMBER(W4668),A4668-W4668,"")</f>
        <v>69</v>
      </c>
      <c r="AA4668" s="55" t="n">
        <f aca="false">MATCH(A4668,DATAS,0)</f>
        <v>1</v>
      </c>
      <c r="AB4668" s="55" t="n">
        <f aca="false">IF(AND(E4668&gt;0,OR(AND(B4668&gt;=1,B4668&lt;=6),B4668=10)),1,0)</f>
        <v>0</v>
      </c>
      <c r="AC4668" s="55" t="n">
        <f aca="false">IF(AND(E4668&gt;0,B4668=10),1,0)</f>
        <v>0</v>
      </c>
      <c r="AD4668" s="0" t="str">
        <f aca="false">IF(AND(C4667=C4668,AA4667=AA4668-1),AB4667,"")</f>
        <v/>
      </c>
      <c r="AE4668" s="0" t="str">
        <f aca="false">IF(AND(C4667=C4668,AA4667=AA4668-1),AC4667,"")</f>
        <v/>
      </c>
      <c r="AF4668" s="0" t="str">
        <f aca="false">IF(AA4668=1,"",IF(AND(AB4668=1,AD4668&lt;&gt;1),1,0))</f>
        <v/>
      </c>
      <c r="AG4668" s="0" t="str">
        <f aca="false">IF(AA4668=1,"",IF(AND(AC4668=1,AE4668&lt;&gt;1),1,0))</f>
        <v/>
      </c>
      <c r="AH4668" s="60" t="str">
        <f aca="false">IF(AND(E4668&gt;0,AA4668&lt;2,NOT(AND(C4669=C4668,AA4669=AA4668+1))),INDEX(DATAS,AA4668+1),"")</f>
        <v/>
      </c>
      <c r="AI4668" s="60" t="str">
        <f aca="false">IF(AND(AC4668=1,AA4668&lt;2),IF(AND(C4669=C4668,AA4669=AA4668+1),IF(AC4669=1,"",INDEX(DATAS,AA4668+1)),INDEX(DATAS,AA4668+1)),"")</f>
        <v/>
      </c>
    </row>
    <row r="4669" customFormat="false" ht="15" hidden="false" customHeight="false" outlineLevel="0" collapsed="false">
      <c r="A4669" s="60" t="n">
        <v>46310</v>
      </c>
      <c r="B4669" s="0" t="n">
        <v>8</v>
      </c>
      <c r="C4669" s="0" t="n">
        <v>6636</v>
      </c>
      <c r="E4669" s="0" t="n">
        <v>0</v>
      </c>
      <c r="F4669" s="55" t="s">
        <v>1257</v>
      </c>
      <c r="I4669" s="55" t="s">
        <v>157</v>
      </c>
      <c r="L4669" s="0" t="n">
        <v>71</v>
      </c>
      <c r="U4669" s="0" t="n">
        <v>495</v>
      </c>
      <c r="V4669" s="0" t="n">
        <v>1</v>
      </c>
      <c r="W4669" s="60" t="n">
        <v>46240</v>
      </c>
      <c r="X4669" s="55" t="n">
        <f aca="false">IF(I4669="Male",0,1)</f>
        <v>1</v>
      </c>
      <c r="Y4669" s="55" t="n">
        <f aca="false">IF(OR(I4669="DNB",I4669="Dry DNB"),1,0)</f>
        <v>0</v>
      </c>
      <c r="Z4669" s="55" t="n">
        <f aca="false">IF(ISNUMBER(W4669),A4669-W4669,"")</f>
        <v>70</v>
      </c>
      <c r="AA4669" s="55" t="n">
        <f aca="false">MATCH(A4669,DATAS,0)</f>
        <v>2</v>
      </c>
      <c r="AB4669" s="55" t="n">
        <f aca="false">IF(AND(E4669&gt;0,OR(AND(B4669&gt;=1,B4669&lt;=6),B4669=10)),1,0)</f>
        <v>0</v>
      </c>
      <c r="AC4669" s="55" t="n">
        <f aca="false">IF(AND(E4669&gt;0,B4669=10),1,0)</f>
        <v>0</v>
      </c>
      <c r="AD4669" s="55" t="n">
        <f aca="false">IF(AND(C4668=C4669,AA4668=AA4669-1),AB4668,"")</f>
        <v>0</v>
      </c>
      <c r="AE4669" s="55" t="n">
        <f aca="false">IF(AND(C4668=C4669,AA4668=AA4669-1),AC4668,"")</f>
        <v>0</v>
      </c>
      <c r="AF4669" s="55" t="n">
        <f aca="false">IF(AA4669=1,"",IF(AND(AB4669=1,AD4669&lt;&gt;1),1,0))</f>
        <v>0</v>
      </c>
      <c r="AG4669" s="55" t="n">
        <f aca="false">IF(AA4669=1,"",IF(AND(AC4669=1,AE4669&lt;&gt;1),1,0))</f>
        <v>0</v>
      </c>
      <c r="AH4669" s="60" t="str">
        <f aca="false">IF(AND(E4669&gt;0,AA4669&lt;2,NOT(AND(C4670=C4669,AA4670=AA4669+1))),INDEX(DATAS,AA4669+1),"")</f>
        <v/>
      </c>
      <c r="AI4669" s="60" t="str">
        <f aca="false">IF(AND(AC4669=1,AA4669&lt;2),IF(AND(C4670=C4669,AA4670=AA4669+1),IF(AC4670=1,"",INDEX(DATAS,AA4669+1)),INDEX(DATAS,AA4669+1)),"")</f>
        <v/>
      </c>
    </row>
    <row r="4670" customFormat="false" ht="15" hidden="false" customHeight="false" outlineLevel="0" collapsed="false">
      <c r="A4670" s="60" t="n">
        <v>46309</v>
      </c>
      <c r="B4670" s="0" t="n">
        <v>8</v>
      </c>
      <c r="C4670" s="0" t="n">
        <v>6637</v>
      </c>
      <c r="E4670" s="0" t="n">
        <v>0</v>
      </c>
      <c r="F4670" s="55" t="s">
        <v>1257</v>
      </c>
      <c r="I4670" s="55" t="s">
        <v>157</v>
      </c>
      <c r="L4670" s="0" t="n">
        <v>89</v>
      </c>
      <c r="U4670" s="0" t="n">
        <v>494</v>
      </c>
      <c r="V4670" s="0" t="n">
        <v>1</v>
      </c>
      <c r="W4670" s="60" t="n">
        <v>46221</v>
      </c>
      <c r="X4670" s="55" t="n">
        <f aca="false">IF(I4670="Male",0,1)</f>
        <v>1</v>
      </c>
      <c r="Y4670" s="55" t="n">
        <f aca="false">IF(OR(I4670="DNB",I4670="Dry DNB"),1,0)</f>
        <v>0</v>
      </c>
      <c r="Z4670" s="55" t="n">
        <f aca="false">IF(ISNUMBER(W4670),A4670-W4670,"")</f>
        <v>88</v>
      </c>
      <c r="AA4670" s="55" t="n">
        <f aca="false">MATCH(A4670,DATAS,0)</f>
        <v>1</v>
      </c>
      <c r="AB4670" s="55" t="n">
        <f aca="false">IF(AND(E4670&gt;0,OR(AND(B4670&gt;=1,B4670&lt;=6),B4670=10)),1,0)</f>
        <v>0</v>
      </c>
      <c r="AC4670" s="55" t="n">
        <f aca="false">IF(AND(E4670&gt;0,B4670=10),1,0)</f>
        <v>0</v>
      </c>
      <c r="AD4670" s="0" t="str">
        <f aca="false">IF(AND(C4669=C4670,AA4669=AA4670-1),AB4669,"")</f>
        <v/>
      </c>
      <c r="AE4670" s="0" t="str">
        <f aca="false">IF(AND(C4669=C4670,AA4669=AA4670-1),AC4669,"")</f>
        <v/>
      </c>
      <c r="AF4670" s="0" t="str">
        <f aca="false">IF(AA4670=1,"",IF(AND(AB4670=1,AD4670&lt;&gt;1),1,0))</f>
        <v/>
      </c>
      <c r="AG4670" s="0" t="str">
        <f aca="false">IF(AA4670=1,"",IF(AND(AC4670=1,AE4670&lt;&gt;1),1,0))</f>
        <v/>
      </c>
      <c r="AH4670" s="60" t="str">
        <f aca="false">IF(AND(E4670&gt;0,AA4670&lt;2,NOT(AND(C4671=C4670,AA4671=AA4670+1))),INDEX(DATAS,AA4670+1),"")</f>
        <v/>
      </c>
      <c r="AI4670" s="60" t="str">
        <f aca="false">IF(AND(AC4670=1,AA4670&lt;2),IF(AND(C4671=C4670,AA4671=AA4670+1),IF(AC4671=1,"",INDEX(DATAS,AA4670+1)),INDEX(DATAS,AA4670+1)),"")</f>
        <v/>
      </c>
    </row>
    <row r="4671" customFormat="false" ht="15" hidden="false" customHeight="false" outlineLevel="0" collapsed="false">
      <c r="A4671" s="60" t="n">
        <v>46310</v>
      </c>
      <c r="B4671" s="0" t="n">
        <v>8</v>
      </c>
      <c r="C4671" s="0" t="n">
        <v>6637</v>
      </c>
      <c r="E4671" s="0" t="n">
        <v>0</v>
      </c>
      <c r="F4671" s="55" t="s">
        <v>1257</v>
      </c>
      <c r="I4671" s="55" t="s">
        <v>157</v>
      </c>
      <c r="L4671" s="0" t="n">
        <v>90</v>
      </c>
      <c r="U4671" s="0" t="n">
        <v>495</v>
      </c>
      <c r="V4671" s="0" t="n">
        <v>1</v>
      </c>
      <c r="W4671" s="60" t="n">
        <v>46221</v>
      </c>
      <c r="X4671" s="55" t="n">
        <f aca="false">IF(I4671="Male",0,1)</f>
        <v>1</v>
      </c>
      <c r="Y4671" s="55" t="n">
        <f aca="false">IF(OR(I4671="DNB",I4671="Dry DNB"),1,0)</f>
        <v>0</v>
      </c>
      <c r="Z4671" s="55" t="n">
        <f aca="false">IF(ISNUMBER(W4671),A4671-W4671,"")</f>
        <v>89</v>
      </c>
      <c r="AA4671" s="55" t="n">
        <f aca="false">MATCH(A4671,DATAS,0)</f>
        <v>2</v>
      </c>
      <c r="AB4671" s="55" t="n">
        <f aca="false">IF(AND(E4671&gt;0,OR(AND(B4671&gt;=1,B4671&lt;=6),B4671=10)),1,0)</f>
        <v>0</v>
      </c>
      <c r="AC4671" s="55" t="n">
        <f aca="false">IF(AND(E4671&gt;0,B4671=10),1,0)</f>
        <v>0</v>
      </c>
      <c r="AD4671" s="55" t="n">
        <f aca="false">IF(AND(C4670=C4671,AA4670=AA4671-1),AB4670,"")</f>
        <v>0</v>
      </c>
      <c r="AE4671" s="55" t="n">
        <f aca="false">IF(AND(C4670=C4671,AA4670=AA4671-1),AC4670,"")</f>
        <v>0</v>
      </c>
      <c r="AF4671" s="55" t="n">
        <f aca="false">IF(AA4671=1,"",IF(AND(AB4671=1,AD4671&lt;&gt;1),1,0))</f>
        <v>0</v>
      </c>
      <c r="AG4671" s="55" t="n">
        <f aca="false">IF(AA4671=1,"",IF(AND(AC4671=1,AE4671&lt;&gt;1),1,0))</f>
        <v>0</v>
      </c>
      <c r="AH4671" s="60" t="str">
        <f aca="false">IF(AND(E4671&gt;0,AA4671&lt;2,NOT(AND(C4672=C4671,AA4672=AA4671+1))),INDEX(DATAS,AA4671+1),"")</f>
        <v/>
      </c>
      <c r="AI4671" s="60" t="str">
        <f aca="false">IF(AND(AC4671=1,AA4671&lt;2),IF(AND(C4672=C4671,AA4672=AA4671+1),IF(AC4672=1,"",INDEX(DATAS,AA4671+1)),INDEX(DATAS,AA4671+1)),"")</f>
        <v/>
      </c>
    </row>
    <row r="4672" customFormat="false" ht="15" hidden="false" customHeight="false" outlineLevel="0" collapsed="false">
      <c r="A4672" s="60" t="n">
        <v>46309</v>
      </c>
      <c r="B4672" s="0" t="n">
        <v>8</v>
      </c>
      <c r="C4672" s="0" t="n">
        <v>6638</v>
      </c>
      <c r="E4672" s="0" t="n">
        <v>0</v>
      </c>
      <c r="F4672" s="55" t="s">
        <v>1258</v>
      </c>
      <c r="I4672" s="55" t="s">
        <v>157</v>
      </c>
      <c r="L4672" s="0" t="n">
        <v>77</v>
      </c>
      <c r="U4672" s="0" t="n">
        <v>492</v>
      </c>
      <c r="V4672" s="0" t="n">
        <v>1</v>
      </c>
      <c r="W4672" s="60" t="n">
        <v>46233</v>
      </c>
      <c r="X4672" s="55" t="n">
        <f aca="false">IF(I4672="Male",0,1)</f>
        <v>1</v>
      </c>
      <c r="Y4672" s="55" t="n">
        <f aca="false">IF(OR(I4672="DNB",I4672="Dry DNB"),1,0)</f>
        <v>0</v>
      </c>
      <c r="Z4672" s="55" t="n">
        <f aca="false">IF(ISNUMBER(W4672),A4672-W4672,"")</f>
        <v>76</v>
      </c>
      <c r="AA4672" s="55" t="n">
        <f aca="false">MATCH(A4672,DATAS,0)</f>
        <v>1</v>
      </c>
      <c r="AB4672" s="55" t="n">
        <f aca="false">IF(AND(E4672&gt;0,OR(AND(B4672&gt;=1,B4672&lt;=6),B4672=10)),1,0)</f>
        <v>0</v>
      </c>
      <c r="AC4672" s="55" t="n">
        <f aca="false">IF(AND(E4672&gt;0,B4672=10),1,0)</f>
        <v>0</v>
      </c>
      <c r="AD4672" s="0" t="str">
        <f aca="false">IF(AND(C4671=C4672,AA4671=AA4672-1),AB4671,"")</f>
        <v/>
      </c>
      <c r="AE4672" s="0" t="str">
        <f aca="false">IF(AND(C4671=C4672,AA4671=AA4672-1),AC4671,"")</f>
        <v/>
      </c>
      <c r="AF4672" s="0" t="str">
        <f aca="false">IF(AA4672=1,"",IF(AND(AB4672=1,AD4672&lt;&gt;1),1,0))</f>
        <v/>
      </c>
      <c r="AG4672" s="0" t="str">
        <f aca="false">IF(AA4672=1,"",IF(AND(AC4672=1,AE4672&lt;&gt;1),1,0))</f>
        <v/>
      </c>
      <c r="AH4672" s="60" t="str">
        <f aca="false">IF(AND(E4672&gt;0,AA4672&lt;2,NOT(AND(C4673=C4672,AA4673=AA4672+1))),INDEX(DATAS,AA4672+1),"")</f>
        <v/>
      </c>
      <c r="AI4672" s="60" t="str">
        <f aca="false">IF(AND(AC4672=1,AA4672&lt;2),IF(AND(C4673=C4672,AA4673=AA4672+1),IF(AC4673=1,"",INDEX(DATAS,AA4672+1)),INDEX(DATAS,AA4672+1)),"")</f>
        <v/>
      </c>
    </row>
    <row r="4673" customFormat="false" ht="15" hidden="false" customHeight="false" outlineLevel="0" collapsed="false">
      <c r="A4673" s="60" t="n">
        <v>46310</v>
      </c>
      <c r="B4673" s="0" t="n">
        <v>8</v>
      </c>
      <c r="C4673" s="0" t="n">
        <v>6638</v>
      </c>
      <c r="E4673" s="0" t="n">
        <v>0</v>
      </c>
      <c r="F4673" s="55" t="s">
        <v>1258</v>
      </c>
      <c r="I4673" s="55" t="s">
        <v>157</v>
      </c>
      <c r="L4673" s="0" t="n">
        <v>78</v>
      </c>
      <c r="U4673" s="0" t="n">
        <v>493</v>
      </c>
      <c r="V4673" s="0" t="n">
        <v>1</v>
      </c>
      <c r="W4673" s="60" t="n">
        <v>46233</v>
      </c>
      <c r="X4673" s="55" t="n">
        <f aca="false">IF(I4673="Male",0,1)</f>
        <v>1</v>
      </c>
      <c r="Y4673" s="55" t="n">
        <f aca="false">IF(OR(I4673="DNB",I4673="Dry DNB"),1,0)</f>
        <v>0</v>
      </c>
      <c r="Z4673" s="55" t="n">
        <f aca="false">IF(ISNUMBER(W4673),A4673-W4673,"")</f>
        <v>77</v>
      </c>
      <c r="AA4673" s="55" t="n">
        <f aca="false">MATCH(A4673,DATAS,0)</f>
        <v>2</v>
      </c>
      <c r="AB4673" s="55" t="n">
        <f aca="false">IF(AND(E4673&gt;0,OR(AND(B4673&gt;=1,B4673&lt;=6),B4673=10)),1,0)</f>
        <v>0</v>
      </c>
      <c r="AC4673" s="55" t="n">
        <f aca="false">IF(AND(E4673&gt;0,B4673=10),1,0)</f>
        <v>0</v>
      </c>
      <c r="AD4673" s="55" t="n">
        <f aca="false">IF(AND(C4672=C4673,AA4672=AA4673-1),AB4672,"")</f>
        <v>0</v>
      </c>
      <c r="AE4673" s="55" t="n">
        <f aca="false">IF(AND(C4672=C4673,AA4672=AA4673-1),AC4672,"")</f>
        <v>0</v>
      </c>
      <c r="AF4673" s="55" t="n">
        <f aca="false">IF(AA4673=1,"",IF(AND(AB4673=1,AD4673&lt;&gt;1),1,0))</f>
        <v>0</v>
      </c>
      <c r="AG4673" s="55" t="n">
        <f aca="false">IF(AA4673=1,"",IF(AND(AC4673=1,AE4673&lt;&gt;1),1,0))</f>
        <v>0</v>
      </c>
      <c r="AH4673" s="60" t="str">
        <f aca="false">IF(AND(E4673&gt;0,AA4673&lt;2,NOT(AND(C4674=C4673,AA4674=AA4673+1))),INDEX(DATAS,AA4673+1),"")</f>
        <v/>
      </c>
      <c r="AI4673" s="60" t="str">
        <f aca="false">IF(AND(AC4673=1,AA4673&lt;2),IF(AND(C4674=C4673,AA4674=AA4673+1),IF(AC4674=1,"",INDEX(DATAS,AA4673+1)),INDEX(DATAS,AA4673+1)),"")</f>
        <v/>
      </c>
    </row>
    <row r="4674" customFormat="false" ht="15" hidden="false" customHeight="false" outlineLevel="0" collapsed="false">
      <c r="A4674" s="60" t="n">
        <v>46309</v>
      </c>
      <c r="B4674" s="0" t="n">
        <v>8</v>
      </c>
      <c r="C4674" s="0" t="n">
        <v>6639</v>
      </c>
      <c r="E4674" s="0" t="n">
        <v>0</v>
      </c>
      <c r="F4674" s="55" t="s">
        <v>1258</v>
      </c>
      <c r="I4674" s="55" t="s">
        <v>157</v>
      </c>
      <c r="L4674" s="0" t="n">
        <v>44</v>
      </c>
      <c r="U4674" s="0" t="n">
        <v>492</v>
      </c>
      <c r="V4674" s="0" t="n">
        <v>3</v>
      </c>
      <c r="W4674" s="60" t="n">
        <v>46266</v>
      </c>
      <c r="X4674" s="55" t="n">
        <f aca="false">IF(I4674="Male",0,1)</f>
        <v>1</v>
      </c>
      <c r="Y4674" s="55" t="n">
        <f aca="false">IF(OR(I4674="DNB",I4674="Dry DNB"),1,0)</f>
        <v>0</v>
      </c>
      <c r="Z4674" s="55" t="n">
        <f aca="false">IF(ISNUMBER(W4674),A4674-W4674,"")</f>
        <v>43</v>
      </c>
      <c r="AA4674" s="55" t="n">
        <f aca="false">MATCH(A4674,DATAS,0)</f>
        <v>1</v>
      </c>
      <c r="AB4674" s="55" t="n">
        <f aca="false">IF(AND(E4674&gt;0,OR(AND(B4674&gt;=1,B4674&lt;=6),B4674=10)),1,0)</f>
        <v>0</v>
      </c>
      <c r="AC4674" s="55" t="n">
        <f aca="false">IF(AND(E4674&gt;0,B4674=10),1,0)</f>
        <v>0</v>
      </c>
      <c r="AD4674" s="0" t="str">
        <f aca="false">IF(AND(C4673=C4674,AA4673=AA4674-1),AB4673,"")</f>
        <v/>
      </c>
      <c r="AE4674" s="0" t="str">
        <f aca="false">IF(AND(C4673=C4674,AA4673=AA4674-1),AC4673,"")</f>
        <v/>
      </c>
      <c r="AF4674" s="0" t="str">
        <f aca="false">IF(AA4674=1,"",IF(AND(AB4674=1,AD4674&lt;&gt;1),1,0))</f>
        <v/>
      </c>
      <c r="AG4674" s="0" t="str">
        <f aca="false">IF(AA4674=1,"",IF(AND(AC4674=1,AE4674&lt;&gt;1),1,0))</f>
        <v/>
      </c>
      <c r="AH4674" s="60" t="str">
        <f aca="false">IF(AND(E4674&gt;0,AA4674&lt;2,NOT(AND(C4675=C4674,AA4675=AA4674+1))),INDEX(DATAS,AA4674+1),"")</f>
        <v/>
      </c>
      <c r="AI4674" s="60" t="str">
        <f aca="false">IF(AND(AC4674=1,AA4674&lt;2),IF(AND(C4675=C4674,AA4675=AA4674+1),IF(AC4675=1,"",INDEX(DATAS,AA4674+1)),INDEX(DATAS,AA4674+1)),"")</f>
        <v/>
      </c>
    </row>
    <row r="4675" customFormat="false" ht="15" hidden="false" customHeight="false" outlineLevel="0" collapsed="false">
      <c r="A4675" s="60" t="n">
        <v>46310</v>
      </c>
      <c r="B4675" s="0" t="n">
        <v>8</v>
      </c>
      <c r="C4675" s="0" t="n">
        <v>6639</v>
      </c>
      <c r="E4675" s="0" t="n">
        <v>0</v>
      </c>
      <c r="F4675" s="55" t="s">
        <v>1258</v>
      </c>
      <c r="I4675" s="55" t="s">
        <v>157</v>
      </c>
      <c r="L4675" s="0" t="n">
        <v>45</v>
      </c>
      <c r="U4675" s="0" t="n">
        <v>493</v>
      </c>
      <c r="V4675" s="0" t="n">
        <v>3</v>
      </c>
      <c r="W4675" s="60" t="n">
        <v>46266</v>
      </c>
      <c r="X4675" s="55" t="n">
        <f aca="false">IF(I4675="Male",0,1)</f>
        <v>1</v>
      </c>
      <c r="Y4675" s="55" t="n">
        <f aca="false">IF(OR(I4675="DNB",I4675="Dry DNB"),1,0)</f>
        <v>0</v>
      </c>
      <c r="Z4675" s="55" t="n">
        <f aca="false">IF(ISNUMBER(W4675),A4675-W4675,"")</f>
        <v>44</v>
      </c>
      <c r="AA4675" s="55" t="n">
        <f aca="false">MATCH(A4675,DATAS,0)</f>
        <v>2</v>
      </c>
      <c r="AB4675" s="55" t="n">
        <f aca="false">IF(AND(E4675&gt;0,OR(AND(B4675&gt;=1,B4675&lt;=6),B4675=10)),1,0)</f>
        <v>0</v>
      </c>
      <c r="AC4675" s="55" t="n">
        <f aca="false">IF(AND(E4675&gt;0,B4675=10),1,0)</f>
        <v>0</v>
      </c>
      <c r="AD4675" s="55" t="n">
        <f aca="false">IF(AND(C4674=C4675,AA4674=AA4675-1),AB4674,"")</f>
        <v>0</v>
      </c>
      <c r="AE4675" s="55" t="n">
        <f aca="false">IF(AND(C4674=C4675,AA4674=AA4675-1),AC4674,"")</f>
        <v>0</v>
      </c>
      <c r="AF4675" s="55" t="n">
        <f aca="false">IF(AA4675=1,"",IF(AND(AB4675=1,AD4675&lt;&gt;1),1,0))</f>
        <v>0</v>
      </c>
      <c r="AG4675" s="55" t="n">
        <f aca="false">IF(AA4675=1,"",IF(AND(AC4675=1,AE4675&lt;&gt;1),1,0))</f>
        <v>0</v>
      </c>
      <c r="AH4675" s="60" t="str">
        <f aca="false">IF(AND(E4675&gt;0,AA4675&lt;2,NOT(AND(C4676=C4675,AA4676=AA4675+1))),INDEX(DATAS,AA4675+1),"")</f>
        <v/>
      </c>
      <c r="AI4675" s="60" t="str">
        <f aca="false">IF(AND(AC4675=1,AA4675&lt;2),IF(AND(C4676=C4675,AA4676=AA4675+1),IF(AC4676=1,"",INDEX(DATAS,AA4675+1)),INDEX(DATAS,AA4675+1)),"")</f>
        <v/>
      </c>
    </row>
    <row r="4676" customFormat="false" ht="15" hidden="false" customHeight="false" outlineLevel="0" collapsed="false">
      <c r="A4676" s="60" t="n">
        <v>46309</v>
      </c>
      <c r="B4676" s="0" t="n">
        <v>8</v>
      </c>
      <c r="C4676" s="0" t="n">
        <v>6640</v>
      </c>
      <c r="E4676" s="0" t="n">
        <v>0</v>
      </c>
      <c r="F4676" s="55" t="s">
        <v>1259</v>
      </c>
      <c r="I4676" s="55" t="s">
        <v>157</v>
      </c>
      <c r="L4676" s="0" t="n">
        <v>93</v>
      </c>
      <c r="U4676" s="0" t="n">
        <v>491</v>
      </c>
      <c r="V4676" s="0" t="n">
        <v>1</v>
      </c>
      <c r="W4676" s="60" t="n">
        <v>46217</v>
      </c>
      <c r="X4676" s="55" t="n">
        <f aca="false">IF(I4676="Male",0,1)</f>
        <v>1</v>
      </c>
      <c r="Y4676" s="55" t="n">
        <f aca="false">IF(OR(I4676="DNB",I4676="Dry DNB"),1,0)</f>
        <v>0</v>
      </c>
      <c r="Z4676" s="55" t="n">
        <f aca="false">IF(ISNUMBER(W4676),A4676-W4676,"")</f>
        <v>92</v>
      </c>
      <c r="AA4676" s="55" t="n">
        <f aca="false">MATCH(A4676,DATAS,0)</f>
        <v>1</v>
      </c>
      <c r="AB4676" s="55" t="n">
        <f aca="false">IF(AND(E4676&gt;0,OR(AND(B4676&gt;=1,B4676&lt;=6),B4676=10)),1,0)</f>
        <v>0</v>
      </c>
      <c r="AC4676" s="55" t="n">
        <f aca="false">IF(AND(E4676&gt;0,B4676=10),1,0)</f>
        <v>0</v>
      </c>
      <c r="AD4676" s="0" t="str">
        <f aca="false">IF(AND(C4675=C4676,AA4675=AA4676-1),AB4675,"")</f>
        <v/>
      </c>
      <c r="AE4676" s="0" t="str">
        <f aca="false">IF(AND(C4675=C4676,AA4675=AA4676-1),AC4675,"")</f>
        <v/>
      </c>
      <c r="AF4676" s="0" t="str">
        <f aca="false">IF(AA4676=1,"",IF(AND(AB4676=1,AD4676&lt;&gt;1),1,0))</f>
        <v/>
      </c>
      <c r="AG4676" s="0" t="str">
        <f aca="false">IF(AA4676=1,"",IF(AND(AC4676=1,AE4676&lt;&gt;1),1,0))</f>
        <v/>
      </c>
      <c r="AH4676" s="60" t="str">
        <f aca="false">IF(AND(E4676&gt;0,AA4676&lt;2,NOT(AND(C4677=C4676,AA4677=AA4676+1))),INDEX(DATAS,AA4676+1),"")</f>
        <v/>
      </c>
      <c r="AI4676" s="60" t="str">
        <f aca="false">IF(AND(AC4676=1,AA4676&lt;2),IF(AND(C4677=C4676,AA4677=AA4676+1),IF(AC4677=1,"",INDEX(DATAS,AA4676+1)),INDEX(DATAS,AA4676+1)),"")</f>
        <v/>
      </c>
    </row>
    <row r="4677" customFormat="false" ht="15" hidden="false" customHeight="false" outlineLevel="0" collapsed="false">
      <c r="A4677" s="60" t="n">
        <v>46310</v>
      </c>
      <c r="B4677" s="0" t="n">
        <v>8</v>
      </c>
      <c r="C4677" s="0" t="n">
        <v>6640</v>
      </c>
      <c r="E4677" s="0" t="n">
        <v>0</v>
      </c>
      <c r="F4677" s="55" t="s">
        <v>1259</v>
      </c>
      <c r="I4677" s="55" t="s">
        <v>157</v>
      </c>
      <c r="L4677" s="0" t="n">
        <v>94</v>
      </c>
      <c r="U4677" s="0" t="n">
        <v>492</v>
      </c>
      <c r="V4677" s="0" t="n">
        <v>1</v>
      </c>
      <c r="W4677" s="60" t="n">
        <v>46217</v>
      </c>
      <c r="X4677" s="55" t="n">
        <f aca="false">IF(I4677="Male",0,1)</f>
        <v>1</v>
      </c>
      <c r="Y4677" s="55" t="n">
        <f aca="false">IF(OR(I4677="DNB",I4677="Dry DNB"),1,0)</f>
        <v>0</v>
      </c>
      <c r="Z4677" s="55" t="n">
        <f aca="false">IF(ISNUMBER(W4677),A4677-W4677,"")</f>
        <v>93</v>
      </c>
      <c r="AA4677" s="55" t="n">
        <f aca="false">MATCH(A4677,DATAS,0)</f>
        <v>2</v>
      </c>
      <c r="AB4677" s="55" t="n">
        <f aca="false">IF(AND(E4677&gt;0,OR(AND(B4677&gt;=1,B4677&lt;=6),B4677=10)),1,0)</f>
        <v>0</v>
      </c>
      <c r="AC4677" s="55" t="n">
        <f aca="false">IF(AND(E4677&gt;0,B4677=10),1,0)</f>
        <v>0</v>
      </c>
      <c r="AD4677" s="55" t="n">
        <f aca="false">IF(AND(C4676=C4677,AA4676=AA4677-1),AB4676,"")</f>
        <v>0</v>
      </c>
      <c r="AE4677" s="55" t="n">
        <f aca="false">IF(AND(C4676=C4677,AA4676=AA4677-1),AC4676,"")</f>
        <v>0</v>
      </c>
      <c r="AF4677" s="55" t="n">
        <f aca="false">IF(AA4677=1,"",IF(AND(AB4677=1,AD4677&lt;&gt;1),1,0))</f>
        <v>0</v>
      </c>
      <c r="AG4677" s="55" t="n">
        <f aca="false">IF(AA4677=1,"",IF(AND(AC4677=1,AE4677&lt;&gt;1),1,0))</f>
        <v>0</v>
      </c>
      <c r="AH4677" s="60" t="str">
        <f aca="false">IF(AND(E4677&gt;0,AA4677&lt;2,NOT(AND(C4678=C4677,AA4678=AA4677+1))),INDEX(DATAS,AA4677+1),"")</f>
        <v/>
      </c>
      <c r="AI4677" s="60" t="str">
        <f aca="false">IF(AND(AC4677=1,AA4677&lt;2),IF(AND(C4678=C4677,AA4678=AA4677+1),IF(AC4678=1,"",INDEX(DATAS,AA4677+1)),INDEX(DATAS,AA4677+1)),"")</f>
        <v/>
      </c>
    </row>
    <row r="4678" customFormat="false" ht="15" hidden="false" customHeight="false" outlineLevel="0" collapsed="false">
      <c r="A4678" s="60" t="n">
        <v>46309</v>
      </c>
      <c r="B4678" s="0" t="n">
        <v>8</v>
      </c>
      <c r="C4678" s="0" t="n">
        <v>6642</v>
      </c>
      <c r="E4678" s="0" t="n">
        <v>0</v>
      </c>
      <c r="F4678" s="55" t="s">
        <v>1260</v>
      </c>
      <c r="I4678" s="55" t="s">
        <v>157</v>
      </c>
      <c r="L4678" s="0" t="n">
        <v>71</v>
      </c>
      <c r="U4678" s="0" t="n">
        <v>490</v>
      </c>
      <c r="V4678" s="0" t="n">
        <v>2</v>
      </c>
      <c r="W4678" s="60" t="n">
        <v>46239</v>
      </c>
      <c r="X4678" s="55" t="n">
        <f aca="false">IF(I4678="Male",0,1)</f>
        <v>1</v>
      </c>
      <c r="Y4678" s="55" t="n">
        <f aca="false">IF(OR(I4678="DNB",I4678="Dry DNB"),1,0)</f>
        <v>0</v>
      </c>
      <c r="Z4678" s="55" t="n">
        <f aca="false">IF(ISNUMBER(W4678),A4678-W4678,"")</f>
        <v>70</v>
      </c>
      <c r="AA4678" s="55" t="n">
        <f aca="false">MATCH(A4678,DATAS,0)</f>
        <v>1</v>
      </c>
      <c r="AB4678" s="55" t="n">
        <f aca="false">IF(AND(E4678&gt;0,OR(AND(B4678&gt;=1,B4678&lt;=6),B4678=10)),1,0)</f>
        <v>0</v>
      </c>
      <c r="AC4678" s="55" t="n">
        <f aca="false">IF(AND(E4678&gt;0,B4678=10),1,0)</f>
        <v>0</v>
      </c>
      <c r="AD4678" s="0" t="str">
        <f aca="false">IF(AND(C4677=C4678,AA4677=AA4678-1),AB4677,"")</f>
        <v/>
      </c>
      <c r="AE4678" s="0" t="str">
        <f aca="false">IF(AND(C4677=C4678,AA4677=AA4678-1),AC4677,"")</f>
        <v/>
      </c>
      <c r="AF4678" s="0" t="str">
        <f aca="false">IF(AA4678=1,"",IF(AND(AB4678=1,AD4678&lt;&gt;1),1,0))</f>
        <v/>
      </c>
      <c r="AG4678" s="0" t="str">
        <f aca="false">IF(AA4678=1,"",IF(AND(AC4678=1,AE4678&lt;&gt;1),1,0))</f>
        <v/>
      </c>
      <c r="AH4678" s="60" t="str">
        <f aca="false">IF(AND(E4678&gt;0,AA4678&lt;2,NOT(AND(C4679=C4678,AA4679=AA4678+1))),INDEX(DATAS,AA4678+1),"")</f>
        <v/>
      </c>
      <c r="AI4678" s="60" t="str">
        <f aca="false">IF(AND(AC4678=1,AA4678&lt;2),IF(AND(C4679=C4678,AA4679=AA4678+1),IF(AC4679=1,"",INDEX(DATAS,AA4678+1)),INDEX(DATAS,AA4678+1)),"")</f>
        <v/>
      </c>
    </row>
    <row r="4679" customFormat="false" ht="15" hidden="false" customHeight="false" outlineLevel="0" collapsed="false">
      <c r="A4679" s="60" t="n">
        <v>46310</v>
      </c>
      <c r="B4679" s="0" t="n">
        <v>8</v>
      </c>
      <c r="C4679" s="0" t="n">
        <v>6642</v>
      </c>
      <c r="E4679" s="0" t="n">
        <v>0</v>
      </c>
      <c r="F4679" s="55" t="s">
        <v>1260</v>
      </c>
      <c r="I4679" s="55" t="s">
        <v>157</v>
      </c>
      <c r="L4679" s="0" t="n">
        <v>72</v>
      </c>
      <c r="U4679" s="0" t="n">
        <v>491</v>
      </c>
      <c r="V4679" s="0" t="n">
        <v>2</v>
      </c>
      <c r="W4679" s="60" t="n">
        <v>46239</v>
      </c>
      <c r="X4679" s="55" t="n">
        <f aca="false">IF(I4679="Male",0,1)</f>
        <v>1</v>
      </c>
      <c r="Y4679" s="55" t="n">
        <f aca="false">IF(OR(I4679="DNB",I4679="Dry DNB"),1,0)</f>
        <v>0</v>
      </c>
      <c r="Z4679" s="55" t="n">
        <f aca="false">IF(ISNUMBER(W4679),A4679-W4679,"")</f>
        <v>71</v>
      </c>
      <c r="AA4679" s="55" t="n">
        <f aca="false">MATCH(A4679,DATAS,0)</f>
        <v>2</v>
      </c>
      <c r="AB4679" s="55" t="n">
        <f aca="false">IF(AND(E4679&gt;0,OR(AND(B4679&gt;=1,B4679&lt;=6),B4679=10)),1,0)</f>
        <v>0</v>
      </c>
      <c r="AC4679" s="55" t="n">
        <f aca="false">IF(AND(E4679&gt;0,B4679=10),1,0)</f>
        <v>0</v>
      </c>
      <c r="AD4679" s="55" t="n">
        <f aca="false">IF(AND(C4678=C4679,AA4678=AA4679-1),AB4678,"")</f>
        <v>0</v>
      </c>
      <c r="AE4679" s="55" t="n">
        <f aca="false">IF(AND(C4678=C4679,AA4678=AA4679-1),AC4678,"")</f>
        <v>0</v>
      </c>
      <c r="AF4679" s="55" t="n">
        <f aca="false">IF(AA4679=1,"",IF(AND(AB4679=1,AD4679&lt;&gt;1),1,0))</f>
        <v>0</v>
      </c>
      <c r="AG4679" s="55" t="n">
        <f aca="false">IF(AA4679=1,"",IF(AND(AC4679=1,AE4679&lt;&gt;1),1,0))</f>
        <v>0</v>
      </c>
      <c r="AH4679" s="60" t="str">
        <f aca="false">IF(AND(E4679&gt;0,AA4679&lt;2,NOT(AND(C4680=C4679,AA4680=AA4679+1))),INDEX(DATAS,AA4679+1),"")</f>
        <v/>
      </c>
      <c r="AI4679" s="60" t="str">
        <f aca="false">IF(AND(AC4679=1,AA4679&lt;2),IF(AND(C4680=C4679,AA4680=AA4679+1),IF(AC4680=1,"",INDEX(DATAS,AA4679+1)),INDEX(DATAS,AA4679+1)),"")</f>
        <v/>
      </c>
    </row>
    <row r="4680" customFormat="false" ht="15" hidden="false" customHeight="false" outlineLevel="0" collapsed="false">
      <c r="A4680" s="60" t="n">
        <v>46309</v>
      </c>
      <c r="B4680" s="0" t="n">
        <v>8</v>
      </c>
      <c r="C4680" s="0" t="n">
        <v>6643</v>
      </c>
      <c r="E4680" s="0" t="n">
        <v>0</v>
      </c>
      <c r="F4680" s="55" t="s">
        <v>1260</v>
      </c>
      <c r="I4680" s="55" t="s">
        <v>157</v>
      </c>
      <c r="L4680" s="0" t="n">
        <v>84</v>
      </c>
      <c r="U4680" s="0" t="n">
        <v>490</v>
      </c>
      <c r="V4680" s="0" t="n">
        <v>1</v>
      </c>
      <c r="W4680" s="60" t="n">
        <v>46226</v>
      </c>
      <c r="X4680" s="55" t="n">
        <f aca="false">IF(I4680="Male",0,1)</f>
        <v>1</v>
      </c>
      <c r="Y4680" s="55" t="n">
        <f aca="false">IF(OR(I4680="DNB",I4680="Dry DNB"),1,0)</f>
        <v>0</v>
      </c>
      <c r="Z4680" s="55" t="n">
        <f aca="false">IF(ISNUMBER(W4680),A4680-W4680,"")</f>
        <v>83</v>
      </c>
      <c r="AA4680" s="55" t="n">
        <f aca="false">MATCH(A4680,DATAS,0)</f>
        <v>1</v>
      </c>
      <c r="AB4680" s="55" t="n">
        <f aca="false">IF(AND(E4680&gt;0,OR(AND(B4680&gt;=1,B4680&lt;=6),B4680=10)),1,0)</f>
        <v>0</v>
      </c>
      <c r="AC4680" s="55" t="n">
        <f aca="false">IF(AND(E4680&gt;0,B4680=10),1,0)</f>
        <v>0</v>
      </c>
      <c r="AD4680" s="0" t="str">
        <f aca="false">IF(AND(C4679=C4680,AA4679=AA4680-1),AB4679,"")</f>
        <v/>
      </c>
      <c r="AE4680" s="0" t="str">
        <f aca="false">IF(AND(C4679=C4680,AA4679=AA4680-1),AC4679,"")</f>
        <v/>
      </c>
      <c r="AF4680" s="0" t="str">
        <f aca="false">IF(AA4680=1,"",IF(AND(AB4680=1,AD4680&lt;&gt;1),1,0))</f>
        <v/>
      </c>
      <c r="AG4680" s="0" t="str">
        <f aca="false">IF(AA4680=1,"",IF(AND(AC4680=1,AE4680&lt;&gt;1),1,0))</f>
        <v/>
      </c>
      <c r="AH4680" s="60" t="str">
        <f aca="false">IF(AND(E4680&gt;0,AA4680&lt;2,NOT(AND(C4681=C4680,AA4681=AA4680+1))),INDEX(DATAS,AA4680+1),"")</f>
        <v/>
      </c>
      <c r="AI4680" s="60" t="str">
        <f aca="false">IF(AND(AC4680=1,AA4680&lt;2),IF(AND(C4681=C4680,AA4681=AA4680+1),IF(AC4681=1,"",INDEX(DATAS,AA4680+1)),INDEX(DATAS,AA4680+1)),"")</f>
        <v/>
      </c>
    </row>
    <row r="4681" customFormat="false" ht="15" hidden="false" customHeight="false" outlineLevel="0" collapsed="false">
      <c r="A4681" s="60" t="n">
        <v>46310</v>
      </c>
      <c r="B4681" s="0" t="n">
        <v>8</v>
      </c>
      <c r="C4681" s="0" t="n">
        <v>6643</v>
      </c>
      <c r="E4681" s="0" t="n">
        <v>0</v>
      </c>
      <c r="F4681" s="55" t="s">
        <v>1260</v>
      </c>
      <c r="I4681" s="55" t="s">
        <v>157</v>
      </c>
      <c r="L4681" s="0" t="n">
        <v>85</v>
      </c>
      <c r="U4681" s="0" t="n">
        <v>491</v>
      </c>
      <c r="V4681" s="0" t="n">
        <v>1</v>
      </c>
      <c r="W4681" s="60" t="n">
        <v>46226</v>
      </c>
      <c r="X4681" s="55" t="n">
        <f aca="false">IF(I4681="Male",0,1)</f>
        <v>1</v>
      </c>
      <c r="Y4681" s="55" t="n">
        <f aca="false">IF(OR(I4681="DNB",I4681="Dry DNB"),1,0)</f>
        <v>0</v>
      </c>
      <c r="Z4681" s="55" t="n">
        <f aca="false">IF(ISNUMBER(W4681),A4681-W4681,"")</f>
        <v>84</v>
      </c>
      <c r="AA4681" s="55" t="n">
        <f aca="false">MATCH(A4681,DATAS,0)</f>
        <v>2</v>
      </c>
      <c r="AB4681" s="55" t="n">
        <f aca="false">IF(AND(E4681&gt;0,OR(AND(B4681&gt;=1,B4681&lt;=6),B4681=10)),1,0)</f>
        <v>0</v>
      </c>
      <c r="AC4681" s="55" t="n">
        <f aca="false">IF(AND(E4681&gt;0,B4681=10),1,0)</f>
        <v>0</v>
      </c>
      <c r="AD4681" s="55" t="n">
        <f aca="false">IF(AND(C4680=C4681,AA4680=AA4681-1),AB4680,"")</f>
        <v>0</v>
      </c>
      <c r="AE4681" s="55" t="n">
        <f aca="false">IF(AND(C4680=C4681,AA4680=AA4681-1),AC4680,"")</f>
        <v>0</v>
      </c>
      <c r="AF4681" s="55" t="n">
        <f aca="false">IF(AA4681=1,"",IF(AND(AB4681=1,AD4681&lt;&gt;1),1,0))</f>
        <v>0</v>
      </c>
      <c r="AG4681" s="55" t="n">
        <f aca="false">IF(AA4681=1,"",IF(AND(AC4681=1,AE4681&lt;&gt;1),1,0))</f>
        <v>0</v>
      </c>
      <c r="AH4681" s="60" t="str">
        <f aca="false">IF(AND(E4681&gt;0,AA4681&lt;2,NOT(AND(C4682=C4681,AA4682=AA4681+1))),INDEX(DATAS,AA4681+1),"")</f>
        <v/>
      </c>
      <c r="AI4681" s="60" t="str">
        <f aca="false">IF(AND(AC4681=1,AA4681&lt;2),IF(AND(C4682=C4681,AA4682=AA4681+1),IF(AC4682=1,"",INDEX(DATAS,AA4681+1)),INDEX(DATAS,AA4681+1)),"")</f>
        <v/>
      </c>
    </row>
    <row r="4682" customFormat="false" ht="15" hidden="false" customHeight="false" outlineLevel="0" collapsed="false">
      <c r="A4682" s="60" t="n">
        <v>46309</v>
      </c>
      <c r="B4682" s="0" t="n">
        <v>8</v>
      </c>
      <c r="C4682" s="0" t="n">
        <v>6644</v>
      </c>
      <c r="E4682" s="0" t="n">
        <v>0</v>
      </c>
      <c r="F4682" s="55" t="s">
        <v>1260</v>
      </c>
      <c r="I4682" s="55" t="s">
        <v>157</v>
      </c>
      <c r="L4682" s="0" t="n">
        <v>71</v>
      </c>
      <c r="U4682" s="0" t="n">
        <v>490</v>
      </c>
      <c r="V4682" s="0" t="n">
        <v>2</v>
      </c>
      <c r="W4682" s="60" t="n">
        <v>46239</v>
      </c>
      <c r="X4682" s="55" t="n">
        <f aca="false">IF(I4682="Male",0,1)</f>
        <v>1</v>
      </c>
      <c r="Y4682" s="55" t="n">
        <f aca="false">IF(OR(I4682="DNB",I4682="Dry DNB"),1,0)</f>
        <v>0</v>
      </c>
      <c r="Z4682" s="55" t="n">
        <f aca="false">IF(ISNUMBER(W4682),A4682-W4682,"")</f>
        <v>70</v>
      </c>
      <c r="AA4682" s="55" t="n">
        <f aca="false">MATCH(A4682,DATAS,0)</f>
        <v>1</v>
      </c>
      <c r="AB4682" s="55" t="n">
        <f aca="false">IF(AND(E4682&gt;0,OR(AND(B4682&gt;=1,B4682&lt;=6),B4682=10)),1,0)</f>
        <v>0</v>
      </c>
      <c r="AC4682" s="55" t="n">
        <f aca="false">IF(AND(E4682&gt;0,B4682=10),1,0)</f>
        <v>0</v>
      </c>
      <c r="AD4682" s="0" t="str">
        <f aca="false">IF(AND(C4681=C4682,AA4681=AA4682-1),AB4681,"")</f>
        <v/>
      </c>
      <c r="AE4682" s="0" t="str">
        <f aca="false">IF(AND(C4681=C4682,AA4681=AA4682-1),AC4681,"")</f>
        <v/>
      </c>
      <c r="AF4682" s="0" t="str">
        <f aca="false">IF(AA4682=1,"",IF(AND(AB4682=1,AD4682&lt;&gt;1),1,0))</f>
        <v/>
      </c>
      <c r="AG4682" s="0" t="str">
        <f aca="false">IF(AA4682=1,"",IF(AND(AC4682=1,AE4682&lt;&gt;1),1,0))</f>
        <v/>
      </c>
      <c r="AH4682" s="60" t="str">
        <f aca="false">IF(AND(E4682&gt;0,AA4682&lt;2,NOT(AND(C4683=C4682,AA4683=AA4682+1))),INDEX(DATAS,AA4682+1),"")</f>
        <v/>
      </c>
      <c r="AI4682" s="60" t="str">
        <f aca="false">IF(AND(AC4682=1,AA4682&lt;2),IF(AND(C4683=C4682,AA4683=AA4682+1),IF(AC4683=1,"",INDEX(DATAS,AA4682+1)),INDEX(DATAS,AA4682+1)),"")</f>
        <v/>
      </c>
    </row>
    <row r="4683" customFormat="false" ht="15" hidden="false" customHeight="false" outlineLevel="0" collapsed="false">
      <c r="A4683" s="60" t="n">
        <v>46310</v>
      </c>
      <c r="B4683" s="0" t="n">
        <v>8</v>
      </c>
      <c r="C4683" s="0" t="n">
        <v>6644</v>
      </c>
      <c r="E4683" s="0" t="n">
        <v>0</v>
      </c>
      <c r="F4683" s="55" t="s">
        <v>1260</v>
      </c>
      <c r="I4683" s="55" t="s">
        <v>157</v>
      </c>
      <c r="L4683" s="0" t="n">
        <v>72</v>
      </c>
      <c r="U4683" s="0" t="n">
        <v>491</v>
      </c>
      <c r="V4683" s="0" t="n">
        <v>2</v>
      </c>
      <c r="W4683" s="60" t="n">
        <v>46239</v>
      </c>
      <c r="X4683" s="55" t="n">
        <f aca="false">IF(I4683="Male",0,1)</f>
        <v>1</v>
      </c>
      <c r="Y4683" s="55" t="n">
        <f aca="false">IF(OR(I4683="DNB",I4683="Dry DNB"),1,0)</f>
        <v>0</v>
      </c>
      <c r="Z4683" s="55" t="n">
        <f aca="false">IF(ISNUMBER(W4683),A4683-W4683,"")</f>
        <v>71</v>
      </c>
      <c r="AA4683" s="55" t="n">
        <f aca="false">MATCH(A4683,DATAS,0)</f>
        <v>2</v>
      </c>
      <c r="AB4683" s="55" t="n">
        <f aca="false">IF(AND(E4683&gt;0,OR(AND(B4683&gt;=1,B4683&lt;=6),B4683=10)),1,0)</f>
        <v>0</v>
      </c>
      <c r="AC4683" s="55" t="n">
        <f aca="false">IF(AND(E4683&gt;0,B4683=10),1,0)</f>
        <v>0</v>
      </c>
      <c r="AD4683" s="55" t="n">
        <f aca="false">IF(AND(C4682=C4683,AA4682=AA4683-1),AB4682,"")</f>
        <v>0</v>
      </c>
      <c r="AE4683" s="55" t="n">
        <f aca="false">IF(AND(C4682=C4683,AA4682=AA4683-1),AC4682,"")</f>
        <v>0</v>
      </c>
      <c r="AF4683" s="55" t="n">
        <f aca="false">IF(AA4683=1,"",IF(AND(AB4683=1,AD4683&lt;&gt;1),1,0))</f>
        <v>0</v>
      </c>
      <c r="AG4683" s="55" t="n">
        <f aca="false">IF(AA4683=1,"",IF(AND(AC4683=1,AE4683&lt;&gt;1),1,0))</f>
        <v>0</v>
      </c>
      <c r="AH4683" s="60" t="str">
        <f aca="false">IF(AND(E4683&gt;0,AA4683&lt;2,NOT(AND(C4684=C4683,AA4684=AA4683+1))),INDEX(DATAS,AA4683+1),"")</f>
        <v/>
      </c>
      <c r="AI4683" s="60" t="str">
        <f aca="false">IF(AND(AC4683=1,AA4683&lt;2),IF(AND(C4684=C4683,AA4684=AA4683+1),IF(AC4684=1,"",INDEX(DATAS,AA4683+1)),INDEX(DATAS,AA4683+1)),"")</f>
        <v/>
      </c>
    </row>
    <row r="4684" customFormat="false" ht="15" hidden="false" customHeight="false" outlineLevel="0" collapsed="false">
      <c r="A4684" s="60" t="n">
        <v>46309</v>
      </c>
      <c r="B4684" s="0" t="n">
        <v>8</v>
      </c>
      <c r="C4684" s="0" t="n">
        <v>6645</v>
      </c>
      <c r="E4684" s="0" t="n">
        <v>0</v>
      </c>
      <c r="F4684" s="55" t="s">
        <v>1261</v>
      </c>
      <c r="I4684" s="55" t="s">
        <v>157</v>
      </c>
      <c r="L4684" s="0" t="n">
        <v>69</v>
      </c>
      <c r="U4684" s="0" t="n">
        <v>489</v>
      </c>
      <c r="V4684" s="0" t="n">
        <v>2</v>
      </c>
      <c r="W4684" s="60" t="n">
        <v>46241</v>
      </c>
      <c r="X4684" s="55" t="n">
        <f aca="false">IF(I4684="Male",0,1)</f>
        <v>1</v>
      </c>
      <c r="Y4684" s="55" t="n">
        <f aca="false">IF(OR(I4684="DNB",I4684="Dry DNB"),1,0)</f>
        <v>0</v>
      </c>
      <c r="Z4684" s="55" t="n">
        <f aca="false">IF(ISNUMBER(W4684),A4684-W4684,"")</f>
        <v>68</v>
      </c>
      <c r="AA4684" s="55" t="n">
        <f aca="false">MATCH(A4684,DATAS,0)</f>
        <v>1</v>
      </c>
      <c r="AB4684" s="55" t="n">
        <f aca="false">IF(AND(E4684&gt;0,OR(AND(B4684&gt;=1,B4684&lt;=6),B4684=10)),1,0)</f>
        <v>0</v>
      </c>
      <c r="AC4684" s="55" t="n">
        <f aca="false">IF(AND(E4684&gt;0,B4684=10),1,0)</f>
        <v>0</v>
      </c>
      <c r="AD4684" s="0" t="str">
        <f aca="false">IF(AND(C4683=C4684,AA4683=AA4684-1),AB4683,"")</f>
        <v/>
      </c>
      <c r="AE4684" s="0" t="str">
        <f aca="false">IF(AND(C4683=C4684,AA4683=AA4684-1),AC4683,"")</f>
        <v/>
      </c>
      <c r="AF4684" s="0" t="str">
        <f aca="false">IF(AA4684=1,"",IF(AND(AB4684=1,AD4684&lt;&gt;1),1,0))</f>
        <v/>
      </c>
      <c r="AG4684" s="0" t="str">
        <f aca="false">IF(AA4684=1,"",IF(AND(AC4684=1,AE4684&lt;&gt;1),1,0))</f>
        <v/>
      </c>
      <c r="AH4684" s="60" t="str">
        <f aca="false">IF(AND(E4684&gt;0,AA4684&lt;2,NOT(AND(C4685=C4684,AA4685=AA4684+1))),INDEX(DATAS,AA4684+1),"")</f>
        <v/>
      </c>
      <c r="AI4684" s="60" t="str">
        <f aca="false">IF(AND(AC4684=1,AA4684&lt;2),IF(AND(C4685=C4684,AA4685=AA4684+1),IF(AC4685=1,"",INDEX(DATAS,AA4684+1)),INDEX(DATAS,AA4684+1)),"")</f>
        <v/>
      </c>
    </row>
    <row r="4685" customFormat="false" ht="15" hidden="false" customHeight="false" outlineLevel="0" collapsed="false">
      <c r="A4685" s="60" t="n">
        <v>46310</v>
      </c>
      <c r="B4685" s="0" t="n">
        <v>8</v>
      </c>
      <c r="C4685" s="0" t="n">
        <v>6645</v>
      </c>
      <c r="E4685" s="0" t="n">
        <v>0</v>
      </c>
      <c r="F4685" s="55" t="s">
        <v>1261</v>
      </c>
      <c r="I4685" s="55" t="s">
        <v>157</v>
      </c>
      <c r="L4685" s="0" t="n">
        <v>70</v>
      </c>
      <c r="U4685" s="0" t="n">
        <v>490</v>
      </c>
      <c r="V4685" s="0" t="n">
        <v>2</v>
      </c>
      <c r="W4685" s="60" t="n">
        <v>46241</v>
      </c>
      <c r="X4685" s="55" t="n">
        <f aca="false">IF(I4685="Male",0,1)</f>
        <v>1</v>
      </c>
      <c r="Y4685" s="55" t="n">
        <f aca="false">IF(OR(I4685="DNB",I4685="Dry DNB"),1,0)</f>
        <v>0</v>
      </c>
      <c r="Z4685" s="55" t="n">
        <f aca="false">IF(ISNUMBER(W4685),A4685-W4685,"")</f>
        <v>69</v>
      </c>
      <c r="AA4685" s="55" t="n">
        <f aca="false">MATCH(A4685,DATAS,0)</f>
        <v>2</v>
      </c>
      <c r="AB4685" s="55" t="n">
        <f aca="false">IF(AND(E4685&gt;0,OR(AND(B4685&gt;=1,B4685&lt;=6),B4685=10)),1,0)</f>
        <v>0</v>
      </c>
      <c r="AC4685" s="55" t="n">
        <f aca="false">IF(AND(E4685&gt;0,B4685=10),1,0)</f>
        <v>0</v>
      </c>
      <c r="AD4685" s="55" t="n">
        <f aca="false">IF(AND(C4684=C4685,AA4684=AA4685-1),AB4684,"")</f>
        <v>0</v>
      </c>
      <c r="AE4685" s="55" t="n">
        <f aca="false">IF(AND(C4684=C4685,AA4684=AA4685-1),AC4684,"")</f>
        <v>0</v>
      </c>
      <c r="AF4685" s="55" t="n">
        <f aca="false">IF(AA4685=1,"",IF(AND(AB4685=1,AD4685&lt;&gt;1),1,0))</f>
        <v>0</v>
      </c>
      <c r="AG4685" s="55" t="n">
        <f aca="false">IF(AA4685=1,"",IF(AND(AC4685=1,AE4685&lt;&gt;1),1,0))</f>
        <v>0</v>
      </c>
      <c r="AH4685" s="60" t="str">
        <f aca="false">IF(AND(E4685&gt;0,AA4685&lt;2,NOT(AND(C4686=C4685,AA4686=AA4685+1))),INDEX(DATAS,AA4685+1),"")</f>
        <v/>
      </c>
      <c r="AI4685" s="60" t="str">
        <f aca="false">IF(AND(AC4685=1,AA4685&lt;2),IF(AND(C4686=C4685,AA4686=AA4685+1),IF(AC4686=1,"",INDEX(DATAS,AA4685+1)),INDEX(DATAS,AA4685+1)),"")</f>
        <v/>
      </c>
    </row>
    <row r="4686" customFormat="false" ht="15" hidden="false" customHeight="false" outlineLevel="0" collapsed="false">
      <c r="A4686" s="60" t="n">
        <v>46309</v>
      </c>
      <c r="B4686" s="0" t="n">
        <v>8</v>
      </c>
      <c r="C4686" s="0" t="n">
        <v>6646</v>
      </c>
      <c r="E4686" s="0" t="n">
        <v>0</v>
      </c>
      <c r="F4686" s="55" t="s">
        <v>1262</v>
      </c>
      <c r="I4686" s="55" t="s">
        <v>157</v>
      </c>
      <c r="L4686" s="0" t="n">
        <v>44</v>
      </c>
      <c r="U4686" s="0" t="n">
        <v>488</v>
      </c>
      <c r="V4686" s="0" t="n">
        <v>2</v>
      </c>
      <c r="W4686" s="60" t="n">
        <v>46266</v>
      </c>
      <c r="X4686" s="55" t="n">
        <f aca="false">IF(I4686="Male",0,1)</f>
        <v>1</v>
      </c>
      <c r="Y4686" s="55" t="n">
        <f aca="false">IF(OR(I4686="DNB",I4686="Dry DNB"),1,0)</f>
        <v>0</v>
      </c>
      <c r="Z4686" s="55" t="n">
        <f aca="false">IF(ISNUMBER(W4686),A4686-W4686,"")</f>
        <v>43</v>
      </c>
      <c r="AA4686" s="55" t="n">
        <f aca="false">MATCH(A4686,DATAS,0)</f>
        <v>1</v>
      </c>
      <c r="AB4686" s="55" t="n">
        <f aca="false">IF(AND(E4686&gt;0,OR(AND(B4686&gt;=1,B4686&lt;=6),B4686=10)),1,0)</f>
        <v>0</v>
      </c>
      <c r="AC4686" s="55" t="n">
        <f aca="false">IF(AND(E4686&gt;0,B4686=10),1,0)</f>
        <v>0</v>
      </c>
      <c r="AD4686" s="0" t="str">
        <f aca="false">IF(AND(C4685=C4686,AA4685=AA4686-1),AB4685,"")</f>
        <v/>
      </c>
      <c r="AE4686" s="0" t="str">
        <f aca="false">IF(AND(C4685=C4686,AA4685=AA4686-1),AC4685,"")</f>
        <v/>
      </c>
      <c r="AF4686" s="0" t="str">
        <f aca="false">IF(AA4686=1,"",IF(AND(AB4686=1,AD4686&lt;&gt;1),1,0))</f>
        <v/>
      </c>
      <c r="AG4686" s="0" t="str">
        <f aca="false">IF(AA4686=1,"",IF(AND(AC4686=1,AE4686&lt;&gt;1),1,0))</f>
        <v/>
      </c>
      <c r="AH4686" s="60" t="str">
        <f aca="false">IF(AND(E4686&gt;0,AA4686&lt;2,NOT(AND(C4687=C4686,AA4687=AA4686+1))),INDEX(DATAS,AA4686+1),"")</f>
        <v/>
      </c>
      <c r="AI4686" s="60" t="str">
        <f aca="false">IF(AND(AC4686=1,AA4686&lt;2),IF(AND(C4687=C4686,AA4687=AA4686+1),IF(AC4687=1,"",INDEX(DATAS,AA4686+1)),INDEX(DATAS,AA4686+1)),"")</f>
        <v/>
      </c>
    </row>
    <row r="4687" customFormat="false" ht="15" hidden="false" customHeight="false" outlineLevel="0" collapsed="false">
      <c r="A4687" s="60" t="n">
        <v>46310</v>
      </c>
      <c r="B4687" s="0" t="n">
        <v>8</v>
      </c>
      <c r="C4687" s="0" t="n">
        <v>6646</v>
      </c>
      <c r="E4687" s="0" t="n">
        <v>0</v>
      </c>
      <c r="F4687" s="55" t="s">
        <v>1262</v>
      </c>
      <c r="I4687" s="55" t="s">
        <v>157</v>
      </c>
      <c r="L4687" s="0" t="n">
        <v>45</v>
      </c>
      <c r="U4687" s="0" t="n">
        <v>489</v>
      </c>
      <c r="V4687" s="0" t="n">
        <v>2</v>
      </c>
      <c r="W4687" s="60" t="n">
        <v>46266</v>
      </c>
      <c r="X4687" s="55" t="n">
        <f aca="false">IF(I4687="Male",0,1)</f>
        <v>1</v>
      </c>
      <c r="Y4687" s="55" t="n">
        <f aca="false">IF(OR(I4687="DNB",I4687="Dry DNB"),1,0)</f>
        <v>0</v>
      </c>
      <c r="Z4687" s="55" t="n">
        <f aca="false">IF(ISNUMBER(W4687),A4687-W4687,"")</f>
        <v>44</v>
      </c>
      <c r="AA4687" s="55" t="n">
        <f aca="false">MATCH(A4687,DATAS,0)</f>
        <v>2</v>
      </c>
      <c r="AB4687" s="55" t="n">
        <f aca="false">IF(AND(E4687&gt;0,OR(AND(B4687&gt;=1,B4687&lt;=6),B4687=10)),1,0)</f>
        <v>0</v>
      </c>
      <c r="AC4687" s="55" t="n">
        <f aca="false">IF(AND(E4687&gt;0,B4687=10),1,0)</f>
        <v>0</v>
      </c>
      <c r="AD4687" s="55" t="n">
        <f aca="false">IF(AND(C4686=C4687,AA4686=AA4687-1),AB4686,"")</f>
        <v>0</v>
      </c>
      <c r="AE4687" s="55" t="n">
        <f aca="false">IF(AND(C4686=C4687,AA4686=AA4687-1),AC4686,"")</f>
        <v>0</v>
      </c>
      <c r="AF4687" s="55" t="n">
        <f aca="false">IF(AA4687=1,"",IF(AND(AB4687=1,AD4687&lt;&gt;1),1,0))</f>
        <v>0</v>
      </c>
      <c r="AG4687" s="55" t="n">
        <f aca="false">IF(AA4687=1,"",IF(AND(AC4687=1,AE4687&lt;&gt;1),1,0))</f>
        <v>0</v>
      </c>
      <c r="AH4687" s="60" t="str">
        <f aca="false">IF(AND(E4687&gt;0,AA4687&lt;2,NOT(AND(C4688=C4687,AA4688=AA4687+1))),INDEX(DATAS,AA4687+1),"")</f>
        <v/>
      </c>
      <c r="AI4687" s="60" t="str">
        <f aca="false">IF(AND(AC4687=1,AA4687&lt;2),IF(AND(C4688=C4687,AA4688=AA4687+1),IF(AC4688=1,"",INDEX(DATAS,AA4687+1)),INDEX(DATAS,AA4687+1)),"")</f>
        <v/>
      </c>
    </row>
    <row r="4688" customFormat="false" ht="15" hidden="false" customHeight="false" outlineLevel="0" collapsed="false">
      <c r="A4688" s="60" t="n">
        <v>46309</v>
      </c>
      <c r="B4688" s="0" t="n">
        <v>8</v>
      </c>
      <c r="C4688" s="0" t="n">
        <v>6647</v>
      </c>
      <c r="E4688" s="0" t="n">
        <v>0</v>
      </c>
      <c r="F4688" s="55" t="s">
        <v>1262</v>
      </c>
      <c r="I4688" s="55" t="s">
        <v>157</v>
      </c>
      <c r="L4688" s="0" t="n">
        <v>62</v>
      </c>
      <c r="U4688" s="0" t="n">
        <v>488</v>
      </c>
      <c r="V4688" s="0" t="n">
        <v>2</v>
      </c>
      <c r="W4688" s="60" t="n">
        <v>46248</v>
      </c>
      <c r="X4688" s="55" t="n">
        <f aca="false">IF(I4688="Male",0,1)</f>
        <v>1</v>
      </c>
      <c r="Y4688" s="55" t="n">
        <f aca="false">IF(OR(I4688="DNB",I4688="Dry DNB"),1,0)</f>
        <v>0</v>
      </c>
      <c r="Z4688" s="55" t="n">
        <f aca="false">IF(ISNUMBER(W4688),A4688-W4688,"")</f>
        <v>61</v>
      </c>
      <c r="AA4688" s="55" t="n">
        <f aca="false">MATCH(A4688,DATAS,0)</f>
        <v>1</v>
      </c>
      <c r="AB4688" s="55" t="n">
        <f aca="false">IF(AND(E4688&gt;0,OR(AND(B4688&gt;=1,B4688&lt;=6),B4688=10)),1,0)</f>
        <v>0</v>
      </c>
      <c r="AC4688" s="55" t="n">
        <f aca="false">IF(AND(E4688&gt;0,B4688=10),1,0)</f>
        <v>0</v>
      </c>
      <c r="AD4688" s="0" t="str">
        <f aca="false">IF(AND(C4687=C4688,AA4687=AA4688-1),AB4687,"")</f>
        <v/>
      </c>
      <c r="AE4688" s="0" t="str">
        <f aca="false">IF(AND(C4687=C4688,AA4687=AA4688-1),AC4687,"")</f>
        <v/>
      </c>
      <c r="AF4688" s="0" t="str">
        <f aca="false">IF(AA4688=1,"",IF(AND(AB4688=1,AD4688&lt;&gt;1),1,0))</f>
        <v/>
      </c>
      <c r="AG4688" s="0" t="str">
        <f aca="false">IF(AA4688=1,"",IF(AND(AC4688=1,AE4688&lt;&gt;1),1,0))</f>
        <v/>
      </c>
      <c r="AH4688" s="60" t="str">
        <f aca="false">IF(AND(E4688&gt;0,AA4688&lt;2,NOT(AND(C4689=C4688,AA4689=AA4688+1))),INDEX(DATAS,AA4688+1),"")</f>
        <v/>
      </c>
      <c r="AI4688" s="60" t="str">
        <f aca="false">IF(AND(AC4688=1,AA4688&lt;2),IF(AND(C4689=C4688,AA4689=AA4688+1),IF(AC4689=1,"",INDEX(DATAS,AA4688+1)),INDEX(DATAS,AA4688+1)),"")</f>
        <v/>
      </c>
    </row>
    <row r="4689" customFormat="false" ht="15" hidden="false" customHeight="false" outlineLevel="0" collapsed="false">
      <c r="A4689" s="60" t="n">
        <v>46310</v>
      </c>
      <c r="B4689" s="0" t="n">
        <v>8</v>
      </c>
      <c r="C4689" s="0" t="n">
        <v>6647</v>
      </c>
      <c r="E4689" s="0" t="n">
        <v>0</v>
      </c>
      <c r="F4689" s="55" t="s">
        <v>1262</v>
      </c>
      <c r="I4689" s="55" t="s">
        <v>157</v>
      </c>
      <c r="L4689" s="0" t="n">
        <v>63</v>
      </c>
      <c r="U4689" s="0" t="n">
        <v>489</v>
      </c>
      <c r="V4689" s="0" t="n">
        <v>2</v>
      </c>
      <c r="W4689" s="60" t="n">
        <v>46248</v>
      </c>
      <c r="X4689" s="55" t="n">
        <f aca="false">IF(I4689="Male",0,1)</f>
        <v>1</v>
      </c>
      <c r="Y4689" s="55" t="n">
        <f aca="false">IF(OR(I4689="DNB",I4689="Dry DNB"),1,0)</f>
        <v>0</v>
      </c>
      <c r="Z4689" s="55" t="n">
        <f aca="false">IF(ISNUMBER(W4689),A4689-W4689,"")</f>
        <v>62</v>
      </c>
      <c r="AA4689" s="55" t="n">
        <f aca="false">MATCH(A4689,DATAS,0)</f>
        <v>2</v>
      </c>
      <c r="AB4689" s="55" t="n">
        <f aca="false">IF(AND(E4689&gt;0,OR(AND(B4689&gt;=1,B4689&lt;=6),B4689=10)),1,0)</f>
        <v>0</v>
      </c>
      <c r="AC4689" s="55" t="n">
        <f aca="false">IF(AND(E4689&gt;0,B4689=10),1,0)</f>
        <v>0</v>
      </c>
      <c r="AD4689" s="55" t="n">
        <f aca="false">IF(AND(C4688=C4689,AA4688=AA4689-1),AB4688,"")</f>
        <v>0</v>
      </c>
      <c r="AE4689" s="55" t="n">
        <f aca="false">IF(AND(C4688=C4689,AA4688=AA4689-1),AC4688,"")</f>
        <v>0</v>
      </c>
      <c r="AF4689" s="55" t="n">
        <f aca="false">IF(AA4689=1,"",IF(AND(AB4689=1,AD4689&lt;&gt;1),1,0))</f>
        <v>0</v>
      </c>
      <c r="AG4689" s="55" t="n">
        <f aca="false">IF(AA4689=1,"",IF(AND(AC4689=1,AE4689&lt;&gt;1),1,0))</f>
        <v>0</v>
      </c>
      <c r="AH4689" s="60" t="str">
        <f aca="false">IF(AND(E4689&gt;0,AA4689&lt;2,NOT(AND(C4690=C4689,AA4690=AA4689+1))),INDEX(DATAS,AA4689+1),"")</f>
        <v/>
      </c>
      <c r="AI4689" s="60" t="str">
        <f aca="false">IF(AND(AC4689=1,AA4689&lt;2),IF(AND(C4690=C4689,AA4690=AA4689+1),IF(AC4690=1,"",INDEX(DATAS,AA4689+1)),INDEX(DATAS,AA4689+1)),"")</f>
        <v/>
      </c>
    </row>
    <row r="4690" customFormat="false" ht="15" hidden="false" customHeight="false" outlineLevel="0" collapsed="false">
      <c r="A4690" s="60" t="n">
        <v>46309</v>
      </c>
      <c r="B4690" s="0" t="n">
        <v>8</v>
      </c>
      <c r="C4690" s="0" t="n">
        <v>6648</v>
      </c>
      <c r="E4690" s="0" t="n">
        <v>0</v>
      </c>
      <c r="F4690" s="55" t="s">
        <v>1263</v>
      </c>
      <c r="I4690" s="55" t="s">
        <v>157</v>
      </c>
      <c r="L4690" s="0" t="n">
        <v>85</v>
      </c>
      <c r="U4690" s="0" t="n">
        <v>486</v>
      </c>
      <c r="V4690" s="0" t="n">
        <v>1</v>
      </c>
      <c r="W4690" s="60" t="n">
        <v>46225</v>
      </c>
      <c r="X4690" s="55" t="n">
        <f aca="false">IF(I4690="Male",0,1)</f>
        <v>1</v>
      </c>
      <c r="Y4690" s="55" t="n">
        <f aca="false">IF(OR(I4690="DNB",I4690="Dry DNB"),1,0)</f>
        <v>0</v>
      </c>
      <c r="Z4690" s="55" t="n">
        <f aca="false">IF(ISNUMBER(W4690),A4690-W4690,"")</f>
        <v>84</v>
      </c>
      <c r="AA4690" s="55" t="n">
        <f aca="false">MATCH(A4690,DATAS,0)</f>
        <v>1</v>
      </c>
      <c r="AB4690" s="55" t="n">
        <f aca="false">IF(AND(E4690&gt;0,OR(AND(B4690&gt;=1,B4690&lt;=6),B4690=10)),1,0)</f>
        <v>0</v>
      </c>
      <c r="AC4690" s="55" t="n">
        <f aca="false">IF(AND(E4690&gt;0,B4690=10),1,0)</f>
        <v>0</v>
      </c>
      <c r="AD4690" s="0" t="str">
        <f aca="false">IF(AND(C4689=C4690,AA4689=AA4690-1),AB4689,"")</f>
        <v/>
      </c>
      <c r="AE4690" s="0" t="str">
        <f aca="false">IF(AND(C4689=C4690,AA4689=AA4690-1),AC4689,"")</f>
        <v/>
      </c>
      <c r="AF4690" s="0" t="str">
        <f aca="false">IF(AA4690=1,"",IF(AND(AB4690=1,AD4690&lt;&gt;1),1,0))</f>
        <v/>
      </c>
      <c r="AG4690" s="0" t="str">
        <f aca="false">IF(AA4690=1,"",IF(AND(AC4690=1,AE4690&lt;&gt;1),1,0))</f>
        <v/>
      </c>
      <c r="AH4690" s="60" t="str">
        <f aca="false">IF(AND(E4690&gt;0,AA4690&lt;2,NOT(AND(C4691=C4690,AA4691=AA4690+1))),INDEX(DATAS,AA4690+1),"")</f>
        <v/>
      </c>
      <c r="AI4690" s="60" t="str">
        <f aca="false">IF(AND(AC4690=1,AA4690&lt;2),IF(AND(C4691=C4690,AA4691=AA4690+1),IF(AC4691=1,"",INDEX(DATAS,AA4690+1)),INDEX(DATAS,AA4690+1)),"")</f>
        <v/>
      </c>
    </row>
    <row r="4691" customFormat="false" ht="15" hidden="false" customHeight="false" outlineLevel="0" collapsed="false">
      <c r="A4691" s="60" t="n">
        <v>46310</v>
      </c>
      <c r="B4691" s="0" t="n">
        <v>8</v>
      </c>
      <c r="C4691" s="0" t="n">
        <v>6648</v>
      </c>
      <c r="E4691" s="0" t="n">
        <v>0</v>
      </c>
      <c r="F4691" s="55" t="s">
        <v>1263</v>
      </c>
      <c r="I4691" s="55" t="s">
        <v>157</v>
      </c>
      <c r="L4691" s="0" t="n">
        <v>86</v>
      </c>
      <c r="U4691" s="0" t="n">
        <v>487</v>
      </c>
      <c r="V4691" s="0" t="n">
        <v>1</v>
      </c>
      <c r="W4691" s="60" t="n">
        <v>46225</v>
      </c>
      <c r="X4691" s="55" t="n">
        <f aca="false">IF(I4691="Male",0,1)</f>
        <v>1</v>
      </c>
      <c r="Y4691" s="55" t="n">
        <f aca="false">IF(OR(I4691="DNB",I4691="Dry DNB"),1,0)</f>
        <v>0</v>
      </c>
      <c r="Z4691" s="55" t="n">
        <f aca="false">IF(ISNUMBER(W4691),A4691-W4691,"")</f>
        <v>85</v>
      </c>
      <c r="AA4691" s="55" t="n">
        <f aca="false">MATCH(A4691,DATAS,0)</f>
        <v>2</v>
      </c>
      <c r="AB4691" s="55" t="n">
        <f aca="false">IF(AND(E4691&gt;0,OR(AND(B4691&gt;=1,B4691&lt;=6),B4691=10)),1,0)</f>
        <v>0</v>
      </c>
      <c r="AC4691" s="55" t="n">
        <f aca="false">IF(AND(E4691&gt;0,B4691=10),1,0)</f>
        <v>0</v>
      </c>
      <c r="AD4691" s="55" t="n">
        <f aca="false">IF(AND(C4690=C4691,AA4690=AA4691-1),AB4690,"")</f>
        <v>0</v>
      </c>
      <c r="AE4691" s="55" t="n">
        <f aca="false">IF(AND(C4690=C4691,AA4690=AA4691-1),AC4690,"")</f>
        <v>0</v>
      </c>
      <c r="AF4691" s="55" t="n">
        <f aca="false">IF(AA4691=1,"",IF(AND(AB4691=1,AD4691&lt;&gt;1),1,0))</f>
        <v>0</v>
      </c>
      <c r="AG4691" s="55" t="n">
        <f aca="false">IF(AA4691=1,"",IF(AND(AC4691=1,AE4691&lt;&gt;1),1,0))</f>
        <v>0</v>
      </c>
      <c r="AH4691" s="60" t="str">
        <f aca="false">IF(AND(E4691&gt;0,AA4691&lt;2,NOT(AND(C4692=C4691,AA4692=AA4691+1))),INDEX(DATAS,AA4691+1),"")</f>
        <v/>
      </c>
      <c r="AI4691" s="60" t="str">
        <f aca="false">IF(AND(AC4691=1,AA4691&lt;2),IF(AND(C4692=C4691,AA4692=AA4691+1),IF(AC4692=1,"",INDEX(DATAS,AA4691+1)),INDEX(DATAS,AA4691+1)),"")</f>
        <v/>
      </c>
    </row>
    <row r="4692" customFormat="false" ht="15" hidden="false" customHeight="false" outlineLevel="0" collapsed="false">
      <c r="A4692" s="60" t="n">
        <v>46309</v>
      </c>
      <c r="B4692" s="0" t="n">
        <v>11</v>
      </c>
      <c r="C4692" s="0" t="n">
        <v>6649</v>
      </c>
      <c r="E4692" s="0" t="n">
        <v>0</v>
      </c>
      <c r="F4692" s="55" t="s">
        <v>1263</v>
      </c>
      <c r="I4692" s="55" t="s">
        <v>187</v>
      </c>
      <c r="U4692" s="0" t="n">
        <v>486</v>
      </c>
      <c r="V4692" s="0" t="n">
        <v>3</v>
      </c>
      <c r="W4692" s="60" t="n">
        <v>46308</v>
      </c>
      <c r="X4692" s="55" t="n">
        <f aca="false">IF(I4692="Male",0,1)</f>
        <v>1</v>
      </c>
      <c r="Y4692" s="55" t="n">
        <f aca="false">IF(OR(I4692="DNB",I4692="Dry DNB"),1,0)</f>
        <v>0</v>
      </c>
      <c r="Z4692" s="55" t="n">
        <f aca="false">IF(ISNUMBER(W4692),A4692-W4692,"")</f>
        <v>1</v>
      </c>
      <c r="AA4692" s="55" t="n">
        <f aca="false">MATCH(A4692,DATAS,0)</f>
        <v>1</v>
      </c>
      <c r="AB4692" s="55" t="n">
        <f aca="false">IF(AND(E4692&gt;0,OR(AND(B4692&gt;=1,B4692&lt;=6),B4692=10)),1,0)</f>
        <v>0</v>
      </c>
      <c r="AC4692" s="55" t="n">
        <f aca="false">IF(AND(E4692&gt;0,B4692=10),1,0)</f>
        <v>0</v>
      </c>
      <c r="AD4692" s="0" t="str">
        <f aca="false">IF(AND(C4691=C4692,AA4691=AA4692-1),AB4691,"")</f>
        <v/>
      </c>
      <c r="AE4692" s="0" t="str">
        <f aca="false">IF(AND(C4691=C4692,AA4691=AA4692-1),AC4691,"")</f>
        <v/>
      </c>
      <c r="AF4692" s="0" t="str">
        <f aca="false">IF(AA4692=1,"",IF(AND(AB4692=1,AD4692&lt;&gt;1),1,0))</f>
        <v/>
      </c>
      <c r="AG4692" s="0" t="str">
        <f aca="false">IF(AA4692=1,"",IF(AND(AC4692=1,AE4692&lt;&gt;1),1,0))</f>
        <v/>
      </c>
      <c r="AH4692" s="60" t="str">
        <f aca="false">IF(AND(E4692&gt;0,AA4692&lt;2,NOT(AND(C4693=C4692,AA4693=AA4692+1))),INDEX(DATAS,AA4692+1),"")</f>
        <v/>
      </c>
      <c r="AI4692" s="60" t="str">
        <f aca="false">IF(AND(AC4692=1,AA4692&lt;2),IF(AND(C4693=C4692,AA4693=AA4692+1),IF(AC4693=1,"",INDEX(DATAS,AA4692+1)),INDEX(DATAS,AA4692+1)),"")</f>
        <v/>
      </c>
    </row>
    <row r="4693" customFormat="false" ht="15" hidden="false" customHeight="false" outlineLevel="0" collapsed="false">
      <c r="A4693" s="60" t="n">
        <v>46310</v>
      </c>
      <c r="B4693" s="0" t="n">
        <v>11</v>
      </c>
      <c r="C4693" s="0" t="n">
        <v>6649</v>
      </c>
      <c r="E4693" s="0" t="n">
        <v>0</v>
      </c>
      <c r="F4693" s="55" t="s">
        <v>1263</v>
      </c>
      <c r="I4693" s="55" t="s">
        <v>187</v>
      </c>
      <c r="U4693" s="0" t="n">
        <v>487</v>
      </c>
      <c r="V4693" s="0" t="n">
        <v>3</v>
      </c>
      <c r="W4693" s="60" t="n">
        <v>46308</v>
      </c>
      <c r="X4693" s="55" t="n">
        <f aca="false">IF(I4693="Male",0,1)</f>
        <v>1</v>
      </c>
      <c r="Y4693" s="55" t="n">
        <f aca="false">IF(OR(I4693="DNB",I4693="Dry DNB"),1,0)</f>
        <v>0</v>
      </c>
      <c r="Z4693" s="55" t="n">
        <f aca="false">IF(ISNUMBER(W4693),A4693-W4693,"")</f>
        <v>2</v>
      </c>
      <c r="AA4693" s="55" t="n">
        <f aca="false">MATCH(A4693,DATAS,0)</f>
        <v>2</v>
      </c>
      <c r="AB4693" s="55" t="n">
        <f aca="false">IF(AND(E4693&gt;0,OR(AND(B4693&gt;=1,B4693&lt;=6),B4693=10)),1,0)</f>
        <v>0</v>
      </c>
      <c r="AC4693" s="55" t="n">
        <f aca="false">IF(AND(E4693&gt;0,B4693=10),1,0)</f>
        <v>0</v>
      </c>
      <c r="AD4693" s="55" t="n">
        <f aca="false">IF(AND(C4692=C4693,AA4692=AA4693-1),AB4692,"")</f>
        <v>0</v>
      </c>
      <c r="AE4693" s="55" t="n">
        <f aca="false">IF(AND(C4692=C4693,AA4692=AA4693-1),AC4692,"")</f>
        <v>0</v>
      </c>
      <c r="AF4693" s="55" t="n">
        <f aca="false">IF(AA4693=1,"",IF(AND(AB4693=1,AD4693&lt;&gt;1),1,0))</f>
        <v>0</v>
      </c>
      <c r="AG4693" s="55" t="n">
        <f aca="false">IF(AA4693=1,"",IF(AND(AC4693=1,AE4693&lt;&gt;1),1,0))</f>
        <v>0</v>
      </c>
      <c r="AH4693" s="60" t="str">
        <f aca="false">IF(AND(E4693&gt;0,AA4693&lt;2,NOT(AND(C4694=C4693,AA4694=AA4693+1))),INDEX(DATAS,AA4693+1),"")</f>
        <v/>
      </c>
      <c r="AI4693" s="60" t="str">
        <f aca="false">IF(AND(AC4693=1,AA4693&lt;2),IF(AND(C4694=C4693,AA4694=AA4693+1),IF(AC4694=1,"",INDEX(DATAS,AA4693+1)),INDEX(DATAS,AA4693+1)),"")</f>
        <v/>
      </c>
    </row>
    <row r="4694" customFormat="false" ht="15" hidden="false" customHeight="false" outlineLevel="0" collapsed="false">
      <c r="A4694" s="60" t="n">
        <v>46309</v>
      </c>
      <c r="B4694" s="0" t="n">
        <v>11</v>
      </c>
      <c r="C4694" s="0" t="n">
        <v>6650</v>
      </c>
      <c r="E4694" s="0" t="n">
        <v>0</v>
      </c>
      <c r="F4694" s="55" t="s">
        <v>1263</v>
      </c>
      <c r="I4694" s="55" t="s">
        <v>187</v>
      </c>
      <c r="U4694" s="0" t="n">
        <v>486</v>
      </c>
      <c r="V4694" s="0" t="n">
        <v>4</v>
      </c>
      <c r="W4694" s="60" t="n">
        <v>46294</v>
      </c>
      <c r="X4694" s="55" t="n">
        <f aca="false">IF(I4694="Male",0,1)</f>
        <v>1</v>
      </c>
      <c r="Y4694" s="55" t="n">
        <f aca="false">IF(OR(I4694="DNB",I4694="Dry DNB"),1,0)</f>
        <v>0</v>
      </c>
      <c r="Z4694" s="55" t="n">
        <f aca="false">IF(ISNUMBER(W4694),A4694-W4694,"")</f>
        <v>15</v>
      </c>
      <c r="AA4694" s="55" t="n">
        <f aca="false">MATCH(A4694,DATAS,0)</f>
        <v>1</v>
      </c>
      <c r="AB4694" s="55" t="n">
        <f aca="false">IF(AND(E4694&gt;0,OR(AND(B4694&gt;=1,B4694&lt;=6),B4694=10)),1,0)</f>
        <v>0</v>
      </c>
      <c r="AC4694" s="55" t="n">
        <f aca="false">IF(AND(E4694&gt;0,B4694=10),1,0)</f>
        <v>0</v>
      </c>
      <c r="AD4694" s="0" t="str">
        <f aca="false">IF(AND(C4693=C4694,AA4693=AA4694-1),AB4693,"")</f>
        <v/>
      </c>
      <c r="AE4694" s="0" t="str">
        <f aca="false">IF(AND(C4693=C4694,AA4693=AA4694-1),AC4693,"")</f>
        <v/>
      </c>
      <c r="AF4694" s="0" t="str">
        <f aca="false">IF(AA4694=1,"",IF(AND(AB4694=1,AD4694&lt;&gt;1),1,0))</f>
        <v/>
      </c>
      <c r="AG4694" s="0" t="str">
        <f aca="false">IF(AA4694=1,"",IF(AND(AC4694=1,AE4694&lt;&gt;1),1,0))</f>
        <v/>
      </c>
      <c r="AH4694" s="60" t="str">
        <f aca="false">IF(AND(E4694&gt;0,AA4694&lt;2,NOT(AND(C4695=C4694,AA4695=AA4694+1))),INDEX(DATAS,AA4694+1),"")</f>
        <v/>
      </c>
      <c r="AI4694" s="60" t="str">
        <f aca="false">IF(AND(AC4694=1,AA4694&lt;2),IF(AND(C4695=C4694,AA4695=AA4694+1),IF(AC4695=1,"",INDEX(DATAS,AA4694+1)),INDEX(DATAS,AA4694+1)),"")</f>
        <v/>
      </c>
    </row>
    <row r="4695" customFormat="false" ht="15" hidden="false" customHeight="false" outlineLevel="0" collapsed="false">
      <c r="A4695" s="60" t="n">
        <v>46310</v>
      </c>
      <c r="B4695" s="0" t="n">
        <v>11</v>
      </c>
      <c r="C4695" s="0" t="n">
        <v>6650</v>
      </c>
      <c r="E4695" s="0" t="n">
        <v>0</v>
      </c>
      <c r="F4695" s="55" t="s">
        <v>1263</v>
      </c>
      <c r="I4695" s="55" t="s">
        <v>187</v>
      </c>
      <c r="U4695" s="0" t="n">
        <v>487</v>
      </c>
      <c r="V4695" s="0" t="n">
        <v>4</v>
      </c>
      <c r="W4695" s="60" t="n">
        <v>46294</v>
      </c>
      <c r="X4695" s="55" t="n">
        <f aca="false">IF(I4695="Male",0,1)</f>
        <v>1</v>
      </c>
      <c r="Y4695" s="55" t="n">
        <f aca="false">IF(OR(I4695="DNB",I4695="Dry DNB"),1,0)</f>
        <v>0</v>
      </c>
      <c r="Z4695" s="55" t="n">
        <f aca="false">IF(ISNUMBER(W4695),A4695-W4695,"")</f>
        <v>16</v>
      </c>
      <c r="AA4695" s="55" t="n">
        <f aca="false">MATCH(A4695,DATAS,0)</f>
        <v>2</v>
      </c>
      <c r="AB4695" s="55" t="n">
        <f aca="false">IF(AND(E4695&gt;0,OR(AND(B4695&gt;=1,B4695&lt;=6),B4695=10)),1,0)</f>
        <v>0</v>
      </c>
      <c r="AC4695" s="55" t="n">
        <f aca="false">IF(AND(E4695&gt;0,B4695=10),1,0)</f>
        <v>0</v>
      </c>
      <c r="AD4695" s="55" t="n">
        <f aca="false">IF(AND(C4694=C4695,AA4694=AA4695-1),AB4694,"")</f>
        <v>0</v>
      </c>
      <c r="AE4695" s="55" t="n">
        <f aca="false">IF(AND(C4694=C4695,AA4694=AA4695-1),AC4694,"")</f>
        <v>0</v>
      </c>
      <c r="AF4695" s="55" t="n">
        <f aca="false">IF(AA4695=1,"",IF(AND(AB4695=1,AD4695&lt;&gt;1),1,0))</f>
        <v>0</v>
      </c>
      <c r="AG4695" s="55" t="n">
        <f aca="false">IF(AA4695=1,"",IF(AND(AC4695=1,AE4695&lt;&gt;1),1,0))</f>
        <v>0</v>
      </c>
      <c r="AH4695" s="60" t="str">
        <f aca="false">IF(AND(E4695&gt;0,AA4695&lt;2,NOT(AND(C4696=C4695,AA4696=AA4695+1))),INDEX(DATAS,AA4695+1),"")</f>
        <v/>
      </c>
      <c r="AI4695" s="60" t="str">
        <f aca="false">IF(AND(AC4695=1,AA4695&lt;2),IF(AND(C4696=C4695,AA4696=AA4695+1),IF(AC4696=1,"",INDEX(DATAS,AA4695+1)),INDEX(DATAS,AA4695+1)),"")</f>
        <v/>
      </c>
    </row>
    <row r="4696" customFormat="false" ht="15" hidden="false" customHeight="false" outlineLevel="0" collapsed="false">
      <c r="A4696" s="60" t="n">
        <v>46309</v>
      </c>
      <c r="B4696" s="0" t="n">
        <v>11</v>
      </c>
      <c r="C4696" s="0" t="n">
        <v>6651</v>
      </c>
      <c r="E4696" s="0" t="n">
        <v>0</v>
      </c>
      <c r="F4696" s="55" t="s">
        <v>1263</v>
      </c>
      <c r="I4696" s="55" t="s">
        <v>187</v>
      </c>
      <c r="U4696" s="0" t="n">
        <v>486</v>
      </c>
      <c r="V4696" s="0" t="n">
        <v>4</v>
      </c>
      <c r="W4696" s="60" t="n">
        <v>46301</v>
      </c>
      <c r="X4696" s="55" t="n">
        <f aca="false">IF(I4696="Male",0,1)</f>
        <v>1</v>
      </c>
      <c r="Y4696" s="55" t="n">
        <f aca="false">IF(OR(I4696="DNB",I4696="Dry DNB"),1,0)</f>
        <v>0</v>
      </c>
      <c r="Z4696" s="55" t="n">
        <f aca="false">IF(ISNUMBER(W4696),A4696-W4696,"")</f>
        <v>8</v>
      </c>
      <c r="AA4696" s="55" t="n">
        <f aca="false">MATCH(A4696,DATAS,0)</f>
        <v>1</v>
      </c>
      <c r="AB4696" s="55" t="n">
        <f aca="false">IF(AND(E4696&gt;0,OR(AND(B4696&gt;=1,B4696&lt;=6),B4696=10)),1,0)</f>
        <v>0</v>
      </c>
      <c r="AC4696" s="55" t="n">
        <f aca="false">IF(AND(E4696&gt;0,B4696=10),1,0)</f>
        <v>0</v>
      </c>
      <c r="AD4696" s="0" t="str">
        <f aca="false">IF(AND(C4695=C4696,AA4695=AA4696-1),AB4695,"")</f>
        <v/>
      </c>
      <c r="AE4696" s="0" t="str">
        <f aca="false">IF(AND(C4695=C4696,AA4695=AA4696-1),AC4695,"")</f>
        <v/>
      </c>
      <c r="AF4696" s="0" t="str">
        <f aca="false">IF(AA4696=1,"",IF(AND(AB4696=1,AD4696&lt;&gt;1),1,0))</f>
        <v/>
      </c>
      <c r="AG4696" s="0" t="str">
        <f aca="false">IF(AA4696=1,"",IF(AND(AC4696=1,AE4696&lt;&gt;1),1,0))</f>
        <v/>
      </c>
      <c r="AH4696" s="60" t="str">
        <f aca="false">IF(AND(E4696&gt;0,AA4696&lt;2,NOT(AND(C4697=C4696,AA4697=AA4696+1))),INDEX(DATAS,AA4696+1),"")</f>
        <v/>
      </c>
      <c r="AI4696" s="60" t="str">
        <f aca="false">IF(AND(AC4696=1,AA4696&lt;2),IF(AND(C4697=C4696,AA4697=AA4696+1),IF(AC4697=1,"",INDEX(DATAS,AA4696+1)),INDEX(DATAS,AA4696+1)),"")</f>
        <v/>
      </c>
    </row>
    <row r="4697" customFormat="false" ht="15" hidden="false" customHeight="false" outlineLevel="0" collapsed="false">
      <c r="A4697" s="60" t="n">
        <v>46310</v>
      </c>
      <c r="B4697" s="0" t="n">
        <v>11</v>
      </c>
      <c r="C4697" s="0" t="n">
        <v>6651</v>
      </c>
      <c r="E4697" s="0" t="n">
        <v>0</v>
      </c>
      <c r="F4697" s="55" t="s">
        <v>1263</v>
      </c>
      <c r="I4697" s="55" t="s">
        <v>187</v>
      </c>
      <c r="U4697" s="0" t="n">
        <v>487</v>
      </c>
      <c r="V4697" s="0" t="n">
        <v>4</v>
      </c>
      <c r="W4697" s="60" t="n">
        <v>46301</v>
      </c>
      <c r="X4697" s="55" t="n">
        <f aca="false">IF(I4697="Male",0,1)</f>
        <v>1</v>
      </c>
      <c r="Y4697" s="55" t="n">
        <f aca="false">IF(OR(I4697="DNB",I4697="Dry DNB"),1,0)</f>
        <v>0</v>
      </c>
      <c r="Z4697" s="55" t="n">
        <f aca="false">IF(ISNUMBER(W4697),A4697-W4697,"")</f>
        <v>9</v>
      </c>
      <c r="AA4697" s="55" t="n">
        <f aca="false">MATCH(A4697,DATAS,0)</f>
        <v>2</v>
      </c>
      <c r="AB4697" s="55" t="n">
        <f aca="false">IF(AND(E4697&gt;0,OR(AND(B4697&gt;=1,B4697&lt;=6),B4697=10)),1,0)</f>
        <v>0</v>
      </c>
      <c r="AC4697" s="55" t="n">
        <f aca="false">IF(AND(E4697&gt;0,B4697=10),1,0)</f>
        <v>0</v>
      </c>
      <c r="AD4697" s="55" t="n">
        <f aca="false">IF(AND(C4696=C4697,AA4696=AA4697-1),AB4696,"")</f>
        <v>0</v>
      </c>
      <c r="AE4697" s="55" t="n">
        <f aca="false">IF(AND(C4696=C4697,AA4696=AA4697-1),AC4696,"")</f>
        <v>0</v>
      </c>
      <c r="AF4697" s="55" t="n">
        <f aca="false">IF(AA4697=1,"",IF(AND(AB4697=1,AD4697&lt;&gt;1),1,0))</f>
        <v>0</v>
      </c>
      <c r="AG4697" s="55" t="n">
        <f aca="false">IF(AA4697=1,"",IF(AND(AC4697=1,AE4697&lt;&gt;1),1,0))</f>
        <v>0</v>
      </c>
      <c r="AH4697" s="60" t="str">
        <f aca="false">IF(AND(E4697&gt;0,AA4697&lt;2,NOT(AND(C4698=C4697,AA4698=AA4697+1))),INDEX(DATAS,AA4697+1),"")</f>
        <v/>
      </c>
      <c r="AI4697" s="60" t="str">
        <f aca="false">IF(AND(AC4697=1,AA4697&lt;2),IF(AND(C4698=C4697,AA4698=AA4697+1),IF(AC4698=1,"",INDEX(DATAS,AA4697+1)),INDEX(DATAS,AA4697+1)),"")</f>
        <v/>
      </c>
    </row>
    <row r="4698" customFormat="false" ht="15" hidden="false" customHeight="false" outlineLevel="0" collapsed="false">
      <c r="A4698" s="60" t="n">
        <v>46309</v>
      </c>
      <c r="B4698" s="0" t="n">
        <v>11</v>
      </c>
      <c r="C4698" s="0" t="n">
        <v>6652</v>
      </c>
      <c r="E4698" s="0" t="n">
        <v>0</v>
      </c>
      <c r="F4698" s="55" t="s">
        <v>1263</v>
      </c>
      <c r="I4698" s="55" t="s">
        <v>187</v>
      </c>
      <c r="U4698" s="0" t="n">
        <v>486</v>
      </c>
      <c r="V4698" s="0" t="n">
        <v>4</v>
      </c>
      <c r="W4698" s="60" t="n">
        <v>46297</v>
      </c>
      <c r="X4698" s="55" t="n">
        <f aca="false">IF(I4698="Male",0,1)</f>
        <v>1</v>
      </c>
      <c r="Y4698" s="55" t="n">
        <f aca="false">IF(OR(I4698="DNB",I4698="Dry DNB"),1,0)</f>
        <v>0</v>
      </c>
      <c r="Z4698" s="55" t="n">
        <f aca="false">IF(ISNUMBER(W4698),A4698-W4698,"")</f>
        <v>12</v>
      </c>
      <c r="AA4698" s="55" t="n">
        <f aca="false">MATCH(A4698,DATAS,0)</f>
        <v>1</v>
      </c>
      <c r="AB4698" s="55" t="n">
        <f aca="false">IF(AND(E4698&gt;0,OR(AND(B4698&gt;=1,B4698&lt;=6),B4698=10)),1,0)</f>
        <v>0</v>
      </c>
      <c r="AC4698" s="55" t="n">
        <f aca="false">IF(AND(E4698&gt;0,B4698=10),1,0)</f>
        <v>0</v>
      </c>
      <c r="AD4698" s="0" t="str">
        <f aca="false">IF(AND(C4697=C4698,AA4697=AA4698-1),AB4697,"")</f>
        <v/>
      </c>
      <c r="AE4698" s="0" t="str">
        <f aca="false">IF(AND(C4697=C4698,AA4697=AA4698-1),AC4697,"")</f>
        <v/>
      </c>
      <c r="AF4698" s="0" t="str">
        <f aca="false">IF(AA4698=1,"",IF(AND(AB4698=1,AD4698&lt;&gt;1),1,0))</f>
        <v/>
      </c>
      <c r="AG4698" s="0" t="str">
        <f aca="false">IF(AA4698=1,"",IF(AND(AC4698=1,AE4698&lt;&gt;1),1,0))</f>
        <v/>
      </c>
      <c r="AH4698" s="60" t="str">
        <f aca="false">IF(AND(E4698&gt;0,AA4698&lt;2,NOT(AND(C4699=C4698,AA4699=AA4698+1))),INDEX(DATAS,AA4698+1),"")</f>
        <v/>
      </c>
      <c r="AI4698" s="60" t="str">
        <f aca="false">IF(AND(AC4698=1,AA4698&lt;2),IF(AND(C4699=C4698,AA4699=AA4698+1),IF(AC4699=1,"",INDEX(DATAS,AA4698+1)),INDEX(DATAS,AA4698+1)),"")</f>
        <v/>
      </c>
    </row>
    <row r="4699" customFormat="false" ht="15" hidden="false" customHeight="false" outlineLevel="0" collapsed="false">
      <c r="A4699" s="60" t="n">
        <v>46310</v>
      </c>
      <c r="B4699" s="0" t="n">
        <v>11</v>
      </c>
      <c r="C4699" s="0" t="n">
        <v>6652</v>
      </c>
      <c r="E4699" s="0" t="n">
        <v>0</v>
      </c>
      <c r="F4699" s="55" t="s">
        <v>1263</v>
      </c>
      <c r="I4699" s="55" t="s">
        <v>187</v>
      </c>
      <c r="U4699" s="0" t="n">
        <v>487</v>
      </c>
      <c r="V4699" s="0" t="n">
        <v>4</v>
      </c>
      <c r="W4699" s="60" t="n">
        <v>46297</v>
      </c>
      <c r="X4699" s="55" t="n">
        <f aca="false">IF(I4699="Male",0,1)</f>
        <v>1</v>
      </c>
      <c r="Y4699" s="55" t="n">
        <f aca="false">IF(OR(I4699="DNB",I4699="Dry DNB"),1,0)</f>
        <v>0</v>
      </c>
      <c r="Z4699" s="55" t="n">
        <f aca="false">IF(ISNUMBER(W4699),A4699-W4699,"")</f>
        <v>13</v>
      </c>
      <c r="AA4699" s="55" t="n">
        <f aca="false">MATCH(A4699,DATAS,0)</f>
        <v>2</v>
      </c>
      <c r="AB4699" s="55" t="n">
        <f aca="false">IF(AND(E4699&gt;0,OR(AND(B4699&gt;=1,B4699&lt;=6),B4699=10)),1,0)</f>
        <v>0</v>
      </c>
      <c r="AC4699" s="55" t="n">
        <f aca="false">IF(AND(E4699&gt;0,B4699=10),1,0)</f>
        <v>0</v>
      </c>
      <c r="AD4699" s="55" t="n">
        <f aca="false">IF(AND(C4698=C4699,AA4698=AA4699-1),AB4698,"")</f>
        <v>0</v>
      </c>
      <c r="AE4699" s="55" t="n">
        <f aca="false">IF(AND(C4698=C4699,AA4698=AA4699-1),AC4698,"")</f>
        <v>0</v>
      </c>
      <c r="AF4699" s="55" t="n">
        <f aca="false">IF(AA4699=1,"",IF(AND(AB4699=1,AD4699&lt;&gt;1),1,0))</f>
        <v>0</v>
      </c>
      <c r="AG4699" s="55" t="n">
        <f aca="false">IF(AA4699=1,"",IF(AND(AC4699=1,AE4699&lt;&gt;1),1,0))</f>
        <v>0</v>
      </c>
      <c r="AH4699" s="60" t="str">
        <f aca="false">IF(AND(E4699&gt;0,AA4699&lt;2,NOT(AND(C4700=C4699,AA4700=AA4699+1))),INDEX(DATAS,AA4699+1),"")</f>
        <v/>
      </c>
      <c r="AI4699" s="60" t="str">
        <f aca="false">IF(AND(AC4699=1,AA4699&lt;2),IF(AND(C4700=C4699,AA4700=AA4699+1),IF(AC4700=1,"",INDEX(DATAS,AA4699+1)),INDEX(DATAS,AA4699+1)),"")</f>
        <v/>
      </c>
    </row>
    <row r="4700" customFormat="false" ht="15" hidden="false" customHeight="false" outlineLevel="0" collapsed="false">
      <c r="A4700" s="60" t="n">
        <v>46309</v>
      </c>
      <c r="B4700" s="0" t="n">
        <v>8</v>
      </c>
      <c r="C4700" s="0" t="n">
        <v>6653</v>
      </c>
      <c r="E4700" s="0" t="n">
        <v>0</v>
      </c>
      <c r="F4700" s="55" t="s">
        <v>1263</v>
      </c>
      <c r="I4700" s="55" t="s">
        <v>157</v>
      </c>
      <c r="L4700" s="0" t="n">
        <v>85</v>
      </c>
      <c r="U4700" s="0" t="n">
        <v>486</v>
      </c>
      <c r="V4700" s="0" t="n">
        <v>1</v>
      </c>
      <c r="W4700" s="60" t="n">
        <v>46225</v>
      </c>
      <c r="X4700" s="55" t="n">
        <f aca="false">IF(I4700="Male",0,1)</f>
        <v>1</v>
      </c>
      <c r="Y4700" s="55" t="n">
        <f aca="false">IF(OR(I4700="DNB",I4700="Dry DNB"),1,0)</f>
        <v>0</v>
      </c>
      <c r="Z4700" s="55" t="n">
        <f aca="false">IF(ISNUMBER(W4700),A4700-W4700,"")</f>
        <v>84</v>
      </c>
      <c r="AA4700" s="55" t="n">
        <f aca="false">MATCH(A4700,DATAS,0)</f>
        <v>1</v>
      </c>
      <c r="AB4700" s="55" t="n">
        <f aca="false">IF(AND(E4700&gt;0,OR(AND(B4700&gt;=1,B4700&lt;=6),B4700=10)),1,0)</f>
        <v>0</v>
      </c>
      <c r="AC4700" s="55" t="n">
        <f aca="false">IF(AND(E4700&gt;0,B4700=10),1,0)</f>
        <v>0</v>
      </c>
      <c r="AD4700" s="0" t="str">
        <f aca="false">IF(AND(C4699=C4700,AA4699=AA4700-1),AB4699,"")</f>
        <v/>
      </c>
      <c r="AE4700" s="0" t="str">
        <f aca="false">IF(AND(C4699=C4700,AA4699=AA4700-1),AC4699,"")</f>
        <v/>
      </c>
      <c r="AF4700" s="0" t="str">
        <f aca="false">IF(AA4700=1,"",IF(AND(AB4700=1,AD4700&lt;&gt;1),1,0))</f>
        <v/>
      </c>
      <c r="AG4700" s="0" t="str">
        <f aca="false">IF(AA4700=1,"",IF(AND(AC4700=1,AE4700&lt;&gt;1),1,0))</f>
        <v/>
      </c>
      <c r="AH4700" s="60" t="str">
        <f aca="false">IF(AND(E4700&gt;0,AA4700&lt;2,NOT(AND(C4701=C4700,AA4701=AA4700+1))),INDEX(DATAS,AA4700+1),"")</f>
        <v/>
      </c>
      <c r="AI4700" s="60" t="str">
        <f aca="false">IF(AND(AC4700=1,AA4700&lt;2),IF(AND(C4701=C4700,AA4701=AA4700+1),IF(AC4701=1,"",INDEX(DATAS,AA4700+1)),INDEX(DATAS,AA4700+1)),"")</f>
        <v/>
      </c>
    </row>
    <row r="4701" customFormat="false" ht="15" hidden="false" customHeight="false" outlineLevel="0" collapsed="false">
      <c r="A4701" s="60" t="n">
        <v>46310</v>
      </c>
      <c r="B4701" s="0" t="n">
        <v>8</v>
      </c>
      <c r="C4701" s="0" t="n">
        <v>6653</v>
      </c>
      <c r="E4701" s="0" t="n">
        <v>0</v>
      </c>
      <c r="F4701" s="55" t="s">
        <v>1263</v>
      </c>
      <c r="I4701" s="55" t="s">
        <v>157</v>
      </c>
      <c r="L4701" s="0" t="n">
        <v>86</v>
      </c>
      <c r="U4701" s="0" t="n">
        <v>487</v>
      </c>
      <c r="V4701" s="0" t="n">
        <v>1</v>
      </c>
      <c r="W4701" s="60" t="n">
        <v>46225</v>
      </c>
      <c r="X4701" s="55" t="n">
        <f aca="false">IF(I4701="Male",0,1)</f>
        <v>1</v>
      </c>
      <c r="Y4701" s="55" t="n">
        <f aca="false">IF(OR(I4701="DNB",I4701="Dry DNB"),1,0)</f>
        <v>0</v>
      </c>
      <c r="Z4701" s="55" t="n">
        <f aca="false">IF(ISNUMBER(W4701),A4701-W4701,"")</f>
        <v>85</v>
      </c>
      <c r="AA4701" s="55" t="n">
        <f aca="false">MATCH(A4701,DATAS,0)</f>
        <v>2</v>
      </c>
      <c r="AB4701" s="55" t="n">
        <f aca="false">IF(AND(E4701&gt;0,OR(AND(B4701&gt;=1,B4701&lt;=6),B4701=10)),1,0)</f>
        <v>0</v>
      </c>
      <c r="AC4701" s="55" t="n">
        <f aca="false">IF(AND(E4701&gt;0,B4701=10),1,0)</f>
        <v>0</v>
      </c>
      <c r="AD4701" s="55" t="n">
        <f aca="false">IF(AND(C4700=C4701,AA4700=AA4701-1),AB4700,"")</f>
        <v>0</v>
      </c>
      <c r="AE4701" s="55" t="n">
        <f aca="false">IF(AND(C4700=C4701,AA4700=AA4701-1),AC4700,"")</f>
        <v>0</v>
      </c>
      <c r="AF4701" s="55" t="n">
        <f aca="false">IF(AA4701=1,"",IF(AND(AB4701=1,AD4701&lt;&gt;1),1,0))</f>
        <v>0</v>
      </c>
      <c r="AG4701" s="55" t="n">
        <f aca="false">IF(AA4701=1,"",IF(AND(AC4701=1,AE4701&lt;&gt;1),1,0))</f>
        <v>0</v>
      </c>
      <c r="AH4701" s="60" t="str">
        <f aca="false">IF(AND(E4701&gt;0,AA4701&lt;2,NOT(AND(C4702=C4701,AA4702=AA4701+1))),INDEX(DATAS,AA4701+1),"")</f>
        <v/>
      </c>
      <c r="AI4701" s="60" t="str">
        <f aca="false">IF(AND(AC4701=1,AA4701&lt;2),IF(AND(C4702=C4701,AA4702=AA4701+1),IF(AC4702=1,"",INDEX(DATAS,AA4701+1)),INDEX(DATAS,AA4701+1)),"")</f>
        <v/>
      </c>
    </row>
    <row r="4702" customFormat="false" ht="15" hidden="false" customHeight="false" outlineLevel="0" collapsed="false">
      <c r="A4702" s="60" t="n">
        <v>46309</v>
      </c>
      <c r="B4702" s="0" t="n">
        <v>8</v>
      </c>
      <c r="C4702" s="0" t="n">
        <v>6654</v>
      </c>
      <c r="E4702" s="0" t="n">
        <v>0</v>
      </c>
      <c r="F4702" s="55" t="s">
        <v>1264</v>
      </c>
      <c r="I4702" s="55" t="s">
        <v>157</v>
      </c>
      <c r="L4702" s="0" t="n">
        <v>49</v>
      </c>
      <c r="U4702" s="0" t="n">
        <v>485</v>
      </c>
      <c r="V4702" s="0" t="n">
        <v>1</v>
      </c>
      <c r="W4702" s="60" t="n">
        <v>46261</v>
      </c>
      <c r="X4702" s="55" t="n">
        <f aca="false">IF(I4702="Male",0,1)</f>
        <v>1</v>
      </c>
      <c r="Y4702" s="55" t="n">
        <f aca="false">IF(OR(I4702="DNB",I4702="Dry DNB"),1,0)</f>
        <v>0</v>
      </c>
      <c r="Z4702" s="55" t="n">
        <f aca="false">IF(ISNUMBER(W4702),A4702-W4702,"")</f>
        <v>48</v>
      </c>
      <c r="AA4702" s="55" t="n">
        <f aca="false">MATCH(A4702,DATAS,0)</f>
        <v>1</v>
      </c>
      <c r="AB4702" s="55" t="n">
        <f aca="false">IF(AND(E4702&gt;0,OR(AND(B4702&gt;=1,B4702&lt;=6),B4702=10)),1,0)</f>
        <v>0</v>
      </c>
      <c r="AC4702" s="55" t="n">
        <f aca="false">IF(AND(E4702&gt;0,B4702=10),1,0)</f>
        <v>0</v>
      </c>
      <c r="AD4702" s="0" t="str">
        <f aca="false">IF(AND(C4701=C4702,AA4701=AA4702-1),AB4701,"")</f>
        <v/>
      </c>
      <c r="AE4702" s="0" t="str">
        <f aca="false">IF(AND(C4701=C4702,AA4701=AA4702-1),AC4701,"")</f>
        <v/>
      </c>
      <c r="AF4702" s="0" t="str">
        <f aca="false">IF(AA4702=1,"",IF(AND(AB4702=1,AD4702&lt;&gt;1),1,0))</f>
        <v/>
      </c>
      <c r="AG4702" s="0" t="str">
        <f aca="false">IF(AA4702=1,"",IF(AND(AC4702=1,AE4702&lt;&gt;1),1,0))</f>
        <v/>
      </c>
      <c r="AH4702" s="60" t="str">
        <f aca="false">IF(AND(E4702&gt;0,AA4702&lt;2,NOT(AND(C4703=C4702,AA4703=AA4702+1))),INDEX(DATAS,AA4702+1),"")</f>
        <v/>
      </c>
      <c r="AI4702" s="60" t="str">
        <f aca="false">IF(AND(AC4702=1,AA4702&lt;2),IF(AND(C4703=C4702,AA4703=AA4702+1),IF(AC4703=1,"",INDEX(DATAS,AA4702+1)),INDEX(DATAS,AA4702+1)),"")</f>
        <v/>
      </c>
    </row>
    <row r="4703" customFormat="false" ht="15" hidden="false" customHeight="false" outlineLevel="0" collapsed="false">
      <c r="A4703" s="60" t="n">
        <v>46310</v>
      </c>
      <c r="B4703" s="0" t="n">
        <v>8</v>
      </c>
      <c r="C4703" s="0" t="n">
        <v>6654</v>
      </c>
      <c r="E4703" s="0" t="n">
        <v>0</v>
      </c>
      <c r="F4703" s="55" t="s">
        <v>1264</v>
      </c>
      <c r="I4703" s="55" t="s">
        <v>157</v>
      </c>
      <c r="L4703" s="0" t="n">
        <v>50</v>
      </c>
      <c r="U4703" s="0" t="n">
        <v>486</v>
      </c>
      <c r="V4703" s="0" t="n">
        <v>1</v>
      </c>
      <c r="W4703" s="60" t="n">
        <v>46261</v>
      </c>
      <c r="X4703" s="55" t="n">
        <f aca="false">IF(I4703="Male",0,1)</f>
        <v>1</v>
      </c>
      <c r="Y4703" s="55" t="n">
        <f aca="false">IF(OR(I4703="DNB",I4703="Dry DNB"),1,0)</f>
        <v>0</v>
      </c>
      <c r="Z4703" s="55" t="n">
        <f aca="false">IF(ISNUMBER(W4703),A4703-W4703,"")</f>
        <v>49</v>
      </c>
      <c r="AA4703" s="55" t="n">
        <f aca="false">MATCH(A4703,DATAS,0)</f>
        <v>2</v>
      </c>
      <c r="AB4703" s="55" t="n">
        <f aca="false">IF(AND(E4703&gt;0,OR(AND(B4703&gt;=1,B4703&lt;=6),B4703=10)),1,0)</f>
        <v>0</v>
      </c>
      <c r="AC4703" s="55" t="n">
        <f aca="false">IF(AND(E4703&gt;0,B4703=10),1,0)</f>
        <v>0</v>
      </c>
      <c r="AD4703" s="55" t="n">
        <f aca="false">IF(AND(C4702=C4703,AA4702=AA4703-1),AB4702,"")</f>
        <v>0</v>
      </c>
      <c r="AE4703" s="55" t="n">
        <f aca="false">IF(AND(C4702=C4703,AA4702=AA4703-1),AC4702,"")</f>
        <v>0</v>
      </c>
      <c r="AF4703" s="55" t="n">
        <f aca="false">IF(AA4703=1,"",IF(AND(AB4703=1,AD4703&lt;&gt;1),1,0))</f>
        <v>0</v>
      </c>
      <c r="AG4703" s="55" t="n">
        <f aca="false">IF(AA4703=1,"",IF(AND(AC4703=1,AE4703&lt;&gt;1),1,0))</f>
        <v>0</v>
      </c>
      <c r="AH4703" s="60" t="str">
        <f aca="false">IF(AND(E4703&gt;0,AA4703&lt;2,NOT(AND(C4704=C4703,AA4704=AA4703+1))),INDEX(DATAS,AA4703+1),"")</f>
        <v/>
      </c>
      <c r="AI4703" s="60" t="str">
        <f aca="false">IF(AND(AC4703=1,AA4703&lt;2),IF(AND(C4704=C4703,AA4704=AA4703+1),IF(AC4704=1,"",INDEX(DATAS,AA4703+1)),INDEX(DATAS,AA4703+1)),"")</f>
        <v/>
      </c>
    </row>
    <row r="4704" customFormat="false" ht="15" hidden="false" customHeight="false" outlineLevel="0" collapsed="false">
      <c r="A4704" s="60" t="n">
        <v>46309</v>
      </c>
      <c r="B4704" s="0" t="n">
        <v>8</v>
      </c>
      <c r="C4704" s="0" t="n">
        <v>6655</v>
      </c>
      <c r="E4704" s="0" t="n">
        <v>0</v>
      </c>
      <c r="F4704" s="55" t="s">
        <v>1264</v>
      </c>
      <c r="I4704" s="55" t="s">
        <v>157</v>
      </c>
      <c r="L4704" s="0" t="n">
        <v>56</v>
      </c>
      <c r="U4704" s="0" t="n">
        <v>485</v>
      </c>
      <c r="V4704" s="0" t="n">
        <v>3</v>
      </c>
      <c r="W4704" s="60" t="n">
        <v>46254</v>
      </c>
      <c r="X4704" s="55" t="n">
        <f aca="false">IF(I4704="Male",0,1)</f>
        <v>1</v>
      </c>
      <c r="Y4704" s="55" t="n">
        <f aca="false">IF(OR(I4704="DNB",I4704="Dry DNB"),1,0)</f>
        <v>0</v>
      </c>
      <c r="Z4704" s="55" t="n">
        <f aca="false">IF(ISNUMBER(W4704),A4704-W4704,"")</f>
        <v>55</v>
      </c>
      <c r="AA4704" s="55" t="n">
        <f aca="false">MATCH(A4704,DATAS,0)</f>
        <v>1</v>
      </c>
      <c r="AB4704" s="55" t="n">
        <f aca="false">IF(AND(E4704&gt;0,OR(AND(B4704&gt;=1,B4704&lt;=6),B4704=10)),1,0)</f>
        <v>0</v>
      </c>
      <c r="AC4704" s="55" t="n">
        <f aca="false">IF(AND(E4704&gt;0,B4704=10),1,0)</f>
        <v>0</v>
      </c>
      <c r="AD4704" s="0" t="str">
        <f aca="false">IF(AND(C4703=C4704,AA4703=AA4704-1),AB4703,"")</f>
        <v/>
      </c>
      <c r="AE4704" s="0" t="str">
        <f aca="false">IF(AND(C4703=C4704,AA4703=AA4704-1),AC4703,"")</f>
        <v/>
      </c>
      <c r="AF4704" s="0" t="str">
        <f aca="false">IF(AA4704=1,"",IF(AND(AB4704=1,AD4704&lt;&gt;1),1,0))</f>
        <v/>
      </c>
      <c r="AG4704" s="0" t="str">
        <f aca="false">IF(AA4704=1,"",IF(AND(AC4704=1,AE4704&lt;&gt;1),1,0))</f>
        <v/>
      </c>
      <c r="AH4704" s="60" t="str">
        <f aca="false">IF(AND(E4704&gt;0,AA4704&lt;2,NOT(AND(C4705=C4704,AA4705=AA4704+1))),INDEX(DATAS,AA4704+1),"")</f>
        <v/>
      </c>
      <c r="AI4704" s="60" t="str">
        <f aca="false">IF(AND(AC4704=1,AA4704&lt;2),IF(AND(C4705=C4704,AA4705=AA4704+1),IF(AC4705=1,"",INDEX(DATAS,AA4704+1)),INDEX(DATAS,AA4704+1)),"")</f>
        <v/>
      </c>
    </row>
    <row r="4705" customFormat="false" ht="15" hidden="false" customHeight="false" outlineLevel="0" collapsed="false">
      <c r="A4705" s="60" t="n">
        <v>46310</v>
      </c>
      <c r="B4705" s="0" t="n">
        <v>8</v>
      </c>
      <c r="C4705" s="0" t="n">
        <v>6655</v>
      </c>
      <c r="E4705" s="0" t="n">
        <v>0</v>
      </c>
      <c r="F4705" s="55" t="s">
        <v>1264</v>
      </c>
      <c r="I4705" s="55" t="s">
        <v>157</v>
      </c>
      <c r="L4705" s="0" t="n">
        <v>57</v>
      </c>
      <c r="U4705" s="0" t="n">
        <v>486</v>
      </c>
      <c r="V4705" s="0" t="n">
        <v>3</v>
      </c>
      <c r="W4705" s="60" t="n">
        <v>46254</v>
      </c>
      <c r="X4705" s="55" t="n">
        <f aca="false">IF(I4705="Male",0,1)</f>
        <v>1</v>
      </c>
      <c r="Y4705" s="55" t="n">
        <f aca="false">IF(OR(I4705="DNB",I4705="Dry DNB"),1,0)</f>
        <v>0</v>
      </c>
      <c r="Z4705" s="55" t="n">
        <f aca="false">IF(ISNUMBER(W4705),A4705-W4705,"")</f>
        <v>56</v>
      </c>
      <c r="AA4705" s="55" t="n">
        <f aca="false">MATCH(A4705,DATAS,0)</f>
        <v>2</v>
      </c>
      <c r="AB4705" s="55" t="n">
        <f aca="false">IF(AND(E4705&gt;0,OR(AND(B4705&gt;=1,B4705&lt;=6),B4705=10)),1,0)</f>
        <v>0</v>
      </c>
      <c r="AC4705" s="55" t="n">
        <f aca="false">IF(AND(E4705&gt;0,B4705=10),1,0)</f>
        <v>0</v>
      </c>
      <c r="AD4705" s="55" t="n">
        <f aca="false">IF(AND(C4704=C4705,AA4704=AA4705-1),AB4704,"")</f>
        <v>0</v>
      </c>
      <c r="AE4705" s="55" t="n">
        <f aca="false">IF(AND(C4704=C4705,AA4704=AA4705-1),AC4704,"")</f>
        <v>0</v>
      </c>
      <c r="AF4705" s="55" t="n">
        <f aca="false">IF(AA4705=1,"",IF(AND(AB4705=1,AD4705&lt;&gt;1),1,0))</f>
        <v>0</v>
      </c>
      <c r="AG4705" s="55" t="n">
        <f aca="false">IF(AA4705=1,"",IF(AND(AC4705=1,AE4705&lt;&gt;1),1,0))</f>
        <v>0</v>
      </c>
      <c r="AH4705" s="60" t="str">
        <f aca="false">IF(AND(E4705&gt;0,AA4705&lt;2,NOT(AND(C4706=C4705,AA4706=AA4705+1))),INDEX(DATAS,AA4705+1),"")</f>
        <v/>
      </c>
      <c r="AI4705" s="60" t="str">
        <f aca="false">IF(AND(AC4705=1,AA4705&lt;2),IF(AND(C4706=C4705,AA4706=AA4705+1),IF(AC4706=1,"",INDEX(DATAS,AA4705+1)),INDEX(DATAS,AA4705+1)),"")</f>
        <v/>
      </c>
    </row>
    <row r="4706" customFormat="false" ht="15" hidden="false" customHeight="false" outlineLevel="0" collapsed="false">
      <c r="A4706" s="60" t="n">
        <v>46309</v>
      </c>
      <c r="B4706" s="0" t="n">
        <v>8</v>
      </c>
      <c r="C4706" s="0" t="n">
        <v>6656</v>
      </c>
      <c r="E4706" s="0" t="n">
        <v>0</v>
      </c>
      <c r="F4706" s="55" t="s">
        <v>1264</v>
      </c>
      <c r="I4706" s="55" t="s">
        <v>157</v>
      </c>
      <c r="L4706" s="0" t="n">
        <v>86</v>
      </c>
      <c r="U4706" s="0" t="n">
        <v>485</v>
      </c>
      <c r="V4706" s="0" t="n">
        <v>1</v>
      </c>
      <c r="W4706" s="60" t="n">
        <v>46224</v>
      </c>
      <c r="X4706" s="55" t="n">
        <f aca="false">IF(I4706="Male",0,1)</f>
        <v>1</v>
      </c>
      <c r="Y4706" s="55" t="n">
        <f aca="false">IF(OR(I4706="DNB",I4706="Dry DNB"),1,0)</f>
        <v>0</v>
      </c>
      <c r="Z4706" s="55" t="n">
        <f aca="false">IF(ISNUMBER(W4706),A4706-W4706,"")</f>
        <v>85</v>
      </c>
      <c r="AA4706" s="55" t="n">
        <f aca="false">MATCH(A4706,DATAS,0)</f>
        <v>1</v>
      </c>
      <c r="AB4706" s="55" t="n">
        <f aca="false">IF(AND(E4706&gt;0,OR(AND(B4706&gt;=1,B4706&lt;=6),B4706=10)),1,0)</f>
        <v>0</v>
      </c>
      <c r="AC4706" s="55" t="n">
        <f aca="false">IF(AND(E4706&gt;0,B4706=10),1,0)</f>
        <v>0</v>
      </c>
      <c r="AD4706" s="0" t="str">
        <f aca="false">IF(AND(C4705=C4706,AA4705=AA4706-1),AB4705,"")</f>
        <v/>
      </c>
      <c r="AE4706" s="0" t="str">
        <f aca="false">IF(AND(C4705=C4706,AA4705=AA4706-1),AC4705,"")</f>
        <v/>
      </c>
      <c r="AF4706" s="0" t="str">
        <f aca="false">IF(AA4706=1,"",IF(AND(AB4706=1,AD4706&lt;&gt;1),1,0))</f>
        <v/>
      </c>
      <c r="AG4706" s="0" t="str">
        <f aca="false">IF(AA4706=1,"",IF(AND(AC4706=1,AE4706&lt;&gt;1),1,0))</f>
        <v/>
      </c>
      <c r="AH4706" s="60" t="str">
        <f aca="false">IF(AND(E4706&gt;0,AA4706&lt;2,NOT(AND(C4707=C4706,AA4707=AA4706+1))),INDEX(DATAS,AA4706+1),"")</f>
        <v/>
      </c>
      <c r="AI4706" s="60" t="str">
        <f aca="false">IF(AND(AC4706=1,AA4706&lt;2),IF(AND(C4707=C4706,AA4707=AA4706+1),IF(AC4707=1,"",INDEX(DATAS,AA4706+1)),INDEX(DATAS,AA4706+1)),"")</f>
        <v/>
      </c>
    </row>
    <row r="4707" customFormat="false" ht="15" hidden="false" customHeight="false" outlineLevel="0" collapsed="false">
      <c r="A4707" s="60" t="n">
        <v>46310</v>
      </c>
      <c r="B4707" s="0" t="n">
        <v>8</v>
      </c>
      <c r="C4707" s="0" t="n">
        <v>6656</v>
      </c>
      <c r="E4707" s="0" t="n">
        <v>0</v>
      </c>
      <c r="F4707" s="55" t="s">
        <v>1264</v>
      </c>
      <c r="I4707" s="55" t="s">
        <v>157</v>
      </c>
      <c r="L4707" s="0" t="n">
        <v>87</v>
      </c>
      <c r="U4707" s="0" t="n">
        <v>486</v>
      </c>
      <c r="V4707" s="0" t="n">
        <v>1</v>
      </c>
      <c r="W4707" s="60" t="n">
        <v>46224</v>
      </c>
      <c r="X4707" s="55" t="n">
        <f aca="false">IF(I4707="Male",0,1)</f>
        <v>1</v>
      </c>
      <c r="Y4707" s="55" t="n">
        <f aca="false">IF(OR(I4707="DNB",I4707="Dry DNB"),1,0)</f>
        <v>0</v>
      </c>
      <c r="Z4707" s="55" t="n">
        <f aca="false">IF(ISNUMBER(W4707),A4707-W4707,"")</f>
        <v>86</v>
      </c>
      <c r="AA4707" s="55" t="n">
        <f aca="false">MATCH(A4707,DATAS,0)</f>
        <v>2</v>
      </c>
      <c r="AB4707" s="55" t="n">
        <f aca="false">IF(AND(E4707&gt;0,OR(AND(B4707&gt;=1,B4707&lt;=6),B4707=10)),1,0)</f>
        <v>0</v>
      </c>
      <c r="AC4707" s="55" t="n">
        <f aca="false">IF(AND(E4707&gt;0,B4707=10),1,0)</f>
        <v>0</v>
      </c>
      <c r="AD4707" s="55" t="n">
        <f aca="false">IF(AND(C4706=C4707,AA4706=AA4707-1),AB4706,"")</f>
        <v>0</v>
      </c>
      <c r="AE4707" s="55" t="n">
        <f aca="false">IF(AND(C4706=C4707,AA4706=AA4707-1),AC4706,"")</f>
        <v>0</v>
      </c>
      <c r="AF4707" s="55" t="n">
        <f aca="false">IF(AA4707=1,"",IF(AND(AB4707=1,AD4707&lt;&gt;1),1,0))</f>
        <v>0</v>
      </c>
      <c r="AG4707" s="55" t="n">
        <f aca="false">IF(AA4707=1,"",IF(AND(AC4707=1,AE4707&lt;&gt;1),1,0))</f>
        <v>0</v>
      </c>
      <c r="AH4707" s="60" t="str">
        <f aca="false">IF(AND(E4707&gt;0,AA4707&lt;2,NOT(AND(C4708=C4707,AA4708=AA4707+1))),INDEX(DATAS,AA4707+1),"")</f>
        <v/>
      </c>
      <c r="AI4707" s="60" t="str">
        <f aca="false">IF(AND(AC4707=1,AA4707&lt;2),IF(AND(C4708=C4707,AA4708=AA4707+1),IF(AC4708=1,"",INDEX(DATAS,AA4707+1)),INDEX(DATAS,AA4707+1)),"")</f>
        <v/>
      </c>
    </row>
    <row r="4708" customFormat="false" ht="15" hidden="false" customHeight="false" outlineLevel="0" collapsed="false">
      <c r="A4708" s="60" t="n">
        <v>46309</v>
      </c>
      <c r="B4708" s="0" t="n">
        <v>8</v>
      </c>
      <c r="C4708" s="0" t="n">
        <v>6657</v>
      </c>
      <c r="E4708" s="0" t="n">
        <v>0</v>
      </c>
      <c r="F4708" s="55" t="s">
        <v>1264</v>
      </c>
      <c r="I4708" s="55" t="s">
        <v>157</v>
      </c>
      <c r="L4708" s="0" t="n">
        <v>94</v>
      </c>
      <c r="U4708" s="0" t="n">
        <v>485</v>
      </c>
      <c r="V4708" s="0" t="n">
        <v>1</v>
      </c>
      <c r="W4708" s="60" t="n">
        <v>46216</v>
      </c>
      <c r="X4708" s="55" t="n">
        <f aca="false">IF(I4708="Male",0,1)</f>
        <v>1</v>
      </c>
      <c r="Y4708" s="55" t="n">
        <f aca="false">IF(OR(I4708="DNB",I4708="Dry DNB"),1,0)</f>
        <v>0</v>
      </c>
      <c r="Z4708" s="55" t="n">
        <f aca="false">IF(ISNUMBER(W4708),A4708-W4708,"")</f>
        <v>93</v>
      </c>
      <c r="AA4708" s="55" t="n">
        <f aca="false">MATCH(A4708,DATAS,0)</f>
        <v>1</v>
      </c>
      <c r="AB4708" s="55" t="n">
        <f aca="false">IF(AND(E4708&gt;0,OR(AND(B4708&gt;=1,B4708&lt;=6),B4708=10)),1,0)</f>
        <v>0</v>
      </c>
      <c r="AC4708" s="55" t="n">
        <f aca="false">IF(AND(E4708&gt;0,B4708=10),1,0)</f>
        <v>0</v>
      </c>
      <c r="AD4708" s="0" t="str">
        <f aca="false">IF(AND(C4707=C4708,AA4707=AA4708-1),AB4707,"")</f>
        <v/>
      </c>
      <c r="AE4708" s="0" t="str">
        <f aca="false">IF(AND(C4707=C4708,AA4707=AA4708-1),AC4707,"")</f>
        <v/>
      </c>
      <c r="AF4708" s="0" t="str">
        <f aca="false">IF(AA4708=1,"",IF(AND(AB4708=1,AD4708&lt;&gt;1),1,0))</f>
        <v/>
      </c>
      <c r="AG4708" s="0" t="str">
        <f aca="false">IF(AA4708=1,"",IF(AND(AC4708=1,AE4708&lt;&gt;1),1,0))</f>
        <v/>
      </c>
      <c r="AH4708" s="60" t="str">
        <f aca="false">IF(AND(E4708&gt;0,AA4708&lt;2,NOT(AND(C4709=C4708,AA4709=AA4708+1))),INDEX(DATAS,AA4708+1),"")</f>
        <v/>
      </c>
      <c r="AI4708" s="60" t="str">
        <f aca="false">IF(AND(AC4708=1,AA4708&lt;2),IF(AND(C4709=C4708,AA4709=AA4708+1),IF(AC4709=1,"",INDEX(DATAS,AA4708+1)),INDEX(DATAS,AA4708+1)),"")</f>
        <v/>
      </c>
    </row>
    <row r="4709" customFormat="false" ht="15" hidden="false" customHeight="false" outlineLevel="0" collapsed="false">
      <c r="A4709" s="60" t="n">
        <v>46310</v>
      </c>
      <c r="B4709" s="0" t="n">
        <v>8</v>
      </c>
      <c r="C4709" s="0" t="n">
        <v>6657</v>
      </c>
      <c r="E4709" s="0" t="n">
        <v>0</v>
      </c>
      <c r="F4709" s="55" t="s">
        <v>1264</v>
      </c>
      <c r="I4709" s="55" t="s">
        <v>157</v>
      </c>
      <c r="L4709" s="0" t="n">
        <v>95</v>
      </c>
      <c r="U4709" s="0" t="n">
        <v>486</v>
      </c>
      <c r="V4709" s="0" t="n">
        <v>1</v>
      </c>
      <c r="W4709" s="60" t="n">
        <v>46216</v>
      </c>
      <c r="X4709" s="55" t="n">
        <f aca="false">IF(I4709="Male",0,1)</f>
        <v>1</v>
      </c>
      <c r="Y4709" s="55" t="n">
        <f aca="false">IF(OR(I4709="DNB",I4709="Dry DNB"),1,0)</f>
        <v>0</v>
      </c>
      <c r="Z4709" s="55" t="n">
        <f aca="false">IF(ISNUMBER(W4709),A4709-W4709,"")</f>
        <v>94</v>
      </c>
      <c r="AA4709" s="55" t="n">
        <f aca="false">MATCH(A4709,DATAS,0)</f>
        <v>2</v>
      </c>
      <c r="AB4709" s="55" t="n">
        <f aca="false">IF(AND(E4709&gt;0,OR(AND(B4709&gt;=1,B4709&lt;=6),B4709=10)),1,0)</f>
        <v>0</v>
      </c>
      <c r="AC4709" s="55" t="n">
        <f aca="false">IF(AND(E4709&gt;0,B4709=10),1,0)</f>
        <v>0</v>
      </c>
      <c r="AD4709" s="55" t="n">
        <f aca="false">IF(AND(C4708=C4709,AA4708=AA4709-1),AB4708,"")</f>
        <v>0</v>
      </c>
      <c r="AE4709" s="55" t="n">
        <f aca="false">IF(AND(C4708=C4709,AA4708=AA4709-1),AC4708,"")</f>
        <v>0</v>
      </c>
      <c r="AF4709" s="55" t="n">
        <f aca="false">IF(AA4709=1,"",IF(AND(AB4709=1,AD4709&lt;&gt;1),1,0))</f>
        <v>0</v>
      </c>
      <c r="AG4709" s="55" t="n">
        <f aca="false">IF(AA4709=1,"",IF(AND(AC4709=1,AE4709&lt;&gt;1),1,0))</f>
        <v>0</v>
      </c>
      <c r="AH4709" s="60" t="str">
        <f aca="false">IF(AND(E4709&gt;0,AA4709&lt;2,NOT(AND(C4710=C4709,AA4710=AA4709+1))),INDEX(DATAS,AA4709+1),"")</f>
        <v/>
      </c>
      <c r="AI4709" s="60" t="str">
        <f aca="false">IF(AND(AC4709=1,AA4709&lt;2),IF(AND(C4710=C4709,AA4710=AA4709+1),IF(AC4710=1,"",INDEX(DATAS,AA4709+1)),INDEX(DATAS,AA4709+1)),"")</f>
        <v/>
      </c>
    </row>
    <row r="4710" customFormat="false" ht="15" hidden="false" customHeight="false" outlineLevel="0" collapsed="false">
      <c r="A4710" s="60" t="n">
        <v>46309</v>
      </c>
      <c r="B4710" s="0" t="n">
        <v>8</v>
      </c>
      <c r="C4710" s="0" t="n">
        <v>6658</v>
      </c>
      <c r="E4710" s="0" t="n">
        <v>0</v>
      </c>
      <c r="F4710" s="55" t="s">
        <v>1264</v>
      </c>
      <c r="I4710" s="55" t="s">
        <v>157</v>
      </c>
      <c r="L4710" s="0" t="n">
        <v>27</v>
      </c>
      <c r="U4710" s="0" t="n">
        <v>485</v>
      </c>
      <c r="V4710" s="0" t="n">
        <v>4</v>
      </c>
      <c r="W4710" s="60" t="n">
        <v>46283</v>
      </c>
      <c r="X4710" s="55" t="n">
        <f aca="false">IF(I4710="Male",0,1)</f>
        <v>1</v>
      </c>
      <c r="Y4710" s="55" t="n">
        <f aca="false">IF(OR(I4710="DNB",I4710="Dry DNB"),1,0)</f>
        <v>0</v>
      </c>
      <c r="Z4710" s="55" t="n">
        <f aca="false">IF(ISNUMBER(W4710),A4710-W4710,"")</f>
        <v>26</v>
      </c>
      <c r="AA4710" s="55" t="n">
        <f aca="false">MATCH(A4710,DATAS,0)</f>
        <v>1</v>
      </c>
      <c r="AB4710" s="55" t="n">
        <f aca="false">IF(AND(E4710&gt;0,OR(AND(B4710&gt;=1,B4710&lt;=6),B4710=10)),1,0)</f>
        <v>0</v>
      </c>
      <c r="AC4710" s="55" t="n">
        <f aca="false">IF(AND(E4710&gt;0,B4710=10),1,0)</f>
        <v>0</v>
      </c>
      <c r="AD4710" s="0" t="str">
        <f aca="false">IF(AND(C4709=C4710,AA4709=AA4710-1),AB4709,"")</f>
        <v/>
      </c>
      <c r="AE4710" s="0" t="str">
        <f aca="false">IF(AND(C4709=C4710,AA4709=AA4710-1),AC4709,"")</f>
        <v/>
      </c>
      <c r="AF4710" s="0" t="str">
        <f aca="false">IF(AA4710=1,"",IF(AND(AB4710=1,AD4710&lt;&gt;1),1,0))</f>
        <v/>
      </c>
      <c r="AG4710" s="0" t="str">
        <f aca="false">IF(AA4710=1,"",IF(AND(AC4710=1,AE4710&lt;&gt;1),1,0))</f>
        <v/>
      </c>
      <c r="AH4710" s="60" t="str">
        <f aca="false">IF(AND(E4710&gt;0,AA4710&lt;2,NOT(AND(C4711=C4710,AA4711=AA4710+1))),INDEX(DATAS,AA4710+1),"")</f>
        <v/>
      </c>
      <c r="AI4710" s="60" t="str">
        <f aca="false">IF(AND(AC4710=1,AA4710&lt;2),IF(AND(C4711=C4710,AA4711=AA4710+1),IF(AC4711=1,"",INDEX(DATAS,AA4710+1)),INDEX(DATAS,AA4710+1)),"")</f>
        <v/>
      </c>
    </row>
    <row r="4711" customFormat="false" ht="15" hidden="false" customHeight="false" outlineLevel="0" collapsed="false">
      <c r="A4711" s="60" t="n">
        <v>46310</v>
      </c>
      <c r="B4711" s="0" t="n">
        <v>8</v>
      </c>
      <c r="C4711" s="0" t="n">
        <v>6658</v>
      </c>
      <c r="E4711" s="0" t="n">
        <v>0</v>
      </c>
      <c r="F4711" s="55" t="s">
        <v>1264</v>
      </c>
      <c r="I4711" s="55" t="s">
        <v>157</v>
      </c>
      <c r="L4711" s="0" t="n">
        <v>28</v>
      </c>
      <c r="U4711" s="0" t="n">
        <v>486</v>
      </c>
      <c r="V4711" s="0" t="n">
        <v>4</v>
      </c>
      <c r="W4711" s="60" t="n">
        <v>46283</v>
      </c>
      <c r="X4711" s="55" t="n">
        <f aca="false">IF(I4711="Male",0,1)</f>
        <v>1</v>
      </c>
      <c r="Y4711" s="55" t="n">
        <f aca="false">IF(OR(I4711="DNB",I4711="Dry DNB"),1,0)</f>
        <v>0</v>
      </c>
      <c r="Z4711" s="55" t="n">
        <f aca="false">IF(ISNUMBER(W4711),A4711-W4711,"")</f>
        <v>27</v>
      </c>
      <c r="AA4711" s="55" t="n">
        <f aca="false">MATCH(A4711,DATAS,0)</f>
        <v>2</v>
      </c>
      <c r="AB4711" s="55" t="n">
        <f aca="false">IF(AND(E4711&gt;0,OR(AND(B4711&gt;=1,B4711&lt;=6),B4711=10)),1,0)</f>
        <v>0</v>
      </c>
      <c r="AC4711" s="55" t="n">
        <f aca="false">IF(AND(E4711&gt;0,B4711=10),1,0)</f>
        <v>0</v>
      </c>
      <c r="AD4711" s="55" t="n">
        <f aca="false">IF(AND(C4710=C4711,AA4710=AA4711-1),AB4710,"")</f>
        <v>0</v>
      </c>
      <c r="AE4711" s="55" t="n">
        <f aca="false">IF(AND(C4710=C4711,AA4710=AA4711-1),AC4710,"")</f>
        <v>0</v>
      </c>
      <c r="AF4711" s="55" t="n">
        <f aca="false">IF(AA4711=1,"",IF(AND(AB4711=1,AD4711&lt;&gt;1),1,0))</f>
        <v>0</v>
      </c>
      <c r="AG4711" s="55" t="n">
        <f aca="false">IF(AA4711=1,"",IF(AND(AC4711=1,AE4711&lt;&gt;1),1,0))</f>
        <v>0</v>
      </c>
      <c r="AH4711" s="60" t="str">
        <f aca="false">IF(AND(E4711&gt;0,AA4711&lt;2,NOT(AND(C4712=C4711,AA4712=AA4711+1))),INDEX(DATAS,AA4711+1),"")</f>
        <v/>
      </c>
      <c r="AI4711" s="60" t="str">
        <f aca="false">IF(AND(AC4711=1,AA4711&lt;2),IF(AND(C4712=C4711,AA4712=AA4711+1),IF(AC4712=1,"",INDEX(DATAS,AA4711+1)),INDEX(DATAS,AA4711+1)),"")</f>
        <v/>
      </c>
    </row>
    <row r="4712" customFormat="false" ht="15" hidden="false" customHeight="false" outlineLevel="0" collapsed="false">
      <c r="A4712" s="60" t="n">
        <v>46309</v>
      </c>
      <c r="B4712" s="0" t="n">
        <v>8</v>
      </c>
      <c r="C4712" s="0" t="n">
        <v>6659</v>
      </c>
      <c r="E4712" s="0" t="n">
        <v>0</v>
      </c>
      <c r="F4712" s="55" t="s">
        <v>1264</v>
      </c>
      <c r="I4712" s="55" t="s">
        <v>157</v>
      </c>
      <c r="L4712" s="0" t="n">
        <v>29</v>
      </c>
      <c r="U4712" s="0" t="n">
        <v>485</v>
      </c>
      <c r="V4712" s="0" t="n">
        <v>3</v>
      </c>
      <c r="W4712" s="60" t="n">
        <v>46281</v>
      </c>
      <c r="X4712" s="55" t="n">
        <f aca="false">IF(I4712="Male",0,1)</f>
        <v>1</v>
      </c>
      <c r="Y4712" s="55" t="n">
        <f aca="false">IF(OR(I4712="DNB",I4712="Dry DNB"),1,0)</f>
        <v>0</v>
      </c>
      <c r="Z4712" s="55" t="n">
        <f aca="false">IF(ISNUMBER(W4712),A4712-W4712,"")</f>
        <v>28</v>
      </c>
      <c r="AA4712" s="55" t="n">
        <f aca="false">MATCH(A4712,DATAS,0)</f>
        <v>1</v>
      </c>
      <c r="AB4712" s="55" t="n">
        <f aca="false">IF(AND(E4712&gt;0,OR(AND(B4712&gt;=1,B4712&lt;=6),B4712=10)),1,0)</f>
        <v>0</v>
      </c>
      <c r="AC4712" s="55" t="n">
        <f aca="false">IF(AND(E4712&gt;0,B4712=10),1,0)</f>
        <v>0</v>
      </c>
      <c r="AD4712" s="0" t="str">
        <f aca="false">IF(AND(C4711=C4712,AA4711=AA4712-1),AB4711,"")</f>
        <v/>
      </c>
      <c r="AE4712" s="0" t="str">
        <f aca="false">IF(AND(C4711=C4712,AA4711=AA4712-1),AC4711,"")</f>
        <v/>
      </c>
      <c r="AF4712" s="0" t="str">
        <f aca="false">IF(AA4712=1,"",IF(AND(AB4712=1,AD4712&lt;&gt;1),1,0))</f>
        <v/>
      </c>
      <c r="AG4712" s="0" t="str">
        <f aca="false">IF(AA4712=1,"",IF(AND(AC4712=1,AE4712&lt;&gt;1),1,0))</f>
        <v/>
      </c>
      <c r="AH4712" s="60" t="str">
        <f aca="false">IF(AND(E4712&gt;0,AA4712&lt;2,NOT(AND(C4713=C4712,AA4713=AA4712+1))),INDEX(DATAS,AA4712+1),"")</f>
        <v/>
      </c>
      <c r="AI4712" s="60" t="str">
        <f aca="false">IF(AND(AC4712=1,AA4712&lt;2),IF(AND(C4713=C4712,AA4713=AA4712+1),IF(AC4713=1,"",INDEX(DATAS,AA4712+1)),INDEX(DATAS,AA4712+1)),"")</f>
        <v/>
      </c>
    </row>
    <row r="4713" customFormat="false" ht="15" hidden="false" customHeight="false" outlineLevel="0" collapsed="false">
      <c r="A4713" s="60" t="n">
        <v>46310</v>
      </c>
      <c r="B4713" s="0" t="n">
        <v>8</v>
      </c>
      <c r="C4713" s="0" t="n">
        <v>6659</v>
      </c>
      <c r="E4713" s="0" t="n">
        <v>0</v>
      </c>
      <c r="F4713" s="55" t="s">
        <v>1264</v>
      </c>
      <c r="I4713" s="55" t="s">
        <v>157</v>
      </c>
      <c r="L4713" s="0" t="n">
        <v>30</v>
      </c>
      <c r="U4713" s="0" t="n">
        <v>486</v>
      </c>
      <c r="V4713" s="0" t="n">
        <v>3</v>
      </c>
      <c r="W4713" s="60" t="n">
        <v>46281</v>
      </c>
      <c r="X4713" s="55" t="n">
        <f aca="false">IF(I4713="Male",0,1)</f>
        <v>1</v>
      </c>
      <c r="Y4713" s="55" t="n">
        <f aca="false">IF(OR(I4713="DNB",I4713="Dry DNB"),1,0)</f>
        <v>0</v>
      </c>
      <c r="Z4713" s="55" t="n">
        <f aca="false">IF(ISNUMBER(W4713),A4713-W4713,"")</f>
        <v>29</v>
      </c>
      <c r="AA4713" s="55" t="n">
        <f aca="false">MATCH(A4713,DATAS,0)</f>
        <v>2</v>
      </c>
      <c r="AB4713" s="55" t="n">
        <f aca="false">IF(AND(E4713&gt;0,OR(AND(B4713&gt;=1,B4713&lt;=6),B4713=10)),1,0)</f>
        <v>0</v>
      </c>
      <c r="AC4713" s="55" t="n">
        <f aca="false">IF(AND(E4713&gt;0,B4713=10),1,0)</f>
        <v>0</v>
      </c>
      <c r="AD4713" s="55" t="n">
        <f aca="false">IF(AND(C4712=C4713,AA4712=AA4713-1),AB4712,"")</f>
        <v>0</v>
      </c>
      <c r="AE4713" s="55" t="n">
        <f aca="false">IF(AND(C4712=C4713,AA4712=AA4713-1),AC4712,"")</f>
        <v>0</v>
      </c>
      <c r="AF4713" s="55" t="n">
        <f aca="false">IF(AA4713=1,"",IF(AND(AB4713=1,AD4713&lt;&gt;1),1,0))</f>
        <v>0</v>
      </c>
      <c r="AG4713" s="55" t="n">
        <f aca="false">IF(AA4713=1,"",IF(AND(AC4713=1,AE4713&lt;&gt;1),1,0))</f>
        <v>0</v>
      </c>
      <c r="AH4713" s="60" t="str">
        <f aca="false">IF(AND(E4713&gt;0,AA4713&lt;2,NOT(AND(C4714=C4713,AA4714=AA4713+1))),INDEX(DATAS,AA4713+1),"")</f>
        <v/>
      </c>
      <c r="AI4713" s="60" t="str">
        <f aca="false">IF(AND(AC4713=1,AA4713&lt;2),IF(AND(C4714=C4713,AA4714=AA4713+1),IF(AC4714=1,"",INDEX(DATAS,AA4713+1)),INDEX(DATAS,AA4713+1)),"")</f>
        <v/>
      </c>
    </row>
    <row r="4714" customFormat="false" ht="15" hidden="false" customHeight="false" outlineLevel="0" collapsed="false">
      <c r="A4714" s="60" t="n">
        <v>46309</v>
      </c>
      <c r="B4714" s="0" t="n">
        <v>8</v>
      </c>
      <c r="C4714" s="0" t="n">
        <v>6660</v>
      </c>
      <c r="E4714" s="0" t="n">
        <v>0</v>
      </c>
      <c r="F4714" s="55" t="s">
        <v>1264</v>
      </c>
      <c r="I4714" s="55" t="s">
        <v>157</v>
      </c>
      <c r="L4714" s="0" t="n">
        <v>88</v>
      </c>
      <c r="U4714" s="0" t="n">
        <v>485</v>
      </c>
      <c r="V4714" s="0" t="n">
        <v>1</v>
      </c>
      <c r="W4714" s="60" t="n">
        <v>46222</v>
      </c>
      <c r="X4714" s="55" t="n">
        <f aca="false">IF(I4714="Male",0,1)</f>
        <v>1</v>
      </c>
      <c r="Y4714" s="55" t="n">
        <f aca="false">IF(OR(I4714="DNB",I4714="Dry DNB"),1,0)</f>
        <v>0</v>
      </c>
      <c r="Z4714" s="55" t="n">
        <f aca="false">IF(ISNUMBER(W4714),A4714-W4714,"")</f>
        <v>87</v>
      </c>
      <c r="AA4714" s="55" t="n">
        <f aca="false">MATCH(A4714,DATAS,0)</f>
        <v>1</v>
      </c>
      <c r="AB4714" s="55" t="n">
        <f aca="false">IF(AND(E4714&gt;0,OR(AND(B4714&gt;=1,B4714&lt;=6),B4714=10)),1,0)</f>
        <v>0</v>
      </c>
      <c r="AC4714" s="55" t="n">
        <f aca="false">IF(AND(E4714&gt;0,B4714=10),1,0)</f>
        <v>0</v>
      </c>
      <c r="AD4714" s="0" t="str">
        <f aca="false">IF(AND(C4713=C4714,AA4713=AA4714-1),AB4713,"")</f>
        <v/>
      </c>
      <c r="AE4714" s="0" t="str">
        <f aca="false">IF(AND(C4713=C4714,AA4713=AA4714-1),AC4713,"")</f>
        <v/>
      </c>
      <c r="AF4714" s="0" t="str">
        <f aca="false">IF(AA4714=1,"",IF(AND(AB4714=1,AD4714&lt;&gt;1),1,0))</f>
        <v/>
      </c>
      <c r="AG4714" s="0" t="str">
        <f aca="false">IF(AA4714=1,"",IF(AND(AC4714=1,AE4714&lt;&gt;1),1,0))</f>
        <v/>
      </c>
      <c r="AH4714" s="60" t="str">
        <f aca="false">IF(AND(E4714&gt;0,AA4714&lt;2,NOT(AND(C4715=C4714,AA4715=AA4714+1))),INDEX(DATAS,AA4714+1),"")</f>
        <v/>
      </c>
      <c r="AI4714" s="60" t="str">
        <f aca="false">IF(AND(AC4714=1,AA4714&lt;2),IF(AND(C4715=C4714,AA4715=AA4714+1),IF(AC4715=1,"",INDEX(DATAS,AA4714+1)),INDEX(DATAS,AA4714+1)),"")</f>
        <v/>
      </c>
    </row>
    <row r="4715" customFormat="false" ht="15" hidden="false" customHeight="false" outlineLevel="0" collapsed="false">
      <c r="A4715" s="60" t="n">
        <v>46310</v>
      </c>
      <c r="B4715" s="0" t="n">
        <v>8</v>
      </c>
      <c r="C4715" s="0" t="n">
        <v>6660</v>
      </c>
      <c r="E4715" s="0" t="n">
        <v>0</v>
      </c>
      <c r="F4715" s="55" t="s">
        <v>1264</v>
      </c>
      <c r="I4715" s="55" t="s">
        <v>157</v>
      </c>
      <c r="L4715" s="0" t="n">
        <v>89</v>
      </c>
      <c r="U4715" s="0" t="n">
        <v>486</v>
      </c>
      <c r="V4715" s="0" t="n">
        <v>1</v>
      </c>
      <c r="W4715" s="60" t="n">
        <v>46222</v>
      </c>
      <c r="X4715" s="55" t="n">
        <f aca="false">IF(I4715="Male",0,1)</f>
        <v>1</v>
      </c>
      <c r="Y4715" s="55" t="n">
        <f aca="false">IF(OR(I4715="DNB",I4715="Dry DNB"),1,0)</f>
        <v>0</v>
      </c>
      <c r="Z4715" s="55" t="n">
        <f aca="false">IF(ISNUMBER(W4715),A4715-W4715,"")</f>
        <v>88</v>
      </c>
      <c r="AA4715" s="55" t="n">
        <f aca="false">MATCH(A4715,DATAS,0)</f>
        <v>2</v>
      </c>
      <c r="AB4715" s="55" t="n">
        <f aca="false">IF(AND(E4715&gt;0,OR(AND(B4715&gt;=1,B4715&lt;=6),B4715=10)),1,0)</f>
        <v>0</v>
      </c>
      <c r="AC4715" s="55" t="n">
        <f aca="false">IF(AND(E4715&gt;0,B4715=10),1,0)</f>
        <v>0</v>
      </c>
      <c r="AD4715" s="55" t="n">
        <f aca="false">IF(AND(C4714=C4715,AA4714=AA4715-1),AB4714,"")</f>
        <v>0</v>
      </c>
      <c r="AE4715" s="55" t="n">
        <f aca="false">IF(AND(C4714=C4715,AA4714=AA4715-1),AC4714,"")</f>
        <v>0</v>
      </c>
      <c r="AF4715" s="55" t="n">
        <f aca="false">IF(AA4715=1,"",IF(AND(AB4715=1,AD4715&lt;&gt;1),1,0))</f>
        <v>0</v>
      </c>
      <c r="AG4715" s="55" t="n">
        <f aca="false">IF(AA4715=1,"",IF(AND(AC4715=1,AE4715&lt;&gt;1),1,0))</f>
        <v>0</v>
      </c>
      <c r="AH4715" s="60" t="str">
        <f aca="false">IF(AND(E4715&gt;0,AA4715&lt;2,NOT(AND(C4716=C4715,AA4716=AA4715+1))),INDEX(DATAS,AA4715+1),"")</f>
        <v/>
      </c>
      <c r="AI4715" s="60" t="str">
        <f aca="false">IF(AND(AC4715=1,AA4715&lt;2),IF(AND(C4716=C4715,AA4716=AA4715+1),IF(AC4716=1,"",INDEX(DATAS,AA4715+1)),INDEX(DATAS,AA4715+1)),"")</f>
        <v/>
      </c>
    </row>
    <row r="4716" customFormat="false" ht="15" hidden="false" customHeight="false" outlineLevel="0" collapsed="false">
      <c r="A4716" s="60" t="n">
        <v>46309</v>
      </c>
      <c r="B4716" s="0" t="n">
        <v>8</v>
      </c>
      <c r="C4716" s="0" t="n">
        <v>6661</v>
      </c>
      <c r="E4716" s="0" t="n">
        <v>0</v>
      </c>
      <c r="F4716" s="55" t="s">
        <v>1265</v>
      </c>
      <c r="I4716" s="55" t="s">
        <v>157</v>
      </c>
      <c r="L4716" s="0" t="n">
        <v>63</v>
      </c>
      <c r="U4716" s="0" t="n">
        <v>483</v>
      </c>
      <c r="V4716" s="0" t="n">
        <v>1</v>
      </c>
      <c r="W4716" s="60" t="n">
        <v>46247</v>
      </c>
      <c r="X4716" s="55" t="n">
        <f aca="false">IF(I4716="Male",0,1)</f>
        <v>1</v>
      </c>
      <c r="Y4716" s="55" t="n">
        <f aca="false">IF(OR(I4716="DNB",I4716="Dry DNB"),1,0)</f>
        <v>0</v>
      </c>
      <c r="Z4716" s="55" t="n">
        <f aca="false">IF(ISNUMBER(W4716),A4716-W4716,"")</f>
        <v>62</v>
      </c>
      <c r="AA4716" s="55" t="n">
        <f aca="false">MATCH(A4716,DATAS,0)</f>
        <v>1</v>
      </c>
      <c r="AB4716" s="55" t="n">
        <f aca="false">IF(AND(E4716&gt;0,OR(AND(B4716&gt;=1,B4716&lt;=6),B4716=10)),1,0)</f>
        <v>0</v>
      </c>
      <c r="AC4716" s="55" t="n">
        <f aca="false">IF(AND(E4716&gt;0,B4716=10),1,0)</f>
        <v>0</v>
      </c>
      <c r="AD4716" s="0" t="str">
        <f aca="false">IF(AND(C4715=C4716,AA4715=AA4716-1),AB4715,"")</f>
        <v/>
      </c>
      <c r="AE4716" s="0" t="str">
        <f aca="false">IF(AND(C4715=C4716,AA4715=AA4716-1),AC4715,"")</f>
        <v/>
      </c>
      <c r="AF4716" s="0" t="str">
        <f aca="false">IF(AA4716=1,"",IF(AND(AB4716=1,AD4716&lt;&gt;1),1,0))</f>
        <v/>
      </c>
      <c r="AG4716" s="0" t="str">
        <f aca="false">IF(AA4716=1,"",IF(AND(AC4716=1,AE4716&lt;&gt;1),1,0))</f>
        <v/>
      </c>
      <c r="AH4716" s="60" t="str">
        <f aca="false">IF(AND(E4716&gt;0,AA4716&lt;2,NOT(AND(C4717=C4716,AA4717=AA4716+1))),INDEX(DATAS,AA4716+1),"")</f>
        <v/>
      </c>
      <c r="AI4716" s="60" t="str">
        <f aca="false">IF(AND(AC4716=1,AA4716&lt;2),IF(AND(C4717=C4716,AA4717=AA4716+1),IF(AC4717=1,"",INDEX(DATAS,AA4716+1)),INDEX(DATAS,AA4716+1)),"")</f>
        <v/>
      </c>
    </row>
    <row r="4717" customFormat="false" ht="15" hidden="false" customHeight="false" outlineLevel="0" collapsed="false">
      <c r="A4717" s="60" t="n">
        <v>46310</v>
      </c>
      <c r="B4717" s="0" t="n">
        <v>8</v>
      </c>
      <c r="C4717" s="0" t="n">
        <v>6661</v>
      </c>
      <c r="E4717" s="0" t="n">
        <v>0</v>
      </c>
      <c r="F4717" s="55" t="s">
        <v>1265</v>
      </c>
      <c r="I4717" s="55" t="s">
        <v>157</v>
      </c>
      <c r="L4717" s="0" t="n">
        <v>64</v>
      </c>
      <c r="U4717" s="0" t="n">
        <v>484</v>
      </c>
      <c r="V4717" s="0" t="n">
        <v>1</v>
      </c>
      <c r="W4717" s="60" t="n">
        <v>46247</v>
      </c>
      <c r="X4717" s="55" t="n">
        <f aca="false">IF(I4717="Male",0,1)</f>
        <v>1</v>
      </c>
      <c r="Y4717" s="55" t="n">
        <f aca="false">IF(OR(I4717="DNB",I4717="Dry DNB"),1,0)</f>
        <v>0</v>
      </c>
      <c r="Z4717" s="55" t="n">
        <f aca="false">IF(ISNUMBER(W4717),A4717-W4717,"")</f>
        <v>63</v>
      </c>
      <c r="AA4717" s="55" t="n">
        <f aca="false">MATCH(A4717,DATAS,0)</f>
        <v>2</v>
      </c>
      <c r="AB4717" s="55" t="n">
        <f aca="false">IF(AND(E4717&gt;0,OR(AND(B4717&gt;=1,B4717&lt;=6),B4717=10)),1,0)</f>
        <v>0</v>
      </c>
      <c r="AC4717" s="55" t="n">
        <f aca="false">IF(AND(E4717&gt;0,B4717=10),1,0)</f>
        <v>0</v>
      </c>
      <c r="AD4717" s="55" t="n">
        <f aca="false">IF(AND(C4716=C4717,AA4716=AA4717-1),AB4716,"")</f>
        <v>0</v>
      </c>
      <c r="AE4717" s="55" t="n">
        <f aca="false">IF(AND(C4716=C4717,AA4716=AA4717-1),AC4716,"")</f>
        <v>0</v>
      </c>
      <c r="AF4717" s="55" t="n">
        <f aca="false">IF(AA4717=1,"",IF(AND(AB4717=1,AD4717&lt;&gt;1),1,0))</f>
        <v>0</v>
      </c>
      <c r="AG4717" s="55" t="n">
        <f aca="false">IF(AA4717=1,"",IF(AND(AC4717=1,AE4717&lt;&gt;1),1,0))</f>
        <v>0</v>
      </c>
      <c r="AH4717" s="60" t="str">
        <f aca="false">IF(AND(E4717&gt;0,AA4717&lt;2,NOT(AND(C4718=C4717,AA4718=AA4717+1))),INDEX(DATAS,AA4717+1),"")</f>
        <v/>
      </c>
      <c r="AI4717" s="60" t="str">
        <f aca="false">IF(AND(AC4717=1,AA4717&lt;2),IF(AND(C4718=C4717,AA4718=AA4717+1),IF(AC4718=1,"",INDEX(DATAS,AA4717+1)),INDEX(DATAS,AA4717+1)),"")</f>
        <v/>
      </c>
    </row>
    <row r="4718" customFormat="false" ht="15" hidden="false" customHeight="false" outlineLevel="0" collapsed="false">
      <c r="A4718" s="60" t="n">
        <v>46309</v>
      </c>
      <c r="B4718" s="0" t="n">
        <v>8</v>
      </c>
      <c r="C4718" s="0" t="n">
        <v>6663</v>
      </c>
      <c r="E4718" s="0" t="n">
        <v>0</v>
      </c>
      <c r="F4718" s="55" t="s">
        <v>1266</v>
      </c>
      <c r="I4718" s="55" t="s">
        <v>157</v>
      </c>
      <c r="L4718" s="0" t="n">
        <v>73</v>
      </c>
      <c r="U4718" s="0" t="n">
        <v>482</v>
      </c>
      <c r="V4718" s="0" t="n">
        <v>1</v>
      </c>
      <c r="W4718" s="60" t="n">
        <v>46237</v>
      </c>
      <c r="X4718" s="55" t="n">
        <f aca="false">IF(I4718="Male",0,1)</f>
        <v>1</v>
      </c>
      <c r="Y4718" s="55" t="n">
        <f aca="false">IF(OR(I4718="DNB",I4718="Dry DNB"),1,0)</f>
        <v>0</v>
      </c>
      <c r="Z4718" s="55" t="n">
        <f aca="false">IF(ISNUMBER(W4718),A4718-W4718,"")</f>
        <v>72</v>
      </c>
      <c r="AA4718" s="55" t="n">
        <f aca="false">MATCH(A4718,DATAS,0)</f>
        <v>1</v>
      </c>
      <c r="AB4718" s="55" t="n">
        <f aca="false">IF(AND(E4718&gt;0,OR(AND(B4718&gt;=1,B4718&lt;=6),B4718=10)),1,0)</f>
        <v>0</v>
      </c>
      <c r="AC4718" s="55" t="n">
        <f aca="false">IF(AND(E4718&gt;0,B4718=10),1,0)</f>
        <v>0</v>
      </c>
      <c r="AD4718" s="0" t="str">
        <f aca="false">IF(AND(C4717=C4718,AA4717=AA4718-1),AB4717,"")</f>
        <v/>
      </c>
      <c r="AE4718" s="0" t="str">
        <f aca="false">IF(AND(C4717=C4718,AA4717=AA4718-1),AC4717,"")</f>
        <v/>
      </c>
      <c r="AF4718" s="0" t="str">
        <f aca="false">IF(AA4718=1,"",IF(AND(AB4718=1,AD4718&lt;&gt;1),1,0))</f>
        <v/>
      </c>
      <c r="AG4718" s="0" t="str">
        <f aca="false">IF(AA4718=1,"",IF(AND(AC4718=1,AE4718&lt;&gt;1),1,0))</f>
        <v/>
      </c>
      <c r="AH4718" s="60" t="str">
        <f aca="false">IF(AND(E4718&gt;0,AA4718&lt;2,NOT(AND(C4719=C4718,AA4719=AA4718+1))),INDEX(DATAS,AA4718+1),"")</f>
        <v/>
      </c>
      <c r="AI4718" s="60" t="str">
        <f aca="false">IF(AND(AC4718=1,AA4718&lt;2),IF(AND(C4719=C4718,AA4719=AA4718+1),IF(AC4719=1,"",INDEX(DATAS,AA4718+1)),INDEX(DATAS,AA4718+1)),"")</f>
        <v/>
      </c>
    </row>
    <row r="4719" customFormat="false" ht="15" hidden="false" customHeight="false" outlineLevel="0" collapsed="false">
      <c r="A4719" s="60" t="n">
        <v>46310</v>
      </c>
      <c r="B4719" s="0" t="n">
        <v>8</v>
      </c>
      <c r="C4719" s="0" t="n">
        <v>6663</v>
      </c>
      <c r="E4719" s="0" t="n">
        <v>0</v>
      </c>
      <c r="F4719" s="55" t="s">
        <v>1266</v>
      </c>
      <c r="I4719" s="55" t="s">
        <v>157</v>
      </c>
      <c r="L4719" s="0" t="n">
        <v>74</v>
      </c>
      <c r="U4719" s="0" t="n">
        <v>483</v>
      </c>
      <c r="V4719" s="0" t="n">
        <v>1</v>
      </c>
      <c r="W4719" s="60" t="n">
        <v>46237</v>
      </c>
      <c r="X4719" s="55" t="n">
        <f aca="false">IF(I4719="Male",0,1)</f>
        <v>1</v>
      </c>
      <c r="Y4719" s="55" t="n">
        <f aca="false">IF(OR(I4719="DNB",I4719="Dry DNB"),1,0)</f>
        <v>0</v>
      </c>
      <c r="Z4719" s="55" t="n">
        <f aca="false">IF(ISNUMBER(W4719),A4719-W4719,"")</f>
        <v>73</v>
      </c>
      <c r="AA4719" s="55" t="n">
        <f aca="false">MATCH(A4719,DATAS,0)</f>
        <v>2</v>
      </c>
      <c r="AB4719" s="55" t="n">
        <f aca="false">IF(AND(E4719&gt;0,OR(AND(B4719&gt;=1,B4719&lt;=6),B4719=10)),1,0)</f>
        <v>0</v>
      </c>
      <c r="AC4719" s="55" t="n">
        <f aca="false">IF(AND(E4719&gt;0,B4719=10),1,0)</f>
        <v>0</v>
      </c>
      <c r="AD4719" s="55" t="n">
        <f aca="false">IF(AND(C4718=C4719,AA4718=AA4719-1),AB4718,"")</f>
        <v>0</v>
      </c>
      <c r="AE4719" s="55" t="n">
        <f aca="false">IF(AND(C4718=C4719,AA4718=AA4719-1),AC4718,"")</f>
        <v>0</v>
      </c>
      <c r="AF4719" s="55" t="n">
        <f aca="false">IF(AA4719=1,"",IF(AND(AB4719=1,AD4719&lt;&gt;1),1,0))</f>
        <v>0</v>
      </c>
      <c r="AG4719" s="55" t="n">
        <f aca="false">IF(AA4719=1,"",IF(AND(AC4719=1,AE4719&lt;&gt;1),1,0))</f>
        <v>0</v>
      </c>
      <c r="AH4719" s="60" t="str">
        <f aca="false">IF(AND(E4719&gt;0,AA4719&lt;2,NOT(AND(C4720=C4719,AA4720=AA4719+1))),INDEX(DATAS,AA4719+1),"")</f>
        <v/>
      </c>
      <c r="AI4719" s="60" t="str">
        <f aca="false">IF(AND(AC4719=1,AA4719&lt;2),IF(AND(C4720=C4719,AA4720=AA4719+1),IF(AC4720=1,"",INDEX(DATAS,AA4719+1)),INDEX(DATAS,AA4719+1)),"")</f>
        <v/>
      </c>
    </row>
    <row r="4720" customFormat="false" ht="15" hidden="false" customHeight="false" outlineLevel="0" collapsed="false">
      <c r="A4720" s="60" t="n">
        <v>46309</v>
      </c>
      <c r="B4720" s="0" t="n">
        <v>8</v>
      </c>
      <c r="C4720" s="0" t="n">
        <v>6665</v>
      </c>
      <c r="E4720" s="0" t="n">
        <v>0</v>
      </c>
      <c r="F4720" s="55" t="s">
        <v>1266</v>
      </c>
      <c r="I4720" s="55" t="s">
        <v>157</v>
      </c>
      <c r="L4720" s="0" t="n">
        <v>78</v>
      </c>
      <c r="U4720" s="0" t="n">
        <v>482</v>
      </c>
      <c r="V4720" s="0" t="n">
        <v>1</v>
      </c>
      <c r="W4720" s="60" t="n">
        <v>46232</v>
      </c>
      <c r="X4720" s="55" t="n">
        <f aca="false">IF(I4720="Male",0,1)</f>
        <v>1</v>
      </c>
      <c r="Y4720" s="55" t="n">
        <f aca="false">IF(OR(I4720="DNB",I4720="Dry DNB"),1,0)</f>
        <v>0</v>
      </c>
      <c r="Z4720" s="55" t="n">
        <f aca="false">IF(ISNUMBER(W4720),A4720-W4720,"")</f>
        <v>77</v>
      </c>
      <c r="AA4720" s="55" t="n">
        <f aca="false">MATCH(A4720,DATAS,0)</f>
        <v>1</v>
      </c>
      <c r="AB4720" s="55" t="n">
        <f aca="false">IF(AND(E4720&gt;0,OR(AND(B4720&gt;=1,B4720&lt;=6),B4720=10)),1,0)</f>
        <v>0</v>
      </c>
      <c r="AC4720" s="55" t="n">
        <f aca="false">IF(AND(E4720&gt;0,B4720=10),1,0)</f>
        <v>0</v>
      </c>
      <c r="AD4720" s="0" t="str">
        <f aca="false">IF(AND(C4719=C4720,AA4719=AA4720-1),AB4719,"")</f>
        <v/>
      </c>
      <c r="AE4720" s="0" t="str">
        <f aca="false">IF(AND(C4719=C4720,AA4719=AA4720-1),AC4719,"")</f>
        <v/>
      </c>
      <c r="AF4720" s="0" t="str">
        <f aca="false">IF(AA4720=1,"",IF(AND(AB4720=1,AD4720&lt;&gt;1),1,0))</f>
        <v/>
      </c>
      <c r="AG4720" s="0" t="str">
        <f aca="false">IF(AA4720=1,"",IF(AND(AC4720=1,AE4720&lt;&gt;1),1,0))</f>
        <v/>
      </c>
      <c r="AH4720" s="60" t="str">
        <f aca="false">IF(AND(E4720&gt;0,AA4720&lt;2,NOT(AND(C4721=C4720,AA4721=AA4720+1))),INDEX(DATAS,AA4720+1),"")</f>
        <v/>
      </c>
      <c r="AI4720" s="60" t="str">
        <f aca="false">IF(AND(AC4720=1,AA4720&lt;2),IF(AND(C4721=C4720,AA4721=AA4720+1),IF(AC4721=1,"",INDEX(DATAS,AA4720+1)),INDEX(DATAS,AA4720+1)),"")</f>
        <v/>
      </c>
    </row>
    <row r="4721" customFormat="false" ht="15" hidden="false" customHeight="false" outlineLevel="0" collapsed="false">
      <c r="A4721" s="60" t="n">
        <v>46310</v>
      </c>
      <c r="B4721" s="0" t="n">
        <v>8</v>
      </c>
      <c r="C4721" s="0" t="n">
        <v>6665</v>
      </c>
      <c r="E4721" s="0" t="n">
        <v>0</v>
      </c>
      <c r="F4721" s="55" t="s">
        <v>1266</v>
      </c>
      <c r="I4721" s="55" t="s">
        <v>157</v>
      </c>
      <c r="L4721" s="0" t="n">
        <v>79</v>
      </c>
      <c r="U4721" s="0" t="n">
        <v>483</v>
      </c>
      <c r="V4721" s="0" t="n">
        <v>1</v>
      </c>
      <c r="W4721" s="60" t="n">
        <v>46232</v>
      </c>
      <c r="X4721" s="55" t="n">
        <f aca="false">IF(I4721="Male",0,1)</f>
        <v>1</v>
      </c>
      <c r="Y4721" s="55" t="n">
        <f aca="false">IF(OR(I4721="DNB",I4721="Dry DNB"),1,0)</f>
        <v>0</v>
      </c>
      <c r="Z4721" s="55" t="n">
        <f aca="false">IF(ISNUMBER(W4721),A4721-W4721,"")</f>
        <v>78</v>
      </c>
      <c r="AA4721" s="55" t="n">
        <f aca="false">MATCH(A4721,DATAS,0)</f>
        <v>2</v>
      </c>
      <c r="AB4721" s="55" t="n">
        <f aca="false">IF(AND(E4721&gt;0,OR(AND(B4721&gt;=1,B4721&lt;=6),B4721=10)),1,0)</f>
        <v>0</v>
      </c>
      <c r="AC4721" s="55" t="n">
        <f aca="false">IF(AND(E4721&gt;0,B4721=10),1,0)</f>
        <v>0</v>
      </c>
      <c r="AD4721" s="55" t="n">
        <f aca="false">IF(AND(C4720=C4721,AA4720=AA4721-1),AB4720,"")</f>
        <v>0</v>
      </c>
      <c r="AE4721" s="55" t="n">
        <f aca="false">IF(AND(C4720=C4721,AA4720=AA4721-1),AC4720,"")</f>
        <v>0</v>
      </c>
      <c r="AF4721" s="55" t="n">
        <f aca="false">IF(AA4721=1,"",IF(AND(AB4721=1,AD4721&lt;&gt;1),1,0))</f>
        <v>0</v>
      </c>
      <c r="AG4721" s="55" t="n">
        <f aca="false">IF(AA4721=1,"",IF(AND(AC4721=1,AE4721&lt;&gt;1),1,0))</f>
        <v>0</v>
      </c>
      <c r="AH4721" s="60" t="str">
        <f aca="false">IF(AND(E4721&gt;0,AA4721&lt;2,NOT(AND(C4722=C4721,AA4722=AA4721+1))),INDEX(DATAS,AA4721+1),"")</f>
        <v/>
      </c>
      <c r="AI4721" s="60" t="str">
        <f aca="false">IF(AND(AC4721=1,AA4721&lt;2),IF(AND(C4722=C4721,AA4722=AA4721+1),IF(AC4722=1,"",INDEX(DATAS,AA4721+1)),INDEX(DATAS,AA4721+1)),"")</f>
        <v/>
      </c>
    </row>
    <row r="4722" customFormat="false" ht="15" hidden="false" customHeight="false" outlineLevel="0" collapsed="false">
      <c r="A4722" s="60" t="n">
        <v>46309</v>
      </c>
      <c r="B4722" s="0" t="n">
        <v>11</v>
      </c>
      <c r="C4722" s="0" t="n">
        <v>6666</v>
      </c>
      <c r="E4722" s="0" t="n">
        <v>0</v>
      </c>
      <c r="F4722" s="55" t="s">
        <v>1266</v>
      </c>
      <c r="I4722" s="55" t="s">
        <v>187</v>
      </c>
      <c r="U4722" s="0" t="n">
        <v>482</v>
      </c>
      <c r="V4722" s="0" t="n">
        <v>3</v>
      </c>
      <c r="W4722" s="60" t="n">
        <v>46303</v>
      </c>
      <c r="X4722" s="55" t="n">
        <f aca="false">IF(I4722="Male",0,1)</f>
        <v>1</v>
      </c>
      <c r="Y4722" s="55" t="n">
        <f aca="false">IF(OR(I4722="DNB",I4722="Dry DNB"),1,0)</f>
        <v>0</v>
      </c>
      <c r="Z4722" s="55" t="n">
        <f aca="false">IF(ISNUMBER(W4722),A4722-W4722,"")</f>
        <v>6</v>
      </c>
      <c r="AA4722" s="55" t="n">
        <f aca="false">MATCH(A4722,DATAS,0)</f>
        <v>1</v>
      </c>
      <c r="AB4722" s="55" t="n">
        <f aca="false">IF(AND(E4722&gt;0,OR(AND(B4722&gt;=1,B4722&lt;=6),B4722=10)),1,0)</f>
        <v>0</v>
      </c>
      <c r="AC4722" s="55" t="n">
        <f aca="false">IF(AND(E4722&gt;0,B4722=10),1,0)</f>
        <v>0</v>
      </c>
      <c r="AD4722" s="0" t="str">
        <f aca="false">IF(AND(C4721=C4722,AA4721=AA4722-1),AB4721,"")</f>
        <v/>
      </c>
      <c r="AE4722" s="0" t="str">
        <f aca="false">IF(AND(C4721=C4722,AA4721=AA4722-1),AC4721,"")</f>
        <v/>
      </c>
      <c r="AF4722" s="0" t="str">
        <f aca="false">IF(AA4722=1,"",IF(AND(AB4722=1,AD4722&lt;&gt;1),1,0))</f>
        <v/>
      </c>
      <c r="AG4722" s="0" t="str">
        <f aca="false">IF(AA4722=1,"",IF(AND(AC4722=1,AE4722&lt;&gt;1),1,0))</f>
        <v/>
      </c>
      <c r="AH4722" s="60" t="str">
        <f aca="false">IF(AND(E4722&gt;0,AA4722&lt;2,NOT(AND(C4723=C4722,AA4723=AA4722+1))),INDEX(DATAS,AA4722+1),"")</f>
        <v/>
      </c>
      <c r="AI4722" s="60" t="str">
        <f aca="false">IF(AND(AC4722=1,AA4722&lt;2),IF(AND(C4723=C4722,AA4723=AA4722+1),IF(AC4723=1,"",INDEX(DATAS,AA4722+1)),INDEX(DATAS,AA4722+1)),"")</f>
        <v/>
      </c>
    </row>
    <row r="4723" customFormat="false" ht="15" hidden="false" customHeight="false" outlineLevel="0" collapsed="false">
      <c r="A4723" s="60" t="n">
        <v>46310</v>
      </c>
      <c r="B4723" s="0" t="n">
        <v>11</v>
      </c>
      <c r="C4723" s="0" t="n">
        <v>6666</v>
      </c>
      <c r="E4723" s="0" t="n">
        <v>0</v>
      </c>
      <c r="F4723" s="55" t="s">
        <v>1266</v>
      </c>
      <c r="I4723" s="55" t="s">
        <v>187</v>
      </c>
      <c r="U4723" s="0" t="n">
        <v>483</v>
      </c>
      <c r="V4723" s="0" t="n">
        <v>3</v>
      </c>
      <c r="W4723" s="60" t="n">
        <v>46303</v>
      </c>
      <c r="X4723" s="55" t="n">
        <f aca="false">IF(I4723="Male",0,1)</f>
        <v>1</v>
      </c>
      <c r="Y4723" s="55" t="n">
        <f aca="false">IF(OR(I4723="DNB",I4723="Dry DNB"),1,0)</f>
        <v>0</v>
      </c>
      <c r="Z4723" s="55" t="n">
        <f aca="false">IF(ISNUMBER(W4723),A4723-W4723,"")</f>
        <v>7</v>
      </c>
      <c r="AA4723" s="55" t="n">
        <f aca="false">MATCH(A4723,DATAS,0)</f>
        <v>2</v>
      </c>
      <c r="AB4723" s="55" t="n">
        <f aca="false">IF(AND(E4723&gt;0,OR(AND(B4723&gt;=1,B4723&lt;=6),B4723=10)),1,0)</f>
        <v>0</v>
      </c>
      <c r="AC4723" s="55" t="n">
        <f aca="false">IF(AND(E4723&gt;0,B4723=10),1,0)</f>
        <v>0</v>
      </c>
      <c r="AD4723" s="55" t="n">
        <f aca="false">IF(AND(C4722=C4723,AA4722=AA4723-1),AB4722,"")</f>
        <v>0</v>
      </c>
      <c r="AE4723" s="55" t="n">
        <f aca="false">IF(AND(C4722=C4723,AA4722=AA4723-1),AC4722,"")</f>
        <v>0</v>
      </c>
      <c r="AF4723" s="55" t="n">
        <f aca="false">IF(AA4723=1,"",IF(AND(AB4723=1,AD4723&lt;&gt;1),1,0))</f>
        <v>0</v>
      </c>
      <c r="AG4723" s="55" t="n">
        <f aca="false">IF(AA4723=1,"",IF(AND(AC4723=1,AE4723&lt;&gt;1),1,0))</f>
        <v>0</v>
      </c>
      <c r="AH4723" s="60" t="str">
        <f aca="false">IF(AND(E4723&gt;0,AA4723&lt;2,NOT(AND(C4724=C4723,AA4724=AA4723+1))),INDEX(DATAS,AA4723+1),"")</f>
        <v/>
      </c>
      <c r="AI4723" s="60" t="str">
        <f aca="false">IF(AND(AC4723=1,AA4723&lt;2),IF(AND(C4724=C4723,AA4724=AA4723+1),IF(AC4724=1,"",INDEX(DATAS,AA4723+1)),INDEX(DATAS,AA4723+1)),"")</f>
        <v/>
      </c>
    </row>
    <row r="4724" customFormat="false" ht="15" hidden="false" customHeight="false" outlineLevel="0" collapsed="false">
      <c r="A4724" s="60" t="n">
        <v>46309</v>
      </c>
      <c r="B4724" s="0" t="n">
        <v>11</v>
      </c>
      <c r="C4724" s="0" t="n">
        <v>6668</v>
      </c>
      <c r="E4724" s="0" t="n">
        <v>0</v>
      </c>
      <c r="F4724" s="55" t="s">
        <v>1266</v>
      </c>
      <c r="I4724" s="55" t="s">
        <v>187</v>
      </c>
      <c r="U4724" s="0" t="n">
        <v>482</v>
      </c>
      <c r="V4724" s="0" t="n">
        <v>2</v>
      </c>
      <c r="W4724" s="60" t="n">
        <v>46296</v>
      </c>
      <c r="X4724" s="55" t="n">
        <f aca="false">IF(I4724="Male",0,1)</f>
        <v>1</v>
      </c>
      <c r="Y4724" s="55" t="n">
        <f aca="false">IF(OR(I4724="DNB",I4724="Dry DNB"),1,0)</f>
        <v>0</v>
      </c>
      <c r="Z4724" s="55" t="n">
        <f aca="false">IF(ISNUMBER(W4724),A4724-W4724,"")</f>
        <v>13</v>
      </c>
      <c r="AA4724" s="55" t="n">
        <f aca="false">MATCH(A4724,DATAS,0)</f>
        <v>1</v>
      </c>
      <c r="AB4724" s="55" t="n">
        <f aca="false">IF(AND(E4724&gt;0,OR(AND(B4724&gt;=1,B4724&lt;=6),B4724=10)),1,0)</f>
        <v>0</v>
      </c>
      <c r="AC4724" s="55" t="n">
        <f aca="false">IF(AND(E4724&gt;0,B4724=10),1,0)</f>
        <v>0</v>
      </c>
      <c r="AD4724" s="0" t="str">
        <f aca="false">IF(AND(C4723=C4724,AA4723=AA4724-1),AB4723,"")</f>
        <v/>
      </c>
      <c r="AE4724" s="0" t="str">
        <f aca="false">IF(AND(C4723=C4724,AA4723=AA4724-1),AC4723,"")</f>
        <v/>
      </c>
      <c r="AF4724" s="0" t="str">
        <f aca="false">IF(AA4724=1,"",IF(AND(AB4724=1,AD4724&lt;&gt;1),1,0))</f>
        <v/>
      </c>
      <c r="AG4724" s="0" t="str">
        <f aca="false">IF(AA4724=1,"",IF(AND(AC4724=1,AE4724&lt;&gt;1),1,0))</f>
        <v/>
      </c>
      <c r="AH4724" s="60" t="str">
        <f aca="false">IF(AND(E4724&gt;0,AA4724&lt;2,NOT(AND(C4725=C4724,AA4725=AA4724+1))),INDEX(DATAS,AA4724+1),"")</f>
        <v/>
      </c>
      <c r="AI4724" s="60" t="str">
        <f aca="false">IF(AND(AC4724=1,AA4724&lt;2),IF(AND(C4725=C4724,AA4725=AA4724+1),IF(AC4725=1,"",INDEX(DATAS,AA4724+1)),INDEX(DATAS,AA4724+1)),"")</f>
        <v/>
      </c>
    </row>
    <row r="4725" customFormat="false" ht="15" hidden="false" customHeight="false" outlineLevel="0" collapsed="false">
      <c r="A4725" s="60" t="n">
        <v>46310</v>
      </c>
      <c r="B4725" s="0" t="n">
        <v>11</v>
      </c>
      <c r="C4725" s="0" t="n">
        <v>6668</v>
      </c>
      <c r="E4725" s="0" t="n">
        <v>0</v>
      </c>
      <c r="F4725" s="55" t="s">
        <v>1266</v>
      </c>
      <c r="I4725" s="55" t="s">
        <v>187</v>
      </c>
      <c r="U4725" s="0" t="n">
        <v>483</v>
      </c>
      <c r="V4725" s="0" t="n">
        <v>2</v>
      </c>
      <c r="W4725" s="60" t="n">
        <v>46296</v>
      </c>
      <c r="X4725" s="55" t="n">
        <f aca="false">IF(I4725="Male",0,1)</f>
        <v>1</v>
      </c>
      <c r="Y4725" s="55" t="n">
        <f aca="false">IF(OR(I4725="DNB",I4725="Dry DNB"),1,0)</f>
        <v>0</v>
      </c>
      <c r="Z4725" s="55" t="n">
        <f aca="false">IF(ISNUMBER(W4725),A4725-W4725,"")</f>
        <v>14</v>
      </c>
      <c r="AA4725" s="55" t="n">
        <f aca="false">MATCH(A4725,DATAS,0)</f>
        <v>2</v>
      </c>
      <c r="AB4725" s="55" t="n">
        <f aca="false">IF(AND(E4725&gt;0,OR(AND(B4725&gt;=1,B4725&lt;=6),B4725=10)),1,0)</f>
        <v>0</v>
      </c>
      <c r="AC4725" s="55" t="n">
        <f aca="false">IF(AND(E4725&gt;0,B4725=10),1,0)</f>
        <v>0</v>
      </c>
      <c r="AD4725" s="55" t="n">
        <f aca="false">IF(AND(C4724=C4725,AA4724=AA4725-1),AB4724,"")</f>
        <v>0</v>
      </c>
      <c r="AE4725" s="55" t="n">
        <f aca="false">IF(AND(C4724=C4725,AA4724=AA4725-1),AC4724,"")</f>
        <v>0</v>
      </c>
      <c r="AF4725" s="55" t="n">
        <f aca="false">IF(AA4725=1,"",IF(AND(AB4725=1,AD4725&lt;&gt;1),1,0))</f>
        <v>0</v>
      </c>
      <c r="AG4725" s="55" t="n">
        <f aca="false">IF(AA4725=1,"",IF(AND(AC4725=1,AE4725&lt;&gt;1),1,0))</f>
        <v>0</v>
      </c>
      <c r="AH4725" s="60" t="str">
        <f aca="false">IF(AND(E4725&gt;0,AA4725&lt;2,NOT(AND(C4726=C4725,AA4726=AA4725+1))),INDEX(DATAS,AA4725+1),"")</f>
        <v/>
      </c>
      <c r="AI4725" s="60" t="str">
        <f aca="false">IF(AND(AC4725=1,AA4725&lt;2),IF(AND(C4726=C4725,AA4726=AA4725+1),IF(AC4726=1,"",INDEX(DATAS,AA4725+1)),INDEX(DATAS,AA4725+1)),"")</f>
        <v/>
      </c>
    </row>
    <row r="4726" customFormat="false" ht="15" hidden="false" customHeight="false" outlineLevel="0" collapsed="false">
      <c r="A4726" s="60" t="n">
        <v>46309</v>
      </c>
      <c r="B4726" s="0" t="n">
        <v>8</v>
      </c>
      <c r="C4726" s="0" t="n">
        <v>6669</v>
      </c>
      <c r="E4726" s="0" t="n">
        <v>0</v>
      </c>
      <c r="F4726" s="55" t="s">
        <v>1266</v>
      </c>
      <c r="I4726" s="55" t="s">
        <v>157</v>
      </c>
      <c r="L4726" s="0" t="n">
        <v>65</v>
      </c>
      <c r="U4726" s="0" t="n">
        <v>482</v>
      </c>
      <c r="V4726" s="0" t="n">
        <v>1</v>
      </c>
      <c r="W4726" s="60" t="n">
        <v>46245</v>
      </c>
      <c r="X4726" s="55" t="n">
        <f aca="false">IF(I4726="Male",0,1)</f>
        <v>1</v>
      </c>
      <c r="Y4726" s="55" t="n">
        <f aca="false">IF(OR(I4726="DNB",I4726="Dry DNB"),1,0)</f>
        <v>0</v>
      </c>
      <c r="Z4726" s="55" t="n">
        <f aca="false">IF(ISNUMBER(W4726),A4726-W4726,"")</f>
        <v>64</v>
      </c>
      <c r="AA4726" s="55" t="n">
        <f aca="false">MATCH(A4726,DATAS,0)</f>
        <v>1</v>
      </c>
      <c r="AB4726" s="55" t="n">
        <f aca="false">IF(AND(E4726&gt;0,OR(AND(B4726&gt;=1,B4726&lt;=6),B4726=10)),1,0)</f>
        <v>0</v>
      </c>
      <c r="AC4726" s="55" t="n">
        <f aca="false">IF(AND(E4726&gt;0,B4726=10),1,0)</f>
        <v>0</v>
      </c>
      <c r="AD4726" s="0" t="str">
        <f aca="false">IF(AND(C4725=C4726,AA4725=AA4726-1),AB4725,"")</f>
        <v/>
      </c>
      <c r="AE4726" s="0" t="str">
        <f aca="false">IF(AND(C4725=C4726,AA4725=AA4726-1),AC4725,"")</f>
        <v/>
      </c>
      <c r="AF4726" s="0" t="str">
        <f aca="false">IF(AA4726=1,"",IF(AND(AB4726=1,AD4726&lt;&gt;1),1,0))</f>
        <v/>
      </c>
      <c r="AG4726" s="0" t="str">
        <f aca="false">IF(AA4726=1,"",IF(AND(AC4726=1,AE4726&lt;&gt;1),1,0))</f>
        <v/>
      </c>
      <c r="AH4726" s="60" t="str">
        <f aca="false">IF(AND(E4726&gt;0,AA4726&lt;2,NOT(AND(C4727=C4726,AA4727=AA4726+1))),INDEX(DATAS,AA4726+1),"")</f>
        <v/>
      </c>
      <c r="AI4726" s="60" t="str">
        <f aca="false">IF(AND(AC4726=1,AA4726&lt;2),IF(AND(C4727=C4726,AA4727=AA4726+1),IF(AC4727=1,"",INDEX(DATAS,AA4726+1)),INDEX(DATAS,AA4726+1)),"")</f>
        <v/>
      </c>
    </row>
    <row r="4727" customFormat="false" ht="15" hidden="false" customHeight="false" outlineLevel="0" collapsed="false">
      <c r="A4727" s="60" t="n">
        <v>46310</v>
      </c>
      <c r="B4727" s="0" t="n">
        <v>8</v>
      </c>
      <c r="C4727" s="0" t="n">
        <v>6669</v>
      </c>
      <c r="E4727" s="0" t="n">
        <v>0</v>
      </c>
      <c r="F4727" s="55" t="s">
        <v>1266</v>
      </c>
      <c r="I4727" s="55" t="s">
        <v>157</v>
      </c>
      <c r="L4727" s="0" t="n">
        <v>66</v>
      </c>
      <c r="U4727" s="0" t="n">
        <v>483</v>
      </c>
      <c r="V4727" s="0" t="n">
        <v>1</v>
      </c>
      <c r="W4727" s="60" t="n">
        <v>46245</v>
      </c>
      <c r="X4727" s="55" t="n">
        <f aca="false">IF(I4727="Male",0,1)</f>
        <v>1</v>
      </c>
      <c r="Y4727" s="55" t="n">
        <f aca="false">IF(OR(I4727="DNB",I4727="Dry DNB"),1,0)</f>
        <v>0</v>
      </c>
      <c r="Z4727" s="55" t="n">
        <f aca="false">IF(ISNUMBER(W4727),A4727-W4727,"")</f>
        <v>65</v>
      </c>
      <c r="AA4727" s="55" t="n">
        <f aca="false">MATCH(A4727,DATAS,0)</f>
        <v>2</v>
      </c>
      <c r="AB4727" s="55" t="n">
        <f aca="false">IF(AND(E4727&gt;0,OR(AND(B4727&gt;=1,B4727&lt;=6),B4727=10)),1,0)</f>
        <v>0</v>
      </c>
      <c r="AC4727" s="55" t="n">
        <f aca="false">IF(AND(E4727&gt;0,B4727=10),1,0)</f>
        <v>0</v>
      </c>
      <c r="AD4727" s="55" t="n">
        <f aca="false">IF(AND(C4726=C4727,AA4726=AA4727-1),AB4726,"")</f>
        <v>0</v>
      </c>
      <c r="AE4727" s="55" t="n">
        <f aca="false">IF(AND(C4726=C4727,AA4726=AA4727-1),AC4726,"")</f>
        <v>0</v>
      </c>
      <c r="AF4727" s="55" t="n">
        <f aca="false">IF(AA4727=1,"",IF(AND(AB4727=1,AD4727&lt;&gt;1),1,0))</f>
        <v>0</v>
      </c>
      <c r="AG4727" s="55" t="n">
        <f aca="false">IF(AA4727=1,"",IF(AND(AC4727=1,AE4727&lt;&gt;1),1,0))</f>
        <v>0</v>
      </c>
      <c r="AH4727" s="60" t="str">
        <f aca="false">IF(AND(E4727&gt;0,AA4727&lt;2,NOT(AND(C4728=C4727,AA4728=AA4727+1))),INDEX(DATAS,AA4727+1),"")</f>
        <v/>
      </c>
      <c r="AI4727" s="60" t="str">
        <f aca="false">IF(AND(AC4727=1,AA4727&lt;2),IF(AND(C4728=C4727,AA4728=AA4727+1),IF(AC4728=1,"",INDEX(DATAS,AA4727+1)),INDEX(DATAS,AA4727+1)),"")</f>
        <v/>
      </c>
    </row>
    <row r="4728" customFormat="false" ht="15" hidden="false" customHeight="false" outlineLevel="0" collapsed="false">
      <c r="A4728" s="60" t="n">
        <v>46309</v>
      </c>
      <c r="B4728" s="0" t="n">
        <v>8</v>
      </c>
      <c r="C4728" s="0" t="n">
        <v>6670</v>
      </c>
      <c r="E4728" s="0" t="n">
        <v>0</v>
      </c>
      <c r="F4728" s="55" t="s">
        <v>1267</v>
      </c>
      <c r="I4728" s="55" t="s">
        <v>157</v>
      </c>
      <c r="L4728" s="0" t="n">
        <v>84</v>
      </c>
      <c r="U4728" s="0" t="n">
        <v>481</v>
      </c>
      <c r="V4728" s="0" t="n">
        <v>1</v>
      </c>
      <c r="W4728" s="60" t="n">
        <v>46226</v>
      </c>
      <c r="X4728" s="55" t="n">
        <f aca="false">IF(I4728="Male",0,1)</f>
        <v>1</v>
      </c>
      <c r="Y4728" s="55" t="n">
        <f aca="false">IF(OR(I4728="DNB",I4728="Dry DNB"),1,0)</f>
        <v>0</v>
      </c>
      <c r="Z4728" s="55" t="n">
        <f aca="false">IF(ISNUMBER(W4728),A4728-W4728,"")</f>
        <v>83</v>
      </c>
      <c r="AA4728" s="55" t="n">
        <f aca="false">MATCH(A4728,DATAS,0)</f>
        <v>1</v>
      </c>
      <c r="AB4728" s="55" t="n">
        <f aca="false">IF(AND(E4728&gt;0,OR(AND(B4728&gt;=1,B4728&lt;=6),B4728=10)),1,0)</f>
        <v>0</v>
      </c>
      <c r="AC4728" s="55" t="n">
        <f aca="false">IF(AND(E4728&gt;0,B4728=10),1,0)</f>
        <v>0</v>
      </c>
      <c r="AD4728" s="0" t="str">
        <f aca="false">IF(AND(C4727=C4728,AA4727=AA4728-1),AB4727,"")</f>
        <v/>
      </c>
      <c r="AE4728" s="0" t="str">
        <f aca="false">IF(AND(C4727=C4728,AA4727=AA4728-1),AC4727,"")</f>
        <v/>
      </c>
      <c r="AF4728" s="0" t="str">
        <f aca="false">IF(AA4728=1,"",IF(AND(AB4728=1,AD4728&lt;&gt;1),1,0))</f>
        <v/>
      </c>
      <c r="AG4728" s="0" t="str">
        <f aca="false">IF(AA4728=1,"",IF(AND(AC4728=1,AE4728&lt;&gt;1),1,0))</f>
        <v/>
      </c>
      <c r="AH4728" s="60" t="str">
        <f aca="false">IF(AND(E4728&gt;0,AA4728&lt;2,NOT(AND(C4729=C4728,AA4729=AA4728+1))),INDEX(DATAS,AA4728+1),"")</f>
        <v/>
      </c>
      <c r="AI4728" s="60" t="str">
        <f aca="false">IF(AND(AC4728=1,AA4728&lt;2),IF(AND(C4729=C4728,AA4729=AA4728+1),IF(AC4729=1,"",INDEX(DATAS,AA4728+1)),INDEX(DATAS,AA4728+1)),"")</f>
        <v/>
      </c>
    </row>
    <row r="4729" customFormat="false" ht="15" hidden="false" customHeight="false" outlineLevel="0" collapsed="false">
      <c r="A4729" s="60" t="n">
        <v>46310</v>
      </c>
      <c r="B4729" s="0" t="n">
        <v>8</v>
      </c>
      <c r="C4729" s="0" t="n">
        <v>6670</v>
      </c>
      <c r="E4729" s="0" t="n">
        <v>0</v>
      </c>
      <c r="F4729" s="55" t="s">
        <v>1267</v>
      </c>
      <c r="I4729" s="55" t="s">
        <v>157</v>
      </c>
      <c r="L4729" s="0" t="n">
        <v>85</v>
      </c>
      <c r="U4729" s="0" t="n">
        <v>482</v>
      </c>
      <c r="V4729" s="0" t="n">
        <v>1</v>
      </c>
      <c r="W4729" s="60" t="n">
        <v>46226</v>
      </c>
      <c r="X4729" s="55" t="n">
        <f aca="false">IF(I4729="Male",0,1)</f>
        <v>1</v>
      </c>
      <c r="Y4729" s="55" t="n">
        <f aca="false">IF(OR(I4729="DNB",I4729="Dry DNB"),1,0)</f>
        <v>0</v>
      </c>
      <c r="Z4729" s="55" t="n">
        <f aca="false">IF(ISNUMBER(W4729),A4729-W4729,"")</f>
        <v>84</v>
      </c>
      <c r="AA4729" s="55" t="n">
        <f aca="false">MATCH(A4729,DATAS,0)</f>
        <v>2</v>
      </c>
      <c r="AB4729" s="55" t="n">
        <f aca="false">IF(AND(E4729&gt;0,OR(AND(B4729&gt;=1,B4729&lt;=6),B4729=10)),1,0)</f>
        <v>0</v>
      </c>
      <c r="AC4729" s="55" t="n">
        <f aca="false">IF(AND(E4729&gt;0,B4729=10),1,0)</f>
        <v>0</v>
      </c>
      <c r="AD4729" s="55" t="n">
        <f aca="false">IF(AND(C4728=C4729,AA4728=AA4729-1),AB4728,"")</f>
        <v>0</v>
      </c>
      <c r="AE4729" s="55" t="n">
        <f aca="false">IF(AND(C4728=C4729,AA4728=AA4729-1),AC4728,"")</f>
        <v>0</v>
      </c>
      <c r="AF4729" s="55" t="n">
        <f aca="false">IF(AA4729=1,"",IF(AND(AB4729=1,AD4729&lt;&gt;1),1,0))</f>
        <v>0</v>
      </c>
      <c r="AG4729" s="55" t="n">
        <f aca="false">IF(AA4729=1,"",IF(AND(AC4729=1,AE4729&lt;&gt;1),1,0))</f>
        <v>0</v>
      </c>
      <c r="AH4729" s="60" t="str">
        <f aca="false">IF(AND(E4729&gt;0,AA4729&lt;2,NOT(AND(C4730=C4729,AA4730=AA4729+1))),INDEX(DATAS,AA4729+1),"")</f>
        <v/>
      </c>
      <c r="AI4729" s="60" t="str">
        <f aca="false">IF(AND(AC4729=1,AA4729&lt;2),IF(AND(C4730=C4729,AA4730=AA4729+1),IF(AC4730=1,"",INDEX(DATAS,AA4729+1)),INDEX(DATAS,AA4729+1)),"")</f>
        <v/>
      </c>
    </row>
    <row r="4730" customFormat="false" ht="15" hidden="false" customHeight="false" outlineLevel="0" collapsed="false">
      <c r="A4730" s="60" t="n">
        <v>46309</v>
      </c>
      <c r="B4730" s="0" t="n">
        <v>8</v>
      </c>
      <c r="C4730" s="0" t="n">
        <v>6671</v>
      </c>
      <c r="E4730" s="0" t="n">
        <v>0</v>
      </c>
      <c r="F4730" s="55" t="s">
        <v>1267</v>
      </c>
      <c r="I4730" s="55" t="s">
        <v>157</v>
      </c>
      <c r="L4730" s="0" t="n">
        <v>77</v>
      </c>
      <c r="U4730" s="0" t="n">
        <v>481</v>
      </c>
      <c r="V4730" s="0" t="n">
        <v>1</v>
      </c>
      <c r="W4730" s="60" t="n">
        <v>46233</v>
      </c>
      <c r="X4730" s="55" t="n">
        <f aca="false">IF(I4730="Male",0,1)</f>
        <v>1</v>
      </c>
      <c r="Y4730" s="55" t="n">
        <f aca="false">IF(OR(I4730="DNB",I4730="Dry DNB"),1,0)</f>
        <v>0</v>
      </c>
      <c r="Z4730" s="55" t="n">
        <f aca="false">IF(ISNUMBER(W4730),A4730-W4730,"")</f>
        <v>76</v>
      </c>
      <c r="AA4730" s="55" t="n">
        <f aca="false">MATCH(A4730,DATAS,0)</f>
        <v>1</v>
      </c>
      <c r="AB4730" s="55" t="n">
        <f aca="false">IF(AND(E4730&gt;0,OR(AND(B4730&gt;=1,B4730&lt;=6),B4730=10)),1,0)</f>
        <v>0</v>
      </c>
      <c r="AC4730" s="55" t="n">
        <f aca="false">IF(AND(E4730&gt;0,B4730=10),1,0)</f>
        <v>0</v>
      </c>
      <c r="AD4730" s="0" t="str">
        <f aca="false">IF(AND(C4729=C4730,AA4729=AA4730-1),AB4729,"")</f>
        <v/>
      </c>
      <c r="AE4730" s="0" t="str">
        <f aca="false">IF(AND(C4729=C4730,AA4729=AA4730-1),AC4729,"")</f>
        <v/>
      </c>
      <c r="AF4730" s="0" t="str">
        <f aca="false">IF(AA4730=1,"",IF(AND(AB4730=1,AD4730&lt;&gt;1),1,0))</f>
        <v/>
      </c>
      <c r="AG4730" s="0" t="str">
        <f aca="false">IF(AA4730=1,"",IF(AND(AC4730=1,AE4730&lt;&gt;1),1,0))</f>
        <v/>
      </c>
      <c r="AH4730" s="60" t="str">
        <f aca="false">IF(AND(E4730&gt;0,AA4730&lt;2,NOT(AND(C4731=C4730,AA4731=AA4730+1))),INDEX(DATAS,AA4730+1),"")</f>
        <v/>
      </c>
      <c r="AI4730" s="60" t="str">
        <f aca="false">IF(AND(AC4730=1,AA4730&lt;2),IF(AND(C4731=C4730,AA4731=AA4730+1),IF(AC4731=1,"",INDEX(DATAS,AA4730+1)),INDEX(DATAS,AA4730+1)),"")</f>
        <v/>
      </c>
    </row>
    <row r="4731" customFormat="false" ht="15" hidden="false" customHeight="false" outlineLevel="0" collapsed="false">
      <c r="A4731" s="60" t="n">
        <v>46310</v>
      </c>
      <c r="B4731" s="0" t="n">
        <v>8</v>
      </c>
      <c r="C4731" s="0" t="n">
        <v>6671</v>
      </c>
      <c r="E4731" s="0" t="n">
        <v>0</v>
      </c>
      <c r="F4731" s="55" t="s">
        <v>1267</v>
      </c>
      <c r="I4731" s="55" t="s">
        <v>157</v>
      </c>
      <c r="L4731" s="0" t="n">
        <v>78</v>
      </c>
      <c r="U4731" s="0" t="n">
        <v>482</v>
      </c>
      <c r="V4731" s="0" t="n">
        <v>1</v>
      </c>
      <c r="W4731" s="60" t="n">
        <v>46233</v>
      </c>
      <c r="X4731" s="55" t="n">
        <f aca="false">IF(I4731="Male",0,1)</f>
        <v>1</v>
      </c>
      <c r="Y4731" s="55" t="n">
        <f aca="false">IF(OR(I4731="DNB",I4731="Dry DNB"),1,0)</f>
        <v>0</v>
      </c>
      <c r="Z4731" s="55" t="n">
        <f aca="false">IF(ISNUMBER(W4731),A4731-W4731,"")</f>
        <v>77</v>
      </c>
      <c r="AA4731" s="55" t="n">
        <f aca="false">MATCH(A4731,DATAS,0)</f>
        <v>2</v>
      </c>
      <c r="AB4731" s="55" t="n">
        <f aca="false">IF(AND(E4731&gt;0,OR(AND(B4731&gt;=1,B4731&lt;=6),B4731=10)),1,0)</f>
        <v>0</v>
      </c>
      <c r="AC4731" s="55" t="n">
        <f aca="false">IF(AND(E4731&gt;0,B4731=10),1,0)</f>
        <v>0</v>
      </c>
      <c r="AD4731" s="55" t="n">
        <f aca="false">IF(AND(C4730=C4731,AA4730=AA4731-1),AB4730,"")</f>
        <v>0</v>
      </c>
      <c r="AE4731" s="55" t="n">
        <f aca="false">IF(AND(C4730=C4731,AA4730=AA4731-1),AC4730,"")</f>
        <v>0</v>
      </c>
      <c r="AF4731" s="55" t="n">
        <f aca="false">IF(AA4731=1,"",IF(AND(AB4731=1,AD4731&lt;&gt;1),1,0))</f>
        <v>0</v>
      </c>
      <c r="AG4731" s="55" t="n">
        <f aca="false">IF(AA4731=1,"",IF(AND(AC4731=1,AE4731&lt;&gt;1),1,0))</f>
        <v>0</v>
      </c>
      <c r="AH4731" s="60" t="str">
        <f aca="false">IF(AND(E4731&gt;0,AA4731&lt;2,NOT(AND(C4732=C4731,AA4732=AA4731+1))),INDEX(DATAS,AA4731+1),"")</f>
        <v/>
      </c>
      <c r="AI4731" s="60" t="str">
        <f aca="false">IF(AND(AC4731=1,AA4731&lt;2),IF(AND(C4732=C4731,AA4732=AA4731+1),IF(AC4732=1,"",INDEX(DATAS,AA4731+1)),INDEX(DATAS,AA4731+1)),"")</f>
        <v/>
      </c>
    </row>
    <row r="4732" customFormat="false" ht="15" hidden="false" customHeight="false" outlineLevel="0" collapsed="false">
      <c r="A4732" s="60" t="n">
        <v>46309</v>
      </c>
      <c r="B4732" s="0" t="n">
        <v>8</v>
      </c>
      <c r="C4732" s="0" t="n">
        <v>6674</v>
      </c>
      <c r="E4732" s="0" t="n">
        <v>0</v>
      </c>
      <c r="F4732" s="55" t="s">
        <v>1268</v>
      </c>
      <c r="I4732" s="55" t="s">
        <v>157</v>
      </c>
      <c r="L4732" s="0" t="n">
        <v>63</v>
      </c>
      <c r="U4732" s="0" t="n">
        <v>479</v>
      </c>
      <c r="V4732" s="0" t="n">
        <v>1</v>
      </c>
      <c r="W4732" s="60" t="n">
        <v>46247</v>
      </c>
      <c r="X4732" s="55" t="n">
        <f aca="false">IF(I4732="Male",0,1)</f>
        <v>1</v>
      </c>
      <c r="Y4732" s="55" t="n">
        <f aca="false">IF(OR(I4732="DNB",I4732="Dry DNB"),1,0)</f>
        <v>0</v>
      </c>
      <c r="Z4732" s="55" t="n">
        <f aca="false">IF(ISNUMBER(W4732),A4732-W4732,"")</f>
        <v>62</v>
      </c>
      <c r="AA4732" s="55" t="n">
        <f aca="false">MATCH(A4732,DATAS,0)</f>
        <v>1</v>
      </c>
      <c r="AB4732" s="55" t="n">
        <f aca="false">IF(AND(E4732&gt;0,OR(AND(B4732&gt;=1,B4732&lt;=6),B4732=10)),1,0)</f>
        <v>0</v>
      </c>
      <c r="AC4732" s="55" t="n">
        <f aca="false">IF(AND(E4732&gt;0,B4732=10),1,0)</f>
        <v>0</v>
      </c>
      <c r="AD4732" s="0" t="str">
        <f aca="false">IF(AND(C4731=C4732,AA4731=AA4732-1),AB4731,"")</f>
        <v/>
      </c>
      <c r="AE4732" s="0" t="str">
        <f aca="false">IF(AND(C4731=C4732,AA4731=AA4732-1),AC4731,"")</f>
        <v/>
      </c>
      <c r="AF4732" s="0" t="str">
        <f aca="false">IF(AA4732=1,"",IF(AND(AB4732=1,AD4732&lt;&gt;1),1,0))</f>
        <v/>
      </c>
      <c r="AG4732" s="0" t="str">
        <f aca="false">IF(AA4732=1,"",IF(AND(AC4732=1,AE4732&lt;&gt;1),1,0))</f>
        <v/>
      </c>
      <c r="AH4732" s="60" t="str">
        <f aca="false">IF(AND(E4732&gt;0,AA4732&lt;2,NOT(AND(C4733=C4732,AA4733=AA4732+1))),INDEX(DATAS,AA4732+1),"")</f>
        <v/>
      </c>
      <c r="AI4732" s="60" t="str">
        <f aca="false">IF(AND(AC4732=1,AA4732&lt;2),IF(AND(C4733=C4732,AA4733=AA4732+1),IF(AC4733=1,"",INDEX(DATAS,AA4732+1)),INDEX(DATAS,AA4732+1)),"")</f>
        <v/>
      </c>
    </row>
    <row r="4733" customFormat="false" ht="15" hidden="false" customHeight="false" outlineLevel="0" collapsed="false">
      <c r="A4733" s="60" t="n">
        <v>46310</v>
      </c>
      <c r="B4733" s="0" t="n">
        <v>8</v>
      </c>
      <c r="C4733" s="0" t="n">
        <v>6674</v>
      </c>
      <c r="E4733" s="0" t="n">
        <v>0</v>
      </c>
      <c r="F4733" s="55" t="s">
        <v>1268</v>
      </c>
      <c r="I4733" s="55" t="s">
        <v>157</v>
      </c>
      <c r="L4733" s="0" t="n">
        <v>64</v>
      </c>
      <c r="U4733" s="0" t="n">
        <v>480</v>
      </c>
      <c r="V4733" s="0" t="n">
        <v>1</v>
      </c>
      <c r="W4733" s="60" t="n">
        <v>46247</v>
      </c>
      <c r="X4733" s="55" t="n">
        <f aca="false">IF(I4733="Male",0,1)</f>
        <v>1</v>
      </c>
      <c r="Y4733" s="55" t="n">
        <f aca="false">IF(OR(I4733="DNB",I4733="Dry DNB"),1,0)</f>
        <v>0</v>
      </c>
      <c r="Z4733" s="55" t="n">
        <f aca="false">IF(ISNUMBER(W4733),A4733-W4733,"")</f>
        <v>63</v>
      </c>
      <c r="AA4733" s="55" t="n">
        <f aca="false">MATCH(A4733,DATAS,0)</f>
        <v>2</v>
      </c>
      <c r="AB4733" s="55" t="n">
        <f aca="false">IF(AND(E4733&gt;0,OR(AND(B4733&gt;=1,B4733&lt;=6),B4733=10)),1,0)</f>
        <v>0</v>
      </c>
      <c r="AC4733" s="55" t="n">
        <f aca="false">IF(AND(E4733&gt;0,B4733=10),1,0)</f>
        <v>0</v>
      </c>
      <c r="AD4733" s="55" t="n">
        <f aca="false">IF(AND(C4732=C4733,AA4732=AA4733-1),AB4732,"")</f>
        <v>0</v>
      </c>
      <c r="AE4733" s="55" t="n">
        <f aca="false">IF(AND(C4732=C4733,AA4732=AA4733-1),AC4732,"")</f>
        <v>0</v>
      </c>
      <c r="AF4733" s="55" t="n">
        <f aca="false">IF(AA4733=1,"",IF(AND(AB4733=1,AD4733&lt;&gt;1),1,0))</f>
        <v>0</v>
      </c>
      <c r="AG4733" s="55" t="n">
        <f aca="false">IF(AA4733=1,"",IF(AND(AC4733=1,AE4733&lt;&gt;1),1,0))</f>
        <v>0</v>
      </c>
      <c r="AH4733" s="60" t="str">
        <f aca="false">IF(AND(E4733&gt;0,AA4733&lt;2,NOT(AND(C4734=C4733,AA4734=AA4733+1))),INDEX(DATAS,AA4733+1),"")</f>
        <v/>
      </c>
      <c r="AI4733" s="60" t="str">
        <f aca="false">IF(AND(AC4733=1,AA4733&lt;2),IF(AND(C4734=C4733,AA4734=AA4733+1),IF(AC4734=1,"",INDEX(DATAS,AA4733+1)),INDEX(DATAS,AA4733+1)),"")</f>
        <v/>
      </c>
    </row>
    <row r="4734" customFormat="false" ht="15" hidden="false" customHeight="false" outlineLevel="0" collapsed="false">
      <c r="A4734" s="60" t="n">
        <v>46309</v>
      </c>
      <c r="B4734" s="0" t="n">
        <v>8</v>
      </c>
      <c r="C4734" s="0" t="n">
        <v>6675</v>
      </c>
      <c r="E4734" s="0" t="n">
        <v>0</v>
      </c>
      <c r="F4734" s="55" t="s">
        <v>1268</v>
      </c>
      <c r="I4734" s="55" t="s">
        <v>157</v>
      </c>
      <c r="L4734" s="0" t="n">
        <v>87</v>
      </c>
      <c r="U4734" s="0" t="n">
        <v>479</v>
      </c>
      <c r="V4734" s="0" t="n">
        <v>1</v>
      </c>
      <c r="W4734" s="60" t="n">
        <v>46223</v>
      </c>
      <c r="X4734" s="55" t="n">
        <f aca="false">IF(I4734="Male",0,1)</f>
        <v>1</v>
      </c>
      <c r="Y4734" s="55" t="n">
        <f aca="false">IF(OR(I4734="DNB",I4734="Dry DNB"),1,0)</f>
        <v>0</v>
      </c>
      <c r="Z4734" s="55" t="n">
        <f aca="false">IF(ISNUMBER(W4734),A4734-W4734,"")</f>
        <v>86</v>
      </c>
      <c r="AA4734" s="55" t="n">
        <f aca="false">MATCH(A4734,DATAS,0)</f>
        <v>1</v>
      </c>
      <c r="AB4734" s="55" t="n">
        <f aca="false">IF(AND(E4734&gt;0,OR(AND(B4734&gt;=1,B4734&lt;=6),B4734=10)),1,0)</f>
        <v>0</v>
      </c>
      <c r="AC4734" s="55" t="n">
        <f aca="false">IF(AND(E4734&gt;0,B4734=10),1,0)</f>
        <v>0</v>
      </c>
      <c r="AD4734" s="0" t="str">
        <f aca="false">IF(AND(C4733=C4734,AA4733=AA4734-1),AB4733,"")</f>
        <v/>
      </c>
      <c r="AE4734" s="0" t="str">
        <f aca="false">IF(AND(C4733=C4734,AA4733=AA4734-1),AC4733,"")</f>
        <v/>
      </c>
      <c r="AF4734" s="0" t="str">
        <f aca="false">IF(AA4734=1,"",IF(AND(AB4734=1,AD4734&lt;&gt;1),1,0))</f>
        <v/>
      </c>
      <c r="AG4734" s="0" t="str">
        <f aca="false">IF(AA4734=1,"",IF(AND(AC4734=1,AE4734&lt;&gt;1),1,0))</f>
        <v/>
      </c>
      <c r="AH4734" s="60" t="str">
        <f aca="false">IF(AND(E4734&gt;0,AA4734&lt;2,NOT(AND(C4735=C4734,AA4735=AA4734+1))),INDEX(DATAS,AA4734+1),"")</f>
        <v/>
      </c>
      <c r="AI4734" s="60" t="str">
        <f aca="false">IF(AND(AC4734=1,AA4734&lt;2),IF(AND(C4735=C4734,AA4735=AA4734+1),IF(AC4735=1,"",INDEX(DATAS,AA4734+1)),INDEX(DATAS,AA4734+1)),"")</f>
        <v/>
      </c>
    </row>
    <row r="4735" customFormat="false" ht="15" hidden="false" customHeight="false" outlineLevel="0" collapsed="false">
      <c r="A4735" s="60" t="n">
        <v>46310</v>
      </c>
      <c r="B4735" s="0" t="n">
        <v>8</v>
      </c>
      <c r="C4735" s="0" t="n">
        <v>6675</v>
      </c>
      <c r="E4735" s="0" t="n">
        <v>0</v>
      </c>
      <c r="F4735" s="55" t="s">
        <v>1268</v>
      </c>
      <c r="I4735" s="55" t="s">
        <v>157</v>
      </c>
      <c r="L4735" s="0" t="n">
        <v>88</v>
      </c>
      <c r="U4735" s="0" t="n">
        <v>480</v>
      </c>
      <c r="V4735" s="0" t="n">
        <v>1</v>
      </c>
      <c r="W4735" s="60" t="n">
        <v>46223</v>
      </c>
      <c r="X4735" s="55" t="n">
        <f aca="false">IF(I4735="Male",0,1)</f>
        <v>1</v>
      </c>
      <c r="Y4735" s="55" t="n">
        <f aca="false">IF(OR(I4735="DNB",I4735="Dry DNB"),1,0)</f>
        <v>0</v>
      </c>
      <c r="Z4735" s="55" t="n">
        <f aca="false">IF(ISNUMBER(W4735),A4735-W4735,"")</f>
        <v>87</v>
      </c>
      <c r="AA4735" s="55" t="n">
        <f aca="false">MATCH(A4735,DATAS,0)</f>
        <v>2</v>
      </c>
      <c r="AB4735" s="55" t="n">
        <f aca="false">IF(AND(E4735&gt;0,OR(AND(B4735&gt;=1,B4735&lt;=6),B4735=10)),1,0)</f>
        <v>0</v>
      </c>
      <c r="AC4735" s="55" t="n">
        <f aca="false">IF(AND(E4735&gt;0,B4735=10),1,0)</f>
        <v>0</v>
      </c>
      <c r="AD4735" s="55" t="n">
        <f aca="false">IF(AND(C4734=C4735,AA4734=AA4735-1),AB4734,"")</f>
        <v>0</v>
      </c>
      <c r="AE4735" s="55" t="n">
        <f aca="false">IF(AND(C4734=C4735,AA4734=AA4735-1),AC4734,"")</f>
        <v>0</v>
      </c>
      <c r="AF4735" s="55" t="n">
        <f aca="false">IF(AA4735=1,"",IF(AND(AB4735=1,AD4735&lt;&gt;1),1,0))</f>
        <v>0</v>
      </c>
      <c r="AG4735" s="55" t="n">
        <f aca="false">IF(AA4735=1,"",IF(AND(AC4735=1,AE4735&lt;&gt;1),1,0))</f>
        <v>0</v>
      </c>
      <c r="AH4735" s="60" t="str">
        <f aca="false">IF(AND(E4735&gt;0,AA4735&lt;2,NOT(AND(C4736=C4735,AA4736=AA4735+1))),INDEX(DATAS,AA4735+1),"")</f>
        <v/>
      </c>
      <c r="AI4735" s="60" t="str">
        <f aca="false">IF(AND(AC4735=1,AA4735&lt;2),IF(AND(C4736=C4735,AA4736=AA4735+1),IF(AC4736=1,"",INDEX(DATAS,AA4735+1)),INDEX(DATAS,AA4735+1)),"")</f>
        <v/>
      </c>
    </row>
    <row r="4736" customFormat="false" ht="15" hidden="false" customHeight="false" outlineLevel="0" collapsed="false">
      <c r="A4736" s="60" t="n">
        <v>46309</v>
      </c>
      <c r="B4736" s="0" t="n">
        <v>8</v>
      </c>
      <c r="C4736" s="0" t="n">
        <v>6676</v>
      </c>
      <c r="E4736" s="0" t="n">
        <v>0</v>
      </c>
      <c r="F4736" s="55" t="s">
        <v>1268</v>
      </c>
      <c r="I4736" s="55" t="s">
        <v>157</v>
      </c>
      <c r="L4736" s="0" t="n">
        <v>76</v>
      </c>
      <c r="U4736" s="0" t="n">
        <v>479</v>
      </c>
      <c r="V4736" s="0" t="n">
        <v>1</v>
      </c>
      <c r="W4736" s="60" t="n">
        <v>46234</v>
      </c>
      <c r="X4736" s="55" t="n">
        <f aca="false">IF(I4736="Male",0,1)</f>
        <v>1</v>
      </c>
      <c r="Y4736" s="55" t="n">
        <f aca="false">IF(OR(I4736="DNB",I4736="Dry DNB"),1,0)</f>
        <v>0</v>
      </c>
      <c r="Z4736" s="55" t="n">
        <f aca="false">IF(ISNUMBER(W4736),A4736-W4736,"")</f>
        <v>75</v>
      </c>
      <c r="AA4736" s="55" t="n">
        <f aca="false">MATCH(A4736,DATAS,0)</f>
        <v>1</v>
      </c>
      <c r="AB4736" s="55" t="n">
        <f aca="false">IF(AND(E4736&gt;0,OR(AND(B4736&gt;=1,B4736&lt;=6),B4736=10)),1,0)</f>
        <v>0</v>
      </c>
      <c r="AC4736" s="55" t="n">
        <f aca="false">IF(AND(E4736&gt;0,B4736=10),1,0)</f>
        <v>0</v>
      </c>
      <c r="AD4736" s="0" t="str">
        <f aca="false">IF(AND(C4735=C4736,AA4735=AA4736-1),AB4735,"")</f>
        <v/>
      </c>
      <c r="AE4736" s="0" t="str">
        <f aca="false">IF(AND(C4735=C4736,AA4735=AA4736-1),AC4735,"")</f>
        <v/>
      </c>
      <c r="AF4736" s="0" t="str">
        <f aca="false">IF(AA4736=1,"",IF(AND(AB4736=1,AD4736&lt;&gt;1),1,0))</f>
        <v/>
      </c>
      <c r="AG4736" s="0" t="str">
        <f aca="false">IF(AA4736=1,"",IF(AND(AC4736=1,AE4736&lt;&gt;1),1,0))</f>
        <v/>
      </c>
      <c r="AH4736" s="60" t="str">
        <f aca="false">IF(AND(E4736&gt;0,AA4736&lt;2,NOT(AND(C4737=C4736,AA4737=AA4736+1))),INDEX(DATAS,AA4736+1),"")</f>
        <v/>
      </c>
      <c r="AI4736" s="60" t="str">
        <f aca="false">IF(AND(AC4736=1,AA4736&lt;2),IF(AND(C4737=C4736,AA4737=AA4736+1),IF(AC4737=1,"",INDEX(DATAS,AA4736+1)),INDEX(DATAS,AA4736+1)),"")</f>
        <v/>
      </c>
    </row>
    <row r="4737" customFormat="false" ht="15" hidden="false" customHeight="false" outlineLevel="0" collapsed="false">
      <c r="A4737" s="60" t="n">
        <v>46310</v>
      </c>
      <c r="B4737" s="0" t="n">
        <v>8</v>
      </c>
      <c r="C4737" s="0" t="n">
        <v>6676</v>
      </c>
      <c r="E4737" s="0" t="n">
        <v>0</v>
      </c>
      <c r="F4737" s="55" t="s">
        <v>1268</v>
      </c>
      <c r="I4737" s="55" t="s">
        <v>157</v>
      </c>
      <c r="L4737" s="0" t="n">
        <v>77</v>
      </c>
      <c r="U4737" s="0" t="n">
        <v>480</v>
      </c>
      <c r="V4737" s="0" t="n">
        <v>1</v>
      </c>
      <c r="W4737" s="60" t="n">
        <v>46234</v>
      </c>
      <c r="X4737" s="55" t="n">
        <f aca="false">IF(I4737="Male",0,1)</f>
        <v>1</v>
      </c>
      <c r="Y4737" s="55" t="n">
        <f aca="false">IF(OR(I4737="DNB",I4737="Dry DNB"),1,0)</f>
        <v>0</v>
      </c>
      <c r="Z4737" s="55" t="n">
        <f aca="false">IF(ISNUMBER(W4737),A4737-W4737,"")</f>
        <v>76</v>
      </c>
      <c r="AA4737" s="55" t="n">
        <f aca="false">MATCH(A4737,DATAS,0)</f>
        <v>2</v>
      </c>
      <c r="AB4737" s="55" t="n">
        <f aca="false">IF(AND(E4737&gt;0,OR(AND(B4737&gt;=1,B4737&lt;=6),B4737=10)),1,0)</f>
        <v>0</v>
      </c>
      <c r="AC4737" s="55" t="n">
        <f aca="false">IF(AND(E4737&gt;0,B4737=10),1,0)</f>
        <v>0</v>
      </c>
      <c r="AD4737" s="55" t="n">
        <f aca="false">IF(AND(C4736=C4737,AA4736=AA4737-1),AB4736,"")</f>
        <v>0</v>
      </c>
      <c r="AE4737" s="55" t="n">
        <f aca="false">IF(AND(C4736=C4737,AA4736=AA4737-1),AC4736,"")</f>
        <v>0</v>
      </c>
      <c r="AF4737" s="55" t="n">
        <f aca="false">IF(AA4737=1,"",IF(AND(AB4737=1,AD4737&lt;&gt;1),1,0))</f>
        <v>0</v>
      </c>
      <c r="AG4737" s="55" t="n">
        <f aca="false">IF(AA4737=1,"",IF(AND(AC4737=1,AE4737&lt;&gt;1),1,0))</f>
        <v>0</v>
      </c>
      <c r="AH4737" s="60" t="str">
        <f aca="false">IF(AND(E4737&gt;0,AA4737&lt;2,NOT(AND(C4738=C4737,AA4738=AA4737+1))),INDEX(DATAS,AA4737+1),"")</f>
        <v/>
      </c>
      <c r="AI4737" s="60" t="str">
        <f aca="false">IF(AND(AC4737=1,AA4737&lt;2),IF(AND(C4738=C4737,AA4738=AA4737+1),IF(AC4738=1,"",INDEX(DATAS,AA4737+1)),INDEX(DATAS,AA4737+1)),"")</f>
        <v/>
      </c>
    </row>
    <row r="4738" customFormat="false" ht="15" hidden="false" customHeight="false" outlineLevel="0" collapsed="false">
      <c r="A4738" s="60" t="n">
        <v>46309</v>
      </c>
      <c r="B4738" s="0" t="n">
        <v>11</v>
      </c>
      <c r="C4738" s="0" t="n">
        <v>6678</v>
      </c>
      <c r="E4738" s="0" t="n">
        <v>0</v>
      </c>
      <c r="F4738" s="55" t="s">
        <v>1269</v>
      </c>
      <c r="I4738" s="55" t="s">
        <v>187</v>
      </c>
      <c r="U4738" s="0" t="n">
        <v>478</v>
      </c>
      <c r="V4738" s="0" t="n">
        <v>2</v>
      </c>
      <c r="W4738" s="60" t="n">
        <v>46303</v>
      </c>
      <c r="X4738" s="55" t="n">
        <f aca="false">IF(I4738="Male",0,1)</f>
        <v>1</v>
      </c>
      <c r="Y4738" s="55" t="n">
        <f aca="false">IF(OR(I4738="DNB",I4738="Dry DNB"),1,0)</f>
        <v>0</v>
      </c>
      <c r="Z4738" s="55" t="n">
        <f aca="false">IF(ISNUMBER(W4738),A4738-W4738,"")</f>
        <v>6</v>
      </c>
      <c r="AA4738" s="55" t="n">
        <f aca="false">MATCH(A4738,DATAS,0)</f>
        <v>1</v>
      </c>
      <c r="AB4738" s="55" t="n">
        <f aca="false">IF(AND(E4738&gt;0,OR(AND(B4738&gt;=1,B4738&lt;=6),B4738=10)),1,0)</f>
        <v>0</v>
      </c>
      <c r="AC4738" s="55" t="n">
        <f aca="false">IF(AND(E4738&gt;0,B4738=10),1,0)</f>
        <v>0</v>
      </c>
      <c r="AD4738" s="0" t="str">
        <f aca="false">IF(AND(C4737=C4738,AA4737=AA4738-1),AB4737,"")</f>
        <v/>
      </c>
      <c r="AE4738" s="0" t="str">
        <f aca="false">IF(AND(C4737=C4738,AA4737=AA4738-1),AC4737,"")</f>
        <v/>
      </c>
      <c r="AF4738" s="0" t="str">
        <f aca="false">IF(AA4738=1,"",IF(AND(AB4738=1,AD4738&lt;&gt;1),1,0))</f>
        <v/>
      </c>
      <c r="AG4738" s="0" t="str">
        <f aca="false">IF(AA4738=1,"",IF(AND(AC4738=1,AE4738&lt;&gt;1),1,0))</f>
        <v/>
      </c>
      <c r="AH4738" s="60" t="str">
        <f aca="false">IF(AND(E4738&gt;0,AA4738&lt;2,NOT(AND(C4739=C4738,AA4739=AA4738+1))),INDEX(DATAS,AA4738+1),"")</f>
        <v/>
      </c>
      <c r="AI4738" s="60" t="str">
        <f aca="false">IF(AND(AC4738=1,AA4738&lt;2),IF(AND(C4739=C4738,AA4739=AA4738+1),IF(AC4739=1,"",INDEX(DATAS,AA4738+1)),INDEX(DATAS,AA4738+1)),"")</f>
        <v/>
      </c>
    </row>
    <row r="4739" customFormat="false" ht="15" hidden="false" customHeight="false" outlineLevel="0" collapsed="false">
      <c r="A4739" s="60" t="n">
        <v>46310</v>
      </c>
      <c r="B4739" s="0" t="n">
        <v>11</v>
      </c>
      <c r="C4739" s="0" t="n">
        <v>6678</v>
      </c>
      <c r="E4739" s="0" t="n">
        <v>0</v>
      </c>
      <c r="F4739" s="55" t="s">
        <v>1269</v>
      </c>
      <c r="I4739" s="55" t="s">
        <v>187</v>
      </c>
      <c r="U4739" s="0" t="n">
        <v>479</v>
      </c>
      <c r="V4739" s="0" t="n">
        <v>2</v>
      </c>
      <c r="W4739" s="60" t="n">
        <v>46303</v>
      </c>
      <c r="X4739" s="55" t="n">
        <f aca="false">IF(I4739="Male",0,1)</f>
        <v>1</v>
      </c>
      <c r="Y4739" s="55" t="n">
        <f aca="false">IF(OR(I4739="DNB",I4739="Dry DNB"),1,0)</f>
        <v>0</v>
      </c>
      <c r="Z4739" s="55" t="n">
        <f aca="false">IF(ISNUMBER(W4739),A4739-W4739,"")</f>
        <v>7</v>
      </c>
      <c r="AA4739" s="55" t="n">
        <f aca="false">MATCH(A4739,DATAS,0)</f>
        <v>2</v>
      </c>
      <c r="AB4739" s="55" t="n">
        <f aca="false">IF(AND(E4739&gt;0,OR(AND(B4739&gt;=1,B4739&lt;=6),B4739=10)),1,0)</f>
        <v>0</v>
      </c>
      <c r="AC4739" s="55" t="n">
        <f aca="false">IF(AND(E4739&gt;0,B4739=10),1,0)</f>
        <v>0</v>
      </c>
      <c r="AD4739" s="55" t="n">
        <f aca="false">IF(AND(C4738=C4739,AA4738=AA4739-1),AB4738,"")</f>
        <v>0</v>
      </c>
      <c r="AE4739" s="55" t="n">
        <f aca="false">IF(AND(C4738=C4739,AA4738=AA4739-1),AC4738,"")</f>
        <v>0</v>
      </c>
      <c r="AF4739" s="55" t="n">
        <f aca="false">IF(AA4739=1,"",IF(AND(AB4739=1,AD4739&lt;&gt;1),1,0))</f>
        <v>0</v>
      </c>
      <c r="AG4739" s="55" t="n">
        <f aca="false">IF(AA4739=1,"",IF(AND(AC4739=1,AE4739&lt;&gt;1),1,0))</f>
        <v>0</v>
      </c>
      <c r="AH4739" s="60" t="str">
        <f aca="false">IF(AND(E4739&gt;0,AA4739&lt;2,NOT(AND(C4740=C4739,AA4740=AA4739+1))),INDEX(DATAS,AA4739+1),"")</f>
        <v/>
      </c>
      <c r="AI4739" s="60" t="str">
        <f aca="false">IF(AND(AC4739=1,AA4739&lt;2),IF(AND(C4740=C4739,AA4740=AA4739+1),IF(AC4740=1,"",INDEX(DATAS,AA4739+1)),INDEX(DATAS,AA4739+1)),"")</f>
        <v/>
      </c>
    </row>
    <row r="4740" customFormat="false" ht="15" hidden="false" customHeight="false" outlineLevel="0" collapsed="false">
      <c r="A4740" s="60" t="n">
        <v>46309</v>
      </c>
      <c r="B4740" s="0" t="n">
        <v>8</v>
      </c>
      <c r="C4740" s="0" t="n">
        <v>6679</v>
      </c>
      <c r="E4740" s="0" t="n">
        <v>0</v>
      </c>
      <c r="F4740" s="55" t="s">
        <v>1269</v>
      </c>
      <c r="I4740" s="55" t="s">
        <v>157</v>
      </c>
      <c r="L4740" s="0" t="n">
        <v>62</v>
      </c>
      <c r="U4740" s="0" t="n">
        <v>478</v>
      </c>
      <c r="V4740" s="0" t="n">
        <v>2</v>
      </c>
      <c r="W4740" s="60" t="n">
        <v>46248</v>
      </c>
      <c r="X4740" s="55" t="n">
        <f aca="false">IF(I4740="Male",0,1)</f>
        <v>1</v>
      </c>
      <c r="Y4740" s="55" t="n">
        <f aca="false">IF(OR(I4740="DNB",I4740="Dry DNB"),1,0)</f>
        <v>0</v>
      </c>
      <c r="Z4740" s="55" t="n">
        <f aca="false">IF(ISNUMBER(W4740),A4740-W4740,"")</f>
        <v>61</v>
      </c>
      <c r="AA4740" s="55" t="n">
        <f aca="false">MATCH(A4740,DATAS,0)</f>
        <v>1</v>
      </c>
      <c r="AB4740" s="55" t="n">
        <f aca="false">IF(AND(E4740&gt;0,OR(AND(B4740&gt;=1,B4740&lt;=6),B4740=10)),1,0)</f>
        <v>0</v>
      </c>
      <c r="AC4740" s="55" t="n">
        <f aca="false">IF(AND(E4740&gt;0,B4740=10),1,0)</f>
        <v>0</v>
      </c>
      <c r="AD4740" s="0" t="str">
        <f aca="false">IF(AND(C4739=C4740,AA4739=AA4740-1),AB4739,"")</f>
        <v/>
      </c>
      <c r="AE4740" s="0" t="str">
        <f aca="false">IF(AND(C4739=C4740,AA4739=AA4740-1),AC4739,"")</f>
        <v/>
      </c>
      <c r="AF4740" s="0" t="str">
        <f aca="false">IF(AA4740=1,"",IF(AND(AB4740=1,AD4740&lt;&gt;1),1,0))</f>
        <v/>
      </c>
      <c r="AG4740" s="0" t="str">
        <f aca="false">IF(AA4740=1,"",IF(AND(AC4740=1,AE4740&lt;&gt;1),1,0))</f>
        <v/>
      </c>
      <c r="AH4740" s="60" t="str">
        <f aca="false">IF(AND(E4740&gt;0,AA4740&lt;2,NOT(AND(C4741=C4740,AA4741=AA4740+1))),INDEX(DATAS,AA4740+1),"")</f>
        <v/>
      </c>
      <c r="AI4740" s="60" t="str">
        <f aca="false">IF(AND(AC4740=1,AA4740&lt;2),IF(AND(C4741=C4740,AA4741=AA4740+1),IF(AC4741=1,"",INDEX(DATAS,AA4740+1)),INDEX(DATAS,AA4740+1)),"")</f>
        <v/>
      </c>
    </row>
    <row r="4741" customFormat="false" ht="15" hidden="false" customHeight="false" outlineLevel="0" collapsed="false">
      <c r="A4741" s="60" t="n">
        <v>46310</v>
      </c>
      <c r="B4741" s="0" t="n">
        <v>8</v>
      </c>
      <c r="C4741" s="0" t="n">
        <v>6679</v>
      </c>
      <c r="E4741" s="0" t="n">
        <v>0</v>
      </c>
      <c r="F4741" s="55" t="s">
        <v>1269</v>
      </c>
      <c r="I4741" s="55" t="s">
        <v>157</v>
      </c>
      <c r="L4741" s="0" t="n">
        <v>63</v>
      </c>
      <c r="U4741" s="0" t="n">
        <v>479</v>
      </c>
      <c r="V4741" s="0" t="n">
        <v>2</v>
      </c>
      <c r="W4741" s="60" t="n">
        <v>46248</v>
      </c>
      <c r="X4741" s="55" t="n">
        <f aca="false">IF(I4741="Male",0,1)</f>
        <v>1</v>
      </c>
      <c r="Y4741" s="55" t="n">
        <f aca="false">IF(OR(I4741="DNB",I4741="Dry DNB"),1,0)</f>
        <v>0</v>
      </c>
      <c r="Z4741" s="55" t="n">
        <f aca="false">IF(ISNUMBER(W4741),A4741-W4741,"")</f>
        <v>62</v>
      </c>
      <c r="AA4741" s="55" t="n">
        <f aca="false">MATCH(A4741,DATAS,0)</f>
        <v>2</v>
      </c>
      <c r="AB4741" s="55" t="n">
        <f aca="false">IF(AND(E4741&gt;0,OR(AND(B4741&gt;=1,B4741&lt;=6),B4741=10)),1,0)</f>
        <v>0</v>
      </c>
      <c r="AC4741" s="55" t="n">
        <f aca="false">IF(AND(E4741&gt;0,B4741=10),1,0)</f>
        <v>0</v>
      </c>
      <c r="AD4741" s="55" t="n">
        <f aca="false">IF(AND(C4740=C4741,AA4740=AA4741-1),AB4740,"")</f>
        <v>0</v>
      </c>
      <c r="AE4741" s="55" t="n">
        <f aca="false">IF(AND(C4740=C4741,AA4740=AA4741-1),AC4740,"")</f>
        <v>0</v>
      </c>
      <c r="AF4741" s="55" t="n">
        <f aca="false">IF(AA4741=1,"",IF(AND(AB4741=1,AD4741&lt;&gt;1),1,0))</f>
        <v>0</v>
      </c>
      <c r="AG4741" s="55" t="n">
        <f aca="false">IF(AA4741=1,"",IF(AND(AC4741=1,AE4741&lt;&gt;1),1,0))</f>
        <v>0</v>
      </c>
      <c r="AH4741" s="60" t="str">
        <f aca="false">IF(AND(E4741&gt;0,AA4741&lt;2,NOT(AND(C4742=C4741,AA4742=AA4741+1))),INDEX(DATAS,AA4741+1),"")</f>
        <v/>
      </c>
      <c r="AI4741" s="60" t="str">
        <f aca="false">IF(AND(AC4741=1,AA4741&lt;2),IF(AND(C4742=C4741,AA4742=AA4741+1),IF(AC4742=1,"",INDEX(DATAS,AA4741+1)),INDEX(DATAS,AA4741+1)),"")</f>
        <v/>
      </c>
    </row>
    <row r="4742" customFormat="false" ht="15" hidden="false" customHeight="false" outlineLevel="0" collapsed="false">
      <c r="A4742" s="60" t="n">
        <v>46309</v>
      </c>
      <c r="B4742" s="0" t="n">
        <v>8</v>
      </c>
      <c r="C4742" s="0" t="n">
        <v>6680</v>
      </c>
      <c r="E4742" s="0" t="n">
        <v>0</v>
      </c>
      <c r="F4742" s="55" t="s">
        <v>1270</v>
      </c>
      <c r="I4742" s="55" t="s">
        <v>157</v>
      </c>
      <c r="L4742" s="0" t="n">
        <v>45</v>
      </c>
      <c r="U4742" s="0" t="n">
        <v>477</v>
      </c>
      <c r="V4742" s="0" t="n">
        <v>2</v>
      </c>
      <c r="W4742" s="60" t="n">
        <v>46265</v>
      </c>
      <c r="X4742" s="55" t="n">
        <f aca="false">IF(I4742="Male",0,1)</f>
        <v>1</v>
      </c>
      <c r="Y4742" s="55" t="n">
        <f aca="false">IF(OR(I4742="DNB",I4742="Dry DNB"),1,0)</f>
        <v>0</v>
      </c>
      <c r="Z4742" s="55" t="n">
        <f aca="false">IF(ISNUMBER(W4742),A4742-W4742,"")</f>
        <v>44</v>
      </c>
      <c r="AA4742" s="55" t="n">
        <f aca="false">MATCH(A4742,DATAS,0)</f>
        <v>1</v>
      </c>
      <c r="AB4742" s="55" t="n">
        <f aca="false">IF(AND(E4742&gt;0,OR(AND(B4742&gt;=1,B4742&lt;=6),B4742=10)),1,0)</f>
        <v>0</v>
      </c>
      <c r="AC4742" s="55" t="n">
        <f aca="false">IF(AND(E4742&gt;0,B4742=10),1,0)</f>
        <v>0</v>
      </c>
      <c r="AD4742" s="0" t="str">
        <f aca="false">IF(AND(C4741=C4742,AA4741=AA4742-1),AB4741,"")</f>
        <v/>
      </c>
      <c r="AE4742" s="0" t="str">
        <f aca="false">IF(AND(C4741=C4742,AA4741=AA4742-1),AC4741,"")</f>
        <v/>
      </c>
      <c r="AF4742" s="0" t="str">
        <f aca="false">IF(AA4742=1,"",IF(AND(AB4742=1,AD4742&lt;&gt;1),1,0))</f>
        <v/>
      </c>
      <c r="AG4742" s="0" t="str">
        <f aca="false">IF(AA4742=1,"",IF(AND(AC4742=1,AE4742&lt;&gt;1),1,0))</f>
        <v/>
      </c>
      <c r="AH4742" s="60" t="str">
        <f aca="false">IF(AND(E4742&gt;0,AA4742&lt;2,NOT(AND(C4743=C4742,AA4743=AA4742+1))),INDEX(DATAS,AA4742+1),"")</f>
        <v/>
      </c>
      <c r="AI4742" s="60" t="str">
        <f aca="false">IF(AND(AC4742=1,AA4742&lt;2),IF(AND(C4743=C4742,AA4743=AA4742+1),IF(AC4743=1,"",INDEX(DATAS,AA4742+1)),INDEX(DATAS,AA4742+1)),"")</f>
        <v/>
      </c>
    </row>
    <row r="4743" customFormat="false" ht="15" hidden="false" customHeight="false" outlineLevel="0" collapsed="false">
      <c r="A4743" s="60" t="n">
        <v>46310</v>
      </c>
      <c r="B4743" s="0" t="n">
        <v>8</v>
      </c>
      <c r="C4743" s="0" t="n">
        <v>6680</v>
      </c>
      <c r="E4743" s="0" t="n">
        <v>0</v>
      </c>
      <c r="F4743" s="55" t="s">
        <v>1270</v>
      </c>
      <c r="I4743" s="55" t="s">
        <v>157</v>
      </c>
      <c r="L4743" s="0" t="n">
        <v>46</v>
      </c>
      <c r="U4743" s="0" t="n">
        <v>478</v>
      </c>
      <c r="V4743" s="0" t="n">
        <v>2</v>
      </c>
      <c r="W4743" s="60" t="n">
        <v>46265</v>
      </c>
      <c r="X4743" s="55" t="n">
        <f aca="false">IF(I4743="Male",0,1)</f>
        <v>1</v>
      </c>
      <c r="Y4743" s="55" t="n">
        <f aca="false">IF(OR(I4743="DNB",I4743="Dry DNB"),1,0)</f>
        <v>0</v>
      </c>
      <c r="Z4743" s="55" t="n">
        <f aca="false">IF(ISNUMBER(W4743),A4743-W4743,"")</f>
        <v>45</v>
      </c>
      <c r="AA4743" s="55" t="n">
        <f aca="false">MATCH(A4743,DATAS,0)</f>
        <v>2</v>
      </c>
      <c r="AB4743" s="55" t="n">
        <f aca="false">IF(AND(E4743&gt;0,OR(AND(B4743&gt;=1,B4743&lt;=6),B4743=10)),1,0)</f>
        <v>0</v>
      </c>
      <c r="AC4743" s="55" t="n">
        <f aca="false">IF(AND(E4743&gt;0,B4743=10),1,0)</f>
        <v>0</v>
      </c>
      <c r="AD4743" s="55" t="n">
        <f aca="false">IF(AND(C4742=C4743,AA4742=AA4743-1),AB4742,"")</f>
        <v>0</v>
      </c>
      <c r="AE4743" s="55" t="n">
        <f aca="false">IF(AND(C4742=C4743,AA4742=AA4743-1),AC4742,"")</f>
        <v>0</v>
      </c>
      <c r="AF4743" s="55" t="n">
        <f aca="false">IF(AA4743=1,"",IF(AND(AB4743=1,AD4743&lt;&gt;1),1,0))</f>
        <v>0</v>
      </c>
      <c r="AG4743" s="55" t="n">
        <f aca="false">IF(AA4743=1,"",IF(AND(AC4743=1,AE4743&lt;&gt;1),1,0))</f>
        <v>0</v>
      </c>
      <c r="AH4743" s="60" t="str">
        <f aca="false">IF(AND(E4743&gt;0,AA4743&lt;2,NOT(AND(C4744=C4743,AA4744=AA4743+1))),INDEX(DATAS,AA4743+1),"")</f>
        <v/>
      </c>
      <c r="AI4743" s="60" t="str">
        <f aca="false">IF(AND(AC4743=1,AA4743&lt;2),IF(AND(C4744=C4743,AA4744=AA4743+1),IF(AC4744=1,"",INDEX(DATAS,AA4743+1)),INDEX(DATAS,AA4743+1)),"")</f>
        <v/>
      </c>
    </row>
    <row r="4744" customFormat="false" ht="15" hidden="false" customHeight="false" outlineLevel="0" collapsed="false">
      <c r="A4744" s="60" t="n">
        <v>46309</v>
      </c>
      <c r="B4744" s="0" t="n">
        <v>8</v>
      </c>
      <c r="C4744" s="0" t="n">
        <v>6681</v>
      </c>
      <c r="E4744" s="0" t="n">
        <v>0</v>
      </c>
      <c r="F4744" s="55" t="s">
        <v>1271</v>
      </c>
      <c r="I4744" s="55" t="s">
        <v>157</v>
      </c>
      <c r="L4744" s="0" t="n">
        <v>77</v>
      </c>
      <c r="U4744" s="0" t="n">
        <v>476</v>
      </c>
      <c r="V4744" s="0" t="n">
        <v>1</v>
      </c>
      <c r="W4744" s="60" t="n">
        <v>46233</v>
      </c>
      <c r="X4744" s="55" t="n">
        <f aca="false">IF(I4744="Male",0,1)</f>
        <v>1</v>
      </c>
      <c r="Y4744" s="55" t="n">
        <f aca="false">IF(OR(I4744="DNB",I4744="Dry DNB"),1,0)</f>
        <v>0</v>
      </c>
      <c r="Z4744" s="55" t="n">
        <f aca="false">IF(ISNUMBER(W4744),A4744-W4744,"")</f>
        <v>76</v>
      </c>
      <c r="AA4744" s="55" t="n">
        <f aca="false">MATCH(A4744,DATAS,0)</f>
        <v>1</v>
      </c>
      <c r="AB4744" s="55" t="n">
        <f aca="false">IF(AND(E4744&gt;0,OR(AND(B4744&gt;=1,B4744&lt;=6),B4744=10)),1,0)</f>
        <v>0</v>
      </c>
      <c r="AC4744" s="55" t="n">
        <f aca="false">IF(AND(E4744&gt;0,B4744=10),1,0)</f>
        <v>0</v>
      </c>
      <c r="AD4744" s="0" t="str">
        <f aca="false">IF(AND(C4743=C4744,AA4743=AA4744-1),AB4743,"")</f>
        <v/>
      </c>
      <c r="AE4744" s="0" t="str">
        <f aca="false">IF(AND(C4743=C4744,AA4743=AA4744-1),AC4743,"")</f>
        <v/>
      </c>
      <c r="AF4744" s="0" t="str">
        <f aca="false">IF(AA4744=1,"",IF(AND(AB4744=1,AD4744&lt;&gt;1),1,0))</f>
        <v/>
      </c>
      <c r="AG4744" s="0" t="str">
        <f aca="false">IF(AA4744=1,"",IF(AND(AC4744=1,AE4744&lt;&gt;1),1,0))</f>
        <v/>
      </c>
      <c r="AH4744" s="60" t="str">
        <f aca="false">IF(AND(E4744&gt;0,AA4744&lt;2,NOT(AND(C4745=C4744,AA4745=AA4744+1))),INDEX(DATAS,AA4744+1),"")</f>
        <v/>
      </c>
      <c r="AI4744" s="60" t="str">
        <f aca="false">IF(AND(AC4744=1,AA4744&lt;2),IF(AND(C4745=C4744,AA4745=AA4744+1),IF(AC4745=1,"",INDEX(DATAS,AA4744+1)),INDEX(DATAS,AA4744+1)),"")</f>
        <v/>
      </c>
    </row>
    <row r="4745" customFormat="false" ht="15" hidden="false" customHeight="false" outlineLevel="0" collapsed="false">
      <c r="A4745" s="60" t="n">
        <v>46310</v>
      </c>
      <c r="B4745" s="0" t="n">
        <v>8</v>
      </c>
      <c r="C4745" s="0" t="n">
        <v>6681</v>
      </c>
      <c r="E4745" s="0" t="n">
        <v>0</v>
      </c>
      <c r="F4745" s="55" t="s">
        <v>1271</v>
      </c>
      <c r="I4745" s="55" t="s">
        <v>157</v>
      </c>
      <c r="L4745" s="0" t="n">
        <v>78</v>
      </c>
      <c r="U4745" s="0" t="n">
        <v>477</v>
      </c>
      <c r="V4745" s="0" t="n">
        <v>1</v>
      </c>
      <c r="W4745" s="60" t="n">
        <v>46233</v>
      </c>
      <c r="X4745" s="55" t="n">
        <f aca="false">IF(I4745="Male",0,1)</f>
        <v>1</v>
      </c>
      <c r="Y4745" s="55" t="n">
        <f aca="false">IF(OR(I4745="DNB",I4745="Dry DNB"),1,0)</f>
        <v>0</v>
      </c>
      <c r="Z4745" s="55" t="n">
        <f aca="false">IF(ISNUMBER(W4745),A4745-W4745,"")</f>
        <v>77</v>
      </c>
      <c r="AA4745" s="55" t="n">
        <f aca="false">MATCH(A4745,DATAS,0)</f>
        <v>2</v>
      </c>
      <c r="AB4745" s="55" t="n">
        <f aca="false">IF(AND(E4745&gt;0,OR(AND(B4745&gt;=1,B4745&lt;=6),B4745=10)),1,0)</f>
        <v>0</v>
      </c>
      <c r="AC4745" s="55" t="n">
        <f aca="false">IF(AND(E4745&gt;0,B4745=10),1,0)</f>
        <v>0</v>
      </c>
      <c r="AD4745" s="55" t="n">
        <f aca="false">IF(AND(C4744=C4745,AA4744=AA4745-1),AB4744,"")</f>
        <v>0</v>
      </c>
      <c r="AE4745" s="55" t="n">
        <f aca="false">IF(AND(C4744=C4745,AA4744=AA4745-1),AC4744,"")</f>
        <v>0</v>
      </c>
      <c r="AF4745" s="55" t="n">
        <f aca="false">IF(AA4745=1,"",IF(AND(AB4745=1,AD4745&lt;&gt;1),1,0))</f>
        <v>0</v>
      </c>
      <c r="AG4745" s="55" t="n">
        <f aca="false">IF(AA4745=1,"",IF(AND(AC4745=1,AE4745&lt;&gt;1),1,0))</f>
        <v>0</v>
      </c>
      <c r="AH4745" s="60" t="str">
        <f aca="false">IF(AND(E4745&gt;0,AA4745&lt;2,NOT(AND(C4746=C4745,AA4746=AA4745+1))),INDEX(DATAS,AA4745+1),"")</f>
        <v/>
      </c>
      <c r="AI4745" s="60" t="str">
        <f aca="false">IF(AND(AC4745=1,AA4745&lt;2),IF(AND(C4746=C4745,AA4746=AA4745+1),IF(AC4746=1,"",INDEX(DATAS,AA4745+1)),INDEX(DATAS,AA4745+1)),"")</f>
        <v/>
      </c>
    </row>
    <row r="4746" customFormat="false" ht="15" hidden="false" customHeight="false" outlineLevel="0" collapsed="false">
      <c r="A4746" s="60" t="n">
        <v>46309</v>
      </c>
      <c r="B4746" s="0" t="n">
        <v>8</v>
      </c>
      <c r="C4746" s="0" t="n">
        <v>6682</v>
      </c>
      <c r="E4746" s="0" t="n">
        <v>0</v>
      </c>
      <c r="F4746" s="55" t="s">
        <v>1271</v>
      </c>
      <c r="I4746" s="55" t="s">
        <v>157</v>
      </c>
      <c r="L4746" s="0" t="n">
        <v>63</v>
      </c>
      <c r="U4746" s="0" t="n">
        <v>476</v>
      </c>
      <c r="V4746" s="0" t="n">
        <v>1</v>
      </c>
      <c r="W4746" s="60" t="n">
        <v>46247</v>
      </c>
      <c r="X4746" s="55" t="n">
        <f aca="false">IF(I4746="Male",0,1)</f>
        <v>1</v>
      </c>
      <c r="Y4746" s="55" t="n">
        <f aca="false">IF(OR(I4746="DNB",I4746="Dry DNB"),1,0)</f>
        <v>0</v>
      </c>
      <c r="Z4746" s="55" t="n">
        <f aca="false">IF(ISNUMBER(W4746),A4746-W4746,"")</f>
        <v>62</v>
      </c>
      <c r="AA4746" s="55" t="n">
        <f aca="false">MATCH(A4746,DATAS,0)</f>
        <v>1</v>
      </c>
      <c r="AB4746" s="55" t="n">
        <f aca="false">IF(AND(E4746&gt;0,OR(AND(B4746&gt;=1,B4746&lt;=6),B4746=10)),1,0)</f>
        <v>0</v>
      </c>
      <c r="AC4746" s="55" t="n">
        <f aca="false">IF(AND(E4746&gt;0,B4746=10),1,0)</f>
        <v>0</v>
      </c>
      <c r="AD4746" s="0" t="str">
        <f aca="false">IF(AND(C4745=C4746,AA4745=AA4746-1),AB4745,"")</f>
        <v/>
      </c>
      <c r="AE4746" s="0" t="str">
        <f aca="false">IF(AND(C4745=C4746,AA4745=AA4746-1),AC4745,"")</f>
        <v/>
      </c>
      <c r="AF4746" s="0" t="str">
        <f aca="false">IF(AA4746=1,"",IF(AND(AB4746=1,AD4746&lt;&gt;1),1,0))</f>
        <v/>
      </c>
      <c r="AG4746" s="0" t="str">
        <f aca="false">IF(AA4746=1,"",IF(AND(AC4746=1,AE4746&lt;&gt;1),1,0))</f>
        <v/>
      </c>
      <c r="AH4746" s="60" t="str">
        <f aca="false">IF(AND(E4746&gt;0,AA4746&lt;2,NOT(AND(C4747=C4746,AA4747=AA4746+1))),INDEX(DATAS,AA4746+1),"")</f>
        <v/>
      </c>
      <c r="AI4746" s="60" t="str">
        <f aca="false">IF(AND(AC4746=1,AA4746&lt;2),IF(AND(C4747=C4746,AA4747=AA4746+1),IF(AC4747=1,"",INDEX(DATAS,AA4746+1)),INDEX(DATAS,AA4746+1)),"")</f>
        <v/>
      </c>
    </row>
    <row r="4747" customFormat="false" ht="15" hidden="false" customHeight="false" outlineLevel="0" collapsed="false">
      <c r="A4747" s="60" t="n">
        <v>46310</v>
      </c>
      <c r="B4747" s="0" t="n">
        <v>8</v>
      </c>
      <c r="C4747" s="0" t="n">
        <v>6682</v>
      </c>
      <c r="E4747" s="0" t="n">
        <v>0</v>
      </c>
      <c r="F4747" s="55" t="s">
        <v>1271</v>
      </c>
      <c r="I4747" s="55" t="s">
        <v>157</v>
      </c>
      <c r="L4747" s="0" t="n">
        <v>64</v>
      </c>
      <c r="U4747" s="0" t="n">
        <v>477</v>
      </c>
      <c r="V4747" s="0" t="n">
        <v>1</v>
      </c>
      <c r="W4747" s="60" t="n">
        <v>46247</v>
      </c>
      <c r="X4747" s="55" t="n">
        <f aca="false">IF(I4747="Male",0,1)</f>
        <v>1</v>
      </c>
      <c r="Y4747" s="55" t="n">
        <f aca="false">IF(OR(I4747="DNB",I4747="Dry DNB"),1,0)</f>
        <v>0</v>
      </c>
      <c r="Z4747" s="55" t="n">
        <f aca="false">IF(ISNUMBER(W4747),A4747-W4747,"")</f>
        <v>63</v>
      </c>
      <c r="AA4747" s="55" t="n">
        <f aca="false">MATCH(A4747,DATAS,0)</f>
        <v>2</v>
      </c>
      <c r="AB4747" s="55" t="n">
        <f aca="false">IF(AND(E4747&gt;0,OR(AND(B4747&gt;=1,B4747&lt;=6),B4747=10)),1,0)</f>
        <v>0</v>
      </c>
      <c r="AC4747" s="55" t="n">
        <f aca="false">IF(AND(E4747&gt;0,B4747=10),1,0)</f>
        <v>0</v>
      </c>
      <c r="AD4747" s="55" t="n">
        <f aca="false">IF(AND(C4746=C4747,AA4746=AA4747-1),AB4746,"")</f>
        <v>0</v>
      </c>
      <c r="AE4747" s="55" t="n">
        <f aca="false">IF(AND(C4746=C4747,AA4746=AA4747-1),AC4746,"")</f>
        <v>0</v>
      </c>
      <c r="AF4747" s="55" t="n">
        <f aca="false">IF(AA4747=1,"",IF(AND(AB4747=1,AD4747&lt;&gt;1),1,0))</f>
        <v>0</v>
      </c>
      <c r="AG4747" s="55" t="n">
        <f aca="false">IF(AA4747=1,"",IF(AND(AC4747=1,AE4747&lt;&gt;1),1,0))</f>
        <v>0</v>
      </c>
      <c r="AH4747" s="60" t="str">
        <f aca="false">IF(AND(E4747&gt;0,AA4747&lt;2,NOT(AND(C4748=C4747,AA4748=AA4747+1))),INDEX(DATAS,AA4747+1),"")</f>
        <v/>
      </c>
      <c r="AI4747" s="60" t="str">
        <f aca="false">IF(AND(AC4747=1,AA4747&lt;2),IF(AND(C4748=C4747,AA4748=AA4747+1),IF(AC4748=1,"",INDEX(DATAS,AA4747+1)),INDEX(DATAS,AA4747+1)),"")</f>
        <v/>
      </c>
    </row>
    <row r="4748" customFormat="false" ht="15" hidden="false" customHeight="false" outlineLevel="0" collapsed="false">
      <c r="A4748" s="60" t="n">
        <v>46309</v>
      </c>
      <c r="B4748" s="0" t="n">
        <v>11</v>
      </c>
      <c r="C4748" s="0" t="n">
        <v>6683</v>
      </c>
      <c r="E4748" s="0" t="n">
        <v>0</v>
      </c>
      <c r="F4748" s="55" t="s">
        <v>1272</v>
      </c>
      <c r="I4748" s="55" t="s">
        <v>187</v>
      </c>
      <c r="U4748" s="0" t="n">
        <v>475</v>
      </c>
      <c r="V4748" s="0" t="n">
        <v>4</v>
      </c>
      <c r="W4748" s="60" t="n">
        <v>46285</v>
      </c>
      <c r="X4748" s="55" t="n">
        <f aca="false">IF(I4748="Male",0,1)</f>
        <v>1</v>
      </c>
      <c r="Y4748" s="55" t="n">
        <f aca="false">IF(OR(I4748="DNB",I4748="Dry DNB"),1,0)</f>
        <v>0</v>
      </c>
      <c r="Z4748" s="55" t="n">
        <f aca="false">IF(ISNUMBER(W4748),A4748-W4748,"")</f>
        <v>24</v>
      </c>
      <c r="AA4748" s="55" t="n">
        <f aca="false">MATCH(A4748,DATAS,0)</f>
        <v>1</v>
      </c>
      <c r="AB4748" s="55" t="n">
        <f aca="false">IF(AND(E4748&gt;0,OR(AND(B4748&gt;=1,B4748&lt;=6),B4748=10)),1,0)</f>
        <v>0</v>
      </c>
      <c r="AC4748" s="55" t="n">
        <f aca="false">IF(AND(E4748&gt;0,B4748=10),1,0)</f>
        <v>0</v>
      </c>
      <c r="AD4748" s="0" t="str">
        <f aca="false">IF(AND(C4747=C4748,AA4747=AA4748-1),AB4747,"")</f>
        <v/>
      </c>
      <c r="AE4748" s="0" t="str">
        <f aca="false">IF(AND(C4747=C4748,AA4747=AA4748-1),AC4747,"")</f>
        <v/>
      </c>
      <c r="AF4748" s="0" t="str">
        <f aca="false">IF(AA4748=1,"",IF(AND(AB4748=1,AD4748&lt;&gt;1),1,0))</f>
        <v/>
      </c>
      <c r="AG4748" s="0" t="str">
        <f aca="false">IF(AA4748=1,"",IF(AND(AC4748=1,AE4748&lt;&gt;1),1,0))</f>
        <v/>
      </c>
      <c r="AH4748" s="60" t="str">
        <f aca="false">IF(AND(E4748&gt;0,AA4748&lt;2,NOT(AND(C4749=C4748,AA4749=AA4748+1))),INDEX(DATAS,AA4748+1),"")</f>
        <v/>
      </c>
      <c r="AI4748" s="60" t="str">
        <f aca="false">IF(AND(AC4748=1,AA4748&lt;2),IF(AND(C4749=C4748,AA4749=AA4748+1),IF(AC4749=1,"",INDEX(DATAS,AA4748+1)),INDEX(DATAS,AA4748+1)),"")</f>
        <v/>
      </c>
    </row>
    <row r="4749" customFormat="false" ht="15" hidden="false" customHeight="false" outlineLevel="0" collapsed="false">
      <c r="A4749" s="60" t="n">
        <v>46310</v>
      </c>
      <c r="B4749" s="0" t="n">
        <v>11</v>
      </c>
      <c r="C4749" s="0" t="n">
        <v>6683</v>
      </c>
      <c r="E4749" s="0" t="n">
        <v>0</v>
      </c>
      <c r="F4749" s="55" t="s">
        <v>1272</v>
      </c>
      <c r="I4749" s="55" t="s">
        <v>187</v>
      </c>
      <c r="U4749" s="0" t="n">
        <v>476</v>
      </c>
      <c r="V4749" s="0" t="n">
        <v>4</v>
      </c>
      <c r="W4749" s="60" t="n">
        <v>46285</v>
      </c>
      <c r="X4749" s="55" t="n">
        <f aca="false">IF(I4749="Male",0,1)</f>
        <v>1</v>
      </c>
      <c r="Y4749" s="55" t="n">
        <f aca="false">IF(OR(I4749="DNB",I4749="Dry DNB"),1,0)</f>
        <v>0</v>
      </c>
      <c r="Z4749" s="55" t="n">
        <f aca="false">IF(ISNUMBER(W4749),A4749-W4749,"")</f>
        <v>25</v>
      </c>
      <c r="AA4749" s="55" t="n">
        <f aca="false">MATCH(A4749,DATAS,0)</f>
        <v>2</v>
      </c>
      <c r="AB4749" s="55" t="n">
        <f aca="false">IF(AND(E4749&gt;0,OR(AND(B4749&gt;=1,B4749&lt;=6),B4749=10)),1,0)</f>
        <v>0</v>
      </c>
      <c r="AC4749" s="55" t="n">
        <f aca="false">IF(AND(E4749&gt;0,B4749=10),1,0)</f>
        <v>0</v>
      </c>
      <c r="AD4749" s="55" t="n">
        <f aca="false">IF(AND(C4748=C4749,AA4748=AA4749-1),AB4748,"")</f>
        <v>0</v>
      </c>
      <c r="AE4749" s="55" t="n">
        <f aca="false">IF(AND(C4748=C4749,AA4748=AA4749-1),AC4748,"")</f>
        <v>0</v>
      </c>
      <c r="AF4749" s="55" t="n">
        <f aca="false">IF(AA4749=1,"",IF(AND(AB4749=1,AD4749&lt;&gt;1),1,0))</f>
        <v>0</v>
      </c>
      <c r="AG4749" s="55" t="n">
        <f aca="false">IF(AA4749=1,"",IF(AND(AC4749=1,AE4749&lt;&gt;1),1,0))</f>
        <v>0</v>
      </c>
      <c r="AH4749" s="60" t="str">
        <f aca="false">IF(AND(E4749&gt;0,AA4749&lt;2,NOT(AND(C4750=C4749,AA4750=AA4749+1))),INDEX(DATAS,AA4749+1),"")</f>
        <v/>
      </c>
      <c r="AI4749" s="60" t="str">
        <f aca="false">IF(AND(AC4749=1,AA4749&lt;2),IF(AND(C4750=C4749,AA4750=AA4749+1),IF(AC4750=1,"",INDEX(DATAS,AA4749+1)),INDEX(DATAS,AA4749+1)),"")</f>
        <v/>
      </c>
    </row>
    <row r="4750" customFormat="false" ht="15" hidden="false" customHeight="false" outlineLevel="0" collapsed="false">
      <c r="A4750" s="60" t="n">
        <v>46309</v>
      </c>
      <c r="B4750" s="0" t="n">
        <v>8</v>
      </c>
      <c r="C4750" s="0" t="n">
        <v>6684</v>
      </c>
      <c r="E4750" s="0" t="n">
        <v>0</v>
      </c>
      <c r="F4750" s="55" t="s">
        <v>1272</v>
      </c>
      <c r="I4750" s="55" t="s">
        <v>157</v>
      </c>
      <c r="L4750" s="0" t="n">
        <v>73</v>
      </c>
      <c r="U4750" s="0" t="n">
        <v>475</v>
      </c>
      <c r="V4750" s="0" t="n">
        <v>1</v>
      </c>
      <c r="W4750" s="60" t="n">
        <v>46237</v>
      </c>
      <c r="X4750" s="55" t="n">
        <f aca="false">IF(I4750="Male",0,1)</f>
        <v>1</v>
      </c>
      <c r="Y4750" s="55" t="n">
        <f aca="false">IF(OR(I4750="DNB",I4750="Dry DNB"),1,0)</f>
        <v>0</v>
      </c>
      <c r="Z4750" s="55" t="n">
        <f aca="false">IF(ISNUMBER(W4750),A4750-W4750,"")</f>
        <v>72</v>
      </c>
      <c r="AA4750" s="55" t="n">
        <f aca="false">MATCH(A4750,DATAS,0)</f>
        <v>1</v>
      </c>
      <c r="AB4750" s="55" t="n">
        <f aca="false">IF(AND(E4750&gt;0,OR(AND(B4750&gt;=1,B4750&lt;=6),B4750=10)),1,0)</f>
        <v>0</v>
      </c>
      <c r="AC4750" s="55" t="n">
        <f aca="false">IF(AND(E4750&gt;0,B4750=10),1,0)</f>
        <v>0</v>
      </c>
      <c r="AD4750" s="0" t="str">
        <f aca="false">IF(AND(C4749=C4750,AA4749=AA4750-1),AB4749,"")</f>
        <v/>
      </c>
      <c r="AE4750" s="0" t="str">
        <f aca="false">IF(AND(C4749=C4750,AA4749=AA4750-1),AC4749,"")</f>
        <v/>
      </c>
      <c r="AF4750" s="0" t="str">
        <f aca="false">IF(AA4750=1,"",IF(AND(AB4750=1,AD4750&lt;&gt;1),1,0))</f>
        <v/>
      </c>
      <c r="AG4750" s="0" t="str">
        <f aca="false">IF(AA4750=1,"",IF(AND(AC4750=1,AE4750&lt;&gt;1),1,0))</f>
        <v/>
      </c>
      <c r="AH4750" s="60" t="str">
        <f aca="false">IF(AND(E4750&gt;0,AA4750&lt;2,NOT(AND(C4751=C4750,AA4751=AA4750+1))),INDEX(DATAS,AA4750+1),"")</f>
        <v/>
      </c>
      <c r="AI4750" s="60" t="str">
        <f aca="false">IF(AND(AC4750=1,AA4750&lt;2),IF(AND(C4751=C4750,AA4751=AA4750+1),IF(AC4751=1,"",INDEX(DATAS,AA4750+1)),INDEX(DATAS,AA4750+1)),"")</f>
        <v/>
      </c>
    </row>
    <row r="4751" customFormat="false" ht="15" hidden="false" customHeight="false" outlineLevel="0" collapsed="false">
      <c r="A4751" s="60" t="n">
        <v>46310</v>
      </c>
      <c r="B4751" s="0" t="n">
        <v>8</v>
      </c>
      <c r="C4751" s="0" t="n">
        <v>6684</v>
      </c>
      <c r="E4751" s="0" t="n">
        <v>0</v>
      </c>
      <c r="F4751" s="55" t="s">
        <v>1272</v>
      </c>
      <c r="I4751" s="55" t="s">
        <v>157</v>
      </c>
      <c r="L4751" s="0" t="n">
        <v>74</v>
      </c>
      <c r="U4751" s="0" t="n">
        <v>476</v>
      </c>
      <c r="V4751" s="0" t="n">
        <v>1</v>
      </c>
      <c r="W4751" s="60" t="n">
        <v>46237</v>
      </c>
      <c r="X4751" s="55" t="n">
        <f aca="false">IF(I4751="Male",0,1)</f>
        <v>1</v>
      </c>
      <c r="Y4751" s="55" t="n">
        <f aca="false">IF(OR(I4751="DNB",I4751="Dry DNB"),1,0)</f>
        <v>0</v>
      </c>
      <c r="Z4751" s="55" t="n">
        <f aca="false">IF(ISNUMBER(W4751),A4751-W4751,"")</f>
        <v>73</v>
      </c>
      <c r="AA4751" s="55" t="n">
        <f aca="false">MATCH(A4751,DATAS,0)</f>
        <v>2</v>
      </c>
      <c r="AB4751" s="55" t="n">
        <f aca="false">IF(AND(E4751&gt;0,OR(AND(B4751&gt;=1,B4751&lt;=6),B4751=10)),1,0)</f>
        <v>0</v>
      </c>
      <c r="AC4751" s="55" t="n">
        <f aca="false">IF(AND(E4751&gt;0,B4751=10),1,0)</f>
        <v>0</v>
      </c>
      <c r="AD4751" s="55" t="n">
        <f aca="false">IF(AND(C4750=C4751,AA4750=AA4751-1),AB4750,"")</f>
        <v>0</v>
      </c>
      <c r="AE4751" s="55" t="n">
        <f aca="false">IF(AND(C4750=C4751,AA4750=AA4751-1),AC4750,"")</f>
        <v>0</v>
      </c>
      <c r="AF4751" s="55" t="n">
        <f aca="false">IF(AA4751=1,"",IF(AND(AB4751=1,AD4751&lt;&gt;1),1,0))</f>
        <v>0</v>
      </c>
      <c r="AG4751" s="55" t="n">
        <f aca="false">IF(AA4751=1,"",IF(AND(AC4751=1,AE4751&lt;&gt;1),1,0))</f>
        <v>0</v>
      </c>
      <c r="AH4751" s="60" t="str">
        <f aca="false">IF(AND(E4751&gt;0,AA4751&lt;2,NOT(AND(C4752=C4751,AA4752=AA4751+1))),INDEX(DATAS,AA4751+1),"")</f>
        <v/>
      </c>
      <c r="AI4751" s="60" t="str">
        <f aca="false">IF(AND(AC4751=1,AA4751&lt;2),IF(AND(C4752=C4751,AA4752=AA4751+1),IF(AC4752=1,"",INDEX(DATAS,AA4751+1)),INDEX(DATAS,AA4751+1)),"")</f>
        <v/>
      </c>
    </row>
    <row r="4752" customFormat="false" ht="15" hidden="false" customHeight="false" outlineLevel="0" collapsed="false">
      <c r="A4752" s="60" t="n">
        <v>46309</v>
      </c>
      <c r="B4752" s="0" t="n">
        <v>11</v>
      </c>
      <c r="C4752" s="0" t="n">
        <v>6685</v>
      </c>
      <c r="E4752" s="0" t="n">
        <v>0</v>
      </c>
      <c r="F4752" s="55" t="s">
        <v>1272</v>
      </c>
      <c r="I4752" s="55" t="s">
        <v>187</v>
      </c>
      <c r="U4752" s="0" t="n">
        <v>475</v>
      </c>
      <c r="V4752" s="0" t="n">
        <v>2</v>
      </c>
      <c r="W4752" s="60" t="n">
        <v>46303</v>
      </c>
      <c r="X4752" s="55" t="n">
        <f aca="false">IF(I4752="Male",0,1)</f>
        <v>1</v>
      </c>
      <c r="Y4752" s="55" t="n">
        <f aca="false">IF(OR(I4752="DNB",I4752="Dry DNB"),1,0)</f>
        <v>0</v>
      </c>
      <c r="Z4752" s="55" t="n">
        <f aca="false">IF(ISNUMBER(W4752),A4752-W4752,"")</f>
        <v>6</v>
      </c>
      <c r="AA4752" s="55" t="n">
        <f aca="false">MATCH(A4752,DATAS,0)</f>
        <v>1</v>
      </c>
      <c r="AB4752" s="55" t="n">
        <f aca="false">IF(AND(E4752&gt;0,OR(AND(B4752&gt;=1,B4752&lt;=6),B4752=10)),1,0)</f>
        <v>0</v>
      </c>
      <c r="AC4752" s="55" t="n">
        <f aca="false">IF(AND(E4752&gt;0,B4752=10),1,0)</f>
        <v>0</v>
      </c>
      <c r="AD4752" s="0" t="str">
        <f aca="false">IF(AND(C4751=C4752,AA4751=AA4752-1),AB4751,"")</f>
        <v/>
      </c>
      <c r="AE4752" s="0" t="str">
        <f aca="false">IF(AND(C4751=C4752,AA4751=AA4752-1),AC4751,"")</f>
        <v/>
      </c>
      <c r="AF4752" s="0" t="str">
        <f aca="false">IF(AA4752=1,"",IF(AND(AB4752=1,AD4752&lt;&gt;1),1,0))</f>
        <v/>
      </c>
      <c r="AG4752" s="0" t="str">
        <f aca="false">IF(AA4752=1,"",IF(AND(AC4752=1,AE4752&lt;&gt;1),1,0))</f>
        <v/>
      </c>
      <c r="AH4752" s="60" t="str">
        <f aca="false">IF(AND(E4752&gt;0,AA4752&lt;2,NOT(AND(C4753=C4752,AA4753=AA4752+1))),INDEX(DATAS,AA4752+1),"")</f>
        <v/>
      </c>
      <c r="AI4752" s="60" t="str">
        <f aca="false">IF(AND(AC4752=1,AA4752&lt;2),IF(AND(C4753=C4752,AA4753=AA4752+1),IF(AC4753=1,"",INDEX(DATAS,AA4752+1)),INDEX(DATAS,AA4752+1)),"")</f>
        <v/>
      </c>
    </row>
    <row r="4753" customFormat="false" ht="15" hidden="false" customHeight="false" outlineLevel="0" collapsed="false">
      <c r="A4753" s="60" t="n">
        <v>46310</v>
      </c>
      <c r="B4753" s="0" t="n">
        <v>11</v>
      </c>
      <c r="C4753" s="0" t="n">
        <v>6685</v>
      </c>
      <c r="E4753" s="0" t="n">
        <v>0</v>
      </c>
      <c r="F4753" s="55" t="s">
        <v>1272</v>
      </c>
      <c r="I4753" s="55" t="s">
        <v>187</v>
      </c>
      <c r="U4753" s="0" t="n">
        <v>476</v>
      </c>
      <c r="V4753" s="0" t="n">
        <v>2</v>
      </c>
      <c r="W4753" s="60" t="n">
        <v>46303</v>
      </c>
      <c r="X4753" s="55" t="n">
        <f aca="false">IF(I4753="Male",0,1)</f>
        <v>1</v>
      </c>
      <c r="Y4753" s="55" t="n">
        <f aca="false">IF(OR(I4753="DNB",I4753="Dry DNB"),1,0)</f>
        <v>0</v>
      </c>
      <c r="Z4753" s="55" t="n">
        <f aca="false">IF(ISNUMBER(W4753),A4753-W4753,"")</f>
        <v>7</v>
      </c>
      <c r="AA4753" s="55" t="n">
        <f aca="false">MATCH(A4753,DATAS,0)</f>
        <v>2</v>
      </c>
      <c r="AB4753" s="55" t="n">
        <f aca="false">IF(AND(E4753&gt;0,OR(AND(B4753&gt;=1,B4753&lt;=6),B4753=10)),1,0)</f>
        <v>0</v>
      </c>
      <c r="AC4753" s="55" t="n">
        <f aca="false">IF(AND(E4753&gt;0,B4753=10),1,0)</f>
        <v>0</v>
      </c>
      <c r="AD4753" s="55" t="n">
        <f aca="false">IF(AND(C4752=C4753,AA4752=AA4753-1),AB4752,"")</f>
        <v>0</v>
      </c>
      <c r="AE4753" s="55" t="n">
        <f aca="false">IF(AND(C4752=C4753,AA4752=AA4753-1),AC4752,"")</f>
        <v>0</v>
      </c>
      <c r="AF4753" s="55" t="n">
        <f aca="false">IF(AA4753=1,"",IF(AND(AB4753=1,AD4753&lt;&gt;1),1,0))</f>
        <v>0</v>
      </c>
      <c r="AG4753" s="55" t="n">
        <f aca="false">IF(AA4753=1,"",IF(AND(AC4753=1,AE4753&lt;&gt;1),1,0))</f>
        <v>0</v>
      </c>
      <c r="AH4753" s="60" t="str">
        <f aca="false">IF(AND(E4753&gt;0,AA4753&lt;2,NOT(AND(C4754=C4753,AA4754=AA4753+1))),INDEX(DATAS,AA4753+1),"")</f>
        <v/>
      </c>
      <c r="AI4753" s="60" t="str">
        <f aca="false">IF(AND(AC4753=1,AA4753&lt;2),IF(AND(C4754=C4753,AA4754=AA4753+1),IF(AC4754=1,"",INDEX(DATAS,AA4753+1)),INDEX(DATAS,AA4753+1)),"")</f>
        <v/>
      </c>
    </row>
    <row r="4754" customFormat="false" ht="15" hidden="false" customHeight="false" outlineLevel="0" collapsed="false">
      <c r="A4754" s="60" t="n">
        <v>46309</v>
      </c>
      <c r="B4754" s="0" t="n">
        <v>8</v>
      </c>
      <c r="C4754" s="0" t="n">
        <v>6687</v>
      </c>
      <c r="E4754" s="0" t="n">
        <v>0</v>
      </c>
      <c r="F4754" s="55" t="s">
        <v>1272</v>
      </c>
      <c r="I4754" s="55" t="s">
        <v>157</v>
      </c>
      <c r="L4754" s="0" t="n">
        <v>55</v>
      </c>
      <c r="U4754" s="0" t="n">
        <v>475</v>
      </c>
      <c r="V4754" s="0" t="n">
        <v>1</v>
      </c>
      <c r="X4754" s="55" t="n">
        <f aca="false">IF(I4754="Male",0,1)</f>
        <v>1</v>
      </c>
      <c r="Y4754" s="55" t="n">
        <f aca="false">IF(OR(I4754="DNB",I4754="Dry DNB"),1,0)</f>
        <v>0</v>
      </c>
      <c r="Z4754" s="0" t="str">
        <f aca="false">IF(ISNUMBER(W4754),A4754-W4754,"")</f>
        <v/>
      </c>
      <c r="AA4754" s="55" t="n">
        <f aca="false">MATCH(A4754,DATAS,0)</f>
        <v>1</v>
      </c>
      <c r="AB4754" s="55" t="n">
        <f aca="false">IF(AND(E4754&gt;0,OR(AND(B4754&gt;=1,B4754&lt;=6),B4754=10)),1,0)</f>
        <v>0</v>
      </c>
      <c r="AC4754" s="55" t="n">
        <f aca="false">IF(AND(E4754&gt;0,B4754=10),1,0)</f>
        <v>0</v>
      </c>
      <c r="AD4754" s="0" t="str">
        <f aca="false">IF(AND(C4753=C4754,AA4753=AA4754-1),AB4753,"")</f>
        <v/>
      </c>
      <c r="AE4754" s="0" t="str">
        <f aca="false">IF(AND(C4753=C4754,AA4753=AA4754-1),AC4753,"")</f>
        <v/>
      </c>
      <c r="AF4754" s="0" t="str">
        <f aca="false">IF(AA4754=1,"",IF(AND(AB4754=1,AD4754&lt;&gt;1),1,0))</f>
        <v/>
      </c>
      <c r="AG4754" s="0" t="str">
        <f aca="false">IF(AA4754=1,"",IF(AND(AC4754=1,AE4754&lt;&gt;1),1,0))</f>
        <v/>
      </c>
      <c r="AH4754" s="60" t="str">
        <f aca="false">IF(AND(E4754&gt;0,AA4754&lt;2,NOT(AND(C4755=C4754,AA4755=AA4754+1))),INDEX(DATAS,AA4754+1),"")</f>
        <v/>
      </c>
      <c r="AI4754" s="60" t="str">
        <f aca="false">IF(AND(AC4754=1,AA4754&lt;2),IF(AND(C4755=C4754,AA4755=AA4754+1),IF(AC4755=1,"",INDEX(DATAS,AA4754+1)),INDEX(DATAS,AA4754+1)),"")</f>
        <v/>
      </c>
    </row>
    <row r="4755" customFormat="false" ht="15" hidden="false" customHeight="false" outlineLevel="0" collapsed="false">
      <c r="A4755" s="60" t="n">
        <v>46310</v>
      </c>
      <c r="B4755" s="0" t="n">
        <v>8</v>
      </c>
      <c r="C4755" s="0" t="n">
        <v>6687</v>
      </c>
      <c r="E4755" s="0" t="n">
        <v>0</v>
      </c>
      <c r="F4755" s="55" t="s">
        <v>1272</v>
      </c>
      <c r="I4755" s="55" t="s">
        <v>157</v>
      </c>
      <c r="L4755" s="0" t="n">
        <v>56</v>
      </c>
      <c r="U4755" s="0" t="n">
        <v>476</v>
      </c>
      <c r="V4755" s="0" t="n">
        <v>1</v>
      </c>
      <c r="X4755" s="55" t="n">
        <f aca="false">IF(I4755="Male",0,1)</f>
        <v>1</v>
      </c>
      <c r="Y4755" s="55" t="n">
        <f aca="false">IF(OR(I4755="DNB",I4755="Dry DNB"),1,0)</f>
        <v>0</v>
      </c>
      <c r="Z4755" s="0" t="str">
        <f aca="false">IF(ISNUMBER(W4755),A4755-W4755,"")</f>
        <v/>
      </c>
      <c r="AA4755" s="55" t="n">
        <f aca="false">MATCH(A4755,DATAS,0)</f>
        <v>2</v>
      </c>
      <c r="AB4755" s="55" t="n">
        <f aca="false">IF(AND(E4755&gt;0,OR(AND(B4755&gt;=1,B4755&lt;=6),B4755=10)),1,0)</f>
        <v>0</v>
      </c>
      <c r="AC4755" s="55" t="n">
        <f aca="false">IF(AND(E4755&gt;0,B4755=10),1,0)</f>
        <v>0</v>
      </c>
      <c r="AD4755" s="55" t="n">
        <f aca="false">IF(AND(C4754=C4755,AA4754=AA4755-1),AB4754,"")</f>
        <v>0</v>
      </c>
      <c r="AE4755" s="55" t="n">
        <f aca="false">IF(AND(C4754=C4755,AA4754=AA4755-1),AC4754,"")</f>
        <v>0</v>
      </c>
      <c r="AF4755" s="55" t="n">
        <f aca="false">IF(AA4755=1,"",IF(AND(AB4755=1,AD4755&lt;&gt;1),1,0))</f>
        <v>0</v>
      </c>
      <c r="AG4755" s="55" t="n">
        <f aca="false">IF(AA4755=1,"",IF(AND(AC4755=1,AE4755&lt;&gt;1),1,0))</f>
        <v>0</v>
      </c>
      <c r="AH4755" s="60" t="str">
        <f aca="false">IF(AND(E4755&gt;0,AA4755&lt;2,NOT(AND(C4756=C4755,AA4756=AA4755+1))),INDEX(DATAS,AA4755+1),"")</f>
        <v/>
      </c>
      <c r="AI4755" s="60" t="str">
        <f aca="false">IF(AND(AC4755=1,AA4755&lt;2),IF(AND(C4756=C4755,AA4756=AA4755+1),IF(AC4756=1,"",INDEX(DATAS,AA4755+1)),INDEX(DATAS,AA4755+1)),"")</f>
        <v/>
      </c>
    </row>
    <row r="4756" customFormat="false" ht="15" hidden="false" customHeight="false" outlineLevel="0" collapsed="false">
      <c r="A4756" s="60" t="n">
        <v>46309</v>
      </c>
      <c r="B4756" s="0" t="n">
        <v>8</v>
      </c>
      <c r="C4756" s="0" t="n">
        <v>6688</v>
      </c>
      <c r="E4756" s="0" t="n">
        <v>0</v>
      </c>
      <c r="F4756" s="55" t="s">
        <v>1272</v>
      </c>
      <c r="I4756" s="55" t="s">
        <v>157</v>
      </c>
      <c r="L4756" s="0" t="n">
        <v>53</v>
      </c>
      <c r="U4756" s="0" t="n">
        <v>475</v>
      </c>
      <c r="V4756" s="0" t="n">
        <v>2</v>
      </c>
      <c r="W4756" s="60" t="n">
        <v>46257</v>
      </c>
      <c r="X4756" s="55" t="n">
        <f aca="false">IF(I4756="Male",0,1)</f>
        <v>1</v>
      </c>
      <c r="Y4756" s="55" t="n">
        <f aca="false">IF(OR(I4756="DNB",I4756="Dry DNB"),1,0)</f>
        <v>0</v>
      </c>
      <c r="Z4756" s="55" t="n">
        <f aca="false">IF(ISNUMBER(W4756),A4756-W4756,"")</f>
        <v>52</v>
      </c>
      <c r="AA4756" s="55" t="n">
        <f aca="false">MATCH(A4756,DATAS,0)</f>
        <v>1</v>
      </c>
      <c r="AB4756" s="55" t="n">
        <f aca="false">IF(AND(E4756&gt;0,OR(AND(B4756&gt;=1,B4756&lt;=6),B4756=10)),1,0)</f>
        <v>0</v>
      </c>
      <c r="AC4756" s="55" t="n">
        <f aca="false">IF(AND(E4756&gt;0,B4756=10),1,0)</f>
        <v>0</v>
      </c>
      <c r="AD4756" s="0" t="str">
        <f aca="false">IF(AND(C4755=C4756,AA4755=AA4756-1),AB4755,"")</f>
        <v/>
      </c>
      <c r="AE4756" s="0" t="str">
        <f aca="false">IF(AND(C4755=C4756,AA4755=AA4756-1),AC4755,"")</f>
        <v/>
      </c>
      <c r="AF4756" s="0" t="str">
        <f aca="false">IF(AA4756=1,"",IF(AND(AB4756=1,AD4756&lt;&gt;1),1,0))</f>
        <v/>
      </c>
      <c r="AG4756" s="0" t="str">
        <f aca="false">IF(AA4756=1,"",IF(AND(AC4756=1,AE4756&lt;&gt;1),1,0))</f>
        <v/>
      </c>
      <c r="AH4756" s="60" t="str">
        <f aca="false">IF(AND(E4756&gt;0,AA4756&lt;2,NOT(AND(C4757=C4756,AA4757=AA4756+1))),INDEX(DATAS,AA4756+1),"")</f>
        <v/>
      </c>
      <c r="AI4756" s="60" t="str">
        <f aca="false">IF(AND(AC4756=1,AA4756&lt;2),IF(AND(C4757=C4756,AA4757=AA4756+1),IF(AC4757=1,"",INDEX(DATAS,AA4756+1)),INDEX(DATAS,AA4756+1)),"")</f>
        <v/>
      </c>
    </row>
    <row r="4757" customFormat="false" ht="15" hidden="false" customHeight="false" outlineLevel="0" collapsed="false">
      <c r="A4757" s="60" t="n">
        <v>46310</v>
      </c>
      <c r="B4757" s="0" t="n">
        <v>8</v>
      </c>
      <c r="C4757" s="0" t="n">
        <v>6688</v>
      </c>
      <c r="E4757" s="0" t="n">
        <v>0</v>
      </c>
      <c r="F4757" s="55" t="s">
        <v>1272</v>
      </c>
      <c r="I4757" s="55" t="s">
        <v>157</v>
      </c>
      <c r="L4757" s="0" t="n">
        <v>54</v>
      </c>
      <c r="U4757" s="0" t="n">
        <v>476</v>
      </c>
      <c r="V4757" s="0" t="n">
        <v>2</v>
      </c>
      <c r="W4757" s="60" t="n">
        <v>46257</v>
      </c>
      <c r="X4757" s="55" t="n">
        <f aca="false">IF(I4757="Male",0,1)</f>
        <v>1</v>
      </c>
      <c r="Y4757" s="55" t="n">
        <f aca="false">IF(OR(I4757="DNB",I4757="Dry DNB"),1,0)</f>
        <v>0</v>
      </c>
      <c r="Z4757" s="55" t="n">
        <f aca="false">IF(ISNUMBER(W4757),A4757-W4757,"")</f>
        <v>53</v>
      </c>
      <c r="AA4757" s="55" t="n">
        <f aca="false">MATCH(A4757,DATAS,0)</f>
        <v>2</v>
      </c>
      <c r="AB4757" s="55" t="n">
        <f aca="false">IF(AND(E4757&gt;0,OR(AND(B4757&gt;=1,B4757&lt;=6),B4757=10)),1,0)</f>
        <v>0</v>
      </c>
      <c r="AC4757" s="55" t="n">
        <f aca="false">IF(AND(E4757&gt;0,B4757=10),1,0)</f>
        <v>0</v>
      </c>
      <c r="AD4757" s="55" t="n">
        <f aca="false">IF(AND(C4756=C4757,AA4756=AA4757-1),AB4756,"")</f>
        <v>0</v>
      </c>
      <c r="AE4757" s="55" t="n">
        <f aca="false">IF(AND(C4756=C4757,AA4756=AA4757-1),AC4756,"")</f>
        <v>0</v>
      </c>
      <c r="AF4757" s="55" t="n">
        <f aca="false">IF(AA4757=1,"",IF(AND(AB4757=1,AD4757&lt;&gt;1),1,0))</f>
        <v>0</v>
      </c>
      <c r="AG4757" s="55" t="n">
        <f aca="false">IF(AA4757=1,"",IF(AND(AC4757=1,AE4757&lt;&gt;1),1,0))</f>
        <v>0</v>
      </c>
      <c r="AH4757" s="60" t="str">
        <f aca="false">IF(AND(E4757&gt;0,AA4757&lt;2,NOT(AND(C4758=C4757,AA4758=AA4757+1))),INDEX(DATAS,AA4757+1),"")</f>
        <v/>
      </c>
      <c r="AI4757" s="60" t="str">
        <f aca="false">IF(AND(AC4757=1,AA4757&lt;2),IF(AND(C4758=C4757,AA4758=AA4757+1),IF(AC4758=1,"",INDEX(DATAS,AA4757+1)),INDEX(DATAS,AA4757+1)),"")</f>
        <v/>
      </c>
    </row>
    <row r="4758" customFormat="false" ht="15" hidden="false" customHeight="false" outlineLevel="0" collapsed="false">
      <c r="A4758" s="60" t="n">
        <v>46309</v>
      </c>
      <c r="B4758" s="0" t="n">
        <v>8</v>
      </c>
      <c r="C4758" s="0" t="n">
        <v>6689</v>
      </c>
      <c r="E4758" s="0" t="n">
        <v>0</v>
      </c>
      <c r="F4758" s="55" t="s">
        <v>1273</v>
      </c>
      <c r="I4758" s="55" t="s">
        <v>157</v>
      </c>
      <c r="L4758" s="0" t="n">
        <v>81</v>
      </c>
      <c r="U4758" s="0" t="n">
        <v>474</v>
      </c>
      <c r="V4758" s="0" t="n">
        <v>1</v>
      </c>
      <c r="W4758" s="60" t="n">
        <v>46229</v>
      </c>
      <c r="X4758" s="55" t="n">
        <f aca="false">IF(I4758="Male",0,1)</f>
        <v>1</v>
      </c>
      <c r="Y4758" s="55" t="n">
        <f aca="false">IF(OR(I4758="DNB",I4758="Dry DNB"),1,0)</f>
        <v>0</v>
      </c>
      <c r="Z4758" s="55" t="n">
        <f aca="false">IF(ISNUMBER(W4758),A4758-W4758,"")</f>
        <v>80</v>
      </c>
      <c r="AA4758" s="55" t="n">
        <f aca="false">MATCH(A4758,DATAS,0)</f>
        <v>1</v>
      </c>
      <c r="AB4758" s="55" t="n">
        <f aca="false">IF(AND(E4758&gt;0,OR(AND(B4758&gt;=1,B4758&lt;=6),B4758=10)),1,0)</f>
        <v>0</v>
      </c>
      <c r="AC4758" s="55" t="n">
        <f aca="false">IF(AND(E4758&gt;0,B4758=10),1,0)</f>
        <v>0</v>
      </c>
      <c r="AD4758" s="0" t="str">
        <f aca="false">IF(AND(C4757=C4758,AA4757=AA4758-1),AB4757,"")</f>
        <v/>
      </c>
      <c r="AE4758" s="0" t="str">
        <f aca="false">IF(AND(C4757=C4758,AA4757=AA4758-1),AC4757,"")</f>
        <v/>
      </c>
      <c r="AF4758" s="0" t="str">
        <f aca="false">IF(AA4758=1,"",IF(AND(AB4758=1,AD4758&lt;&gt;1),1,0))</f>
        <v/>
      </c>
      <c r="AG4758" s="0" t="str">
        <f aca="false">IF(AA4758=1,"",IF(AND(AC4758=1,AE4758&lt;&gt;1),1,0))</f>
        <v/>
      </c>
      <c r="AH4758" s="60" t="str">
        <f aca="false">IF(AND(E4758&gt;0,AA4758&lt;2,NOT(AND(C4759=C4758,AA4759=AA4758+1))),INDEX(DATAS,AA4758+1),"")</f>
        <v/>
      </c>
      <c r="AI4758" s="60" t="str">
        <f aca="false">IF(AND(AC4758=1,AA4758&lt;2),IF(AND(C4759=C4758,AA4759=AA4758+1),IF(AC4759=1,"",INDEX(DATAS,AA4758+1)),INDEX(DATAS,AA4758+1)),"")</f>
        <v/>
      </c>
    </row>
    <row r="4759" customFormat="false" ht="15" hidden="false" customHeight="false" outlineLevel="0" collapsed="false">
      <c r="A4759" s="60" t="n">
        <v>46310</v>
      </c>
      <c r="B4759" s="0" t="n">
        <v>8</v>
      </c>
      <c r="C4759" s="0" t="n">
        <v>6689</v>
      </c>
      <c r="E4759" s="0" t="n">
        <v>0</v>
      </c>
      <c r="F4759" s="55" t="s">
        <v>1273</v>
      </c>
      <c r="I4759" s="55" t="s">
        <v>157</v>
      </c>
      <c r="L4759" s="0" t="n">
        <v>82</v>
      </c>
      <c r="U4759" s="0" t="n">
        <v>475</v>
      </c>
      <c r="V4759" s="0" t="n">
        <v>1</v>
      </c>
      <c r="W4759" s="60" t="n">
        <v>46229</v>
      </c>
      <c r="X4759" s="55" t="n">
        <f aca="false">IF(I4759="Male",0,1)</f>
        <v>1</v>
      </c>
      <c r="Y4759" s="55" t="n">
        <f aca="false">IF(OR(I4759="DNB",I4759="Dry DNB"),1,0)</f>
        <v>0</v>
      </c>
      <c r="Z4759" s="55" t="n">
        <f aca="false">IF(ISNUMBER(W4759),A4759-W4759,"")</f>
        <v>81</v>
      </c>
      <c r="AA4759" s="55" t="n">
        <f aca="false">MATCH(A4759,DATAS,0)</f>
        <v>2</v>
      </c>
      <c r="AB4759" s="55" t="n">
        <f aca="false">IF(AND(E4759&gt;0,OR(AND(B4759&gt;=1,B4759&lt;=6),B4759=10)),1,0)</f>
        <v>0</v>
      </c>
      <c r="AC4759" s="55" t="n">
        <f aca="false">IF(AND(E4759&gt;0,B4759=10),1,0)</f>
        <v>0</v>
      </c>
      <c r="AD4759" s="55" t="n">
        <f aca="false">IF(AND(C4758=C4759,AA4758=AA4759-1),AB4758,"")</f>
        <v>0</v>
      </c>
      <c r="AE4759" s="55" t="n">
        <f aca="false">IF(AND(C4758=C4759,AA4758=AA4759-1),AC4758,"")</f>
        <v>0</v>
      </c>
      <c r="AF4759" s="55" t="n">
        <f aca="false">IF(AA4759=1,"",IF(AND(AB4759=1,AD4759&lt;&gt;1),1,0))</f>
        <v>0</v>
      </c>
      <c r="AG4759" s="55" t="n">
        <f aca="false">IF(AA4759=1,"",IF(AND(AC4759=1,AE4759&lt;&gt;1),1,0))</f>
        <v>0</v>
      </c>
      <c r="AH4759" s="60" t="str">
        <f aca="false">IF(AND(E4759&gt;0,AA4759&lt;2,NOT(AND(C4760=C4759,AA4760=AA4759+1))),INDEX(DATAS,AA4759+1),"")</f>
        <v/>
      </c>
      <c r="AI4759" s="60" t="str">
        <f aca="false">IF(AND(AC4759=1,AA4759&lt;2),IF(AND(C4760=C4759,AA4760=AA4759+1),IF(AC4760=1,"",INDEX(DATAS,AA4759+1)),INDEX(DATAS,AA4759+1)),"")</f>
        <v/>
      </c>
    </row>
    <row r="4760" customFormat="false" ht="15" hidden="false" customHeight="false" outlineLevel="0" collapsed="false">
      <c r="A4760" s="60" t="n">
        <v>46309</v>
      </c>
      <c r="B4760" s="0" t="n">
        <v>8</v>
      </c>
      <c r="C4760" s="0" t="n">
        <v>6690</v>
      </c>
      <c r="E4760" s="0" t="n">
        <v>0</v>
      </c>
      <c r="F4760" s="55" t="s">
        <v>1274</v>
      </c>
      <c r="I4760" s="55" t="s">
        <v>157</v>
      </c>
      <c r="L4760" s="0" t="n">
        <v>50</v>
      </c>
      <c r="U4760" s="0" t="n">
        <v>472</v>
      </c>
      <c r="V4760" s="0" t="n">
        <v>1</v>
      </c>
      <c r="W4760" s="60" t="n">
        <v>46260</v>
      </c>
      <c r="X4760" s="55" t="n">
        <f aca="false">IF(I4760="Male",0,1)</f>
        <v>1</v>
      </c>
      <c r="Y4760" s="55" t="n">
        <f aca="false">IF(OR(I4760="DNB",I4760="Dry DNB"),1,0)</f>
        <v>0</v>
      </c>
      <c r="Z4760" s="55" t="n">
        <f aca="false">IF(ISNUMBER(W4760),A4760-W4760,"")</f>
        <v>49</v>
      </c>
      <c r="AA4760" s="55" t="n">
        <f aca="false">MATCH(A4760,DATAS,0)</f>
        <v>1</v>
      </c>
      <c r="AB4760" s="55" t="n">
        <f aca="false">IF(AND(E4760&gt;0,OR(AND(B4760&gt;=1,B4760&lt;=6),B4760=10)),1,0)</f>
        <v>0</v>
      </c>
      <c r="AC4760" s="55" t="n">
        <f aca="false">IF(AND(E4760&gt;0,B4760=10),1,0)</f>
        <v>0</v>
      </c>
      <c r="AD4760" s="0" t="str">
        <f aca="false">IF(AND(C4759=C4760,AA4759=AA4760-1),AB4759,"")</f>
        <v/>
      </c>
      <c r="AE4760" s="0" t="str">
        <f aca="false">IF(AND(C4759=C4760,AA4759=AA4760-1),AC4759,"")</f>
        <v/>
      </c>
      <c r="AF4760" s="0" t="str">
        <f aca="false">IF(AA4760=1,"",IF(AND(AB4760=1,AD4760&lt;&gt;1),1,0))</f>
        <v/>
      </c>
      <c r="AG4760" s="0" t="str">
        <f aca="false">IF(AA4760=1,"",IF(AND(AC4760=1,AE4760&lt;&gt;1),1,0))</f>
        <v/>
      </c>
      <c r="AH4760" s="60" t="str">
        <f aca="false">IF(AND(E4760&gt;0,AA4760&lt;2,NOT(AND(C4761=C4760,AA4761=AA4760+1))),INDEX(DATAS,AA4760+1),"")</f>
        <v/>
      </c>
      <c r="AI4760" s="60" t="str">
        <f aca="false">IF(AND(AC4760=1,AA4760&lt;2),IF(AND(C4761=C4760,AA4761=AA4760+1),IF(AC4761=1,"",INDEX(DATAS,AA4760+1)),INDEX(DATAS,AA4760+1)),"")</f>
        <v/>
      </c>
    </row>
    <row r="4761" customFormat="false" ht="15" hidden="false" customHeight="false" outlineLevel="0" collapsed="false">
      <c r="A4761" s="60" t="n">
        <v>46310</v>
      </c>
      <c r="B4761" s="0" t="n">
        <v>8</v>
      </c>
      <c r="C4761" s="0" t="n">
        <v>6690</v>
      </c>
      <c r="E4761" s="0" t="n">
        <v>0</v>
      </c>
      <c r="F4761" s="55" t="s">
        <v>1274</v>
      </c>
      <c r="I4761" s="55" t="s">
        <v>157</v>
      </c>
      <c r="L4761" s="0" t="n">
        <v>51</v>
      </c>
      <c r="U4761" s="0" t="n">
        <v>473</v>
      </c>
      <c r="V4761" s="0" t="n">
        <v>1</v>
      </c>
      <c r="W4761" s="60" t="n">
        <v>46260</v>
      </c>
      <c r="X4761" s="55" t="n">
        <f aca="false">IF(I4761="Male",0,1)</f>
        <v>1</v>
      </c>
      <c r="Y4761" s="55" t="n">
        <f aca="false">IF(OR(I4761="DNB",I4761="Dry DNB"),1,0)</f>
        <v>0</v>
      </c>
      <c r="Z4761" s="55" t="n">
        <f aca="false">IF(ISNUMBER(W4761),A4761-W4761,"")</f>
        <v>50</v>
      </c>
      <c r="AA4761" s="55" t="n">
        <f aca="false">MATCH(A4761,DATAS,0)</f>
        <v>2</v>
      </c>
      <c r="AB4761" s="55" t="n">
        <f aca="false">IF(AND(E4761&gt;0,OR(AND(B4761&gt;=1,B4761&lt;=6),B4761=10)),1,0)</f>
        <v>0</v>
      </c>
      <c r="AC4761" s="55" t="n">
        <f aca="false">IF(AND(E4761&gt;0,B4761=10),1,0)</f>
        <v>0</v>
      </c>
      <c r="AD4761" s="55" t="n">
        <f aca="false">IF(AND(C4760=C4761,AA4760=AA4761-1),AB4760,"")</f>
        <v>0</v>
      </c>
      <c r="AE4761" s="55" t="n">
        <f aca="false">IF(AND(C4760=C4761,AA4760=AA4761-1),AC4760,"")</f>
        <v>0</v>
      </c>
      <c r="AF4761" s="55" t="n">
        <f aca="false">IF(AA4761=1,"",IF(AND(AB4761=1,AD4761&lt;&gt;1),1,0))</f>
        <v>0</v>
      </c>
      <c r="AG4761" s="55" t="n">
        <f aca="false">IF(AA4761=1,"",IF(AND(AC4761=1,AE4761&lt;&gt;1),1,0))</f>
        <v>0</v>
      </c>
      <c r="AH4761" s="60" t="str">
        <f aca="false">IF(AND(E4761&gt;0,AA4761&lt;2,NOT(AND(C4762=C4761,AA4762=AA4761+1))),INDEX(DATAS,AA4761+1),"")</f>
        <v/>
      </c>
      <c r="AI4761" s="60" t="str">
        <f aca="false">IF(AND(AC4761=1,AA4761&lt;2),IF(AND(C4762=C4761,AA4762=AA4761+1),IF(AC4762=1,"",INDEX(DATAS,AA4761+1)),INDEX(DATAS,AA4761+1)),"")</f>
        <v/>
      </c>
    </row>
    <row r="4762" customFormat="false" ht="15" hidden="false" customHeight="false" outlineLevel="0" collapsed="false">
      <c r="A4762" s="60" t="n">
        <v>46309</v>
      </c>
      <c r="B4762" s="0" t="n">
        <v>11</v>
      </c>
      <c r="C4762" s="0" t="n">
        <v>6691</v>
      </c>
      <c r="E4762" s="0" t="n">
        <v>0</v>
      </c>
      <c r="F4762" s="55" t="s">
        <v>1274</v>
      </c>
      <c r="I4762" s="55" t="s">
        <v>187</v>
      </c>
      <c r="U4762" s="0" t="n">
        <v>472</v>
      </c>
      <c r="V4762" s="0" t="n">
        <v>3</v>
      </c>
      <c r="W4762" s="60" t="n">
        <v>46309</v>
      </c>
      <c r="X4762" s="55" t="n">
        <f aca="false">IF(I4762="Male",0,1)</f>
        <v>1</v>
      </c>
      <c r="Y4762" s="55" t="n">
        <f aca="false">IF(OR(I4762="DNB",I4762="Dry DNB"),1,0)</f>
        <v>0</v>
      </c>
      <c r="Z4762" s="55" t="n">
        <f aca="false">IF(ISNUMBER(W4762),A4762-W4762,"")</f>
        <v>0</v>
      </c>
      <c r="AA4762" s="55" t="n">
        <f aca="false">MATCH(A4762,DATAS,0)</f>
        <v>1</v>
      </c>
      <c r="AB4762" s="55" t="n">
        <f aca="false">IF(AND(E4762&gt;0,OR(AND(B4762&gt;=1,B4762&lt;=6),B4762=10)),1,0)</f>
        <v>0</v>
      </c>
      <c r="AC4762" s="55" t="n">
        <f aca="false">IF(AND(E4762&gt;0,B4762=10),1,0)</f>
        <v>0</v>
      </c>
      <c r="AD4762" s="0" t="str">
        <f aca="false">IF(AND(C4761=C4762,AA4761=AA4762-1),AB4761,"")</f>
        <v/>
      </c>
      <c r="AE4762" s="0" t="str">
        <f aca="false">IF(AND(C4761=C4762,AA4761=AA4762-1),AC4761,"")</f>
        <v/>
      </c>
      <c r="AF4762" s="0" t="str">
        <f aca="false">IF(AA4762=1,"",IF(AND(AB4762=1,AD4762&lt;&gt;1),1,0))</f>
        <v/>
      </c>
      <c r="AG4762" s="0" t="str">
        <f aca="false">IF(AA4762=1,"",IF(AND(AC4762=1,AE4762&lt;&gt;1),1,0))</f>
        <v/>
      </c>
      <c r="AH4762" s="60" t="str">
        <f aca="false">IF(AND(E4762&gt;0,AA4762&lt;2,NOT(AND(C4763=C4762,AA4763=AA4762+1))),INDEX(DATAS,AA4762+1),"")</f>
        <v/>
      </c>
      <c r="AI4762" s="60" t="str">
        <f aca="false">IF(AND(AC4762=1,AA4762&lt;2),IF(AND(C4763=C4762,AA4763=AA4762+1),IF(AC4763=1,"",INDEX(DATAS,AA4762+1)),INDEX(DATAS,AA4762+1)),"")</f>
        <v/>
      </c>
    </row>
    <row r="4763" customFormat="false" ht="15" hidden="false" customHeight="false" outlineLevel="0" collapsed="false">
      <c r="A4763" s="60" t="n">
        <v>46310</v>
      </c>
      <c r="B4763" s="0" t="n">
        <v>11</v>
      </c>
      <c r="C4763" s="0" t="n">
        <v>6691</v>
      </c>
      <c r="E4763" s="0" t="n">
        <v>0</v>
      </c>
      <c r="F4763" s="55" t="s">
        <v>1274</v>
      </c>
      <c r="I4763" s="55" t="s">
        <v>187</v>
      </c>
      <c r="U4763" s="0" t="n">
        <v>473</v>
      </c>
      <c r="V4763" s="0" t="n">
        <v>3</v>
      </c>
      <c r="W4763" s="60" t="n">
        <v>46309</v>
      </c>
      <c r="X4763" s="55" t="n">
        <f aca="false">IF(I4763="Male",0,1)</f>
        <v>1</v>
      </c>
      <c r="Y4763" s="55" t="n">
        <f aca="false">IF(OR(I4763="DNB",I4763="Dry DNB"),1,0)</f>
        <v>0</v>
      </c>
      <c r="Z4763" s="55" t="n">
        <f aca="false">IF(ISNUMBER(W4763),A4763-W4763,"")</f>
        <v>1</v>
      </c>
      <c r="AA4763" s="55" t="n">
        <f aca="false">MATCH(A4763,DATAS,0)</f>
        <v>2</v>
      </c>
      <c r="AB4763" s="55" t="n">
        <f aca="false">IF(AND(E4763&gt;0,OR(AND(B4763&gt;=1,B4763&lt;=6),B4763=10)),1,0)</f>
        <v>0</v>
      </c>
      <c r="AC4763" s="55" t="n">
        <f aca="false">IF(AND(E4763&gt;0,B4763=10),1,0)</f>
        <v>0</v>
      </c>
      <c r="AD4763" s="55" t="n">
        <f aca="false">IF(AND(C4762=C4763,AA4762=AA4763-1),AB4762,"")</f>
        <v>0</v>
      </c>
      <c r="AE4763" s="55" t="n">
        <f aca="false">IF(AND(C4762=C4763,AA4762=AA4763-1),AC4762,"")</f>
        <v>0</v>
      </c>
      <c r="AF4763" s="55" t="n">
        <f aca="false">IF(AA4763=1,"",IF(AND(AB4763=1,AD4763&lt;&gt;1),1,0))</f>
        <v>0</v>
      </c>
      <c r="AG4763" s="55" t="n">
        <f aca="false">IF(AA4763=1,"",IF(AND(AC4763=1,AE4763&lt;&gt;1),1,0))</f>
        <v>0</v>
      </c>
      <c r="AH4763" s="60" t="str">
        <f aca="false">IF(AND(E4763&gt;0,AA4763&lt;2,NOT(AND(C4764=C4763,AA4764=AA4763+1))),INDEX(DATAS,AA4763+1),"")</f>
        <v/>
      </c>
      <c r="AI4763" s="60" t="str">
        <f aca="false">IF(AND(AC4763=1,AA4763&lt;2),IF(AND(C4764=C4763,AA4764=AA4763+1),IF(AC4764=1,"",INDEX(DATAS,AA4763+1)),INDEX(DATAS,AA4763+1)),"")</f>
        <v/>
      </c>
    </row>
    <row r="4764" customFormat="false" ht="15" hidden="false" customHeight="false" outlineLevel="0" collapsed="false">
      <c r="A4764" s="60" t="n">
        <v>46309</v>
      </c>
      <c r="B4764" s="0" t="n">
        <v>8</v>
      </c>
      <c r="C4764" s="0" t="n">
        <v>6692</v>
      </c>
      <c r="E4764" s="0" t="n">
        <v>0</v>
      </c>
      <c r="F4764" s="55" t="s">
        <v>1274</v>
      </c>
      <c r="I4764" s="55" t="s">
        <v>157</v>
      </c>
      <c r="L4764" s="0" t="n">
        <v>70</v>
      </c>
      <c r="U4764" s="0" t="n">
        <v>472</v>
      </c>
      <c r="V4764" s="0" t="n">
        <v>1</v>
      </c>
      <c r="W4764" s="60" t="n">
        <v>46240</v>
      </c>
      <c r="X4764" s="55" t="n">
        <f aca="false">IF(I4764="Male",0,1)</f>
        <v>1</v>
      </c>
      <c r="Y4764" s="55" t="n">
        <f aca="false">IF(OR(I4764="DNB",I4764="Dry DNB"),1,0)</f>
        <v>0</v>
      </c>
      <c r="Z4764" s="55" t="n">
        <f aca="false">IF(ISNUMBER(W4764),A4764-W4764,"")</f>
        <v>69</v>
      </c>
      <c r="AA4764" s="55" t="n">
        <f aca="false">MATCH(A4764,DATAS,0)</f>
        <v>1</v>
      </c>
      <c r="AB4764" s="55" t="n">
        <f aca="false">IF(AND(E4764&gt;0,OR(AND(B4764&gt;=1,B4764&lt;=6),B4764=10)),1,0)</f>
        <v>0</v>
      </c>
      <c r="AC4764" s="55" t="n">
        <f aca="false">IF(AND(E4764&gt;0,B4764=10),1,0)</f>
        <v>0</v>
      </c>
      <c r="AD4764" s="0" t="str">
        <f aca="false">IF(AND(C4763=C4764,AA4763=AA4764-1),AB4763,"")</f>
        <v/>
      </c>
      <c r="AE4764" s="0" t="str">
        <f aca="false">IF(AND(C4763=C4764,AA4763=AA4764-1),AC4763,"")</f>
        <v/>
      </c>
      <c r="AF4764" s="0" t="str">
        <f aca="false">IF(AA4764=1,"",IF(AND(AB4764=1,AD4764&lt;&gt;1),1,0))</f>
        <v/>
      </c>
      <c r="AG4764" s="0" t="str">
        <f aca="false">IF(AA4764=1,"",IF(AND(AC4764=1,AE4764&lt;&gt;1),1,0))</f>
        <v/>
      </c>
      <c r="AH4764" s="60" t="str">
        <f aca="false">IF(AND(E4764&gt;0,AA4764&lt;2,NOT(AND(C4765=C4764,AA4765=AA4764+1))),INDEX(DATAS,AA4764+1),"")</f>
        <v/>
      </c>
      <c r="AI4764" s="60" t="str">
        <f aca="false">IF(AND(AC4764=1,AA4764&lt;2),IF(AND(C4765=C4764,AA4765=AA4764+1),IF(AC4765=1,"",INDEX(DATAS,AA4764+1)),INDEX(DATAS,AA4764+1)),"")</f>
        <v/>
      </c>
    </row>
    <row r="4765" customFormat="false" ht="15" hidden="false" customHeight="false" outlineLevel="0" collapsed="false">
      <c r="A4765" s="60" t="n">
        <v>46310</v>
      </c>
      <c r="B4765" s="0" t="n">
        <v>8</v>
      </c>
      <c r="C4765" s="0" t="n">
        <v>6692</v>
      </c>
      <c r="E4765" s="0" t="n">
        <v>0</v>
      </c>
      <c r="F4765" s="55" t="s">
        <v>1274</v>
      </c>
      <c r="I4765" s="55" t="s">
        <v>157</v>
      </c>
      <c r="L4765" s="0" t="n">
        <v>71</v>
      </c>
      <c r="U4765" s="0" t="n">
        <v>473</v>
      </c>
      <c r="V4765" s="0" t="n">
        <v>1</v>
      </c>
      <c r="W4765" s="60" t="n">
        <v>46240</v>
      </c>
      <c r="X4765" s="55" t="n">
        <f aca="false">IF(I4765="Male",0,1)</f>
        <v>1</v>
      </c>
      <c r="Y4765" s="55" t="n">
        <f aca="false">IF(OR(I4765="DNB",I4765="Dry DNB"),1,0)</f>
        <v>0</v>
      </c>
      <c r="Z4765" s="55" t="n">
        <f aca="false">IF(ISNUMBER(W4765),A4765-W4765,"")</f>
        <v>70</v>
      </c>
      <c r="AA4765" s="55" t="n">
        <f aca="false">MATCH(A4765,DATAS,0)</f>
        <v>2</v>
      </c>
      <c r="AB4765" s="55" t="n">
        <f aca="false">IF(AND(E4765&gt;0,OR(AND(B4765&gt;=1,B4765&lt;=6),B4765=10)),1,0)</f>
        <v>0</v>
      </c>
      <c r="AC4765" s="55" t="n">
        <f aca="false">IF(AND(E4765&gt;0,B4765=10),1,0)</f>
        <v>0</v>
      </c>
      <c r="AD4765" s="55" t="n">
        <f aca="false">IF(AND(C4764=C4765,AA4764=AA4765-1),AB4764,"")</f>
        <v>0</v>
      </c>
      <c r="AE4765" s="55" t="n">
        <f aca="false">IF(AND(C4764=C4765,AA4764=AA4765-1),AC4764,"")</f>
        <v>0</v>
      </c>
      <c r="AF4765" s="55" t="n">
        <f aca="false">IF(AA4765=1,"",IF(AND(AB4765=1,AD4765&lt;&gt;1),1,0))</f>
        <v>0</v>
      </c>
      <c r="AG4765" s="55" t="n">
        <f aca="false">IF(AA4765=1,"",IF(AND(AC4765=1,AE4765&lt;&gt;1),1,0))</f>
        <v>0</v>
      </c>
      <c r="AH4765" s="60" t="str">
        <f aca="false">IF(AND(E4765&gt;0,AA4765&lt;2,NOT(AND(C4766=C4765,AA4766=AA4765+1))),INDEX(DATAS,AA4765+1),"")</f>
        <v/>
      </c>
      <c r="AI4765" s="60" t="str">
        <f aca="false">IF(AND(AC4765=1,AA4765&lt;2),IF(AND(C4766=C4765,AA4766=AA4765+1),IF(AC4766=1,"",INDEX(DATAS,AA4765+1)),INDEX(DATAS,AA4765+1)),"")</f>
        <v/>
      </c>
    </row>
    <row r="4766" customFormat="false" ht="15" hidden="false" customHeight="false" outlineLevel="0" collapsed="false">
      <c r="A4766" s="60" t="n">
        <v>46309</v>
      </c>
      <c r="B4766" s="0" t="n">
        <v>8</v>
      </c>
      <c r="C4766" s="0" t="n">
        <v>6693</v>
      </c>
      <c r="E4766" s="0" t="n">
        <v>0</v>
      </c>
      <c r="F4766" s="55" t="s">
        <v>1274</v>
      </c>
      <c r="I4766" s="55" t="s">
        <v>157</v>
      </c>
      <c r="L4766" s="0" t="n">
        <v>76</v>
      </c>
      <c r="U4766" s="0" t="n">
        <v>472</v>
      </c>
      <c r="V4766" s="0" t="n">
        <v>1</v>
      </c>
      <c r="W4766" s="60" t="n">
        <v>46234</v>
      </c>
      <c r="X4766" s="55" t="n">
        <f aca="false">IF(I4766="Male",0,1)</f>
        <v>1</v>
      </c>
      <c r="Y4766" s="55" t="n">
        <f aca="false">IF(OR(I4766="DNB",I4766="Dry DNB"),1,0)</f>
        <v>0</v>
      </c>
      <c r="Z4766" s="55" t="n">
        <f aca="false">IF(ISNUMBER(W4766),A4766-W4766,"")</f>
        <v>75</v>
      </c>
      <c r="AA4766" s="55" t="n">
        <f aca="false">MATCH(A4766,DATAS,0)</f>
        <v>1</v>
      </c>
      <c r="AB4766" s="55" t="n">
        <f aca="false">IF(AND(E4766&gt;0,OR(AND(B4766&gt;=1,B4766&lt;=6),B4766=10)),1,0)</f>
        <v>0</v>
      </c>
      <c r="AC4766" s="55" t="n">
        <f aca="false">IF(AND(E4766&gt;0,B4766=10),1,0)</f>
        <v>0</v>
      </c>
      <c r="AD4766" s="0" t="str">
        <f aca="false">IF(AND(C4765=C4766,AA4765=AA4766-1),AB4765,"")</f>
        <v/>
      </c>
      <c r="AE4766" s="0" t="str">
        <f aca="false">IF(AND(C4765=C4766,AA4765=AA4766-1),AC4765,"")</f>
        <v/>
      </c>
      <c r="AF4766" s="0" t="str">
        <f aca="false">IF(AA4766=1,"",IF(AND(AB4766=1,AD4766&lt;&gt;1),1,0))</f>
        <v/>
      </c>
      <c r="AG4766" s="0" t="str">
        <f aca="false">IF(AA4766=1,"",IF(AND(AC4766=1,AE4766&lt;&gt;1),1,0))</f>
        <v/>
      </c>
      <c r="AH4766" s="60" t="str">
        <f aca="false">IF(AND(E4766&gt;0,AA4766&lt;2,NOT(AND(C4767=C4766,AA4767=AA4766+1))),INDEX(DATAS,AA4766+1),"")</f>
        <v/>
      </c>
      <c r="AI4766" s="60" t="str">
        <f aca="false">IF(AND(AC4766=1,AA4766&lt;2),IF(AND(C4767=C4766,AA4767=AA4766+1),IF(AC4767=1,"",INDEX(DATAS,AA4766+1)),INDEX(DATAS,AA4766+1)),"")</f>
        <v/>
      </c>
    </row>
    <row r="4767" customFormat="false" ht="15" hidden="false" customHeight="false" outlineLevel="0" collapsed="false">
      <c r="A4767" s="60" t="n">
        <v>46310</v>
      </c>
      <c r="B4767" s="0" t="n">
        <v>8</v>
      </c>
      <c r="C4767" s="0" t="n">
        <v>6693</v>
      </c>
      <c r="E4767" s="0" t="n">
        <v>0</v>
      </c>
      <c r="F4767" s="55" t="s">
        <v>1274</v>
      </c>
      <c r="I4767" s="55" t="s">
        <v>157</v>
      </c>
      <c r="L4767" s="0" t="n">
        <v>77</v>
      </c>
      <c r="U4767" s="0" t="n">
        <v>473</v>
      </c>
      <c r="V4767" s="0" t="n">
        <v>1</v>
      </c>
      <c r="W4767" s="60" t="n">
        <v>46234</v>
      </c>
      <c r="X4767" s="55" t="n">
        <f aca="false">IF(I4767="Male",0,1)</f>
        <v>1</v>
      </c>
      <c r="Y4767" s="55" t="n">
        <f aca="false">IF(OR(I4767="DNB",I4767="Dry DNB"),1,0)</f>
        <v>0</v>
      </c>
      <c r="Z4767" s="55" t="n">
        <f aca="false">IF(ISNUMBER(W4767),A4767-W4767,"")</f>
        <v>76</v>
      </c>
      <c r="AA4767" s="55" t="n">
        <f aca="false">MATCH(A4767,DATAS,0)</f>
        <v>2</v>
      </c>
      <c r="AB4767" s="55" t="n">
        <f aca="false">IF(AND(E4767&gt;0,OR(AND(B4767&gt;=1,B4767&lt;=6),B4767=10)),1,0)</f>
        <v>0</v>
      </c>
      <c r="AC4767" s="55" t="n">
        <f aca="false">IF(AND(E4767&gt;0,B4767=10),1,0)</f>
        <v>0</v>
      </c>
      <c r="AD4767" s="55" t="n">
        <f aca="false">IF(AND(C4766=C4767,AA4766=AA4767-1),AB4766,"")</f>
        <v>0</v>
      </c>
      <c r="AE4767" s="55" t="n">
        <f aca="false">IF(AND(C4766=C4767,AA4766=AA4767-1),AC4766,"")</f>
        <v>0</v>
      </c>
      <c r="AF4767" s="55" t="n">
        <f aca="false">IF(AA4767=1,"",IF(AND(AB4767=1,AD4767&lt;&gt;1),1,0))</f>
        <v>0</v>
      </c>
      <c r="AG4767" s="55" t="n">
        <f aca="false">IF(AA4767=1,"",IF(AND(AC4767=1,AE4767&lt;&gt;1),1,0))</f>
        <v>0</v>
      </c>
      <c r="AH4767" s="60" t="str">
        <f aca="false">IF(AND(E4767&gt;0,AA4767&lt;2,NOT(AND(C4768=C4767,AA4768=AA4767+1))),INDEX(DATAS,AA4767+1),"")</f>
        <v/>
      </c>
      <c r="AI4767" s="60" t="str">
        <f aca="false">IF(AND(AC4767=1,AA4767&lt;2),IF(AND(C4768=C4767,AA4768=AA4767+1),IF(AC4768=1,"",INDEX(DATAS,AA4767+1)),INDEX(DATAS,AA4767+1)),"")</f>
        <v/>
      </c>
    </row>
    <row r="4768" customFormat="false" ht="15" hidden="false" customHeight="false" outlineLevel="0" collapsed="false">
      <c r="A4768" s="60" t="n">
        <v>46309</v>
      </c>
      <c r="B4768" s="0" t="n">
        <v>8</v>
      </c>
      <c r="C4768" s="0" t="n">
        <v>6694</v>
      </c>
      <c r="E4768" s="0" t="n">
        <v>0</v>
      </c>
      <c r="F4768" s="55" t="s">
        <v>1274</v>
      </c>
      <c r="I4768" s="55" t="s">
        <v>157</v>
      </c>
      <c r="L4768" s="0" t="n">
        <v>64</v>
      </c>
      <c r="U4768" s="0" t="n">
        <v>472</v>
      </c>
      <c r="V4768" s="0" t="n">
        <v>1</v>
      </c>
      <c r="W4768" s="60" t="n">
        <v>46246</v>
      </c>
      <c r="X4768" s="55" t="n">
        <f aca="false">IF(I4768="Male",0,1)</f>
        <v>1</v>
      </c>
      <c r="Y4768" s="55" t="n">
        <f aca="false">IF(OR(I4768="DNB",I4768="Dry DNB"),1,0)</f>
        <v>0</v>
      </c>
      <c r="Z4768" s="55" t="n">
        <f aca="false">IF(ISNUMBER(W4768),A4768-W4768,"")</f>
        <v>63</v>
      </c>
      <c r="AA4768" s="55" t="n">
        <f aca="false">MATCH(A4768,DATAS,0)</f>
        <v>1</v>
      </c>
      <c r="AB4768" s="55" t="n">
        <f aca="false">IF(AND(E4768&gt;0,OR(AND(B4768&gt;=1,B4768&lt;=6),B4768=10)),1,0)</f>
        <v>0</v>
      </c>
      <c r="AC4768" s="55" t="n">
        <f aca="false">IF(AND(E4768&gt;0,B4768=10),1,0)</f>
        <v>0</v>
      </c>
      <c r="AD4768" s="0" t="str">
        <f aca="false">IF(AND(C4767=C4768,AA4767=AA4768-1),AB4767,"")</f>
        <v/>
      </c>
      <c r="AE4768" s="0" t="str">
        <f aca="false">IF(AND(C4767=C4768,AA4767=AA4768-1),AC4767,"")</f>
        <v/>
      </c>
      <c r="AF4768" s="0" t="str">
        <f aca="false">IF(AA4768=1,"",IF(AND(AB4768=1,AD4768&lt;&gt;1),1,0))</f>
        <v/>
      </c>
      <c r="AG4768" s="0" t="str">
        <f aca="false">IF(AA4768=1,"",IF(AND(AC4768=1,AE4768&lt;&gt;1),1,0))</f>
        <v/>
      </c>
      <c r="AH4768" s="60" t="str">
        <f aca="false">IF(AND(E4768&gt;0,AA4768&lt;2,NOT(AND(C4769=C4768,AA4769=AA4768+1))),INDEX(DATAS,AA4768+1),"")</f>
        <v/>
      </c>
      <c r="AI4768" s="60" t="str">
        <f aca="false">IF(AND(AC4768=1,AA4768&lt;2),IF(AND(C4769=C4768,AA4769=AA4768+1),IF(AC4769=1,"",INDEX(DATAS,AA4768+1)),INDEX(DATAS,AA4768+1)),"")</f>
        <v/>
      </c>
    </row>
    <row r="4769" customFormat="false" ht="15" hidden="false" customHeight="false" outlineLevel="0" collapsed="false">
      <c r="A4769" s="60" t="n">
        <v>46310</v>
      </c>
      <c r="B4769" s="0" t="n">
        <v>8</v>
      </c>
      <c r="C4769" s="0" t="n">
        <v>6694</v>
      </c>
      <c r="E4769" s="0" t="n">
        <v>0</v>
      </c>
      <c r="F4769" s="55" t="s">
        <v>1274</v>
      </c>
      <c r="I4769" s="55" t="s">
        <v>157</v>
      </c>
      <c r="L4769" s="0" t="n">
        <v>65</v>
      </c>
      <c r="U4769" s="0" t="n">
        <v>473</v>
      </c>
      <c r="V4769" s="0" t="n">
        <v>1</v>
      </c>
      <c r="W4769" s="60" t="n">
        <v>46246</v>
      </c>
      <c r="X4769" s="55" t="n">
        <f aca="false">IF(I4769="Male",0,1)</f>
        <v>1</v>
      </c>
      <c r="Y4769" s="55" t="n">
        <f aca="false">IF(OR(I4769="DNB",I4769="Dry DNB"),1,0)</f>
        <v>0</v>
      </c>
      <c r="Z4769" s="55" t="n">
        <f aca="false">IF(ISNUMBER(W4769),A4769-W4769,"")</f>
        <v>64</v>
      </c>
      <c r="AA4769" s="55" t="n">
        <f aca="false">MATCH(A4769,DATAS,0)</f>
        <v>2</v>
      </c>
      <c r="AB4769" s="55" t="n">
        <f aca="false">IF(AND(E4769&gt;0,OR(AND(B4769&gt;=1,B4769&lt;=6),B4769=10)),1,0)</f>
        <v>0</v>
      </c>
      <c r="AC4769" s="55" t="n">
        <f aca="false">IF(AND(E4769&gt;0,B4769=10),1,0)</f>
        <v>0</v>
      </c>
      <c r="AD4769" s="55" t="n">
        <f aca="false">IF(AND(C4768=C4769,AA4768=AA4769-1),AB4768,"")</f>
        <v>0</v>
      </c>
      <c r="AE4769" s="55" t="n">
        <f aca="false">IF(AND(C4768=C4769,AA4768=AA4769-1),AC4768,"")</f>
        <v>0</v>
      </c>
      <c r="AF4769" s="55" t="n">
        <f aca="false">IF(AA4769=1,"",IF(AND(AB4769=1,AD4769&lt;&gt;1),1,0))</f>
        <v>0</v>
      </c>
      <c r="AG4769" s="55" t="n">
        <f aca="false">IF(AA4769=1,"",IF(AND(AC4769=1,AE4769&lt;&gt;1),1,0))</f>
        <v>0</v>
      </c>
      <c r="AH4769" s="60" t="str">
        <f aca="false">IF(AND(E4769&gt;0,AA4769&lt;2,NOT(AND(C4770=C4769,AA4770=AA4769+1))),INDEX(DATAS,AA4769+1),"")</f>
        <v/>
      </c>
      <c r="AI4769" s="60" t="str">
        <f aca="false">IF(AND(AC4769=1,AA4769&lt;2),IF(AND(C4770=C4769,AA4770=AA4769+1),IF(AC4770=1,"",INDEX(DATAS,AA4769+1)),INDEX(DATAS,AA4769+1)),"")</f>
        <v/>
      </c>
    </row>
    <row r="4770" customFormat="false" ht="15" hidden="false" customHeight="false" outlineLevel="0" collapsed="false">
      <c r="A4770" s="60" t="n">
        <v>46309</v>
      </c>
      <c r="B4770" s="0" t="n">
        <v>8</v>
      </c>
      <c r="C4770" s="0" t="n">
        <v>6695</v>
      </c>
      <c r="E4770" s="0" t="n">
        <v>0</v>
      </c>
      <c r="F4770" s="55" t="s">
        <v>1274</v>
      </c>
      <c r="I4770" s="55" t="s">
        <v>157</v>
      </c>
      <c r="L4770" s="0" t="n">
        <v>55</v>
      </c>
      <c r="U4770" s="0" t="n">
        <v>472</v>
      </c>
      <c r="V4770" s="0" t="n">
        <v>1</v>
      </c>
      <c r="W4770" s="60" t="n">
        <v>46255</v>
      </c>
      <c r="X4770" s="55" t="n">
        <f aca="false">IF(I4770="Male",0,1)</f>
        <v>1</v>
      </c>
      <c r="Y4770" s="55" t="n">
        <f aca="false">IF(OR(I4770="DNB",I4770="Dry DNB"),1,0)</f>
        <v>0</v>
      </c>
      <c r="Z4770" s="55" t="n">
        <f aca="false">IF(ISNUMBER(W4770),A4770-W4770,"")</f>
        <v>54</v>
      </c>
      <c r="AA4770" s="55" t="n">
        <f aca="false">MATCH(A4770,DATAS,0)</f>
        <v>1</v>
      </c>
      <c r="AB4770" s="55" t="n">
        <f aca="false">IF(AND(E4770&gt;0,OR(AND(B4770&gt;=1,B4770&lt;=6),B4770=10)),1,0)</f>
        <v>0</v>
      </c>
      <c r="AC4770" s="55" t="n">
        <f aca="false">IF(AND(E4770&gt;0,B4770=10),1,0)</f>
        <v>0</v>
      </c>
      <c r="AD4770" s="0" t="str">
        <f aca="false">IF(AND(C4769=C4770,AA4769=AA4770-1),AB4769,"")</f>
        <v/>
      </c>
      <c r="AE4770" s="0" t="str">
        <f aca="false">IF(AND(C4769=C4770,AA4769=AA4770-1),AC4769,"")</f>
        <v/>
      </c>
      <c r="AF4770" s="0" t="str">
        <f aca="false">IF(AA4770=1,"",IF(AND(AB4770=1,AD4770&lt;&gt;1),1,0))</f>
        <v/>
      </c>
      <c r="AG4770" s="0" t="str">
        <f aca="false">IF(AA4770=1,"",IF(AND(AC4770=1,AE4770&lt;&gt;1),1,0))</f>
        <v/>
      </c>
      <c r="AH4770" s="60" t="str">
        <f aca="false">IF(AND(E4770&gt;0,AA4770&lt;2,NOT(AND(C4771=C4770,AA4771=AA4770+1))),INDEX(DATAS,AA4770+1),"")</f>
        <v/>
      </c>
      <c r="AI4770" s="60" t="str">
        <f aca="false">IF(AND(AC4770=1,AA4770&lt;2),IF(AND(C4771=C4770,AA4771=AA4770+1),IF(AC4771=1,"",INDEX(DATAS,AA4770+1)),INDEX(DATAS,AA4770+1)),"")</f>
        <v/>
      </c>
    </row>
    <row r="4771" customFormat="false" ht="15" hidden="false" customHeight="false" outlineLevel="0" collapsed="false">
      <c r="A4771" s="60" t="n">
        <v>46310</v>
      </c>
      <c r="B4771" s="0" t="n">
        <v>8</v>
      </c>
      <c r="C4771" s="0" t="n">
        <v>6695</v>
      </c>
      <c r="E4771" s="0" t="n">
        <v>0</v>
      </c>
      <c r="F4771" s="55" t="s">
        <v>1274</v>
      </c>
      <c r="I4771" s="55" t="s">
        <v>157</v>
      </c>
      <c r="L4771" s="0" t="n">
        <v>56</v>
      </c>
      <c r="U4771" s="0" t="n">
        <v>473</v>
      </c>
      <c r="V4771" s="0" t="n">
        <v>1</v>
      </c>
      <c r="W4771" s="60" t="n">
        <v>46255</v>
      </c>
      <c r="X4771" s="55" t="n">
        <f aca="false">IF(I4771="Male",0,1)</f>
        <v>1</v>
      </c>
      <c r="Y4771" s="55" t="n">
        <f aca="false">IF(OR(I4771="DNB",I4771="Dry DNB"),1,0)</f>
        <v>0</v>
      </c>
      <c r="Z4771" s="55" t="n">
        <f aca="false">IF(ISNUMBER(W4771),A4771-W4771,"")</f>
        <v>55</v>
      </c>
      <c r="AA4771" s="55" t="n">
        <f aca="false">MATCH(A4771,DATAS,0)</f>
        <v>2</v>
      </c>
      <c r="AB4771" s="55" t="n">
        <f aca="false">IF(AND(E4771&gt;0,OR(AND(B4771&gt;=1,B4771&lt;=6),B4771=10)),1,0)</f>
        <v>0</v>
      </c>
      <c r="AC4771" s="55" t="n">
        <f aca="false">IF(AND(E4771&gt;0,B4771=10),1,0)</f>
        <v>0</v>
      </c>
      <c r="AD4771" s="55" t="n">
        <f aca="false">IF(AND(C4770=C4771,AA4770=AA4771-1),AB4770,"")</f>
        <v>0</v>
      </c>
      <c r="AE4771" s="55" t="n">
        <f aca="false">IF(AND(C4770=C4771,AA4770=AA4771-1),AC4770,"")</f>
        <v>0</v>
      </c>
      <c r="AF4771" s="55" t="n">
        <f aca="false">IF(AA4771=1,"",IF(AND(AB4771=1,AD4771&lt;&gt;1),1,0))</f>
        <v>0</v>
      </c>
      <c r="AG4771" s="55" t="n">
        <f aca="false">IF(AA4771=1,"",IF(AND(AC4771=1,AE4771&lt;&gt;1),1,0))</f>
        <v>0</v>
      </c>
      <c r="AH4771" s="60" t="str">
        <f aca="false">IF(AND(E4771&gt;0,AA4771&lt;2,NOT(AND(C4772=C4771,AA4772=AA4771+1))),INDEX(DATAS,AA4771+1),"")</f>
        <v/>
      </c>
      <c r="AI4771" s="60" t="str">
        <f aca="false">IF(AND(AC4771=1,AA4771&lt;2),IF(AND(C4772=C4771,AA4772=AA4771+1),IF(AC4772=1,"",INDEX(DATAS,AA4771+1)),INDEX(DATAS,AA4771+1)),"")</f>
        <v/>
      </c>
    </row>
    <row r="4772" customFormat="false" ht="15" hidden="false" customHeight="false" outlineLevel="0" collapsed="false">
      <c r="A4772" s="60" t="n">
        <v>46309</v>
      </c>
      <c r="B4772" s="0" t="n">
        <v>8</v>
      </c>
      <c r="C4772" s="0" t="n">
        <v>6696</v>
      </c>
      <c r="E4772" s="0" t="n">
        <v>0</v>
      </c>
      <c r="F4772" s="55" t="s">
        <v>1274</v>
      </c>
      <c r="I4772" s="55" t="s">
        <v>157</v>
      </c>
      <c r="L4772" s="0" t="n">
        <v>81</v>
      </c>
      <c r="U4772" s="0" t="n">
        <v>472</v>
      </c>
      <c r="V4772" s="0" t="n">
        <v>1</v>
      </c>
      <c r="W4772" s="60" t="n">
        <v>46229</v>
      </c>
      <c r="X4772" s="55" t="n">
        <f aca="false">IF(I4772="Male",0,1)</f>
        <v>1</v>
      </c>
      <c r="Y4772" s="55" t="n">
        <f aca="false">IF(OR(I4772="DNB",I4772="Dry DNB"),1,0)</f>
        <v>0</v>
      </c>
      <c r="Z4772" s="55" t="n">
        <f aca="false">IF(ISNUMBER(W4772),A4772-W4772,"")</f>
        <v>80</v>
      </c>
      <c r="AA4772" s="55" t="n">
        <f aca="false">MATCH(A4772,DATAS,0)</f>
        <v>1</v>
      </c>
      <c r="AB4772" s="55" t="n">
        <f aca="false">IF(AND(E4772&gt;0,OR(AND(B4772&gt;=1,B4772&lt;=6),B4772=10)),1,0)</f>
        <v>0</v>
      </c>
      <c r="AC4772" s="55" t="n">
        <f aca="false">IF(AND(E4772&gt;0,B4772=10),1,0)</f>
        <v>0</v>
      </c>
      <c r="AD4772" s="0" t="str">
        <f aca="false">IF(AND(C4771=C4772,AA4771=AA4772-1),AB4771,"")</f>
        <v/>
      </c>
      <c r="AE4772" s="0" t="str">
        <f aca="false">IF(AND(C4771=C4772,AA4771=AA4772-1),AC4771,"")</f>
        <v/>
      </c>
      <c r="AF4772" s="0" t="str">
        <f aca="false">IF(AA4772=1,"",IF(AND(AB4772=1,AD4772&lt;&gt;1),1,0))</f>
        <v/>
      </c>
      <c r="AG4772" s="0" t="str">
        <f aca="false">IF(AA4772=1,"",IF(AND(AC4772=1,AE4772&lt;&gt;1),1,0))</f>
        <v/>
      </c>
      <c r="AH4772" s="60" t="str">
        <f aca="false">IF(AND(E4772&gt;0,AA4772&lt;2,NOT(AND(C4773=C4772,AA4773=AA4772+1))),INDEX(DATAS,AA4772+1),"")</f>
        <v/>
      </c>
      <c r="AI4772" s="60" t="str">
        <f aca="false">IF(AND(AC4772=1,AA4772&lt;2),IF(AND(C4773=C4772,AA4773=AA4772+1),IF(AC4773=1,"",INDEX(DATAS,AA4772+1)),INDEX(DATAS,AA4772+1)),"")</f>
        <v/>
      </c>
    </row>
    <row r="4773" customFormat="false" ht="15" hidden="false" customHeight="false" outlineLevel="0" collapsed="false">
      <c r="A4773" s="60" t="n">
        <v>46310</v>
      </c>
      <c r="B4773" s="0" t="n">
        <v>8</v>
      </c>
      <c r="C4773" s="0" t="n">
        <v>6696</v>
      </c>
      <c r="E4773" s="0" t="n">
        <v>0</v>
      </c>
      <c r="F4773" s="55" t="s">
        <v>1274</v>
      </c>
      <c r="I4773" s="55" t="s">
        <v>157</v>
      </c>
      <c r="L4773" s="0" t="n">
        <v>82</v>
      </c>
      <c r="U4773" s="0" t="n">
        <v>473</v>
      </c>
      <c r="V4773" s="0" t="n">
        <v>1</v>
      </c>
      <c r="W4773" s="60" t="n">
        <v>46229</v>
      </c>
      <c r="X4773" s="55" t="n">
        <f aca="false">IF(I4773="Male",0,1)</f>
        <v>1</v>
      </c>
      <c r="Y4773" s="55" t="n">
        <f aca="false">IF(OR(I4773="DNB",I4773="Dry DNB"),1,0)</f>
        <v>0</v>
      </c>
      <c r="Z4773" s="55" t="n">
        <f aca="false">IF(ISNUMBER(W4773),A4773-W4773,"")</f>
        <v>81</v>
      </c>
      <c r="AA4773" s="55" t="n">
        <f aca="false">MATCH(A4773,DATAS,0)</f>
        <v>2</v>
      </c>
      <c r="AB4773" s="55" t="n">
        <f aca="false">IF(AND(E4773&gt;0,OR(AND(B4773&gt;=1,B4773&lt;=6),B4773=10)),1,0)</f>
        <v>0</v>
      </c>
      <c r="AC4773" s="55" t="n">
        <f aca="false">IF(AND(E4773&gt;0,B4773=10),1,0)</f>
        <v>0</v>
      </c>
      <c r="AD4773" s="55" t="n">
        <f aca="false">IF(AND(C4772=C4773,AA4772=AA4773-1),AB4772,"")</f>
        <v>0</v>
      </c>
      <c r="AE4773" s="55" t="n">
        <f aca="false">IF(AND(C4772=C4773,AA4772=AA4773-1),AC4772,"")</f>
        <v>0</v>
      </c>
      <c r="AF4773" s="55" t="n">
        <f aca="false">IF(AA4773=1,"",IF(AND(AB4773=1,AD4773&lt;&gt;1),1,0))</f>
        <v>0</v>
      </c>
      <c r="AG4773" s="55" t="n">
        <f aca="false">IF(AA4773=1,"",IF(AND(AC4773=1,AE4773&lt;&gt;1),1,0))</f>
        <v>0</v>
      </c>
      <c r="AH4773" s="60" t="str">
        <f aca="false">IF(AND(E4773&gt;0,AA4773&lt;2,NOT(AND(C4774=C4773,AA4774=AA4773+1))),INDEX(DATAS,AA4773+1),"")</f>
        <v/>
      </c>
      <c r="AI4773" s="60" t="str">
        <f aca="false">IF(AND(AC4773=1,AA4773&lt;2),IF(AND(C4774=C4773,AA4774=AA4773+1),IF(AC4774=1,"",INDEX(DATAS,AA4773+1)),INDEX(DATAS,AA4773+1)),"")</f>
        <v/>
      </c>
    </row>
    <row r="4774" customFormat="false" ht="15" hidden="false" customHeight="false" outlineLevel="0" collapsed="false">
      <c r="A4774" s="60" t="n">
        <v>46309</v>
      </c>
      <c r="B4774" s="0" t="n">
        <v>8</v>
      </c>
      <c r="C4774" s="0" t="n">
        <v>6697</v>
      </c>
      <c r="E4774" s="0" t="n">
        <v>0</v>
      </c>
      <c r="F4774" s="55" t="s">
        <v>1275</v>
      </c>
      <c r="I4774" s="55" t="s">
        <v>157</v>
      </c>
      <c r="L4774" s="0" t="n">
        <v>72</v>
      </c>
      <c r="U4774" s="0" t="n">
        <v>471</v>
      </c>
      <c r="V4774" s="0" t="n">
        <v>1</v>
      </c>
      <c r="W4774" s="60" t="n">
        <v>46238</v>
      </c>
      <c r="X4774" s="55" t="n">
        <f aca="false">IF(I4774="Male",0,1)</f>
        <v>1</v>
      </c>
      <c r="Y4774" s="55" t="n">
        <f aca="false">IF(OR(I4774="DNB",I4774="Dry DNB"),1,0)</f>
        <v>0</v>
      </c>
      <c r="Z4774" s="55" t="n">
        <f aca="false">IF(ISNUMBER(W4774),A4774-W4774,"")</f>
        <v>71</v>
      </c>
      <c r="AA4774" s="55" t="n">
        <f aca="false">MATCH(A4774,DATAS,0)</f>
        <v>1</v>
      </c>
      <c r="AB4774" s="55" t="n">
        <f aca="false">IF(AND(E4774&gt;0,OR(AND(B4774&gt;=1,B4774&lt;=6),B4774=10)),1,0)</f>
        <v>0</v>
      </c>
      <c r="AC4774" s="55" t="n">
        <f aca="false">IF(AND(E4774&gt;0,B4774=10),1,0)</f>
        <v>0</v>
      </c>
      <c r="AD4774" s="0" t="str">
        <f aca="false">IF(AND(C4773=C4774,AA4773=AA4774-1),AB4773,"")</f>
        <v/>
      </c>
      <c r="AE4774" s="0" t="str">
        <f aca="false">IF(AND(C4773=C4774,AA4773=AA4774-1),AC4773,"")</f>
        <v/>
      </c>
      <c r="AF4774" s="0" t="str">
        <f aca="false">IF(AA4774=1,"",IF(AND(AB4774=1,AD4774&lt;&gt;1),1,0))</f>
        <v/>
      </c>
      <c r="AG4774" s="0" t="str">
        <f aca="false">IF(AA4774=1,"",IF(AND(AC4774=1,AE4774&lt;&gt;1),1,0))</f>
        <v/>
      </c>
      <c r="AH4774" s="60" t="str">
        <f aca="false">IF(AND(E4774&gt;0,AA4774&lt;2,NOT(AND(C4775=C4774,AA4775=AA4774+1))),INDEX(DATAS,AA4774+1),"")</f>
        <v/>
      </c>
      <c r="AI4774" s="60" t="str">
        <f aca="false">IF(AND(AC4774=1,AA4774&lt;2),IF(AND(C4775=C4774,AA4775=AA4774+1),IF(AC4775=1,"",INDEX(DATAS,AA4774+1)),INDEX(DATAS,AA4774+1)),"")</f>
        <v/>
      </c>
    </row>
    <row r="4775" customFormat="false" ht="15" hidden="false" customHeight="false" outlineLevel="0" collapsed="false">
      <c r="A4775" s="60" t="n">
        <v>46310</v>
      </c>
      <c r="B4775" s="0" t="n">
        <v>8</v>
      </c>
      <c r="C4775" s="0" t="n">
        <v>6697</v>
      </c>
      <c r="E4775" s="0" t="n">
        <v>0</v>
      </c>
      <c r="F4775" s="55" t="s">
        <v>1275</v>
      </c>
      <c r="I4775" s="55" t="s">
        <v>157</v>
      </c>
      <c r="L4775" s="0" t="n">
        <v>73</v>
      </c>
      <c r="U4775" s="0" t="n">
        <v>472</v>
      </c>
      <c r="V4775" s="0" t="n">
        <v>1</v>
      </c>
      <c r="W4775" s="60" t="n">
        <v>46238</v>
      </c>
      <c r="X4775" s="55" t="n">
        <f aca="false">IF(I4775="Male",0,1)</f>
        <v>1</v>
      </c>
      <c r="Y4775" s="55" t="n">
        <f aca="false">IF(OR(I4775="DNB",I4775="Dry DNB"),1,0)</f>
        <v>0</v>
      </c>
      <c r="Z4775" s="55" t="n">
        <f aca="false">IF(ISNUMBER(W4775),A4775-W4775,"")</f>
        <v>72</v>
      </c>
      <c r="AA4775" s="55" t="n">
        <f aca="false">MATCH(A4775,DATAS,0)</f>
        <v>2</v>
      </c>
      <c r="AB4775" s="55" t="n">
        <f aca="false">IF(AND(E4775&gt;0,OR(AND(B4775&gt;=1,B4775&lt;=6),B4775=10)),1,0)</f>
        <v>0</v>
      </c>
      <c r="AC4775" s="55" t="n">
        <f aca="false">IF(AND(E4775&gt;0,B4775=10),1,0)</f>
        <v>0</v>
      </c>
      <c r="AD4775" s="55" t="n">
        <f aca="false">IF(AND(C4774=C4775,AA4774=AA4775-1),AB4774,"")</f>
        <v>0</v>
      </c>
      <c r="AE4775" s="55" t="n">
        <f aca="false">IF(AND(C4774=C4775,AA4774=AA4775-1),AC4774,"")</f>
        <v>0</v>
      </c>
      <c r="AF4775" s="55" t="n">
        <f aca="false">IF(AA4775=1,"",IF(AND(AB4775=1,AD4775&lt;&gt;1),1,0))</f>
        <v>0</v>
      </c>
      <c r="AG4775" s="55" t="n">
        <f aca="false">IF(AA4775=1,"",IF(AND(AC4775=1,AE4775&lt;&gt;1),1,0))</f>
        <v>0</v>
      </c>
      <c r="AH4775" s="60" t="str">
        <f aca="false">IF(AND(E4775&gt;0,AA4775&lt;2,NOT(AND(C4776=C4775,AA4776=AA4775+1))),INDEX(DATAS,AA4775+1),"")</f>
        <v/>
      </c>
      <c r="AI4775" s="60" t="str">
        <f aca="false">IF(AND(AC4775=1,AA4775&lt;2),IF(AND(C4776=C4775,AA4776=AA4775+1),IF(AC4776=1,"",INDEX(DATAS,AA4775+1)),INDEX(DATAS,AA4775+1)),"")</f>
        <v/>
      </c>
    </row>
    <row r="4776" customFormat="false" ht="15" hidden="false" customHeight="false" outlineLevel="0" collapsed="false">
      <c r="A4776" s="60" t="n">
        <v>46309</v>
      </c>
      <c r="B4776" s="0" t="n">
        <v>11</v>
      </c>
      <c r="C4776" s="0" t="n">
        <v>6698</v>
      </c>
      <c r="E4776" s="0" t="n">
        <v>0</v>
      </c>
      <c r="F4776" s="55" t="s">
        <v>1275</v>
      </c>
      <c r="I4776" s="55" t="s">
        <v>187</v>
      </c>
      <c r="U4776" s="0" t="n">
        <v>471</v>
      </c>
      <c r="V4776" s="0" t="n">
        <v>4</v>
      </c>
      <c r="W4776" s="60" t="n">
        <v>46303</v>
      </c>
      <c r="X4776" s="55" t="n">
        <f aca="false">IF(I4776="Male",0,1)</f>
        <v>1</v>
      </c>
      <c r="Y4776" s="55" t="n">
        <f aca="false">IF(OR(I4776="DNB",I4776="Dry DNB"),1,0)</f>
        <v>0</v>
      </c>
      <c r="Z4776" s="55" t="n">
        <f aca="false">IF(ISNUMBER(W4776),A4776-W4776,"")</f>
        <v>6</v>
      </c>
      <c r="AA4776" s="55" t="n">
        <f aca="false">MATCH(A4776,DATAS,0)</f>
        <v>1</v>
      </c>
      <c r="AB4776" s="55" t="n">
        <f aca="false">IF(AND(E4776&gt;0,OR(AND(B4776&gt;=1,B4776&lt;=6),B4776=10)),1,0)</f>
        <v>0</v>
      </c>
      <c r="AC4776" s="55" t="n">
        <f aca="false">IF(AND(E4776&gt;0,B4776=10),1,0)</f>
        <v>0</v>
      </c>
      <c r="AD4776" s="0" t="str">
        <f aca="false">IF(AND(C4775=C4776,AA4775=AA4776-1),AB4775,"")</f>
        <v/>
      </c>
      <c r="AE4776" s="0" t="str">
        <f aca="false">IF(AND(C4775=C4776,AA4775=AA4776-1),AC4775,"")</f>
        <v/>
      </c>
      <c r="AF4776" s="0" t="str">
        <f aca="false">IF(AA4776=1,"",IF(AND(AB4776=1,AD4776&lt;&gt;1),1,0))</f>
        <v/>
      </c>
      <c r="AG4776" s="0" t="str">
        <f aca="false">IF(AA4776=1,"",IF(AND(AC4776=1,AE4776&lt;&gt;1),1,0))</f>
        <v/>
      </c>
      <c r="AH4776" s="60" t="str">
        <f aca="false">IF(AND(E4776&gt;0,AA4776&lt;2,NOT(AND(C4777=C4776,AA4777=AA4776+1))),INDEX(DATAS,AA4776+1),"")</f>
        <v/>
      </c>
      <c r="AI4776" s="60" t="str">
        <f aca="false">IF(AND(AC4776=1,AA4776&lt;2),IF(AND(C4777=C4776,AA4777=AA4776+1),IF(AC4777=1,"",INDEX(DATAS,AA4776+1)),INDEX(DATAS,AA4776+1)),"")</f>
        <v/>
      </c>
    </row>
    <row r="4777" customFormat="false" ht="15" hidden="false" customHeight="false" outlineLevel="0" collapsed="false">
      <c r="A4777" s="60" t="n">
        <v>46310</v>
      </c>
      <c r="B4777" s="0" t="n">
        <v>11</v>
      </c>
      <c r="C4777" s="0" t="n">
        <v>6698</v>
      </c>
      <c r="E4777" s="0" t="n">
        <v>0</v>
      </c>
      <c r="F4777" s="55" t="s">
        <v>1275</v>
      </c>
      <c r="I4777" s="55" t="s">
        <v>187</v>
      </c>
      <c r="U4777" s="0" t="n">
        <v>472</v>
      </c>
      <c r="V4777" s="0" t="n">
        <v>4</v>
      </c>
      <c r="W4777" s="60" t="n">
        <v>46303</v>
      </c>
      <c r="X4777" s="55" t="n">
        <f aca="false">IF(I4777="Male",0,1)</f>
        <v>1</v>
      </c>
      <c r="Y4777" s="55" t="n">
        <f aca="false">IF(OR(I4777="DNB",I4777="Dry DNB"),1,0)</f>
        <v>0</v>
      </c>
      <c r="Z4777" s="55" t="n">
        <f aca="false">IF(ISNUMBER(W4777),A4777-W4777,"")</f>
        <v>7</v>
      </c>
      <c r="AA4777" s="55" t="n">
        <f aca="false">MATCH(A4777,DATAS,0)</f>
        <v>2</v>
      </c>
      <c r="AB4777" s="55" t="n">
        <f aca="false">IF(AND(E4777&gt;0,OR(AND(B4777&gt;=1,B4777&lt;=6),B4777=10)),1,0)</f>
        <v>0</v>
      </c>
      <c r="AC4777" s="55" t="n">
        <f aca="false">IF(AND(E4777&gt;0,B4777=10),1,0)</f>
        <v>0</v>
      </c>
      <c r="AD4777" s="55" t="n">
        <f aca="false">IF(AND(C4776=C4777,AA4776=AA4777-1),AB4776,"")</f>
        <v>0</v>
      </c>
      <c r="AE4777" s="55" t="n">
        <f aca="false">IF(AND(C4776=C4777,AA4776=AA4777-1),AC4776,"")</f>
        <v>0</v>
      </c>
      <c r="AF4777" s="55" t="n">
        <f aca="false">IF(AA4777=1,"",IF(AND(AB4777=1,AD4777&lt;&gt;1),1,0))</f>
        <v>0</v>
      </c>
      <c r="AG4777" s="55" t="n">
        <f aca="false">IF(AA4777=1,"",IF(AND(AC4777=1,AE4777&lt;&gt;1),1,0))</f>
        <v>0</v>
      </c>
      <c r="AH4777" s="60" t="str">
        <f aca="false">IF(AND(E4777&gt;0,AA4777&lt;2,NOT(AND(C4778=C4777,AA4778=AA4777+1))),INDEX(DATAS,AA4777+1),"")</f>
        <v/>
      </c>
      <c r="AI4777" s="60" t="str">
        <f aca="false">IF(AND(AC4777=1,AA4777&lt;2),IF(AND(C4778=C4777,AA4778=AA4777+1),IF(AC4778=1,"",INDEX(DATAS,AA4777+1)),INDEX(DATAS,AA4777+1)),"")</f>
        <v/>
      </c>
    </row>
    <row r="4778" customFormat="false" ht="15" hidden="false" customHeight="false" outlineLevel="0" collapsed="false">
      <c r="A4778" s="60" t="n">
        <v>46309</v>
      </c>
      <c r="B4778" s="0" t="n">
        <v>11</v>
      </c>
      <c r="C4778" s="0" t="n">
        <v>6700</v>
      </c>
      <c r="E4778" s="0" t="n">
        <v>0</v>
      </c>
      <c r="F4778" s="55" t="s">
        <v>1275</v>
      </c>
      <c r="I4778" s="55" t="s">
        <v>187</v>
      </c>
      <c r="U4778" s="0" t="n">
        <v>471</v>
      </c>
      <c r="V4778" s="0" t="n">
        <v>2</v>
      </c>
      <c r="W4778" s="60" t="n">
        <v>46296</v>
      </c>
      <c r="X4778" s="55" t="n">
        <f aca="false">IF(I4778="Male",0,1)</f>
        <v>1</v>
      </c>
      <c r="Y4778" s="55" t="n">
        <f aca="false">IF(OR(I4778="DNB",I4778="Dry DNB"),1,0)</f>
        <v>0</v>
      </c>
      <c r="Z4778" s="55" t="n">
        <f aca="false">IF(ISNUMBER(W4778),A4778-W4778,"")</f>
        <v>13</v>
      </c>
      <c r="AA4778" s="55" t="n">
        <f aca="false">MATCH(A4778,DATAS,0)</f>
        <v>1</v>
      </c>
      <c r="AB4778" s="55" t="n">
        <f aca="false">IF(AND(E4778&gt;0,OR(AND(B4778&gt;=1,B4778&lt;=6),B4778=10)),1,0)</f>
        <v>0</v>
      </c>
      <c r="AC4778" s="55" t="n">
        <f aca="false">IF(AND(E4778&gt;0,B4778=10),1,0)</f>
        <v>0</v>
      </c>
      <c r="AD4778" s="0" t="str">
        <f aca="false">IF(AND(C4777=C4778,AA4777=AA4778-1),AB4777,"")</f>
        <v/>
      </c>
      <c r="AE4778" s="0" t="str">
        <f aca="false">IF(AND(C4777=C4778,AA4777=AA4778-1),AC4777,"")</f>
        <v/>
      </c>
      <c r="AF4778" s="0" t="str">
        <f aca="false">IF(AA4778=1,"",IF(AND(AB4778=1,AD4778&lt;&gt;1),1,0))</f>
        <v/>
      </c>
      <c r="AG4778" s="0" t="str">
        <f aca="false">IF(AA4778=1,"",IF(AND(AC4778=1,AE4778&lt;&gt;1),1,0))</f>
        <v/>
      </c>
      <c r="AH4778" s="60" t="str">
        <f aca="false">IF(AND(E4778&gt;0,AA4778&lt;2,NOT(AND(C4779=C4778,AA4779=AA4778+1))),INDEX(DATAS,AA4778+1),"")</f>
        <v/>
      </c>
      <c r="AI4778" s="60" t="str">
        <f aca="false">IF(AND(AC4778=1,AA4778&lt;2),IF(AND(C4779=C4778,AA4779=AA4778+1),IF(AC4779=1,"",INDEX(DATAS,AA4778+1)),INDEX(DATAS,AA4778+1)),"")</f>
        <v/>
      </c>
    </row>
    <row r="4779" customFormat="false" ht="15" hidden="false" customHeight="false" outlineLevel="0" collapsed="false">
      <c r="A4779" s="60" t="n">
        <v>46310</v>
      </c>
      <c r="B4779" s="0" t="n">
        <v>11</v>
      </c>
      <c r="C4779" s="0" t="n">
        <v>6700</v>
      </c>
      <c r="E4779" s="0" t="n">
        <v>0</v>
      </c>
      <c r="F4779" s="55" t="s">
        <v>1275</v>
      </c>
      <c r="I4779" s="55" t="s">
        <v>187</v>
      </c>
      <c r="U4779" s="0" t="n">
        <v>472</v>
      </c>
      <c r="V4779" s="0" t="n">
        <v>2</v>
      </c>
      <c r="W4779" s="60" t="n">
        <v>46296</v>
      </c>
      <c r="X4779" s="55" t="n">
        <f aca="false">IF(I4779="Male",0,1)</f>
        <v>1</v>
      </c>
      <c r="Y4779" s="55" t="n">
        <f aca="false">IF(OR(I4779="DNB",I4779="Dry DNB"),1,0)</f>
        <v>0</v>
      </c>
      <c r="Z4779" s="55" t="n">
        <f aca="false">IF(ISNUMBER(W4779),A4779-W4779,"")</f>
        <v>14</v>
      </c>
      <c r="AA4779" s="55" t="n">
        <f aca="false">MATCH(A4779,DATAS,0)</f>
        <v>2</v>
      </c>
      <c r="AB4779" s="55" t="n">
        <f aca="false">IF(AND(E4779&gt;0,OR(AND(B4779&gt;=1,B4779&lt;=6),B4779=10)),1,0)</f>
        <v>0</v>
      </c>
      <c r="AC4779" s="55" t="n">
        <f aca="false">IF(AND(E4779&gt;0,B4779=10),1,0)</f>
        <v>0</v>
      </c>
      <c r="AD4779" s="55" t="n">
        <f aca="false">IF(AND(C4778=C4779,AA4778=AA4779-1),AB4778,"")</f>
        <v>0</v>
      </c>
      <c r="AE4779" s="55" t="n">
        <f aca="false">IF(AND(C4778=C4779,AA4778=AA4779-1),AC4778,"")</f>
        <v>0</v>
      </c>
      <c r="AF4779" s="55" t="n">
        <f aca="false">IF(AA4779=1,"",IF(AND(AB4779=1,AD4779&lt;&gt;1),1,0))</f>
        <v>0</v>
      </c>
      <c r="AG4779" s="55" t="n">
        <f aca="false">IF(AA4779=1,"",IF(AND(AC4779=1,AE4779&lt;&gt;1),1,0))</f>
        <v>0</v>
      </c>
      <c r="AH4779" s="60" t="str">
        <f aca="false">IF(AND(E4779&gt;0,AA4779&lt;2,NOT(AND(C4780=C4779,AA4780=AA4779+1))),INDEX(DATAS,AA4779+1),"")</f>
        <v/>
      </c>
      <c r="AI4779" s="60" t="str">
        <f aca="false">IF(AND(AC4779=1,AA4779&lt;2),IF(AND(C4780=C4779,AA4780=AA4779+1),IF(AC4780=1,"",INDEX(DATAS,AA4779+1)),INDEX(DATAS,AA4779+1)),"")</f>
        <v/>
      </c>
    </row>
    <row r="4780" customFormat="false" ht="15" hidden="false" customHeight="false" outlineLevel="0" collapsed="false">
      <c r="A4780" s="60" t="n">
        <v>46309</v>
      </c>
      <c r="B4780" s="0" t="n">
        <v>8</v>
      </c>
      <c r="C4780" s="0" t="n">
        <v>6701</v>
      </c>
      <c r="E4780" s="0" t="n">
        <v>0</v>
      </c>
      <c r="F4780" s="55" t="s">
        <v>1276</v>
      </c>
      <c r="I4780" s="55" t="s">
        <v>157</v>
      </c>
      <c r="L4780" s="0" t="n">
        <v>63</v>
      </c>
      <c r="U4780" s="0" t="n">
        <v>470</v>
      </c>
      <c r="V4780" s="0" t="n">
        <v>1</v>
      </c>
      <c r="W4780" s="60" t="n">
        <v>46247</v>
      </c>
      <c r="X4780" s="55" t="n">
        <f aca="false">IF(I4780="Male",0,1)</f>
        <v>1</v>
      </c>
      <c r="Y4780" s="55" t="n">
        <f aca="false">IF(OR(I4780="DNB",I4780="Dry DNB"),1,0)</f>
        <v>0</v>
      </c>
      <c r="Z4780" s="55" t="n">
        <f aca="false">IF(ISNUMBER(W4780),A4780-W4780,"")</f>
        <v>62</v>
      </c>
      <c r="AA4780" s="55" t="n">
        <f aca="false">MATCH(A4780,DATAS,0)</f>
        <v>1</v>
      </c>
      <c r="AB4780" s="55" t="n">
        <f aca="false">IF(AND(E4780&gt;0,OR(AND(B4780&gt;=1,B4780&lt;=6),B4780=10)),1,0)</f>
        <v>0</v>
      </c>
      <c r="AC4780" s="55" t="n">
        <f aca="false">IF(AND(E4780&gt;0,B4780=10),1,0)</f>
        <v>0</v>
      </c>
      <c r="AD4780" s="0" t="str">
        <f aca="false">IF(AND(C4779=C4780,AA4779=AA4780-1),AB4779,"")</f>
        <v/>
      </c>
      <c r="AE4780" s="0" t="str">
        <f aca="false">IF(AND(C4779=C4780,AA4779=AA4780-1),AC4779,"")</f>
        <v/>
      </c>
      <c r="AF4780" s="0" t="str">
        <f aca="false">IF(AA4780=1,"",IF(AND(AB4780=1,AD4780&lt;&gt;1),1,0))</f>
        <v/>
      </c>
      <c r="AG4780" s="0" t="str">
        <f aca="false">IF(AA4780=1,"",IF(AND(AC4780=1,AE4780&lt;&gt;1),1,0))</f>
        <v/>
      </c>
      <c r="AH4780" s="60" t="str">
        <f aca="false">IF(AND(E4780&gt;0,AA4780&lt;2,NOT(AND(C4781=C4780,AA4781=AA4780+1))),INDEX(DATAS,AA4780+1),"")</f>
        <v/>
      </c>
      <c r="AI4780" s="60" t="str">
        <f aca="false">IF(AND(AC4780=1,AA4780&lt;2),IF(AND(C4781=C4780,AA4781=AA4780+1),IF(AC4781=1,"",INDEX(DATAS,AA4780+1)),INDEX(DATAS,AA4780+1)),"")</f>
        <v/>
      </c>
    </row>
    <row r="4781" customFormat="false" ht="15" hidden="false" customHeight="false" outlineLevel="0" collapsed="false">
      <c r="A4781" s="60" t="n">
        <v>46310</v>
      </c>
      <c r="B4781" s="0" t="n">
        <v>8</v>
      </c>
      <c r="C4781" s="0" t="n">
        <v>6701</v>
      </c>
      <c r="E4781" s="0" t="n">
        <v>0</v>
      </c>
      <c r="F4781" s="55" t="s">
        <v>1276</v>
      </c>
      <c r="I4781" s="55" t="s">
        <v>157</v>
      </c>
      <c r="L4781" s="0" t="n">
        <v>64</v>
      </c>
      <c r="U4781" s="0" t="n">
        <v>471</v>
      </c>
      <c r="V4781" s="0" t="n">
        <v>1</v>
      </c>
      <c r="W4781" s="60" t="n">
        <v>46247</v>
      </c>
      <c r="X4781" s="55" t="n">
        <f aca="false">IF(I4781="Male",0,1)</f>
        <v>1</v>
      </c>
      <c r="Y4781" s="55" t="n">
        <f aca="false">IF(OR(I4781="DNB",I4781="Dry DNB"),1,0)</f>
        <v>0</v>
      </c>
      <c r="Z4781" s="55" t="n">
        <f aca="false">IF(ISNUMBER(W4781),A4781-W4781,"")</f>
        <v>63</v>
      </c>
      <c r="AA4781" s="55" t="n">
        <f aca="false">MATCH(A4781,DATAS,0)</f>
        <v>2</v>
      </c>
      <c r="AB4781" s="55" t="n">
        <f aca="false">IF(AND(E4781&gt;0,OR(AND(B4781&gt;=1,B4781&lt;=6),B4781=10)),1,0)</f>
        <v>0</v>
      </c>
      <c r="AC4781" s="55" t="n">
        <f aca="false">IF(AND(E4781&gt;0,B4781=10),1,0)</f>
        <v>0</v>
      </c>
      <c r="AD4781" s="55" t="n">
        <f aca="false">IF(AND(C4780=C4781,AA4780=AA4781-1),AB4780,"")</f>
        <v>0</v>
      </c>
      <c r="AE4781" s="55" t="n">
        <f aca="false">IF(AND(C4780=C4781,AA4780=AA4781-1),AC4780,"")</f>
        <v>0</v>
      </c>
      <c r="AF4781" s="55" t="n">
        <f aca="false">IF(AA4781=1,"",IF(AND(AB4781=1,AD4781&lt;&gt;1),1,0))</f>
        <v>0</v>
      </c>
      <c r="AG4781" s="55" t="n">
        <f aca="false">IF(AA4781=1,"",IF(AND(AC4781=1,AE4781&lt;&gt;1),1,0))</f>
        <v>0</v>
      </c>
      <c r="AH4781" s="60" t="str">
        <f aca="false">IF(AND(E4781&gt;0,AA4781&lt;2,NOT(AND(C4782=C4781,AA4782=AA4781+1))),INDEX(DATAS,AA4781+1),"")</f>
        <v/>
      </c>
      <c r="AI4781" s="60" t="str">
        <f aca="false">IF(AND(AC4781=1,AA4781&lt;2),IF(AND(C4782=C4781,AA4782=AA4781+1),IF(AC4782=1,"",INDEX(DATAS,AA4781+1)),INDEX(DATAS,AA4781+1)),"")</f>
        <v/>
      </c>
    </row>
    <row r="4782" customFormat="false" ht="15" hidden="false" customHeight="false" outlineLevel="0" collapsed="false">
      <c r="A4782" s="60" t="n">
        <v>46309</v>
      </c>
      <c r="B4782" s="0" t="n">
        <v>11</v>
      </c>
      <c r="C4782" s="0" t="n">
        <v>6702</v>
      </c>
      <c r="E4782" s="0" t="n">
        <v>0</v>
      </c>
      <c r="F4782" s="55" t="s">
        <v>1276</v>
      </c>
      <c r="I4782" s="55" t="s">
        <v>187</v>
      </c>
      <c r="U4782" s="0" t="n">
        <v>470</v>
      </c>
      <c r="V4782" s="0" t="n">
        <v>2</v>
      </c>
      <c r="W4782" s="60" t="n">
        <v>46303</v>
      </c>
      <c r="X4782" s="55" t="n">
        <f aca="false">IF(I4782="Male",0,1)</f>
        <v>1</v>
      </c>
      <c r="Y4782" s="55" t="n">
        <f aca="false">IF(OR(I4782="DNB",I4782="Dry DNB"),1,0)</f>
        <v>0</v>
      </c>
      <c r="Z4782" s="55" t="n">
        <f aca="false">IF(ISNUMBER(W4782),A4782-W4782,"")</f>
        <v>6</v>
      </c>
      <c r="AA4782" s="55" t="n">
        <f aca="false">MATCH(A4782,DATAS,0)</f>
        <v>1</v>
      </c>
      <c r="AB4782" s="55" t="n">
        <f aca="false">IF(AND(E4782&gt;0,OR(AND(B4782&gt;=1,B4782&lt;=6),B4782=10)),1,0)</f>
        <v>0</v>
      </c>
      <c r="AC4782" s="55" t="n">
        <f aca="false">IF(AND(E4782&gt;0,B4782=10),1,0)</f>
        <v>0</v>
      </c>
      <c r="AD4782" s="0" t="str">
        <f aca="false">IF(AND(C4781=C4782,AA4781=AA4782-1),AB4781,"")</f>
        <v/>
      </c>
      <c r="AE4782" s="0" t="str">
        <f aca="false">IF(AND(C4781=C4782,AA4781=AA4782-1),AC4781,"")</f>
        <v/>
      </c>
      <c r="AF4782" s="0" t="str">
        <f aca="false">IF(AA4782=1,"",IF(AND(AB4782=1,AD4782&lt;&gt;1),1,0))</f>
        <v/>
      </c>
      <c r="AG4782" s="0" t="str">
        <f aca="false">IF(AA4782=1,"",IF(AND(AC4782=1,AE4782&lt;&gt;1),1,0))</f>
        <v/>
      </c>
      <c r="AH4782" s="60" t="str">
        <f aca="false">IF(AND(E4782&gt;0,AA4782&lt;2,NOT(AND(C4783=C4782,AA4783=AA4782+1))),INDEX(DATAS,AA4782+1),"")</f>
        <v/>
      </c>
      <c r="AI4782" s="60" t="str">
        <f aca="false">IF(AND(AC4782=1,AA4782&lt;2),IF(AND(C4783=C4782,AA4783=AA4782+1),IF(AC4783=1,"",INDEX(DATAS,AA4782+1)),INDEX(DATAS,AA4782+1)),"")</f>
        <v/>
      </c>
    </row>
    <row r="4783" customFormat="false" ht="15" hidden="false" customHeight="false" outlineLevel="0" collapsed="false">
      <c r="A4783" s="60" t="n">
        <v>46310</v>
      </c>
      <c r="B4783" s="0" t="n">
        <v>11</v>
      </c>
      <c r="C4783" s="0" t="n">
        <v>6702</v>
      </c>
      <c r="E4783" s="0" t="n">
        <v>0</v>
      </c>
      <c r="F4783" s="55" t="s">
        <v>1276</v>
      </c>
      <c r="I4783" s="55" t="s">
        <v>187</v>
      </c>
      <c r="U4783" s="0" t="n">
        <v>471</v>
      </c>
      <c r="V4783" s="0" t="n">
        <v>2</v>
      </c>
      <c r="W4783" s="60" t="n">
        <v>46303</v>
      </c>
      <c r="X4783" s="55" t="n">
        <f aca="false">IF(I4783="Male",0,1)</f>
        <v>1</v>
      </c>
      <c r="Y4783" s="55" t="n">
        <f aca="false">IF(OR(I4783="DNB",I4783="Dry DNB"),1,0)</f>
        <v>0</v>
      </c>
      <c r="Z4783" s="55" t="n">
        <f aca="false">IF(ISNUMBER(W4783),A4783-W4783,"")</f>
        <v>7</v>
      </c>
      <c r="AA4783" s="55" t="n">
        <f aca="false">MATCH(A4783,DATAS,0)</f>
        <v>2</v>
      </c>
      <c r="AB4783" s="55" t="n">
        <f aca="false">IF(AND(E4783&gt;0,OR(AND(B4783&gt;=1,B4783&lt;=6),B4783=10)),1,0)</f>
        <v>0</v>
      </c>
      <c r="AC4783" s="55" t="n">
        <f aca="false">IF(AND(E4783&gt;0,B4783=10),1,0)</f>
        <v>0</v>
      </c>
      <c r="AD4783" s="55" t="n">
        <f aca="false">IF(AND(C4782=C4783,AA4782=AA4783-1),AB4782,"")</f>
        <v>0</v>
      </c>
      <c r="AE4783" s="55" t="n">
        <f aca="false">IF(AND(C4782=C4783,AA4782=AA4783-1),AC4782,"")</f>
        <v>0</v>
      </c>
      <c r="AF4783" s="55" t="n">
        <f aca="false">IF(AA4783=1,"",IF(AND(AB4783=1,AD4783&lt;&gt;1),1,0))</f>
        <v>0</v>
      </c>
      <c r="AG4783" s="55" t="n">
        <f aca="false">IF(AA4783=1,"",IF(AND(AC4783=1,AE4783&lt;&gt;1),1,0))</f>
        <v>0</v>
      </c>
      <c r="AH4783" s="60" t="str">
        <f aca="false">IF(AND(E4783&gt;0,AA4783&lt;2,NOT(AND(C4784=C4783,AA4784=AA4783+1))),INDEX(DATAS,AA4783+1),"")</f>
        <v/>
      </c>
      <c r="AI4783" s="60" t="str">
        <f aca="false">IF(AND(AC4783=1,AA4783&lt;2),IF(AND(C4784=C4783,AA4784=AA4783+1),IF(AC4784=1,"",INDEX(DATAS,AA4783+1)),INDEX(DATAS,AA4783+1)),"")</f>
        <v/>
      </c>
    </row>
    <row r="4784" customFormat="false" ht="15" hidden="false" customHeight="false" outlineLevel="0" collapsed="false">
      <c r="A4784" s="60" t="n">
        <v>46309</v>
      </c>
      <c r="B4784" s="0" t="n">
        <v>11</v>
      </c>
      <c r="C4784" s="0" t="n">
        <v>6703</v>
      </c>
      <c r="E4784" s="0" t="n">
        <v>0</v>
      </c>
      <c r="F4784" s="55" t="s">
        <v>1276</v>
      </c>
      <c r="I4784" s="55" t="s">
        <v>187</v>
      </c>
      <c r="U4784" s="0" t="n">
        <v>470</v>
      </c>
      <c r="V4784" s="0" t="n">
        <v>1</v>
      </c>
      <c r="W4784" s="60" t="n">
        <v>46289</v>
      </c>
      <c r="X4784" s="55" t="n">
        <f aca="false">IF(I4784="Male",0,1)</f>
        <v>1</v>
      </c>
      <c r="Y4784" s="55" t="n">
        <f aca="false">IF(OR(I4784="DNB",I4784="Dry DNB"),1,0)</f>
        <v>0</v>
      </c>
      <c r="Z4784" s="55" t="n">
        <f aca="false">IF(ISNUMBER(W4784),A4784-W4784,"")</f>
        <v>20</v>
      </c>
      <c r="AA4784" s="55" t="n">
        <f aca="false">MATCH(A4784,DATAS,0)</f>
        <v>1</v>
      </c>
      <c r="AB4784" s="55" t="n">
        <f aca="false">IF(AND(E4784&gt;0,OR(AND(B4784&gt;=1,B4784&lt;=6),B4784=10)),1,0)</f>
        <v>0</v>
      </c>
      <c r="AC4784" s="55" t="n">
        <f aca="false">IF(AND(E4784&gt;0,B4784=10),1,0)</f>
        <v>0</v>
      </c>
      <c r="AD4784" s="0" t="str">
        <f aca="false">IF(AND(C4783=C4784,AA4783=AA4784-1),AB4783,"")</f>
        <v/>
      </c>
      <c r="AE4784" s="0" t="str">
        <f aca="false">IF(AND(C4783=C4784,AA4783=AA4784-1),AC4783,"")</f>
        <v/>
      </c>
      <c r="AF4784" s="0" t="str">
        <f aca="false">IF(AA4784=1,"",IF(AND(AB4784=1,AD4784&lt;&gt;1),1,0))</f>
        <v/>
      </c>
      <c r="AG4784" s="0" t="str">
        <f aca="false">IF(AA4784=1,"",IF(AND(AC4784=1,AE4784&lt;&gt;1),1,0))</f>
        <v/>
      </c>
      <c r="AH4784" s="60" t="str">
        <f aca="false">IF(AND(E4784&gt;0,AA4784&lt;2,NOT(AND(C4785=C4784,AA4785=AA4784+1))),INDEX(DATAS,AA4784+1),"")</f>
        <v/>
      </c>
      <c r="AI4784" s="60" t="str">
        <f aca="false">IF(AND(AC4784=1,AA4784&lt;2),IF(AND(C4785=C4784,AA4785=AA4784+1),IF(AC4785=1,"",INDEX(DATAS,AA4784+1)),INDEX(DATAS,AA4784+1)),"")</f>
        <v/>
      </c>
    </row>
    <row r="4785" customFormat="false" ht="15" hidden="false" customHeight="false" outlineLevel="0" collapsed="false">
      <c r="A4785" s="60" t="n">
        <v>46310</v>
      </c>
      <c r="B4785" s="0" t="n">
        <v>11</v>
      </c>
      <c r="C4785" s="0" t="n">
        <v>6703</v>
      </c>
      <c r="E4785" s="0" t="n">
        <v>0</v>
      </c>
      <c r="F4785" s="55" t="s">
        <v>1276</v>
      </c>
      <c r="I4785" s="55" t="s">
        <v>187</v>
      </c>
      <c r="U4785" s="0" t="n">
        <v>471</v>
      </c>
      <c r="V4785" s="0" t="n">
        <v>1</v>
      </c>
      <c r="W4785" s="60" t="n">
        <v>46289</v>
      </c>
      <c r="X4785" s="55" t="n">
        <f aca="false">IF(I4785="Male",0,1)</f>
        <v>1</v>
      </c>
      <c r="Y4785" s="55" t="n">
        <f aca="false">IF(OR(I4785="DNB",I4785="Dry DNB"),1,0)</f>
        <v>0</v>
      </c>
      <c r="Z4785" s="55" t="n">
        <f aca="false">IF(ISNUMBER(W4785),A4785-W4785,"")</f>
        <v>21</v>
      </c>
      <c r="AA4785" s="55" t="n">
        <f aca="false">MATCH(A4785,DATAS,0)</f>
        <v>2</v>
      </c>
      <c r="AB4785" s="55" t="n">
        <f aca="false">IF(AND(E4785&gt;0,OR(AND(B4785&gt;=1,B4785&lt;=6),B4785=10)),1,0)</f>
        <v>0</v>
      </c>
      <c r="AC4785" s="55" t="n">
        <f aca="false">IF(AND(E4785&gt;0,B4785=10),1,0)</f>
        <v>0</v>
      </c>
      <c r="AD4785" s="55" t="n">
        <f aca="false">IF(AND(C4784=C4785,AA4784=AA4785-1),AB4784,"")</f>
        <v>0</v>
      </c>
      <c r="AE4785" s="55" t="n">
        <f aca="false">IF(AND(C4784=C4785,AA4784=AA4785-1),AC4784,"")</f>
        <v>0</v>
      </c>
      <c r="AF4785" s="55" t="n">
        <f aca="false">IF(AA4785=1,"",IF(AND(AB4785=1,AD4785&lt;&gt;1),1,0))</f>
        <v>0</v>
      </c>
      <c r="AG4785" s="55" t="n">
        <f aca="false">IF(AA4785=1,"",IF(AND(AC4785=1,AE4785&lt;&gt;1),1,0))</f>
        <v>0</v>
      </c>
      <c r="AH4785" s="60" t="str">
        <f aca="false">IF(AND(E4785&gt;0,AA4785&lt;2,NOT(AND(C4786=C4785,AA4786=AA4785+1))),INDEX(DATAS,AA4785+1),"")</f>
        <v/>
      </c>
      <c r="AI4785" s="60" t="str">
        <f aca="false">IF(AND(AC4785=1,AA4785&lt;2),IF(AND(C4786=C4785,AA4786=AA4785+1),IF(AC4786=1,"",INDEX(DATAS,AA4785+1)),INDEX(DATAS,AA4785+1)),"")</f>
        <v/>
      </c>
    </row>
    <row r="4786" customFormat="false" ht="15" hidden="false" customHeight="false" outlineLevel="0" collapsed="false">
      <c r="A4786" s="60" t="n">
        <v>46309</v>
      </c>
      <c r="B4786" s="0" t="n">
        <v>8</v>
      </c>
      <c r="C4786" s="0" t="n">
        <v>6704</v>
      </c>
      <c r="E4786" s="0" t="n">
        <v>0</v>
      </c>
      <c r="F4786" s="55" t="s">
        <v>1277</v>
      </c>
      <c r="I4786" s="55" t="s">
        <v>177</v>
      </c>
      <c r="U4786" s="0" t="n">
        <v>469</v>
      </c>
      <c r="V4786" s="0" t="n">
        <v>1</v>
      </c>
      <c r="W4786" s="60" t="n">
        <v>46237</v>
      </c>
      <c r="X4786" s="55" t="n">
        <f aca="false">IF(I4786="Male",0,1)</f>
        <v>1</v>
      </c>
      <c r="Y4786" s="55" t="n">
        <f aca="false">IF(OR(I4786="DNB",I4786="Dry DNB"),1,0)</f>
        <v>0</v>
      </c>
      <c r="Z4786" s="55" t="n">
        <f aca="false">IF(ISNUMBER(W4786),A4786-W4786,"")</f>
        <v>72</v>
      </c>
      <c r="AA4786" s="55" t="n">
        <f aca="false">MATCH(A4786,DATAS,0)</f>
        <v>1</v>
      </c>
      <c r="AB4786" s="55" t="n">
        <f aca="false">IF(AND(E4786&gt;0,OR(AND(B4786&gt;=1,B4786&lt;=6),B4786=10)),1,0)</f>
        <v>0</v>
      </c>
      <c r="AC4786" s="55" t="n">
        <f aca="false">IF(AND(E4786&gt;0,B4786=10),1,0)</f>
        <v>0</v>
      </c>
      <c r="AD4786" s="0" t="str">
        <f aca="false">IF(AND(C4785=C4786,AA4785=AA4786-1),AB4785,"")</f>
        <v/>
      </c>
      <c r="AE4786" s="0" t="str">
        <f aca="false">IF(AND(C4785=C4786,AA4785=AA4786-1),AC4785,"")</f>
        <v/>
      </c>
      <c r="AF4786" s="0" t="str">
        <f aca="false">IF(AA4786=1,"",IF(AND(AB4786=1,AD4786&lt;&gt;1),1,0))</f>
        <v/>
      </c>
      <c r="AG4786" s="0" t="str">
        <f aca="false">IF(AA4786=1,"",IF(AND(AC4786=1,AE4786&lt;&gt;1),1,0))</f>
        <v/>
      </c>
      <c r="AH4786" s="60" t="str">
        <f aca="false">IF(AND(E4786&gt;0,AA4786&lt;2,NOT(AND(C4787=C4786,AA4787=AA4786+1))),INDEX(DATAS,AA4786+1),"")</f>
        <v/>
      </c>
      <c r="AI4786" s="60" t="str">
        <f aca="false">IF(AND(AC4786=1,AA4786&lt;2),IF(AND(C4787=C4786,AA4787=AA4786+1),IF(AC4787=1,"",INDEX(DATAS,AA4786+1)),INDEX(DATAS,AA4786+1)),"")</f>
        <v/>
      </c>
    </row>
    <row r="4787" customFormat="false" ht="15" hidden="false" customHeight="false" outlineLevel="0" collapsed="false">
      <c r="A4787" s="60" t="n">
        <v>46310</v>
      </c>
      <c r="B4787" s="0" t="n">
        <v>8</v>
      </c>
      <c r="C4787" s="0" t="n">
        <v>6704</v>
      </c>
      <c r="E4787" s="0" t="n">
        <v>0</v>
      </c>
      <c r="F4787" s="55" t="s">
        <v>1277</v>
      </c>
      <c r="I4787" s="55" t="s">
        <v>177</v>
      </c>
      <c r="U4787" s="0" t="n">
        <v>470</v>
      </c>
      <c r="V4787" s="0" t="n">
        <v>1</v>
      </c>
      <c r="W4787" s="60" t="n">
        <v>46237</v>
      </c>
      <c r="X4787" s="55" t="n">
        <f aca="false">IF(I4787="Male",0,1)</f>
        <v>1</v>
      </c>
      <c r="Y4787" s="55" t="n">
        <f aca="false">IF(OR(I4787="DNB",I4787="Dry DNB"),1,0)</f>
        <v>0</v>
      </c>
      <c r="Z4787" s="55" t="n">
        <f aca="false">IF(ISNUMBER(W4787),A4787-W4787,"")</f>
        <v>73</v>
      </c>
      <c r="AA4787" s="55" t="n">
        <f aca="false">MATCH(A4787,DATAS,0)</f>
        <v>2</v>
      </c>
      <c r="AB4787" s="55" t="n">
        <f aca="false">IF(AND(E4787&gt;0,OR(AND(B4787&gt;=1,B4787&lt;=6),B4787=10)),1,0)</f>
        <v>0</v>
      </c>
      <c r="AC4787" s="55" t="n">
        <f aca="false">IF(AND(E4787&gt;0,B4787=10),1,0)</f>
        <v>0</v>
      </c>
      <c r="AD4787" s="55" t="n">
        <f aca="false">IF(AND(C4786=C4787,AA4786=AA4787-1),AB4786,"")</f>
        <v>0</v>
      </c>
      <c r="AE4787" s="55" t="n">
        <f aca="false">IF(AND(C4786=C4787,AA4786=AA4787-1),AC4786,"")</f>
        <v>0</v>
      </c>
      <c r="AF4787" s="55" t="n">
        <f aca="false">IF(AA4787=1,"",IF(AND(AB4787=1,AD4787&lt;&gt;1),1,0))</f>
        <v>0</v>
      </c>
      <c r="AG4787" s="55" t="n">
        <f aca="false">IF(AA4787=1,"",IF(AND(AC4787=1,AE4787&lt;&gt;1),1,0))</f>
        <v>0</v>
      </c>
      <c r="AH4787" s="60" t="str">
        <f aca="false">IF(AND(E4787&gt;0,AA4787&lt;2,NOT(AND(C4788=C4787,AA4788=AA4787+1))),INDEX(DATAS,AA4787+1),"")</f>
        <v/>
      </c>
      <c r="AI4787" s="60" t="str">
        <f aca="false">IF(AND(AC4787=1,AA4787&lt;2),IF(AND(C4788=C4787,AA4788=AA4787+1),IF(AC4788=1,"",INDEX(DATAS,AA4787+1)),INDEX(DATAS,AA4787+1)),"")</f>
        <v/>
      </c>
    </row>
    <row r="4788" customFormat="false" ht="15" hidden="false" customHeight="false" outlineLevel="0" collapsed="false">
      <c r="A4788" s="60" t="n">
        <v>46309</v>
      </c>
      <c r="B4788" s="0" t="n">
        <v>11</v>
      </c>
      <c r="C4788" s="0" t="n">
        <v>6705</v>
      </c>
      <c r="E4788" s="0" t="n">
        <v>0</v>
      </c>
      <c r="F4788" s="55" t="s">
        <v>1277</v>
      </c>
      <c r="I4788" s="55" t="s">
        <v>187</v>
      </c>
      <c r="U4788" s="0" t="n">
        <v>469</v>
      </c>
      <c r="V4788" s="0" t="n">
        <v>3</v>
      </c>
      <c r="W4788" s="60" t="n">
        <v>46287</v>
      </c>
      <c r="X4788" s="55" t="n">
        <f aca="false">IF(I4788="Male",0,1)</f>
        <v>1</v>
      </c>
      <c r="Y4788" s="55" t="n">
        <f aca="false">IF(OR(I4788="DNB",I4788="Dry DNB"),1,0)</f>
        <v>0</v>
      </c>
      <c r="Z4788" s="55" t="n">
        <f aca="false">IF(ISNUMBER(W4788),A4788-W4788,"")</f>
        <v>22</v>
      </c>
      <c r="AA4788" s="55" t="n">
        <f aca="false">MATCH(A4788,DATAS,0)</f>
        <v>1</v>
      </c>
      <c r="AB4788" s="55" t="n">
        <f aca="false">IF(AND(E4788&gt;0,OR(AND(B4788&gt;=1,B4788&lt;=6),B4788=10)),1,0)</f>
        <v>0</v>
      </c>
      <c r="AC4788" s="55" t="n">
        <f aca="false">IF(AND(E4788&gt;0,B4788=10),1,0)</f>
        <v>0</v>
      </c>
      <c r="AD4788" s="0" t="str">
        <f aca="false">IF(AND(C4787=C4788,AA4787=AA4788-1),AB4787,"")</f>
        <v/>
      </c>
      <c r="AE4788" s="0" t="str">
        <f aca="false">IF(AND(C4787=C4788,AA4787=AA4788-1),AC4787,"")</f>
        <v/>
      </c>
      <c r="AF4788" s="0" t="str">
        <f aca="false">IF(AA4788=1,"",IF(AND(AB4788=1,AD4788&lt;&gt;1),1,0))</f>
        <v/>
      </c>
      <c r="AG4788" s="0" t="str">
        <f aca="false">IF(AA4788=1,"",IF(AND(AC4788=1,AE4788&lt;&gt;1),1,0))</f>
        <v/>
      </c>
      <c r="AH4788" s="60" t="str">
        <f aca="false">IF(AND(E4788&gt;0,AA4788&lt;2,NOT(AND(C4789=C4788,AA4789=AA4788+1))),INDEX(DATAS,AA4788+1),"")</f>
        <v/>
      </c>
      <c r="AI4788" s="60" t="str">
        <f aca="false">IF(AND(AC4788=1,AA4788&lt;2),IF(AND(C4789=C4788,AA4789=AA4788+1),IF(AC4789=1,"",INDEX(DATAS,AA4788+1)),INDEX(DATAS,AA4788+1)),"")</f>
        <v/>
      </c>
    </row>
    <row r="4789" customFormat="false" ht="15" hidden="false" customHeight="false" outlineLevel="0" collapsed="false">
      <c r="A4789" s="60" t="n">
        <v>46310</v>
      </c>
      <c r="B4789" s="0" t="n">
        <v>11</v>
      </c>
      <c r="C4789" s="0" t="n">
        <v>6705</v>
      </c>
      <c r="E4789" s="0" t="n">
        <v>0</v>
      </c>
      <c r="F4789" s="55" t="s">
        <v>1277</v>
      </c>
      <c r="I4789" s="55" t="s">
        <v>187</v>
      </c>
      <c r="U4789" s="0" t="n">
        <v>470</v>
      </c>
      <c r="V4789" s="0" t="n">
        <v>3</v>
      </c>
      <c r="W4789" s="60" t="n">
        <v>46287</v>
      </c>
      <c r="X4789" s="55" t="n">
        <f aca="false">IF(I4789="Male",0,1)</f>
        <v>1</v>
      </c>
      <c r="Y4789" s="55" t="n">
        <f aca="false">IF(OR(I4789="DNB",I4789="Dry DNB"),1,0)</f>
        <v>0</v>
      </c>
      <c r="Z4789" s="55" t="n">
        <f aca="false">IF(ISNUMBER(W4789),A4789-W4789,"")</f>
        <v>23</v>
      </c>
      <c r="AA4789" s="55" t="n">
        <f aca="false">MATCH(A4789,DATAS,0)</f>
        <v>2</v>
      </c>
      <c r="AB4789" s="55" t="n">
        <f aca="false">IF(AND(E4789&gt;0,OR(AND(B4789&gt;=1,B4789&lt;=6),B4789=10)),1,0)</f>
        <v>0</v>
      </c>
      <c r="AC4789" s="55" t="n">
        <f aca="false">IF(AND(E4789&gt;0,B4789=10),1,0)</f>
        <v>0</v>
      </c>
      <c r="AD4789" s="55" t="n">
        <f aca="false">IF(AND(C4788=C4789,AA4788=AA4789-1),AB4788,"")</f>
        <v>0</v>
      </c>
      <c r="AE4789" s="55" t="n">
        <f aca="false">IF(AND(C4788=C4789,AA4788=AA4789-1),AC4788,"")</f>
        <v>0</v>
      </c>
      <c r="AF4789" s="55" t="n">
        <f aca="false">IF(AA4789=1,"",IF(AND(AB4789=1,AD4789&lt;&gt;1),1,0))</f>
        <v>0</v>
      </c>
      <c r="AG4789" s="55" t="n">
        <f aca="false">IF(AA4789=1,"",IF(AND(AC4789=1,AE4789&lt;&gt;1),1,0))</f>
        <v>0</v>
      </c>
      <c r="AH4789" s="60" t="str">
        <f aca="false">IF(AND(E4789&gt;0,AA4789&lt;2,NOT(AND(C4790=C4789,AA4790=AA4789+1))),INDEX(DATAS,AA4789+1),"")</f>
        <v/>
      </c>
      <c r="AI4789" s="60" t="str">
        <f aca="false">IF(AND(AC4789=1,AA4789&lt;2),IF(AND(C4790=C4789,AA4790=AA4789+1),IF(AC4790=1,"",INDEX(DATAS,AA4789+1)),INDEX(DATAS,AA4789+1)),"")</f>
        <v/>
      </c>
    </row>
    <row r="4790" customFormat="false" ht="15" hidden="false" customHeight="false" outlineLevel="0" collapsed="false">
      <c r="A4790" s="60" t="n">
        <v>46309</v>
      </c>
      <c r="B4790" s="0" t="n">
        <v>11</v>
      </c>
      <c r="C4790" s="0" t="n">
        <v>6706</v>
      </c>
      <c r="E4790" s="0" t="n">
        <v>0</v>
      </c>
      <c r="F4790" s="55" t="s">
        <v>1278</v>
      </c>
      <c r="I4790" s="55" t="s">
        <v>187</v>
      </c>
      <c r="U4790" s="0" t="n">
        <v>467</v>
      </c>
      <c r="V4790" s="0" t="n">
        <v>2</v>
      </c>
      <c r="W4790" s="60" t="n">
        <v>46290</v>
      </c>
      <c r="X4790" s="55" t="n">
        <f aca="false">IF(I4790="Male",0,1)</f>
        <v>1</v>
      </c>
      <c r="Y4790" s="55" t="n">
        <f aca="false">IF(OR(I4790="DNB",I4790="Dry DNB"),1,0)</f>
        <v>0</v>
      </c>
      <c r="Z4790" s="55" t="n">
        <f aca="false">IF(ISNUMBER(W4790),A4790-W4790,"")</f>
        <v>19</v>
      </c>
      <c r="AA4790" s="55" t="n">
        <f aca="false">MATCH(A4790,DATAS,0)</f>
        <v>1</v>
      </c>
      <c r="AB4790" s="55" t="n">
        <f aca="false">IF(AND(E4790&gt;0,OR(AND(B4790&gt;=1,B4790&lt;=6),B4790=10)),1,0)</f>
        <v>0</v>
      </c>
      <c r="AC4790" s="55" t="n">
        <f aca="false">IF(AND(E4790&gt;0,B4790=10),1,0)</f>
        <v>0</v>
      </c>
      <c r="AD4790" s="0" t="str">
        <f aca="false">IF(AND(C4789=C4790,AA4789=AA4790-1),AB4789,"")</f>
        <v/>
      </c>
      <c r="AE4790" s="0" t="str">
        <f aca="false">IF(AND(C4789=C4790,AA4789=AA4790-1),AC4789,"")</f>
        <v/>
      </c>
      <c r="AF4790" s="0" t="str">
        <f aca="false">IF(AA4790=1,"",IF(AND(AB4790=1,AD4790&lt;&gt;1),1,0))</f>
        <v/>
      </c>
      <c r="AG4790" s="0" t="str">
        <f aca="false">IF(AA4790=1,"",IF(AND(AC4790=1,AE4790&lt;&gt;1),1,0))</f>
        <v/>
      </c>
      <c r="AH4790" s="60" t="str">
        <f aca="false">IF(AND(E4790&gt;0,AA4790&lt;2,NOT(AND(C4791=C4790,AA4791=AA4790+1))),INDEX(DATAS,AA4790+1),"")</f>
        <v/>
      </c>
      <c r="AI4790" s="60" t="str">
        <f aca="false">IF(AND(AC4790=1,AA4790&lt;2),IF(AND(C4791=C4790,AA4791=AA4790+1),IF(AC4791=1,"",INDEX(DATAS,AA4790+1)),INDEX(DATAS,AA4790+1)),"")</f>
        <v/>
      </c>
    </row>
    <row r="4791" customFormat="false" ht="15" hidden="false" customHeight="false" outlineLevel="0" collapsed="false">
      <c r="A4791" s="60" t="n">
        <v>46310</v>
      </c>
      <c r="B4791" s="0" t="n">
        <v>11</v>
      </c>
      <c r="C4791" s="0" t="n">
        <v>6706</v>
      </c>
      <c r="E4791" s="0" t="n">
        <v>0</v>
      </c>
      <c r="F4791" s="55" t="s">
        <v>1278</v>
      </c>
      <c r="I4791" s="55" t="s">
        <v>187</v>
      </c>
      <c r="U4791" s="0" t="n">
        <v>468</v>
      </c>
      <c r="V4791" s="0" t="n">
        <v>2</v>
      </c>
      <c r="W4791" s="60" t="n">
        <v>46290</v>
      </c>
      <c r="X4791" s="55" t="n">
        <f aca="false">IF(I4791="Male",0,1)</f>
        <v>1</v>
      </c>
      <c r="Y4791" s="55" t="n">
        <f aca="false">IF(OR(I4791="DNB",I4791="Dry DNB"),1,0)</f>
        <v>0</v>
      </c>
      <c r="Z4791" s="55" t="n">
        <f aca="false">IF(ISNUMBER(W4791),A4791-W4791,"")</f>
        <v>20</v>
      </c>
      <c r="AA4791" s="55" t="n">
        <f aca="false">MATCH(A4791,DATAS,0)</f>
        <v>2</v>
      </c>
      <c r="AB4791" s="55" t="n">
        <f aca="false">IF(AND(E4791&gt;0,OR(AND(B4791&gt;=1,B4791&lt;=6),B4791=10)),1,0)</f>
        <v>0</v>
      </c>
      <c r="AC4791" s="55" t="n">
        <f aca="false">IF(AND(E4791&gt;0,B4791=10),1,0)</f>
        <v>0</v>
      </c>
      <c r="AD4791" s="55" t="n">
        <f aca="false">IF(AND(C4790=C4791,AA4790=AA4791-1),AB4790,"")</f>
        <v>0</v>
      </c>
      <c r="AE4791" s="55" t="n">
        <f aca="false">IF(AND(C4790=C4791,AA4790=AA4791-1),AC4790,"")</f>
        <v>0</v>
      </c>
      <c r="AF4791" s="55" t="n">
        <f aca="false">IF(AA4791=1,"",IF(AND(AB4791=1,AD4791&lt;&gt;1),1,0))</f>
        <v>0</v>
      </c>
      <c r="AG4791" s="55" t="n">
        <f aca="false">IF(AA4791=1,"",IF(AND(AC4791=1,AE4791&lt;&gt;1),1,0))</f>
        <v>0</v>
      </c>
      <c r="AH4791" s="60" t="str">
        <f aca="false">IF(AND(E4791&gt;0,AA4791&lt;2,NOT(AND(C4792=C4791,AA4792=AA4791+1))),INDEX(DATAS,AA4791+1),"")</f>
        <v/>
      </c>
      <c r="AI4791" s="60" t="str">
        <f aca="false">IF(AND(AC4791=1,AA4791&lt;2),IF(AND(C4792=C4791,AA4792=AA4791+1),IF(AC4792=1,"",INDEX(DATAS,AA4791+1)),INDEX(DATAS,AA4791+1)),"")</f>
        <v/>
      </c>
    </row>
    <row r="4792" customFormat="false" ht="15" hidden="false" customHeight="false" outlineLevel="0" collapsed="false">
      <c r="A4792" s="60" t="n">
        <v>46309</v>
      </c>
      <c r="B4792" s="0" t="n">
        <v>8</v>
      </c>
      <c r="C4792" s="0" t="n">
        <v>6707</v>
      </c>
      <c r="E4792" s="0" t="n">
        <v>0</v>
      </c>
      <c r="F4792" s="55" t="s">
        <v>1278</v>
      </c>
      <c r="I4792" s="55" t="s">
        <v>157</v>
      </c>
      <c r="L4792" s="0" t="n">
        <v>48</v>
      </c>
      <c r="U4792" s="0" t="n">
        <v>467</v>
      </c>
      <c r="V4792" s="0" t="n">
        <v>2</v>
      </c>
      <c r="W4792" s="60" t="n">
        <v>46262</v>
      </c>
      <c r="X4792" s="55" t="n">
        <f aca="false">IF(I4792="Male",0,1)</f>
        <v>1</v>
      </c>
      <c r="Y4792" s="55" t="n">
        <f aca="false">IF(OR(I4792="DNB",I4792="Dry DNB"),1,0)</f>
        <v>0</v>
      </c>
      <c r="Z4792" s="55" t="n">
        <f aca="false">IF(ISNUMBER(W4792),A4792-W4792,"")</f>
        <v>47</v>
      </c>
      <c r="AA4792" s="55" t="n">
        <f aca="false">MATCH(A4792,DATAS,0)</f>
        <v>1</v>
      </c>
      <c r="AB4792" s="55" t="n">
        <f aca="false">IF(AND(E4792&gt;0,OR(AND(B4792&gt;=1,B4792&lt;=6),B4792=10)),1,0)</f>
        <v>0</v>
      </c>
      <c r="AC4792" s="55" t="n">
        <f aca="false">IF(AND(E4792&gt;0,B4792=10),1,0)</f>
        <v>0</v>
      </c>
      <c r="AD4792" s="0" t="str">
        <f aca="false">IF(AND(C4791=C4792,AA4791=AA4792-1),AB4791,"")</f>
        <v/>
      </c>
      <c r="AE4792" s="0" t="str">
        <f aca="false">IF(AND(C4791=C4792,AA4791=AA4792-1),AC4791,"")</f>
        <v/>
      </c>
      <c r="AF4792" s="0" t="str">
        <f aca="false">IF(AA4792=1,"",IF(AND(AB4792=1,AD4792&lt;&gt;1),1,0))</f>
        <v/>
      </c>
      <c r="AG4792" s="0" t="str">
        <f aca="false">IF(AA4792=1,"",IF(AND(AC4792=1,AE4792&lt;&gt;1),1,0))</f>
        <v/>
      </c>
      <c r="AH4792" s="60" t="str">
        <f aca="false">IF(AND(E4792&gt;0,AA4792&lt;2,NOT(AND(C4793=C4792,AA4793=AA4792+1))),INDEX(DATAS,AA4792+1),"")</f>
        <v/>
      </c>
      <c r="AI4792" s="60" t="str">
        <f aca="false">IF(AND(AC4792=1,AA4792&lt;2),IF(AND(C4793=C4792,AA4793=AA4792+1),IF(AC4793=1,"",INDEX(DATAS,AA4792+1)),INDEX(DATAS,AA4792+1)),"")</f>
        <v/>
      </c>
    </row>
    <row r="4793" customFormat="false" ht="15" hidden="false" customHeight="false" outlineLevel="0" collapsed="false">
      <c r="A4793" s="60" t="n">
        <v>46310</v>
      </c>
      <c r="B4793" s="0" t="n">
        <v>8</v>
      </c>
      <c r="C4793" s="0" t="n">
        <v>6707</v>
      </c>
      <c r="E4793" s="0" t="n">
        <v>0</v>
      </c>
      <c r="F4793" s="55" t="s">
        <v>1278</v>
      </c>
      <c r="I4793" s="55" t="s">
        <v>157</v>
      </c>
      <c r="L4793" s="0" t="n">
        <v>49</v>
      </c>
      <c r="U4793" s="0" t="n">
        <v>468</v>
      </c>
      <c r="V4793" s="0" t="n">
        <v>2</v>
      </c>
      <c r="W4793" s="60" t="n">
        <v>46262</v>
      </c>
      <c r="X4793" s="55" t="n">
        <f aca="false">IF(I4793="Male",0,1)</f>
        <v>1</v>
      </c>
      <c r="Y4793" s="55" t="n">
        <f aca="false">IF(OR(I4793="DNB",I4793="Dry DNB"),1,0)</f>
        <v>0</v>
      </c>
      <c r="Z4793" s="55" t="n">
        <f aca="false">IF(ISNUMBER(W4793),A4793-W4793,"")</f>
        <v>48</v>
      </c>
      <c r="AA4793" s="55" t="n">
        <f aca="false">MATCH(A4793,DATAS,0)</f>
        <v>2</v>
      </c>
      <c r="AB4793" s="55" t="n">
        <f aca="false">IF(AND(E4793&gt;0,OR(AND(B4793&gt;=1,B4793&lt;=6),B4793=10)),1,0)</f>
        <v>0</v>
      </c>
      <c r="AC4793" s="55" t="n">
        <f aca="false">IF(AND(E4793&gt;0,B4793=10),1,0)</f>
        <v>0</v>
      </c>
      <c r="AD4793" s="55" t="n">
        <f aca="false">IF(AND(C4792=C4793,AA4792=AA4793-1),AB4792,"")</f>
        <v>0</v>
      </c>
      <c r="AE4793" s="55" t="n">
        <f aca="false">IF(AND(C4792=C4793,AA4792=AA4793-1),AC4792,"")</f>
        <v>0</v>
      </c>
      <c r="AF4793" s="55" t="n">
        <f aca="false">IF(AA4793=1,"",IF(AND(AB4793=1,AD4793&lt;&gt;1),1,0))</f>
        <v>0</v>
      </c>
      <c r="AG4793" s="55" t="n">
        <f aca="false">IF(AA4793=1,"",IF(AND(AC4793=1,AE4793&lt;&gt;1),1,0))</f>
        <v>0</v>
      </c>
      <c r="AH4793" s="60" t="str">
        <f aca="false">IF(AND(E4793&gt;0,AA4793&lt;2,NOT(AND(C4794=C4793,AA4794=AA4793+1))),INDEX(DATAS,AA4793+1),"")</f>
        <v/>
      </c>
      <c r="AI4793" s="60" t="str">
        <f aca="false">IF(AND(AC4793=1,AA4793&lt;2),IF(AND(C4794=C4793,AA4794=AA4793+1),IF(AC4794=1,"",INDEX(DATAS,AA4793+1)),INDEX(DATAS,AA4793+1)),"")</f>
        <v/>
      </c>
    </row>
    <row r="4794" customFormat="false" ht="15" hidden="false" customHeight="false" outlineLevel="0" collapsed="false">
      <c r="A4794" s="60" t="n">
        <v>46309</v>
      </c>
      <c r="B4794" s="0" t="n">
        <v>11</v>
      </c>
      <c r="C4794" s="0" t="n">
        <v>6708</v>
      </c>
      <c r="E4794" s="0" t="n">
        <v>0</v>
      </c>
      <c r="F4794" s="55" t="s">
        <v>1278</v>
      </c>
      <c r="I4794" s="55" t="s">
        <v>187</v>
      </c>
      <c r="U4794" s="0" t="n">
        <v>467</v>
      </c>
      <c r="V4794" s="0" t="n">
        <v>2</v>
      </c>
      <c r="W4794" s="60" t="n">
        <v>46291</v>
      </c>
      <c r="X4794" s="55" t="n">
        <f aca="false">IF(I4794="Male",0,1)</f>
        <v>1</v>
      </c>
      <c r="Y4794" s="55" t="n">
        <f aca="false">IF(OR(I4794="DNB",I4794="Dry DNB"),1,0)</f>
        <v>0</v>
      </c>
      <c r="Z4794" s="55" t="n">
        <f aca="false">IF(ISNUMBER(W4794),A4794-W4794,"")</f>
        <v>18</v>
      </c>
      <c r="AA4794" s="55" t="n">
        <f aca="false">MATCH(A4794,DATAS,0)</f>
        <v>1</v>
      </c>
      <c r="AB4794" s="55" t="n">
        <f aca="false">IF(AND(E4794&gt;0,OR(AND(B4794&gt;=1,B4794&lt;=6),B4794=10)),1,0)</f>
        <v>0</v>
      </c>
      <c r="AC4794" s="55" t="n">
        <f aca="false">IF(AND(E4794&gt;0,B4794=10),1,0)</f>
        <v>0</v>
      </c>
      <c r="AD4794" s="0" t="str">
        <f aca="false">IF(AND(C4793=C4794,AA4793=AA4794-1),AB4793,"")</f>
        <v/>
      </c>
      <c r="AE4794" s="0" t="str">
        <f aca="false">IF(AND(C4793=C4794,AA4793=AA4794-1),AC4793,"")</f>
        <v/>
      </c>
      <c r="AF4794" s="0" t="str">
        <f aca="false">IF(AA4794=1,"",IF(AND(AB4794=1,AD4794&lt;&gt;1),1,0))</f>
        <v/>
      </c>
      <c r="AG4794" s="0" t="str">
        <f aca="false">IF(AA4794=1,"",IF(AND(AC4794=1,AE4794&lt;&gt;1),1,0))</f>
        <v/>
      </c>
      <c r="AH4794" s="60" t="str">
        <f aca="false">IF(AND(E4794&gt;0,AA4794&lt;2,NOT(AND(C4795=C4794,AA4795=AA4794+1))),INDEX(DATAS,AA4794+1),"")</f>
        <v/>
      </c>
      <c r="AI4794" s="60" t="str">
        <f aca="false">IF(AND(AC4794=1,AA4794&lt;2),IF(AND(C4795=C4794,AA4795=AA4794+1),IF(AC4795=1,"",INDEX(DATAS,AA4794+1)),INDEX(DATAS,AA4794+1)),"")</f>
        <v/>
      </c>
    </row>
    <row r="4795" customFormat="false" ht="15" hidden="false" customHeight="false" outlineLevel="0" collapsed="false">
      <c r="A4795" s="60" t="n">
        <v>46310</v>
      </c>
      <c r="B4795" s="0" t="n">
        <v>11</v>
      </c>
      <c r="C4795" s="0" t="n">
        <v>6708</v>
      </c>
      <c r="E4795" s="0" t="n">
        <v>0</v>
      </c>
      <c r="F4795" s="55" t="s">
        <v>1278</v>
      </c>
      <c r="I4795" s="55" t="s">
        <v>187</v>
      </c>
      <c r="U4795" s="0" t="n">
        <v>468</v>
      </c>
      <c r="V4795" s="0" t="n">
        <v>2</v>
      </c>
      <c r="W4795" s="60" t="n">
        <v>46291</v>
      </c>
      <c r="X4795" s="55" t="n">
        <f aca="false">IF(I4795="Male",0,1)</f>
        <v>1</v>
      </c>
      <c r="Y4795" s="55" t="n">
        <f aca="false">IF(OR(I4795="DNB",I4795="Dry DNB"),1,0)</f>
        <v>0</v>
      </c>
      <c r="Z4795" s="55" t="n">
        <f aca="false">IF(ISNUMBER(W4795),A4795-W4795,"")</f>
        <v>19</v>
      </c>
      <c r="AA4795" s="55" t="n">
        <f aca="false">MATCH(A4795,DATAS,0)</f>
        <v>2</v>
      </c>
      <c r="AB4795" s="55" t="n">
        <f aca="false">IF(AND(E4795&gt;0,OR(AND(B4795&gt;=1,B4795&lt;=6),B4795=10)),1,0)</f>
        <v>0</v>
      </c>
      <c r="AC4795" s="55" t="n">
        <f aca="false">IF(AND(E4795&gt;0,B4795=10),1,0)</f>
        <v>0</v>
      </c>
      <c r="AD4795" s="55" t="n">
        <f aca="false">IF(AND(C4794=C4795,AA4794=AA4795-1),AB4794,"")</f>
        <v>0</v>
      </c>
      <c r="AE4795" s="55" t="n">
        <f aca="false">IF(AND(C4794=C4795,AA4794=AA4795-1),AC4794,"")</f>
        <v>0</v>
      </c>
      <c r="AF4795" s="55" t="n">
        <f aca="false">IF(AA4795=1,"",IF(AND(AB4795=1,AD4795&lt;&gt;1),1,0))</f>
        <v>0</v>
      </c>
      <c r="AG4795" s="55" t="n">
        <f aca="false">IF(AA4795=1,"",IF(AND(AC4795=1,AE4795&lt;&gt;1),1,0))</f>
        <v>0</v>
      </c>
      <c r="AH4795" s="60" t="str">
        <f aca="false">IF(AND(E4795&gt;0,AA4795&lt;2,NOT(AND(C4796=C4795,AA4796=AA4795+1))),INDEX(DATAS,AA4795+1),"")</f>
        <v/>
      </c>
      <c r="AI4795" s="60" t="str">
        <f aca="false">IF(AND(AC4795=1,AA4795&lt;2),IF(AND(C4796=C4795,AA4796=AA4795+1),IF(AC4796=1,"",INDEX(DATAS,AA4795+1)),INDEX(DATAS,AA4795+1)),"")</f>
        <v/>
      </c>
    </row>
    <row r="4796" customFormat="false" ht="15" hidden="false" customHeight="false" outlineLevel="0" collapsed="false">
      <c r="A4796" s="60" t="n">
        <v>46309</v>
      </c>
      <c r="B4796" s="0" t="n">
        <v>11</v>
      </c>
      <c r="C4796" s="0" t="n">
        <v>6709</v>
      </c>
      <c r="E4796" s="0" t="n">
        <v>0</v>
      </c>
      <c r="F4796" s="55" t="s">
        <v>1278</v>
      </c>
      <c r="I4796" s="55" t="s">
        <v>187</v>
      </c>
      <c r="U4796" s="0" t="n">
        <v>467</v>
      </c>
      <c r="V4796" s="0" t="n">
        <v>1</v>
      </c>
      <c r="W4796" s="60" t="n">
        <v>46289</v>
      </c>
      <c r="X4796" s="55" t="n">
        <f aca="false">IF(I4796="Male",0,1)</f>
        <v>1</v>
      </c>
      <c r="Y4796" s="55" t="n">
        <f aca="false">IF(OR(I4796="DNB",I4796="Dry DNB"),1,0)</f>
        <v>0</v>
      </c>
      <c r="Z4796" s="55" t="n">
        <f aca="false">IF(ISNUMBER(W4796),A4796-W4796,"")</f>
        <v>20</v>
      </c>
      <c r="AA4796" s="55" t="n">
        <f aca="false">MATCH(A4796,DATAS,0)</f>
        <v>1</v>
      </c>
      <c r="AB4796" s="55" t="n">
        <f aca="false">IF(AND(E4796&gt;0,OR(AND(B4796&gt;=1,B4796&lt;=6),B4796=10)),1,0)</f>
        <v>0</v>
      </c>
      <c r="AC4796" s="55" t="n">
        <f aca="false">IF(AND(E4796&gt;0,B4796=10),1,0)</f>
        <v>0</v>
      </c>
      <c r="AD4796" s="0" t="str">
        <f aca="false">IF(AND(C4795=C4796,AA4795=AA4796-1),AB4795,"")</f>
        <v/>
      </c>
      <c r="AE4796" s="0" t="str">
        <f aca="false">IF(AND(C4795=C4796,AA4795=AA4796-1),AC4795,"")</f>
        <v/>
      </c>
      <c r="AF4796" s="0" t="str">
        <f aca="false">IF(AA4796=1,"",IF(AND(AB4796=1,AD4796&lt;&gt;1),1,0))</f>
        <v/>
      </c>
      <c r="AG4796" s="0" t="str">
        <f aca="false">IF(AA4796=1,"",IF(AND(AC4796=1,AE4796&lt;&gt;1),1,0))</f>
        <v/>
      </c>
      <c r="AH4796" s="60" t="str">
        <f aca="false">IF(AND(E4796&gt;0,AA4796&lt;2,NOT(AND(C4797=C4796,AA4797=AA4796+1))),INDEX(DATAS,AA4796+1),"")</f>
        <v/>
      </c>
      <c r="AI4796" s="60" t="str">
        <f aca="false">IF(AND(AC4796=1,AA4796&lt;2),IF(AND(C4797=C4796,AA4797=AA4796+1),IF(AC4797=1,"",INDEX(DATAS,AA4796+1)),INDEX(DATAS,AA4796+1)),"")</f>
        <v/>
      </c>
    </row>
    <row r="4797" customFormat="false" ht="15" hidden="false" customHeight="false" outlineLevel="0" collapsed="false">
      <c r="A4797" s="60" t="n">
        <v>46310</v>
      </c>
      <c r="B4797" s="0" t="n">
        <v>11</v>
      </c>
      <c r="C4797" s="0" t="n">
        <v>6709</v>
      </c>
      <c r="E4797" s="0" t="n">
        <v>0</v>
      </c>
      <c r="F4797" s="55" t="s">
        <v>1278</v>
      </c>
      <c r="I4797" s="55" t="s">
        <v>187</v>
      </c>
      <c r="U4797" s="0" t="n">
        <v>468</v>
      </c>
      <c r="V4797" s="0" t="n">
        <v>1</v>
      </c>
      <c r="W4797" s="60" t="n">
        <v>46289</v>
      </c>
      <c r="X4797" s="55" t="n">
        <f aca="false">IF(I4797="Male",0,1)</f>
        <v>1</v>
      </c>
      <c r="Y4797" s="55" t="n">
        <f aca="false">IF(OR(I4797="DNB",I4797="Dry DNB"),1,0)</f>
        <v>0</v>
      </c>
      <c r="Z4797" s="55" t="n">
        <f aca="false">IF(ISNUMBER(W4797),A4797-W4797,"")</f>
        <v>21</v>
      </c>
      <c r="AA4797" s="55" t="n">
        <f aca="false">MATCH(A4797,DATAS,0)</f>
        <v>2</v>
      </c>
      <c r="AB4797" s="55" t="n">
        <f aca="false">IF(AND(E4797&gt;0,OR(AND(B4797&gt;=1,B4797&lt;=6),B4797=10)),1,0)</f>
        <v>0</v>
      </c>
      <c r="AC4797" s="55" t="n">
        <f aca="false">IF(AND(E4797&gt;0,B4797=10),1,0)</f>
        <v>0</v>
      </c>
      <c r="AD4797" s="55" t="n">
        <f aca="false">IF(AND(C4796=C4797,AA4796=AA4797-1),AB4796,"")</f>
        <v>0</v>
      </c>
      <c r="AE4797" s="55" t="n">
        <f aca="false">IF(AND(C4796=C4797,AA4796=AA4797-1),AC4796,"")</f>
        <v>0</v>
      </c>
      <c r="AF4797" s="55" t="n">
        <f aca="false">IF(AA4797=1,"",IF(AND(AB4797=1,AD4797&lt;&gt;1),1,0))</f>
        <v>0</v>
      </c>
      <c r="AG4797" s="55" t="n">
        <f aca="false">IF(AA4797=1,"",IF(AND(AC4797=1,AE4797&lt;&gt;1),1,0))</f>
        <v>0</v>
      </c>
      <c r="AH4797" s="60" t="str">
        <f aca="false">IF(AND(E4797&gt;0,AA4797&lt;2,NOT(AND(C4798=C4797,AA4798=AA4797+1))),INDEX(DATAS,AA4797+1),"")</f>
        <v/>
      </c>
      <c r="AI4797" s="60" t="str">
        <f aca="false">IF(AND(AC4797=1,AA4797&lt;2),IF(AND(C4798=C4797,AA4798=AA4797+1),IF(AC4798=1,"",INDEX(DATAS,AA4797+1)),INDEX(DATAS,AA4797+1)),"")</f>
        <v/>
      </c>
    </row>
    <row r="4798" customFormat="false" ht="15" hidden="false" customHeight="false" outlineLevel="0" collapsed="false">
      <c r="A4798" s="60" t="n">
        <v>46309</v>
      </c>
      <c r="B4798" s="0" t="n">
        <v>11</v>
      </c>
      <c r="C4798" s="0" t="n">
        <v>6710</v>
      </c>
      <c r="E4798" s="0" t="n">
        <v>0</v>
      </c>
      <c r="F4798" s="55" t="s">
        <v>1278</v>
      </c>
      <c r="I4798" s="55" t="s">
        <v>177</v>
      </c>
      <c r="U4798" s="0" t="n">
        <v>467</v>
      </c>
      <c r="V4798" s="0" t="n">
        <v>1</v>
      </c>
      <c r="W4798" s="60" t="n">
        <v>46282</v>
      </c>
      <c r="X4798" s="55" t="n">
        <f aca="false">IF(I4798="Male",0,1)</f>
        <v>1</v>
      </c>
      <c r="Y4798" s="55" t="n">
        <f aca="false">IF(OR(I4798="DNB",I4798="Dry DNB"),1,0)</f>
        <v>0</v>
      </c>
      <c r="Z4798" s="55" t="n">
        <f aca="false">IF(ISNUMBER(W4798),A4798-W4798,"")</f>
        <v>27</v>
      </c>
      <c r="AA4798" s="55" t="n">
        <f aca="false">MATCH(A4798,DATAS,0)</f>
        <v>1</v>
      </c>
      <c r="AB4798" s="55" t="n">
        <f aca="false">IF(AND(E4798&gt;0,OR(AND(B4798&gt;=1,B4798&lt;=6),B4798=10)),1,0)</f>
        <v>0</v>
      </c>
      <c r="AC4798" s="55" t="n">
        <f aca="false">IF(AND(E4798&gt;0,B4798=10),1,0)</f>
        <v>0</v>
      </c>
      <c r="AD4798" s="0" t="str">
        <f aca="false">IF(AND(C4797=C4798,AA4797=AA4798-1),AB4797,"")</f>
        <v/>
      </c>
      <c r="AE4798" s="0" t="str">
        <f aca="false">IF(AND(C4797=C4798,AA4797=AA4798-1),AC4797,"")</f>
        <v/>
      </c>
      <c r="AF4798" s="0" t="str">
        <f aca="false">IF(AA4798=1,"",IF(AND(AB4798=1,AD4798&lt;&gt;1),1,0))</f>
        <v/>
      </c>
      <c r="AG4798" s="0" t="str">
        <f aca="false">IF(AA4798=1,"",IF(AND(AC4798=1,AE4798&lt;&gt;1),1,0))</f>
        <v/>
      </c>
      <c r="AH4798" s="60" t="str">
        <f aca="false">IF(AND(E4798&gt;0,AA4798&lt;2,NOT(AND(C4799=C4798,AA4799=AA4798+1))),INDEX(DATAS,AA4798+1),"")</f>
        <v/>
      </c>
      <c r="AI4798" s="60" t="str">
        <f aca="false">IF(AND(AC4798=1,AA4798&lt;2),IF(AND(C4799=C4798,AA4799=AA4798+1),IF(AC4799=1,"",INDEX(DATAS,AA4798+1)),INDEX(DATAS,AA4798+1)),"")</f>
        <v/>
      </c>
    </row>
    <row r="4799" customFormat="false" ht="15" hidden="false" customHeight="false" outlineLevel="0" collapsed="false">
      <c r="A4799" s="60" t="n">
        <v>46310</v>
      </c>
      <c r="B4799" s="0" t="n">
        <v>11</v>
      </c>
      <c r="C4799" s="0" t="n">
        <v>6710</v>
      </c>
      <c r="E4799" s="0" t="n">
        <v>0</v>
      </c>
      <c r="F4799" s="55" t="s">
        <v>1278</v>
      </c>
      <c r="I4799" s="55" t="s">
        <v>177</v>
      </c>
      <c r="U4799" s="0" t="n">
        <v>468</v>
      </c>
      <c r="V4799" s="0" t="n">
        <v>1</v>
      </c>
      <c r="W4799" s="60" t="n">
        <v>46282</v>
      </c>
      <c r="X4799" s="55" t="n">
        <f aca="false">IF(I4799="Male",0,1)</f>
        <v>1</v>
      </c>
      <c r="Y4799" s="55" t="n">
        <f aca="false">IF(OR(I4799="DNB",I4799="Dry DNB"),1,0)</f>
        <v>0</v>
      </c>
      <c r="Z4799" s="55" t="n">
        <f aca="false">IF(ISNUMBER(W4799),A4799-W4799,"")</f>
        <v>28</v>
      </c>
      <c r="AA4799" s="55" t="n">
        <f aca="false">MATCH(A4799,DATAS,0)</f>
        <v>2</v>
      </c>
      <c r="AB4799" s="55" t="n">
        <f aca="false">IF(AND(E4799&gt;0,OR(AND(B4799&gt;=1,B4799&lt;=6),B4799=10)),1,0)</f>
        <v>0</v>
      </c>
      <c r="AC4799" s="55" t="n">
        <f aca="false">IF(AND(E4799&gt;0,B4799=10),1,0)</f>
        <v>0</v>
      </c>
      <c r="AD4799" s="55" t="n">
        <f aca="false">IF(AND(C4798=C4799,AA4798=AA4799-1),AB4798,"")</f>
        <v>0</v>
      </c>
      <c r="AE4799" s="55" t="n">
        <f aca="false">IF(AND(C4798=C4799,AA4798=AA4799-1),AC4798,"")</f>
        <v>0</v>
      </c>
      <c r="AF4799" s="55" t="n">
        <f aca="false">IF(AA4799=1,"",IF(AND(AB4799=1,AD4799&lt;&gt;1),1,0))</f>
        <v>0</v>
      </c>
      <c r="AG4799" s="55" t="n">
        <f aca="false">IF(AA4799=1,"",IF(AND(AC4799=1,AE4799&lt;&gt;1),1,0))</f>
        <v>0</v>
      </c>
      <c r="AH4799" s="60" t="str">
        <f aca="false">IF(AND(E4799&gt;0,AA4799&lt;2,NOT(AND(C4800=C4799,AA4800=AA4799+1))),INDEX(DATAS,AA4799+1),"")</f>
        <v/>
      </c>
      <c r="AI4799" s="60" t="str">
        <f aca="false">IF(AND(AC4799=1,AA4799&lt;2),IF(AND(C4800=C4799,AA4800=AA4799+1),IF(AC4800=1,"",INDEX(DATAS,AA4799+1)),INDEX(DATAS,AA4799+1)),"")</f>
        <v/>
      </c>
    </row>
    <row r="4800" customFormat="false" ht="15" hidden="false" customHeight="false" outlineLevel="0" collapsed="false">
      <c r="A4800" s="60" t="n">
        <v>46309</v>
      </c>
      <c r="B4800" s="0" t="n">
        <v>11</v>
      </c>
      <c r="C4800" s="0" t="n">
        <v>6711</v>
      </c>
      <c r="E4800" s="0" t="n">
        <v>0</v>
      </c>
      <c r="F4800" s="55" t="s">
        <v>1278</v>
      </c>
      <c r="I4800" s="55" t="s">
        <v>187</v>
      </c>
      <c r="U4800" s="0" t="n">
        <v>467</v>
      </c>
      <c r="V4800" s="0" t="n">
        <v>4</v>
      </c>
      <c r="W4800" s="60" t="n">
        <v>46299</v>
      </c>
      <c r="X4800" s="55" t="n">
        <f aca="false">IF(I4800="Male",0,1)</f>
        <v>1</v>
      </c>
      <c r="Y4800" s="55" t="n">
        <f aca="false">IF(OR(I4800="DNB",I4800="Dry DNB"),1,0)</f>
        <v>0</v>
      </c>
      <c r="Z4800" s="55" t="n">
        <f aca="false">IF(ISNUMBER(W4800),A4800-W4800,"")</f>
        <v>10</v>
      </c>
      <c r="AA4800" s="55" t="n">
        <f aca="false">MATCH(A4800,DATAS,0)</f>
        <v>1</v>
      </c>
      <c r="AB4800" s="55" t="n">
        <f aca="false">IF(AND(E4800&gt;0,OR(AND(B4800&gt;=1,B4800&lt;=6),B4800=10)),1,0)</f>
        <v>0</v>
      </c>
      <c r="AC4800" s="55" t="n">
        <f aca="false">IF(AND(E4800&gt;0,B4800=10),1,0)</f>
        <v>0</v>
      </c>
      <c r="AD4800" s="0" t="str">
        <f aca="false">IF(AND(C4799=C4800,AA4799=AA4800-1),AB4799,"")</f>
        <v/>
      </c>
      <c r="AE4800" s="0" t="str">
        <f aca="false">IF(AND(C4799=C4800,AA4799=AA4800-1),AC4799,"")</f>
        <v/>
      </c>
      <c r="AF4800" s="0" t="str">
        <f aca="false">IF(AA4800=1,"",IF(AND(AB4800=1,AD4800&lt;&gt;1),1,0))</f>
        <v/>
      </c>
      <c r="AG4800" s="0" t="str">
        <f aca="false">IF(AA4800=1,"",IF(AND(AC4800=1,AE4800&lt;&gt;1),1,0))</f>
        <v/>
      </c>
      <c r="AH4800" s="60" t="str">
        <f aca="false">IF(AND(E4800&gt;0,AA4800&lt;2,NOT(AND(C4801=C4800,AA4801=AA4800+1))),INDEX(DATAS,AA4800+1),"")</f>
        <v/>
      </c>
      <c r="AI4800" s="60" t="str">
        <f aca="false">IF(AND(AC4800=1,AA4800&lt;2),IF(AND(C4801=C4800,AA4801=AA4800+1),IF(AC4801=1,"",INDEX(DATAS,AA4800+1)),INDEX(DATAS,AA4800+1)),"")</f>
        <v/>
      </c>
    </row>
    <row r="4801" customFormat="false" ht="15" hidden="false" customHeight="false" outlineLevel="0" collapsed="false">
      <c r="A4801" s="60" t="n">
        <v>46310</v>
      </c>
      <c r="B4801" s="0" t="n">
        <v>11</v>
      </c>
      <c r="C4801" s="0" t="n">
        <v>6711</v>
      </c>
      <c r="E4801" s="0" t="n">
        <v>0</v>
      </c>
      <c r="F4801" s="55" t="s">
        <v>1278</v>
      </c>
      <c r="I4801" s="55" t="s">
        <v>187</v>
      </c>
      <c r="U4801" s="0" t="n">
        <v>468</v>
      </c>
      <c r="V4801" s="0" t="n">
        <v>4</v>
      </c>
      <c r="W4801" s="60" t="n">
        <v>46299</v>
      </c>
      <c r="X4801" s="55" t="n">
        <f aca="false">IF(I4801="Male",0,1)</f>
        <v>1</v>
      </c>
      <c r="Y4801" s="55" t="n">
        <f aca="false">IF(OR(I4801="DNB",I4801="Dry DNB"),1,0)</f>
        <v>0</v>
      </c>
      <c r="Z4801" s="55" t="n">
        <f aca="false">IF(ISNUMBER(W4801),A4801-W4801,"")</f>
        <v>11</v>
      </c>
      <c r="AA4801" s="55" t="n">
        <f aca="false">MATCH(A4801,DATAS,0)</f>
        <v>2</v>
      </c>
      <c r="AB4801" s="55" t="n">
        <f aca="false">IF(AND(E4801&gt;0,OR(AND(B4801&gt;=1,B4801&lt;=6),B4801=10)),1,0)</f>
        <v>0</v>
      </c>
      <c r="AC4801" s="55" t="n">
        <f aca="false">IF(AND(E4801&gt;0,B4801=10),1,0)</f>
        <v>0</v>
      </c>
      <c r="AD4801" s="55" t="n">
        <f aca="false">IF(AND(C4800=C4801,AA4800=AA4801-1),AB4800,"")</f>
        <v>0</v>
      </c>
      <c r="AE4801" s="55" t="n">
        <f aca="false">IF(AND(C4800=C4801,AA4800=AA4801-1),AC4800,"")</f>
        <v>0</v>
      </c>
      <c r="AF4801" s="55" t="n">
        <f aca="false">IF(AA4801=1,"",IF(AND(AB4801=1,AD4801&lt;&gt;1),1,0))</f>
        <v>0</v>
      </c>
      <c r="AG4801" s="55" t="n">
        <f aca="false">IF(AA4801=1,"",IF(AND(AC4801=1,AE4801&lt;&gt;1),1,0))</f>
        <v>0</v>
      </c>
      <c r="AH4801" s="60" t="str">
        <f aca="false">IF(AND(E4801&gt;0,AA4801&lt;2,NOT(AND(C4802=C4801,AA4802=AA4801+1))),INDEX(DATAS,AA4801+1),"")</f>
        <v/>
      </c>
      <c r="AI4801" s="60" t="str">
        <f aca="false">IF(AND(AC4801=1,AA4801&lt;2),IF(AND(C4802=C4801,AA4802=AA4801+1),IF(AC4802=1,"",INDEX(DATAS,AA4801+1)),INDEX(DATAS,AA4801+1)),"")</f>
        <v/>
      </c>
    </row>
    <row r="4802" customFormat="false" ht="15" hidden="false" customHeight="false" outlineLevel="0" collapsed="false">
      <c r="A4802" s="60" t="n">
        <v>46309</v>
      </c>
      <c r="B4802" s="0" t="n">
        <v>8</v>
      </c>
      <c r="C4802" s="0" t="n">
        <v>6712</v>
      </c>
      <c r="E4802" s="0" t="n">
        <v>0</v>
      </c>
      <c r="F4802" s="55" t="s">
        <v>1278</v>
      </c>
      <c r="I4802" s="55" t="s">
        <v>157</v>
      </c>
      <c r="L4802" s="0" t="n">
        <v>38</v>
      </c>
      <c r="U4802" s="0" t="n">
        <v>467</v>
      </c>
      <c r="V4802" s="0" t="n">
        <v>2</v>
      </c>
      <c r="W4802" s="60" t="n">
        <v>46272</v>
      </c>
      <c r="X4802" s="55" t="n">
        <f aca="false">IF(I4802="Male",0,1)</f>
        <v>1</v>
      </c>
      <c r="Y4802" s="55" t="n">
        <f aca="false">IF(OR(I4802="DNB",I4802="Dry DNB"),1,0)</f>
        <v>0</v>
      </c>
      <c r="Z4802" s="55" t="n">
        <f aca="false">IF(ISNUMBER(W4802),A4802-W4802,"")</f>
        <v>37</v>
      </c>
      <c r="AA4802" s="55" t="n">
        <f aca="false">MATCH(A4802,DATAS,0)</f>
        <v>1</v>
      </c>
      <c r="AB4802" s="55" t="n">
        <f aca="false">IF(AND(E4802&gt;0,OR(AND(B4802&gt;=1,B4802&lt;=6),B4802=10)),1,0)</f>
        <v>0</v>
      </c>
      <c r="AC4802" s="55" t="n">
        <f aca="false">IF(AND(E4802&gt;0,B4802=10),1,0)</f>
        <v>0</v>
      </c>
      <c r="AD4802" s="0" t="str">
        <f aca="false">IF(AND(C4801=C4802,AA4801=AA4802-1),AB4801,"")</f>
        <v/>
      </c>
      <c r="AE4802" s="0" t="str">
        <f aca="false">IF(AND(C4801=C4802,AA4801=AA4802-1),AC4801,"")</f>
        <v/>
      </c>
      <c r="AF4802" s="0" t="str">
        <f aca="false">IF(AA4802=1,"",IF(AND(AB4802=1,AD4802&lt;&gt;1),1,0))</f>
        <v/>
      </c>
      <c r="AG4802" s="0" t="str">
        <f aca="false">IF(AA4802=1,"",IF(AND(AC4802=1,AE4802&lt;&gt;1),1,0))</f>
        <v/>
      </c>
      <c r="AH4802" s="60" t="str">
        <f aca="false">IF(AND(E4802&gt;0,AA4802&lt;2,NOT(AND(C4803=C4802,AA4803=AA4802+1))),INDEX(DATAS,AA4802+1),"")</f>
        <v/>
      </c>
      <c r="AI4802" s="60" t="str">
        <f aca="false">IF(AND(AC4802=1,AA4802&lt;2),IF(AND(C4803=C4802,AA4803=AA4802+1),IF(AC4803=1,"",INDEX(DATAS,AA4802+1)),INDEX(DATAS,AA4802+1)),"")</f>
        <v/>
      </c>
    </row>
    <row r="4803" customFormat="false" ht="15" hidden="false" customHeight="false" outlineLevel="0" collapsed="false">
      <c r="A4803" s="60" t="n">
        <v>46310</v>
      </c>
      <c r="B4803" s="0" t="n">
        <v>8</v>
      </c>
      <c r="C4803" s="0" t="n">
        <v>6712</v>
      </c>
      <c r="E4803" s="0" t="n">
        <v>0</v>
      </c>
      <c r="F4803" s="55" t="s">
        <v>1278</v>
      </c>
      <c r="I4803" s="55" t="s">
        <v>157</v>
      </c>
      <c r="L4803" s="0" t="n">
        <v>39</v>
      </c>
      <c r="U4803" s="0" t="n">
        <v>468</v>
      </c>
      <c r="V4803" s="0" t="n">
        <v>2</v>
      </c>
      <c r="W4803" s="60" t="n">
        <v>46272</v>
      </c>
      <c r="X4803" s="55" t="n">
        <f aca="false">IF(I4803="Male",0,1)</f>
        <v>1</v>
      </c>
      <c r="Y4803" s="55" t="n">
        <f aca="false">IF(OR(I4803="DNB",I4803="Dry DNB"),1,0)</f>
        <v>0</v>
      </c>
      <c r="Z4803" s="55" t="n">
        <f aca="false">IF(ISNUMBER(W4803),A4803-W4803,"")</f>
        <v>38</v>
      </c>
      <c r="AA4803" s="55" t="n">
        <f aca="false">MATCH(A4803,DATAS,0)</f>
        <v>2</v>
      </c>
      <c r="AB4803" s="55" t="n">
        <f aca="false">IF(AND(E4803&gt;0,OR(AND(B4803&gt;=1,B4803&lt;=6),B4803=10)),1,0)</f>
        <v>0</v>
      </c>
      <c r="AC4803" s="55" t="n">
        <f aca="false">IF(AND(E4803&gt;0,B4803=10),1,0)</f>
        <v>0</v>
      </c>
      <c r="AD4803" s="55" t="n">
        <f aca="false">IF(AND(C4802=C4803,AA4802=AA4803-1),AB4802,"")</f>
        <v>0</v>
      </c>
      <c r="AE4803" s="55" t="n">
        <f aca="false">IF(AND(C4802=C4803,AA4802=AA4803-1),AC4802,"")</f>
        <v>0</v>
      </c>
      <c r="AF4803" s="55" t="n">
        <f aca="false">IF(AA4803=1,"",IF(AND(AB4803=1,AD4803&lt;&gt;1),1,0))</f>
        <v>0</v>
      </c>
      <c r="AG4803" s="55" t="n">
        <f aca="false">IF(AA4803=1,"",IF(AND(AC4803=1,AE4803&lt;&gt;1),1,0))</f>
        <v>0</v>
      </c>
      <c r="AH4803" s="60" t="str">
        <f aca="false">IF(AND(E4803&gt;0,AA4803&lt;2,NOT(AND(C4804=C4803,AA4804=AA4803+1))),INDEX(DATAS,AA4803+1),"")</f>
        <v/>
      </c>
      <c r="AI4803" s="60" t="str">
        <f aca="false">IF(AND(AC4803=1,AA4803&lt;2),IF(AND(C4804=C4803,AA4804=AA4803+1),IF(AC4804=1,"",INDEX(DATAS,AA4803+1)),INDEX(DATAS,AA4803+1)),"")</f>
        <v/>
      </c>
    </row>
    <row r="4804" customFormat="false" ht="15" hidden="false" customHeight="false" outlineLevel="0" collapsed="false">
      <c r="A4804" s="60" t="n">
        <v>46309</v>
      </c>
      <c r="B4804" s="0" t="n">
        <v>11</v>
      </c>
      <c r="C4804" s="0" t="n">
        <v>6713</v>
      </c>
      <c r="E4804" s="0" t="n">
        <v>0</v>
      </c>
      <c r="F4804" s="55" t="s">
        <v>1278</v>
      </c>
      <c r="I4804" s="55" t="s">
        <v>187</v>
      </c>
      <c r="U4804" s="0" t="n">
        <v>467</v>
      </c>
      <c r="V4804" s="0" t="n">
        <v>2</v>
      </c>
      <c r="W4804" s="60" t="n">
        <v>46309</v>
      </c>
      <c r="X4804" s="55" t="n">
        <f aca="false">IF(I4804="Male",0,1)</f>
        <v>1</v>
      </c>
      <c r="Y4804" s="55" t="n">
        <f aca="false">IF(OR(I4804="DNB",I4804="Dry DNB"),1,0)</f>
        <v>0</v>
      </c>
      <c r="Z4804" s="55" t="n">
        <f aca="false">IF(ISNUMBER(W4804),A4804-W4804,"")</f>
        <v>0</v>
      </c>
      <c r="AA4804" s="55" t="n">
        <f aca="false">MATCH(A4804,DATAS,0)</f>
        <v>1</v>
      </c>
      <c r="AB4804" s="55" t="n">
        <f aca="false">IF(AND(E4804&gt;0,OR(AND(B4804&gt;=1,B4804&lt;=6),B4804=10)),1,0)</f>
        <v>0</v>
      </c>
      <c r="AC4804" s="55" t="n">
        <f aca="false">IF(AND(E4804&gt;0,B4804=10),1,0)</f>
        <v>0</v>
      </c>
      <c r="AD4804" s="0" t="str">
        <f aca="false">IF(AND(C4803=C4804,AA4803=AA4804-1),AB4803,"")</f>
        <v/>
      </c>
      <c r="AE4804" s="0" t="str">
        <f aca="false">IF(AND(C4803=C4804,AA4803=AA4804-1),AC4803,"")</f>
        <v/>
      </c>
      <c r="AF4804" s="0" t="str">
        <f aca="false">IF(AA4804=1,"",IF(AND(AB4804=1,AD4804&lt;&gt;1),1,0))</f>
        <v/>
      </c>
      <c r="AG4804" s="0" t="str">
        <f aca="false">IF(AA4804=1,"",IF(AND(AC4804=1,AE4804&lt;&gt;1),1,0))</f>
        <v/>
      </c>
      <c r="AH4804" s="60" t="str">
        <f aca="false">IF(AND(E4804&gt;0,AA4804&lt;2,NOT(AND(C4805=C4804,AA4805=AA4804+1))),INDEX(DATAS,AA4804+1),"")</f>
        <v/>
      </c>
      <c r="AI4804" s="60" t="str">
        <f aca="false">IF(AND(AC4804=1,AA4804&lt;2),IF(AND(C4805=C4804,AA4805=AA4804+1),IF(AC4805=1,"",INDEX(DATAS,AA4804+1)),INDEX(DATAS,AA4804+1)),"")</f>
        <v/>
      </c>
    </row>
    <row r="4805" customFormat="false" ht="15" hidden="false" customHeight="false" outlineLevel="0" collapsed="false">
      <c r="A4805" s="60" t="n">
        <v>46310</v>
      </c>
      <c r="B4805" s="0" t="n">
        <v>11</v>
      </c>
      <c r="C4805" s="0" t="n">
        <v>6713</v>
      </c>
      <c r="E4805" s="0" t="n">
        <v>0</v>
      </c>
      <c r="F4805" s="55" t="s">
        <v>1278</v>
      </c>
      <c r="I4805" s="55" t="s">
        <v>187</v>
      </c>
      <c r="U4805" s="0" t="n">
        <v>468</v>
      </c>
      <c r="V4805" s="0" t="n">
        <v>2</v>
      </c>
      <c r="W4805" s="60" t="n">
        <v>46309</v>
      </c>
      <c r="X4805" s="55" t="n">
        <f aca="false">IF(I4805="Male",0,1)</f>
        <v>1</v>
      </c>
      <c r="Y4805" s="55" t="n">
        <f aca="false">IF(OR(I4805="DNB",I4805="Dry DNB"),1,0)</f>
        <v>0</v>
      </c>
      <c r="Z4805" s="55" t="n">
        <f aca="false">IF(ISNUMBER(W4805),A4805-W4805,"")</f>
        <v>1</v>
      </c>
      <c r="AA4805" s="55" t="n">
        <f aca="false">MATCH(A4805,DATAS,0)</f>
        <v>2</v>
      </c>
      <c r="AB4805" s="55" t="n">
        <f aca="false">IF(AND(E4805&gt;0,OR(AND(B4805&gt;=1,B4805&lt;=6),B4805=10)),1,0)</f>
        <v>0</v>
      </c>
      <c r="AC4805" s="55" t="n">
        <f aca="false">IF(AND(E4805&gt;0,B4805=10),1,0)</f>
        <v>0</v>
      </c>
      <c r="AD4805" s="55" t="n">
        <f aca="false">IF(AND(C4804=C4805,AA4804=AA4805-1),AB4804,"")</f>
        <v>0</v>
      </c>
      <c r="AE4805" s="55" t="n">
        <f aca="false">IF(AND(C4804=C4805,AA4804=AA4805-1),AC4804,"")</f>
        <v>0</v>
      </c>
      <c r="AF4805" s="55" t="n">
        <f aca="false">IF(AA4805=1,"",IF(AND(AB4805=1,AD4805&lt;&gt;1),1,0))</f>
        <v>0</v>
      </c>
      <c r="AG4805" s="55" t="n">
        <f aca="false">IF(AA4805=1,"",IF(AND(AC4805=1,AE4805&lt;&gt;1),1,0))</f>
        <v>0</v>
      </c>
      <c r="AH4805" s="60" t="str">
        <f aca="false">IF(AND(E4805&gt;0,AA4805&lt;2,NOT(AND(C4806=C4805,AA4806=AA4805+1))),INDEX(DATAS,AA4805+1),"")</f>
        <v/>
      </c>
      <c r="AI4805" s="60" t="str">
        <f aca="false">IF(AND(AC4805=1,AA4805&lt;2),IF(AND(C4806=C4805,AA4806=AA4805+1),IF(AC4806=1,"",INDEX(DATAS,AA4805+1)),INDEX(DATAS,AA4805+1)),"")</f>
        <v/>
      </c>
    </row>
    <row r="4806" customFormat="false" ht="15" hidden="false" customHeight="false" outlineLevel="0" collapsed="false">
      <c r="A4806" s="60" t="n">
        <v>46309</v>
      </c>
      <c r="B4806" s="0" t="n">
        <v>8</v>
      </c>
      <c r="C4806" s="0" t="n">
        <v>6715</v>
      </c>
      <c r="E4806" s="0" t="n">
        <v>0</v>
      </c>
      <c r="F4806" s="55" t="s">
        <v>1279</v>
      </c>
      <c r="I4806" s="55" t="s">
        <v>157</v>
      </c>
      <c r="L4806" s="0" t="n">
        <v>39</v>
      </c>
      <c r="U4806" s="0" t="n">
        <v>465</v>
      </c>
      <c r="V4806" s="0" t="n">
        <v>2</v>
      </c>
      <c r="W4806" s="60" t="n">
        <v>46271</v>
      </c>
      <c r="X4806" s="55" t="n">
        <f aca="false">IF(I4806="Male",0,1)</f>
        <v>1</v>
      </c>
      <c r="Y4806" s="55" t="n">
        <f aca="false">IF(OR(I4806="DNB",I4806="Dry DNB"),1,0)</f>
        <v>0</v>
      </c>
      <c r="Z4806" s="55" t="n">
        <f aca="false">IF(ISNUMBER(W4806),A4806-W4806,"")</f>
        <v>38</v>
      </c>
      <c r="AA4806" s="55" t="n">
        <f aca="false">MATCH(A4806,DATAS,0)</f>
        <v>1</v>
      </c>
      <c r="AB4806" s="55" t="n">
        <f aca="false">IF(AND(E4806&gt;0,OR(AND(B4806&gt;=1,B4806&lt;=6),B4806=10)),1,0)</f>
        <v>0</v>
      </c>
      <c r="AC4806" s="55" t="n">
        <f aca="false">IF(AND(E4806&gt;0,B4806=10),1,0)</f>
        <v>0</v>
      </c>
      <c r="AD4806" s="0" t="str">
        <f aca="false">IF(AND(C4805=C4806,AA4805=AA4806-1),AB4805,"")</f>
        <v/>
      </c>
      <c r="AE4806" s="0" t="str">
        <f aca="false">IF(AND(C4805=C4806,AA4805=AA4806-1),AC4805,"")</f>
        <v/>
      </c>
      <c r="AF4806" s="0" t="str">
        <f aca="false">IF(AA4806=1,"",IF(AND(AB4806=1,AD4806&lt;&gt;1),1,0))</f>
        <v/>
      </c>
      <c r="AG4806" s="0" t="str">
        <f aca="false">IF(AA4806=1,"",IF(AND(AC4806=1,AE4806&lt;&gt;1),1,0))</f>
        <v/>
      </c>
      <c r="AH4806" s="60" t="str">
        <f aca="false">IF(AND(E4806&gt;0,AA4806&lt;2,NOT(AND(C4807=C4806,AA4807=AA4806+1))),INDEX(DATAS,AA4806+1),"")</f>
        <v/>
      </c>
      <c r="AI4806" s="60" t="str">
        <f aca="false">IF(AND(AC4806=1,AA4806&lt;2),IF(AND(C4807=C4806,AA4807=AA4806+1),IF(AC4807=1,"",INDEX(DATAS,AA4806+1)),INDEX(DATAS,AA4806+1)),"")</f>
        <v/>
      </c>
    </row>
    <row r="4807" customFormat="false" ht="15" hidden="false" customHeight="false" outlineLevel="0" collapsed="false">
      <c r="A4807" s="60" t="n">
        <v>46310</v>
      </c>
      <c r="B4807" s="0" t="n">
        <v>8</v>
      </c>
      <c r="C4807" s="0" t="n">
        <v>6715</v>
      </c>
      <c r="E4807" s="0" t="n">
        <v>0</v>
      </c>
      <c r="F4807" s="55" t="s">
        <v>1279</v>
      </c>
      <c r="I4807" s="55" t="s">
        <v>157</v>
      </c>
      <c r="L4807" s="0" t="n">
        <v>40</v>
      </c>
      <c r="U4807" s="0" t="n">
        <v>466</v>
      </c>
      <c r="V4807" s="0" t="n">
        <v>2</v>
      </c>
      <c r="W4807" s="60" t="n">
        <v>46271</v>
      </c>
      <c r="X4807" s="55" t="n">
        <f aca="false">IF(I4807="Male",0,1)</f>
        <v>1</v>
      </c>
      <c r="Y4807" s="55" t="n">
        <f aca="false">IF(OR(I4807="DNB",I4807="Dry DNB"),1,0)</f>
        <v>0</v>
      </c>
      <c r="Z4807" s="55" t="n">
        <f aca="false">IF(ISNUMBER(W4807),A4807-W4807,"")</f>
        <v>39</v>
      </c>
      <c r="AA4807" s="55" t="n">
        <f aca="false">MATCH(A4807,DATAS,0)</f>
        <v>2</v>
      </c>
      <c r="AB4807" s="55" t="n">
        <f aca="false">IF(AND(E4807&gt;0,OR(AND(B4807&gt;=1,B4807&lt;=6),B4807=10)),1,0)</f>
        <v>0</v>
      </c>
      <c r="AC4807" s="55" t="n">
        <f aca="false">IF(AND(E4807&gt;0,B4807=10),1,0)</f>
        <v>0</v>
      </c>
      <c r="AD4807" s="55" t="n">
        <f aca="false">IF(AND(C4806=C4807,AA4806=AA4807-1),AB4806,"")</f>
        <v>0</v>
      </c>
      <c r="AE4807" s="55" t="n">
        <f aca="false">IF(AND(C4806=C4807,AA4806=AA4807-1),AC4806,"")</f>
        <v>0</v>
      </c>
      <c r="AF4807" s="55" t="n">
        <f aca="false">IF(AA4807=1,"",IF(AND(AB4807=1,AD4807&lt;&gt;1),1,0))</f>
        <v>0</v>
      </c>
      <c r="AG4807" s="55" t="n">
        <f aca="false">IF(AA4807=1,"",IF(AND(AC4807=1,AE4807&lt;&gt;1),1,0))</f>
        <v>0</v>
      </c>
      <c r="AH4807" s="60" t="str">
        <f aca="false">IF(AND(E4807&gt;0,AA4807&lt;2,NOT(AND(C4808=C4807,AA4808=AA4807+1))),INDEX(DATAS,AA4807+1),"")</f>
        <v/>
      </c>
      <c r="AI4807" s="60" t="str">
        <f aca="false">IF(AND(AC4807=1,AA4807&lt;2),IF(AND(C4808=C4807,AA4808=AA4807+1),IF(AC4808=1,"",INDEX(DATAS,AA4807+1)),INDEX(DATAS,AA4807+1)),"")</f>
        <v/>
      </c>
    </row>
    <row r="4808" customFormat="false" ht="15" hidden="false" customHeight="false" outlineLevel="0" collapsed="false">
      <c r="A4808" s="60" t="n">
        <v>46309</v>
      </c>
      <c r="B4808" s="0" t="n">
        <v>8</v>
      </c>
      <c r="C4808" s="0" t="n">
        <v>6716</v>
      </c>
      <c r="E4808" s="0" t="n">
        <v>0</v>
      </c>
      <c r="F4808" s="55" t="s">
        <v>1279</v>
      </c>
      <c r="I4808" s="55" t="s">
        <v>157</v>
      </c>
      <c r="L4808" s="0" t="n">
        <v>70</v>
      </c>
      <c r="U4808" s="0" t="n">
        <v>465</v>
      </c>
      <c r="V4808" s="0" t="n">
        <v>1</v>
      </c>
      <c r="W4808" s="60" t="n">
        <v>46240</v>
      </c>
      <c r="X4808" s="55" t="n">
        <f aca="false">IF(I4808="Male",0,1)</f>
        <v>1</v>
      </c>
      <c r="Y4808" s="55" t="n">
        <f aca="false">IF(OR(I4808="DNB",I4808="Dry DNB"),1,0)</f>
        <v>0</v>
      </c>
      <c r="Z4808" s="55" t="n">
        <f aca="false">IF(ISNUMBER(W4808),A4808-W4808,"")</f>
        <v>69</v>
      </c>
      <c r="AA4808" s="55" t="n">
        <f aca="false">MATCH(A4808,DATAS,0)</f>
        <v>1</v>
      </c>
      <c r="AB4808" s="55" t="n">
        <f aca="false">IF(AND(E4808&gt;0,OR(AND(B4808&gt;=1,B4808&lt;=6),B4808=10)),1,0)</f>
        <v>0</v>
      </c>
      <c r="AC4808" s="55" t="n">
        <f aca="false">IF(AND(E4808&gt;0,B4808=10),1,0)</f>
        <v>0</v>
      </c>
      <c r="AD4808" s="0" t="str">
        <f aca="false">IF(AND(C4807=C4808,AA4807=AA4808-1),AB4807,"")</f>
        <v/>
      </c>
      <c r="AE4808" s="0" t="str">
        <f aca="false">IF(AND(C4807=C4808,AA4807=AA4808-1),AC4807,"")</f>
        <v/>
      </c>
      <c r="AF4808" s="0" t="str">
        <f aca="false">IF(AA4808=1,"",IF(AND(AB4808=1,AD4808&lt;&gt;1),1,0))</f>
        <v/>
      </c>
      <c r="AG4808" s="0" t="str">
        <f aca="false">IF(AA4808=1,"",IF(AND(AC4808=1,AE4808&lt;&gt;1),1,0))</f>
        <v/>
      </c>
      <c r="AH4808" s="60" t="str">
        <f aca="false">IF(AND(E4808&gt;0,AA4808&lt;2,NOT(AND(C4809=C4808,AA4809=AA4808+1))),INDEX(DATAS,AA4808+1),"")</f>
        <v/>
      </c>
      <c r="AI4808" s="60" t="str">
        <f aca="false">IF(AND(AC4808=1,AA4808&lt;2),IF(AND(C4809=C4808,AA4809=AA4808+1),IF(AC4809=1,"",INDEX(DATAS,AA4808+1)),INDEX(DATAS,AA4808+1)),"")</f>
        <v/>
      </c>
    </row>
    <row r="4809" customFormat="false" ht="15" hidden="false" customHeight="false" outlineLevel="0" collapsed="false">
      <c r="A4809" s="60" t="n">
        <v>46310</v>
      </c>
      <c r="B4809" s="0" t="n">
        <v>8</v>
      </c>
      <c r="C4809" s="0" t="n">
        <v>6716</v>
      </c>
      <c r="E4809" s="0" t="n">
        <v>0</v>
      </c>
      <c r="F4809" s="55" t="s">
        <v>1279</v>
      </c>
      <c r="I4809" s="55" t="s">
        <v>157</v>
      </c>
      <c r="L4809" s="0" t="n">
        <v>71</v>
      </c>
      <c r="U4809" s="0" t="n">
        <v>466</v>
      </c>
      <c r="V4809" s="0" t="n">
        <v>1</v>
      </c>
      <c r="W4809" s="60" t="n">
        <v>46240</v>
      </c>
      <c r="X4809" s="55" t="n">
        <f aca="false">IF(I4809="Male",0,1)</f>
        <v>1</v>
      </c>
      <c r="Y4809" s="55" t="n">
        <f aca="false">IF(OR(I4809="DNB",I4809="Dry DNB"),1,0)</f>
        <v>0</v>
      </c>
      <c r="Z4809" s="55" t="n">
        <f aca="false">IF(ISNUMBER(W4809),A4809-W4809,"")</f>
        <v>70</v>
      </c>
      <c r="AA4809" s="55" t="n">
        <f aca="false">MATCH(A4809,DATAS,0)</f>
        <v>2</v>
      </c>
      <c r="AB4809" s="55" t="n">
        <f aca="false">IF(AND(E4809&gt;0,OR(AND(B4809&gt;=1,B4809&lt;=6),B4809=10)),1,0)</f>
        <v>0</v>
      </c>
      <c r="AC4809" s="55" t="n">
        <f aca="false">IF(AND(E4809&gt;0,B4809=10),1,0)</f>
        <v>0</v>
      </c>
      <c r="AD4809" s="55" t="n">
        <f aca="false">IF(AND(C4808=C4809,AA4808=AA4809-1),AB4808,"")</f>
        <v>0</v>
      </c>
      <c r="AE4809" s="55" t="n">
        <f aca="false">IF(AND(C4808=C4809,AA4808=AA4809-1),AC4808,"")</f>
        <v>0</v>
      </c>
      <c r="AF4809" s="55" t="n">
        <f aca="false">IF(AA4809=1,"",IF(AND(AB4809=1,AD4809&lt;&gt;1),1,0))</f>
        <v>0</v>
      </c>
      <c r="AG4809" s="55" t="n">
        <f aca="false">IF(AA4809=1,"",IF(AND(AC4809=1,AE4809&lt;&gt;1),1,0))</f>
        <v>0</v>
      </c>
      <c r="AH4809" s="60" t="str">
        <f aca="false">IF(AND(E4809&gt;0,AA4809&lt;2,NOT(AND(C4810=C4809,AA4810=AA4809+1))),INDEX(DATAS,AA4809+1),"")</f>
        <v/>
      </c>
      <c r="AI4809" s="60" t="str">
        <f aca="false">IF(AND(AC4809=1,AA4809&lt;2),IF(AND(C4810=C4809,AA4810=AA4809+1),IF(AC4810=1,"",INDEX(DATAS,AA4809+1)),INDEX(DATAS,AA4809+1)),"")</f>
        <v/>
      </c>
    </row>
    <row r="4810" customFormat="false" ht="15" hidden="false" customHeight="false" outlineLevel="0" collapsed="false">
      <c r="A4810" s="60" t="n">
        <v>46309</v>
      </c>
      <c r="B4810" s="0" t="n">
        <v>8</v>
      </c>
      <c r="C4810" s="0" t="n">
        <v>6717</v>
      </c>
      <c r="E4810" s="0" t="n">
        <v>0</v>
      </c>
      <c r="F4810" s="55" t="s">
        <v>1279</v>
      </c>
      <c r="I4810" s="55" t="s">
        <v>157</v>
      </c>
      <c r="L4810" s="0" t="n">
        <v>73</v>
      </c>
      <c r="U4810" s="0" t="n">
        <v>465</v>
      </c>
      <c r="V4810" s="0" t="n">
        <v>1</v>
      </c>
      <c r="W4810" s="60" t="n">
        <v>46237</v>
      </c>
      <c r="X4810" s="55" t="n">
        <f aca="false">IF(I4810="Male",0,1)</f>
        <v>1</v>
      </c>
      <c r="Y4810" s="55" t="n">
        <f aca="false">IF(OR(I4810="DNB",I4810="Dry DNB"),1,0)</f>
        <v>0</v>
      </c>
      <c r="Z4810" s="55" t="n">
        <f aca="false">IF(ISNUMBER(W4810),A4810-W4810,"")</f>
        <v>72</v>
      </c>
      <c r="AA4810" s="55" t="n">
        <f aca="false">MATCH(A4810,DATAS,0)</f>
        <v>1</v>
      </c>
      <c r="AB4810" s="55" t="n">
        <f aca="false">IF(AND(E4810&gt;0,OR(AND(B4810&gt;=1,B4810&lt;=6),B4810=10)),1,0)</f>
        <v>0</v>
      </c>
      <c r="AC4810" s="55" t="n">
        <f aca="false">IF(AND(E4810&gt;0,B4810=10),1,0)</f>
        <v>0</v>
      </c>
      <c r="AD4810" s="0" t="str">
        <f aca="false">IF(AND(C4809=C4810,AA4809=AA4810-1),AB4809,"")</f>
        <v/>
      </c>
      <c r="AE4810" s="0" t="str">
        <f aca="false">IF(AND(C4809=C4810,AA4809=AA4810-1),AC4809,"")</f>
        <v/>
      </c>
      <c r="AF4810" s="0" t="str">
        <f aca="false">IF(AA4810=1,"",IF(AND(AB4810=1,AD4810&lt;&gt;1),1,0))</f>
        <v/>
      </c>
      <c r="AG4810" s="0" t="str">
        <f aca="false">IF(AA4810=1,"",IF(AND(AC4810=1,AE4810&lt;&gt;1),1,0))</f>
        <v/>
      </c>
      <c r="AH4810" s="60" t="str">
        <f aca="false">IF(AND(E4810&gt;0,AA4810&lt;2,NOT(AND(C4811=C4810,AA4811=AA4810+1))),INDEX(DATAS,AA4810+1),"")</f>
        <v/>
      </c>
      <c r="AI4810" s="60" t="str">
        <f aca="false">IF(AND(AC4810=1,AA4810&lt;2),IF(AND(C4811=C4810,AA4811=AA4810+1),IF(AC4811=1,"",INDEX(DATAS,AA4810+1)),INDEX(DATAS,AA4810+1)),"")</f>
        <v/>
      </c>
    </row>
    <row r="4811" customFormat="false" ht="15" hidden="false" customHeight="false" outlineLevel="0" collapsed="false">
      <c r="A4811" s="60" t="n">
        <v>46310</v>
      </c>
      <c r="B4811" s="0" t="n">
        <v>8</v>
      </c>
      <c r="C4811" s="0" t="n">
        <v>6717</v>
      </c>
      <c r="E4811" s="0" t="n">
        <v>0</v>
      </c>
      <c r="F4811" s="55" t="s">
        <v>1279</v>
      </c>
      <c r="I4811" s="55" t="s">
        <v>157</v>
      </c>
      <c r="L4811" s="0" t="n">
        <v>74</v>
      </c>
      <c r="U4811" s="0" t="n">
        <v>466</v>
      </c>
      <c r="V4811" s="0" t="n">
        <v>1</v>
      </c>
      <c r="W4811" s="60" t="n">
        <v>46237</v>
      </c>
      <c r="X4811" s="55" t="n">
        <f aca="false">IF(I4811="Male",0,1)</f>
        <v>1</v>
      </c>
      <c r="Y4811" s="55" t="n">
        <f aca="false">IF(OR(I4811="DNB",I4811="Dry DNB"),1,0)</f>
        <v>0</v>
      </c>
      <c r="Z4811" s="55" t="n">
        <f aca="false">IF(ISNUMBER(W4811),A4811-W4811,"")</f>
        <v>73</v>
      </c>
      <c r="AA4811" s="55" t="n">
        <f aca="false">MATCH(A4811,DATAS,0)</f>
        <v>2</v>
      </c>
      <c r="AB4811" s="55" t="n">
        <f aca="false">IF(AND(E4811&gt;0,OR(AND(B4811&gt;=1,B4811&lt;=6),B4811=10)),1,0)</f>
        <v>0</v>
      </c>
      <c r="AC4811" s="55" t="n">
        <f aca="false">IF(AND(E4811&gt;0,B4811=10),1,0)</f>
        <v>0</v>
      </c>
      <c r="AD4811" s="55" t="n">
        <f aca="false">IF(AND(C4810=C4811,AA4810=AA4811-1),AB4810,"")</f>
        <v>0</v>
      </c>
      <c r="AE4811" s="55" t="n">
        <f aca="false">IF(AND(C4810=C4811,AA4810=AA4811-1),AC4810,"")</f>
        <v>0</v>
      </c>
      <c r="AF4811" s="55" t="n">
        <f aca="false">IF(AA4811=1,"",IF(AND(AB4811=1,AD4811&lt;&gt;1),1,0))</f>
        <v>0</v>
      </c>
      <c r="AG4811" s="55" t="n">
        <f aca="false">IF(AA4811=1,"",IF(AND(AC4811=1,AE4811&lt;&gt;1),1,0))</f>
        <v>0</v>
      </c>
      <c r="AH4811" s="60" t="str">
        <f aca="false">IF(AND(E4811&gt;0,AA4811&lt;2,NOT(AND(C4812=C4811,AA4812=AA4811+1))),INDEX(DATAS,AA4811+1),"")</f>
        <v/>
      </c>
      <c r="AI4811" s="60" t="str">
        <f aca="false">IF(AND(AC4811=1,AA4811&lt;2),IF(AND(C4812=C4811,AA4812=AA4811+1),IF(AC4812=1,"",INDEX(DATAS,AA4811+1)),INDEX(DATAS,AA4811+1)),"")</f>
        <v/>
      </c>
    </row>
    <row r="4812" customFormat="false" ht="15" hidden="false" customHeight="false" outlineLevel="0" collapsed="false">
      <c r="A4812" s="60" t="n">
        <v>46309</v>
      </c>
      <c r="B4812" s="0" t="n">
        <v>8</v>
      </c>
      <c r="C4812" s="0" t="n">
        <v>6718</v>
      </c>
      <c r="E4812" s="0" t="n">
        <v>0</v>
      </c>
      <c r="F4812" s="55" t="s">
        <v>1279</v>
      </c>
      <c r="I4812" s="55" t="s">
        <v>157</v>
      </c>
      <c r="L4812" s="0" t="n">
        <v>61</v>
      </c>
      <c r="U4812" s="0" t="n">
        <v>465</v>
      </c>
      <c r="V4812" s="0" t="n">
        <v>1</v>
      </c>
      <c r="W4812" s="60" t="n">
        <v>46249</v>
      </c>
      <c r="X4812" s="55" t="n">
        <f aca="false">IF(I4812="Male",0,1)</f>
        <v>1</v>
      </c>
      <c r="Y4812" s="55" t="n">
        <f aca="false">IF(OR(I4812="DNB",I4812="Dry DNB"),1,0)</f>
        <v>0</v>
      </c>
      <c r="Z4812" s="55" t="n">
        <f aca="false">IF(ISNUMBER(W4812),A4812-W4812,"")</f>
        <v>60</v>
      </c>
      <c r="AA4812" s="55" t="n">
        <f aca="false">MATCH(A4812,DATAS,0)</f>
        <v>1</v>
      </c>
      <c r="AB4812" s="55" t="n">
        <f aca="false">IF(AND(E4812&gt;0,OR(AND(B4812&gt;=1,B4812&lt;=6),B4812=10)),1,0)</f>
        <v>0</v>
      </c>
      <c r="AC4812" s="55" t="n">
        <f aca="false">IF(AND(E4812&gt;0,B4812=10),1,0)</f>
        <v>0</v>
      </c>
      <c r="AD4812" s="0" t="str">
        <f aca="false">IF(AND(C4811=C4812,AA4811=AA4812-1),AB4811,"")</f>
        <v/>
      </c>
      <c r="AE4812" s="0" t="str">
        <f aca="false">IF(AND(C4811=C4812,AA4811=AA4812-1),AC4811,"")</f>
        <v/>
      </c>
      <c r="AF4812" s="0" t="str">
        <f aca="false">IF(AA4812=1,"",IF(AND(AB4812=1,AD4812&lt;&gt;1),1,0))</f>
        <v/>
      </c>
      <c r="AG4812" s="0" t="str">
        <f aca="false">IF(AA4812=1,"",IF(AND(AC4812=1,AE4812&lt;&gt;1),1,0))</f>
        <v/>
      </c>
      <c r="AH4812" s="60" t="str">
        <f aca="false">IF(AND(E4812&gt;0,AA4812&lt;2,NOT(AND(C4813=C4812,AA4813=AA4812+1))),INDEX(DATAS,AA4812+1),"")</f>
        <v/>
      </c>
      <c r="AI4812" s="60" t="str">
        <f aca="false">IF(AND(AC4812=1,AA4812&lt;2),IF(AND(C4813=C4812,AA4813=AA4812+1),IF(AC4813=1,"",INDEX(DATAS,AA4812+1)),INDEX(DATAS,AA4812+1)),"")</f>
        <v/>
      </c>
    </row>
    <row r="4813" customFormat="false" ht="15" hidden="false" customHeight="false" outlineLevel="0" collapsed="false">
      <c r="A4813" s="60" t="n">
        <v>46310</v>
      </c>
      <c r="B4813" s="0" t="n">
        <v>8</v>
      </c>
      <c r="C4813" s="0" t="n">
        <v>6718</v>
      </c>
      <c r="E4813" s="0" t="n">
        <v>0</v>
      </c>
      <c r="F4813" s="55" t="s">
        <v>1279</v>
      </c>
      <c r="I4813" s="55" t="s">
        <v>157</v>
      </c>
      <c r="L4813" s="0" t="n">
        <v>62</v>
      </c>
      <c r="U4813" s="0" t="n">
        <v>466</v>
      </c>
      <c r="V4813" s="0" t="n">
        <v>1</v>
      </c>
      <c r="W4813" s="60" t="n">
        <v>46249</v>
      </c>
      <c r="X4813" s="55" t="n">
        <f aca="false">IF(I4813="Male",0,1)</f>
        <v>1</v>
      </c>
      <c r="Y4813" s="55" t="n">
        <f aca="false">IF(OR(I4813="DNB",I4813="Dry DNB"),1,0)</f>
        <v>0</v>
      </c>
      <c r="Z4813" s="55" t="n">
        <f aca="false">IF(ISNUMBER(W4813),A4813-W4813,"")</f>
        <v>61</v>
      </c>
      <c r="AA4813" s="55" t="n">
        <f aca="false">MATCH(A4813,DATAS,0)</f>
        <v>2</v>
      </c>
      <c r="AB4813" s="55" t="n">
        <f aca="false">IF(AND(E4813&gt;0,OR(AND(B4813&gt;=1,B4813&lt;=6),B4813=10)),1,0)</f>
        <v>0</v>
      </c>
      <c r="AC4813" s="55" t="n">
        <f aca="false">IF(AND(E4813&gt;0,B4813=10),1,0)</f>
        <v>0</v>
      </c>
      <c r="AD4813" s="55" t="n">
        <f aca="false">IF(AND(C4812=C4813,AA4812=AA4813-1),AB4812,"")</f>
        <v>0</v>
      </c>
      <c r="AE4813" s="55" t="n">
        <f aca="false">IF(AND(C4812=C4813,AA4812=AA4813-1),AC4812,"")</f>
        <v>0</v>
      </c>
      <c r="AF4813" s="55" t="n">
        <f aca="false">IF(AA4813=1,"",IF(AND(AB4813=1,AD4813&lt;&gt;1),1,0))</f>
        <v>0</v>
      </c>
      <c r="AG4813" s="55" t="n">
        <f aca="false">IF(AA4813=1,"",IF(AND(AC4813=1,AE4813&lt;&gt;1),1,0))</f>
        <v>0</v>
      </c>
      <c r="AH4813" s="60" t="str">
        <f aca="false">IF(AND(E4813&gt;0,AA4813&lt;2,NOT(AND(C4814=C4813,AA4814=AA4813+1))),INDEX(DATAS,AA4813+1),"")</f>
        <v/>
      </c>
      <c r="AI4813" s="60" t="str">
        <f aca="false">IF(AND(AC4813=1,AA4813&lt;2),IF(AND(C4814=C4813,AA4814=AA4813+1),IF(AC4814=1,"",INDEX(DATAS,AA4813+1)),INDEX(DATAS,AA4813+1)),"")</f>
        <v/>
      </c>
    </row>
    <row r="4814" customFormat="false" ht="15" hidden="false" customHeight="false" outlineLevel="0" collapsed="false">
      <c r="A4814" s="60" t="n">
        <v>46309</v>
      </c>
      <c r="B4814" s="0" t="n">
        <v>8</v>
      </c>
      <c r="C4814" s="0" t="n">
        <v>6720</v>
      </c>
      <c r="E4814" s="0" t="n">
        <v>0</v>
      </c>
      <c r="F4814" s="55" t="s">
        <v>1279</v>
      </c>
      <c r="I4814" s="55" t="s">
        <v>157</v>
      </c>
      <c r="L4814" s="0" t="n">
        <v>63</v>
      </c>
      <c r="U4814" s="0" t="n">
        <v>465</v>
      </c>
      <c r="V4814" s="0" t="n">
        <v>1</v>
      </c>
      <c r="W4814" s="60" t="n">
        <v>46247</v>
      </c>
      <c r="X4814" s="55" t="n">
        <f aca="false">IF(I4814="Male",0,1)</f>
        <v>1</v>
      </c>
      <c r="Y4814" s="55" t="n">
        <f aca="false">IF(OR(I4814="DNB",I4814="Dry DNB"),1,0)</f>
        <v>0</v>
      </c>
      <c r="Z4814" s="55" t="n">
        <f aca="false">IF(ISNUMBER(W4814),A4814-W4814,"")</f>
        <v>62</v>
      </c>
      <c r="AA4814" s="55" t="n">
        <f aca="false">MATCH(A4814,DATAS,0)</f>
        <v>1</v>
      </c>
      <c r="AB4814" s="55" t="n">
        <f aca="false">IF(AND(E4814&gt;0,OR(AND(B4814&gt;=1,B4814&lt;=6),B4814=10)),1,0)</f>
        <v>0</v>
      </c>
      <c r="AC4814" s="55" t="n">
        <f aca="false">IF(AND(E4814&gt;0,B4814=10),1,0)</f>
        <v>0</v>
      </c>
      <c r="AD4814" s="0" t="str">
        <f aca="false">IF(AND(C4813=C4814,AA4813=AA4814-1),AB4813,"")</f>
        <v/>
      </c>
      <c r="AE4814" s="0" t="str">
        <f aca="false">IF(AND(C4813=C4814,AA4813=AA4814-1),AC4813,"")</f>
        <v/>
      </c>
      <c r="AF4814" s="0" t="str">
        <f aca="false">IF(AA4814=1,"",IF(AND(AB4814=1,AD4814&lt;&gt;1),1,0))</f>
        <v/>
      </c>
      <c r="AG4814" s="0" t="str">
        <f aca="false">IF(AA4814=1,"",IF(AND(AC4814=1,AE4814&lt;&gt;1),1,0))</f>
        <v/>
      </c>
      <c r="AH4814" s="60" t="str">
        <f aca="false">IF(AND(E4814&gt;0,AA4814&lt;2,NOT(AND(C4815=C4814,AA4815=AA4814+1))),INDEX(DATAS,AA4814+1),"")</f>
        <v/>
      </c>
      <c r="AI4814" s="60" t="str">
        <f aca="false">IF(AND(AC4814=1,AA4814&lt;2),IF(AND(C4815=C4814,AA4815=AA4814+1),IF(AC4815=1,"",INDEX(DATAS,AA4814+1)),INDEX(DATAS,AA4814+1)),"")</f>
        <v/>
      </c>
    </row>
    <row r="4815" customFormat="false" ht="15" hidden="false" customHeight="false" outlineLevel="0" collapsed="false">
      <c r="A4815" s="60" t="n">
        <v>46310</v>
      </c>
      <c r="B4815" s="0" t="n">
        <v>8</v>
      </c>
      <c r="C4815" s="0" t="n">
        <v>6720</v>
      </c>
      <c r="E4815" s="0" t="n">
        <v>0</v>
      </c>
      <c r="F4815" s="55" t="s">
        <v>1279</v>
      </c>
      <c r="I4815" s="55" t="s">
        <v>157</v>
      </c>
      <c r="L4815" s="0" t="n">
        <v>64</v>
      </c>
      <c r="U4815" s="0" t="n">
        <v>466</v>
      </c>
      <c r="V4815" s="0" t="n">
        <v>1</v>
      </c>
      <c r="W4815" s="60" t="n">
        <v>46247</v>
      </c>
      <c r="X4815" s="55" t="n">
        <f aca="false">IF(I4815="Male",0,1)</f>
        <v>1</v>
      </c>
      <c r="Y4815" s="55" t="n">
        <f aca="false">IF(OR(I4815="DNB",I4815="Dry DNB"),1,0)</f>
        <v>0</v>
      </c>
      <c r="Z4815" s="55" t="n">
        <f aca="false">IF(ISNUMBER(W4815),A4815-W4815,"")</f>
        <v>63</v>
      </c>
      <c r="AA4815" s="55" t="n">
        <f aca="false">MATCH(A4815,DATAS,0)</f>
        <v>2</v>
      </c>
      <c r="AB4815" s="55" t="n">
        <f aca="false">IF(AND(E4815&gt;0,OR(AND(B4815&gt;=1,B4815&lt;=6),B4815=10)),1,0)</f>
        <v>0</v>
      </c>
      <c r="AC4815" s="55" t="n">
        <f aca="false">IF(AND(E4815&gt;0,B4815=10),1,0)</f>
        <v>0</v>
      </c>
      <c r="AD4815" s="55" t="n">
        <f aca="false">IF(AND(C4814=C4815,AA4814=AA4815-1),AB4814,"")</f>
        <v>0</v>
      </c>
      <c r="AE4815" s="55" t="n">
        <f aca="false">IF(AND(C4814=C4815,AA4814=AA4815-1),AC4814,"")</f>
        <v>0</v>
      </c>
      <c r="AF4815" s="55" t="n">
        <f aca="false">IF(AA4815=1,"",IF(AND(AB4815=1,AD4815&lt;&gt;1),1,0))</f>
        <v>0</v>
      </c>
      <c r="AG4815" s="55" t="n">
        <f aca="false">IF(AA4815=1,"",IF(AND(AC4815=1,AE4815&lt;&gt;1),1,0))</f>
        <v>0</v>
      </c>
      <c r="AH4815" s="60" t="str">
        <f aca="false">IF(AND(E4815&gt;0,AA4815&lt;2,NOT(AND(C4816=C4815,AA4816=AA4815+1))),INDEX(DATAS,AA4815+1),"")</f>
        <v/>
      </c>
      <c r="AI4815" s="60" t="str">
        <f aca="false">IF(AND(AC4815=1,AA4815&lt;2),IF(AND(C4816=C4815,AA4816=AA4815+1),IF(AC4816=1,"",INDEX(DATAS,AA4815+1)),INDEX(DATAS,AA4815+1)),"")</f>
        <v/>
      </c>
    </row>
    <row r="4816" customFormat="false" ht="15" hidden="false" customHeight="false" outlineLevel="0" collapsed="false">
      <c r="A4816" s="60" t="n">
        <v>46309</v>
      </c>
      <c r="B4816" s="0" t="n">
        <v>8</v>
      </c>
      <c r="C4816" s="0" t="n">
        <v>6721</v>
      </c>
      <c r="E4816" s="0" t="n">
        <v>0</v>
      </c>
      <c r="F4816" s="55" t="s">
        <v>1279</v>
      </c>
      <c r="I4816" s="55" t="s">
        <v>157</v>
      </c>
      <c r="L4816" s="0" t="n">
        <v>53</v>
      </c>
      <c r="U4816" s="0" t="n">
        <v>465</v>
      </c>
      <c r="V4816" s="0" t="n">
        <v>1</v>
      </c>
      <c r="W4816" s="60" t="n">
        <v>46257</v>
      </c>
      <c r="X4816" s="55" t="n">
        <f aca="false">IF(I4816="Male",0,1)</f>
        <v>1</v>
      </c>
      <c r="Y4816" s="55" t="n">
        <f aca="false">IF(OR(I4816="DNB",I4816="Dry DNB"),1,0)</f>
        <v>0</v>
      </c>
      <c r="Z4816" s="55" t="n">
        <f aca="false">IF(ISNUMBER(W4816),A4816-W4816,"")</f>
        <v>52</v>
      </c>
      <c r="AA4816" s="55" t="n">
        <f aca="false">MATCH(A4816,DATAS,0)</f>
        <v>1</v>
      </c>
      <c r="AB4816" s="55" t="n">
        <f aca="false">IF(AND(E4816&gt;0,OR(AND(B4816&gt;=1,B4816&lt;=6),B4816=10)),1,0)</f>
        <v>0</v>
      </c>
      <c r="AC4816" s="55" t="n">
        <f aca="false">IF(AND(E4816&gt;0,B4816=10),1,0)</f>
        <v>0</v>
      </c>
      <c r="AD4816" s="0" t="str">
        <f aca="false">IF(AND(C4815=C4816,AA4815=AA4816-1),AB4815,"")</f>
        <v/>
      </c>
      <c r="AE4816" s="0" t="str">
        <f aca="false">IF(AND(C4815=C4816,AA4815=AA4816-1),AC4815,"")</f>
        <v/>
      </c>
      <c r="AF4816" s="0" t="str">
        <f aca="false">IF(AA4816=1,"",IF(AND(AB4816=1,AD4816&lt;&gt;1),1,0))</f>
        <v/>
      </c>
      <c r="AG4816" s="0" t="str">
        <f aca="false">IF(AA4816=1,"",IF(AND(AC4816=1,AE4816&lt;&gt;1),1,0))</f>
        <v/>
      </c>
      <c r="AH4816" s="60" t="str">
        <f aca="false">IF(AND(E4816&gt;0,AA4816&lt;2,NOT(AND(C4817=C4816,AA4817=AA4816+1))),INDEX(DATAS,AA4816+1),"")</f>
        <v/>
      </c>
      <c r="AI4816" s="60" t="str">
        <f aca="false">IF(AND(AC4816=1,AA4816&lt;2),IF(AND(C4817=C4816,AA4817=AA4816+1),IF(AC4817=1,"",INDEX(DATAS,AA4816+1)),INDEX(DATAS,AA4816+1)),"")</f>
        <v/>
      </c>
    </row>
    <row r="4817" customFormat="false" ht="15" hidden="false" customHeight="false" outlineLevel="0" collapsed="false">
      <c r="A4817" s="60" t="n">
        <v>46310</v>
      </c>
      <c r="B4817" s="0" t="n">
        <v>8</v>
      </c>
      <c r="C4817" s="0" t="n">
        <v>6721</v>
      </c>
      <c r="E4817" s="0" t="n">
        <v>0</v>
      </c>
      <c r="F4817" s="55" t="s">
        <v>1279</v>
      </c>
      <c r="I4817" s="55" t="s">
        <v>157</v>
      </c>
      <c r="L4817" s="0" t="n">
        <v>54</v>
      </c>
      <c r="U4817" s="0" t="n">
        <v>466</v>
      </c>
      <c r="V4817" s="0" t="n">
        <v>1</v>
      </c>
      <c r="W4817" s="60" t="n">
        <v>46257</v>
      </c>
      <c r="X4817" s="55" t="n">
        <f aca="false">IF(I4817="Male",0,1)</f>
        <v>1</v>
      </c>
      <c r="Y4817" s="55" t="n">
        <f aca="false">IF(OR(I4817="DNB",I4817="Dry DNB"),1,0)</f>
        <v>0</v>
      </c>
      <c r="Z4817" s="55" t="n">
        <f aca="false">IF(ISNUMBER(W4817),A4817-W4817,"")</f>
        <v>53</v>
      </c>
      <c r="AA4817" s="55" t="n">
        <f aca="false">MATCH(A4817,DATAS,0)</f>
        <v>2</v>
      </c>
      <c r="AB4817" s="55" t="n">
        <f aca="false">IF(AND(E4817&gt;0,OR(AND(B4817&gt;=1,B4817&lt;=6),B4817=10)),1,0)</f>
        <v>0</v>
      </c>
      <c r="AC4817" s="55" t="n">
        <f aca="false">IF(AND(E4817&gt;0,B4817=10),1,0)</f>
        <v>0</v>
      </c>
      <c r="AD4817" s="55" t="n">
        <f aca="false">IF(AND(C4816=C4817,AA4816=AA4817-1),AB4816,"")</f>
        <v>0</v>
      </c>
      <c r="AE4817" s="55" t="n">
        <f aca="false">IF(AND(C4816=C4817,AA4816=AA4817-1),AC4816,"")</f>
        <v>0</v>
      </c>
      <c r="AF4817" s="55" t="n">
        <f aca="false">IF(AA4817=1,"",IF(AND(AB4817=1,AD4817&lt;&gt;1),1,0))</f>
        <v>0</v>
      </c>
      <c r="AG4817" s="55" t="n">
        <f aca="false">IF(AA4817=1,"",IF(AND(AC4817=1,AE4817&lt;&gt;1),1,0))</f>
        <v>0</v>
      </c>
      <c r="AH4817" s="60" t="str">
        <f aca="false">IF(AND(E4817&gt;0,AA4817&lt;2,NOT(AND(C4818=C4817,AA4818=AA4817+1))),INDEX(DATAS,AA4817+1),"")</f>
        <v/>
      </c>
      <c r="AI4817" s="60" t="str">
        <f aca="false">IF(AND(AC4817=1,AA4817&lt;2),IF(AND(C4818=C4817,AA4818=AA4817+1),IF(AC4818=1,"",INDEX(DATAS,AA4817+1)),INDEX(DATAS,AA4817+1)),"")</f>
        <v/>
      </c>
    </row>
    <row r="4818" customFormat="false" ht="15" hidden="false" customHeight="false" outlineLevel="0" collapsed="false">
      <c r="A4818" s="60" t="n">
        <v>46309</v>
      </c>
      <c r="B4818" s="0" t="n">
        <v>8</v>
      </c>
      <c r="C4818" s="0" t="n">
        <v>6722</v>
      </c>
      <c r="E4818" s="0" t="n">
        <v>0</v>
      </c>
      <c r="F4818" s="55" t="s">
        <v>1279</v>
      </c>
      <c r="I4818" s="55" t="s">
        <v>157</v>
      </c>
      <c r="L4818" s="0" t="n">
        <v>71</v>
      </c>
      <c r="U4818" s="0" t="n">
        <v>465</v>
      </c>
      <c r="V4818" s="0" t="n">
        <v>1</v>
      </c>
      <c r="W4818" s="60" t="n">
        <v>46239</v>
      </c>
      <c r="X4818" s="55" t="n">
        <f aca="false">IF(I4818="Male",0,1)</f>
        <v>1</v>
      </c>
      <c r="Y4818" s="55" t="n">
        <f aca="false">IF(OR(I4818="DNB",I4818="Dry DNB"),1,0)</f>
        <v>0</v>
      </c>
      <c r="Z4818" s="55" t="n">
        <f aca="false">IF(ISNUMBER(W4818),A4818-W4818,"")</f>
        <v>70</v>
      </c>
      <c r="AA4818" s="55" t="n">
        <f aca="false">MATCH(A4818,DATAS,0)</f>
        <v>1</v>
      </c>
      <c r="AB4818" s="55" t="n">
        <f aca="false">IF(AND(E4818&gt;0,OR(AND(B4818&gt;=1,B4818&lt;=6),B4818=10)),1,0)</f>
        <v>0</v>
      </c>
      <c r="AC4818" s="55" t="n">
        <f aca="false">IF(AND(E4818&gt;0,B4818=10),1,0)</f>
        <v>0</v>
      </c>
      <c r="AD4818" s="0" t="str">
        <f aca="false">IF(AND(C4817=C4818,AA4817=AA4818-1),AB4817,"")</f>
        <v/>
      </c>
      <c r="AE4818" s="0" t="str">
        <f aca="false">IF(AND(C4817=C4818,AA4817=AA4818-1),AC4817,"")</f>
        <v/>
      </c>
      <c r="AF4818" s="0" t="str">
        <f aca="false">IF(AA4818=1,"",IF(AND(AB4818=1,AD4818&lt;&gt;1),1,0))</f>
        <v/>
      </c>
      <c r="AG4818" s="0" t="str">
        <f aca="false">IF(AA4818=1,"",IF(AND(AC4818=1,AE4818&lt;&gt;1),1,0))</f>
        <v/>
      </c>
      <c r="AH4818" s="60" t="str">
        <f aca="false">IF(AND(E4818&gt;0,AA4818&lt;2,NOT(AND(C4819=C4818,AA4819=AA4818+1))),INDEX(DATAS,AA4818+1),"")</f>
        <v/>
      </c>
      <c r="AI4818" s="60" t="str">
        <f aca="false">IF(AND(AC4818=1,AA4818&lt;2),IF(AND(C4819=C4818,AA4819=AA4818+1),IF(AC4819=1,"",INDEX(DATAS,AA4818+1)),INDEX(DATAS,AA4818+1)),"")</f>
        <v/>
      </c>
    </row>
    <row r="4819" customFormat="false" ht="15" hidden="false" customHeight="false" outlineLevel="0" collapsed="false">
      <c r="A4819" s="60" t="n">
        <v>46310</v>
      </c>
      <c r="B4819" s="0" t="n">
        <v>8</v>
      </c>
      <c r="C4819" s="0" t="n">
        <v>6722</v>
      </c>
      <c r="E4819" s="0" t="n">
        <v>0</v>
      </c>
      <c r="F4819" s="55" t="s">
        <v>1279</v>
      </c>
      <c r="I4819" s="55" t="s">
        <v>157</v>
      </c>
      <c r="L4819" s="0" t="n">
        <v>72</v>
      </c>
      <c r="U4819" s="0" t="n">
        <v>466</v>
      </c>
      <c r="V4819" s="0" t="n">
        <v>1</v>
      </c>
      <c r="W4819" s="60" t="n">
        <v>46239</v>
      </c>
      <c r="X4819" s="55" t="n">
        <f aca="false">IF(I4819="Male",0,1)</f>
        <v>1</v>
      </c>
      <c r="Y4819" s="55" t="n">
        <f aca="false">IF(OR(I4819="DNB",I4819="Dry DNB"),1,0)</f>
        <v>0</v>
      </c>
      <c r="Z4819" s="55" t="n">
        <f aca="false">IF(ISNUMBER(W4819),A4819-W4819,"")</f>
        <v>71</v>
      </c>
      <c r="AA4819" s="55" t="n">
        <f aca="false">MATCH(A4819,DATAS,0)</f>
        <v>2</v>
      </c>
      <c r="AB4819" s="55" t="n">
        <f aca="false">IF(AND(E4819&gt;0,OR(AND(B4819&gt;=1,B4819&lt;=6),B4819=10)),1,0)</f>
        <v>0</v>
      </c>
      <c r="AC4819" s="55" t="n">
        <f aca="false">IF(AND(E4819&gt;0,B4819=10),1,0)</f>
        <v>0</v>
      </c>
      <c r="AD4819" s="55" t="n">
        <f aca="false">IF(AND(C4818=C4819,AA4818=AA4819-1),AB4818,"")</f>
        <v>0</v>
      </c>
      <c r="AE4819" s="55" t="n">
        <f aca="false">IF(AND(C4818=C4819,AA4818=AA4819-1),AC4818,"")</f>
        <v>0</v>
      </c>
      <c r="AF4819" s="55" t="n">
        <f aca="false">IF(AA4819=1,"",IF(AND(AB4819=1,AD4819&lt;&gt;1),1,0))</f>
        <v>0</v>
      </c>
      <c r="AG4819" s="55" t="n">
        <f aca="false">IF(AA4819=1,"",IF(AND(AC4819=1,AE4819&lt;&gt;1),1,0))</f>
        <v>0</v>
      </c>
      <c r="AH4819" s="60" t="str">
        <f aca="false">IF(AND(E4819&gt;0,AA4819&lt;2,NOT(AND(C4820=C4819,AA4820=AA4819+1))),INDEX(DATAS,AA4819+1),"")</f>
        <v/>
      </c>
      <c r="AI4819" s="60" t="str">
        <f aca="false">IF(AND(AC4819=1,AA4819&lt;2),IF(AND(C4820=C4819,AA4820=AA4819+1),IF(AC4820=1,"",INDEX(DATAS,AA4819+1)),INDEX(DATAS,AA4819+1)),"")</f>
        <v/>
      </c>
    </row>
    <row r="4820" customFormat="false" ht="15" hidden="false" customHeight="false" outlineLevel="0" collapsed="false">
      <c r="A4820" s="60" t="n">
        <v>46309</v>
      </c>
      <c r="B4820" s="0" t="n">
        <v>8</v>
      </c>
      <c r="C4820" s="0" t="n">
        <v>6723</v>
      </c>
      <c r="E4820" s="0" t="n">
        <v>0</v>
      </c>
      <c r="F4820" s="55" t="s">
        <v>1279</v>
      </c>
      <c r="I4820" s="55" t="s">
        <v>157</v>
      </c>
      <c r="L4820" s="0" t="n">
        <v>55</v>
      </c>
      <c r="U4820" s="0" t="n">
        <v>465</v>
      </c>
      <c r="V4820" s="0" t="n">
        <v>1</v>
      </c>
      <c r="W4820" s="60" t="n">
        <v>46255</v>
      </c>
      <c r="X4820" s="55" t="n">
        <f aca="false">IF(I4820="Male",0,1)</f>
        <v>1</v>
      </c>
      <c r="Y4820" s="55" t="n">
        <f aca="false">IF(OR(I4820="DNB",I4820="Dry DNB"),1,0)</f>
        <v>0</v>
      </c>
      <c r="Z4820" s="55" t="n">
        <f aca="false">IF(ISNUMBER(W4820),A4820-W4820,"")</f>
        <v>54</v>
      </c>
      <c r="AA4820" s="55" t="n">
        <f aca="false">MATCH(A4820,DATAS,0)</f>
        <v>1</v>
      </c>
      <c r="AB4820" s="55" t="n">
        <f aca="false">IF(AND(E4820&gt;0,OR(AND(B4820&gt;=1,B4820&lt;=6),B4820=10)),1,0)</f>
        <v>0</v>
      </c>
      <c r="AC4820" s="55" t="n">
        <f aca="false">IF(AND(E4820&gt;0,B4820=10),1,0)</f>
        <v>0</v>
      </c>
      <c r="AD4820" s="0" t="str">
        <f aca="false">IF(AND(C4819=C4820,AA4819=AA4820-1),AB4819,"")</f>
        <v/>
      </c>
      <c r="AE4820" s="0" t="str">
        <f aca="false">IF(AND(C4819=C4820,AA4819=AA4820-1),AC4819,"")</f>
        <v/>
      </c>
      <c r="AF4820" s="0" t="str">
        <f aca="false">IF(AA4820=1,"",IF(AND(AB4820=1,AD4820&lt;&gt;1),1,0))</f>
        <v/>
      </c>
      <c r="AG4820" s="0" t="str">
        <f aca="false">IF(AA4820=1,"",IF(AND(AC4820=1,AE4820&lt;&gt;1),1,0))</f>
        <v/>
      </c>
      <c r="AH4820" s="60" t="str">
        <f aca="false">IF(AND(E4820&gt;0,AA4820&lt;2,NOT(AND(C4821=C4820,AA4821=AA4820+1))),INDEX(DATAS,AA4820+1),"")</f>
        <v/>
      </c>
      <c r="AI4820" s="60" t="str">
        <f aca="false">IF(AND(AC4820=1,AA4820&lt;2),IF(AND(C4821=C4820,AA4821=AA4820+1),IF(AC4821=1,"",INDEX(DATAS,AA4820+1)),INDEX(DATAS,AA4820+1)),"")</f>
        <v/>
      </c>
    </row>
    <row r="4821" customFormat="false" ht="15" hidden="false" customHeight="false" outlineLevel="0" collapsed="false">
      <c r="A4821" s="60" t="n">
        <v>46310</v>
      </c>
      <c r="B4821" s="0" t="n">
        <v>8</v>
      </c>
      <c r="C4821" s="0" t="n">
        <v>6723</v>
      </c>
      <c r="E4821" s="0" t="n">
        <v>0</v>
      </c>
      <c r="F4821" s="55" t="s">
        <v>1279</v>
      </c>
      <c r="I4821" s="55" t="s">
        <v>157</v>
      </c>
      <c r="L4821" s="0" t="n">
        <v>56</v>
      </c>
      <c r="U4821" s="0" t="n">
        <v>466</v>
      </c>
      <c r="V4821" s="0" t="n">
        <v>1</v>
      </c>
      <c r="W4821" s="60" t="n">
        <v>46255</v>
      </c>
      <c r="X4821" s="55" t="n">
        <f aca="false">IF(I4821="Male",0,1)</f>
        <v>1</v>
      </c>
      <c r="Y4821" s="55" t="n">
        <f aca="false">IF(OR(I4821="DNB",I4821="Dry DNB"),1,0)</f>
        <v>0</v>
      </c>
      <c r="Z4821" s="55" t="n">
        <f aca="false">IF(ISNUMBER(W4821),A4821-W4821,"")</f>
        <v>55</v>
      </c>
      <c r="AA4821" s="55" t="n">
        <f aca="false">MATCH(A4821,DATAS,0)</f>
        <v>2</v>
      </c>
      <c r="AB4821" s="55" t="n">
        <f aca="false">IF(AND(E4821&gt;0,OR(AND(B4821&gt;=1,B4821&lt;=6),B4821=10)),1,0)</f>
        <v>0</v>
      </c>
      <c r="AC4821" s="55" t="n">
        <f aca="false">IF(AND(E4821&gt;0,B4821=10),1,0)</f>
        <v>0</v>
      </c>
      <c r="AD4821" s="55" t="n">
        <f aca="false">IF(AND(C4820=C4821,AA4820=AA4821-1),AB4820,"")</f>
        <v>0</v>
      </c>
      <c r="AE4821" s="55" t="n">
        <f aca="false">IF(AND(C4820=C4821,AA4820=AA4821-1),AC4820,"")</f>
        <v>0</v>
      </c>
      <c r="AF4821" s="55" t="n">
        <f aca="false">IF(AA4821=1,"",IF(AND(AB4821=1,AD4821&lt;&gt;1),1,0))</f>
        <v>0</v>
      </c>
      <c r="AG4821" s="55" t="n">
        <f aca="false">IF(AA4821=1,"",IF(AND(AC4821=1,AE4821&lt;&gt;1),1,0))</f>
        <v>0</v>
      </c>
      <c r="AH4821" s="60" t="str">
        <f aca="false">IF(AND(E4821&gt;0,AA4821&lt;2,NOT(AND(C4822=C4821,AA4822=AA4821+1))),INDEX(DATAS,AA4821+1),"")</f>
        <v/>
      </c>
      <c r="AI4821" s="60" t="str">
        <f aca="false">IF(AND(AC4821=1,AA4821&lt;2),IF(AND(C4822=C4821,AA4822=AA4821+1),IF(AC4822=1,"",INDEX(DATAS,AA4821+1)),INDEX(DATAS,AA4821+1)),"")</f>
        <v/>
      </c>
    </row>
    <row r="4822" customFormat="false" ht="15" hidden="false" customHeight="false" outlineLevel="0" collapsed="false">
      <c r="A4822" s="60" t="n">
        <v>46309</v>
      </c>
      <c r="B4822" s="0" t="n">
        <v>11</v>
      </c>
      <c r="C4822" s="0" t="n">
        <v>6725</v>
      </c>
      <c r="E4822" s="0" t="n">
        <v>0</v>
      </c>
      <c r="F4822" s="55" t="s">
        <v>1280</v>
      </c>
      <c r="I4822" s="55" t="s">
        <v>187</v>
      </c>
      <c r="U4822" s="0" t="n">
        <v>464</v>
      </c>
      <c r="V4822" s="0" t="n">
        <v>4</v>
      </c>
      <c r="W4822" s="60" t="n">
        <v>46305</v>
      </c>
      <c r="X4822" s="55" t="n">
        <f aca="false">IF(I4822="Male",0,1)</f>
        <v>1</v>
      </c>
      <c r="Y4822" s="55" t="n">
        <f aca="false">IF(OR(I4822="DNB",I4822="Dry DNB"),1,0)</f>
        <v>0</v>
      </c>
      <c r="Z4822" s="55" t="n">
        <f aca="false">IF(ISNUMBER(W4822),A4822-W4822,"")</f>
        <v>4</v>
      </c>
      <c r="AA4822" s="55" t="n">
        <f aca="false">MATCH(A4822,DATAS,0)</f>
        <v>1</v>
      </c>
      <c r="AB4822" s="55" t="n">
        <f aca="false">IF(AND(E4822&gt;0,OR(AND(B4822&gt;=1,B4822&lt;=6),B4822=10)),1,0)</f>
        <v>0</v>
      </c>
      <c r="AC4822" s="55" t="n">
        <f aca="false">IF(AND(E4822&gt;0,B4822=10),1,0)</f>
        <v>0</v>
      </c>
      <c r="AD4822" s="0" t="str">
        <f aca="false">IF(AND(C4821=C4822,AA4821=AA4822-1),AB4821,"")</f>
        <v/>
      </c>
      <c r="AE4822" s="0" t="str">
        <f aca="false">IF(AND(C4821=C4822,AA4821=AA4822-1),AC4821,"")</f>
        <v/>
      </c>
      <c r="AF4822" s="0" t="str">
        <f aca="false">IF(AA4822=1,"",IF(AND(AB4822=1,AD4822&lt;&gt;1),1,0))</f>
        <v/>
      </c>
      <c r="AG4822" s="0" t="str">
        <f aca="false">IF(AA4822=1,"",IF(AND(AC4822=1,AE4822&lt;&gt;1),1,0))</f>
        <v/>
      </c>
      <c r="AH4822" s="60" t="str">
        <f aca="false">IF(AND(E4822&gt;0,AA4822&lt;2,NOT(AND(C4823=C4822,AA4823=AA4822+1))),INDEX(DATAS,AA4822+1),"")</f>
        <v/>
      </c>
      <c r="AI4822" s="60" t="str">
        <f aca="false">IF(AND(AC4822=1,AA4822&lt;2),IF(AND(C4823=C4822,AA4823=AA4822+1),IF(AC4823=1,"",INDEX(DATAS,AA4822+1)),INDEX(DATAS,AA4822+1)),"")</f>
        <v/>
      </c>
    </row>
    <row r="4823" customFormat="false" ht="15" hidden="false" customHeight="false" outlineLevel="0" collapsed="false">
      <c r="A4823" s="60" t="n">
        <v>46310</v>
      </c>
      <c r="B4823" s="0" t="n">
        <v>11</v>
      </c>
      <c r="C4823" s="0" t="n">
        <v>6725</v>
      </c>
      <c r="E4823" s="0" t="n">
        <v>0</v>
      </c>
      <c r="F4823" s="55" t="s">
        <v>1280</v>
      </c>
      <c r="I4823" s="55" t="s">
        <v>187</v>
      </c>
      <c r="U4823" s="0" t="n">
        <v>465</v>
      </c>
      <c r="V4823" s="0" t="n">
        <v>4</v>
      </c>
      <c r="W4823" s="60" t="n">
        <v>46305</v>
      </c>
      <c r="X4823" s="55" t="n">
        <f aca="false">IF(I4823="Male",0,1)</f>
        <v>1</v>
      </c>
      <c r="Y4823" s="55" t="n">
        <f aca="false">IF(OR(I4823="DNB",I4823="Dry DNB"),1,0)</f>
        <v>0</v>
      </c>
      <c r="Z4823" s="55" t="n">
        <f aca="false">IF(ISNUMBER(W4823),A4823-W4823,"")</f>
        <v>5</v>
      </c>
      <c r="AA4823" s="55" t="n">
        <f aca="false">MATCH(A4823,DATAS,0)</f>
        <v>2</v>
      </c>
      <c r="AB4823" s="55" t="n">
        <f aca="false">IF(AND(E4823&gt;0,OR(AND(B4823&gt;=1,B4823&lt;=6),B4823=10)),1,0)</f>
        <v>0</v>
      </c>
      <c r="AC4823" s="55" t="n">
        <f aca="false">IF(AND(E4823&gt;0,B4823=10),1,0)</f>
        <v>0</v>
      </c>
      <c r="AD4823" s="55" t="n">
        <f aca="false">IF(AND(C4822=C4823,AA4822=AA4823-1),AB4822,"")</f>
        <v>0</v>
      </c>
      <c r="AE4823" s="55" t="n">
        <f aca="false">IF(AND(C4822=C4823,AA4822=AA4823-1),AC4822,"")</f>
        <v>0</v>
      </c>
      <c r="AF4823" s="55" t="n">
        <f aca="false">IF(AA4823=1,"",IF(AND(AB4823=1,AD4823&lt;&gt;1),1,0))</f>
        <v>0</v>
      </c>
      <c r="AG4823" s="55" t="n">
        <f aca="false">IF(AA4823=1,"",IF(AND(AC4823=1,AE4823&lt;&gt;1),1,0))</f>
        <v>0</v>
      </c>
      <c r="AH4823" s="60" t="str">
        <f aca="false">IF(AND(E4823&gt;0,AA4823&lt;2,NOT(AND(C4824=C4823,AA4824=AA4823+1))),INDEX(DATAS,AA4823+1),"")</f>
        <v/>
      </c>
      <c r="AI4823" s="60" t="str">
        <f aca="false">IF(AND(AC4823=1,AA4823&lt;2),IF(AND(C4824=C4823,AA4824=AA4823+1),IF(AC4824=1,"",INDEX(DATAS,AA4823+1)),INDEX(DATAS,AA4823+1)),"")</f>
        <v/>
      </c>
    </row>
    <row r="4824" customFormat="false" ht="15" hidden="false" customHeight="false" outlineLevel="0" collapsed="false">
      <c r="A4824" s="60" t="n">
        <v>46309</v>
      </c>
      <c r="B4824" s="0" t="n">
        <v>11</v>
      </c>
      <c r="C4824" s="0" t="n">
        <v>6727</v>
      </c>
      <c r="E4824" s="0" t="n">
        <v>0</v>
      </c>
      <c r="F4824" s="55" t="s">
        <v>1281</v>
      </c>
      <c r="I4824" s="55" t="s">
        <v>187</v>
      </c>
      <c r="U4824" s="0" t="n">
        <v>463</v>
      </c>
      <c r="V4824" s="0" t="n">
        <v>2</v>
      </c>
      <c r="W4824" s="60" t="n">
        <v>46309</v>
      </c>
      <c r="X4824" s="55" t="n">
        <f aca="false">IF(I4824="Male",0,1)</f>
        <v>1</v>
      </c>
      <c r="Y4824" s="55" t="n">
        <f aca="false">IF(OR(I4824="DNB",I4824="Dry DNB"),1,0)</f>
        <v>0</v>
      </c>
      <c r="Z4824" s="55" t="n">
        <f aca="false">IF(ISNUMBER(W4824),A4824-W4824,"")</f>
        <v>0</v>
      </c>
      <c r="AA4824" s="55" t="n">
        <f aca="false">MATCH(A4824,DATAS,0)</f>
        <v>1</v>
      </c>
      <c r="AB4824" s="55" t="n">
        <f aca="false">IF(AND(E4824&gt;0,OR(AND(B4824&gt;=1,B4824&lt;=6),B4824=10)),1,0)</f>
        <v>0</v>
      </c>
      <c r="AC4824" s="55" t="n">
        <f aca="false">IF(AND(E4824&gt;0,B4824=10),1,0)</f>
        <v>0</v>
      </c>
      <c r="AD4824" s="0" t="str">
        <f aca="false">IF(AND(C4823=C4824,AA4823=AA4824-1),AB4823,"")</f>
        <v/>
      </c>
      <c r="AE4824" s="0" t="str">
        <f aca="false">IF(AND(C4823=C4824,AA4823=AA4824-1),AC4823,"")</f>
        <v/>
      </c>
      <c r="AF4824" s="0" t="str">
        <f aca="false">IF(AA4824=1,"",IF(AND(AB4824=1,AD4824&lt;&gt;1),1,0))</f>
        <v/>
      </c>
      <c r="AG4824" s="0" t="str">
        <f aca="false">IF(AA4824=1,"",IF(AND(AC4824=1,AE4824&lt;&gt;1),1,0))</f>
        <v/>
      </c>
      <c r="AH4824" s="60" t="str">
        <f aca="false">IF(AND(E4824&gt;0,AA4824&lt;2,NOT(AND(C4825=C4824,AA4825=AA4824+1))),INDEX(DATAS,AA4824+1),"")</f>
        <v/>
      </c>
      <c r="AI4824" s="60" t="str">
        <f aca="false">IF(AND(AC4824=1,AA4824&lt;2),IF(AND(C4825=C4824,AA4825=AA4824+1),IF(AC4825=1,"",INDEX(DATAS,AA4824+1)),INDEX(DATAS,AA4824+1)),"")</f>
        <v/>
      </c>
    </row>
    <row r="4825" customFormat="false" ht="15" hidden="false" customHeight="false" outlineLevel="0" collapsed="false">
      <c r="A4825" s="60" t="n">
        <v>46310</v>
      </c>
      <c r="B4825" s="0" t="n">
        <v>11</v>
      </c>
      <c r="C4825" s="0" t="n">
        <v>6727</v>
      </c>
      <c r="E4825" s="0" t="n">
        <v>0</v>
      </c>
      <c r="F4825" s="55" t="s">
        <v>1281</v>
      </c>
      <c r="I4825" s="55" t="s">
        <v>187</v>
      </c>
      <c r="U4825" s="0" t="n">
        <v>464</v>
      </c>
      <c r="V4825" s="0" t="n">
        <v>2</v>
      </c>
      <c r="W4825" s="60" t="n">
        <v>46309</v>
      </c>
      <c r="X4825" s="55" t="n">
        <f aca="false">IF(I4825="Male",0,1)</f>
        <v>1</v>
      </c>
      <c r="Y4825" s="55" t="n">
        <f aca="false">IF(OR(I4825="DNB",I4825="Dry DNB"),1,0)</f>
        <v>0</v>
      </c>
      <c r="Z4825" s="55" t="n">
        <f aca="false">IF(ISNUMBER(W4825),A4825-W4825,"")</f>
        <v>1</v>
      </c>
      <c r="AA4825" s="55" t="n">
        <f aca="false">MATCH(A4825,DATAS,0)</f>
        <v>2</v>
      </c>
      <c r="AB4825" s="55" t="n">
        <f aca="false">IF(AND(E4825&gt;0,OR(AND(B4825&gt;=1,B4825&lt;=6),B4825=10)),1,0)</f>
        <v>0</v>
      </c>
      <c r="AC4825" s="55" t="n">
        <f aca="false">IF(AND(E4825&gt;0,B4825=10),1,0)</f>
        <v>0</v>
      </c>
      <c r="AD4825" s="55" t="n">
        <f aca="false">IF(AND(C4824=C4825,AA4824=AA4825-1),AB4824,"")</f>
        <v>0</v>
      </c>
      <c r="AE4825" s="55" t="n">
        <f aca="false">IF(AND(C4824=C4825,AA4824=AA4825-1),AC4824,"")</f>
        <v>0</v>
      </c>
      <c r="AF4825" s="55" t="n">
        <f aca="false">IF(AA4825=1,"",IF(AND(AB4825=1,AD4825&lt;&gt;1),1,0))</f>
        <v>0</v>
      </c>
      <c r="AG4825" s="55" t="n">
        <f aca="false">IF(AA4825=1,"",IF(AND(AC4825=1,AE4825&lt;&gt;1),1,0))</f>
        <v>0</v>
      </c>
      <c r="AH4825" s="60" t="str">
        <f aca="false">IF(AND(E4825&gt;0,AA4825&lt;2,NOT(AND(C4826=C4825,AA4826=AA4825+1))),INDEX(DATAS,AA4825+1),"")</f>
        <v/>
      </c>
      <c r="AI4825" s="60" t="str">
        <f aca="false">IF(AND(AC4825=1,AA4825&lt;2),IF(AND(C4826=C4825,AA4826=AA4825+1),IF(AC4826=1,"",INDEX(DATAS,AA4825+1)),INDEX(DATAS,AA4825+1)),"")</f>
        <v/>
      </c>
    </row>
    <row r="4826" customFormat="false" ht="15" hidden="false" customHeight="false" outlineLevel="0" collapsed="false">
      <c r="A4826" s="60" t="n">
        <v>46309</v>
      </c>
      <c r="B4826" s="0" t="n">
        <v>8</v>
      </c>
      <c r="C4826" s="0" t="n">
        <v>6728</v>
      </c>
      <c r="E4826" s="0" t="n">
        <v>0</v>
      </c>
      <c r="F4826" s="55" t="s">
        <v>1281</v>
      </c>
      <c r="I4826" s="55" t="s">
        <v>157</v>
      </c>
      <c r="L4826" s="0" t="n">
        <v>68</v>
      </c>
      <c r="U4826" s="0" t="n">
        <v>463</v>
      </c>
      <c r="V4826" s="0" t="n">
        <v>1</v>
      </c>
      <c r="W4826" s="60" t="n">
        <v>46242</v>
      </c>
      <c r="X4826" s="55" t="n">
        <f aca="false">IF(I4826="Male",0,1)</f>
        <v>1</v>
      </c>
      <c r="Y4826" s="55" t="n">
        <f aca="false">IF(OR(I4826="DNB",I4826="Dry DNB"),1,0)</f>
        <v>0</v>
      </c>
      <c r="Z4826" s="55" t="n">
        <f aca="false">IF(ISNUMBER(W4826),A4826-W4826,"")</f>
        <v>67</v>
      </c>
      <c r="AA4826" s="55" t="n">
        <f aca="false">MATCH(A4826,DATAS,0)</f>
        <v>1</v>
      </c>
      <c r="AB4826" s="55" t="n">
        <f aca="false">IF(AND(E4826&gt;0,OR(AND(B4826&gt;=1,B4826&lt;=6),B4826=10)),1,0)</f>
        <v>0</v>
      </c>
      <c r="AC4826" s="55" t="n">
        <f aca="false">IF(AND(E4826&gt;0,B4826=10),1,0)</f>
        <v>0</v>
      </c>
      <c r="AD4826" s="0" t="str">
        <f aca="false">IF(AND(C4825=C4826,AA4825=AA4826-1),AB4825,"")</f>
        <v/>
      </c>
      <c r="AE4826" s="0" t="str">
        <f aca="false">IF(AND(C4825=C4826,AA4825=AA4826-1),AC4825,"")</f>
        <v/>
      </c>
      <c r="AF4826" s="0" t="str">
        <f aca="false">IF(AA4826=1,"",IF(AND(AB4826=1,AD4826&lt;&gt;1),1,0))</f>
        <v/>
      </c>
      <c r="AG4826" s="0" t="str">
        <f aca="false">IF(AA4826=1,"",IF(AND(AC4826=1,AE4826&lt;&gt;1),1,0))</f>
        <v/>
      </c>
      <c r="AH4826" s="60" t="str">
        <f aca="false">IF(AND(E4826&gt;0,AA4826&lt;2,NOT(AND(C4827=C4826,AA4827=AA4826+1))),INDEX(DATAS,AA4826+1),"")</f>
        <v/>
      </c>
      <c r="AI4826" s="60" t="str">
        <f aca="false">IF(AND(AC4826=1,AA4826&lt;2),IF(AND(C4827=C4826,AA4827=AA4826+1),IF(AC4827=1,"",INDEX(DATAS,AA4826+1)),INDEX(DATAS,AA4826+1)),"")</f>
        <v/>
      </c>
    </row>
    <row r="4827" customFormat="false" ht="15" hidden="false" customHeight="false" outlineLevel="0" collapsed="false">
      <c r="A4827" s="60" t="n">
        <v>46310</v>
      </c>
      <c r="B4827" s="0" t="n">
        <v>8</v>
      </c>
      <c r="C4827" s="0" t="n">
        <v>6728</v>
      </c>
      <c r="E4827" s="0" t="n">
        <v>0</v>
      </c>
      <c r="F4827" s="55" t="s">
        <v>1281</v>
      </c>
      <c r="I4827" s="55" t="s">
        <v>157</v>
      </c>
      <c r="L4827" s="0" t="n">
        <v>69</v>
      </c>
      <c r="U4827" s="0" t="n">
        <v>464</v>
      </c>
      <c r="V4827" s="0" t="n">
        <v>1</v>
      </c>
      <c r="W4827" s="60" t="n">
        <v>46242</v>
      </c>
      <c r="X4827" s="55" t="n">
        <f aca="false">IF(I4827="Male",0,1)</f>
        <v>1</v>
      </c>
      <c r="Y4827" s="55" t="n">
        <f aca="false">IF(OR(I4827="DNB",I4827="Dry DNB"),1,0)</f>
        <v>0</v>
      </c>
      <c r="Z4827" s="55" t="n">
        <f aca="false">IF(ISNUMBER(W4827),A4827-W4827,"")</f>
        <v>68</v>
      </c>
      <c r="AA4827" s="55" t="n">
        <f aca="false">MATCH(A4827,DATAS,0)</f>
        <v>2</v>
      </c>
      <c r="AB4827" s="55" t="n">
        <f aca="false">IF(AND(E4827&gt;0,OR(AND(B4827&gt;=1,B4827&lt;=6),B4827=10)),1,0)</f>
        <v>0</v>
      </c>
      <c r="AC4827" s="55" t="n">
        <f aca="false">IF(AND(E4827&gt;0,B4827=10),1,0)</f>
        <v>0</v>
      </c>
      <c r="AD4827" s="55" t="n">
        <f aca="false">IF(AND(C4826=C4827,AA4826=AA4827-1),AB4826,"")</f>
        <v>0</v>
      </c>
      <c r="AE4827" s="55" t="n">
        <f aca="false">IF(AND(C4826=C4827,AA4826=AA4827-1),AC4826,"")</f>
        <v>0</v>
      </c>
      <c r="AF4827" s="55" t="n">
        <f aca="false">IF(AA4827=1,"",IF(AND(AB4827=1,AD4827&lt;&gt;1),1,0))</f>
        <v>0</v>
      </c>
      <c r="AG4827" s="55" t="n">
        <f aca="false">IF(AA4827=1,"",IF(AND(AC4827=1,AE4827&lt;&gt;1),1,0))</f>
        <v>0</v>
      </c>
      <c r="AH4827" s="60" t="str">
        <f aca="false">IF(AND(E4827&gt;0,AA4827&lt;2,NOT(AND(C4828=C4827,AA4828=AA4827+1))),INDEX(DATAS,AA4827+1),"")</f>
        <v/>
      </c>
      <c r="AI4827" s="60" t="str">
        <f aca="false">IF(AND(AC4827=1,AA4827&lt;2),IF(AND(C4828=C4827,AA4828=AA4827+1),IF(AC4828=1,"",INDEX(DATAS,AA4827+1)),INDEX(DATAS,AA4827+1)),"")</f>
        <v/>
      </c>
    </row>
    <row r="4828" customFormat="false" ht="15" hidden="false" customHeight="false" outlineLevel="0" collapsed="false">
      <c r="A4828" s="60" t="n">
        <v>46309</v>
      </c>
      <c r="B4828" s="0" t="n">
        <v>8</v>
      </c>
      <c r="C4828" s="0" t="n">
        <v>6730</v>
      </c>
      <c r="E4828" s="0" t="n">
        <v>0</v>
      </c>
      <c r="F4828" s="55" t="s">
        <v>1281</v>
      </c>
      <c r="I4828" s="55" t="s">
        <v>157</v>
      </c>
      <c r="L4828" s="0" t="n">
        <v>43</v>
      </c>
      <c r="U4828" s="0" t="n">
        <v>463</v>
      </c>
      <c r="V4828" s="0" t="n">
        <v>1</v>
      </c>
      <c r="W4828" s="60" t="n">
        <v>46267</v>
      </c>
      <c r="X4828" s="55" t="n">
        <f aca="false">IF(I4828="Male",0,1)</f>
        <v>1</v>
      </c>
      <c r="Y4828" s="55" t="n">
        <f aca="false">IF(OR(I4828="DNB",I4828="Dry DNB"),1,0)</f>
        <v>0</v>
      </c>
      <c r="Z4828" s="55" t="n">
        <f aca="false">IF(ISNUMBER(W4828),A4828-W4828,"")</f>
        <v>42</v>
      </c>
      <c r="AA4828" s="55" t="n">
        <f aca="false">MATCH(A4828,DATAS,0)</f>
        <v>1</v>
      </c>
      <c r="AB4828" s="55" t="n">
        <f aca="false">IF(AND(E4828&gt;0,OR(AND(B4828&gt;=1,B4828&lt;=6),B4828=10)),1,0)</f>
        <v>0</v>
      </c>
      <c r="AC4828" s="55" t="n">
        <f aca="false">IF(AND(E4828&gt;0,B4828=10),1,0)</f>
        <v>0</v>
      </c>
      <c r="AD4828" s="0" t="str">
        <f aca="false">IF(AND(C4827=C4828,AA4827=AA4828-1),AB4827,"")</f>
        <v/>
      </c>
      <c r="AE4828" s="0" t="str">
        <f aca="false">IF(AND(C4827=C4828,AA4827=AA4828-1),AC4827,"")</f>
        <v/>
      </c>
      <c r="AF4828" s="0" t="str">
        <f aca="false">IF(AA4828=1,"",IF(AND(AB4828=1,AD4828&lt;&gt;1),1,0))</f>
        <v/>
      </c>
      <c r="AG4828" s="0" t="str">
        <f aca="false">IF(AA4828=1,"",IF(AND(AC4828=1,AE4828&lt;&gt;1),1,0))</f>
        <v/>
      </c>
      <c r="AH4828" s="60" t="str">
        <f aca="false">IF(AND(E4828&gt;0,AA4828&lt;2,NOT(AND(C4829=C4828,AA4829=AA4828+1))),INDEX(DATAS,AA4828+1),"")</f>
        <v/>
      </c>
      <c r="AI4828" s="60" t="str">
        <f aca="false">IF(AND(AC4828=1,AA4828&lt;2),IF(AND(C4829=C4828,AA4829=AA4828+1),IF(AC4829=1,"",INDEX(DATAS,AA4828+1)),INDEX(DATAS,AA4828+1)),"")</f>
        <v/>
      </c>
    </row>
    <row r="4829" customFormat="false" ht="15" hidden="false" customHeight="false" outlineLevel="0" collapsed="false">
      <c r="A4829" s="60" t="n">
        <v>46310</v>
      </c>
      <c r="B4829" s="0" t="n">
        <v>8</v>
      </c>
      <c r="C4829" s="0" t="n">
        <v>6730</v>
      </c>
      <c r="E4829" s="0" t="n">
        <v>0</v>
      </c>
      <c r="F4829" s="55" t="s">
        <v>1281</v>
      </c>
      <c r="I4829" s="55" t="s">
        <v>157</v>
      </c>
      <c r="L4829" s="0" t="n">
        <v>44</v>
      </c>
      <c r="U4829" s="0" t="n">
        <v>464</v>
      </c>
      <c r="V4829" s="0" t="n">
        <v>1</v>
      </c>
      <c r="W4829" s="60" t="n">
        <v>46267</v>
      </c>
      <c r="X4829" s="55" t="n">
        <f aca="false">IF(I4829="Male",0,1)</f>
        <v>1</v>
      </c>
      <c r="Y4829" s="55" t="n">
        <f aca="false">IF(OR(I4829="DNB",I4829="Dry DNB"),1,0)</f>
        <v>0</v>
      </c>
      <c r="Z4829" s="55" t="n">
        <f aca="false">IF(ISNUMBER(W4829),A4829-W4829,"")</f>
        <v>43</v>
      </c>
      <c r="AA4829" s="55" t="n">
        <f aca="false">MATCH(A4829,DATAS,0)</f>
        <v>2</v>
      </c>
      <c r="AB4829" s="55" t="n">
        <f aca="false">IF(AND(E4829&gt;0,OR(AND(B4829&gt;=1,B4829&lt;=6),B4829=10)),1,0)</f>
        <v>0</v>
      </c>
      <c r="AC4829" s="55" t="n">
        <f aca="false">IF(AND(E4829&gt;0,B4829=10),1,0)</f>
        <v>0</v>
      </c>
      <c r="AD4829" s="55" t="n">
        <f aca="false">IF(AND(C4828=C4829,AA4828=AA4829-1),AB4828,"")</f>
        <v>0</v>
      </c>
      <c r="AE4829" s="55" t="n">
        <f aca="false">IF(AND(C4828=C4829,AA4828=AA4829-1),AC4828,"")</f>
        <v>0</v>
      </c>
      <c r="AF4829" s="55" t="n">
        <f aca="false">IF(AA4829=1,"",IF(AND(AB4829=1,AD4829&lt;&gt;1),1,0))</f>
        <v>0</v>
      </c>
      <c r="AG4829" s="55" t="n">
        <f aca="false">IF(AA4829=1,"",IF(AND(AC4829=1,AE4829&lt;&gt;1),1,0))</f>
        <v>0</v>
      </c>
      <c r="AH4829" s="60" t="str">
        <f aca="false">IF(AND(E4829&gt;0,AA4829&lt;2,NOT(AND(C4830=C4829,AA4830=AA4829+1))),INDEX(DATAS,AA4829+1),"")</f>
        <v/>
      </c>
      <c r="AI4829" s="60" t="str">
        <f aca="false">IF(AND(AC4829=1,AA4829&lt;2),IF(AND(C4830=C4829,AA4830=AA4829+1),IF(AC4830=1,"",INDEX(DATAS,AA4829+1)),INDEX(DATAS,AA4829+1)),"")</f>
        <v/>
      </c>
    </row>
    <row r="4830" customFormat="false" ht="15" hidden="false" customHeight="false" outlineLevel="0" collapsed="false">
      <c r="A4830" s="60" t="n">
        <v>46309</v>
      </c>
      <c r="B4830" s="0" t="n">
        <v>11</v>
      </c>
      <c r="C4830" s="0" t="n">
        <v>6732</v>
      </c>
      <c r="E4830" s="0" t="n">
        <v>0</v>
      </c>
      <c r="F4830" s="55" t="s">
        <v>1282</v>
      </c>
      <c r="I4830" s="55" t="s">
        <v>187</v>
      </c>
      <c r="U4830" s="0" t="n">
        <v>462</v>
      </c>
      <c r="V4830" s="0" t="n">
        <v>3</v>
      </c>
      <c r="W4830" s="60" t="n">
        <v>46286</v>
      </c>
      <c r="X4830" s="55" t="n">
        <f aca="false">IF(I4830="Male",0,1)</f>
        <v>1</v>
      </c>
      <c r="Y4830" s="55" t="n">
        <f aca="false">IF(OR(I4830="DNB",I4830="Dry DNB"),1,0)</f>
        <v>0</v>
      </c>
      <c r="Z4830" s="55" t="n">
        <f aca="false">IF(ISNUMBER(W4830),A4830-W4830,"")</f>
        <v>23</v>
      </c>
      <c r="AA4830" s="55" t="n">
        <f aca="false">MATCH(A4830,DATAS,0)</f>
        <v>1</v>
      </c>
      <c r="AB4830" s="55" t="n">
        <f aca="false">IF(AND(E4830&gt;0,OR(AND(B4830&gt;=1,B4830&lt;=6),B4830=10)),1,0)</f>
        <v>0</v>
      </c>
      <c r="AC4830" s="55" t="n">
        <f aca="false">IF(AND(E4830&gt;0,B4830=10),1,0)</f>
        <v>0</v>
      </c>
      <c r="AD4830" s="0" t="str">
        <f aca="false">IF(AND(C4829=C4830,AA4829=AA4830-1),AB4829,"")</f>
        <v/>
      </c>
      <c r="AE4830" s="0" t="str">
        <f aca="false">IF(AND(C4829=C4830,AA4829=AA4830-1),AC4829,"")</f>
        <v/>
      </c>
      <c r="AF4830" s="0" t="str">
        <f aca="false">IF(AA4830=1,"",IF(AND(AB4830=1,AD4830&lt;&gt;1),1,0))</f>
        <v/>
      </c>
      <c r="AG4830" s="0" t="str">
        <f aca="false">IF(AA4830=1,"",IF(AND(AC4830=1,AE4830&lt;&gt;1),1,0))</f>
        <v/>
      </c>
      <c r="AH4830" s="60" t="str">
        <f aca="false">IF(AND(E4830&gt;0,AA4830&lt;2,NOT(AND(C4831=C4830,AA4831=AA4830+1))),INDEX(DATAS,AA4830+1),"")</f>
        <v/>
      </c>
      <c r="AI4830" s="60" t="str">
        <f aca="false">IF(AND(AC4830=1,AA4830&lt;2),IF(AND(C4831=C4830,AA4831=AA4830+1),IF(AC4831=1,"",INDEX(DATAS,AA4830+1)),INDEX(DATAS,AA4830+1)),"")</f>
        <v/>
      </c>
    </row>
    <row r="4831" customFormat="false" ht="15" hidden="false" customHeight="false" outlineLevel="0" collapsed="false">
      <c r="A4831" s="60" t="n">
        <v>46310</v>
      </c>
      <c r="B4831" s="0" t="n">
        <v>11</v>
      </c>
      <c r="C4831" s="0" t="n">
        <v>6732</v>
      </c>
      <c r="E4831" s="0" t="n">
        <v>0</v>
      </c>
      <c r="F4831" s="55" t="s">
        <v>1282</v>
      </c>
      <c r="I4831" s="55" t="s">
        <v>187</v>
      </c>
      <c r="U4831" s="0" t="n">
        <v>463</v>
      </c>
      <c r="V4831" s="0" t="n">
        <v>3</v>
      </c>
      <c r="W4831" s="60" t="n">
        <v>46286</v>
      </c>
      <c r="X4831" s="55" t="n">
        <f aca="false">IF(I4831="Male",0,1)</f>
        <v>1</v>
      </c>
      <c r="Y4831" s="55" t="n">
        <f aca="false">IF(OR(I4831="DNB",I4831="Dry DNB"),1,0)</f>
        <v>0</v>
      </c>
      <c r="Z4831" s="55" t="n">
        <f aca="false">IF(ISNUMBER(W4831),A4831-W4831,"")</f>
        <v>24</v>
      </c>
      <c r="AA4831" s="55" t="n">
        <f aca="false">MATCH(A4831,DATAS,0)</f>
        <v>2</v>
      </c>
      <c r="AB4831" s="55" t="n">
        <f aca="false">IF(AND(E4831&gt;0,OR(AND(B4831&gt;=1,B4831&lt;=6),B4831=10)),1,0)</f>
        <v>0</v>
      </c>
      <c r="AC4831" s="55" t="n">
        <f aca="false">IF(AND(E4831&gt;0,B4831=10),1,0)</f>
        <v>0</v>
      </c>
      <c r="AD4831" s="55" t="n">
        <f aca="false">IF(AND(C4830=C4831,AA4830=AA4831-1),AB4830,"")</f>
        <v>0</v>
      </c>
      <c r="AE4831" s="55" t="n">
        <f aca="false">IF(AND(C4830=C4831,AA4830=AA4831-1),AC4830,"")</f>
        <v>0</v>
      </c>
      <c r="AF4831" s="55" t="n">
        <f aca="false">IF(AA4831=1,"",IF(AND(AB4831=1,AD4831&lt;&gt;1),1,0))</f>
        <v>0</v>
      </c>
      <c r="AG4831" s="55" t="n">
        <f aca="false">IF(AA4831=1,"",IF(AND(AC4831=1,AE4831&lt;&gt;1),1,0))</f>
        <v>0</v>
      </c>
      <c r="AH4831" s="60" t="str">
        <f aca="false">IF(AND(E4831&gt;0,AA4831&lt;2,NOT(AND(C4832=C4831,AA4832=AA4831+1))),INDEX(DATAS,AA4831+1),"")</f>
        <v/>
      </c>
      <c r="AI4831" s="60" t="str">
        <f aca="false">IF(AND(AC4831=1,AA4831&lt;2),IF(AND(C4832=C4831,AA4832=AA4831+1),IF(AC4832=1,"",INDEX(DATAS,AA4831+1)),INDEX(DATAS,AA4831+1)),"")</f>
        <v/>
      </c>
    </row>
    <row r="4832" customFormat="false" ht="15" hidden="false" customHeight="false" outlineLevel="0" collapsed="false">
      <c r="A4832" s="60" t="n">
        <v>46309</v>
      </c>
      <c r="B4832" s="0" t="n">
        <v>8</v>
      </c>
      <c r="C4832" s="0" t="n">
        <v>6733</v>
      </c>
      <c r="E4832" s="0" t="n">
        <v>0</v>
      </c>
      <c r="F4832" s="55" t="s">
        <v>1282</v>
      </c>
      <c r="I4832" s="55" t="s">
        <v>157</v>
      </c>
      <c r="L4832" s="0" t="n">
        <v>62</v>
      </c>
      <c r="U4832" s="0" t="n">
        <v>462</v>
      </c>
      <c r="V4832" s="0" t="n">
        <v>1</v>
      </c>
      <c r="W4832" s="60" t="n">
        <v>46248</v>
      </c>
      <c r="X4832" s="55" t="n">
        <f aca="false">IF(I4832="Male",0,1)</f>
        <v>1</v>
      </c>
      <c r="Y4832" s="55" t="n">
        <f aca="false">IF(OR(I4832="DNB",I4832="Dry DNB"),1,0)</f>
        <v>0</v>
      </c>
      <c r="Z4832" s="55" t="n">
        <f aca="false">IF(ISNUMBER(W4832),A4832-W4832,"")</f>
        <v>61</v>
      </c>
      <c r="AA4832" s="55" t="n">
        <f aca="false">MATCH(A4832,DATAS,0)</f>
        <v>1</v>
      </c>
      <c r="AB4832" s="55" t="n">
        <f aca="false">IF(AND(E4832&gt;0,OR(AND(B4832&gt;=1,B4832&lt;=6),B4832=10)),1,0)</f>
        <v>0</v>
      </c>
      <c r="AC4832" s="55" t="n">
        <f aca="false">IF(AND(E4832&gt;0,B4832=10),1,0)</f>
        <v>0</v>
      </c>
      <c r="AD4832" s="0" t="str">
        <f aca="false">IF(AND(C4831=C4832,AA4831=AA4832-1),AB4831,"")</f>
        <v/>
      </c>
      <c r="AE4832" s="0" t="str">
        <f aca="false">IF(AND(C4831=C4832,AA4831=AA4832-1),AC4831,"")</f>
        <v/>
      </c>
      <c r="AF4832" s="0" t="str">
        <f aca="false">IF(AA4832=1,"",IF(AND(AB4832=1,AD4832&lt;&gt;1),1,0))</f>
        <v/>
      </c>
      <c r="AG4832" s="0" t="str">
        <f aca="false">IF(AA4832=1,"",IF(AND(AC4832=1,AE4832&lt;&gt;1),1,0))</f>
        <v/>
      </c>
      <c r="AH4832" s="60" t="str">
        <f aca="false">IF(AND(E4832&gt;0,AA4832&lt;2,NOT(AND(C4833=C4832,AA4833=AA4832+1))),INDEX(DATAS,AA4832+1),"")</f>
        <v/>
      </c>
      <c r="AI4832" s="60" t="str">
        <f aca="false">IF(AND(AC4832=1,AA4832&lt;2),IF(AND(C4833=C4832,AA4833=AA4832+1),IF(AC4833=1,"",INDEX(DATAS,AA4832+1)),INDEX(DATAS,AA4832+1)),"")</f>
        <v/>
      </c>
    </row>
    <row r="4833" customFormat="false" ht="15" hidden="false" customHeight="false" outlineLevel="0" collapsed="false">
      <c r="A4833" s="60" t="n">
        <v>46310</v>
      </c>
      <c r="B4833" s="0" t="n">
        <v>8</v>
      </c>
      <c r="C4833" s="0" t="n">
        <v>6733</v>
      </c>
      <c r="E4833" s="0" t="n">
        <v>0</v>
      </c>
      <c r="F4833" s="55" t="s">
        <v>1282</v>
      </c>
      <c r="I4833" s="55" t="s">
        <v>157</v>
      </c>
      <c r="L4833" s="0" t="n">
        <v>63</v>
      </c>
      <c r="U4833" s="0" t="n">
        <v>463</v>
      </c>
      <c r="V4833" s="0" t="n">
        <v>1</v>
      </c>
      <c r="W4833" s="60" t="n">
        <v>46248</v>
      </c>
      <c r="X4833" s="55" t="n">
        <f aca="false">IF(I4833="Male",0,1)</f>
        <v>1</v>
      </c>
      <c r="Y4833" s="55" t="n">
        <f aca="false">IF(OR(I4833="DNB",I4833="Dry DNB"),1,0)</f>
        <v>0</v>
      </c>
      <c r="Z4833" s="55" t="n">
        <f aca="false">IF(ISNUMBER(W4833),A4833-W4833,"")</f>
        <v>62</v>
      </c>
      <c r="AA4833" s="55" t="n">
        <f aca="false">MATCH(A4833,DATAS,0)</f>
        <v>2</v>
      </c>
      <c r="AB4833" s="55" t="n">
        <f aca="false">IF(AND(E4833&gt;0,OR(AND(B4833&gt;=1,B4833&lt;=6),B4833=10)),1,0)</f>
        <v>0</v>
      </c>
      <c r="AC4833" s="55" t="n">
        <f aca="false">IF(AND(E4833&gt;0,B4833=10),1,0)</f>
        <v>0</v>
      </c>
      <c r="AD4833" s="55" t="n">
        <f aca="false">IF(AND(C4832=C4833,AA4832=AA4833-1),AB4832,"")</f>
        <v>0</v>
      </c>
      <c r="AE4833" s="55" t="n">
        <f aca="false">IF(AND(C4832=C4833,AA4832=AA4833-1),AC4832,"")</f>
        <v>0</v>
      </c>
      <c r="AF4833" s="55" t="n">
        <f aca="false">IF(AA4833=1,"",IF(AND(AB4833=1,AD4833&lt;&gt;1),1,0))</f>
        <v>0</v>
      </c>
      <c r="AG4833" s="55" t="n">
        <f aca="false">IF(AA4833=1,"",IF(AND(AC4833=1,AE4833&lt;&gt;1),1,0))</f>
        <v>0</v>
      </c>
      <c r="AH4833" s="60" t="str">
        <f aca="false">IF(AND(E4833&gt;0,AA4833&lt;2,NOT(AND(C4834=C4833,AA4834=AA4833+1))),INDEX(DATAS,AA4833+1),"")</f>
        <v/>
      </c>
      <c r="AI4833" s="60" t="str">
        <f aca="false">IF(AND(AC4833=1,AA4833&lt;2),IF(AND(C4834=C4833,AA4834=AA4833+1),IF(AC4834=1,"",INDEX(DATAS,AA4833+1)),INDEX(DATAS,AA4833+1)),"")</f>
        <v/>
      </c>
    </row>
    <row r="4834" customFormat="false" ht="15" hidden="false" customHeight="false" outlineLevel="0" collapsed="false">
      <c r="A4834" s="60" t="n">
        <v>46309</v>
      </c>
      <c r="B4834" s="0" t="n">
        <v>8</v>
      </c>
      <c r="C4834" s="0" t="n">
        <v>6734</v>
      </c>
      <c r="E4834" s="0" t="n">
        <v>0</v>
      </c>
      <c r="F4834" s="55" t="s">
        <v>1283</v>
      </c>
      <c r="I4834" s="55" t="s">
        <v>157</v>
      </c>
      <c r="L4834" s="0" t="n">
        <v>28</v>
      </c>
      <c r="U4834" s="0" t="n">
        <v>461</v>
      </c>
      <c r="V4834" s="0" t="n">
        <v>2</v>
      </c>
      <c r="W4834" s="60" t="n">
        <v>46282</v>
      </c>
      <c r="X4834" s="55" t="n">
        <f aca="false">IF(I4834="Male",0,1)</f>
        <v>1</v>
      </c>
      <c r="Y4834" s="55" t="n">
        <f aca="false">IF(OR(I4834="DNB",I4834="Dry DNB"),1,0)</f>
        <v>0</v>
      </c>
      <c r="Z4834" s="55" t="n">
        <f aca="false">IF(ISNUMBER(W4834),A4834-W4834,"")</f>
        <v>27</v>
      </c>
      <c r="AA4834" s="55" t="n">
        <f aca="false">MATCH(A4834,DATAS,0)</f>
        <v>1</v>
      </c>
      <c r="AB4834" s="55" t="n">
        <f aca="false">IF(AND(E4834&gt;0,OR(AND(B4834&gt;=1,B4834&lt;=6),B4834=10)),1,0)</f>
        <v>0</v>
      </c>
      <c r="AC4834" s="55" t="n">
        <f aca="false">IF(AND(E4834&gt;0,B4834=10),1,0)</f>
        <v>0</v>
      </c>
      <c r="AD4834" s="0" t="str">
        <f aca="false">IF(AND(C4833=C4834,AA4833=AA4834-1),AB4833,"")</f>
        <v/>
      </c>
      <c r="AE4834" s="0" t="str">
        <f aca="false">IF(AND(C4833=C4834,AA4833=AA4834-1),AC4833,"")</f>
        <v/>
      </c>
      <c r="AF4834" s="0" t="str">
        <f aca="false">IF(AA4834=1,"",IF(AND(AB4834=1,AD4834&lt;&gt;1),1,0))</f>
        <v/>
      </c>
      <c r="AG4834" s="0" t="str">
        <f aca="false">IF(AA4834=1,"",IF(AND(AC4834=1,AE4834&lt;&gt;1),1,0))</f>
        <v/>
      </c>
      <c r="AH4834" s="60" t="str">
        <f aca="false">IF(AND(E4834&gt;0,AA4834&lt;2,NOT(AND(C4835=C4834,AA4835=AA4834+1))),INDEX(DATAS,AA4834+1),"")</f>
        <v/>
      </c>
      <c r="AI4834" s="60" t="str">
        <f aca="false">IF(AND(AC4834=1,AA4834&lt;2),IF(AND(C4835=C4834,AA4835=AA4834+1),IF(AC4835=1,"",INDEX(DATAS,AA4834+1)),INDEX(DATAS,AA4834+1)),"")</f>
        <v/>
      </c>
    </row>
    <row r="4835" customFormat="false" ht="15" hidden="false" customHeight="false" outlineLevel="0" collapsed="false">
      <c r="A4835" s="60" t="n">
        <v>46310</v>
      </c>
      <c r="B4835" s="0" t="n">
        <v>8</v>
      </c>
      <c r="C4835" s="0" t="n">
        <v>6734</v>
      </c>
      <c r="E4835" s="0" t="n">
        <v>0</v>
      </c>
      <c r="F4835" s="55" t="s">
        <v>1283</v>
      </c>
      <c r="I4835" s="55" t="s">
        <v>157</v>
      </c>
      <c r="L4835" s="0" t="n">
        <v>29</v>
      </c>
      <c r="U4835" s="0" t="n">
        <v>462</v>
      </c>
      <c r="V4835" s="0" t="n">
        <v>2</v>
      </c>
      <c r="W4835" s="60" t="n">
        <v>46282</v>
      </c>
      <c r="X4835" s="55" t="n">
        <f aca="false">IF(I4835="Male",0,1)</f>
        <v>1</v>
      </c>
      <c r="Y4835" s="55" t="n">
        <f aca="false">IF(OR(I4835="DNB",I4835="Dry DNB"),1,0)</f>
        <v>0</v>
      </c>
      <c r="Z4835" s="55" t="n">
        <f aca="false">IF(ISNUMBER(W4835),A4835-W4835,"")</f>
        <v>28</v>
      </c>
      <c r="AA4835" s="55" t="n">
        <f aca="false">MATCH(A4835,DATAS,0)</f>
        <v>2</v>
      </c>
      <c r="AB4835" s="55" t="n">
        <f aca="false">IF(AND(E4835&gt;0,OR(AND(B4835&gt;=1,B4835&lt;=6),B4835=10)),1,0)</f>
        <v>0</v>
      </c>
      <c r="AC4835" s="55" t="n">
        <f aca="false">IF(AND(E4835&gt;0,B4835=10),1,0)</f>
        <v>0</v>
      </c>
      <c r="AD4835" s="55" t="n">
        <f aca="false">IF(AND(C4834=C4835,AA4834=AA4835-1),AB4834,"")</f>
        <v>0</v>
      </c>
      <c r="AE4835" s="55" t="n">
        <f aca="false">IF(AND(C4834=C4835,AA4834=AA4835-1),AC4834,"")</f>
        <v>0</v>
      </c>
      <c r="AF4835" s="55" t="n">
        <f aca="false">IF(AA4835=1,"",IF(AND(AB4835=1,AD4835&lt;&gt;1),1,0))</f>
        <v>0</v>
      </c>
      <c r="AG4835" s="55" t="n">
        <f aca="false">IF(AA4835=1,"",IF(AND(AC4835=1,AE4835&lt;&gt;1),1,0))</f>
        <v>0</v>
      </c>
      <c r="AH4835" s="60" t="str">
        <f aca="false">IF(AND(E4835&gt;0,AA4835&lt;2,NOT(AND(C4836=C4835,AA4836=AA4835+1))),INDEX(DATAS,AA4835+1),"")</f>
        <v/>
      </c>
      <c r="AI4835" s="60" t="str">
        <f aca="false">IF(AND(AC4835=1,AA4835&lt;2),IF(AND(C4836=C4835,AA4836=AA4835+1),IF(AC4836=1,"",INDEX(DATAS,AA4835+1)),INDEX(DATAS,AA4835+1)),"")</f>
        <v/>
      </c>
    </row>
    <row r="4836" customFormat="false" ht="15" hidden="false" customHeight="false" outlineLevel="0" collapsed="false">
      <c r="A4836" s="60" t="n">
        <v>46309</v>
      </c>
      <c r="B4836" s="0" t="n">
        <v>8</v>
      </c>
      <c r="C4836" s="0" t="n">
        <v>6735</v>
      </c>
      <c r="E4836" s="0" t="n">
        <v>0</v>
      </c>
      <c r="F4836" s="55" t="s">
        <v>1284</v>
      </c>
      <c r="I4836" s="55" t="s">
        <v>157</v>
      </c>
      <c r="L4836" s="0" t="n">
        <v>63</v>
      </c>
      <c r="U4836" s="0" t="n">
        <v>460</v>
      </c>
      <c r="V4836" s="0" t="n">
        <v>1</v>
      </c>
      <c r="W4836" s="60" t="n">
        <v>46247</v>
      </c>
      <c r="X4836" s="55" t="n">
        <f aca="false">IF(I4836="Male",0,1)</f>
        <v>1</v>
      </c>
      <c r="Y4836" s="55" t="n">
        <f aca="false">IF(OR(I4836="DNB",I4836="Dry DNB"),1,0)</f>
        <v>0</v>
      </c>
      <c r="Z4836" s="55" t="n">
        <f aca="false">IF(ISNUMBER(W4836),A4836-W4836,"")</f>
        <v>62</v>
      </c>
      <c r="AA4836" s="55" t="n">
        <f aca="false">MATCH(A4836,DATAS,0)</f>
        <v>1</v>
      </c>
      <c r="AB4836" s="55" t="n">
        <f aca="false">IF(AND(E4836&gt;0,OR(AND(B4836&gt;=1,B4836&lt;=6),B4836=10)),1,0)</f>
        <v>0</v>
      </c>
      <c r="AC4836" s="55" t="n">
        <f aca="false">IF(AND(E4836&gt;0,B4836=10),1,0)</f>
        <v>0</v>
      </c>
      <c r="AD4836" s="0" t="str">
        <f aca="false">IF(AND(C4835=C4836,AA4835=AA4836-1),AB4835,"")</f>
        <v/>
      </c>
      <c r="AE4836" s="0" t="str">
        <f aca="false">IF(AND(C4835=C4836,AA4835=AA4836-1),AC4835,"")</f>
        <v/>
      </c>
      <c r="AF4836" s="0" t="str">
        <f aca="false">IF(AA4836=1,"",IF(AND(AB4836=1,AD4836&lt;&gt;1),1,0))</f>
        <v/>
      </c>
      <c r="AG4836" s="0" t="str">
        <f aca="false">IF(AA4836=1,"",IF(AND(AC4836=1,AE4836&lt;&gt;1),1,0))</f>
        <v/>
      </c>
      <c r="AH4836" s="60" t="str">
        <f aca="false">IF(AND(E4836&gt;0,AA4836&lt;2,NOT(AND(C4837=C4836,AA4837=AA4836+1))),INDEX(DATAS,AA4836+1),"")</f>
        <v/>
      </c>
      <c r="AI4836" s="60" t="str">
        <f aca="false">IF(AND(AC4836=1,AA4836&lt;2),IF(AND(C4837=C4836,AA4837=AA4836+1),IF(AC4837=1,"",INDEX(DATAS,AA4836+1)),INDEX(DATAS,AA4836+1)),"")</f>
        <v/>
      </c>
    </row>
    <row r="4837" customFormat="false" ht="15" hidden="false" customHeight="false" outlineLevel="0" collapsed="false">
      <c r="A4837" s="60" t="n">
        <v>46310</v>
      </c>
      <c r="B4837" s="0" t="n">
        <v>8</v>
      </c>
      <c r="C4837" s="0" t="n">
        <v>6735</v>
      </c>
      <c r="E4837" s="0" t="n">
        <v>0</v>
      </c>
      <c r="F4837" s="55" t="s">
        <v>1284</v>
      </c>
      <c r="I4837" s="55" t="s">
        <v>157</v>
      </c>
      <c r="L4837" s="0" t="n">
        <v>64</v>
      </c>
      <c r="U4837" s="0" t="n">
        <v>461</v>
      </c>
      <c r="V4837" s="0" t="n">
        <v>1</v>
      </c>
      <c r="W4837" s="60" t="n">
        <v>46247</v>
      </c>
      <c r="X4837" s="55" t="n">
        <f aca="false">IF(I4837="Male",0,1)</f>
        <v>1</v>
      </c>
      <c r="Y4837" s="55" t="n">
        <f aca="false">IF(OR(I4837="DNB",I4837="Dry DNB"),1,0)</f>
        <v>0</v>
      </c>
      <c r="Z4837" s="55" t="n">
        <f aca="false">IF(ISNUMBER(W4837),A4837-W4837,"")</f>
        <v>63</v>
      </c>
      <c r="AA4837" s="55" t="n">
        <f aca="false">MATCH(A4837,DATAS,0)</f>
        <v>2</v>
      </c>
      <c r="AB4837" s="55" t="n">
        <f aca="false">IF(AND(E4837&gt;0,OR(AND(B4837&gt;=1,B4837&lt;=6),B4837=10)),1,0)</f>
        <v>0</v>
      </c>
      <c r="AC4837" s="55" t="n">
        <f aca="false">IF(AND(E4837&gt;0,B4837=10),1,0)</f>
        <v>0</v>
      </c>
      <c r="AD4837" s="55" t="n">
        <f aca="false">IF(AND(C4836=C4837,AA4836=AA4837-1),AB4836,"")</f>
        <v>0</v>
      </c>
      <c r="AE4837" s="55" t="n">
        <f aca="false">IF(AND(C4836=C4837,AA4836=AA4837-1),AC4836,"")</f>
        <v>0</v>
      </c>
      <c r="AF4837" s="55" t="n">
        <f aca="false">IF(AA4837=1,"",IF(AND(AB4837=1,AD4837&lt;&gt;1),1,0))</f>
        <v>0</v>
      </c>
      <c r="AG4837" s="55" t="n">
        <f aca="false">IF(AA4837=1,"",IF(AND(AC4837=1,AE4837&lt;&gt;1),1,0))</f>
        <v>0</v>
      </c>
      <c r="AH4837" s="60" t="str">
        <f aca="false">IF(AND(E4837&gt;0,AA4837&lt;2,NOT(AND(C4838=C4837,AA4838=AA4837+1))),INDEX(DATAS,AA4837+1),"")</f>
        <v/>
      </c>
      <c r="AI4837" s="60" t="str">
        <f aca="false">IF(AND(AC4837=1,AA4837&lt;2),IF(AND(C4838=C4837,AA4838=AA4837+1),IF(AC4838=1,"",INDEX(DATAS,AA4837+1)),INDEX(DATAS,AA4837+1)),"")</f>
        <v/>
      </c>
    </row>
    <row r="4838" customFormat="false" ht="15" hidden="false" customHeight="false" outlineLevel="0" collapsed="false">
      <c r="A4838" s="60" t="n">
        <v>46309</v>
      </c>
      <c r="B4838" s="0" t="n">
        <v>8</v>
      </c>
      <c r="C4838" s="0" t="n">
        <v>6736</v>
      </c>
      <c r="E4838" s="0" t="n">
        <v>0</v>
      </c>
      <c r="F4838" s="55" t="s">
        <v>1284</v>
      </c>
      <c r="I4838" s="55" t="s">
        <v>157</v>
      </c>
      <c r="L4838" s="0" t="n">
        <v>66</v>
      </c>
      <c r="U4838" s="0" t="n">
        <v>460</v>
      </c>
      <c r="V4838" s="0" t="n">
        <v>1</v>
      </c>
      <c r="W4838" s="60" t="n">
        <v>46244</v>
      </c>
      <c r="X4838" s="55" t="n">
        <f aca="false">IF(I4838="Male",0,1)</f>
        <v>1</v>
      </c>
      <c r="Y4838" s="55" t="n">
        <f aca="false">IF(OR(I4838="DNB",I4838="Dry DNB"),1,0)</f>
        <v>0</v>
      </c>
      <c r="Z4838" s="55" t="n">
        <f aca="false">IF(ISNUMBER(W4838),A4838-W4838,"")</f>
        <v>65</v>
      </c>
      <c r="AA4838" s="55" t="n">
        <f aca="false">MATCH(A4838,DATAS,0)</f>
        <v>1</v>
      </c>
      <c r="AB4838" s="55" t="n">
        <f aca="false">IF(AND(E4838&gt;0,OR(AND(B4838&gt;=1,B4838&lt;=6),B4838=10)),1,0)</f>
        <v>0</v>
      </c>
      <c r="AC4838" s="55" t="n">
        <f aca="false">IF(AND(E4838&gt;0,B4838=10),1,0)</f>
        <v>0</v>
      </c>
      <c r="AD4838" s="0" t="str">
        <f aca="false">IF(AND(C4837=C4838,AA4837=AA4838-1),AB4837,"")</f>
        <v/>
      </c>
      <c r="AE4838" s="0" t="str">
        <f aca="false">IF(AND(C4837=C4838,AA4837=AA4838-1),AC4837,"")</f>
        <v/>
      </c>
      <c r="AF4838" s="0" t="str">
        <f aca="false">IF(AA4838=1,"",IF(AND(AB4838=1,AD4838&lt;&gt;1),1,0))</f>
        <v/>
      </c>
      <c r="AG4838" s="0" t="str">
        <f aca="false">IF(AA4838=1,"",IF(AND(AC4838=1,AE4838&lt;&gt;1),1,0))</f>
        <v/>
      </c>
      <c r="AH4838" s="60" t="str">
        <f aca="false">IF(AND(E4838&gt;0,AA4838&lt;2,NOT(AND(C4839=C4838,AA4839=AA4838+1))),INDEX(DATAS,AA4838+1),"")</f>
        <v/>
      </c>
      <c r="AI4838" s="60" t="str">
        <f aca="false">IF(AND(AC4838=1,AA4838&lt;2),IF(AND(C4839=C4838,AA4839=AA4838+1),IF(AC4839=1,"",INDEX(DATAS,AA4838+1)),INDEX(DATAS,AA4838+1)),"")</f>
        <v/>
      </c>
    </row>
    <row r="4839" customFormat="false" ht="15" hidden="false" customHeight="false" outlineLevel="0" collapsed="false">
      <c r="A4839" s="60" t="n">
        <v>46310</v>
      </c>
      <c r="B4839" s="0" t="n">
        <v>8</v>
      </c>
      <c r="C4839" s="0" t="n">
        <v>6736</v>
      </c>
      <c r="E4839" s="0" t="n">
        <v>0</v>
      </c>
      <c r="F4839" s="55" t="s">
        <v>1284</v>
      </c>
      <c r="I4839" s="55" t="s">
        <v>157</v>
      </c>
      <c r="L4839" s="0" t="n">
        <v>67</v>
      </c>
      <c r="U4839" s="0" t="n">
        <v>461</v>
      </c>
      <c r="V4839" s="0" t="n">
        <v>1</v>
      </c>
      <c r="W4839" s="60" t="n">
        <v>46244</v>
      </c>
      <c r="X4839" s="55" t="n">
        <f aca="false">IF(I4839="Male",0,1)</f>
        <v>1</v>
      </c>
      <c r="Y4839" s="55" t="n">
        <f aca="false">IF(OR(I4839="DNB",I4839="Dry DNB"),1,0)</f>
        <v>0</v>
      </c>
      <c r="Z4839" s="55" t="n">
        <f aca="false">IF(ISNUMBER(W4839),A4839-W4839,"")</f>
        <v>66</v>
      </c>
      <c r="AA4839" s="55" t="n">
        <f aca="false">MATCH(A4839,DATAS,0)</f>
        <v>2</v>
      </c>
      <c r="AB4839" s="55" t="n">
        <f aca="false">IF(AND(E4839&gt;0,OR(AND(B4839&gt;=1,B4839&lt;=6),B4839=10)),1,0)</f>
        <v>0</v>
      </c>
      <c r="AC4839" s="55" t="n">
        <f aca="false">IF(AND(E4839&gt;0,B4839=10),1,0)</f>
        <v>0</v>
      </c>
      <c r="AD4839" s="55" t="n">
        <f aca="false">IF(AND(C4838=C4839,AA4838=AA4839-1),AB4838,"")</f>
        <v>0</v>
      </c>
      <c r="AE4839" s="55" t="n">
        <f aca="false">IF(AND(C4838=C4839,AA4838=AA4839-1),AC4838,"")</f>
        <v>0</v>
      </c>
      <c r="AF4839" s="55" t="n">
        <f aca="false">IF(AA4839=1,"",IF(AND(AB4839=1,AD4839&lt;&gt;1),1,0))</f>
        <v>0</v>
      </c>
      <c r="AG4839" s="55" t="n">
        <f aca="false">IF(AA4839=1,"",IF(AND(AC4839=1,AE4839&lt;&gt;1),1,0))</f>
        <v>0</v>
      </c>
      <c r="AH4839" s="60" t="str">
        <f aca="false">IF(AND(E4839&gt;0,AA4839&lt;2,NOT(AND(C4840=C4839,AA4840=AA4839+1))),INDEX(DATAS,AA4839+1),"")</f>
        <v/>
      </c>
      <c r="AI4839" s="60" t="str">
        <f aca="false">IF(AND(AC4839=1,AA4839&lt;2),IF(AND(C4840=C4839,AA4840=AA4839+1),IF(AC4840=1,"",INDEX(DATAS,AA4839+1)),INDEX(DATAS,AA4839+1)),"")</f>
        <v/>
      </c>
    </row>
    <row r="4840" customFormat="false" ht="15" hidden="false" customHeight="false" outlineLevel="0" collapsed="false">
      <c r="A4840" s="60" t="n">
        <v>46309</v>
      </c>
      <c r="B4840" s="0" t="n">
        <v>13</v>
      </c>
      <c r="C4840" s="0" t="n">
        <v>6737</v>
      </c>
      <c r="E4840" s="0" t="n">
        <v>0</v>
      </c>
      <c r="F4840" s="55" t="s">
        <v>1284</v>
      </c>
      <c r="I4840" s="55" t="s">
        <v>177</v>
      </c>
      <c r="U4840" s="0" t="n">
        <v>460</v>
      </c>
      <c r="V4840" s="0" t="n">
        <v>0</v>
      </c>
      <c r="X4840" s="55" t="n">
        <f aca="false">IF(I4840="Male",0,1)</f>
        <v>1</v>
      </c>
      <c r="Y4840" s="55" t="n">
        <f aca="false">IF(OR(I4840="DNB",I4840="Dry DNB"),1,0)</f>
        <v>0</v>
      </c>
      <c r="Z4840" s="0" t="str">
        <f aca="false">IF(ISNUMBER(W4840),A4840-W4840,"")</f>
        <v/>
      </c>
      <c r="AA4840" s="55" t="n">
        <f aca="false">MATCH(A4840,DATAS,0)</f>
        <v>1</v>
      </c>
      <c r="AB4840" s="55" t="n">
        <f aca="false">IF(AND(E4840&gt;0,OR(AND(B4840&gt;=1,B4840&lt;=6),B4840=10)),1,0)</f>
        <v>0</v>
      </c>
      <c r="AC4840" s="55" t="n">
        <f aca="false">IF(AND(E4840&gt;0,B4840=10),1,0)</f>
        <v>0</v>
      </c>
      <c r="AD4840" s="0" t="str">
        <f aca="false">IF(AND(C4839=C4840,AA4839=AA4840-1),AB4839,"")</f>
        <v/>
      </c>
      <c r="AE4840" s="0" t="str">
        <f aca="false">IF(AND(C4839=C4840,AA4839=AA4840-1),AC4839,"")</f>
        <v/>
      </c>
      <c r="AF4840" s="0" t="str">
        <f aca="false">IF(AA4840=1,"",IF(AND(AB4840=1,AD4840&lt;&gt;1),1,0))</f>
        <v/>
      </c>
      <c r="AG4840" s="0" t="str">
        <f aca="false">IF(AA4840=1,"",IF(AND(AC4840=1,AE4840&lt;&gt;1),1,0))</f>
        <v/>
      </c>
      <c r="AH4840" s="60" t="str">
        <f aca="false">IF(AND(E4840&gt;0,AA4840&lt;2,NOT(AND(C4841=C4840,AA4841=AA4840+1))),INDEX(DATAS,AA4840+1),"")</f>
        <v/>
      </c>
      <c r="AI4840" s="60" t="str">
        <f aca="false">IF(AND(AC4840=1,AA4840&lt;2),IF(AND(C4841=C4840,AA4841=AA4840+1),IF(AC4841=1,"",INDEX(DATAS,AA4840+1)),INDEX(DATAS,AA4840+1)),"")</f>
        <v/>
      </c>
    </row>
    <row r="4841" customFormat="false" ht="15" hidden="false" customHeight="false" outlineLevel="0" collapsed="false">
      <c r="A4841" s="60" t="n">
        <v>46310</v>
      </c>
      <c r="B4841" s="0" t="n">
        <v>13</v>
      </c>
      <c r="C4841" s="0" t="n">
        <v>6737</v>
      </c>
      <c r="E4841" s="0" t="n">
        <v>0</v>
      </c>
      <c r="F4841" s="55" t="s">
        <v>1284</v>
      </c>
      <c r="I4841" s="55" t="s">
        <v>177</v>
      </c>
      <c r="U4841" s="0" t="n">
        <v>461</v>
      </c>
      <c r="V4841" s="0" t="n">
        <v>0</v>
      </c>
      <c r="X4841" s="55" t="n">
        <f aca="false">IF(I4841="Male",0,1)</f>
        <v>1</v>
      </c>
      <c r="Y4841" s="55" t="n">
        <f aca="false">IF(OR(I4841="DNB",I4841="Dry DNB"),1,0)</f>
        <v>0</v>
      </c>
      <c r="Z4841" s="0" t="str">
        <f aca="false">IF(ISNUMBER(W4841),A4841-W4841,"")</f>
        <v/>
      </c>
      <c r="AA4841" s="55" t="n">
        <f aca="false">MATCH(A4841,DATAS,0)</f>
        <v>2</v>
      </c>
      <c r="AB4841" s="55" t="n">
        <f aca="false">IF(AND(E4841&gt;0,OR(AND(B4841&gt;=1,B4841&lt;=6),B4841=10)),1,0)</f>
        <v>0</v>
      </c>
      <c r="AC4841" s="55" t="n">
        <f aca="false">IF(AND(E4841&gt;0,B4841=10),1,0)</f>
        <v>0</v>
      </c>
      <c r="AD4841" s="55" t="n">
        <f aca="false">IF(AND(C4840=C4841,AA4840=AA4841-1),AB4840,"")</f>
        <v>0</v>
      </c>
      <c r="AE4841" s="55" t="n">
        <f aca="false">IF(AND(C4840=C4841,AA4840=AA4841-1),AC4840,"")</f>
        <v>0</v>
      </c>
      <c r="AF4841" s="55" t="n">
        <f aca="false">IF(AA4841=1,"",IF(AND(AB4841=1,AD4841&lt;&gt;1),1,0))</f>
        <v>0</v>
      </c>
      <c r="AG4841" s="55" t="n">
        <f aca="false">IF(AA4841=1,"",IF(AND(AC4841=1,AE4841&lt;&gt;1),1,0))</f>
        <v>0</v>
      </c>
      <c r="AH4841" s="60" t="str">
        <f aca="false">IF(AND(E4841&gt;0,AA4841&lt;2,NOT(AND(C4842=C4841,AA4842=AA4841+1))),INDEX(DATAS,AA4841+1),"")</f>
        <v/>
      </c>
      <c r="AI4841" s="60" t="str">
        <f aca="false">IF(AND(AC4841=1,AA4841&lt;2),IF(AND(C4842=C4841,AA4842=AA4841+1),IF(AC4842=1,"",INDEX(DATAS,AA4841+1)),INDEX(DATAS,AA4841+1)),"")</f>
        <v/>
      </c>
    </row>
    <row r="4842" customFormat="false" ht="15" hidden="false" customHeight="false" outlineLevel="0" collapsed="false">
      <c r="A4842" s="60" t="n">
        <v>46309</v>
      </c>
      <c r="B4842" s="0" t="n">
        <v>8</v>
      </c>
      <c r="C4842" s="0" t="n">
        <v>6738</v>
      </c>
      <c r="E4842" s="0" t="n">
        <v>0</v>
      </c>
      <c r="F4842" s="55" t="s">
        <v>1284</v>
      </c>
      <c r="I4842" s="55" t="s">
        <v>157</v>
      </c>
      <c r="L4842" s="0" t="n">
        <v>58</v>
      </c>
      <c r="U4842" s="0" t="n">
        <v>460</v>
      </c>
      <c r="V4842" s="0" t="n">
        <v>1</v>
      </c>
      <c r="W4842" s="60" t="n">
        <v>46252</v>
      </c>
      <c r="X4842" s="55" t="n">
        <f aca="false">IF(I4842="Male",0,1)</f>
        <v>1</v>
      </c>
      <c r="Y4842" s="55" t="n">
        <f aca="false">IF(OR(I4842="DNB",I4842="Dry DNB"),1,0)</f>
        <v>0</v>
      </c>
      <c r="Z4842" s="55" t="n">
        <f aca="false">IF(ISNUMBER(W4842),A4842-W4842,"")</f>
        <v>57</v>
      </c>
      <c r="AA4842" s="55" t="n">
        <f aca="false">MATCH(A4842,DATAS,0)</f>
        <v>1</v>
      </c>
      <c r="AB4842" s="55" t="n">
        <f aca="false">IF(AND(E4842&gt;0,OR(AND(B4842&gt;=1,B4842&lt;=6),B4842=10)),1,0)</f>
        <v>0</v>
      </c>
      <c r="AC4842" s="55" t="n">
        <f aca="false">IF(AND(E4842&gt;0,B4842=10),1,0)</f>
        <v>0</v>
      </c>
      <c r="AD4842" s="0" t="str">
        <f aca="false">IF(AND(C4841=C4842,AA4841=AA4842-1),AB4841,"")</f>
        <v/>
      </c>
      <c r="AE4842" s="0" t="str">
        <f aca="false">IF(AND(C4841=C4842,AA4841=AA4842-1),AC4841,"")</f>
        <v/>
      </c>
      <c r="AF4842" s="0" t="str">
        <f aca="false">IF(AA4842=1,"",IF(AND(AB4842=1,AD4842&lt;&gt;1),1,0))</f>
        <v/>
      </c>
      <c r="AG4842" s="0" t="str">
        <f aca="false">IF(AA4842=1,"",IF(AND(AC4842=1,AE4842&lt;&gt;1),1,0))</f>
        <v/>
      </c>
      <c r="AH4842" s="60" t="str">
        <f aca="false">IF(AND(E4842&gt;0,AA4842&lt;2,NOT(AND(C4843=C4842,AA4843=AA4842+1))),INDEX(DATAS,AA4842+1),"")</f>
        <v/>
      </c>
      <c r="AI4842" s="60" t="str">
        <f aca="false">IF(AND(AC4842=1,AA4842&lt;2),IF(AND(C4843=C4842,AA4843=AA4842+1),IF(AC4843=1,"",INDEX(DATAS,AA4842+1)),INDEX(DATAS,AA4842+1)),"")</f>
        <v/>
      </c>
    </row>
    <row r="4843" customFormat="false" ht="15" hidden="false" customHeight="false" outlineLevel="0" collapsed="false">
      <c r="A4843" s="60" t="n">
        <v>46310</v>
      </c>
      <c r="B4843" s="0" t="n">
        <v>8</v>
      </c>
      <c r="C4843" s="0" t="n">
        <v>6738</v>
      </c>
      <c r="E4843" s="0" t="n">
        <v>0</v>
      </c>
      <c r="F4843" s="55" t="s">
        <v>1284</v>
      </c>
      <c r="I4843" s="55" t="s">
        <v>157</v>
      </c>
      <c r="L4843" s="0" t="n">
        <v>59</v>
      </c>
      <c r="U4843" s="0" t="n">
        <v>461</v>
      </c>
      <c r="V4843" s="0" t="n">
        <v>1</v>
      </c>
      <c r="W4843" s="60" t="n">
        <v>46252</v>
      </c>
      <c r="X4843" s="55" t="n">
        <f aca="false">IF(I4843="Male",0,1)</f>
        <v>1</v>
      </c>
      <c r="Y4843" s="55" t="n">
        <f aca="false">IF(OR(I4843="DNB",I4843="Dry DNB"),1,0)</f>
        <v>0</v>
      </c>
      <c r="Z4843" s="55" t="n">
        <f aca="false">IF(ISNUMBER(W4843),A4843-W4843,"")</f>
        <v>58</v>
      </c>
      <c r="AA4843" s="55" t="n">
        <f aca="false">MATCH(A4843,DATAS,0)</f>
        <v>2</v>
      </c>
      <c r="AB4843" s="55" t="n">
        <f aca="false">IF(AND(E4843&gt;0,OR(AND(B4843&gt;=1,B4843&lt;=6),B4843=10)),1,0)</f>
        <v>0</v>
      </c>
      <c r="AC4843" s="55" t="n">
        <f aca="false">IF(AND(E4843&gt;0,B4843=10),1,0)</f>
        <v>0</v>
      </c>
      <c r="AD4843" s="55" t="n">
        <f aca="false">IF(AND(C4842=C4843,AA4842=AA4843-1),AB4842,"")</f>
        <v>0</v>
      </c>
      <c r="AE4843" s="55" t="n">
        <f aca="false">IF(AND(C4842=C4843,AA4842=AA4843-1),AC4842,"")</f>
        <v>0</v>
      </c>
      <c r="AF4843" s="55" t="n">
        <f aca="false">IF(AA4843=1,"",IF(AND(AB4843=1,AD4843&lt;&gt;1),1,0))</f>
        <v>0</v>
      </c>
      <c r="AG4843" s="55" t="n">
        <f aca="false">IF(AA4843=1,"",IF(AND(AC4843=1,AE4843&lt;&gt;1),1,0))</f>
        <v>0</v>
      </c>
      <c r="AH4843" s="60" t="str">
        <f aca="false">IF(AND(E4843&gt;0,AA4843&lt;2,NOT(AND(C4844=C4843,AA4844=AA4843+1))),INDEX(DATAS,AA4843+1),"")</f>
        <v/>
      </c>
      <c r="AI4843" s="60" t="str">
        <f aca="false">IF(AND(AC4843=1,AA4843&lt;2),IF(AND(C4844=C4843,AA4844=AA4843+1),IF(AC4844=1,"",INDEX(DATAS,AA4843+1)),INDEX(DATAS,AA4843+1)),"")</f>
        <v/>
      </c>
    </row>
    <row r="4844" customFormat="false" ht="15" hidden="false" customHeight="false" outlineLevel="0" collapsed="false">
      <c r="A4844" s="60" t="n">
        <v>46309</v>
      </c>
      <c r="B4844" s="0" t="n">
        <v>11</v>
      </c>
      <c r="C4844" s="0" t="n">
        <v>6739</v>
      </c>
      <c r="E4844" s="0" t="n">
        <v>0</v>
      </c>
      <c r="F4844" s="55" t="s">
        <v>1284</v>
      </c>
      <c r="I4844" s="55" t="s">
        <v>187</v>
      </c>
      <c r="U4844" s="0" t="n">
        <v>460</v>
      </c>
      <c r="V4844" s="0" t="n">
        <v>1</v>
      </c>
      <c r="W4844" s="60" t="n">
        <v>46290</v>
      </c>
      <c r="X4844" s="55" t="n">
        <f aca="false">IF(I4844="Male",0,1)</f>
        <v>1</v>
      </c>
      <c r="Y4844" s="55" t="n">
        <f aca="false">IF(OR(I4844="DNB",I4844="Dry DNB"),1,0)</f>
        <v>0</v>
      </c>
      <c r="Z4844" s="55" t="n">
        <f aca="false">IF(ISNUMBER(W4844),A4844-W4844,"")</f>
        <v>19</v>
      </c>
      <c r="AA4844" s="55" t="n">
        <f aca="false">MATCH(A4844,DATAS,0)</f>
        <v>1</v>
      </c>
      <c r="AB4844" s="55" t="n">
        <f aca="false">IF(AND(E4844&gt;0,OR(AND(B4844&gt;=1,B4844&lt;=6),B4844=10)),1,0)</f>
        <v>0</v>
      </c>
      <c r="AC4844" s="55" t="n">
        <f aca="false">IF(AND(E4844&gt;0,B4844=10),1,0)</f>
        <v>0</v>
      </c>
      <c r="AD4844" s="0" t="str">
        <f aca="false">IF(AND(C4843=C4844,AA4843=AA4844-1),AB4843,"")</f>
        <v/>
      </c>
      <c r="AE4844" s="0" t="str">
        <f aca="false">IF(AND(C4843=C4844,AA4843=AA4844-1),AC4843,"")</f>
        <v/>
      </c>
      <c r="AF4844" s="0" t="str">
        <f aca="false">IF(AA4844=1,"",IF(AND(AB4844=1,AD4844&lt;&gt;1),1,0))</f>
        <v/>
      </c>
      <c r="AG4844" s="0" t="str">
        <f aca="false">IF(AA4844=1,"",IF(AND(AC4844=1,AE4844&lt;&gt;1),1,0))</f>
        <v/>
      </c>
      <c r="AH4844" s="60" t="str">
        <f aca="false">IF(AND(E4844&gt;0,AA4844&lt;2,NOT(AND(C4845=C4844,AA4845=AA4844+1))),INDEX(DATAS,AA4844+1),"")</f>
        <v/>
      </c>
      <c r="AI4844" s="60" t="str">
        <f aca="false">IF(AND(AC4844=1,AA4844&lt;2),IF(AND(C4845=C4844,AA4845=AA4844+1),IF(AC4845=1,"",INDEX(DATAS,AA4844+1)),INDEX(DATAS,AA4844+1)),"")</f>
        <v/>
      </c>
    </row>
    <row r="4845" customFormat="false" ht="15" hidden="false" customHeight="false" outlineLevel="0" collapsed="false">
      <c r="A4845" s="60" t="n">
        <v>46310</v>
      </c>
      <c r="B4845" s="0" t="n">
        <v>11</v>
      </c>
      <c r="C4845" s="0" t="n">
        <v>6739</v>
      </c>
      <c r="E4845" s="0" t="n">
        <v>0</v>
      </c>
      <c r="F4845" s="55" t="s">
        <v>1284</v>
      </c>
      <c r="I4845" s="55" t="s">
        <v>187</v>
      </c>
      <c r="U4845" s="0" t="n">
        <v>461</v>
      </c>
      <c r="V4845" s="0" t="n">
        <v>1</v>
      </c>
      <c r="W4845" s="60" t="n">
        <v>46290</v>
      </c>
      <c r="X4845" s="55" t="n">
        <f aca="false">IF(I4845="Male",0,1)</f>
        <v>1</v>
      </c>
      <c r="Y4845" s="55" t="n">
        <f aca="false">IF(OR(I4845="DNB",I4845="Dry DNB"),1,0)</f>
        <v>0</v>
      </c>
      <c r="Z4845" s="55" t="n">
        <f aca="false">IF(ISNUMBER(W4845),A4845-W4845,"")</f>
        <v>20</v>
      </c>
      <c r="AA4845" s="55" t="n">
        <f aca="false">MATCH(A4845,DATAS,0)</f>
        <v>2</v>
      </c>
      <c r="AB4845" s="55" t="n">
        <f aca="false">IF(AND(E4845&gt;0,OR(AND(B4845&gt;=1,B4845&lt;=6),B4845=10)),1,0)</f>
        <v>0</v>
      </c>
      <c r="AC4845" s="55" t="n">
        <f aca="false">IF(AND(E4845&gt;0,B4845=10),1,0)</f>
        <v>0</v>
      </c>
      <c r="AD4845" s="55" t="n">
        <f aca="false">IF(AND(C4844=C4845,AA4844=AA4845-1),AB4844,"")</f>
        <v>0</v>
      </c>
      <c r="AE4845" s="55" t="n">
        <f aca="false">IF(AND(C4844=C4845,AA4844=AA4845-1),AC4844,"")</f>
        <v>0</v>
      </c>
      <c r="AF4845" s="55" t="n">
        <f aca="false">IF(AA4845=1,"",IF(AND(AB4845=1,AD4845&lt;&gt;1),1,0))</f>
        <v>0</v>
      </c>
      <c r="AG4845" s="55" t="n">
        <f aca="false">IF(AA4845=1,"",IF(AND(AC4845=1,AE4845&lt;&gt;1),1,0))</f>
        <v>0</v>
      </c>
      <c r="AH4845" s="60" t="str">
        <f aca="false">IF(AND(E4845&gt;0,AA4845&lt;2,NOT(AND(C4846=C4845,AA4846=AA4845+1))),INDEX(DATAS,AA4845+1),"")</f>
        <v/>
      </c>
      <c r="AI4845" s="60" t="str">
        <f aca="false">IF(AND(AC4845=1,AA4845&lt;2),IF(AND(C4846=C4845,AA4846=AA4845+1),IF(AC4846=1,"",INDEX(DATAS,AA4845+1)),INDEX(DATAS,AA4845+1)),"")</f>
        <v/>
      </c>
    </row>
    <row r="4846" customFormat="false" ht="15" hidden="false" customHeight="false" outlineLevel="0" collapsed="false">
      <c r="A4846" s="60" t="n">
        <v>46309</v>
      </c>
      <c r="B4846" s="0" t="n">
        <v>11</v>
      </c>
      <c r="C4846" s="0" t="n">
        <v>6740</v>
      </c>
      <c r="E4846" s="0" t="n">
        <v>0</v>
      </c>
      <c r="F4846" s="55" t="s">
        <v>1285</v>
      </c>
      <c r="I4846" s="55" t="s">
        <v>187</v>
      </c>
      <c r="U4846" s="0" t="n">
        <v>456</v>
      </c>
      <c r="V4846" s="0" t="n">
        <v>3</v>
      </c>
      <c r="W4846" s="60" t="n">
        <v>46287</v>
      </c>
      <c r="X4846" s="55" t="n">
        <f aca="false">IF(I4846="Male",0,1)</f>
        <v>1</v>
      </c>
      <c r="Y4846" s="55" t="n">
        <f aca="false">IF(OR(I4846="DNB",I4846="Dry DNB"),1,0)</f>
        <v>0</v>
      </c>
      <c r="Z4846" s="55" t="n">
        <f aca="false">IF(ISNUMBER(W4846),A4846-W4846,"")</f>
        <v>22</v>
      </c>
      <c r="AA4846" s="55" t="n">
        <f aca="false">MATCH(A4846,DATAS,0)</f>
        <v>1</v>
      </c>
      <c r="AB4846" s="55" t="n">
        <f aca="false">IF(AND(E4846&gt;0,OR(AND(B4846&gt;=1,B4846&lt;=6),B4846=10)),1,0)</f>
        <v>0</v>
      </c>
      <c r="AC4846" s="55" t="n">
        <f aca="false">IF(AND(E4846&gt;0,B4846=10),1,0)</f>
        <v>0</v>
      </c>
      <c r="AD4846" s="0" t="str">
        <f aca="false">IF(AND(C4845=C4846,AA4845=AA4846-1),AB4845,"")</f>
        <v/>
      </c>
      <c r="AE4846" s="0" t="str">
        <f aca="false">IF(AND(C4845=C4846,AA4845=AA4846-1),AC4845,"")</f>
        <v/>
      </c>
      <c r="AF4846" s="0" t="str">
        <f aca="false">IF(AA4846=1,"",IF(AND(AB4846=1,AD4846&lt;&gt;1),1,0))</f>
        <v/>
      </c>
      <c r="AG4846" s="0" t="str">
        <f aca="false">IF(AA4846=1,"",IF(AND(AC4846=1,AE4846&lt;&gt;1),1,0))</f>
        <v/>
      </c>
      <c r="AH4846" s="60" t="str">
        <f aca="false">IF(AND(E4846&gt;0,AA4846&lt;2,NOT(AND(C4847=C4846,AA4847=AA4846+1))),INDEX(DATAS,AA4846+1),"")</f>
        <v/>
      </c>
      <c r="AI4846" s="60" t="str">
        <f aca="false">IF(AND(AC4846=1,AA4846&lt;2),IF(AND(C4847=C4846,AA4847=AA4846+1),IF(AC4847=1,"",INDEX(DATAS,AA4846+1)),INDEX(DATAS,AA4846+1)),"")</f>
        <v/>
      </c>
    </row>
    <row r="4847" customFormat="false" ht="15" hidden="false" customHeight="false" outlineLevel="0" collapsed="false">
      <c r="A4847" s="60" t="n">
        <v>46310</v>
      </c>
      <c r="B4847" s="0" t="n">
        <v>11</v>
      </c>
      <c r="C4847" s="0" t="n">
        <v>6740</v>
      </c>
      <c r="E4847" s="0" t="n">
        <v>0</v>
      </c>
      <c r="F4847" s="55" t="s">
        <v>1285</v>
      </c>
      <c r="I4847" s="55" t="s">
        <v>187</v>
      </c>
      <c r="U4847" s="0" t="n">
        <v>457</v>
      </c>
      <c r="V4847" s="0" t="n">
        <v>3</v>
      </c>
      <c r="W4847" s="60" t="n">
        <v>46287</v>
      </c>
      <c r="X4847" s="55" t="n">
        <f aca="false">IF(I4847="Male",0,1)</f>
        <v>1</v>
      </c>
      <c r="Y4847" s="55" t="n">
        <f aca="false">IF(OR(I4847="DNB",I4847="Dry DNB"),1,0)</f>
        <v>0</v>
      </c>
      <c r="Z4847" s="55" t="n">
        <f aca="false">IF(ISNUMBER(W4847),A4847-W4847,"")</f>
        <v>23</v>
      </c>
      <c r="AA4847" s="55" t="n">
        <f aca="false">MATCH(A4847,DATAS,0)</f>
        <v>2</v>
      </c>
      <c r="AB4847" s="55" t="n">
        <f aca="false">IF(AND(E4847&gt;0,OR(AND(B4847&gt;=1,B4847&lt;=6),B4847=10)),1,0)</f>
        <v>0</v>
      </c>
      <c r="AC4847" s="55" t="n">
        <f aca="false">IF(AND(E4847&gt;0,B4847=10),1,0)</f>
        <v>0</v>
      </c>
      <c r="AD4847" s="55" t="n">
        <f aca="false">IF(AND(C4846=C4847,AA4846=AA4847-1),AB4846,"")</f>
        <v>0</v>
      </c>
      <c r="AE4847" s="55" t="n">
        <f aca="false">IF(AND(C4846=C4847,AA4846=AA4847-1),AC4846,"")</f>
        <v>0</v>
      </c>
      <c r="AF4847" s="55" t="n">
        <f aca="false">IF(AA4847=1,"",IF(AND(AB4847=1,AD4847&lt;&gt;1),1,0))</f>
        <v>0</v>
      </c>
      <c r="AG4847" s="55" t="n">
        <f aca="false">IF(AA4847=1,"",IF(AND(AC4847=1,AE4847&lt;&gt;1),1,0))</f>
        <v>0</v>
      </c>
      <c r="AH4847" s="60" t="str">
        <f aca="false">IF(AND(E4847&gt;0,AA4847&lt;2,NOT(AND(C4848=C4847,AA4848=AA4847+1))),INDEX(DATAS,AA4847+1),"")</f>
        <v/>
      </c>
      <c r="AI4847" s="60" t="str">
        <f aca="false">IF(AND(AC4847=1,AA4847&lt;2),IF(AND(C4848=C4847,AA4848=AA4847+1),IF(AC4848=1,"",INDEX(DATAS,AA4847+1)),INDEX(DATAS,AA4847+1)),"")</f>
        <v/>
      </c>
    </row>
    <row r="4848" customFormat="false" ht="15" hidden="false" customHeight="false" outlineLevel="0" collapsed="false">
      <c r="A4848" s="60" t="n">
        <v>46309</v>
      </c>
      <c r="B4848" s="0" t="n">
        <v>8</v>
      </c>
      <c r="C4848" s="0" t="n">
        <v>6741</v>
      </c>
      <c r="E4848" s="0" t="n">
        <v>0</v>
      </c>
      <c r="F4848" s="55" t="s">
        <v>1286</v>
      </c>
      <c r="I4848" s="55" t="s">
        <v>157</v>
      </c>
      <c r="L4848" s="0" t="n">
        <v>65</v>
      </c>
      <c r="U4848" s="0" t="n">
        <v>458</v>
      </c>
      <c r="V4848" s="0" t="n">
        <v>1</v>
      </c>
      <c r="W4848" s="60" t="n">
        <v>46245</v>
      </c>
      <c r="X4848" s="55" t="n">
        <f aca="false">IF(I4848="Male",0,1)</f>
        <v>1</v>
      </c>
      <c r="Y4848" s="55" t="n">
        <f aca="false">IF(OR(I4848="DNB",I4848="Dry DNB"),1,0)</f>
        <v>0</v>
      </c>
      <c r="Z4848" s="55" t="n">
        <f aca="false">IF(ISNUMBER(W4848),A4848-W4848,"")</f>
        <v>64</v>
      </c>
      <c r="AA4848" s="55" t="n">
        <f aca="false">MATCH(A4848,DATAS,0)</f>
        <v>1</v>
      </c>
      <c r="AB4848" s="55" t="n">
        <f aca="false">IF(AND(E4848&gt;0,OR(AND(B4848&gt;=1,B4848&lt;=6),B4848=10)),1,0)</f>
        <v>0</v>
      </c>
      <c r="AC4848" s="55" t="n">
        <f aca="false">IF(AND(E4848&gt;0,B4848=10),1,0)</f>
        <v>0</v>
      </c>
      <c r="AD4848" s="0" t="str">
        <f aca="false">IF(AND(C4847=C4848,AA4847=AA4848-1),AB4847,"")</f>
        <v/>
      </c>
      <c r="AE4848" s="0" t="str">
        <f aca="false">IF(AND(C4847=C4848,AA4847=AA4848-1),AC4847,"")</f>
        <v/>
      </c>
      <c r="AF4848" s="0" t="str">
        <f aca="false">IF(AA4848=1,"",IF(AND(AB4848=1,AD4848&lt;&gt;1),1,0))</f>
        <v/>
      </c>
      <c r="AG4848" s="0" t="str">
        <f aca="false">IF(AA4848=1,"",IF(AND(AC4848=1,AE4848&lt;&gt;1),1,0))</f>
        <v/>
      </c>
      <c r="AH4848" s="60" t="str">
        <f aca="false">IF(AND(E4848&gt;0,AA4848&lt;2,NOT(AND(C4849=C4848,AA4849=AA4848+1))),INDEX(DATAS,AA4848+1),"")</f>
        <v/>
      </c>
      <c r="AI4848" s="60" t="str">
        <f aca="false">IF(AND(AC4848=1,AA4848&lt;2),IF(AND(C4849=C4848,AA4849=AA4848+1),IF(AC4849=1,"",INDEX(DATAS,AA4848+1)),INDEX(DATAS,AA4848+1)),"")</f>
        <v/>
      </c>
    </row>
    <row r="4849" customFormat="false" ht="15" hidden="false" customHeight="false" outlineLevel="0" collapsed="false">
      <c r="A4849" s="60" t="n">
        <v>46310</v>
      </c>
      <c r="B4849" s="0" t="n">
        <v>8</v>
      </c>
      <c r="C4849" s="0" t="n">
        <v>6741</v>
      </c>
      <c r="E4849" s="0" t="n">
        <v>0</v>
      </c>
      <c r="F4849" s="55" t="s">
        <v>1286</v>
      </c>
      <c r="I4849" s="55" t="s">
        <v>157</v>
      </c>
      <c r="L4849" s="0" t="n">
        <v>66</v>
      </c>
      <c r="U4849" s="0" t="n">
        <v>459</v>
      </c>
      <c r="V4849" s="0" t="n">
        <v>1</v>
      </c>
      <c r="W4849" s="60" t="n">
        <v>46245</v>
      </c>
      <c r="X4849" s="55" t="n">
        <f aca="false">IF(I4849="Male",0,1)</f>
        <v>1</v>
      </c>
      <c r="Y4849" s="55" t="n">
        <f aca="false">IF(OR(I4849="DNB",I4849="Dry DNB"),1,0)</f>
        <v>0</v>
      </c>
      <c r="Z4849" s="55" t="n">
        <f aca="false">IF(ISNUMBER(W4849),A4849-W4849,"")</f>
        <v>65</v>
      </c>
      <c r="AA4849" s="55" t="n">
        <f aca="false">MATCH(A4849,DATAS,0)</f>
        <v>2</v>
      </c>
      <c r="AB4849" s="55" t="n">
        <f aca="false">IF(AND(E4849&gt;0,OR(AND(B4849&gt;=1,B4849&lt;=6),B4849=10)),1,0)</f>
        <v>0</v>
      </c>
      <c r="AC4849" s="55" t="n">
        <f aca="false">IF(AND(E4849&gt;0,B4849=10),1,0)</f>
        <v>0</v>
      </c>
      <c r="AD4849" s="55" t="n">
        <f aca="false">IF(AND(C4848=C4849,AA4848=AA4849-1),AB4848,"")</f>
        <v>0</v>
      </c>
      <c r="AE4849" s="55" t="n">
        <f aca="false">IF(AND(C4848=C4849,AA4848=AA4849-1),AC4848,"")</f>
        <v>0</v>
      </c>
      <c r="AF4849" s="55" t="n">
        <f aca="false">IF(AA4849=1,"",IF(AND(AB4849=1,AD4849&lt;&gt;1),1,0))</f>
        <v>0</v>
      </c>
      <c r="AG4849" s="55" t="n">
        <f aca="false">IF(AA4849=1,"",IF(AND(AC4849=1,AE4849&lt;&gt;1),1,0))</f>
        <v>0</v>
      </c>
      <c r="AH4849" s="60" t="str">
        <f aca="false">IF(AND(E4849&gt;0,AA4849&lt;2,NOT(AND(C4850=C4849,AA4850=AA4849+1))),INDEX(DATAS,AA4849+1),"")</f>
        <v/>
      </c>
      <c r="AI4849" s="60" t="str">
        <f aca="false">IF(AND(AC4849=1,AA4849&lt;2),IF(AND(C4850=C4849,AA4850=AA4849+1),IF(AC4850=1,"",INDEX(DATAS,AA4849+1)),INDEX(DATAS,AA4849+1)),"")</f>
        <v/>
      </c>
    </row>
    <row r="4850" customFormat="false" ht="15" hidden="false" customHeight="false" outlineLevel="0" collapsed="false">
      <c r="A4850" s="60" t="n">
        <v>46309</v>
      </c>
      <c r="B4850" s="0" t="n">
        <v>8</v>
      </c>
      <c r="C4850" s="0" t="n">
        <v>6742</v>
      </c>
      <c r="E4850" s="0" t="n">
        <v>0</v>
      </c>
      <c r="F4850" s="55" t="s">
        <v>1286</v>
      </c>
      <c r="I4850" s="55" t="s">
        <v>157</v>
      </c>
      <c r="L4850" s="0" t="n">
        <v>55</v>
      </c>
      <c r="U4850" s="0" t="n">
        <v>458</v>
      </c>
      <c r="V4850" s="0" t="n">
        <v>1</v>
      </c>
      <c r="W4850" s="60" t="n">
        <v>46255</v>
      </c>
      <c r="X4850" s="55" t="n">
        <f aca="false">IF(I4850="Male",0,1)</f>
        <v>1</v>
      </c>
      <c r="Y4850" s="55" t="n">
        <f aca="false">IF(OR(I4850="DNB",I4850="Dry DNB"),1,0)</f>
        <v>0</v>
      </c>
      <c r="Z4850" s="55" t="n">
        <f aca="false">IF(ISNUMBER(W4850),A4850-W4850,"")</f>
        <v>54</v>
      </c>
      <c r="AA4850" s="55" t="n">
        <f aca="false">MATCH(A4850,DATAS,0)</f>
        <v>1</v>
      </c>
      <c r="AB4850" s="55" t="n">
        <f aca="false">IF(AND(E4850&gt;0,OR(AND(B4850&gt;=1,B4850&lt;=6),B4850=10)),1,0)</f>
        <v>0</v>
      </c>
      <c r="AC4850" s="55" t="n">
        <f aca="false">IF(AND(E4850&gt;0,B4850=10),1,0)</f>
        <v>0</v>
      </c>
      <c r="AD4850" s="0" t="str">
        <f aca="false">IF(AND(C4849=C4850,AA4849=AA4850-1),AB4849,"")</f>
        <v/>
      </c>
      <c r="AE4850" s="0" t="str">
        <f aca="false">IF(AND(C4849=C4850,AA4849=AA4850-1),AC4849,"")</f>
        <v/>
      </c>
      <c r="AF4850" s="0" t="str">
        <f aca="false">IF(AA4850=1,"",IF(AND(AB4850=1,AD4850&lt;&gt;1),1,0))</f>
        <v/>
      </c>
      <c r="AG4850" s="0" t="str">
        <f aca="false">IF(AA4850=1,"",IF(AND(AC4850=1,AE4850&lt;&gt;1),1,0))</f>
        <v/>
      </c>
      <c r="AH4850" s="60" t="str">
        <f aca="false">IF(AND(E4850&gt;0,AA4850&lt;2,NOT(AND(C4851=C4850,AA4851=AA4850+1))),INDEX(DATAS,AA4850+1),"")</f>
        <v/>
      </c>
      <c r="AI4850" s="60" t="str">
        <f aca="false">IF(AND(AC4850=1,AA4850&lt;2),IF(AND(C4851=C4850,AA4851=AA4850+1),IF(AC4851=1,"",INDEX(DATAS,AA4850+1)),INDEX(DATAS,AA4850+1)),"")</f>
        <v/>
      </c>
    </row>
    <row r="4851" customFormat="false" ht="15" hidden="false" customHeight="false" outlineLevel="0" collapsed="false">
      <c r="A4851" s="60" t="n">
        <v>46310</v>
      </c>
      <c r="B4851" s="0" t="n">
        <v>8</v>
      </c>
      <c r="C4851" s="0" t="n">
        <v>6742</v>
      </c>
      <c r="E4851" s="0" t="n">
        <v>0</v>
      </c>
      <c r="F4851" s="55" t="s">
        <v>1286</v>
      </c>
      <c r="I4851" s="55" t="s">
        <v>157</v>
      </c>
      <c r="L4851" s="0" t="n">
        <v>56</v>
      </c>
      <c r="U4851" s="0" t="n">
        <v>459</v>
      </c>
      <c r="V4851" s="0" t="n">
        <v>1</v>
      </c>
      <c r="W4851" s="60" t="n">
        <v>46255</v>
      </c>
      <c r="X4851" s="55" t="n">
        <f aca="false">IF(I4851="Male",0,1)</f>
        <v>1</v>
      </c>
      <c r="Y4851" s="55" t="n">
        <f aca="false">IF(OR(I4851="DNB",I4851="Dry DNB"),1,0)</f>
        <v>0</v>
      </c>
      <c r="Z4851" s="55" t="n">
        <f aca="false">IF(ISNUMBER(W4851),A4851-W4851,"")</f>
        <v>55</v>
      </c>
      <c r="AA4851" s="55" t="n">
        <f aca="false">MATCH(A4851,DATAS,0)</f>
        <v>2</v>
      </c>
      <c r="AB4851" s="55" t="n">
        <f aca="false">IF(AND(E4851&gt;0,OR(AND(B4851&gt;=1,B4851&lt;=6),B4851=10)),1,0)</f>
        <v>0</v>
      </c>
      <c r="AC4851" s="55" t="n">
        <f aca="false">IF(AND(E4851&gt;0,B4851=10),1,0)</f>
        <v>0</v>
      </c>
      <c r="AD4851" s="55" t="n">
        <f aca="false">IF(AND(C4850=C4851,AA4850=AA4851-1),AB4850,"")</f>
        <v>0</v>
      </c>
      <c r="AE4851" s="55" t="n">
        <f aca="false">IF(AND(C4850=C4851,AA4850=AA4851-1),AC4850,"")</f>
        <v>0</v>
      </c>
      <c r="AF4851" s="55" t="n">
        <f aca="false">IF(AA4851=1,"",IF(AND(AB4851=1,AD4851&lt;&gt;1),1,0))</f>
        <v>0</v>
      </c>
      <c r="AG4851" s="55" t="n">
        <f aca="false">IF(AA4851=1,"",IF(AND(AC4851=1,AE4851&lt;&gt;1),1,0))</f>
        <v>0</v>
      </c>
      <c r="AH4851" s="60" t="str">
        <f aca="false">IF(AND(E4851&gt;0,AA4851&lt;2,NOT(AND(C4852=C4851,AA4852=AA4851+1))),INDEX(DATAS,AA4851+1),"")</f>
        <v/>
      </c>
      <c r="AI4851" s="60" t="str">
        <f aca="false">IF(AND(AC4851=1,AA4851&lt;2),IF(AND(C4852=C4851,AA4852=AA4851+1),IF(AC4852=1,"",INDEX(DATAS,AA4851+1)),INDEX(DATAS,AA4851+1)),"")</f>
        <v/>
      </c>
    </row>
    <row r="4852" customFormat="false" ht="15" hidden="false" customHeight="false" outlineLevel="0" collapsed="false">
      <c r="A4852" s="60" t="n">
        <v>46309</v>
      </c>
      <c r="B4852" s="0" t="n">
        <v>11</v>
      </c>
      <c r="C4852" s="0" t="n">
        <v>6743</v>
      </c>
      <c r="E4852" s="0" t="n">
        <v>0</v>
      </c>
      <c r="F4852" s="55" t="s">
        <v>1286</v>
      </c>
      <c r="I4852" s="55" t="s">
        <v>187</v>
      </c>
      <c r="U4852" s="0" t="n">
        <v>458</v>
      </c>
      <c r="V4852" s="0" t="n">
        <v>2</v>
      </c>
      <c r="W4852" s="60" t="n">
        <v>46289</v>
      </c>
      <c r="X4852" s="55" t="n">
        <f aca="false">IF(I4852="Male",0,1)</f>
        <v>1</v>
      </c>
      <c r="Y4852" s="55" t="n">
        <f aca="false">IF(OR(I4852="DNB",I4852="Dry DNB"),1,0)</f>
        <v>0</v>
      </c>
      <c r="Z4852" s="55" t="n">
        <f aca="false">IF(ISNUMBER(W4852),A4852-W4852,"")</f>
        <v>20</v>
      </c>
      <c r="AA4852" s="55" t="n">
        <f aca="false">MATCH(A4852,DATAS,0)</f>
        <v>1</v>
      </c>
      <c r="AB4852" s="55" t="n">
        <f aca="false">IF(AND(E4852&gt;0,OR(AND(B4852&gt;=1,B4852&lt;=6),B4852=10)),1,0)</f>
        <v>0</v>
      </c>
      <c r="AC4852" s="55" t="n">
        <f aca="false">IF(AND(E4852&gt;0,B4852=10),1,0)</f>
        <v>0</v>
      </c>
      <c r="AD4852" s="0" t="str">
        <f aca="false">IF(AND(C4851=C4852,AA4851=AA4852-1),AB4851,"")</f>
        <v/>
      </c>
      <c r="AE4852" s="0" t="str">
        <f aca="false">IF(AND(C4851=C4852,AA4851=AA4852-1),AC4851,"")</f>
        <v/>
      </c>
      <c r="AF4852" s="0" t="str">
        <f aca="false">IF(AA4852=1,"",IF(AND(AB4852=1,AD4852&lt;&gt;1),1,0))</f>
        <v/>
      </c>
      <c r="AG4852" s="0" t="str">
        <f aca="false">IF(AA4852=1,"",IF(AND(AC4852=1,AE4852&lt;&gt;1),1,0))</f>
        <v/>
      </c>
      <c r="AH4852" s="60" t="str">
        <f aca="false">IF(AND(E4852&gt;0,AA4852&lt;2,NOT(AND(C4853=C4852,AA4853=AA4852+1))),INDEX(DATAS,AA4852+1),"")</f>
        <v/>
      </c>
      <c r="AI4852" s="60" t="str">
        <f aca="false">IF(AND(AC4852=1,AA4852&lt;2),IF(AND(C4853=C4852,AA4853=AA4852+1),IF(AC4853=1,"",INDEX(DATAS,AA4852+1)),INDEX(DATAS,AA4852+1)),"")</f>
        <v/>
      </c>
    </row>
    <row r="4853" customFormat="false" ht="15" hidden="false" customHeight="false" outlineLevel="0" collapsed="false">
      <c r="A4853" s="60" t="n">
        <v>46310</v>
      </c>
      <c r="B4853" s="0" t="n">
        <v>11</v>
      </c>
      <c r="C4853" s="0" t="n">
        <v>6743</v>
      </c>
      <c r="E4853" s="0" t="n">
        <v>0</v>
      </c>
      <c r="F4853" s="55" t="s">
        <v>1286</v>
      </c>
      <c r="I4853" s="55" t="s">
        <v>187</v>
      </c>
      <c r="U4853" s="0" t="n">
        <v>459</v>
      </c>
      <c r="V4853" s="0" t="n">
        <v>2</v>
      </c>
      <c r="W4853" s="60" t="n">
        <v>46289</v>
      </c>
      <c r="X4853" s="55" t="n">
        <f aca="false">IF(I4853="Male",0,1)</f>
        <v>1</v>
      </c>
      <c r="Y4853" s="55" t="n">
        <f aca="false">IF(OR(I4853="DNB",I4853="Dry DNB"),1,0)</f>
        <v>0</v>
      </c>
      <c r="Z4853" s="55" t="n">
        <f aca="false">IF(ISNUMBER(W4853),A4853-W4853,"")</f>
        <v>21</v>
      </c>
      <c r="AA4853" s="55" t="n">
        <f aca="false">MATCH(A4853,DATAS,0)</f>
        <v>2</v>
      </c>
      <c r="AB4853" s="55" t="n">
        <f aca="false">IF(AND(E4853&gt;0,OR(AND(B4853&gt;=1,B4853&lt;=6),B4853=10)),1,0)</f>
        <v>0</v>
      </c>
      <c r="AC4853" s="55" t="n">
        <f aca="false">IF(AND(E4853&gt;0,B4853=10),1,0)</f>
        <v>0</v>
      </c>
      <c r="AD4853" s="55" t="n">
        <f aca="false">IF(AND(C4852=C4853,AA4852=AA4853-1),AB4852,"")</f>
        <v>0</v>
      </c>
      <c r="AE4853" s="55" t="n">
        <f aca="false">IF(AND(C4852=C4853,AA4852=AA4853-1),AC4852,"")</f>
        <v>0</v>
      </c>
      <c r="AF4853" s="55" t="n">
        <f aca="false">IF(AA4853=1,"",IF(AND(AB4853=1,AD4853&lt;&gt;1),1,0))</f>
        <v>0</v>
      </c>
      <c r="AG4853" s="55" t="n">
        <f aca="false">IF(AA4853=1,"",IF(AND(AC4853=1,AE4853&lt;&gt;1),1,0))</f>
        <v>0</v>
      </c>
      <c r="AH4853" s="60" t="str">
        <f aca="false">IF(AND(E4853&gt;0,AA4853&lt;2,NOT(AND(C4854=C4853,AA4854=AA4853+1))),INDEX(DATAS,AA4853+1),"")</f>
        <v/>
      </c>
      <c r="AI4853" s="60" t="str">
        <f aca="false">IF(AND(AC4853=1,AA4853&lt;2),IF(AND(C4854=C4853,AA4854=AA4853+1),IF(AC4854=1,"",INDEX(DATAS,AA4853+1)),INDEX(DATAS,AA4853+1)),"")</f>
        <v/>
      </c>
    </row>
    <row r="4854" customFormat="false" ht="15" hidden="false" customHeight="false" outlineLevel="0" collapsed="false">
      <c r="A4854" s="60" t="n">
        <v>46309</v>
      </c>
      <c r="B4854" s="0" t="n">
        <v>11</v>
      </c>
      <c r="C4854" s="0" t="n">
        <v>6744</v>
      </c>
      <c r="E4854" s="0" t="n">
        <v>0</v>
      </c>
      <c r="F4854" s="55" t="s">
        <v>1287</v>
      </c>
      <c r="I4854" s="55" t="s">
        <v>187</v>
      </c>
      <c r="U4854" s="0" t="n">
        <v>457</v>
      </c>
      <c r="V4854" s="0" t="n">
        <v>3</v>
      </c>
      <c r="W4854" s="60" t="n">
        <v>46294</v>
      </c>
      <c r="X4854" s="55" t="n">
        <f aca="false">IF(I4854="Male",0,1)</f>
        <v>1</v>
      </c>
      <c r="Y4854" s="55" t="n">
        <f aca="false">IF(OR(I4854="DNB",I4854="Dry DNB"),1,0)</f>
        <v>0</v>
      </c>
      <c r="Z4854" s="55" t="n">
        <f aca="false">IF(ISNUMBER(W4854),A4854-W4854,"")</f>
        <v>15</v>
      </c>
      <c r="AA4854" s="55" t="n">
        <f aca="false">MATCH(A4854,DATAS,0)</f>
        <v>1</v>
      </c>
      <c r="AB4854" s="55" t="n">
        <f aca="false">IF(AND(E4854&gt;0,OR(AND(B4854&gt;=1,B4854&lt;=6),B4854=10)),1,0)</f>
        <v>0</v>
      </c>
      <c r="AC4854" s="55" t="n">
        <f aca="false">IF(AND(E4854&gt;0,B4854=10),1,0)</f>
        <v>0</v>
      </c>
      <c r="AD4854" s="0" t="str">
        <f aca="false">IF(AND(C4853=C4854,AA4853=AA4854-1),AB4853,"")</f>
        <v/>
      </c>
      <c r="AE4854" s="0" t="str">
        <f aca="false">IF(AND(C4853=C4854,AA4853=AA4854-1),AC4853,"")</f>
        <v/>
      </c>
      <c r="AF4854" s="0" t="str">
        <f aca="false">IF(AA4854=1,"",IF(AND(AB4854=1,AD4854&lt;&gt;1),1,0))</f>
        <v/>
      </c>
      <c r="AG4854" s="0" t="str">
        <f aca="false">IF(AA4854=1,"",IF(AND(AC4854=1,AE4854&lt;&gt;1),1,0))</f>
        <v/>
      </c>
      <c r="AH4854" s="60" t="str">
        <f aca="false">IF(AND(E4854&gt;0,AA4854&lt;2,NOT(AND(C4855=C4854,AA4855=AA4854+1))),INDEX(DATAS,AA4854+1),"")</f>
        <v/>
      </c>
      <c r="AI4854" s="60" t="str">
        <f aca="false">IF(AND(AC4854=1,AA4854&lt;2),IF(AND(C4855=C4854,AA4855=AA4854+1),IF(AC4855=1,"",INDEX(DATAS,AA4854+1)),INDEX(DATAS,AA4854+1)),"")</f>
        <v/>
      </c>
    </row>
    <row r="4855" customFormat="false" ht="15" hidden="false" customHeight="false" outlineLevel="0" collapsed="false">
      <c r="A4855" s="60" t="n">
        <v>46310</v>
      </c>
      <c r="B4855" s="0" t="n">
        <v>11</v>
      </c>
      <c r="C4855" s="0" t="n">
        <v>6744</v>
      </c>
      <c r="E4855" s="0" t="n">
        <v>0</v>
      </c>
      <c r="F4855" s="55" t="s">
        <v>1287</v>
      </c>
      <c r="I4855" s="55" t="s">
        <v>187</v>
      </c>
      <c r="U4855" s="0" t="n">
        <v>458</v>
      </c>
      <c r="V4855" s="0" t="n">
        <v>3</v>
      </c>
      <c r="W4855" s="60" t="n">
        <v>46294</v>
      </c>
      <c r="X4855" s="55" t="n">
        <f aca="false">IF(I4855="Male",0,1)</f>
        <v>1</v>
      </c>
      <c r="Y4855" s="55" t="n">
        <f aca="false">IF(OR(I4855="DNB",I4855="Dry DNB"),1,0)</f>
        <v>0</v>
      </c>
      <c r="Z4855" s="55" t="n">
        <f aca="false">IF(ISNUMBER(W4855),A4855-W4855,"")</f>
        <v>16</v>
      </c>
      <c r="AA4855" s="55" t="n">
        <f aca="false">MATCH(A4855,DATAS,0)</f>
        <v>2</v>
      </c>
      <c r="AB4855" s="55" t="n">
        <f aca="false">IF(AND(E4855&gt;0,OR(AND(B4855&gt;=1,B4855&lt;=6),B4855=10)),1,0)</f>
        <v>0</v>
      </c>
      <c r="AC4855" s="55" t="n">
        <f aca="false">IF(AND(E4855&gt;0,B4855=10),1,0)</f>
        <v>0</v>
      </c>
      <c r="AD4855" s="55" t="n">
        <f aca="false">IF(AND(C4854=C4855,AA4854=AA4855-1),AB4854,"")</f>
        <v>0</v>
      </c>
      <c r="AE4855" s="55" t="n">
        <f aca="false">IF(AND(C4854=C4855,AA4854=AA4855-1),AC4854,"")</f>
        <v>0</v>
      </c>
      <c r="AF4855" s="55" t="n">
        <f aca="false">IF(AA4855=1,"",IF(AND(AB4855=1,AD4855&lt;&gt;1),1,0))</f>
        <v>0</v>
      </c>
      <c r="AG4855" s="55" t="n">
        <f aca="false">IF(AA4855=1,"",IF(AND(AC4855=1,AE4855&lt;&gt;1),1,0))</f>
        <v>0</v>
      </c>
      <c r="AH4855" s="60" t="str">
        <f aca="false">IF(AND(E4855&gt;0,AA4855&lt;2,NOT(AND(C4856=C4855,AA4856=AA4855+1))),INDEX(DATAS,AA4855+1),"")</f>
        <v/>
      </c>
      <c r="AI4855" s="60" t="str">
        <f aca="false">IF(AND(AC4855=1,AA4855&lt;2),IF(AND(C4856=C4855,AA4856=AA4855+1),IF(AC4856=1,"",INDEX(DATAS,AA4855+1)),INDEX(DATAS,AA4855+1)),"")</f>
        <v/>
      </c>
    </row>
    <row r="4856" customFormat="false" ht="15" hidden="false" customHeight="false" outlineLevel="0" collapsed="false">
      <c r="A4856" s="60" t="n">
        <v>46309</v>
      </c>
      <c r="B4856" s="0" t="n">
        <v>11</v>
      </c>
      <c r="C4856" s="0" t="n">
        <v>6745</v>
      </c>
      <c r="E4856" s="0" t="n">
        <v>0</v>
      </c>
      <c r="F4856" s="55" t="s">
        <v>1287</v>
      </c>
      <c r="I4856" s="55" t="s">
        <v>187</v>
      </c>
      <c r="U4856" s="0" t="n">
        <v>457</v>
      </c>
      <c r="V4856" s="0" t="n">
        <v>2</v>
      </c>
      <c r="W4856" s="60" t="n">
        <v>46296</v>
      </c>
      <c r="X4856" s="55" t="n">
        <f aca="false">IF(I4856="Male",0,1)</f>
        <v>1</v>
      </c>
      <c r="Y4856" s="55" t="n">
        <f aca="false">IF(OR(I4856="DNB",I4856="Dry DNB"),1,0)</f>
        <v>0</v>
      </c>
      <c r="Z4856" s="55" t="n">
        <f aca="false">IF(ISNUMBER(W4856),A4856-W4856,"")</f>
        <v>13</v>
      </c>
      <c r="AA4856" s="55" t="n">
        <f aca="false">MATCH(A4856,DATAS,0)</f>
        <v>1</v>
      </c>
      <c r="AB4856" s="55" t="n">
        <f aca="false">IF(AND(E4856&gt;0,OR(AND(B4856&gt;=1,B4856&lt;=6),B4856=10)),1,0)</f>
        <v>0</v>
      </c>
      <c r="AC4856" s="55" t="n">
        <f aca="false">IF(AND(E4856&gt;0,B4856=10),1,0)</f>
        <v>0</v>
      </c>
      <c r="AD4856" s="0" t="str">
        <f aca="false">IF(AND(C4855=C4856,AA4855=AA4856-1),AB4855,"")</f>
        <v/>
      </c>
      <c r="AE4856" s="0" t="str">
        <f aca="false">IF(AND(C4855=C4856,AA4855=AA4856-1),AC4855,"")</f>
        <v/>
      </c>
      <c r="AF4856" s="0" t="str">
        <f aca="false">IF(AA4856=1,"",IF(AND(AB4856=1,AD4856&lt;&gt;1),1,0))</f>
        <v/>
      </c>
      <c r="AG4856" s="0" t="str">
        <f aca="false">IF(AA4856=1,"",IF(AND(AC4856=1,AE4856&lt;&gt;1),1,0))</f>
        <v/>
      </c>
      <c r="AH4856" s="60" t="str">
        <f aca="false">IF(AND(E4856&gt;0,AA4856&lt;2,NOT(AND(C4857=C4856,AA4857=AA4856+1))),INDEX(DATAS,AA4856+1),"")</f>
        <v/>
      </c>
      <c r="AI4856" s="60" t="str">
        <f aca="false">IF(AND(AC4856=1,AA4856&lt;2),IF(AND(C4857=C4856,AA4857=AA4856+1),IF(AC4857=1,"",INDEX(DATAS,AA4856+1)),INDEX(DATAS,AA4856+1)),"")</f>
        <v/>
      </c>
    </row>
    <row r="4857" customFormat="false" ht="15" hidden="false" customHeight="false" outlineLevel="0" collapsed="false">
      <c r="A4857" s="60" t="n">
        <v>46310</v>
      </c>
      <c r="B4857" s="0" t="n">
        <v>11</v>
      </c>
      <c r="C4857" s="0" t="n">
        <v>6745</v>
      </c>
      <c r="E4857" s="0" t="n">
        <v>0</v>
      </c>
      <c r="F4857" s="55" t="s">
        <v>1287</v>
      </c>
      <c r="I4857" s="55" t="s">
        <v>187</v>
      </c>
      <c r="U4857" s="0" t="n">
        <v>458</v>
      </c>
      <c r="V4857" s="0" t="n">
        <v>2</v>
      </c>
      <c r="W4857" s="60" t="n">
        <v>46296</v>
      </c>
      <c r="X4857" s="55" t="n">
        <f aca="false">IF(I4857="Male",0,1)</f>
        <v>1</v>
      </c>
      <c r="Y4857" s="55" t="n">
        <f aca="false">IF(OR(I4857="DNB",I4857="Dry DNB"),1,0)</f>
        <v>0</v>
      </c>
      <c r="Z4857" s="55" t="n">
        <f aca="false">IF(ISNUMBER(W4857),A4857-W4857,"")</f>
        <v>14</v>
      </c>
      <c r="AA4857" s="55" t="n">
        <f aca="false">MATCH(A4857,DATAS,0)</f>
        <v>2</v>
      </c>
      <c r="AB4857" s="55" t="n">
        <f aca="false">IF(AND(E4857&gt;0,OR(AND(B4857&gt;=1,B4857&lt;=6),B4857=10)),1,0)</f>
        <v>0</v>
      </c>
      <c r="AC4857" s="55" t="n">
        <f aca="false">IF(AND(E4857&gt;0,B4857=10),1,0)</f>
        <v>0</v>
      </c>
      <c r="AD4857" s="55" t="n">
        <f aca="false">IF(AND(C4856=C4857,AA4856=AA4857-1),AB4856,"")</f>
        <v>0</v>
      </c>
      <c r="AE4857" s="55" t="n">
        <f aca="false">IF(AND(C4856=C4857,AA4856=AA4857-1),AC4856,"")</f>
        <v>0</v>
      </c>
      <c r="AF4857" s="55" t="n">
        <f aca="false">IF(AA4857=1,"",IF(AND(AB4857=1,AD4857&lt;&gt;1),1,0))</f>
        <v>0</v>
      </c>
      <c r="AG4857" s="55" t="n">
        <f aca="false">IF(AA4857=1,"",IF(AND(AC4857=1,AE4857&lt;&gt;1),1,0))</f>
        <v>0</v>
      </c>
      <c r="AH4857" s="60" t="str">
        <f aca="false">IF(AND(E4857&gt;0,AA4857&lt;2,NOT(AND(C4858=C4857,AA4858=AA4857+1))),INDEX(DATAS,AA4857+1),"")</f>
        <v/>
      </c>
      <c r="AI4857" s="60" t="str">
        <f aca="false">IF(AND(AC4857=1,AA4857&lt;2),IF(AND(C4858=C4857,AA4858=AA4857+1),IF(AC4858=1,"",INDEX(DATAS,AA4857+1)),INDEX(DATAS,AA4857+1)),"")</f>
        <v/>
      </c>
    </row>
    <row r="4858" customFormat="false" ht="15" hidden="false" customHeight="false" outlineLevel="0" collapsed="false">
      <c r="A4858" s="60" t="n">
        <v>46309</v>
      </c>
      <c r="B4858" s="0" t="n">
        <v>11</v>
      </c>
      <c r="C4858" s="0" t="n">
        <v>6748</v>
      </c>
      <c r="E4858" s="0" t="n">
        <v>0</v>
      </c>
      <c r="F4858" s="55" t="s">
        <v>1288</v>
      </c>
      <c r="I4858" s="55" t="s">
        <v>187</v>
      </c>
      <c r="U4858" s="0" t="n">
        <v>455</v>
      </c>
      <c r="V4858" s="0" t="n">
        <v>3</v>
      </c>
      <c r="W4858" s="60" t="n">
        <v>46296</v>
      </c>
      <c r="X4858" s="55" t="n">
        <f aca="false">IF(I4858="Male",0,1)</f>
        <v>1</v>
      </c>
      <c r="Y4858" s="55" t="n">
        <f aca="false">IF(OR(I4858="DNB",I4858="Dry DNB"),1,0)</f>
        <v>0</v>
      </c>
      <c r="Z4858" s="55" t="n">
        <f aca="false">IF(ISNUMBER(W4858),A4858-W4858,"")</f>
        <v>13</v>
      </c>
      <c r="AA4858" s="55" t="n">
        <f aca="false">MATCH(A4858,DATAS,0)</f>
        <v>1</v>
      </c>
      <c r="AB4858" s="55" t="n">
        <f aca="false">IF(AND(E4858&gt;0,OR(AND(B4858&gt;=1,B4858&lt;=6),B4858=10)),1,0)</f>
        <v>0</v>
      </c>
      <c r="AC4858" s="55" t="n">
        <f aca="false">IF(AND(E4858&gt;0,B4858=10),1,0)</f>
        <v>0</v>
      </c>
      <c r="AD4858" s="0" t="str">
        <f aca="false">IF(AND(C4857=C4858,AA4857=AA4858-1),AB4857,"")</f>
        <v/>
      </c>
      <c r="AE4858" s="0" t="str">
        <f aca="false">IF(AND(C4857=C4858,AA4857=AA4858-1),AC4857,"")</f>
        <v/>
      </c>
      <c r="AF4858" s="0" t="str">
        <f aca="false">IF(AA4858=1,"",IF(AND(AB4858=1,AD4858&lt;&gt;1),1,0))</f>
        <v/>
      </c>
      <c r="AG4858" s="0" t="str">
        <f aca="false">IF(AA4858=1,"",IF(AND(AC4858=1,AE4858&lt;&gt;1),1,0))</f>
        <v/>
      </c>
      <c r="AH4858" s="60" t="str">
        <f aca="false">IF(AND(E4858&gt;0,AA4858&lt;2,NOT(AND(C4859=C4858,AA4859=AA4858+1))),INDEX(DATAS,AA4858+1),"")</f>
        <v/>
      </c>
      <c r="AI4858" s="60" t="str">
        <f aca="false">IF(AND(AC4858=1,AA4858&lt;2),IF(AND(C4859=C4858,AA4859=AA4858+1),IF(AC4859=1,"",INDEX(DATAS,AA4858+1)),INDEX(DATAS,AA4858+1)),"")</f>
        <v/>
      </c>
    </row>
    <row r="4859" customFormat="false" ht="15" hidden="false" customHeight="false" outlineLevel="0" collapsed="false">
      <c r="A4859" s="60" t="n">
        <v>46310</v>
      </c>
      <c r="B4859" s="0" t="n">
        <v>11</v>
      </c>
      <c r="C4859" s="0" t="n">
        <v>6748</v>
      </c>
      <c r="E4859" s="0" t="n">
        <v>0</v>
      </c>
      <c r="F4859" s="55" t="s">
        <v>1288</v>
      </c>
      <c r="I4859" s="55" t="s">
        <v>187</v>
      </c>
      <c r="U4859" s="0" t="n">
        <v>456</v>
      </c>
      <c r="V4859" s="0" t="n">
        <v>3</v>
      </c>
      <c r="W4859" s="60" t="n">
        <v>46296</v>
      </c>
      <c r="X4859" s="55" t="n">
        <f aca="false">IF(I4859="Male",0,1)</f>
        <v>1</v>
      </c>
      <c r="Y4859" s="55" t="n">
        <f aca="false">IF(OR(I4859="DNB",I4859="Dry DNB"),1,0)</f>
        <v>0</v>
      </c>
      <c r="Z4859" s="55" t="n">
        <f aca="false">IF(ISNUMBER(W4859),A4859-W4859,"")</f>
        <v>14</v>
      </c>
      <c r="AA4859" s="55" t="n">
        <f aca="false">MATCH(A4859,DATAS,0)</f>
        <v>2</v>
      </c>
      <c r="AB4859" s="55" t="n">
        <f aca="false">IF(AND(E4859&gt;0,OR(AND(B4859&gt;=1,B4859&lt;=6),B4859=10)),1,0)</f>
        <v>0</v>
      </c>
      <c r="AC4859" s="55" t="n">
        <f aca="false">IF(AND(E4859&gt;0,B4859=10),1,0)</f>
        <v>0</v>
      </c>
      <c r="AD4859" s="55" t="n">
        <f aca="false">IF(AND(C4858=C4859,AA4858=AA4859-1),AB4858,"")</f>
        <v>0</v>
      </c>
      <c r="AE4859" s="55" t="n">
        <f aca="false">IF(AND(C4858=C4859,AA4858=AA4859-1),AC4858,"")</f>
        <v>0</v>
      </c>
      <c r="AF4859" s="55" t="n">
        <f aca="false">IF(AA4859=1,"",IF(AND(AB4859=1,AD4859&lt;&gt;1),1,0))</f>
        <v>0</v>
      </c>
      <c r="AG4859" s="55" t="n">
        <f aca="false">IF(AA4859=1,"",IF(AND(AC4859=1,AE4859&lt;&gt;1),1,0))</f>
        <v>0</v>
      </c>
      <c r="AH4859" s="60" t="str">
        <f aca="false">IF(AND(E4859&gt;0,AA4859&lt;2,NOT(AND(C4860=C4859,AA4860=AA4859+1))),INDEX(DATAS,AA4859+1),"")</f>
        <v/>
      </c>
      <c r="AI4859" s="60" t="str">
        <f aca="false">IF(AND(AC4859=1,AA4859&lt;2),IF(AND(C4860=C4859,AA4860=AA4859+1),IF(AC4860=1,"",INDEX(DATAS,AA4859+1)),INDEX(DATAS,AA4859+1)),"")</f>
        <v/>
      </c>
    </row>
    <row r="4860" customFormat="false" ht="15" hidden="false" customHeight="false" outlineLevel="0" collapsed="false">
      <c r="A4860" s="60" t="n">
        <v>46309</v>
      </c>
      <c r="B4860" s="0" t="n">
        <v>8</v>
      </c>
      <c r="C4860" s="0" t="n">
        <v>6749</v>
      </c>
      <c r="E4860" s="0" t="n">
        <v>0</v>
      </c>
      <c r="F4860" s="55" t="s">
        <v>1288</v>
      </c>
      <c r="I4860" s="55" t="s">
        <v>157</v>
      </c>
      <c r="L4860" s="0" t="n">
        <v>55</v>
      </c>
      <c r="U4860" s="0" t="n">
        <v>455</v>
      </c>
      <c r="V4860" s="0" t="n">
        <v>1</v>
      </c>
      <c r="X4860" s="55" t="n">
        <f aca="false">IF(I4860="Male",0,1)</f>
        <v>1</v>
      </c>
      <c r="Y4860" s="55" t="n">
        <f aca="false">IF(OR(I4860="DNB",I4860="Dry DNB"),1,0)</f>
        <v>0</v>
      </c>
      <c r="Z4860" s="0" t="str">
        <f aca="false">IF(ISNUMBER(W4860),A4860-W4860,"")</f>
        <v/>
      </c>
      <c r="AA4860" s="55" t="n">
        <f aca="false">MATCH(A4860,DATAS,0)</f>
        <v>1</v>
      </c>
      <c r="AB4860" s="55" t="n">
        <f aca="false">IF(AND(E4860&gt;0,OR(AND(B4860&gt;=1,B4860&lt;=6),B4860=10)),1,0)</f>
        <v>0</v>
      </c>
      <c r="AC4860" s="55" t="n">
        <f aca="false">IF(AND(E4860&gt;0,B4860=10),1,0)</f>
        <v>0</v>
      </c>
      <c r="AD4860" s="0" t="str">
        <f aca="false">IF(AND(C4859=C4860,AA4859=AA4860-1),AB4859,"")</f>
        <v/>
      </c>
      <c r="AE4860" s="0" t="str">
        <f aca="false">IF(AND(C4859=C4860,AA4859=AA4860-1),AC4859,"")</f>
        <v/>
      </c>
      <c r="AF4860" s="0" t="str">
        <f aca="false">IF(AA4860=1,"",IF(AND(AB4860=1,AD4860&lt;&gt;1),1,0))</f>
        <v/>
      </c>
      <c r="AG4860" s="0" t="str">
        <f aca="false">IF(AA4860=1,"",IF(AND(AC4860=1,AE4860&lt;&gt;1),1,0))</f>
        <v/>
      </c>
      <c r="AH4860" s="60" t="str">
        <f aca="false">IF(AND(E4860&gt;0,AA4860&lt;2,NOT(AND(C4861=C4860,AA4861=AA4860+1))),INDEX(DATAS,AA4860+1),"")</f>
        <v/>
      </c>
      <c r="AI4860" s="60" t="str">
        <f aca="false">IF(AND(AC4860=1,AA4860&lt;2),IF(AND(C4861=C4860,AA4861=AA4860+1),IF(AC4861=1,"",INDEX(DATAS,AA4860+1)),INDEX(DATAS,AA4860+1)),"")</f>
        <v/>
      </c>
    </row>
    <row r="4861" customFormat="false" ht="15" hidden="false" customHeight="false" outlineLevel="0" collapsed="false">
      <c r="A4861" s="60" t="n">
        <v>46310</v>
      </c>
      <c r="B4861" s="0" t="n">
        <v>8</v>
      </c>
      <c r="C4861" s="0" t="n">
        <v>6749</v>
      </c>
      <c r="E4861" s="0" t="n">
        <v>0</v>
      </c>
      <c r="F4861" s="55" t="s">
        <v>1288</v>
      </c>
      <c r="I4861" s="55" t="s">
        <v>157</v>
      </c>
      <c r="L4861" s="0" t="n">
        <v>56</v>
      </c>
      <c r="U4861" s="0" t="n">
        <v>456</v>
      </c>
      <c r="V4861" s="0" t="n">
        <v>1</v>
      </c>
      <c r="X4861" s="55" t="n">
        <f aca="false">IF(I4861="Male",0,1)</f>
        <v>1</v>
      </c>
      <c r="Y4861" s="55" t="n">
        <f aca="false">IF(OR(I4861="DNB",I4861="Dry DNB"),1,0)</f>
        <v>0</v>
      </c>
      <c r="Z4861" s="0" t="str">
        <f aca="false">IF(ISNUMBER(W4861),A4861-W4861,"")</f>
        <v/>
      </c>
      <c r="AA4861" s="55" t="n">
        <f aca="false">MATCH(A4861,DATAS,0)</f>
        <v>2</v>
      </c>
      <c r="AB4861" s="55" t="n">
        <f aca="false">IF(AND(E4861&gt;0,OR(AND(B4861&gt;=1,B4861&lt;=6),B4861=10)),1,0)</f>
        <v>0</v>
      </c>
      <c r="AC4861" s="55" t="n">
        <f aca="false">IF(AND(E4861&gt;0,B4861=10),1,0)</f>
        <v>0</v>
      </c>
      <c r="AD4861" s="55" t="n">
        <f aca="false">IF(AND(C4860=C4861,AA4860=AA4861-1),AB4860,"")</f>
        <v>0</v>
      </c>
      <c r="AE4861" s="55" t="n">
        <f aca="false">IF(AND(C4860=C4861,AA4860=AA4861-1),AC4860,"")</f>
        <v>0</v>
      </c>
      <c r="AF4861" s="55" t="n">
        <f aca="false">IF(AA4861=1,"",IF(AND(AB4861=1,AD4861&lt;&gt;1),1,0))</f>
        <v>0</v>
      </c>
      <c r="AG4861" s="55" t="n">
        <f aca="false">IF(AA4861=1,"",IF(AND(AC4861=1,AE4861&lt;&gt;1),1,0))</f>
        <v>0</v>
      </c>
      <c r="AH4861" s="60" t="str">
        <f aca="false">IF(AND(E4861&gt;0,AA4861&lt;2,NOT(AND(C4862=C4861,AA4862=AA4861+1))),INDEX(DATAS,AA4861+1),"")</f>
        <v/>
      </c>
      <c r="AI4861" s="60" t="str">
        <f aca="false">IF(AND(AC4861=1,AA4861&lt;2),IF(AND(C4862=C4861,AA4862=AA4861+1),IF(AC4862=1,"",INDEX(DATAS,AA4861+1)),INDEX(DATAS,AA4861+1)),"")</f>
        <v/>
      </c>
    </row>
    <row r="4862" customFormat="false" ht="15" hidden="false" customHeight="false" outlineLevel="0" collapsed="false">
      <c r="A4862" s="60" t="n">
        <v>46309</v>
      </c>
      <c r="B4862" s="0" t="n">
        <v>8</v>
      </c>
      <c r="C4862" s="0" t="n">
        <v>6750</v>
      </c>
      <c r="E4862" s="0" t="n">
        <v>0</v>
      </c>
      <c r="F4862" s="55" t="s">
        <v>1288</v>
      </c>
      <c r="I4862" s="55" t="s">
        <v>157</v>
      </c>
      <c r="L4862" s="0" t="n">
        <v>56</v>
      </c>
      <c r="U4862" s="0" t="n">
        <v>455</v>
      </c>
      <c r="V4862" s="0" t="n">
        <v>1</v>
      </c>
      <c r="W4862" s="60" t="n">
        <v>46254</v>
      </c>
      <c r="X4862" s="55" t="n">
        <f aca="false">IF(I4862="Male",0,1)</f>
        <v>1</v>
      </c>
      <c r="Y4862" s="55" t="n">
        <f aca="false">IF(OR(I4862="DNB",I4862="Dry DNB"),1,0)</f>
        <v>0</v>
      </c>
      <c r="Z4862" s="55" t="n">
        <f aca="false">IF(ISNUMBER(W4862),A4862-W4862,"")</f>
        <v>55</v>
      </c>
      <c r="AA4862" s="55" t="n">
        <f aca="false">MATCH(A4862,DATAS,0)</f>
        <v>1</v>
      </c>
      <c r="AB4862" s="55" t="n">
        <f aca="false">IF(AND(E4862&gt;0,OR(AND(B4862&gt;=1,B4862&lt;=6),B4862=10)),1,0)</f>
        <v>0</v>
      </c>
      <c r="AC4862" s="55" t="n">
        <f aca="false">IF(AND(E4862&gt;0,B4862=10),1,0)</f>
        <v>0</v>
      </c>
      <c r="AD4862" s="0" t="str">
        <f aca="false">IF(AND(C4861=C4862,AA4861=AA4862-1),AB4861,"")</f>
        <v/>
      </c>
      <c r="AE4862" s="0" t="str">
        <f aca="false">IF(AND(C4861=C4862,AA4861=AA4862-1),AC4861,"")</f>
        <v/>
      </c>
      <c r="AF4862" s="0" t="str">
        <f aca="false">IF(AA4862=1,"",IF(AND(AB4862=1,AD4862&lt;&gt;1),1,0))</f>
        <v/>
      </c>
      <c r="AG4862" s="0" t="str">
        <f aca="false">IF(AA4862=1,"",IF(AND(AC4862=1,AE4862&lt;&gt;1),1,0))</f>
        <v/>
      </c>
      <c r="AH4862" s="60" t="str">
        <f aca="false">IF(AND(E4862&gt;0,AA4862&lt;2,NOT(AND(C4863=C4862,AA4863=AA4862+1))),INDEX(DATAS,AA4862+1),"")</f>
        <v/>
      </c>
      <c r="AI4862" s="60" t="str">
        <f aca="false">IF(AND(AC4862=1,AA4862&lt;2),IF(AND(C4863=C4862,AA4863=AA4862+1),IF(AC4863=1,"",INDEX(DATAS,AA4862+1)),INDEX(DATAS,AA4862+1)),"")</f>
        <v/>
      </c>
    </row>
    <row r="4863" customFormat="false" ht="15" hidden="false" customHeight="false" outlineLevel="0" collapsed="false">
      <c r="A4863" s="60" t="n">
        <v>46310</v>
      </c>
      <c r="B4863" s="0" t="n">
        <v>8</v>
      </c>
      <c r="C4863" s="0" t="n">
        <v>6750</v>
      </c>
      <c r="E4863" s="0" t="n">
        <v>0</v>
      </c>
      <c r="F4863" s="55" t="s">
        <v>1288</v>
      </c>
      <c r="I4863" s="55" t="s">
        <v>157</v>
      </c>
      <c r="L4863" s="0" t="n">
        <v>57</v>
      </c>
      <c r="U4863" s="0" t="n">
        <v>456</v>
      </c>
      <c r="V4863" s="0" t="n">
        <v>1</v>
      </c>
      <c r="W4863" s="60" t="n">
        <v>46254</v>
      </c>
      <c r="X4863" s="55" t="n">
        <f aca="false">IF(I4863="Male",0,1)</f>
        <v>1</v>
      </c>
      <c r="Y4863" s="55" t="n">
        <f aca="false">IF(OR(I4863="DNB",I4863="Dry DNB"),1,0)</f>
        <v>0</v>
      </c>
      <c r="Z4863" s="55" t="n">
        <f aca="false">IF(ISNUMBER(W4863),A4863-W4863,"")</f>
        <v>56</v>
      </c>
      <c r="AA4863" s="55" t="n">
        <f aca="false">MATCH(A4863,DATAS,0)</f>
        <v>2</v>
      </c>
      <c r="AB4863" s="55" t="n">
        <f aca="false">IF(AND(E4863&gt;0,OR(AND(B4863&gt;=1,B4863&lt;=6),B4863=10)),1,0)</f>
        <v>0</v>
      </c>
      <c r="AC4863" s="55" t="n">
        <f aca="false">IF(AND(E4863&gt;0,B4863=10),1,0)</f>
        <v>0</v>
      </c>
      <c r="AD4863" s="55" t="n">
        <f aca="false">IF(AND(C4862=C4863,AA4862=AA4863-1),AB4862,"")</f>
        <v>0</v>
      </c>
      <c r="AE4863" s="55" t="n">
        <f aca="false">IF(AND(C4862=C4863,AA4862=AA4863-1),AC4862,"")</f>
        <v>0</v>
      </c>
      <c r="AF4863" s="55" t="n">
        <f aca="false">IF(AA4863=1,"",IF(AND(AB4863=1,AD4863&lt;&gt;1),1,0))</f>
        <v>0</v>
      </c>
      <c r="AG4863" s="55" t="n">
        <f aca="false">IF(AA4863=1,"",IF(AND(AC4863=1,AE4863&lt;&gt;1),1,0))</f>
        <v>0</v>
      </c>
      <c r="AH4863" s="60" t="str">
        <f aca="false">IF(AND(E4863&gt;0,AA4863&lt;2,NOT(AND(C4864=C4863,AA4864=AA4863+1))),INDEX(DATAS,AA4863+1),"")</f>
        <v/>
      </c>
      <c r="AI4863" s="60" t="str">
        <f aca="false">IF(AND(AC4863=1,AA4863&lt;2),IF(AND(C4864=C4863,AA4864=AA4863+1),IF(AC4864=1,"",INDEX(DATAS,AA4863+1)),INDEX(DATAS,AA4863+1)),"")</f>
        <v/>
      </c>
    </row>
    <row r="4864" customFormat="false" ht="15" hidden="false" customHeight="false" outlineLevel="0" collapsed="false">
      <c r="A4864" s="60" t="n">
        <v>46309</v>
      </c>
      <c r="B4864" s="0" t="n">
        <v>13</v>
      </c>
      <c r="C4864" s="0" t="n">
        <v>6751</v>
      </c>
      <c r="E4864" s="0" t="n">
        <v>0</v>
      </c>
      <c r="F4864" s="55" t="s">
        <v>1288</v>
      </c>
      <c r="I4864" s="55" t="s">
        <v>177</v>
      </c>
      <c r="U4864" s="0" t="n">
        <v>455</v>
      </c>
      <c r="V4864" s="0" t="n">
        <v>0</v>
      </c>
      <c r="X4864" s="55" t="n">
        <f aca="false">IF(I4864="Male",0,1)</f>
        <v>1</v>
      </c>
      <c r="Y4864" s="55" t="n">
        <f aca="false">IF(OR(I4864="DNB",I4864="Dry DNB"),1,0)</f>
        <v>0</v>
      </c>
      <c r="Z4864" s="0" t="str">
        <f aca="false">IF(ISNUMBER(W4864),A4864-W4864,"")</f>
        <v/>
      </c>
      <c r="AA4864" s="55" t="n">
        <f aca="false">MATCH(A4864,DATAS,0)</f>
        <v>1</v>
      </c>
      <c r="AB4864" s="55" t="n">
        <f aca="false">IF(AND(E4864&gt;0,OR(AND(B4864&gt;=1,B4864&lt;=6),B4864=10)),1,0)</f>
        <v>0</v>
      </c>
      <c r="AC4864" s="55" t="n">
        <f aca="false">IF(AND(E4864&gt;0,B4864=10),1,0)</f>
        <v>0</v>
      </c>
      <c r="AD4864" s="0" t="str">
        <f aca="false">IF(AND(C4863=C4864,AA4863=AA4864-1),AB4863,"")</f>
        <v/>
      </c>
      <c r="AE4864" s="0" t="str">
        <f aca="false">IF(AND(C4863=C4864,AA4863=AA4864-1),AC4863,"")</f>
        <v/>
      </c>
      <c r="AF4864" s="0" t="str">
        <f aca="false">IF(AA4864=1,"",IF(AND(AB4864=1,AD4864&lt;&gt;1),1,0))</f>
        <v/>
      </c>
      <c r="AG4864" s="0" t="str">
        <f aca="false">IF(AA4864=1,"",IF(AND(AC4864=1,AE4864&lt;&gt;1),1,0))</f>
        <v/>
      </c>
      <c r="AH4864" s="60" t="str">
        <f aca="false">IF(AND(E4864&gt;0,AA4864&lt;2,NOT(AND(C4865=C4864,AA4865=AA4864+1))),INDEX(DATAS,AA4864+1),"")</f>
        <v/>
      </c>
      <c r="AI4864" s="60" t="str">
        <f aca="false">IF(AND(AC4864=1,AA4864&lt;2),IF(AND(C4865=C4864,AA4865=AA4864+1),IF(AC4865=1,"",INDEX(DATAS,AA4864+1)),INDEX(DATAS,AA4864+1)),"")</f>
        <v/>
      </c>
    </row>
    <row r="4865" customFormat="false" ht="15" hidden="false" customHeight="false" outlineLevel="0" collapsed="false">
      <c r="A4865" s="60" t="n">
        <v>46310</v>
      </c>
      <c r="B4865" s="0" t="n">
        <v>13</v>
      </c>
      <c r="C4865" s="0" t="n">
        <v>6751</v>
      </c>
      <c r="E4865" s="0" t="n">
        <v>0</v>
      </c>
      <c r="F4865" s="55" t="s">
        <v>1288</v>
      </c>
      <c r="I4865" s="55" t="s">
        <v>177</v>
      </c>
      <c r="U4865" s="0" t="n">
        <v>456</v>
      </c>
      <c r="V4865" s="0" t="n">
        <v>0</v>
      </c>
      <c r="X4865" s="55" t="n">
        <f aca="false">IF(I4865="Male",0,1)</f>
        <v>1</v>
      </c>
      <c r="Y4865" s="55" t="n">
        <f aca="false">IF(OR(I4865="DNB",I4865="Dry DNB"),1,0)</f>
        <v>0</v>
      </c>
      <c r="Z4865" s="0" t="str">
        <f aca="false">IF(ISNUMBER(W4865),A4865-W4865,"")</f>
        <v/>
      </c>
      <c r="AA4865" s="55" t="n">
        <f aca="false">MATCH(A4865,DATAS,0)</f>
        <v>2</v>
      </c>
      <c r="AB4865" s="55" t="n">
        <f aca="false">IF(AND(E4865&gt;0,OR(AND(B4865&gt;=1,B4865&lt;=6),B4865=10)),1,0)</f>
        <v>0</v>
      </c>
      <c r="AC4865" s="55" t="n">
        <f aca="false">IF(AND(E4865&gt;0,B4865=10),1,0)</f>
        <v>0</v>
      </c>
      <c r="AD4865" s="55" t="n">
        <f aca="false">IF(AND(C4864=C4865,AA4864=AA4865-1),AB4864,"")</f>
        <v>0</v>
      </c>
      <c r="AE4865" s="55" t="n">
        <f aca="false">IF(AND(C4864=C4865,AA4864=AA4865-1),AC4864,"")</f>
        <v>0</v>
      </c>
      <c r="AF4865" s="55" t="n">
        <f aca="false">IF(AA4865=1,"",IF(AND(AB4865=1,AD4865&lt;&gt;1),1,0))</f>
        <v>0</v>
      </c>
      <c r="AG4865" s="55" t="n">
        <f aca="false">IF(AA4865=1,"",IF(AND(AC4865=1,AE4865&lt;&gt;1),1,0))</f>
        <v>0</v>
      </c>
      <c r="AH4865" s="60" t="str">
        <f aca="false">IF(AND(E4865&gt;0,AA4865&lt;2,NOT(AND(C4866=C4865,AA4866=AA4865+1))),INDEX(DATAS,AA4865+1),"")</f>
        <v/>
      </c>
      <c r="AI4865" s="60" t="str">
        <f aca="false">IF(AND(AC4865=1,AA4865&lt;2),IF(AND(C4866=C4865,AA4866=AA4865+1),IF(AC4866=1,"",INDEX(DATAS,AA4865+1)),INDEX(DATAS,AA4865+1)),"")</f>
        <v/>
      </c>
    </row>
    <row r="4866" customFormat="false" ht="15" hidden="false" customHeight="false" outlineLevel="0" collapsed="false">
      <c r="A4866" s="60" t="n">
        <v>46309</v>
      </c>
      <c r="B4866" s="0" t="n">
        <v>8</v>
      </c>
      <c r="C4866" s="0" t="n">
        <v>6752</v>
      </c>
      <c r="E4866" s="0" t="n">
        <v>0</v>
      </c>
      <c r="F4866" s="55" t="s">
        <v>1288</v>
      </c>
      <c r="I4866" s="55" t="s">
        <v>157</v>
      </c>
      <c r="L4866" s="0" t="n">
        <v>57</v>
      </c>
      <c r="U4866" s="0" t="n">
        <v>455</v>
      </c>
      <c r="V4866" s="0" t="n">
        <v>1</v>
      </c>
      <c r="W4866" s="60" t="n">
        <v>46253</v>
      </c>
      <c r="X4866" s="55" t="n">
        <f aca="false">IF(I4866="Male",0,1)</f>
        <v>1</v>
      </c>
      <c r="Y4866" s="55" t="n">
        <f aca="false">IF(OR(I4866="DNB",I4866="Dry DNB"),1,0)</f>
        <v>0</v>
      </c>
      <c r="Z4866" s="55" t="n">
        <f aca="false">IF(ISNUMBER(W4866),A4866-W4866,"")</f>
        <v>56</v>
      </c>
      <c r="AA4866" s="55" t="n">
        <f aca="false">MATCH(A4866,DATAS,0)</f>
        <v>1</v>
      </c>
      <c r="AB4866" s="55" t="n">
        <f aca="false">IF(AND(E4866&gt;0,OR(AND(B4866&gt;=1,B4866&lt;=6),B4866=10)),1,0)</f>
        <v>0</v>
      </c>
      <c r="AC4866" s="55" t="n">
        <f aca="false">IF(AND(E4866&gt;0,B4866=10),1,0)</f>
        <v>0</v>
      </c>
      <c r="AD4866" s="0" t="str">
        <f aca="false">IF(AND(C4865=C4866,AA4865=AA4866-1),AB4865,"")</f>
        <v/>
      </c>
      <c r="AE4866" s="0" t="str">
        <f aca="false">IF(AND(C4865=C4866,AA4865=AA4866-1),AC4865,"")</f>
        <v/>
      </c>
      <c r="AF4866" s="0" t="str">
        <f aca="false">IF(AA4866=1,"",IF(AND(AB4866=1,AD4866&lt;&gt;1),1,0))</f>
        <v/>
      </c>
      <c r="AG4866" s="0" t="str">
        <f aca="false">IF(AA4866=1,"",IF(AND(AC4866=1,AE4866&lt;&gt;1),1,0))</f>
        <v/>
      </c>
      <c r="AH4866" s="60" t="str">
        <f aca="false">IF(AND(E4866&gt;0,AA4866&lt;2,NOT(AND(C4867=C4866,AA4867=AA4866+1))),INDEX(DATAS,AA4866+1),"")</f>
        <v/>
      </c>
      <c r="AI4866" s="60" t="str">
        <f aca="false">IF(AND(AC4866=1,AA4866&lt;2),IF(AND(C4867=C4866,AA4867=AA4866+1),IF(AC4867=1,"",INDEX(DATAS,AA4866+1)),INDEX(DATAS,AA4866+1)),"")</f>
        <v/>
      </c>
    </row>
    <row r="4867" customFormat="false" ht="15" hidden="false" customHeight="false" outlineLevel="0" collapsed="false">
      <c r="A4867" s="60" t="n">
        <v>46310</v>
      </c>
      <c r="B4867" s="0" t="n">
        <v>8</v>
      </c>
      <c r="C4867" s="0" t="n">
        <v>6752</v>
      </c>
      <c r="E4867" s="0" t="n">
        <v>0</v>
      </c>
      <c r="F4867" s="55" t="s">
        <v>1288</v>
      </c>
      <c r="I4867" s="55" t="s">
        <v>157</v>
      </c>
      <c r="L4867" s="0" t="n">
        <v>58</v>
      </c>
      <c r="U4867" s="0" t="n">
        <v>456</v>
      </c>
      <c r="V4867" s="0" t="n">
        <v>1</v>
      </c>
      <c r="W4867" s="60" t="n">
        <v>46253</v>
      </c>
      <c r="X4867" s="55" t="n">
        <f aca="false">IF(I4867="Male",0,1)</f>
        <v>1</v>
      </c>
      <c r="Y4867" s="55" t="n">
        <f aca="false">IF(OR(I4867="DNB",I4867="Dry DNB"),1,0)</f>
        <v>0</v>
      </c>
      <c r="Z4867" s="55" t="n">
        <f aca="false">IF(ISNUMBER(W4867),A4867-W4867,"")</f>
        <v>57</v>
      </c>
      <c r="AA4867" s="55" t="n">
        <f aca="false">MATCH(A4867,DATAS,0)</f>
        <v>2</v>
      </c>
      <c r="AB4867" s="55" t="n">
        <f aca="false">IF(AND(E4867&gt;0,OR(AND(B4867&gt;=1,B4867&lt;=6),B4867=10)),1,0)</f>
        <v>0</v>
      </c>
      <c r="AC4867" s="55" t="n">
        <f aca="false">IF(AND(E4867&gt;0,B4867=10),1,0)</f>
        <v>0</v>
      </c>
      <c r="AD4867" s="55" t="n">
        <f aca="false">IF(AND(C4866=C4867,AA4866=AA4867-1),AB4866,"")</f>
        <v>0</v>
      </c>
      <c r="AE4867" s="55" t="n">
        <f aca="false">IF(AND(C4866=C4867,AA4866=AA4867-1),AC4866,"")</f>
        <v>0</v>
      </c>
      <c r="AF4867" s="55" t="n">
        <f aca="false">IF(AA4867=1,"",IF(AND(AB4867=1,AD4867&lt;&gt;1),1,0))</f>
        <v>0</v>
      </c>
      <c r="AG4867" s="55" t="n">
        <f aca="false">IF(AA4867=1,"",IF(AND(AC4867=1,AE4867&lt;&gt;1),1,0))</f>
        <v>0</v>
      </c>
      <c r="AH4867" s="60" t="str">
        <f aca="false">IF(AND(E4867&gt;0,AA4867&lt;2,NOT(AND(C4868=C4867,AA4868=AA4867+1))),INDEX(DATAS,AA4867+1),"")</f>
        <v/>
      </c>
      <c r="AI4867" s="60" t="str">
        <f aca="false">IF(AND(AC4867=1,AA4867&lt;2),IF(AND(C4868=C4867,AA4868=AA4867+1),IF(AC4868=1,"",INDEX(DATAS,AA4867+1)),INDEX(DATAS,AA4867+1)),"")</f>
        <v/>
      </c>
    </row>
    <row r="4868" customFormat="false" ht="15" hidden="false" customHeight="false" outlineLevel="0" collapsed="false">
      <c r="A4868" s="60" t="n">
        <v>46309</v>
      </c>
      <c r="B4868" s="0" t="n">
        <v>8</v>
      </c>
      <c r="C4868" s="0" t="n">
        <v>6753</v>
      </c>
      <c r="E4868" s="0" t="n">
        <v>0</v>
      </c>
      <c r="F4868" s="55" t="s">
        <v>1289</v>
      </c>
      <c r="I4868" s="55" t="s">
        <v>157</v>
      </c>
      <c r="L4868" s="0" t="n">
        <v>52</v>
      </c>
      <c r="U4868" s="0" t="n">
        <v>454</v>
      </c>
      <c r="V4868" s="0" t="n">
        <v>1</v>
      </c>
      <c r="W4868" s="60" t="n">
        <v>46258</v>
      </c>
      <c r="X4868" s="55" t="n">
        <f aca="false">IF(I4868="Male",0,1)</f>
        <v>1</v>
      </c>
      <c r="Y4868" s="55" t="n">
        <f aca="false">IF(OR(I4868="DNB",I4868="Dry DNB"),1,0)</f>
        <v>0</v>
      </c>
      <c r="Z4868" s="55" t="n">
        <f aca="false">IF(ISNUMBER(W4868),A4868-W4868,"")</f>
        <v>51</v>
      </c>
      <c r="AA4868" s="55" t="n">
        <f aca="false">MATCH(A4868,DATAS,0)</f>
        <v>1</v>
      </c>
      <c r="AB4868" s="55" t="n">
        <f aca="false">IF(AND(E4868&gt;0,OR(AND(B4868&gt;=1,B4868&lt;=6),B4868=10)),1,0)</f>
        <v>0</v>
      </c>
      <c r="AC4868" s="55" t="n">
        <f aca="false">IF(AND(E4868&gt;0,B4868=10),1,0)</f>
        <v>0</v>
      </c>
      <c r="AD4868" s="0" t="str">
        <f aca="false">IF(AND(C4867=C4868,AA4867=AA4868-1),AB4867,"")</f>
        <v/>
      </c>
      <c r="AE4868" s="0" t="str">
        <f aca="false">IF(AND(C4867=C4868,AA4867=AA4868-1),AC4867,"")</f>
        <v/>
      </c>
      <c r="AF4868" s="0" t="str">
        <f aca="false">IF(AA4868=1,"",IF(AND(AB4868=1,AD4868&lt;&gt;1),1,0))</f>
        <v/>
      </c>
      <c r="AG4868" s="0" t="str">
        <f aca="false">IF(AA4868=1,"",IF(AND(AC4868=1,AE4868&lt;&gt;1),1,0))</f>
        <v/>
      </c>
      <c r="AH4868" s="60" t="str">
        <f aca="false">IF(AND(E4868&gt;0,AA4868&lt;2,NOT(AND(C4869=C4868,AA4869=AA4868+1))),INDEX(DATAS,AA4868+1),"")</f>
        <v/>
      </c>
      <c r="AI4868" s="60" t="str">
        <f aca="false">IF(AND(AC4868=1,AA4868&lt;2),IF(AND(C4869=C4868,AA4869=AA4868+1),IF(AC4869=1,"",INDEX(DATAS,AA4868+1)),INDEX(DATAS,AA4868+1)),"")</f>
        <v/>
      </c>
    </row>
    <row r="4869" customFormat="false" ht="15" hidden="false" customHeight="false" outlineLevel="0" collapsed="false">
      <c r="A4869" s="60" t="n">
        <v>46310</v>
      </c>
      <c r="B4869" s="0" t="n">
        <v>8</v>
      </c>
      <c r="C4869" s="0" t="n">
        <v>6753</v>
      </c>
      <c r="E4869" s="0" t="n">
        <v>0</v>
      </c>
      <c r="F4869" s="55" t="s">
        <v>1289</v>
      </c>
      <c r="I4869" s="55" t="s">
        <v>157</v>
      </c>
      <c r="L4869" s="0" t="n">
        <v>53</v>
      </c>
      <c r="U4869" s="0" t="n">
        <v>455</v>
      </c>
      <c r="V4869" s="0" t="n">
        <v>1</v>
      </c>
      <c r="W4869" s="60" t="n">
        <v>46258</v>
      </c>
      <c r="X4869" s="55" t="n">
        <f aca="false">IF(I4869="Male",0,1)</f>
        <v>1</v>
      </c>
      <c r="Y4869" s="55" t="n">
        <f aca="false">IF(OR(I4869="DNB",I4869="Dry DNB"),1,0)</f>
        <v>0</v>
      </c>
      <c r="Z4869" s="55" t="n">
        <f aca="false">IF(ISNUMBER(W4869),A4869-W4869,"")</f>
        <v>52</v>
      </c>
      <c r="AA4869" s="55" t="n">
        <f aca="false">MATCH(A4869,DATAS,0)</f>
        <v>2</v>
      </c>
      <c r="AB4869" s="55" t="n">
        <f aca="false">IF(AND(E4869&gt;0,OR(AND(B4869&gt;=1,B4869&lt;=6),B4869=10)),1,0)</f>
        <v>0</v>
      </c>
      <c r="AC4869" s="55" t="n">
        <f aca="false">IF(AND(E4869&gt;0,B4869=10),1,0)</f>
        <v>0</v>
      </c>
      <c r="AD4869" s="55" t="n">
        <f aca="false">IF(AND(C4868=C4869,AA4868=AA4869-1),AB4868,"")</f>
        <v>0</v>
      </c>
      <c r="AE4869" s="55" t="n">
        <f aca="false">IF(AND(C4868=C4869,AA4868=AA4869-1),AC4868,"")</f>
        <v>0</v>
      </c>
      <c r="AF4869" s="55" t="n">
        <f aca="false">IF(AA4869=1,"",IF(AND(AB4869=1,AD4869&lt;&gt;1),1,0))</f>
        <v>0</v>
      </c>
      <c r="AG4869" s="55" t="n">
        <f aca="false">IF(AA4869=1,"",IF(AND(AC4869=1,AE4869&lt;&gt;1),1,0))</f>
        <v>0</v>
      </c>
      <c r="AH4869" s="60" t="str">
        <f aca="false">IF(AND(E4869&gt;0,AA4869&lt;2,NOT(AND(C4870=C4869,AA4870=AA4869+1))),INDEX(DATAS,AA4869+1),"")</f>
        <v/>
      </c>
      <c r="AI4869" s="60" t="str">
        <f aca="false">IF(AND(AC4869=1,AA4869&lt;2),IF(AND(C4870=C4869,AA4870=AA4869+1),IF(AC4870=1,"",INDEX(DATAS,AA4869+1)),INDEX(DATAS,AA4869+1)),"")</f>
        <v/>
      </c>
    </row>
    <row r="4870" customFormat="false" ht="15" hidden="false" customHeight="false" outlineLevel="0" collapsed="false">
      <c r="A4870" s="60" t="n">
        <v>46309</v>
      </c>
      <c r="B4870" s="0" t="n">
        <v>8</v>
      </c>
      <c r="C4870" s="0" t="n">
        <v>6755</v>
      </c>
      <c r="E4870" s="0" t="n">
        <v>0</v>
      </c>
      <c r="F4870" s="55" t="s">
        <v>1290</v>
      </c>
      <c r="I4870" s="55" t="s">
        <v>157</v>
      </c>
      <c r="L4870" s="0" t="n">
        <v>49</v>
      </c>
      <c r="U4870" s="0" t="n">
        <v>452</v>
      </c>
      <c r="V4870" s="0" t="n">
        <v>1</v>
      </c>
      <c r="W4870" s="60" t="n">
        <v>46261</v>
      </c>
      <c r="X4870" s="55" t="n">
        <f aca="false">IF(I4870="Male",0,1)</f>
        <v>1</v>
      </c>
      <c r="Y4870" s="55" t="n">
        <f aca="false">IF(OR(I4870="DNB",I4870="Dry DNB"),1,0)</f>
        <v>0</v>
      </c>
      <c r="Z4870" s="55" t="n">
        <f aca="false">IF(ISNUMBER(W4870),A4870-W4870,"")</f>
        <v>48</v>
      </c>
      <c r="AA4870" s="55" t="n">
        <f aca="false">MATCH(A4870,DATAS,0)</f>
        <v>1</v>
      </c>
      <c r="AB4870" s="55" t="n">
        <f aca="false">IF(AND(E4870&gt;0,OR(AND(B4870&gt;=1,B4870&lt;=6),B4870=10)),1,0)</f>
        <v>0</v>
      </c>
      <c r="AC4870" s="55" t="n">
        <f aca="false">IF(AND(E4870&gt;0,B4870=10),1,0)</f>
        <v>0</v>
      </c>
      <c r="AD4870" s="0" t="str">
        <f aca="false">IF(AND(C4869=C4870,AA4869=AA4870-1),AB4869,"")</f>
        <v/>
      </c>
      <c r="AE4870" s="0" t="str">
        <f aca="false">IF(AND(C4869=C4870,AA4869=AA4870-1),AC4869,"")</f>
        <v/>
      </c>
      <c r="AF4870" s="0" t="str">
        <f aca="false">IF(AA4870=1,"",IF(AND(AB4870=1,AD4870&lt;&gt;1),1,0))</f>
        <v/>
      </c>
      <c r="AG4870" s="0" t="str">
        <f aca="false">IF(AA4870=1,"",IF(AND(AC4870=1,AE4870&lt;&gt;1),1,0))</f>
        <v/>
      </c>
      <c r="AH4870" s="60" t="str">
        <f aca="false">IF(AND(E4870&gt;0,AA4870&lt;2,NOT(AND(C4871=C4870,AA4871=AA4870+1))),INDEX(DATAS,AA4870+1),"")</f>
        <v/>
      </c>
      <c r="AI4870" s="60" t="str">
        <f aca="false">IF(AND(AC4870=1,AA4870&lt;2),IF(AND(C4871=C4870,AA4871=AA4870+1),IF(AC4871=1,"",INDEX(DATAS,AA4870+1)),INDEX(DATAS,AA4870+1)),"")</f>
        <v/>
      </c>
    </row>
    <row r="4871" customFormat="false" ht="15" hidden="false" customHeight="false" outlineLevel="0" collapsed="false">
      <c r="A4871" s="60" t="n">
        <v>46310</v>
      </c>
      <c r="B4871" s="0" t="n">
        <v>8</v>
      </c>
      <c r="C4871" s="0" t="n">
        <v>6755</v>
      </c>
      <c r="E4871" s="0" t="n">
        <v>0</v>
      </c>
      <c r="F4871" s="55" t="s">
        <v>1290</v>
      </c>
      <c r="I4871" s="55" t="s">
        <v>157</v>
      </c>
      <c r="L4871" s="0" t="n">
        <v>50</v>
      </c>
      <c r="U4871" s="0" t="n">
        <v>453</v>
      </c>
      <c r="V4871" s="0" t="n">
        <v>1</v>
      </c>
      <c r="W4871" s="60" t="n">
        <v>46261</v>
      </c>
      <c r="X4871" s="55" t="n">
        <f aca="false">IF(I4871="Male",0,1)</f>
        <v>1</v>
      </c>
      <c r="Y4871" s="55" t="n">
        <f aca="false">IF(OR(I4871="DNB",I4871="Dry DNB"),1,0)</f>
        <v>0</v>
      </c>
      <c r="Z4871" s="55" t="n">
        <f aca="false">IF(ISNUMBER(W4871),A4871-W4871,"")</f>
        <v>49</v>
      </c>
      <c r="AA4871" s="55" t="n">
        <f aca="false">MATCH(A4871,DATAS,0)</f>
        <v>2</v>
      </c>
      <c r="AB4871" s="55" t="n">
        <f aca="false">IF(AND(E4871&gt;0,OR(AND(B4871&gt;=1,B4871&lt;=6),B4871=10)),1,0)</f>
        <v>0</v>
      </c>
      <c r="AC4871" s="55" t="n">
        <f aca="false">IF(AND(E4871&gt;0,B4871=10),1,0)</f>
        <v>0</v>
      </c>
      <c r="AD4871" s="55" t="n">
        <f aca="false">IF(AND(C4870=C4871,AA4870=AA4871-1),AB4870,"")</f>
        <v>0</v>
      </c>
      <c r="AE4871" s="55" t="n">
        <f aca="false">IF(AND(C4870=C4871,AA4870=AA4871-1),AC4870,"")</f>
        <v>0</v>
      </c>
      <c r="AF4871" s="55" t="n">
        <f aca="false">IF(AA4871=1,"",IF(AND(AB4871=1,AD4871&lt;&gt;1),1,0))</f>
        <v>0</v>
      </c>
      <c r="AG4871" s="55" t="n">
        <f aca="false">IF(AA4871=1,"",IF(AND(AC4871=1,AE4871&lt;&gt;1),1,0))</f>
        <v>0</v>
      </c>
      <c r="AH4871" s="60" t="str">
        <f aca="false">IF(AND(E4871&gt;0,AA4871&lt;2,NOT(AND(C4872=C4871,AA4872=AA4871+1))),INDEX(DATAS,AA4871+1),"")</f>
        <v/>
      </c>
      <c r="AI4871" s="60" t="str">
        <f aca="false">IF(AND(AC4871=1,AA4871&lt;2),IF(AND(C4872=C4871,AA4872=AA4871+1),IF(AC4872=1,"",INDEX(DATAS,AA4871+1)),INDEX(DATAS,AA4871+1)),"")</f>
        <v/>
      </c>
    </row>
    <row r="4872" customFormat="false" ht="15" hidden="false" customHeight="false" outlineLevel="0" collapsed="false">
      <c r="A4872" s="60" t="n">
        <v>46309</v>
      </c>
      <c r="B4872" s="0" t="n">
        <v>8</v>
      </c>
      <c r="C4872" s="0" t="n">
        <v>6756</v>
      </c>
      <c r="E4872" s="0" t="n">
        <v>0</v>
      </c>
      <c r="F4872" s="55" t="s">
        <v>1290</v>
      </c>
      <c r="I4872" s="55" t="s">
        <v>157</v>
      </c>
      <c r="L4872" s="0" t="n">
        <v>50</v>
      </c>
      <c r="U4872" s="0" t="n">
        <v>452</v>
      </c>
      <c r="V4872" s="0" t="n">
        <v>1</v>
      </c>
      <c r="W4872" s="60" t="n">
        <v>46260</v>
      </c>
      <c r="X4872" s="55" t="n">
        <f aca="false">IF(I4872="Male",0,1)</f>
        <v>1</v>
      </c>
      <c r="Y4872" s="55" t="n">
        <f aca="false">IF(OR(I4872="DNB",I4872="Dry DNB"),1,0)</f>
        <v>0</v>
      </c>
      <c r="Z4872" s="55" t="n">
        <f aca="false">IF(ISNUMBER(W4872),A4872-W4872,"")</f>
        <v>49</v>
      </c>
      <c r="AA4872" s="55" t="n">
        <f aca="false">MATCH(A4872,DATAS,0)</f>
        <v>1</v>
      </c>
      <c r="AB4872" s="55" t="n">
        <f aca="false">IF(AND(E4872&gt;0,OR(AND(B4872&gt;=1,B4872&lt;=6),B4872=10)),1,0)</f>
        <v>0</v>
      </c>
      <c r="AC4872" s="55" t="n">
        <f aca="false">IF(AND(E4872&gt;0,B4872=10),1,0)</f>
        <v>0</v>
      </c>
      <c r="AD4872" s="0" t="str">
        <f aca="false">IF(AND(C4871=C4872,AA4871=AA4872-1),AB4871,"")</f>
        <v/>
      </c>
      <c r="AE4872" s="0" t="str">
        <f aca="false">IF(AND(C4871=C4872,AA4871=AA4872-1),AC4871,"")</f>
        <v/>
      </c>
      <c r="AF4872" s="0" t="str">
        <f aca="false">IF(AA4872=1,"",IF(AND(AB4872=1,AD4872&lt;&gt;1),1,0))</f>
        <v/>
      </c>
      <c r="AG4872" s="0" t="str">
        <f aca="false">IF(AA4872=1,"",IF(AND(AC4872=1,AE4872&lt;&gt;1),1,0))</f>
        <v/>
      </c>
      <c r="AH4872" s="60" t="str">
        <f aca="false">IF(AND(E4872&gt;0,AA4872&lt;2,NOT(AND(C4873=C4872,AA4873=AA4872+1))),INDEX(DATAS,AA4872+1),"")</f>
        <v/>
      </c>
      <c r="AI4872" s="60" t="str">
        <f aca="false">IF(AND(AC4872=1,AA4872&lt;2),IF(AND(C4873=C4872,AA4873=AA4872+1),IF(AC4873=1,"",INDEX(DATAS,AA4872+1)),INDEX(DATAS,AA4872+1)),"")</f>
        <v/>
      </c>
    </row>
    <row r="4873" customFormat="false" ht="15" hidden="false" customHeight="false" outlineLevel="0" collapsed="false">
      <c r="A4873" s="60" t="n">
        <v>46310</v>
      </c>
      <c r="B4873" s="0" t="n">
        <v>8</v>
      </c>
      <c r="C4873" s="0" t="n">
        <v>6756</v>
      </c>
      <c r="E4873" s="0" t="n">
        <v>0</v>
      </c>
      <c r="F4873" s="55" t="s">
        <v>1290</v>
      </c>
      <c r="I4873" s="55" t="s">
        <v>157</v>
      </c>
      <c r="L4873" s="0" t="n">
        <v>51</v>
      </c>
      <c r="U4873" s="0" t="n">
        <v>453</v>
      </c>
      <c r="V4873" s="0" t="n">
        <v>1</v>
      </c>
      <c r="W4873" s="60" t="n">
        <v>46260</v>
      </c>
      <c r="X4873" s="55" t="n">
        <f aca="false">IF(I4873="Male",0,1)</f>
        <v>1</v>
      </c>
      <c r="Y4873" s="55" t="n">
        <f aca="false">IF(OR(I4873="DNB",I4873="Dry DNB"),1,0)</f>
        <v>0</v>
      </c>
      <c r="Z4873" s="55" t="n">
        <f aca="false">IF(ISNUMBER(W4873),A4873-W4873,"")</f>
        <v>50</v>
      </c>
      <c r="AA4873" s="55" t="n">
        <f aca="false">MATCH(A4873,DATAS,0)</f>
        <v>2</v>
      </c>
      <c r="AB4873" s="55" t="n">
        <f aca="false">IF(AND(E4873&gt;0,OR(AND(B4873&gt;=1,B4873&lt;=6),B4873=10)),1,0)</f>
        <v>0</v>
      </c>
      <c r="AC4873" s="55" t="n">
        <f aca="false">IF(AND(E4873&gt;0,B4873=10),1,0)</f>
        <v>0</v>
      </c>
      <c r="AD4873" s="55" t="n">
        <f aca="false">IF(AND(C4872=C4873,AA4872=AA4873-1),AB4872,"")</f>
        <v>0</v>
      </c>
      <c r="AE4873" s="55" t="n">
        <f aca="false">IF(AND(C4872=C4873,AA4872=AA4873-1),AC4872,"")</f>
        <v>0</v>
      </c>
      <c r="AF4873" s="55" t="n">
        <f aca="false">IF(AA4873=1,"",IF(AND(AB4873=1,AD4873&lt;&gt;1),1,0))</f>
        <v>0</v>
      </c>
      <c r="AG4873" s="55" t="n">
        <f aca="false">IF(AA4873=1,"",IF(AND(AC4873=1,AE4873&lt;&gt;1),1,0))</f>
        <v>0</v>
      </c>
      <c r="AH4873" s="60" t="str">
        <f aca="false">IF(AND(E4873&gt;0,AA4873&lt;2,NOT(AND(C4874=C4873,AA4874=AA4873+1))),INDEX(DATAS,AA4873+1),"")</f>
        <v/>
      </c>
      <c r="AI4873" s="60" t="str">
        <f aca="false">IF(AND(AC4873=1,AA4873&lt;2),IF(AND(C4874=C4873,AA4874=AA4873+1),IF(AC4874=1,"",INDEX(DATAS,AA4873+1)),INDEX(DATAS,AA4873+1)),"")</f>
        <v/>
      </c>
    </row>
    <row r="4874" customFormat="false" ht="15" hidden="false" customHeight="false" outlineLevel="0" collapsed="false">
      <c r="A4874" s="60" t="n">
        <v>46309</v>
      </c>
      <c r="B4874" s="0" t="n">
        <v>8</v>
      </c>
      <c r="C4874" s="0" t="n">
        <v>6757</v>
      </c>
      <c r="E4874" s="0" t="n">
        <v>0</v>
      </c>
      <c r="F4874" s="55" t="s">
        <v>1290</v>
      </c>
      <c r="I4874" s="55" t="s">
        <v>157</v>
      </c>
      <c r="L4874" s="0" t="n">
        <v>57</v>
      </c>
      <c r="U4874" s="0" t="n">
        <v>452</v>
      </c>
      <c r="V4874" s="0" t="n">
        <v>1</v>
      </c>
      <c r="W4874" s="60" t="n">
        <v>46253</v>
      </c>
      <c r="X4874" s="55" t="n">
        <f aca="false">IF(I4874="Male",0,1)</f>
        <v>1</v>
      </c>
      <c r="Y4874" s="55" t="n">
        <f aca="false">IF(OR(I4874="DNB",I4874="Dry DNB"),1,0)</f>
        <v>0</v>
      </c>
      <c r="Z4874" s="55" t="n">
        <f aca="false">IF(ISNUMBER(W4874),A4874-W4874,"")</f>
        <v>56</v>
      </c>
      <c r="AA4874" s="55" t="n">
        <f aca="false">MATCH(A4874,DATAS,0)</f>
        <v>1</v>
      </c>
      <c r="AB4874" s="55" t="n">
        <f aca="false">IF(AND(E4874&gt;0,OR(AND(B4874&gt;=1,B4874&lt;=6),B4874=10)),1,0)</f>
        <v>0</v>
      </c>
      <c r="AC4874" s="55" t="n">
        <f aca="false">IF(AND(E4874&gt;0,B4874=10),1,0)</f>
        <v>0</v>
      </c>
      <c r="AD4874" s="0" t="str">
        <f aca="false">IF(AND(C4873=C4874,AA4873=AA4874-1),AB4873,"")</f>
        <v/>
      </c>
      <c r="AE4874" s="0" t="str">
        <f aca="false">IF(AND(C4873=C4874,AA4873=AA4874-1),AC4873,"")</f>
        <v/>
      </c>
      <c r="AF4874" s="0" t="str">
        <f aca="false">IF(AA4874=1,"",IF(AND(AB4874=1,AD4874&lt;&gt;1),1,0))</f>
        <v/>
      </c>
      <c r="AG4874" s="0" t="str">
        <f aca="false">IF(AA4874=1,"",IF(AND(AC4874=1,AE4874&lt;&gt;1),1,0))</f>
        <v/>
      </c>
      <c r="AH4874" s="60" t="str">
        <f aca="false">IF(AND(E4874&gt;0,AA4874&lt;2,NOT(AND(C4875=C4874,AA4875=AA4874+1))),INDEX(DATAS,AA4874+1),"")</f>
        <v/>
      </c>
      <c r="AI4874" s="60" t="str">
        <f aca="false">IF(AND(AC4874=1,AA4874&lt;2),IF(AND(C4875=C4874,AA4875=AA4874+1),IF(AC4875=1,"",INDEX(DATAS,AA4874+1)),INDEX(DATAS,AA4874+1)),"")</f>
        <v/>
      </c>
    </row>
    <row r="4875" customFormat="false" ht="15" hidden="false" customHeight="false" outlineLevel="0" collapsed="false">
      <c r="A4875" s="60" t="n">
        <v>46310</v>
      </c>
      <c r="B4875" s="0" t="n">
        <v>8</v>
      </c>
      <c r="C4875" s="0" t="n">
        <v>6757</v>
      </c>
      <c r="E4875" s="0" t="n">
        <v>0</v>
      </c>
      <c r="F4875" s="55" t="s">
        <v>1290</v>
      </c>
      <c r="I4875" s="55" t="s">
        <v>157</v>
      </c>
      <c r="L4875" s="0" t="n">
        <v>58</v>
      </c>
      <c r="U4875" s="0" t="n">
        <v>453</v>
      </c>
      <c r="V4875" s="0" t="n">
        <v>1</v>
      </c>
      <c r="W4875" s="60" t="n">
        <v>46253</v>
      </c>
      <c r="X4875" s="55" t="n">
        <f aca="false">IF(I4875="Male",0,1)</f>
        <v>1</v>
      </c>
      <c r="Y4875" s="55" t="n">
        <f aca="false">IF(OR(I4875="DNB",I4875="Dry DNB"),1,0)</f>
        <v>0</v>
      </c>
      <c r="Z4875" s="55" t="n">
        <f aca="false">IF(ISNUMBER(W4875),A4875-W4875,"")</f>
        <v>57</v>
      </c>
      <c r="AA4875" s="55" t="n">
        <f aca="false">MATCH(A4875,DATAS,0)</f>
        <v>2</v>
      </c>
      <c r="AB4875" s="55" t="n">
        <f aca="false">IF(AND(E4875&gt;0,OR(AND(B4875&gt;=1,B4875&lt;=6),B4875=10)),1,0)</f>
        <v>0</v>
      </c>
      <c r="AC4875" s="55" t="n">
        <f aca="false">IF(AND(E4875&gt;0,B4875=10),1,0)</f>
        <v>0</v>
      </c>
      <c r="AD4875" s="55" t="n">
        <f aca="false">IF(AND(C4874=C4875,AA4874=AA4875-1),AB4874,"")</f>
        <v>0</v>
      </c>
      <c r="AE4875" s="55" t="n">
        <f aca="false">IF(AND(C4874=C4875,AA4874=AA4875-1),AC4874,"")</f>
        <v>0</v>
      </c>
      <c r="AF4875" s="55" t="n">
        <f aca="false">IF(AA4875=1,"",IF(AND(AB4875=1,AD4875&lt;&gt;1),1,0))</f>
        <v>0</v>
      </c>
      <c r="AG4875" s="55" t="n">
        <f aca="false">IF(AA4875=1,"",IF(AND(AC4875=1,AE4875&lt;&gt;1),1,0))</f>
        <v>0</v>
      </c>
      <c r="AH4875" s="60" t="str">
        <f aca="false">IF(AND(E4875&gt;0,AA4875&lt;2,NOT(AND(C4876=C4875,AA4876=AA4875+1))),INDEX(DATAS,AA4875+1),"")</f>
        <v/>
      </c>
      <c r="AI4875" s="60" t="str">
        <f aca="false">IF(AND(AC4875=1,AA4875&lt;2),IF(AND(C4876=C4875,AA4876=AA4875+1),IF(AC4876=1,"",INDEX(DATAS,AA4875+1)),INDEX(DATAS,AA4875+1)),"")</f>
        <v/>
      </c>
    </row>
    <row r="4876" customFormat="false" ht="15" hidden="false" customHeight="false" outlineLevel="0" collapsed="false">
      <c r="A4876" s="60" t="n">
        <v>46309</v>
      </c>
      <c r="B4876" s="0" t="n">
        <v>11</v>
      </c>
      <c r="C4876" s="0" t="n">
        <v>6758</v>
      </c>
      <c r="E4876" s="0" t="n">
        <v>0</v>
      </c>
      <c r="F4876" s="55" t="s">
        <v>1290</v>
      </c>
      <c r="I4876" s="55" t="s">
        <v>187</v>
      </c>
      <c r="U4876" s="0" t="n">
        <v>452</v>
      </c>
      <c r="V4876" s="0" t="n">
        <v>2</v>
      </c>
      <c r="W4876" s="60" t="n">
        <v>46289</v>
      </c>
      <c r="X4876" s="55" t="n">
        <f aca="false">IF(I4876="Male",0,1)</f>
        <v>1</v>
      </c>
      <c r="Y4876" s="55" t="n">
        <f aca="false">IF(OR(I4876="DNB",I4876="Dry DNB"),1,0)</f>
        <v>0</v>
      </c>
      <c r="Z4876" s="55" t="n">
        <f aca="false">IF(ISNUMBER(W4876),A4876-W4876,"")</f>
        <v>20</v>
      </c>
      <c r="AA4876" s="55" t="n">
        <f aca="false">MATCH(A4876,DATAS,0)</f>
        <v>1</v>
      </c>
      <c r="AB4876" s="55" t="n">
        <f aca="false">IF(AND(E4876&gt;0,OR(AND(B4876&gt;=1,B4876&lt;=6),B4876=10)),1,0)</f>
        <v>0</v>
      </c>
      <c r="AC4876" s="55" t="n">
        <f aca="false">IF(AND(E4876&gt;0,B4876=10),1,0)</f>
        <v>0</v>
      </c>
      <c r="AD4876" s="0" t="str">
        <f aca="false">IF(AND(C4875=C4876,AA4875=AA4876-1),AB4875,"")</f>
        <v/>
      </c>
      <c r="AE4876" s="0" t="str">
        <f aca="false">IF(AND(C4875=C4876,AA4875=AA4876-1),AC4875,"")</f>
        <v/>
      </c>
      <c r="AF4876" s="0" t="str">
        <f aca="false">IF(AA4876=1,"",IF(AND(AB4876=1,AD4876&lt;&gt;1),1,0))</f>
        <v/>
      </c>
      <c r="AG4876" s="0" t="str">
        <f aca="false">IF(AA4876=1,"",IF(AND(AC4876=1,AE4876&lt;&gt;1),1,0))</f>
        <v/>
      </c>
      <c r="AH4876" s="60" t="str">
        <f aca="false">IF(AND(E4876&gt;0,AA4876&lt;2,NOT(AND(C4877=C4876,AA4877=AA4876+1))),INDEX(DATAS,AA4876+1),"")</f>
        <v/>
      </c>
      <c r="AI4876" s="60" t="str">
        <f aca="false">IF(AND(AC4876=1,AA4876&lt;2),IF(AND(C4877=C4876,AA4877=AA4876+1),IF(AC4877=1,"",INDEX(DATAS,AA4876+1)),INDEX(DATAS,AA4876+1)),"")</f>
        <v/>
      </c>
    </row>
    <row r="4877" customFormat="false" ht="15" hidden="false" customHeight="false" outlineLevel="0" collapsed="false">
      <c r="A4877" s="60" t="n">
        <v>46310</v>
      </c>
      <c r="B4877" s="0" t="n">
        <v>11</v>
      </c>
      <c r="C4877" s="0" t="n">
        <v>6758</v>
      </c>
      <c r="E4877" s="0" t="n">
        <v>0</v>
      </c>
      <c r="F4877" s="55" t="s">
        <v>1290</v>
      </c>
      <c r="I4877" s="55" t="s">
        <v>187</v>
      </c>
      <c r="U4877" s="0" t="n">
        <v>453</v>
      </c>
      <c r="V4877" s="0" t="n">
        <v>2</v>
      </c>
      <c r="W4877" s="60" t="n">
        <v>46289</v>
      </c>
      <c r="X4877" s="55" t="n">
        <f aca="false">IF(I4877="Male",0,1)</f>
        <v>1</v>
      </c>
      <c r="Y4877" s="55" t="n">
        <f aca="false">IF(OR(I4877="DNB",I4877="Dry DNB"),1,0)</f>
        <v>0</v>
      </c>
      <c r="Z4877" s="55" t="n">
        <f aca="false">IF(ISNUMBER(W4877),A4877-W4877,"")</f>
        <v>21</v>
      </c>
      <c r="AA4877" s="55" t="n">
        <f aca="false">MATCH(A4877,DATAS,0)</f>
        <v>2</v>
      </c>
      <c r="AB4877" s="55" t="n">
        <f aca="false">IF(AND(E4877&gt;0,OR(AND(B4877&gt;=1,B4877&lt;=6),B4877=10)),1,0)</f>
        <v>0</v>
      </c>
      <c r="AC4877" s="55" t="n">
        <f aca="false">IF(AND(E4877&gt;0,B4877=10),1,0)</f>
        <v>0</v>
      </c>
      <c r="AD4877" s="55" t="n">
        <f aca="false">IF(AND(C4876=C4877,AA4876=AA4877-1),AB4876,"")</f>
        <v>0</v>
      </c>
      <c r="AE4877" s="55" t="n">
        <f aca="false">IF(AND(C4876=C4877,AA4876=AA4877-1),AC4876,"")</f>
        <v>0</v>
      </c>
      <c r="AF4877" s="55" t="n">
        <f aca="false">IF(AA4877=1,"",IF(AND(AB4877=1,AD4877&lt;&gt;1),1,0))</f>
        <v>0</v>
      </c>
      <c r="AG4877" s="55" t="n">
        <f aca="false">IF(AA4877=1,"",IF(AND(AC4877=1,AE4877&lt;&gt;1),1,0))</f>
        <v>0</v>
      </c>
      <c r="AH4877" s="60" t="str">
        <f aca="false">IF(AND(E4877&gt;0,AA4877&lt;2,NOT(AND(C4878=C4877,AA4878=AA4877+1))),INDEX(DATAS,AA4877+1),"")</f>
        <v/>
      </c>
      <c r="AI4877" s="60" t="str">
        <f aca="false">IF(AND(AC4877=1,AA4877&lt;2),IF(AND(C4878=C4877,AA4878=AA4877+1),IF(AC4878=1,"",INDEX(DATAS,AA4877+1)),INDEX(DATAS,AA4877+1)),"")</f>
        <v/>
      </c>
    </row>
    <row r="4878" customFormat="false" ht="15" hidden="false" customHeight="false" outlineLevel="0" collapsed="false">
      <c r="A4878" s="60" t="n">
        <v>46309</v>
      </c>
      <c r="B4878" s="0" t="n">
        <v>11</v>
      </c>
      <c r="C4878" s="0" t="n">
        <v>6759</v>
      </c>
      <c r="E4878" s="0" t="n">
        <v>0</v>
      </c>
      <c r="F4878" s="55" t="s">
        <v>1290</v>
      </c>
      <c r="I4878" s="55" t="s">
        <v>187</v>
      </c>
      <c r="U4878" s="0" t="n">
        <v>452</v>
      </c>
      <c r="V4878" s="0" t="n">
        <v>2</v>
      </c>
      <c r="W4878" s="60" t="n">
        <v>46286</v>
      </c>
      <c r="X4878" s="55" t="n">
        <f aca="false">IF(I4878="Male",0,1)</f>
        <v>1</v>
      </c>
      <c r="Y4878" s="55" t="n">
        <f aca="false">IF(OR(I4878="DNB",I4878="Dry DNB"),1,0)</f>
        <v>0</v>
      </c>
      <c r="Z4878" s="55" t="n">
        <f aca="false">IF(ISNUMBER(W4878),A4878-W4878,"")</f>
        <v>23</v>
      </c>
      <c r="AA4878" s="55" t="n">
        <f aca="false">MATCH(A4878,DATAS,0)</f>
        <v>1</v>
      </c>
      <c r="AB4878" s="55" t="n">
        <f aca="false">IF(AND(E4878&gt;0,OR(AND(B4878&gt;=1,B4878&lt;=6),B4878=10)),1,0)</f>
        <v>0</v>
      </c>
      <c r="AC4878" s="55" t="n">
        <f aca="false">IF(AND(E4878&gt;0,B4878=10),1,0)</f>
        <v>0</v>
      </c>
      <c r="AD4878" s="0" t="str">
        <f aca="false">IF(AND(C4877=C4878,AA4877=AA4878-1),AB4877,"")</f>
        <v/>
      </c>
      <c r="AE4878" s="0" t="str">
        <f aca="false">IF(AND(C4877=C4878,AA4877=AA4878-1),AC4877,"")</f>
        <v/>
      </c>
      <c r="AF4878" s="0" t="str">
        <f aca="false">IF(AA4878=1,"",IF(AND(AB4878=1,AD4878&lt;&gt;1),1,0))</f>
        <v/>
      </c>
      <c r="AG4878" s="0" t="str">
        <f aca="false">IF(AA4878=1,"",IF(AND(AC4878=1,AE4878&lt;&gt;1),1,0))</f>
        <v/>
      </c>
      <c r="AH4878" s="60" t="str">
        <f aca="false">IF(AND(E4878&gt;0,AA4878&lt;2,NOT(AND(C4879=C4878,AA4879=AA4878+1))),INDEX(DATAS,AA4878+1),"")</f>
        <v/>
      </c>
      <c r="AI4878" s="60" t="str">
        <f aca="false">IF(AND(AC4878=1,AA4878&lt;2),IF(AND(C4879=C4878,AA4879=AA4878+1),IF(AC4879=1,"",INDEX(DATAS,AA4878+1)),INDEX(DATAS,AA4878+1)),"")</f>
        <v/>
      </c>
    </row>
    <row r="4879" customFormat="false" ht="15" hidden="false" customHeight="false" outlineLevel="0" collapsed="false">
      <c r="A4879" s="60" t="n">
        <v>46310</v>
      </c>
      <c r="B4879" s="0" t="n">
        <v>11</v>
      </c>
      <c r="C4879" s="0" t="n">
        <v>6759</v>
      </c>
      <c r="E4879" s="0" t="n">
        <v>0</v>
      </c>
      <c r="F4879" s="55" t="s">
        <v>1290</v>
      </c>
      <c r="I4879" s="55" t="s">
        <v>187</v>
      </c>
      <c r="U4879" s="0" t="n">
        <v>453</v>
      </c>
      <c r="V4879" s="0" t="n">
        <v>2</v>
      </c>
      <c r="W4879" s="60" t="n">
        <v>46286</v>
      </c>
      <c r="X4879" s="55" t="n">
        <f aca="false">IF(I4879="Male",0,1)</f>
        <v>1</v>
      </c>
      <c r="Y4879" s="55" t="n">
        <f aca="false">IF(OR(I4879="DNB",I4879="Dry DNB"),1,0)</f>
        <v>0</v>
      </c>
      <c r="Z4879" s="55" t="n">
        <f aca="false">IF(ISNUMBER(W4879),A4879-W4879,"")</f>
        <v>24</v>
      </c>
      <c r="AA4879" s="55" t="n">
        <f aca="false">MATCH(A4879,DATAS,0)</f>
        <v>2</v>
      </c>
      <c r="AB4879" s="55" t="n">
        <f aca="false">IF(AND(E4879&gt;0,OR(AND(B4879&gt;=1,B4879&lt;=6),B4879=10)),1,0)</f>
        <v>0</v>
      </c>
      <c r="AC4879" s="55" t="n">
        <f aca="false">IF(AND(E4879&gt;0,B4879=10),1,0)</f>
        <v>0</v>
      </c>
      <c r="AD4879" s="55" t="n">
        <f aca="false">IF(AND(C4878=C4879,AA4878=AA4879-1),AB4878,"")</f>
        <v>0</v>
      </c>
      <c r="AE4879" s="55" t="n">
        <f aca="false">IF(AND(C4878=C4879,AA4878=AA4879-1),AC4878,"")</f>
        <v>0</v>
      </c>
      <c r="AF4879" s="55" t="n">
        <f aca="false">IF(AA4879=1,"",IF(AND(AB4879=1,AD4879&lt;&gt;1),1,0))</f>
        <v>0</v>
      </c>
      <c r="AG4879" s="55" t="n">
        <f aca="false">IF(AA4879=1,"",IF(AND(AC4879=1,AE4879&lt;&gt;1),1,0))</f>
        <v>0</v>
      </c>
      <c r="AH4879" s="60" t="str">
        <f aca="false">IF(AND(E4879&gt;0,AA4879&lt;2,NOT(AND(C4880=C4879,AA4880=AA4879+1))),INDEX(DATAS,AA4879+1),"")</f>
        <v/>
      </c>
      <c r="AI4879" s="60" t="str">
        <f aca="false">IF(AND(AC4879=1,AA4879&lt;2),IF(AND(C4880=C4879,AA4880=AA4879+1),IF(AC4880=1,"",INDEX(DATAS,AA4879+1)),INDEX(DATAS,AA4879+1)),"")</f>
        <v/>
      </c>
    </row>
    <row r="4880" customFormat="false" ht="15" hidden="false" customHeight="false" outlineLevel="0" collapsed="false">
      <c r="A4880" s="60" t="n">
        <v>46309</v>
      </c>
      <c r="B4880" s="0" t="n">
        <v>8</v>
      </c>
      <c r="C4880" s="0" t="n">
        <v>6760</v>
      </c>
      <c r="E4880" s="0" t="n">
        <v>0</v>
      </c>
      <c r="F4880" s="55" t="s">
        <v>1290</v>
      </c>
      <c r="I4880" s="55" t="s">
        <v>157</v>
      </c>
      <c r="L4880" s="0" t="n">
        <v>57</v>
      </c>
      <c r="U4880" s="0" t="n">
        <v>452</v>
      </c>
      <c r="V4880" s="0" t="n">
        <v>1</v>
      </c>
      <c r="W4880" s="60" t="n">
        <v>46253</v>
      </c>
      <c r="X4880" s="55" t="n">
        <f aca="false">IF(I4880="Male",0,1)</f>
        <v>1</v>
      </c>
      <c r="Y4880" s="55" t="n">
        <f aca="false">IF(OR(I4880="DNB",I4880="Dry DNB"),1,0)</f>
        <v>0</v>
      </c>
      <c r="Z4880" s="55" t="n">
        <f aca="false">IF(ISNUMBER(W4880),A4880-W4880,"")</f>
        <v>56</v>
      </c>
      <c r="AA4880" s="55" t="n">
        <f aca="false">MATCH(A4880,DATAS,0)</f>
        <v>1</v>
      </c>
      <c r="AB4880" s="55" t="n">
        <f aca="false">IF(AND(E4880&gt;0,OR(AND(B4880&gt;=1,B4880&lt;=6),B4880=10)),1,0)</f>
        <v>0</v>
      </c>
      <c r="AC4880" s="55" t="n">
        <f aca="false">IF(AND(E4880&gt;0,B4880=10),1,0)</f>
        <v>0</v>
      </c>
      <c r="AD4880" s="0" t="str">
        <f aca="false">IF(AND(C4879=C4880,AA4879=AA4880-1),AB4879,"")</f>
        <v/>
      </c>
      <c r="AE4880" s="0" t="str">
        <f aca="false">IF(AND(C4879=C4880,AA4879=AA4880-1),AC4879,"")</f>
        <v/>
      </c>
      <c r="AF4880" s="0" t="str">
        <f aca="false">IF(AA4880=1,"",IF(AND(AB4880=1,AD4880&lt;&gt;1),1,0))</f>
        <v/>
      </c>
      <c r="AG4880" s="0" t="str">
        <f aca="false">IF(AA4880=1,"",IF(AND(AC4880=1,AE4880&lt;&gt;1),1,0))</f>
        <v/>
      </c>
      <c r="AH4880" s="60" t="str">
        <f aca="false">IF(AND(E4880&gt;0,AA4880&lt;2,NOT(AND(C4881=C4880,AA4881=AA4880+1))),INDEX(DATAS,AA4880+1),"")</f>
        <v/>
      </c>
      <c r="AI4880" s="60" t="str">
        <f aca="false">IF(AND(AC4880=1,AA4880&lt;2),IF(AND(C4881=C4880,AA4881=AA4880+1),IF(AC4881=1,"",INDEX(DATAS,AA4880+1)),INDEX(DATAS,AA4880+1)),"")</f>
        <v/>
      </c>
    </row>
    <row r="4881" customFormat="false" ht="15" hidden="false" customHeight="false" outlineLevel="0" collapsed="false">
      <c r="A4881" s="60" t="n">
        <v>46310</v>
      </c>
      <c r="B4881" s="0" t="n">
        <v>8</v>
      </c>
      <c r="C4881" s="0" t="n">
        <v>6760</v>
      </c>
      <c r="E4881" s="0" t="n">
        <v>0</v>
      </c>
      <c r="F4881" s="55" t="s">
        <v>1290</v>
      </c>
      <c r="I4881" s="55" t="s">
        <v>157</v>
      </c>
      <c r="L4881" s="0" t="n">
        <v>58</v>
      </c>
      <c r="U4881" s="0" t="n">
        <v>453</v>
      </c>
      <c r="V4881" s="0" t="n">
        <v>1</v>
      </c>
      <c r="W4881" s="60" t="n">
        <v>46253</v>
      </c>
      <c r="X4881" s="55" t="n">
        <f aca="false">IF(I4881="Male",0,1)</f>
        <v>1</v>
      </c>
      <c r="Y4881" s="55" t="n">
        <f aca="false">IF(OR(I4881="DNB",I4881="Dry DNB"),1,0)</f>
        <v>0</v>
      </c>
      <c r="Z4881" s="55" t="n">
        <f aca="false">IF(ISNUMBER(W4881),A4881-W4881,"")</f>
        <v>57</v>
      </c>
      <c r="AA4881" s="55" t="n">
        <f aca="false">MATCH(A4881,DATAS,0)</f>
        <v>2</v>
      </c>
      <c r="AB4881" s="55" t="n">
        <f aca="false">IF(AND(E4881&gt;0,OR(AND(B4881&gt;=1,B4881&lt;=6),B4881=10)),1,0)</f>
        <v>0</v>
      </c>
      <c r="AC4881" s="55" t="n">
        <f aca="false">IF(AND(E4881&gt;0,B4881=10),1,0)</f>
        <v>0</v>
      </c>
      <c r="AD4881" s="55" t="n">
        <f aca="false">IF(AND(C4880=C4881,AA4880=AA4881-1),AB4880,"")</f>
        <v>0</v>
      </c>
      <c r="AE4881" s="55" t="n">
        <f aca="false">IF(AND(C4880=C4881,AA4880=AA4881-1),AC4880,"")</f>
        <v>0</v>
      </c>
      <c r="AF4881" s="55" t="n">
        <f aca="false">IF(AA4881=1,"",IF(AND(AB4881=1,AD4881&lt;&gt;1),1,0))</f>
        <v>0</v>
      </c>
      <c r="AG4881" s="55" t="n">
        <f aca="false">IF(AA4881=1,"",IF(AND(AC4881=1,AE4881&lt;&gt;1),1,0))</f>
        <v>0</v>
      </c>
      <c r="AH4881" s="60" t="str">
        <f aca="false">IF(AND(E4881&gt;0,AA4881&lt;2,NOT(AND(C4882=C4881,AA4882=AA4881+1))),INDEX(DATAS,AA4881+1),"")</f>
        <v/>
      </c>
      <c r="AI4881" s="60" t="str">
        <f aca="false">IF(AND(AC4881=1,AA4881&lt;2),IF(AND(C4882=C4881,AA4882=AA4881+1),IF(AC4882=1,"",INDEX(DATAS,AA4881+1)),INDEX(DATAS,AA4881+1)),"")</f>
        <v/>
      </c>
    </row>
    <row r="4882" customFormat="false" ht="15" hidden="false" customHeight="false" outlineLevel="0" collapsed="false">
      <c r="A4882" s="60" t="n">
        <v>46309</v>
      </c>
      <c r="B4882" s="0" t="n">
        <v>8</v>
      </c>
      <c r="C4882" s="0" t="n">
        <v>6761</v>
      </c>
      <c r="E4882" s="0" t="n">
        <v>0</v>
      </c>
      <c r="F4882" s="55" t="s">
        <v>1290</v>
      </c>
      <c r="I4882" s="55" t="s">
        <v>157</v>
      </c>
      <c r="L4882" s="0" t="n">
        <v>50</v>
      </c>
      <c r="U4882" s="0" t="n">
        <v>452</v>
      </c>
      <c r="V4882" s="0" t="n">
        <v>1</v>
      </c>
      <c r="W4882" s="60" t="n">
        <v>46260</v>
      </c>
      <c r="X4882" s="55" t="n">
        <f aca="false">IF(I4882="Male",0,1)</f>
        <v>1</v>
      </c>
      <c r="Y4882" s="55" t="n">
        <f aca="false">IF(OR(I4882="DNB",I4882="Dry DNB"),1,0)</f>
        <v>0</v>
      </c>
      <c r="Z4882" s="55" t="n">
        <f aca="false">IF(ISNUMBER(W4882),A4882-W4882,"")</f>
        <v>49</v>
      </c>
      <c r="AA4882" s="55" t="n">
        <f aca="false">MATCH(A4882,DATAS,0)</f>
        <v>1</v>
      </c>
      <c r="AB4882" s="55" t="n">
        <f aca="false">IF(AND(E4882&gt;0,OR(AND(B4882&gt;=1,B4882&lt;=6),B4882=10)),1,0)</f>
        <v>0</v>
      </c>
      <c r="AC4882" s="55" t="n">
        <f aca="false">IF(AND(E4882&gt;0,B4882=10),1,0)</f>
        <v>0</v>
      </c>
      <c r="AD4882" s="0" t="str">
        <f aca="false">IF(AND(C4881=C4882,AA4881=AA4882-1),AB4881,"")</f>
        <v/>
      </c>
      <c r="AE4882" s="0" t="str">
        <f aca="false">IF(AND(C4881=C4882,AA4881=AA4882-1),AC4881,"")</f>
        <v/>
      </c>
      <c r="AF4882" s="0" t="str">
        <f aca="false">IF(AA4882=1,"",IF(AND(AB4882=1,AD4882&lt;&gt;1),1,0))</f>
        <v/>
      </c>
      <c r="AG4882" s="0" t="str">
        <f aca="false">IF(AA4882=1,"",IF(AND(AC4882=1,AE4882&lt;&gt;1),1,0))</f>
        <v/>
      </c>
      <c r="AH4882" s="60" t="str">
        <f aca="false">IF(AND(E4882&gt;0,AA4882&lt;2,NOT(AND(C4883=C4882,AA4883=AA4882+1))),INDEX(DATAS,AA4882+1),"")</f>
        <v/>
      </c>
      <c r="AI4882" s="60" t="str">
        <f aca="false">IF(AND(AC4882=1,AA4882&lt;2),IF(AND(C4883=C4882,AA4883=AA4882+1),IF(AC4883=1,"",INDEX(DATAS,AA4882+1)),INDEX(DATAS,AA4882+1)),"")</f>
        <v/>
      </c>
    </row>
    <row r="4883" customFormat="false" ht="15" hidden="false" customHeight="false" outlineLevel="0" collapsed="false">
      <c r="A4883" s="60" t="n">
        <v>46310</v>
      </c>
      <c r="B4883" s="0" t="n">
        <v>8</v>
      </c>
      <c r="C4883" s="0" t="n">
        <v>6761</v>
      </c>
      <c r="E4883" s="0" t="n">
        <v>0</v>
      </c>
      <c r="F4883" s="55" t="s">
        <v>1290</v>
      </c>
      <c r="I4883" s="55" t="s">
        <v>157</v>
      </c>
      <c r="L4883" s="0" t="n">
        <v>51</v>
      </c>
      <c r="U4883" s="0" t="n">
        <v>453</v>
      </c>
      <c r="V4883" s="0" t="n">
        <v>1</v>
      </c>
      <c r="W4883" s="60" t="n">
        <v>46260</v>
      </c>
      <c r="X4883" s="55" t="n">
        <f aca="false">IF(I4883="Male",0,1)</f>
        <v>1</v>
      </c>
      <c r="Y4883" s="55" t="n">
        <f aca="false">IF(OR(I4883="DNB",I4883="Dry DNB"),1,0)</f>
        <v>0</v>
      </c>
      <c r="Z4883" s="55" t="n">
        <f aca="false">IF(ISNUMBER(W4883),A4883-W4883,"")</f>
        <v>50</v>
      </c>
      <c r="AA4883" s="55" t="n">
        <f aca="false">MATCH(A4883,DATAS,0)</f>
        <v>2</v>
      </c>
      <c r="AB4883" s="55" t="n">
        <f aca="false">IF(AND(E4883&gt;0,OR(AND(B4883&gt;=1,B4883&lt;=6),B4883=10)),1,0)</f>
        <v>0</v>
      </c>
      <c r="AC4883" s="55" t="n">
        <f aca="false">IF(AND(E4883&gt;0,B4883=10),1,0)</f>
        <v>0</v>
      </c>
      <c r="AD4883" s="55" t="n">
        <f aca="false">IF(AND(C4882=C4883,AA4882=AA4883-1),AB4882,"")</f>
        <v>0</v>
      </c>
      <c r="AE4883" s="55" t="n">
        <f aca="false">IF(AND(C4882=C4883,AA4882=AA4883-1),AC4882,"")</f>
        <v>0</v>
      </c>
      <c r="AF4883" s="55" t="n">
        <f aca="false">IF(AA4883=1,"",IF(AND(AB4883=1,AD4883&lt;&gt;1),1,0))</f>
        <v>0</v>
      </c>
      <c r="AG4883" s="55" t="n">
        <f aca="false">IF(AA4883=1,"",IF(AND(AC4883=1,AE4883&lt;&gt;1),1,0))</f>
        <v>0</v>
      </c>
      <c r="AH4883" s="60" t="str">
        <f aca="false">IF(AND(E4883&gt;0,AA4883&lt;2,NOT(AND(C4884=C4883,AA4884=AA4883+1))),INDEX(DATAS,AA4883+1),"")</f>
        <v/>
      </c>
      <c r="AI4883" s="60" t="str">
        <f aca="false">IF(AND(AC4883=1,AA4883&lt;2),IF(AND(C4884=C4883,AA4884=AA4883+1),IF(AC4884=1,"",INDEX(DATAS,AA4883+1)),INDEX(DATAS,AA4883+1)),"")</f>
        <v/>
      </c>
    </row>
    <row r="4884" customFormat="false" ht="15" hidden="false" customHeight="false" outlineLevel="0" collapsed="false">
      <c r="A4884" s="60" t="n">
        <v>46309</v>
      </c>
      <c r="B4884" s="0" t="n">
        <v>11</v>
      </c>
      <c r="C4884" s="0" t="n">
        <v>6763</v>
      </c>
      <c r="E4884" s="0" t="n">
        <v>0</v>
      </c>
      <c r="F4884" s="55" t="s">
        <v>1291</v>
      </c>
      <c r="I4884" s="55" t="s">
        <v>187</v>
      </c>
      <c r="U4884" s="0" t="n">
        <v>450</v>
      </c>
      <c r="V4884" s="0" t="n">
        <v>3</v>
      </c>
      <c r="W4884" s="60" t="n">
        <v>46300</v>
      </c>
      <c r="X4884" s="55" t="n">
        <f aca="false">IF(I4884="Male",0,1)</f>
        <v>1</v>
      </c>
      <c r="Y4884" s="55" t="n">
        <f aca="false">IF(OR(I4884="DNB",I4884="Dry DNB"),1,0)</f>
        <v>0</v>
      </c>
      <c r="Z4884" s="55" t="n">
        <f aca="false">IF(ISNUMBER(W4884),A4884-W4884,"")</f>
        <v>9</v>
      </c>
      <c r="AA4884" s="55" t="n">
        <f aca="false">MATCH(A4884,DATAS,0)</f>
        <v>1</v>
      </c>
      <c r="AB4884" s="55" t="n">
        <f aca="false">IF(AND(E4884&gt;0,OR(AND(B4884&gt;=1,B4884&lt;=6),B4884=10)),1,0)</f>
        <v>0</v>
      </c>
      <c r="AC4884" s="55" t="n">
        <f aca="false">IF(AND(E4884&gt;0,B4884=10),1,0)</f>
        <v>0</v>
      </c>
      <c r="AD4884" s="0" t="str">
        <f aca="false">IF(AND(C4883=C4884,AA4883=AA4884-1),AB4883,"")</f>
        <v/>
      </c>
      <c r="AE4884" s="0" t="str">
        <f aca="false">IF(AND(C4883=C4884,AA4883=AA4884-1),AC4883,"")</f>
        <v/>
      </c>
      <c r="AF4884" s="0" t="str">
        <f aca="false">IF(AA4884=1,"",IF(AND(AB4884=1,AD4884&lt;&gt;1),1,0))</f>
        <v/>
      </c>
      <c r="AG4884" s="0" t="str">
        <f aca="false">IF(AA4884=1,"",IF(AND(AC4884=1,AE4884&lt;&gt;1),1,0))</f>
        <v/>
      </c>
      <c r="AH4884" s="60" t="str">
        <f aca="false">IF(AND(E4884&gt;0,AA4884&lt;2,NOT(AND(C4885=C4884,AA4885=AA4884+1))),INDEX(DATAS,AA4884+1),"")</f>
        <v/>
      </c>
      <c r="AI4884" s="60" t="str">
        <f aca="false">IF(AND(AC4884=1,AA4884&lt;2),IF(AND(C4885=C4884,AA4885=AA4884+1),IF(AC4885=1,"",INDEX(DATAS,AA4884+1)),INDEX(DATAS,AA4884+1)),"")</f>
        <v/>
      </c>
    </row>
    <row r="4885" customFormat="false" ht="15" hidden="false" customHeight="false" outlineLevel="0" collapsed="false">
      <c r="A4885" s="60" t="n">
        <v>46310</v>
      </c>
      <c r="B4885" s="0" t="n">
        <v>11</v>
      </c>
      <c r="C4885" s="0" t="n">
        <v>6763</v>
      </c>
      <c r="E4885" s="0" t="n">
        <v>0</v>
      </c>
      <c r="F4885" s="55" t="s">
        <v>1291</v>
      </c>
      <c r="I4885" s="55" t="s">
        <v>187</v>
      </c>
      <c r="U4885" s="0" t="n">
        <v>451</v>
      </c>
      <c r="V4885" s="0" t="n">
        <v>3</v>
      </c>
      <c r="W4885" s="60" t="n">
        <v>46300</v>
      </c>
      <c r="X4885" s="55" t="n">
        <f aca="false">IF(I4885="Male",0,1)</f>
        <v>1</v>
      </c>
      <c r="Y4885" s="55" t="n">
        <f aca="false">IF(OR(I4885="DNB",I4885="Dry DNB"),1,0)</f>
        <v>0</v>
      </c>
      <c r="Z4885" s="55" t="n">
        <f aca="false">IF(ISNUMBER(W4885),A4885-W4885,"")</f>
        <v>10</v>
      </c>
      <c r="AA4885" s="55" t="n">
        <f aca="false">MATCH(A4885,DATAS,0)</f>
        <v>2</v>
      </c>
      <c r="AB4885" s="55" t="n">
        <f aca="false">IF(AND(E4885&gt;0,OR(AND(B4885&gt;=1,B4885&lt;=6),B4885=10)),1,0)</f>
        <v>0</v>
      </c>
      <c r="AC4885" s="55" t="n">
        <f aca="false">IF(AND(E4885&gt;0,B4885=10),1,0)</f>
        <v>0</v>
      </c>
      <c r="AD4885" s="55" t="n">
        <f aca="false">IF(AND(C4884=C4885,AA4884=AA4885-1),AB4884,"")</f>
        <v>0</v>
      </c>
      <c r="AE4885" s="55" t="n">
        <f aca="false">IF(AND(C4884=C4885,AA4884=AA4885-1),AC4884,"")</f>
        <v>0</v>
      </c>
      <c r="AF4885" s="55" t="n">
        <f aca="false">IF(AA4885=1,"",IF(AND(AB4885=1,AD4885&lt;&gt;1),1,0))</f>
        <v>0</v>
      </c>
      <c r="AG4885" s="55" t="n">
        <f aca="false">IF(AA4885=1,"",IF(AND(AC4885=1,AE4885&lt;&gt;1),1,0))</f>
        <v>0</v>
      </c>
      <c r="AH4885" s="60" t="str">
        <f aca="false">IF(AND(E4885&gt;0,AA4885&lt;2,NOT(AND(C4886=C4885,AA4886=AA4885+1))),INDEX(DATAS,AA4885+1),"")</f>
        <v/>
      </c>
      <c r="AI4885" s="60" t="str">
        <f aca="false">IF(AND(AC4885=1,AA4885&lt;2),IF(AND(C4886=C4885,AA4886=AA4885+1),IF(AC4886=1,"",INDEX(DATAS,AA4885+1)),INDEX(DATAS,AA4885+1)),"")</f>
        <v/>
      </c>
    </row>
    <row r="4886" customFormat="false" ht="15" hidden="false" customHeight="false" outlineLevel="0" collapsed="false">
      <c r="A4886" s="60" t="n">
        <v>46309</v>
      </c>
      <c r="B4886" s="0" t="n">
        <v>8</v>
      </c>
      <c r="C4886" s="0" t="n">
        <v>6764</v>
      </c>
      <c r="E4886" s="0" t="n">
        <v>0</v>
      </c>
      <c r="F4886" s="55" t="s">
        <v>1291</v>
      </c>
      <c r="I4886" s="55" t="s">
        <v>157</v>
      </c>
      <c r="L4886" s="0" t="n">
        <v>57</v>
      </c>
      <c r="U4886" s="0" t="n">
        <v>450</v>
      </c>
      <c r="V4886" s="0" t="n">
        <v>1</v>
      </c>
      <c r="W4886" s="60" t="n">
        <v>46253</v>
      </c>
      <c r="X4886" s="55" t="n">
        <f aca="false">IF(I4886="Male",0,1)</f>
        <v>1</v>
      </c>
      <c r="Y4886" s="55" t="n">
        <f aca="false">IF(OR(I4886="DNB",I4886="Dry DNB"),1,0)</f>
        <v>0</v>
      </c>
      <c r="Z4886" s="55" t="n">
        <f aca="false">IF(ISNUMBER(W4886),A4886-W4886,"")</f>
        <v>56</v>
      </c>
      <c r="AA4886" s="55" t="n">
        <f aca="false">MATCH(A4886,DATAS,0)</f>
        <v>1</v>
      </c>
      <c r="AB4886" s="55" t="n">
        <f aca="false">IF(AND(E4886&gt;0,OR(AND(B4886&gt;=1,B4886&lt;=6),B4886=10)),1,0)</f>
        <v>0</v>
      </c>
      <c r="AC4886" s="55" t="n">
        <f aca="false">IF(AND(E4886&gt;0,B4886=10),1,0)</f>
        <v>0</v>
      </c>
      <c r="AD4886" s="0" t="str">
        <f aca="false">IF(AND(C4885=C4886,AA4885=AA4886-1),AB4885,"")</f>
        <v/>
      </c>
      <c r="AE4886" s="0" t="str">
        <f aca="false">IF(AND(C4885=C4886,AA4885=AA4886-1),AC4885,"")</f>
        <v/>
      </c>
      <c r="AF4886" s="0" t="str">
        <f aca="false">IF(AA4886=1,"",IF(AND(AB4886=1,AD4886&lt;&gt;1),1,0))</f>
        <v/>
      </c>
      <c r="AG4886" s="0" t="str">
        <f aca="false">IF(AA4886=1,"",IF(AND(AC4886=1,AE4886&lt;&gt;1),1,0))</f>
        <v/>
      </c>
      <c r="AH4886" s="60" t="str">
        <f aca="false">IF(AND(E4886&gt;0,AA4886&lt;2,NOT(AND(C4887=C4886,AA4887=AA4886+1))),INDEX(DATAS,AA4886+1),"")</f>
        <v/>
      </c>
      <c r="AI4886" s="60" t="str">
        <f aca="false">IF(AND(AC4886=1,AA4886&lt;2),IF(AND(C4887=C4886,AA4887=AA4886+1),IF(AC4887=1,"",INDEX(DATAS,AA4886+1)),INDEX(DATAS,AA4886+1)),"")</f>
        <v/>
      </c>
    </row>
    <row r="4887" customFormat="false" ht="15" hidden="false" customHeight="false" outlineLevel="0" collapsed="false">
      <c r="A4887" s="60" t="n">
        <v>46310</v>
      </c>
      <c r="B4887" s="0" t="n">
        <v>8</v>
      </c>
      <c r="C4887" s="0" t="n">
        <v>6764</v>
      </c>
      <c r="E4887" s="0" t="n">
        <v>0</v>
      </c>
      <c r="F4887" s="55" t="s">
        <v>1291</v>
      </c>
      <c r="I4887" s="55" t="s">
        <v>157</v>
      </c>
      <c r="L4887" s="0" t="n">
        <v>58</v>
      </c>
      <c r="U4887" s="0" t="n">
        <v>451</v>
      </c>
      <c r="V4887" s="0" t="n">
        <v>1</v>
      </c>
      <c r="W4887" s="60" t="n">
        <v>46253</v>
      </c>
      <c r="X4887" s="55" t="n">
        <f aca="false">IF(I4887="Male",0,1)</f>
        <v>1</v>
      </c>
      <c r="Y4887" s="55" t="n">
        <f aca="false">IF(OR(I4887="DNB",I4887="Dry DNB"),1,0)</f>
        <v>0</v>
      </c>
      <c r="Z4887" s="55" t="n">
        <f aca="false">IF(ISNUMBER(W4887),A4887-W4887,"")</f>
        <v>57</v>
      </c>
      <c r="AA4887" s="55" t="n">
        <f aca="false">MATCH(A4887,DATAS,0)</f>
        <v>2</v>
      </c>
      <c r="AB4887" s="55" t="n">
        <f aca="false">IF(AND(E4887&gt;0,OR(AND(B4887&gt;=1,B4887&lt;=6),B4887=10)),1,0)</f>
        <v>0</v>
      </c>
      <c r="AC4887" s="55" t="n">
        <f aca="false">IF(AND(E4887&gt;0,B4887=10),1,0)</f>
        <v>0</v>
      </c>
      <c r="AD4887" s="55" t="n">
        <f aca="false">IF(AND(C4886=C4887,AA4886=AA4887-1),AB4886,"")</f>
        <v>0</v>
      </c>
      <c r="AE4887" s="55" t="n">
        <f aca="false">IF(AND(C4886=C4887,AA4886=AA4887-1),AC4886,"")</f>
        <v>0</v>
      </c>
      <c r="AF4887" s="55" t="n">
        <f aca="false">IF(AA4887=1,"",IF(AND(AB4887=1,AD4887&lt;&gt;1),1,0))</f>
        <v>0</v>
      </c>
      <c r="AG4887" s="55" t="n">
        <f aca="false">IF(AA4887=1,"",IF(AND(AC4887=1,AE4887&lt;&gt;1),1,0))</f>
        <v>0</v>
      </c>
      <c r="AH4887" s="60" t="str">
        <f aca="false">IF(AND(E4887&gt;0,AA4887&lt;2,NOT(AND(C4888=C4887,AA4888=AA4887+1))),INDEX(DATAS,AA4887+1),"")</f>
        <v/>
      </c>
      <c r="AI4887" s="60" t="str">
        <f aca="false">IF(AND(AC4887=1,AA4887&lt;2),IF(AND(C4888=C4887,AA4888=AA4887+1),IF(AC4888=1,"",INDEX(DATAS,AA4887+1)),INDEX(DATAS,AA4887+1)),"")</f>
        <v/>
      </c>
    </row>
    <row r="4888" customFormat="false" ht="15" hidden="false" customHeight="false" outlineLevel="0" collapsed="false">
      <c r="A4888" s="60" t="n">
        <v>46309</v>
      </c>
      <c r="B4888" s="0" t="n">
        <v>8</v>
      </c>
      <c r="C4888" s="0" t="n">
        <v>6765</v>
      </c>
      <c r="E4888" s="0" t="n">
        <v>0</v>
      </c>
      <c r="F4888" s="55" t="s">
        <v>1292</v>
      </c>
      <c r="I4888" s="55" t="s">
        <v>157</v>
      </c>
      <c r="L4888" s="0" t="n">
        <v>37</v>
      </c>
      <c r="U4888" s="0" t="n">
        <v>448</v>
      </c>
      <c r="V4888" s="0" t="n">
        <v>2</v>
      </c>
      <c r="W4888" s="60" t="n">
        <v>46273</v>
      </c>
      <c r="X4888" s="55" t="n">
        <f aca="false">IF(I4888="Male",0,1)</f>
        <v>1</v>
      </c>
      <c r="Y4888" s="55" t="n">
        <f aca="false">IF(OR(I4888="DNB",I4888="Dry DNB"),1,0)</f>
        <v>0</v>
      </c>
      <c r="Z4888" s="55" t="n">
        <f aca="false">IF(ISNUMBER(W4888),A4888-W4888,"")</f>
        <v>36</v>
      </c>
      <c r="AA4888" s="55" t="n">
        <f aca="false">MATCH(A4888,DATAS,0)</f>
        <v>1</v>
      </c>
      <c r="AB4888" s="55" t="n">
        <f aca="false">IF(AND(E4888&gt;0,OR(AND(B4888&gt;=1,B4888&lt;=6),B4888=10)),1,0)</f>
        <v>0</v>
      </c>
      <c r="AC4888" s="55" t="n">
        <f aca="false">IF(AND(E4888&gt;0,B4888=10),1,0)</f>
        <v>0</v>
      </c>
      <c r="AD4888" s="0" t="str">
        <f aca="false">IF(AND(C4887=C4888,AA4887=AA4888-1),AB4887,"")</f>
        <v/>
      </c>
      <c r="AE4888" s="0" t="str">
        <f aca="false">IF(AND(C4887=C4888,AA4887=AA4888-1),AC4887,"")</f>
        <v/>
      </c>
      <c r="AF4888" s="0" t="str">
        <f aca="false">IF(AA4888=1,"",IF(AND(AB4888=1,AD4888&lt;&gt;1),1,0))</f>
        <v/>
      </c>
      <c r="AG4888" s="0" t="str">
        <f aca="false">IF(AA4888=1,"",IF(AND(AC4888=1,AE4888&lt;&gt;1),1,0))</f>
        <v/>
      </c>
      <c r="AH4888" s="60" t="str">
        <f aca="false">IF(AND(E4888&gt;0,AA4888&lt;2,NOT(AND(C4889=C4888,AA4889=AA4888+1))),INDEX(DATAS,AA4888+1),"")</f>
        <v/>
      </c>
      <c r="AI4888" s="60" t="str">
        <f aca="false">IF(AND(AC4888=1,AA4888&lt;2),IF(AND(C4889=C4888,AA4889=AA4888+1),IF(AC4889=1,"",INDEX(DATAS,AA4888+1)),INDEX(DATAS,AA4888+1)),"")</f>
        <v/>
      </c>
    </row>
    <row r="4889" customFormat="false" ht="15" hidden="false" customHeight="false" outlineLevel="0" collapsed="false">
      <c r="A4889" s="60" t="n">
        <v>46310</v>
      </c>
      <c r="B4889" s="0" t="n">
        <v>8</v>
      </c>
      <c r="C4889" s="0" t="n">
        <v>6765</v>
      </c>
      <c r="E4889" s="0" t="n">
        <v>0</v>
      </c>
      <c r="F4889" s="55" t="s">
        <v>1292</v>
      </c>
      <c r="I4889" s="55" t="s">
        <v>157</v>
      </c>
      <c r="L4889" s="0" t="n">
        <v>38</v>
      </c>
      <c r="U4889" s="0" t="n">
        <v>449</v>
      </c>
      <c r="V4889" s="0" t="n">
        <v>2</v>
      </c>
      <c r="W4889" s="60" t="n">
        <v>46273</v>
      </c>
      <c r="X4889" s="55" t="n">
        <f aca="false">IF(I4889="Male",0,1)</f>
        <v>1</v>
      </c>
      <c r="Y4889" s="55" t="n">
        <f aca="false">IF(OR(I4889="DNB",I4889="Dry DNB"),1,0)</f>
        <v>0</v>
      </c>
      <c r="Z4889" s="55" t="n">
        <f aca="false">IF(ISNUMBER(W4889),A4889-W4889,"")</f>
        <v>37</v>
      </c>
      <c r="AA4889" s="55" t="n">
        <f aca="false">MATCH(A4889,DATAS,0)</f>
        <v>2</v>
      </c>
      <c r="AB4889" s="55" t="n">
        <f aca="false">IF(AND(E4889&gt;0,OR(AND(B4889&gt;=1,B4889&lt;=6),B4889=10)),1,0)</f>
        <v>0</v>
      </c>
      <c r="AC4889" s="55" t="n">
        <f aca="false">IF(AND(E4889&gt;0,B4889=10),1,0)</f>
        <v>0</v>
      </c>
      <c r="AD4889" s="55" t="n">
        <f aca="false">IF(AND(C4888=C4889,AA4888=AA4889-1),AB4888,"")</f>
        <v>0</v>
      </c>
      <c r="AE4889" s="55" t="n">
        <f aca="false">IF(AND(C4888=C4889,AA4888=AA4889-1),AC4888,"")</f>
        <v>0</v>
      </c>
      <c r="AF4889" s="55" t="n">
        <f aca="false">IF(AA4889=1,"",IF(AND(AB4889=1,AD4889&lt;&gt;1),1,0))</f>
        <v>0</v>
      </c>
      <c r="AG4889" s="55" t="n">
        <f aca="false">IF(AA4889=1,"",IF(AND(AC4889=1,AE4889&lt;&gt;1),1,0))</f>
        <v>0</v>
      </c>
      <c r="AH4889" s="60" t="str">
        <f aca="false">IF(AND(E4889&gt;0,AA4889&lt;2,NOT(AND(C4890=C4889,AA4890=AA4889+1))),INDEX(DATAS,AA4889+1),"")</f>
        <v/>
      </c>
      <c r="AI4889" s="60" t="str">
        <f aca="false">IF(AND(AC4889=1,AA4889&lt;2),IF(AND(C4890=C4889,AA4890=AA4889+1),IF(AC4890=1,"",INDEX(DATAS,AA4889+1)),INDEX(DATAS,AA4889+1)),"")</f>
        <v/>
      </c>
    </row>
    <row r="4890" customFormat="false" ht="15" hidden="false" customHeight="false" outlineLevel="0" collapsed="false">
      <c r="A4890" s="60" t="n">
        <v>46309</v>
      </c>
      <c r="B4890" s="0" t="n">
        <v>11</v>
      </c>
      <c r="C4890" s="0" t="n">
        <v>6767</v>
      </c>
      <c r="E4890" s="0" t="n">
        <v>0</v>
      </c>
      <c r="F4890" s="55" t="s">
        <v>1292</v>
      </c>
      <c r="I4890" s="55" t="s">
        <v>187</v>
      </c>
      <c r="U4890" s="0" t="n">
        <v>448</v>
      </c>
      <c r="V4890" s="0" t="n">
        <v>3</v>
      </c>
      <c r="W4890" s="60" t="n">
        <v>46294</v>
      </c>
      <c r="X4890" s="55" t="n">
        <f aca="false">IF(I4890="Male",0,1)</f>
        <v>1</v>
      </c>
      <c r="Y4890" s="55" t="n">
        <f aca="false">IF(OR(I4890="DNB",I4890="Dry DNB"),1,0)</f>
        <v>0</v>
      </c>
      <c r="Z4890" s="55" t="n">
        <f aca="false">IF(ISNUMBER(W4890),A4890-W4890,"")</f>
        <v>15</v>
      </c>
      <c r="AA4890" s="55" t="n">
        <f aca="false">MATCH(A4890,DATAS,0)</f>
        <v>1</v>
      </c>
      <c r="AB4890" s="55" t="n">
        <f aca="false">IF(AND(E4890&gt;0,OR(AND(B4890&gt;=1,B4890&lt;=6),B4890=10)),1,0)</f>
        <v>0</v>
      </c>
      <c r="AC4890" s="55" t="n">
        <f aca="false">IF(AND(E4890&gt;0,B4890=10),1,0)</f>
        <v>0</v>
      </c>
      <c r="AD4890" s="0" t="str">
        <f aca="false">IF(AND(C4889=C4890,AA4889=AA4890-1),AB4889,"")</f>
        <v/>
      </c>
      <c r="AE4890" s="0" t="str">
        <f aca="false">IF(AND(C4889=C4890,AA4889=AA4890-1),AC4889,"")</f>
        <v/>
      </c>
      <c r="AF4890" s="0" t="str">
        <f aca="false">IF(AA4890=1,"",IF(AND(AB4890=1,AD4890&lt;&gt;1),1,0))</f>
        <v/>
      </c>
      <c r="AG4890" s="0" t="str">
        <f aca="false">IF(AA4890=1,"",IF(AND(AC4890=1,AE4890&lt;&gt;1),1,0))</f>
        <v/>
      </c>
      <c r="AH4890" s="60" t="str">
        <f aca="false">IF(AND(E4890&gt;0,AA4890&lt;2,NOT(AND(C4891=C4890,AA4891=AA4890+1))),INDEX(DATAS,AA4890+1),"")</f>
        <v/>
      </c>
      <c r="AI4890" s="60" t="str">
        <f aca="false">IF(AND(AC4890=1,AA4890&lt;2),IF(AND(C4891=C4890,AA4891=AA4890+1),IF(AC4891=1,"",INDEX(DATAS,AA4890+1)),INDEX(DATAS,AA4890+1)),"")</f>
        <v/>
      </c>
    </row>
    <row r="4891" customFormat="false" ht="15" hidden="false" customHeight="false" outlineLevel="0" collapsed="false">
      <c r="A4891" s="60" t="n">
        <v>46310</v>
      </c>
      <c r="B4891" s="0" t="n">
        <v>11</v>
      </c>
      <c r="C4891" s="0" t="n">
        <v>6767</v>
      </c>
      <c r="E4891" s="0" t="n">
        <v>0</v>
      </c>
      <c r="F4891" s="55" t="s">
        <v>1292</v>
      </c>
      <c r="I4891" s="55" t="s">
        <v>187</v>
      </c>
      <c r="U4891" s="0" t="n">
        <v>449</v>
      </c>
      <c r="V4891" s="0" t="n">
        <v>3</v>
      </c>
      <c r="W4891" s="60" t="n">
        <v>46294</v>
      </c>
      <c r="X4891" s="55" t="n">
        <f aca="false">IF(I4891="Male",0,1)</f>
        <v>1</v>
      </c>
      <c r="Y4891" s="55" t="n">
        <f aca="false">IF(OR(I4891="DNB",I4891="Dry DNB"),1,0)</f>
        <v>0</v>
      </c>
      <c r="Z4891" s="55" t="n">
        <f aca="false">IF(ISNUMBER(W4891),A4891-W4891,"")</f>
        <v>16</v>
      </c>
      <c r="AA4891" s="55" t="n">
        <f aca="false">MATCH(A4891,DATAS,0)</f>
        <v>2</v>
      </c>
      <c r="AB4891" s="55" t="n">
        <f aca="false">IF(AND(E4891&gt;0,OR(AND(B4891&gt;=1,B4891&lt;=6),B4891=10)),1,0)</f>
        <v>0</v>
      </c>
      <c r="AC4891" s="55" t="n">
        <f aca="false">IF(AND(E4891&gt;0,B4891=10),1,0)</f>
        <v>0</v>
      </c>
      <c r="AD4891" s="55" t="n">
        <f aca="false">IF(AND(C4890=C4891,AA4890=AA4891-1),AB4890,"")</f>
        <v>0</v>
      </c>
      <c r="AE4891" s="55" t="n">
        <f aca="false">IF(AND(C4890=C4891,AA4890=AA4891-1),AC4890,"")</f>
        <v>0</v>
      </c>
      <c r="AF4891" s="55" t="n">
        <f aca="false">IF(AA4891=1,"",IF(AND(AB4891=1,AD4891&lt;&gt;1),1,0))</f>
        <v>0</v>
      </c>
      <c r="AG4891" s="55" t="n">
        <f aca="false">IF(AA4891=1,"",IF(AND(AC4891=1,AE4891&lt;&gt;1),1,0))</f>
        <v>0</v>
      </c>
      <c r="AH4891" s="60" t="str">
        <f aca="false">IF(AND(E4891&gt;0,AA4891&lt;2,NOT(AND(C4892=C4891,AA4892=AA4891+1))),INDEX(DATAS,AA4891+1),"")</f>
        <v/>
      </c>
      <c r="AI4891" s="60" t="str">
        <f aca="false">IF(AND(AC4891=1,AA4891&lt;2),IF(AND(C4892=C4891,AA4892=AA4891+1),IF(AC4892=1,"",INDEX(DATAS,AA4891+1)),INDEX(DATAS,AA4891+1)),"")</f>
        <v/>
      </c>
    </row>
    <row r="4892" customFormat="false" ht="15" hidden="false" customHeight="false" outlineLevel="0" collapsed="false">
      <c r="A4892" s="60" t="n">
        <v>46309</v>
      </c>
      <c r="B4892" s="0" t="n">
        <v>8</v>
      </c>
      <c r="C4892" s="0" t="n">
        <v>6768</v>
      </c>
      <c r="E4892" s="0" t="n">
        <v>0</v>
      </c>
      <c r="F4892" s="55" t="s">
        <v>1292</v>
      </c>
      <c r="I4892" s="55" t="s">
        <v>157</v>
      </c>
      <c r="L4892" s="0" t="n">
        <v>27</v>
      </c>
      <c r="U4892" s="0" t="n">
        <v>448</v>
      </c>
      <c r="V4892" s="0" t="n">
        <v>2</v>
      </c>
      <c r="W4892" s="60" t="n">
        <v>46283</v>
      </c>
      <c r="X4892" s="55" t="n">
        <f aca="false">IF(I4892="Male",0,1)</f>
        <v>1</v>
      </c>
      <c r="Y4892" s="55" t="n">
        <f aca="false">IF(OR(I4892="DNB",I4892="Dry DNB"),1,0)</f>
        <v>0</v>
      </c>
      <c r="Z4892" s="55" t="n">
        <f aca="false">IF(ISNUMBER(W4892),A4892-W4892,"")</f>
        <v>26</v>
      </c>
      <c r="AA4892" s="55" t="n">
        <f aca="false">MATCH(A4892,DATAS,0)</f>
        <v>1</v>
      </c>
      <c r="AB4892" s="55" t="n">
        <f aca="false">IF(AND(E4892&gt;0,OR(AND(B4892&gt;=1,B4892&lt;=6),B4892=10)),1,0)</f>
        <v>0</v>
      </c>
      <c r="AC4892" s="55" t="n">
        <f aca="false">IF(AND(E4892&gt;0,B4892=10),1,0)</f>
        <v>0</v>
      </c>
      <c r="AD4892" s="0" t="str">
        <f aca="false">IF(AND(C4891=C4892,AA4891=AA4892-1),AB4891,"")</f>
        <v/>
      </c>
      <c r="AE4892" s="0" t="str">
        <f aca="false">IF(AND(C4891=C4892,AA4891=AA4892-1),AC4891,"")</f>
        <v/>
      </c>
      <c r="AF4892" s="0" t="str">
        <f aca="false">IF(AA4892=1,"",IF(AND(AB4892=1,AD4892&lt;&gt;1),1,0))</f>
        <v/>
      </c>
      <c r="AG4892" s="0" t="str">
        <f aca="false">IF(AA4892=1,"",IF(AND(AC4892=1,AE4892&lt;&gt;1),1,0))</f>
        <v/>
      </c>
      <c r="AH4892" s="60" t="str">
        <f aca="false">IF(AND(E4892&gt;0,AA4892&lt;2,NOT(AND(C4893=C4892,AA4893=AA4892+1))),INDEX(DATAS,AA4892+1),"")</f>
        <v/>
      </c>
      <c r="AI4892" s="60" t="str">
        <f aca="false">IF(AND(AC4892=1,AA4892&lt;2),IF(AND(C4893=C4892,AA4893=AA4892+1),IF(AC4893=1,"",INDEX(DATAS,AA4892+1)),INDEX(DATAS,AA4892+1)),"")</f>
        <v/>
      </c>
    </row>
    <row r="4893" customFormat="false" ht="15" hidden="false" customHeight="false" outlineLevel="0" collapsed="false">
      <c r="A4893" s="60" t="n">
        <v>46310</v>
      </c>
      <c r="B4893" s="0" t="n">
        <v>8</v>
      </c>
      <c r="C4893" s="0" t="n">
        <v>6768</v>
      </c>
      <c r="E4893" s="0" t="n">
        <v>0</v>
      </c>
      <c r="F4893" s="55" t="s">
        <v>1292</v>
      </c>
      <c r="I4893" s="55" t="s">
        <v>157</v>
      </c>
      <c r="L4893" s="0" t="n">
        <v>28</v>
      </c>
      <c r="U4893" s="0" t="n">
        <v>449</v>
      </c>
      <c r="V4893" s="0" t="n">
        <v>2</v>
      </c>
      <c r="W4893" s="60" t="n">
        <v>46283</v>
      </c>
      <c r="X4893" s="55" t="n">
        <f aca="false">IF(I4893="Male",0,1)</f>
        <v>1</v>
      </c>
      <c r="Y4893" s="55" t="n">
        <f aca="false">IF(OR(I4893="DNB",I4893="Dry DNB"),1,0)</f>
        <v>0</v>
      </c>
      <c r="Z4893" s="55" t="n">
        <f aca="false">IF(ISNUMBER(W4893),A4893-W4893,"")</f>
        <v>27</v>
      </c>
      <c r="AA4893" s="55" t="n">
        <f aca="false">MATCH(A4893,DATAS,0)</f>
        <v>2</v>
      </c>
      <c r="AB4893" s="55" t="n">
        <f aca="false">IF(AND(E4893&gt;0,OR(AND(B4893&gt;=1,B4893&lt;=6),B4893=10)),1,0)</f>
        <v>0</v>
      </c>
      <c r="AC4893" s="55" t="n">
        <f aca="false">IF(AND(E4893&gt;0,B4893=10),1,0)</f>
        <v>0</v>
      </c>
      <c r="AD4893" s="55" t="n">
        <f aca="false">IF(AND(C4892=C4893,AA4892=AA4893-1),AB4892,"")</f>
        <v>0</v>
      </c>
      <c r="AE4893" s="55" t="n">
        <f aca="false">IF(AND(C4892=C4893,AA4892=AA4893-1),AC4892,"")</f>
        <v>0</v>
      </c>
      <c r="AF4893" s="55" t="n">
        <f aca="false">IF(AA4893=1,"",IF(AND(AB4893=1,AD4893&lt;&gt;1),1,0))</f>
        <v>0</v>
      </c>
      <c r="AG4893" s="55" t="n">
        <f aca="false">IF(AA4893=1,"",IF(AND(AC4893=1,AE4893&lt;&gt;1),1,0))</f>
        <v>0</v>
      </c>
      <c r="AH4893" s="60" t="str">
        <f aca="false">IF(AND(E4893&gt;0,AA4893&lt;2,NOT(AND(C4894=C4893,AA4894=AA4893+1))),INDEX(DATAS,AA4893+1),"")</f>
        <v/>
      </c>
      <c r="AI4893" s="60" t="str">
        <f aca="false">IF(AND(AC4893=1,AA4893&lt;2),IF(AND(C4894=C4893,AA4894=AA4893+1),IF(AC4894=1,"",INDEX(DATAS,AA4893+1)),INDEX(DATAS,AA4893+1)),"")</f>
        <v/>
      </c>
    </row>
    <row r="4894" customFormat="false" ht="15" hidden="false" customHeight="false" outlineLevel="0" collapsed="false">
      <c r="A4894" s="60" t="n">
        <v>46309</v>
      </c>
      <c r="B4894" s="0" t="n">
        <v>8</v>
      </c>
      <c r="C4894" s="0" t="n">
        <v>6770</v>
      </c>
      <c r="E4894" s="0" t="n">
        <v>0</v>
      </c>
      <c r="F4894" s="55" t="s">
        <v>1293</v>
      </c>
      <c r="I4894" s="55" t="s">
        <v>157</v>
      </c>
      <c r="L4894" s="0" t="n">
        <v>28</v>
      </c>
      <c r="U4894" s="0" t="n">
        <v>446</v>
      </c>
      <c r="V4894" s="0" t="n">
        <v>1</v>
      </c>
      <c r="W4894" s="60" t="n">
        <v>46282</v>
      </c>
      <c r="X4894" s="55" t="n">
        <f aca="false">IF(I4894="Male",0,1)</f>
        <v>1</v>
      </c>
      <c r="Y4894" s="55" t="n">
        <f aca="false">IF(OR(I4894="DNB",I4894="Dry DNB"),1,0)</f>
        <v>0</v>
      </c>
      <c r="Z4894" s="55" t="n">
        <f aca="false">IF(ISNUMBER(W4894),A4894-W4894,"")</f>
        <v>27</v>
      </c>
      <c r="AA4894" s="55" t="n">
        <f aca="false">MATCH(A4894,DATAS,0)</f>
        <v>1</v>
      </c>
      <c r="AB4894" s="55" t="n">
        <f aca="false">IF(AND(E4894&gt;0,OR(AND(B4894&gt;=1,B4894&lt;=6),B4894=10)),1,0)</f>
        <v>0</v>
      </c>
      <c r="AC4894" s="55" t="n">
        <f aca="false">IF(AND(E4894&gt;0,B4894=10),1,0)</f>
        <v>0</v>
      </c>
      <c r="AD4894" s="0" t="str">
        <f aca="false">IF(AND(C4893=C4894,AA4893=AA4894-1),AB4893,"")</f>
        <v/>
      </c>
      <c r="AE4894" s="0" t="str">
        <f aca="false">IF(AND(C4893=C4894,AA4893=AA4894-1),AC4893,"")</f>
        <v/>
      </c>
      <c r="AF4894" s="0" t="str">
        <f aca="false">IF(AA4894=1,"",IF(AND(AB4894=1,AD4894&lt;&gt;1),1,0))</f>
        <v/>
      </c>
      <c r="AG4894" s="0" t="str">
        <f aca="false">IF(AA4894=1,"",IF(AND(AC4894=1,AE4894&lt;&gt;1),1,0))</f>
        <v/>
      </c>
      <c r="AH4894" s="60" t="str">
        <f aca="false">IF(AND(E4894&gt;0,AA4894&lt;2,NOT(AND(C4895=C4894,AA4895=AA4894+1))),INDEX(DATAS,AA4894+1),"")</f>
        <v/>
      </c>
      <c r="AI4894" s="60" t="str">
        <f aca="false">IF(AND(AC4894=1,AA4894&lt;2),IF(AND(C4895=C4894,AA4895=AA4894+1),IF(AC4895=1,"",INDEX(DATAS,AA4894+1)),INDEX(DATAS,AA4894+1)),"")</f>
        <v/>
      </c>
    </row>
    <row r="4895" customFormat="false" ht="15" hidden="false" customHeight="false" outlineLevel="0" collapsed="false">
      <c r="A4895" s="60" t="n">
        <v>46310</v>
      </c>
      <c r="B4895" s="0" t="n">
        <v>8</v>
      </c>
      <c r="C4895" s="0" t="n">
        <v>6770</v>
      </c>
      <c r="E4895" s="0" t="n">
        <v>0</v>
      </c>
      <c r="F4895" s="55" t="s">
        <v>1293</v>
      </c>
      <c r="I4895" s="55" t="s">
        <v>157</v>
      </c>
      <c r="L4895" s="0" t="n">
        <v>29</v>
      </c>
      <c r="U4895" s="0" t="n">
        <v>447</v>
      </c>
      <c r="V4895" s="0" t="n">
        <v>1</v>
      </c>
      <c r="W4895" s="60" t="n">
        <v>46282</v>
      </c>
      <c r="X4895" s="55" t="n">
        <f aca="false">IF(I4895="Male",0,1)</f>
        <v>1</v>
      </c>
      <c r="Y4895" s="55" t="n">
        <f aca="false">IF(OR(I4895="DNB",I4895="Dry DNB"),1,0)</f>
        <v>0</v>
      </c>
      <c r="Z4895" s="55" t="n">
        <f aca="false">IF(ISNUMBER(W4895),A4895-W4895,"")</f>
        <v>28</v>
      </c>
      <c r="AA4895" s="55" t="n">
        <f aca="false">MATCH(A4895,DATAS,0)</f>
        <v>2</v>
      </c>
      <c r="AB4895" s="55" t="n">
        <f aca="false">IF(AND(E4895&gt;0,OR(AND(B4895&gt;=1,B4895&lt;=6),B4895=10)),1,0)</f>
        <v>0</v>
      </c>
      <c r="AC4895" s="55" t="n">
        <f aca="false">IF(AND(E4895&gt;0,B4895=10),1,0)</f>
        <v>0</v>
      </c>
      <c r="AD4895" s="55" t="n">
        <f aca="false">IF(AND(C4894=C4895,AA4894=AA4895-1),AB4894,"")</f>
        <v>0</v>
      </c>
      <c r="AE4895" s="55" t="n">
        <f aca="false">IF(AND(C4894=C4895,AA4894=AA4895-1),AC4894,"")</f>
        <v>0</v>
      </c>
      <c r="AF4895" s="55" t="n">
        <f aca="false">IF(AA4895=1,"",IF(AND(AB4895=1,AD4895&lt;&gt;1),1,0))</f>
        <v>0</v>
      </c>
      <c r="AG4895" s="55" t="n">
        <f aca="false">IF(AA4895=1,"",IF(AND(AC4895=1,AE4895&lt;&gt;1),1,0))</f>
        <v>0</v>
      </c>
      <c r="AH4895" s="60" t="str">
        <f aca="false">IF(AND(E4895&gt;0,AA4895&lt;2,NOT(AND(C4896=C4895,AA4896=AA4895+1))),INDEX(DATAS,AA4895+1),"")</f>
        <v/>
      </c>
      <c r="AI4895" s="60" t="str">
        <f aca="false">IF(AND(AC4895=1,AA4895&lt;2),IF(AND(C4896=C4895,AA4896=AA4895+1),IF(AC4896=1,"",INDEX(DATAS,AA4895+1)),INDEX(DATAS,AA4895+1)),"")</f>
        <v/>
      </c>
    </row>
    <row r="4896" customFormat="false" ht="15" hidden="false" customHeight="false" outlineLevel="0" collapsed="false">
      <c r="A4896" s="60" t="n">
        <v>46309</v>
      </c>
      <c r="B4896" s="0" t="n">
        <v>8</v>
      </c>
      <c r="C4896" s="0" t="n">
        <v>6771</v>
      </c>
      <c r="E4896" s="0" t="n">
        <v>0</v>
      </c>
      <c r="F4896" s="55" t="s">
        <v>1293</v>
      </c>
      <c r="I4896" s="55" t="s">
        <v>157</v>
      </c>
      <c r="L4896" s="0" t="n">
        <v>42</v>
      </c>
      <c r="U4896" s="0" t="n">
        <v>446</v>
      </c>
      <c r="V4896" s="0" t="n">
        <v>1</v>
      </c>
      <c r="W4896" s="60" t="n">
        <v>46268</v>
      </c>
      <c r="X4896" s="55" t="n">
        <f aca="false">IF(I4896="Male",0,1)</f>
        <v>1</v>
      </c>
      <c r="Y4896" s="55" t="n">
        <f aca="false">IF(OR(I4896="DNB",I4896="Dry DNB"),1,0)</f>
        <v>0</v>
      </c>
      <c r="Z4896" s="55" t="n">
        <f aca="false">IF(ISNUMBER(W4896),A4896-W4896,"")</f>
        <v>41</v>
      </c>
      <c r="AA4896" s="55" t="n">
        <f aca="false">MATCH(A4896,DATAS,0)</f>
        <v>1</v>
      </c>
      <c r="AB4896" s="55" t="n">
        <f aca="false">IF(AND(E4896&gt;0,OR(AND(B4896&gt;=1,B4896&lt;=6),B4896=10)),1,0)</f>
        <v>0</v>
      </c>
      <c r="AC4896" s="55" t="n">
        <f aca="false">IF(AND(E4896&gt;0,B4896=10),1,0)</f>
        <v>0</v>
      </c>
      <c r="AD4896" s="0" t="str">
        <f aca="false">IF(AND(C4895=C4896,AA4895=AA4896-1),AB4895,"")</f>
        <v/>
      </c>
      <c r="AE4896" s="0" t="str">
        <f aca="false">IF(AND(C4895=C4896,AA4895=AA4896-1),AC4895,"")</f>
        <v/>
      </c>
      <c r="AF4896" s="0" t="str">
        <f aca="false">IF(AA4896=1,"",IF(AND(AB4896=1,AD4896&lt;&gt;1),1,0))</f>
        <v/>
      </c>
      <c r="AG4896" s="0" t="str">
        <f aca="false">IF(AA4896=1,"",IF(AND(AC4896=1,AE4896&lt;&gt;1),1,0))</f>
        <v/>
      </c>
      <c r="AH4896" s="60" t="str">
        <f aca="false">IF(AND(E4896&gt;0,AA4896&lt;2,NOT(AND(C4897=C4896,AA4897=AA4896+1))),INDEX(DATAS,AA4896+1),"")</f>
        <v/>
      </c>
      <c r="AI4896" s="60" t="str">
        <f aca="false">IF(AND(AC4896=1,AA4896&lt;2),IF(AND(C4897=C4896,AA4897=AA4896+1),IF(AC4897=1,"",INDEX(DATAS,AA4896+1)),INDEX(DATAS,AA4896+1)),"")</f>
        <v/>
      </c>
    </row>
    <row r="4897" customFormat="false" ht="15" hidden="false" customHeight="false" outlineLevel="0" collapsed="false">
      <c r="A4897" s="60" t="n">
        <v>46310</v>
      </c>
      <c r="B4897" s="0" t="n">
        <v>8</v>
      </c>
      <c r="C4897" s="0" t="n">
        <v>6771</v>
      </c>
      <c r="E4897" s="0" t="n">
        <v>0</v>
      </c>
      <c r="F4897" s="55" t="s">
        <v>1293</v>
      </c>
      <c r="I4897" s="55" t="s">
        <v>157</v>
      </c>
      <c r="L4897" s="0" t="n">
        <v>43</v>
      </c>
      <c r="U4897" s="0" t="n">
        <v>447</v>
      </c>
      <c r="V4897" s="0" t="n">
        <v>1</v>
      </c>
      <c r="W4897" s="60" t="n">
        <v>46268</v>
      </c>
      <c r="X4897" s="55" t="n">
        <f aca="false">IF(I4897="Male",0,1)</f>
        <v>1</v>
      </c>
      <c r="Y4897" s="55" t="n">
        <f aca="false">IF(OR(I4897="DNB",I4897="Dry DNB"),1,0)</f>
        <v>0</v>
      </c>
      <c r="Z4897" s="55" t="n">
        <f aca="false">IF(ISNUMBER(W4897),A4897-W4897,"")</f>
        <v>42</v>
      </c>
      <c r="AA4897" s="55" t="n">
        <f aca="false">MATCH(A4897,DATAS,0)</f>
        <v>2</v>
      </c>
      <c r="AB4897" s="55" t="n">
        <f aca="false">IF(AND(E4897&gt;0,OR(AND(B4897&gt;=1,B4897&lt;=6),B4897=10)),1,0)</f>
        <v>0</v>
      </c>
      <c r="AC4897" s="55" t="n">
        <f aca="false">IF(AND(E4897&gt;0,B4897=10),1,0)</f>
        <v>0</v>
      </c>
      <c r="AD4897" s="55" t="n">
        <f aca="false">IF(AND(C4896=C4897,AA4896=AA4897-1),AB4896,"")</f>
        <v>0</v>
      </c>
      <c r="AE4897" s="55" t="n">
        <f aca="false">IF(AND(C4896=C4897,AA4896=AA4897-1),AC4896,"")</f>
        <v>0</v>
      </c>
      <c r="AF4897" s="55" t="n">
        <f aca="false">IF(AA4897=1,"",IF(AND(AB4897=1,AD4897&lt;&gt;1),1,0))</f>
        <v>0</v>
      </c>
      <c r="AG4897" s="55" t="n">
        <f aca="false">IF(AA4897=1,"",IF(AND(AC4897=1,AE4897&lt;&gt;1),1,0))</f>
        <v>0</v>
      </c>
      <c r="AH4897" s="60" t="str">
        <f aca="false">IF(AND(E4897&gt;0,AA4897&lt;2,NOT(AND(C4898=C4897,AA4898=AA4897+1))),INDEX(DATAS,AA4897+1),"")</f>
        <v/>
      </c>
      <c r="AI4897" s="60" t="str">
        <f aca="false">IF(AND(AC4897=1,AA4897&lt;2),IF(AND(C4898=C4897,AA4898=AA4897+1),IF(AC4898=1,"",INDEX(DATAS,AA4897+1)),INDEX(DATAS,AA4897+1)),"")</f>
        <v/>
      </c>
    </row>
    <row r="4898" customFormat="false" ht="15" hidden="false" customHeight="false" outlineLevel="0" collapsed="false">
      <c r="A4898" s="60" t="n">
        <v>46309</v>
      </c>
      <c r="B4898" s="0" t="n">
        <v>11</v>
      </c>
      <c r="C4898" s="0" t="n">
        <v>6772</v>
      </c>
      <c r="E4898" s="0" t="n">
        <v>0</v>
      </c>
      <c r="F4898" s="55" t="s">
        <v>1293</v>
      </c>
      <c r="I4898" s="55" t="s">
        <v>187</v>
      </c>
      <c r="U4898" s="0" t="n">
        <v>446</v>
      </c>
      <c r="V4898" s="0" t="n">
        <v>3</v>
      </c>
      <c r="W4898" s="60" t="n">
        <v>46305</v>
      </c>
      <c r="X4898" s="55" t="n">
        <f aca="false">IF(I4898="Male",0,1)</f>
        <v>1</v>
      </c>
      <c r="Y4898" s="55" t="n">
        <f aca="false">IF(OR(I4898="DNB",I4898="Dry DNB"),1,0)</f>
        <v>0</v>
      </c>
      <c r="Z4898" s="55" t="n">
        <f aca="false">IF(ISNUMBER(W4898),A4898-W4898,"")</f>
        <v>4</v>
      </c>
      <c r="AA4898" s="55" t="n">
        <f aca="false">MATCH(A4898,DATAS,0)</f>
        <v>1</v>
      </c>
      <c r="AB4898" s="55" t="n">
        <f aca="false">IF(AND(E4898&gt;0,OR(AND(B4898&gt;=1,B4898&lt;=6),B4898=10)),1,0)</f>
        <v>0</v>
      </c>
      <c r="AC4898" s="55" t="n">
        <f aca="false">IF(AND(E4898&gt;0,B4898=10),1,0)</f>
        <v>0</v>
      </c>
      <c r="AD4898" s="0" t="str">
        <f aca="false">IF(AND(C4897=C4898,AA4897=AA4898-1),AB4897,"")</f>
        <v/>
      </c>
      <c r="AE4898" s="0" t="str">
        <f aca="false">IF(AND(C4897=C4898,AA4897=AA4898-1),AC4897,"")</f>
        <v/>
      </c>
      <c r="AF4898" s="0" t="str">
        <f aca="false">IF(AA4898=1,"",IF(AND(AB4898=1,AD4898&lt;&gt;1),1,0))</f>
        <v/>
      </c>
      <c r="AG4898" s="0" t="str">
        <f aca="false">IF(AA4898=1,"",IF(AND(AC4898=1,AE4898&lt;&gt;1),1,0))</f>
        <v/>
      </c>
      <c r="AH4898" s="60" t="str">
        <f aca="false">IF(AND(E4898&gt;0,AA4898&lt;2,NOT(AND(C4899=C4898,AA4899=AA4898+1))),INDEX(DATAS,AA4898+1),"")</f>
        <v/>
      </c>
      <c r="AI4898" s="60" t="str">
        <f aca="false">IF(AND(AC4898=1,AA4898&lt;2),IF(AND(C4899=C4898,AA4899=AA4898+1),IF(AC4899=1,"",INDEX(DATAS,AA4898+1)),INDEX(DATAS,AA4898+1)),"")</f>
        <v/>
      </c>
    </row>
    <row r="4899" customFormat="false" ht="15" hidden="false" customHeight="false" outlineLevel="0" collapsed="false">
      <c r="A4899" s="60" t="n">
        <v>46310</v>
      </c>
      <c r="B4899" s="0" t="n">
        <v>11</v>
      </c>
      <c r="C4899" s="0" t="n">
        <v>6772</v>
      </c>
      <c r="E4899" s="0" t="n">
        <v>0</v>
      </c>
      <c r="F4899" s="55" t="s">
        <v>1293</v>
      </c>
      <c r="I4899" s="55" t="s">
        <v>187</v>
      </c>
      <c r="U4899" s="0" t="n">
        <v>447</v>
      </c>
      <c r="V4899" s="0" t="n">
        <v>3</v>
      </c>
      <c r="W4899" s="60" t="n">
        <v>46305</v>
      </c>
      <c r="X4899" s="55" t="n">
        <f aca="false">IF(I4899="Male",0,1)</f>
        <v>1</v>
      </c>
      <c r="Y4899" s="55" t="n">
        <f aca="false">IF(OR(I4899="DNB",I4899="Dry DNB"),1,0)</f>
        <v>0</v>
      </c>
      <c r="Z4899" s="55" t="n">
        <f aca="false">IF(ISNUMBER(W4899),A4899-W4899,"")</f>
        <v>5</v>
      </c>
      <c r="AA4899" s="55" t="n">
        <f aca="false">MATCH(A4899,DATAS,0)</f>
        <v>2</v>
      </c>
      <c r="AB4899" s="55" t="n">
        <f aca="false">IF(AND(E4899&gt;0,OR(AND(B4899&gt;=1,B4899&lt;=6),B4899=10)),1,0)</f>
        <v>0</v>
      </c>
      <c r="AC4899" s="55" t="n">
        <f aca="false">IF(AND(E4899&gt;0,B4899=10),1,0)</f>
        <v>0</v>
      </c>
      <c r="AD4899" s="55" t="n">
        <f aca="false">IF(AND(C4898=C4899,AA4898=AA4899-1),AB4898,"")</f>
        <v>0</v>
      </c>
      <c r="AE4899" s="55" t="n">
        <f aca="false">IF(AND(C4898=C4899,AA4898=AA4899-1),AC4898,"")</f>
        <v>0</v>
      </c>
      <c r="AF4899" s="55" t="n">
        <f aca="false">IF(AA4899=1,"",IF(AND(AB4899=1,AD4899&lt;&gt;1),1,0))</f>
        <v>0</v>
      </c>
      <c r="AG4899" s="55" t="n">
        <f aca="false">IF(AA4899=1,"",IF(AND(AC4899=1,AE4899&lt;&gt;1),1,0))</f>
        <v>0</v>
      </c>
      <c r="AH4899" s="60" t="str">
        <f aca="false">IF(AND(E4899&gt;0,AA4899&lt;2,NOT(AND(C4900=C4899,AA4900=AA4899+1))),INDEX(DATAS,AA4899+1),"")</f>
        <v/>
      </c>
      <c r="AI4899" s="60" t="str">
        <f aca="false">IF(AND(AC4899=1,AA4899&lt;2),IF(AND(C4900=C4899,AA4900=AA4899+1),IF(AC4900=1,"",INDEX(DATAS,AA4899+1)),INDEX(DATAS,AA4899+1)),"")</f>
        <v/>
      </c>
    </row>
    <row r="4900" customFormat="false" ht="15" hidden="false" customHeight="false" outlineLevel="0" collapsed="false">
      <c r="A4900" s="60" t="n">
        <v>46309</v>
      </c>
      <c r="B4900" s="0" t="n">
        <v>8</v>
      </c>
      <c r="C4900" s="0" t="n">
        <v>6773</v>
      </c>
      <c r="E4900" s="0" t="n">
        <v>0</v>
      </c>
      <c r="F4900" s="55" t="s">
        <v>1293</v>
      </c>
      <c r="I4900" s="55" t="s">
        <v>157</v>
      </c>
      <c r="L4900" s="0" t="n">
        <v>43</v>
      </c>
      <c r="U4900" s="0" t="n">
        <v>446</v>
      </c>
      <c r="V4900" s="0" t="n">
        <v>1</v>
      </c>
      <c r="W4900" s="60" t="n">
        <v>46267</v>
      </c>
      <c r="X4900" s="55" t="n">
        <f aca="false">IF(I4900="Male",0,1)</f>
        <v>1</v>
      </c>
      <c r="Y4900" s="55" t="n">
        <f aca="false">IF(OR(I4900="DNB",I4900="Dry DNB"),1,0)</f>
        <v>0</v>
      </c>
      <c r="Z4900" s="55" t="n">
        <f aca="false">IF(ISNUMBER(W4900),A4900-W4900,"")</f>
        <v>42</v>
      </c>
      <c r="AA4900" s="55" t="n">
        <f aca="false">MATCH(A4900,DATAS,0)</f>
        <v>1</v>
      </c>
      <c r="AB4900" s="55" t="n">
        <f aca="false">IF(AND(E4900&gt;0,OR(AND(B4900&gt;=1,B4900&lt;=6),B4900=10)),1,0)</f>
        <v>0</v>
      </c>
      <c r="AC4900" s="55" t="n">
        <f aca="false">IF(AND(E4900&gt;0,B4900=10),1,0)</f>
        <v>0</v>
      </c>
      <c r="AD4900" s="0" t="str">
        <f aca="false">IF(AND(C4899=C4900,AA4899=AA4900-1),AB4899,"")</f>
        <v/>
      </c>
      <c r="AE4900" s="0" t="str">
        <f aca="false">IF(AND(C4899=C4900,AA4899=AA4900-1),AC4899,"")</f>
        <v/>
      </c>
      <c r="AF4900" s="0" t="str">
        <f aca="false">IF(AA4900=1,"",IF(AND(AB4900=1,AD4900&lt;&gt;1),1,0))</f>
        <v/>
      </c>
      <c r="AG4900" s="0" t="str">
        <f aca="false">IF(AA4900=1,"",IF(AND(AC4900=1,AE4900&lt;&gt;1),1,0))</f>
        <v/>
      </c>
      <c r="AH4900" s="60" t="str">
        <f aca="false">IF(AND(E4900&gt;0,AA4900&lt;2,NOT(AND(C4901=C4900,AA4901=AA4900+1))),INDEX(DATAS,AA4900+1),"")</f>
        <v/>
      </c>
      <c r="AI4900" s="60" t="str">
        <f aca="false">IF(AND(AC4900=1,AA4900&lt;2),IF(AND(C4901=C4900,AA4901=AA4900+1),IF(AC4901=1,"",INDEX(DATAS,AA4900+1)),INDEX(DATAS,AA4900+1)),"")</f>
        <v/>
      </c>
    </row>
    <row r="4901" customFormat="false" ht="15" hidden="false" customHeight="false" outlineLevel="0" collapsed="false">
      <c r="A4901" s="60" t="n">
        <v>46310</v>
      </c>
      <c r="B4901" s="0" t="n">
        <v>8</v>
      </c>
      <c r="C4901" s="0" t="n">
        <v>6773</v>
      </c>
      <c r="E4901" s="0" t="n">
        <v>0</v>
      </c>
      <c r="F4901" s="55" t="s">
        <v>1293</v>
      </c>
      <c r="I4901" s="55" t="s">
        <v>157</v>
      </c>
      <c r="L4901" s="0" t="n">
        <v>44</v>
      </c>
      <c r="U4901" s="0" t="n">
        <v>447</v>
      </c>
      <c r="V4901" s="0" t="n">
        <v>1</v>
      </c>
      <c r="W4901" s="60" t="n">
        <v>46267</v>
      </c>
      <c r="X4901" s="55" t="n">
        <f aca="false">IF(I4901="Male",0,1)</f>
        <v>1</v>
      </c>
      <c r="Y4901" s="55" t="n">
        <f aca="false">IF(OR(I4901="DNB",I4901="Dry DNB"),1,0)</f>
        <v>0</v>
      </c>
      <c r="Z4901" s="55" t="n">
        <f aca="false">IF(ISNUMBER(W4901),A4901-W4901,"")</f>
        <v>43</v>
      </c>
      <c r="AA4901" s="55" t="n">
        <f aca="false">MATCH(A4901,DATAS,0)</f>
        <v>2</v>
      </c>
      <c r="AB4901" s="55" t="n">
        <f aca="false">IF(AND(E4901&gt;0,OR(AND(B4901&gt;=1,B4901&lt;=6),B4901=10)),1,0)</f>
        <v>0</v>
      </c>
      <c r="AC4901" s="55" t="n">
        <f aca="false">IF(AND(E4901&gt;0,B4901=10),1,0)</f>
        <v>0</v>
      </c>
      <c r="AD4901" s="55" t="n">
        <f aca="false">IF(AND(C4900=C4901,AA4900=AA4901-1),AB4900,"")</f>
        <v>0</v>
      </c>
      <c r="AE4901" s="55" t="n">
        <f aca="false">IF(AND(C4900=C4901,AA4900=AA4901-1),AC4900,"")</f>
        <v>0</v>
      </c>
      <c r="AF4901" s="55" t="n">
        <f aca="false">IF(AA4901=1,"",IF(AND(AB4901=1,AD4901&lt;&gt;1),1,0))</f>
        <v>0</v>
      </c>
      <c r="AG4901" s="55" t="n">
        <f aca="false">IF(AA4901=1,"",IF(AND(AC4901=1,AE4901&lt;&gt;1),1,0))</f>
        <v>0</v>
      </c>
      <c r="AH4901" s="60" t="str">
        <f aca="false">IF(AND(E4901&gt;0,AA4901&lt;2,NOT(AND(C4902=C4901,AA4902=AA4901+1))),INDEX(DATAS,AA4901+1),"")</f>
        <v/>
      </c>
      <c r="AI4901" s="60" t="str">
        <f aca="false">IF(AND(AC4901=1,AA4901&lt;2),IF(AND(C4902=C4901,AA4902=AA4901+1),IF(AC4902=1,"",INDEX(DATAS,AA4901+1)),INDEX(DATAS,AA4901+1)),"")</f>
        <v/>
      </c>
    </row>
    <row r="4902" customFormat="false" ht="15" hidden="false" customHeight="false" outlineLevel="0" collapsed="false">
      <c r="A4902" s="60" t="n">
        <v>46309</v>
      </c>
      <c r="B4902" s="0" t="n">
        <v>8</v>
      </c>
      <c r="C4902" s="0" t="n">
        <v>6774</v>
      </c>
      <c r="E4902" s="0" t="n">
        <v>0</v>
      </c>
      <c r="F4902" s="55" t="s">
        <v>1293</v>
      </c>
      <c r="I4902" s="55" t="s">
        <v>157</v>
      </c>
      <c r="L4902" s="0" t="n">
        <v>42</v>
      </c>
      <c r="U4902" s="0" t="n">
        <v>446</v>
      </c>
      <c r="V4902" s="0" t="n">
        <v>1</v>
      </c>
      <c r="W4902" s="60" t="n">
        <v>46268</v>
      </c>
      <c r="X4902" s="55" t="n">
        <f aca="false">IF(I4902="Male",0,1)</f>
        <v>1</v>
      </c>
      <c r="Y4902" s="55" t="n">
        <f aca="false">IF(OR(I4902="DNB",I4902="Dry DNB"),1,0)</f>
        <v>0</v>
      </c>
      <c r="Z4902" s="55" t="n">
        <f aca="false">IF(ISNUMBER(W4902),A4902-W4902,"")</f>
        <v>41</v>
      </c>
      <c r="AA4902" s="55" t="n">
        <f aca="false">MATCH(A4902,DATAS,0)</f>
        <v>1</v>
      </c>
      <c r="AB4902" s="55" t="n">
        <f aca="false">IF(AND(E4902&gt;0,OR(AND(B4902&gt;=1,B4902&lt;=6),B4902=10)),1,0)</f>
        <v>0</v>
      </c>
      <c r="AC4902" s="55" t="n">
        <f aca="false">IF(AND(E4902&gt;0,B4902=10),1,0)</f>
        <v>0</v>
      </c>
      <c r="AD4902" s="0" t="str">
        <f aca="false">IF(AND(C4901=C4902,AA4901=AA4902-1),AB4901,"")</f>
        <v/>
      </c>
      <c r="AE4902" s="0" t="str">
        <f aca="false">IF(AND(C4901=C4902,AA4901=AA4902-1),AC4901,"")</f>
        <v/>
      </c>
      <c r="AF4902" s="0" t="str">
        <f aca="false">IF(AA4902=1,"",IF(AND(AB4902=1,AD4902&lt;&gt;1),1,0))</f>
        <v/>
      </c>
      <c r="AG4902" s="0" t="str">
        <f aca="false">IF(AA4902=1,"",IF(AND(AC4902=1,AE4902&lt;&gt;1),1,0))</f>
        <v/>
      </c>
      <c r="AH4902" s="60" t="str">
        <f aca="false">IF(AND(E4902&gt;0,AA4902&lt;2,NOT(AND(C4903=C4902,AA4903=AA4902+1))),INDEX(DATAS,AA4902+1),"")</f>
        <v/>
      </c>
      <c r="AI4902" s="60" t="str">
        <f aca="false">IF(AND(AC4902=1,AA4902&lt;2),IF(AND(C4903=C4902,AA4903=AA4902+1),IF(AC4903=1,"",INDEX(DATAS,AA4902+1)),INDEX(DATAS,AA4902+1)),"")</f>
        <v/>
      </c>
    </row>
    <row r="4903" customFormat="false" ht="15" hidden="false" customHeight="false" outlineLevel="0" collapsed="false">
      <c r="A4903" s="60" t="n">
        <v>46310</v>
      </c>
      <c r="B4903" s="0" t="n">
        <v>8</v>
      </c>
      <c r="C4903" s="0" t="n">
        <v>6774</v>
      </c>
      <c r="E4903" s="0" t="n">
        <v>0</v>
      </c>
      <c r="F4903" s="55" t="s">
        <v>1293</v>
      </c>
      <c r="I4903" s="55" t="s">
        <v>157</v>
      </c>
      <c r="L4903" s="0" t="n">
        <v>43</v>
      </c>
      <c r="U4903" s="0" t="n">
        <v>447</v>
      </c>
      <c r="V4903" s="0" t="n">
        <v>1</v>
      </c>
      <c r="W4903" s="60" t="n">
        <v>46268</v>
      </c>
      <c r="X4903" s="55" t="n">
        <f aca="false">IF(I4903="Male",0,1)</f>
        <v>1</v>
      </c>
      <c r="Y4903" s="55" t="n">
        <f aca="false">IF(OR(I4903="DNB",I4903="Dry DNB"),1,0)</f>
        <v>0</v>
      </c>
      <c r="Z4903" s="55" t="n">
        <f aca="false">IF(ISNUMBER(W4903),A4903-W4903,"")</f>
        <v>42</v>
      </c>
      <c r="AA4903" s="55" t="n">
        <f aca="false">MATCH(A4903,DATAS,0)</f>
        <v>2</v>
      </c>
      <c r="AB4903" s="55" t="n">
        <f aca="false">IF(AND(E4903&gt;0,OR(AND(B4903&gt;=1,B4903&lt;=6),B4903=10)),1,0)</f>
        <v>0</v>
      </c>
      <c r="AC4903" s="55" t="n">
        <f aca="false">IF(AND(E4903&gt;0,B4903=10),1,0)</f>
        <v>0</v>
      </c>
      <c r="AD4903" s="55" t="n">
        <f aca="false">IF(AND(C4902=C4903,AA4902=AA4903-1),AB4902,"")</f>
        <v>0</v>
      </c>
      <c r="AE4903" s="55" t="n">
        <f aca="false">IF(AND(C4902=C4903,AA4902=AA4903-1),AC4902,"")</f>
        <v>0</v>
      </c>
      <c r="AF4903" s="55" t="n">
        <f aca="false">IF(AA4903=1,"",IF(AND(AB4903=1,AD4903&lt;&gt;1),1,0))</f>
        <v>0</v>
      </c>
      <c r="AG4903" s="55" t="n">
        <f aca="false">IF(AA4903=1,"",IF(AND(AC4903=1,AE4903&lt;&gt;1),1,0))</f>
        <v>0</v>
      </c>
      <c r="AH4903" s="60" t="str">
        <f aca="false">IF(AND(E4903&gt;0,AA4903&lt;2,NOT(AND(C4904=C4903,AA4904=AA4903+1))),INDEX(DATAS,AA4903+1),"")</f>
        <v/>
      </c>
      <c r="AI4903" s="60" t="str">
        <f aca="false">IF(AND(AC4903=1,AA4903&lt;2),IF(AND(C4904=C4903,AA4904=AA4903+1),IF(AC4904=1,"",INDEX(DATAS,AA4903+1)),INDEX(DATAS,AA4903+1)),"")</f>
        <v/>
      </c>
    </row>
    <row r="4904" customFormat="false" ht="15" hidden="false" customHeight="false" outlineLevel="0" collapsed="false">
      <c r="A4904" s="60" t="n">
        <v>46309</v>
      </c>
      <c r="B4904" s="0" t="n">
        <v>8</v>
      </c>
      <c r="C4904" s="0" t="n">
        <v>6775</v>
      </c>
      <c r="E4904" s="0" t="n">
        <v>0</v>
      </c>
      <c r="F4904" s="55" t="s">
        <v>1293</v>
      </c>
      <c r="I4904" s="55" t="s">
        <v>157</v>
      </c>
      <c r="L4904" s="0" t="n">
        <v>48</v>
      </c>
      <c r="U4904" s="0" t="n">
        <v>446</v>
      </c>
      <c r="V4904" s="0" t="n">
        <v>1</v>
      </c>
      <c r="W4904" s="60" t="n">
        <v>46262</v>
      </c>
      <c r="X4904" s="55" t="n">
        <f aca="false">IF(I4904="Male",0,1)</f>
        <v>1</v>
      </c>
      <c r="Y4904" s="55" t="n">
        <f aca="false">IF(OR(I4904="DNB",I4904="Dry DNB"),1,0)</f>
        <v>0</v>
      </c>
      <c r="Z4904" s="55" t="n">
        <f aca="false">IF(ISNUMBER(W4904),A4904-W4904,"")</f>
        <v>47</v>
      </c>
      <c r="AA4904" s="55" t="n">
        <f aca="false">MATCH(A4904,DATAS,0)</f>
        <v>1</v>
      </c>
      <c r="AB4904" s="55" t="n">
        <f aca="false">IF(AND(E4904&gt;0,OR(AND(B4904&gt;=1,B4904&lt;=6),B4904=10)),1,0)</f>
        <v>0</v>
      </c>
      <c r="AC4904" s="55" t="n">
        <f aca="false">IF(AND(E4904&gt;0,B4904=10),1,0)</f>
        <v>0</v>
      </c>
      <c r="AD4904" s="0" t="str">
        <f aca="false">IF(AND(C4903=C4904,AA4903=AA4904-1),AB4903,"")</f>
        <v/>
      </c>
      <c r="AE4904" s="0" t="str">
        <f aca="false">IF(AND(C4903=C4904,AA4903=AA4904-1),AC4903,"")</f>
        <v/>
      </c>
      <c r="AF4904" s="0" t="str">
        <f aca="false">IF(AA4904=1,"",IF(AND(AB4904=1,AD4904&lt;&gt;1),1,0))</f>
        <v/>
      </c>
      <c r="AG4904" s="0" t="str">
        <f aca="false">IF(AA4904=1,"",IF(AND(AC4904=1,AE4904&lt;&gt;1),1,0))</f>
        <v/>
      </c>
      <c r="AH4904" s="60" t="str">
        <f aca="false">IF(AND(E4904&gt;0,AA4904&lt;2,NOT(AND(C4905=C4904,AA4905=AA4904+1))),INDEX(DATAS,AA4904+1),"")</f>
        <v/>
      </c>
      <c r="AI4904" s="60" t="str">
        <f aca="false">IF(AND(AC4904=1,AA4904&lt;2),IF(AND(C4905=C4904,AA4905=AA4904+1),IF(AC4905=1,"",INDEX(DATAS,AA4904+1)),INDEX(DATAS,AA4904+1)),"")</f>
        <v/>
      </c>
    </row>
    <row r="4905" customFormat="false" ht="15" hidden="false" customHeight="false" outlineLevel="0" collapsed="false">
      <c r="A4905" s="60" t="n">
        <v>46310</v>
      </c>
      <c r="B4905" s="0" t="n">
        <v>8</v>
      </c>
      <c r="C4905" s="0" t="n">
        <v>6775</v>
      </c>
      <c r="E4905" s="0" t="n">
        <v>0</v>
      </c>
      <c r="F4905" s="55" t="s">
        <v>1293</v>
      </c>
      <c r="I4905" s="55" t="s">
        <v>157</v>
      </c>
      <c r="L4905" s="0" t="n">
        <v>49</v>
      </c>
      <c r="U4905" s="0" t="n">
        <v>447</v>
      </c>
      <c r="V4905" s="0" t="n">
        <v>1</v>
      </c>
      <c r="W4905" s="60" t="n">
        <v>46262</v>
      </c>
      <c r="X4905" s="55" t="n">
        <f aca="false">IF(I4905="Male",0,1)</f>
        <v>1</v>
      </c>
      <c r="Y4905" s="55" t="n">
        <f aca="false">IF(OR(I4905="DNB",I4905="Dry DNB"),1,0)</f>
        <v>0</v>
      </c>
      <c r="Z4905" s="55" t="n">
        <f aca="false">IF(ISNUMBER(W4905),A4905-W4905,"")</f>
        <v>48</v>
      </c>
      <c r="AA4905" s="55" t="n">
        <f aca="false">MATCH(A4905,DATAS,0)</f>
        <v>2</v>
      </c>
      <c r="AB4905" s="55" t="n">
        <f aca="false">IF(AND(E4905&gt;0,OR(AND(B4905&gt;=1,B4905&lt;=6),B4905=10)),1,0)</f>
        <v>0</v>
      </c>
      <c r="AC4905" s="55" t="n">
        <f aca="false">IF(AND(E4905&gt;0,B4905=10),1,0)</f>
        <v>0</v>
      </c>
      <c r="AD4905" s="55" t="n">
        <f aca="false">IF(AND(C4904=C4905,AA4904=AA4905-1),AB4904,"")</f>
        <v>0</v>
      </c>
      <c r="AE4905" s="55" t="n">
        <f aca="false">IF(AND(C4904=C4905,AA4904=AA4905-1),AC4904,"")</f>
        <v>0</v>
      </c>
      <c r="AF4905" s="55" t="n">
        <f aca="false">IF(AA4905=1,"",IF(AND(AB4905=1,AD4905&lt;&gt;1),1,0))</f>
        <v>0</v>
      </c>
      <c r="AG4905" s="55" t="n">
        <f aca="false">IF(AA4905=1,"",IF(AND(AC4905=1,AE4905&lt;&gt;1),1,0))</f>
        <v>0</v>
      </c>
      <c r="AH4905" s="60" t="str">
        <f aca="false">IF(AND(E4905&gt;0,AA4905&lt;2,NOT(AND(C4906=C4905,AA4906=AA4905+1))),INDEX(DATAS,AA4905+1),"")</f>
        <v/>
      </c>
      <c r="AI4905" s="60" t="str">
        <f aca="false">IF(AND(AC4905=1,AA4905&lt;2),IF(AND(C4906=C4905,AA4906=AA4905+1),IF(AC4906=1,"",INDEX(DATAS,AA4905+1)),INDEX(DATAS,AA4905+1)),"")</f>
        <v/>
      </c>
    </row>
    <row r="4906" customFormat="false" ht="15" hidden="false" customHeight="false" outlineLevel="0" collapsed="false">
      <c r="A4906" s="60" t="n">
        <v>46309</v>
      </c>
      <c r="B4906" s="0" t="n">
        <v>11</v>
      </c>
      <c r="C4906" s="0" t="n">
        <v>6776</v>
      </c>
      <c r="E4906" s="0" t="n">
        <v>0</v>
      </c>
      <c r="F4906" s="55" t="s">
        <v>1293</v>
      </c>
      <c r="I4906" s="55" t="s">
        <v>187</v>
      </c>
      <c r="U4906" s="0" t="n">
        <v>446</v>
      </c>
      <c r="V4906" s="0" t="n">
        <v>3</v>
      </c>
      <c r="W4906" s="60" t="n">
        <v>46291</v>
      </c>
      <c r="X4906" s="55" t="n">
        <f aca="false">IF(I4906="Male",0,1)</f>
        <v>1</v>
      </c>
      <c r="Y4906" s="55" t="n">
        <f aca="false">IF(OR(I4906="DNB",I4906="Dry DNB"),1,0)</f>
        <v>0</v>
      </c>
      <c r="Z4906" s="55" t="n">
        <f aca="false">IF(ISNUMBER(W4906),A4906-W4906,"")</f>
        <v>18</v>
      </c>
      <c r="AA4906" s="55" t="n">
        <f aca="false">MATCH(A4906,DATAS,0)</f>
        <v>1</v>
      </c>
      <c r="AB4906" s="55" t="n">
        <f aca="false">IF(AND(E4906&gt;0,OR(AND(B4906&gt;=1,B4906&lt;=6),B4906=10)),1,0)</f>
        <v>0</v>
      </c>
      <c r="AC4906" s="55" t="n">
        <f aca="false">IF(AND(E4906&gt;0,B4906=10),1,0)</f>
        <v>0</v>
      </c>
      <c r="AD4906" s="0" t="str">
        <f aca="false">IF(AND(C4905=C4906,AA4905=AA4906-1),AB4905,"")</f>
        <v/>
      </c>
      <c r="AE4906" s="0" t="str">
        <f aca="false">IF(AND(C4905=C4906,AA4905=AA4906-1),AC4905,"")</f>
        <v/>
      </c>
      <c r="AF4906" s="0" t="str">
        <f aca="false">IF(AA4906=1,"",IF(AND(AB4906=1,AD4906&lt;&gt;1),1,0))</f>
        <v/>
      </c>
      <c r="AG4906" s="0" t="str">
        <f aca="false">IF(AA4906=1,"",IF(AND(AC4906=1,AE4906&lt;&gt;1),1,0))</f>
        <v/>
      </c>
      <c r="AH4906" s="60" t="str">
        <f aca="false">IF(AND(E4906&gt;0,AA4906&lt;2,NOT(AND(C4907=C4906,AA4907=AA4906+1))),INDEX(DATAS,AA4906+1),"")</f>
        <v/>
      </c>
      <c r="AI4906" s="60" t="str">
        <f aca="false">IF(AND(AC4906=1,AA4906&lt;2),IF(AND(C4907=C4906,AA4907=AA4906+1),IF(AC4907=1,"",INDEX(DATAS,AA4906+1)),INDEX(DATAS,AA4906+1)),"")</f>
        <v/>
      </c>
    </row>
    <row r="4907" customFormat="false" ht="15" hidden="false" customHeight="false" outlineLevel="0" collapsed="false">
      <c r="A4907" s="60" t="n">
        <v>46310</v>
      </c>
      <c r="B4907" s="0" t="n">
        <v>11</v>
      </c>
      <c r="C4907" s="0" t="n">
        <v>6776</v>
      </c>
      <c r="E4907" s="0" t="n">
        <v>0</v>
      </c>
      <c r="F4907" s="55" t="s">
        <v>1293</v>
      </c>
      <c r="I4907" s="55" t="s">
        <v>187</v>
      </c>
      <c r="U4907" s="0" t="n">
        <v>447</v>
      </c>
      <c r="V4907" s="0" t="n">
        <v>3</v>
      </c>
      <c r="W4907" s="60" t="n">
        <v>46291</v>
      </c>
      <c r="X4907" s="55" t="n">
        <f aca="false">IF(I4907="Male",0,1)</f>
        <v>1</v>
      </c>
      <c r="Y4907" s="55" t="n">
        <f aca="false">IF(OR(I4907="DNB",I4907="Dry DNB"),1,0)</f>
        <v>0</v>
      </c>
      <c r="Z4907" s="55" t="n">
        <f aca="false">IF(ISNUMBER(W4907),A4907-W4907,"")</f>
        <v>19</v>
      </c>
      <c r="AA4907" s="55" t="n">
        <f aca="false">MATCH(A4907,DATAS,0)</f>
        <v>2</v>
      </c>
      <c r="AB4907" s="55" t="n">
        <f aca="false">IF(AND(E4907&gt;0,OR(AND(B4907&gt;=1,B4907&lt;=6),B4907=10)),1,0)</f>
        <v>0</v>
      </c>
      <c r="AC4907" s="55" t="n">
        <f aca="false">IF(AND(E4907&gt;0,B4907=10),1,0)</f>
        <v>0</v>
      </c>
      <c r="AD4907" s="55" t="n">
        <f aca="false">IF(AND(C4906=C4907,AA4906=AA4907-1),AB4906,"")</f>
        <v>0</v>
      </c>
      <c r="AE4907" s="55" t="n">
        <f aca="false">IF(AND(C4906=C4907,AA4906=AA4907-1),AC4906,"")</f>
        <v>0</v>
      </c>
      <c r="AF4907" s="55" t="n">
        <f aca="false">IF(AA4907=1,"",IF(AND(AB4907=1,AD4907&lt;&gt;1),1,0))</f>
        <v>0</v>
      </c>
      <c r="AG4907" s="55" t="n">
        <f aca="false">IF(AA4907=1,"",IF(AND(AC4907=1,AE4907&lt;&gt;1),1,0))</f>
        <v>0</v>
      </c>
      <c r="AH4907" s="60" t="str">
        <f aca="false">IF(AND(E4907&gt;0,AA4907&lt;2,NOT(AND(C4908=C4907,AA4908=AA4907+1))),INDEX(DATAS,AA4907+1),"")</f>
        <v/>
      </c>
      <c r="AI4907" s="60" t="str">
        <f aca="false">IF(AND(AC4907=1,AA4907&lt;2),IF(AND(C4908=C4907,AA4908=AA4907+1),IF(AC4908=1,"",INDEX(DATAS,AA4907+1)),INDEX(DATAS,AA4907+1)),"")</f>
        <v/>
      </c>
    </row>
    <row r="4908" customFormat="false" ht="15" hidden="false" customHeight="false" outlineLevel="0" collapsed="false">
      <c r="A4908" s="60" t="n">
        <v>46309</v>
      </c>
      <c r="B4908" s="0" t="n">
        <v>11</v>
      </c>
      <c r="C4908" s="0" t="n">
        <v>6777</v>
      </c>
      <c r="E4908" s="0" t="n">
        <v>0</v>
      </c>
      <c r="F4908" s="55" t="s">
        <v>1294</v>
      </c>
      <c r="I4908" s="55" t="s">
        <v>187</v>
      </c>
      <c r="U4908" s="0" t="n">
        <v>445</v>
      </c>
      <c r="V4908" s="0" t="n">
        <v>2</v>
      </c>
      <c r="W4908" s="60" t="n">
        <v>46290</v>
      </c>
      <c r="X4908" s="55" t="n">
        <f aca="false">IF(I4908="Male",0,1)</f>
        <v>1</v>
      </c>
      <c r="Y4908" s="55" t="n">
        <f aca="false">IF(OR(I4908="DNB",I4908="Dry DNB"),1,0)</f>
        <v>0</v>
      </c>
      <c r="Z4908" s="55" t="n">
        <f aca="false">IF(ISNUMBER(W4908),A4908-W4908,"")</f>
        <v>19</v>
      </c>
      <c r="AA4908" s="55" t="n">
        <f aca="false">MATCH(A4908,DATAS,0)</f>
        <v>1</v>
      </c>
      <c r="AB4908" s="55" t="n">
        <f aca="false">IF(AND(E4908&gt;0,OR(AND(B4908&gt;=1,B4908&lt;=6),B4908=10)),1,0)</f>
        <v>0</v>
      </c>
      <c r="AC4908" s="55" t="n">
        <f aca="false">IF(AND(E4908&gt;0,B4908=10),1,0)</f>
        <v>0</v>
      </c>
      <c r="AD4908" s="0" t="str">
        <f aca="false">IF(AND(C4907=C4908,AA4907=AA4908-1),AB4907,"")</f>
        <v/>
      </c>
      <c r="AE4908" s="0" t="str">
        <f aca="false">IF(AND(C4907=C4908,AA4907=AA4908-1),AC4907,"")</f>
        <v/>
      </c>
      <c r="AF4908" s="0" t="str">
        <f aca="false">IF(AA4908=1,"",IF(AND(AB4908=1,AD4908&lt;&gt;1),1,0))</f>
        <v/>
      </c>
      <c r="AG4908" s="0" t="str">
        <f aca="false">IF(AA4908=1,"",IF(AND(AC4908=1,AE4908&lt;&gt;1),1,0))</f>
        <v/>
      </c>
      <c r="AH4908" s="60" t="str">
        <f aca="false">IF(AND(E4908&gt;0,AA4908&lt;2,NOT(AND(C4909=C4908,AA4909=AA4908+1))),INDEX(DATAS,AA4908+1),"")</f>
        <v/>
      </c>
      <c r="AI4908" s="60" t="str">
        <f aca="false">IF(AND(AC4908=1,AA4908&lt;2),IF(AND(C4909=C4908,AA4909=AA4908+1),IF(AC4909=1,"",INDEX(DATAS,AA4908+1)),INDEX(DATAS,AA4908+1)),"")</f>
        <v/>
      </c>
    </row>
    <row r="4909" customFormat="false" ht="15" hidden="false" customHeight="false" outlineLevel="0" collapsed="false">
      <c r="A4909" s="60" t="n">
        <v>46310</v>
      </c>
      <c r="B4909" s="0" t="n">
        <v>11</v>
      </c>
      <c r="C4909" s="0" t="n">
        <v>6777</v>
      </c>
      <c r="E4909" s="0" t="n">
        <v>0</v>
      </c>
      <c r="F4909" s="55" t="s">
        <v>1294</v>
      </c>
      <c r="I4909" s="55" t="s">
        <v>187</v>
      </c>
      <c r="U4909" s="0" t="n">
        <v>446</v>
      </c>
      <c r="V4909" s="0" t="n">
        <v>2</v>
      </c>
      <c r="W4909" s="60" t="n">
        <v>46290</v>
      </c>
      <c r="X4909" s="55" t="n">
        <f aca="false">IF(I4909="Male",0,1)</f>
        <v>1</v>
      </c>
      <c r="Y4909" s="55" t="n">
        <f aca="false">IF(OR(I4909="DNB",I4909="Dry DNB"),1,0)</f>
        <v>0</v>
      </c>
      <c r="Z4909" s="55" t="n">
        <f aca="false">IF(ISNUMBER(W4909),A4909-W4909,"")</f>
        <v>20</v>
      </c>
      <c r="AA4909" s="55" t="n">
        <f aca="false">MATCH(A4909,DATAS,0)</f>
        <v>2</v>
      </c>
      <c r="AB4909" s="55" t="n">
        <f aca="false">IF(AND(E4909&gt;0,OR(AND(B4909&gt;=1,B4909&lt;=6),B4909=10)),1,0)</f>
        <v>0</v>
      </c>
      <c r="AC4909" s="55" t="n">
        <f aca="false">IF(AND(E4909&gt;0,B4909=10),1,0)</f>
        <v>0</v>
      </c>
      <c r="AD4909" s="55" t="n">
        <f aca="false">IF(AND(C4908=C4909,AA4908=AA4909-1),AB4908,"")</f>
        <v>0</v>
      </c>
      <c r="AE4909" s="55" t="n">
        <f aca="false">IF(AND(C4908=C4909,AA4908=AA4909-1),AC4908,"")</f>
        <v>0</v>
      </c>
      <c r="AF4909" s="55" t="n">
        <f aca="false">IF(AA4909=1,"",IF(AND(AB4909=1,AD4909&lt;&gt;1),1,0))</f>
        <v>0</v>
      </c>
      <c r="AG4909" s="55" t="n">
        <f aca="false">IF(AA4909=1,"",IF(AND(AC4909=1,AE4909&lt;&gt;1),1,0))</f>
        <v>0</v>
      </c>
      <c r="AH4909" s="60" t="str">
        <f aca="false">IF(AND(E4909&gt;0,AA4909&lt;2,NOT(AND(C4910=C4909,AA4910=AA4909+1))),INDEX(DATAS,AA4909+1),"")</f>
        <v/>
      </c>
      <c r="AI4909" s="60" t="str">
        <f aca="false">IF(AND(AC4909=1,AA4909&lt;2),IF(AND(C4910=C4909,AA4910=AA4909+1),IF(AC4910=1,"",INDEX(DATAS,AA4909+1)),INDEX(DATAS,AA4909+1)),"")</f>
        <v/>
      </c>
    </row>
    <row r="4910" customFormat="false" ht="15" hidden="false" customHeight="false" outlineLevel="0" collapsed="false">
      <c r="A4910" s="60" t="n">
        <v>46309</v>
      </c>
      <c r="B4910" s="0" t="n">
        <v>8</v>
      </c>
      <c r="C4910" s="0" t="n">
        <v>6778</v>
      </c>
      <c r="E4910" s="0" t="n">
        <v>0</v>
      </c>
      <c r="F4910" s="55" t="s">
        <v>1294</v>
      </c>
      <c r="I4910" s="55" t="s">
        <v>157</v>
      </c>
      <c r="L4910" s="0" t="n">
        <v>51</v>
      </c>
      <c r="U4910" s="0" t="n">
        <v>445</v>
      </c>
      <c r="V4910" s="0" t="n">
        <v>1</v>
      </c>
      <c r="W4910" s="60" t="n">
        <v>46259</v>
      </c>
      <c r="X4910" s="55" t="n">
        <f aca="false">IF(I4910="Male",0,1)</f>
        <v>1</v>
      </c>
      <c r="Y4910" s="55" t="n">
        <f aca="false">IF(OR(I4910="DNB",I4910="Dry DNB"),1,0)</f>
        <v>0</v>
      </c>
      <c r="Z4910" s="55" t="n">
        <f aca="false">IF(ISNUMBER(W4910),A4910-W4910,"")</f>
        <v>50</v>
      </c>
      <c r="AA4910" s="55" t="n">
        <f aca="false">MATCH(A4910,DATAS,0)</f>
        <v>1</v>
      </c>
      <c r="AB4910" s="55" t="n">
        <f aca="false">IF(AND(E4910&gt;0,OR(AND(B4910&gt;=1,B4910&lt;=6),B4910=10)),1,0)</f>
        <v>0</v>
      </c>
      <c r="AC4910" s="55" t="n">
        <f aca="false">IF(AND(E4910&gt;0,B4910=10),1,0)</f>
        <v>0</v>
      </c>
      <c r="AD4910" s="0" t="str">
        <f aca="false">IF(AND(C4909=C4910,AA4909=AA4910-1),AB4909,"")</f>
        <v/>
      </c>
      <c r="AE4910" s="0" t="str">
        <f aca="false">IF(AND(C4909=C4910,AA4909=AA4910-1),AC4909,"")</f>
        <v/>
      </c>
      <c r="AF4910" s="0" t="str">
        <f aca="false">IF(AA4910=1,"",IF(AND(AB4910=1,AD4910&lt;&gt;1),1,0))</f>
        <v/>
      </c>
      <c r="AG4910" s="0" t="str">
        <f aca="false">IF(AA4910=1,"",IF(AND(AC4910=1,AE4910&lt;&gt;1),1,0))</f>
        <v/>
      </c>
      <c r="AH4910" s="60" t="str">
        <f aca="false">IF(AND(E4910&gt;0,AA4910&lt;2,NOT(AND(C4911=C4910,AA4911=AA4910+1))),INDEX(DATAS,AA4910+1),"")</f>
        <v/>
      </c>
      <c r="AI4910" s="60" t="str">
        <f aca="false">IF(AND(AC4910=1,AA4910&lt;2),IF(AND(C4911=C4910,AA4911=AA4910+1),IF(AC4911=1,"",INDEX(DATAS,AA4910+1)),INDEX(DATAS,AA4910+1)),"")</f>
        <v/>
      </c>
    </row>
    <row r="4911" customFormat="false" ht="15" hidden="false" customHeight="false" outlineLevel="0" collapsed="false">
      <c r="A4911" s="60" t="n">
        <v>46310</v>
      </c>
      <c r="B4911" s="0" t="n">
        <v>8</v>
      </c>
      <c r="C4911" s="0" t="n">
        <v>6778</v>
      </c>
      <c r="E4911" s="0" t="n">
        <v>0</v>
      </c>
      <c r="F4911" s="55" t="s">
        <v>1294</v>
      </c>
      <c r="I4911" s="55" t="s">
        <v>157</v>
      </c>
      <c r="L4911" s="0" t="n">
        <v>52</v>
      </c>
      <c r="U4911" s="0" t="n">
        <v>446</v>
      </c>
      <c r="V4911" s="0" t="n">
        <v>1</v>
      </c>
      <c r="W4911" s="60" t="n">
        <v>46259</v>
      </c>
      <c r="X4911" s="55" t="n">
        <f aca="false">IF(I4911="Male",0,1)</f>
        <v>1</v>
      </c>
      <c r="Y4911" s="55" t="n">
        <f aca="false">IF(OR(I4911="DNB",I4911="Dry DNB"),1,0)</f>
        <v>0</v>
      </c>
      <c r="Z4911" s="55" t="n">
        <f aca="false">IF(ISNUMBER(W4911),A4911-W4911,"")</f>
        <v>51</v>
      </c>
      <c r="AA4911" s="55" t="n">
        <f aca="false">MATCH(A4911,DATAS,0)</f>
        <v>2</v>
      </c>
      <c r="AB4911" s="55" t="n">
        <f aca="false">IF(AND(E4911&gt;0,OR(AND(B4911&gt;=1,B4911&lt;=6),B4911=10)),1,0)</f>
        <v>0</v>
      </c>
      <c r="AC4911" s="55" t="n">
        <f aca="false">IF(AND(E4911&gt;0,B4911=10),1,0)</f>
        <v>0</v>
      </c>
      <c r="AD4911" s="55" t="n">
        <f aca="false">IF(AND(C4910=C4911,AA4910=AA4911-1),AB4910,"")</f>
        <v>0</v>
      </c>
      <c r="AE4911" s="55" t="n">
        <f aca="false">IF(AND(C4910=C4911,AA4910=AA4911-1),AC4910,"")</f>
        <v>0</v>
      </c>
      <c r="AF4911" s="55" t="n">
        <f aca="false">IF(AA4911=1,"",IF(AND(AB4911=1,AD4911&lt;&gt;1),1,0))</f>
        <v>0</v>
      </c>
      <c r="AG4911" s="55" t="n">
        <f aca="false">IF(AA4911=1,"",IF(AND(AC4911=1,AE4911&lt;&gt;1),1,0))</f>
        <v>0</v>
      </c>
      <c r="AH4911" s="60" t="str">
        <f aca="false">IF(AND(E4911&gt;0,AA4911&lt;2,NOT(AND(C4912=C4911,AA4912=AA4911+1))),INDEX(DATAS,AA4911+1),"")</f>
        <v/>
      </c>
      <c r="AI4911" s="60" t="str">
        <f aca="false">IF(AND(AC4911=1,AA4911&lt;2),IF(AND(C4912=C4911,AA4912=AA4911+1),IF(AC4912=1,"",INDEX(DATAS,AA4911+1)),INDEX(DATAS,AA4911+1)),"")</f>
        <v/>
      </c>
    </row>
    <row r="4912" customFormat="false" ht="15" hidden="false" customHeight="false" outlineLevel="0" collapsed="false">
      <c r="A4912" s="60" t="n">
        <v>46309</v>
      </c>
      <c r="B4912" s="0" t="n">
        <v>13</v>
      </c>
      <c r="C4912" s="0" t="n">
        <v>6779</v>
      </c>
      <c r="E4912" s="0" t="n">
        <v>0</v>
      </c>
      <c r="F4912" s="55" t="s">
        <v>1295</v>
      </c>
      <c r="I4912" s="55" t="s">
        <v>187</v>
      </c>
      <c r="U4912" s="0" t="n">
        <v>444</v>
      </c>
      <c r="V4912" s="0" t="n">
        <v>1</v>
      </c>
      <c r="W4912" s="60" t="n">
        <v>46268</v>
      </c>
      <c r="X4912" s="55" t="n">
        <f aca="false">IF(I4912="Male",0,1)</f>
        <v>1</v>
      </c>
      <c r="Y4912" s="55" t="n">
        <f aca="false">IF(OR(I4912="DNB",I4912="Dry DNB"),1,0)</f>
        <v>0</v>
      </c>
      <c r="Z4912" s="55" t="n">
        <f aca="false">IF(ISNUMBER(W4912),A4912-W4912,"")</f>
        <v>41</v>
      </c>
      <c r="AA4912" s="55" t="n">
        <f aca="false">MATCH(A4912,DATAS,0)</f>
        <v>1</v>
      </c>
      <c r="AB4912" s="55" t="n">
        <f aca="false">IF(AND(E4912&gt;0,OR(AND(B4912&gt;=1,B4912&lt;=6),B4912=10)),1,0)</f>
        <v>0</v>
      </c>
      <c r="AC4912" s="55" t="n">
        <f aca="false">IF(AND(E4912&gt;0,B4912=10),1,0)</f>
        <v>0</v>
      </c>
      <c r="AD4912" s="0" t="str">
        <f aca="false">IF(AND(C4911=C4912,AA4911=AA4912-1),AB4911,"")</f>
        <v/>
      </c>
      <c r="AE4912" s="0" t="str">
        <f aca="false">IF(AND(C4911=C4912,AA4911=AA4912-1),AC4911,"")</f>
        <v/>
      </c>
      <c r="AF4912" s="0" t="str">
        <f aca="false">IF(AA4912=1,"",IF(AND(AB4912=1,AD4912&lt;&gt;1),1,0))</f>
        <v/>
      </c>
      <c r="AG4912" s="0" t="str">
        <f aca="false">IF(AA4912=1,"",IF(AND(AC4912=1,AE4912&lt;&gt;1),1,0))</f>
        <v/>
      </c>
      <c r="AH4912" s="60" t="str">
        <f aca="false">IF(AND(E4912&gt;0,AA4912&lt;2,NOT(AND(C4913=C4912,AA4913=AA4912+1))),INDEX(DATAS,AA4912+1),"")</f>
        <v/>
      </c>
      <c r="AI4912" s="60" t="str">
        <f aca="false">IF(AND(AC4912=1,AA4912&lt;2),IF(AND(C4913=C4912,AA4913=AA4912+1),IF(AC4913=1,"",INDEX(DATAS,AA4912+1)),INDEX(DATAS,AA4912+1)),"")</f>
        <v/>
      </c>
    </row>
    <row r="4913" customFormat="false" ht="15" hidden="false" customHeight="false" outlineLevel="0" collapsed="false">
      <c r="A4913" s="60" t="n">
        <v>46310</v>
      </c>
      <c r="B4913" s="0" t="n">
        <v>13</v>
      </c>
      <c r="C4913" s="0" t="n">
        <v>6779</v>
      </c>
      <c r="E4913" s="0" t="n">
        <v>0</v>
      </c>
      <c r="F4913" s="55" t="s">
        <v>1295</v>
      </c>
      <c r="I4913" s="55" t="s">
        <v>187</v>
      </c>
      <c r="U4913" s="0" t="n">
        <v>445</v>
      </c>
      <c r="V4913" s="0" t="n">
        <v>1</v>
      </c>
      <c r="W4913" s="60" t="n">
        <v>46268</v>
      </c>
      <c r="X4913" s="55" t="n">
        <f aca="false">IF(I4913="Male",0,1)</f>
        <v>1</v>
      </c>
      <c r="Y4913" s="55" t="n">
        <f aca="false">IF(OR(I4913="DNB",I4913="Dry DNB"),1,0)</f>
        <v>0</v>
      </c>
      <c r="Z4913" s="55" t="n">
        <f aca="false">IF(ISNUMBER(W4913),A4913-W4913,"")</f>
        <v>42</v>
      </c>
      <c r="AA4913" s="55" t="n">
        <f aca="false">MATCH(A4913,DATAS,0)</f>
        <v>2</v>
      </c>
      <c r="AB4913" s="55" t="n">
        <f aca="false">IF(AND(E4913&gt;0,OR(AND(B4913&gt;=1,B4913&lt;=6),B4913=10)),1,0)</f>
        <v>0</v>
      </c>
      <c r="AC4913" s="55" t="n">
        <f aca="false">IF(AND(E4913&gt;0,B4913=10),1,0)</f>
        <v>0</v>
      </c>
      <c r="AD4913" s="55" t="n">
        <f aca="false">IF(AND(C4912=C4913,AA4912=AA4913-1),AB4912,"")</f>
        <v>0</v>
      </c>
      <c r="AE4913" s="55" t="n">
        <f aca="false">IF(AND(C4912=C4913,AA4912=AA4913-1),AC4912,"")</f>
        <v>0</v>
      </c>
      <c r="AF4913" s="55" t="n">
        <f aca="false">IF(AA4913=1,"",IF(AND(AB4913=1,AD4913&lt;&gt;1),1,0))</f>
        <v>0</v>
      </c>
      <c r="AG4913" s="55" t="n">
        <f aca="false">IF(AA4913=1,"",IF(AND(AC4913=1,AE4913&lt;&gt;1),1,0))</f>
        <v>0</v>
      </c>
      <c r="AH4913" s="60" t="str">
        <f aca="false">IF(AND(E4913&gt;0,AA4913&lt;2,NOT(AND(C4914=C4913,AA4914=AA4913+1))),INDEX(DATAS,AA4913+1),"")</f>
        <v/>
      </c>
      <c r="AI4913" s="60" t="str">
        <f aca="false">IF(AND(AC4913=1,AA4913&lt;2),IF(AND(C4914=C4913,AA4914=AA4913+1),IF(AC4914=1,"",INDEX(DATAS,AA4913+1)),INDEX(DATAS,AA4913+1)),"")</f>
        <v/>
      </c>
    </row>
    <row r="4914" customFormat="false" ht="15" hidden="false" customHeight="false" outlineLevel="0" collapsed="false">
      <c r="A4914" s="60" t="n">
        <v>46309</v>
      </c>
      <c r="B4914" s="0" t="n">
        <v>11</v>
      </c>
      <c r="C4914" s="0" t="n">
        <v>6780</v>
      </c>
      <c r="E4914" s="0" t="n">
        <v>0</v>
      </c>
      <c r="F4914" s="55" t="s">
        <v>1295</v>
      </c>
      <c r="I4914" s="55" t="s">
        <v>187</v>
      </c>
      <c r="U4914" s="0" t="n">
        <v>444</v>
      </c>
      <c r="V4914" s="0" t="n">
        <v>2</v>
      </c>
      <c r="W4914" s="60" t="n">
        <v>46288</v>
      </c>
      <c r="X4914" s="55" t="n">
        <f aca="false">IF(I4914="Male",0,1)</f>
        <v>1</v>
      </c>
      <c r="Y4914" s="55" t="n">
        <f aca="false">IF(OR(I4914="DNB",I4914="Dry DNB"),1,0)</f>
        <v>0</v>
      </c>
      <c r="Z4914" s="55" t="n">
        <f aca="false">IF(ISNUMBER(W4914),A4914-W4914,"")</f>
        <v>21</v>
      </c>
      <c r="AA4914" s="55" t="n">
        <f aca="false">MATCH(A4914,DATAS,0)</f>
        <v>1</v>
      </c>
      <c r="AB4914" s="55" t="n">
        <f aca="false">IF(AND(E4914&gt;0,OR(AND(B4914&gt;=1,B4914&lt;=6),B4914=10)),1,0)</f>
        <v>0</v>
      </c>
      <c r="AC4914" s="55" t="n">
        <f aca="false">IF(AND(E4914&gt;0,B4914=10),1,0)</f>
        <v>0</v>
      </c>
      <c r="AD4914" s="0" t="str">
        <f aca="false">IF(AND(C4913=C4914,AA4913=AA4914-1),AB4913,"")</f>
        <v/>
      </c>
      <c r="AE4914" s="0" t="str">
        <f aca="false">IF(AND(C4913=C4914,AA4913=AA4914-1),AC4913,"")</f>
        <v/>
      </c>
      <c r="AF4914" s="0" t="str">
        <f aca="false">IF(AA4914=1,"",IF(AND(AB4914=1,AD4914&lt;&gt;1),1,0))</f>
        <v/>
      </c>
      <c r="AG4914" s="0" t="str">
        <f aca="false">IF(AA4914=1,"",IF(AND(AC4914=1,AE4914&lt;&gt;1),1,0))</f>
        <v/>
      </c>
      <c r="AH4914" s="60" t="str">
        <f aca="false">IF(AND(E4914&gt;0,AA4914&lt;2,NOT(AND(C4915=C4914,AA4915=AA4914+1))),INDEX(DATAS,AA4914+1),"")</f>
        <v/>
      </c>
      <c r="AI4914" s="60" t="str">
        <f aca="false">IF(AND(AC4914=1,AA4914&lt;2),IF(AND(C4915=C4914,AA4915=AA4914+1),IF(AC4915=1,"",INDEX(DATAS,AA4914+1)),INDEX(DATAS,AA4914+1)),"")</f>
        <v/>
      </c>
    </row>
    <row r="4915" customFormat="false" ht="15" hidden="false" customHeight="false" outlineLevel="0" collapsed="false">
      <c r="A4915" s="60" t="n">
        <v>46310</v>
      </c>
      <c r="B4915" s="0" t="n">
        <v>11</v>
      </c>
      <c r="C4915" s="0" t="n">
        <v>6780</v>
      </c>
      <c r="E4915" s="0" t="n">
        <v>0</v>
      </c>
      <c r="F4915" s="55" t="s">
        <v>1295</v>
      </c>
      <c r="I4915" s="55" t="s">
        <v>187</v>
      </c>
      <c r="U4915" s="0" t="n">
        <v>445</v>
      </c>
      <c r="V4915" s="0" t="n">
        <v>2</v>
      </c>
      <c r="W4915" s="60" t="n">
        <v>46288</v>
      </c>
      <c r="X4915" s="55" t="n">
        <f aca="false">IF(I4915="Male",0,1)</f>
        <v>1</v>
      </c>
      <c r="Y4915" s="55" t="n">
        <f aca="false">IF(OR(I4915="DNB",I4915="Dry DNB"),1,0)</f>
        <v>0</v>
      </c>
      <c r="Z4915" s="55" t="n">
        <f aca="false">IF(ISNUMBER(W4915),A4915-W4915,"")</f>
        <v>22</v>
      </c>
      <c r="AA4915" s="55" t="n">
        <f aca="false">MATCH(A4915,DATAS,0)</f>
        <v>2</v>
      </c>
      <c r="AB4915" s="55" t="n">
        <f aca="false">IF(AND(E4915&gt;0,OR(AND(B4915&gt;=1,B4915&lt;=6),B4915=10)),1,0)</f>
        <v>0</v>
      </c>
      <c r="AC4915" s="55" t="n">
        <f aca="false">IF(AND(E4915&gt;0,B4915=10),1,0)</f>
        <v>0</v>
      </c>
      <c r="AD4915" s="55" t="n">
        <f aca="false">IF(AND(C4914=C4915,AA4914=AA4915-1),AB4914,"")</f>
        <v>0</v>
      </c>
      <c r="AE4915" s="55" t="n">
        <f aca="false">IF(AND(C4914=C4915,AA4914=AA4915-1),AC4914,"")</f>
        <v>0</v>
      </c>
      <c r="AF4915" s="55" t="n">
        <f aca="false">IF(AA4915=1,"",IF(AND(AB4915=1,AD4915&lt;&gt;1),1,0))</f>
        <v>0</v>
      </c>
      <c r="AG4915" s="55" t="n">
        <f aca="false">IF(AA4915=1,"",IF(AND(AC4915=1,AE4915&lt;&gt;1),1,0))</f>
        <v>0</v>
      </c>
      <c r="AH4915" s="60" t="str">
        <f aca="false">IF(AND(E4915&gt;0,AA4915&lt;2,NOT(AND(C4916=C4915,AA4916=AA4915+1))),INDEX(DATAS,AA4915+1),"")</f>
        <v/>
      </c>
      <c r="AI4915" s="60" t="str">
        <f aca="false">IF(AND(AC4915=1,AA4915&lt;2),IF(AND(C4916=C4915,AA4916=AA4915+1),IF(AC4916=1,"",INDEX(DATAS,AA4915+1)),INDEX(DATAS,AA4915+1)),"")</f>
        <v/>
      </c>
    </row>
    <row r="4916" customFormat="false" ht="15" hidden="false" customHeight="false" outlineLevel="0" collapsed="false">
      <c r="A4916" s="60" t="n">
        <v>46309</v>
      </c>
      <c r="B4916" s="0" t="n">
        <v>11</v>
      </c>
      <c r="C4916" s="0" t="n">
        <v>6781</v>
      </c>
      <c r="E4916" s="0" t="n">
        <v>0</v>
      </c>
      <c r="F4916" s="55" t="s">
        <v>1295</v>
      </c>
      <c r="I4916" s="55" t="s">
        <v>187</v>
      </c>
      <c r="U4916" s="0" t="n">
        <v>444</v>
      </c>
      <c r="V4916" s="0" t="n">
        <v>1</v>
      </c>
      <c r="W4916" s="60" t="n">
        <v>46295</v>
      </c>
      <c r="X4916" s="55" t="n">
        <f aca="false">IF(I4916="Male",0,1)</f>
        <v>1</v>
      </c>
      <c r="Y4916" s="55" t="n">
        <f aca="false">IF(OR(I4916="DNB",I4916="Dry DNB"),1,0)</f>
        <v>0</v>
      </c>
      <c r="Z4916" s="55" t="n">
        <f aca="false">IF(ISNUMBER(W4916),A4916-W4916,"")</f>
        <v>14</v>
      </c>
      <c r="AA4916" s="55" t="n">
        <f aca="false">MATCH(A4916,DATAS,0)</f>
        <v>1</v>
      </c>
      <c r="AB4916" s="55" t="n">
        <f aca="false">IF(AND(E4916&gt;0,OR(AND(B4916&gt;=1,B4916&lt;=6),B4916=10)),1,0)</f>
        <v>0</v>
      </c>
      <c r="AC4916" s="55" t="n">
        <f aca="false">IF(AND(E4916&gt;0,B4916=10),1,0)</f>
        <v>0</v>
      </c>
      <c r="AD4916" s="0" t="str">
        <f aca="false">IF(AND(C4915=C4916,AA4915=AA4916-1),AB4915,"")</f>
        <v/>
      </c>
      <c r="AE4916" s="0" t="str">
        <f aca="false">IF(AND(C4915=C4916,AA4915=AA4916-1),AC4915,"")</f>
        <v/>
      </c>
      <c r="AF4916" s="0" t="str">
        <f aca="false">IF(AA4916=1,"",IF(AND(AB4916=1,AD4916&lt;&gt;1),1,0))</f>
        <v/>
      </c>
      <c r="AG4916" s="0" t="str">
        <f aca="false">IF(AA4916=1,"",IF(AND(AC4916=1,AE4916&lt;&gt;1),1,0))</f>
        <v/>
      </c>
      <c r="AH4916" s="60" t="str">
        <f aca="false">IF(AND(E4916&gt;0,AA4916&lt;2,NOT(AND(C4917=C4916,AA4917=AA4916+1))),INDEX(DATAS,AA4916+1),"")</f>
        <v/>
      </c>
      <c r="AI4916" s="60" t="str">
        <f aca="false">IF(AND(AC4916=1,AA4916&lt;2),IF(AND(C4917=C4916,AA4917=AA4916+1),IF(AC4917=1,"",INDEX(DATAS,AA4916+1)),INDEX(DATAS,AA4916+1)),"")</f>
        <v/>
      </c>
    </row>
    <row r="4917" customFormat="false" ht="15" hidden="false" customHeight="false" outlineLevel="0" collapsed="false">
      <c r="A4917" s="60" t="n">
        <v>46310</v>
      </c>
      <c r="B4917" s="0" t="n">
        <v>11</v>
      </c>
      <c r="C4917" s="0" t="n">
        <v>6781</v>
      </c>
      <c r="E4917" s="0" t="n">
        <v>0</v>
      </c>
      <c r="F4917" s="55" t="s">
        <v>1295</v>
      </c>
      <c r="I4917" s="55" t="s">
        <v>187</v>
      </c>
      <c r="U4917" s="0" t="n">
        <v>445</v>
      </c>
      <c r="V4917" s="0" t="n">
        <v>1</v>
      </c>
      <c r="W4917" s="60" t="n">
        <v>46295</v>
      </c>
      <c r="X4917" s="55" t="n">
        <f aca="false">IF(I4917="Male",0,1)</f>
        <v>1</v>
      </c>
      <c r="Y4917" s="55" t="n">
        <f aca="false">IF(OR(I4917="DNB",I4917="Dry DNB"),1,0)</f>
        <v>0</v>
      </c>
      <c r="Z4917" s="55" t="n">
        <f aca="false">IF(ISNUMBER(W4917),A4917-W4917,"")</f>
        <v>15</v>
      </c>
      <c r="AA4917" s="55" t="n">
        <f aca="false">MATCH(A4917,DATAS,0)</f>
        <v>2</v>
      </c>
      <c r="AB4917" s="55" t="n">
        <f aca="false">IF(AND(E4917&gt;0,OR(AND(B4917&gt;=1,B4917&lt;=6),B4917=10)),1,0)</f>
        <v>0</v>
      </c>
      <c r="AC4917" s="55" t="n">
        <f aca="false">IF(AND(E4917&gt;0,B4917=10),1,0)</f>
        <v>0</v>
      </c>
      <c r="AD4917" s="55" t="n">
        <f aca="false">IF(AND(C4916=C4917,AA4916=AA4917-1),AB4916,"")</f>
        <v>0</v>
      </c>
      <c r="AE4917" s="55" t="n">
        <f aca="false">IF(AND(C4916=C4917,AA4916=AA4917-1),AC4916,"")</f>
        <v>0</v>
      </c>
      <c r="AF4917" s="55" t="n">
        <f aca="false">IF(AA4917=1,"",IF(AND(AB4917=1,AD4917&lt;&gt;1),1,0))</f>
        <v>0</v>
      </c>
      <c r="AG4917" s="55" t="n">
        <f aca="false">IF(AA4917=1,"",IF(AND(AC4917=1,AE4917&lt;&gt;1),1,0))</f>
        <v>0</v>
      </c>
      <c r="AH4917" s="60" t="str">
        <f aca="false">IF(AND(E4917&gt;0,AA4917&lt;2,NOT(AND(C4918=C4917,AA4918=AA4917+1))),INDEX(DATAS,AA4917+1),"")</f>
        <v/>
      </c>
      <c r="AI4917" s="60" t="str">
        <f aca="false">IF(AND(AC4917=1,AA4917&lt;2),IF(AND(C4918=C4917,AA4918=AA4917+1),IF(AC4918=1,"",INDEX(DATAS,AA4917+1)),INDEX(DATAS,AA4917+1)),"")</f>
        <v/>
      </c>
    </row>
    <row r="4918" customFormat="false" ht="15" hidden="false" customHeight="false" outlineLevel="0" collapsed="false">
      <c r="A4918" s="60" t="n">
        <v>46309</v>
      </c>
      <c r="B4918" s="0" t="n">
        <v>13</v>
      </c>
      <c r="C4918" s="0" t="n">
        <v>6782</v>
      </c>
      <c r="E4918" s="0" t="n">
        <v>0</v>
      </c>
      <c r="F4918" s="55" t="s">
        <v>1295</v>
      </c>
      <c r="I4918" s="55" t="s">
        <v>177</v>
      </c>
      <c r="U4918" s="0" t="n">
        <v>444</v>
      </c>
      <c r="V4918" s="0" t="n">
        <v>0</v>
      </c>
      <c r="X4918" s="55" t="n">
        <f aca="false">IF(I4918="Male",0,1)</f>
        <v>1</v>
      </c>
      <c r="Y4918" s="55" t="n">
        <f aca="false">IF(OR(I4918="DNB",I4918="Dry DNB"),1,0)</f>
        <v>0</v>
      </c>
      <c r="Z4918" s="0" t="str">
        <f aca="false">IF(ISNUMBER(W4918),A4918-W4918,"")</f>
        <v/>
      </c>
      <c r="AA4918" s="55" t="n">
        <f aca="false">MATCH(A4918,DATAS,0)</f>
        <v>1</v>
      </c>
      <c r="AB4918" s="55" t="n">
        <f aca="false">IF(AND(E4918&gt;0,OR(AND(B4918&gt;=1,B4918&lt;=6),B4918=10)),1,0)</f>
        <v>0</v>
      </c>
      <c r="AC4918" s="55" t="n">
        <f aca="false">IF(AND(E4918&gt;0,B4918=10),1,0)</f>
        <v>0</v>
      </c>
      <c r="AD4918" s="0" t="str">
        <f aca="false">IF(AND(C4917=C4918,AA4917=AA4918-1),AB4917,"")</f>
        <v/>
      </c>
      <c r="AE4918" s="0" t="str">
        <f aca="false">IF(AND(C4917=C4918,AA4917=AA4918-1),AC4917,"")</f>
        <v/>
      </c>
      <c r="AF4918" s="0" t="str">
        <f aca="false">IF(AA4918=1,"",IF(AND(AB4918=1,AD4918&lt;&gt;1),1,0))</f>
        <v/>
      </c>
      <c r="AG4918" s="0" t="str">
        <f aca="false">IF(AA4918=1,"",IF(AND(AC4918=1,AE4918&lt;&gt;1),1,0))</f>
        <v/>
      </c>
      <c r="AH4918" s="60" t="str">
        <f aca="false">IF(AND(E4918&gt;0,AA4918&lt;2,NOT(AND(C4919=C4918,AA4919=AA4918+1))),INDEX(DATAS,AA4918+1),"")</f>
        <v/>
      </c>
      <c r="AI4918" s="60" t="str">
        <f aca="false">IF(AND(AC4918=1,AA4918&lt;2),IF(AND(C4919=C4918,AA4919=AA4918+1),IF(AC4919=1,"",INDEX(DATAS,AA4918+1)),INDEX(DATAS,AA4918+1)),"")</f>
        <v/>
      </c>
    </row>
    <row r="4919" customFormat="false" ht="15" hidden="false" customHeight="false" outlineLevel="0" collapsed="false">
      <c r="A4919" s="60" t="n">
        <v>46310</v>
      </c>
      <c r="B4919" s="0" t="n">
        <v>11</v>
      </c>
      <c r="C4919" s="0" t="n">
        <v>6782</v>
      </c>
      <c r="E4919" s="0" t="n">
        <v>0</v>
      </c>
      <c r="F4919" s="55" t="s">
        <v>1295</v>
      </c>
      <c r="I4919" s="55" t="s">
        <v>187</v>
      </c>
      <c r="U4919" s="0" t="n">
        <v>445</v>
      </c>
      <c r="V4919" s="0" t="n">
        <v>1</v>
      </c>
      <c r="W4919" s="60" t="n">
        <v>46310</v>
      </c>
      <c r="X4919" s="55" t="n">
        <f aca="false">IF(I4919="Male",0,1)</f>
        <v>1</v>
      </c>
      <c r="Y4919" s="55" t="n">
        <f aca="false">IF(OR(I4919="DNB",I4919="Dry DNB"),1,0)</f>
        <v>0</v>
      </c>
      <c r="Z4919" s="55" t="n">
        <f aca="false">IF(ISNUMBER(W4919),A4919-W4919,"")</f>
        <v>0</v>
      </c>
      <c r="AA4919" s="55" t="n">
        <f aca="false">MATCH(A4919,DATAS,0)</f>
        <v>2</v>
      </c>
      <c r="AB4919" s="55" t="n">
        <f aca="false">IF(AND(E4919&gt;0,OR(AND(B4919&gt;=1,B4919&lt;=6),B4919=10)),1,0)</f>
        <v>0</v>
      </c>
      <c r="AC4919" s="55" t="n">
        <f aca="false">IF(AND(E4919&gt;0,B4919=10),1,0)</f>
        <v>0</v>
      </c>
      <c r="AD4919" s="55" t="n">
        <f aca="false">IF(AND(C4918=C4919,AA4918=AA4919-1),AB4918,"")</f>
        <v>0</v>
      </c>
      <c r="AE4919" s="55" t="n">
        <f aca="false">IF(AND(C4918=C4919,AA4918=AA4919-1),AC4918,"")</f>
        <v>0</v>
      </c>
      <c r="AF4919" s="55" t="n">
        <f aca="false">IF(AA4919=1,"",IF(AND(AB4919=1,AD4919&lt;&gt;1),1,0))</f>
        <v>0</v>
      </c>
      <c r="AG4919" s="55" t="n">
        <f aca="false">IF(AA4919=1,"",IF(AND(AC4919=1,AE4919&lt;&gt;1),1,0))</f>
        <v>0</v>
      </c>
      <c r="AH4919" s="60" t="str">
        <f aca="false">IF(AND(E4919&gt;0,AA4919&lt;2,NOT(AND(C4920=C4919,AA4920=AA4919+1))),INDEX(DATAS,AA4919+1),"")</f>
        <v/>
      </c>
      <c r="AI4919" s="60" t="str">
        <f aca="false">IF(AND(AC4919=1,AA4919&lt;2),IF(AND(C4920=C4919,AA4920=AA4919+1),IF(AC4920=1,"",INDEX(DATAS,AA4919+1)),INDEX(DATAS,AA4919+1)),"")</f>
        <v/>
      </c>
    </row>
    <row r="4920" customFormat="false" ht="15" hidden="false" customHeight="false" outlineLevel="0" collapsed="false">
      <c r="A4920" s="60" t="n">
        <v>46309</v>
      </c>
      <c r="B4920" s="0" t="n">
        <v>8</v>
      </c>
      <c r="C4920" s="0" t="n">
        <v>6783</v>
      </c>
      <c r="E4920" s="0" t="n">
        <v>0</v>
      </c>
      <c r="F4920" s="55" t="s">
        <v>1295</v>
      </c>
      <c r="I4920" s="55" t="s">
        <v>157</v>
      </c>
      <c r="L4920" s="0" t="n">
        <v>42</v>
      </c>
      <c r="U4920" s="0" t="n">
        <v>444</v>
      </c>
      <c r="V4920" s="0" t="n">
        <v>1</v>
      </c>
      <c r="W4920" s="60" t="n">
        <v>46268</v>
      </c>
      <c r="X4920" s="55" t="n">
        <f aca="false">IF(I4920="Male",0,1)</f>
        <v>1</v>
      </c>
      <c r="Y4920" s="55" t="n">
        <f aca="false">IF(OR(I4920="DNB",I4920="Dry DNB"),1,0)</f>
        <v>0</v>
      </c>
      <c r="Z4920" s="55" t="n">
        <f aca="false">IF(ISNUMBER(W4920),A4920-W4920,"")</f>
        <v>41</v>
      </c>
      <c r="AA4920" s="55" t="n">
        <f aca="false">MATCH(A4920,DATAS,0)</f>
        <v>1</v>
      </c>
      <c r="AB4920" s="55" t="n">
        <f aca="false">IF(AND(E4920&gt;0,OR(AND(B4920&gt;=1,B4920&lt;=6),B4920=10)),1,0)</f>
        <v>0</v>
      </c>
      <c r="AC4920" s="55" t="n">
        <f aca="false">IF(AND(E4920&gt;0,B4920=10),1,0)</f>
        <v>0</v>
      </c>
      <c r="AD4920" s="0" t="str">
        <f aca="false">IF(AND(C4919=C4920,AA4919=AA4920-1),AB4919,"")</f>
        <v/>
      </c>
      <c r="AE4920" s="0" t="str">
        <f aca="false">IF(AND(C4919=C4920,AA4919=AA4920-1),AC4919,"")</f>
        <v/>
      </c>
      <c r="AF4920" s="0" t="str">
        <f aca="false">IF(AA4920=1,"",IF(AND(AB4920=1,AD4920&lt;&gt;1),1,0))</f>
        <v/>
      </c>
      <c r="AG4920" s="0" t="str">
        <f aca="false">IF(AA4920=1,"",IF(AND(AC4920=1,AE4920&lt;&gt;1),1,0))</f>
        <v/>
      </c>
      <c r="AH4920" s="60" t="str">
        <f aca="false">IF(AND(E4920&gt;0,AA4920&lt;2,NOT(AND(C4921=C4920,AA4921=AA4920+1))),INDEX(DATAS,AA4920+1),"")</f>
        <v/>
      </c>
      <c r="AI4920" s="60" t="str">
        <f aca="false">IF(AND(AC4920=1,AA4920&lt;2),IF(AND(C4921=C4920,AA4921=AA4920+1),IF(AC4921=1,"",INDEX(DATAS,AA4920+1)),INDEX(DATAS,AA4920+1)),"")</f>
        <v/>
      </c>
    </row>
    <row r="4921" customFormat="false" ht="15" hidden="false" customHeight="false" outlineLevel="0" collapsed="false">
      <c r="A4921" s="60" t="n">
        <v>46310</v>
      </c>
      <c r="B4921" s="0" t="n">
        <v>8</v>
      </c>
      <c r="C4921" s="0" t="n">
        <v>6783</v>
      </c>
      <c r="E4921" s="0" t="n">
        <v>0</v>
      </c>
      <c r="F4921" s="55" t="s">
        <v>1295</v>
      </c>
      <c r="I4921" s="55" t="s">
        <v>157</v>
      </c>
      <c r="L4921" s="0" t="n">
        <v>43</v>
      </c>
      <c r="U4921" s="0" t="n">
        <v>445</v>
      </c>
      <c r="V4921" s="0" t="n">
        <v>1</v>
      </c>
      <c r="W4921" s="60" t="n">
        <v>46268</v>
      </c>
      <c r="X4921" s="55" t="n">
        <f aca="false">IF(I4921="Male",0,1)</f>
        <v>1</v>
      </c>
      <c r="Y4921" s="55" t="n">
        <f aca="false">IF(OR(I4921="DNB",I4921="Dry DNB"),1,0)</f>
        <v>0</v>
      </c>
      <c r="Z4921" s="55" t="n">
        <f aca="false">IF(ISNUMBER(W4921),A4921-W4921,"")</f>
        <v>42</v>
      </c>
      <c r="AA4921" s="55" t="n">
        <f aca="false">MATCH(A4921,DATAS,0)</f>
        <v>2</v>
      </c>
      <c r="AB4921" s="55" t="n">
        <f aca="false">IF(AND(E4921&gt;0,OR(AND(B4921&gt;=1,B4921&lt;=6),B4921=10)),1,0)</f>
        <v>0</v>
      </c>
      <c r="AC4921" s="55" t="n">
        <f aca="false">IF(AND(E4921&gt;0,B4921=10),1,0)</f>
        <v>0</v>
      </c>
      <c r="AD4921" s="55" t="n">
        <f aca="false">IF(AND(C4920=C4921,AA4920=AA4921-1),AB4920,"")</f>
        <v>0</v>
      </c>
      <c r="AE4921" s="55" t="n">
        <f aca="false">IF(AND(C4920=C4921,AA4920=AA4921-1),AC4920,"")</f>
        <v>0</v>
      </c>
      <c r="AF4921" s="55" t="n">
        <f aca="false">IF(AA4921=1,"",IF(AND(AB4921=1,AD4921&lt;&gt;1),1,0))</f>
        <v>0</v>
      </c>
      <c r="AG4921" s="55" t="n">
        <f aca="false">IF(AA4921=1,"",IF(AND(AC4921=1,AE4921&lt;&gt;1),1,0))</f>
        <v>0</v>
      </c>
      <c r="AH4921" s="60" t="str">
        <f aca="false">IF(AND(E4921&gt;0,AA4921&lt;2,NOT(AND(C4922=C4921,AA4922=AA4921+1))),INDEX(DATAS,AA4921+1),"")</f>
        <v/>
      </c>
      <c r="AI4921" s="60" t="str">
        <f aca="false">IF(AND(AC4921=1,AA4921&lt;2),IF(AND(C4922=C4921,AA4922=AA4921+1),IF(AC4922=1,"",INDEX(DATAS,AA4921+1)),INDEX(DATAS,AA4921+1)),"")</f>
        <v/>
      </c>
    </row>
    <row r="4922" customFormat="false" ht="15" hidden="false" customHeight="false" outlineLevel="0" collapsed="false">
      <c r="A4922" s="60" t="n">
        <v>46309</v>
      </c>
      <c r="B4922" s="0" t="n">
        <v>11</v>
      </c>
      <c r="C4922" s="0" t="n">
        <v>6785</v>
      </c>
      <c r="E4922" s="0" t="n">
        <v>0</v>
      </c>
      <c r="F4922" s="55" t="s">
        <v>1296</v>
      </c>
      <c r="I4922" s="55" t="s">
        <v>187</v>
      </c>
      <c r="U4922" s="0" t="n">
        <v>443</v>
      </c>
      <c r="V4922" s="0" t="n">
        <v>3</v>
      </c>
      <c r="W4922" s="60" t="n">
        <v>46309</v>
      </c>
      <c r="X4922" s="55" t="n">
        <f aca="false">IF(I4922="Male",0,1)</f>
        <v>1</v>
      </c>
      <c r="Y4922" s="55" t="n">
        <f aca="false">IF(OR(I4922="DNB",I4922="Dry DNB"),1,0)</f>
        <v>0</v>
      </c>
      <c r="Z4922" s="55" t="n">
        <f aca="false">IF(ISNUMBER(W4922),A4922-W4922,"")</f>
        <v>0</v>
      </c>
      <c r="AA4922" s="55" t="n">
        <f aca="false">MATCH(A4922,DATAS,0)</f>
        <v>1</v>
      </c>
      <c r="AB4922" s="55" t="n">
        <f aca="false">IF(AND(E4922&gt;0,OR(AND(B4922&gt;=1,B4922&lt;=6),B4922=10)),1,0)</f>
        <v>0</v>
      </c>
      <c r="AC4922" s="55" t="n">
        <f aca="false">IF(AND(E4922&gt;0,B4922=10),1,0)</f>
        <v>0</v>
      </c>
      <c r="AD4922" s="0" t="str">
        <f aca="false">IF(AND(C4921=C4922,AA4921=AA4922-1),AB4921,"")</f>
        <v/>
      </c>
      <c r="AE4922" s="0" t="str">
        <f aca="false">IF(AND(C4921=C4922,AA4921=AA4922-1),AC4921,"")</f>
        <v/>
      </c>
      <c r="AF4922" s="0" t="str">
        <f aca="false">IF(AA4922=1,"",IF(AND(AB4922=1,AD4922&lt;&gt;1),1,0))</f>
        <v/>
      </c>
      <c r="AG4922" s="0" t="str">
        <f aca="false">IF(AA4922=1,"",IF(AND(AC4922=1,AE4922&lt;&gt;1),1,0))</f>
        <v/>
      </c>
      <c r="AH4922" s="60" t="str">
        <f aca="false">IF(AND(E4922&gt;0,AA4922&lt;2,NOT(AND(C4923=C4922,AA4923=AA4922+1))),INDEX(DATAS,AA4922+1),"")</f>
        <v/>
      </c>
      <c r="AI4922" s="60" t="str">
        <f aca="false">IF(AND(AC4922=1,AA4922&lt;2),IF(AND(C4923=C4922,AA4923=AA4922+1),IF(AC4923=1,"",INDEX(DATAS,AA4922+1)),INDEX(DATAS,AA4922+1)),"")</f>
        <v/>
      </c>
    </row>
    <row r="4923" customFormat="false" ht="15" hidden="false" customHeight="false" outlineLevel="0" collapsed="false">
      <c r="A4923" s="60" t="n">
        <v>46310</v>
      </c>
      <c r="B4923" s="0" t="n">
        <v>11</v>
      </c>
      <c r="C4923" s="0" t="n">
        <v>6785</v>
      </c>
      <c r="E4923" s="0" t="n">
        <v>0</v>
      </c>
      <c r="F4923" s="55" t="s">
        <v>1296</v>
      </c>
      <c r="I4923" s="55" t="s">
        <v>187</v>
      </c>
      <c r="U4923" s="0" t="n">
        <v>444</v>
      </c>
      <c r="V4923" s="0" t="n">
        <v>3</v>
      </c>
      <c r="W4923" s="60" t="n">
        <v>46309</v>
      </c>
      <c r="X4923" s="55" t="n">
        <f aca="false">IF(I4923="Male",0,1)</f>
        <v>1</v>
      </c>
      <c r="Y4923" s="55" t="n">
        <f aca="false">IF(OR(I4923="DNB",I4923="Dry DNB"),1,0)</f>
        <v>0</v>
      </c>
      <c r="Z4923" s="55" t="n">
        <f aca="false">IF(ISNUMBER(W4923),A4923-W4923,"")</f>
        <v>1</v>
      </c>
      <c r="AA4923" s="55" t="n">
        <f aca="false">MATCH(A4923,DATAS,0)</f>
        <v>2</v>
      </c>
      <c r="AB4923" s="55" t="n">
        <f aca="false">IF(AND(E4923&gt;0,OR(AND(B4923&gt;=1,B4923&lt;=6),B4923=10)),1,0)</f>
        <v>0</v>
      </c>
      <c r="AC4923" s="55" t="n">
        <f aca="false">IF(AND(E4923&gt;0,B4923=10),1,0)</f>
        <v>0</v>
      </c>
      <c r="AD4923" s="55" t="n">
        <f aca="false">IF(AND(C4922=C4923,AA4922=AA4923-1),AB4922,"")</f>
        <v>0</v>
      </c>
      <c r="AE4923" s="55" t="n">
        <f aca="false">IF(AND(C4922=C4923,AA4922=AA4923-1),AC4922,"")</f>
        <v>0</v>
      </c>
      <c r="AF4923" s="55" t="n">
        <f aca="false">IF(AA4923=1,"",IF(AND(AB4923=1,AD4923&lt;&gt;1),1,0))</f>
        <v>0</v>
      </c>
      <c r="AG4923" s="55" t="n">
        <f aca="false">IF(AA4923=1,"",IF(AND(AC4923=1,AE4923&lt;&gt;1),1,0))</f>
        <v>0</v>
      </c>
      <c r="AH4923" s="60" t="str">
        <f aca="false">IF(AND(E4923&gt;0,AA4923&lt;2,NOT(AND(C4924=C4923,AA4924=AA4923+1))),INDEX(DATAS,AA4923+1),"")</f>
        <v/>
      </c>
      <c r="AI4923" s="60" t="str">
        <f aca="false">IF(AND(AC4923=1,AA4923&lt;2),IF(AND(C4924=C4923,AA4924=AA4923+1),IF(AC4924=1,"",INDEX(DATAS,AA4923+1)),INDEX(DATAS,AA4923+1)),"")</f>
        <v/>
      </c>
    </row>
    <row r="4924" customFormat="false" ht="15" hidden="false" customHeight="false" outlineLevel="0" collapsed="false">
      <c r="A4924" s="60" t="n">
        <v>46309</v>
      </c>
      <c r="B4924" s="0" t="n">
        <v>11</v>
      </c>
      <c r="C4924" s="0" t="n">
        <v>6786</v>
      </c>
      <c r="E4924" s="0" t="n">
        <v>0</v>
      </c>
      <c r="F4924" s="55" t="s">
        <v>1296</v>
      </c>
      <c r="I4924" s="55" t="s">
        <v>187</v>
      </c>
      <c r="U4924" s="0" t="n">
        <v>443</v>
      </c>
      <c r="V4924" s="0" t="n">
        <v>2</v>
      </c>
      <c r="W4924" s="60" t="n">
        <v>46293</v>
      </c>
      <c r="X4924" s="55" t="n">
        <f aca="false">IF(I4924="Male",0,1)</f>
        <v>1</v>
      </c>
      <c r="Y4924" s="55" t="n">
        <f aca="false">IF(OR(I4924="DNB",I4924="Dry DNB"),1,0)</f>
        <v>0</v>
      </c>
      <c r="Z4924" s="55" t="n">
        <f aca="false">IF(ISNUMBER(W4924),A4924-W4924,"")</f>
        <v>16</v>
      </c>
      <c r="AA4924" s="55" t="n">
        <f aca="false">MATCH(A4924,DATAS,0)</f>
        <v>1</v>
      </c>
      <c r="AB4924" s="55" t="n">
        <f aca="false">IF(AND(E4924&gt;0,OR(AND(B4924&gt;=1,B4924&lt;=6),B4924=10)),1,0)</f>
        <v>0</v>
      </c>
      <c r="AC4924" s="55" t="n">
        <f aca="false">IF(AND(E4924&gt;0,B4924=10),1,0)</f>
        <v>0</v>
      </c>
      <c r="AD4924" s="0" t="str">
        <f aca="false">IF(AND(C4923=C4924,AA4923=AA4924-1),AB4923,"")</f>
        <v/>
      </c>
      <c r="AE4924" s="0" t="str">
        <f aca="false">IF(AND(C4923=C4924,AA4923=AA4924-1),AC4923,"")</f>
        <v/>
      </c>
      <c r="AF4924" s="0" t="str">
        <f aca="false">IF(AA4924=1,"",IF(AND(AB4924=1,AD4924&lt;&gt;1),1,0))</f>
        <v/>
      </c>
      <c r="AG4924" s="0" t="str">
        <f aca="false">IF(AA4924=1,"",IF(AND(AC4924=1,AE4924&lt;&gt;1),1,0))</f>
        <v/>
      </c>
      <c r="AH4924" s="60" t="str">
        <f aca="false">IF(AND(E4924&gt;0,AA4924&lt;2,NOT(AND(C4925=C4924,AA4925=AA4924+1))),INDEX(DATAS,AA4924+1),"")</f>
        <v/>
      </c>
      <c r="AI4924" s="60" t="str">
        <f aca="false">IF(AND(AC4924=1,AA4924&lt;2),IF(AND(C4925=C4924,AA4925=AA4924+1),IF(AC4925=1,"",INDEX(DATAS,AA4924+1)),INDEX(DATAS,AA4924+1)),"")</f>
        <v/>
      </c>
    </row>
    <row r="4925" customFormat="false" ht="15" hidden="false" customHeight="false" outlineLevel="0" collapsed="false">
      <c r="A4925" s="60" t="n">
        <v>46310</v>
      </c>
      <c r="B4925" s="0" t="n">
        <v>11</v>
      </c>
      <c r="C4925" s="0" t="n">
        <v>6786</v>
      </c>
      <c r="E4925" s="0" t="n">
        <v>0</v>
      </c>
      <c r="F4925" s="55" t="s">
        <v>1296</v>
      </c>
      <c r="I4925" s="55" t="s">
        <v>187</v>
      </c>
      <c r="U4925" s="0" t="n">
        <v>444</v>
      </c>
      <c r="V4925" s="0" t="n">
        <v>2</v>
      </c>
      <c r="W4925" s="60" t="n">
        <v>46293</v>
      </c>
      <c r="X4925" s="55" t="n">
        <f aca="false">IF(I4925="Male",0,1)</f>
        <v>1</v>
      </c>
      <c r="Y4925" s="55" t="n">
        <f aca="false">IF(OR(I4925="DNB",I4925="Dry DNB"),1,0)</f>
        <v>0</v>
      </c>
      <c r="Z4925" s="55" t="n">
        <f aca="false">IF(ISNUMBER(W4925),A4925-W4925,"")</f>
        <v>17</v>
      </c>
      <c r="AA4925" s="55" t="n">
        <f aca="false">MATCH(A4925,DATAS,0)</f>
        <v>2</v>
      </c>
      <c r="AB4925" s="55" t="n">
        <f aca="false">IF(AND(E4925&gt;0,OR(AND(B4925&gt;=1,B4925&lt;=6),B4925=10)),1,0)</f>
        <v>0</v>
      </c>
      <c r="AC4925" s="55" t="n">
        <f aca="false">IF(AND(E4925&gt;0,B4925=10),1,0)</f>
        <v>0</v>
      </c>
      <c r="AD4925" s="55" t="n">
        <f aca="false">IF(AND(C4924=C4925,AA4924=AA4925-1),AB4924,"")</f>
        <v>0</v>
      </c>
      <c r="AE4925" s="55" t="n">
        <f aca="false">IF(AND(C4924=C4925,AA4924=AA4925-1),AC4924,"")</f>
        <v>0</v>
      </c>
      <c r="AF4925" s="55" t="n">
        <f aca="false">IF(AA4925=1,"",IF(AND(AB4925=1,AD4925&lt;&gt;1),1,0))</f>
        <v>0</v>
      </c>
      <c r="AG4925" s="55" t="n">
        <f aca="false">IF(AA4925=1,"",IF(AND(AC4925=1,AE4925&lt;&gt;1),1,0))</f>
        <v>0</v>
      </c>
      <c r="AH4925" s="60" t="str">
        <f aca="false">IF(AND(E4925&gt;0,AA4925&lt;2,NOT(AND(C4926=C4925,AA4926=AA4925+1))),INDEX(DATAS,AA4925+1),"")</f>
        <v/>
      </c>
      <c r="AI4925" s="60" t="str">
        <f aca="false">IF(AND(AC4925=1,AA4925&lt;2),IF(AND(C4926=C4925,AA4926=AA4925+1),IF(AC4926=1,"",INDEX(DATAS,AA4925+1)),INDEX(DATAS,AA4925+1)),"")</f>
        <v/>
      </c>
    </row>
    <row r="4926" customFormat="false" ht="15" hidden="false" customHeight="false" outlineLevel="0" collapsed="false">
      <c r="A4926" s="60" t="n">
        <v>46309</v>
      </c>
      <c r="B4926" s="0" t="n">
        <v>11</v>
      </c>
      <c r="C4926" s="0" t="n">
        <v>6787</v>
      </c>
      <c r="E4926" s="0" t="n">
        <v>0</v>
      </c>
      <c r="F4926" s="55" t="s">
        <v>1296</v>
      </c>
      <c r="I4926" s="55" t="s">
        <v>177</v>
      </c>
      <c r="U4926" s="0" t="n">
        <v>443</v>
      </c>
      <c r="V4926" s="0" t="n">
        <v>1</v>
      </c>
      <c r="W4926" s="60" t="n">
        <v>46274</v>
      </c>
      <c r="X4926" s="55" t="n">
        <f aca="false">IF(I4926="Male",0,1)</f>
        <v>1</v>
      </c>
      <c r="Y4926" s="55" t="n">
        <f aca="false">IF(OR(I4926="DNB",I4926="Dry DNB"),1,0)</f>
        <v>0</v>
      </c>
      <c r="Z4926" s="55" t="n">
        <f aca="false">IF(ISNUMBER(W4926),A4926-W4926,"")</f>
        <v>35</v>
      </c>
      <c r="AA4926" s="55" t="n">
        <f aca="false">MATCH(A4926,DATAS,0)</f>
        <v>1</v>
      </c>
      <c r="AB4926" s="55" t="n">
        <f aca="false">IF(AND(E4926&gt;0,OR(AND(B4926&gt;=1,B4926&lt;=6),B4926=10)),1,0)</f>
        <v>0</v>
      </c>
      <c r="AC4926" s="55" t="n">
        <f aca="false">IF(AND(E4926&gt;0,B4926=10),1,0)</f>
        <v>0</v>
      </c>
      <c r="AD4926" s="0" t="str">
        <f aca="false">IF(AND(C4925=C4926,AA4925=AA4926-1),AB4925,"")</f>
        <v/>
      </c>
      <c r="AE4926" s="0" t="str">
        <f aca="false">IF(AND(C4925=C4926,AA4925=AA4926-1),AC4925,"")</f>
        <v/>
      </c>
      <c r="AF4926" s="0" t="str">
        <f aca="false">IF(AA4926=1,"",IF(AND(AB4926=1,AD4926&lt;&gt;1),1,0))</f>
        <v/>
      </c>
      <c r="AG4926" s="0" t="str">
        <f aca="false">IF(AA4926=1,"",IF(AND(AC4926=1,AE4926&lt;&gt;1),1,0))</f>
        <v/>
      </c>
      <c r="AH4926" s="60" t="str">
        <f aca="false">IF(AND(E4926&gt;0,AA4926&lt;2,NOT(AND(C4927=C4926,AA4927=AA4926+1))),INDEX(DATAS,AA4926+1),"")</f>
        <v/>
      </c>
      <c r="AI4926" s="60" t="str">
        <f aca="false">IF(AND(AC4926=1,AA4926&lt;2),IF(AND(C4927=C4926,AA4927=AA4926+1),IF(AC4927=1,"",INDEX(DATAS,AA4926+1)),INDEX(DATAS,AA4926+1)),"")</f>
        <v/>
      </c>
    </row>
    <row r="4927" customFormat="false" ht="15" hidden="false" customHeight="false" outlineLevel="0" collapsed="false">
      <c r="A4927" s="60" t="n">
        <v>46310</v>
      </c>
      <c r="B4927" s="0" t="n">
        <v>11</v>
      </c>
      <c r="C4927" s="0" t="n">
        <v>6787</v>
      </c>
      <c r="E4927" s="0" t="n">
        <v>0</v>
      </c>
      <c r="F4927" s="55" t="s">
        <v>1296</v>
      </c>
      <c r="I4927" s="55" t="s">
        <v>187</v>
      </c>
      <c r="U4927" s="0" t="n">
        <v>444</v>
      </c>
      <c r="V4927" s="0" t="n">
        <v>2</v>
      </c>
      <c r="W4927" s="60" t="n">
        <v>46310</v>
      </c>
      <c r="X4927" s="55" t="n">
        <f aca="false">IF(I4927="Male",0,1)</f>
        <v>1</v>
      </c>
      <c r="Y4927" s="55" t="n">
        <f aca="false">IF(OR(I4927="DNB",I4927="Dry DNB"),1,0)</f>
        <v>0</v>
      </c>
      <c r="Z4927" s="55" t="n">
        <f aca="false">IF(ISNUMBER(W4927),A4927-W4927,"")</f>
        <v>0</v>
      </c>
      <c r="AA4927" s="55" t="n">
        <f aca="false">MATCH(A4927,DATAS,0)</f>
        <v>2</v>
      </c>
      <c r="AB4927" s="55" t="n">
        <f aca="false">IF(AND(E4927&gt;0,OR(AND(B4927&gt;=1,B4927&lt;=6),B4927=10)),1,0)</f>
        <v>0</v>
      </c>
      <c r="AC4927" s="55" t="n">
        <f aca="false">IF(AND(E4927&gt;0,B4927=10),1,0)</f>
        <v>0</v>
      </c>
      <c r="AD4927" s="55" t="n">
        <f aca="false">IF(AND(C4926=C4927,AA4926=AA4927-1),AB4926,"")</f>
        <v>0</v>
      </c>
      <c r="AE4927" s="55" t="n">
        <f aca="false">IF(AND(C4926=C4927,AA4926=AA4927-1),AC4926,"")</f>
        <v>0</v>
      </c>
      <c r="AF4927" s="55" t="n">
        <f aca="false">IF(AA4927=1,"",IF(AND(AB4927=1,AD4927&lt;&gt;1),1,0))</f>
        <v>0</v>
      </c>
      <c r="AG4927" s="55" t="n">
        <f aca="false">IF(AA4927=1,"",IF(AND(AC4927=1,AE4927&lt;&gt;1),1,0))</f>
        <v>0</v>
      </c>
      <c r="AH4927" s="60" t="str">
        <f aca="false">IF(AND(E4927&gt;0,AA4927&lt;2,NOT(AND(C4928=C4927,AA4928=AA4927+1))),INDEX(DATAS,AA4927+1),"")</f>
        <v/>
      </c>
      <c r="AI4927" s="60" t="str">
        <f aca="false">IF(AND(AC4927=1,AA4927&lt;2),IF(AND(C4928=C4927,AA4928=AA4927+1),IF(AC4928=1,"",INDEX(DATAS,AA4927+1)),INDEX(DATAS,AA4927+1)),"")</f>
        <v/>
      </c>
    </row>
    <row r="4928" customFormat="false" ht="15" hidden="false" customHeight="false" outlineLevel="0" collapsed="false">
      <c r="A4928" s="60" t="n">
        <v>46309</v>
      </c>
      <c r="B4928" s="0" t="n">
        <v>13</v>
      </c>
      <c r="C4928" s="0" t="n">
        <v>6788</v>
      </c>
      <c r="E4928" s="0" t="n">
        <v>0</v>
      </c>
      <c r="F4928" s="55" t="s">
        <v>1296</v>
      </c>
      <c r="I4928" s="55" t="s">
        <v>177</v>
      </c>
      <c r="U4928" s="0" t="n">
        <v>443</v>
      </c>
      <c r="V4928" s="0" t="n">
        <v>0</v>
      </c>
      <c r="X4928" s="55" t="n">
        <f aca="false">IF(I4928="Male",0,1)</f>
        <v>1</v>
      </c>
      <c r="Y4928" s="55" t="n">
        <f aca="false">IF(OR(I4928="DNB",I4928="Dry DNB"),1,0)</f>
        <v>0</v>
      </c>
      <c r="Z4928" s="0" t="str">
        <f aca="false">IF(ISNUMBER(W4928),A4928-W4928,"")</f>
        <v/>
      </c>
      <c r="AA4928" s="55" t="n">
        <f aca="false">MATCH(A4928,DATAS,0)</f>
        <v>1</v>
      </c>
      <c r="AB4928" s="55" t="n">
        <f aca="false">IF(AND(E4928&gt;0,OR(AND(B4928&gt;=1,B4928&lt;=6),B4928=10)),1,0)</f>
        <v>0</v>
      </c>
      <c r="AC4928" s="55" t="n">
        <f aca="false">IF(AND(E4928&gt;0,B4928=10),1,0)</f>
        <v>0</v>
      </c>
      <c r="AD4928" s="0" t="str">
        <f aca="false">IF(AND(C4927=C4928,AA4927=AA4928-1),AB4927,"")</f>
        <v/>
      </c>
      <c r="AE4928" s="0" t="str">
        <f aca="false">IF(AND(C4927=C4928,AA4927=AA4928-1),AC4927,"")</f>
        <v/>
      </c>
      <c r="AF4928" s="0" t="str">
        <f aca="false">IF(AA4928=1,"",IF(AND(AB4928=1,AD4928&lt;&gt;1),1,0))</f>
        <v/>
      </c>
      <c r="AG4928" s="0" t="str">
        <f aca="false">IF(AA4928=1,"",IF(AND(AC4928=1,AE4928&lt;&gt;1),1,0))</f>
        <v/>
      </c>
      <c r="AH4928" s="60" t="str">
        <f aca="false">IF(AND(E4928&gt;0,AA4928&lt;2,NOT(AND(C4929=C4928,AA4929=AA4928+1))),INDEX(DATAS,AA4928+1),"")</f>
        <v/>
      </c>
      <c r="AI4928" s="60" t="str">
        <f aca="false">IF(AND(AC4928=1,AA4928&lt;2),IF(AND(C4929=C4928,AA4929=AA4928+1),IF(AC4929=1,"",INDEX(DATAS,AA4928+1)),INDEX(DATAS,AA4928+1)),"")</f>
        <v/>
      </c>
    </row>
    <row r="4929" customFormat="false" ht="15" hidden="false" customHeight="false" outlineLevel="0" collapsed="false">
      <c r="A4929" s="60" t="n">
        <v>46310</v>
      </c>
      <c r="B4929" s="0" t="n">
        <v>13</v>
      </c>
      <c r="C4929" s="0" t="n">
        <v>6788</v>
      </c>
      <c r="E4929" s="0" t="n">
        <v>0</v>
      </c>
      <c r="F4929" s="55" t="s">
        <v>1296</v>
      </c>
      <c r="I4929" s="55" t="s">
        <v>177</v>
      </c>
      <c r="U4929" s="0" t="n">
        <v>444</v>
      </c>
      <c r="V4929" s="0" t="n">
        <v>0</v>
      </c>
      <c r="X4929" s="55" t="n">
        <f aca="false">IF(I4929="Male",0,1)</f>
        <v>1</v>
      </c>
      <c r="Y4929" s="55" t="n">
        <f aca="false">IF(OR(I4929="DNB",I4929="Dry DNB"),1,0)</f>
        <v>0</v>
      </c>
      <c r="Z4929" s="0" t="str">
        <f aca="false">IF(ISNUMBER(W4929),A4929-W4929,"")</f>
        <v/>
      </c>
      <c r="AA4929" s="55" t="n">
        <f aca="false">MATCH(A4929,DATAS,0)</f>
        <v>2</v>
      </c>
      <c r="AB4929" s="55" t="n">
        <f aca="false">IF(AND(E4929&gt;0,OR(AND(B4929&gt;=1,B4929&lt;=6),B4929=10)),1,0)</f>
        <v>0</v>
      </c>
      <c r="AC4929" s="55" t="n">
        <f aca="false">IF(AND(E4929&gt;0,B4929=10),1,0)</f>
        <v>0</v>
      </c>
      <c r="AD4929" s="55" t="n">
        <f aca="false">IF(AND(C4928=C4929,AA4928=AA4929-1),AB4928,"")</f>
        <v>0</v>
      </c>
      <c r="AE4929" s="55" t="n">
        <f aca="false">IF(AND(C4928=C4929,AA4928=AA4929-1),AC4928,"")</f>
        <v>0</v>
      </c>
      <c r="AF4929" s="55" t="n">
        <f aca="false">IF(AA4929=1,"",IF(AND(AB4929=1,AD4929&lt;&gt;1),1,0))</f>
        <v>0</v>
      </c>
      <c r="AG4929" s="55" t="n">
        <f aca="false">IF(AA4929=1,"",IF(AND(AC4929=1,AE4929&lt;&gt;1),1,0))</f>
        <v>0</v>
      </c>
      <c r="AH4929" s="60" t="str">
        <f aca="false">IF(AND(E4929&gt;0,AA4929&lt;2,NOT(AND(C4930=C4929,AA4930=AA4929+1))),INDEX(DATAS,AA4929+1),"")</f>
        <v/>
      </c>
      <c r="AI4929" s="60" t="str">
        <f aca="false">IF(AND(AC4929=1,AA4929&lt;2),IF(AND(C4930=C4929,AA4930=AA4929+1),IF(AC4930=1,"",INDEX(DATAS,AA4929+1)),INDEX(DATAS,AA4929+1)),"")</f>
        <v/>
      </c>
    </row>
    <row r="4930" customFormat="false" ht="15" hidden="false" customHeight="false" outlineLevel="0" collapsed="false">
      <c r="A4930" s="60" t="n">
        <v>46309</v>
      </c>
      <c r="B4930" s="0" t="n">
        <v>8</v>
      </c>
      <c r="C4930" s="0" t="n">
        <v>6789</v>
      </c>
      <c r="E4930" s="0" t="n">
        <v>0</v>
      </c>
      <c r="F4930" s="55" t="s">
        <v>1297</v>
      </c>
      <c r="I4930" s="55" t="s">
        <v>157</v>
      </c>
      <c r="L4930" s="0" t="n">
        <v>43</v>
      </c>
      <c r="U4930" s="0" t="n">
        <v>442</v>
      </c>
      <c r="V4930" s="0" t="n">
        <v>1</v>
      </c>
      <c r="W4930" s="60" t="n">
        <v>46267</v>
      </c>
      <c r="X4930" s="55" t="n">
        <f aca="false">IF(I4930="Male",0,1)</f>
        <v>1</v>
      </c>
      <c r="Y4930" s="55" t="n">
        <f aca="false">IF(OR(I4930="DNB",I4930="Dry DNB"),1,0)</f>
        <v>0</v>
      </c>
      <c r="Z4930" s="55" t="n">
        <f aca="false">IF(ISNUMBER(W4930),A4930-W4930,"")</f>
        <v>42</v>
      </c>
      <c r="AA4930" s="55" t="n">
        <f aca="false">MATCH(A4930,DATAS,0)</f>
        <v>1</v>
      </c>
      <c r="AB4930" s="55" t="n">
        <f aca="false">IF(AND(E4930&gt;0,OR(AND(B4930&gt;=1,B4930&lt;=6),B4930=10)),1,0)</f>
        <v>0</v>
      </c>
      <c r="AC4930" s="55" t="n">
        <f aca="false">IF(AND(E4930&gt;0,B4930=10),1,0)</f>
        <v>0</v>
      </c>
      <c r="AD4930" s="0" t="str">
        <f aca="false">IF(AND(C4929=C4930,AA4929=AA4930-1),AB4929,"")</f>
        <v/>
      </c>
      <c r="AE4930" s="0" t="str">
        <f aca="false">IF(AND(C4929=C4930,AA4929=AA4930-1),AC4929,"")</f>
        <v/>
      </c>
      <c r="AF4930" s="0" t="str">
        <f aca="false">IF(AA4930=1,"",IF(AND(AB4930=1,AD4930&lt;&gt;1),1,0))</f>
        <v/>
      </c>
      <c r="AG4930" s="0" t="str">
        <f aca="false">IF(AA4930=1,"",IF(AND(AC4930=1,AE4930&lt;&gt;1),1,0))</f>
        <v/>
      </c>
      <c r="AH4930" s="60" t="str">
        <f aca="false">IF(AND(E4930&gt;0,AA4930&lt;2,NOT(AND(C4931=C4930,AA4931=AA4930+1))),INDEX(DATAS,AA4930+1),"")</f>
        <v/>
      </c>
      <c r="AI4930" s="60" t="str">
        <f aca="false">IF(AND(AC4930=1,AA4930&lt;2),IF(AND(C4931=C4930,AA4931=AA4930+1),IF(AC4931=1,"",INDEX(DATAS,AA4930+1)),INDEX(DATAS,AA4930+1)),"")</f>
        <v/>
      </c>
    </row>
    <row r="4931" customFormat="false" ht="15" hidden="false" customHeight="false" outlineLevel="0" collapsed="false">
      <c r="A4931" s="60" t="n">
        <v>46310</v>
      </c>
      <c r="B4931" s="0" t="n">
        <v>8</v>
      </c>
      <c r="C4931" s="0" t="n">
        <v>6789</v>
      </c>
      <c r="E4931" s="0" t="n">
        <v>0</v>
      </c>
      <c r="F4931" s="55" t="s">
        <v>1297</v>
      </c>
      <c r="I4931" s="55" t="s">
        <v>157</v>
      </c>
      <c r="L4931" s="0" t="n">
        <v>44</v>
      </c>
      <c r="U4931" s="0" t="n">
        <v>443</v>
      </c>
      <c r="V4931" s="0" t="n">
        <v>1</v>
      </c>
      <c r="W4931" s="60" t="n">
        <v>46267</v>
      </c>
      <c r="X4931" s="55" t="n">
        <f aca="false">IF(I4931="Male",0,1)</f>
        <v>1</v>
      </c>
      <c r="Y4931" s="55" t="n">
        <f aca="false">IF(OR(I4931="DNB",I4931="Dry DNB"),1,0)</f>
        <v>0</v>
      </c>
      <c r="Z4931" s="55" t="n">
        <f aca="false">IF(ISNUMBER(W4931),A4931-W4931,"")</f>
        <v>43</v>
      </c>
      <c r="AA4931" s="55" t="n">
        <f aca="false">MATCH(A4931,DATAS,0)</f>
        <v>2</v>
      </c>
      <c r="AB4931" s="55" t="n">
        <f aca="false">IF(AND(E4931&gt;0,OR(AND(B4931&gt;=1,B4931&lt;=6),B4931=10)),1,0)</f>
        <v>0</v>
      </c>
      <c r="AC4931" s="55" t="n">
        <f aca="false">IF(AND(E4931&gt;0,B4931=10),1,0)</f>
        <v>0</v>
      </c>
      <c r="AD4931" s="55" t="n">
        <f aca="false">IF(AND(C4930=C4931,AA4930=AA4931-1),AB4930,"")</f>
        <v>0</v>
      </c>
      <c r="AE4931" s="55" t="n">
        <f aca="false">IF(AND(C4930=C4931,AA4930=AA4931-1),AC4930,"")</f>
        <v>0</v>
      </c>
      <c r="AF4931" s="55" t="n">
        <f aca="false">IF(AA4931=1,"",IF(AND(AB4931=1,AD4931&lt;&gt;1),1,0))</f>
        <v>0</v>
      </c>
      <c r="AG4931" s="55" t="n">
        <f aca="false">IF(AA4931=1,"",IF(AND(AC4931=1,AE4931&lt;&gt;1),1,0))</f>
        <v>0</v>
      </c>
      <c r="AH4931" s="60" t="str">
        <f aca="false">IF(AND(E4931&gt;0,AA4931&lt;2,NOT(AND(C4932=C4931,AA4932=AA4931+1))),INDEX(DATAS,AA4931+1),"")</f>
        <v/>
      </c>
      <c r="AI4931" s="60" t="str">
        <f aca="false">IF(AND(AC4931=1,AA4931&lt;2),IF(AND(C4932=C4931,AA4932=AA4931+1),IF(AC4932=1,"",INDEX(DATAS,AA4931+1)),INDEX(DATAS,AA4931+1)),"")</f>
        <v/>
      </c>
    </row>
    <row r="4932" customFormat="false" ht="15" hidden="false" customHeight="false" outlineLevel="0" collapsed="false">
      <c r="A4932" s="60" t="n">
        <v>46309</v>
      </c>
      <c r="B4932" s="0" t="n">
        <v>8</v>
      </c>
      <c r="C4932" s="0" t="n">
        <v>6790</v>
      </c>
      <c r="E4932" s="0" t="n">
        <v>0</v>
      </c>
      <c r="F4932" s="55" t="s">
        <v>1297</v>
      </c>
      <c r="I4932" s="55" t="s">
        <v>157</v>
      </c>
      <c r="L4932" s="0" t="n">
        <v>47</v>
      </c>
      <c r="U4932" s="0" t="n">
        <v>442</v>
      </c>
      <c r="V4932" s="0" t="n">
        <v>1</v>
      </c>
      <c r="W4932" s="60" t="n">
        <v>46263</v>
      </c>
      <c r="X4932" s="55" t="n">
        <f aca="false">IF(I4932="Male",0,1)</f>
        <v>1</v>
      </c>
      <c r="Y4932" s="55" t="n">
        <f aca="false">IF(OR(I4932="DNB",I4932="Dry DNB"),1,0)</f>
        <v>0</v>
      </c>
      <c r="Z4932" s="55" t="n">
        <f aca="false">IF(ISNUMBER(W4932),A4932-W4932,"")</f>
        <v>46</v>
      </c>
      <c r="AA4932" s="55" t="n">
        <f aca="false">MATCH(A4932,DATAS,0)</f>
        <v>1</v>
      </c>
      <c r="AB4932" s="55" t="n">
        <f aca="false">IF(AND(E4932&gt;0,OR(AND(B4932&gt;=1,B4932&lt;=6),B4932=10)),1,0)</f>
        <v>0</v>
      </c>
      <c r="AC4932" s="55" t="n">
        <f aca="false">IF(AND(E4932&gt;0,B4932=10),1,0)</f>
        <v>0</v>
      </c>
      <c r="AD4932" s="0" t="str">
        <f aca="false">IF(AND(C4931=C4932,AA4931=AA4932-1),AB4931,"")</f>
        <v/>
      </c>
      <c r="AE4932" s="0" t="str">
        <f aca="false">IF(AND(C4931=C4932,AA4931=AA4932-1),AC4931,"")</f>
        <v/>
      </c>
      <c r="AF4932" s="0" t="str">
        <f aca="false">IF(AA4932=1,"",IF(AND(AB4932=1,AD4932&lt;&gt;1),1,0))</f>
        <v/>
      </c>
      <c r="AG4932" s="0" t="str">
        <f aca="false">IF(AA4932=1,"",IF(AND(AC4932=1,AE4932&lt;&gt;1),1,0))</f>
        <v/>
      </c>
      <c r="AH4932" s="60" t="str">
        <f aca="false">IF(AND(E4932&gt;0,AA4932&lt;2,NOT(AND(C4933=C4932,AA4933=AA4932+1))),INDEX(DATAS,AA4932+1),"")</f>
        <v/>
      </c>
      <c r="AI4932" s="60" t="str">
        <f aca="false">IF(AND(AC4932=1,AA4932&lt;2),IF(AND(C4933=C4932,AA4933=AA4932+1),IF(AC4933=1,"",INDEX(DATAS,AA4932+1)),INDEX(DATAS,AA4932+1)),"")</f>
        <v/>
      </c>
    </row>
    <row r="4933" customFormat="false" ht="15" hidden="false" customHeight="false" outlineLevel="0" collapsed="false">
      <c r="A4933" s="60" t="n">
        <v>46310</v>
      </c>
      <c r="B4933" s="0" t="n">
        <v>8</v>
      </c>
      <c r="C4933" s="0" t="n">
        <v>6790</v>
      </c>
      <c r="E4933" s="0" t="n">
        <v>0</v>
      </c>
      <c r="F4933" s="55" t="s">
        <v>1297</v>
      </c>
      <c r="I4933" s="55" t="s">
        <v>157</v>
      </c>
      <c r="L4933" s="0" t="n">
        <v>48</v>
      </c>
      <c r="U4933" s="0" t="n">
        <v>443</v>
      </c>
      <c r="V4933" s="0" t="n">
        <v>1</v>
      </c>
      <c r="W4933" s="60" t="n">
        <v>46263</v>
      </c>
      <c r="X4933" s="55" t="n">
        <f aca="false">IF(I4933="Male",0,1)</f>
        <v>1</v>
      </c>
      <c r="Y4933" s="55" t="n">
        <f aca="false">IF(OR(I4933="DNB",I4933="Dry DNB"),1,0)</f>
        <v>0</v>
      </c>
      <c r="Z4933" s="55" t="n">
        <f aca="false">IF(ISNUMBER(W4933),A4933-W4933,"")</f>
        <v>47</v>
      </c>
      <c r="AA4933" s="55" t="n">
        <f aca="false">MATCH(A4933,DATAS,0)</f>
        <v>2</v>
      </c>
      <c r="AB4933" s="55" t="n">
        <f aca="false">IF(AND(E4933&gt;0,OR(AND(B4933&gt;=1,B4933&lt;=6),B4933=10)),1,0)</f>
        <v>0</v>
      </c>
      <c r="AC4933" s="55" t="n">
        <f aca="false">IF(AND(E4933&gt;0,B4933=10),1,0)</f>
        <v>0</v>
      </c>
      <c r="AD4933" s="55" t="n">
        <f aca="false">IF(AND(C4932=C4933,AA4932=AA4933-1),AB4932,"")</f>
        <v>0</v>
      </c>
      <c r="AE4933" s="55" t="n">
        <f aca="false">IF(AND(C4932=C4933,AA4932=AA4933-1),AC4932,"")</f>
        <v>0</v>
      </c>
      <c r="AF4933" s="55" t="n">
        <f aca="false">IF(AA4933=1,"",IF(AND(AB4933=1,AD4933&lt;&gt;1),1,0))</f>
        <v>0</v>
      </c>
      <c r="AG4933" s="55" t="n">
        <f aca="false">IF(AA4933=1,"",IF(AND(AC4933=1,AE4933&lt;&gt;1),1,0))</f>
        <v>0</v>
      </c>
      <c r="AH4933" s="60" t="str">
        <f aca="false">IF(AND(E4933&gt;0,AA4933&lt;2,NOT(AND(C4934=C4933,AA4934=AA4933+1))),INDEX(DATAS,AA4933+1),"")</f>
        <v/>
      </c>
      <c r="AI4933" s="60" t="str">
        <f aca="false">IF(AND(AC4933=1,AA4933&lt;2),IF(AND(C4934=C4933,AA4934=AA4933+1),IF(AC4934=1,"",INDEX(DATAS,AA4933+1)),INDEX(DATAS,AA4933+1)),"")</f>
        <v/>
      </c>
    </row>
    <row r="4934" customFormat="false" ht="15" hidden="false" customHeight="false" outlineLevel="0" collapsed="false">
      <c r="A4934" s="60" t="n">
        <v>46309</v>
      </c>
      <c r="B4934" s="0" t="n">
        <v>13</v>
      </c>
      <c r="C4934" s="0" t="n">
        <v>6791</v>
      </c>
      <c r="E4934" s="0" t="n">
        <v>0</v>
      </c>
      <c r="F4934" s="55" t="s">
        <v>1297</v>
      </c>
      <c r="I4934" s="55" t="s">
        <v>177</v>
      </c>
      <c r="U4934" s="0" t="n">
        <v>442</v>
      </c>
      <c r="V4934" s="0" t="n">
        <v>0</v>
      </c>
      <c r="X4934" s="55" t="n">
        <f aca="false">IF(I4934="Male",0,1)</f>
        <v>1</v>
      </c>
      <c r="Y4934" s="55" t="n">
        <f aca="false">IF(OR(I4934="DNB",I4934="Dry DNB"),1,0)</f>
        <v>0</v>
      </c>
      <c r="Z4934" s="0" t="str">
        <f aca="false">IF(ISNUMBER(W4934),A4934-W4934,"")</f>
        <v/>
      </c>
      <c r="AA4934" s="55" t="n">
        <f aca="false">MATCH(A4934,DATAS,0)</f>
        <v>1</v>
      </c>
      <c r="AB4934" s="55" t="n">
        <f aca="false">IF(AND(E4934&gt;0,OR(AND(B4934&gt;=1,B4934&lt;=6),B4934=10)),1,0)</f>
        <v>0</v>
      </c>
      <c r="AC4934" s="55" t="n">
        <f aca="false">IF(AND(E4934&gt;0,B4934=10),1,0)</f>
        <v>0</v>
      </c>
      <c r="AD4934" s="0" t="str">
        <f aca="false">IF(AND(C4933=C4934,AA4933=AA4934-1),AB4933,"")</f>
        <v/>
      </c>
      <c r="AE4934" s="0" t="str">
        <f aca="false">IF(AND(C4933=C4934,AA4933=AA4934-1),AC4933,"")</f>
        <v/>
      </c>
      <c r="AF4934" s="0" t="str">
        <f aca="false">IF(AA4934=1,"",IF(AND(AB4934=1,AD4934&lt;&gt;1),1,0))</f>
        <v/>
      </c>
      <c r="AG4934" s="0" t="str">
        <f aca="false">IF(AA4934=1,"",IF(AND(AC4934=1,AE4934&lt;&gt;1),1,0))</f>
        <v/>
      </c>
      <c r="AH4934" s="60" t="str">
        <f aca="false">IF(AND(E4934&gt;0,AA4934&lt;2,NOT(AND(C4935=C4934,AA4935=AA4934+1))),INDEX(DATAS,AA4934+1),"")</f>
        <v/>
      </c>
      <c r="AI4934" s="60" t="str">
        <f aca="false">IF(AND(AC4934=1,AA4934&lt;2),IF(AND(C4935=C4934,AA4935=AA4934+1),IF(AC4935=1,"",INDEX(DATAS,AA4934+1)),INDEX(DATAS,AA4934+1)),"")</f>
        <v/>
      </c>
    </row>
    <row r="4935" customFormat="false" ht="15" hidden="false" customHeight="false" outlineLevel="0" collapsed="false">
      <c r="A4935" s="60" t="n">
        <v>46310</v>
      </c>
      <c r="B4935" s="0" t="n">
        <v>13</v>
      </c>
      <c r="C4935" s="0" t="n">
        <v>6791</v>
      </c>
      <c r="E4935" s="0" t="n">
        <v>0</v>
      </c>
      <c r="F4935" s="55" t="s">
        <v>1297</v>
      </c>
      <c r="I4935" s="55" t="s">
        <v>177</v>
      </c>
      <c r="U4935" s="0" t="n">
        <v>443</v>
      </c>
      <c r="V4935" s="0" t="n">
        <v>0</v>
      </c>
      <c r="X4935" s="55" t="n">
        <f aca="false">IF(I4935="Male",0,1)</f>
        <v>1</v>
      </c>
      <c r="Y4935" s="55" t="n">
        <f aca="false">IF(OR(I4935="DNB",I4935="Dry DNB"),1,0)</f>
        <v>0</v>
      </c>
      <c r="Z4935" s="0" t="str">
        <f aca="false">IF(ISNUMBER(W4935),A4935-W4935,"")</f>
        <v/>
      </c>
      <c r="AA4935" s="55" t="n">
        <f aca="false">MATCH(A4935,DATAS,0)</f>
        <v>2</v>
      </c>
      <c r="AB4935" s="55" t="n">
        <f aca="false">IF(AND(E4935&gt;0,OR(AND(B4935&gt;=1,B4935&lt;=6),B4935=10)),1,0)</f>
        <v>0</v>
      </c>
      <c r="AC4935" s="55" t="n">
        <f aca="false">IF(AND(E4935&gt;0,B4935=10),1,0)</f>
        <v>0</v>
      </c>
      <c r="AD4935" s="55" t="n">
        <f aca="false">IF(AND(C4934=C4935,AA4934=AA4935-1),AB4934,"")</f>
        <v>0</v>
      </c>
      <c r="AE4935" s="55" t="n">
        <f aca="false">IF(AND(C4934=C4935,AA4934=AA4935-1),AC4934,"")</f>
        <v>0</v>
      </c>
      <c r="AF4935" s="55" t="n">
        <f aca="false">IF(AA4935=1,"",IF(AND(AB4935=1,AD4935&lt;&gt;1),1,0))</f>
        <v>0</v>
      </c>
      <c r="AG4935" s="55" t="n">
        <f aca="false">IF(AA4935=1,"",IF(AND(AC4935=1,AE4935&lt;&gt;1),1,0))</f>
        <v>0</v>
      </c>
      <c r="AH4935" s="60" t="str">
        <f aca="false">IF(AND(E4935&gt;0,AA4935&lt;2,NOT(AND(C4936=C4935,AA4936=AA4935+1))),INDEX(DATAS,AA4935+1),"")</f>
        <v/>
      </c>
      <c r="AI4935" s="60" t="str">
        <f aca="false">IF(AND(AC4935=1,AA4935&lt;2),IF(AND(C4936=C4935,AA4936=AA4935+1),IF(AC4936=1,"",INDEX(DATAS,AA4935+1)),INDEX(DATAS,AA4935+1)),"")</f>
        <v/>
      </c>
    </row>
    <row r="4936" customFormat="false" ht="15" hidden="false" customHeight="false" outlineLevel="0" collapsed="false">
      <c r="A4936" s="60" t="n">
        <v>46309</v>
      </c>
      <c r="B4936" s="0" t="n">
        <v>8</v>
      </c>
      <c r="C4936" s="0" t="n">
        <v>6792</v>
      </c>
      <c r="E4936" s="0" t="n">
        <v>0</v>
      </c>
      <c r="F4936" s="55" t="s">
        <v>1297</v>
      </c>
      <c r="I4936" s="55" t="s">
        <v>157</v>
      </c>
      <c r="L4936" s="0" t="n">
        <v>41</v>
      </c>
      <c r="U4936" s="0" t="n">
        <v>442</v>
      </c>
      <c r="V4936" s="0" t="n">
        <v>1</v>
      </c>
      <c r="W4936" s="60" t="n">
        <v>46269</v>
      </c>
      <c r="X4936" s="55" t="n">
        <f aca="false">IF(I4936="Male",0,1)</f>
        <v>1</v>
      </c>
      <c r="Y4936" s="55" t="n">
        <f aca="false">IF(OR(I4936="DNB",I4936="Dry DNB"),1,0)</f>
        <v>0</v>
      </c>
      <c r="Z4936" s="55" t="n">
        <f aca="false">IF(ISNUMBER(W4936),A4936-W4936,"")</f>
        <v>40</v>
      </c>
      <c r="AA4936" s="55" t="n">
        <f aca="false">MATCH(A4936,DATAS,0)</f>
        <v>1</v>
      </c>
      <c r="AB4936" s="55" t="n">
        <f aca="false">IF(AND(E4936&gt;0,OR(AND(B4936&gt;=1,B4936&lt;=6),B4936=10)),1,0)</f>
        <v>0</v>
      </c>
      <c r="AC4936" s="55" t="n">
        <f aca="false">IF(AND(E4936&gt;0,B4936=10),1,0)</f>
        <v>0</v>
      </c>
      <c r="AD4936" s="0" t="str">
        <f aca="false">IF(AND(C4935=C4936,AA4935=AA4936-1),AB4935,"")</f>
        <v/>
      </c>
      <c r="AE4936" s="0" t="str">
        <f aca="false">IF(AND(C4935=C4936,AA4935=AA4936-1),AC4935,"")</f>
        <v/>
      </c>
      <c r="AF4936" s="0" t="str">
        <f aca="false">IF(AA4936=1,"",IF(AND(AB4936=1,AD4936&lt;&gt;1),1,0))</f>
        <v/>
      </c>
      <c r="AG4936" s="0" t="str">
        <f aca="false">IF(AA4936=1,"",IF(AND(AC4936=1,AE4936&lt;&gt;1),1,0))</f>
        <v/>
      </c>
      <c r="AH4936" s="60" t="str">
        <f aca="false">IF(AND(E4936&gt;0,AA4936&lt;2,NOT(AND(C4937=C4936,AA4937=AA4936+1))),INDEX(DATAS,AA4936+1),"")</f>
        <v/>
      </c>
      <c r="AI4936" s="60" t="str">
        <f aca="false">IF(AND(AC4936=1,AA4936&lt;2),IF(AND(C4937=C4936,AA4937=AA4936+1),IF(AC4937=1,"",INDEX(DATAS,AA4936+1)),INDEX(DATAS,AA4936+1)),"")</f>
        <v/>
      </c>
    </row>
    <row r="4937" customFormat="false" ht="15" hidden="false" customHeight="false" outlineLevel="0" collapsed="false">
      <c r="A4937" s="60" t="n">
        <v>46310</v>
      </c>
      <c r="B4937" s="0" t="n">
        <v>8</v>
      </c>
      <c r="C4937" s="0" t="n">
        <v>6792</v>
      </c>
      <c r="E4937" s="0" t="n">
        <v>0</v>
      </c>
      <c r="F4937" s="55" t="s">
        <v>1297</v>
      </c>
      <c r="I4937" s="55" t="s">
        <v>157</v>
      </c>
      <c r="L4937" s="0" t="n">
        <v>42</v>
      </c>
      <c r="U4937" s="0" t="n">
        <v>443</v>
      </c>
      <c r="V4937" s="0" t="n">
        <v>1</v>
      </c>
      <c r="W4937" s="60" t="n">
        <v>46269</v>
      </c>
      <c r="X4937" s="55" t="n">
        <f aca="false">IF(I4937="Male",0,1)</f>
        <v>1</v>
      </c>
      <c r="Y4937" s="55" t="n">
        <f aca="false">IF(OR(I4937="DNB",I4937="Dry DNB"),1,0)</f>
        <v>0</v>
      </c>
      <c r="Z4937" s="55" t="n">
        <f aca="false">IF(ISNUMBER(W4937),A4937-W4937,"")</f>
        <v>41</v>
      </c>
      <c r="AA4937" s="55" t="n">
        <f aca="false">MATCH(A4937,DATAS,0)</f>
        <v>2</v>
      </c>
      <c r="AB4937" s="55" t="n">
        <f aca="false">IF(AND(E4937&gt;0,OR(AND(B4937&gt;=1,B4937&lt;=6),B4937=10)),1,0)</f>
        <v>0</v>
      </c>
      <c r="AC4937" s="55" t="n">
        <f aca="false">IF(AND(E4937&gt;0,B4937=10),1,0)</f>
        <v>0</v>
      </c>
      <c r="AD4937" s="55" t="n">
        <f aca="false">IF(AND(C4936=C4937,AA4936=AA4937-1),AB4936,"")</f>
        <v>0</v>
      </c>
      <c r="AE4937" s="55" t="n">
        <f aca="false">IF(AND(C4936=C4937,AA4936=AA4937-1),AC4936,"")</f>
        <v>0</v>
      </c>
      <c r="AF4937" s="55" t="n">
        <f aca="false">IF(AA4937=1,"",IF(AND(AB4937=1,AD4937&lt;&gt;1),1,0))</f>
        <v>0</v>
      </c>
      <c r="AG4937" s="55" t="n">
        <f aca="false">IF(AA4937=1,"",IF(AND(AC4937=1,AE4937&lt;&gt;1),1,0))</f>
        <v>0</v>
      </c>
      <c r="AH4937" s="60" t="str">
        <f aca="false">IF(AND(E4937&gt;0,AA4937&lt;2,NOT(AND(C4938=C4937,AA4938=AA4937+1))),INDEX(DATAS,AA4937+1),"")</f>
        <v/>
      </c>
      <c r="AI4937" s="60" t="str">
        <f aca="false">IF(AND(AC4937=1,AA4937&lt;2),IF(AND(C4938=C4937,AA4938=AA4937+1),IF(AC4938=1,"",INDEX(DATAS,AA4937+1)),INDEX(DATAS,AA4937+1)),"")</f>
        <v/>
      </c>
    </row>
    <row r="4938" customFormat="false" ht="15" hidden="false" customHeight="false" outlineLevel="0" collapsed="false">
      <c r="A4938" s="60" t="n">
        <v>46309</v>
      </c>
      <c r="B4938" s="0" t="n">
        <v>8</v>
      </c>
      <c r="C4938" s="0" t="n">
        <v>6793</v>
      </c>
      <c r="E4938" s="0" t="n">
        <v>0</v>
      </c>
      <c r="F4938" s="55" t="s">
        <v>1298</v>
      </c>
      <c r="I4938" s="55" t="s">
        <v>157</v>
      </c>
      <c r="L4938" s="0" t="n">
        <v>52</v>
      </c>
      <c r="U4938" s="0" t="n">
        <v>441</v>
      </c>
      <c r="V4938" s="0" t="n">
        <v>1</v>
      </c>
      <c r="W4938" s="60" t="n">
        <v>46258</v>
      </c>
      <c r="X4938" s="55" t="n">
        <f aca="false">IF(I4938="Male",0,1)</f>
        <v>1</v>
      </c>
      <c r="Y4938" s="55" t="n">
        <f aca="false">IF(OR(I4938="DNB",I4938="Dry DNB"),1,0)</f>
        <v>0</v>
      </c>
      <c r="Z4938" s="55" t="n">
        <f aca="false">IF(ISNUMBER(W4938),A4938-W4938,"")</f>
        <v>51</v>
      </c>
      <c r="AA4938" s="55" t="n">
        <f aca="false">MATCH(A4938,DATAS,0)</f>
        <v>1</v>
      </c>
      <c r="AB4938" s="55" t="n">
        <f aca="false">IF(AND(E4938&gt;0,OR(AND(B4938&gt;=1,B4938&lt;=6),B4938=10)),1,0)</f>
        <v>0</v>
      </c>
      <c r="AC4938" s="55" t="n">
        <f aca="false">IF(AND(E4938&gt;0,B4938=10),1,0)</f>
        <v>0</v>
      </c>
      <c r="AD4938" s="0" t="str">
        <f aca="false">IF(AND(C4937=C4938,AA4937=AA4938-1),AB4937,"")</f>
        <v/>
      </c>
      <c r="AE4938" s="0" t="str">
        <f aca="false">IF(AND(C4937=C4938,AA4937=AA4938-1),AC4937,"")</f>
        <v/>
      </c>
      <c r="AF4938" s="0" t="str">
        <f aca="false">IF(AA4938=1,"",IF(AND(AB4938=1,AD4938&lt;&gt;1),1,0))</f>
        <v/>
      </c>
      <c r="AG4938" s="0" t="str">
        <f aca="false">IF(AA4938=1,"",IF(AND(AC4938=1,AE4938&lt;&gt;1),1,0))</f>
        <v/>
      </c>
      <c r="AH4938" s="60" t="str">
        <f aca="false">IF(AND(E4938&gt;0,AA4938&lt;2,NOT(AND(C4939=C4938,AA4939=AA4938+1))),INDEX(DATAS,AA4938+1),"")</f>
        <v/>
      </c>
      <c r="AI4938" s="60" t="str">
        <f aca="false">IF(AND(AC4938=1,AA4938&lt;2),IF(AND(C4939=C4938,AA4939=AA4938+1),IF(AC4939=1,"",INDEX(DATAS,AA4938+1)),INDEX(DATAS,AA4938+1)),"")</f>
        <v/>
      </c>
    </row>
    <row r="4939" customFormat="false" ht="15" hidden="false" customHeight="false" outlineLevel="0" collapsed="false">
      <c r="A4939" s="60" t="n">
        <v>46310</v>
      </c>
      <c r="B4939" s="0" t="n">
        <v>8</v>
      </c>
      <c r="C4939" s="0" t="n">
        <v>6793</v>
      </c>
      <c r="E4939" s="0" t="n">
        <v>0</v>
      </c>
      <c r="F4939" s="55" t="s">
        <v>1298</v>
      </c>
      <c r="I4939" s="55" t="s">
        <v>157</v>
      </c>
      <c r="L4939" s="0" t="n">
        <v>53</v>
      </c>
      <c r="U4939" s="0" t="n">
        <v>442</v>
      </c>
      <c r="V4939" s="0" t="n">
        <v>1</v>
      </c>
      <c r="W4939" s="60" t="n">
        <v>46258</v>
      </c>
      <c r="X4939" s="55" t="n">
        <f aca="false">IF(I4939="Male",0,1)</f>
        <v>1</v>
      </c>
      <c r="Y4939" s="55" t="n">
        <f aca="false">IF(OR(I4939="DNB",I4939="Dry DNB"),1,0)</f>
        <v>0</v>
      </c>
      <c r="Z4939" s="55" t="n">
        <f aca="false">IF(ISNUMBER(W4939),A4939-W4939,"")</f>
        <v>52</v>
      </c>
      <c r="AA4939" s="55" t="n">
        <f aca="false">MATCH(A4939,DATAS,0)</f>
        <v>2</v>
      </c>
      <c r="AB4939" s="55" t="n">
        <f aca="false">IF(AND(E4939&gt;0,OR(AND(B4939&gt;=1,B4939&lt;=6),B4939=10)),1,0)</f>
        <v>0</v>
      </c>
      <c r="AC4939" s="55" t="n">
        <f aca="false">IF(AND(E4939&gt;0,B4939=10),1,0)</f>
        <v>0</v>
      </c>
      <c r="AD4939" s="55" t="n">
        <f aca="false">IF(AND(C4938=C4939,AA4938=AA4939-1),AB4938,"")</f>
        <v>0</v>
      </c>
      <c r="AE4939" s="55" t="n">
        <f aca="false">IF(AND(C4938=C4939,AA4938=AA4939-1),AC4938,"")</f>
        <v>0</v>
      </c>
      <c r="AF4939" s="55" t="n">
        <f aca="false">IF(AA4939=1,"",IF(AND(AB4939=1,AD4939&lt;&gt;1),1,0))</f>
        <v>0</v>
      </c>
      <c r="AG4939" s="55" t="n">
        <f aca="false">IF(AA4939=1,"",IF(AND(AC4939=1,AE4939&lt;&gt;1),1,0))</f>
        <v>0</v>
      </c>
      <c r="AH4939" s="60" t="str">
        <f aca="false">IF(AND(E4939&gt;0,AA4939&lt;2,NOT(AND(C4940=C4939,AA4940=AA4939+1))),INDEX(DATAS,AA4939+1),"")</f>
        <v/>
      </c>
      <c r="AI4939" s="60" t="str">
        <f aca="false">IF(AND(AC4939=1,AA4939&lt;2),IF(AND(C4940=C4939,AA4940=AA4939+1),IF(AC4940=1,"",INDEX(DATAS,AA4939+1)),INDEX(DATAS,AA4939+1)),"")</f>
        <v/>
      </c>
    </row>
    <row r="4940" customFormat="false" ht="15" hidden="false" customHeight="false" outlineLevel="0" collapsed="false">
      <c r="A4940" s="60" t="n">
        <v>46309</v>
      </c>
      <c r="B4940" s="0" t="n">
        <v>11</v>
      </c>
      <c r="C4940" s="0" t="n">
        <v>6795</v>
      </c>
      <c r="E4940" s="0" t="n">
        <v>0</v>
      </c>
      <c r="F4940" s="55" t="s">
        <v>1299</v>
      </c>
      <c r="I4940" s="55" t="s">
        <v>187</v>
      </c>
      <c r="U4940" s="0" t="n">
        <v>440</v>
      </c>
      <c r="V4940" s="0" t="n">
        <v>3</v>
      </c>
      <c r="W4940" s="60" t="n">
        <v>46308</v>
      </c>
      <c r="X4940" s="55" t="n">
        <f aca="false">IF(I4940="Male",0,1)</f>
        <v>1</v>
      </c>
      <c r="Y4940" s="55" t="n">
        <f aca="false">IF(OR(I4940="DNB",I4940="Dry DNB"),1,0)</f>
        <v>0</v>
      </c>
      <c r="Z4940" s="55" t="n">
        <f aca="false">IF(ISNUMBER(W4940),A4940-W4940,"")</f>
        <v>1</v>
      </c>
      <c r="AA4940" s="55" t="n">
        <f aca="false">MATCH(A4940,DATAS,0)</f>
        <v>1</v>
      </c>
      <c r="AB4940" s="55" t="n">
        <f aca="false">IF(AND(E4940&gt;0,OR(AND(B4940&gt;=1,B4940&lt;=6),B4940=10)),1,0)</f>
        <v>0</v>
      </c>
      <c r="AC4940" s="55" t="n">
        <f aca="false">IF(AND(E4940&gt;0,B4940=10),1,0)</f>
        <v>0</v>
      </c>
      <c r="AD4940" s="0" t="str">
        <f aca="false">IF(AND(C4939=C4940,AA4939=AA4940-1),AB4939,"")</f>
        <v/>
      </c>
      <c r="AE4940" s="0" t="str">
        <f aca="false">IF(AND(C4939=C4940,AA4939=AA4940-1),AC4939,"")</f>
        <v/>
      </c>
      <c r="AF4940" s="0" t="str">
        <f aca="false">IF(AA4940=1,"",IF(AND(AB4940=1,AD4940&lt;&gt;1),1,0))</f>
        <v/>
      </c>
      <c r="AG4940" s="0" t="str">
        <f aca="false">IF(AA4940=1,"",IF(AND(AC4940=1,AE4940&lt;&gt;1),1,0))</f>
        <v/>
      </c>
      <c r="AH4940" s="60" t="str">
        <f aca="false">IF(AND(E4940&gt;0,AA4940&lt;2,NOT(AND(C4941=C4940,AA4941=AA4940+1))),INDEX(DATAS,AA4940+1),"")</f>
        <v/>
      </c>
      <c r="AI4940" s="60" t="str">
        <f aca="false">IF(AND(AC4940=1,AA4940&lt;2),IF(AND(C4941=C4940,AA4941=AA4940+1),IF(AC4941=1,"",INDEX(DATAS,AA4940+1)),INDEX(DATAS,AA4940+1)),"")</f>
        <v/>
      </c>
    </row>
    <row r="4941" customFormat="false" ht="15" hidden="false" customHeight="false" outlineLevel="0" collapsed="false">
      <c r="A4941" s="60" t="n">
        <v>46310</v>
      </c>
      <c r="B4941" s="0" t="n">
        <v>11</v>
      </c>
      <c r="C4941" s="0" t="n">
        <v>6795</v>
      </c>
      <c r="E4941" s="0" t="n">
        <v>0</v>
      </c>
      <c r="F4941" s="55" t="s">
        <v>1299</v>
      </c>
      <c r="I4941" s="55" t="s">
        <v>187</v>
      </c>
      <c r="U4941" s="0" t="n">
        <v>441</v>
      </c>
      <c r="V4941" s="0" t="n">
        <v>3</v>
      </c>
      <c r="W4941" s="60" t="n">
        <v>46308</v>
      </c>
      <c r="X4941" s="55" t="n">
        <f aca="false">IF(I4941="Male",0,1)</f>
        <v>1</v>
      </c>
      <c r="Y4941" s="55" t="n">
        <f aca="false">IF(OR(I4941="DNB",I4941="Dry DNB"),1,0)</f>
        <v>0</v>
      </c>
      <c r="Z4941" s="55" t="n">
        <f aca="false">IF(ISNUMBER(W4941),A4941-W4941,"")</f>
        <v>2</v>
      </c>
      <c r="AA4941" s="55" t="n">
        <f aca="false">MATCH(A4941,DATAS,0)</f>
        <v>2</v>
      </c>
      <c r="AB4941" s="55" t="n">
        <f aca="false">IF(AND(E4941&gt;0,OR(AND(B4941&gt;=1,B4941&lt;=6),B4941=10)),1,0)</f>
        <v>0</v>
      </c>
      <c r="AC4941" s="55" t="n">
        <f aca="false">IF(AND(E4941&gt;0,B4941=10),1,0)</f>
        <v>0</v>
      </c>
      <c r="AD4941" s="55" t="n">
        <f aca="false">IF(AND(C4940=C4941,AA4940=AA4941-1),AB4940,"")</f>
        <v>0</v>
      </c>
      <c r="AE4941" s="55" t="n">
        <f aca="false">IF(AND(C4940=C4941,AA4940=AA4941-1),AC4940,"")</f>
        <v>0</v>
      </c>
      <c r="AF4941" s="55" t="n">
        <f aca="false">IF(AA4941=1,"",IF(AND(AB4941=1,AD4941&lt;&gt;1),1,0))</f>
        <v>0</v>
      </c>
      <c r="AG4941" s="55" t="n">
        <f aca="false">IF(AA4941=1,"",IF(AND(AC4941=1,AE4941&lt;&gt;1),1,0))</f>
        <v>0</v>
      </c>
      <c r="AH4941" s="60" t="str">
        <f aca="false">IF(AND(E4941&gt;0,AA4941&lt;2,NOT(AND(C4942=C4941,AA4942=AA4941+1))),INDEX(DATAS,AA4941+1),"")</f>
        <v/>
      </c>
      <c r="AI4941" s="60" t="str">
        <f aca="false">IF(AND(AC4941=1,AA4941&lt;2),IF(AND(C4942=C4941,AA4942=AA4941+1),IF(AC4942=1,"",INDEX(DATAS,AA4941+1)),INDEX(DATAS,AA4941+1)),"")</f>
        <v/>
      </c>
    </row>
    <row r="4942" customFormat="false" ht="15" hidden="false" customHeight="false" outlineLevel="0" collapsed="false">
      <c r="A4942" s="60" t="n">
        <v>46309</v>
      </c>
      <c r="B4942" s="0" t="n">
        <v>11</v>
      </c>
      <c r="C4942" s="0" t="n">
        <v>6796</v>
      </c>
      <c r="E4942" s="0" t="n">
        <v>0</v>
      </c>
      <c r="F4942" s="55" t="s">
        <v>1299</v>
      </c>
      <c r="I4942" s="55" t="s">
        <v>187</v>
      </c>
      <c r="U4942" s="0" t="n">
        <v>440</v>
      </c>
      <c r="V4942" s="0" t="n">
        <v>2</v>
      </c>
      <c r="W4942" s="60" t="n">
        <v>46302</v>
      </c>
      <c r="X4942" s="55" t="n">
        <f aca="false">IF(I4942="Male",0,1)</f>
        <v>1</v>
      </c>
      <c r="Y4942" s="55" t="n">
        <f aca="false">IF(OR(I4942="DNB",I4942="Dry DNB"),1,0)</f>
        <v>0</v>
      </c>
      <c r="Z4942" s="55" t="n">
        <f aca="false">IF(ISNUMBER(W4942),A4942-W4942,"")</f>
        <v>7</v>
      </c>
      <c r="AA4942" s="55" t="n">
        <f aca="false">MATCH(A4942,DATAS,0)</f>
        <v>1</v>
      </c>
      <c r="AB4942" s="55" t="n">
        <f aca="false">IF(AND(E4942&gt;0,OR(AND(B4942&gt;=1,B4942&lt;=6),B4942=10)),1,0)</f>
        <v>0</v>
      </c>
      <c r="AC4942" s="55" t="n">
        <f aca="false">IF(AND(E4942&gt;0,B4942=10),1,0)</f>
        <v>0</v>
      </c>
      <c r="AD4942" s="0" t="str">
        <f aca="false">IF(AND(C4941=C4942,AA4941=AA4942-1),AB4941,"")</f>
        <v/>
      </c>
      <c r="AE4942" s="0" t="str">
        <f aca="false">IF(AND(C4941=C4942,AA4941=AA4942-1),AC4941,"")</f>
        <v/>
      </c>
      <c r="AF4942" s="0" t="str">
        <f aca="false">IF(AA4942=1,"",IF(AND(AB4942=1,AD4942&lt;&gt;1),1,0))</f>
        <v/>
      </c>
      <c r="AG4942" s="0" t="str">
        <f aca="false">IF(AA4942=1,"",IF(AND(AC4942=1,AE4942&lt;&gt;1),1,0))</f>
        <v/>
      </c>
      <c r="AH4942" s="60" t="str">
        <f aca="false">IF(AND(E4942&gt;0,AA4942&lt;2,NOT(AND(C4943=C4942,AA4943=AA4942+1))),INDEX(DATAS,AA4942+1),"")</f>
        <v/>
      </c>
      <c r="AI4942" s="60" t="str">
        <f aca="false">IF(AND(AC4942=1,AA4942&lt;2),IF(AND(C4943=C4942,AA4943=AA4942+1),IF(AC4943=1,"",INDEX(DATAS,AA4942+1)),INDEX(DATAS,AA4942+1)),"")</f>
        <v/>
      </c>
    </row>
    <row r="4943" customFormat="false" ht="15" hidden="false" customHeight="false" outlineLevel="0" collapsed="false">
      <c r="A4943" s="60" t="n">
        <v>46310</v>
      </c>
      <c r="B4943" s="0" t="n">
        <v>11</v>
      </c>
      <c r="C4943" s="0" t="n">
        <v>6796</v>
      </c>
      <c r="E4943" s="0" t="n">
        <v>0</v>
      </c>
      <c r="F4943" s="55" t="s">
        <v>1299</v>
      </c>
      <c r="I4943" s="55" t="s">
        <v>187</v>
      </c>
      <c r="U4943" s="0" t="n">
        <v>441</v>
      </c>
      <c r="V4943" s="0" t="n">
        <v>2</v>
      </c>
      <c r="W4943" s="60" t="n">
        <v>46302</v>
      </c>
      <c r="X4943" s="55" t="n">
        <f aca="false">IF(I4943="Male",0,1)</f>
        <v>1</v>
      </c>
      <c r="Y4943" s="55" t="n">
        <f aca="false">IF(OR(I4943="DNB",I4943="Dry DNB"),1,0)</f>
        <v>0</v>
      </c>
      <c r="Z4943" s="55" t="n">
        <f aca="false">IF(ISNUMBER(W4943),A4943-W4943,"")</f>
        <v>8</v>
      </c>
      <c r="AA4943" s="55" t="n">
        <f aca="false">MATCH(A4943,DATAS,0)</f>
        <v>2</v>
      </c>
      <c r="AB4943" s="55" t="n">
        <f aca="false">IF(AND(E4943&gt;0,OR(AND(B4943&gt;=1,B4943&lt;=6),B4943=10)),1,0)</f>
        <v>0</v>
      </c>
      <c r="AC4943" s="55" t="n">
        <f aca="false">IF(AND(E4943&gt;0,B4943=10),1,0)</f>
        <v>0</v>
      </c>
      <c r="AD4943" s="55" t="n">
        <f aca="false">IF(AND(C4942=C4943,AA4942=AA4943-1),AB4942,"")</f>
        <v>0</v>
      </c>
      <c r="AE4943" s="55" t="n">
        <f aca="false">IF(AND(C4942=C4943,AA4942=AA4943-1),AC4942,"")</f>
        <v>0</v>
      </c>
      <c r="AF4943" s="55" t="n">
        <f aca="false">IF(AA4943=1,"",IF(AND(AB4943=1,AD4943&lt;&gt;1),1,0))</f>
        <v>0</v>
      </c>
      <c r="AG4943" s="55" t="n">
        <f aca="false">IF(AA4943=1,"",IF(AND(AC4943=1,AE4943&lt;&gt;1),1,0))</f>
        <v>0</v>
      </c>
      <c r="AH4943" s="60" t="str">
        <f aca="false">IF(AND(E4943&gt;0,AA4943&lt;2,NOT(AND(C4944=C4943,AA4944=AA4943+1))),INDEX(DATAS,AA4943+1),"")</f>
        <v/>
      </c>
      <c r="AI4943" s="60" t="str">
        <f aca="false">IF(AND(AC4943=1,AA4943&lt;2),IF(AND(C4944=C4943,AA4944=AA4943+1),IF(AC4944=1,"",INDEX(DATAS,AA4943+1)),INDEX(DATAS,AA4943+1)),"")</f>
        <v/>
      </c>
    </row>
    <row r="4944" customFormat="false" ht="15" hidden="false" customHeight="false" outlineLevel="0" collapsed="false">
      <c r="A4944" s="60" t="n">
        <v>46309</v>
      </c>
      <c r="B4944" s="0" t="n">
        <v>13</v>
      </c>
      <c r="C4944" s="0" t="n">
        <v>6797</v>
      </c>
      <c r="E4944" s="0" t="n">
        <v>0</v>
      </c>
      <c r="F4944" s="55" t="s">
        <v>1299</v>
      </c>
      <c r="I4944" s="55" t="s">
        <v>177</v>
      </c>
      <c r="U4944" s="0" t="n">
        <v>440</v>
      </c>
      <c r="V4944" s="0" t="n">
        <v>0</v>
      </c>
      <c r="X4944" s="55" t="n">
        <f aca="false">IF(I4944="Male",0,1)</f>
        <v>1</v>
      </c>
      <c r="Y4944" s="55" t="n">
        <f aca="false">IF(OR(I4944="DNB",I4944="Dry DNB"),1,0)</f>
        <v>0</v>
      </c>
      <c r="Z4944" s="0" t="str">
        <f aca="false">IF(ISNUMBER(W4944),A4944-W4944,"")</f>
        <v/>
      </c>
      <c r="AA4944" s="55" t="n">
        <f aca="false">MATCH(A4944,DATAS,0)</f>
        <v>1</v>
      </c>
      <c r="AB4944" s="55" t="n">
        <f aca="false">IF(AND(E4944&gt;0,OR(AND(B4944&gt;=1,B4944&lt;=6),B4944=10)),1,0)</f>
        <v>0</v>
      </c>
      <c r="AC4944" s="55" t="n">
        <f aca="false">IF(AND(E4944&gt;0,B4944=10),1,0)</f>
        <v>0</v>
      </c>
      <c r="AD4944" s="0" t="str">
        <f aca="false">IF(AND(C4943=C4944,AA4943=AA4944-1),AB4943,"")</f>
        <v/>
      </c>
      <c r="AE4944" s="0" t="str">
        <f aca="false">IF(AND(C4943=C4944,AA4943=AA4944-1),AC4943,"")</f>
        <v/>
      </c>
      <c r="AF4944" s="0" t="str">
        <f aca="false">IF(AA4944=1,"",IF(AND(AB4944=1,AD4944&lt;&gt;1),1,0))</f>
        <v/>
      </c>
      <c r="AG4944" s="0" t="str">
        <f aca="false">IF(AA4944=1,"",IF(AND(AC4944=1,AE4944&lt;&gt;1),1,0))</f>
        <v/>
      </c>
      <c r="AH4944" s="60" t="str">
        <f aca="false">IF(AND(E4944&gt;0,AA4944&lt;2,NOT(AND(C4945=C4944,AA4945=AA4944+1))),INDEX(DATAS,AA4944+1),"")</f>
        <v/>
      </c>
      <c r="AI4944" s="60" t="str">
        <f aca="false">IF(AND(AC4944=1,AA4944&lt;2),IF(AND(C4945=C4944,AA4945=AA4944+1),IF(AC4945=1,"",INDEX(DATAS,AA4944+1)),INDEX(DATAS,AA4944+1)),"")</f>
        <v/>
      </c>
    </row>
    <row r="4945" customFormat="false" ht="15" hidden="false" customHeight="false" outlineLevel="0" collapsed="false">
      <c r="A4945" s="60" t="n">
        <v>46310</v>
      </c>
      <c r="B4945" s="0" t="n">
        <v>13</v>
      </c>
      <c r="C4945" s="0" t="n">
        <v>6797</v>
      </c>
      <c r="E4945" s="0" t="n">
        <v>0</v>
      </c>
      <c r="F4945" s="55" t="s">
        <v>1299</v>
      </c>
      <c r="I4945" s="55" t="s">
        <v>177</v>
      </c>
      <c r="U4945" s="0" t="n">
        <v>441</v>
      </c>
      <c r="V4945" s="0" t="n">
        <v>0</v>
      </c>
      <c r="X4945" s="55" t="n">
        <f aca="false">IF(I4945="Male",0,1)</f>
        <v>1</v>
      </c>
      <c r="Y4945" s="55" t="n">
        <f aca="false">IF(OR(I4945="DNB",I4945="Dry DNB"),1,0)</f>
        <v>0</v>
      </c>
      <c r="Z4945" s="0" t="str">
        <f aca="false">IF(ISNUMBER(W4945),A4945-W4945,"")</f>
        <v/>
      </c>
      <c r="AA4945" s="55" t="n">
        <f aca="false">MATCH(A4945,DATAS,0)</f>
        <v>2</v>
      </c>
      <c r="AB4945" s="55" t="n">
        <f aca="false">IF(AND(E4945&gt;0,OR(AND(B4945&gt;=1,B4945&lt;=6),B4945=10)),1,0)</f>
        <v>0</v>
      </c>
      <c r="AC4945" s="55" t="n">
        <f aca="false">IF(AND(E4945&gt;0,B4945=10),1,0)</f>
        <v>0</v>
      </c>
      <c r="AD4945" s="55" t="n">
        <f aca="false">IF(AND(C4944=C4945,AA4944=AA4945-1),AB4944,"")</f>
        <v>0</v>
      </c>
      <c r="AE4945" s="55" t="n">
        <f aca="false">IF(AND(C4944=C4945,AA4944=AA4945-1),AC4944,"")</f>
        <v>0</v>
      </c>
      <c r="AF4945" s="55" t="n">
        <f aca="false">IF(AA4945=1,"",IF(AND(AB4945=1,AD4945&lt;&gt;1),1,0))</f>
        <v>0</v>
      </c>
      <c r="AG4945" s="55" t="n">
        <f aca="false">IF(AA4945=1,"",IF(AND(AC4945=1,AE4945&lt;&gt;1),1,0))</f>
        <v>0</v>
      </c>
      <c r="AH4945" s="60" t="str">
        <f aca="false">IF(AND(E4945&gt;0,AA4945&lt;2,NOT(AND(C4946=C4945,AA4946=AA4945+1))),INDEX(DATAS,AA4945+1),"")</f>
        <v/>
      </c>
      <c r="AI4945" s="60" t="str">
        <f aca="false">IF(AND(AC4945=1,AA4945&lt;2),IF(AND(C4946=C4945,AA4946=AA4945+1),IF(AC4946=1,"",INDEX(DATAS,AA4945+1)),INDEX(DATAS,AA4945+1)),"")</f>
        <v/>
      </c>
    </row>
    <row r="4946" customFormat="false" ht="15" hidden="false" customHeight="false" outlineLevel="0" collapsed="false">
      <c r="A4946" s="60" t="n">
        <v>46309</v>
      </c>
      <c r="B4946" s="0" t="n">
        <v>8</v>
      </c>
      <c r="C4946" s="0" t="n">
        <v>6798</v>
      </c>
      <c r="E4946" s="0" t="n">
        <v>0</v>
      </c>
      <c r="F4946" s="55" t="s">
        <v>1299</v>
      </c>
      <c r="I4946" s="55" t="s">
        <v>157</v>
      </c>
      <c r="L4946" s="0" t="n">
        <v>38</v>
      </c>
      <c r="U4946" s="0" t="n">
        <v>440</v>
      </c>
      <c r="V4946" s="0" t="n">
        <v>1</v>
      </c>
      <c r="W4946" s="60" t="n">
        <v>46272</v>
      </c>
      <c r="X4946" s="55" t="n">
        <f aca="false">IF(I4946="Male",0,1)</f>
        <v>1</v>
      </c>
      <c r="Y4946" s="55" t="n">
        <f aca="false">IF(OR(I4946="DNB",I4946="Dry DNB"),1,0)</f>
        <v>0</v>
      </c>
      <c r="Z4946" s="55" t="n">
        <f aca="false">IF(ISNUMBER(W4946),A4946-W4946,"")</f>
        <v>37</v>
      </c>
      <c r="AA4946" s="55" t="n">
        <f aca="false">MATCH(A4946,DATAS,0)</f>
        <v>1</v>
      </c>
      <c r="AB4946" s="55" t="n">
        <f aca="false">IF(AND(E4946&gt;0,OR(AND(B4946&gt;=1,B4946&lt;=6),B4946=10)),1,0)</f>
        <v>0</v>
      </c>
      <c r="AC4946" s="55" t="n">
        <f aca="false">IF(AND(E4946&gt;0,B4946=10),1,0)</f>
        <v>0</v>
      </c>
      <c r="AD4946" s="0" t="str">
        <f aca="false">IF(AND(C4945=C4946,AA4945=AA4946-1),AB4945,"")</f>
        <v/>
      </c>
      <c r="AE4946" s="0" t="str">
        <f aca="false">IF(AND(C4945=C4946,AA4945=AA4946-1),AC4945,"")</f>
        <v/>
      </c>
      <c r="AF4946" s="0" t="str">
        <f aca="false">IF(AA4946=1,"",IF(AND(AB4946=1,AD4946&lt;&gt;1),1,0))</f>
        <v/>
      </c>
      <c r="AG4946" s="0" t="str">
        <f aca="false">IF(AA4946=1,"",IF(AND(AC4946=1,AE4946&lt;&gt;1),1,0))</f>
        <v/>
      </c>
      <c r="AH4946" s="60" t="str">
        <f aca="false">IF(AND(E4946&gt;0,AA4946&lt;2,NOT(AND(C4947=C4946,AA4947=AA4946+1))),INDEX(DATAS,AA4946+1),"")</f>
        <v/>
      </c>
      <c r="AI4946" s="60" t="str">
        <f aca="false">IF(AND(AC4946=1,AA4946&lt;2),IF(AND(C4947=C4946,AA4947=AA4946+1),IF(AC4947=1,"",INDEX(DATAS,AA4946+1)),INDEX(DATAS,AA4946+1)),"")</f>
        <v/>
      </c>
    </row>
    <row r="4947" customFormat="false" ht="15" hidden="false" customHeight="false" outlineLevel="0" collapsed="false">
      <c r="A4947" s="60" t="n">
        <v>46310</v>
      </c>
      <c r="B4947" s="0" t="n">
        <v>8</v>
      </c>
      <c r="C4947" s="0" t="n">
        <v>6798</v>
      </c>
      <c r="E4947" s="0" t="n">
        <v>0</v>
      </c>
      <c r="F4947" s="55" t="s">
        <v>1299</v>
      </c>
      <c r="I4947" s="55" t="s">
        <v>157</v>
      </c>
      <c r="L4947" s="0" t="n">
        <v>39</v>
      </c>
      <c r="U4947" s="0" t="n">
        <v>441</v>
      </c>
      <c r="V4947" s="0" t="n">
        <v>1</v>
      </c>
      <c r="W4947" s="60" t="n">
        <v>46272</v>
      </c>
      <c r="X4947" s="55" t="n">
        <f aca="false">IF(I4947="Male",0,1)</f>
        <v>1</v>
      </c>
      <c r="Y4947" s="55" t="n">
        <f aca="false">IF(OR(I4947="DNB",I4947="Dry DNB"),1,0)</f>
        <v>0</v>
      </c>
      <c r="Z4947" s="55" t="n">
        <f aca="false">IF(ISNUMBER(W4947),A4947-W4947,"")</f>
        <v>38</v>
      </c>
      <c r="AA4947" s="55" t="n">
        <f aca="false">MATCH(A4947,DATAS,0)</f>
        <v>2</v>
      </c>
      <c r="AB4947" s="55" t="n">
        <f aca="false">IF(AND(E4947&gt;0,OR(AND(B4947&gt;=1,B4947&lt;=6),B4947=10)),1,0)</f>
        <v>0</v>
      </c>
      <c r="AC4947" s="55" t="n">
        <f aca="false">IF(AND(E4947&gt;0,B4947=10),1,0)</f>
        <v>0</v>
      </c>
      <c r="AD4947" s="55" t="n">
        <f aca="false">IF(AND(C4946=C4947,AA4946=AA4947-1),AB4946,"")</f>
        <v>0</v>
      </c>
      <c r="AE4947" s="55" t="n">
        <f aca="false">IF(AND(C4946=C4947,AA4946=AA4947-1),AC4946,"")</f>
        <v>0</v>
      </c>
      <c r="AF4947" s="55" t="n">
        <f aca="false">IF(AA4947=1,"",IF(AND(AB4947=1,AD4947&lt;&gt;1),1,0))</f>
        <v>0</v>
      </c>
      <c r="AG4947" s="55" t="n">
        <f aca="false">IF(AA4947=1,"",IF(AND(AC4947=1,AE4947&lt;&gt;1),1,0))</f>
        <v>0</v>
      </c>
      <c r="AH4947" s="60" t="str">
        <f aca="false">IF(AND(E4947&gt;0,AA4947&lt;2,NOT(AND(C4948=C4947,AA4948=AA4947+1))),INDEX(DATAS,AA4947+1),"")</f>
        <v/>
      </c>
      <c r="AI4947" s="60" t="str">
        <f aca="false">IF(AND(AC4947=1,AA4947&lt;2),IF(AND(C4948=C4947,AA4948=AA4947+1),IF(AC4948=1,"",INDEX(DATAS,AA4947+1)),INDEX(DATAS,AA4947+1)),"")</f>
        <v/>
      </c>
    </row>
    <row r="4948" customFormat="false" ht="15" hidden="false" customHeight="false" outlineLevel="0" collapsed="false">
      <c r="A4948" s="60" t="n">
        <v>46309</v>
      </c>
      <c r="B4948" s="0" t="n">
        <v>11</v>
      </c>
      <c r="C4948" s="0" t="n">
        <v>6799</v>
      </c>
      <c r="E4948" s="0" t="n">
        <v>0</v>
      </c>
      <c r="F4948" s="55" t="s">
        <v>1299</v>
      </c>
      <c r="I4948" s="55" t="s">
        <v>187</v>
      </c>
      <c r="U4948" s="0" t="n">
        <v>440</v>
      </c>
      <c r="V4948" s="0" t="n">
        <v>2</v>
      </c>
      <c r="W4948" s="60" t="n">
        <v>46289</v>
      </c>
      <c r="X4948" s="55" t="n">
        <f aca="false">IF(I4948="Male",0,1)</f>
        <v>1</v>
      </c>
      <c r="Y4948" s="55" t="n">
        <f aca="false">IF(OR(I4948="DNB",I4948="Dry DNB"),1,0)</f>
        <v>0</v>
      </c>
      <c r="Z4948" s="55" t="n">
        <f aca="false">IF(ISNUMBER(W4948),A4948-W4948,"")</f>
        <v>20</v>
      </c>
      <c r="AA4948" s="55" t="n">
        <f aca="false">MATCH(A4948,DATAS,0)</f>
        <v>1</v>
      </c>
      <c r="AB4948" s="55" t="n">
        <f aca="false">IF(AND(E4948&gt;0,OR(AND(B4948&gt;=1,B4948&lt;=6),B4948=10)),1,0)</f>
        <v>0</v>
      </c>
      <c r="AC4948" s="55" t="n">
        <f aca="false">IF(AND(E4948&gt;0,B4948=10),1,0)</f>
        <v>0</v>
      </c>
      <c r="AD4948" s="0" t="str">
        <f aca="false">IF(AND(C4947=C4948,AA4947=AA4948-1),AB4947,"")</f>
        <v/>
      </c>
      <c r="AE4948" s="0" t="str">
        <f aca="false">IF(AND(C4947=C4948,AA4947=AA4948-1),AC4947,"")</f>
        <v/>
      </c>
      <c r="AF4948" s="0" t="str">
        <f aca="false">IF(AA4948=1,"",IF(AND(AB4948=1,AD4948&lt;&gt;1),1,0))</f>
        <v/>
      </c>
      <c r="AG4948" s="0" t="str">
        <f aca="false">IF(AA4948=1,"",IF(AND(AC4948=1,AE4948&lt;&gt;1),1,0))</f>
        <v/>
      </c>
      <c r="AH4948" s="60" t="str">
        <f aca="false">IF(AND(E4948&gt;0,AA4948&lt;2,NOT(AND(C4949=C4948,AA4949=AA4948+1))),INDEX(DATAS,AA4948+1),"")</f>
        <v/>
      </c>
      <c r="AI4948" s="60" t="str">
        <f aca="false">IF(AND(AC4948=1,AA4948&lt;2),IF(AND(C4949=C4948,AA4949=AA4948+1),IF(AC4949=1,"",INDEX(DATAS,AA4948+1)),INDEX(DATAS,AA4948+1)),"")</f>
        <v/>
      </c>
    </row>
    <row r="4949" customFormat="false" ht="15" hidden="false" customHeight="false" outlineLevel="0" collapsed="false">
      <c r="A4949" s="60" t="n">
        <v>46310</v>
      </c>
      <c r="B4949" s="0" t="n">
        <v>11</v>
      </c>
      <c r="C4949" s="0" t="n">
        <v>6799</v>
      </c>
      <c r="E4949" s="0" t="n">
        <v>0</v>
      </c>
      <c r="F4949" s="55" t="s">
        <v>1299</v>
      </c>
      <c r="I4949" s="55" t="s">
        <v>187</v>
      </c>
      <c r="U4949" s="0" t="n">
        <v>441</v>
      </c>
      <c r="V4949" s="0" t="n">
        <v>2</v>
      </c>
      <c r="W4949" s="60" t="n">
        <v>46289</v>
      </c>
      <c r="X4949" s="55" t="n">
        <f aca="false">IF(I4949="Male",0,1)</f>
        <v>1</v>
      </c>
      <c r="Y4949" s="55" t="n">
        <f aca="false">IF(OR(I4949="DNB",I4949="Dry DNB"),1,0)</f>
        <v>0</v>
      </c>
      <c r="Z4949" s="55" t="n">
        <f aca="false">IF(ISNUMBER(W4949),A4949-W4949,"")</f>
        <v>21</v>
      </c>
      <c r="AA4949" s="55" t="n">
        <f aca="false">MATCH(A4949,DATAS,0)</f>
        <v>2</v>
      </c>
      <c r="AB4949" s="55" t="n">
        <f aca="false">IF(AND(E4949&gt;0,OR(AND(B4949&gt;=1,B4949&lt;=6),B4949=10)),1,0)</f>
        <v>0</v>
      </c>
      <c r="AC4949" s="55" t="n">
        <f aca="false">IF(AND(E4949&gt;0,B4949=10),1,0)</f>
        <v>0</v>
      </c>
      <c r="AD4949" s="55" t="n">
        <f aca="false">IF(AND(C4948=C4949,AA4948=AA4949-1),AB4948,"")</f>
        <v>0</v>
      </c>
      <c r="AE4949" s="55" t="n">
        <f aca="false">IF(AND(C4948=C4949,AA4948=AA4949-1),AC4948,"")</f>
        <v>0</v>
      </c>
      <c r="AF4949" s="55" t="n">
        <f aca="false">IF(AA4949=1,"",IF(AND(AB4949=1,AD4949&lt;&gt;1),1,0))</f>
        <v>0</v>
      </c>
      <c r="AG4949" s="55" t="n">
        <f aca="false">IF(AA4949=1,"",IF(AND(AC4949=1,AE4949&lt;&gt;1),1,0))</f>
        <v>0</v>
      </c>
      <c r="AH4949" s="60" t="str">
        <f aca="false">IF(AND(E4949&gt;0,AA4949&lt;2,NOT(AND(C4950=C4949,AA4950=AA4949+1))),INDEX(DATAS,AA4949+1),"")</f>
        <v/>
      </c>
      <c r="AI4949" s="60" t="str">
        <f aca="false">IF(AND(AC4949=1,AA4949&lt;2),IF(AND(C4950=C4949,AA4950=AA4949+1),IF(AC4950=1,"",INDEX(DATAS,AA4949+1)),INDEX(DATAS,AA4949+1)),"")</f>
        <v/>
      </c>
    </row>
    <row r="4950" customFormat="false" ht="15" hidden="false" customHeight="false" outlineLevel="0" collapsed="false">
      <c r="A4950" s="60" t="n">
        <v>46309</v>
      </c>
      <c r="B4950" s="0" t="n">
        <v>8</v>
      </c>
      <c r="C4950" s="0" t="n">
        <v>6800</v>
      </c>
      <c r="E4950" s="0" t="n">
        <v>0</v>
      </c>
      <c r="F4950" s="55" t="s">
        <v>1299</v>
      </c>
      <c r="I4950" s="55" t="s">
        <v>157</v>
      </c>
      <c r="L4950" s="0" t="n">
        <v>44</v>
      </c>
      <c r="U4950" s="0" t="n">
        <v>440</v>
      </c>
      <c r="V4950" s="0" t="n">
        <v>1</v>
      </c>
      <c r="W4950" s="60" t="n">
        <v>46266</v>
      </c>
      <c r="X4950" s="55" t="n">
        <f aca="false">IF(I4950="Male",0,1)</f>
        <v>1</v>
      </c>
      <c r="Y4950" s="55" t="n">
        <f aca="false">IF(OR(I4950="DNB",I4950="Dry DNB"),1,0)</f>
        <v>0</v>
      </c>
      <c r="Z4950" s="55" t="n">
        <f aca="false">IF(ISNUMBER(W4950),A4950-W4950,"")</f>
        <v>43</v>
      </c>
      <c r="AA4950" s="55" t="n">
        <f aca="false">MATCH(A4950,DATAS,0)</f>
        <v>1</v>
      </c>
      <c r="AB4950" s="55" t="n">
        <f aca="false">IF(AND(E4950&gt;0,OR(AND(B4950&gt;=1,B4950&lt;=6),B4950=10)),1,0)</f>
        <v>0</v>
      </c>
      <c r="AC4950" s="55" t="n">
        <f aca="false">IF(AND(E4950&gt;0,B4950=10),1,0)</f>
        <v>0</v>
      </c>
      <c r="AD4950" s="0" t="str">
        <f aca="false">IF(AND(C4949=C4950,AA4949=AA4950-1),AB4949,"")</f>
        <v/>
      </c>
      <c r="AE4950" s="0" t="str">
        <f aca="false">IF(AND(C4949=C4950,AA4949=AA4950-1),AC4949,"")</f>
        <v/>
      </c>
      <c r="AF4950" s="0" t="str">
        <f aca="false">IF(AA4950=1,"",IF(AND(AB4950=1,AD4950&lt;&gt;1),1,0))</f>
        <v/>
      </c>
      <c r="AG4950" s="0" t="str">
        <f aca="false">IF(AA4950=1,"",IF(AND(AC4950=1,AE4950&lt;&gt;1),1,0))</f>
        <v/>
      </c>
      <c r="AH4950" s="60" t="str">
        <f aca="false">IF(AND(E4950&gt;0,AA4950&lt;2,NOT(AND(C4951=C4950,AA4951=AA4950+1))),INDEX(DATAS,AA4950+1),"")</f>
        <v/>
      </c>
      <c r="AI4950" s="60" t="str">
        <f aca="false">IF(AND(AC4950=1,AA4950&lt;2),IF(AND(C4951=C4950,AA4951=AA4950+1),IF(AC4951=1,"",INDEX(DATAS,AA4950+1)),INDEX(DATAS,AA4950+1)),"")</f>
        <v/>
      </c>
    </row>
    <row r="4951" customFormat="false" ht="15" hidden="false" customHeight="false" outlineLevel="0" collapsed="false">
      <c r="A4951" s="60" t="n">
        <v>46310</v>
      </c>
      <c r="B4951" s="0" t="n">
        <v>8</v>
      </c>
      <c r="C4951" s="0" t="n">
        <v>6800</v>
      </c>
      <c r="E4951" s="0" t="n">
        <v>0</v>
      </c>
      <c r="F4951" s="55" t="s">
        <v>1299</v>
      </c>
      <c r="I4951" s="55" t="s">
        <v>157</v>
      </c>
      <c r="L4951" s="0" t="n">
        <v>45</v>
      </c>
      <c r="U4951" s="0" t="n">
        <v>441</v>
      </c>
      <c r="V4951" s="0" t="n">
        <v>1</v>
      </c>
      <c r="W4951" s="60" t="n">
        <v>46266</v>
      </c>
      <c r="X4951" s="55" t="n">
        <f aca="false">IF(I4951="Male",0,1)</f>
        <v>1</v>
      </c>
      <c r="Y4951" s="55" t="n">
        <f aca="false">IF(OR(I4951="DNB",I4951="Dry DNB"),1,0)</f>
        <v>0</v>
      </c>
      <c r="Z4951" s="55" t="n">
        <f aca="false">IF(ISNUMBER(W4951),A4951-W4951,"")</f>
        <v>44</v>
      </c>
      <c r="AA4951" s="55" t="n">
        <f aca="false">MATCH(A4951,DATAS,0)</f>
        <v>2</v>
      </c>
      <c r="AB4951" s="55" t="n">
        <f aca="false">IF(AND(E4951&gt;0,OR(AND(B4951&gt;=1,B4951&lt;=6),B4951=10)),1,0)</f>
        <v>0</v>
      </c>
      <c r="AC4951" s="55" t="n">
        <f aca="false">IF(AND(E4951&gt;0,B4951=10),1,0)</f>
        <v>0</v>
      </c>
      <c r="AD4951" s="55" t="n">
        <f aca="false">IF(AND(C4950=C4951,AA4950=AA4951-1),AB4950,"")</f>
        <v>0</v>
      </c>
      <c r="AE4951" s="55" t="n">
        <f aca="false">IF(AND(C4950=C4951,AA4950=AA4951-1),AC4950,"")</f>
        <v>0</v>
      </c>
      <c r="AF4951" s="55" t="n">
        <f aca="false">IF(AA4951=1,"",IF(AND(AB4951=1,AD4951&lt;&gt;1),1,0))</f>
        <v>0</v>
      </c>
      <c r="AG4951" s="55" t="n">
        <f aca="false">IF(AA4951=1,"",IF(AND(AC4951=1,AE4951&lt;&gt;1),1,0))</f>
        <v>0</v>
      </c>
      <c r="AH4951" s="60" t="str">
        <f aca="false">IF(AND(E4951&gt;0,AA4951&lt;2,NOT(AND(C4952=C4951,AA4952=AA4951+1))),INDEX(DATAS,AA4951+1),"")</f>
        <v/>
      </c>
      <c r="AI4951" s="60" t="str">
        <f aca="false">IF(AND(AC4951=1,AA4951&lt;2),IF(AND(C4952=C4951,AA4952=AA4951+1),IF(AC4952=1,"",INDEX(DATAS,AA4951+1)),INDEX(DATAS,AA4951+1)),"")</f>
        <v/>
      </c>
    </row>
    <row r="4952" customFormat="false" ht="15" hidden="false" customHeight="false" outlineLevel="0" collapsed="false">
      <c r="A4952" s="60" t="n">
        <v>46309</v>
      </c>
      <c r="B4952" s="0" t="n">
        <v>13</v>
      </c>
      <c r="C4952" s="0" t="n">
        <v>6801</v>
      </c>
      <c r="E4952" s="0" t="n">
        <v>0</v>
      </c>
      <c r="F4952" s="55" t="s">
        <v>1299</v>
      </c>
      <c r="I4952" s="55" t="s">
        <v>177</v>
      </c>
      <c r="U4952" s="0" t="n">
        <v>440</v>
      </c>
      <c r="V4952" s="0" t="n">
        <v>0</v>
      </c>
      <c r="X4952" s="55" t="n">
        <f aca="false">IF(I4952="Male",0,1)</f>
        <v>1</v>
      </c>
      <c r="Y4952" s="55" t="n">
        <f aca="false">IF(OR(I4952="DNB",I4952="Dry DNB"),1,0)</f>
        <v>0</v>
      </c>
      <c r="Z4952" s="0" t="str">
        <f aca="false">IF(ISNUMBER(W4952),A4952-W4952,"")</f>
        <v/>
      </c>
      <c r="AA4952" s="55" t="n">
        <f aca="false">MATCH(A4952,DATAS,0)</f>
        <v>1</v>
      </c>
      <c r="AB4952" s="55" t="n">
        <f aca="false">IF(AND(E4952&gt;0,OR(AND(B4952&gt;=1,B4952&lt;=6),B4952=10)),1,0)</f>
        <v>0</v>
      </c>
      <c r="AC4952" s="55" t="n">
        <f aca="false">IF(AND(E4952&gt;0,B4952=10),1,0)</f>
        <v>0</v>
      </c>
      <c r="AD4952" s="0" t="str">
        <f aca="false">IF(AND(C4951=C4952,AA4951=AA4952-1),AB4951,"")</f>
        <v/>
      </c>
      <c r="AE4952" s="0" t="str">
        <f aca="false">IF(AND(C4951=C4952,AA4951=AA4952-1),AC4951,"")</f>
        <v/>
      </c>
      <c r="AF4952" s="0" t="str">
        <f aca="false">IF(AA4952=1,"",IF(AND(AB4952=1,AD4952&lt;&gt;1),1,0))</f>
        <v/>
      </c>
      <c r="AG4952" s="0" t="str">
        <f aca="false">IF(AA4952=1,"",IF(AND(AC4952=1,AE4952&lt;&gt;1),1,0))</f>
        <v/>
      </c>
      <c r="AH4952" s="60" t="str">
        <f aca="false">IF(AND(E4952&gt;0,AA4952&lt;2,NOT(AND(C4953=C4952,AA4953=AA4952+1))),INDEX(DATAS,AA4952+1),"")</f>
        <v/>
      </c>
      <c r="AI4952" s="60" t="str">
        <f aca="false">IF(AND(AC4952=1,AA4952&lt;2),IF(AND(C4953=C4952,AA4953=AA4952+1),IF(AC4953=1,"",INDEX(DATAS,AA4952+1)),INDEX(DATAS,AA4952+1)),"")</f>
        <v/>
      </c>
    </row>
    <row r="4953" customFormat="false" ht="15" hidden="false" customHeight="false" outlineLevel="0" collapsed="false">
      <c r="A4953" s="60" t="n">
        <v>46310</v>
      </c>
      <c r="B4953" s="0" t="n">
        <v>13</v>
      </c>
      <c r="C4953" s="0" t="n">
        <v>6801</v>
      </c>
      <c r="E4953" s="0" t="n">
        <v>0</v>
      </c>
      <c r="F4953" s="55" t="s">
        <v>1299</v>
      </c>
      <c r="I4953" s="55" t="s">
        <v>177</v>
      </c>
      <c r="U4953" s="0" t="n">
        <v>441</v>
      </c>
      <c r="V4953" s="0" t="n">
        <v>0</v>
      </c>
      <c r="X4953" s="55" t="n">
        <f aca="false">IF(I4953="Male",0,1)</f>
        <v>1</v>
      </c>
      <c r="Y4953" s="55" t="n">
        <f aca="false">IF(OR(I4953="DNB",I4953="Dry DNB"),1,0)</f>
        <v>0</v>
      </c>
      <c r="Z4953" s="0" t="str">
        <f aca="false">IF(ISNUMBER(W4953),A4953-W4953,"")</f>
        <v/>
      </c>
      <c r="AA4953" s="55" t="n">
        <f aca="false">MATCH(A4953,DATAS,0)</f>
        <v>2</v>
      </c>
      <c r="AB4953" s="55" t="n">
        <f aca="false">IF(AND(E4953&gt;0,OR(AND(B4953&gt;=1,B4953&lt;=6),B4953=10)),1,0)</f>
        <v>0</v>
      </c>
      <c r="AC4953" s="55" t="n">
        <f aca="false">IF(AND(E4953&gt;0,B4953=10),1,0)</f>
        <v>0</v>
      </c>
      <c r="AD4953" s="55" t="n">
        <f aca="false">IF(AND(C4952=C4953,AA4952=AA4953-1),AB4952,"")</f>
        <v>0</v>
      </c>
      <c r="AE4953" s="55" t="n">
        <f aca="false">IF(AND(C4952=C4953,AA4952=AA4953-1),AC4952,"")</f>
        <v>0</v>
      </c>
      <c r="AF4953" s="55" t="n">
        <f aca="false">IF(AA4953=1,"",IF(AND(AB4953=1,AD4953&lt;&gt;1),1,0))</f>
        <v>0</v>
      </c>
      <c r="AG4953" s="55" t="n">
        <f aca="false">IF(AA4953=1,"",IF(AND(AC4953=1,AE4953&lt;&gt;1),1,0))</f>
        <v>0</v>
      </c>
      <c r="AH4953" s="60" t="str">
        <f aca="false">IF(AND(E4953&gt;0,AA4953&lt;2,NOT(AND(C4954=C4953,AA4954=AA4953+1))),INDEX(DATAS,AA4953+1),"")</f>
        <v/>
      </c>
      <c r="AI4953" s="60" t="str">
        <f aca="false">IF(AND(AC4953=1,AA4953&lt;2),IF(AND(C4954=C4953,AA4954=AA4953+1),IF(AC4954=1,"",INDEX(DATAS,AA4953+1)),INDEX(DATAS,AA4953+1)),"")</f>
        <v/>
      </c>
    </row>
    <row r="4954" customFormat="false" ht="15" hidden="false" customHeight="false" outlineLevel="0" collapsed="false">
      <c r="A4954" s="60" t="n">
        <v>46309</v>
      </c>
      <c r="B4954" s="0" t="n">
        <v>13</v>
      </c>
      <c r="C4954" s="0" t="n">
        <v>6802</v>
      </c>
      <c r="E4954" s="0" t="n">
        <v>0</v>
      </c>
      <c r="F4954" s="55" t="s">
        <v>1300</v>
      </c>
      <c r="I4954" s="55" t="s">
        <v>187</v>
      </c>
      <c r="U4954" s="0" t="n">
        <v>439</v>
      </c>
      <c r="V4954" s="0" t="n">
        <v>1</v>
      </c>
      <c r="W4954" s="60" t="n">
        <v>46267</v>
      </c>
      <c r="X4954" s="55" t="n">
        <f aca="false">IF(I4954="Male",0,1)</f>
        <v>1</v>
      </c>
      <c r="Y4954" s="55" t="n">
        <f aca="false">IF(OR(I4954="DNB",I4954="Dry DNB"),1,0)</f>
        <v>0</v>
      </c>
      <c r="Z4954" s="55" t="n">
        <f aca="false">IF(ISNUMBER(W4954),A4954-W4954,"")</f>
        <v>42</v>
      </c>
      <c r="AA4954" s="55" t="n">
        <f aca="false">MATCH(A4954,DATAS,0)</f>
        <v>1</v>
      </c>
      <c r="AB4954" s="55" t="n">
        <f aca="false">IF(AND(E4954&gt;0,OR(AND(B4954&gt;=1,B4954&lt;=6),B4954=10)),1,0)</f>
        <v>0</v>
      </c>
      <c r="AC4954" s="55" t="n">
        <f aca="false">IF(AND(E4954&gt;0,B4954=10),1,0)</f>
        <v>0</v>
      </c>
      <c r="AD4954" s="0" t="str">
        <f aca="false">IF(AND(C4953=C4954,AA4953=AA4954-1),AB4953,"")</f>
        <v/>
      </c>
      <c r="AE4954" s="0" t="str">
        <f aca="false">IF(AND(C4953=C4954,AA4953=AA4954-1),AC4953,"")</f>
        <v/>
      </c>
      <c r="AF4954" s="0" t="str">
        <f aca="false">IF(AA4954=1,"",IF(AND(AB4954=1,AD4954&lt;&gt;1),1,0))</f>
        <v/>
      </c>
      <c r="AG4954" s="0" t="str">
        <f aca="false">IF(AA4954=1,"",IF(AND(AC4954=1,AE4954&lt;&gt;1),1,0))</f>
        <v/>
      </c>
      <c r="AH4954" s="60" t="str">
        <f aca="false">IF(AND(E4954&gt;0,AA4954&lt;2,NOT(AND(C4955=C4954,AA4955=AA4954+1))),INDEX(DATAS,AA4954+1),"")</f>
        <v/>
      </c>
      <c r="AI4954" s="60" t="str">
        <f aca="false">IF(AND(AC4954=1,AA4954&lt;2),IF(AND(C4955=C4954,AA4955=AA4954+1),IF(AC4955=1,"",INDEX(DATAS,AA4954+1)),INDEX(DATAS,AA4954+1)),"")</f>
        <v/>
      </c>
    </row>
    <row r="4955" customFormat="false" ht="15" hidden="false" customHeight="false" outlineLevel="0" collapsed="false">
      <c r="A4955" s="60" t="n">
        <v>46310</v>
      </c>
      <c r="B4955" s="0" t="n">
        <v>13</v>
      </c>
      <c r="C4955" s="0" t="n">
        <v>6802</v>
      </c>
      <c r="E4955" s="0" t="n">
        <v>0</v>
      </c>
      <c r="F4955" s="55" t="s">
        <v>1300</v>
      </c>
      <c r="I4955" s="55" t="s">
        <v>187</v>
      </c>
      <c r="U4955" s="0" t="n">
        <v>440</v>
      </c>
      <c r="V4955" s="0" t="n">
        <v>1</v>
      </c>
      <c r="W4955" s="60" t="n">
        <v>46267</v>
      </c>
      <c r="X4955" s="55" t="n">
        <f aca="false">IF(I4955="Male",0,1)</f>
        <v>1</v>
      </c>
      <c r="Y4955" s="55" t="n">
        <f aca="false">IF(OR(I4955="DNB",I4955="Dry DNB"),1,0)</f>
        <v>0</v>
      </c>
      <c r="Z4955" s="55" t="n">
        <f aca="false">IF(ISNUMBER(W4955),A4955-W4955,"")</f>
        <v>43</v>
      </c>
      <c r="AA4955" s="55" t="n">
        <f aca="false">MATCH(A4955,DATAS,0)</f>
        <v>2</v>
      </c>
      <c r="AB4955" s="55" t="n">
        <f aca="false">IF(AND(E4955&gt;0,OR(AND(B4955&gt;=1,B4955&lt;=6),B4955=10)),1,0)</f>
        <v>0</v>
      </c>
      <c r="AC4955" s="55" t="n">
        <f aca="false">IF(AND(E4955&gt;0,B4955=10),1,0)</f>
        <v>0</v>
      </c>
      <c r="AD4955" s="55" t="n">
        <f aca="false">IF(AND(C4954=C4955,AA4954=AA4955-1),AB4954,"")</f>
        <v>0</v>
      </c>
      <c r="AE4955" s="55" t="n">
        <f aca="false">IF(AND(C4954=C4955,AA4954=AA4955-1),AC4954,"")</f>
        <v>0</v>
      </c>
      <c r="AF4955" s="55" t="n">
        <f aca="false">IF(AA4955=1,"",IF(AND(AB4955=1,AD4955&lt;&gt;1),1,0))</f>
        <v>0</v>
      </c>
      <c r="AG4955" s="55" t="n">
        <f aca="false">IF(AA4955=1,"",IF(AND(AC4955=1,AE4955&lt;&gt;1),1,0))</f>
        <v>0</v>
      </c>
      <c r="AH4955" s="60" t="str">
        <f aca="false">IF(AND(E4955&gt;0,AA4955&lt;2,NOT(AND(C4956=C4955,AA4956=AA4955+1))),INDEX(DATAS,AA4955+1),"")</f>
        <v/>
      </c>
      <c r="AI4955" s="60" t="str">
        <f aca="false">IF(AND(AC4955=1,AA4955&lt;2),IF(AND(C4956=C4955,AA4956=AA4955+1),IF(AC4956=1,"",INDEX(DATAS,AA4955+1)),INDEX(DATAS,AA4955+1)),"")</f>
        <v/>
      </c>
    </row>
    <row r="4956" customFormat="false" ht="15" hidden="false" customHeight="false" outlineLevel="0" collapsed="false">
      <c r="A4956" s="60" t="n">
        <v>46309</v>
      </c>
      <c r="B4956" s="0" t="n">
        <v>11</v>
      </c>
      <c r="C4956" s="0" t="n">
        <v>6803</v>
      </c>
      <c r="E4956" s="0" t="n">
        <v>0</v>
      </c>
      <c r="F4956" s="55" t="s">
        <v>1300</v>
      </c>
      <c r="I4956" s="55" t="s">
        <v>187</v>
      </c>
      <c r="U4956" s="0" t="n">
        <v>439</v>
      </c>
      <c r="V4956" s="0" t="n">
        <v>2</v>
      </c>
      <c r="W4956" s="60" t="n">
        <v>46295</v>
      </c>
      <c r="X4956" s="55" t="n">
        <f aca="false">IF(I4956="Male",0,1)</f>
        <v>1</v>
      </c>
      <c r="Y4956" s="55" t="n">
        <f aca="false">IF(OR(I4956="DNB",I4956="Dry DNB"),1,0)</f>
        <v>0</v>
      </c>
      <c r="Z4956" s="55" t="n">
        <f aca="false">IF(ISNUMBER(W4956),A4956-W4956,"")</f>
        <v>14</v>
      </c>
      <c r="AA4956" s="55" t="n">
        <f aca="false">MATCH(A4956,DATAS,0)</f>
        <v>1</v>
      </c>
      <c r="AB4956" s="55" t="n">
        <f aca="false">IF(AND(E4956&gt;0,OR(AND(B4956&gt;=1,B4956&lt;=6),B4956=10)),1,0)</f>
        <v>0</v>
      </c>
      <c r="AC4956" s="55" t="n">
        <f aca="false">IF(AND(E4956&gt;0,B4956=10),1,0)</f>
        <v>0</v>
      </c>
      <c r="AD4956" s="0" t="str">
        <f aca="false">IF(AND(C4955=C4956,AA4955=AA4956-1),AB4955,"")</f>
        <v/>
      </c>
      <c r="AE4956" s="0" t="str">
        <f aca="false">IF(AND(C4955=C4956,AA4955=AA4956-1),AC4955,"")</f>
        <v/>
      </c>
      <c r="AF4956" s="0" t="str">
        <f aca="false">IF(AA4956=1,"",IF(AND(AB4956=1,AD4956&lt;&gt;1),1,0))</f>
        <v/>
      </c>
      <c r="AG4956" s="0" t="str">
        <f aca="false">IF(AA4956=1,"",IF(AND(AC4956=1,AE4956&lt;&gt;1),1,0))</f>
        <v/>
      </c>
      <c r="AH4956" s="60" t="str">
        <f aca="false">IF(AND(E4956&gt;0,AA4956&lt;2,NOT(AND(C4957=C4956,AA4957=AA4956+1))),INDEX(DATAS,AA4956+1),"")</f>
        <v/>
      </c>
      <c r="AI4956" s="60" t="str">
        <f aca="false">IF(AND(AC4956=1,AA4956&lt;2),IF(AND(C4957=C4956,AA4957=AA4956+1),IF(AC4957=1,"",INDEX(DATAS,AA4956+1)),INDEX(DATAS,AA4956+1)),"")</f>
        <v/>
      </c>
    </row>
    <row r="4957" customFormat="false" ht="15" hidden="false" customHeight="false" outlineLevel="0" collapsed="false">
      <c r="A4957" s="60" t="n">
        <v>46310</v>
      </c>
      <c r="B4957" s="0" t="n">
        <v>11</v>
      </c>
      <c r="C4957" s="0" t="n">
        <v>6803</v>
      </c>
      <c r="E4957" s="0" t="n">
        <v>0</v>
      </c>
      <c r="F4957" s="55" t="s">
        <v>1300</v>
      </c>
      <c r="I4957" s="55" t="s">
        <v>187</v>
      </c>
      <c r="U4957" s="0" t="n">
        <v>440</v>
      </c>
      <c r="V4957" s="0" t="n">
        <v>2</v>
      </c>
      <c r="W4957" s="60" t="n">
        <v>46295</v>
      </c>
      <c r="X4957" s="55" t="n">
        <f aca="false">IF(I4957="Male",0,1)</f>
        <v>1</v>
      </c>
      <c r="Y4957" s="55" t="n">
        <f aca="false">IF(OR(I4957="DNB",I4957="Dry DNB"),1,0)</f>
        <v>0</v>
      </c>
      <c r="Z4957" s="55" t="n">
        <f aca="false">IF(ISNUMBER(W4957),A4957-W4957,"")</f>
        <v>15</v>
      </c>
      <c r="AA4957" s="55" t="n">
        <f aca="false">MATCH(A4957,DATAS,0)</f>
        <v>2</v>
      </c>
      <c r="AB4957" s="55" t="n">
        <f aca="false">IF(AND(E4957&gt;0,OR(AND(B4957&gt;=1,B4957&lt;=6),B4957=10)),1,0)</f>
        <v>0</v>
      </c>
      <c r="AC4957" s="55" t="n">
        <f aca="false">IF(AND(E4957&gt;0,B4957=10),1,0)</f>
        <v>0</v>
      </c>
      <c r="AD4957" s="55" t="n">
        <f aca="false">IF(AND(C4956=C4957,AA4956=AA4957-1),AB4956,"")</f>
        <v>0</v>
      </c>
      <c r="AE4957" s="55" t="n">
        <f aca="false">IF(AND(C4956=C4957,AA4956=AA4957-1),AC4956,"")</f>
        <v>0</v>
      </c>
      <c r="AF4957" s="55" t="n">
        <f aca="false">IF(AA4957=1,"",IF(AND(AB4957=1,AD4957&lt;&gt;1),1,0))</f>
        <v>0</v>
      </c>
      <c r="AG4957" s="55" t="n">
        <f aca="false">IF(AA4957=1,"",IF(AND(AC4957=1,AE4957&lt;&gt;1),1,0))</f>
        <v>0</v>
      </c>
      <c r="AH4957" s="60" t="str">
        <f aca="false">IF(AND(E4957&gt;0,AA4957&lt;2,NOT(AND(C4958=C4957,AA4958=AA4957+1))),INDEX(DATAS,AA4957+1),"")</f>
        <v/>
      </c>
      <c r="AI4957" s="60" t="str">
        <f aca="false">IF(AND(AC4957=1,AA4957&lt;2),IF(AND(C4958=C4957,AA4958=AA4957+1),IF(AC4958=1,"",INDEX(DATAS,AA4957+1)),INDEX(DATAS,AA4957+1)),"")</f>
        <v/>
      </c>
    </row>
    <row r="4958" customFormat="false" ht="15" hidden="false" customHeight="false" outlineLevel="0" collapsed="false">
      <c r="A4958" s="60" t="n">
        <v>46309</v>
      </c>
      <c r="B4958" s="0" t="n">
        <v>11</v>
      </c>
      <c r="C4958" s="0" t="n">
        <v>6804</v>
      </c>
      <c r="E4958" s="0" t="n">
        <v>0</v>
      </c>
      <c r="F4958" s="55" t="s">
        <v>1300</v>
      </c>
      <c r="I4958" s="55" t="s">
        <v>187</v>
      </c>
      <c r="U4958" s="0" t="n">
        <v>439</v>
      </c>
      <c r="V4958" s="0" t="n">
        <v>1</v>
      </c>
      <c r="W4958" s="60" t="n">
        <v>46294</v>
      </c>
      <c r="X4958" s="55" t="n">
        <f aca="false">IF(I4958="Male",0,1)</f>
        <v>1</v>
      </c>
      <c r="Y4958" s="55" t="n">
        <f aca="false">IF(OR(I4958="DNB",I4958="Dry DNB"),1,0)</f>
        <v>0</v>
      </c>
      <c r="Z4958" s="55" t="n">
        <f aca="false">IF(ISNUMBER(W4958),A4958-W4958,"")</f>
        <v>15</v>
      </c>
      <c r="AA4958" s="55" t="n">
        <f aca="false">MATCH(A4958,DATAS,0)</f>
        <v>1</v>
      </c>
      <c r="AB4958" s="55" t="n">
        <f aca="false">IF(AND(E4958&gt;0,OR(AND(B4958&gt;=1,B4958&lt;=6),B4958=10)),1,0)</f>
        <v>0</v>
      </c>
      <c r="AC4958" s="55" t="n">
        <f aca="false">IF(AND(E4958&gt;0,B4958=10),1,0)</f>
        <v>0</v>
      </c>
      <c r="AD4958" s="0" t="str">
        <f aca="false">IF(AND(C4957=C4958,AA4957=AA4958-1),AB4957,"")</f>
        <v/>
      </c>
      <c r="AE4958" s="0" t="str">
        <f aca="false">IF(AND(C4957=C4958,AA4957=AA4958-1),AC4957,"")</f>
        <v/>
      </c>
      <c r="AF4958" s="0" t="str">
        <f aca="false">IF(AA4958=1,"",IF(AND(AB4958=1,AD4958&lt;&gt;1),1,0))</f>
        <v/>
      </c>
      <c r="AG4958" s="0" t="str">
        <f aca="false">IF(AA4958=1,"",IF(AND(AC4958=1,AE4958&lt;&gt;1),1,0))</f>
        <v/>
      </c>
      <c r="AH4958" s="60" t="str">
        <f aca="false">IF(AND(E4958&gt;0,AA4958&lt;2,NOT(AND(C4959=C4958,AA4959=AA4958+1))),INDEX(DATAS,AA4958+1),"")</f>
        <v/>
      </c>
      <c r="AI4958" s="60" t="str">
        <f aca="false">IF(AND(AC4958=1,AA4958&lt;2),IF(AND(C4959=C4958,AA4959=AA4958+1),IF(AC4959=1,"",INDEX(DATAS,AA4958+1)),INDEX(DATAS,AA4958+1)),"")</f>
        <v/>
      </c>
    </row>
    <row r="4959" customFormat="false" ht="15" hidden="false" customHeight="false" outlineLevel="0" collapsed="false">
      <c r="A4959" s="60" t="n">
        <v>46310</v>
      </c>
      <c r="B4959" s="0" t="n">
        <v>11</v>
      </c>
      <c r="C4959" s="0" t="n">
        <v>6804</v>
      </c>
      <c r="E4959" s="0" t="n">
        <v>0</v>
      </c>
      <c r="F4959" s="55" t="s">
        <v>1300</v>
      </c>
      <c r="I4959" s="55" t="s">
        <v>187</v>
      </c>
      <c r="U4959" s="0" t="n">
        <v>440</v>
      </c>
      <c r="V4959" s="0" t="n">
        <v>1</v>
      </c>
      <c r="W4959" s="60" t="n">
        <v>46294</v>
      </c>
      <c r="X4959" s="55" t="n">
        <f aca="false">IF(I4959="Male",0,1)</f>
        <v>1</v>
      </c>
      <c r="Y4959" s="55" t="n">
        <f aca="false">IF(OR(I4959="DNB",I4959="Dry DNB"),1,0)</f>
        <v>0</v>
      </c>
      <c r="Z4959" s="55" t="n">
        <f aca="false">IF(ISNUMBER(W4959),A4959-W4959,"")</f>
        <v>16</v>
      </c>
      <c r="AA4959" s="55" t="n">
        <f aca="false">MATCH(A4959,DATAS,0)</f>
        <v>2</v>
      </c>
      <c r="AB4959" s="55" t="n">
        <f aca="false">IF(AND(E4959&gt;0,OR(AND(B4959&gt;=1,B4959&lt;=6),B4959=10)),1,0)</f>
        <v>0</v>
      </c>
      <c r="AC4959" s="55" t="n">
        <f aca="false">IF(AND(E4959&gt;0,B4959=10),1,0)</f>
        <v>0</v>
      </c>
      <c r="AD4959" s="55" t="n">
        <f aca="false">IF(AND(C4958=C4959,AA4958=AA4959-1),AB4958,"")</f>
        <v>0</v>
      </c>
      <c r="AE4959" s="55" t="n">
        <f aca="false">IF(AND(C4958=C4959,AA4958=AA4959-1),AC4958,"")</f>
        <v>0</v>
      </c>
      <c r="AF4959" s="55" t="n">
        <f aca="false">IF(AA4959=1,"",IF(AND(AB4959=1,AD4959&lt;&gt;1),1,0))</f>
        <v>0</v>
      </c>
      <c r="AG4959" s="55" t="n">
        <f aca="false">IF(AA4959=1,"",IF(AND(AC4959=1,AE4959&lt;&gt;1),1,0))</f>
        <v>0</v>
      </c>
      <c r="AH4959" s="60" t="str">
        <f aca="false">IF(AND(E4959&gt;0,AA4959&lt;2,NOT(AND(C4960=C4959,AA4960=AA4959+1))),INDEX(DATAS,AA4959+1),"")</f>
        <v/>
      </c>
      <c r="AI4959" s="60" t="str">
        <f aca="false">IF(AND(AC4959=1,AA4959&lt;2),IF(AND(C4960=C4959,AA4960=AA4959+1),IF(AC4960=1,"",INDEX(DATAS,AA4959+1)),INDEX(DATAS,AA4959+1)),"")</f>
        <v/>
      </c>
    </row>
    <row r="4960" customFormat="false" ht="15" hidden="false" customHeight="false" outlineLevel="0" collapsed="false">
      <c r="A4960" s="60" t="n">
        <v>46309</v>
      </c>
      <c r="B4960" s="0" t="n">
        <v>13</v>
      </c>
      <c r="C4960" s="0" t="n">
        <v>6806</v>
      </c>
      <c r="E4960" s="0" t="n">
        <v>0</v>
      </c>
      <c r="F4960" s="55" t="s">
        <v>1300</v>
      </c>
      <c r="I4960" s="55" t="s">
        <v>177</v>
      </c>
      <c r="U4960" s="0" t="n">
        <v>439</v>
      </c>
      <c r="V4960" s="0" t="n">
        <v>0</v>
      </c>
      <c r="X4960" s="55" t="n">
        <f aca="false">IF(I4960="Male",0,1)</f>
        <v>1</v>
      </c>
      <c r="Y4960" s="55" t="n">
        <f aca="false">IF(OR(I4960="DNB",I4960="Dry DNB"),1,0)</f>
        <v>0</v>
      </c>
      <c r="Z4960" s="0" t="str">
        <f aca="false">IF(ISNUMBER(W4960),A4960-W4960,"")</f>
        <v/>
      </c>
      <c r="AA4960" s="55" t="n">
        <f aca="false">MATCH(A4960,DATAS,0)</f>
        <v>1</v>
      </c>
      <c r="AB4960" s="55" t="n">
        <f aca="false">IF(AND(E4960&gt;0,OR(AND(B4960&gt;=1,B4960&lt;=6),B4960=10)),1,0)</f>
        <v>0</v>
      </c>
      <c r="AC4960" s="55" t="n">
        <f aca="false">IF(AND(E4960&gt;0,B4960=10),1,0)</f>
        <v>0</v>
      </c>
      <c r="AD4960" s="0" t="str">
        <f aca="false">IF(AND(C4959=C4960,AA4959=AA4960-1),AB4959,"")</f>
        <v/>
      </c>
      <c r="AE4960" s="0" t="str">
        <f aca="false">IF(AND(C4959=C4960,AA4959=AA4960-1),AC4959,"")</f>
        <v/>
      </c>
      <c r="AF4960" s="0" t="str">
        <f aca="false">IF(AA4960=1,"",IF(AND(AB4960=1,AD4960&lt;&gt;1),1,0))</f>
        <v/>
      </c>
      <c r="AG4960" s="0" t="str">
        <f aca="false">IF(AA4960=1,"",IF(AND(AC4960=1,AE4960&lt;&gt;1),1,0))</f>
        <v/>
      </c>
      <c r="AH4960" s="60" t="str">
        <f aca="false">IF(AND(E4960&gt;0,AA4960&lt;2,NOT(AND(C4961=C4960,AA4961=AA4960+1))),INDEX(DATAS,AA4960+1),"")</f>
        <v/>
      </c>
      <c r="AI4960" s="60" t="str">
        <f aca="false">IF(AND(AC4960=1,AA4960&lt;2),IF(AND(C4961=C4960,AA4961=AA4960+1),IF(AC4961=1,"",INDEX(DATAS,AA4960+1)),INDEX(DATAS,AA4960+1)),"")</f>
        <v/>
      </c>
    </row>
    <row r="4961" customFormat="false" ht="15" hidden="false" customHeight="false" outlineLevel="0" collapsed="false">
      <c r="A4961" s="60" t="n">
        <v>46310</v>
      </c>
      <c r="B4961" s="0" t="n">
        <v>13</v>
      </c>
      <c r="C4961" s="0" t="n">
        <v>6806</v>
      </c>
      <c r="E4961" s="0" t="n">
        <v>0</v>
      </c>
      <c r="F4961" s="55" t="s">
        <v>1300</v>
      </c>
      <c r="I4961" s="55" t="s">
        <v>177</v>
      </c>
      <c r="U4961" s="0" t="n">
        <v>440</v>
      </c>
      <c r="V4961" s="0" t="n">
        <v>0</v>
      </c>
      <c r="X4961" s="55" t="n">
        <f aca="false">IF(I4961="Male",0,1)</f>
        <v>1</v>
      </c>
      <c r="Y4961" s="55" t="n">
        <f aca="false">IF(OR(I4961="DNB",I4961="Dry DNB"),1,0)</f>
        <v>0</v>
      </c>
      <c r="Z4961" s="0" t="str">
        <f aca="false">IF(ISNUMBER(W4961),A4961-W4961,"")</f>
        <v/>
      </c>
      <c r="AA4961" s="55" t="n">
        <f aca="false">MATCH(A4961,DATAS,0)</f>
        <v>2</v>
      </c>
      <c r="AB4961" s="55" t="n">
        <f aca="false">IF(AND(E4961&gt;0,OR(AND(B4961&gt;=1,B4961&lt;=6),B4961=10)),1,0)</f>
        <v>0</v>
      </c>
      <c r="AC4961" s="55" t="n">
        <f aca="false">IF(AND(E4961&gt;0,B4961=10),1,0)</f>
        <v>0</v>
      </c>
      <c r="AD4961" s="55" t="n">
        <f aca="false">IF(AND(C4960=C4961,AA4960=AA4961-1),AB4960,"")</f>
        <v>0</v>
      </c>
      <c r="AE4961" s="55" t="n">
        <f aca="false">IF(AND(C4960=C4961,AA4960=AA4961-1),AC4960,"")</f>
        <v>0</v>
      </c>
      <c r="AF4961" s="55" t="n">
        <f aca="false">IF(AA4961=1,"",IF(AND(AB4961=1,AD4961&lt;&gt;1),1,0))</f>
        <v>0</v>
      </c>
      <c r="AG4961" s="55" t="n">
        <f aca="false">IF(AA4961=1,"",IF(AND(AC4961=1,AE4961&lt;&gt;1),1,0))</f>
        <v>0</v>
      </c>
      <c r="AH4961" s="60" t="str">
        <f aca="false">IF(AND(E4961&gt;0,AA4961&lt;2,NOT(AND(C4962=C4961,AA4962=AA4961+1))),INDEX(DATAS,AA4961+1),"")</f>
        <v/>
      </c>
      <c r="AI4961" s="60" t="str">
        <f aca="false">IF(AND(AC4961=1,AA4961&lt;2),IF(AND(C4962=C4961,AA4962=AA4961+1),IF(AC4962=1,"",INDEX(DATAS,AA4961+1)),INDEX(DATAS,AA4961+1)),"")</f>
        <v/>
      </c>
    </row>
    <row r="4962" customFormat="false" ht="15" hidden="false" customHeight="false" outlineLevel="0" collapsed="false">
      <c r="A4962" s="60" t="n">
        <v>46309</v>
      </c>
      <c r="B4962" s="0" t="n">
        <v>11</v>
      </c>
      <c r="C4962" s="0" t="n">
        <v>6808</v>
      </c>
      <c r="E4962" s="0" t="n">
        <v>0</v>
      </c>
      <c r="F4962" s="55" t="s">
        <v>1300</v>
      </c>
      <c r="I4962" s="55" t="s">
        <v>187</v>
      </c>
      <c r="U4962" s="0" t="n">
        <v>439</v>
      </c>
      <c r="V4962" s="0" t="n">
        <v>1</v>
      </c>
      <c r="W4962" s="60" t="n">
        <v>46305</v>
      </c>
      <c r="X4962" s="55" t="n">
        <f aca="false">IF(I4962="Male",0,1)</f>
        <v>1</v>
      </c>
      <c r="Y4962" s="55" t="n">
        <f aca="false">IF(OR(I4962="DNB",I4962="Dry DNB"),1,0)</f>
        <v>0</v>
      </c>
      <c r="Z4962" s="55" t="n">
        <f aca="false">IF(ISNUMBER(W4962),A4962-W4962,"")</f>
        <v>4</v>
      </c>
      <c r="AA4962" s="55" t="n">
        <f aca="false">MATCH(A4962,DATAS,0)</f>
        <v>1</v>
      </c>
      <c r="AB4962" s="55" t="n">
        <f aca="false">IF(AND(E4962&gt;0,OR(AND(B4962&gt;=1,B4962&lt;=6),B4962=10)),1,0)</f>
        <v>0</v>
      </c>
      <c r="AC4962" s="55" t="n">
        <f aca="false">IF(AND(E4962&gt;0,B4962=10),1,0)</f>
        <v>0</v>
      </c>
      <c r="AD4962" s="0" t="str">
        <f aca="false">IF(AND(C4961=C4962,AA4961=AA4962-1),AB4961,"")</f>
        <v/>
      </c>
      <c r="AE4962" s="0" t="str">
        <f aca="false">IF(AND(C4961=C4962,AA4961=AA4962-1),AC4961,"")</f>
        <v/>
      </c>
      <c r="AF4962" s="0" t="str">
        <f aca="false">IF(AA4962=1,"",IF(AND(AB4962=1,AD4962&lt;&gt;1),1,0))</f>
        <v/>
      </c>
      <c r="AG4962" s="0" t="str">
        <f aca="false">IF(AA4962=1,"",IF(AND(AC4962=1,AE4962&lt;&gt;1),1,0))</f>
        <v/>
      </c>
      <c r="AH4962" s="60" t="str">
        <f aca="false">IF(AND(E4962&gt;0,AA4962&lt;2,NOT(AND(C4963=C4962,AA4963=AA4962+1))),INDEX(DATAS,AA4962+1),"")</f>
        <v/>
      </c>
      <c r="AI4962" s="60" t="str">
        <f aca="false">IF(AND(AC4962=1,AA4962&lt;2),IF(AND(C4963=C4962,AA4963=AA4962+1),IF(AC4963=1,"",INDEX(DATAS,AA4962+1)),INDEX(DATAS,AA4962+1)),"")</f>
        <v/>
      </c>
    </row>
    <row r="4963" customFormat="false" ht="15" hidden="false" customHeight="false" outlineLevel="0" collapsed="false">
      <c r="A4963" s="60" t="n">
        <v>46310</v>
      </c>
      <c r="B4963" s="0" t="n">
        <v>11</v>
      </c>
      <c r="C4963" s="0" t="n">
        <v>6808</v>
      </c>
      <c r="E4963" s="0" t="n">
        <v>0</v>
      </c>
      <c r="F4963" s="55" t="s">
        <v>1300</v>
      </c>
      <c r="I4963" s="55" t="s">
        <v>187</v>
      </c>
      <c r="U4963" s="0" t="n">
        <v>440</v>
      </c>
      <c r="V4963" s="0" t="n">
        <v>1</v>
      </c>
      <c r="W4963" s="60" t="n">
        <v>46305</v>
      </c>
      <c r="X4963" s="55" t="n">
        <f aca="false">IF(I4963="Male",0,1)</f>
        <v>1</v>
      </c>
      <c r="Y4963" s="55" t="n">
        <f aca="false">IF(OR(I4963="DNB",I4963="Dry DNB"),1,0)</f>
        <v>0</v>
      </c>
      <c r="Z4963" s="55" t="n">
        <f aca="false">IF(ISNUMBER(W4963),A4963-W4963,"")</f>
        <v>5</v>
      </c>
      <c r="AA4963" s="55" t="n">
        <f aca="false">MATCH(A4963,DATAS,0)</f>
        <v>2</v>
      </c>
      <c r="AB4963" s="55" t="n">
        <f aca="false">IF(AND(E4963&gt;0,OR(AND(B4963&gt;=1,B4963&lt;=6),B4963=10)),1,0)</f>
        <v>0</v>
      </c>
      <c r="AC4963" s="55" t="n">
        <f aca="false">IF(AND(E4963&gt;0,B4963=10),1,0)</f>
        <v>0</v>
      </c>
      <c r="AD4963" s="55" t="n">
        <f aca="false">IF(AND(C4962=C4963,AA4962=AA4963-1),AB4962,"")</f>
        <v>0</v>
      </c>
      <c r="AE4963" s="55" t="n">
        <f aca="false">IF(AND(C4962=C4963,AA4962=AA4963-1),AC4962,"")</f>
        <v>0</v>
      </c>
      <c r="AF4963" s="55" t="n">
        <f aca="false">IF(AA4963=1,"",IF(AND(AB4963=1,AD4963&lt;&gt;1),1,0))</f>
        <v>0</v>
      </c>
      <c r="AG4963" s="55" t="n">
        <f aca="false">IF(AA4963=1,"",IF(AND(AC4963=1,AE4963&lt;&gt;1),1,0))</f>
        <v>0</v>
      </c>
      <c r="AH4963" s="60" t="str">
        <f aca="false">IF(AND(E4963&gt;0,AA4963&lt;2,NOT(AND(C4964=C4963,AA4964=AA4963+1))),INDEX(DATAS,AA4963+1),"")</f>
        <v/>
      </c>
      <c r="AI4963" s="60" t="str">
        <f aca="false">IF(AND(AC4963=1,AA4963&lt;2),IF(AND(C4964=C4963,AA4964=AA4963+1),IF(AC4964=1,"",INDEX(DATAS,AA4963+1)),INDEX(DATAS,AA4963+1)),"")</f>
        <v/>
      </c>
    </row>
    <row r="4964" customFormat="false" ht="15" hidden="false" customHeight="false" outlineLevel="0" collapsed="false">
      <c r="A4964" s="60" t="n">
        <v>46309</v>
      </c>
      <c r="B4964" s="0" t="n">
        <v>11</v>
      </c>
      <c r="C4964" s="0" t="n">
        <v>6809</v>
      </c>
      <c r="E4964" s="0" t="n">
        <v>0</v>
      </c>
      <c r="F4964" s="55" t="s">
        <v>1301</v>
      </c>
      <c r="I4964" s="55" t="s">
        <v>177</v>
      </c>
      <c r="U4964" s="0" t="n">
        <v>438</v>
      </c>
      <c r="V4964" s="0" t="n">
        <v>1</v>
      </c>
      <c r="W4964" s="60" t="n">
        <v>46279</v>
      </c>
      <c r="X4964" s="55" t="n">
        <f aca="false">IF(I4964="Male",0,1)</f>
        <v>1</v>
      </c>
      <c r="Y4964" s="55" t="n">
        <f aca="false">IF(OR(I4964="DNB",I4964="Dry DNB"),1,0)</f>
        <v>0</v>
      </c>
      <c r="Z4964" s="55" t="n">
        <f aca="false">IF(ISNUMBER(W4964),A4964-W4964,"")</f>
        <v>30</v>
      </c>
      <c r="AA4964" s="55" t="n">
        <f aca="false">MATCH(A4964,DATAS,0)</f>
        <v>1</v>
      </c>
      <c r="AB4964" s="55" t="n">
        <f aca="false">IF(AND(E4964&gt;0,OR(AND(B4964&gt;=1,B4964&lt;=6),B4964=10)),1,0)</f>
        <v>0</v>
      </c>
      <c r="AC4964" s="55" t="n">
        <f aca="false">IF(AND(E4964&gt;0,B4964=10),1,0)</f>
        <v>0</v>
      </c>
      <c r="AD4964" s="0" t="str">
        <f aca="false">IF(AND(C4963=C4964,AA4963=AA4964-1),AB4963,"")</f>
        <v/>
      </c>
      <c r="AE4964" s="0" t="str">
        <f aca="false">IF(AND(C4963=C4964,AA4963=AA4964-1),AC4963,"")</f>
        <v/>
      </c>
      <c r="AF4964" s="0" t="str">
        <f aca="false">IF(AA4964=1,"",IF(AND(AB4964=1,AD4964&lt;&gt;1),1,0))</f>
        <v/>
      </c>
      <c r="AG4964" s="0" t="str">
        <f aca="false">IF(AA4964=1,"",IF(AND(AC4964=1,AE4964&lt;&gt;1),1,0))</f>
        <v/>
      </c>
      <c r="AH4964" s="60" t="str">
        <f aca="false">IF(AND(E4964&gt;0,AA4964&lt;2,NOT(AND(C4965=C4964,AA4965=AA4964+1))),INDEX(DATAS,AA4964+1),"")</f>
        <v/>
      </c>
      <c r="AI4964" s="60" t="str">
        <f aca="false">IF(AND(AC4964=1,AA4964&lt;2),IF(AND(C4965=C4964,AA4965=AA4964+1),IF(AC4965=1,"",INDEX(DATAS,AA4964+1)),INDEX(DATAS,AA4964+1)),"")</f>
        <v/>
      </c>
    </row>
    <row r="4965" customFormat="false" ht="15" hidden="false" customHeight="false" outlineLevel="0" collapsed="false">
      <c r="A4965" s="60" t="n">
        <v>46310</v>
      </c>
      <c r="B4965" s="0" t="n">
        <v>11</v>
      </c>
      <c r="C4965" s="0" t="n">
        <v>6809</v>
      </c>
      <c r="E4965" s="0" t="n">
        <v>0</v>
      </c>
      <c r="F4965" s="55" t="s">
        <v>1301</v>
      </c>
      <c r="I4965" s="55" t="s">
        <v>177</v>
      </c>
      <c r="U4965" s="0" t="n">
        <v>439</v>
      </c>
      <c r="V4965" s="0" t="n">
        <v>1</v>
      </c>
      <c r="W4965" s="60" t="n">
        <v>46279</v>
      </c>
      <c r="X4965" s="55" t="n">
        <f aca="false">IF(I4965="Male",0,1)</f>
        <v>1</v>
      </c>
      <c r="Y4965" s="55" t="n">
        <f aca="false">IF(OR(I4965="DNB",I4965="Dry DNB"),1,0)</f>
        <v>0</v>
      </c>
      <c r="Z4965" s="55" t="n">
        <f aca="false">IF(ISNUMBER(W4965),A4965-W4965,"")</f>
        <v>31</v>
      </c>
      <c r="AA4965" s="55" t="n">
        <f aca="false">MATCH(A4965,DATAS,0)</f>
        <v>2</v>
      </c>
      <c r="AB4965" s="55" t="n">
        <f aca="false">IF(AND(E4965&gt;0,OR(AND(B4965&gt;=1,B4965&lt;=6),B4965=10)),1,0)</f>
        <v>0</v>
      </c>
      <c r="AC4965" s="55" t="n">
        <f aca="false">IF(AND(E4965&gt;0,B4965=10),1,0)</f>
        <v>0</v>
      </c>
      <c r="AD4965" s="55" t="n">
        <f aca="false">IF(AND(C4964=C4965,AA4964=AA4965-1),AB4964,"")</f>
        <v>0</v>
      </c>
      <c r="AE4965" s="55" t="n">
        <f aca="false">IF(AND(C4964=C4965,AA4964=AA4965-1),AC4964,"")</f>
        <v>0</v>
      </c>
      <c r="AF4965" s="55" t="n">
        <f aca="false">IF(AA4965=1,"",IF(AND(AB4965=1,AD4965&lt;&gt;1),1,0))</f>
        <v>0</v>
      </c>
      <c r="AG4965" s="55" t="n">
        <f aca="false">IF(AA4965=1,"",IF(AND(AC4965=1,AE4965&lt;&gt;1),1,0))</f>
        <v>0</v>
      </c>
      <c r="AH4965" s="60" t="str">
        <f aca="false">IF(AND(E4965&gt;0,AA4965&lt;2,NOT(AND(C4966=C4965,AA4966=AA4965+1))),INDEX(DATAS,AA4965+1),"")</f>
        <v/>
      </c>
      <c r="AI4965" s="60" t="str">
        <f aca="false">IF(AND(AC4965=1,AA4965&lt;2),IF(AND(C4966=C4965,AA4966=AA4965+1),IF(AC4966=1,"",INDEX(DATAS,AA4965+1)),INDEX(DATAS,AA4965+1)),"")</f>
        <v/>
      </c>
    </row>
    <row r="4966" customFormat="false" ht="15" hidden="false" customHeight="false" outlineLevel="0" collapsed="false">
      <c r="A4966" s="60" t="n">
        <v>46309</v>
      </c>
      <c r="B4966" s="0" t="n">
        <v>8</v>
      </c>
      <c r="C4966" s="0" t="n">
        <v>6810</v>
      </c>
      <c r="E4966" s="0" t="n">
        <v>0</v>
      </c>
      <c r="F4966" s="55" t="s">
        <v>1301</v>
      </c>
      <c r="I4966" s="55" t="s">
        <v>157</v>
      </c>
      <c r="L4966" s="0" t="n">
        <v>36</v>
      </c>
      <c r="U4966" s="0" t="n">
        <v>438</v>
      </c>
      <c r="V4966" s="0" t="n">
        <v>1</v>
      </c>
      <c r="W4966" s="60" t="n">
        <v>46274</v>
      </c>
      <c r="X4966" s="55" t="n">
        <f aca="false">IF(I4966="Male",0,1)</f>
        <v>1</v>
      </c>
      <c r="Y4966" s="55" t="n">
        <f aca="false">IF(OR(I4966="DNB",I4966="Dry DNB"),1,0)</f>
        <v>0</v>
      </c>
      <c r="Z4966" s="55" t="n">
        <f aca="false">IF(ISNUMBER(W4966),A4966-W4966,"")</f>
        <v>35</v>
      </c>
      <c r="AA4966" s="55" t="n">
        <f aca="false">MATCH(A4966,DATAS,0)</f>
        <v>1</v>
      </c>
      <c r="AB4966" s="55" t="n">
        <f aca="false">IF(AND(E4966&gt;0,OR(AND(B4966&gt;=1,B4966&lt;=6),B4966=10)),1,0)</f>
        <v>0</v>
      </c>
      <c r="AC4966" s="55" t="n">
        <f aca="false">IF(AND(E4966&gt;0,B4966=10),1,0)</f>
        <v>0</v>
      </c>
      <c r="AD4966" s="0" t="str">
        <f aca="false">IF(AND(C4965=C4966,AA4965=AA4966-1),AB4965,"")</f>
        <v/>
      </c>
      <c r="AE4966" s="0" t="str">
        <f aca="false">IF(AND(C4965=C4966,AA4965=AA4966-1),AC4965,"")</f>
        <v/>
      </c>
      <c r="AF4966" s="0" t="str">
        <f aca="false">IF(AA4966=1,"",IF(AND(AB4966=1,AD4966&lt;&gt;1),1,0))</f>
        <v/>
      </c>
      <c r="AG4966" s="0" t="str">
        <f aca="false">IF(AA4966=1,"",IF(AND(AC4966=1,AE4966&lt;&gt;1),1,0))</f>
        <v/>
      </c>
      <c r="AH4966" s="60" t="str">
        <f aca="false">IF(AND(E4966&gt;0,AA4966&lt;2,NOT(AND(C4967=C4966,AA4967=AA4966+1))),INDEX(DATAS,AA4966+1),"")</f>
        <v/>
      </c>
      <c r="AI4966" s="60" t="str">
        <f aca="false">IF(AND(AC4966=1,AA4966&lt;2),IF(AND(C4967=C4966,AA4967=AA4966+1),IF(AC4967=1,"",INDEX(DATAS,AA4966+1)),INDEX(DATAS,AA4966+1)),"")</f>
        <v/>
      </c>
    </row>
    <row r="4967" customFormat="false" ht="15" hidden="false" customHeight="false" outlineLevel="0" collapsed="false">
      <c r="A4967" s="60" t="n">
        <v>46310</v>
      </c>
      <c r="B4967" s="0" t="n">
        <v>8</v>
      </c>
      <c r="C4967" s="0" t="n">
        <v>6810</v>
      </c>
      <c r="E4967" s="0" t="n">
        <v>0</v>
      </c>
      <c r="F4967" s="55" t="s">
        <v>1301</v>
      </c>
      <c r="I4967" s="55" t="s">
        <v>157</v>
      </c>
      <c r="L4967" s="0" t="n">
        <v>37</v>
      </c>
      <c r="U4967" s="0" t="n">
        <v>439</v>
      </c>
      <c r="V4967" s="0" t="n">
        <v>1</v>
      </c>
      <c r="W4967" s="60" t="n">
        <v>46274</v>
      </c>
      <c r="X4967" s="55" t="n">
        <f aca="false">IF(I4967="Male",0,1)</f>
        <v>1</v>
      </c>
      <c r="Y4967" s="55" t="n">
        <f aca="false">IF(OR(I4967="DNB",I4967="Dry DNB"),1,0)</f>
        <v>0</v>
      </c>
      <c r="Z4967" s="55" t="n">
        <f aca="false">IF(ISNUMBER(W4967),A4967-W4967,"")</f>
        <v>36</v>
      </c>
      <c r="AA4967" s="55" t="n">
        <f aca="false">MATCH(A4967,DATAS,0)</f>
        <v>2</v>
      </c>
      <c r="AB4967" s="55" t="n">
        <f aca="false">IF(AND(E4967&gt;0,OR(AND(B4967&gt;=1,B4967&lt;=6),B4967=10)),1,0)</f>
        <v>0</v>
      </c>
      <c r="AC4967" s="55" t="n">
        <f aca="false">IF(AND(E4967&gt;0,B4967=10),1,0)</f>
        <v>0</v>
      </c>
      <c r="AD4967" s="55" t="n">
        <f aca="false">IF(AND(C4966=C4967,AA4966=AA4967-1),AB4966,"")</f>
        <v>0</v>
      </c>
      <c r="AE4967" s="55" t="n">
        <f aca="false">IF(AND(C4966=C4967,AA4966=AA4967-1),AC4966,"")</f>
        <v>0</v>
      </c>
      <c r="AF4967" s="55" t="n">
        <f aca="false">IF(AA4967=1,"",IF(AND(AB4967=1,AD4967&lt;&gt;1),1,0))</f>
        <v>0</v>
      </c>
      <c r="AG4967" s="55" t="n">
        <f aca="false">IF(AA4967=1,"",IF(AND(AC4967=1,AE4967&lt;&gt;1),1,0))</f>
        <v>0</v>
      </c>
      <c r="AH4967" s="60" t="str">
        <f aca="false">IF(AND(E4967&gt;0,AA4967&lt;2,NOT(AND(C4968=C4967,AA4968=AA4967+1))),INDEX(DATAS,AA4967+1),"")</f>
        <v/>
      </c>
      <c r="AI4967" s="60" t="str">
        <f aca="false">IF(AND(AC4967=1,AA4967&lt;2),IF(AND(C4968=C4967,AA4968=AA4967+1),IF(AC4968=1,"",INDEX(DATAS,AA4967+1)),INDEX(DATAS,AA4967+1)),"")</f>
        <v/>
      </c>
    </row>
    <row r="4968" customFormat="false" ht="15" hidden="false" customHeight="false" outlineLevel="0" collapsed="false">
      <c r="A4968" s="60" t="n">
        <v>46309</v>
      </c>
      <c r="B4968" s="0" t="n">
        <v>11</v>
      </c>
      <c r="C4968" s="0" t="n">
        <v>6811</v>
      </c>
      <c r="E4968" s="0" t="n">
        <v>0</v>
      </c>
      <c r="F4968" s="55" t="s">
        <v>1302</v>
      </c>
      <c r="I4968" s="55" t="s">
        <v>177</v>
      </c>
      <c r="U4968" s="0" t="n">
        <v>433</v>
      </c>
      <c r="V4968" s="0" t="n">
        <v>1</v>
      </c>
      <c r="W4968" s="60" t="n">
        <v>46274</v>
      </c>
      <c r="X4968" s="55" t="n">
        <f aca="false">IF(I4968="Male",0,1)</f>
        <v>1</v>
      </c>
      <c r="Y4968" s="55" t="n">
        <f aca="false">IF(OR(I4968="DNB",I4968="Dry DNB"),1,0)</f>
        <v>0</v>
      </c>
      <c r="Z4968" s="55" t="n">
        <f aca="false">IF(ISNUMBER(W4968),A4968-W4968,"")</f>
        <v>35</v>
      </c>
      <c r="AA4968" s="55" t="n">
        <f aca="false">MATCH(A4968,DATAS,0)</f>
        <v>1</v>
      </c>
      <c r="AB4968" s="55" t="n">
        <f aca="false">IF(AND(E4968&gt;0,OR(AND(B4968&gt;=1,B4968&lt;=6),B4968=10)),1,0)</f>
        <v>0</v>
      </c>
      <c r="AC4968" s="55" t="n">
        <f aca="false">IF(AND(E4968&gt;0,B4968=10),1,0)</f>
        <v>0</v>
      </c>
      <c r="AD4968" s="0" t="str">
        <f aca="false">IF(AND(C4967=C4968,AA4967=AA4968-1),AB4967,"")</f>
        <v/>
      </c>
      <c r="AE4968" s="0" t="str">
        <f aca="false">IF(AND(C4967=C4968,AA4967=AA4968-1),AC4967,"")</f>
        <v/>
      </c>
      <c r="AF4968" s="0" t="str">
        <f aca="false">IF(AA4968=1,"",IF(AND(AB4968=1,AD4968&lt;&gt;1),1,0))</f>
        <v/>
      </c>
      <c r="AG4968" s="0" t="str">
        <f aca="false">IF(AA4968=1,"",IF(AND(AC4968=1,AE4968&lt;&gt;1),1,0))</f>
        <v/>
      </c>
      <c r="AH4968" s="60" t="str">
        <f aca="false">IF(AND(E4968&gt;0,AA4968&lt;2,NOT(AND(C4969=C4968,AA4969=AA4968+1))),INDEX(DATAS,AA4968+1),"")</f>
        <v/>
      </c>
      <c r="AI4968" s="60" t="str">
        <f aca="false">IF(AND(AC4968=1,AA4968&lt;2),IF(AND(C4969=C4968,AA4969=AA4968+1),IF(AC4969=1,"",INDEX(DATAS,AA4968+1)),INDEX(DATAS,AA4968+1)),"")</f>
        <v/>
      </c>
    </row>
    <row r="4969" customFormat="false" ht="15" hidden="false" customHeight="false" outlineLevel="0" collapsed="false">
      <c r="A4969" s="60" t="n">
        <v>46310</v>
      </c>
      <c r="B4969" s="0" t="n">
        <v>11</v>
      </c>
      <c r="C4969" s="0" t="n">
        <v>6811</v>
      </c>
      <c r="E4969" s="0" t="n">
        <v>0</v>
      </c>
      <c r="F4969" s="55" t="s">
        <v>1302</v>
      </c>
      <c r="I4969" s="55" t="s">
        <v>187</v>
      </c>
      <c r="U4969" s="0" t="n">
        <v>434</v>
      </c>
      <c r="V4969" s="0" t="n">
        <v>2</v>
      </c>
      <c r="W4969" s="60" t="n">
        <v>46310</v>
      </c>
      <c r="X4969" s="55" t="n">
        <f aca="false">IF(I4969="Male",0,1)</f>
        <v>1</v>
      </c>
      <c r="Y4969" s="55" t="n">
        <f aca="false">IF(OR(I4969="DNB",I4969="Dry DNB"),1,0)</f>
        <v>0</v>
      </c>
      <c r="Z4969" s="55" t="n">
        <f aca="false">IF(ISNUMBER(W4969),A4969-W4969,"")</f>
        <v>0</v>
      </c>
      <c r="AA4969" s="55" t="n">
        <f aca="false">MATCH(A4969,DATAS,0)</f>
        <v>2</v>
      </c>
      <c r="AB4969" s="55" t="n">
        <f aca="false">IF(AND(E4969&gt;0,OR(AND(B4969&gt;=1,B4969&lt;=6),B4969=10)),1,0)</f>
        <v>0</v>
      </c>
      <c r="AC4969" s="55" t="n">
        <f aca="false">IF(AND(E4969&gt;0,B4969=10),1,0)</f>
        <v>0</v>
      </c>
      <c r="AD4969" s="55" t="n">
        <f aca="false">IF(AND(C4968=C4969,AA4968=AA4969-1),AB4968,"")</f>
        <v>0</v>
      </c>
      <c r="AE4969" s="55" t="n">
        <f aca="false">IF(AND(C4968=C4969,AA4968=AA4969-1),AC4968,"")</f>
        <v>0</v>
      </c>
      <c r="AF4969" s="55" t="n">
        <f aca="false">IF(AA4969=1,"",IF(AND(AB4969=1,AD4969&lt;&gt;1),1,0))</f>
        <v>0</v>
      </c>
      <c r="AG4969" s="55" t="n">
        <f aca="false">IF(AA4969=1,"",IF(AND(AC4969=1,AE4969&lt;&gt;1),1,0))</f>
        <v>0</v>
      </c>
      <c r="AH4969" s="60" t="str">
        <f aca="false">IF(AND(E4969&gt;0,AA4969&lt;2,NOT(AND(C4970=C4969,AA4970=AA4969+1))),INDEX(DATAS,AA4969+1),"")</f>
        <v/>
      </c>
      <c r="AI4969" s="60" t="str">
        <f aca="false">IF(AND(AC4969=1,AA4969&lt;2),IF(AND(C4970=C4969,AA4970=AA4969+1),IF(AC4970=1,"",INDEX(DATAS,AA4969+1)),INDEX(DATAS,AA4969+1)),"")</f>
        <v/>
      </c>
    </row>
    <row r="4970" customFormat="false" ht="15" hidden="false" customHeight="false" outlineLevel="0" collapsed="false">
      <c r="A4970" s="60" t="n">
        <v>46309</v>
      </c>
      <c r="B4970" s="0" t="n">
        <v>11</v>
      </c>
      <c r="C4970" s="0" t="n">
        <v>6812</v>
      </c>
      <c r="E4970" s="0" t="n">
        <v>0</v>
      </c>
      <c r="F4970" s="55" t="s">
        <v>1302</v>
      </c>
      <c r="I4970" s="55" t="s">
        <v>177</v>
      </c>
      <c r="U4970" s="0" t="n">
        <v>433</v>
      </c>
      <c r="V4970" s="0" t="n">
        <v>1</v>
      </c>
      <c r="W4970" s="60" t="n">
        <v>46280</v>
      </c>
      <c r="X4970" s="55" t="n">
        <f aca="false">IF(I4970="Male",0,1)</f>
        <v>1</v>
      </c>
      <c r="Y4970" s="55" t="n">
        <f aca="false">IF(OR(I4970="DNB",I4970="Dry DNB"),1,0)</f>
        <v>0</v>
      </c>
      <c r="Z4970" s="55" t="n">
        <f aca="false">IF(ISNUMBER(W4970),A4970-W4970,"")</f>
        <v>29</v>
      </c>
      <c r="AA4970" s="55" t="n">
        <f aca="false">MATCH(A4970,DATAS,0)</f>
        <v>1</v>
      </c>
      <c r="AB4970" s="55" t="n">
        <f aca="false">IF(AND(E4970&gt;0,OR(AND(B4970&gt;=1,B4970&lt;=6),B4970=10)),1,0)</f>
        <v>0</v>
      </c>
      <c r="AC4970" s="55" t="n">
        <f aca="false">IF(AND(E4970&gt;0,B4970=10),1,0)</f>
        <v>0</v>
      </c>
      <c r="AD4970" s="0" t="str">
        <f aca="false">IF(AND(C4969=C4970,AA4969=AA4970-1),AB4969,"")</f>
        <v/>
      </c>
      <c r="AE4970" s="0" t="str">
        <f aca="false">IF(AND(C4969=C4970,AA4969=AA4970-1),AC4969,"")</f>
        <v/>
      </c>
      <c r="AF4970" s="0" t="str">
        <f aca="false">IF(AA4970=1,"",IF(AND(AB4970=1,AD4970&lt;&gt;1),1,0))</f>
        <v/>
      </c>
      <c r="AG4970" s="0" t="str">
        <f aca="false">IF(AA4970=1,"",IF(AND(AC4970=1,AE4970&lt;&gt;1),1,0))</f>
        <v/>
      </c>
      <c r="AH4970" s="60" t="str">
        <f aca="false">IF(AND(E4970&gt;0,AA4970&lt;2,NOT(AND(C4971=C4970,AA4971=AA4970+1))),INDEX(DATAS,AA4970+1),"")</f>
        <v/>
      </c>
      <c r="AI4970" s="60" t="str">
        <f aca="false">IF(AND(AC4970=1,AA4970&lt;2),IF(AND(C4971=C4970,AA4971=AA4970+1),IF(AC4971=1,"",INDEX(DATAS,AA4970+1)),INDEX(DATAS,AA4970+1)),"")</f>
        <v/>
      </c>
    </row>
    <row r="4971" customFormat="false" ht="15" hidden="false" customHeight="false" outlineLevel="0" collapsed="false">
      <c r="A4971" s="60" t="n">
        <v>46310</v>
      </c>
      <c r="B4971" s="0" t="n">
        <v>11</v>
      </c>
      <c r="C4971" s="0" t="n">
        <v>6812</v>
      </c>
      <c r="E4971" s="0" t="n">
        <v>0</v>
      </c>
      <c r="F4971" s="55" t="s">
        <v>1302</v>
      </c>
      <c r="I4971" s="55" t="s">
        <v>177</v>
      </c>
      <c r="U4971" s="0" t="n">
        <v>434</v>
      </c>
      <c r="V4971" s="0" t="n">
        <v>1</v>
      </c>
      <c r="W4971" s="60" t="n">
        <v>46280</v>
      </c>
      <c r="X4971" s="55" t="n">
        <f aca="false">IF(I4971="Male",0,1)</f>
        <v>1</v>
      </c>
      <c r="Y4971" s="55" t="n">
        <f aca="false">IF(OR(I4971="DNB",I4971="Dry DNB"),1,0)</f>
        <v>0</v>
      </c>
      <c r="Z4971" s="55" t="n">
        <f aca="false">IF(ISNUMBER(W4971),A4971-W4971,"")</f>
        <v>30</v>
      </c>
      <c r="AA4971" s="55" t="n">
        <f aca="false">MATCH(A4971,DATAS,0)</f>
        <v>2</v>
      </c>
      <c r="AB4971" s="55" t="n">
        <f aca="false">IF(AND(E4971&gt;0,OR(AND(B4971&gt;=1,B4971&lt;=6),B4971=10)),1,0)</f>
        <v>0</v>
      </c>
      <c r="AC4971" s="55" t="n">
        <f aca="false">IF(AND(E4971&gt;0,B4971=10),1,0)</f>
        <v>0</v>
      </c>
      <c r="AD4971" s="55" t="n">
        <f aca="false">IF(AND(C4970=C4971,AA4970=AA4971-1),AB4970,"")</f>
        <v>0</v>
      </c>
      <c r="AE4971" s="55" t="n">
        <f aca="false">IF(AND(C4970=C4971,AA4970=AA4971-1),AC4970,"")</f>
        <v>0</v>
      </c>
      <c r="AF4971" s="55" t="n">
        <f aca="false">IF(AA4971=1,"",IF(AND(AB4971=1,AD4971&lt;&gt;1),1,0))</f>
        <v>0</v>
      </c>
      <c r="AG4971" s="55" t="n">
        <f aca="false">IF(AA4971=1,"",IF(AND(AC4971=1,AE4971&lt;&gt;1),1,0))</f>
        <v>0</v>
      </c>
      <c r="AH4971" s="60" t="str">
        <f aca="false">IF(AND(E4971&gt;0,AA4971&lt;2,NOT(AND(C4972=C4971,AA4972=AA4971+1))),INDEX(DATAS,AA4971+1),"")</f>
        <v/>
      </c>
      <c r="AI4971" s="60" t="str">
        <f aca="false">IF(AND(AC4971=1,AA4971&lt;2),IF(AND(C4972=C4971,AA4972=AA4971+1),IF(AC4972=1,"",INDEX(DATAS,AA4971+1)),INDEX(DATAS,AA4971+1)),"")</f>
        <v/>
      </c>
    </row>
    <row r="4972" customFormat="false" ht="15" hidden="false" customHeight="false" outlineLevel="0" collapsed="false">
      <c r="A4972" s="60" t="n">
        <v>46309</v>
      </c>
      <c r="B4972" s="0" t="n">
        <v>11</v>
      </c>
      <c r="C4972" s="0" t="n">
        <v>6813</v>
      </c>
      <c r="E4972" s="0" t="n">
        <v>0</v>
      </c>
      <c r="F4972" s="55" t="s">
        <v>1302</v>
      </c>
      <c r="I4972" s="55" t="s">
        <v>187</v>
      </c>
      <c r="U4972" s="0" t="n">
        <v>433</v>
      </c>
      <c r="V4972" s="0" t="n">
        <v>2</v>
      </c>
      <c r="W4972" s="60" t="n">
        <v>46294</v>
      </c>
      <c r="X4972" s="55" t="n">
        <f aca="false">IF(I4972="Male",0,1)</f>
        <v>1</v>
      </c>
      <c r="Y4972" s="55" t="n">
        <f aca="false">IF(OR(I4972="DNB",I4972="Dry DNB"),1,0)</f>
        <v>0</v>
      </c>
      <c r="Z4972" s="55" t="n">
        <f aca="false">IF(ISNUMBER(W4972),A4972-W4972,"")</f>
        <v>15</v>
      </c>
      <c r="AA4972" s="55" t="n">
        <f aca="false">MATCH(A4972,DATAS,0)</f>
        <v>1</v>
      </c>
      <c r="AB4972" s="55" t="n">
        <f aca="false">IF(AND(E4972&gt;0,OR(AND(B4972&gt;=1,B4972&lt;=6),B4972=10)),1,0)</f>
        <v>0</v>
      </c>
      <c r="AC4972" s="55" t="n">
        <f aca="false">IF(AND(E4972&gt;0,B4972=10),1,0)</f>
        <v>0</v>
      </c>
      <c r="AD4972" s="0" t="str">
        <f aca="false">IF(AND(C4971=C4972,AA4971=AA4972-1),AB4971,"")</f>
        <v/>
      </c>
      <c r="AE4972" s="0" t="str">
        <f aca="false">IF(AND(C4971=C4972,AA4971=AA4972-1),AC4971,"")</f>
        <v/>
      </c>
      <c r="AF4972" s="0" t="str">
        <f aca="false">IF(AA4972=1,"",IF(AND(AB4972=1,AD4972&lt;&gt;1),1,0))</f>
        <v/>
      </c>
      <c r="AG4972" s="0" t="str">
        <f aca="false">IF(AA4972=1,"",IF(AND(AC4972=1,AE4972&lt;&gt;1),1,0))</f>
        <v/>
      </c>
      <c r="AH4972" s="60" t="str">
        <f aca="false">IF(AND(E4972&gt;0,AA4972&lt;2,NOT(AND(C4973=C4972,AA4973=AA4972+1))),INDEX(DATAS,AA4972+1),"")</f>
        <v/>
      </c>
      <c r="AI4972" s="60" t="str">
        <f aca="false">IF(AND(AC4972=1,AA4972&lt;2),IF(AND(C4973=C4972,AA4973=AA4972+1),IF(AC4973=1,"",INDEX(DATAS,AA4972+1)),INDEX(DATAS,AA4972+1)),"")</f>
        <v/>
      </c>
    </row>
    <row r="4973" customFormat="false" ht="15" hidden="false" customHeight="false" outlineLevel="0" collapsed="false">
      <c r="A4973" s="60" t="n">
        <v>46310</v>
      </c>
      <c r="B4973" s="0" t="n">
        <v>11</v>
      </c>
      <c r="C4973" s="0" t="n">
        <v>6813</v>
      </c>
      <c r="E4973" s="0" t="n">
        <v>0</v>
      </c>
      <c r="F4973" s="55" t="s">
        <v>1302</v>
      </c>
      <c r="I4973" s="55" t="s">
        <v>187</v>
      </c>
      <c r="U4973" s="0" t="n">
        <v>434</v>
      </c>
      <c r="V4973" s="0" t="n">
        <v>2</v>
      </c>
      <c r="W4973" s="60" t="n">
        <v>46294</v>
      </c>
      <c r="X4973" s="55" t="n">
        <f aca="false">IF(I4973="Male",0,1)</f>
        <v>1</v>
      </c>
      <c r="Y4973" s="55" t="n">
        <f aca="false">IF(OR(I4973="DNB",I4973="Dry DNB"),1,0)</f>
        <v>0</v>
      </c>
      <c r="Z4973" s="55" t="n">
        <f aca="false">IF(ISNUMBER(W4973),A4973-W4973,"")</f>
        <v>16</v>
      </c>
      <c r="AA4973" s="55" t="n">
        <f aca="false">MATCH(A4973,DATAS,0)</f>
        <v>2</v>
      </c>
      <c r="AB4973" s="55" t="n">
        <f aca="false">IF(AND(E4973&gt;0,OR(AND(B4973&gt;=1,B4973&lt;=6),B4973=10)),1,0)</f>
        <v>0</v>
      </c>
      <c r="AC4973" s="55" t="n">
        <f aca="false">IF(AND(E4973&gt;0,B4973=10),1,0)</f>
        <v>0</v>
      </c>
      <c r="AD4973" s="55" t="n">
        <f aca="false">IF(AND(C4972=C4973,AA4972=AA4973-1),AB4972,"")</f>
        <v>0</v>
      </c>
      <c r="AE4973" s="55" t="n">
        <f aca="false">IF(AND(C4972=C4973,AA4972=AA4973-1),AC4972,"")</f>
        <v>0</v>
      </c>
      <c r="AF4973" s="55" t="n">
        <f aca="false">IF(AA4973=1,"",IF(AND(AB4973=1,AD4973&lt;&gt;1),1,0))</f>
        <v>0</v>
      </c>
      <c r="AG4973" s="55" t="n">
        <f aca="false">IF(AA4973=1,"",IF(AND(AC4973=1,AE4973&lt;&gt;1),1,0))</f>
        <v>0</v>
      </c>
      <c r="AH4973" s="60" t="str">
        <f aca="false">IF(AND(E4973&gt;0,AA4973&lt;2,NOT(AND(C4974=C4973,AA4974=AA4973+1))),INDEX(DATAS,AA4973+1),"")</f>
        <v/>
      </c>
      <c r="AI4973" s="60" t="str">
        <f aca="false">IF(AND(AC4973=1,AA4973&lt;2),IF(AND(C4974=C4973,AA4974=AA4973+1),IF(AC4974=1,"",INDEX(DATAS,AA4973+1)),INDEX(DATAS,AA4973+1)),"")</f>
        <v/>
      </c>
    </row>
    <row r="4974" customFormat="false" ht="15" hidden="false" customHeight="false" outlineLevel="0" collapsed="false">
      <c r="A4974" s="60" t="n">
        <v>46309</v>
      </c>
      <c r="B4974" s="0" t="n">
        <v>8</v>
      </c>
      <c r="C4974" s="0" t="n">
        <v>6814</v>
      </c>
      <c r="E4974" s="0" t="n">
        <v>0</v>
      </c>
      <c r="F4974" s="55" t="s">
        <v>1302</v>
      </c>
      <c r="I4974" s="55" t="s">
        <v>157</v>
      </c>
      <c r="L4974" s="0" t="n">
        <v>35</v>
      </c>
      <c r="U4974" s="0" t="n">
        <v>433</v>
      </c>
      <c r="V4974" s="0" t="n">
        <v>1</v>
      </c>
      <c r="W4974" s="60" t="n">
        <v>46275</v>
      </c>
      <c r="X4974" s="55" t="n">
        <f aca="false">IF(I4974="Male",0,1)</f>
        <v>1</v>
      </c>
      <c r="Y4974" s="55" t="n">
        <f aca="false">IF(OR(I4974="DNB",I4974="Dry DNB"),1,0)</f>
        <v>0</v>
      </c>
      <c r="Z4974" s="55" t="n">
        <f aca="false">IF(ISNUMBER(W4974),A4974-W4974,"")</f>
        <v>34</v>
      </c>
      <c r="AA4974" s="55" t="n">
        <f aca="false">MATCH(A4974,DATAS,0)</f>
        <v>1</v>
      </c>
      <c r="AB4974" s="55" t="n">
        <f aca="false">IF(AND(E4974&gt;0,OR(AND(B4974&gt;=1,B4974&lt;=6),B4974=10)),1,0)</f>
        <v>0</v>
      </c>
      <c r="AC4974" s="55" t="n">
        <f aca="false">IF(AND(E4974&gt;0,B4974=10),1,0)</f>
        <v>0</v>
      </c>
      <c r="AD4974" s="0" t="str">
        <f aca="false">IF(AND(C4973=C4974,AA4973=AA4974-1),AB4973,"")</f>
        <v/>
      </c>
      <c r="AE4974" s="0" t="str">
        <f aca="false">IF(AND(C4973=C4974,AA4973=AA4974-1),AC4973,"")</f>
        <v/>
      </c>
      <c r="AF4974" s="0" t="str">
        <f aca="false">IF(AA4974=1,"",IF(AND(AB4974=1,AD4974&lt;&gt;1),1,0))</f>
        <v/>
      </c>
      <c r="AG4974" s="0" t="str">
        <f aca="false">IF(AA4974=1,"",IF(AND(AC4974=1,AE4974&lt;&gt;1),1,0))</f>
        <v/>
      </c>
      <c r="AH4974" s="60" t="str">
        <f aca="false">IF(AND(E4974&gt;0,AA4974&lt;2,NOT(AND(C4975=C4974,AA4975=AA4974+1))),INDEX(DATAS,AA4974+1),"")</f>
        <v/>
      </c>
      <c r="AI4974" s="60" t="str">
        <f aca="false">IF(AND(AC4974=1,AA4974&lt;2),IF(AND(C4975=C4974,AA4975=AA4974+1),IF(AC4975=1,"",INDEX(DATAS,AA4974+1)),INDEX(DATAS,AA4974+1)),"")</f>
        <v/>
      </c>
    </row>
    <row r="4975" customFormat="false" ht="15" hidden="false" customHeight="false" outlineLevel="0" collapsed="false">
      <c r="A4975" s="60" t="n">
        <v>46310</v>
      </c>
      <c r="B4975" s="0" t="n">
        <v>8</v>
      </c>
      <c r="C4975" s="0" t="n">
        <v>6814</v>
      </c>
      <c r="E4975" s="0" t="n">
        <v>0</v>
      </c>
      <c r="F4975" s="55" t="s">
        <v>1302</v>
      </c>
      <c r="I4975" s="55" t="s">
        <v>157</v>
      </c>
      <c r="L4975" s="0" t="n">
        <v>36</v>
      </c>
      <c r="U4975" s="0" t="n">
        <v>434</v>
      </c>
      <c r="V4975" s="0" t="n">
        <v>1</v>
      </c>
      <c r="W4975" s="60" t="n">
        <v>46275</v>
      </c>
      <c r="X4975" s="55" t="n">
        <f aca="false">IF(I4975="Male",0,1)</f>
        <v>1</v>
      </c>
      <c r="Y4975" s="55" t="n">
        <f aca="false">IF(OR(I4975="DNB",I4975="Dry DNB"),1,0)</f>
        <v>0</v>
      </c>
      <c r="Z4975" s="55" t="n">
        <f aca="false">IF(ISNUMBER(W4975),A4975-W4975,"")</f>
        <v>35</v>
      </c>
      <c r="AA4975" s="55" t="n">
        <f aca="false">MATCH(A4975,DATAS,0)</f>
        <v>2</v>
      </c>
      <c r="AB4975" s="55" t="n">
        <f aca="false">IF(AND(E4975&gt;0,OR(AND(B4975&gt;=1,B4975&lt;=6),B4975=10)),1,0)</f>
        <v>0</v>
      </c>
      <c r="AC4975" s="55" t="n">
        <f aca="false">IF(AND(E4975&gt;0,B4975=10),1,0)</f>
        <v>0</v>
      </c>
      <c r="AD4975" s="55" t="n">
        <f aca="false">IF(AND(C4974=C4975,AA4974=AA4975-1),AB4974,"")</f>
        <v>0</v>
      </c>
      <c r="AE4975" s="55" t="n">
        <f aca="false">IF(AND(C4974=C4975,AA4974=AA4975-1),AC4974,"")</f>
        <v>0</v>
      </c>
      <c r="AF4975" s="55" t="n">
        <f aca="false">IF(AA4975=1,"",IF(AND(AB4975=1,AD4975&lt;&gt;1),1,0))</f>
        <v>0</v>
      </c>
      <c r="AG4975" s="55" t="n">
        <f aca="false">IF(AA4975=1,"",IF(AND(AC4975=1,AE4975&lt;&gt;1),1,0))</f>
        <v>0</v>
      </c>
      <c r="AH4975" s="60" t="str">
        <f aca="false">IF(AND(E4975&gt;0,AA4975&lt;2,NOT(AND(C4976=C4975,AA4976=AA4975+1))),INDEX(DATAS,AA4975+1),"")</f>
        <v/>
      </c>
      <c r="AI4975" s="60" t="str">
        <f aca="false">IF(AND(AC4975=1,AA4975&lt;2),IF(AND(C4976=C4975,AA4976=AA4975+1),IF(AC4976=1,"",INDEX(DATAS,AA4975+1)),INDEX(DATAS,AA4975+1)),"")</f>
        <v/>
      </c>
    </row>
    <row r="4976" customFormat="false" ht="15" hidden="false" customHeight="false" outlineLevel="0" collapsed="false">
      <c r="A4976" s="60" t="n">
        <v>46309</v>
      </c>
      <c r="B4976" s="0" t="n">
        <v>13</v>
      </c>
      <c r="C4976" s="0" t="n">
        <v>6815</v>
      </c>
      <c r="E4976" s="0" t="n">
        <v>0</v>
      </c>
      <c r="F4976" s="55" t="s">
        <v>1303</v>
      </c>
      <c r="I4976" s="55" t="s">
        <v>187</v>
      </c>
      <c r="U4976" s="0" t="n">
        <v>435</v>
      </c>
      <c r="V4976" s="0" t="n">
        <v>1</v>
      </c>
      <c r="W4976" s="60" t="n">
        <v>46267</v>
      </c>
      <c r="X4976" s="55" t="n">
        <f aca="false">IF(I4976="Male",0,1)</f>
        <v>1</v>
      </c>
      <c r="Y4976" s="55" t="n">
        <f aca="false">IF(OR(I4976="DNB",I4976="Dry DNB"),1,0)</f>
        <v>0</v>
      </c>
      <c r="Z4976" s="55" t="n">
        <f aca="false">IF(ISNUMBER(W4976),A4976-W4976,"")</f>
        <v>42</v>
      </c>
      <c r="AA4976" s="55" t="n">
        <f aca="false">MATCH(A4976,DATAS,0)</f>
        <v>1</v>
      </c>
      <c r="AB4976" s="55" t="n">
        <f aca="false">IF(AND(E4976&gt;0,OR(AND(B4976&gt;=1,B4976&lt;=6),B4976=10)),1,0)</f>
        <v>0</v>
      </c>
      <c r="AC4976" s="55" t="n">
        <f aca="false">IF(AND(E4976&gt;0,B4976=10),1,0)</f>
        <v>0</v>
      </c>
      <c r="AD4976" s="0" t="str">
        <f aca="false">IF(AND(C4975=C4976,AA4975=AA4976-1),AB4975,"")</f>
        <v/>
      </c>
      <c r="AE4976" s="0" t="str">
        <f aca="false">IF(AND(C4975=C4976,AA4975=AA4976-1),AC4975,"")</f>
        <v/>
      </c>
      <c r="AF4976" s="0" t="str">
        <f aca="false">IF(AA4976=1,"",IF(AND(AB4976=1,AD4976&lt;&gt;1),1,0))</f>
        <v/>
      </c>
      <c r="AG4976" s="0" t="str">
        <f aca="false">IF(AA4976=1,"",IF(AND(AC4976=1,AE4976&lt;&gt;1),1,0))</f>
        <v/>
      </c>
      <c r="AH4976" s="60" t="str">
        <f aca="false">IF(AND(E4976&gt;0,AA4976&lt;2,NOT(AND(C4977=C4976,AA4977=AA4976+1))),INDEX(DATAS,AA4976+1),"")</f>
        <v/>
      </c>
      <c r="AI4976" s="60" t="str">
        <f aca="false">IF(AND(AC4976=1,AA4976&lt;2),IF(AND(C4977=C4976,AA4977=AA4976+1),IF(AC4977=1,"",INDEX(DATAS,AA4976+1)),INDEX(DATAS,AA4976+1)),"")</f>
        <v/>
      </c>
    </row>
    <row r="4977" customFormat="false" ht="15" hidden="false" customHeight="false" outlineLevel="0" collapsed="false">
      <c r="A4977" s="60" t="n">
        <v>46310</v>
      </c>
      <c r="B4977" s="0" t="n">
        <v>13</v>
      </c>
      <c r="C4977" s="0" t="n">
        <v>6815</v>
      </c>
      <c r="E4977" s="0" t="n">
        <v>0</v>
      </c>
      <c r="F4977" s="55" t="s">
        <v>1303</v>
      </c>
      <c r="I4977" s="55" t="s">
        <v>187</v>
      </c>
      <c r="U4977" s="0" t="n">
        <v>436</v>
      </c>
      <c r="V4977" s="0" t="n">
        <v>1</v>
      </c>
      <c r="W4977" s="60" t="n">
        <v>46267</v>
      </c>
      <c r="X4977" s="55" t="n">
        <f aca="false">IF(I4977="Male",0,1)</f>
        <v>1</v>
      </c>
      <c r="Y4977" s="55" t="n">
        <f aca="false">IF(OR(I4977="DNB",I4977="Dry DNB"),1,0)</f>
        <v>0</v>
      </c>
      <c r="Z4977" s="55" t="n">
        <f aca="false">IF(ISNUMBER(W4977),A4977-W4977,"")</f>
        <v>43</v>
      </c>
      <c r="AA4977" s="55" t="n">
        <f aca="false">MATCH(A4977,DATAS,0)</f>
        <v>2</v>
      </c>
      <c r="AB4977" s="55" t="n">
        <f aca="false">IF(AND(E4977&gt;0,OR(AND(B4977&gt;=1,B4977&lt;=6),B4977=10)),1,0)</f>
        <v>0</v>
      </c>
      <c r="AC4977" s="55" t="n">
        <f aca="false">IF(AND(E4977&gt;0,B4977=10),1,0)</f>
        <v>0</v>
      </c>
      <c r="AD4977" s="55" t="n">
        <f aca="false">IF(AND(C4976=C4977,AA4976=AA4977-1),AB4976,"")</f>
        <v>0</v>
      </c>
      <c r="AE4977" s="55" t="n">
        <f aca="false">IF(AND(C4976=C4977,AA4976=AA4977-1),AC4976,"")</f>
        <v>0</v>
      </c>
      <c r="AF4977" s="55" t="n">
        <f aca="false">IF(AA4977=1,"",IF(AND(AB4977=1,AD4977&lt;&gt;1),1,0))</f>
        <v>0</v>
      </c>
      <c r="AG4977" s="55" t="n">
        <f aca="false">IF(AA4977=1,"",IF(AND(AC4977=1,AE4977&lt;&gt;1),1,0))</f>
        <v>0</v>
      </c>
      <c r="AH4977" s="60" t="str">
        <f aca="false">IF(AND(E4977&gt;0,AA4977&lt;2,NOT(AND(C4978=C4977,AA4978=AA4977+1))),INDEX(DATAS,AA4977+1),"")</f>
        <v/>
      </c>
      <c r="AI4977" s="60" t="str">
        <f aca="false">IF(AND(AC4977=1,AA4977&lt;2),IF(AND(C4978=C4977,AA4978=AA4977+1),IF(AC4978=1,"",INDEX(DATAS,AA4977+1)),INDEX(DATAS,AA4977+1)),"")</f>
        <v/>
      </c>
    </row>
    <row r="4978" customFormat="false" ht="15" hidden="false" customHeight="false" outlineLevel="0" collapsed="false">
      <c r="A4978" s="60" t="n">
        <v>46309</v>
      </c>
      <c r="B4978" s="0" t="n">
        <v>8</v>
      </c>
      <c r="C4978" s="0" t="n">
        <v>6816</v>
      </c>
      <c r="E4978" s="0" t="n">
        <v>0</v>
      </c>
      <c r="F4978" s="55" t="s">
        <v>1302</v>
      </c>
      <c r="I4978" s="55" t="s">
        <v>157</v>
      </c>
      <c r="L4978" s="0" t="n">
        <v>36</v>
      </c>
      <c r="U4978" s="0" t="n">
        <v>433</v>
      </c>
      <c r="V4978" s="0" t="n">
        <v>1</v>
      </c>
      <c r="W4978" s="60" t="n">
        <v>46274</v>
      </c>
      <c r="X4978" s="55" t="n">
        <f aca="false">IF(I4978="Male",0,1)</f>
        <v>1</v>
      </c>
      <c r="Y4978" s="55" t="n">
        <f aca="false">IF(OR(I4978="DNB",I4978="Dry DNB"),1,0)</f>
        <v>0</v>
      </c>
      <c r="Z4978" s="55" t="n">
        <f aca="false">IF(ISNUMBER(W4978),A4978-W4978,"")</f>
        <v>35</v>
      </c>
      <c r="AA4978" s="55" t="n">
        <f aca="false">MATCH(A4978,DATAS,0)</f>
        <v>1</v>
      </c>
      <c r="AB4978" s="55" t="n">
        <f aca="false">IF(AND(E4978&gt;0,OR(AND(B4978&gt;=1,B4978&lt;=6),B4978=10)),1,0)</f>
        <v>0</v>
      </c>
      <c r="AC4978" s="55" t="n">
        <f aca="false">IF(AND(E4978&gt;0,B4978=10),1,0)</f>
        <v>0</v>
      </c>
      <c r="AD4978" s="0" t="str">
        <f aca="false">IF(AND(C4977=C4978,AA4977=AA4978-1),AB4977,"")</f>
        <v/>
      </c>
      <c r="AE4978" s="0" t="str">
        <f aca="false">IF(AND(C4977=C4978,AA4977=AA4978-1),AC4977,"")</f>
        <v/>
      </c>
      <c r="AF4978" s="0" t="str">
        <f aca="false">IF(AA4978=1,"",IF(AND(AB4978=1,AD4978&lt;&gt;1),1,0))</f>
        <v/>
      </c>
      <c r="AG4978" s="0" t="str">
        <f aca="false">IF(AA4978=1,"",IF(AND(AC4978=1,AE4978&lt;&gt;1),1,0))</f>
        <v/>
      </c>
      <c r="AH4978" s="60" t="str">
        <f aca="false">IF(AND(E4978&gt;0,AA4978&lt;2,NOT(AND(C4979=C4978,AA4979=AA4978+1))),INDEX(DATAS,AA4978+1),"")</f>
        <v/>
      </c>
      <c r="AI4978" s="60" t="str">
        <f aca="false">IF(AND(AC4978=1,AA4978&lt;2),IF(AND(C4979=C4978,AA4979=AA4978+1),IF(AC4979=1,"",INDEX(DATAS,AA4978+1)),INDEX(DATAS,AA4978+1)),"")</f>
        <v/>
      </c>
    </row>
    <row r="4979" customFormat="false" ht="15" hidden="false" customHeight="false" outlineLevel="0" collapsed="false">
      <c r="A4979" s="60" t="n">
        <v>46310</v>
      </c>
      <c r="B4979" s="0" t="n">
        <v>8</v>
      </c>
      <c r="C4979" s="0" t="n">
        <v>6816</v>
      </c>
      <c r="E4979" s="0" t="n">
        <v>0</v>
      </c>
      <c r="F4979" s="55" t="s">
        <v>1302</v>
      </c>
      <c r="I4979" s="55" t="s">
        <v>157</v>
      </c>
      <c r="L4979" s="0" t="n">
        <v>37</v>
      </c>
      <c r="U4979" s="0" t="n">
        <v>434</v>
      </c>
      <c r="V4979" s="0" t="n">
        <v>1</v>
      </c>
      <c r="W4979" s="60" t="n">
        <v>46274</v>
      </c>
      <c r="X4979" s="55" t="n">
        <f aca="false">IF(I4979="Male",0,1)</f>
        <v>1</v>
      </c>
      <c r="Y4979" s="55" t="n">
        <f aca="false">IF(OR(I4979="DNB",I4979="Dry DNB"),1,0)</f>
        <v>0</v>
      </c>
      <c r="Z4979" s="55" t="n">
        <f aca="false">IF(ISNUMBER(W4979),A4979-W4979,"")</f>
        <v>36</v>
      </c>
      <c r="AA4979" s="55" t="n">
        <f aca="false">MATCH(A4979,DATAS,0)</f>
        <v>2</v>
      </c>
      <c r="AB4979" s="55" t="n">
        <f aca="false">IF(AND(E4979&gt;0,OR(AND(B4979&gt;=1,B4979&lt;=6),B4979=10)),1,0)</f>
        <v>0</v>
      </c>
      <c r="AC4979" s="55" t="n">
        <f aca="false">IF(AND(E4979&gt;0,B4979=10),1,0)</f>
        <v>0</v>
      </c>
      <c r="AD4979" s="55" t="n">
        <f aca="false">IF(AND(C4978=C4979,AA4978=AA4979-1),AB4978,"")</f>
        <v>0</v>
      </c>
      <c r="AE4979" s="55" t="n">
        <f aca="false">IF(AND(C4978=C4979,AA4978=AA4979-1),AC4978,"")</f>
        <v>0</v>
      </c>
      <c r="AF4979" s="55" t="n">
        <f aca="false">IF(AA4979=1,"",IF(AND(AB4979=1,AD4979&lt;&gt;1),1,0))</f>
        <v>0</v>
      </c>
      <c r="AG4979" s="55" t="n">
        <f aca="false">IF(AA4979=1,"",IF(AND(AC4979=1,AE4979&lt;&gt;1),1,0))</f>
        <v>0</v>
      </c>
      <c r="AH4979" s="60" t="str">
        <f aca="false">IF(AND(E4979&gt;0,AA4979&lt;2,NOT(AND(C4980=C4979,AA4980=AA4979+1))),INDEX(DATAS,AA4979+1),"")</f>
        <v/>
      </c>
      <c r="AI4979" s="60" t="str">
        <f aca="false">IF(AND(AC4979=1,AA4979&lt;2),IF(AND(C4980=C4979,AA4980=AA4979+1),IF(AC4980=1,"",INDEX(DATAS,AA4979+1)),INDEX(DATAS,AA4979+1)),"")</f>
        <v/>
      </c>
    </row>
    <row r="4980" customFormat="false" ht="15" hidden="false" customHeight="false" outlineLevel="0" collapsed="false">
      <c r="A4980" s="60" t="n">
        <v>46309</v>
      </c>
      <c r="B4980" s="0" t="n">
        <v>11</v>
      </c>
      <c r="C4980" s="0" t="n">
        <v>6817</v>
      </c>
      <c r="E4980" s="0" t="n">
        <v>0</v>
      </c>
      <c r="F4980" s="55" t="s">
        <v>1302</v>
      </c>
      <c r="I4980" s="55" t="s">
        <v>177</v>
      </c>
      <c r="U4980" s="0" t="n">
        <v>433</v>
      </c>
      <c r="V4980" s="0" t="n">
        <v>1</v>
      </c>
      <c r="W4980" s="60" t="n">
        <v>46274</v>
      </c>
      <c r="X4980" s="55" t="n">
        <f aca="false">IF(I4980="Male",0,1)</f>
        <v>1</v>
      </c>
      <c r="Y4980" s="55" t="n">
        <f aca="false">IF(OR(I4980="DNB",I4980="Dry DNB"),1,0)</f>
        <v>0</v>
      </c>
      <c r="Z4980" s="55" t="n">
        <f aca="false">IF(ISNUMBER(W4980),A4980-W4980,"")</f>
        <v>35</v>
      </c>
      <c r="AA4980" s="55" t="n">
        <f aca="false">MATCH(A4980,DATAS,0)</f>
        <v>1</v>
      </c>
      <c r="AB4980" s="55" t="n">
        <f aca="false">IF(AND(E4980&gt;0,OR(AND(B4980&gt;=1,B4980&lt;=6),B4980=10)),1,0)</f>
        <v>0</v>
      </c>
      <c r="AC4980" s="55" t="n">
        <f aca="false">IF(AND(E4980&gt;0,B4980=10),1,0)</f>
        <v>0</v>
      </c>
      <c r="AD4980" s="0" t="str">
        <f aca="false">IF(AND(C4979=C4980,AA4979=AA4980-1),AB4979,"")</f>
        <v/>
      </c>
      <c r="AE4980" s="0" t="str">
        <f aca="false">IF(AND(C4979=C4980,AA4979=AA4980-1),AC4979,"")</f>
        <v/>
      </c>
      <c r="AF4980" s="0" t="str">
        <f aca="false">IF(AA4980=1,"",IF(AND(AB4980=1,AD4980&lt;&gt;1),1,0))</f>
        <v/>
      </c>
      <c r="AG4980" s="0" t="str">
        <f aca="false">IF(AA4980=1,"",IF(AND(AC4980=1,AE4980&lt;&gt;1),1,0))</f>
        <v/>
      </c>
      <c r="AH4980" s="60" t="str">
        <f aca="false">IF(AND(E4980&gt;0,AA4980&lt;2,NOT(AND(C4981=C4980,AA4981=AA4980+1))),INDEX(DATAS,AA4980+1),"")</f>
        <v/>
      </c>
      <c r="AI4980" s="60" t="str">
        <f aca="false">IF(AND(AC4980=1,AA4980&lt;2),IF(AND(C4981=C4980,AA4981=AA4980+1),IF(AC4981=1,"",INDEX(DATAS,AA4980+1)),INDEX(DATAS,AA4980+1)),"")</f>
        <v/>
      </c>
    </row>
    <row r="4981" customFormat="false" ht="15" hidden="false" customHeight="false" outlineLevel="0" collapsed="false">
      <c r="A4981" s="60" t="n">
        <v>46310</v>
      </c>
      <c r="B4981" s="0" t="n">
        <v>11</v>
      </c>
      <c r="C4981" s="0" t="n">
        <v>6817</v>
      </c>
      <c r="E4981" s="0" t="n">
        <v>0</v>
      </c>
      <c r="F4981" s="55" t="s">
        <v>1302</v>
      </c>
      <c r="I4981" s="55" t="s">
        <v>187</v>
      </c>
      <c r="U4981" s="0" t="n">
        <v>434</v>
      </c>
      <c r="V4981" s="0" t="n">
        <v>2</v>
      </c>
      <c r="W4981" s="60" t="n">
        <v>46310</v>
      </c>
      <c r="X4981" s="55" t="n">
        <f aca="false">IF(I4981="Male",0,1)</f>
        <v>1</v>
      </c>
      <c r="Y4981" s="55" t="n">
        <f aca="false">IF(OR(I4981="DNB",I4981="Dry DNB"),1,0)</f>
        <v>0</v>
      </c>
      <c r="Z4981" s="55" t="n">
        <f aca="false">IF(ISNUMBER(W4981),A4981-W4981,"")</f>
        <v>0</v>
      </c>
      <c r="AA4981" s="55" t="n">
        <f aca="false">MATCH(A4981,DATAS,0)</f>
        <v>2</v>
      </c>
      <c r="AB4981" s="55" t="n">
        <f aca="false">IF(AND(E4981&gt;0,OR(AND(B4981&gt;=1,B4981&lt;=6),B4981=10)),1,0)</f>
        <v>0</v>
      </c>
      <c r="AC4981" s="55" t="n">
        <f aca="false">IF(AND(E4981&gt;0,B4981=10),1,0)</f>
        <v>0</v>
      </c>
      <c r="AD4981" s="55" t="n">
        <f aca="false">IF(AND(C4980=C4981,AA4980=AA4981-1),AB4980,"")</f>
        <v>0</v>
      </c>
      <c r="AE4981" s="55" t="n">
        <f aca="false">IF(AND(C4980=C4981,AA4980=AA4981-1),AC4980,"")</f>
        <v>0</v>
      </c>
      <c r="AF4981" s="55" t="n">
        <f aca="false">IF(AA4981=1,"",IF(AND(AB4981=1,AD4981&lt;&gt;1),1,0))</f>
        <v>0</v>
      </c>
      <c r="AG4981" s="55" t="n">
        <f aca="false">IF(AA4981=1,"",IF(AND(AC4981=1,AE4981&lt;&gt;1),1,0))</f>
        <v>0</v>
      </c>
      <c r="AH4981" s="60" t="str">
        <f aca="false">IF(AND(E4981&gt;0,AA4981&lt;2,NOT(AND(C4982=C4981,AA4982=AA4981+1))),INDEX(DATAS,AA4981+1),"")</f>
        <v/>
      </c>
      <c r="AI4981" s="60" t="str">
        <f aca="false">IF(AND(AC4981=1,AA4981&lt;2),IF(AND(C4982=C4981,AA4982=AA4981+1),IF(AC4982=1,"",INDEX(DATAS,AA4981+1)),INDEX(DATAS,AA4981+1)),"")</f>
        <v/>
      </c>
    </row>
    <row r="4982" customFormat="false" ht="15" hidden="false" customHeight="false" outlineLevel="0" collapsed="false">
      <c r="A4982" s="60" t="n">
        <v>46309</v>
      </c>
      <c r="B4982" s="0" t="n">
        <v>11</v>
      </c>
      <c r="C4982" s="0" t="n">
        <v>6818</v>
      </c>
      <c r="E4982" s="0" t="n">
        <v>0</v>
      </c>
      <c r="F4982" s="55" t="s">
        <v>1302</v>
      </c>
      <c r="I4982" s="55" t="s">
        <v>187</v>
      </c>
      <c r="U4982" s="0" t="n">
        <v>433</v>
      </c>
      <c r="V4982" s="0" t="n">
        <v>1</v>
      </c>
      <c r="W4982" s="60" t="n">
        <v>46277</v>
      </c>
      <c r="X4982" s="55" t="n">
        <f aca="false">IF(I4982="Male",0,1)</f>
        <v>1</v>
      </c>
      <c r="Y4982" s="55" t="n">
        <f aca="false">IF(OR(I4982="DNB",I4982="Dry DNB"),1,0)</f>
        <v>0</v>
      </c>
      <c r="Z4982" s="55" t="n">
        <f aca="false">IF(ISNUMBER(W4982),A4982-W4982,"")</f>
        <v>32</v>
      </c>
      <c r="AA4982" s="55" t="n">
        <f aca="false">MATCH(A4982,DATAS,0)</f>
        <v>1</v>
      </c>
      <c r="AB4982" s="55" t="n">
        <f aca="false">IF(AND(E4982&gt;0,OR(AND(B4982&gt;=1,B4982&lt;=6),B4982=10)),1,0)</f>
        <v>0</v>
      </c>
      <c r="AC4982" s="55" t="n">
        <f aca="false">IF(AND(E4982&gt;0,B4982=10),1,0)</f>
        <v>0</v>
      </c>
      <c r="AD4982" s="0" t="str">
        <f aca="false">IF(AND(C4981=C4982,AA4981=AA4982-1),AB4981,"")</f>
        <v/>
      </c>
      <c r="AE4982" s="0" t="str">
        <f aca="false">IF(AND(C4981=C4982,AA4981=AA4982-1),AC4981,"")</f>
        <v/>
      </c>
      <c r="AF4982" s="0" t="str">
        <f aca="false">IF(AA4982=1,"",IF(AND(AB4982=1,AD4982&lt;&gt;1),1,0))</f>
        <v/>
      </c>
      <c r="AG4982" s="0" t="str">
        <f aca="false">IF(AA4982=1,"",IF(AND(AC4982=1,AE4982&lt;&gt;1),1,0))</f>
        <v/>
      </c>
      <c r="AH4982" s="60" t="str">
        <f aca="false">IF(AND(E4982&gt;0,AA4982&lt;2,NOT(AND(C4983=C4982,AA4983=AA4982+1))),INDEX(DATAS,AA4982+1),"")</f>
        <v/>
      </c>
      <c r="AI4982" s="60" t="str">
        <f aca="false">IF(AND(AC4982=1,AA4982&lt;2),IF(AND(C4983=C4982,AA4983=AA4982+1),IF(AC4983=1,"",INDEX(DATAS,AA4982+1)),INDEX(DATAS,AA4982+1)),"")</f>
        <v/>
      </c>
    </row>
    <row r="4983" customFormat="false" ht="15" hidden="false" customHeight="false" outlineLevel="0" collapsed="false">
      <c r="A4983" s="60" t="n">
        <v>46310</v>
      </c>
      <c r="B4983" s="0" t="n">
        <v>11</v>
      </c>
      <c r="C4983" s="0" t="n">
        <v>6818</v>
      </c>
      <c r="E4983" s="0" t="n">
        <v>0</v>
      </c>
      <c r="F4983" s="55" t="s">
        <v>1302</v>
      </c>
      <c r="I4983" s="55" t="s">
        <v>187</v>
      </c>
      <c r="U4983" s="0" t="n">
        <v>434</v>
      </c>
      <c r="V4983" s="0" t="n">
        <v>1</v>
      </c>
      <c r="W4983" s="60" t="n">
        <v>46277</v>
      </c>
      <c r="X4983" s="55" t="n">
        <f aca="false">IF(I4983="Male",0,1)</f>
        <v>1</v>
      </c>
      <c r="Y4983" s="55" t="n">
        <f aca="false">IF(OR(I4983="DNB",I4983="Dry DNB"),1,0)</f>
        <v>0</v>
      </c>
      <c r="Z4983" s="55" t="n">
        <f aca="false">IF(ISNUMBER(W4983),A4983-W4983,"")</f>
        <v>33</v>
      </c>
      <c r="AA4983" s="55" t="n">
        <f aca="false">MATCH(A4983,DATAS,0)</f>
        <v>2</v>
      </c>
      <c r="AB4983" s="55" t="n">
        <f aca="false">IF(AND(E4983&gt;0,OR(AND(B4983&gt;=1,B4983&lt;=6),B4983=10)),1,0)</f>
        <v>0</v>
      </c>
      <c r="AC4983" s="55" t="n">
        <f aca="false">IF(AND(E4983&gt;0,B4983=10),1,0)</f>
        <v>0</v>
      </c>
      <c r="AD4983" s="55" t="n">
        <f aca="false">IF(AND(C4982=C4983,AA4982=AA4983-1),AB4982,"")</f>
        <v>0</v>
      </c>
      <c r="AE4983" s="55" t="n">
        <f aca="false">IF(AND(C4982=C4983,AA4982=AA4983-1),AC4982,"")</f>
        <v>0</v>
      </c>
      <c r="AF4983" s="55" t="n">
        <f aca="false">IF(AA4983=1,"",IF(AND(AB4983=1,AD4983&lt;&gt;1),1,0))</f>
        <v>0</v>
      </c>
      <c r="AG4983" s="55" t="n">
        <f aca="false">IF(AA4983=1,"",IF(AND(AC4983=1,AE4983&lt;&gt;1),1,0))</f>
        <v>0</v>
      </c>
      <c r="AH4983" s="60" t="str">
        <f aca="false">IF(AND(E4983&gt;0,AA4983&lt;2,NOT(AND(C4984=C4983,AA4984=AA4983+1))),INDEX(DATAS,AA4983+1),"")</f>
        <v/>
      </c>
      <c r="AI4983" s="60" t="str">
        <f aca="false">IF(AND(AC4983=1,AA4983&lt;2),IF(AND(C4984=C4983,AA4984=AA4983+1),IF(AC4984=1,"",INDEX(DATAS,AA4983+1)),INDEX(DATAS,AA4983+1)),"")</f>
        <v/>
      </c>
    </row>
    <row r="4984" customFormat="false" ht="15" hidden="false" customHeight="false" outlineLevel="0" collapsed="false">
      <c r="A4984" s="60" t="n">
        <v>46309</v>
      </c>
      <c r="B4984" s="0" t="n">
        <v>8</v>
      </c>
      <c r="C4984" s="0" t="n">
        <v>6819</v>
      </c>
      <c r="E4984" s="0" t="n">
        <v>0</v>
      </c>
      <c r="F4984" s="55" t="s">
        <v>1302</v>
      </c>
      <c r="I4984" s="55" t="s">
        <v>157</v>
      </c>
      <c r="L4984" s="0" t="n">
        <v>37</v>
      </c>
      <c r="U4984" s="0" t="n">
        <v>433</v>
      </c>
      <c r="V4984" s="0" t="n">
        <v>1</v>
      </c>
      <c r="W4984" s="60" t="n">
        <v>46273</v>
      </c>
      <c r="X4984" s="55" t="n">
        <f aca="false">IF(I4984="Male",0,1)</f>
        <v>1</v>
      </c>
      <c r="Y4984" s="55" t="n">
        <f aca="false">IF(OR(I4984="DNB",I4984="Dry DNB"),1,0)</f>
        <v>0</v>
      </c>
      <c r="Z4984" s="55" t="n">
        <f aca="false">IF(ISNUMBER(W4984),A4984-W4984,"")</f>
        <v>36</v>
      </c>
      <c r="AA4984" s="55" t="n">
        <f aca="false">MATCH(A4984,DATAS,0)</f>
        <v>1</v>
      </c>
      <c r="AB4984" s="55" t="n">
        <f aca="false">IF(AND(E4984&gt;0,OR(AND(B4984&gt;=1,B4984&lt;=6),B4984=10)),1,0)</f>
        <v>0</v>
      </c>
      <c r="AC4984" s="55" t="n">
        <f aca="false">IF(AND(E4984&gt;0,B4984=10),1,0)</f>
        <v>0</v>
      </c>
      <c r="AD4984" s="0" t="str">
        <f aca="false">IF(AND(C4983=C4984,AA4983=AA4984-1),AB4983,"")</f>
        <v/>
      </c>
      <c r="AE4984" s="0" t="str">
        <f aca="false">IF(AND(C4983=C4984,AA4983=AA4984-1),AC4983,"")</f>
        <v/>
      </c>
      <c r="AF4984" s="0" t="str">
        <f aca="false">IF(AA4984=1,"",IF(AND(AB4984=1,AD4984&lt;&gt;1),1,0))</f>
        <v/>
      </c>
      <c r="AG4984" s="0" t="str">
        <f aca="false">IF(AA4984=1,"",IF(AND(AC4984=1,AE4984&lt;&gt;1),1,0))</f>
        <v/>
      </c>
      <c r="AH4984" s="60" t="str">
        <f aca="false">IF(AND(E4984&gt;0,AA4984&lt;2,NOT(AND(C4985=C4984,AA4985=AA4984+1))),INDEX(DATAS,AA4984+1),"")</f>
        <v/>
      </c>
      <c r="AI4984" s="60" t="str">
        <f aca="false">IF(AND(AC4984=1,AA4984&lt;2),IF(AND(C4985=C4984,AA4985=AA4984+1),IF(AC4985=1,"",INDEX(DATAS,AA4984+1)),INDEX(DATAS,AA4984+1)),"")</f>
        <v/>
      </c>
    </row>
    <row r="4985" customFormat="false" ht="15" hidden="false" customHeight="false" outlineLevel="0" collapsed="false">
      <c r="A4985" s="60" t="n">
        <v>46310</v>
      </c>
      <c r="B4985" s="0" t="n">
        <v>8</v>
      </c>
      <c r="C4985" s="0" t="n">
        <v>6819</v>
      </c>
      <c r="E4985" s="0" t="n">
        <v>0</v>
      </c>
      <c r="F4985" s="55" t="s">
        <v>1302</v>
      </c>
      <c r="I4985" s="55" t="s">
        <v>157</v>
      </c>
      <c r="L4985" s="0" t="n">
        <v>38</v>
      </c>
      <c r="U4985" s="0" t="n">
        <v>434</v>
      </c>
      <c r="V4985" s="0" t="n">
        <v>1</v>
      </c>
      <c r="W4985" s="60" t="n">
        <v>46273</v>
      </c>
      <c r="X4985" s="55" t="n">
        <f aca="false">IF(I4985="Male",0,1)</f>
        <v>1</v>
      </c>
      <c r="Y4985" s="55" t="n">
        <f aca="false">IF(OR(I4985="DNB",I4985="Dry DNB"),1,0)</f>
        <v>0</v>
      </c>
      <c r="Z4985" s="55" t="n">
        <f aca="false">IF(ISNUMBER(W4985),A4985-W4985,"")</f>
        <v>37</v>
      </c>
      <c r="AA4985" s="55" t="n">
        <f aca="false">MATCH(A4985,DATAS,0)</f>
        <v>2</v>
      </c>
      <c r="AB4985" s="55" t="n">
        <f aca="false">IF(AND(E4985&gt;0,OR(AND(B4985&gt;=1,B4985&lt;=6),B4985=10)),1,0)</f>
        <v>0</v>
      </c>
      <c r="AC4985" s="55" t="n">
        <f aca="false">IF(AND(E4985&gt;0,B4985=10),1,0)</f>
        <v>0</v>
      </c>
      <c r="AD4985" s="55" t="n">
        <f aca="false">IF(AND(C4984=C4985,AA4984=AA4985-1),AB4984,"")</f>
        <v>0</v>
      </c>
      <c r="AE4985" s="55" t="n">
        <f aca="false">IF(AND(C4984=C4985,AA4984=AA4985-1),AC4984,"")</f>
        <v>0</v>
      </c>
      <c r="AF4985" s="55" t="n">
        <f aca="false">IF(AA4985=1,"",IF(AND(AB4985=1,AD4985&lt;&gt;1),1,0))</f>
        <v>0</v>
      </c>
      <c r="AG4985" s="55" t="n">
        <f aca="false">IF(AA4985=1,"",IF(AND(AC4985=1,AE4985&lt;&gt;1),1,0))</f>
        <v>0</v>
      </c>
      <c r="AH4985" s="60" t="str">
        <f aca="false">IF(AND(E4985&gt;0,AA4985&lt;2,NOT(AND(C4986=C4985,AA4986=AA4985+1))),INDEX(DATAS,AA4985+1),"")</f>
        <v/>
      </c>
      <c r="AI4985" s="60" t="str">
        <f aca="false">IF(AND(AC4985=1,AA4985&lt;2),IF(AND(C4986=C4985,AA4986=AA4985+1),IF(AC4986=1,"",INDEX(DATAS,AA4985+1)),INDEX(DATAS,AA4985+1)),"")</f>
        <v/>
      </c>
    </row>
    <row r="4986" customFormat="false" ht="15" hidden="false" customHeight="false" outlineLevel="0" collapsed="false">
      <c r="A4986" s="60" t="n">
        <v>46309</v>
      </c>
      <c r="B4986" s="0" t="n">
        <v>8</v>
      </c>
      <c r="C4986" s="0" t="n">
        <v>6820</v>
      </c>
      <c r="E4986" s="0" t="n">
        <v>0</v>
      </c>
      <c r="F4986" s="55" t="s">
        <v>1302</v>
      </c>
      <c r="I4986" s="55" t="s">
        <v>157</v>
      </c>
      <c r="L4986" s="0" t="n">
        <v>35</v>
      </c>
      <c r="U4986" s="0" t="n">
        <v>433</v>
      </c>
      <c r="V4986" s="0" t="n">
        <v>1</v>
      </c>
      <c r="W4986" s="60" t="n">
        <v>46275</v>
      </c>
      <c r="X4986" s="55" t="n">
        <f aca="false">IF(I4986="Male",0,1)</f>
        <v>1</v>
      </c>
      <c r="Y4986" s="55" t="n">
        <f aca="false">IF(OR(I4986="DNB",I4986="Dry DNB"),1,0)</f>
        <v>0</v>
      </c>
      <c r="Z4986" s="55" t="n">
        <f aca="false">IF(ISNUMBER(W4986),A4986-W4986,"")</f>
        <v>34</v>
      </c>
      <c r="AA4986" s="55" t="n">
        <f aca="false">MATCH(A4986,DATAS,0)</f>
        <v>1</v>
      </c>
      <c r="AB4986" s="55" t="n">
        <f aca="false">IF(AND(E4986&gt;0,OR(AND(B4986&gt;=1,B4986&lt;=6),B4986=10)),1,0)</f>
        <v>0</v>
      </c>
      <c r="AC4986" s="55" t="n">
        <f aca="false">IF(AND(E4986&gt;0,B4986=10),1,0)</f>
        <v>0</v>
      </c>
      <c r="AD4986" s="0" t="str">
        <f aca="false">IF(AND(C4985=C4986,AA4985=AA4986-1),AB4985,"")</f>
        <v/>
      </c>
      <c r="AE4986" s="0" t="str">
        <f aca="false">IF(AND(C4985=C4986,AA4985=AA4986-1),AC4985,"")</f>
        <v/>
      </c>
      <c r="AF4986" s="0" t="str">
        <f aca="false">IF(AA4986=1,"",IF(AND(AB4986=1,AD4986&lt;&gt;1),1,0))</f>
        <v/>
      </c>
      <c r="AG4986" s="0" t="str">
        <f aca="false">IF(AA4986=1,"",IF(AND(AC4986=1,AE4986&lt;&gt;1),1,0))</f>
        <v/>
      </c>
      <c r="AH4986" s="60" t="str">
        <f aca="false">IF(AND(E4986&gt;0,AA4986&lt;2,NOT(AND(C4987=C4986,AA4987=AA4986+1))),INDEX(DATAS,AA4986+1),"")</f>
        <v/>
      </c>
      <c r="AI4986" s="60" t="str">
        <f aca="false">IF(AND(AC4986=1,AA4986&lt;2),IF(AND(C4987=C4986,AA4987=AA4986+1),IF(AC4987=1,"",INDEX(DATAS,AA4986+1)),INDEX(DATAS,AA4986+1)),"")</f>
        <v/>
      </c>
    </row>
    <row r="4987" customFormat="false" ht="15" hidden="false" customHeight="false" outlineLevel="0" collapsed="false">
      <c r="A4987" s="60" t="n">
        <v>46310</v>
      </c>
      <c r="B4987" s="0" t="n">
        <v>8</v>
      </c>
      <c r="C4987" s="0" t="n">
        <v>6820</v>
      </c>
      <c r="E4987" s="0" t="n">
        <v>0</v>
      </c>
      <c r="F4987" s="55" t="s">
        <v>1302</v>
      </c>
      <c r="I4987" s="55" t="s">
        <v>157</v>
      </c>
      <c r="L4987" s="0" t="n">
        <v>36</v>
      </c>
      <c r="U4987" s="0" t="n">
        <v>434</v>
      </c>
      <c r="V4987" s="0" t="n">
        <v>1</v>
      </c>
      <c r="W4987" s="60" t="n">
        <v>46275</v>
      </c>
      <c r="X4987" s="55" t="n">
        <f aca="false">IF(I4987="Male",0,1)</f>
        <v>1</v>
      </c>
      <c r="Y4987" s="55" t="n">
        <f aca="false">IF(OR(I4987="DNB",I4987="Dry DNB"),1,0)</f>
        <v>0</v>
      </c>
      <c r="Z4987" s="55" t="n">
        <f aca="false">IF(ISNUMBER(W4987),A4987-W4987,"")</f>
        <v>35</v>
      </c>
      <c r="AA4987" s="55" t="n">
        <f aca="false">MATCH(A4987,DATAS,0)</f>
        <v>2</v>
      </c>
      <c r="AB4987" s="55" t="n">
        <f aca="false">IF(AND(E4987&gt;0,OR(AND(B4987&gt;=1,B4987&lt;=6),B4987=10)),1,0)</f>
        <v>0</v>
      </c>
      <c r="AC4987" s="55" t="n">
        <f aca="false">IF(AND(E4987&gt;0,B4987=10),1,0)</f>
        <v>0</v>
      </c>
      <c r="AD4987" s="55" t="n">
        <f aca="false">IF(AND(C4986=C4987,AA4986=AA4987-1),AB4986,"")</f>
        <v>0</v>
      </c>
      <c r="AE4987" s="55" t="n">
        <f aca="false">IF(AND(C4986=C4987,AA4986=AA4987-1),AC4986,"")</f>
        <v>0</v>
      </c>
      <c r="AF4987" s="55" t="n">
        <f aca="false">IF(AA4987=1,"",IF(AND(AB4987=1,AD4987&lt;&gt;1),1,0))</f>
        <v>0</v>
      </c>
      <c r="AG4987" s="55" t="n">
        <f aca="false">IF(AA4987=1,"",IF(AND(AC4987=1,AE4987&lt;&gt;1),1,0))</f>
        <v>0</v>
      </c>
      <c r="AH4987" s="60" t="str">
        <f aca="false">IF(AND(E4987&gt;0,AA4987&lt;2,NOT(AND(C4988=C4987,AA4988=AA4987+1))),INDEX(DATAS,AA4987+1),"")</f>
        <v/>
      </c>
      <c r="AI4987" s="60" t="str">
        <f aca="false">IF(AND(AC4987=1,AA4987&lt;2),IF(AND(C4988=C4987,AA4988=AA4987+1),IF(AC4988=1,"",INDEX(DATAS,AA4987+1)),INDEX(DATAS,AA4987+1)),"")</f>
        <v/>
      </c>
    </row>
    <row r="4988" customFormat="false" ht="15" hidden="false" customHeight="false" outlineLevel="0" collapsed="false">
      <c r="A4988" s="60" t="n">
        <v>46309</v>
      </c>
      <c r="B4988" s="0" t="n">
        <v>8</v>
      </c>
      <c r="C4988" s="0" t="n">
        <v>6821</v>
      </c>
      <c r="E4988" s="0" t="n">
        <v>0</v>
      </c>
      <c r="F4988" s="55" t="s">
        <v>1302</v>
      </c>
      <c r="I4988" s="55" t="s">
        <v>157</v>
      </c>
      <c r="L4988" s="0" t="n">
        <v>28</v>
      </c>
      <c r="U4988" s="0" t="n">
        <v>433</v>
      </c>
      <c r="V4988" s="0" t="n">
        <v>1</v>
      </c>
      <c r="W4988" s="60" t="n">
        <v>46282</v>
      </c>
      <c r="X4988" s="55" t="n">
        <f aca="false">IF(I4988="Male",0,1)</f>
        <v>1</v>
      </c>
      <c r="Y4988" s="55" t="n">
        <f aca="false">IF(OR(I4988="DNB",I4988="Dry DNB"),1,0)</f>
        <v>0</v>
      </c>
      <c r="Z4988" s="55" t="n">
        <f aca="false">IF(ISNUMBER(W4988),A4988-W4988,"")</f>
        <v>27</v>
      </c>
      <c r="AA4988" s="55" t="n">
        <f aca="false">MATCH(A4988,DATAS,0)</f>
        <v>1</v>
      </c>
      <c r="AB4988" s="55" t="n">
        <f aca="false">IF(AND(E4988&gt;0,OR(AND(B4988&gt;=1,B4988&lt;=6),B4988=10)),1,0)</f>
        <v>0</v>
      </c>
      <c r="AC4988" s="55" t="n">
        <f aca="false">IF(AND(E4988&gt;0,B4988=10),1,0)</f>
        <v>0</v>
      </c>
      <c r="AD4988" s="0" t="str">
        <f aca="false">IF(AND(C4987=C4988,AA4987=AA4988-1),AB4987,"")</f>
        <v/>
      </c>
      <c r="AE4988" s="0" t="str">
        <f aca="false">IF(AND(C4987=C4988,AA4987=AA4988-1),AC4987,"")</f>
        <v/>
      </c>
      <c r="AF4988" s="0" t="str">
        <f aca="false">IF(AA4988=1,"",IF(AND(AB4988=1,AD4988&lt;&gt;1),1,0))</f>
        <v/>
      </c>
      <c r="AG4988" s="0" t="str">
        <f aca="false">IF(AA4988=1,"",IF(AND(AC4988=1,AE4988&lt;&gt;1),1,0))</f>
        <v/>
      </c>
      <c r="AH4988" s="60" t="str">
        <f aca="false">IF(AND(E4988&gt;0,AA4988&lt;2,NOT(AND(C4989=C4988,AA4989=AA4988+1))),INDEX(DATAS,AA4988+1),"")</f>
        <v/>
      </c>
      <c r="AI4988" s="60" t="str">
        <f aca="false">IF(AND(AC4988=1,AA4988&lt;2),IF(AND(C4989=C4988,AA4989=AA4988+1),IF(AC4989=1,"",INDEX(DATAS,AA4988+1)),INDEX(DATAS,AA4988+1)),"")</f>
        <v/>
      </c>
    </row>
    <row r="4989" customFormat="false" ht="15" hidden="false" customHeight="false" outlineLevel="0" collapsed="false">
      <c r="A4989" s="60" t="n">
        <v>46310</v>
      </c>
      <c r="B4989" s="0" t="n">
        <v>8</v>
      </c>
      <c r="C4989" s="0" t="n">
        <v>6821</v>
      </c>
      <c r="E4989" s="0" t="n">
        <v>0</v>
      </c>
      <c r="F4989" s="55" t="s">
        <v>1302</v>
      </c>
      <c r="I4989" s="55" t="s">
        <v>157</v>
      </c>
      <c r="L4989" s="0" t="n">
        <v>29</v>
      </c>
      <c r="U4989" s="0" t="n">
        <v>434</v>
      </c>
      <c r="V4989" s="0" t="n">
        <v>1</v>
      </c>
      <c r="W4989" s="60" t="n">
        <v>46282</v>
      </c>
      <c r="X4989" s="55" t="n">
        <f aca="false">IF(I4989="Male",0,1)</f>
        <v>1</v>
      </c>
      <c r="Y4989" s="55" t="n">
        <f aca="false">IF(OR(I4989="DNB",I4989="Dry DNB"),1,0)</f>
        <v>0</v>
      </c>
      <c r="Z4989" s="55" t="n">
        <f aca="false">IF(ISNUMBER(W4989),A4989-W4989,"")</f>
        <v>28</v>
      </c>
      <c r="AA4989" s="55" t="n">
        <f aca="false">MATCH(A4989,DATAS,0)</f>
        <v>2</v>
      </c>
      <c r="AB4989" s="55" t="n">
        <f aca="false">IF(AND(E4989&gt;0,OR(AND(B4989&gt;=1,B4989&lt;=6),B4989=10)),1,0)</f>
        <v>0</v>
      </c>
      <c r="AC4989" s="55" t="n">
        <f aca="false">IF(AND(E4989&gt;0,B4989=10),1,0)</f>
        <v>0</v>
      </c>
      <c r="AD4989" s="55" t="n">
        <f aca="false">IF(AND(C4988=C4989,AA4988=AA4989-1),AB4988,"")</f>
        <v>0</v>
      </c>
      <c r="AE4989" s="55" t="n">
        <f aca="false">IF(AND(C4988=C4989,AA4988=AA4989-1),AC4988,"")</f>
        <v>0</v>
      </c>
      <c r="AF4989" s="55" t="n">
        <f aca="false">IF(AA4989=1,"",IF(AND(AB4989=1,AD4989&lt;&gt;1),1,0))</f>
        <v>0</v>
      </c>
      <c r="AG4989" s="55" t="n">
        <f aca="false">IF(AA4989=1,"",IF(AND(AC4989=1,AE4989&lt;&gt;1),1,0))</f>
        <v>0</v>
      </c>
      <c r="AH4989" s="60" t="str">
        <f aca="false">IF(AND(E4989&gt;0,AA4989&lt;2,NOT(AND(C4990=C4989,AA4990=AA4989+1))),INDEX(DATAS,AA4989+1),"")</f>
        <v/>
      </c>
      <c r="AI4989" s="60" t="str">
        <f aca="false">IF(AND(AC4989=1,AA4989&lt;2),IF(AND(C4990=C4989,AA4990=AA4989+1),IF(AC4990=1,"",INDEX(DATAS,AA4989+1)),INDEX(DATAS,AA4989+1)),"")</f>
        <v/>
      </c>
    </row>
    <row r="4990" customFormat="false" ht="15" hidden="false" customHeight="false" outlineLevel="0" collapsed="false">
      <c r="A4990" s="60" t="n">
        <v>46309</v>
      </c>
      <c r="B4990" s="0" t="n">
        <v>8</v>
      </c>
      <c r="C4990" s="0" t="n">
        <v>6822</v>
      </c>
      <c r="E4990" s="0" t="n">
        <v>0</v>
      </c>
      <c r="F4990" s="55" t="s">
        <v>1302</v>
      </c>
      <c r="I4990" s="55" t="s">
        <v>157</v>
      </c>
      <c r="L4990" s="0" t="n">
        <v>28</v>
      </c>
      <c r="U4990" s="0" t="n">
        <v>433</v>
      </c>
      <c r="V4990" s="0" t="n">
        <v>1</v>
      </c>
      <c r="W4990" s="60" t="n">
        <v>46282</v>
      </c>
      <c r="X4990" s="55" t="n">
        <f aca="false">IF(I4990="Male",0,1)</f>
        <v>1</v>
      </c>
      <c r="Y4990" s="55" t="n">
        <f aca="false">IF(OR(I4990="DNB",I4990="Dry DNB"),1,0)</f>
        <v>0</v>
      </c>
      <c r="Z4990" s="55" t="n">
        <f aca="false">IF(ISNUMBER(W4990),A4990-W4990,"")</f>
        <v>27</v>
      </c>
      <c r="AA4990" s="55" t="n">
        <f aca="false">MATCH(A4990,DATAS,0)</f>
        <v>1</v>
      </c>
      <c r="AB4990" s="55" t="n">
        <f aca="false">IF(AND(E4990&gt;0,OR(AND(B4990&gt;=1,B4990&lt;=6),B4990=10)),1,0)</f>
        <v>0</v>
      </c>
      <c r="AC4990" s="55" t="n">
        <f aca="false">IF(AND(E4990&gt;0,B4990=10),1,0)</f>
        <v>0</v>
      </c>
      <c r="AD4990" s="0" t="str">
        <f aca="false">IF(AND(C4989=C4990,AA4989=AA4990-1),AB4989,"")</f>
        <v/>
      </c>
      <c r="AE4990" s="0" t="str">
        <f aca="false">IF(AND(C4989=C4990,AA4989=AA4990-1),AC4989,"")</f>
        <v/>
      </c>
      <c r="AF4990" s="0" t="str">
        <f aca="false">IF(AA4990=1,"",IF(AND(AB4990=1,AD4990&lt;&gt;1),1,0))</f>
        <v/>
      </c>
      <c r="AG4990" s="0" t="str">
        <f aca="false">IF(AA4990=1,"",IF(AND(AC4990=1,AE4990&lt;&gt;1),1,0))</f>
        <v/>
      </c>
      <c r="AH4990" s="60" t="str">
        <f aca="false">IF(AND(E4990&gt;0,AA4990&lt;2,NOT(AND(C4991=C4990,AA4991=AA4990+1))),INDEX(DATAS,AA4990+1),"")</f>
        <v/>
      </c>
      <c r="AI4990" s="60" t="str">
        <f aca="false">IF(AND(AC4990=1,AA4990&lt;2),IF(AND(C4991=C4990,AA4991=AA4990+1),IF(AC4991=1,"",INDEX(DATAS,AA4990+1)),INDEX(DATAS,AA4990+1)),"")</f>
        <v/>
      </c>
    </row>
    <row r="4991" customFormat="false" ht="15" hidden="false" customHeight="false" outlineLevel="0" collapsed="false">
      <c r="A4991" s="60" t="n">
        <v>46310</v>
      </c>
      <c r="B4991" s="0" t="n">
        <v>8</v>
      </c>
      <c r="C4991" s="0" t="n">
        <v>6822</v>
      </c>
      <c r="E4991" s="0" t="n">
        <v>0</v>
      </c>
      <c r="F4991" s="55" t="s">
        <v>1302</v>
      </c>
      <c r="I4991" s="55" t="s">
        <v>157</v>
      </c>
      <c r="L4991" s="0" t="n">
        <v>29</v>
      </c>
      <c r="U4991" s="0" t="n">
        <v>434</v>
      </c>
      <c r="V4991" s="0" t="n">
        <v>1</v>
      </c>
      <c r="W4991" s="60" t="n">
        <v>46282</v>
      </c>
      <c r="X4991" s="55" t="n">
        <f aca="false">IF(I4991="Male",0,1)</f>
        <v>1</v>
      </c>
      <c r="Y4991" s="55" t="n">
        <f aca="false">IF(OR(I4991="DNB",I4991="Dry DNB"),1,0)</f>
        <v>0</v>
      </c>
      <c r="Z4991" s="55" t="n">
        <f aca="false">IF(ISNUMBER(W4991),A4991-W4991,"")</f>
        <v>28</v>
      </c>
      <c r="AA4991" s="55" t="n">
        <f aca="false">MATCH(A4991,DATAS,0)</f>
        <v>2</v>
      </c>
      <c r="AB4991" s="55" t="n">
        <f aca="false">IF(AND(E4991&gt;0,OR(AND(B4991&gt;=1,B4991&lt;=6),B4991=10)),1,0)</f>
        <v>0</v>
      </c>
      <c r="AC4991" s="55" t="n">
        <f aca="false">IF(AND(E4991&gt;0,B4991=10),1,0)</f>
        <v>0</v>
      </c>
      <c r="AD4991" s="55" t="n">
        <f aca="false">IF(AND(C4990=C4991,AA4990=AA4991-1),AB4990,"")</f>
        <v>0</v>
      </c>
      <c r="AE4991" s="55" t="n">
        <f aca="false">IF(AND(C4990=C4991,AA4990=AA4991-1),AC4990,"")</f>
        <v>0</v>
      </c>
      <c r="AF4991" s="55" t="n">
        <f aca="false">IF(AA4991=1,"",IF(AND(AB4991=1,AD4991&lt;&gt;1),1,0))</f>
        <v>0</v>
      </c>
      <c r="AG4991" s="55" t="n">
        <f aca="false">IF(AA4991=1,"",IF(AND(AC4991=1,AE4991&lt;&gt;1),1,0))</f>
        <v>0</v>
      </c>
      <c r="AH4991" s="60" t="str">
        <f aca="false">IF(AND(E4991&gt;0,AA4991&lt;2,NOT(AND(C4992=C4991,AA4992=AA4991+1))),INDEX(DATAS,AA4991+1),"")</f>
        <v/>
      </c>
      <c r="AI4991" s="60" t="str">
        <f aca="false">IF(AND(AC4991=1,AA4991&lt;2),IF(AND(C4992=C4991,AA4992=AA4991+1),IF(AC4992=1,"",INDEX(DATAS,AA4991+1)),INDEX(DATAS,AA4991+1)),"")</f>
        <v/>
      </c>
    </row>
    <row r="4992" customFormat="false" ht="15" hidden="false" customHeight="false" outlineLevel="0" collapsed="false">
      <c r="A4992" s="60" t="n">
        <v>46309</v>
      </c>
      <c r="B4992" s="0" t="n">
        <v>11</v>
      </c>
      <c r="C4992" s="0" t="n">
        <v>6823</v>
      </c>
      <c r="E4992" s="0" t="n">
        <v>0</v>
      </c>
      <c r="F4992" s="55" t="s">
        <v>1302</v>
      </c>
      <c r="I4992" s="55" t="s">
        <v>187</v>
      </c>
      <c r="U4992" s="0" t="n">
        <v>433</v>
      </c>
      <c r="V4992" s="0" t="n">
        <v>1</v>
      </c>
      <c r="W4992" s="60" t="n">
        <v>46294</v>
      </c>
      <c r="X4992" s="55" t="n">
        <f aca="false">IF(I4992="Male",0,1)</f>
        <v>1</v>
      </c>
      <c r="Y4992" s="55" t="n">
        <f aca="false">IF(OR(I4992="DNB",I4992="Dry DNB"),1,0)</f>
        <v>0</v>
      </c>
      <c r="Z4992" s="55" t="n">
        <f aca="false">IF(ISNUMBER(W4992),A4992-W4992,"")</f>
        <v>15</v>
      </c>
      <c r="AA4992" s="55" t="n">
        <f aca="false">MATCH(A4992,DATAS,0)</f>
        <v>1</v>
      </c>
      <c r="AB4992" s="55" t="n">
        <f aca="false">IF(AND(E4992&gt;0,OR(AND(B4992&gt;=1,B4992&lt;=6),B4992=10)),1,0)</f>
        <v>0</v>
      </c>
      <c r="AC4992" s="55" t="n">
        <f aca="false">IF(AND(E4992&gt;0,B4992=10),1,0)</f>
        <v>0</v>
      </c>
      <c r="AD4992" s="0" t="str">
        <f aca="false">IF(AND(C4991=C4992,AA4991=AA4992-1),AB4991,"")</f>
        <v/>
      </c>
      <c r="AE4992" s="0" t="str">
        <f aca="false">IF(AND(C4991=C4992,AA4991=AA4992-1),AC4991,"")</f>
        <v/>
      </c>
      <c r="AF4992" s="0" t="str">
        <f aca="false">IF(AA4992=1,"",IF(AND(AB4992=1,AD4992&lt;&gt;1),1,0))</f>
        <v/>
      </c>
      <c r="AG4992" s="0" t="str">
        <f aca="false">IF(AA4992=1,"",IF(AND(AC4992=1,AE4992&lt;&gt;1),1,0))</f>
        <v/>
      </c>
      <c r="AH4992" s="60" t="str">
        <f aca="false">IF(AND(E4992&gt;0,AA4992&lt;2,NOT(AND(C4993=C4992,AA4993=AA4992+1))),INDEX(DATAS,AA4992+1),"")</f>
        <v/>
      </c>
      <c r="AI4992" s="60" t="str">
        <f aca="false">IF(AND(AC4992=1,AA4992&lt;2),IF(AND(C4993=C4992,AA4993=AA4992+1),IF(AC4993=1,"",INDEX(DATAS,AA4992+1)),INDEX(DATAS,AA4992+1)),"")</f>
        <v/>
      </c>
    </row>
    <row r="4993" customFormat="false" ht="15" hidden="false" customHeight="false" outlineLevel="0" collapsed="false">
      <c r="A4993" s="60" t="n">
        <v>46310</v>
      </c>
      <c r="B4993" s="0" t="n">
        <v>11</v>
      </c>
      <c r="C4993" s="0" t="n">
        <v>6823</v>
      </c>
      <c r="E4993" s="0" t="n">
        <v>0</v>
      </c>
      <c r="F4993" s="55" t="s">
        <v>1302</v>
      </c>
      <c r="I4993" s="55" t="s">
        <v>187</v>
      </c>
      <c r="U4993" s="0" t="n">
        <v>434</v>
      </c>
      <c r="V4993" s="0" t="n">
        <v>1</v>
      </c>
      <c r="W4993" s="60" t="n">
        <v>46294</v>
      </c>
      <c r="X4993" s="55" t="n">
        <f aca="false">IF(I4993="Male",0,1)</f>
        <v>1</v>
      </c>
      <c r="Y4993" s="55" t="n">
        <f aca="false">IF(OR(I4993="DNB",I4993="Dry DNB"),1,0)</f>
        <v>0</v>
      </c>
      <c r="Z4993" s="55" t="n">
        <f aca="false">IF(ISNUMBER(W4993),A4993-W4993,"")</f>
        <v>16</v>
      </c>
      <c r="AA4993" s="55" t="n">
        <f aca="false">MATCH(A4993,DATAS,0)</f>
        <v>2</v>
      </c>
      <c r="AB4993" s="55" t="n">
        <f aca="false">IF(AND(E4993&gt;0,OR(AND(B4993&gt;=1,B4993&lt;=6),B4993=10)),1,0)</f>
        <v>0</v>
      </c>
      <c r="AC4993" s="55" t="n">
        <f aca="false">IF(AND(E4993&gt;0,B4993=10),1,0)</f>
        <v>0</v>
      </c>
      <c r="AD4993" s="55" t="n">
        <f aca="false">IF(AND(C4992=C4993,AA4992=AA4993-1),AB4992,"")</f>
        <v>0</v>
      </c>
      <c r="AE4993" s="55" t="n">
        <f aca="false">IF(AND(C4992=C4993,AA4992=AA4993-1),AC4992,"")</f>
        <v>0</v>
      </c>
      <c r="AF4993" s="55" t="n">
        <f aca="false">IF(AA4993=1,"",IF(AND(AB4993=1,AD4993&lt;&gt;1),1,0))</f>
        <v>0</v>
      </c>
      <c r="AG4993" s="55" t="n">
        <f aca="false">IF(AA4993=1,"",IF(AND(AC4993=1,AE4993&lt;&gt;1),1,0))</f>
        <v>0</v>
      </c>
      <c r="AH4993" s="60" t="str">
        <f aca="false">IF(AND(E4993&gt;0,AA4993&lt;2,NOT(AND(C4994=C4993,AA4994=AA4993+1))),INDEX(DATAS,AA4993+1),"")</f>
        <v/>
      </c>
      <c r="AI4993" s="60" t="str">
        <f aca="false">IF(AND(AC4993=1,AA4993&lt;2),IF(AND(C4994=C4993,AA4994=AA4993+1),IF(AC4994=1,"",INDEX(DATAS,AA4993+1)),INDEX(DATAS,AA4993+1)),"")</f>
        <v/>
      </c>
    </row>
    <row r="4994" customFormat="false" ht="15" hidden="false" customHeight="false" outlineLevel="0" collapsed="false">
      <c r="A4994" s="60" t="n">
        <v>46309</v>
      </c>
      <c r="B4994" s="0" t="n">
        <v>11</v>
      </c>
      <c r="C4994" s="0" t="n">
        <v>6824</v>
      </c>
      <c r="E4994" s="0" t="n">
        <v>0</v>
      </c>
      <c r="F4994" s="55" t="s">
        <v>1302</v>
      </c>
      <c r="I4994" s="55" t="s">
        <v>187</v>
      </c>
      <c r="U4994" s="0" t="n">
        <v>433</v>
      </c>
      <c r="V4994" s="0" t="n">
        <v>2</v>
      </c>
      <c r="W4994" s="60" t="n">
        <v>46308</v>
      </c>
      <c r="X4994" s="55" t="n">
        <f aca="false">IF(I4994="Male",0,1)</f>
        <v>1</v>
      </c>
      <c r="Y4994" s="55" t="n">
        <f aca="false">IF(OR(I4994="DNB",I4994="Dry DNB"),1,0)</f>
        <v>0</v>
      </c>
      <c r="Z4994" s="55" t="n">
        <f aca="false">IF(ISNUMBER(W4994),A4994-W4994,"")</f>
        <v>1</v>
      </c>
      <c r="AA4994" s="55" t="n">
        <f aca="false">MATCH(A4994,DATAS,0)</f>
        <v>1</v>
      </c>
      <c r="AB4994" s="55" t="n">
        <f aca="false">IF(AND(E4994&gt;0,OR(AND(B4994&gt;=1,B4994&lt;=6),B4994=10)),1,0)</f>
        <v>0</v>
      </c>
      <c r="AC4994" s="55" t="n">
        <f aca="false">IF(AND(E4994&gt;0,B4994=10),1,0)</f>
        <v>0</v>
      </c>
      <c r="AD4994" s="0" t="str">
        <f aca="false">IF(AND(C4993=C4994,AA4993=AA4994-1),AB4993,"")</f>
        <v/>
      </c>
      <c r="AE4994" s="0" t="str">
        <f aca="false">IF(AND(C4993=C4994,AA4993=AA4994-1),AC4993,"")</f>
        <v/>
      </c>
      <c r="AF4994" s="0" t="str">
        <f aca="false">IF(AA4994=1,"",IF(AND(AB4994=1,AD4994&lt;&gt;1),1,0))</f>
        <v/>
      </c>
      <c r="AG4994" s="0" t="str">
        <f aca="false">IF(AA4994=1,"",IF(AND(AC4994=1,AE4994&lt;&gt;1),1,0))</f>
        <v/>
      </c>
      <c r="AH4994" s="60" t="str">
        <f aca="false">IF(AND(E4994&gt;0,AA4994&lt;2,NOT(AND(C4995=C4994,AA4995=AA4994+1))),INDEX(DATAS,AA4994+1),"")</f>
        <v/>
      </c>
      <c r="AI4994" s="60" t="str">
        <f aca="false">IF(AND(AC4994=1,AA4994&lt;2),IF(AND(C4995=C4994,AA4995=AA4994+1),IF(AC4995=1,"",INDEX(DATAS,AA4994+1)),INDEX(DATAS,AA4994+1)),"")</f>
        <v/>
      </c>
    </row>
    <row r="4995" customFormat="false" ht="15" hidden="false" customHeight="false" outlineLevel="0" collapsed="false">
      <c r="A4995" s="60" t="n">
        <v>46310</v>
      </c>
      <c r="B4995" s="0" t="n">
        <v>11</v>
      </c>
      <c r="C4995" s="0" t="n">
        <v>6824</v>
      </c>
      <c r="E4995" s="0" t="n">
        <v>0</v>
      </c>
      <c r="F4995" s="55" t="s">
        <v>1302</v>
      </c>
      <c r="I4995" s="55" t="s">
        <v>187</v>
      </c>
      <c r="U4995" s="0" t="n">
        <v>434</v>
      </c>
      <c r="V4995" s="0" t="n">
        <v>2</v>
      </c>
      <c r="W4995" s="60" t="n">
        <v>46308</v>
      </c>
      <c r="X4995" s="55" t="n">
        <f aca="false">IF(I4995="Male",0,1)</f>
        <v>1</v>
      </c>
      <c r="Y4995" s="55" t="n">
        <f aca="false">IF(OR(I4995="DNB",I4995="Dry DNB"),1,0)</f>
        <v>0</v>
      </c>
      <c r="Z4995" s="55" t="n">
        <f aca="false">IF(ISNUMBER(W4995),A4995-W4995,"")</f>
        <v>2</v>
      </c>
      <c r="AA4995" s="55" t="n">
        <f aca="false">MATCH(A4995,DATAS,0)</f>
        <v>2</v>
      </c>
      <c r="AB4995" s="55" t="n">
        <f aca="false">IF(AND(E4995&gt;0,OR(AND(B4995&gt;=1,B4995&lt;=6),B4995=10)),1,0)</f>
        <v>0</v>
      </c>
      <c r="AC4995" s="55" t="n">
        <f aca="false">IF(AND(E4995&gt;0,B4995=10),1,0)</f>
        <v>0</v>
      </c>
      <c r="AD4995" s="55" t="n">
        <f aca="false">IF(AND(C4994=C4995,AA4994=AA4995-1),AB4994,"")</f>
        <v>0</v>
      </c>
      <c r="AE4995" s="55" t="n">
        <f aca="false">IF(AND(C4994=C4995,AA4994=AA4995-1),AC4994,"")</f>
        <v>0</v>
      </c>
      <c r="AF4995" s="55" t="n">
        <f aca="false">IF(AA4995=1,"",IF(AND(AB4995=1,AD4995&lt;&gt;1),1,0))</f>
        <v>0</v>
      </c>
      <c r="AG4995" s="55" t="n">
        <f aca="false">IF(AA4995=1,"",IF(AND(AC4995=1,AE4995&lt;&gt;1),1,0))</f>
        <v>0</v>
      </c>
      <c r="AH4995" s="60" t="str">
        <f aca="false">IF(AND(E4995&gt;0,AA4995&lt;2,NOT(AND(C4996=C4995,AA4996=AA4995+1))),INDEX(DATAS,AA4995+1),"")</f>
        <v/>
      </c>
      <c r="AI4995" s="60" t="str">
        <f aca="false">IF(AND(AC4995=1,AA4995&lt;2),IF(AND(C4996=C4995,AA4996=AA4995+1),IF(AC4996=1,"",INDEX(DATAS,AA4995+1)),INDEX(DATAS,AA4995+1)),"")</f>
        <v/>
      </c>
    </row>
    <row r="4996" customFormat="false" ht="15" hidden="false" customHeight="false" outlineLevel="0" collapsed="false">
      <c r="A4996" s="60" t="n">
        <v>46309</v>
      </c>
      <c r="B4996" s="0" t="n">
        <v>11</v>
      </c>
      <c r="C4996" s="0" t="n">
        <v>6827</v>
      </c>
      <c r="E4996" s="0" t="n">
        <v>0</v>
      </c>
      <c r="F4996" s="55" t="s">
        <v>1304</v>
      </c>
      <c r="I4996" s="55" t="s">
        <v>187</v>
      </c>
      <c r="U4996" s="0" t="n">
        <v>432</v>
      </c>
      <c r="V4996" s="0" t="n">
        <v>2</v>
      </c>
      <c r="W4996" s="60" t="n">
        <v>46301</v>
      </c>
      <c r="X4996" s="55" t="n">
        <f aca="false">IF(I4996="Male",0,1)</f>
        <v>1</v>
      </c>
      <c r="Y4996" s="55" t="n">
        <f aca="false">IF(OR(I4996="DNB",I4996="Dry DNB"),1,0)</f>
        <v>0</v>
      </c>
      <c r="Z4996" s="55" t="n">
        <f aca="false">IF(ISNUMBER(W4996),A4996-W4996,"")</f>
        <v>8</v>
      </c>
      <c r="AA4996" s="55" t="n">
        <f aca="false">MATCH(A4996,DATAS,0)</f>
        <v>1</v>
      </c>
      <c r="AB4996" s="55" t="n">
        <f aca="false">IF(AND(E4996&gt;0,OR(AND(B4996&gt;=1,B4996&lt;=6),B4996=10)),1,0)</f>
        <v>0</v>
      </c>
      <c r="AC4996" s="55" t="n">
        <f aca="false">IF(AND(E4996&gt;0,B4996=10),1,0)</f>
        <v>0</v>
      </c>
      <c r="AD4996" s="0" t="str">
        <f aca="false">IF(AND(C4995=C4996,AA4995=AA4996-1),AB4995,"")</f>
        <v/>
      </c>
      <c r="AE4996" s="0" t="str">
        <f aca="false">IF(AND(C4995=C4996,AA4995=AA4996-1),AC4995,"")</f>
        <v/>
      </c>
      <c r="AF4996" s="0" t="str">
        <f aca="false">IF(AA4996=1,"",IF(AND(AB4996=1,AD4996&lt;&gt;1),1,0))</f>
        <v/>
      </c>
      <c r="AG4996" s="0" t="str">
        <f aca="false">IF(AA4996=1,"",IF(AND(AC4996=1,AE4996&lt;&gt;1),1,0))</f>
        <v/>
      </c>
      <c r="AH4996" s="60" t="str">
        <f aca="false">IF(AND(E4996&gt;0,AA4996&lt;2,NOT(AND(C4997=C4996,AA4997=AA4996+1))),INDEX(DATAS,AA4996+1),"")</f>
        <v/>
      </c>
      <c r="AI4996" s="60" t="str">
        <f aca="false">IF(AND(AC4996=1,AA4996&lt;2),IF(AND(C4997=C4996,AA4997=AA4996+1),IF(AC4997=1,"",INDEX(DATAS,AA4996+1)),INDEX(DATAS,AA4996+1)),"")</f>
        <v/>
      </c>
    </row>
    <row r="4997" customFormat="false" ht="15" hidden="false" customHeight="false" outlineLevel="0" collapsed="false">
      <c r="A4997" s="60" t="n">
        <v>46310</v>
      </c>
      <c r="B4997" s="0" t="n">
        <v>11</v>
      </c>
      <c r="C4997" s="0" t="n">
        <v>6827</v>
      </c>
      <c r="E4997" s="0" t="n">
        <v>0</v>
      </c>
      <c r="F4997" s="55" t="s">
        <v>1304</v>
      </c>
      <c r="I4997" s="55" t="s">
        <v>187</v>
      </c>
      <c r="U4997" s="0" t="n">
        <v>433</v>
      </c>
      <c r="V4997" s="0" t="n">
        <v>2</v>
      </c>
      <c r="W4997" s="60" t="n">
        <v>46301</v>
      </c>
      <c r="X4997" s="55" t="n">
        <f aca="false">IF(I4997="Male",0,1)</f>
        <v>1</v>
      </c>
      <c r="Y4997" s="55" t="n">
        <f aca="false">IF(OR(I4997="DNB",I4997="Dry DNB"),1,0)</f>
        <v>0</v>
      </c>
      <c r="Z4997" s="55" t="n">
        <f aca="false">IF(ISNUMBER(W4997),A4997-W4997,"")</f>
        <v>9</v>
      </c>
      <c r="AA4997" s="55" t="n">
        <f aca="false">MATCH(A4997,DATAS,0)</f>
        <v>2</v>
      </c>
      <c r="AB4997" s="55" t="n">
        <f aca="false">IF(AND(E4997&gt;0,OR(AND(B4997&gt;=1,B4997&lt;=6),B4997=10)),1,0)</f>
        <v>0</v>
      </c>
      <c r="AC4997" s="55" t="n">
        <f aca="false">IF(AND(E4997&gt;0,B4997=10),1,0)</f>
        <v>0</v>
      </c>
      <c r="AD4997" s="55" t="n">
        <f aca="false">IF(AND(C4996=C4997,AA4996=AA4997-1),AB4996,"")</f>
        <v>0</v>
      </c>
      <c r="AE4997" s="55" t="n">
        <f aca="false">IF(AND(C4996=C4997,AA4996=AA4997-1),AC4996,"")</f>
        <v>0</v>
      </c>
      <c r="AF4997" s="55" t="n">
        <f aca="false">IF(AA4997=1,"",IF(AND(AB4997=1,AD4997&lt;&gt;1),1,0))</f>
        <v>0</v>
      </c>
      <c r="AG4997" s="55" t="n">
        <f aca="false">IF(AA4997=1,"",IF(AND(AC4997=1,AE4997&lt;&gt;1),1,0))</f>
        <v>0</v>
      </c>
      <c r="AH4997" s="60" t="str">
        <f aca="false">IF(AND(E4997&gt;0,AA4997&lt;2,NOT(AND(C4998=C4997,AA4998=AA4997+1))),INDEX(DATAS,AA4997+1),"")</f>
        <v/>
      </c>
      <c r="AI4997" s="60" t="str">
        <f aca="false">IF(AND(AC4997=1,AA4997&lt;2),IF(AND(C4998=C4997,AA4998=AA4997+1),IF(AC4998=1,"",INDEX(DATAS,AA4997+1)),INDEX(DATAS,AA4997+1)),"")</f>
        <v/>
      </c>
    </row>
    <row r="4998" customFormat="false" ht="15" hidden="false" customHeight="false" outlineLevel="0" collapsed="false">
      <c r="A4998" s="60" t="n">
        <v>46309</v>
      </c>
      <c r="B4998" s="0" t="n">
        <v>11</v>
      </c>
      <c r="C4998" s="0" t="n">
        <v>6828</v>
      </c>
      <c r="E4998" s="0" t="n">
        <v>0</v>
      </c>
      <c r="F4998" s="55" t="s">
        <v>1304</v>
      </c>
      <c r="I4998" s="55" t="s">
        <v>187</v>
      </c>
      <c r="U4998" s="0" t="n">
        <v>432</v>
      </c>
      <c r="V4998" s="0" t="n">
        <v>1</v>
      </c>
      <c r="W4998" s="60" t="n">
        <v>46296</v>
      </c>
      <c r="X4998" s="55" t="n">
        <f aca="false">IF(I4998="Male",0,1)</f>
        <v>1</v>
      </c>
      <c r="Y4998" s="55" t="n">
        <f aca="false">IF(OR(I4998="DNB",I4998="Dry DNB"),1,0)</f>
        <v>0</v>
      </c>
      <c r="Z4998" s="55" t="n">
        <f aca="false">IF(ISNUMBER(W4998),A4998-W4998,"")</f>
        <v>13</v>
      </c>
      <c r="AA4998" s="55" t="n">
        <f aca="false">MATCH(A4998,DATAS,0)</f>
        <v>1</v>
      </c>
      <c r="AB4998" s="55" t="n">
        <f aca="false">IF(AND(E4998&gt;0,OR(AND(B4998&gt;=1,B4998&lt;=6),B4998=10)),1,0)</f>
        <v>0</v>
      </c>
      <c r="AC4998" s="55" t="n">
        <f aca="false">IF(AND(E4998&gt;0,B4998=10),1,0)</f>
        <v>0</v>
      </c>
      <c r="AD4998" s="0" t="str">
        <f aca="false">IF(AND(C4997=C4998,AA4997=AA4998-1),AB4997,"")</f>
        <v/>
      </c>
      <c r="AE4998" s="0" t="str">
        <f aca="false">IF(AND(C4997=C4998,AA4997=AA4998-1),AC4997,"")</f>
        <v/>
      </c>
      <c r="AF4998" s="0" t="str">
        <f aca="false">IF(AA4998=1,"",IF(AND(AB4998=1,AD4998&lt;&gt;1),1,0))</f>
        <v/>
      </c>
      <c r="AG4998" s="0" t="str">
        <f aca="false">IF(AA4998=1,"",IF(AND(AC4998=1,AE4998&lt;&gt;1),1,0))</f>
        <v/>
      </c>
      <c r="AH4998" s="60" t="str">
        <f aca="false">IF(AND(E4998&gt;0,AA4998&lt;2,NOT(AND(C4999=C4998,AA4999=AA4998+1))),INDEX(DATAS,AA4998+1),"")</f>
        <v/>
      </c>
      <c r="AI4998" s="60" t="str">
        <f aca="false">IF(AND(AC4998=1,AA4998&lt;2),IF(AND(C4999=C4998,AA4999=AA4998+1),IF(AC4999=1,"",INDEX(DATAS,AA4998+1)),INDEX(DATAS,AA4998+1)),"")</f>
        <v/>
      </c>
    </row>
    <row r="4999" customFormat="false" ht="15" hidden="false" customHeight="false" outlineLevel="0" collapsed="false">
      <c r="A4999" s="60" t="n">
        <v>46310</v>
      </c>
      <c r="B4999" s="0" t="n">
        <v>11</v>
      </c>
      <c r="C4999" s="0" t="n">
        <v>6828</v>
      </c>
      <c r="E4999" s="0" t="n">
        <v>0</v>
      </c>
      <c r="F4999" s="55" t="s">
        <v>1304</v>
      </c>
      <c r="I4999" s="55" t="s">
        <v>187</v>
      </c>
      <c r="U4999" s="0" t="n">
        <v>433</v>
      </c>
      <c r="V4999" s="0" t="n">
        <v>1</v>
      </c>
      <c r="W4999" s="60" t="n">
        <v>46296</v>
      </c>
      <c r="X4999" s="55" t="n">
        <f aca="false">IF(I4999="Male",0,1)</f>
        <v>1</v>
      </c>
      <c r="Y4999" s="55" t="n">
        <f aca="false">IF(OR(I4999="DNB",I4999="Dry DNB"),1,0)</f>
        <v>0</v>
      </c>
      <c r="Z4999" s="55" t="n">
        <f aca="false">IF(ISNUMBER(W4999),A4999-W4999,"")</f>
        <v>14</v>
      </c>
      <c r="AA4999" s="55" t="n">
        <f aca="false">MATCH(A4999,DATAS,0)</f>
        <v>2</v>
      </c>
      <c r="AB4999" s="55" t="n">
        <f aca="false">IF(AND(E4999&gt;0,OR(AND(B4999&gt;=1,B4999&lt;=6),B4999=10)),1,0)</f>
        <v>0</v>
      </c>
      <c r="AC4999" s="55" t="n">
        <f aca="false">IF(AND(E4999&gt;0,B4999=10),1,0)</f>
        <v>0</v>
      </c>
      <c r="AD4999" s="55" t="n">
        <f aca="false">IF(AND(C4998=C4999,AA4998=AA4999-1),AB4998,"")</f>
        <v>0</v>
      </c>
      <c r="AE4999" s="55" t="n">
        <f aca="false">IF(AND(C4998=C4999,AA4998=AA4999-1),AC4998,"")</f>
        <v>0</v>
      </c>
      <c r="AF4999" s="55" t="n">
        <f aca="false">IF(AA4999=1,"",IF(AND(AB4999=1,AD4999&lt;&gt;1),1,0))</f>
        <v>0</v>
      </c>
      <c r="AG4999" s="55" t="n">
        <f aca="false">IF(AA4999=1,"",IF(AND(AC4999=1,AE4999&lt;&gt;1),1,0))</f>
        <v>0</v>
      </c>
      <c r="AH4999" s="60" t="str">
        <f aca="false">IF(AND(E4999&gt;0,AA4999&lt;2,NOT(AND(C5000=C4999,AA5000=AA4999+1))),INDEX(DATAS,AA4999+1),"")</f>
        <v/>
      </c>
      <c r="AI4999" s="60" t="str">
        <f aca="false">IF(AND(AC4999=1,AA4999&lt;2),IF(AND(C5000=C4999,AA5000=AA4999+1),IF(AC5000=1,"",INDEX(DATAS,AA4999+1)),INDEX(DATAS,AA4999+1)),"")</f>
        <v/>
      </c>
    </row>
    <row r="5000" customFormat="false" ht="15" hidden="false" customHeight="false" outlineLevel="0" collapsed="false">
      <c r="A5000" s="60" t="n">
        <v>46309</v>
      </c>
      <c r="B5000" s="0" t="n">
        <v>11</v>
      </c>
      <c r="C5000" s="0" t="n">
        <v>6829</v>
      </c>
      <c r="E5000" s="0" t="n">
        <v>0</v>
      </c>
      <c r="F5000" s="55" t="s">
        <v>1304</v>
      </c>
      <c r="I5000" s="55" t="s">
        <v>187</v>
      </c>
      <c r="U5000" s="0" t="n">
        <v>432</v>
      </c>
      <c r="V5000" s="0" t="n">
        <v>2</v>
      </c>
      <c r="W5000" s="60" t="n">
        <v>46293</v>
      </c>
      <c r="X5000" s="55" t="n">
        <f aca="false">IF(I5000="Male",0,1)</f>
        <v>1</v>
      </c>
      <c r="Y5000" s="55" t="n">
        <f aca="false">IF(OR(I5000="DNB",I5000="Dry DNB"),1,0)</f>
        <v>0</v>
      </c>
      <c r="Z5000" s="55" t="n">
        <f aca="false">IF(ISNUMBER(W5000),A5000-W5000,"")</f>
        <v>16</v>
      </c>
      <c r="AA5000" s="55" t="n">
        <f aca="false">MATCH(A5000,DATAS,0)</f>
        <v>1</v>
      </c>
      <c r="AB5000" s="55" t="n">
        <f aca="false">IF(AND(E5000&gt;0,OR(AND(B5000&gt;=1,B5000&lt;=6),B5000=10)),1,0)</f>
        <v>0</v>
      </c>
      <c r="AC5000" s="55" t="n">
        <f aca="false">IF(AND(E5000&gt;0,B5000=10),1,0)</f>
        <v>0</v>
      </c>
      <c r="AD5000" s="0" t="str">
        <f aca="false">IF(AND(C4999=C5000,AA4999=AA5000-1),AB4999,"")</f>
        <v/>
      </c>
      <c r="AE5000" s="0" t="str">
        <f aca="false">IF(AND(C4999=C5000,AA4999=AA5000-1),AC4999,"")</f>
        <v/>
      </c>
      <c r="AF5000" s="0" t="str">
        <f aca="false">IF(AA5000=1,"",IF(AND(AB5000=1,AD5000&lt;&gt;1),1,0))</f>
        <v/>
      </c>
      <c r="AG5000" s="0" t="str">
        <f aca="false">IF(AA5000=1,"",IF(AND(AC5000=1,AE5000&lt;&gt;1),1,0))</f>
        <v/>
      </c>
      <c r="AH5000" s="60" t="str">
        <f aca="false">IF(AND(E5000&gt;0,AA5000&lt;2,NOT(AND(C5001=C5000,AA5001=AA5000+1))),INDEX(DATAS,AA5000+1),"")</f>
        <v/>
      </c>
      <c r="AI5000" s="60" t="str">
        <f aca="false">IF(AND(AC5000=1,AA5000&lt;2),IF(AND(C5001=C5000,AA5001=AA5000+1),IF(AC5001=1,"",INDEX(DATAS,AA5000+1)),INDEX(DATAS,AA5000+1)),"")</f>
        <v/>
      </c>
    </row>
    <row r="5001" customFormat="false" ht="15" hidden="false" customHeight="false" outlineLevel="0" collapsed="false">
      <c r="A5001" s="60" t="n">
        <v>46310</v>
      </c>
      <c r="B5001" s="0" t="n">
        <v>11</v>
      </c>
      <c r="C5001" s="0" t="n">
        <v>6829</v>
      </c>
      <c r="E5001" s="0" t="n">
        <v>0</v>
      </c>
      <c r="F5001" s="55" t="s">
        <v>1304</v>
      </c>
      <c r="I5001" s="55" t="s">
        <v>187</v>
      </c>
      <c r="U5001" s="0" t="n">
        <v>433</v>
      </c>
      <c r="V5001" s="0" t="n">
        <v>2</v>
      </c>
      <c r="W5001" s="60" t="n">
        <v>46293</v>
      </c>
      <c r="X5001" s="55" t="n">
        <f aca="false">IF(I5001="Male",0,1)</f>
        <v>1</v>
      </c>
      <c r="Y5001" s="55" t="n">
        <f aca="false">IF(OR(I5001="DNB",I5001="Dry DNB"),1,0)</f>
        <v>0</v>
      </c>
      <c r="Z5001" s="55" t="n">
        <f aca="false">IF(ISNUMBER(W5001),A5001-W5001,"")</f>
        <v>17</v>
      </c>
      <c r="AA5001" s="55" t="n">
        <f aca="false">MATCH(A5001,DATAS,0)</f>
        <v>2</v>
      </c>
      <c r="AB5001" s="55" t="n">
        <f aca="false">IF(AND(E5001&gt;0,OR(AND(B5001&gt;=1,B5001&lt;=6),B5001=10)),1,0)</f>
        <v>0</v>
      </c>
      <c r="AC5001" s="55" t="n">
        <f aca="false">IF(AND(E5001&gt;0,B5001=10),1,0)</f>
        <v>0</v>
      </c>
      <c r="AD5001" s="55" t="n">
        <f aca="false">IF(AND(C5000=C5001,AA5000=AA5001-1),AB5000,"")</f>
        <v>0</v>
      </c>
      <c r="AE5001" s="55" t="n">
        <f aca="false">IF(AND(C5000=C5001,AA5000=AA5001-1),AC5000,"")</f>
        <v>0</v>
      </c>
      <c r="AF5001" s="55" t="n">
        <f aca="false">IF(AA5001=1,"",IF(AND(AB5001=1,AD5001&lt;&gt;1),1,0))</f>
        <v>0</v>
      </c>
      <c r="AG5001" s="55" t="n">
        <f aca="false">IF(AA5001=1,"",IF(AND(AC5001=1,AE5001&lt;&gt;1),1,0))</f>
        <v>0</v>
      </c>
      <c r="AH5001" s="60" t="str">
        <f aca="false">IF(AND(E5001&gt;0,AA5001&lt;2,NOT(AND(C5002=C5001,AA5002=AA5001+1))),INDEX(DATAS,AA5001+1),"")</f>
        <v/>
      </c>
      <c r="AI5001" s="60" t="str">
        <f aca="false">IF(AND(AC5001=1,AA5001&lt;2),IF(AND(C5002=C5001,AA5002=AA5001+1),IF(AC5002=1,"",INDEX(DATAS,AA5001+1)),INDEX(DATAS,AA5001+1)),"")</f>
        <v/>
      </c>
    </row>
    <row r="5002" customFormat="false" ht="15" hidden="false" customHeight="false" outlineLevel="0" collapsed="false">
      <c r="A5002" s="60" t="n">
        <v>46309</v>
      </c>
      <c r="B5002" s="0" t="n">
        <v>11</v>
      </c>
      <c r="C5002" s="0" t="n">
        <v>6831</v>
      </c>
      <c r="E5002" s="0" t="n">
        <v>0</v>
      </c>
      <c r="F5002" s="55" t="s">
        <v>1305</v>
      </c>
      <c r="I5002" s="55" t="s">
        <v>177</v>
      </c>
      <c r="U5002" s="0" t="n">
        <v>431</v>
      </c>
      <c r="V5002" s="0" t="n">
        <v>1</v>
      </c>
      <c r="W5002" s="60" t="n">
        <v>46277</v>
      </c>
      <c r="X5002" s="55" t="n">
        <f aca="false">IF(I5002="Male",0,1)</f>
        <v>1</v>
      </c>
      <c r="Y5002" s="55" t="n">
        <f aca="false">IF(OR(I5002="DNB",I5002="Dry DNB"),1,0)</f>
        <v>0</v>
      </c>
      <c r="Z5002" s="55" t="n">
        <f aca="false">IF(ISNUMBER(W5002),A5002-W5002,"")</f>
        <v>32</v>
      </c>
      <c r="AA5002" s="55" t="n">
        <f aca="false">MATCH(A5002,DATAS,0)</f>
        <v>1</v>
      </c>
      <c r="AB5002" s="55" t="n">
        <f aca="false">IF(AND(E5002&gt;0,OR(AND(B5002&gt;=1,B5002&lt;=6),B5002=10)),1,0)</f>
        <v>0</v>
      </c>
      <c r="AC5002" s="55" t="n">
        <f aca="false">IF(AND(E5002&gt;0,B5002=10),1,0)</f>
        <v>0</v>
      </c>
      <c r="AD5002" s="0" t="str">
        <f aca="false">IF(AND(C5001=C5002,AA5001=AA5002-1),AB5001,"")</f>
        <v/>
      </c>
      <c r="AE5002" s="0" t="str">
        <f aca="false">IF(AND(C5001=C5002,AA5001=AA5002-1),AC5001,"")</f>
        <v/>
      </c>
      <c r="AF5002" s="0" t="str">
        <f aca="false">IF(AA5002=1,"",IF(AND(AB5002=1,AD5002&lt;&gt;1),1,0))</f>
        <v/>
      </c>
      <c r="AG5002" s="0" t="str">
        <f aca="false">IF(AA5002=1,"",IF(AND(AC5002=1,AE5002&lt;&gt;1),1,0))</f>
        <v/>
      </c>
      <c r="AH5002" s="60" t="str">
        <f aca="false">IF(AND(E5002&gt;0,AA5002&lt;2,NOT(AND(C5003=C5002,AA5003=AA5002+1))),INDEX(DATAS,AA5002+1),"")</f>
        <v/>
      </c>
      <c r="AI5002" s="60" t="str">
        <f aca="false">IF(AND(AC5002=1,AA5002&lt;2),IF(AND(C5003=C5002,AA5003=AA5002+1),IF(AC5003=1,"",INDEX(DATAS,AA5002+1)),INDEX(DATAS,AA5002+1)),"")</f>
        <v/>
      </c>
    </row>
    <row r="5003" customFormat="false" ht="15" hidden="false" customHeight="false" outlineLevel="0" collapsed="false">
      <c r="A5003" s="60" t="n">
        <v>46310</v>
      </c>
      <c r="B5003" s="0" t="n">
        <v>11</v>
      </c>
      <c r="C5003" s="0" t="n">
        <v>6831</v>
      </c>
      <c r="E5003" s="0" t="n">
        <v>0</v>
      </c>
      <c r="F5003" s="55" t="s">
        <v>1305</v>
      </c>
      <c r="I5003" s="55" t="s">
        <v>177</v>
      </c>
      <c r="U5003" s="0" t="n">
        <v>432</v>
      </c>
      <c r="V5003" s="0" t="n">
        <v>1</v>
      </c>
      <c r="W5003" s="60" t="n">
        <v>46277</v>
      </c>
      <c r="X5003" s="55" t="n">
        <f aca="false">IF(I5003="Male",0,1)</f>
        <v>1</v>
      </c>
      <c r="Y5003" s="55" t="n">
        <f aca="false">IF(OR(I5003="DNB",I5003="Dry DNB"),1,0)</f>
        <v>0</v>
      </c>
      <c r="Z5003" s="55" t="n">
        <f aca="false">IF(ISNUMBER(W5003),A5003-W5003,"")</f>
        <v>33</v>
      </c>
      <c r="AA5003" s="55" t="n">
        <f aca="false">MATCH(A5003,DATAS,0)</f>
        <v>2</v>
      </c>
      <c r="AB5003" s="55" t="n">
        <f aca="false">IF(AND(E5003&gt;0,OR(AND(B5003&gt;=1,B5003&lt;=6),B5003=10)),1,0)</f>
        <v>0</v>
      </c>
      <c r="AC5003" s="55" t="n">
        <f aca="false">IF(AND(E5003&gt;0,B5003=10),1,0)</f>
        <v>0</v>
      </c>
      <c r="AD5003" s="55" t="n">
        <f aca="false">IF(AND(C5002=C5003,AA5002=AA5003-1),AB5002,"")</f>
        <v>0</v>
      </c>
      <c r="AE5003" s="55" t="n">
        <f aca="false">IF(AND(C5002=C5003,AA5002=AA5003-1),AC5002,"")</f>
        <v>0</v>
      </c>
      <c r="AF5003" s="55" t="n">
        <f aca="false">IF(AA5003=1,"",IF(AND(AB5003=1,AD5003&lt;&gt;1),1,0))</f>
        <v>0</v>
      </c>
      <c r="AG5003" s="55" t="n">
        <f aca="false">IF(AA5003=1,"",IF(AND(AC5003=1,AE5003&lt;&gt;1),1,0))</f>
        <v>0</v>
      </c>
      <c r="AH5003" s="60" t="str">
        <f aca="false">IF(AND(E5003&gt;0,AA5003&lt;2,NOT(AND(C5004=C5003,AA5004=AA5003+1))),INDEX(DATAS,AA5003+1),"")</f>
        <v/>
      </c>
      <c r="AI5003" s="60" t="str">
        <f aca="false">IF(AND(AC5003=1,AA5003&lt;2),IF(AND(C5004=C5003,AA5004=AA5003+1),IF(AC5004=1,"",INDEX(DATAS,AA5003+1)),INDEX(DATAS,AA5003+1)),"")</f>
        <v/>
      </c>
    </row>
    <row r="5004" customFormat="false" ht="15" hidden="false" customHeight="false" outlineLevel="0" collapsed="false">
      <c r="A5004" s="60" t="n">
        <v>46309</v>
      </c>
      <c r="B5004" s="0" t="n">
        <v>11</v>
      </c>
      <c r="C5004" s="0" t="n">
        <v>6832</v>
      </c>
      <c r="E5004" s="0" t="n">
        <v>0</v>
      </c>
      <c r="F5004" s="55" t="s">
        <v>1305</v>
      </c>
      <c r="I5004" s="55" t="s">
        <v>187</v>
      </c>
      <c r="U5004" s="0" t="n">
        <v>431</v>
      </c>
      <c r="V5004" s="0" t="n">
        <v>2</v>
      </c>
      <c r="W5004" s="60" t="n">
        <v>46303</v>
      </c>
      <c r="X5004" s="55" t="n">
        <f aca="false">IF(I5004="Male",0,1)</f>
        <v>1</v>
      </c>
      <c r="Y5004" s="55" t="n">
        <f aca="false">IF(OR(I5004="DNB",I5004="Dry DNB"),1,0)</f>
        <v>0</v>
      </c>
      <c r="Z5004" s="55" t="n">
        <f aca="false">IF(ISNUMBER(W5004),A5004-W5004,"")</f>
        <v>6</v>
      </c>
      <c r="AA5004" s="55" t="n">
        <f aca="false">MATCH(A5004,DATAS,0)</f>
        <v>1</v>
      </c>
      <c r="AB5004" s="55" t="n">
        <f aca="false">IF(AND(E5004&gt;0,OR(AND(B5004&gt;=1,B5004&lt;=6),B5004=10)),1,0)</f>
        <v>0</v>
      </c>
      <c r="AC5004" s="55" t="n">
        <f aca="false">IF(AND(E5004&gt;0,B5004=10),1,0)</f>
        <v>0</v>
      </c>
      <c r="AD5004" s="0" t="str">
        <f aca="false">IF(AND(C5003=C5004,AA5003=AA5004-1),AB5003,"")</f>
        <v/>
      </c>
      <c r="AE5004" s="0" t="str">
        <f aca="false">IF(AND(C5003=C5004,AA5003=AA5004-1),AC5003,"")</f>
        <v/>
      </c>
      <c r="AF5004" s="0" t="str">
        <f aca="false">IF(AA5004=1,"",IF(AND(AB5004=1,AD5004&lt;&gt;1),1,0))</f>
        <v/>
      </c>
      <c r="AG5004" s="0" t="str">
        <f aca="false">IF(AA5004=1,"",IF(AND(AC5004=1,AE5004&lt;&gt;1),1,0))</f>
        <v/>
      </c>
      <c r="AH5004" s="60" t="str">
        <f aca="false">IF(AND(E5004&gt;0,AA5004&lt;2,NOT(AND(C5005=C5004,AA5005=AA5004+1))),INDEX(DATAS,AA5004+1),"")</f>
        <v/>
      </c>
      <c r="AI5004" s="60" t="str">
        <f aca="false">IF(AND(AC5004=1,AA5004&lt;2),IF(AND(C5005=C5004,AA5005=AA5004+1),IF(AC5005=1,"",INDEX(DATAS,AA5004+1)),INDEX(DATAS,AA5004+1)),"")</f>
        <v/>
      </c>
    </row>
    <row r="5005" customFormat="false" ht="15" hidden="false" customHeight="false" outlineLevel="0" collapsed="false">
      <c r="A5005" s="60" t="n">
        <v>46310</v>
      </c>
      <c r="B5005" s="0" t="n">
        <v>11</v>
      </c>
      <c r="C5005" s="0" t="n">
        <v>6832</v>
      </c>
      <c r="E5005" s="0" t="n">
        <v>0</v>
      </c>
      <c r="F5005" s="55" t="s">
        <v>1305</v>
      </c>
      <c r="I5005" s="55" t="s">
        <v>187</v>
      </c>
      <c r="U5005" s="0" t="n">
        <v>432</v>
      </c>
      <c r="V5005" s="0" t="n">
        <v>2</v>
      </c>
      <c r="W5005" s="60" t="n">
        <v>46303</v>
      </c>
      <c r="X5005" s="55" t="n">
        <f aca="false">IF(I5005="Male",0,1)</f>
        <v>1</v>
      </c>
      <c r="Y5005" s="55" t="n">
        <f aca="false">IF(OR(I5005="DNB",I5005="Dry DNB"),1,0)</f>
        <v>0</v>
      </c>
      <c r="Z5005" s="55" t="n">
        <f aca="false">IF(ISNUMBER(W5005),A5005-W5005,"")</f>
        <v>7</v>
      </c>
      <c r="AA5005" s="55" t="n">
        <f aca="false">MATCH(A5005,DATAS,0)</f>
        <v>2</v>
      </c>
      <c r="AB5005" s="55" t="n">
        <f aca="false">IF(AND(E5005&gt;0,OR(AND(B5005&gt;=1,B5005&lt;=6),B5005=10)),1,0)</f>
        <v>0</v>
      </c>
      <c r="AC5005" s="55" t="n">
        <f aca="false">IF(AND(E5005&gt;0,B5005=10),1,0)</f>
        <v>0</v>
      </c>
      <c r="AD5005" s="55" t="n">
        <f aca="false">IF(AND(C5004=C5005,AA5004=AA5005-1),AB5004,"")</f>
        <v>0</v>
      </c>
      <c r="AE5005" s="55" t="n">
        <f aca="false">IF(AND(C5004=C5005,AA5004=AA5005-1),AC5004,"")</f>
        <v>0</v>
      </c>
      <c r="AF5005" s="55" t="n">
        <f aca="false">IF(AA5005=1,"",IF(AND(AB5005=1,AD5005&lt;&gt;1),1,0))</f>
        <v>0</v>
      </c>
      <c r="AG5005" s="55" t="n">
        <f aca="false">IF(AA5005=1,"",IF(AND(AC5005=1,AE5005&lt;&gt;1),1,0))</f>
        <v>0</v>
      </c>
      <c r="AH5005" s="60" t="str">
        <f aca="false">IF(AND(E5005&gt;0,AA5005&lt;2,NOT(AND(C5006=C5005,AA5006=AA5005+1))),INDEX(DATAS,AA5005+1),"")</f>
        <v/>
      </c>
      <c r="AI5005" s="60" t="str">
        <f aca="false">IF(AND(AC5005=1,AA5005&lt;2),IF(AND(C5006=C5005,AA5006=AA5005+1),IF(AC5006=1,"",INDEX(DATAS,AA5005+1)),INDEX(DATAS,AA5005+1)),"")</f>
        <v/>
      </c>
    </row>
    <row r="5006" customFormat="false" ht="15" hidden="false" customHeight="false" outlineLevel="0" collapsed="false">
      <c r="A5006" s="60" t="n">
        <v>46309</v>
      </c>
      <c r="B5006" s="0" t="n">
        <v>11</v>
      </c>
      <c r="C5006" s="0" t="n">
        <v>6833</v>
      </c>
      <c r="E5006" s="0" t="n">
        <v>0</v>
      </c>
      <c r="F5006" s="55" t="s">
        <v>1305</v>
      </c>
      <c r="I5006" s="55" t="s">
        <v>187</v>
      </c>
      <c r="U5006" s="0" t="n">
        <v>431</v>
      </c>
      <c r="V5006" s="0" t="n">
        <v>2</v>
      </c>
      <c r="W5006" s="60" t="n">
        <v>46303</v>
      </c>
      <c r="X5006" s="55" t="n">
        <f aca="false">IF(I5006="Male",0,1)</f>
        <v>1</v>
      </c>
      <c r="Y5006" s="55" t="n">
        <f aca="false">IF(OR(I5006="DNB",I5006="Dry DNB"),1,0)</f>
        <v>0</v>
      </c>
      <c r="Z5006" s="55" t="n">
        <f aca="false">IF(ISNUMBER(W5006),A5006-W5006,"")</f>
        <v>6</v>
      </c>
      <c r="AA5006" s="55" t="n">
        <f aca="false">MATCH(A5006,DATAS,0)</f>
        <v>1</v>
      </c>
      <c r="AB5006" s="55" t="n">
        <f aca="false">IF(AND(E5006&gt;0,OR(AND(B5006&gt;=1,B5006&lt;=6),B5006=10)),1,0)</f>
        <v>0</v>
      </c>
      <c r="AC5006" s="55" t="n">
        <f aca="false">IF(AND(E5006&gt;0,B5006=10),1,0)</f>
        <v>0</v>
      </c>
      <c r="AD5006" s="0" t="str">
        <f aca="false">IF(AND(C5005=C5006,AA5005=AA5006-1),AB5005,"")</f>
        <v/>
      </c>
      <c r="AE5006" s="0" t="str">
        <f aca="false">IF(AND(C5005=C5006,AA5005=AA5006-1),AC5005,"")</f>
        <v/>
      </c>
      <c r="AF5006" s="0" t="str">
        <f aca="false">IF(AA5006=1,"",IF(AND(AB5006=1,AD5006&lt;&gt;1),1,0))</f>
        <v/>
      </c>
      <c r="AG5006" s="0" t="str">
        <f aca="false">IF(AA5006=1,"",IF(AND(AC5006=1,AE5006&lt;&gt;1),1,0))</f>
        <v/>
      </c>
      <c r="AH5006" s="60" t="str">
        <f aca="false">IF(AND(E5006&gt;0,AA5006&lt;2,NOT(AND(C5007=C5006,AA5007=AA5006+1))),INDEX(DATAS,AA5006+1),"")</f>
        <v/>
      </c>
      <c r="AI5006" s="60" t="str">
        <f aca="false">IF(AND(AC5006=1,AA5006&lt;2),IF(AND(C5007=C5006,AA5007=AA5006+1),IF(AC5007=1,"",INDEX(DATAS,AA5006+1)),INDEX(DATAS,AA5006+1)),"")</f>
        <v/>
      </c>
    </row>
    <row r="5007" customFormat="false" ht="15" hidden="false" customHeight="false" outlineLevel="0" collapsed="false">
      <c r="A5007" s="60" t="n">
        <v>46310</v>
      </c>
      <c r="B5007" s="0" t="n">
        <v>11</v>
      </c>
      <c r="C5007" s="0" t="n">
        <v>6833</v>
      </c>
      <c r="E5007" s="0" t="n">
        <v>0</v>
      </c>
      <c r="F5007" s="55" t="s">
        <v>1305</v>
      </c>
      <c r="I5007" s="55" t="s">
        <v>187</v>
      </c>
      <c r="U5007" s="0" t="n">
        <v>432</v>
      </c>
      <c r="V5007" s="0" t="n">
        <v>2</v>
      </c>
      <c r="W5007" s="60" t="n">
        <v>46303</v>
      </c>
      <c r="X5007" s="55" t="n">
        <f aca="false">IF(I5007="Male",0,1)</f>
        <v>1</v>
      </c>
      <c r="Y5007" s="55" t="n">
        <f aca="false">IF(OR(I5007="DNB",I5007="Dry DNB"),1,0)</f>
        <v>0</v>
      </c>
      <c r="Z5007" s="55" t="n">
        <f aca="false">IF(ISNUMBER(W5007),A5007-W5007,"")</f>
        <v>7</v>
      </c>
      <c r="AA5007" s="55" t="n">
        <f aca="false">MATCH(A5007,DATAS,0)</f>
        <v>2</v>
      </c>
      <c r="AB5007" s="55" t="n">
        <f aca="false">IF(AND(E5007&gt;0,OR(AND(B5007&gt;=1,B5007&lt;=6),B5007=10)),1,0)</f>
        <v>0</v>
      </c>
      <c r="AC5007" s="55" t="n">
        <f aca="false">IF(AND(E5007&gt;0,B5007=10),1,0)</f>
        <v>0</v>
      </c>
      <c r="AD5007" s="55" t="n">
        <f aca="false">IF(AND(C5006=C5007,AA5006=AA5007-1),AB5006,"")</f>
        <v>0</v>
      </c>
      <c r="AE5007" s="55" t="n">
        <f aca="false">IF(AND(C5006=C5007,AA5006=AA5007-1),AC5006,"")</f>
        <v>0</v>
      </c>
      <c r="AF5007" s="55" t="n">
        <f aca="false">IF(AA5007=1,"",IF(AND(AB5007=1,AD5007&lt;&gt;1),1,0))</f>
        <v>0</v>
      </c>
      <c r="AG5007" s="55" t="n">
        <f aca="false">IF(AA5007=1,"",IF(AND(AC5007=1,AE5007&lt;&gt;1),1,0))</f>
        <v>0</v>
      </c>
      <c r="AH5007" s="60" t="str">
        <f aca="false">IF(AND(E5007&gt;0,AA5007&lt;2,NOT(AND(C5008=C5007,AA5008=AA5007+1))),INDEX(DATAS,AA5007+1),"")</f>
        <v/>
      </c>
      <c r="AI5007" s="60" t="str">
        <f aca="false">IF(AND(AC5007=1,AA5007&lt;2),IF(AND(C5008=C5007,AA5008=AA5007+1),IF(AC5008=1,"",INDEX(DATAS,AA5007+1)),INDEX(DATAS,AA5007+1)),"")</f>
        <v/>
      </c>
    </row>
    <row r="5008" customFormat="false" ht="15" hidden="false" customHeight="false" outlineLevel="0" collapsed="false">
      <c r="A5008" s="60" t="n">
        <v>46309</v>
      </c>
      <c r="B5008" s="0" t="n">
        <v>8</v>
      </c>
      <c r="C5008" s="0" t="n">
        <v>6835</v>
      </c>
      <c r="E5008" s="0" t="n">
        <v>0</v>
      </c>
      <c r="F5008" s="55" t="s">
        <v>1306</v>
      </c>
      <c r="I5008" s="55" t="s">
        <v>157</v>
      </c>
      <c r="L5008" s="0" t="n">
        <v>28</v>
      </c>
      <c r="U5008" s="0" t="n">
        <v>430</v>
      </c>
      <c r="V5008" s="0" t="n">
        <v>1</v>
      </c>
      <c r="W5008" s="60" t="n">
        <v>46282</v>
      </c>
      <c r="X5008" s="55" t="n">
        <f aca="false">IF(I5008="Male",0,1)</f>
        <v>1</v>
      </c>
      <c r="Y5008" s="55" t="n">
        <f aca="false">IF(OR(I5008="DNB",I5008="Dry DNB"),1,0)</f>
        <v>0</v>
      </c>
      <c r="Z5008" s="55" t="n">
        <f aca="false">IF(ISNUMBER(W5008),A5008-W5008,"")</f>
        <v>27</v>
      </c>
      <c r="AA5008" s="55" t="n">
        <f aca="false">MATCH(A5008,DATAS,0)</f>
        <v>1</v>
      </c>
      <c r="AB5008" s="55" t="n">
        <f aca="false">IF(AND(E5008&gt;0,OR(AND(B5008&gt;=1,B5008&lt;=6),B5008=10)),1,0)</f>
        <v>0</v>
      </c>
      <c r="AC5008" s="55" t="n">
        <f aca="false">IF(AND(E5008&gt;0,B5008=10),1,0)</f>
        <v>0</v>
      </c>
      <c r="AD5008" s="0" t="str">
        <f aca="false">IF(AND(C5007=C5008,AA5007=AA5008-1),AB5007,"")</f>
        <v/>
      </c>
      <c r="AE5008" s="0" t="str">
        <f aca="false">IF(AND(C5007=C5008,AA5007=AA5008-1),AC5007,"")</f>
        <v/>
      </c>
      <c r="AF5008" s="0" t="str">
        <f aca="false">IF(AA5008=1,"",IF(AND(AB5008=1,AD5008&lt;&gt;1),1,0))</f>
        <v/>
      </c>
      <c r="AG5008" s="0" t="str">
        <f aca="false">IF(AA5008=1,"",IF(AND(AC5008=1,AE5008&lt;&gt;1),1,0))</f>
        <v/>
      </c>
      <c r="AH5008" s="60" t="str">
        <f aca="false">IF(AND(E5008&gt;0,AA5008&lt;2,NOT(AND(C5009=C5008,AA5009=AA5008+1))),INDEX(DATAS,AA5008+1),"")</f>
        <v/>
      </c>
      <c r="AI5008" s="60" t="str">
        <f aca="false">IF(AND(AC5008=1,AA5008&lt;2),IF(AND(C5009=C5008,AA5009=AA5008+1),IF(AC5009=1,"",INDEX(DATAS,AA5008+1)),INDEX(DATAS,AA5008+1)),"")</f>
        <v/>
      </c>
    </row>
    <row r="5009" customFormat="false" ht="15" hidden="false" customHeight="false" outlineLevel="0" collapsed="false">
      <c r="A5009" s="60" t="n">
        <v>46310</v>
      </c>
      <c r="B5009" s="0" t="n">
        <v>8</v>
      </c>
      <c r="C5009" s="0" t="n">
        <v>6835</v>
      </c>
      <c r="E5009" s="0" t="n">
        <v>0</v>
      </c>
      <c r="F5009" s="55" t="s">
        <v>1306</v>
      </c>
      <c r="I5009" s="55" t="s">
        <v>157</v>
      </c>
      <c r="L5009" s="0" t="n">
        <v>29</v>
      </c>
      <c r="U5009" s="0" t="n">
        <v>431</v>
      </c>
      <c r="V5009" s="0" t="n">
        <v>1</v>
      </c>
      <c r="W5009" s="60" t="n">
        <v>46282</v>
      </c>
      <c r="X5009" s="55" t="n">
        <f aca="false">IF(I5009="Male",0,1)</f>
        <v>1</v>
      </c>
      <c r="Y5009" s="55" t="n">
        <f aca="false">IF(OR(I5009="DNB",I5009="Dry DNB"),1,0)</f>
        <v>0</v>
      </c>
      <c r="Z5009" s="55" t="n">
        <f aca="false">IF(ISNUMBER(W5009),A5009-W5009,"")</f>
        <v>28</v>
      </c>
      <c r="AA5009" s="55" t="n">
        <f aca="false">MATCH(A5009,DATAS,0)</f>
        <v>2</v>
      </c>
      <c r="AB5009" s="55" t="n">
        <f aca="false">IF(AND(E5009&gt;0,OR(AND(B5009&gt;=1,B5009&lt;=6),B5009=10)),1,0)</f>
        <v>0</v>
      </c>
      <c r="AC5009" s="55" t="n">
        <f aca="false">IF(AND(E5009&gt;0,B5009=10),1,0)</f>
        <v>0</v>
      </c>
      <c r="AD5009" s="55" t="n">
        <f aca="false">IF(AND(C5008=C5009,AA5008=AA5009-1),AB5008,"")</f>
        <v>0</v>
      </c>
      <c r="AE5009" s="55" t="n">
        <f aca="false">IF(AND(C5008=C5009,AA5008=AA5009-1),AC5008,"")</f>
        <v>0</v>
      </c>
      <c r="AF5009" s="55" t="n">
        <f aca="false">IF(AA5009=1,"",IF(AND(AB5009=1,AD5009&lt;&gt;1),1,0))</f>
        <v>0</v>
      </c>
      <c r="AG5009" s="55" t="n">
        <f aca="false">IF(AA5009=1,"",IF(AND(AC5009=1,AE5009&lt;&gt;1),1,0))</f>
        <v>0</v>
      </c>
      <c r="AH5009" s="60" t="str">
        <f aca="false">IF(AND(E5009&gt;0,AA5009&lt;2,NOT(AND(C5010=C5009,AA5010=AA5009+1))),INDEX(DATAS,AA5009+1),"")</f>
        <v/>
      </c>
      <c r="AI5009" s="60" t="str">
        <f aca="false">IF(AND(AC5009=1,AA5009&lt;2),IF(AND(C5010=C5009,AA5010=AA5009+1),IF(AC5010=1,"",INDEX(DATAS,AA5009+1)),INDEX(DATAS,AA5009+1)),"")</f>
        <v/>
      </c>
    </row>
    <row r="5010" customFormat="false" ht="15" hidden="false" customHeight="false" outlineLevel="0" collapsed="false">
      <c r="A5010" s="60" t="n">
        <v>46309</v>
      </c>
      <c r="B5010" s="0" t="n">
        <v>8</v>
      </c>
      <c r="C5010" s="0" t="n">
        <v>6837</v>
      </c>
      <c r="E5010" s="0" t="n">
        <v>0</v>
      </c>
      <c r="F5010" s="55" t="s">
        <v>1307</v>
      </c>
      <c r="I5010" s="55" t="s">
        <v>157</v>
      </c>
      <c r="L5010" s="0" t="n">
        <v>36</v>
      </c>
      <c r="U5010" s="0" t="n">
        <v>429</v>
      </c>
      <c r="V5010" s="0" t="n">
        <v>1</v>
      </c>
      <c r="W5010" s="60" t="n">
        <v>46274</v>
      </c>
      <c r="X5010" s="55" t="n">
        <f aca="false">IF(I5010="Male",0,1)</f>
        <v>1</v>
      </c>
      <c r="Y5010" s="55" t="n">
        <f aca="false">IF(OR(I5010="DNB",I5010="Dry DNB"),1,0)</f>
        <v>0</v>
      </c>
      <c r="Z5010" s="55" t="n">
        <f aca="false">IF(ISNUMBER(W5010),A5010-W5010,"")</f>
        <v>35</v>
      </c>
      <c r="AA5010" s="55" t="n">
        <f aca="false">MATCH(A5010,DATAS,0)</f>
        <v>1</v>
      </c>
      <c r="AB5010" s="55" t="n">
        <f aca="false">IF(AND(E5010&gt;0,OR(AND(B5010&gt;=1,B5010&lt;=6),B5010=10)),1,0)</f>
        <v>0</v>
      </c>
      <c r="AC5010" s="55" t="n">
        <f aca="false">IF(AND(E5010&gt;0,B5010=10),1,0)</f>
        <v>0</v>
      </c>
      <c r="AD5010" s="0" t="str">
        <f aca="false">IF(AND(C5009=C5010,AA5009=AA5010-1),AB5009,"")</f>
        <v/>
      </c>
      <c r="AE5010" s="0" t="str">
        <f aca="false">IF(AND(C5009=C5010,AA5009=AA5010-1),AC5009,"")</f>
        <v/>
      </c>
      <c r="AF5010" s="0" t="str">
        <f aca="false">IF(AA5010=1,"",IF(AND(AB5010=1,AD5010&lt;&gt;1),1,0))</f>
        <v/>
      </c>
      <c r="AG5010" s="0" t="str">
        <f aca="false">IF(AA5010=1,"",IF(AND(AC5010=1,AE5010&lt;&gt;1),1,0))</f>
        <v/>
      </c>
      <c r="AH5010" s="60" t="str">
        <f aca="false">IF(AND(E5010&gt;0,AA5010&lt;2,NOT(AND(C5011=C5010,AA5011=AA5010+1))),INDEX(DATAS,AA5010+1),"")</f>
        <v/>
      </c>
      <c r="AI5010" s="60" t="str">
        <f aca="false">IF(AND(AC5010=1,AA5010&lt;2),IF(AND(C5011=C5010,AA5011=AA5010+1),IF(AC5011=1,"",INDEX(DATAS,AA5010+1)),INDEX(DATAS,AA5010+1)),"")</f>
        <v/>
      </c>
    </row>
    <row r="5011" customFormat="false" ht="15" hidden="false" customHeight="false" outlineLevel="0" collapsed="false">
      <c r="A5011" s="60" t="n">
        <v>46310</v>
      </c>
      <c r="B5011" s="0" t="n">
        <v>8</v>
      </c>
      <c r="C5011" s="0" t="n">
        <v>6837</v>
      </c>
      <c r="E5011" s="0" t="n">
        <v>0</v>
      </c>
      <c r="F5011" s="55" t="s">
        <v>1307</v>
      </c>
      <c r="I5011" s="55" t="s">
        <v>157</v>
      </c>
      <c r="L5011" s="0" t="n">
        <v>37</v>
      </c>
      <c r="U5011" s="0" t="n">
        <v>430</v>
      </c>
      <c r="V5011" s="0" t="n">
        <v>1</v>
      </c>
      <c r="W5011" s="60" t="n">
        <v>46274</v>
      </c>
      <c r="X5011" s="55" t="n">
        <f aca="false">IF(I5011="Male",0,1)</f>
        <v>1</v>
      </c>
      <c r="Y5011" s="55" t="n">
        <f aca="false">IF(OR(I5011="DNB",I5011="Dry DNB"),1,0)</f>
        <v>0</v>
      </c>
      <c r="Z5011" s="55" t="n">
        <f aca="false">IF(ISNUMBER(W5011),A5011-W5011,"")</f>
        <v>36</v>
      </c>
      <c r="AA5011" s="55" t="n">
        <f aca="false">MATCH(A5011,DATAS,0)</f>
        <v>2</v>
      </c>
      <c r="AB5011" s="55" t="n">
        <f aca="false">IF(AND(E5011&gt;0,OR(AND(B5011&gt;=1,B5011&lt;=6),B5011=10)),1,0)</f>
        <v>0</v>
      </c>
      <c r="AC5011" s="55" t="n">
        <f aca="false">IF(AND(E5011&gt;0,B5011=10),1,0)</f>
        <v>0</v>
      </c>
      <c r="AD5011" s="55" t="n">
        <f aca="false">IF(AND(C5010=C5011,AA5010=AA5011-1),AB5010,"")</f>
        <v>0</v>
      </c>
      <c r="AE5011" s="55" t="n">
        <f aca="false">IF(AND(C5010=C5011,AA5010=AA5011-1),AC5010,"")</f>
        <v>0</v>
      </c>
      <c r="AF5011" s="55" t="n">
        <f aca="false">IF(AA5011=1,"",IF(AND(AB5011=1,AD5011&lt;&gt;1),1,0))</f>
        <v>0</v>
      </c>
      <c r="AG5011" s="55" t="n">
        <f aca="false">IF(AA5011=1,"",IF(AND(AC5011=1,AE5011&lt;&gt;1),1,0))</f>
        <v>0</v>
      </c>
      <c r="AH5011" s="60" t="str">
        <f aca="false">IF(AND(E5011&gt;0,AA5011&lt;2,NOT(AND(C5012=C5011,AA5012=AA5011+1))),INDEX(DATAS,AA5011+1),"")</f>
        <v/>
      </c>
      <c r="AI5011" s="60" t="str">
        <f aca="false">IF(AND(AC5011=1,AA5011&lt;2),IF(AND(C5012=C5011,AA5012=AA5011+1),IF(AC5012=1,"",INDEX(DATAS,AA5011+1)),INDEX(DATAS,AA5011+1)),"")</f>
        <v/>
      </c>
    </row>
    <row r="5012" customFormat="false" ht="15" hidden="false" customHeight="false" outlineLevel="0" collapsed="false">
      <c r="A5012" s="60" t="n">
        <v>46309</v>
      </c>
      <c r="B5012" s="0" t="n">
        <v>11</v>
      </c>
      <c r="C5012" s="0" t="n">
        <v>6839</v>
      </c>
      <c r="E5012" s="0" t="n">
        <v>0</v>
      </c>
      <c r="F5012" s="55" t="s">
        <v>1308</v>
      </c>
      <c r="I5012" s="55" t="s">
        <v>187</v>
      </c>
      <c r="U5012" s="0" t="n">
        <v>428</v>
      </c>
      <c r="V5012" s="0" t="n">
        <v>2</v>
      </c>
      <c r="W5012" s="60" t="n">
        <v>46296</v>
      </c>
      <c r="X5012" s="55" t="n">
        <f aca="false">IF(I5012="Male",0,1)</f>
        <v>1</v>
      </c>
      <c r="Y5012" s="55" t="n">
        <f aca="false">IF(OR(I5012="DNB",I5012="Dry DNB"),1,0)</f>
        <v>0</v>
      </c>
      <c r="Z5012" s="55" t="n">
        <f aca="false">IF(ISNUMBER(W5012),A5012-W5012,"")</f>
        <v>13</v>
      </c>
      <c r="AA5012" s="55" t="n">
        <f aca="false">MATCH(A5012,DATAS,0)</f>
        <v>1</v>
      </c>
      <c r="AB5012" s="55" t="n">
        <f aca="false">IF(AND(E5012&gt;0,OR(AND(B5012&gt;=1,B5012&lt;=6),B5012=10)),1,0)</f>
        <v>0</v>
      </c>
      <c r="AC5012" s="55" t="n">
        <f aca="false">IF(AND(E5012&gt;0,B5012=10),1,0)</f>
        <v>0</v>
      </c>
      <c r="AD5012" s="0" t="str">
        <f aca="false">IF(AND(C5011=C5012,AA5011=AA5012-1),AB5011,"")</f>
        <v/>
      </c>
      <c r="AE5012" s="0" t="str">
        <f aca="false">IF(AND(C5011=C5012,AA5011=AA5012-1),AC5011,"")</f>
        <v/>
      </c>
      <c r="AF5012" s="0" t="str">
        <f aca="false">IF(AA5012=1,"",IF(AND(AB5012=1,AD5012&lt;&gt;1),1,0))</f>
        <v/>
      </c>
      <c r="AG5012" s="0" t="str">
        <f aca="false">IF(AA5012=1,"",IF(AND(AC5012=1,AE5012&lt;&gt;1),1,0))</f>
        <v/>
      </c>
      <c r="AH5012" s="60" t="str">
        <f aca="false">IF(AND(E5012&gt;0,AA5012&lt;2,NOT(AND(C5013=C5012,AA5013=AA5012+1))),INDEX(DATAS,AA5012+1),"")</f>
        <v/>
      </c>
      <c r="AI5012" s="60" t="str">
        <f aca="false">IF(AND(AC5012=1,AA5012&lt;2),IF(AND(C5013=C5012,AA5013=AA5012+1),IF(AC5013=1,"",INDEX(DATAS,AA5012+1)),INDEX(DATAS,AA5012+1)),"")</f>
        <v/>
      </c>
    </row>
    <row r="5013" customFormat="false" ht="15" hidden="false" customHeight="false" outlineLevel="0" collapsed="false">
      <c r="A5013" s="60" t="n">
        <v>46310</v>
      </c>
      <c r="B5013" s="0" t="n">
        <v>11</v>
      </c>
      <c r="C5013" s="0" t="n">
        <v>6839</v>
      </c>
      <c r="E5013" s="0" t="n">
        <v>0</v>
      </c>
      <c r="F5013" s="55" t="s">
        <v>1308</v>
      </c>
      <c r="I5013" s="55" t="s">
        <v>187</v>
      </c>
      <c r="U5013" s="0" t="n">
        <v>429</v>
      </c>
      <c r="V5013" s="0" t="n">
        <v>2</v>
      </c>
      <c r="W5013" s="60" t="n">
        <v>46296</v>
      </c>
      <c r="X5013" s="55" t="n">
        <f aca="false">IF(I5013="Male",0,1)</f>
        <v>1</v>
      </c>
      <c r="Y5013" s="55" t="n">
        <f aca="false">IF(OR(I5013="DNB",I5013="Dry DNB"),1,0)</f>
        <v>0</v>
      </c>
      <c r="Z5013" s="55" t="n">
        <f aca="false">IF(ISNUMBER(W5013),A5013-W5013,"")</f>
        <v>14</v>
      </c>
      <c r="AA5013" s="55" t="n">
        <f aca="false">MATCH(A5013,DATAS,0)</f>
        <v>2</v>
      </c>
      <c r="AB5013" s="55" t="n">
        <f aca="false">IF(AND(E5013&gt;0,OR(AND(B5013&gt;=1,B5013&lt;=6),B5013=10)),1,0)</f>
        <v>0</v>
      </c>
      <c r="AC5013" s="55" t="n">
        <f aca="false">IF(AND(E5013&gt;0,B5013=10),1,0)</f>
        <v>0</v>
      </c>
      <c r="AD5013" s="55" t="n">
        <f aca="false">IF(AND(C5012=C5013,AA5012=AA5013-1),AB5012,"")</f>
        <v>0</v>
      </c>
      <c r="AE5013" s="55" t="n">
        <f aca="false">IF(AND(C5012=C5013,AA5012=AA5013-1),AC5012,"")</f>
        <v>0</v>
      </c>
      <c r="AF5013" s="55" t="n">
        <f aca="false">IF(AA5013=1,"",IF(AND(AB5013=1,AD5013&lt;&gt;1),1,0))</f>
        <v>0</v>
      </c>
      <c r="AG5013" s="55" t="n">
        <f aca="false">IF(AA5013=1,"",IF(AND(AC5013=1,AE5013&lt;&gt;1),1,0))</f>
        <v>0</v>
      </c>
      <c r="AH5013" s="60" t="str">
        <f aca="false">IF(AND(E5013&gt;0,AA5013&lt;2,NOT(AND(C5014=C5013,AA5014=AA5013+1))),INDEX(DATAS,AA5013+1),"")</f>
        <v/>
      </c>
      <c r="AI5013" s="60" t="str">
        <f aca="false">IF(AND(AC5013=1,AA5013&lt;2),IF(AND(C5014=C5013,AA5014=AA5013+1),IF(AC5014=1,"",INDEX(DATAS,AA5013+1)),INDEX(DATAS,AA5013+1)),"")</f>
        <v/>
      </c>
    </row>
    <row r="5014" customFormat="false" ht="15" hidden="false" customHeight="false" outlineLevel="0" collapsed="false">
      <c r="A5014" s="60" t="n">
        <v>46309</v>
      </c>
      <c r="B5014" s="0" t="n">
        <v>11</v>
      </c>
      <c r="C5014" s="0" t="n">
        <v>6841</v>
      </c>
      <c r="E5014" s="0" t="n">
        <v>0</v>
      </c>
      <c r="F5014" s="55" t="s">
        <v>1309</v>
      </c>
      <c r="I5014" s="55" t="s">
        <v>187</v>
      </c>
      <c r="U5014" s="0" t="n">
        <v>487</v>
      </c>
      <c r="V5014" s="0" t="n">
        <v>1</v>
      </c>
      <c r="W5014" s="60" t="n">
        <v>46295</v>
      </c>
      <c r="X5014" s="55" t="n">
        <f aca="false">IF(I5014="Male",0,1)</f>
        <v>1</v>
      </c>
      <c r="Y5014" s="55" t="n">
        <f aca="false">IF(OR(I5014="DNB",I5014="Dry DNB"),1,0)</f>
        <v>0</v>
      </c>
      <c r="Z5014" s="55" t="n">
        <f aca="false">IF(ISNUMBER(W5014),A5014-W5014,"")</f>
        <v>14</v>
      </c>
      <c r="AA5014" s="55" t="n">
        <f aca="false">MATCH(A5014,DATAS,0)</f>
        <v>1</v>
      </c>
      <c r="AB5014" s="55" t="n">
        <f aca="false">IF(AND(E5014&gt;0,OR(AND(B5014&gt;=1,B5014&lt;=6),B5014=10)),1,0)</f>
        <v>0</v>
      </c>
      <c r="AC5014" s="55" t="n">
        <f aca="false">IF(AND(E5014&gt;0,B5014=10),1,0)</f>
        <v>0</v>
      </c>
      <c r="AD5014" s="0" t="str">
        <f aca="false">IF(AND(C5013=C5014,AA5013=AA5014-1),AB5013,"")</f>
        <v/>
      </c>
      <c r="AE5014" s="0" t="str">
        <f aca="false">IF(AND(C5013=C5014,AA5013=AA5014-1),AC5013,"")</f>
        <v/>
      </c>
      <c r="AF5014" s="0" t="str">
        <f aca="false">IF(AA5014=1,"",IF(AND(AB5014=1,AD5014&lt;&gt;1),1,0))</f>
        <v/>
      </c>
      <c r="AG5014" s="0" t="str">
        <f aca="false">IF(AA5014=1,"",IF(AND(AC5014=1,AE5014&lt;&gt;1),1,0))</f>
        <v/>
      </c>
      <c r="AH5014" s="60" t="str">
        <f aca="false">IF(AND(E5014&gt;0,AA5014&lt;2,NOT(AND(C5015=C5014,AA5015=AA5014+1))),INDEX(DATAS,AA5014+1),"")</f>
        <v/>
      </c>
      <c r="AI5014" s="60" t="str">
        <f aca="false">IF(AND(AC5014=1,AA5014&lt;2),IF(AND(C5015=C5014,AA5015=AA5014+1),IF(AC5015=1,"",INDEX(DATAS,AA5014+1)),INDEX(DATAS,AA5014+1)),"")</f>
        <v/>
      </c>
    </row>
    <row r="5015" customFormat="false" ht="15" hidden="false" customHeight="false" outlineLevel="0" collapsed="false">
      <c r="A5015" s="60" t="n">
        <v>46310</v>
      </c>
      <c r="B5015" s="0" t="n">
        <v>11</v>
      </c>
      <c r="C5015" s="0" t="n">
        <v>6841</v>
      </c>
      <c r="E5015" s="0" t="n">
        <v>0</v>
      </c>
      <c r="F5015" s="55" t="s">
        <v>1309</v>
      </c>
      <c r="I5015" s="55" t="s">
        <v>187</v>
      </c>
      <c r="U5015" s="0" t="n">
        <v>488</v>
      </c>
      <c r="V5015" s="0" t="n">
        <v>1</v>
      </c>
      <c r="W5015" s="60" t="n">
        <v>46295</v>
      </c>
      <c r="X5015" s="55" t="n">
        <f aca="false">IF(I5015="Male",0,1)</f>
        <v>1</v>
      </c>
      <c r="Y5015" s="55" t="n">
        <f aca="false">IF(OR(I5015="DNB",I5015="Dry DNB"),1,0)</f>
        <v>0</v>
      </c>
      <c r="Z5015" s="55" t="n">
        <f aca="false">IF(ISNUMBER(W5015),A5015-W5015,"")</f>
        <v>15</v>
      </c>
      <c r="AA5015" s="55" t="n">
        <f aca="false">MATCH(A5015,DATAS,0)</f>
        <v>2</v>
      </c>
      <c r="AB5015" s="55" t="n">
        <f aca="false">IF(AND(E5015&gt;0,OR(AND(B5015&gt;=1,B5015&lt;=6),B5015=10)),1,0)</f>
        <v>0</v>
      </c>
      <c r="AC5015" s="55" t="n">
        <f aca="false">IF(AND(E5015&gt;0,B5015=10),1,0)</f>
        <v>0</v>
      </c>
      <c r="AD5015" s="55" t="n">
        <f aca="false">IF(AND(C5014=C5015,AA5014=AA5015-1),AB5014,"")</f>
        <v>0</v>
      </c>
      <c r="AE5015" s="55" t="n">
        <f aca="false">IF(AND(C5014=C5015,AA5014=AA5015-1),AC5014,"")</f>
        <v>0</v>
      </c>
      <c r="AF5015" s="55" t="n">
        <f aca="false">IF(AA5015=1,"",IF(AND(AB5015=1,AD5015&lt;&gt;1),1,0))</f>
        <v>0</v>
      </c>
      <c r="AG5015" s="55" t="n">
        <f aca="false">IF(AA5015=1,"",IF(AND(AC5015=1,AE5015&lt;&gt;1),1,0))</f>
        <v>0</v>
      </c>
      <c r="AH5015" s="60" t="str">
        <f aca="false">IF(AND(E5015&gt;0,AA5015&lt;2,NOT(AND(C5016=C5015,AA5016=AA5015+1))),INDEX(DATAS,AA5015+1),"")</f>
        <v/>
      </c>
      <c r="AI5015" s="60" t="str">
        <f aca="false">IF(AND(AC5015=1,AA5015&lt;2),IF(AND(C5016=C5015,AA5016=AA5015+1),IF(AC5016=1,"",INDEX(DATAS,AA5015+1)),INDEX(DATAS,AA5015+1)),"")</f>
        <v/>
      </c>
    </row>
    <row r="5016" customFormat="false" ht="15" hidden="false" customHeight="false" outlineLevel="0" collapsed="false">
      <c r="A5016" s="60" t="n">
        <v>46309</v>
      </c>
      <c r="B5016" s="0" t="n">
        <v>11</v>
      </c>
      <c r="C5016" s="0" t="n">
        <v>6842</v>
      </c>
      <c r="E5016" s="0" t="n">
        <v>0</v>
      </c>
      <c r="F5016" s="55" t="s">
        <v>1310</v>
      </c>
      <c r="I5016" s="55" t="s">
        <v>187</v>
      </c>
      <c r="U5016" s="0" t="n">
        <v>427</v>
      </c>
      <c r="V5016" s="0" t="n">
        <v>1</v>
      </c>
      <c r="W5016" s="60" t="n">
        <v>46285</v>
      </c>
      <c r="X5016" s="55" t="n">
        <f aca="false">IF(I5016="Male",0,1)</f>
        <v>1</v>
      </c>
      <c r="Y5016" s="55" t="n">
        <f aca="false">IF(OR(I5016="DNB",I5016="Dry DNB"),1,0)</f>
        <v>0</v>
      </c>
      <c r="Z5016" s="55" t="n">
        <f aca="false">IF(ISNUMBER(W5016),A5016-W5016,"")</f>
        <v>24</v>
      </c>
      <c r="AA5016" s="55" t="n">
        <f aca="false">MATCH(A5016,DATAS,0)</f>
        <v>1</v>
      </c>
      <c r="AB5016" s="55" t="n">
        <f aca="false">IF(AND(E5016&gt;0,OR(AND(B5016&gt;=1,B5016&lt;=6),B5016=10)),1,0)</f>
        <v>0</v>
      </c>
      <c r="AC5016" s="55" t="n">
        <f aca="false">IF(AND(E5016&gt;0,B5016=10),1,0)</f>
        <v>0</v>
      </c>
      <c r="AD5016" s="0" t="str">
        <f aca="false">IF(AND(C5015=C5016,AA5015=AA5016-1),AB5015,"")</f>
        <v/>
      </c>
      <c r="AE5016" s="0" t="str">
        <f aca="false">IF(AND(C5015=C5016,AA5015=AA5016-1),AC5015,"")</f>
        <v/>
      </c>
      <c r="AF5016" s="0" t="str">
        <f aca="false">IF(AA5016=1,"",IF(AND(AB5016=1,AD5016&lt;&gt;1),1,0))</f>
        <v/>
      </c>
      <c r="AG5016" s="0" t="str">
        <f aca="false">IF(AA5016=1,"",IF(AND(AC5016=1,AE5016&lt;&gt;1),1,0))</f>
        <v/>
      </c>
      <c r="AH5016" s="60" t="str">
        <f aca="false">IF(AND(E5016&gt;0,AA5016&lt;2,NOT(AND(C5017=C5016,AA5017=AA5016+1))),INDEX(DATAS,AA5016+1),"")</f>
        <v/>
      </c>
      <c r="AI5016" s="60" t="str">
        <f aca="false">IF(AND(AC5016=1,AA5016&lt;2),IF(AND(C5017=C5016,AA5017=AA5016+1),IF(AC5017=1,"",INDEX(DATAS,AA5016+1)),INDEX(DATAS,AA5016+1)),"")</f>
        <v/>
      </c>
    </row>
    <row r="5017" customFormat="false" ht="15" hidden="false" customHeight="false" outlineLevel="0" collapsed="false">
      <c r="A5017" s="60" t="n">
        <v>46310</v>
      </c>
      <c r="B5017" s="0" t="n">
        <v>11</v>
      </c>
      <c r="C5017" s="0" t="n">
        <v>6842</v>
      </c>
      <c r="E5017" s="0" t="n">
        <v>0</v>
      </c>
      <c r="F5017" s="55" t="s">
        <v>1310</v>
      </c>
      <c r="I5017" s="55" t="s">
        <v>187</v>
      </c>
      <c r="U5017" s="0" t="n">
        <v>428</v>
      </c>
      <c r="V5017" s="0" t="n">
        <v>1</v>
      </c>
      <c r="W5017" s="60" t="n">
        <v>46285</v>
      </c>
      <c r="X5017" s="55" t="n">
        <f aca="false">IF(I5017="Male",0,1)</f>
        <v>1</v>
      </c>
      <c r="Y5017" s="55" t="n">
        <f aca="false">IF(OR(I5017="DNB",I5017="Dry DNB"),1,0)</f>
        <v>0</v>
      </c>
      <c r="Z5017" s="55" t="n">
        <f aca="false">IF(ISNUMBER(W5017),A5017-W5017,"")</f>
        <v>25</v>
      </c>
      <c r="AA5017" s="55" t="n">
        <f aca="false">MATCH(A5017,DATAS,0)</f>
        <v>2</v>
      </c>
      <c r="AB5017" s="55" t="n">
        <f aca="false">IF(AND(E5017&gt;0,OR(AND(B5017&gt;=1,B5017&lt;=6),B5017=10)),1,0)</f>
        <v>0</v>
      </c>
      <c r="AC5017" s="55" t="n">
        <f aca="false">IF(AND(E5017&gt;0,B5017=10),1,0)</f>
        <v>0</v>
      </c>
      <c r="AD5017" s="55" t="n">
        <f aca="false">IF(AND(C5016=C5017,AA5016=AA5017-1),AB5016,"")</f>
        <v>0</v>
      </c>
      <c r="AE5017" s="55" t="n">
        <f aca="false">IF(AND(C5016=C5017,AA5016=AA5017-1),AC5016,"")</f>
        <v>0</v>
      </c>
      <c r="AF5017" s="55" t="n">
        <f aca="false">IF(AA5017=1,"",IF(AND(AB5017=1,AD5017&lt;&gt;1),1,0))</f>
        <v>0</v>
      </c>
      <c r="AG5017" s="55" t="n">
        <f aca="false">IF(AA5017=1,"",IF(AND(AC5017=1,AE5017&lt;&gt;1),1,0))</f>
        <v>0</v>
      </c>
      <c r="AH5017" s="60" t="str">
        <f aca="false">IF(AND(E5017&gt;0,AA5017&lt;2,NOT(AND(C5018=C5017,AA5018=AA5017+1))),INDEX(DATAS,AA5017+1),"")</f>
        <v/>
      </c>
      <c r="AI5017" s="60" t="str">
        <f aca="false">IF(AND(AC5017=1,AA5017&lt;2),IF(AND(C5018=C5017,AA5018=AA5017+1),IF(AC5018=1,"",INDEX(DATAS,AA5017+1)),INDEX(DATAS,AA5017+1)),"")</f>
        <v/>
      </c>
    </row>
    <row r="5018" customFormat="false" ht="15" hidden="false" customHeight="false" outlineLevel="0" collapsed="false">
      <c r="A5018" s="60" t="n">
        <v>46309</v>
      </c>
      <c r="B5018" s="0" t="n">
        <v>13</v>
      </c>
      <c r="C5018" s="0" t="n">
        <v>6843</v>
      </c>
      <c r="E5018" s="0" t="n">
        <v>0</v>
      </c>
      <c r="F5018" s="55" t="s">
        <v>1310</v>
      </c>
      <c r="I5018" s="55" t="s">
        <v>177</v>
      </c>
      <c r="U5018" s="0" t="n">
        <v>427</v>
      </c>
      <c r="V5018" s="0" t="n">
        <v>0</v>
      </c>
      <c r="X5018" s="55" t="n">
        <f aca="false">IF(I5018="Male",0,1)</f>
        <v>1</v>
      </c>
      <c r="Y5018" s="55" t="n">
        <f aca="false">IF(OR(I5018="DNB",I5018="Dry DNB"),1,0)</f>
        <v>0</v>
      </c>
      <c r="Z5018" s="0" t="str">
        <f aca="false">IF(ISNUMBER(W5018),A5018-W5018,"")</f>
        <v/>
      </c>
      <c r="AA5018" s="55" t="n">
        <f aca="false">MATCH(A5018,DATAS,0)</f>
        <v>1</v>
      </c>
      <c r="AB5018" s="55" t="n">
        <f aca="false">IF(AND(E5018&gt;0,OR(AND(B5018&gt;=1,B5018&lt;=6),B5018=10)),1,0)</f>
        <v>0</v>
      </c>
      <c r="AC5018" s="55" t="n">
        <f aca="false">IF(AND(E5018&gt;0,B5018=10),1,0)</f>
        <v>0</v>
      </c>
      <c r="AD5018" s="0" t="str">
        <f aca="false">IF(AND(C5017=C5018,AA5017=AA5018-1),AB5017,"")</f>
        <v/>
      </c>
      <c r="AE5018" s="0" t="str">
        <f aca="false">IF(AND(C5017=C5018,AA5017=AA5018-1),AC5017,"")</f>
        <v/>
      </c>
      <c r="AF5018" s="0" t="str">
        <f aca="false">IF(AA5018=1,"",IF(AND(AB5018=1,AD5018&lt;&gt;1),1,0))</f>
        <v/>
      </c>
      <c r="AG5018" s="0" t="str">
        <f aca="false">IF(AA5018=1,"",IF(AND(AC5018=1,AE5018&lt;&gt;1),1,0))</f>
        <v/>
      </c>
      <c r="AH5018" s="60" t="str">
        <f aca="false">IF(AND(E5018&gt;0,AA5018&lt;2,NOT(AND(C5019=C5018,AA5019=AA5018+1))),INDEX(DATAS,AA5018+1),"")</f>
        <v/>
      </c>
      <c r="AI5018" s="60" t="str">
        <f aca="false">IF(AND(AC5018=1,AA5018&lt;2),IF(AND(C5019=C5018,AA5019=AA5018+1),IF(AC5019=1,"",INDEX(DATAS,AA5018+1)),INDEX(DATAS,AA5018+1)),"")</f>
        <v/>
      </c>
    </row>
    <row r="5019" customFormat="false" ht="15" hidden="false" customHeight="false" outlineLevel="0" collapsed="false">
      <c r="A5019" s="60" t="n">
        <v>46310</v>
      </c>
      <c r="B5019" s="0" t="n">
        <v>13</v>
      </c>
      <c r="C5019" s="0" t="n">
        <v>6843</v>
      </c>
      <c r="E5019" s="0" t="n">
        <v>0</v>
      </c>
      <c r="F5019" s="55" t="s">
        <v>1310</v>
      </c>
      <c r="I5019" s="55" t="s">
        <v>177</v>
      </c>
      <c r="U5019" s="0" t="n">
        <v>428</v>
      </c>
      <c r="V5019" s="0" t="n">
        <v>0</v>
      </c>
      <c r="X5019" s="55" t="n">
        <f aca="false">IF(I5019="Male",0,1)</f>
        <v>1</v>
      </c>
      <c r="Y5019" s="55" t="n">
        <f aca="false">IF(OR(I5019="DNB",I5019="Dry DNB"),1,0)</f>
        <v>0</v>
      </c>
      <c r="Z5019" s="0" t="str">
        <f aca="false">IF(ISNUMBER(W5019),A5019-W5019,"")</f>
        <v/>
      </c>
      <c r="AA5019" s="55" t="n">
        <f aca="false">MATCH(A5019,DATAS,0)</f>
        <v>2</v>
      </c>
      <c r="AB5019" s="55" t="n">
        <f aca="false">IF(AND(E5019&gt;0,OR(AND(B5019&gt;=1,B5019&lt;=6),B5019=10)),1,0)</f>
        <v>0</v>
      </c>
      <c r="AC5019" s="55" t="n">
        <f aca="false">IF(AND(E5019&gt;0,B5019=10),1,0)</f>
        <v>0</v>
      </c>
      <c r="AD5019" s="55" t="n">
        <f aca="false">IF(AND(C5018=C5019,AA5018=AA5019-1),AB5018,"")</f>
        <v>0</v>
      </c>
      <c r="AE5019" s="55" t="n">
        <f aca="false">IF(AND(C5018=C5019,AA5018=AA5019-1),AC5018,"")</f>
        <v>0</v>
      </c>
      <c r="AF5019" s="55" t="n">
        <f aca="false">IF(AA5019=1,"",IF(AND(AB5019=1,AD5019&lt;&gt;1),1,0))</f>
        <v>0</v>
      </c>
      <c r="AG5019" s="55" t="n">
        <f aca="false">IF(AA5019=1,"",IF(AND(AC5019=1,AE5019&lt;&gt;1),1,0))</f>
        <v>0</v>
      </c>
      <c r="AH5019" s="60" t="str">
        <f aca="false">IF(AND(E5019&gt;0,AA5019&lt;2,NOT(AND(C5020=C5019,AA5020=AA5019+1))),INDEX(DATAS,AA5019+1),"")</f>
        <v/>
      </c>
      <c r="AI5019" s="60" t="str">
        <f aca="false">IF(AND(AC5019=1,AA5019&lt;2),IF(AND(C5020=C5019,AA5020=AA5019+1),IF(AC5020=1,"",INDEX(DATAS,AA5019+1)),INDEX(DATAS,AA5019+1)),"")</f>
        <v/>
      </c>
    </row>
    <row r="5020" customFormat="false" ht="15" hidden="false" customHeight="false" outlineLevel="0" collapsed="false">
      <c r="A5020" s="60" t="n">
        <v>46309</v>
      </c>
      <c r="B5020" s="0" t="n">
        <v>11</v>
      </c>
      <c r="C5020" s="0" t="n">
        <v>6845</v>
      </c>
      <c r="E5020" s="0" t="n">
        <v>0</v>
      </c>
      <c r="F5020" s="55" t="s">
        <v>1310</v>
      </c>
      <c r="I5020" s="55" t="s">
        <v>187</v>
      </c>
      <c r="U5020" s="0" t="n">
        <v>427</v>
      </c>
      <c r="V5020" s="0" t="n">
        <v>2</v>
      </c>
      <c r="W5020" s="60" t="n">
        <v>46302</v>
      </c>
      <c r="X5020" s="55" t="n">
        <f aca="false">IF(I5020="Male",0,1)</f>
        <v>1</v>
      </c>
      <c r="Y5020" s="55" t="n">
        <f aca="false">IF(OR(I5020="DNB",I5020="Dry DNB"),1,0)</f>
        <v>0</v>
      </c>
      <c r="Z5020" s="55" t="n">
        <f aca="false">IF(ISNUMBER(W5020),A5020-W5020,"")</f>
        <v>7</v>
      </c>
      <c r="AA5020" s="55" t="n">
        <f aca="false">MATCH(A5020,DATAS,0)</f>
        <v>1</v>
      </c>
      <c r="AB5020" s="55" t="n">
        <f aca="false">IF(AND(E5020&gt;0,OR(AND(B5020&gt;=1,B5020&lt;=6),B5020=10)),1,0)</f>
        <v>0</v>
      </c>
      <c r="AC5020" s="55" t="n">
        <f aca="false">IF(AND(E5020&gt;0,B5020=10),1,0)</f>
        <v>0</v>
      </c>
      <c r="AD5020" s="0" t="str">
        <f aca="false">IF(AND(C5019=C5020,AA5019=AA5020-1),AB5019,"")</f>
        <v/>
      </c>
      <c r="AE5020" s="0" t="str">
        <f aca="false">IF(AND(C5019=C5020,AA5019=AA5020-1),AC5019,"")</f>
        <v/>
      </c>
      <c r="AF5020" s="0" t="str">
        <f aca="false">IF(AA5020=1,"",IF(AND(AB5020=1,AD5020&lt;&gt;1),1,0))</f>
        <v/>
      </c>
      <c r="AG5020" s="0" t="str">
        <f aca="false">IF(AA5020=1,"",IF(AND(AC5020=1,AE5020&lt;&gt;1),1,0))</f>
        <v/>
      </c>
      <c r="AH5020" s="60" t="str">
        <f aca="false">IF(AND(E5020&gt;0,AA5020&lt;2,NOT(AND(C5021=C5020,AA5021=AA5020+1))),INDEX(DATAS,AA5020+1),"")</f>
        <v/>
      </c>
      <c r="AI5020" s="60" t="str">
        <f aca="false">IF(AND(AC5020=1,AA5020&lt;2),IF(AND(C5021=C5020,AA5021=AA5020+1),IF(AC5021=1,"",INDEX(DATAS,AA5020+1)),INDEX(DATAS,AA5020+1)),"")</f>
        <v/>
      </c>
    </row>
    <row r="5021" customFormat="false" ht="15" hidden="false" customHeight="false" outlineLevel="0" collapsed="false">
      <c r="A5021" s="60" t="n">
        <v>46310</v>
      </c>
      <c r="B5021" s="0" t="n">
        <v>11</v>
      </c>
      <c r="C5021" s="0" t="n">
        <v>6845</v>
      </c>
      <c r="E5021" s="0" t="n">
        <v>0</v>
      </c>
      <c r="F5021" s="55" t="s">
        <v>1310</v>
      </c>
      <c r="I5021" s="55" t="s">
        <v>187</v>
      </c>
      <c r="U5021" s="0" t="n">
        <v>428</v>
      </c>
      <c r="V5021" s="0" t="n">
        <v>2</v>
      </c>
      <c r="W5021" s="60" t="n">
        <v>46302</v>
      </c>
      <c r="X5021" s="55" t="n">
        <f aca="false">IF(I5021="Male",0,1)</f>
        <v>1</v>
      </c>
      <c r="Y5021" s="55" t="n">
        <f aca="false">IF(OR(I5021="DNB",I5021="Dry DNB"),1,0)</f>
        <v>0</v>
      </c>
      <c r="Z5021" s="55" t="n">
        <f aca="false">IF(ISNUMBER(W5021),A5021-W5021,"")</f>
        <v>8</v>
      </c>
      <c r="AA5021" s="55" t="n">
        <f aca="false">MATCH(A5021,DATAS,0)</f>
        <v>2</v>
      </c>
      <c r="AB5021" s="55" t="n">
        <f aca="false">IF(AND(E5021&gt;0,OR(AND(B5021&gt;=1,B5021&lt;=6),B5021=10)),1,0)</f>
        <v>0</v>
      </c>
      <c r="AC5021" s="55" t="n">
        <f aca="false">IF(AND(E5021&gt;0,B5021=10),1,0)</f>
        <v>0</v>
      </c>
      <c r="AD5021" s="55" t="n">
        <f aca="false">IF(AND(C5020=C5021,AA5020=AA5021-1),AB5020,"")</f>
        <v>0</v>
      </c>
      <c r="AE5021" s="55" t="n">
        <f aca="false">IF(AND(C5020=C5021,AA5020=AA5021-1),AC5020,"")</f>
        <v>0</v>
      </c>
      <c r="AF5021" s="55" t="n">
        <f aca="false">IF(AA5021=1,"",IF(AND(AB5021=1,AD5021&lt;&gt;1),1,0))</f>
        <v>0</v>
      </c>
      <c r="AG5021" s="55" t="n">
        <f aca="false">IF(AA5021=1,"",IF(AND(AC5021=1,AE5021&lt;&gt;1),1,0))</f>
        <v>0</v>
      </c>
      <c r="AH5021" s="60" t="str">
        <f aca="false">IF(AND(E5021&gt;0,AA5021&lt;2,NOT(AND(C5022=C5021,AA5022=AA5021+1))),INDEX(DATAS,AA5021+1),"")</f>
        <v/>
      </c>
      <c r="AI5021" s="60" t="str">
        <f aca="false">IF(AND(AC5021=1,AA5021&lt;2),IF(AND(C5022=C5021,AA5022=AA5021+1),IF(AC5022=1,"",INDEX(DATAS,AA5021+1)),INDEX(DATAS,AA5021+1)),"")</f>
        <v/>
      </c>
    </row>
    <row r="5022" customFormat="false" ht="15" hidden="false" customHeight="false" outlineLevel="0" collapsed="false">
      <c r="A5022" s="60" t="n">
        <v>46309</v>
      </c>
      <c r="B5022" s="0" t="n">
        <v>11</v>
      </c>
      <c r="C5022" s="0" t="n">
        <v>6846</v>
      </c>
      <c r="E5022" s="0" t="n">
        <v>0</v>
      </c>
      <c r="F5022" s="55" t="s">
        <v>1311</v>
      </c>
      <c r="I5022" s="55" t="s">
        <v>187</v>
      </c>
      <c r="U5022" s="0" t="n">
        <v>426</v>
      </c>
      <c r="V5022" s="0" t="n">
        <v>1</v>
      </c>
      <c r="W5022" s="60" t="n">
        <v>46296</v>
      </c>
      <c r="X5022" s="55" t="n">
        <f aca="false">IF(I5022="Male",0,1)</f>
        <v>1</v>
      </c>
      <c r="Y5022" s="55" t="n">
        <f aca="false">IF(OR(I5022="DNB",I5022="Dry DNB"),1,0)</f>
        <v>0</v>
      </c>
      <c r="Z5022" s="55" t="n">
        <f aca="false">IF(ISNUMBER(W5022),A5022-W5022,"")</f>
        <v>13</v>
      </c>
      <c r="AA5022" s="55" t="n">
        <f aca="false">MATCH(A5022,DATAS,0)</f>
        <v>1</v>
      </c>
      <c r="AB5022" s="55" t="n">
        <f aca="false">IF(AND(E5022&gt;0,OR(AND(B5022&gt;=1,B5022&lt;=6),B5022=10)),1,0)</f>
        <v>0</v>
      </c>
      <c r="AC5022" s="55" t="n">
        <f aca="false">IF(AND(E5022&gt;0,B5022=10),1,0)</f>
        <v>0</v>
      </c>
      <c r="AD5022" s="0" t="str">
        <f aca="false">IF(AND(C5021=C5022,AA5021=AA5022-1),AB5021,"")</f>
        <v/>
      </c>
      <c r="AE5022" s="0" t="str">
        <f aca="false">IF(AND(C5021=C5022,AA5021=AA5022-1),AC5021,"")</f>
        <v/>
      </c>
      <c r="AF5022" s="0" t="str">
        <f aca="false">IF(AA5022=1,"",IF(AND(AB5022=1,AD5022&lt;&gt;1),1,0))</f>
        <v/>
      </c>
      <c r="AG5022" s="0" t="str">
        <f aca="false">IF(AA5022=1,"",IF(AND(AC5022=1,AE5022&lt;&gt;1),1,0))</f>
        <v/>
      </c>
      <c r="AH5022" s="60" t="str">
        <f aca="false">IF(AND(E5022&gt;0,AA5022&lt;2,NOT(AND(C5023=C5022,AA5023=AA5022+1))),INDEX(DATAS,AA5022+1),"")</f>
        <v/>
      </c>
      <c r="AI5022" s="60" t="str">
        <f aca="false">IF(AND(AC5022=1,AA5022&lt;2),IF(AND(C5023=C5022,AA5023=AA5022+1),IF(AC5023=1,"",INDEX(DATAS,AA5022+1)),INDEX(DATAS,AA5022+1)),"")</f>
        <v/>
      </c>
    </row>
    <row r="5023" customFormat="false" ht="15" hidden="false" customHeight="false" outlineLevel="0" collapsed="false">
      <c r="A5023" s="60" t="n">
        <v>46310</v>
      </c>
      <c r="B5023" s="0" t="n">
        <v>11</v>
      </c>
      <c r="C5023" s="0" t="n">
        <v>6846</v>
      </c>
      <c r="E5023" s="0" t="n">
        <v>0</v>
      </c>
      <c r="F5023" s="55" t="s">
        <v>1311</v>
      </c>
      <c r="I5023" s="55" t="s">
        <v>187</v>
      </c>
      <c r="U5023" s="0" t="n">
        <v>427</v>
      </c>
      <c r="V5023" s="0" t="n">
        <v>1</v>
      </c>
      <c r="W5023" s="60" t="n">
        <v>46296</v>
      </c>
      <c r="X5023" s="55" t="n">
        <f aca="false">IF(I5023="Male",0,1)</f>
        <v>1</v>
      </c>
      <c r="Y5023" s="55" t="n">
        <f aca="false">IF(OR(I5023="DNB",I5023="Dry DNB"),1,0)</f>
        <v>0</v>
      </c>
      <c r="Z5023" s="55" t="n">
        <f aca="false">IF(ISNUMBER(W5023),A5023-W5023,"")</f>
        <v>14</v>
      </c>
      <c r="AA5023" s="55" t="n">
        <f aca="false">MATCH(A5023,DATAS,0)</f>
        <v>2</v>
      </c>
      <c r="AB5023" s="55" t="n">
        <f aca="false">IF(AND(E5023&gt;0,OR(AND(B5023&gt;=1,B5023&lt;=6),B5023=10)),1,0)</f>
        <v>0</v>
      </c>
      <c r="AC5023" s="55" t="n">
        <f aca="false">IF(AND(E5023&gt;0,B5023=10),1,0)</f>
        <v>0</v>
      </c>
      <c r="AD5023" s="55" t="n">
        <f aca="false">IF(AND(C5022=C5023,AA5022=AA5023-1),AB5022,"")</f>
        <v>0</v>
      </c>
      <c r="AE5023" s="55" t="n">
        <f aca="false">IF(AND(C5022=C5023,AA5022=AA5023-1),AC5022,"")</f>
        <v>0</v>
      </c>
      <c r="AF5023" s="55" t="n">
        <f aca="false">IF(AA5023=1,"",IF(AND(AB5023=1,AD5023&lt;&gt;1),1,0))</f>
        <v>0</v>
      </c>
      <c r="AG5023" s="55" t="n">
        <f aca="false">IF(AA5023=1,"",IF(AND(AC5023=1,AE5023&lt;&gt;1),1,0))</f>
        <v>0</v>
      </c>
      <c r="AH5023" s="60" t="str">
        <f aca="false">IF(AND(E5023&gt;0,AA5023&lt;2,NOT(AND(C5024=C5023,AA5024=AA5023+1))),INDEX(DATAS,AA5023+1),"")</f>
        <v/>
      </c>
      <c r="AI5023" s="60" t="str">
        <f aca="false">IF(AND(AC5023=1,AA5023&lt;2),IF(AND(C5024=C5023,AA5024=AA5023+1),IF(AC5024=1,"",INDEX(DATAS,AA5023+1)),INDEX(DATAS,AA5023+1)),"")</f>
        <v/>
      </c>
    </row>
    <row r="5024" customFormat="false" ht="15" hidden="false" customHeight="false" outlineLevel="0" collapsed="false">
      <c r="A5024" s="60" t="n">
        <v>46309</v>
      </c>
      <c r="B5024" s="0" t="n">
        <v>8</v>
      </c>
      <c r="C5024" s="0" t="n">
        <v>6847</v>
      </c>
      <c r="E5024" s="0" t="n">
        <v>0</v>
      </c>
      <c r="F5024" s="55" t="s">
        <v>1312</v>
      </c>
      <c r="I5024" s="55" t="s">
        <v>157</v>
      </c>
      <c r="L5024" s="0" t="n">
        <v>33</v>
      </c>
      <c r="U5024" s="0" t="n">
        <v>425</v>
      </c>
      <c r="V5024" s="0" t="n">
        <v>1</v>
      </c>
      <c r="W5024" s="60" t="n">
        <v>46277</v>
      </c>
      <c r="X5024" s="55" t="n">
        <f aca="false">IF(I5024="Male",0,1)</f>
        <v>1</v>
      </c>
      <c r="Y5024" s="55" t="n">
        <f aca="false">IF(OR(I5024="DNB",I5024="Dry DNB"),1,0)</f>
        <v>0</v>
      </c>
      <c r="Z5024" s="55" t="n">
        <f aca="false">IF(ISNUMBER(W5024),A5024-W5024,"")</f>
        <v>32</v>
      </c>
      <c r="AA5024" s="55" t="n">
        <f aca="false">MATCH(A5024,DATAS,0)</f>
        <v>1</v>
      </c>
      <c r="AB5024" s="55" t="n">
        <f aca="false">IF(AND(E5024&gt;0,OR(AND(B5024&gt;=1,B5024&lt;=6),B5024=10)),1,0)</f>
        <v>0</v>
      </c>
      <c r="AC5024" s="55" t="n">
        <f aca="false">IF(AND(E5024&gt;0,B5024=10),1,0)</f>
        <v>0</v>
      </c>
      <c r="AD5024" s="0" t="str">
        <f aca="false">IF(AND(C5023=C5024,AA5023=AA5024-1),AB5023,"")</f>
        <v/>
      </c>
      <c r="AE5024" s="0" t="str">
        <f aca="false">IF(AND(C5023=C5024,AA5023=AA5024-1),AC5023,"")</f>
        <v/>
      </c>
      <c r="AF5024" s="0" t="str">
        <f aca="false">IF(AA5024=1,"",IF(AND(AB5024=1,AD5024&lt;&gt;1),1,0))</f>
        <v/>
      </c>
      <c r="AG5024" s="0" t="str">
        <f aca="false">IF(AA5024=1,"",IF(AND(AC5024=1,AE5024&lt;&gt;1),1,0))</f>
        <v/>
      </c>
      <c r="AH5024" s="60" t="str">
        <f aca="false">IF(AND(E5024&gt;0,AA5024&lt;2,NOT(AND(C5025=C5024,AA5025=AA5024+1))),INDEX(DATAS,AA5024+1),"")</f>
        <v/>
      </c>
      <c r="AI5024" s="60" t="str">
        <f aca="false">IF(AND(AC5024=1,AA5024&lt;2),IF(AND(C5025=C5024,AA5025=AA5024+1),IF(AC5025=1,"",INDEX(DATAS,AA5024+1)),INDEX(DATAS,AA5024+1)),"")</f>
        <v/>
      </c>
    </row>
    <row r="5025" customFormat="false" ht="15" hidden="false" customHeight="false" outlineLevel="0" collapsed="false">
      <c r="A5025" s="60" t="n">
        <v>46310</v>
      </c>
      <c r="B5025" s="0" t="n">
        <v>8</v>
      </c>
      <c r="C5025" s="0" t="n">
        <v>6847</v>
      </c>
      <c r="E5025" s="0" t="n">
        <v>0</v>
      </c>
      <c r="F5025" s="55" t="s">
        <v>1312</v>
      </c>
      <c r="I5025" s="55" t="s">
        <v>157</v>
      </c>
      <c r="L5025" s="0" t="n">
        <v>34</v>
      </c>
      <c r="U5025" s="0" t="n">
        <v>426</v>
      </c>
      <c r="V5025" s="0" t="n">
        <v>1</v>
      </c>
      <c r="W5025" s="60" t="n">
        <v>46277</v>
      </c>
      <c r="X5025" s="55" t="n">
        <f aca="false">IF(I5025="Male",0,1)</f>
        <v>1</v>
      </c>
      <c r="Y5025" s="55" t="n">
        <f aca="false">IF(OR(I5025="DNB",I5025="Dry DNB"),1,0)</f>
        <v>0</v>
      </c>
      <c r="Z5025" s="55" t="n">
        <f aca="false">IF(ISNUMBER(W5025),A5025-W5025,"")</f>
        <v>33</v>
      </c>
      <c r="AA5025" s="55" t="n">
        <f aca="false">MATCH(A5025,DATAS,0)</f>
        <v>2</v>
      </c>
      <c r="AB5025" s="55" t="n">
        <f aca="false">IF(AND(E5025&gt;0,OR(AND(B5025&gt;=1,B5025&lt;=6),B5025=10)),1,0)</f>
        <v>0</v>
      </c>
      <c r="AC5025" s="55" t="n">
        <f aca="false">IF(AND(E5025&gt;0,B5025=10),1,0)</f>
        <v>0</v>
      </c>
      <c r="AD5025" s="55" t="n">
        <f aca="false">IF(AND(C5024=C5025,AA5024=AA5025-1),AB5024,"")</f>
        <v>0</v>
      </c>
      <c r="AE5025" s="55" t="n">
        <f aca="false">IF(AND(C5024=C5025,AA5024=AA5025-1),AC5024,"")</f>
        <v>0</v>
      </c>
      <c r="AF5025" s="55" t="n">
        <f aca="false">IF(AA5025=1,"",IF(AND(AB5025=1,AD5025&lt;&gt;1),1,0))</f>
        <v>0</v>
      </c>
      <c r="AG5025" s="55" t="n">
        <f aca="false">IF(AA5025=1,"",IF(AND(AC5025=1,AE5025&lt;&gt;1),1,0))</f>
        <v>0</v>
      </c>
      <c r="AH5025" s="60" t="str">
        <f aca="false">IF(AND(E5025&gt;0,AA5025&lt;2,NOT(AND(C5026=C5025,AA5026=AA5025+1))),INDEX(DATAS,AA5025+1),"")</f>
        <v/>
      </c>
      <c r="AI5025" s="60" t="str">
        <f aca="false">IF(AND(AC5025=1,AA5025&lt;2),IF(AND(C5026=C5025,AA5026=AA5025+1),IF(AC5026=1,"",INDEX(DATAS,AA5025+1)),INDEX(DATAS,AA5025+1)),"")</f>
        <v/>
      </c>
    </row>
    <row r="5026" customFormat="false" ht="15" hidden="false" customHeight="false" outlineLevel="0" collapsed="false">
      <c r="A5026" s="60" t="n">
        <v>46309</v>
      </c>
      <c r="B5026" s="0" t="n">
        <v>8</v>
      </c>
      <c r="C5026" s="0" t="n">
        <v>6848</v>
      </c>
      <c r="E5026" s="0" t="n">
        <v>0</v>
      </c>
      <c r="F5026" s="55" t="s">
        <v>1313</v>
      </c>
      <c r="I5026" s="55" t="s">
        <v>157</v>
      </c>
      <c r="L5026" s="0" t="n">
        <v>28</v>
      </c>
      <c r="U5026" s="0" t="n">
        <v>424</v>
      </c>
      <c r="V5026" s="0" t="n">
        <v>1</v>
      </c>
      <c r="W5026" s="60" t="n">
        <v>46282</v>
      </c>
      <c r="X5026" s="55" t="n">
        <f aca="false">IF(I5026="Male",0,1)</f>
        <v>1</v>
      </c>
      <c r="Y5026" s="55" t="n">
        <f aca="false">IF(OR(I5026="DNB",I5026="Dry DNB"),1,0)</f>
        <v>0</v>
      </c>
      <c r="Z5026" s="55" t="n">
        <f aca="false">IF(ISNUMBER(W5026),A5026-W5026,"")</f>
        <v>27</v>
      </c>
      <c r="AA5026" s="55" t="n">
        <f aca="false">MATCH(A5026,DATAS,0)</f>
        <v>1</v>
      </c>
      <c r="AB5026" s="55" t="n">
        <f aca="false">IF(AND(E5026&gt;0,OR(AND(B5026&gt;=1,B5026&lt;=6),B5026=10)),1,0)</f>
        <v>0</v>
      </c>
      <c r="AC5026" s="55" t="n">
        <f aca="false">IF(AND(E5026&gt;0,B5026=10),1,0)</f>
        <v>0</v>
      </c>
      <c r="AD5026" s="0" t="str">
        <f aca="false">IF(AND(C5025=C5026,AA5025=AA5026-1),AB5025,"")</f>
        <v/>
      </c>
      <c r="AE5026" s="0" t="str">
        <f aca="false">IF(AND(C5025=C5026,AA5025=AA5026-1),AC5025,"")</f>
        <v/>
      </c>
      <c r="AF5026" s="0" t="str">
        <f aca="false">IF(AA5026=1,"",IF(AND(AB5026=1,AD5026&lt;&gt;1),1,0))</f>
        <v/>
      </c>
      <c r="AG5026" s="0" t="str">
        <f aca="false">IF(AA5026=1,"",IF(AND(AC5026=1,AE5026&lt;&gt;1),1,0))</f>
        <v/>
      </c>
      <c r="AH5026" s="60" t="str">
        <f aca="false">IF(AND(E5026&gt;0,AA5026&lt;2,NOT(AND(C5027=C5026,AA5027=AA5026+1))),INDEX(DATAS,AA5026+1),"")</f>
        <v/>
      </c>
      <c r="AI5026" s="60" t="str">
        <f aca="false">IF(AND(AC5026=1,AA5026&lt;2),IF(AND(C5027=C5026,AA5027=AA5026+1),IF(AC5027=1,"",INDEX(DATAS,AA5026+1)),INDEX(DATAS,AA5026+1)),"")</f>
        <v/>
      </c>
    </row>
    <row r="5027" customFormat="false" ht="15" hidden="false" customHeight="false" outlineLevel="0" collapsed="false">
      <c r="A5027" s="60" t="n">
        <v>46310</v>
      </c>
      <c r="B5027" s="0" t="n">
        <v>8</v>
      </c>
      <c r="C5027" s="0" t="n">
        <v>6848</v>
      </c>
      <c r="E5027" s="0" t="n">
        <v>0</v>
      </c>
      <c r="F5027" s="55" t="s">
        <v>1313</v>
      </c>
      <c r="I5027" s="55" t="s">
        <v>157</v>
      </c>
      <c r="L5027" s="0" t="n">
        <v>29</v>
      </c>
      <c r="U5027" s="0" t="n">
        <v>425</v>
      </c>
      <c r="V5027" s="0" t="n">
        <v>1</v>
      </c>
      <c r="W5027" s="60" t="n">
        <v>46282</v>
      </c>
      <c r="X5027" s="55" t="n">
        <f aca="false">IF(I5027="Male",0,1)</f>
        <v>1</v>
      </c>
      <c r="Y5027" s="55" t="n">
        <f aca="false">IF(OR(I5027="DNB",I5027="Dry DNB"),1,0)</f>
        <v>0</v>
      </c>
      <c r="Z5027" s="55" t="n">
        <f aca="false">IF(ISNUMBER(W5027),A5027-W5027,"")</f>
        <v>28</v>
      </c>
      <c r="AA5027" s="55" t="n">
        <f aca="false">MATCH(A5027,DATAS,0)</f>
        <v>2</v>
      </c>
      <c r="AB5027" s="55" t="n">
        <f aca="false">IF(AND(E5027&gt;0,OR(AND(B5027&gt;=1,B5027&lt;=6),B5027=10)),1,0)</f>
        <v>0</v>
      </c>
      <c r="AC5027" s="55" t="n">
        <f aca="false">IF(AND(E5027&gt;0,B5027=10),1,0)</f>
        <v>0</v>
      </c>
      <c r="AD5027" s="55" t="n">
        <f aca="false">IF(AND(C5026=C5027,AA5026=AA5027-1),AB5026,"")</f>
        <v>0</v>
      </c>
      <c r="AE5027" s="55" t="n">
        <f aca="false">IF(AND(C5026=C5027,AA5026=AA5027-1),AC5026,"")</f>
        <v>0</v>
      </c>
      <c r="AF5027" s="55" t="n">
        <f aca="false">IF(AA5027=1,"",IF(AND(AB5027=1,AD5027&lt;&gt;1),1,0))</f>
        <v>0</v>
      </c>
      <c r="AG5027" s="55" t="n">
        <f aca="false">IF(AA5027=1,"",IF(AND(AC5027=1,AE5027&lt;&gt;1),1,0))</f>
        <v>0</v>
      </c>
      <c r="AH5027" s="60" t="str">
        <f aca="false">IF(AND(E5027&gt;0,AA5027&lt;2,NOT(AND(C5028=C5027,AA5028=AA5027+1))),INDEX(DATAS,AA5027+1),"")</f>
        <v/>
      </c>
      <c r="AI5027" s="60" t="str">
        <f aca="false">IF(AND(AC5027=1,AA5027&lt;2),IF(AND(C5028=C5027,AA5028=AA5027+1),IF(AC5028=1,"",INDEX(DATAS,AA5027+1)),INDEX(DATAS,AA5027+1)),"")</f>
        <v/>
      </c>
    </row>
    <row r="5028" customFormat="false" ht="15" hidden="false" customHeight="false" outlineLevel="0" collapsed="false">
      <c r="A5028" s="60" t="n">
        <v>46309</v>
      </c>
      <c r="B5028" s="0" t="n">
        <v>8</v>
      </c>
      <c r="C5028" s="0" t="n">
        <v>6849</v>
      </c>
      <c r="E5028" s="0" t="n">
        <v>0</v>
      </c>
      <c r="F5028" s="55" t="s">
        <v>1313</v>
      </c>
      <c r="I5028" s="55" t="s">
        <v>157</v>
      </c>
      <c r="L5028" s="0" t="n">
        <v>29</v>
      </c>
      <c r="U5028" s="0" t="n">
        <v>424</v>
      </c>
      <c r="V5028" s="0" t="n">
        <v>1</v>
      </c>
      <c r="W5028" s="60" t="n">
        <v>46281</v>
      </c>
      <c r="X5028" s="55" t="n">
        <f aca="false">IF(I5028="Male",0,1)</f>
        <v>1</v>
      </c>
      <c r="Y5028" s="55" t="n">
        <f aca="false">IF(OR(I5028="DNB",I5028="Dry DNB"),1,0)</f>
        <v>0</v>
      </c>
      <c r="Z5028" s="55" t="n">
        <f aca="false">IF(ISNUMBER(W5028),A5028-W5028,"")</f>
        <v>28</v>
      </c>
      <c r="AA5028" s="55" t="n">
        <f aca="false">MATCH(A5028,DATAS,0)</f>
        <v>1</v>
      </c>
      <c r="AB5028" s="55" t="n">
        <f aca="false">IF(AND(E5028&gt;0,OR(AND(B5028&gt;=1,B5028&lt;=6),B5028=10)),1,0)</f>
        <v>0</v>
      </c>
      <c r="AC5028" s="55" t="n">
        <f aca="false">IF(AND(E5028&gt;0,B5028=10),1,0)</f>
        <v>0</v>
      </c>
      <c r="AD5028" s="0" t="str">
        <f aca="false">IF(AND(C5027=C5028,AA5027=AA5028-1),AB5027,"")</f>
        <v/>
      </c>
      <c r="AE5028" s="0" t="str">
        <f aca="false">IF(AND(C5027=C5028,AA5027=AA5028-1),AC5027,"")</f>
        <v/>
      </c>
      <c r="AF5028" s="0" t="str">
        <f aca="false">IF(AA5028=1,"",IF(AND(AB5028=1,AD5028&lt;&gt;1),1,0))</f>
        <v/>
      </c>
      <c r="AG5028" s="0" t="str">
        <f aca="false">IF(AA5028=1,"",IF(AND(AC5028=1,AE5028&lt;&gt;1),1,0))</f>
        <v/>
      </c>
      <c r="AH5028" s="60" t="str">
        <f aca="false">IF(AND(E5028&gt;0,AA5028&lt;2,NOT(AND(C5029=C5028,AA5029=AA5028+1))),INDEX(DATAS,AA5028+1),"")</f>
        <v/>
      </c>
      <c r="AI5028" s="60" t="str">
        <f aca="false">IF(AND(AC5028=1,AA5028&lt;2),IF(AND(C5029=C5028,AA5029=AA5028+1),IF(AC5029=1,"",INDEX(DATAS,AA5028+1)),INDEX(DATAS,AA5028+1)),"")</f>
        <v/>
      </c>
    </row>
    <row r="5029" customFormat="false" ht="15" hidden="false" customHeight="false" outlineLevel="0" collapsed="false">
      <c r="A5029" s="60" t="n">
        <v>46310</v>
      </c>
      <c r="B5029" s="0" t="n">
        <v>8</v>
      </c>
      <c r="C5029" s="0" t="n">
        <v>6849</v>
      </c>
      <c r="E5029" s="0" t="n">
        <v>0</v>
      </c>
      <c r="F5029" s="55" t="s">
        <v>1313</v>
      </c>
      <c r="I5029" s="55" t="s">
        <v>157</v>
      </c>
      <c r="L5029" s="0" t="n">
        <v>30</v>
      </c>
      <c r="U5029" s="0" t="n">
        <v>425</v>
      </c>
      <c r="V5029" s="0" t="n">
        <v>1</v>
      </c>
      <c r="W5029" s="60" t="n">
        <v>46281</v>
      </c>
      <c r="X5029" s="55" t="n">
        <f aca="false">IF(I5029="Male",0,1)</f>
        <v>1</v>
      </c>
      <c r="Y5029" s="55" t="n">
        <f aca="false">IF(OR(I5029="DNB",I5029="Dry DNB"),1,0)</f>
        <v>0</v>
      </c>
      <c r="Z5029" s="55" t="n">
        <f aca="false">IF(ISNUMBER(W5029),A5029-W5029,"")</f>
        <v>29</v>
      </c>
      <c r="AA5029" s="55" t="n">
        <f aca="false">MATCH(A5029,DATAS,0)</f>
        <v>2</v>
      </c>
      <c r="AB5029" s="55" t="n">
        <f aca="false">IF(AND(E5029&gt;0,OR(AND(B5029&gt;=1,B5029&lt;=6),B5029=10)),1,0)</f>
        <v>0</v>
      </c>
      <c r="AC5029" s="55" t="n">
        <f aca="false">IF(AND(E5029&gt;0,B5029=10),1,0)</f>
        <v>0</v>
      </c>
      <c r="AD5029" s="55" t="n">
        <f aca="false">IF(AND(C5028=C5029,AA5028=AA5029-1),AB5028,"")</f>
        <v>0</v>
      </c>
      <c r="AE5029" s="55" t="n">
        <f aca="false">IF(AND(C5028=C5029,AA5028=AA5029-1),AC5028,"")</f>
        <v>0</v>
      </c>
      <c r="AF5029" s="55" t="n">
        <f aca="false">IF(AA5029=1,"",IF(AND(AB5029=1,AD5029&lt;&gt;1),1,0))</f>
        <v>0</v>
      </c>
      <c r="AG5029" s="55" t="n">
        <f aca="false">IF(AA5029=1,"",IF(AND(AC5029=1,AE5029&lt;&gt;1),1,0))</f>
        <v>0</v>
      </c>
      <c r="AH5029" s="60" t="str">
        <f aca="false">IF(AND(E5029&gt;0,AA5029&lt;2,NOT(AND(C5030=C5029,AA5030=AA5029+1))),INDEX(DATAS,AA5029+1),"")</f>
        <v/>
      </c>
      <c r="AI5029" s="60" t="str">
        <f aca="false">IF(AND(AC5029=1,AA5029&lt;2),IF(AND(C5030=C5029,AA5030=AA5029+1),IF(AC5030=1,"",INDEX(DATAS,AA5029+1)),INDEX(DATAS,AA5029+1)),"")</f>
        <v/>
      </c>
    </row>
    <row r="5030" customFormat="false" ht="15" hidden="false" customHeight="false" outlineLevel="0" collapsed="false">
      <c r="A5030" s="60" t="n">
        <v>46309</v>
      </c>
      <c r="B5030" s="0" t="n">
        <v>13</v>
      </c>
      <c r="C5030" s="0" t="n">
        <v>6850</v>
      </c>
      <c r="E5030" s="0" t="n">
        <v>0</v>
      </c>
      <c r="F5030" s="55" t="s">
        <v>1314</v>
      </c>
      <c r="I5030" s="55" t="s">
        <v>185</v>
      </c>
      <c r="U5030" s="0" t="n">
        <v>395</v>
      </c>
      <c r="V5030" s="0" t="n">
        <v>0</v>
      </c>
      <c r="X5030" s="55" t="n">
        <f aca="false">IF(I5030="Male",0,1)</f>
        <v>1</v>
      </c>
      <c r="Y5030" s="55" t="n">
        <f aca="false">IF(OR(I5030="DNB",I5030="Dry DNB"),1,0)</f>
        <v>0</v>
      </c>
      <c r="Z5030" s="0" t="str">
        <f aca="false">IF(ISNUMBER(W5030),A5030-W5030,"")</f>
        <v/>
      </c>
      <c r="AA5030" s="55" t="n">
        <f aca="false">MATCH(A5030,DATAS,0)</f>
        <v>1</v>
      </c>
      <c r="AB5030" s="55" t="n">
        <f aca="false">IF(AND(E5030&gt;0,OR(AND(B5030&gt;=1,B5030&lt;=6),B5030=10)),1,0)</f>
        <v>0</v>
      </c>
      <c r="AC5030" s="55" t="n">
        <f aca="false">IF(AND(E5030&gt;0,B5030=10),1,0)</f>
        <v>0</v>
      </c>
      <c r="AD5030" s="0" t="str">
        <f aca="false">IF(AND(C5029=C5030,AA5029=AA5030-1),AB5029,"")</f>
        <v/>
      </c>
      <c r="AE5030" s="0" t="str">
        <f aca="false">IF(AND(C5029=C5030,AA5029=AA5030-1),AC5029,"")</f>
        <v/>
      </c>
      <c r="AF5030" s="0" t="str">
        <f aca="false">IF(AA5030=1,"",IF(AND(AB5030=1,AD5030&lt;&gt;1),1,0))</f>
        <v/>
      </c>
      <c r="AG5030" s="0" t="str">
        <f aca="false">IF(AA5030=1,"",IF(AND(AC5030=1,AE5030&lt;&gt;1),1,0))</f>
        <v/>
      </c>
      <c r="AH5030" s="60" t="str">
        <f aca="false">IF(AND(E5030&gt;0,AA5030&lt;2,NOT(AND(C5031=C5030,AA5031=AA5030+1))),INDEX(DATAS,AA5030+1),"")</f>
        <v/>
      </c>
      <c r="AI5030" s="60" t="str">
        <f aca="false">IF(AND(AC5030=1,AA5030&lt;2),IF(AND(C5031=C5030,AA5031=AA5030+1),IF(AC5031=1,"",INDEX(DATAS,AA5030+1)),INDEX(DATAS,AA5030+1)),"")</f>
        <v/>
      </c>
    </row>
    <row r="5031" customFormat="false" ht="15" hidden="false" customHeight="false" outlineLevel="0" collapsed="false">
      <c r="A5031" s="60" t="n">
        <v>46310</v>
      </c>
      <c r="B5031" s="0" t="n">
        <v>13</v>
      </c>
      <c r="C5031" s="0" t="n">
        <v>6850</v>
      </c>
      <c r="E5031" s="0" t="n">
        <v>0</v>
      </c>
      <c r="F5031" s="55" t="s">
        <v>1314</v>
      </c>
      <c r="I5031" s="55" t="s">
        <v>177</v>
      </c>
      <c r="U5031" s="0" t="n">
        <v>396</v>
      </c>
      <c r="V5031" s="0" t="n">
        <v>0</v>
      </c>
      <c r="X5031" s="55" t="n">
        <f aca="false">IF(I5031="Male",0,1)</f>
        <v>1</v>
      </c>
      <c r="Y5031" s="55" t="n">
        <f aca="false">IF(OR(I5031="DNB",I5031="Dry DNB"),1,0)</f>
        <v>0</v>
      </c>
      <c r="Z5031" s="0" t="str">
        <f aca="false">IF(ISNUMBER(W5031),A5031-W5031,"")</f>
        <v/>
      </c>
      <c r="AA5031" s="55" t="n">
        <f aca="false">MATCH(A5031,DATAS,0)</f>
        <v>2</v>
      </c>
      <c r="AB5031" s="55" t="n">
        <f aca="false">IF(AND(E5031&gt;0,OR(AND(B5031&gt;=1,B5031&lt;=6),B5031=10)),1,0)</f>
        <v>0</v>
      </c>
      <c r="AC5031" s="55" t="n">
        <f aca="false">IF(AND(E5031&gt;0,B5031=10),1,0)</f>
        <v>0</v>
      </c>
      <c r="AD5031" s="55" t="n">
        <f aca="false">IF(AND(C5030=C5031,AA5030=AA5031-1),AB5030,"")</f>
        <v>0</v>
      </c>
      <c r="AE5031" s="55" t="n">
        <f aca="false">IF(AND(C5030=C5031,AA5030=AA5031-1),AC5030,"")</f>
        <v>0</v>
      </c>
      <c r="AF5031" s="55" t="n">
        <f aca="false">IF(AA5031=1,"",IF(AND(AB5031=1,AD5031&lt;&gt;1),1,0))</f>
        <v>0</v>
      </c>
      <c r="AG5031" s="55" t="n">
        <f aca="false">IF(AA5031=1,"",IF(AND(AC5031=1,AE5031&lt;&gt;1),1,0))</f>
        <v>0</v>
      </c>
      <c r="AH5031" s="60" t="str">
        <f aca="false">IF(AND(E5031&gt;0,AA5031&lt;2,NOT(AND(C5032=C5031,AA5032=AA5031+1))),INDEX(DATAS,AA5031+1),"")</f>
        <v/>
      </c>
      <c r="AI5031" s="60" t="str">
        <f aca="false">IF(AND(AC5031=1,AA5031&lt;2),IF(AND(C5032=C5031,AA5032=AA5031+1),IF(AC5032=1,"",INDEX(DATAS,AA5031+1)),INDEX(DATAS,AA5031+1)),"")</f>
        <v/>
      </c>
    </row>
    <row r="5032" customFormat="false" ht="15" hidden="false" customHeight="false" outlineLevel="0" collapsed="false">
      <c r="A5032" s="60" t="n">
        <v>46309</v>
      </c>
      <c r="B5032" s="0" t="n">
        <v>11</v>
      </c>
      <c r="C5032" s="0" t="n">
        <v>6852</v>
      </c>
      <c r="E5032" s="0" t="n">
        <v>0</v>
      </c>
      <c r="F5032" s="55" t="s">
        <v>1315</v>
      </c>
      <c r="I5032" s="55" t="s">
        <v>187</v>
      </c>
      <c r="U5032" s="0" t="n">
        <v>437</v>
      </c>
      <c r="V5032" s="0" t="n">
        <v>2</v>
      </c>
      <c r="W5032" s="60" t="n">
        <v>46303</v>
      </c>
      <c r="X5032" s="55" t="n">
        <f aca="false">IF(I5032="Male",0,1)</f>
        <v>1</v>
      </c>
      <c r="Y5032" s="55" t="n">
        <f aca="false">IF(OR(I5032="DNB",I5032="Dry DNB"),1,0)</f>
        <v>0</v>
      </c>
      <c r="Z5032" s="55" t="n">
        <f aca="false">IF(ISNUMBER(W5032),A5032-W5032,"")</f>
        <v>6</v>
      </c>
      <c r="AA5032" s="55" t="n">
        <f aca="false">MATCH(A5032,DATAS,0)</f>
        <v>1</v>
      </c>
      <c r="AB5032" s="55" t="n">
        <f aca="false">IF(AND(E5032&gt;0,OR(AND(B5032&gt;=1,B5032&lt;=6),B5032=10)),1,0)</f>
        <v>0</v>
      </c>
      <c r="AC5032" s="55" t="n">
        <f aca="false">IF(AND(E5032&gt;0,B5032=10),1,0)</f>
        <v>0</v>
      </c>
      <c r="AD5032" s="0" t="str">
        <f aca="false">IF(AND(C5031=C5032,AA5031=AA5032-1),AB5031,"")</f>
        <v/>
      </c>
      <c r="AE5032" s="0" t="str">
        <f aca="false">IF(AND(C5031=C5032,AA5031=AA5032-1),AC5031,"")</f>
        <v/>
      </c>
      <c r="AF5032" s="0" t="str">
        <f aca="false">IF(AA5032=1,"",IF(AND(AB5032=1,AD5032&lt;&gt;1),1,0))</f>
        <v/>
      </c>
      <c r="AG5032" s="0" t="str">
        <f aca="false">IF(AA5032=1,"",IF(AND(AC5032=1,AE5032&lt;&gt;1),1,0))</f>
        <v/>
      </c>
      <c r="AH5032" s="60" t="str">
        <f aca="false">IF(AND(E5032&gt;0,AA5032&lt;2,NOT(AND(C5033=C5032,AA5033=AA5032+1))),INDEX(DATAS,AA5032+1),"")</f>
        <v/>
      </c>
      <c r="AI5032" s="60" t="str">
        <f aca="false">IF(AND(AC5032=1,AA5032&lt;2),IF(AND(C5033=C5032,AA5033=AA5032+1),IF(AC5033=1,"",INDEX(DATAS,AA5032+1)),INDEX(DATAS,AA5032+1)),"")</f>
        <v/>
      </c>
    </row>
    <row r="5033" customFormat="false" ht="15" hidden="false" customHeight="false" outlineLevel="0" collapsed="false">
      <c r="A5033" s="60" t="n">
        <v>46310</v>
      </c>
      <c r="B5033" s="0" t="n">
        <v>11</v>
      </c>
      <c r="C5033" s="0" t="n">
        <v>6852</v>
      </c>
      <c r="E5033" s="0" t="n">
        <v>0</v>
      </c>
      <c r="F5033" s="55" t="s">
        <v>1315</v>
      </c>
      <c r="I5033" s="55" t="s">
        <v>187</v>
      </c>
      <c r="U5033" s="0" t="n">
        <v>438</v>
      </c>
      <c r="V5033" s="0" t="n">
        <v>2</v>
      </c>
      <c r="W5033" s="60" t="n">
        <v>46303</v>
      </c>
      <c r="X5033" s="55" t="n">
        <f aca="false">IF(I5033="Male",0,1)</f>
        <v>1</v>
      </c>
      <c r="Y5033" s="55" t="n">
        <f aca="false">IF(OR(I5033="DNB",I5033="Dry DNB"),1,0)</f>
        <v>0</v>
      </c>
      <c r="Z5033" s="55" t="n">
        <f aca="false">IF(ISNUMBER(W5033),A5033-W5033,"")</f>
        <v>7</v>
      </c>
      <c r="AA5033" s="55" t="n">
        <f aca="false">MATCH(A5033,DATAS,0)</f>
        <v>2</v>
      </c>
      <c r="AB5033" s="55" t="n">
        <f aca="false">IF(AND(E5033&gt;0,OR(AND(B5033&gt;=1,B5033&lt;=6),B5033=10)),1,0)</f>
        <v>0</v>
      </c>
      <c r="AC5033" s="55" t="n">
        <f aca="false">IF(AND(E5033&gt;0,B5033=10),1,0)</f>
        <v>0</v>
      </c>
      <c r="AD5033" s="55" t="n">
        <f aca="false">IF(AND(C5032=C5033,AA5032=AA5033-1),AB5032,"")</f>
        <v>0</v>
      </c>
      <c r="AE5033" s="55" t="n">
        <f aca="false">IF(AND(C5032=C5033,AA5032=AA5033-1),AC5032,"")</f>
        <v>0</v>
      </c>
      <c r="AF5033" s="55" t="n">
        <f aca="false">IF(AA5033=1,"",IF(AND(AB5033=1,AD5033&lt;&gt;1),1,0))</f>
        <v>0</v>
      </c>
      <c r="AG5033" s="55" t="n">
        <f aca="false">IF(AA5033=1,"",IF(AND(AC5033=1,AE5033&lt;&gt;1),1,0))</f>
        <v>0</v>
      </c>
      <c r="AH5033" s="60" t="str">
        <f aca="false">IF(AND(E5033&gt;0,AA5033&lt;2,NOT(AND(C5034=C5033,AA5034=AA5033+1))),INDEX(DATAS,AA5033+1),"")</f>
        <v/>
      </c>
      <c r="AI5033" s="60" t="str">
        <f aca="false">IF(AND(AC5033=1,AA5033&lt;2),IF(AND(C5034=C5033,AA5034=AA5033+1),IF(AC5034=1,"",INDEX(DATAS,AA5033+1)),INDEX(DATAS,AA5033+1)),"")</f>
        <v/>
      </c>
    </row>
    <row r="5034" customFormat="false" ht="15" hidden="false" customHeight="false" outlineLevel="0" collapsed="false">
      <c r="A5034" s="60" t="n">
        <v>46309</v>
      </c>
      <c r="B5034" s="0" t="n">
        <v>11</v>
      </c>
      <c r="C5034" s="0" t="n">
        <v>6853</v>
      </c>
      <c r="E5034" s="0" t="n">
        <v>0</v>
      </c>
      <c r="F5034" s="55" t="s">
        <v>1313</v>
      </c>
      <c r="I5034" s="55" t="s">
        <v>187</v>
      </c>
      <c r="U5034" s="0" t="n">
        <v>424</v>
      </c>
      <c r="V5034" s="0" t="n">
        <v>1</v>
      </c>
      <c r="W5034" s="60" t="n">
        <v>46294</v>
      </c>
      <c r="X5034" s="55" t="n">
        <f aca="false">IF(I5034="Male",0,1)</f>
        <v>1</v>
      </c>
      <c r="Y5034" s="55" t="n">
        <f aca="false">IF(OR(I5034="DNB",I5034="Dry DNB"),1,0)</f>
        <v>0</v>
      </c>
      <c r="Z5034" s="55" t="n">
        <f aca="false">IF(ISNUMBER(W5034),A5034-W5034,"")</f>
        <v>15</v>
      </c>
      <c r="AA5034" s="55" t="n">
        <f aca="false">MATCH(A5034,DATAS,0)</f>
        <v>1</v>
      </c>
      <c r="AB5034" s="55" t="n">
        <f aca="false">IF(AND(E5034&gt;0,OR(AND(B5034&gt;=1,B5034&lt;=6),B5034=10)),1,0)</f>
        <v>0</v>
      </c>
      <c r="AC5034" s="55" t="n">
        <f aca="false">IF(AND(E5034&gt;0,B5034=10),1,0)</f>
        <v>0</v>
      </c>
      <c r="AD5034" s="0" t="str">
        <f aca="false">IF(AND(C5033=C5034,AA5033=AA5034-1),AB5033,"")</f>
        <v/>
      </c>
      <c r="AE5034" s="0" t="str">
        <f aca="false">IF(AND(C5033=C5034,AA5033=AA5034-1),AC5033,"")</f>
        <v/>
      </c>
      <c r="AF5034" s="0" t="str">
        <f aca="false">IF(AA5034=1,"",IF(AND(AB5034=1,AD5034&lt;&gt;1),1,0))</f>
        <v/>
      </c>
      <c r="AG5034" s="0" t="str">
        <f aca="false">IF(AA5034=1,"",IF(AND(AC5034=1,AE5034&lt;&gt;1),1,0))</f>
        <v/>
      </c>
      <c r="AH5034" s="60" t="str">
        <f aca="false">IF(AND(E5034&gt;0,AA5034&lt;2,NOT(AND(C5035=C5034,AA5035=AA5034+1))),INDEX(DATAS,AA5034+1),"")</f>
        <v/>
      </c>
      <c r="AI5034" s="60" t="str">
        <f aca="false">IF(AND(AC5034=1,AA5034&lt;2),IF(AND(C5035=C5034,AA5035=AA5034+1),IF(AC5035=1,"",INDEX(DATAS,AA5034+1)),INDEX(DATAS,AA5034+1)),"")</f>
        <v/>
      </c>
    </row>
    <row r="5035" customFormat="false" ht="15" hidden="false" customHeight="false" outlineLevel="0" collapsed="false">
      <c r="A5035" s="60" t="n">
        <v>46310</v>
      </c>
      <c r="B5035" s="0" t="n">
        <v>11</v>
      </c>
      <c r="C5035" s="0" t="n">
        <v>6853</v>
      </c>
      <c r="E5035" s="0" t="n">
        <v>0</v>
      </c>
      <c r="F5035" s="55" t="s">
        <v>1313</v>
      </c>
      <c r="I5035" s="55" t="s">
        <v>187</v>
      </c>
      <c r="U5035" s="0" t="n">
        <v>425</v>
      </c>
      <c r="V5035" s="0" t="n">
        <v>1</v>
      </c>
      <c r="W5035" s="60" t="n">
        <v>46294</v>
      </c>
      <c r="X5035" s="55" t="n">
        <f aca="false">IF(I5035="Male",0,1)</f>
        <v>1</v>
      </c>
      <c r="Y5035" s="55" t="n">
        <f aca="false">IF(OR(I5035="DNB",I5035="Dry DNB"),1,0)</f>
        <v>0</v>
      </c>
      <c r="Z5035" s="55" t="n">
        <f aca="false">IF(ISNUMBER(W5035),A5035-W5035,"")</f>
        <v>16</v>
      </c>
      <c r="AA5035" s="55" t="n">
        <f aca="false">MATCH(A5035,DATAS,0)</f>
        <v>2</v>
      </c>
      <c r="AB5035" s="55" t="n">
        <f aca="false">IF(AND(E5035&gt;0,OR(AND(B5035&gt;=1,B5035&lt;=6),B5035=10)),1,0)</f>
        <v>0</v>
      </c>
      <c r="AC5035" s="55" t="n">
        <f aca="false">IF(AND(E5035&gt;0,B5035=10),1,0)</f>
        <v>0</v>
      </c>
      <c r="AD5035" s="55" t="n">
        <f aca="false">IF(AND(C5034=C5035,AA5034=AA5035-1),AB5034,"")</f>
        <v>0</v>
      </c>
      <c r="AE5035" s="55" t="n">
        <f aca="false">IF(AND(C5034=C5035,AA5034=AA5035-1),AC5034,"")</f>
        <v>0</v>
      </c>
      <c r="AF5035" s="55" t="n">
        <f aca="false">IF(AA5035=1,"",IF(AND(AB5035=1,AD5035&lt;&gt;1),1,0))</f>
        <v>0</v>
      </c>
      <c r="AG5035" s="55" t="n">
        <f aca="false">IF(AA5035=1,"",IF(AND(AC5035=1,AE5035&lt;&gt;1),1,0))</f>
        <v>0</v>
      </c>
      <c r="AH5035" s="60" t="str">
        <f aca="false">IF(AND(E5035&gt;0,AA5035&lt;2,NOT(AND(C5036=C5035,AA5036=AA5035+1))),INDEX(DATAS,AA5035+1),"")</f>
        <v/>
      </c>
      <c r="AI5035" s="60" t="str">
        <f aca="false">IF(AND(AC5035=1,AA5035&lt;2),IF(AND(C5036=C5035,AA5036=AA5035+1),IF(AC5036=1,"",INDEX(DATAS,AA5035+1)),INDEX(DATAS,AA5035+1)),"")</f>
        <v/>
      </c>
    </row>
    <row r="5036" customFormat="false" ht="15" hidden="false" customHeight="false" outlineLevel="0" collapsed="false">
      <c r="A5036" s="60" t="n">
        <v>46309</v>
      </c>
      <c r="B5036" s="0" t="n">
        <v>11</v>
      </c>
      <c r="C5036" s="0" t="n">
        <v>6854</v>
      </c>
      <c r="E5036" s="0" t="n">
        <v>0</v>
      </c>
      <c r="F5036" s="55" t="s">
        <v>1316</v>
      </c>
      <c r="I5036" s="55" t="s">
        <v>187</v>
      </c>
      <c r="U5036" s="0" t="n">
        <v>423</v>
      </c>
      <c r="V5036" s="0" t="n">
        <v>1</v>
      </c>
      <c r="W5036" s="60" t="n">
        <v>46285</v>
      </c>
      <c r="X5036" s="55" t="n">
        <f aca="false">IF(I5036="Male",0,1)</f>
        <v>1</v>
      </c>
      <c r="Y5036" s="55" t="n">
        <f aca="false">IF(OR(I5036="DNB",I5036="Dry DNB"),1,0)</f>
        <v>0</v>
      </c>
      <c r="Z5036" s="55" t="n">
        <f aca="false">IF(ISNUMBER(W5036),A5036-W5036,"")</f>
        <v>24</v>
      </c>
      <c r="AA5036" s="55" t="n">
        <f aca="false">MATCH(A5036,DATAS,0)</f>
        <v>1</v>
      </c>
      <c r="AB5036" s="55" t="n">
        <f aca="false">IF(AND(E5036&gt;0,OR(AND(B5036&gt;=1,B5036&lt;=6),B5036=10)),1,0)</f>
        <v>0</v>
      </c>
      <c r="AC5036" s="55" t="n">
        <f aca="false">IF(AND(E5036&gt;0,B5036=10),1,0)</f>
        <v>0</v>
      </c>
      <c r="AD5036" s="0" t="str">
        <f aca="false">IF(AND(C5035=C5036,AA5035=AA5036-1),AB5035,"")</f>
        <v/>
      </c>
      <c r="AE5036" s="0" t="str">
        <f aca="false">IF(AND(C5035=C5036,AA5035=AA5036-1),AC5035,"")</f>
        <v/>
      </c>
      <c r="AF5036" s="0" t="str">
        <f aca="false">IF(AA5036=1,"",IF(AND(AB5036=1,AD5036&lt;&gt;1),1,0))</f>
        <v/>
      </c>
      <c r="AG5036" s="0" t="str">
        <f aca="false">IF(AA5036=1,"",IF(AND(AC5036=1,AE5036&lt;&gt;1),1,0))</f>
        <v/>
      </c>
      <c r="AH5036" s="60" t="str">
        <f aca="false">IF(AND(E5036&gt;0,AA5036&lt;2,NOT(AND(C5037=C5036,AA5037=AA5036+1))),INDEX(DATAS,AA5036+1),"")</f>
        <v/>
      </c>
      <c r="AI5036" s="60" t="str">
        <f aca="false">IF(AND(AC5036=1,AA5036&lt;2),IF(AND(C5037=C5036,AA5037=AA5036+1),IF(AC5037=1,"",INDEX(DATAS,AA5036+1)),INDEX(DATAS,AA5036+1)),"")</f>
        <v/>
      </c>
    </row>
    <row r="5037" customFormat="false" ht="15" hidden="false" customHeight="false" outlineLevel="0" collapsed="false">
      <c r="A5037" s="60" t="n">
        <v>46310</v>
      </c>
      <c r="B5037" s="0" t="n">
        <v>11</v>
      </c>
      <c r="C5037" s="0" t="n">
        <v>6854</v>
      </c>
      <c r="E5037" s="0" t="n">
        <v>0</v>
      </c>
      <c r="F5037" s="55" t="s">
        <v>1316</v>
      </c>
      <c r="I5037" s="55" t="s">
        <v>187</v>
      </c>
      <c r="U5037" s="0" t="n">
        <v>424</v>
      </c>
      <c r="V5037" s="0" t="n">
        <v>1</v>
      </c>
      <c r="W5037" s="60" t="n">
        <v>46285</v>
      </c>
      <c r="X5037" s="55" t="n">
        <f aca="false">IF(I5037="Male",0,1)</f>
        <v>1</v>
      </c>
      <c r="Y5037" s="55" t="n">
        <f aca="false">IF(OR(I5037="DNB",I5037="Dry DNB"),1,0)</f>
        <v>0</v>
      </c>
      <c r="Z5037" s="55" t="n">
        <f aca="false">IF(ISNUMBER(W5037),A5037-W5037,"")</f>
        <v>25</v>
      </c>
      <c r="AA5037" s="55" t="n">
        <f aca="false">MATCH(A5037,DATAS,0)</f>
        <v>2</v>
      </c>
      <c r="AB5037" s="55" t="n">
        <f aca="false">IF(AND(E5037&gt;0,OR(AND(B5037&gt;=1,B5037&lt;=6),B5037=10)),1,0)</f>
        <v>0</v>
      </c>
      <c r="AC5037" s="55" t="n">
        <f aca="false">IF(AND(E5037&gt;0,B5037=10),1,0)</f>
        <v>0</v>
      </c>
      <c r="AD5037" s="55" t="n">
        <f aca="false">IF(AND(C5036=C5037,AA5036=AA5037-1),AB5036,"")</f>
        <v>0</v>
      </c>
      <c r="AE5037" s="55" t="n">
        <f aca="false">IF(AND(C5036=C5037,AA5036=AA5037-1),AC5036,"")</f>
        <v>0</v>
      </c>
      <c r="AF5037" s="55" t="n">
        <f aca="false">IF(AA5037=1,"",IF(AND(AB5037=1,AD5037&lt;&gt;1),1,0))</f>
        <v>0</v>
      </c>
      <c r="AG5037" s="55" t="n">
        <f aca="false">IF(AA5037=1,"",IF(AND(AC5037=1,AE5037&lt;&gt;1),1,0))</f>
        <v>0</v>
      </c>
      <c r="AH5037" s="60" t="str">
        <f aca="false">IF(AND(E5037&gt;0,AA5037&lt;2,NOT(AND(C5038=C5037,AA5038=AA5037+1))),INDEX(DATAS,AA5037+1),"")</f>
        <v/>
      </c>
      <c r="AI5037" s="60" t="str">
        <f aca="false">IF(AND(AC5037=1,AA5037&lt;2),IF(AND(C5038=C5037,AA5038=AA5037+1),IF(AC5038=1,"",INDEX(DATAS,AA5037+1)),INDEX(DATAS,AA5037+1)),"")</f>
        <v/>
      </c>
    </row>
    <row r="5038" customFormat="false" ht="15" hidden="false" customHeight="false" outlineLevel="0" collapsed="false">
      <c r="A5038" s="60" t="n">
        <v>46309</v>
      </c>
      <c r="B5038" s="0" t="n">
        <v>11</v>
      </c>
      <c r="C5038" s="0" t="n">
        <v>6855</v>
      </c>
      <c r="E5038" s="0" t="n">
        <v>0</v>
      </c>
      <c r="F5038" s="55" t="s">
        <v>1316</v>
      </c>
      <c r="I5038" s="55" t="s">
        <v>187</v>
      </c>
      <c r="U5038" s="0" t="n">
        <v>423</v>
      </c>
      <c r="V5038" s="0" t="n">
        <v>2</v>
      </c>
      <c r="W5038" s="60" t="n">
        <v>46305</v>
      </c>
      <c r="X5038" s="55" t="n">
        <f aca="false">IF(I5038="Male",0,1)</f>
        <v>1</v>
      </c>
      <c r="Y5038" s="55" t="n">
        <f aca="false">IF(OR(I5038="DNB",I5038="Dry DNB"),1,0)</f>
        <v>0</v>
      </c>
      <c r="Z5038" s="55" t="n">
        <f aca="false">IF(ISNUMBER(W5038),A5038-W5038,"")</f>
        <v>4</v>
      </c>
      <c r="AA5038" s="55" t="n">
        <f aca="false">MATCH(A5038,DATAS,0)</f>
        <v>1</v>
      </c>
      <c r="AB5038" s="55" t="n">
        <f aca="false">IF(AND(E5038&gt;0,OR(AND(B5038&gt;=1,B5038&lt;=6),B5038=10)),1,0)</f>
        <v>0</v>
      </c>
      <c r="AC5038" s="55" t="n">
        <f aca="false">IF(AND(E5038&gt;0,B5038=10),1,0)</f>
        <v>0</v>
      </c>
      <c r="AD5038" s="0" t="str">
        <f aca="false">IF(AND(C5037=C5038,AA5037=AA5038-1),AB5037,"")</f>
        <v/>
      </c>
      <c r="AE5038" s="0" t="str">
        <f aca="false">IF(AND(C5037=C5038,AA5037=AA5038-1),AC5037,"")</f>
        <v/>
      </c>
      <c r="AF5038" s="0" t="str">
        <f aca="false">IF(AA5038=1,"",IF(AND(AB5038=1,AD5038&lt;&gt;1),1,0))</f>
        <v/>
      </c>
      <c r="AG5038" s="0" t="str">
        <f aca="false">IF(AA5038=1,"",IF(AND(AC5038=1,AE5038&lt;&gt;1),1,0))</f>
        <v/>
      </c>
      <c r="AH5038" s="60" t="str">
        <f aca="false">IF(AND(E5038&gt;0,AA5038&lt;2,NOT(AND(C5039=C5038,AA5039=AA5038+1))),INDEX(DATAS,AA5038+1),"")</f>
        <v/>
      </c>
      <c r="AI5038" s="60" t="str">
        <f aca="false">IF(AND(AC5038=1,AA5038&lt;2),IF(AND(C5039=C5038,AA5039=AA5038+1),IF(AC5039=1,"",INDEX(DATAS,AA5038+1)),INDEX(DATAS,AA5038+1)),"")</f>
        <v/>
      </c>
    </row>
    <row r="5039" customFormat="false" ht="15" hidden="false" customHeight="false" outlineLevel="0" collapsed="false">
      <c r="A5039" s="60" t="n">
        <v>46310</v>
      </c>
      <c r="B5039" s="0" t="n">
        <v>11</v>
      </c>
      <c r="C5039" s="0" t="n">
        <v>6855</v>
      </c>
      <c r="E5039" s="0" t="n">
        <v>0</v>
      </c>
      <c r="F5039" s="55" t="s">
        <v>1316</v>
      </c>
      <c r="I5039" s="55" t="s">
        <v>187</v>
      </c>
      <c r="U5039" s="0" t="n">
        <v>424</v>
      </c>
      <c r="V5039" s="0" t="n">
        <v>2</v>
      </c>
      <c r="W5039" s="60" t="n">
        <v>46305</v>
      </c>
      <c r="X5039" s="55" t="n">
        <f aca="false">IF(I5039="Male",0,1)</f>
        <v>1</v>
      </c>
      <c r="Y5039" s="55" t="n">
        <f aca="false">IF(OR(I5039="DNB",I5039="Dry DNB"),1,0)</f>
        <v>0</v>
      </c>
      <c r="Z5039" s="55" t="n">
        <f aca="false">IF(ISNUMBER(W5039),A5039-W5039,"")</f>
        <v>5</v>
      </c>
      <c r="AA5039" s="55" t="n">
        <f aca="false">MATCH(A5039,DATAS,0)</f>
        <v>2</v>
      </c>
      <c r="AB5039" s="55" t="n">
        <f aca="false">IF(AND(E5039&gt;0,OR(AND(B5039&gt;=1,B5039&lt;=6),B5039=10)),1,0)</f>
        <v>0</v>
      </c>
      <c r="AC5039" s="55" t="n">
        <f aca="false">IF(AND(E5039&gt;0,B5039=10),1,0)</f>
        <v>0</v>
      </c>
      <c r="AD5039" s="55" t="n">
        <f aca="false">IF(AND(C5038=C5039,AA5038=AA5039-1),AB5038,"")</f>
        <v>0</v>
      </c>
      <c r="AE5039" s="55" t="n">
        <f aca="false">IF(AND(C5038=C5039,AA5038=AA5039-1),AC5038,"")</f>
        <v>0</v>
      </c>
      <c r="AF5039" s="55" t="n">
        <f aca="false">IF(AA5039=1,"",IF(AND(AB5039=1,AD5039&lt;&gt;1),1,0))</f>
        <v>0</v>
      </c>
      <c r="AG5039" s="55" t="n">
        <f aca="false">IF(AA5039=1,"",IF(AND(AC5039=1,AE5039&lt;&gt;1),1,0))</f>
        <v>0</v>
      </c>
      <c r="AH5039" s="60" t="str">
        <f aca="false">IF(AND(E5039&gt;0,AA5039&lt;2,NOT(AND(C5040=C5039,AA5040=AA5039+1))),INDEX(DATAS,AA5039+1),"")</f>
        <v/>
      </c>
      <c r="AI5039" s="60" t="str">
        <f aca="false">IF(AND(AC5039=1,AA5039&lt;2),IF(AND(C5040=C5039,AA5040=AA5039+1),IF(AC5040=1,"",INDEX(DATAS,AA5039+1)),INDEX(DATAS,AA5039+1)),"")</f>
        <v/>
      </c>
    </row>
    <row r="5040" customFormat="false" ht="15" hidden="false" customHeight="false" outlineLevel="0" collapsed="false">
      <c r="A5040" s="60" t="n">
        <v>46309</v>
      </c>
      <c r="B5040" s="0" t="n">
        <v>11</v>
      </c>
      <c r="C5040" s="0" t="n">
        <v>6856</v>
      </c>
      <c r="E5040" s="0" t="n">
        <v>0</v>
      </c>
      <c r="F5040" s="55" t="s">
        <v>1316</v>
      </c>
      <c r="I5040" s="55" t="s">
        <v>187</v>
      </c>
      <c r="U5040" s="0" t="n">
        <v>423</v>
      </c>
      <c r="V5040" s="0" t="n">
        <v>1</v>
      </c>
      <c r="W5040" s="60" t="n">
        <v>46295</v>
      </c>
      <c r="X5040" s="55" t="n">
        <f aca="false">IF(I5040="Male",0,1)</f>
        <v>1</v>
      </c>
      <c r="Y5040" s="55" t="n">
        <f aca="false">IF(OR(I5040="DNB",I5040="Dry DNB"),1,0)</f>
        <v>0</v>
      </c>
      <c r="Z5040" s="55" t="n">
        <f aca="false">IF(ISNUMBER(W5040),A5040-W5040,"")</f>
        <v>14</v>
      </c>
      <c r="AA5040" s="55" t="n">
        <f aca="false">MATCH(A5040,DATAS,0)</f>
        <v>1</v>
      </c>
      <c r="AB5040" s="55" t="n">
        <f aca="false">IF(AND(E5040&gt;0,OR(AND(B5040&gt;=1,B5040&lt;=6),B5040=10)),1,0)</f>
        <v>0</v>
      </c>
      <c r="AC5040" s="55" t="n">
        <f aca="false">IF(AND(E5040&gt;0,B5040=10),1,0)</f>
        <v>0</v>
      </c>
      <c r="AD5040" s="0" t="str">
        <f aca="false">IF(AND(C5039=C5040,AA5039=AA5040-1),AB5039,"")</f>
        <v/>
      </c>
      <c r="AE5040" s="0" t="str">
        <f aca="false">IF(AND(C5039=C5040,AA5039=AA5040-1),AC5039,"")</f>
        <v/>
      </c>
      <c r="AF5040" s="0" t="str">
        <f aca="false">IF(AA5040=1,"",IF(AND(AB5040=1,AD5040&lt;&gt;1),1,0))</f>
        <v/>
      </c>
      <c r="AG5040" s="0" t="str">
        <f aca="false">IF(AA5040=1,"",IF(AND(AC5040=1,AE5040&lt;&gt;1),1,0))</f>
        <v/>
      </c>
      <c r="AH5040" s="60" t="str">
        <f aca="false">IF(AND(E5040&gt;0,AA5040&lt;2,NOT(AND(C5041=C5040,AA5041=AA5040+1))),INDEX(DATAS,AA5040+1),"")</f>
        <v/>
      </c>
      <c r="AI5040" s="60" t="str">
        <f aca="false">IF(AND(AC5040=1,AA5040&lt;2),IF(AND(C5041=C5040,AA5041=AA5040+1),IF(AC5041=1,"",INDEX(DATAS,AA5040+1)),INDEX(DATAS,AA5040+1)),"")</f>
        <v/>
      </c>
    </row>
    <row r="5041" customFormat="false" ht="15" hidden="false" customHeight="false" outlineLevel="0" collapsed="false">
      <c r="A5041" s="60" t="n">
        <v>46310</v>
      </c>
      <c r="B5041" s="0" t="n">
        <v>11</v>
      </c>
      <c r="C5041" s="0" t="n">
        <v>6856</v>
      </c>
      <c r="E5041" s="0" t="n">
        <v>0</v>
      </c>
      <c r="F5041" s="55" t="s">
        <v>1316</v>
      </c>
      <c r="I5041" s="55" t="s">
        <v>187</v>
      </c>
      <c r="U5041" s="0" t="n">
        <v>424</v>
      </c>
      <c r="V5041" s="0" t="n">
        <v>1</v>
      </c>
      <c r="W5041" s="60" t="n">
        <v>46295</v>
      </c>
      <c r="X5041" s="55" t="n">
        <f aca="false">IF(I5041="Male",0,1)</f>
        <v>1</v>
      </c>
      <c r="Y5041" s="55" t="n">
        <f aca="false">IF(OR(I5041="DNB",I5041="Dry DNB"),1,0)</f>
        <v>0</v>
      </c>
      <c r="Z5041" s="55" t="n">
        <f aca="false">IF(ISNUMBER(W5041),A5041-W5041,"")</f>
        <v>15</v>
      </c>
      <c r="AA5041" s="55" t="n">
        <f aca="false">MATCH(A5041,DATAS,0)</f>
        <v>2</v>
      </c>
      <c r="AB5041" s="55" t="n">
        <f aca="false">IF(AND(E5041&gt;0,OR(AND(B5041&gt;=1,B5041&lt;=6),B5041=10)),1,0)</f>
        <v>0</v>
      </c>
      <c r="AC5041" s="55" t="n">
        <f aca="false">IF(AND(E5041&gt;0,B5041=10),1,0)</f>
        <v>0</v>
      </c>
      <c r="AD5041" s="55" t="n">
        <f aca="false">IF(AND(C5040=C5041,AA5040=AA5041-1),AB5040,"")</f>
        <v>0</v>
      </c>
      <c r="AE5041" s="55" t="n">
        <f aca="false">IF(AND(C5040=C5041,AA5040=AA5041-1),AC5040,"")</f>
        <v>0</v>
      </c>
      <c r="AF5041" s="55" t="n">
        <f aca="false">IF(AA5041=1,"",IF(AND(AB5041=1,AD5041&lt;&gt;1),1,0))</f>
        <v>0</v>
      </c>
      <c r="AG5041" s="55" t="n">
        <f aca="false">IF(AA5041=1,"",IF(AND(AC5041=1,AE5041&lt;&gt;1),1,0))</f>
        <v>0</v>
      </c>
      <c r="AH5041" s="60" t="str">
        <f aca="false">IF(AND(E5041&gt;0,AA5041&lt;2,NOT(AND(C5042=C5041,AA5042=AA5041+1))),INDEX(DATAS,AA5041+1),"")</f>
        <v/>
      </c>
      <c r="AI5041" s="60" t="str">
        <f aca="false">IF(AND(AC5041=1,AA5041&lt;2),IF(AND(C5042=C5041,AA5042=AA5041+1),IF(AC5042=1,"",INDEX(DATAS,AA5041+1)),INDEX(DATAS,AA5041+1)),"")</f>
        <v/>
      </c>
    </row>
    <row r="5042" customFormat="false" ht="15" hidden="false" customHeight="false" outlineLevel="0" collapsed="false">
      <c r="A5042" s="60" t="n">
        <v>46309</v>
      </c>
      <c r="B5042" s="0" t="n">
        <v>13</v>
      </c>
      <c r="C5042" s="0" t="n">
        <v>6857</v>
      </c>
      <c r="E5042" s="0" t="n">
        <v>0</v>
      </c>
      <c r="F5042" s="55" t="s">
        <v>1316</v>
      </c>
      <c r="I5042" s="55" t="s">
        <v>177</v>
      </c>
      <c r="U5042" s="0" t="n">
        <v>423</v>
      </c>
      <c r="V5042" s="0" t="n">
        <v>0</v>
      </c>
      <c r="X5042" s="55" t="n">
        <f aca="false">IF(I5042="Male",0,1)</f>
        <v>1</v>
      </c>
      <c r="Y5042" s="55" t="n">
        <f aca="false">IF(OR(I5042="DNB",I5042="Dry DNB"),1,0)</f>
        <v>0</v>
      </c>
      <c r="Z5042" s="0" t="str">
        <f aca="false">IF(ISNUMBER(W5042),A5042-W5042,"")</f>
        <v/>
      </c>
      <c r="AA5042" s="55" t="n">
        <f aca="false">MATCH(A5042,DATAS,0)</f>
        <v>1</v>
      </c>
      <c r="AB5042" s="55" t="n">
        <f aca="false">IF(AND(E5042&gt;0,OR(AND(B5042&gt;=1,B5042&lt;=6),B5042=10)),1,0)</f>
        <v>0</v>
      </c>
      <c r="AC5042" s="55" t="n">
        <f aca="false">IF(AND(E5042&gt;0,B5042=10),1,0)</f>
        <v>0</v>
      </c>
      <c r="AD5042" s="0" t="str">
        <f aca="false">IF(AND(C5041=C5042,AA5041=AA5042-1),AB5041,"")</f>
        <v/>
      </c>
      <c r="AE5042" s="0" t="str">
        <f aca="false">IF(AND(C5041=C5042,AA5041=AA5042-1),AC5041,"")</f>
        <v/>
      </c>
      <c r="AF5042" s="0" t="str">
        <f aca="false">IF(AA5042=1,"",IF(AND(AB5042=1,AD5042&lt;&gt;1),1,0))</f>
        <v/>
      </c>
      <c r="AG5042" s="0" t="str">
        <f aca="false">IF(AA5042=1,"",IF(AND(AC5042=1,AE5042&lt;&gt;1),1,0))</f>
        <v/>
      </c>
      <c r="AH5042" s="60" t="str">
        <f aca="false">IF(AND(E5042&gt;0,AA5042&lt;2,NOT(AND(C5043=C5042,AA5043=AA5042+1))),INDEX(DATAS,AA5042+1),"")</f>
        <v/>
      </c>
      <c r="AI5042" s="60" t="str">
        <f aca="false">IF(AND(AC5042=1,AA5042&lt;2),IF(AND(C5043=C5042,AA5043=AA5042+1),IF(AC5043=1,"",INDEX(DATAS,AA5042+1)),INDEX(DATAS,AA5042+1)),"")</f>
        <v/>
      </c>
    </row>
    <row r="5043" customFormat="false" ht="15" hidden="false" customHeight="false" outlineLevel="0" collapsed="false">
      <c r="A5043" s="60" t="n">
        <v>46310</v>
      </c>
      <c r="B5043" s="0" t="n">
        <v>13</v>
      </c>
      <c r="C5043" s="0" t="n">
        <v>6857</v>
      </c>
      <c r="E5043" s="0" t="n">
        <v>0</v>
      </c>
      <c r="F5043" s="55" t="s">
        <v>1316</v>
      </c>
      <c r="I5043" s="55" t="s">
        <v>177</v>
      </c>
      <c r="U5043" s="0" t="n">
        <v>424</v>
      </c>
      <c r="V5043" s="0" t="n">
        <v>0</v>
      </c>
      <c r="X5043" s="55" t="n">
        <f aca="false">IF(I5043="Male",0,1)</f>
        <v>1</v>
      </c>
      <c r="Y5043" s="55" t="n">
        <f aca="false">IF(OR(I5043="DNB",I5043="Dry DNB"),1,0)</f>
        <v>0</v>
      </c>
      <c r="Z5043" s="0" t="str">
        <f aca="false">IF(ISNUMBER(W5043),A5043-W5043,"")</f>
        <v/>
      </c>
      <c r="AA5043" s="55" t="n">
        <f aca="false">MATCH(A5043,DATAS,0)</f>
        <v>2</v>
      </c>
      <c r="AB5043" s="55" t="n">
        <f aca="false">IF(AND(E5043&gt;0,OR(AND(B5043&gt;=1,B5043&lt;=6),B5043=10)),1,0)</f>
        <v>0</v>
      </c>
      <c r="AC5043" s="55" t="n">
        <f aca="false">IF(AND(E5043&gt;0,B5043=10),1,0)</f>
        <v>0</v>
      </c>
      <c r="AD5043" s="55" t="n">
        <f aca="false">IF(AND(C5042=C5043,AA5042=AA5043-1),AB5042,"")</f>
        <v>0</v>
      </c>
      <c r="AE5043" s="55" t="n">
        <f aca="false">IF(AND(C5042=C5043,AA5042=AA5043-1),AC5042,"")</f>
        <v>0</v>
      </c>
      <c r="AF5043" s="55" t="n">
        <f aca="false">IF(AA5043=1,"",IF(AND(AB5043=1,AD5043&lt;&gt;1),1,0))</f>
        <v>0</v>
      </c>
      <c r="AG5043" s="55" t="n">
        <f aca="false">IF(AA5043=1,"",IF(AND(AC5043=1,AE5043&lt;&gt;1),1,0))</f>
        <v>0</v>
      </c>
      <c r="AH5043" s="60" t="str">
        <f aca="false">IF(AND(E5043&gt;0,AA5043&lt;2,NOT(AND(C5044=C5043,AA5044=AA5043+1))),INDEX(DATAS,AA5043+1),"")</f>
        <v/>
      </c>
      <c r="AI5043" s="60" t="str">
        <f aca="false">IF(AND(AC5043=1,AA5043&lt;2),IF(AND(C5044=C5043,AA5044=AA5043+1),IF(AC5044=1,"",INDEX(DATAS,AA5043+1)),INDEX(DATAS,AA5043+1)),"")</f>
        <v/>
      </c>
    </row>
    <row r="5044" customFormat="false" ht="15" hidden="false" customHeight="false" outlineLevel="0" collapsed="false">
      <c r="A5044" s="60" t="n">
        <v>46309</v>
      </c>
      <c r="B5044" s="0" t="n">
        <v>11</v>
      </c>
      <c r="C5044" s="0" t="n">
        <v>6859</v>
      </c>
      <c r="E5044" s="0" t="n">
        <v>0</v>
      </c>
      <c r="F5044" s="55" t="s">
        <v>1317</v>
      </c>
      <c r="I5044" s="55" t="s">
        <v>187</v>
      </c>
      <c r="U5044" s="0" t="n">
        <v>422</v>
      </c>
      <c r="V5044" s="0" t="n">
        <v>1</v>
      </c>
      <c r="W5044" s="60" t="n">
        <v>46296</v>
      </c>
      <c r="X5044" s="55" t="n">
        <f aca="false">IF(I5044="Male",0,1)</f>
        <v>1</v>
      </c>
      <c r="Y5044" s="55" t="n">
        <f aca="false">IF(OR(I5044="DNB",I5044="Dry DNB"),1,0)</f>
        <v>0</v>
      </c>
      <c r="Z5044" s="55" t="n">
        <f aca="false">IF(ISNUMBER(W5044),A5044-W5044,"")</f>
        <v>13</v>
      </c>
      <c r="AA5044" s="55" t="n">
        <f aca="false">MATCH(A5044,DATAS,0)</f>
        <v>1</v>
      </c>
      <c r="AB5044" s="55" t="n">
        <f aca="false">IF(AND(E5044&gt;0,OR(AND(B5044&gt;=1,B5044&lt;=6),B5044=10)),1,0)</f>
        <v>0</v>
      </c>
      <c r="AC5044" s="55" t="n">
        <f aca="false">IF(AND(E5044&gt;0,B5044=10),1,0)</f>
        <v>0</v>
      </c>
      <c r="AD5044" s="0" t="str">
        <f aca="false">IF(AND(C5043=C5044,AA5043=AA5044-1),AB5043,"")</f>
        <v/>
      </c>
      <c r="AE5044" s="0" t="str">
        <f aca="false">IF(AND(C5043=C5044,AA5043=AA5044-1),AC5043,"")</f>
        <v/>
      </c>
      <c r="AF5044" s="0" t="str">
        <f aca="false">IF(AA5044=1,"",IF(AND(AB5044=1,AD5044&lt;&gt;1),1,0))</f>
        <v/>
      </c>
      <c r="AG5044" s="0" t="str">
        <f aca="false">IF(AA5044=1,"",IF(AND(AC5044=1,AE5044&lt;&gt;1),1,0))</f>
        <v/>
      </c>
      <c r="AH5044" s="60" t="str">
        <f aca="false">IF(AND(E5044&gt;0,AA5044&lt;2,NOT(AND(C5045=C5044,AA5045=AA5044+1))),INDEX(DATAS,AA5044+1),"")</f>
        <v/>
      </c>
      <c r="AI5044" s="60" t="str">
        <f aca="false">IF(AND(AC5044=1,AA5044&lt;2),IF(AND(C5045=C5044,AA5045=AA5044+1),IF(AC5045=1,"",INDEX(DATAS,AA5044+1)),INDEX(DATAS,AA5044+1)),"")</f>
        <v/>
      </c>
    </row>
    <row r="5045" customFormat="false" ht="15" hidden="false" customHeight="false" outlineLevel="0" collapsed="false">
      <c r="A5045" s="60" t="n">
        <v>46310</v>
      </c>
      <c r="B5045" s="0" t="n">
        <v>11</v>
      </c>
      <c r="C5045" s="0" t="n">
        <v>6859</v>
      </c>
      <c r="E5045" s="0" t="n">
        <v>0</v>
      </c>
      <c r="F5045" s="55" t="s">
        <v>1317</v>
      </c>
      <c r="I5045" s="55" t="s">
        <v>187</v>
      </c>
      <c r="U5045" s="0" t="n">
        <v>423</v>
      </c>
      <c r="V5045" s="0" t="n">
        <v>1</v>
      </c>
      <c r="W5045" s="60" t="n">
        <v>46296</v>
      </c>
      <c r="X5045" s="55" t="n">
        <f aca="false">IF(I5045="Male",0,1)</f>
        <v>1</v>
      </c>
      <c r="Y5045" s="55" t="n">
        <f aca="false">IF(OR(I5045="DNB",I5045="Dry DNB"),1,0)</f>
        <v>0</v>
      </c>
      <c r="Z5045" s="55" t="n">
        <f aca="false">IF(ISNUMBER(W5045),A5045-W5045,"")</f>
        <v>14</v>
      </c>
      <c r="AA5045" s="55" t="n">
        <f aca="false">MATCH(A5045,DATAS,0)</f>
        <v>2</v>
      </c>
      <c r="AB5045" s="55" t="n">
        <f aca="false">IF(AND(E5045&gt;0,OR(AND(B5045&gt;=1,B5045&lt;=6),B5045=10)),1,0)</f>
        <v>0</v>
      </c>
      <c r="AC5045" s="55" t="n">
        <f aca="false">IF(AND(E5045&gt;0,B5045=10),1,0)</f>
        <v>0</v>
      </c>
      <c r="AD5045" s="55" t="n">
        <f aca="false">IF(AND(C5044=C5045,AA5044=AA5045-1),AB5044,"")</f>
        <v>0</v>
      </c>
      <c r="AE5045" s="55" t="n">
        <f aca="false">IF(AND(C5044=C5045,AA5044=AA5045-1),AC5044,"")</f>
        <v>0</v>
      </c>
      <c r="AF5045" s="55" t="n">
        <f aca="false">IF(AA5045=1,"",IF(AND(AB5045=1,AD5045&lt;&gt;1),1,0))</f>
        <v>0</v>
      </c>
      <c r="AG5045" s="55" t="n">
        <f aca="false">IF(AA5045=1,"",IF(AND(AC5045=1,AE5045&lt;&gt;1),1,0))</f>
        <v>0</v>
      </c>
      <c r="AH5045" s="60" t="str">
        <f aca="false">IF(AND(E5045&gt;0,AA5045&lt;2,NOT(AND(C5046=C5045,AA5046=AA5045+1))),INDEX(DATAS,AA5045+1),"")</f>
        <v/>
      </c>
      <c r="AI5045" s="60" t="str">
        <f aca="false">IF(AND(AC5045=1,AA5045&lt;2),IF(AND(C5046=C5045,AA5046=AA5045+1),IF(AC5046=1,"",INDEX(DATAS,AA5045+1)),INDEX(DATAS,AA5045+1)),"")</f>
        <v/>
      </c>
    </row>
    <row r="5046" customFormat="false" ht="15" hidden="false" customHeight="false" outlineLevel="0" collapsed="false">
      <c r="A5046" s="60" t="n">
        <v>46309</v>
      </c>
      <c r="B5046" s="0" t="n">
        <v>11</v>
      </c>
      <c r="C5046" s="0" t="n">
        <v>6864</v>
      </c>
      <c r="E5046" s="0" t="n">
        <v>0</v>
      </c>
      <c r="F5046" s="55" t="s">
        <v>1318</v>
      </c>
      <c r="I5046" s="55" t="s">
        <v>187</v>
      </c>
      <c r="U5046" s="0" t="n">
        <v>421</v>
      </c>
      <c r="V5046" s="0" t="n">
        <v>1</v>
      </c>
      <c r="W5046" s="60" t="n">
        <v>46295</v>
      </c>
      <c r="X5046" s="55" t="n">
        <f aca="false">IF(I5046="Male",0,1)</f>
        <v>1</v>
      </c>
      <c r="Y5046" s="55" t="n">
        <f aca="false">IF(OR(I5046="DNB",I5046="Dry DNB"),1,0)</f>
        <v>0</v>
      </c>
      <c r="Z5046" s="55" t="n">
        <f aca="false">IF(ISNUMBER(W5046),A5046-W5046,"")</f>
        <v>14</v>
      </c>
      <c r="AA5046" s="55" t="n">
        <f aca="false">MATCH(A5046,DATAS,0)</f>
        <v>1</v>
      </c>
      <c r="AB5046" s="55" t="n">
        <f aca="false">IF(AND(E5046&gt;0,OR(AND(B5046&gt;=1,B5046&lt;=6),B5046=10)),1,0)</f>
        <v>0</v>
      </c>
      <c r="AC5046" s="55" t="n">
        <f aca="false">IF(AND(E5046&gt;0,B5046=10),1,0)</f>
        <v>0</v>
      </c>
      <c r="AD5046" s="0" t="str">
        <f aca="false">IF(AND(C5045=C5046,AA5045=AA5046-1),AB5045,"")</f>
        <v/>
      </c>
      <c r="AE5046" s="0" t="str">
        <f aca="false">IF(AND(C5045=C5046,AA5045=AA5046-1),AC5045,"")</f>
        <v/>
      </c>
      <c r="AF5046" s="0" t="str">
        <f aca="false">IF(AA5046=1,"",IF(AND(AB5046=1,AD5046&lt;&gt;1),1,0))</f>
        <v/>
      </c>
      <c r="AG5046" s="0" t="str">
        <f aca="false">IF(AA5046=1,"",IF(AND(AC5046=1,AE5046&lt;&gt;1),1,0))</f>
        <v/>
      </c>
      <c r="AH5046" s="60" t="str">
        <f aca="false">IF(AND(E5046&gt;0,AA5046&lt;2,NOT(AND(C5047=C5046,AA5047=AA5046+1))),INDEX(DATAS,AA5046+1),"")</f>
        <v/>
      </c>
      <c r="AI5046" s="60" t="str">
        <f aca="false">IF(AND(AC5046=1,AA5046&lt;2),IF(AND(C5047=C5046,AA5047=AA5046+1),IF(AC5047=1,"",INDEX(DATAS,AA5046+1)),INDEX(DATAS,AA5046+1)),"")</f>
        <v/>
      </c>
    </row>
    <row r="5047" customFormat="false" ht="15" hidden="false" customHeight="false" outlineLevel="0" collapsed="false">
      <c r="A5047" s="60" t="n">
        <v>46310</v>
      </c>
      <c r="B5047" s="0" t="n">
        <v>11</v>
      </c>
      <c r="C5047" s="0" t="n">
        <v>6864</v>
      </c>
      <c r="E5047" s="0" t="n">
        <v>0</v>
      </c>
      <c r="F5047" s="55" t="s">
        <v>1318</v>
      </c>
      <c r="I5047" s="55" t="s">
        <v>187</v>
      </c>
      <c r="U5047" s="0" t="n">
        <v>422</v>
      </c>
      <c r="V5047" s="0" t="n">
        <v>1</v>
      </c>
      <c r="W5047" s="60" t="n">
        <v>46295</v>
      </c>
      <c r="X5047" s="55" t="n">
        <f aca="false">IF(I5047="Male",0,1)</f>
        <v>1</v>
      </c>
      <c r="Y5047" s="55" t="n">
        <f aca="false">IF(OR(I5047="DNB",I5047="Dry DNB"),1,0)</f>
        <v>0</v>
      </c>
      <c r="Z5047" s="55" t="n">
        <f aca="false">IF(ISNUMBER(W5047),A5047-W5047,"")</f>
        <v>15</v>
      </c>
      <c r="AA5047" s="55" t="n">
        <f aca="false">MATCH(A5047,DATAS,0)</f>
        <v>2</v>
      </c>
      <c r="AB5047" s="55" t="n">
        <f aca="false">IF(AND(E5047&gt;0,OR(AND(B5047&gt;=1,B5047&lt;=6),B5047=10)),1,0)</f>
        <v>0</v>
      </c>
      <c r="AC5047" s="55" t="n">
        <f aca="false">IF(AND(E5047&gt;0,B5047=10),1,0)</f>
        <v>0</v>
      </c>
      <c r="AD5047" s="55" t="n">
        <f aca="false">IF(AND(C5046=C5047,AA5046=AA5047-1),AB5046,"")</f>
        <v>0</v>
      </c>
      <c r="AE5047" s="55" t="n">
        <f aca="false">IF(AND(C5046=C5047,AA5046=AA5047-1),AC5046,"")</f>
        <v>0</v>
      </c>
      <c r="AF5047" s="55" t="n">
        <f aca="false">IF(AA5047=1,"",IF(AND(AB5047=1,AD5047&lt;&gt;1),1,0))</f>
        <v>0</v>
      </c>
      <c r="AG5047" s="55" t="n">
        <f aca="false">IF(AA5047=1,"",IF(AND(AC5047=1,AE5047&lt;&gt;1),1,0))</f>
        <v>0</v>
      </c>
      <c r="AH5047" s="60" t="str">
        <f aca="false">IF(AND(E5047&gt;0,AA5047&lt;2,NOT(AND(C5048=C5047,AA5048=AA5047+1))),INDEX(DATAS,AA5047+1),"")</f>
        <v/>
      </c>
      <c r="AI5047" s="60" t="str">
        <f aca="false">IF(AND(AC5047=1,AA5047&lt;2),IF(AND(C5048=C5047,AA5048=AA5047+1),IF(AC5048=1,"",INDEX(DATAS,AA5047+1)),INDEX(DATAS,AA5047+1)),"")</f>
        <v/>
      </c>
    </row>
    <row r="5048" customFormat="false" ht="15" hidden="false" customHeight="false" outlineLevel="0" collapsed="false">
      <c r="A5048" s="60" t="n">
        <v>46309</v>
      </c>
      <c r="B5048" s="0" t="n">
        <v>13</v>
      </c>
      <c r="C5048" s="0" t="n">
        <v>6865</v>
      </c>
      <c r="E5048" s="0" t="n">
        <v>0</v>
      </c>
      <c r="F5048" s="55" t="s">
        <v>1318</v>
      </c>
      <c r="I5048" s="55" t="s">
        <v>177</v>
      </c>
      <c r="U5048" s="0" t="n">
        <v>421</v>
      </c>
      <c r="V5048" s="0" t="n">
        <v>0</v>
      </c>
      <c r="X5048" s="55" t="n">
        <f aca="false">IF(I5048="Male",0,1)</f>
        <v>1</v>
      </c>
      <c r="Y5048" s="55" t="n">
        <f aca="false">IF(OR(I5048="DNB",I5048="Dry DNB"),1,0)</f>
        <v>0</v>
      </c>
      <c r="Z5048" s="0" t="str">
        <f aca="false">IF(ISNUMBER(W5048),A5048-W5048,"")</f>
        <v/>
      </c>
      <c r="AA5048" s="55" t="n">
        <f aca="false">MATCH(A5048,DATAS,0)</f>
        <v>1</v>
      </c>
      <c r="AB5048" s="55" t="n">
        <f aca="false">IF(AND(E5048&gt;0,OR(AND(B5048&gt;=1,B5048&lt;=6),B5048=10)),1,0)</f>
        <v>0</v>
      </c>
      <c r="AC5048" s="55" t="n">
        <f aca="false">IF(AND(E5048&gt;0,B5048=10),1,0)</f>
        <v>0</v>
      </c>
      <c r="AD5048" s="0" t="str">
        <f aca="false">IF(AND(C5047=C5048,AA5047=AA5048-1),AB5047,"")</f>
        <v/>
      </c>
      <c r="AE5048" s="0" t="str">
        <f aca="false">IF(AND(C5047=C5048,AA5047=AA5048-1),AC5047,"")</f>
        <v/>
      </c>
      <c r="AF5048" s="0" t="str">
        <f aca="false">IF(AA5048=1,"",IF(AND(AB5048=1,AD5048&lt;&gt;1),1,0))</f>
        <v/>
      </c>
      <c r="AG5048" s="0" t="str">
        <f aca="false">IF(AA5048=1,"",IF(AND(AC5048=1,AE5048&lt;&gt;1),1,0))</f>
        <v/>
      </c>
      <c r="AH5048" s="60" t="str">
        <f aca="false">IF(AND(E5048&gt;0,AA5048&lt;2,NOT(AND(C5049=C5048,AA5049=AA5048+1))),INDEX(DATAS,AA5048+1),"")</f>
        <v/>
      </c>
      <c r="AI5048" s="60" t="str">
        <f aca="false">IF(AND(AC5048=1,AA5048&lt;2),IF(AND(C5049=C5048,AA5049=AA5048+1),IF(AC5049=1,"",INDEX(DATAS,AA5048+1)),INDEX(DATAS,AA5048+1)),"")</f>
        <v/>
      </c>
    </row>
    <row r="5049" customFormat="false" ht="15" hidden="false" customHeight="false" outlineLevel="0" collapsed="false">
      <c r="A5049" s="60" t="n">
        <v>46310</v>
      </c>
      <c r="B5049" s="0" t="n">
        <v>13</v>
      </c>
      <c r="C5049" s="0" t="n">
        <v>6865</v>
      </c>
      <c r="E5049" s="0" t="n">
        <v>0</v>
      </c>
      <c r="F5049" s="55" t="s">
        <v>1318</v>
      </c>
      <c r="I5049" s="55" t="s">
        <v>177</v>
      </c>
      <c r="U5049" s="0" t="n">
        <v>422</v>
      </c>
      <c r="V5049" s="0" t="n">
        <v>0</v>
      </c>
      <c r="X5049" s="55" t="n">
        <f aca="false">IF(I5049="Male",0,1)</f>
        <v>1</v>
      </c>
      <c r="Y5049" s="55" t="n">
        <f aca="false">IF(OR(I5049="DNB",I5049="Dry DNB"),1,0)</f>
        <v>0</v>
      </c>
      <c r="Z5049" s="0" t="str">
        <f aca="false">IF(ISNUMBER(W5049),A5049-W5049,"")</f>
        <v/>
      </c>
      <c r="AA5049" s="55" t="n">
        <f aca="false">MATCH(A5049,DATAS,0)</f>
        <v>2</v>
      </c>
      <c r="AB5049" s="55" t="n">
        <f aca="false">IF(AND(E5049&gt;0,OR(AND(B5049&gt;=1,B5049&lt;=6),B5049=10)),1,0)</f>
        <v>0</v>
      </c>
      <c r="AC5049" s="55" t="n">
        <f aca="false">IF(AND(E5049&gt;0,B5049=10),1,0)</f>
        <v>0</v>
      </c>
      <c r="AD5049" s="55" t="n">
        <f aca="false">IF(AND(C5048=C5049,AA5048=AA5049-1),AB5048,"")</f>
        <v>0</v>
      </c>
      <c r="AE5049" s="55" t="n">
        <f aca="false">IF(AND(C5048=C5049,AA5048=AA5049-1),AC5048,"")</f>
        <v>0</v>
      </c>
      <c r="AF5049" s="55" t="n">
        <f aca="false">IF(AA5049=1,"",IF(AND(AB5049=1,AD5049&lt;&gt;1),1,0))</f>
        <v>0</v>
      </c>
      <c r="AG5049" s="55" t="n">
        <f aca="false">IF(AA5049=1,"",IF(AND(AC5049=1,AE5049&lt;&gt;1),1,0))</f>
        <v>0</v>
      </c>
      <c r="AH5049" s="60" t="str">
        <f aca="false">IF(AND(E5049&gt;0,AA5049&lt;2,NOT(AND(C5050=C5049,AA5050=AA5049+1))),INDEX(DATAS,AA5049+1),"")</f>
        <v/>
      </c>
      <c r="AI5049" s="60" t="str">
        <f aca="false">IF(AND(AC5049=1,AA5049&lt;2),IF(AND(C5050=C5049,AA5050=AA5049+1),IF(AC5050=1,"",INDEX(DATAS,AA5049+1)),INDEX(DATAS,AA5049+1)),"")</f>
        <v/>
      </c>
    </row>
    <row r="5050" customFormat="false" ht="15" hidden="false" customHeight="false" outlineLevel="0" collapsed="false">
      <c r="A5050" s="60" t="n">
        <v>46309</v>
      </c>
      <c r="B5050" s="0" t="n">
        <v>11</v>
      </c>
      <c r="C5050" s="0" t="n">
        <v>6866</v>
      </c>
      <c r="E5050" s="0" t="n">
        <v>0</v>
      </c>
      <c r="F5050" s="55" t="s">
        <v>1319</v>
      </c>
      <c r="I5050" s="55" t="s">
        <v>187</v>
      </c>
      <c r="U5050" s="0" t="n">
        <v>420</v>
      </c>
      <c r="V5050" s="0" t="n">
        <v>1</v>
      </c>
      <c r="W5050" s="60" t="n">
        <v>46288</v>
      </c>
      <c r="X5050" s="55" t="n">
        <f aca="false">IF(I5050="Male",0,1)</f>
        <v>1</v>
      </c>
      <c r="Y5050" s="55" t="n">
        <f aca="false">IF(OR(I5050="DNB",I5050="Dry DNB"),1,0)</f>
        <v>0</v>
      </c>
      <c r="Z5050" s="55" t="n">
        <f aca="false">IF(ISNUMBER(W5050),A5050-W5050,"")</f>
        <v>21</v>
      </c>
      <c r="AA5050" s="55" t="n">
        <f aca="false">MATCH(A5050,DATAS,0)</f>
        <v>1</v>
      </c>
      <c r="AB5050" s="55" t="n">
        <f aca="false">IF(AND(E5050&gt;0,OR(AND(B5050&gt;=1,B5050&lt;=6),B5050=10)),1,0)</f>
        <v>0</v>
      </c>
      <c r="AC5050" s="55" t="n">
        <f aca="false">IF(AND(E5050&gt;0,B5050=10),1,0)</f>
        <v>0</v>
      </c>
      <c r="AD5050" s="0" t="str">
        <f aca="false">IF(AND(C5049=C5050,AA5049=AA5050-1),AB5049,"")</f>
        <v/>
      </c>
      <c r="AE5050" s="0" t="str">
        <f aca="false">IF(AND(C5049=C5050,AA5049=AA5050-1),AC5049,"")</f>
        <v/>
      </c>
      <c r="AF5050" s="0" t="str">
        <f aca="false">IF(AA5050=1,"",IF(AND(AB5050=1,AD5050&lt;&gt;1),1,0))</f>
        <v/>
      </c>
      <c r="AG5050" s="0" t="str">
        <f aca="false">IF(AA5050=1,"",IF(AND(AC5050=1,AE5050&lt;&gt;1),1,0))</f>
        <v/>
      </c>
      <c r="AH5050" s="60" t="str">
        <f aca="false">IF(AND(E5050&gt;0,AA5050&lt;2,NOT(AND(C5051=C5050,AA5051=AA5050+1))),INDEX(DATAS,AA5050+1),"")</f>
        <v/>
      </c>
      <c r="AI5050" s="60" t="str">
        <f aca="false">IF(AND(AC5050=1,AA5050&lt;2),IF(AND(C5051=C5050,AA5051=AA5050+1),IF(AC5051=1,"",INDEX(DATAS,AA5050+1)),INDEX(DATAS,AA5050+1)),"")</f>
        <v/>
      </c>
    </row>
    <row r="5051" customFormat="false" ht="15" hidden="false" customHeight="false" outlineLevel="0" collapsed="false">
      <c r="A5051" s="60" t="n">
        <v>46310</v>
      </c>
      <c r="B5051" s="0" t="n">
        <v>11</v>
      </c>
      <c r="C5051" s="0" t="n">
        <v>6866</v>
      </c>
      <c r="E5051" s="0" t="n">
        <v>0</v>
      </c>
      <c r="F5051" s="55" t="s">
        <v>1319</v>
      </c>
      <c r="I5051" s="55" t="s">
        <v>187</v>
      </c>
      <c r="U5051" s="0" t="n">
        <v>421</v>
      </c>
      <c r="V5051" s="0" t="n">
        <v>1</v>
      </c>
      <c r="W5051" s="60" t="n">
        <v>46288</v>
      </c>
      <c r="X5051" s="55" t="n">
        <f aca="false">IF(I5051="Male",0,1)</f>
        <v>1</v>
      </c>
      <c r="Y5051" s="55" t="n">
        <f aca="false">IF(OR(I5051="DNB",I5051="Dry DNB"),1,0)</f>
        <v>0</v>
      </c>
      <c r="Z5051" s="55" t="n">
        <f aca="false">IF(ISNUMBER(W5051),A5051-W5051,"")</f>
        <v>22</v>
      </c>
      <c r="AA5051" s="55" t="n">
        <f aca="false">MATCH(A5051,DATAS,0)</f>
        <v>2</v>
      </c>
      <c r="AB5051" s="55" t="n">
        <f aca="false">IF(AND(E5051&gt;0,OR(AND(B5051&gt;=1,B5051&lt;=6),B5051=10)),1,0)</f>
        <v>0</v>
      </c>
      <c r="AC5051" s="55" t="n">
        <f aca="false">IF(AND(E5051&gt;0,B5051=10),1,0)</f>
        <v>0</v>
      </c>
      <c r="AD5051" s="55" t="n">
        <f aca="false">IF(AND(C5050=C5051,AA5050=AA5051-1),AB5050,"")</f>
        <v>0</v>
      </c>
      <c r="AE5051" s="55" t="n">
        <f aca="false">IF(AND(C5050=C5051,AA5050=AA5051-1),AC5050,"")</f>
        <v>0</v>
      </c>
      <c r="AF5051" s="55" t="n">
        <f aca="false">IF(AA5051=1,"",IF(AND(AB5051=1,AD5051&lt;&gt;1),1,0))</f>
        <v>0</v>
      </c>
      <c r="AG5051" s="55" t="n">
        <f aca="false">IF(AA5051=1,"",IF(AND(AC5051=1,AE5051&lt;&gt;1),1,0))</f>
        <v>0</v>
      </c>
      <c r="AH5051" s="60" t="str">
        <f aca="false">IF(AND(E5051&gt;0,AA5051&lt;2,NOT(AND(C5052=C5051,AA5052=AA5051+1))),INDEX(DATAS,AA5051+1),"")</f>
        <v/>
      </c>
      <c r="AI5051" s="60" t="str">
        <f aca="false">IF(AND(AC5051=1,AA5051&lt;2),IF(AND(C5052=C5051,AA5052=AA5051+1),IF(AC5052=1,"",INDEX(DATAS,AA5051+1)),INDEX(DATAS,AA5051+1)),"")</f>
        <v/>
      </c>
    </row>
    <row r="5052" customFormat="false" ht="15" hidden="false" customHeight="false" outlineLevel="0" collapsed="false">
      <c r="A5052" s="60" t="n">
        <v>46309</v>
      </c>
      <c r="B5052" s="0" t="n">
        <v>11</v>
      </c>
      <c r="C5052" s="0" t="n">
        <v>6867</v>
      </c>
      <c r="E5052" s="0" t="n">
        <v>0</v>
      </c>
      <c r="F5052" s="55" t="s">
        <v>1319</v>
      </c>
      <c r="I5052" s="55" t="s">
        <v>187</v>
      </c>
      <c r="U5052" s="0" t="n">
        <v>420</v>
      </c>
      <c r="V5052" s="0" t="n">
        <v>1</v>
      </c>
      <c r="W5052" s="60" t="n">
        <v>46293</v>
      </c>
      <c r="X5052" s="55" t="n">
        <f aca="false">IF(I5052="Male",0,1)</f>
        <v>1</v>
      </c>
      <c r="Y5052" s="55" t="n">
        <f aca="false">IF(OR(I5052="DNB",I5052="Dry DNB"),1,0)</f>
        <v>0</v>
      </c>
      <c r="Z5052" s="55" t="n">
        <f aca="false">IF(ISNUMBER(W5052),A5052-W5052,"")</f>
        <v>16</v>
      </c>
      <c r="AA5052" s="55" t="n">
        <f aca="false">MATCH(A5052,DATAS,0)</f>
        <v>1</v>
      </c>
      <c r="AB5052" s="55" t="n">
        <f aca="false">IF(AND(E5052&gt;0,OR(AND(B5052&gt;=1,B5052&lt;=6),B5052=10)),1,0)</f>
        <v>0</v>
      </c>
      <c r="AC5052" s="55" t="n">
        <f aca="false">IF(AND(E5052&gt;0,B5052=10),1,0)</f>
        <v>0</v>
      </c>
      <c r="AD5052" s="0" t="str">
        <f aca="false">IF(AND(C5051=C5052,AA5051=AA5052-1),AB5051,"")</f>
        <v/>
      </c>
      <c r="AE5052" s="0" t="str">
        <f aca="false">IF(AND(C5051=C5052,AA5051=AA5052-1),AC5051,"")</f>
        <v/>
      </c>
      <c r="AF5052" s="0" t="str">
        <f aca="false">IF(AA5052=1,"",IF(AND(AB5052=1,AD5052&lt;&gt;1),1,0))</f>
        <v/>
      </c>
      <c r="AG5052" s="0" t="str">
        <f aca="false">IF(AA5052=1,"",IF(AND(AC5052=1,AE5052&lt;&gt;1),1,0))</f>
        <v/>
      </c>
      <c r="AH5052" s="60" t="str">
        <f aca="false">IF(AND(E5052&gt;0,AA5052&lt;2,NOT(AND(C5053=C5052,AA5053=AA5052+1))),INDEX(DATAS,AA5052+1),"")</f>
        <v/>
      </c>
      <c r="AI5052" s="60" t="str">
        <f aca="false">IF(AND(AC5052=1,AA5052&lt;2),IF(AND(C5053=C5052,AA5053=AA5052+1),IF(AC5053=1,"",INDEX(DATAS,AA5052+1)),INDEX(DATAS,AA5052+1)),"")</f>
        <v/>
      </c>
    </row>
    <row r="5053" customFormat="false" ht="15" hidden="false" customHeight="false" outlineLevel="0" collapsed="false">
      <c r="A5053" s="60" t="n">
        <v>46310</v>
      </c>
      <c r="B5053" s="0" t="n">
        <v>11</v>
      </c>
      <c r="C5053" s="0" t="n">
        <v>6867</v>
      </c>
      <c r="E5053" s="0" t="n">
        <v>0</v>
      </c>
      <c r="F5053" s="55" t="s">
        <v>1319</v>
      </c>
      <c r="I5053" s="55" t="s">
        <v>187</v>
      </c>
      <c r="U5053" s="0" t="n">
        <v>421</v>
      </c>
      <c r="V5053" s="0" t="n">
        <v>1</v>
      </c>
      <c r="W5053" s="60" t="n">
        <v>46293</v>
      </c>
      <c r="X5053" s="55" t="n">
        <f aca="false">IF(I5053="Male",0,1)</f>
        <v>1</v>
      </c>
      <c r="Y5053" s="55" t="n">
        <f aca="false">IF(OR(I5053="DNB",I5053="Dry DNB"),1,0)</f>
        <v>0</v>
      </c>
      <c r="Z5053" s="55" t="n">
        <f aca="false">IF(ISNUMBER(W5053),A5053-W5053,"")</f>
        <v>17</v>
      </c>
      <c r="AA5053" s="55" t="n">
        <f aca="false">MATCH(A5053,DATAS,0)</f>
        <v>2</v>
      </c>
      <c r="AB5053" s="55" t="n">
        <f aca="false">IF(AND(E5053&gt;0,OR(AND(B5053&gt;=1,B5053&lt;=6),B5053=10)),1,0)</f>
        <v>0</v>
      </c>
      <c r="AC5053" s="55" t="n">
        <f aca="false">IF(AND(E5053&gt;0,B5053=10),1,0)</f>
        <v>0</v>
      </c>
      <c r="AD5053" s="55" t="n">
        <f aca="false">IF(AND(C5052=C5053,AA5052=AA5053-1),AB5052,"")</f>
        <v>0</v>
      </c>
      <c r="AE5053" s="55" t="n">
        <f aca="false">IF(AND(C5052=C5053,AA5052=AA5053-1),AC5052,"")</f>
        <v>0</v>
      </c>
      <c r="AF5053" s="55" t="n">
        <f aca="false">IF(AA5053=1,"",IF(AND(AB5053=1,AD5053&lt;&gt;1),1,0))</f>
        <v>0</v>
      </c>
      <c r="AG5053" s="55" t="n">
        <f aca="false">IF(AA5053=1,"",IF(AND(AC5053=1,AE5053&lt;&gt;1),1,0))</f>
        <v>0</v>
      </c>
      <c r="AH5053" s="60" t="str">
        <f aca="false">IF(AND(E5053&gt;0,AA5053&lt;2,NOT(AND(C5054=C5053,AA5054=AA5053+1))),INDEX(DATAS,AA5053+1),"")</f>
        <v/>
      </c>
      <c r="AI5053" s="60" t="str">
        <f aca="false">IF(AND(AC5053=1,AA5053&lt;2),IF(AND(C5054=C5053,AA5054=AA5053+1),IF(AC5054=1,"",INDEX(DATAS,AA5053+1)),INDEX(DATAS,AA5053+1)),"")</f>
        <v/>
      </c>
    </row>
    <row r="5054" customFormat="false" ht="15" hidden="false" customHeight="false" outlineLevel="0" collapsed="false">
      <c r="A5054" s="60" t="n">
        <v>46309</v>
      </c>
      <c r="B5054" s="0" t="n">
        <v>13</v>
      </c>
      <c r="C5054" s="0" t="n">
        <v>6868</v>
      </c>
      <c r="E5054" s="0" t="n">
        <v>0</v>
      </c>
      <c r="F5054" s="55" t="s">
        <v>1319</v>
      </c>
      <c r="I5054" s="55" t="s">
        <v>177</v>
      </c>
      <c r="U5054" s="0" t="n">
        <v>420</v>
      </c>
      <c r="V5054" s="0" t="n">
        <v>0</v>
      </c>
      <c r="X5054" s="55" t="n">
        <f aca="false">IF(I5054="Male",0,1)</f>
        <v>1</v>
      </c>
      <c r="Y5054" s="55" t="n">
        <f aca="false">IF(OR(I5054="DNB",I5054="Dry DNB"),1,0)</f>
        <v>0</v>
      </c>
      <c r="Z5054" s="0" t="str">
        <f aca="false">IF(ISNUMBER(W5054),A5054-W5054,"")</f>
        <v/>
      </c>
      <c r="AA5054" s="55" t="n">
        <f aca="false">MATCH(A5054,DATAS,0)</f>
        <v>1</v>
      </c>
      <c r="AB5054" s="55" t="n">
        <f aca="false">IF(AND(E5054&gt;0,OR(AND(B5054&gt;=1,B5054&lt;=6),B5054=10)),1,0)</f>
        <v>0</v>
      </c>
      <c r="AC5054" s="55" t="n">
        <f aca="false">IF(AND(E5054&gt;0,B5054=10),1,0)</f>
        <v>0</v>
      </c>
      <c r="AD5054" s="0" t="str">
        <f aca="false">IF(AND(C5053=C5054,AA5053=AA5054-1),AB5053,"")</f>
        <v/>
      </c>
      <c r="AE5054" s="0" t="str">
        <f aca="false">IF(AND(C5053=C5054,AA5053=AA5054-1),AC5053,"")</f>
        <v/>
      </c>
      <c r="AF5054" s="0" t="str">
        <f aca="false">IF(AA5054=1,"",IF(AND(AB5054=1,AD5054&lt;&gt;1),1,0))</f>
        <v/>
      </c>
      <c r="AG5054" s="0" t="str">
        <f aca="false">IF(AA5054=1,"",IF(AND(AC5054=1,AE5054&lt;&gt;1),1,0))</f>
        <v/>
      </c>
      <c r="AH5054" s="60" t="str">
        <f aca="false">IF(AND(E5054&gt;0,AA5054&lt;2,NOT(AND(C5055=C5054,AA5055=AA5054+1))),INDEX(DATAS,AA5054+1),"")</f>
        <v/>
      </c>
      <c r="AI5054" s="60" t="str">
        <f aca="false">IF(AND(AC5054=1,AA5054&lt;2),IF(AND(C5055=C5054,AA5055=AA5054+1),IF(AC5055=1,"",INDEX(DATAS,AA5054+1)),INDEX(DATAS,AA5054+1)),"")</f>
        <v/>
      </c>
    </row>
    <row r="5055" customFormat="false" ht="15" hidden="false" customHeight="false" outlineLevel="0" collapsed="false">
      <c r="A5055" s="60" t="n">
        <v>46310</v>
      </c>
      <c r="B5055" s="0" t="n">
        <v>13</v>
      </c>
      <c r="C5055" s="0" t="n">
        <v>6868</v>
      </c>
      <c r="E5055" s="0" t="n">
        <v>0</v>
      </c>
      <c r="F5055" s="55" t="s">
        <v>1319</v>
      </c>
      <c r="I5055" s="55" t="s">
        <v>177</v>
      </c>
      <c r="U5055" s="0" t="n">
        <v>421</v>
      </c>
      <c r="V5055" s="0" t="n">
        <v>0</v>
      </c>
      <c r="X5055" s="55" t="n">
        <f aca="false">IF(I5055="Male",0,1)</f>
        <v>1</v>
      </c>
      <c r="Y5055" s="55" t="n">
        <f aca="false">IF(OR(I5055="DNB",I5055="Dry DNB"),1,0)</f>
        <v>0</v>
      </c>
      <c r="Z5055" s="0" t="str">
        <f aca="false">IF(ISNUMBER(W5055),A5055-W5055,"")</f>
        <v/>
      </c>
      <c r="AA5055" s="55" t="n">
        <f aca="false">MATCH(A5055,DATAS,0)</f>
        <v>2</v>
      </c>
      <c r="AB5055" s="55" t="n">
        <f aca="false">IF(AND(E5055&gt;0,OR(AND(B5055&gt;=1,B5055&lt;=6),B5055=10)),1,0)</f>
        <v>0</v>
      </c>
      <c r="AC5055" s="55" t="n">
        <f aca="false">IF(AND(E5055&gt;0,B5055=10),1,0)</f>
        <v>0</v>
      </c>
      <c r="AD5055" s="55" t="n">
        <f aca="false">IF(AND(C5054=C5055,AA5054=AA5055-1),AB5054,"")</f>
        <v>0</v>
      </c>
      <c r="AE5055" s="55" t="n">
        <f aca="false">IF(AND(C5054=C5055,AA5054=AA5055-1),AC5054,"")</f>
        <v>0</v>
      </c>
      <c r="AF5055" s="55" t="n">
        <f aca="false">IF(AA5055=1,"",IF(AND(AB5055=1,AD5055&lt;&gt;1),1,0))</f>
        <v>0</v>
      </c>
      <c r="AG5055" s="55" t="n">
        <f aca="false">IF(AA5055=1,"",IF(AND(AC5055=1,AE5055&lt;&gt;1),1,0))</f>
        <v>0</v>
      </c>
      <c r="AH5055" s="60" t="str">
        <f aca="false">IF(AND(E5055&gt;0,AA5055&lt;2,NOT(AND(C5056=C5055,AA5056=AA5055+1))),INDEX(DATAS,AA5055+1),"")</f>
        <v/>
      </c>
      <c r="AI5055" s="60" t="str">
        <f aca="false">IF(AND(AC5055=1,AA5055&lt;2),IF(AND(C5056=C5055,AA5056=AA5055+1),IF(AC5056=1,"",INDEX(DATAS,AA5055+1)),INDEX(DATAS,AA5055+1)),"")</f>
        <v/>
      </c>
    </row>
    <row r="5056" customFormat="false" ht="15" hidden="false" customHeight="false" outlineLevel="0" collapsed="false">
      <c r="A5056" s="60" t="n">
        <v>46309</v>
      </c>
      <c r="B5056" s="0" t="n">
        <v>11</v>
      </c>
      <c r="C5056" s="0" t="n">
        <v>6869</v>
      </c>
      <c r="E5056" s="0" t="n">
        <v>0</v>
      </c>
      <c r="F5056" s="55" t="s">
        <v>1319</v>
      </c>
      <c r="I5056" s="55" t="s">
        <v>187</v>
      </c>
      <c r="U5056" s="0" t="n">
        <v>420</v>
      </c>
      <c r="V5056" s="0" t="n">
        <v>1</v>
      </c>
      <c r="W5056" s="60" t="n">
        <v>46300</v>
      </c>
      <c r="X5056" s="55" t="n">
        <f aca="false">IF(I5056="Male",0,1)</f>
        <v>1</v>
      </c>
      <c r="Y5056" s="55" t="n">
        <f aca="false">IF(OR(I5056="DNB",I5056="Dry DNB"),1,0)</f>
        <v>0</v>
      </c>
      <c r="Z5056" s="55" t="n">
        <f aca="false">IF(ISNUMBER(W5056),A5056-W5056,"")</f>
        <v>9</v>
      </c>
      <c r="AA5056" s="55" t="n">
        <f aca="false">MATCH(A5056,DATAS,0)</f>
        <v>1</v>
      </c>
      <c r="AB5056" s="55" t="n">
        <f aca="false">IF(AND(E5056&gt;0,OR(AND(B5056&gt;=1,B5056&lt;=6),B5056=10)),1,0)</f>
        <v>0</v>
      </c>
      <c r="AC5056" s="55" t="n">
        <f aca="false">IF(AND(E5056&gt;0,B5056=10),1,0)</f>
        <v>0</v>
      </c>
      <c r="AD5056" s="0" t="str">
        <f aca="false">IF(AND(C5055=C5056,AA5055=AA5056-1),AB5055,"")</f>
        <v/>
      </c>
      <c r="AE5056" s="0" t="str">
        <f aca="false">IF(AND(C5055=C5056,AA5055=AA5056-1),AC5055,"")</f>
        <v/>
      </c>
      <c r="AF5056" s="0" t="str">
        <f aca="false">IF(AA5056=1,"",IF(AND(AB5056=1,AD5056&lt;&gt;1),1,0))</f>
        <v/>
      </c>
      <c r="AG5056" s="0" t="str">
        <f aca="false">IF(AA5056=1,"",IF(AND(AC5056=1,AE5056&lt;&gt;1),1,0))</f>
        <v/>
      </c>
      <c r="AH5056" s="60" t="str">
        <f aca="false">IF(AND(E5056&gt;0,AA5056&lt;2,NOT(AND(C5057=C5056,AA5057=AA5056+1))),INDEX(DATAS,AA5056+1),"")</f>
        <v/>
      </c>
      <c r="AI5056" s="60" t="str">
        <f aca="false">IF(AND(AC5056=1,AA5056&lt;2),IF(AND(C5057=C5056,AA5057=AA5056+1),IF(AC5057=1,"",INDEX(DATAS,AA5056+1)),INDEX(DATAS,AA5056+1)),"")</f>
        <v/>
      </c>
    </row>
    <row r="5057" customFormat="false" ht="15" hidden="false" customHeight="false" outlineLevel="0" collapsed="false">
      <c r="A5057" s="60" t="n">
        <v>46310</v>
      </c>
      <c r="B5057" s="0" t="n">
        <v>11</v>
      </c>
      <c r="C5057" s="0" t="n">
        <v>6869</v>
      </c>
      <c r="E5057" s="0" t="n">
        <v>0</v>
      </c>
      <c r="F5057" s="55" t="s">
        <v>1319</v>
      </c>
      <c r="I5057" s="55" t="s">
        <v>187</v>
      </c>
      <c r="U5057" s="0" t="n">
        <v>421</v>
      </c>
      <c r="V5057" s="0" t="n">
        <v>1</v>
      </c>
      <c r="W5057" s="60" t="n">
        <v>46300</v>
      </c>
      <c r="X5057" s="55" t="n">
        <f aca="false">IF(I5057="Male",0,1)</f>
        <v>1</v>
      </c>
      <c r="Y5057" s="55" t="n">
        <f aca="false">IF(OR(I5057="DNB",I5057="Dry DNB"),1,0)</f>
        <v>0</v>
      </c>
      <c r="Z5057" s="55" t="n">
        <f aca="false">IF(ISNUMBER(W5057),A5057-W5057,"")</f>
        <v>10</v>
      </c>
      <c r="AA5057" s="55" t="n">
        <f aca="false">MATCH(A5057,DATAS,0)</f>
        <v>2</v>
      </c>
      <c r="AB5057" s="55" t="n">
        <f aca="false">IF(AND(E5057&gt;0,OR(AND(B5057&gt;=1,B5057&lt;=6),B5057=10)),1,0)</f>
        <v>0</v>
      </c>
      <c r="AC5057" s="55" t="n">
        <f aca="false">IF(AND(E5057&gt;0,B5057=10),1,0)</f>
        <v>0</v>
      </c>
      <c r="AD5057" s="55" t="n">
        <f aca="false">IF(AND(C5056=C5057,AA5056=AA5057-1),AB5056,"")</f>
        <v>0</v>
      </c>
      <c r="AE5057" s="55" t="n">
        <f aca="false">IF(AND(C5056=C5057,AA5056=AA5057-1),AC5056,"")</f>
        <v>0</v>
      </c>
      <c r="AF5057" s="55" t="n">
        <f aca="false">IF(AA5057=1,"",IF(AND(AB5057=1,AD5057&lt;&gt;1),1,0))</f>
        <v>0</v>
      </c>
      <c r="AG5057" s="55" t="n">
        <f aca="false">IF(AA5057=1,"",IF(AND(AC5057=1,AE5057&lt;&gt;1),1,0))</f>
        <v>0</v>
      </c>
      <c r="AH5057" s="60" t="str">
        <f aca="false">IF(AND(E5057&gt;0,AA5057&lt;2,NOT(AND(C5058=C5057,AA5058=AA5057+1))),INDEX(DATAS,AA5057+1),"")</f>
        <v/>
      </c>
      <c r="AI5057" s="60" t="str">
        <f aca="false">IF(AND(AC5057=1,AA5057&lt;2),IF(AND(C5058=C5057,AA5058=AA5057+1),IF(AC5058=1,"",INDEX(DATAS,AA5057+1)),INDEX(DATAS,AA5057+1)),"")</f>
        <v/>
      </c>
    </row>
    <row r="5058" customFormat="false" ht="15" hidden="false" customHeight="false" outlineLevel="0" collapsed="false">
      <c r="A5058" s="60" t="n">
        <v>46309</v>
      </c>
      <c r="B5058" s="0" t="n">
        <v>11</v>
      </c>
      <c r="C5058" s="0" t="n">
        <v>6870</v>
      </c>
      <c r="E5058" s="0" t="n">
        <v>0</v>
      </c>
      <c r="F5058" s="55" t="s">
        <v>1319</v>
      </c>
      <c r="I5058" s="55" t="s">
        <v>187</v>
      </c>
      <c r="U5058" s="0" t="n">
        <v>420</v>
      </c>
      <c r="V5058" s="0" t="n">
        <v>1</v>
      </c>
      <c r="W5058" s="60" t="n">
        <v>46289</v>
      </c>
      <c r="X5058" s="55" t="n">
        <f aca="false">IF(I5058="Male",0,1)</f>
        <v>1</v>
      </c>
      <c r="Y5058" s="55" t="n">
        <f aca="false">IF(OR(I5058="DNB",I5058="Dry DNB"),1,0)</f>
        <v>0</v>
      </c>
      <c r="Z5058" s="55" t="n">
        <f aca="false">IF(ISNUMBER(W5058),A5058-W5058,"")</f>
        <v>20</v>
      </c>
      <c r="AA5058" s="55" t="n">
        <f aca="false">MATCH(A5058,DATAS,0)</f>
        <v>1</v>
      </c>
      <c r="AB5058" s="55" t="n">
        <f aca="false">IF(AND(E5058&gt;0,OR(AND(B5058&gt;=1,B5058&lt;=6),B5058=10)),1,0)</f>
        <v>0</v>
      </c>
      <c r="AC5058" s="55" t="n">
        <f aca="false">IF(AND(E5058&gt;0,B5058=10),1,0)</f>
        <v>0</v>
      </c>
      <c r="AD5058" s="0" t="str">
        <f aca="false">IF(AND(C5057=C5058,AA5057=AA5058-1),AB5057,"")</f>
        <v/>
      </c>
      <c r="AE5058" s="0" t="str">
        <f aca="false">IF(AND(C5057=C5058,AA5057=AA5058-1),AC5057,"")</f>
        <v/>
      </c>
      <c r="AF5058" s="0" t="str">
        <f aca="false">IF(AA5058=1,"",IF(AND(AB5058=1,AD5058&lt;&gt;1),1,0))</f>
        <v/>
      </c>
      <c r="AG5058" s="0" t="str">
        <f aca="false">IF(AA5058=1,"",IF(AND(AC5058=1,AE5058&lt;&gt;1),1,0))</f>
        <v/>
      </c>
      <c r="AH5058" s="60" t="str">
        <f aca="false">IF(AND(E5058&gt;0,AA5058&lt;2,NOT(AND(C5059=C5058,AA5059=AA5058+1))),INDEX(DATAS,AA5058+1),"")</f>
        <v/>
      </c>
      <c r="AI5058" s="60" t="str">
        <f aca="false">IF(AND(AC5058=1,AA5058&lt;2),IF(AND(C5059=C5058,AA5059=AA5058+1),IF(AC5059=1,"",INDEX(DATAS,AA5058+1)),INDEX(DATAS,AA5058+1)),"")</f>
        <v/>
      </c>
    </row>
    <row r="5059" customFormat="false" ht="15" hidden="false" customHeight="false" outlineLevel="0" collapsed="false">
      <c r="A5059" s="60" t="n">
        <v>46310</v>
      </c>
      <c r="B5059" s="0" t="n">
        <v>11</v>
      </c>
      <c r="C5059" s="0" t="n">
        <v>6870</v>
      </c>
      <c r="E5059" s="0" t="n">
        <v>0</v>
      </c>
      <c r="F5059" s="55" t="s">
        <v>1319</v>
      </c>
      <c r="I5059" s="55" t="s">
        <v>187</v>
      </c>
      <c r="U5059" s="0" t="n">
        <v>421</v>
      </c>
      <c r="V5059" s="0" t="n">
        <v>1</v>
      </c>
      <c r="W5059" s="60" t="n">
        <v>46289</v>
      </c>
      <c r="X5059" s="55" t="n">
        <f aca="false">IF(I5059="Male",0,1)</f>
        <v>1</v>
      </c>
      <c r="Y5059" s="55" t="n">
        <f aca="false">IF(OR(I5059="DNB",I5059="Dry DNB"),1,0)</f>
        <v>0</v>
      </c>
      <c r="Z5059" s="55" t="n">
        <f aca="false">IF(ISNUMBER(W5059),A5059-W5059,"")</f>
        <v>21</v>
      </c>
      <c r="AA5059" s="55" t="n">
        <f aca="false">MATCH(A5059,DATAS,0)</f>
        <v>2</v>
      </c>
      <c r="AB5059" s="55" t="n">
        <f aca="false">IF(AND(E5059&gt;0,OR(AND(B5059&gt;=1,B5059&lt;=6),B5059=10)),1,0)</f>
        <v>0</v>
      </c>
      <c r="AC5059" s="55" t="n">
        <f aca="false">IF(AND(E5059&gt;0,B5059=10),1,0)</f>
        <v>0</v>
      </c>
      <c r="AD5059" s="55" t="n">
        <f aca="false">IF(AND(C5058=C5059,AA5058=AA5059-1),AB5058,"")</f>
        <v>0</v>
      </c>
      <c r="AE5059" s="55" t="n">
        <f aca="false">IF(AND(C5058=C5059,AA5058=AA5059-1),AC5058,"")</f>
        <v>0</v>
      </c>
      <c r="AF5059" s="55" t="n">
        <f aca="false">IF(AA5059=1,"",IF(AND(AB5059=1,AD5059&lt;&gt;1),1,0))</f>
        <v>0</v>
      </c>
      <c r="AG5059" s="55" t="n">
        <f aca="false">IF(AA5059=1,"",IF(AND(AC5059=1,AE5059&lt;&gt;1),1,0))</f>
        <v>0</v>
      </c>
      <c r="AH5059" s="60" t="str">
        <f aca="false">IF(AND(E5059&gt;0,AA5059&lt;2,NOT(AND(C5060=C5059,AA5060=AA5059+1))),INDEX(DATAS,AA5059+1),"")</f>
        <v/>
      </c>
      <c r="AI5059" s="60" t="str">
        <f aca="false">IF(AND(AC5059=1,AA5059&lt;2),IF(AND(C5060=C5059,AA5060=AA5059+1),IF(AC5060=1,"",INDEX(DATAS,AA5059+1)),INDEX(DATAS,AA5059+1)),"")</f>
        <v/>
      </c>
    </row>
    <row r="5060" customFormat="false" ht="15" hidden="false" customHeight="false" outlineLevel="0" collapsed="false">
      <c r="A5060" s="60" t="n">
        <v>46309</v>
      </c>
      <c r="B5060" s="0" t="n">
        <v>11</v>
      </c>
      <c r="C5060" s="0" t="n">
        <v>6871</v>
      </c>
      <c r="E5060" s="0" t="n">
        <v>0</v>
      </c>
      <c r="F5060" s="55" t="s">
        <v>1320</v>
      </c>
      <c r="I5060" s="55" t="s">
        <v>187</v>
      </c>
      <c r="U5060" s="0" t="n">
        <v>419</v>
      </c>
      <c r="V5060" s="0" t="n">
        <v>1</v>
      </c>
      <c r="W5060" s="60" t="n">
        <v>46309</v>
      </c>
      <c r="X5060" s="55" t="n">
        <f aca="false">IF(I5060="Male",0,1)</f>
        <v>1</v>
      </c>
      <c r="Y5060" s="55" t="n">
        <f aca="false">IF(OR(I5060="DNB",I5060="Dry DNB"),1,0)</f>
        <v>0</v>
      </c>
      <c r="Z5060" s="55" t="n">
        <f aca="false">IF(ISNUMBER(W5060),A5060-W5060,"")</f>
        <v>0</v>
      </c>
      <c r="AA5060" s="55" t="n">
        <f aca="false">MATCH(A5060,DATAS,0)</f>
        <v>1</v>
      </c>
      <c r="AB5060" s="55" t="n">
        <f aca="false">IF(AND(E5060&gt;0,OR(AND(B5060&gt;=1,B5060&lt;=6),B5060=10)),1,0)</f>
        <v>0</v>
      </c>
      <c r="AC5060" s="55" t="n">
        <f aca="false">IF(AND(E5060&gt;0,B5060=10),1,0)</f>
        <v>0</v>
      </c>
      <c r="AD5060" s="0" t="str">
        <f aca="false">IF(AND(C5059=C5060,AA5059=AA5060-1),AB5059,"")</f>
        <v/>
      </c>
      <c r="AE5060" s="0" t="str">
        <f aca="false">IF(AND(C5059=C5060,AA5059=AA5060-1),AC5059,"")</f>
        <v/>
      </c>
      <c r="AF5060" s="0" t="str">
        <f aca="false">IF(AA5060=1,"",IF(AND(AB5060=1,AD5060&lt;&gt;1),1,0))</f>
        <v/>
      </c>
      <c r="AG5060" s="0" t="str">
        <f aca="false">IF(AA5060=1,"",IF(AND(AC5060=1,AE5060&lt;&gt;1),1,0))</f>
        <v/>
      </c>
      <c r="AH5060" s="60" t="str">
        <f aca="false">IF(AND(E5060&gt;0,AA5060&lt;2,NOT(AND(C5061=C5060,AA5061=AA5060+1))),INDEX(DATAS,AA5060+1),"")</f>
        <v/>
      </c>
      <c r="AI5060" s="60" t="str">
        <f aca="false">IF(AND(AC5060=1,AA5060&lt;2),IF(AND(C5061=C5060,AA5061=AA5060+1),IF(AC5061=1,"",INDEX(DATAS,AA5060+1)),INDEX(DATAS,AA5060+1)),"")</f>
        <v/>
      </c>
    </row>
    <row r="5061" customFormat="false" ht="15" hidden="false" customHeight="false" outlineLevel="0" collapsed="false">
      <c r="A5061" s="60" t="n">
        <v>46310</v>
      </c>
      <c r="B5061" s="0" t="n">
        <v>11</v>
      </c>
      <c r="C5061" s="0" t="n">
        <v>6871</v>
      </c>
      <c r="E5061" s="0" t="n">
        <v>0</v>
      </c>
      <c r="F5061" s="55" t="s">
        <v>1320</v>
      </c>
      <c r="I5061" s="55" t="s">
        <v>187</v>
      </c>
      <c r="U5061" s="0" t="n">
        <v>420</v>
      </c>
      <c r="V5061" s="0" t="n">
        <v>1</v>
      </c>
      <c r="W5061" s="60" t="n">
        <v>46309</v>
      </c>
      <c r="X5061" s="55" t="n">
        <f aca="false">IF(I5061="Male",0,1)</f>
        <v>1</v>
      </c>
      <c r="Y5061" s="55" t="n">
        <f aca="false">IF(OR(I5061="DNB",I5061="Dry DNB"),1,0)</f>
        <v>0</v>
      </c>
      <c r="Z5061" s="55" t="n">
        <f aca="false">IF(ISNUMBER(W5061),A5061-W5061,"")</f>
        <v>1</v>
      </c>
      <c r="AA5061" s="55" t="n">
        <f aca="false">MATCH(A5061,DATAS,0)</f>
        <v>2</v>
      </c>
      <c r="AB5061" s="55" t="n">
        <f aca="false">IF(AND(E5061&gt;0,OR(AND(B5061&gt;=1,B5061&lt;=6),B5061=10)),1,0)</f>
        <v>0</v>
      </c>
      <c r="AC5061" s="55" t="n">
        <f aca="false">IF(AND(E5061&gt;0,B5061=10),1,0)</f>
        <v>0</v>
      </c>
      <c r="AD5061" s="55" t="n">
        <f aca="false">IF(AND(C5060=C5061,AA5060=AA5061-1),AB5060,"")</f>
        <v>0</v>
      </c>
      <c r="AE5061" s="55" t="n">
        <f aca="false">IF(AND(C5060=C5061,AA5060=AA5061-1),AC5060,"")</f>
        <v>0</v>
      </c>
      <c r="AF5061" s="55" t="n">
        <f aca="false">IF(AA5061=1,"",IF(AND(AB5061=1,AD5061&lt;&gt;1),1,0))</f>
        <v>0</v>
      </c>
      <c r="AG5061" s="55" t="n">
        <f aca="false">IF(AA5061=1,"",IF(AND(AC5061=1,AE5061&lt;&gt;1),1,0))</f>
        <v>0</v>
      </c>
      <c r="AH5061" s="60" t="str">
        <f aca="false">IF(AND(E5061&gt;0,AA5061&lt;2,NOT(AND(C5062=C5061,AA5062=AA5061+1))),INDEX(DATAS,AA5061+1),"")</f>
        <v/>
      </c>
      <c r="AI5061" s="60" t="str">
        <f aca="false">IF(AND(AC5061=1,AA5061&lt;2),IF(AND(C5062=C5061,AA5062=AA5061+1),IF(AC5062=1,"",INDEX(DATAS,AA5061+1)),INDEX(DATAS,AA5061+1)),"")</f>
        <v/>
      </c>
    </row>
    <row r="5062" customFormat="false" ht="15" hidden="false" customHeight="false" outlineLevel="0" collapsed="false">
      <c r="A5062" s="60" t="n">
        <v>46309</v>
      </c>
      <c r="B5062" s="0" t="n">
        <v>11</v>
      </c>
      <c r="C5062" s="0" t="n">
        <v>6872</v>
      </c>
      <c r="E5062" s="0" t="n">
        <v>0</v>
      </c>
      <c r="F5062" s="55" t="s">
        <v>1320</v>
      </c>
      <c r="I5062" s="55" t="s">
        <v>187</v>
      </c>
      <c r="U5062" s="0" t="n">
        <v>419</v>
      </c>
      <c r="V5062" s="0" t="n">
        <v>1</v>
      </c>
      <c r="W5062" s="60" t="n">
        <v>46289</v>
      </c>
      <c r="X5062" s="55" t="n">
        <f aca="false">IF(I5062="Male",0,1)</f>
        <v>1</v>
      </c>
      <c r="Y5062" s="55" t="n">
        <f aca="false">IF(OR(I5062="DNB",I5062="Dry DNB"),1,0)</f>
        <v>0</v>
      </c>
      <c r="Z5062" s="55" t="n">
        <f aca="false">IF(ISNUMBER(W5062),A5062-W5062,"")</f>
        <v>20</v>
      </c>
      <c r="AA5062" s="55" t="n">
        <f aca="false">MATCH(A5062,DATAS,0)</f>
        <v>1</v>
      </c>
      <c r="AB5062" s="55" t="n">
        <f aca="false">IF(AND(E5062&gt;0,OR(AND(B5062&gt;=1,B5062&lt;=6),B5062=10)),1,0)</f>
        <v>0</v>
      </c>
      <c r="AC5062" s="55" t="n">
        <f aca="false">IF(AND(E5062&gt;0,B5062=10),1,0)</f>
        <v>0</v>
      </c>
      <c r="AD5062" s="0" t="str">
        <f aca="false">IF(AND(C5061=C5062,AA5061=AA5062-1),AB5061,"")</f>
        <v/>
      </c>
      <c r="AE5062" s="0" t="str">
        <f aca="false">IF(AND(C5061=C5062,AA5061=AA5062-1),AC5061,"")</f>
        <v/>
      </c>
      <c r="AF5062" s="0" t="str">
        <f aca="false">IF(AA5062=1,"",IF(AND(AB5062=1,AD5062&lt;&gt;1),1,0))</f>
        <v/>
      </c>
      <c r="AG5062" s="0" t="str">
        <f aca="false">IF(AA5062=1,"",IF(AND(AC5062=1,AE5062&lt;&gt;1),1,0))</f>
        <v/>
      </c>
      <c r="AH5062" s="60" t="str">
        <f aca="false">IF(AND(E5062&gt;0,AA5062&lt;2,NOT(AND(C5063=C5062,AA5063=AA5062+1))),INDEX(DATAS,AA5062+1),"")</f>
        <v/>
      </c>
      <c r="AI5062" s="60" t="str">
        <f aca="false">IF(AND(AC5062=1,AA5062&lt;2),IF(AND(C5063=C5062,AA5063=AA5062+1),IF(AC5063=1,"",INDEX(DATAS,AA5062+1)),INDEX(DATAS,AA5062+1)),"")</f>
        <v/>
      </c>
    </row>
    <row r="5063" customFormat="false" ht="15" hidden="false" customHeight="false" outlineLevel="0" collapsed="false">
      <c r="A5063" s="60" t="n">
        <v>46310</v>
      </c>
      <c r="B5063" s="0" t="n">
        <v>11</v>
      </c>
      <c r="C5063" s="0" t="n">
        <v>6872</v>
      </c>
      <c r="E5063" s="0" t="n">
        <v>0</v>
      </c>
      <c r="F5063" s="55" t="s">
        <v>1320</v>
      </c>
      <c r="I5063" s="55" t="s">
        <v>187</v>
      </c>
      <c r="U5063" s="0" t="n">
        <v>420</v>
      </c>
      <c r="V5063" s="0" t="n">
        <v>1</v>
      </c>
      <c r="W5063" s="60" t="n">
        <v>46289</v>
      </c>
      <c r="X5063" s="55" t="n">
        <f aca="false">IF(I5063="Male",0,1)</f>
        <v>1</v>
      </c>
      <c r="Y5063" s="55" t="n">
        <f aca="false">IF(OR(I5063="DNB",I5063="Dry DNB"),1,0)</f>
        <v>0</v>
      </c>
      <c r="Z5063" s="55" t="n">
        <f aca="false">IF(ISNUMBER(W5063),A5063-W5063,"")</f>
        <v>21</v>
      </c>
      <c r="AA5063" s="55" t="n">
        <f aca="false">MATCH(A5063,DATAS,0)</f>
        <v>2</v>
      </c>
      <c r="AB5063" s="55" t="n">
        <f aca="false">IF(AND(E5063&gt;0,OR(AND(B5063&gt;=1,B5063&lt;=6),B5063=10)),1,0)</f>
        <v>0</v>
      </c>
      <c r="AC5063" s="55" t="n">
        <f aca="false">IF(AND(E5063&gt;0,B5063=10),1,0)</f>
        <v>0</v>
      </c>
      <c r="AD5063" s="55" t="n">
        <f aca="false">IF(AND(C5062=C5063,AA5062=AA5063-1),AB5062,"")</f>
        <v>0</v>
      </c>
      <c r="AE5063" s="55" t="n">
        <f aca="false">IF(AND(C5062=C5063,AA5062=AA5063-1),AC5062,"")</f>
        <v>0</v>
      </c>
      <c r="AF5063" s="55" t="n">
        <f aca="false">IF(AA5063=1,"",IF(AND(AB5063=1,AD5063&lt;&gt;1),1,0))</f>
        <v>0</v>
      </c>
      <c r="AG5063" s="55" t="n">
        <f aca="false">IF(AA5063=1,"",IF(AND(AC5063=1,AE5063&lt;&gt;1),1,0))</f>
        <v>0</v>
      </c>
      <c r="AH5063" s="60" t="str">
        <f aca="false">IF(AND(E5063&gt;0,AA5063&lt;2,NOT(AND(C5064=C5063,AA5064=AA5063+1))),INDEX(DATAS,AA5063+1),"")</f>
        <v/>
      </c>
      <c r="AI5063" s="60" t="str">
        <f aca="false">IF(AND(AC5063=1,AA5063&lt;2),IF(AND(C5064=C5063,AA5064=AA5063+1),IF(AC5064=1,"",INDEX(DATAS,AA5063+1)),INDEX(DATAS,AA5063+1)),"")</f>
        <v/>
      </c>
    </row>
    <row r="5064" customFormat="false" ht="15" hidden="false" customHeight="false" outlineLevel="0" collapsed="false">
      <c r="A5064" s="60" t="n">
        <v>46309</v>
      </c>
      <c r="B5064" s="0" t="n">
        <v>11</v>
      </c>
      <c r="C5064" s="0" t="n">
        <v>6873</v>
      </c>
      <c r="E5064" s="0" t="n">
        <v>0</v>
      </c>
      <c r="F5064" s="55" t="s">
        <v>1320</v>
      </c>
      <c r="I5064" s="55" t="s">
        <v>187</v>
      </c>
      <c r="U5064" s="0" t="n">
        <v>419</v>
      </c>
      <c r="V5064" s="0" t="n">
        <v>1</v>
      </c>
      <c r="W5064" s="60" t="n">
        <v>46286</v>
      </c>
      <c r="X5064" s="55" t="n">
        <f aca="false">IF(I5064="Male",0,1)</f>
        <v>1</v>
      </c>
      <c r="Y5064" s="55" t="n">
        <f aca="false">IF(OR(I5064="DNB",I5064="Dry DNB"),1,0)</f>
        <v>0</v>
      </c>
      <c r="Z5064" s="55" t="n">
        <f aca="false">IF(ISNUMBER(W5064),A5064-W5064,"")</f>
        <v>23</v>
      </c>
      <c r="AA5064" s="55" t="n">
        <f aca="false">MATCH(A5064,DATAS,0)</f>
        <v>1</v>
      </c>
      <c r="AB5064" s="55" t="n">
        <f aca="false">IF(AND(E5064&gt;0,OR(AND(B5064&gt;=1,B5064&lt;=6),B5064=10)),1,0)</f>
        <v>0</v>
      </c>
      <c r="AC5064" s="55" t="n">
        <f aca="false">IF(AND(E5064&gt;0,B5064=10),1,0)</f>
        <v>0</v>
      </c>
      <c r="AD5064" s="0" t="str">
        <f aca="false">IF(AND(C5063=C5064,AA5063=AA5064-1),AB5063,"")</f>
        <v/>
      </c>
      <c r="AE5064" s="0" t="str">
        <f aca="false">IF(AND(C5063=C5064,AA5063=AA5064-1),AC5063,"")</f>
        <v/>
      </c>
      <c r="AF5064" s="0" t="str">
        <f aca="false">IF(AA5064=1,"",IF(AND(AB5064=1,AD5064&lt;&gt;1),1,0))</f>
        <v/>
      </c>
      <c r="AG5064" s="0" t="str">
        <f aca="false">IF(AA5064=1,"",IF(AND(AC5064=1,AE5064&lt;&gt;1),1,0))</f>
        <v/>
      </c>
      <c r="AH5064" s="60" t="str">
        <f aca="false">IF(AND(E5064&gt;0,AA5064&lt;2,NOT(AND(C5065=C5064,AA5065=AA5064+1))),INDEX(DATAS,AA5064+1),"")</f>
        <v/>
      </c>
      <c r="AI5064" s="60" t="str">
        <f aca="false">IF(AND(AC5064=1,AA5064&lt;2),IF(AND(C5065=C5064,AA5065=AA5064+1),IF(AC5065=1,"",INDEX(DATAS,AA5064+1)),INDEX(DATAS,AA5064+1)),"")</f>
        <v/>
      </c>
    </row>
    <row r="5065" customFormat="false" ht="15" hidden="false" customHeight="false" outlineLevel="0" collapsed="false">
      <c r="A5065" s="60" t="n">
        <v>46310</v>
      </c>
      <c r="B5065" s="0" t="n">
        <v>11</v>
      </c>
      <c r="C5065" s="0" t="n">
        <v>6873</v>
      </c>
      <c r="E5065" s="0" t="n">
        <v>0</v>
      </c>
      <c r="F5065" s="55" t="s">
        <v>1320</v>
      </c>
      <c r="I5065" s="55" t="s">
        <v>187</v>
      </c>
      <c r="U5065" s="0" t="n">
        <v>420</v>
      </c>
      <c r="V5065" s="0" t="n">
        <v>1</v>
      </c>
      <c r="W5065" s="60" t="n">
        <v>46286</v>
      </c>
      <c r="X5065" s="55" t="n">
        <f aca="false">IF(I5065="Male",0,1)</f>
        <v>1</v>
      </c>
      <c r="Y5065" s="55" t="n">
        <f aca="false">IF(OR(I5065="DNB",I5065="Dry DNB"),1,0)</f>
        <v>0</v>
      </c>
      <c r="Z5065" s="55" t="n">
        <f aca="false">IF(ISNUMBER(W5065),A5065-W5065,"")</f>
        <v>24</v>
      </c>
      <c r="AA5065" s="55" t="n">
        <f aca="false">MATCH(A5065,DATAS,0)</f>
        <v>2</v>
      </c>
      <c r="AB5065" s="55" t="n">
        <f aca="false">IF(AND(E5065&gt;0,OR(AND(B5065&gt;=1,B5065&lt;=6),B5065=10)),1,0)</f>
        <v>0</v>
      </c>
      <c r="AC5065" s="55" t="n">
        <f aca="false">IF(AND(E5065&gt;0,B5065=10),1,0)</f>
        <v>0</v>
      </c>
      <c r="AD5065" s="55" t="n">
        <f aca="false">IF(AND(C5064=C5065,AA5064=AA5065-1),AB5064,"")</f>
        <v>0</v>
      </c>
      <c r="AE5065" s="55" t="n">
        <f aca="false">IF(AND(C5064=C5065,AA5064=AA5065-1),AC5064,"")</f>
        <v>0</v>
      </c>
      <c r="AF5065" s="55" t="n">
        <f aca="false">IF(AA5065=1,"",IF(AND(AB5065=1,AD5065&lt;&gt;1),1,0))</f>
        <v>0</v>
      </c>
      <c r="AG5065" s="55" t="n">
        <f aca="false">IF(AA5065=1,"",IF(AND(AC5065=1,AE5065&lt;&gt;1),1,0))</f>
        <v>0</v>
      </c>
      <c r="AH5065" s="60" t="str">
        <f aca="false">IF(AND(E5065&gt;0,AA5065&lt;2,NOT(AND(C5066=C5065,AA5066=AA5065+1))),INDEX(DATAS,AA5065+1),"")</f>
        <v/>
      </c>
      <c r="AI5065" s="60" t="str">
        <f aca="false">IF(AND(AC5065=1,AA5065&lt;2),IF(AND(C5066=C5065,AA5066=AA5065+1),IF(AC5066=1,"",INDEX(DATAS,AA5065+1)),INDEX(DATAS,AA5065+1)),"")</f>
        <v/>
      </c>
    </row>
    <row r="5066" customFormat="false" ht="15" hidden="false" customHeight="false" outlineLevel="0" collapsed="false">
      <c r="A5066" s="60" t="n">
        <v>46309</v>
      </c>
      <c r="B5066" s="0" t="n">
        <v>11</v>
      </c>
      <c r="C5066" s="0" t="n">
        <v>6875</v>
      </c>
      <c r="E5066" s="0" t="n">
        <v>0</v>
      </c>
      <c r="F5066" s="55" t="s">
        <v>1321</v>
      </c>
      <c r="I5066" s="55" t="s">
        <v>187</v>
      </c>
      <c r="U5066" s="0" t="n">
        <v>418</v>
      </c>
      <c r="V5066" s="0" t="n">
        <v>1</v>
      </c>
      <c r="W5066" s="60" t="n">
        <v>46288</v>
      </c>
      <c r="X5066" s="55" t="n">
        <f aca="false">IF(I5066="Male",0,1)</f>
        <v>1</v>
      </c>
      <c r="Y5066" s="55" t="n">
        <f aca="false">IF(OR(I5066="DNB",I5066="Dry DNB"),1,0)</f>
        <v>0</v>
      </c>
      <c r="Z5066" s="55" t="n">
        <f aca="false">IF(ISNUMBER(W5066),A5066-W5066,"")</f>
        <v>21</v>
      </c>
      <c r="AA5066" s="55" t="n">
        <f aca="false">MATCH(A5066,DATAS,0)</f>
        <v>1</v>
      </c>
      <c r="AB5066" s="55" t="n">
        <f aca="false">IF(AND(E5066&gt;0,OR(AND(B5066&gt;=1,B5066&lt;=6),B5066=10)),1,0)</f>
        <v>0</v>
      </c>
      <c r="AC5066" s="55" t="n">
        <f aca="false">IF(AND(E5066&gt;0,B5066=10),1,0)</f>
        <v>0</v>
      </c>
      <c r="AD5066" s="0" t="str">
        <f aca="false">IF(AND(C5065=C5066,AA5065=AA5066-1),AB5065,"")</f>
        <v/>
      </c>
      <c r="AE5066" s="0" t="str">
        <f aca="false">IF(AND(C5065=C5066,AA5065=AA5066-1),AC5065,"")</f>
        <v/>
      </c>
      <c r="AF5066" s="0" t="str">
        <f aca="false">IF(AA5066=1,"",IF(AND(AB5066=1,AD5066&lt;&gt;1),1,0))</f>
        <v/>
      </c>
      <c r="AG5066" s="0" t="str">
        <f aca="false">IF(AA5066=1,"",IF(AND(AC5066=1,AE5066&lt;&gt;1),1,0))</f>
        <v/>
      </c>
      <c r="AH5066" s="60" t="str">
        <f aca="false">IF(AND(E5066&gt;0,AA5066&lt;2,NOT(AND(C5067=C5066,AA5067=AA5066+1))),INDEX(DATAS,AA5066+1),"")</f>
        <v/>
      </c>
      <c r="AI5066" s="60" t="str">
        <f aca="false">IF(AND(AC5066=1,AA5066&lt;2),IF(AND(C5067=C5066,AA5067=AA5066+1),IF(AC5067=1,"",INDEX(DATAS,AA5066+1)),INDEX(DATAS,AA5066+1)),"")</f>
        <v/>
      </c>
    </row>
    <row r="5067" customFormat="false" ht="15" hidden="false" customHeight="false" outlineLevel="0" collapsed="false">
      <c r="A5067" s="60" t="n">
        <v>46310</v>
      </c>
      <c r="B5067" s="0" t="n">
        <v>11</v>
      </c>
      <c r="C5067" s="0" t="n">
        <v>6875</v>
      </c>
      <c r="E5067" s="0" t="n">
        <v>0</v>
      </c>
      <c r="F5067" s="55" t="s">
        <v>1321</v>
      </c>
      <c r="I5067" s="55" t="s">
        <v>187</v>
      </c>
      <c r="U5067" s="0" t="n">
        <v>419</v>
      </c>
      <c r="V5067" s="0" t="n">
        <v>2</v>
      </c>
      <c r="W5067" s="60" t="n">
        <v>46310</v>
      </c>
      <c r="X5067" s="55" t="n">
        <f aca="false">IF(I5067="Male",0,1)</f>
        <v>1</v>
      </c>
      <c r="Y5067" s="55" t="n">
        <f aca="false">IF(OR(I5067="DNB",I5067="Dry DNB"),1,0)</f>
        <v>0</v>
      </c>
      <c r="Z5067" s="55" t="n">
        <f aca="false">IF(ISNUMBER(W5067),A5067-W5067,"")</f>
        <v>0</v>
      </c>
      <c r="AA5067" s="55" t="n">
        <f aca="false">MATCH(A5067,DATAS,0)</f>
        <v>2</v>
      </c>
      <c r="AB5067" s="55" t="n">
        <f aca="false">IF(AND(E5067&gt;0,OR(AND(B5067&gt;=1,B5067&lt;=6),B5067=10)),1,0)</f>
        <v>0</v>
      </c>
      <c r="AC5067" s="55" t="n">
        <f aca="false">IF(AND(E5067&gt;0,B5067=10),1,0)</f>
        <v>0</v>
      </c>
      <c r="AD5067" s="55" t="n">
        <f aca="false">IF(AND(C5066=C5067,AA5066=AA5067-1),AB5066,"")</f>
        <v>0</v>
      </c>
      <c r="AE5067" s="55" t="n">
        <f aca="false">IF(AND(C5066=C5067,AA5066=AA5067-1),AC5066,"")</f>
        <v>0</v>
      </c>
      <c r="AF5067" s="55" t="n">
        <f aca="false">IF(AA5067=1,"",IF(AND(AB5067=1,AD5067&lt;&gt;1),1,0))</f>
        <v>0</v>
      </c>
      <c r="AG5067" s="55" t="n">
        <f aca="false">IF(AA5067=1,"",IF(AND(AC5067=1,AE5067&lt;&gt;1),1,0))</f>
        <v>0</v>
      </c>
      <c r="AH5067" s="60" t="str">
        <f aca="false">IF(AND(E5067&gt;0,AA5067&lt;2,NOT(AND(C5068=C5067,AA5068=AA5067+1))),INDEX(DATAS,AA5067+1),"")</f>
        <v/>
      </c>
      <c r="AI5067" s="60" t="str">
        <f aca="false">IF(AND(AC5067=1,AA5067&lt;2),IF(AND(C5068=C5067,AA5068=AA5067+1),IF(AC5068=1,"",INDEX(DATAS,AA5067+1)),INDEX(DATAS,AA5067+1)),"")</f>
        <v/>
      </c>
    </row>
    <row r="5068" customFormat="false" ht="15" hidden="false" customHeight="false" outlineLevel="0" collapsed="false">
      <c r="A5068" s="60" t="n">
        <v>46309</v>
      </c>
      <c r="B5068" s="0" t="n">
        <v>11</v>
      </c>
      <c r="C5068" s="0" t="n">
        <v>6876</v>
      </c>
      <c r="E5068" s="0" t="n">
        <v>0</v>
      </c>
      <c r="F5068" s="55" t="s">
        <v>1321</v>
      </c>
      <c r="I5068" s="55" t="s">
        <v>187</v>
      </c>
      <c r="U5068" s="0" t="n">
        <v>418</v>
      </c>
      <c r="V5068" s="0" t="n">
        <v>1</v>
      </c>
      <c r="W5068" s="60" t="n">
        <v>46296</v>
      </c>
      <c r="X5068" s="55" t="n">
        <f aca="false">IF(I5068="Male",0,1)</f>
        <v>1</v>
      </c>
      <c r="Y5068" s="55" t="n">
        <f aca="false">IF(OR(I5068="DNB",I5068="Dry DNB"),1,0)</f>
        <v>0</v>
      </c>
      <c r="Z5068" s="55" t="n">
        <f aca="false">IF(ISNUMBER(W5068),A5068-W5068,"")</f>
        <v>13</v>
      </c>
      <c r="AA5068" s="55" t="n">
        <f aca="false">MATCH(A5068,DATAS,0)</f>
        <v>1</v>
      </c>
      <c r="AB5068" s="55" t="n">
        <f aca="false">IF(AND(E5068&gt;0,OR(AND(B5068&gt;=1,B5068&lt;=6),B5068=10)),1,0)</f>
        <v>0</v>
      </c>
      <c r="AC5068" s="55" t="n">
        <f aca="false">IF(AND(E5068&gt;0,B5068=10),1,0)</f>
        <v>0</v>
      </c>
      <c r="AD5068" s="0" t="str">
        <f aca="false">IF(AND(C5067=C5068,AA5067=AA5068-1),AB5067,"")</f>
        <v/>
      </c>
      <c r="AE5068" s="0" t="str">
        <f aca="false">IF(AND(C5067=C5068,AA5067=AA5068-1),AC5067,"")</f>
        <v/>
      </c>
      <c r="AF5068" s="0" t="str">
        <f aca="false">IF(AA5068=1,"",IF(AND(AB5068=1,AD5068&lt;&gt;1),1,0))</f>
        <v/>
      </c>
      <c r="AG5068" s="0" t="str">
        <f aca="false">IF(AA5068=1,"",IF(AND(AC5068=1,AE5068&lt;&gt;1),1,0))</f>
        <v/>
      </c>
      <c r="AH5068" s="60" t="str">
        <f aca="false">IF(AND(E5068&gt;0,AA5068&lt;2,NOT(AND(C5069=C5068,AA5069=AA5068+1))),INDEX(DATAS,AA5068+1),"")</f>
        <v/>
      </c>
      <c r="AI5068" s="60" t="str">
        <f aca="false">IF(AND(AC5068=1,AA5068&lt;2),IF(AND(C5069=C5068,AA5069=AA5068+1),IF(AC5069=1,"",INDEX(DATAS,AA5068+1)),INDEX(DATAS,AA5068+1)),"")</f>
        <v/>
      </c>
    </row>
    <row r="5069" customFormat="false" ht="15" hidden="false" customHeight="false" outlineLevel="0" collapsed="false">
      <c r="A5069" s="60" t="n">
        <v>46310</v>
      </c>
      <c r="B5069" s="0" t="n">
        <v>11</v>
      </c>
      <c r="C5069" s="0" t="n">
        <v>6876</v>
      </c>
      <c r="E5069" s="0" t="n">
        <v>0</v>
      </c>
      <c r="F5069" s="55" t="s">
        <v>1321</v>
      </c>
      <c r="I5069" s="55" t="s">
        <v>187</v>
      </c>
      <c r="U5069" s="0" t="n">
        <v>419</v>
      </c>
      <c r="V5069" s="0" t="n">
        <v>1</v>
      </c>
      <c r="W5069" s="60" t="n">
        <v>46296</v>
      </c>
      <c r="X5069" s="55" t="n">
        <f aca="false">IF(I5069="Male",0,1)</f>
        <v>1</v>
      </c>
      <c r="Y5069" s="55" t="n">
        <f aca="false">IF(OR(I5069="DNB",I5069="Dry DNB"),1,0)</f>
        <v>0</v>
      </c>
      <c r="Z5069" s="55" t="n">
        <f aca="false">IF(ISNUMBER(W5069),A5069-W5069,"")</f>
        <v>14</v>
      </c>
      <c r="AA5069" s="55" t="n">
        <f aca="false">MATCH(A5069,DATAS,0)</f>
        <v>2</v>
      </c>
      <c r="AB5069" s="55" t="n">
        <f aca="false">IF(AND(E5069&gt;0,OR(AND(B5069&gt;=1,B5069&lt;=6),B5069=10)),1,0)</f>
        <v>0</v>
      </c>
      <c r="AC5069" s="55" t="n">
        <f aca="false">IF(AND(E5069&gt;0,B5069=10),1,0)</f>
        <v>0</v>
      </c>
      <c r="AD5069" s="55" t="n">
        <f aca="false">IF(AND(C5068=C5069,AA5068=AA5069-1),AB5068,"")</f>
        <v>0</v>
      </c>
      <c r="AE5069" s="55" t="n">
        <f aca="false">IF(AND(C5068=C5069,AA5068=AA5069-1),AC5068,"")</f>
        <v>0</v>
      </c>
      <c r="AF5069" s="55" t="n">
        <f aca="false">IF(AA5069=1,"",IF(AND(AB5069=1,AD5069&lt;&gt;1),1,0))</f>
        <v>0</v>
      </c>
      <c r="AG5069" s="55" t="n">
        <f aca="false">IF(AA5069=1,"",IF(AND(AC5069=1,AE5069&lt;&gt;1),1,0))</f>
        <v>0</v>
      </c>
      <c r="AH5069" s="60" t="str">
        <f aca="false">IF(AND(E5069&gt;0,AA5069&lt;2,NOT(AND(C5070=C5069,AA5070=AA5069+1))),INDEX(DATAS,AA5069+1),"")</f>
        <v/>
      </c>
      <c r="AI5069" s="60" t="str">
        <f aca="false">IF(AND(AC5069=1,AA5069&lt;2),IF(AND(C5070=C5069,AA5070=AA5069+1),IF(AC5070=1,"",INDEX(DATAS,AA5069+1)),INDEX(DATAS,AA5069+1)),"")</f>
        <v/>
      </c>
    </row>
    <row r="5070" customFormat="false" ht="15" hidden="false" customHeight="false" outlineLevel="0" collapsed="false">
      <c r="A5070" s="60" t="n">
        <v>46309</v>
      </c>
      <c r="B5070" s="0" t="n">
        <v>13</v>
      </c>
      <c r="C5070" s="0" t="n">
        <v>6877</v>
      </c>
      <c r="E5070" s="0" t="n">
        <v>0</v>
      </c>
      <c r="F5070" s="55" t="s">
        <v>1321</v>
      </c>
      <c r="I5070" s="55" t="s">
        <v>177</v>
      </c>
      <c r="U5070" s="0" t="n">
        <v>418</v>
      </c>
      <c r="V5070" s="0" t="n">
        <v>0</v>
      </c>
      <c r="X5070" s="55" t="n">
        <f aca="false">IF(I5070="Male",0,1)</f>
        <v>1</v>
      </c>
      <c r="Y5070" s="55" t="n">
        <f aca="false">IF(OR(I5070="DNB",I5070="Dry DNB"),1,0)</f>
        <v>0</v>
      </c>
      <c r="Z5070" s="0" t="str">
        <f aca="false">IF(ISNUMBER(W5070),A5070-W5070,"")</f>
        <v/>
      </c>
      <c r="AA5070" s="55" t="n">
        <f aca="false">MATCH(A5070,DATAS,0)</f>
        <v>1</v>
      </c>
      <c r="AB5070" s="55" t="n">
        <f aca="false">IF(AND(E5070&gt;0,OR(AND(B5070&gt;=1,B5070&lt;=6),B5070=10)),1,0)</f>
        <v>0</v>
      </c>
      <c r="AC5070" s="55" t="n">
        <f aca="false">IF(AND(E5070&gt;0,B5070=10),1,0)</f>
        <v>0</v>
      </c>
      <c r="AD5070" s="0" t="str">
        <f aca="false">IF(AND(C5069=C5070,AA5069=AA5070-1),AB5069,"")</f>
        <v/>
      </c>
      <c r="AE5070" s="0" t="str">
        <f aca="false">IF(AND(C5069=C5070,AA5069=AA5070-1),AC5069,"")</f>
        <v/>
      </c>
      <c r="AF5070" s="0" t="str">
        <f aca="false">IF(AA5070=1,"",IF(AND(AB5070=1,AD5070&lt;&gt;1),1,0))</f>
        <v/>
      </c>
      <c r="AG5070" s="0" t="str">
        <f aca="false">IF(AA5070=1,"",IF(AND(AC5070=1,AE5070&lt;&gt;1),1,0))</f>
        <v/>
      </c>
      <c r="AH5070" s="60" t="str">
        <f aca="false">IF(AND(E5070&gt;0,AA5070&lt;2,NOT(AND(C5071=C5070,AA5071=AA5070+1))),INDEX(DATAS,AA5070+1),"")</f>
        <v/>
      </c>
      <c r="AI5070" s="60" t="str">
        <f aca="false">IF(AND(AC5070=1,AA5070&lt;2),IF(AND(C5071=C5070,AA5071=AA5070+1),IF(AC5071=1,"",INDEX(DATAS,AA5070+1)),INDEX(DATAS,AA5070+1)),"")</f>
        <v/>
      </c>
    </row>
    <row r="5071" customFormat="false" ht="15" hidden="false" customHeight="false" outlineLevel="0" collapsed="false">
      <c r="A5071" s="60" t="n">
        <v>46310</v>
      </c>
      <c r="B5071" s="0" t="n">
        <v>13</v>
      </c>
      <c r="C5071" s="0" t="n">
        <v>6877</v>
      </c>
      <c r="E5071" s="0" t="n">
        <v>0</v>
      </c>
      <c r="F5071" s="55" t="s">
        <v>1321</v>
      </c>
      <c r="I5071" s="55" t="s">
        <v>177</v>
      </c>
      <c r="U5071" s="0" t="n">
        <v>419</v>
      </c>
      <c r="V5071" s="0" t="n">
        <v>0</v>
      </c>
      <c r="X5071" s="55" t="n">
        <f aca="false">IF(I5071="Male",0,1)</f>
        <v>1</v>
      </c>
      <c r="Y5071" s="55" t="n">
        <f aca="false">IF(OR(I5071="DNB",I5071="Dry DNB"),1,0)</f>
        <v>0</v>
      </c>
      <c r="Z5071" s="0" t="str">
        <f aca="false">IF(ISNUMBER(W5071),A5071-W5071,"")</f>
        <v/>
      </c>
      <c r="AA5071" s="55" t="n">
        <f aca="false">MATCH(A5071,DATAS,0)</f>
        <v>2</v>
      </c>
      <c r="AB5071" s="55" t="n">
        <f aca="false">IF(AND(E5071&gt;0,OR(AND(B5071&gt;=1,B5071&lt;=6),B5071=10)),1,0)</f>
        <v>0</v>
      </c>
      <c r="AC5071" s="55" t="n">
        <f aca="false">IF(AND(E5071&gt;0,B5071=10),1,0)</f>
        <v>0</v>
      </c>
      <c r="AD5071" s="55" t="n">
        <f aca="false">IF(AND(C5070=C5071,AA5070=AA5071-1),AB5070,"")</f>
        <v>0</v>
      </c>
      <c r="AE5071" s="55" t="n">
        <f aca="false">IF(AND(C5070=C5071,AA5070=AA5071-1),AC5070,"")</f>
        <v>0</v>
      </c>
      <c r="AF5071" s="55" t="n">
        <f aca="false">IF(AA5071=1,"",IF(AND(AB5071=1,AD5071&lt;&gt;1),1,0))</f>
        <v>0</v>
      </c>
      <c r="AG5071" s="55" t="n">
        <f aca="false">IF(AA5071=1,"",IF(AND(AC5071=1,AE5071&lt;&gt;1),1,0))</f>
        <v>0</v>
      </c>
      <c r="AH5071" s="60" t="str">
        <f aca="false">IF(AND(E5071&gt;0,AA5071&lt;2,NOT(AND(C5072=C5071,AA5072=AA5071+1))),INDEX(DATAS,AA5071+1),"")</f>
        <v/>
      </c>
      <c r="AI5071" s="60" t="str">
        <f aca="false">IF(AND(AC5071=1,AA5071&lt;2),IF(AND(C5072=C5071,AA5072=AA5071+1),IF(AC5072=1,"",INDEX(DATAS,AA5071+1)),INDEX(DATAS,AA5071+1)),"")</f>
        <v/>
      </c>
    </row>
    <row r="5072" customFormat="false" ht="15" hidden="false" customHeight="false" outlineLevel="0" collapsed="false">
      <c r="A5072" s="60" t="n">
        <v>46309</v>
      </c>
      <c r="B5072" s="0" t="n">
        <v>11</v>
      </c>
      <c r="C5072" s="0" t="n">
        <v>6879</v>
      </c>
      <c r="E5072" s="0" t="n">
        <v>0</v>
      </c>
      <c r="F5072" s="55" t="s">
        <v>1321</v>
      </c>
      <c r="I5072" s="55" t="s">
        <v>187</v>
      </c>
      <c r="U5072" s="0" t="n">
        <v>418</v>
      </c>
      <c r="V5072" s="0" t="n">
        <v>1</v>
      </c>
      <c r="W5072" s="60" t="n">
        <v>46296</v>
      </c>
      <c r="X5072" s="55" t="n">
        <f aca="false">IF(I5072="Male",0,1)</f>
        <v>1</v>
      </c>
      <c r="Y5072" s="55" t="n">
        <f aca="false">IF(OR(I5072="DNB",I5072="Dry DNB"),1,0)</f>
        <v>0</v>
      </c>
      <c r="Z5072" s="55" t="n">
        <f aca="false">IF(ISNUMBER(W5072),A5072-W5072,"")</f>
        <v>13</v>
      </c>
      <c r="AA5072" s="55" t="n">
        <f aca="false">MATCH(A5072,DATAS,0)</f>
        <v>1</v>
      </c>
      <c r="AB5072" s="55" t="n">
        <f aca="false">IF(AND(E5072&gt;0,OR(AND(B5072&gt;=1,B5072&lt;=6),B5072=10)),1,0)</f>
        <v>0</v>
      </c>
      <c r="AC5072" s="55" t="n">
        <f aca="false">IF(AND(E5072&gt;0,B5072=10),1,0)</f>
        <v>0</v>
      </c>
      <c r="AD5072" s="0" t="str">
        <f aca="false">IF(AND(C5071=C5072,AA5071=AA5072-1),AB5071,"")</f>
        <v/>
      </c>
      <c r="AE5072" s="0" t="str">
        <f aca="false">IF(AND(C5071=C5072,AA5071=AA5072-1),AC5071,"")</f>
        <v/>
      </c>
      <c r="AF5072" s="0" t="str">
        <f aca="false">IF(AA5072=1,"",IF(AND(AB5072=1,AD5072&lt;&gt;1),1,0))</f>
        <v/>
      </c>
      <c r="AG5072" s="0" t="str">
        <f aca="false">IF(AA5072=1,"",IF(AND(AC5072=1,AE5072&lt;&gt;1),1,0))</f>
        <v/>
      </c>
      <c r="AH5072" s="60" t="str">
        <f aca="false">IF(AND(E5072&gt;0,AA5072&lt;2,NOT(AND(C5073=C5072,AA5073=AA5072+1))),INDEX(DATAS,AA5072+1),"")</f>
        <v/>
      </c>
      <c r="AI5072" s="60" t="str">
        <f aca="false">IF(AND(AC5072=1,AA5072&lt;2),IF(AND(C5073=C5072,AA5073=AA5072+1),IF(AC5073=1,"",INDEX(DATAS,AA5072+1)),INDEX(DATAS,AA5072+1)),"")</f>
        <v/>
      </c>
    </row>
    <row r="5073" customFormat="false" ht="15" hidden="false" customHeight="false" outlineLevel="0" collapsed="false">
      <c r="A5073" s="60" t="n">
        <v>46310</v>
      </c>
      <c r="B5073" s="0" t="n">
        <v>11</v>
      </c>
      <c r="C5073" s="0" t="n">
        <v>6879</v>
      </c>
      <c r="E5073" s="0" t="n">
        <v>0</v>
      </c>
      <c r="F5073" s="55" t="s">
        <v>1321</v>
      </c>
      <c r="I5073" s="55" t="s">
        <v>187</v>
      </c>
      <c r="U5073" s="0" t="n">
        <v>419</v>
      </c>
      <c r="V5073" s="0" t="n">
        <v>1</v>
      </c>
      <c r="W5073" s="60" t="n">
        <v>46296</v>
      </c>
      <c r="X5073" s="55" t="n">
        <f aca="false">IF(I5073="Male",0,1)</f>
        <v>1</v>
      </c>
      <c r="Y5073" s="55" t="n">
        <f aca="false">IF(OR(I5073="DNB",I5073="Dry DNB"),1,0)</f>
        <v>0</v>
      </c>
      <c r="Z5073" s="55" t="n">
        <f aca="false">IF(ISNUMBER(W5073),A5073-W5073,"")</f>
        <v>14</v>
      </c>
      <c r="AA5073" s="55" t="n">
        <f aca="false">MATCH(A5073,DATAS,0)</f>
        <v>2</v>
      </c>
      <c r="AB5073" s="55" t="n">
        <f aca="false">IF(AND(E5073&gt;0,OR(AND(B5073&gt;=1,B5073&lt;=6),B5073=10)),1,0)</f>
        <v>0</v>
      </c>
      <c r="AC5073" s="55" t="n">
        <f aca="false">IF(AND(E5073&gt;0,B5073=10),1,0)</f>
        <v>0</v>
      </c>
      <c r="AD5073" s="55" t="n">
        <f aca="false">IF(AND(C5072=C5073,AA5072=AA5073-1),AB5072,"")</f>
        <v>0</v>
      </c>
      <c r="AE5073" s="55" t="n">
        <f aca="false">IF(AND(C5072=C5073,AA5072=AA5073-1),AC5072,"")</f>
        <v>0</v>
      </c>
      <c r="AF5073" s="55" t="n">
        <f aca="false">IF(AA5073=1,"",IF(AND(AB5073=1,AD5073&lt;&gt;1),1,0))</f>
        <v>0</v>
      </c>
      <c r="AG5073" s="55" t="n">
        <f aca="false">IF(AA5073=1,"",IF(AND(AC5073=1,AE5073&lt;&gt;1),1,0))</f>
        <v>0</v>
      </c>
      <c r="AH5073" s="60" t="str">
        <f aca="false">IF(AND(E5073&gt;0,AA5073&lt;2,NOT(AND(C5074=C5073,AA5074=AA5073+1))),INDEX(DATAS,AA5073+1),"")</f>
        <v/>
      </c>
      <c r="AI5073" s="60" t="str">
        <f aca="false">IF(AND(AC5073=1,AA5073&lt;2),IF(AND(C5074=C5073,AA5074=AA5073+1),IF(AC5074=1,"",INDEX(DATAS,AA5073+1)),INDEX(DATAS,AA5073+1)),"")</f>
        <v/>
      </c>
    </row>
    <row r="5074" customFormat="false" ht="15" hidden="false" customHeight="false" outlineLevel="0" collapsed="false">
      <c r="A5074" s="60" t="n">
        <v>46309</v>
      </c>
      <c r="B5074" s="0" t="n">
        <v>11</v>
      </c>
      <c r="C5074" s="0" t="n">
        <v>6880</v>
      </c>
      <c r="E5074" s="0" t="n">
        <v>0</v>
      </c>
      <c r="F5074" s="55" t="s">
        <v>1322</v>
      </c>
      <c r="I5074" s="55" t="s">
        <v>187</v>
      </c>
      <c r="U5074" s="0" t="n">
        <v>417</v>
      </c>
      <c r="V5074" s="0" t="n">
        <v>1</v>
      </c>
      <c r="W5074" s="60" t="n">
        <v>46295</v>
      </c>
      <c r="X5074" s="55" t="n">
        <f aca="false">IF(I5074="Male",0,1)</f>
        <v>1</v>
      </c>
      <c r="Y5074" s="55" t="n">
        <f aca="false">IF(OR(I5074="DNB",I5074="Dry DNB"),1,0)</f>
        <v>0</v>
      </c>
      <c r="Z5074" s="55" t="n">
        <f aca="false">IF(ISNUMBER(W5074),A5074-W5074,"")</f>
        <v>14</v>
      </c>
      <c r="AA5074" s="55" t="n">
        <f aca="false">MATCH(A5074,DATAS,0)</f>
        <v>1</v>
      </c>
      <c r="AB5074" s="55" t="n">
        <f aca="false">IF(AND(E5074&gt;0,OR(AND(B5074&gt;=1,B5074&lt;=6),B5074=10)),1,0)</f>
        <v>0</v>
      </c>
      <c r="AC5074" s="55" t="n">
        <f aca="false">IF(AND(E5074&gt;0,B5074=10),1,0)</f>
        <v>0</v>
      </c>
      <c r="AD5074" s="0" t="str">
        <f aca="false">IF(AND(C5073=C5074,AA5073=AA5074-1),AB5073,"")</f>
        <v/>
      </c>
      <c r="AE5074" s="0" t="str">
        <f aca="false">IF(AND(C5073=C5074,AA5073=AA5074-1),AC5073,"")</f>
        <v/>
      </c>
      <c r="AF5074" s="0" t="str">
        <f aca="false">IF(AA5074=1,"",IF(AND(AB5074=1,AD5074&lt;&gt;1),1,0))</f>
        <v/>
      </c>
      <c r="AG5074" s="0" t="str">
        <f aca="false">IF(AA5074=1,"",IF(AND(AC5074=1,AE5074&lt;&gt;1),1,0))</f>
        <v/>
      </c>
      <c r="AH5074" s="60" t="str">
        <f aca="false">IF(AND(E5074&gt;0,AA5074&lt;2,NOT(AND(C5075=C5074,AA5075=AA5074+1))),INDEX(DATAS,AA5074+1),"")</f>
        <v/>
      </c>
      <c r="AI5074" s="60" t="str">
        <f aca="false">IF(AND(AC5074=1,AA5074&lt;2),IF(AND(C5075=C5074,AA5075=AA5074+1),IF(AC5075=1,"",INDEX(DATAS,AA5074+1)),INDEX(DATAS,AA5074+1)),"")</f>
        <v/>
      </c>
    </row>
    <row r="5075" customFormat="false" ht="15" hidden="false" customHeight="false" outlineLevel="0" collapsed="false">
      <c r="A5075" s="60" t="n">
        <v>46310</v>
      </c>
      <c r="B5075" s="0" t="n">
        <v>11</v>
      </c>
      <c r="C5075" s="0" t="n">
        <v>6880</v>
      </c>
      <c r="E5075" s="0" t="n">
        <v>0</v>
      </c>
      <c r="F5075" s="55" t="s">
        <v>1322</v>
      </c>
      <c r="I5075" s="55" t="s">
        <v>187</v>
      </c>
      <c r="U5075" s="0" t="n">
        <v>418</v>
      </c>
      <c r="V5075" s="0" t="n">
        <v>1</v>
      </c>
      <c r="W5075" s="60" t="n">
        <v>46295</v>
      </c>
      <c r="X5075" s="55" t="n">
        <f aca="false">IF(I5075="Male",0,1)</f>
        <v>1</v>
      </c>
      <c r="Y5075" s="55" t="n">
        <f aca="false">IF(OR(I5075="DNB",I5075="Dry DNB"),1,0)</f>
        <v>0</v>
      </c>
      <c r="Z5075" s="55" t="n">
        <f aca="false">IF(ISNUMBER(W5075),A5075-W5075,"")</f>
        <v>15</v>
      </c>
      <c r="AA5075" s="55" t="n">
        <f aca="false">MATCH(A5075,DATAS,0)</f>
        <v>2</v>
      </c>
      <c r="AB5075" s="55" t="n">
        <f aca="false">IF(AND(E5075&gt;0,OR(AND(B5075&gt;=1,B5075&lt;=6),B5075=10)),1,0)</f>
        <v>0</v>
      </c>
      <c r="AC5075" s="55" t="n">
        <f aca="false">IF(AND(E5075&gt;0,B5075=10),1,0)</f>
        <v>0</v>
      </c>
      <c r="AD5075" s="55" t="n">
        <f aca="false">IF(AND(C5074=C5075,AA5074=AA5075-1),AB5074,"")</f>
        <v>0</v>
      </c>
      <c r="AE5075" s="55" t="n">
        <f aca="false">IF(AND(C5074=C5075,AA5074=AA5075-1),AC5074,"")</f>
        <v>0</v>
      </c>
      <c r="AF5075" s="55" t="n">
        <f aca="false">IF(AA5075=1,"",IF(AND(AB5075=1,AD5075&lt;&gt;1),1,0))</f>
        <v>0</v>
      </c>
      <c r="AG5075" s="55" t="n">
        <f aca="false">IF(AA5075=1,"",IF(AND(AC5075=1,AE5075&lt;&gt;1),1,0))</f>
        <v>0</v>
      </c>
      <c r="AH5075" s="60" t="str">
        <f aca="false">IF(AND(E5075&gt;0,AA5075&lt;2,NOT(AND(C5076=C5075,AA5076=AA5075+1))),INDEX(DATAS,AA5075+1),"")</f>
        <v/>
      </c>
      <c r="AI5075" s="60" t="str">
        <f aca="false">IF(AND(AC5075=1,AA5075&lt;2),IF(AND(C5076=C5075,AA5076=AA5075+1),IF(AC5076=1,"",INDEX(DATAS,AA5075+1)),INDEX(DATAS,AA5075+1)),"")</f>
        <v/>
      </c>
    </row>
    <row r="5076" customFormat="false" ht="15" hidden="false" customHeight="false" outlineLevel="0" collapsed="false">
      <c r="A5076" s="60" t="n">
        <v>46309</v>
      </c>
      <c r="B5076" s="0" t="n">
        <v>11</v>
      </c>
      <c r="C5076" s="0" t="n">
        <v>6882</v>
      </c>
      <c r="E5076" s="0" t="n">
        <v>0</v>
      </c>
      <c r="F5076" s="55" t="s">
        <v>1322</v>
      </c>
      <c r="I5076" s="55" t="s">
        <v>187</v>
      </c>
      <c r="U5076" s="0" t="n">
        <v>417</v>
      </c>
      <c r="V5076" s="0" t="n">
        <v>1</v>
      </c>
      <c r="W5076" s="60" t="n">
        <v>46296</v>
      </c>
      <c r="X5076" s="55" t="n">
        <f aca="false">IF(I5076="Male",0,1)</f>
        <v>1</v>
      </c>
      <c r="Y5076" s="55" t="n">
        <f aca="false">IF(OR(I5076="DNB",I5076="Dry DNB"),1,0)</f>
        <v>0</v>
      </c>
      <c r="Z5076" s="55" t="n">
        <f aca="false">IF(ISNUMBER(W5076),A5076-W5076,"")</f>
        <v>13</v>
      </c>
      <c r="AA5076" s="55" t="n">
        <f aca="false">MATCH(A5076,DATAS,0)</f>
        <v>1</v>
      </c>
      <c r="AB5076" s="55" t="n">
        <f aca="false">IF(AND(E5076&gt;0,OR(AND(B5076&gt;=1,B5076&lt;=6),B5076=10)),1,0)</f>
        <v>0</v>
      </c>
      <c r="AC5076" s="55" t="n">
        <f aca="false">IF(AND(E5076&gt;0,B5076=10),1,0)</f>
        <v>0</v>
      </c>
      <c r="AD5076" s="0" t="str">
        <f aca="false">IF(AND(C5075=C5076,AA5075=AA5076-1),AB5075,"")</f>
        <v/>
      </c>
      <c r="AE5076" s="0" t="str">
        <f aca="false">IF(AND(C5075=C5076,AA5075=AA5076-1),AC5075,"")</f>
        <v/>
      </c>
      <c r="AF5076" s="0" t="str">
        <f aca="false">IF(AA5076=1,"",IF(AND(AB5076=1,AD5076&lt;&gt;1),1,0))</f>
        <v/>
      </c>
      <c r="AG5076" s="0" t="str">
        <f aca="false">IF(AA5076=1,"",IF(AND(AC5076=1,AE5076&lt;&gt;1),1,0))</f>
        <v/>
      </c>
      <c r="AH5076" s="60" t="str">
        <f aca="false">IF(AND(E5076&gt;0,AA5076&lt;2,NOT(AND(C5077=C5076,AA5077=AA5076+1))),INDEX(DATAS,AA5076+1),"")</f>
        <v/>
      </c>
      <c r="AI5076" s="60" t="str">
        <f aca="false">IF(AND(AC5076=1,AA5076&lt;2),IF(AND(C5077=C5076,AA5077=AA5076+1),IF(AC5077=1,"",INDEX(DATAS,AA5076+1)),INDEX(DATAS,AA5076+1)),"")</f>
        <v/>
      </c>
    </row>
    <row r="5077" customFormat="false" ht="15" hidden="false" customHeight="false" outlineLevel="0" collapsed="false">
      <c r="A5077" s="60" t="n">
        <v>46310</v>
      </c>
      <c r="B5077" s="0" t="n">
        <v>11</v>
      </c>
      <c r="C5077" s="0" t="n">
        <v>6882</v>
      </c>
      <c r="E5077" s="0" t="n">
        <v>0</v>
      </c>
      <c r="F5077" s="55" t="s">
        <v>1322</v>
      </c>
      <c r="I5077" s="55" t="s">
        <v>187</v>
      </c>
      <c r="U5077" s="0" t="n">
        <v>418</v>
      </c>
      <c r="V5077" s="0" t="n">
        <v>1</v>
      </c>
      <c r="W5077" s="60" t="n">
        <v>46296</v>
      </c>
      <c r="X5077" s="55" t="n">
        <f aca="false">IF(I5077="Male",0,1)</f>
        <v>1</v>
      </c>
      <c r="Y5077" s="55" t="n">
        <f aca="false">IF(OR(I5077="DNB",I5077="Dry DNB"),1,0)</f>
        <v>0</v>
      </c>
      <c r="Z5077" s="55" t="n">
        <f aca="false">IF(ISNUMBER(W5077),A5077-W5077,"")</f>
        <v>14</v>
      </c>
      <c r="AA5077" s="55" t="n">
        <f aca="false">MATCH(A5077,DATAS,0)</f>
        <v>2</v>
      </c>
      <c r="AB5077" s="55" t="n">
        <f aca="false">IF(AND(E5077&gt;0,OR(AND(B5077&gt;=1,B5077&lt;=6),B5077=10)),1,0)</f>
        <v>0</v>
      </c>
      <c r="AC5077" s="55" t="n">
        <f aca="false">IF(AND(E5077&gt;0,B5077=10),1,0)</f>
        <v>0</v>
      </c>
      <c r="AD5077" s="55" t="n">
        <f aca="false">IF(AND(C5076=C5077,AA5076=AA5077-1),AB5076,"")</f>
        <v>0</v>
      </c>
      <c r="AE5077" s="55" t="n">
        <f aca="false">IF(AND(C5076=C5077,AA5076=AA5077-1),AC5076,"")</f>
        <v>0</v>
      </c>
      <c r="AF5077" s="55" t="n">
        <f aca="false">IF(AA5077=1,"",IF(AND(AB5077=1,AD5077&lt;&gt;1),1,0))</f>
        <v>0</v>
      </c>
      <c r="AG5077" s="55" t="n">
        <f aca="false">IF(AA5077=1,"",IF(AND(AC5077=1,AE5077&lt;&gt;1),1,0))</f>
        <v>0</v>
      </c>
      <c r="AH5077" s="60" t="str">
        <f aca="false">IF(AND(E5077&gt;0,AA5077&lt;2,NOT(AND(C5078=C5077,AA5078=AA5077+1))),INDEX(DATAS,AA5077+1),"")</f>
        <v/>
      </c>
      <c r="AI5077" s="60" t="str">
        <f aca="false">IF(AND(AC5077=1,AA5077&lt;2),IF(AND(C5078=C5077,AA5078=AA5077+1),IF(AC5078=1,"",INDEX(DATAS,AA5077+1)),INDEX(DATAS,AA5077+1)),"")</f>
        <v/>
      </c>
    </row>
    <row r="5078" customFormat="false" ht="15" hidden="false" customHeight="false" outlineLevel="0" collapsed="false">
      <c r="A5078" s="60" t="n">
        <v>46309</v>
      </c>
      <c r="B5078" s="0" t="n">
        <v>11</v>
      </c>
      <c r="C5078" s="0" t="n">
        <v>6883</v>
      </c>
      <c r="E5078" s="0" t="n">
        <v>0</v>
      </c>
      <c r="F5078" s="55" t="s">
        <v>1322</v>
      </c>
      <c r="I5078" s="55" t="s">
        <v>187</v>
      </c>
      <c r="U5078" s="0" t="n">
        <v>417</v>
      </c>
      <c r="V5078" s="0" t="n">
        <v>1</v>
      </c>
      <c r="W5078" s="60" t="n">
        <v>46290</v>
      </c>
      <c r="X5078" s="55" t="n">
        <f aca="false">IF(I5078="Male",0,1)</f>
        <v>1</v>
      </c>
      <c r="Y5078" s="55" t="n">
        <f aca="false">IF(OR(I5078="DNB",I5078="Dry DNB"),1,0)</f>
        <v>0</v>
      </c>
      <c r="Z5078" s="55" t="n">
        <f aca="false">IF(ISNUMBER(W5078),A5078-W5078,"")</f>
        <v>19</v>
      </c>
      <c r="AA5078" s="55" t="n">
        <f aca="false">MATCH(A5078,DATAS,0)</f>
        <v>1</v>
      </c>
      <c r="AB5078" s="55" t="n">
        <f aca="false">IF(AND(E5078&gt;0,OR(AND(B5078&gt;=1,B5078&lt;=6),B5078=10)),1,0)</f>
        <v>0</v>
      </c>
      <c r="AC5078" s="55" t="n">
        <f aca="false">IF(AND(E5078&gt;0,B5078=10),1,0)</f>
        <v>0</v>
      </c>
      <c r="AD5078" s="0" t="str">
        <f aca="false">IF(AND(C5077=C5078,AA5077=AA5078-1),AB5077,"")</f>
        <v/>
      </c>
      <c r="AE5078" s="0" t="str">
        <f aca="false">IF(AND(C5077=C5078,AA5077=AA5078-1),AC5077,"")</f>
        <v/>
      </c>
      <c r="AF5078" s="0" t="str">
        <f aca="false">IF(AA5078=1,"",IF(AND(AB5078=1,AD5078&lt;&gt;1),1,0))</f>
        <v/>
      </c>
      <c r="AG5078" s="0" t="str">
        <f aca="false">IF(AA5078=1,"",IF(AND(AC5078=1,AE5078&lt;&gt;1),1,0))</f>
        <v/>
      </c>
      <c r="AH5078" s="60" t="str">
        <f aca="false">IF(AND(E5078&gt;0,AA5078&lt;2,NOT(AND(C5079=C5078,AA5079=AA5078+1))),INDEX(DATAS,AA5078+1),"")</f>
        <v/>
      </c>
      <c r="AI5078" s="60" t="str">
        <f aca="false">IF(AND(AC5078=1,AA5078&lt;2),IF(AND(C5079=C5078,AA5079=AA5078+1),IF(AC5079=1,"",INDEX(DATAS,AA5078+1)),INDEX(DATAS,AA5078+1)),"")</f>
        <v/>
      </c>
    </row>
    <row r="5079" customFormat="false" ht="15" hidden="false" customHeight="false" outlineLevel="0" collapsed="false">
      <c r="A5079" s="60" t="n">
        <v>46310</v>
      </c>
      <c r="B5079" s="0" t="n">
        <v>11</v>
      </c>
      <c r="C5079" s="0" t="n">
        <v>6883</v>
      </c>
      <c r="E5079" s="0" t="n">
        <v>0</v>
      </c>
      <c r="F5079" s="55" t="s">
        <v>1322</v>
      </c>
      <c r="I5079" s="55" t="s">
        <v>187</v>
      </c>
      <c r="U5079" s="0" t="n">
        <v>418</v>
      </c>
      <c r="V5079" s="0" t="n">
        <v>1</v>
      </c>
      <c r="W5079" s="60" t="n">
        <v>46290</v>
      </c>
      <c r="X5079" s="55" t="n">
        <f aca="false">IF(I5079="Male",0,1)</f>
        <v>1</v>
      </c>
      <c r="Y5079" s="55" t="n">
        <f aca="false">IF(OR(I5079="DNB",I5079="Dry DNB"),1,0)</f>
        <v>0</v>
      </c>
      <c r="Z5079" s="55" t="n">
        <f aca="false">IF(ISNUMBER(W5079),A5079-W5079,"")</f>
        <v>20</v>
      </c>
      <c r="AA5079" s="55" t="n">
        <f aca="false">MATCH(A5079,DATAS,0)</f>
        <v>2</v>
      </c>
      <c r="AB5079" s="55" t="n">
        <f aca="false">IF(AND(E5079&gt;0,OR(AND(B5079&gt;=1,B5079&lt;=6),B5079=10)),1,0)</f>
        <v>0</v>
      </c>
      <c r="AC5079" s="55" t="n">
        <f aca="false">IF(AND(E5079&gt;0,B5079=10),1,0)</f>
        <v>0</v>
      </c>
      <c r="AD5079" s="55" t="n">
        <f aca="false">IF(AND(C5078=C5079,AA5078=AA5079-1),AB5078,"")</f>
        <v>0</v>
      </c>
      <c r="AE5079" s="55" t="n">
        <f aca="false">IF(AND(C5078=C5079,AA5078=AA5079-1),AC5078,"")</f>
        <v>0</v>
      </c>
      <c r="AF5079" s="55" t="n">
        <f aca="false">IF(AA5079=1,"",IF(AND(AB5079=1,AD5079&lt;&gt;1),1,0))</f>
        <v>0</v>
      </c>
      <c r="AG5079" s="55" t="n">
        <f aca="false">IF(AA5079=1,"",IF(AND(AC5079=1,AE5079&lt;&gt;1),1,0))</f>
        <v>0</v>
      </c>
      <c r="AH5079" s="60" t="str">
        <f aca="false">IF(AND(E5079&gt;0,AA5079&lt;2,NOT(AND(C5080=C5079,AA5080=AA5079+1))),INDEX(DATAS,AA5079+1),"")</f>
        <v/>
      </c>
      <c r="AI5079" s="60" t="str">
        <f aca="false">IF(AND(AC5079=1,AA5079&lt;2),IF(AND(C5080=C5079,AA5080=AA5079+1),IF(AC5080=1,"",INDEX(DATAS,AA5079+1)),INDEX(DATAS,AA5079+1)),"")</f>
        <v/>
      </c>
    </row>
    <row r="5080" customFormat="false" ht="15" hidden="false" customHeight="false" outlineLevel="0" collapsed="false">
      <c r="A5080" s="60" t="n">
        <v>46309</v>
      </c>
      <c r="B5080" s="0" t="n">
        <v>13</v>
      </c>
      <c r="C5080" s="0" t="n">
        <v>6884</v>
      </c>
      <c r="E5080" s="0" t="n">
        <v>0</v>
      </c>
      <c r="F5080" s="55" t="s">
        <v>1323</v>
      </c>
      <c r="I5080" s="55" t="s">
        <v>177</v>
      </c>
      <c r="U5080" s="0" t="n">
        <v>416</v>
      </c>
      <c r="V5080" s="0" t="n">
        <v>0</v>
      </c>
      <c r="X5080" s="55" t="n">
        <f aca="false">IF(I5080="Male",0,1)</f>
        <v>1</v>
      </c>
      <c r="Y5080" s="55" t="n">
        <f aca="false">IF(OR(I5080="DNB",I5080="Dry DNB"),1,0)</f>
        <v>0</v>
      </c>
      <c r="Z5080" s="0" t="str">
        <f aca="false">IF(ISNUMBER(W5080),A5080-W5080,"")</f>
        <v/>
      </c>
      <c r="AA5080" s="55" t="n">
        <f aca="false">MATCH(A5080,DATAS,0)</f>
        <v>1</v>
      </c>
      <c r="AB5080" s="55" t="n">
        <f aca="false">IF(AND(E5080&gt;0,OR(AND(B5080&gt;=1,B5080&lt;=6),B5080=10)),1,0)</f>
        <v>0</v>
      </c>
      <c r="AC5080" s="55" t="n">
        <f aca="false">IF(AND(E5080&gt;0,B5080=10),1,0)</f>
        <v>0</v>
      </c>
      <c r="AD5080" s="0" t="str">
        <f aca="false">IF(AND(C5079=C5080,AA5079=AA5080-1),AB5079,"")</f>
        <v/>
      </c>
      <c r="AE5080" s="0" t="str">
        <f aca="false">IF(AND(C5079=C5080,AA5079=AA5080-1),AC5079,"")</f>
        <v/>
      </c>
      <c r="AF5080" s="0" t="str">
        <f aca="false">IF(AA5080=1,"",IF(AND(AB5080=1,AD5080&lt;&gt;1),1,0))</f>
        <v/>
      </c>
      <c r="AG5080" s="0" t="str">
        <f aca="false">IF(AA5080=1,"",IF(AND(AC5080=1,AE5080&lt;&gt;1),1,0))</f>
        <v/>
      </c>
      <c r="AH5080" s="60" t="str">
        <f aca="false">IF(AND(E5080&gt;0,AA5080&lt;2,NOT(AND(C5081=C5080,AA5081=AA5080+1))),INDEX(DATAS,AA5080+1),"")</f>
        <v/>
      </c>
      <c r="AI5080" s="60" t="str">
        <f aca="false">IF(AND(AC5080=1,AA5080&lt;2),IF(AND(C5081=C5080,AA5081=AA5080+1),IF(AC5081=1,"",INDEX(DATAS,AA5080+1)),INDEX(DATAS,AA5080+1)),"")</f>
        <v/>
      </c>
    </row>
    <row r="5081" customFormat="false" ht="15" hidden="false" customHeight="false" outlineLevel="0" collapsed="false">
      <c r="A5081" s="60" t="n">
        <v>46310</v>
      </c>
      <c r="B5081" s="0" t="n">
        <v>11</v>
      </c>
      <c r="C5081" s="0" t="n">
        <v>6884</v>
      </c>
      <c r="E5081" s="0" t="n">
        <v>0</v>
      </c>
      <c r="F5081" s="55" t="s">
        <v>1323</v>
      </c>
      <c r="I5081" s="55" t="s">
        <v>187</v>
      </c>
      <c r="U5081" s="0" t="n">
        <v>417</v>
      </c>
      <c r="V5081" s="0" t="n">
        <v>1</v>
      </c>
      <c r="W5081" s="60" t="n">
        <v>46310</v>
      </c>
      <c r="X5081" s="55" t="n">
        <f aca="false">IF(I5081="Male",0,1)</f>
        <v>1</v>
      </c>
      <c r="Y5081" s="55" t="n">
        <f aca="false">IF(OR(I5081="DNB",I5081="Dry DNB"),1,0)</f>
        <v>0</v>
      </c>
      <c r="Z5081" s="55" t="n">
        <f aca="false">IF(ISNUMBER(W5081),A5081-W5081,"")</f>
        <v>0</v>
      </c>
      <c r="AA5081" s="55" t="n">
        <f aca="false">MATCH(A5081,DATAS,0)</f>
        <v>2</v>
      </c>
      <c r="AB5081" s="55" t="n">
        <f aca="false">IF(AND(E5081&gt;0,OR(AND(B5081&gt;=1,B5081&lt;=6),B5081=10)),1,0)</f>
        <v>0</v>
      </c>
      <c r="AC5081" s="55" t="n">
        <f aca="false">IF(AND(E5081&gt;0,B5081=10),1,0)</f>
        <v>0</v>
      </c>
      <c r="AD5081" s="55" t="n">
        <f aca="false">IF(AND(C5080=C5081,AA5080=AA5081-1),AB5080,"")</f>
        <v>0</v>
      </c>
      <c r="AE5081" s="55" t="n">
        <f aca="false">IF(AND(C5080=C5081,AA5080=AA5081-1),AC5080,"")</f>
        <v>0</v>
      </c>
      <c r="AF5081" s="55" t="n">
        <f aca="false">IF(AA5081=1,"",IF(AND(AB5081=1,AD5081&lt;&gt;1),1,0))</f>
        <v>0</v>
      </c>
      <c r="AG5081" s="55" t="n">
        <f aca="false">IF(AA5081=1,"",IF(AND(AC5081=1,AE5081&lt;&gt;1),1,0))</f>
        <v>0</v>
      </c>
      <c r="AH5081" s="60" t="str">
        <f aca="false">IF(AND(E5081&gt;0,AA5081&lt;2,NOT(AND(C5082=C5081,AA5082=AA5081+1))),INDEX(DATAS,AA5081+1),"")</f>
        <v/>
      </c>
      <c r="AI5081" s="60" t="str">
        <f aca="false">IF(AND(AC5081=1,AA5081&lt;2),IF(AND(C5082=C5081,AA5082=AA5081+1),IF(AC5082=1,"",INDEX(DATAS,AA5081+1)),INDEX(DATAS,AA5081+1)),"")</f>
        <v/>
      </c>
    </row>
    <row r="5082" customFormat="false" ht="15" hidden="false" customHeight="false" outlineLevel="0" collapsed="false">
      <c r="A5082" s="60" t="n">
        <v>46309</v>
      </c>
      <c r="B5082" s="0" t="n">
        <v>11</v>
      </c>
      <c r="C5082" s="0" t="n">
        <v>6885</v>
      </c>
      <c r="E5082" s="0" t="n">
        <v>0</v>
      </c>
      <c r="F5082" s="55" t="s">
        <v>1323</v>
      </c>
      <c r="I5082" s="55" t="s">
        <v>187</v>
      </c>
      <c r="U5082" s="0" t="n">
        <v>416</v>
      </c>
      <c r="V5082" s="0" t="n">
        <v>1</v>
      </c>
      <c r="W5082" s="60" t="n">
        <v>46296</v>
      </c>
      <c r="X5082" s="55" t="n">
        <f aca="false">IF(I5082="Male",0,1)</f>
        <v>1</v>
      </c>
      <c r="Y5082" s="55" t="n">
        <f aca="false">IF(OR(I5082="DNB",I5082="Dry DNB"),1,0)</f>
        <v>0</v>
      </c>
      <c r="Z5082" s="55" t="n">
        <f aca="false">IF(ISNUMBER(W5082),A5082-W5082,"")</f>
        <v>13</v>
      </c>
      <c r="AA5082" s="55" t="n">
        <f aca="false">MATCH(A5082,DATAS,0)</f>
        <v>1</v>
      </c>
      <c r="AB5082" s="55" t="n">
        <f aca="false">IF(AND(E5082&gt;0,OR(AND(B5082&gt;=1,B5082&lt;=6),B5082=10)),1,0)</f>
        <v>0</v>
      </c>
      <c r="AC5082" s="55" t="n">
        <f aca="false">IF(AND(E5082&gt;0,B5082=10),1,0)</f>
        <v>0</v>
      </c>
      <c r="AD5082" s="0" t="str">
        <f aca="false">IF(AND(C5081=C5082,AA5081=AA5082-1),AB5081,"")</f>
        <v/>
      </c>
      <c r="AE5082" s="0" t="str">
        <f aca="false">IF(AND(C5081=C5082,AA5081=AA5082-1),AC5081,"")</f>
        <v/>
      </c>
      <c r="AF5082" s="0" t="str">
        <f aca="false">IF(AA5082=1,"",IF(AND(AB5082=1,AD5082&lt;&gt;1),1,0))</f>
        <v/>
      </c>
      <c r="AG5082" s="0" t="str">
        <f aca="false">IF(AA5082=1,"",IF(AND(AC5082=1,AE5082&lt;&gt;1),1,0))</f>
        <v/>
      </c>
      <c r="AH5082" s="60" t="str">
        <f aca="false">IF(AND(E5082&gt;0,AA5082&lt;2,NOT(AND(C5083=C5082,AA5083=AA5082+1))),INDEX(DATAS,AA5082+1),"")</f>
        <v/>
      </c>
      <c r="AI5082" s="60" t="str">
        <f aca="false">IF(AND(AC5082=1,AA5082&lt;2),IF(AND(C5083=C5082,AA5083=AA5082+1),IF(AC5083=1,"",INDEX(DATAS,AA5082+1)),INDEX(DATAS,AA5082+1)),"")</f>
        <v/>
      </c>
    </row>
    <row r="5083" customFormat="false" ht="15" hidden="false" customHeight="false" outlineLevel="0" collapsed="false">
      <c r="A5083" s="60" t="n">
        <v>46310</v>
      </c>
      <c r="B5083" s="0" t="n">
        <v>11</v>
      </c>
      <c r="C5083" s="0" t="n">
        <v>6885</v>
      </c>
      <c r="E5083" s="0" t="n">
        <v>0</v>
      </c>
      <c r="F5083" s="55" t="s">
        <v>1323</v>
      </c>
      <c r="I5083" s="55" t="s">
        <v>187</v>
      </c>
      <c r="U5083" s="0" t="n">
        <v>417</v>
      </c>
      <c r="V5083" s="0" t="n">
        <v>1</v>
      </c>
      <c r="W5083" s="60" t="n">
        <v>46296</v>
      </c>
      <c r="X5083" s="55" t="n">
        <f aca="false">IF(I5083="Male",0,1)</f>
        <v>1</v>
      </c>
      <c r="Y5083" s="55" t="n">
        <f aca="false">IF(OR(I5083="DNB",I5083="Dry DNB"),1,0)</f>
        <v>0</v>
      </c>
      <c r="Z5083" s="55" t="n">
        <f aca="false">IF(ISNUMBER(W5083),A5083-W5083,"")</f>
        <v>14</v>
      </c>
      <c r="AA5083" s="55" t="n">
        <f aca="false">MATCH(A5083,DATAS,0)</f>
        <v>2</v>
      </c>
      <c r="AB5083" s="55" t="n">
        <f aca="false">IF(AND(E5083&gt;0,OR(AND(B5083&gt;=1,B5083&lt;=6),B5083=10)),1,0)</f>
        <v>0</v>
      </c>
      <c r="AC5083" s="55" t="n">
        <f aca="false">IF(AND(E5083&gt;0,B5083=10),1,0)</f>
        <v>0</v>
      </c>
      <c r="AD5083" s="55" t="n">
        <f aca="false">IF(AND(C5082=C5083,AA5082=AA5083-1),AB5082,"")</f>
        <v>0</v>
      </c>
      <c r="AE5083" s="55" t="n">
        <f aca="false">IF(AND(C5082=C5083,AA5082=AA5083-1),AC5082,"")</f>
        <v>0</v>
      </c>
      <c r="AF5083" s="55" t="n">
        <f aca="false">IF(AA5083=1,"",IF(AND(AB5083=1,AD5083&lt;&gt;1),1,0))</f>
        <v>0</v>
      </c>
      <c r="AG5083" s="55" t="n">
        <f aca="false">IF(AA5083=1,"",IF(AND(AC5083=1,AE5083&lt;&gt;1),1,0))</f>
        <v>0</v>
      </c>
      <c r="AH5083" s="60" t="str">
        <f aca="false">IF(AND(E5083&gt;0,AA5083&lt;2,NOT(AND(C5084=C5083,AA5084=AA5083+1))),INDEX(DATAS,AA5083+1),"")</f>
        <v/>
      </c>
      <c r="AI5083" s="60" t="str">
        <f aca="false">IF(AND(AC5083=1,AA5083&lt;2),IF(AND(C5084=C5083,AA5084=AA5083+1),IF(AC5084=1,"",INDEX(DATAS,AA5083+1)),INDEX(DATAS,AA5083+1)),"")</f>
        <v/>
      </c>
    </row>
    <row r="5084" customFormat="false" ht="15" hidden="false" customHeight="false" outlineLevel="0" collapsed="false">
      <c r="A5084" s="60" t="n">
        <v>46309</v>
      </c>
      <c r="B5084" s="0" t="n">
        <v>11</v>
      </c>
      <c r="C5084" s="0" t="n">
        <v>6886</v>
      </c>
      <c r="E5084" s="0" t="n">
        <v>0</v>
      </c>
      <c r="F5084" s="55" t="s">
        <v>1323</v>
      </c>
      <c r="I5084" s="55" t="s">
        <v>187</v>
      </c>
      <c r="U5084" s="0" t="n">
        <v>416</v>
      </c>
      <c r="V5084" s="0" t="n">
        <v>1</v>
      </c>
      <c r="W5084" s="60" t="n">
        <v>46298</v>
      </c>
      <c r="X5084" s="55" t="n">
        <f aca="false">IF(I5084="Male",0,1)</f>
        <v>1</v>
      </c>
      <c r="Y5084" s="55" t="n">
        <f aca="false">IF(OR(I5084="DNB",I5084="Dry DNB"),1,0)</f>
        <v>0</v>
      </c>
      <c r="Z5084" s="55" t="n">
        <f aca="false">IF(ISNUMBER(W5084),A5084-W5084,"")</f>
        <v>11</v>
      </c>
      <c r="AA5084" s="55" t="n">
        <f aca="false">MATCH(A5084,DATAS,0)</f>
        <v>1</v>
      </c>
      <c r="AB5084" s="55" t="n">
        <f aca="false">IF(AND(E5084&gt;0,OR(AND(B5084&gt;=1,B5084&lt;=6),B5084=10)),1,0)</f>
        <v>0</v>
      </c>
      <c r="AC5084" s="55" t="n">
        <f aca="false">IF(AND(E5084&gt;0,B5084=10),1,0)</f>
        <v>0</v>
      </c>
      <c r="AD5084" s="0" t="str">
        <f aca="false">IF(AND(C5083=C5084,AA5083=AA5084-1),AB5083,"")</f>
        <v/>
      </c>
      <c r="AE5084" s="0" t="str">
        <f aca="false">IF(AND(C5083=C5084,AA5083=AA5084-1),AC5083,"")</f>
        <v/>
      </c>
      <c r="AF5084" s="0" t="str">
        <f aca="false">IF(AA5084=1,"",IF(AND(AB5084=1,AD5084&lt;&gt;1),1,0))</f>
        <v/>
      </c>
      <c r="AG5084" s="0" t="str">
        <f aca="false">IF(AA5084=1,"",IF(AND(AC5084=1,AE5084&lt;&gt;1),1,0))</f>
        <v/>
      </c>
      <c r="AH5084" s="60" t="str">
        <f aca="false">IF(AND(E5084&gt;0,AA5084&lt;2,NOT(AND(C5085=C5084,AA5085=AA5084+1))),INDEX(DATAS,AA5084+1),"")</f>
        <v/>
      </c>
      <c r="AI5084" s="60" t="str">
        <f aca="false">IF(AND(AC5084=1,AA5084&lt;2),IF(AND(C5085=C5084,AA5085=AA5084+1),IF(AC5085=1,"",INDEX(DATAS,AA5084+1)),INDEX(DATAS,AA5084+1)),"")</f>
        <v/>
      </c>
    </row>
    <row r="5085" customFormat="false" ht="15" hidden="false" customHeight="false" outlineLevel="0" collapsed="false">
      <c r="A5085" s="60" t="n">
        <v>46310</v>
      </c>
      <c r="B5085" s="0" t="n">
        <v>11</v>
      </c>
      <c r="C5085" s="0" t="n">
        <v>6886</v>
      </c>
      <c r="E5085" s="0" t="n">
        <v>0</v>
      </c>
      <c r="F5085" s="55" t="s">
        <v>1323</v>
      </c>
      <c r="I5085" s="55" t="s">
        <v>187</v>
      </c>
      <c r="U5085" s="0" t="n">
        <v>417</v>
      </c>
      <c r="V5085" s="0" t="n">
        <v>1</v>
      </c>
      <c r="W5085" s="60" t="n">
        <v>46298</v>
      </c>
      <c r="X5085" s="55" t="n">
        <f aca="false">IF(I5085="Male",0,1)</f>
        <v>1</v>
      </c>
      <c r="Y5085" s="55" t="n">
        <f aca="false">IF(OR(I5085="DNB",I5085="Dry DNB"),1,0)</f>
        <v>0</v>
      </c>
      <c r="Z5085" s="55" t="n">
        <f aca="false">IF(ISNUMBER(W5085),A5085-W5085,"")</f>
        <v>12</v>
      </c>
      <c r="AA5085" s="55" t="n">
        <f aca="false">MATCH(A5085,DATAS,0)</f>
        <v>2</v>
      </c>
      <c r="AB5085" s="55" t="n">
        <f aca="false">IF(AND(E5085&gt;0,OR(AND(B5085&gt;=1,B5085&lt;=6),B5085=10)),1,0)</f>
        <v>0</v>
      </c>
      <c r="AC5085" s="55" t="n">
        <f aca="false">IF(AND(E5085&gt;0,B5085=10),1,0)</f>
        <v>0</v>
      </c>
      <c r="AD5085" s="55" t="n">
        <f aca="false">IF(AND(C5084=C5085,AA5084=AA5085-1),AB5084,"")</f>
        <v>0</v>
      </c>
      <c r="AE5085" s="55" t="n">
        <f aca="false">IF(AND(C5084=C5085,AA5084=AA5085-1),AC5084,"")</f>
        <v>0</v>
      </c>
      <c r="AF5085" s="55" t="n">
        <f aca="false">IF(AA5085=1,"",IF(AND(AB5085=1,AD5085&lt;&gt;1),1,0))</f>
        <v>0</v>
      </c>
      <c r="AG5085" s="55" t="n">
        <f aca="false">IF(AA5085=1,"",IF(AND(AC5085=1,AE5085&lt;&gt;1),1,0))</f>
        <v>0</v>
      </c>
      <c r="AH5085" s="60" t="str">
        <f aca="false">IF(AND(E5085&gt;0,AA5085&lt;2,NOT(AND(C5086=C5085,AA5086=AA5085+1))),INDEX(DATAS,AA5085+1),"")</f>
        <v/>
      </c>
      <c r="AI5085" s="60" t="str">
        <f aca="false">IF(AND(AC5085=1,AA5085&lt;2),IF(AND(C5086=C5085,AA5086=AA5085+1),IF(AC5086=1,"",INDEX(DATAS,AA5085+1)),INDEX(DATAS,AA5085+1)),"")</f>
        <v/>
      </c>
    </row>
    <row r="5086" customFormat="false" ht="15" hidden="false" customHeight="false" outlineLevel="0" collapsed="false">
      <c r="A5086" s="60" t="n">
        <v>46309</v>
      </c>
      <c r="B5086" s="0" t="n">
        <v>13</v>
      </c>
      <c r="C5086" s="0" t="n">
        <v>6887</v>
      </c>
      <c r="E5086" s="0" t="n">
        <v>0</v>
      </c>
      <c r="F5086" s="55" t="s">
        <v>1324</v>
      </c>
      <c r="I5086" s="55" t="s">
        <v>177</v>
      </c>
      <c r="U5086" s="0" t="n">
        <v>415</v>
      </c>
      <c r="V5086" s="0" t="n">
        <v>0</v>
      </c>
      <c r="X5086" s="55" t="n">
        <f aca="false">IF(I5086="Male",0,1)</f>
        <v>1</v>
      </c>
      <c r="Y5086" s="55" t="n">
        <f aca="false">IF(OR(I5086="DNB",I5086="Dry DNB"),1,0)</f>
        <v>0</v>
      </c>
      <c r="Z5086" s="0" t="str">
        <f aca="false">IF(ISNUMBER(W5086),A5086-W5086,"")</f>
        <v/>
      </c>
      <c r="AA5086" s="55" t="n">
        <f aca="false">MATCH(A5086,DATAS,0)</f>
        <v>1</v>
      </c>
      <c r="AB5086" s="55" t="n">
        <f aca="false">IF(AND(E5086&gt;0,OR(AND(B5086&gt;=1,B5086&lt;=6),B5086=10)),1,0)</f>
        <v>0</v>
      </c>
      <c r="AC5086" s="55" t="n">
        <f aca="false">IF(AND(E5086&gt;0,B5086=10),1,0)</f>
        <v>0</v>
      </c>
      <c r="AD5086" s="0" t="str">
        <f aca="false">IF(AND(C5085=C5086,AA5085=AA5086-1),AB5085,"")</f>
        <v/>
      </c>
      <c r="AE5086" s="0" t="str">
        <f aca="false">IF(AND(C5085=C5086,AA5085=AA5086-1),AC5085,"")</f>
        <v/>
      </c>
      <c r="AF5086" s="0" t="str">
        <f aca="false">IF(AA5086=1,"",IF(AND(AB5086=1,AD5086&lt;&gt;1),1,0))</f>
        <v/>
      </c>
      <c r="AG5086" s="0" t="str">
        <f aca="false">IF(AA5086=1,"",IF(AND(AC5086=1,AE5086&lt;&gt;1),1,0))</f>
        <v/>
      </c>
      <c r="AH5086" s="60" t="str">
        <f aca="false">IF(AND(E5086&gt;0,AA5086&lt;2,NOT(AND(C5087=C5086,AA5087=AA5086+1))),INDEX(DATAS,AA5086+1),"")</f>
        <v/>
      </c>
      <c r="AI5086" s="60" t="str">
        <f aca="false">IF(AND(AC5086=1,AA5086&lt;2),IF(AND(C5087=C5086,AA5087=AA5086+1),IF(AC5087=1,"",INDEX(DATAS,AA5086+1)),INDEX(DATAS,AA5086+1)),"")</f>
        <v/>
      </c>
    </row>
    <row r="5087" customFormat="false" ht="15" hidden="false" customHeight="false" outlineLevel="0" collapsed="false">
      <c r="A5087" s="60" t="n">
        <v>46310</v>
      </c>
      <c r="B5087" s="0" t="n">
        <v>13</v>
      </c>
      <c r="C5087" s="0" t="n">
        <v>6887</v>
      </c>
      <c r="E5087" s="0" t="n">
        <v>0</v>
      </c>
      <c r="F5087" s="55" t="s">
        <v>1324</v>
      </c>
      <c r="I5087" s="55" t="s">
        <v>177</v>
      </c>
      <c r="U5087" s="0" t="n">
        <v>416</v>
      </c>
      <c r="V5087" s="0" t="n">
        <v>0</v>
      </c>
      <c r="X5087" s="55" t="n">
        <f aca="false">IF(I5087="Male",0,1)</f>
        <v>1</v>
      </c>
      <c r="Y5087" s="55" t="n">
        <f aca="false">IF(OR(I5087="DNB",I5087="Dry DNB"),1,0)</f>
        <v>0</v>
      </c>
      <c r="Z5087" s="0" t="str">
        <f aca="false">IF(ISNUMBER(W5087),A5087-W5087,"")</f>
        <v/>
      </c>
      <c r="AA5087" s="55" t="n">
        <f aca="false">MATCH(A5087,DATAS,0)</f>
        <v>2</v>
      </c>
      <c r="AB5087" s="55" t="n">
        <f aca="false">IF(AND(E5087&gt;0,OR(AND(B5087&gt;=1,B5087&lt;=6),B5087=10)),1,0)</f>
        <v>0</v>
      </c>
      <c r="AC5087" s="55" t="n">
        <f aca="false">IF(AND(E5087&gt;0,B5087=10),1,0)</f>
        <v>0</v>
      </c>
      <c r="AD5087" s="55" t="n">
        <f aca="false">IF(AND(C5086=C5087,AA5086=AA5087-1),AB5086,"")</f>
        <v>0</v>
      </c>
      <c r="AE5087" s="55" t="n">
        <f aca="false">IF(AND(C5086=C5087,AA5086=AA5087-1),AC5086,"")</f>
        <v>0</v>
      </c>
      <c r="AF5087" s="55" t="n">
        <f aca="false">IF(AA5087=1,"",IF(AND(AB5087=1,AD5087&lt;&gt;1),1,0))</f>
        <v>0</v>
      </c>
      <c r="AG5087" s="55" t="n">
        <f aca="false">IF(AA5087=1,"",IF(AND(AC5087=1,AE5087&lt;&gt;1),1,0))</f>
        <v>0</v>
      </c>
      <c r="AH5087" s="60" t="str">
        <f aca="false">IF(AND(E5087&gt;0,AA5087&lt;2,NOT(AND(C5088=C5087,AA5088=AA5087+1))),INDEX(DATAS,AA5087+1),"")</f>
        <v/>
      </c>
      <c r="AI5087" s="60" t="str">
        <f aca="false">IF(AND(AC5087=1,AA5087&lt;2),IF(AND(C5088=C5087,AA5088=AA5087+1),IF(AC5088=1,"",INDEX(DATAS,AA5087+1)),INDEX(DATAS,AA5087+1)),"")</f>
        <v/>
      </c>
    </row>
    <row r="5088" customFormat="false" ht="15" hidden="false" customHeight="false" outlineLevel="0" collapsed="false">
      <c r="A5088" s="60" t="n">
        <v>46309</v>
      </c>
      <c r="B5088" s="0" t="n">
        <v>13</v>
      </c>
      <c r="C5088" s="0" t="n">
        <v>6888</v>
      </c>
      <c r="E5088" s="0" t="n">
        <v>0</v>
      </c>
      <c r="F5088" s="55" t="s">
        <v>1324</v>
      </c>
      <c r="I5088" s="55" t="s">
        <v>177</v>
      </c>
      <c r="U5088" s="0" t="n">
        <v>415</v>
      </c>
      <c r="V5088" s="0" t="n">
        <v>0</v>
      </c>
      <c r="X5088" s="55" t="n">
        <f aca="false">IF(I5088="Male",0,1)</f>
        <v>1</v>
      </c>
      <c r="Y5088" s="55" t="n">
        <f aca="false">IF(OR(I5088="DNB",I5088="Dry DNB"),1,0)</f>
        <v>0</v>
      </c>
      <c r="Z5088" s="0" t="str">
        <f aca="false">IF(ISNUMBER(W5088),A5088-W5088,"")</f>
        <v/>
      </c>
      <c r="AA5088" s="55" t="n">
        <f aca="false">MATCH(A5088,DATAS,0)</f>
        <v>1</v>
      </c>
      <c r="AB5088" s="55" t="n">
        <f aca="false">IF(AND(E5088&gt;0,OR(AND(B5088&gt;=1,B5088&lt;=6),B5088=10)),1,0)</f>
        <v>0</v>
      </c>
      <c r="AC5088" s="55" t="n">
        <f aca="false">IF(AND(E5088&gt;0,B5088=10),1,0)</f>
        <v>0</v>
      </c>
      <c r="AD5088" s="0" t="str">
        <f aca="false">IF(AND(C5087=C5088,AA5087=AA5088-1),AB5087,"")</f>
        <v/>
      </c>
      <c r="AE5088" s="0" t="str">
        <f aca="false">IF(AND(C5087=C5088,AA5087=AA5088-1),AC5087,"")</f>
        <v/>
      </c>
      <c r="AF5088" s="0" t="str">
        <f aca="false">IF(AA5088=1,"",IF(AND(AB5088=1,AD5088&lt;&gt;1),1,0))</f>
        <v/>
      </c>
      <c r="AG5088" s="0" t="str">
        <f aca="false">IF(AA5088=1,"",IF(AND(AC5088=1,AE5088&lt;&gt;1),1,0))</f>
        <v/>
      </c>
      <c r="AH5088" s="60" t="str">
        <f aca="false">IF(AND(E5088&gt;0,AA5088&lt;2,NOT(AND(C5089=C5088,AA5089=AA5088+1))),INDEX(DATAS,AA5088+1),"")</f>
        <v/>
      </c>
      <c r="AI5088" s="60" t="str">
        <f aca="false">IF(AND(AC5088=1,AA5088&lt;2),IF(AND(C5089=C5088,AA5089=AA5088+1),IF(AC5089=1,"",INDEX(DATAS,AA5088+1)),INDEX(DATAS,AA5088+1)),"")</f>
        <v/>
      </c>
    </row>
    <row r="5089" customFormat="false" ht="15" hidden="false" customHeight="false" outlineLevel="0" collapsed="false">
      <c r="A5089" s="60" t="n">
        <v>46310</v>
      </c>
      <c r="B5089" s="0" t="n">
        <v>11</v>
      </c>
      <c r="C5089" s="0" t="n">
        <v>6888</v>
      </c>
      <c r="E5089" s="0" t="n">
        <v>0</v>
      </c>
      <c r="F5089" s="55" t="s">
        <v>1324</v>
      </c>
      <c r="I5089" s="55" t="s">
        <v>187</v>
      </c>
      <c r="U5089" s="0" t="n">
        <v>416</v>
      </c>
      <c r="V5089" s="0" t="n">
        <v>1</v>
      </c>
      <c r="W5089" s="60" t="n">
        <v>46310</v>
      </c>
      <c r="X5089" s="55" t="n">
        <f aca="false">IF(I5089="Male",0,1)</f>
        <v>1</v>
      </c>
      <c r="Y5089" s="55" t="n">
        <f aca="false">IF(OR(I5089="DNB",I5089="Dry DNB"),1,0)</f>
        <v>0</v>
      </c>
      <c r="Z5089" s="55" t="n">
        <f aca="false">IF(ISNUMBER(W5089),A5089-W5089,"")</f>
        <v>0</v>
      </c>
      <c r="AA5089" s="55" t="n">
        <f aca="false">MATCH(A5089,DATAS,0)</f>
        <v>2</v>
      </c>
      <c r="AB5089" s="55" t="n">
        <f aca="false">IF(AND(E5089&gt;0,OR(AND(B5089&gt;=1,B5089&lt;=6),B5089=10)),1,0)</f>
        <v>0</v>
      </c>
      <c r="AC5089" s="55" t="n">
        <f aca="false">IF(AND(E5089&gt;0,B5089=10),1,0)</f>
        <v>0</v>
      </c>
      <c r="AD5089" s="55" t="n">
        <f aca="false">IF(AND(C5088=C5089,AA5088=AA5089-1),AB5088,"")</f>
        <v>0</v>
      </c>
      <c r="AE5089" s="55" t="n">
        <f aca="false">IF(AND(C5088=C5089,AA5088=AA5089-1),AC5088,"")</f>
        <v>0</v>
      </c>
      <c r="AF5089" s="55" t="n">
        <f aca="false">IF(AA5089=1,"",IF(AND(AB5089=1,AD5089&lt;&gt;1),1,0))</f>
        <v>0</v>
      </c>
      <c r="AG5089" s="55" t="n">
        <f aca="false">IF(AA5089=1,"",IF(AND(AC5089=1,AE5089&lt;&gt;1),1,0))</f>
        <v>0</v>
      </c>
      <c r="AH5089" s="60" t="str">
        <f aca="false">IF(AND(E5089&gt;0,AA5089&lt;2,NOT(AND(C5090=C5089,AA5090=AA5089+1))),INDEX(DATAS,AA5089+1),"")</f>
        <v/>
      </c>
      <c r="AI5089" s="60" t="str">
        <f aca="false">IF(AND(AC5089=1,AA5089&lt;2),IF(AND(C5090=C5089,AA5090=AA5089+1),IF(AC5090=1,"",INDEX(DATAS,AA5089+1)),INDEX(DATAS,AA5089+1)),"")</f>
        <v/>
      </c>
    </row>
    <row r="5090" customFormat="false" ht="15" hidden="false" customHeight="false" outlineLevel="0" collapsed="false">
      <c r="A5090" s="60" t="n">
        <v>46309</v>
      </c>
      <c r="B5090" s="0" t="n">
        <v>11</v>
      </c>
      <c r="C5090" s="0" t="n">
        <v>6889</v>
      </c>
      <c r="E5090" s="0" t="n">
        <v>0</v>
      </c>
      <c r="F5090" s="55" t="s">
        <v>1324</v>
      </c>
      <c r="I5090" s="55" t="s">
        <v>187</v>
      </c>
      <c r="U5090" s="0" t="n">
        <v>415</v>
      </c>
      <c r="V5090" s="0" t="n">
        <v>1</v>
      </c>
      <c r="W5090" s="60" t="n">
        <v>46296</v>
      </c>
      <c r="X5090" s="55" t="n">
        <f aca="false">IF(I5090="Male",0,1)</f>
        <v>1</v>
      </c>
      <c r="Y5090" s="55" t="n">
        <f aca="false">IF(OR(I5090="DNB",I5090="Dry DNB"),1,0)</f>
        <v>0</v>
      </c>
      <c r="Z5090" s="55" t="n">
        <f aca="false">IF(ISNUMBER(W5090),A5090-W5090,"")</f>
        <v>13</v>
      </c>
      <c r="AA5090" s="55" t="n">
        <f aca="false">MATCH(A5090,DATAS,0)</f>
        <v>1</v>
      </c>
      <c r="AB5090" s="55" t="n">
        <f aca="false">IF(AND(E5090&gt;0,OR(AND(B5090&gt;=1,B5090&lt;=6),B5090=10)),1,0)</f>
        <v>0</v>
      </c>
      <c r="AC5090" s="55" t="n">
        <f aca="false">IF(AND(E5090&gt;0,B5090=10),1,0)</f>
        <v>0</v>
      </c>
      <c r="AD5090" s="0" t="str">
        <f aca="false">IF(AND(C5089=C5090,AA5089=AA5090-1),AB5089,"")</f>
        <v/>
      </c>
      <c r="AE5090" s="0" t="str">
        <f aca="false">IF(AND(C5089=C5090,AA5089=AA5090-1),AC5089,"")</f>
        <v/>
      </c>
      <c r="AF5090" s="0" t="str">
        <f aca="false">IF(AA5090=1,"",IF(AND(AB5090=1,AD5090&lt;&gt;1),1,0))</f>
        <v/>
      </c>
      <c r="AG5090" s="0" t="str">
        <f aca="false">IF(AA5090=1,"",IF(AND(AC5090=1,AE5090&lt;&gt;1),1,0))</f>
        <v/>
      </c>
      <c r="AH5090" s="60" t="str">
        <f aca="false">IF(AND(E5090&gt;0,AA5090&lt;2,NOT(AND(C5091=C5090,AA5091=AA5090+1))),INDEX(DATAS,AA5090+1),"")</f>
        <v/>
      </c>
      <c r="AI5090" s="60" t="str">
        <f aca="false">IF(AND(AC5090=1,AA5090&lt;2),IF(AND(C5091=C5090,AA5091=AA5090+1),IF(AC5091=1,"",INDEX(DATAS,AA5090+1)),INDEX(DATAS,AA5090+1)),"")</f>
        <v/>
      </c>
    </row>
    <row r="5091" customFormat="false" ht="15" hidden="false" customHeight="false" outlineLevel="0" collapsed="false">
      <c r="A5091" s="60" t="n">
        <v>46310</v>
      </c>
      <c r="B5091" s="0" t="n">
        <v>11</v>
      </c>
      <c r="C5091" s="0" t="n">
        <v>6889</v>
      </c>
      <c r="E5091" s="0" t="n">
        <v>0</v>
      </c>
      <c r="F5091" s="55" t="s">
        <v>1324</v>
      </c>
      <c r="I5091" s="55" t="s">
        <v>187</v>
      </c>
      <c r="U5091" s="0" t="n">
        <v>416</v>
      </c>
      <c r="V5091" s="0" t="n">
        <v>1</v>
      </c>
      <c r="W5091" s="60" t="n">
        <v>46296</v>
      </c>
      <c r="X5091" s="55" t="n">
        <f aca="false">IF(I5091="Male",0,1)</f>
        <v>1</v>
      </c>
      <c r="Y5091" s="55" t="n">
        <f aca="false">IF(OR(I5091="DNB",I5091="Dry DNB"),1,0)</f>
        <v>0</v>
      </c>
      <c r="Z5091" s="55" t="n">
        <f aca="false">IF(ISNUMBER(W5091),A5091-W5091,"")</f>
        <v>14</v>
      </c>
      <c r="AA5091" s="55" t="n">
        <f aca="false">MATCH(A5091,DATAS,0)</f>
        <v>2</v>
      </c>
      <c r="AB5091" s="55" t="n">
        <f aca="false">IF(AND(E5091&gt;0,OR(AND(B5091&gt;=1,B5091&lt;=6),B5091=10)),1,0)</f>
        <v>0</v>
      </c>
      <c r="AC5091" s="55" t="n">
        <f aca="false">IF(AND(E5091&gt;0,B5091=10),1,0)</f>
        <v>0</v>
      </c>
      <c r="AD5091" s="55" t="n">
        <f aca="false">IF(AND(C5090=C5091,AA5090=AA5091-1),AB5090,"")</f>
        <v>0</v>
      </c>
      <c r="AE5091" s="55" t="n">
        <f aca="false">IF(AND(C5090=C5091,AA5090=AA5091-1),AC5090,"")</f>
        <v>0</v>
      </c>
      <c r="AF5091" s="55" t="n">
        <f aca="false">IF(AA5091=1,"",IF(AND(AB5091=1,AD5091&lt;&gt;1),1,0))</f>
        <v>0</v>
      </c>
      <c r="AG5091" s="55" t="n">
        <f aca="false">IF(AA5091=1,"",IF(AND(AC5091=1,AE5091&lt;&gt;1),1,0))</f>
        <v>0</v>
      </c>
      <c r="AH5091" s="60" t="str">
        <f aca="false">IF(AND(E5091&gt;0,AA5091&lt;2,NOT(AND(C5092=C5091,AA5092=AA5091+1))),INDEX(DATAS,AA5091+1),"")</f>
        <v/>
      </c>
      <c r="AI5091" s="60" t="str">
        <f aca="false">IF(AND(AC5091=1,AA5091&lt;2),IF(AND(C5092=C5091,AA5092=AA5091+1),IF(AC5092=1,"",INDEX(DATAS,AA5091+1)),INDEX(DATAS,AA5091+1)),"")</f>
        <v/>
      </c>
    </row>
    <row r="5092" customFormat="false" ht="15" hidden="false" customHeight="false" outlineLevel="0" collapsed="false">
      <c r="A5092" s="60" t="n">
        <v>46309</v>
      </c>
      <c r="B5092" s="0" t="n">
        <v>13</v>
      </c>
      <c r="C5092" s="0" t="n">
        <v>6890</v>
      </c>
      <c r="E5092" s="0" t="n">
        <v>0</v>
      </c>
      <c r="F5092" s="55" t="s">
        <v>1324</v>
      </c>
      <c r="I5092" s="55" t="s">
        <v>177</v>
      </c>
      <c r="U5092" s="0" t="n">
        <v>415</v>
      </c>
      <c r="V5092" s="0" t="n">
        <v>0</v>
      </c>
      <c r="X5092" s="55" t="n">
        <f aca="false">IF(I5092="Male",0,1)</f>
        <v>1</v>
      </c>
      <c r="Y5092" s="55" t="n">
        <f aca="false">IF(OR(I5092="DNB",I5092="Dry DNB"),1,0)</f>
        <v>0</v>
      </c>
      <c r="Z5092" s="0" t="str">
        <f aca="false">IF(ISNUMBER(W5092),A5092-W5092,"")</f>
        <v/>
      </c>
      <c r="AA5092" s="55" t="n">
        <f aca="false">MATCH(A5092,DATAS,0)</f>
        <v>1</v>
      </c>
      <c r="AB5092" s="55" t="n">
        <f aca="false">IF(AND(E5092&gt;0,OR(AND(B5092&gt;=1,B5092&lt;=6),B5092=10)),1,0)</f>
        <v>0</v>
      </c>
      <c r="AC5092" s="55" t="n">
        <f aca="false">IF(AND(E5092&gt;0,B5092=10),1,0)</f>
        <v>0</v>
      </c>
      <c r="AD5092" s="0" t="str">
        <f aca="false">IF(AND(C5091=C5092,AA5091=AA5092-1),AB5091,"")</f>
        <v/>
      </c>
      <c r="AE5092" s="0" t="str">
        <f aca="false">IF(AND(C5091=C5092,AA5091=AA5092-1),AC5091,"")</f>
        <v/>
      </c>
      <c r="AF5092" s="0" t="str">
        <f aca="false">IF(AA5092=1,"",IF(AND(AB5092=1,AD5092&lt;&gt;1),1,0))</f>
        <v/>
      </c>
      <c r="AG5092" s="0" t="str">
        <f aca="false">IF(AA5092=1,"",IF(AND(AC5092=1,AE5092&lt;&gt;1),1,0))</f>
        <v/>
      </c>
      <c r="AH5092" s="60" t="str">
        <f aca="false">IF(AND(E5092&gt;0,AA5092&lt;2,NOT(AND(C5093=C5092,AA5093=AA5092+1))),INDEX(DATAS,AA5092+1),"")</f>
        <v/>
      </c>
      <c r="AI5092" s="60" t="str">
        <f aca="false">IF(AND(AC5092=1,AA5092&lt;2),IF(AND(C5093=C5092,AA5093=AA5092+1),IF(AC5093=1,"",INDEX(DATAS,AA5092+1)),INDEX(DATAS,AA5092+1)),"")</f>
        <v/>
      </c>
    </row>
    <row r="5093" customFormat="false" ht="15" hidden="false" customHeight="false" outlineLevel="0" collapsed="false">
      <c r="A5093" s="60" t="n">
        <v>46310</v>
      </c>
      <c r="B5093" s="0" t="n">
        <v>11</v>
      </c>
      <c r="C5093" s="0" t="n">
        <v>6890</v>
      </c>
      <c r="E5093" s="0" t="n">
        <v>0</v>
      </c>
      <c r="F5093" s="55" t="s">
        <v>1324</v>
      </c>
      <c r="I5093" s="55" t="s">
        <v>187</v>
      </c>
      <c r="U5093" s="0" t="n">
        <v>416</v>
      </c>
      <c r="V5093" s="0" t="n">
        <v>1</v>
      </c>
      <c r="W5093" s="60" t="n">
        <v>46310</v>
      </c>
      <c r="X5093" s="55" t="n">
        <f aca="false">IF(I5093="Male",0,1)</f>
        <v>1</v>
      </c>
      <c r="Y5093" s="55" t="n">
        <f aca="false">IF(OR(I5093="DNB",I5093="Dry DNB"),1,0)</f>
        <v>0</v>
      </c>
      <c r="Z5093" s="55" t="n">
        <f aca="false">IF(ISNUMBER(W5093),A5093-W5093,"")</f>
        <v>0</v>
      </c>
      <c r="AA5093" s="55" t="n">
        <f aca="false">MATCH(A5093,DATAS,0)</f>
        <v>2</v>
      </c>
      <c r="AB5093" s="55" t="n">
        <f aca="false">IF(AND(E5093&gt;0,OR(AND(B5093&gt;=1,B5093&lt;=6),B5093=10)),1,0)</f>
        <v>0</v>
      </c>
      <c r="AC5093" s="55" t="n">
        <f aca="false">IF(AND(E5093&gt;0,B5093=10),1,0)</f>
        <v>0</v>
      </c>
      <c r="AD5093" s="55" t="n">
        <f aca="false">IF(AND(C5092=C5093,AA5092=AA5093-1),AB5092,"")</f>
        <v>0</v>
      </c>
      <c r="AE5093" s="55" t="n">
        <f aca="false">IF(AND(C5092=C5093,AA5092=AA5093-1),AC5092,"")</f>
        <v>0</v>
      </c>
      <c r="AF5093" s="55" t="n">
        <f aca="false">IF(AA5093=1,"",IF(AND(AB5093=1,AD5093&lt;&gt;1),1,0))</f>
        <v>0</v>
      </c>
      <c r="AG5093" s="55" t="n">
        <f aca="false">IF(AA5093=1,"",IF(AND(AC5093=1,AE5093&lt;&gt;1),1,0))</f>
        <v>0</v>
      </c>
      <c r="AH5093" s="60" t="str">
        <f aca="false">IF(AND(E5093&gt;0,AA5093&lt;2,NOT(AND(C5094=C5093,AA5094=AA5093+1))),INDEX(DATAS,AA5093+1),"")</f>
        <v/>
      </c>
      <c r="AI5093" s="60" t="str">
        <f aca="false">IF(AND(AC5093=1,AA5093&lt;2),IF(AND(C5094=C5093,AA5094=AA5093+1),IF(AC5094=1,"",INDEX(DATAS,AA5093+1)),INDEX(DATAS,AA5093+1)),"")</f>
        <v/>
      </c>
    </row>
    <row r="5094" customFormat="false" ht="15" hidden="false" customHeight="false" outlineLevel="0" collapsed="false">
      <c r="A5094" s="60" t="n">
        <v>46309</v>
      </c>
      <c r="B5094" s="0" t="n">
        <v>11</v>
      </c>
      <c r="C5094" s="0" t="n">
        <v>6891</v>
      </c>
      <c r="E5094" s="0" t="n">
        <v>0</v>
      </c>
      <c r="F5094" s="55" t="s">
        <v>1324</v>
      </c>
      <c r="I5094" s="55" t="s">
        <v>187</v>
      </c>
      <c r="U5094" s="0" t="n">
        <v>415</v>
      </c>
      <c r="V5094" s="0" t="n">
        <v>1</v>
      </c>
      <c r="W5094" s="60" t="n">
        <v>46296</v>
      </c>
      <c r="X5094" s="55" t="n">
        <f aca="false">IF(I5094="Male",0,1)</f>
        <v>1</v>
      </c>
      <c r="Y5094" s="55" t="n">
        <f aca="false">IF(OR(I5094="DNB",I5094="Dry DNB"),1,0)</f>
        <v>0</v>
      </c>
      <c r="Z5094" s="55" t="n">
        <f aca="false">IF(ISNUMBER(W5094),A5094-W5094,"")</f>
        <v>13</v>
      </c>
      <c r="AA5094" s="55" t="n">
        <f aca="false">MATCH(A5094,DATAS,0)</f>
        <v>1</v>
      </c>
      <c r="AB5094" s="55" t="n">
        <f aca="false">IF(AND(E5094&gt;0,OR(AND(B5094&gt;=1,B5094&lt;=6),B5094=10)),1,0)</f>
        <v>0</v>
      </c>
      <c r="AC5094" s="55" t="n">
        <f aca="false">IF(AND(E5094&gt;0,B5094=10),1,0)</f>
        <v>0</v>
      </c>
      <c r="AD5094" s="0" t="str">
        <f aca="false">IF(AND(C5093=C5094,AA5093=AA5094-1),AB5093,"")</f>
        <v/>
      </c>
      <c r="AE5094" s="0" t="str">
        <f aca="false">IF(AND(C5093=C5094,AA5093=AA5094-1),AC5093,"")</f>
        <v/>
      </c>
      <c r="AF5094" s="0" t="str">
        <f aca="false">IF(AA5094=1,"",IF(AND(AB5094=1,AD5094&lt;&gt;1),1,0))</f>
        <v/>
      </c>
      <c r="AG5094" s="0" t="str">
        <f aca="false">IF(AA5094=1,"",IF(AND(AC5094=1,AE5094&lt;&gt;1),1,0))</f>
        <v/>
      </c>
      <c r="AH5094" s="60" t="str">
        <f aca="false">IF(AND(E5094&gt;0,AA5094&lt;2,NOT(AND(C5095=C5094,AA5095=AA5094+1))),INDEX(DATAS,AA5094+1),"")</f>
        <v/>
      </c>
      <c r="AI5094" s="60" t="str">
        <f aca="false">IF(AND(AC5094=1,AA5094&lt;2),IF(AND(C5095=C5094,AA5095=AA5094+1),IF(AC5095=1,"",INDEX(DATAS,AA5094+1)),INDEX(DATAS,AA5094+1)),"")</f>
        <v/>
      </c>
    </row>
    <row r="5095" customFormat="false" ht="15" hidden="false" customHeight="false" outlineLevel="0" collapsed="false">
      <c r="A5095" s="60" t="n">
        <v>46310</v>
      </c>
      <c r="B5095" s="0" t="n">
        <v>11</v>
      </c>
      <c r="C5095" s="0" t="n">
        <v>6891</v>
      </c>
      <c r="E5095" s="0" t="n">
        <v>0</v>
      </c>
      <c r="F5095" s="55" t="s">
        <v>1324</v>
      </c>
      <c r="I5095" s="55" t="s">
        <v>187</v>
      </c>
      <c r="U5095" s="0" t="n">
        <v>416</v>
      </c>
      <c r="V5095" s="0" t="n">
        <v>1</v>
      </c>
      <c r="W5095" s="60" t="n">
        <v>46296</v>
      </c>
      <c r="X5095" s="55" t="n">
        <f aca="false">IF(I5095="Male",0,1)</f>
        <v>1</v>
      </c>
      <c r="Y5095" s="55" t="n">
        <f aca="false">IF(OR(I5095="DNB",I5095="Dry DNB"),1,0)</f>
        <v>0</v>
      </c>
      <c r="Z5095" s="55" t="n">
        <f aca="false">IF(ISNUMBER(W5095),A5095-W5095,"")</f>
        <v>14</v>
      </c>
      <c r="AA5095" s="55" t="n">
        <f aca="false">MATCH(A5095,DATAS,0)</f>
        <v>2</v>
      </c>
      <c r="AB5095" s="55" t="n">
        <f aca="false">IF(AND(E5095&gt;0,OR(AND(B5095&gt;=1,B5095&lt;=6),B5095=10)),1,0)</f>
        <v>0</v>
      </c>
      <c r="AC5095" s="55" t="n">
        <f aca="false">IF(AND(E5095&gt;0,B5095=10),1,0)</f>
        <v>0</v>
      </c>
      <c r="AD5095" s="55" t="n">
        <f aca="false">IF(AND(C5094=C5095,AA5094=AA5095-1),AB5094,"")</f>
        <v>0</v>
      </c>
      <c r="AE5095" s="55" t="n">
        <f aca="false">IF(AND(C5094=C5095,AA5094=AA5095-1),AC5094,"")</f>
        <v>0</v>
      </c>
      <c r="AF5095" s="55" t="n">
        <f aca="false">IF(AA5095=1,"",IF(AND(AB5095=1,AD5095&lt;&gt;1),1,0))</f>
        <v>0</v>
      </c>
      <c r="AG5095" s="55" t="n">
        <f aca="false">IF(AA5095=1,"",IF(AND(AC5095=1,AE5095&lt;&gt;1),1,0))</f>
        <v>0</v>
      </c>
      <c r="AH5095" s="60" t="str">
        <f aca="false">IF(AND(E5095&gt;0,AA5095&lt;2,NOT(AND(C5096=C5095,AA5096=AA5095+1))),INDEX(DATAS,AA5095+1),"")</f>
        <v/>
      </c>
      <c r="AI5095" s="60" t="str">
        <f aca="false">IF(AND(AC5095=1,AA5095&lt;2),IF(AND(C5096=C5095,AA5096=AA5095+1),IF(AC5096=1,"",INDEX(DATAS,AA5095+1)),INDEX(DATAS,AA5095+1)),"")</f>
        <v/>
      </c>
    </row>
    <row r="5096" customFormat="false" ht="15" hidden="false" customHeight="false" outlineLevel="0" collapsed="false">
      <c r="A5096" s="60" t="n">
        <v>46309</v>
      </c>
      <c r="B5096" s="0" t="n">
        <v>13</v>
      </c>
      <c r="C5096" s="0" t="n">
        <v>6892</v>
      </c>
      <c r="E5096" s="0" t="n">
        <v>0</v>
      </c>
      <c r="F5096" s="55" t="s">
        <v>1324</v>
      </c>
      <c r="I5096" s="55" t="s">
        <v>177</v>
      </c>
      <c r="U5096" s="0" t="n">
        <v>415</v>
      </c>
      <c r="V5096" s="0" t="n">
        <v>0</v>
      </c>
      <c r="X5096" s="55" t="n">
        <f aca="false">IF(I5096="Male",0,1)</f>
        <v>1</v>
      </c>
      <c r="Y5096" s="55" t="n">
        <f aca="false">IF(OR(I5096="DNB",I5096="Dry DNB"),1,0)</f>
        <v>0</v>
      </c>
      <c r="Z5096" s="0" t="str">
        <f aca="false">IF(ISNUMBER(W5096),A5096-W5096,"")</f>
        <v/>
      </c>
      <c r="AA5096" s="55" t="n">
        <f aca="false">MATCH(A5096,DATAS,0)</f>
        <v>1</v>
      </c>
      <c r="AB5096" s="55" t="n">
        <f aca="false">IF(AND(E5096&gt;0,OR(AND(B5096&gt;=1,B5096&lt;=6),B5096=10)),1,0)</f>
        <v>0</v>
      </c>
      <c r="AC5096" s="55" t="n">
        <f aca="false">IF(AND(E5096&gt;0,B5096=10),1,0)</f>
        <v>0</v>
      </c>
      <c r="AD5096" s="0" t="str">
        <f aca="false">IF(AND(C5095=C5096,AA5095=AA5096-1),AB5095,"")</f>
        <v/>
      </c>
      <c r="AE5096" s="0" t="str">
        <f aca="false">IF(AND(C5095=C5096,AA5095=AA5096-1),AC5095,"")</f>
        <v/>
      </c>
      <c r="AF5096" s="0" t="str">
        <f aca="false">IF(AA5096=1,"",IF(AND(AB5096=1,AD5096&lt;&gt;1),1,0))</f>
        <v/>
      </c>
      <c r="AG5096" s="0" t="str">
        <f aca="false">IF(AA5096=1,"",IF(AND(AC5096=1,AE5096&lt;&gt;1),1,0))</f>
        <v/>
      </c>
      <c r="AH5096" s="60" t="str">
        <f aca="false">IF(AND(E5096&gt;0,AA5096&lt;2,NOT(AND(C5097=C5096,AA5097=AA5096+1))),INDEX(DATAS,AA5096+1),"")</f>
        <v/>
      </c>
      <c r="AI5096" s="60" t="str">
        <f aca="false">IF(AND(AC5096=1,AA5096&lt;2),IF(AND(C5097=C5096,AA5097=AA5096+1),IF(AC5097=1,"",INDEX(DATAS,AA5096+1)),INDEX(DATAS,AA5096+1)),"")</f>
        <v/>
      </c>
    </row>
    <row r="5097" customFormat="false" ht="15" hidden="false" customHeight="false" outlineLevel="0" collapsed="false">
      <c r="A5097" s="60" t="n">
        <v>46310</v>
      </c>
      <c r="B5097" s="0" t="n">
        <v>13</v>
      </c>
      <c r="C5097" s="0" t="n">
        <v>6892</v>
      </c>
      <c r="E5097" s="0" t="n">
        <v>0</v>
      </c>
      <c r="F5097" s="55" t="s">
        <v>1324</v>
      </c>
      <c r="I5097" s="55" t="s">
        <v>177</v>
      </c>
      <c r="U5097" s="0" t="n">
        <v>416</v>
      </c>
      <c r="V5097" s="0" t="n">
        <v>0</v>
      </c>
      <c r="X5097" s="55" t="n">
        <f aca="false">IF(I5097="Male",0,1)</f>
        <v>1</v>
      </c>
      <c r="Y5097" s="55" t="n">
        <f aca="false">IF(OR(I5097="DNB",I5097="Dry DNB"),1,0)</f>
        <v>0</v>
      </c>
      <c r="Z5097" s="0" t="str">
        <f aca="false">IF(ISNUMBER(W5097),A5097-W5097,"")</f>
        <v/>
      </c>
      <c r="AA5097" s="55" t="n">
        <f aca="false">MATCH(A5097,DATAS,0)</f>
        <v>2</v>
      </c>
      <c r="AB5097" s="55" t="n">
        <f aca="false">IF(AND(E5097&gt;0,OR(AND(B5097&gt;=1,B5097&lt;=6),B5097=10)),1,0)</f>
        <v>0</v>
      </c>
      <c r="AC5097" s="55" t="n">
        <f aca="false">IF(AND(E5097&gt;0,B5097=10),1,0)</f>
        <v>0</v>
      </c>
      <c r="AD5097" s="55" t="n">
        <f aca="false">IF(AND(C5096=C5097,AA5096=AA5097-1),AB5096,"")</f>
        <v>0</v>
      </c>
      <c r="AE5097" s="55" t="n">
        <f aca="false">IF(AND(C5096=C5097,AA5096=AA5097-1),AC5096,"")</f>
        <v>0</v>
      </c>
      <c r="AF5097" s="55" t="n">
        <f aca="false">IF(AA5097=1,"",IF(AND(AB5097=1,AD5097&lt;&gt;1),1,0))</f>
        <v>0</v>
      </c>
      <c r="AG5097" s="55" t="n">
        <f aca="false">IF(AA5097=1,"",IF(AND(AC5097=1,AE5097&lt;&gt;1),1,0))</f>
        <v>0</v>
      </c>
      <c r="AH5097" s="60" t="str">
        <f aca="false">IF(AND(E5097&gt;0,AA5097&lt;2,NOT(AND(C5098=C5097,AA5098=AA5097+1))),INDEX(DATAS,AA5097+1),"")</f>
        <v/>
      </c>
      <c r="AI5097" s="60" t="str">
        <f aca="false">IF(AND(AC5097=1,AA5097&lt;2),IF(AND(C5098=C5097,AA5098=AA5097+1),IF(AC5098=1,"",INDEX(DATAS,AA5097+1)),INDEX(DATAS,AA5097+1)),"")</f>
        <v/>
      </c>
    </row>
    <row r="5098" customFormat="false" ht="15" hidden="false" customHeight="false" outlineLevel="0" collapsed="false">
      <c r="A5098" s="60" t="n">
        <v>46309</v>
      </c>
      <c r="B5098" s="0" t="n">
        <v>11</v>
      </c>
      <c r="C5098" s="0" t="n">
        <v>6893</v>
      </c>
      <c r="E5098" s="0" t="n">
        <v>0</v>
      </c>
      <c r="F5098" s="55" t="s">
        <v>1324</v>
      </c>
      <c r="I5098" s="55" t="s">
        <v>187</v>
      </c>
      <c r="U5098" s="0" t="n">
        <v>415</v>
      </c>
      <c r="V5098" s="0" t="n">
        <v>1</v>
      </c>
      <c r="W5098" s="60" t="n">
        <v>46296</v>
      </c>
      <c r="X5098" s="55" t="n">
        <f aca="false">IF(I5098="Male",0,1)</f>
        <v>1</v>
      </c>
      <c r="Y5098" s="55" t="n">
        <f aca="false">IF(OR(I5098="DNB",I5098="Dry DNB"),1,0)</f>
        <v>0</v>
      </c>
      <c r="Z5098" s="55" t="n">
        <f aca="false">IF(ISNUMBER(W5098),A5098-W5098,"")</f>
        <v>13</v>
      </c>
      <c r="AA5098" s="55" t="n">
        <f aca="false">MATCH(A5098,DATAS,0)</f>
        <v>1</v>
      </c>
      <c r="AB5098" s="55" t="n">
        <f aca="false">IF(AND(E5098&gt;0,OR(AND(B5098&gt;=1,B5098&lt;=6),B5098=10)),1,0)</f>
        <v>0</v>
      </c>
      <c r="AC5098" s="55" t="n">
        <f aca="false">IF(AND(E5098&gt;0,B5098=10),1,0)</f>
        <v>0</v>
      </c>
      <c r="AD5098" s="0" t="str">
        <f aca="false">IF(AND(C5097=C5098,AA5097=AA5098-1),AB5097,"")</f>
        <v/>
      </c>
      <c r="AE5098" s="0" t="str">
        <f aca="false">IF(AND(C5097=C5098,AA5097=AA5098-1),AC5097,"")</f>
        <v/>
      </c>
      <c r="AF5098" s="0" t="str">
        <f aca="false">IF(AA5098=1,"",IF(AND(AB5098=1,AD5098&lt;&gt;1),1,0))</f>
        <v/>
      </c>
      <c r="AG5098" s="0" t="str">
        <f aca="false">IF(AA5098=1,"",IF(AND(AC5098=1,AE5098&lt;&gt;1),1,0))</f>
        <v/>
      </c>
      <c r="AH5098" s="60" t="str">
        <f aca="false">IF(AND(E5098&gt;0,AA5098&lt;2,NOT(AND(C5099=C5098,AA5099=AA5098+1))),INDEX(DATAS,AA5098+1),"")</f>
        <v/>
      </c>
      <c r="AI5098" s="60" t="str">
        <f aca="false">IF(AND(AC5098=1,AA5098&lt;2),IF(AND(C5099=C5098,AA5099=AA5098+1),IF(AC5099=1,"",INDEX(DATAS,AA5098+1)),INDEX(DATAS,AA5098+1)),"")</f>
        <v/>
      </c>
    </row>
    <row r="5099" customFormat="false" ht="15" hidden="false" customHeight="false" outlineLevel="0" collapsed="false">
      <c r="A5099" s="60" t="n">
        <v>46310</v>
      </c>
      <c r="B5099" s="0" t="n">
        <v>11</v>
      </c>
      <c r="C5099" s="0" t="n">
        <v>6893</v>
      </c>
      <c r="E5099" s="0" t="n">
        <v>0</v>
      </c>
      <c r="F5099" s="55" t="s">
        <v>1324</v>
      </c>
      <c r="I5099" s="55" t="s">
        <v>187</v>
      </c>
      <c r="U5099" s="0" t="n">
        <v>416</v>
      </c>
      <c r="V5099" s="0" t="n">
        <v>1</v>
      </c>
      <c r="W5099" s="60" t="n">
        <v>46296</v>
      </c>
      <c r="X5099" s="55" t="n">
        <f aca="false">IF(I5099="Male",0,1)</f>
        <v>1</v>
      </c>
      <c r="Y5099" s="55" t="n">
        <f aca="false">IF(OR(I5099="DNB",I5099="Dry DNB"),1,0)</f>
        <v>0</v>
      </c>
      <c r="Z5099" s="55" t="n">
        <f aca="false">IF(ISNUMBER(W5099),A5099-W5099,"")</f>
        <v>14</v>
      </c>
      <c r="AA5099" s="55" t="n">
        <f aca="false">MATCH(A5099,DATAS,0)</f>
        <v>2</v>
      </c>
      <c r="AB5099" s="55" t="n">
        <f aca="false">IF(AND(E5099&gt;0,OR(AND(B5099&gt;=1,B5099&lt;=6),B5099=10)),1,0)</f>
        <v>0</v>
      </c>
      <c r="AC5099" s="55" t="n">
        <f aca="false">IF(AND(E5099&gt;0,B5099=10),1,0)</f>
        <v>0</v>
      </c>
      <c r="AD5099" s="55" t="n">
        <f aca="false">IF(AND(C5098=C5099,AA5098=AA5099-1),AB5098,"")</f>
        <v>0</v>
      </c>
      <c r="AE5099" s="55" t="n">
        <f aca="false">IF(AND(C5098=C5099,AA5098=AA5099-1),AC5098,"")</f>
        <v>0</v>
      </c>
      <c r="AF5099" s="55" t="n">
        <f aca="false">IF(AA5099=1,"",IF(AND(AB5099=1,AD5099&lt;&gt;1),1,0))</f>
        <v>0</v>
      </c>
      <c r="AG5099" s="55" t="n">
        <f aca="false">IF(AA5099=1,"",IF(AND(AC5099=1,AE5099&lt;&gt;1),1,0))</f>
        <v>0</v>
      </c>
      <c r="AH5099" s="60" t="str">
        <f aca="false">IF(AND(E5099&gt;0,AA5099&lt;2,NOT(AND(C5100=C5099,AA5100=AA5099+1))),INDEX(DATAS,AA5099+1),"")</f>
        <v/>
      </c>
      <c r="AI5099" s="60" t="str">
        <f aca="false">IF(AND(AC5099=1,AA5099&lt;2),IF(AND(C5100=C5099,AA5100=AA5099+1),IF(AC5100=1,"",INDEX(DATAS,AA5099+1)),INDEX(DATAS,AA5099+1)),"")</f>
        <v/>
      </c>
    </row>
    <row r="5100" customFormat="false" ht="15" hidden="false" customHeight="false" outlineLevel="0" collapsed="false">
      <c r="A5100" s="60" t="n">
        <v>46309</v>
      </c>
      <c r="B5100" s="0" t="n">
        <v>13</v>
      </c>
      <c r="C5100" s="0" t="n">
        <v>6894</v>
      </c>
      <c r="E5100" s="0" t="n">
        <v>0</v>
      </c>
      <c r="F5100" s="55" t="s">
        <v>1324</v>
      </c>
      <c r="I5100" s="55" t="s">
        <v>177</v>
      </c>
      <c r="U5100" s="0" t="n">
        <v>415</v>
      </c>
      <c r="V5100" s="0" t="n">
        <v>0</v>
      </c>
      <c r="X5100" s="55" t="n">
        <f aca="false">IF(I5100="Male",0,1)</f>
        <v>1</v>
      </c>
      <c r="Y5100" s="55" t="n">
        <f aca="false">IF(OR(I5100="DNB",I5100="Dry DNB"),1,0)</f>
        <v>0</v>
      </c>
      <c r="Z5100" s="0" t="str">
        <f aca="false">IF(ISNUMBER(W5100),A5100-W5100,"")</f>
        <v/>
      </c>
      <c r="AA5100" s="55" t="n">
        <f aca="false">MATCH(A5100,DATAS,0)</f>
        <v>1</v>
      </c>
      <c r="AB5100" s="55" t="n">
        <f aca="false">IF(AND(E5100&gt;0,OR(AND(B5100&gt;=1,B5100&lt;=6),B5100=10)),1,0)</f>
        <v>0</v>
      </c>
      <c r="AC5100" s="55" t="n">
        <f aca="false">IF(AND(E5100&gt;0,B5100=10),1,0)</f>
        <v>0</v>
      </c>
      <c r="AD5100" s="0" t="str">
        <f aca="false">IF(AND(C5099=C5100,AA5099=AA5100-1),AB5099,"")</f>
        <v/>
      </c>
      <c r="AE5100" s="0" t="str">
        <f aca="false">IF(AND(C5099=C5100,AA5099=AA5100-1),AC5099,"")</f>
        <v/>
      </c>
      <c r="AF5100" s="0" t="str">
        <f aca="false">IF(AA5100=1,"",IF(AND(AB5100=1,AD5100&lt;&gt;1),1,0))</f>
        <v/>
      </c>
      <c r="AG5100" s="0" t="str">
        <f aca="false">IF(AA5100=1,"",IF(AND(AC5100=1,AE5100&lt;&gt;1),1,0))</f>
        <v/>
      </c>
      <c r="AH5100" s="60" t="str">
        <f aca="false">IF(AND(E5100&gt;0,AA5100&lt;2,NOT(AND(C5101=C5100,AA5101=AA5100+1))),INDEX(DATAS,AA5100+1),"")</f>
        <v/>
      </c>
      <c r="AI5100" s="60" t="str">
        <f aca="false">IF(AND(AC5100=1,AA5100&lt;2),IF(AND(C5101=C5100,AA5101=AA5100+1),IF(AC5101=1,"",INDEX(DATAS,AA5100+1)),INDEX(DATAS,AA5100+1)),"")</f>
        <v/>
      </c>
    </row>
    <row r="5101" customFormat="false" ht="15" hidden="false" customHeight="false" outlineLevel="0" collapsed="false">
      <c r="A5101" s="60" t="n">
        <v>46310</v>
      </c>
      <c r="B5101" s="0" t="n">
        <v>13</v>
      </c>
      <c r="C5101" s="0" t="n">
        <v>6894</v>
      </c>
      <c r="E5101" s="0" t="n">
        <v>0</v>
      </c>
      <c r="F5101" s="55" t="s">
        <v>1324</v>
      </c>
      <c r="I5101" s="55" t="s">
        <v>177</v>
      </c>
      <c r="U5101" s="0" t="n">
        <v>416</v>
      </c>
      <c r="V5101" s="0" t="n">
        <v>0</v>
      </c>
      <c r="X5101" s="55" t="n">
        <f aca="false">IF(I5101="Male",0,1)</f>
        <v>1</v>
      </c>
      <c r="Y5101" s="55" t="n">
        <f aca="false">IF(OR(I5101="DNB",I5101="Dry DNB"),1,0)</f>
        <v>0</v>
      </c>
      <c r="Z5101" s="0" t="str">
        <f aca="false">IF(ISNUMBER(W5101),A5101-W5101,"")</f>
        <v/>
      </c>
      <c r="AA5101" s="55" t="n">
        <f aca="false">MATCH(A5101,DATAS,0)</f>
        <v>2</v>
      </c>
      <c r="AB5101" s="55" t="n">
        <f aca="false">IF(AND(E5101&gt;0,OR(AND(B5101&gt;=1,B5101&lt;=6),B5101=10)),1,0)</f>
        <v>0</v>
      </c>
      <c r="AC5101" s="55" t="n">
        <f aca="false">IF(AND(E5101&gt;0,B5101=10),1,0)</f>
        <v>0</v>
      </c>
      <c r="AD5101" s="55" t="n">
        <f aca="false">IF(AND(C5100=C5101,AA5100=AA5101-1),AB5100,"")</f>
        <v>0</v>
      </c>
      <c r="AE5101" s="55" t="n">
        <f aca="false">IF(AND(C5100=C5101,AA5100=AA5101-1),AC5100,"")</f>
        <v>0</v>
      </c>
      <c r="AF5101" s="55" t="n">
        <f aca="false">IF(AA5101=1,"",IF(AND(AB5101=1,AD5101&lt;&gt;1),1,0))</f>
        <v>0</v>
      </c>
      <c r="AG5101" s="55" t="n">
        <f aca="false">IF(AA5101=1,"",IF(AND(AC5101=1,AE5101&lt;&gt;1),1,0))</f>
        <v>0</v>
      </c>
      <c r="AH5101" s="60" t="str">
        <f aca="false">IF(AND(E5101&gt;0,AA5101&lt;2,NOT(AND(C5102=C5101,AA5102=AA5101+1))),INDEX(DATAS,AA5101+1),"")</f>
        <v/>
      </c>
      <c r="AI5101" s="60" t="str">
        <f aca="false">IF(AND(AC5101=1,AA5101&lt;2),IF(AND(C5102=C5101,AA5102=AA5101+1),IF(AC5102=1,"",INDEX(DATAS,AA5101+1)),INDEX(DATAS,AA5101+1)),"")</f>
        <v/>
      </c>
    </row>
    <row r="5102" customFormat="false" ht="15" hidden="false" customHeight="false" outlineLevel="0" collapsed="false">
      <c r="A5102" s="60" t="n">
        <v>46309</v>
      </c>
      <c r="B5102" s="0" t="n">
        <v>13</v>
      </c>
      <c r="C5102" s="0" t="n">
        <v>6896</v>
      </c>
      <c r="E5102" s="0" t="n">
        <v>0</v>
      </c>
      <c r="F5102" s="55" t="s">
        <v>1324</v>
      </c>
      <c r="I5102" s="55" t="s">
        <v>177</v>
      </c>
      <c r="U5102" s="0" t="n">
        <v>415</v>
      </c>
      <c r="V5102" s="0" t="n">
        <v>0</v>
      </c>
      <c r="X5102" s="55" t="n">
        <f aca="false">IF(I5102="Male",0,1)</f>
        <v>1</v>
      </c>
      <c r="Y5102" s="55" t="n">
        <f aca="false">IF(OR(I5102="DNB",I5102="Dry DNB"),1,0)</f>
        <v>0</v>
      </c>
      <c r="Z5102" s="0" t="str">
        <f aca="false">IF(ISNUMBER(W5102),A5102-W5102,"")</f>
        <v/>
      </c>
      <c r="AA5102" s="55" t="n">
        <f aca="false">MATCH(A5102,DATAS,0)</f>
        <v>1</v>
      </c>
      <c r="AB5102" s="55" t="n">
        <f aca="false">IF(AND(E5102&gt;0,OR(AND(B5102&gt;=1,B5102&lt;=6),B5102=10)),1,0)</f>
        <v>0</v>
      </c>
      <c r="AC5102" s="55" t="n">
        <f aca="false">IF(AND(E5102&gt;0,B5102=10),1,0)</f>
        <v>0</v>
      </c>
      <c r="AD5102" s="0" t="str">
        <f aca="false">IF(AND(C5101=C5102,AA5101=AA5102-1),AB5101,"")</f>
        <v/>
      </c>
      <c r="AE5102" s="0" t="str">
        <f aca="false">IF(AND(C5101=C5102,AA5101=AA5102-1),AC5101,"")</f>
        <v/>
      </c>
      <c r="AF5102" s="0" t="str">
        <f aca="false">IF(AA5102=1,"",IF(AND(AB5102=1,AD5102&lt;&gt;1),1,0))</f>
        <v/>
      </c>
      <c r="AG5102" s="0" t="str">
        <f aca="false">IF(AA5102=1,"",IF(AND(AC5102=1,AE5102&lt;&gt;1),1,0))</f>
        <v/>
      </c>
      <c r="AH5102" s="60" t="str">
        <f aca="false">IF(AND(E5102&gt;0,AA5102&lt;2,NOT(AND(C5103=C5102,AA5103=AA5102+1))),INDEX(DATAS,AA5102+1),"")</f>
        <v/>
      </c>
      <c r="AI5102" s="60" t="str">
        <f aca="false">IF(AND(AC5102=1,AA5102&lt;2),IF(AND(C5103=C5102,AA5103=AA5102+1),IF(AC5103=1,"",INDEX(DATAS,AA5102+1)),INDEX(DATAS,AA5102+1)),"")</f>
        <v/>
      </c>
    </row>
    <row r="5103" customFormat="false" ht="15" hidden="false" customHeight="false" outlineLevel="0" collapsed="false">
      <c r="A5103" s="60" t="n">
        <v>46310</v>
      </c>
      <c r="B5103" s="0" t="n">
        <v>13</v>
      </c>
      <c r="C5103" s="0" t="n">
        <v>6896</v>
      </c>
      <c r="E5103" s="0" t="n">
        <v>0</v>
      </c>
      <c r="F5103" s="55" t="s">
        <v>1324</v>
      </c>
      <c r="I5103" s="55" t="s">
        <v>177</v>
      </c>
      <c r="U5103" s="0" t="n">
        <v>416</v>
      </c>
      <c r="V5103" s="0" t="n">
        <v>0</v>
      </c>
      <c r="X5103" s="55" t="n">
        <f aca="false">IF(I5103="Male",0,1)</f>
        <v>1</v>
      </c>
      <c r="Y5103" s="55" t="n">
        <f aca="false">IF(OR(I5103="DNB",I5103="Dry DNB"),1,0)</f>
        <v>0</v>
      </c>
      <c r="Z5103" s="0" t="str">
        <f aca="false">IF(ISNUMBER(W5103),A5103-W5103,"")</f>
        <v/>
      </c>
      <c r="AA5103" s="55" t="n">
        <f aca="false">MATCH(A5103,DATAS,0)</f>
        <v>2</v>
      </c>
      <c r="AB5103" s="55" t="n">
        <f aca="false">IF(AND(E5103&gt;0,OR(AND(B5103&gt;=1,B5103&lt;=6),B5103=10)),1,0)</f>
        <v>0</v>
      </c>
      <c r="AC5103" s="55" t="n">
        <f aca="false">IF(AND(E5103&gt;0,B5103=10),1,0)</f>
        <v>0</v>
      </c>
      <c r="AD5103" s="55" t="n">
        <f aca="false">IF(AND(C5102=C5103,AA5102=AA5103-1),AB5102,"")</f>
        <v>0</v>
      </c>
      <c r="AE5103" s="55" t="n">
        <f aca="false">IF(AND(C5102=C5103,AA5102=AA5103-1),AC5102,"")</f>
        <v>0</v>
      </c>
      <c r="AF5103" s="55" t="n">
        <f aca="false">IF(AA5103=1,"",IF(AND(AB5103=1,AD5103&lt;&gt;1),1,0))</f>
        <v>0</v>
      </c>
      <c r="AG5103" s="55" t="n">
        <f aca="false">IF(AA5103=1,"",IF(AND(AC5103=1,AE5103&lt;&gt;1),1,0))</f>
        <v>0</v>
      </c>
      <c r="AH5103" s="60" t="str">
        <f aca="false">IF(AND(E5103&gt;0,AA5103&lt;2,NOT(AND(C5104=C5103,AA5104=AA5103+1))),INDEX(DATAS,AA5103+1),"")</f>
        <v/>
      </c>
      <c r="AI5103" s="60" t="str">
        <f aca="false">IF(AND(AC5103=1,AA5103&lt;2),IF(AND(C5104=C5103,AA5104=AA5103+1),IF(AC5104=1,"",INDEX(DATAS,AA5103+1)),INDEX(DATAS,AA5103+1)),"")</f>
        <v/>
      </c>
    </row>
    <row r="5104" customFormat="false" ht="15" hidden="false" customHeight="false" outlineLevel="0" collapsed="false">
      <c r="A5104" s="60" t="n">
        <v>46309</v>
      </c>
      <c r="B5104" s="0" t="n">
        <v>11</v>
      </c>
      <c r="C5104" s="0" t="n">
        <v>6897</v>
      </c>
      <c r="E5104" s="0" t="n">
        <v>0</v>
      </c>
      <c r="F5104" s="55" t="s">
        <v>1325</v>
      </c>
      <c r="I5104" s="55" t="s">
        <v>187</v>
      </c>
      <c r="U5104" s="0" t="n">
        <v>414</v>
      </c>
      <c r="V5104" s="0" t="n">
        <v>1</v>
      </c>
      <c r="W5104" s="60" t="n">
        <v>46293</v>
      </c>
      <c r="X5104" s="55" t="n">
        <f aca="false">IF(I5104="Male",0,1)</f>
        <v>1</v>
      </c>
      <c r="Y5104" s="55" t="n">
        <f aca="false">IF(OR(I5104="DNB",I5104="Dry DNB"),1,0)</f>
        <v>0</v>
      </c>
      <c r="Z5104" s="55" t="n">
        <f aca="false">IF(ISNUMBER(W5104),A5104-W5104,"")</f>
        <v>16</v>
      </c>
      <c r="AA5104" s="55" t="n">
        <f aca="false">MATCH(A5104,DATAS,0)</f>
        <v>1</v>
      </c>
      <c r="AB5104" s="55" t="n">
        <f aca="false">IF(AND(E5104&gt;0,OR(AND(B5104&gt;=1,B5104&lt;=6),B5104=10)),1,0)</f>
        <v>0</v>
      </c>
      <c r="AC5104" s="55" t="n">
        <f aca="false">IF(AND(E5104&gt;0,B5104=10),1,0)</f>
        <v>0</v>
      </c>
      <c r="AD5104" s="0" t="str">
        <f aca="false">IF(AND(C5103=C5104,AA5103=AA5104-1),AB5103,"")</f>
        <v/>
      </c>
      <c r="AE5104" s="0" t="str">
        <f aca="false">IF(AND(C5103=C5104,AA5103=AA5104-1),AC5103,"")</f>
        <v/>
      </c>
      <c r="AF5104" s="0" t="str">
        <f aca="false">IF(AA5104=1,"",IF(AND(AB5104=1,AD5104&lt;&gt;1),1,0))</f>
        <v/>
      </c>
      <c r="AG5104" s="0" t="str">
        <f aca="false">IF(AA5104=1,"",IF(AND(AC5104=1,AE5104&lt;&gt;1),1,0))</f>
        <v/>
      </c>
      <c r="AH5104" s="60" t="str">
        <f aca="false">IF(AND(E5104&gt;0,AA5104&lt;2,NOT(AND(C5105=C5104,AA5105=AA5104+1))),INDEX(DATAS,AA5104+1),"")</f>
        <v/>
      </c>
      <c r="AI5104" s="60" t="str">
        <f aca="false">IF(AND(AC5104=1,AA5104&lt;2),IF(AND(C5105=C5104,AA5105=AA5104+1),IF(AC5105=1,"",INDEX(DATAS,AA5104+1)),INDEX(DATAS,AA5104+1)),"")</f>
        <v/>
      </c>
    </row>
    <row r="5105" customFormat="false" ht="15" hidden="false" customHeight="false" outlineLevel="0" collapsed="false">
      <c r="A5105" s="60" t="n">
        <v>46310</v>
      </c>
      <c r="B5105" s="0" t="n">
        <v>11</v>
      </c>
      <c r="C5105" s="0" t="n">
        <v>6897</v>
      </c>
      <c r="E5105" s="0" t="n">
        <v>0</v>
      </c>
      <c r="F5105" s="55" t="s">
        <v>1325</v>
      </c>
      <c r="I5105" s="55" t="s">
        <v>187</v>
      </c>
      <c r="U5105" s="0" t="n">
        <v>415</v>
      </c>
      <c r="V5105" s="0" t="n">
        <v>1</v>
      </c>
      <c r="W5105" s="60" t="n">
        <v>46293</v>
      </c>
      <c r="X5105" s="55" t="n">
        <f aca="false">IF(I5105="Male",0,1)</f>
        <v>1</v>
      </c>
      <c r="Y5105" s="55" t="n">
        <f aca="false">IF(OR(I5105="DNB",I5105="Dry DNB"),1,0)</f>
        <v>0</v>
      </c>
      <c r="Z5105" s="55" t="n">
        <f aca="false">IF(ISNUMBER(W5105),A5105-W5105,"")</f>
        <v>17</v>
      </c>
      <c r="AA5105" s="55" t="n">
        <f aca="false">MATCH(A5105,DATAS,0)</f>
        <v>2</v>
      </c>
      <c r="AB5105" s="55" t="n">
        <f aca="false">IF(AND(E5105&gt;0,OR(AND(B5105&gt;=1,B5105&lt;=6),B5105=10)),1,0)</f>
        <v>0</v>
      </c>
      <c r="AC5105" s="55" t="n">
        <f aca="false">IF(AND(E5105&gt;0,B5105=10),1,0)</f>
        <v>0</v>
      </c>
      <c r="AD5105" s="55" t="n">
        <f aca="false">IF(AND(C5104=C5105,AA5104=AA5105-1),AB5104,"")</f>
        <v>0</v>
      </c>
      <c r="AE5105" s="55" t="n">
        <f aca="false">IF(AND(C5104=C5105,AA5104=AA5105-1),AC5104,"")</f>
        <v>0</v>
      </c>
      <c r="AF5105" s="55" t="n">
        <f aca="false">IF(AA5105=1,"",IF(AND(AB5105=1,AD5105&lt;&gt;1),1,0))</f>
        <v>0</v>
      </c>
      <c r="AG5105" s="55" t="n">
        <f aca="false">IF(AA5105=1,"",IF(AND(AC5105=1,AE5105&lt;&gt;1),1,0))</f>
        <v>0</v>
      </c>
      <c r="AH5105" s="60" t="str">
        <f aca="false">IF(AND(E5105&gt;0,AA5105&lt;2,NOT(AND(C5106=C5105,AA5106=AA5105+1))),INDEX(DATAS,AA5105+1),"")</f>
        <v/>
      </c>
      <c r="AI5105" s="60" t="str">
        <f aca="false">IF(AND(AC5105=1,AA5105&lt;2),IF(AND(C5106=C5105,AA5106=AA5105+1),IF(AC5106=1,"",INDEX(DATAS,AA5105+1)),INDEX(DATAS,AA5105+1)),"")</f>
        <v/>
      </c>
    </row>
    <row r="5106" customFormat="false" ht="15" hidden="false" customHeight="false" outlineLevel="0" collapsed="false">
      <c r="A5106" s="60" t="n">
        <v>46309</v>
      </c>
      <c r="B5106" s="0" t="n">
        <v>11</v>
      </c>
      <c r="C5106" s="0" t="n">
        <v>6898</v>
      </c>
      <c r="E5106" s="0" t="n">
        <v>0</v>
      </c>
      <c r="F5106" s="55" t="s">
        <v>1326</v>
      </c>
      <c r="I5106" s="55" t="s">
        <v>187</v>
      </c>
      <c r="U5106" s="0" t="n">
        <v>413</v>
      </c>
      <c r="V5106" s="0" t="n">
        <v>1</v>
      </c>
      <c r="W5106" s="60" t="n">
        <v>46295</v>
      </c>
      <c r="X5106" s="55" t="n">
        <f aca="false">IF(I5106="Male",0,1)</f>
        <v>1</v>
      </c>
      <c r="Y5106" s="55" t="n">
        <f aca="false">IF(OR(I5106="DNB",I5106="Dry DNB"),1,0)</f>
        <v>0</v>
      </c>
      <c r="Z5106" s="55" t="n">
        <f aca="false">IF(ISNUMBER(W5106),A5106-W5106,"")</f>
        <v>14</v>
      </c>
      <c r="AA5106" s="55" t="n">
        <f aca="false">MATCH(A5106,DATAS,0)</f>
        <v>1</v>
      </c>
      <c r="AB5106" s="55" t="n">
        <f aca="false">IF(AND(E5106&gt;0,OR(AND(B5106&gt;=1,B5106&lt;=6),B5106=10)),1,0)</f>
        <v>0</v>
      </c>
      <c r="AC5106" s="55" t="n">
        <f aca="false">IF(AND(E5106&gt;0,B5106=10),1,0)</f>
        <v>0</v>
      </c>
      <c r="AD5106" s="0" t="str">
        <f aca="false">IF(AND(C5105=C5106,AA5105=AA5106-1),AB5105,"")</f>
        <v/>
      </c>
      <c r="AE5106" s="0" t="str">
        <f aca="false">IF(AND(C5105=C5106,AA5105=AA5106-1),AC5105,"")</f>
        <v/>
      </c>
      <c r="AF5106" s="0" t="str">
        <f aca="false">IF(AA5106=1,"",IF(AND(AB5106=1,AD5106&lt;&gt;1),1,0))</f>
        <v/>
      </c>
      <c r="AG5106" s="0" t="str">
        <f aca="false">IF(AA5106=1,"",IF(AND(AC5106=1,AE5106&lt;&gt;1),1,0))</f>
        <v/>
      </c>
      <c r="AH5106" s="60" t="str">
        <f aca="false">IF(AND(E5106&gt;0,AA5106&lt;2,NOT(AND(C5107=C5106,AA5107=AA5106+1))),INDEX(DATAS,AA5106+1),"")</f>
        <v/>
      </c>
      <c r="AI5106" s="60" t="str">
        <f aca="false">IF(AND(AC5106=1,AA5106&lt;2),IF(AND(C5107=C5106,AA5107=AA5106+1),IF(AC5107=1,"",INDEX(DATAS,AA5106+1)),INDEX(DATAS,AA5106+1)),"")</f>
        <v/>
      </c>
    </row>
    <row r="5107" customFormat="false" ht="15" hidden="false" customHeight="false" outlineLevel="0" collapsed="false">
      <c r="A5107" s="60" t="n">
        <v>46310</v>
      </c>
      <c r="B5107" s="0" t="n">
        <v>11</v>
      </c>
      <c r="C5107" s="0" t="n">
        <v>6898</v>
      </c>
      <c r="E5107" s="0" t="n">
        <v>0</v>
      </c>
      <c r="F5107" s="55" t="s">
        <v>1326</v>
      </c>
      <c r="I5107" s="55" t="s">
        <v>187</v>
      </c>
      <c r="U5107" s="0" t="n">
        <v>414</v>
      </c>
      <c r="V5107" s="0" t="n">
        <v>1</v>
      </c>
      <c r="W5107" s="60" t="n">
        <v>46295</v>
      </c>
      <c r="X5107" s="55" t="n">
        <f aca="false">IF(I5107="Male",0,1)</f>
        <v>1</v>
      </c>
      <c r="Y5107" s="55" t="n">
        <f aca="false">IF(OR(I5107="DNB",I5107="Dry DNB"),1,0)</f>
        <v>0</v>
      </c>
      <c r="Z5107" s="55" t="n">
        <f aca="false">IF(ISNUMBER(W5107),A5107-W5107,"")</f>
        <v>15</v>
      </c>
      <c r="AA5107" s="55" t="n">
        <f aca="false">MATCH(A5107,DATAS,0)</f>
        <v>2</v>
      </c>
      <c r="AB5107" s="55" t="n">
        <f aca="false">IF(AND(E5107&gt;0,OR(AND(B5107&gt;=1,B5107&lt;=6),B5107=10)),1,0)</f>
        <v>0</v>
      </c>
      <c r="AC5107" s="55" t="n">
        <f aca="false">IF(AND(E5107&gt;0,B5107=10),1,0)</f>
        <v>0</v>
      </c>
      <c r="AD5107" s="55" t="n">
        <f aca="false">IF(AND(C5106=C5107,AA5106=AA5107-1),AB5106,"")</f>
        <v>0</v>
      </c>
      <c r="AE5107" s="55" t="n">
        <f aca="false">IF(AND(C5106=C5107,AA5106=AA5107-1),AC5106,"")</f>
        <v>0</v>
      </c>
      <c r="AF5107" s="55" t="n">
        <f aca="false">IF(AA5107=1,"",IF(AND(AB5107=1,AD5107&lt;&gt;1),1,0))</f>
        <v>0</v>
      </c>
      <c r="AG5107" s="55" t="n">
        <f aca="false">IF(AA5107=1,"",IF(AND(AC5107=1,AE5107&lt;&gt;1),1,0))</f>
        <v>0</v>
      </c>
      <c r="AH5107" s="60" t="str">
        <f aca="false">IF(AND(E5107&gt;0,AA5107&lt;2,NOT(AND(C5108=C5107,AA5108=AA5107+1))),INDEX(DATAS,AA5107+1),"")</f>
        <v/>
      </c>
      <c r="AI5107" s="60" t="str">
        <f aca="false">IF(AND(AC5107=1,AA5107&lt;2),IF(AND(C5108=C5107,AA5108=AA5107+1),IF(AC5108=1,"",INDEX(DATAS,AA5107+1)),INDEX(DATAS,AA5107+1)),"")</f>
        <v/>
      </c>
    </row>
    <row r="5108" customFormat="false" ht="15" hidden="false" customHeight="false" outlineLevel="0" collapsed="false">
      <c r="A5108" s="60" t="n">
        <v>46309</v>
      </c>
      <c r="B5108" s="0" t="n">
        <v>11</v>
      </c>
      <c r="C5108" s="0" t="n">
        <v>6899</v>
      </c>
      <c r="E5108" s="0" t="n">
        <v>0</v>
      </c>
      <c r="F5108" s="55" t="s">
        <v>1326</v>
      </c>
      <c r="I5108" s="55" t="s">
        <v>187</v>
      </c>
      <c r="U5108" s="0" t="n">
        <v>413</v>
      </c>
      <c r="V5108" s="0" t="n">
        <v>1</v>
      </c>
      <c r="W5108" s="60" t="n">
        <v>46295</v>
      </c>
      <c r="X5108" s="55" t="n">
        <f aca="false">IF(I5108="Male",0,1)</f>
        <v>1</v>
      </c>
      <c r="Y5108" s="55" t="n">
        <f aca="false">IF(OR(I5108="DNB",I5108="Dry DNB"),1,0)</f>
        <v>0</v>
      </c>
      <c r="Z5108" s="55" t="n">
        <f aca="false">IF(ISNUMBER(W5108),A5108-W5108,"")</f>
        <v>14</v>
      </c>
      <c r="AA5108" s="55" t="n">
        <f aca="false">MATCH(A5108,DATAS,0)</f>
        <v>1</v>
      </c>
      <c r="AB5108" s="55" t="n">
        <f aca="false">IF(AND(E5108&gt;0,OR(AND(B5108&gt;=1,B5108&lt;=6),B5108=10)),1,0)</f>
        <v>0</v>
      </c>
      <c r="AC5108" s="55" t="n">
        <f aca="false">IF(AND(E5108&gt;0,B5108=10),1,0)</f>
        <v>0</v>
      </c>
      <c r="AD5108" s="0" t="str">
        <f aca="false">IF(AND(C5107=C5108,AA5107=AA5108-1),AB5107,"")</f>
        <v/>
      </c>
      <c r="AE5108" s="0" t="str">
        <f aca="false">IF(AND(C5107=C5108,AA5107=AA5108-1),AC5107,"")</f>
        <v/>
      </c>
      <c r="AF5108" s="0" t="str">
        <f aca="false">IF(AA5108=1,"",IF(AND(AB5108=1,AD5108&lt;&gt;1),1,0))</f>
        <v/>
      </c>
      <c r="AG5108" s="0" t="str">
        <f aca="false">IF(AA5108=1,"",IF(AND(AC5108=1,AE5108&lt;&gt;1),1,0))</f>
        <v/>
      </c>
      <c r="AH5108" s="60" t="str">
        <f aca="false">IF(AND(E5108&gt;0,AA5108&lt;2,NOT(AND(C5109=C5108,AA5109=AA5108+1))),INDEX(DATAS,AA5108+1),"")</f>
        <v/>
      </c>
      <c r="AI5108" s="60" t="str">
        <f aca="false">IF(AND(AC5108=1,AA5108&lt;2),IF(AND(C5109=C5108,AA5109=AA5108+1),IF(AC5109=1,"",INDEX(DATAS,AA5108+1)),INDEX(DATAS,AA5108+1)),"")</f>
        <v/>
      </c>
    </row>
    <row r="5109" customFormat="false" ht="15" hidden="false" customHeight="false" outlineLevel="0" collapsed="false">
      <c r="A5109" s="60" t="n">
        <v>46310</v>
      </c>
      <c r="B5109" s="0" t="n">
        <v>11</v>
      </c>
      <c r="C5109" s="0" t="n">
        <v>6899</v>
      </c>
      <c r="E5109" s="0" t="n">
        <v>0</v>
      </c>
      <c r="F5109" s="55" t="s">
        <v>1326</v>
      </c>
      <c r="I5109" s="55" t="s">
        <v>187</v>
      </c>
      <c r="U5109" s="0" t="n">
        <v>414</v>
      </c>
      <c r="V5109" s="0" t="n">
        <v>1</v>
      </c>
      <c r="W5109" s="60" t="n">
        <v>46295</v>
      </c>
      <c r="X5109" s="55" t="n">
        <f aca="false">IF(I5109="Male",0,1)</f>
        <v>1</v>
      </c>
      <c r="Y5109" s="55" t="n">
        <f aca="false">IF(OR(I5109="DNB",I5109="Dry DNB"),1,0)</f>
        <v>0</v>
      </c>
      <c r="Z5109" s="55" t="n">
        <f aca="false">IF(ISNUMBER(W5109),A5109-W5109,"")</f>
        <v>15</v>
      </c>
      <c r="AA5109" s="55" t="n">
        <f aca="false">MATCH(A5109,DATAS,0)</f>
        <v>2</v>
      </c>
      <c r="AB5109" s="55" t="n">
        <f aca="false">IF(AND(E5109&gt;0,OR(AND(B5109&gt;=1,B5109&lt;=6),B5109=10)),1,0)</f>
        <v>0</v>
      </c>
      <c r="AC5109" s="55" t="n">
        <f aca="false">IF(AND(E5109&gt;0,B5109=10),1,0)</f>
        <v>0</v>
      </c>
      <c r="AD5109" s="55" t="n">
        <f aca="false">IF(AND(C5108=C5109,AA5108=AA5109-1),AB5108,"")</f>
        <v>0</v>
      </c>
      <c r="AE5109" s="55" t="n">
        <f aca="false">IF(AND(C5108=C5109,AA5108=AA5109-1),AC5108,"")</f>
        <v>0</v>
      </c>
      <c r="AF5109" s="55" t="n">
        <f aca="false">IF(AA5109=1,"",IF(AND(AB5109=1,AD5109&lt;&gt;1),1,0))</f>
        <v>0</v>
      </c>
      <c r="AG5109" s="55" t="n">
        <f aca="false">IF(AA5109=1,"",IF(AND(AC5109=1,AE5109&lt;&gt;1),1,0))</f>
        <v>0</v>
      </c>
      <c r="AH5109" s="60" t="str">
        <f aca="false">IF(AND(E5109&gt;0,AA5109&lt;2,NOT(AND(C5110=C5109,AA5110=AA5109+1))),INDEX(DATAS,AA5109+1),"")</f>
        <v/>
      </c>
      <c r="AI5109" s="60" t="str">
        <f aca="false">IF(AND(AC5109=1,AA5109&lt;2),IF(AND(C5110=C5109,AA5110=AA5109+1),IF(AC5110=1,"",INDEX(DATAS,AA5109+1)),INDEX(DATAS,AA5109+1)),"")</f>
        <v/>
      </c>
    </row>
    <row r="5110" customFormat="false" ht="15" hidden="false" customHeight="false" outlineLevel="0" collapsed="false">
      <c r="A5110" s="60" t="n">
        <v>46309</v>
      </c>
      <c r="B5110" s="0" t="n">
        <v>11</v>
      </c>
      <c r="C5110" s="0" t="n">
        <v>6900</v>
      </c>
      <c r="E5110" s="0" t="n">
        <v>0</v>
      </c>
      <c r="F5110" s="55" t="s">
        <v>1326</v>
      </c>
      <c r="I5110" s="55" t="s">
        <v>187</v>
      </c>
      <c r="U5110" s="0" t="n">
        <v>413</v>
      </c>
      <c r="V5110" s="0" t="n">
        <v>1</v>
      </c>
      <c r="W5110" s="60" t="n">
        <v>46295</v>
      </c>
      <c r="X5110" s="55" t="n">
        <f aca="false">IF(I5110="Male",0,1)</f>
        <v>1</v>
      </c>
      <c r="Y5110" s="55" t="n">
        <f aca="false">IF(OR(I5110="DNB",I5110="Dry DNB"),1,0)</f>
        <v>0</v>
      </c>
      <c r="Z5110" s="55" t="n">
        <f aca="false">IF(ISNUMBER(W5110),A5110-W5110,"")</f>
        <v>14</v>
      </c>
      <c r="AA5110" s="55" t="n">
        <f aca="false">MATCH(A5110,DATAS,0)</f>
        <v>1</v>
      </c>
      <c r="AB5110" s="55" t="n">
        <f aca="false">IF(AND(E5110&gt;0,OR(AND(B5110&gt;=1,B5110&lt;=6),B5110=10)),1,0)</f>
        <v>0</v>
      </c>
      <c r="AC5110" s="55" t="n">
        <f aca="false">IF(AND(E5110&gt;0,B5110=10),1,0)</f>
        <v>0</v>
      </c>
      <c r="AD5110" s="0" t="str">
        <f aca="false">IF(AND(C5109=C5110,AA5109=AA5110-1),AB5109,"")</f>
        <v/>
      </c>
      <c r="AE5110" s="0" t="str">
        <f aca="false">IF(AND(C5109=C5110,AA5109=AA5110-1),AC5109,"")</f>
        <v/>
      </c>
      <c r="AF5110" s="0" t="str">
        <f aca="false">IF(AA5110=1,"",IF(AND(AB5110=1,AD5110&lt;&gt;1),1,0))</f>
        <v/>
      </c>
      <c r="AG5110" s="0" t="str">
        <f aca="false">IF(AA5110=1,"",IF(AND(AC5110=1,AE5110&lt;&gt;1),1,0))</f>
        <v/>
      </c>
      <c r="AH5110" s="60" t="str">
        <f aca="false">IF(AND(E5110&gt;0,AA5110&lt;2,NOT(AND(C5111=C5110,AA5111=AA5110+1))),INDEX(DATAS,AA5110+1),"")</f>
        <v/>
      </c>
      <c r="AI5110" s="60" t="str">
        <f aca="false">IF(AND(AC5110=1,AA5110&lt;2),IF(AND(C5111=C5110,AA5111=AA5110+1),IF(AC5111=1,"",INDEX(DATAS,AA5110+1)),INDEX(DATAS,AA5110+1)),"")</f>
        <v/>
      </c>
    </row>
    <row r="5111" customFormat="false" ht="15" hidden="false" customHeight="false" outlineLevel="0" collapsed="false">
      <c r="A5111" s="60" t="n">
        <v>46310</v>
      </c>
      <c r="B5111" s="0" t="n">
        <v>11</v>
      </c>
      <c r="C5111" s="0" t="n">
        <v>6900</v>
      </c>
      <c r="E5111" s="0" t="n">
        <v>0</v>
      </c>
      <c r="F5111" s="55" t="s">
        <v>1326</v>
      </c>
      <c r="I5111" s="55" t="s">
        <v>187</v>
      </c>
      <c r="U5111" s="0" t="n">
        <v>414</v>
      </c>
      <c r="V5111" s="0" t="n">
        <v>1</v>
      </c>
      <c r="W5111" s="60" t="n">
        <v>46295</v>
      </c>
      <c r="X5111" s="55" t="n">
        <f aca="false">IF(I5111="Male",0,1)</f>
        <v>1</v>
      </c>
      <c r="Y5111" s="55" t="n">
        <f aca="false">IF(OR(I5111="DNB",I5111="Dry DNB"),1,0)</f>
        <v>0</v>
      </c>
      <c r="Z5111" s="55" t="n">
        <f aca="false">IF(ISNUMBER(W5111),A5111-W5111,"")</f>
        <v>15</v>
      </c>
      <c r="AA5111" s="55" t="n">
        <f aca="false">MATCH(A5111,DATAS,0)</f>
        <v>2</v>
      </c>
      <c r="AB5111" s="55" t="n">
        <f aca="false">IF(AND(E5111&gt;0,OR(AND(B5111&gt;=1,B5111&lt;=6),B5111=10)),1,0)</f>
        <v>0</v>
      </c>
      <c r="AC5111" s="55" t="n">
        <f aca="false">IF(AND(E5111&gt;0,B5111=10),1,0)</f>
        <v>0</v>
      </c>
      <c r="AD5111" s="55" t="n">
        <f aca="false">IF(AND(C5110=C5111,AA5110=AA5111-1),AB5110,"")</f>
        <v>0</v>
      </c>
      <c r="AE5111" s="55" t="n">
        <f aca="false">IF(AND(C5110=C5111,AA5110=AA5111-1),AC5110,"")</f>
        <v>0</v>
      </c>
      <c r="AF5111" s="55" t="n">
        <f aca="false">IF(AA5111=1,"",IF(AND(AB5111=1,AD5111&lt;&gt;1),1,0))</f>
        <v>0</v>
      </c>
      <c r="AG5111" s="55" t="n">
        <f aca="false">IF(AA5111=1,"",IF(AND(AC5111=1,AE5111&lt;&gt;1),1,0))</f>
        <v>0</v>
      </c>
      <c r="AH5111" s="60" t="str">
        <f aca="false">IF(AND(E5111&gt;0,AA5111&lt;2,NOT(AND(C5112=C5111,AA5112=AA5111+1))),INDEX(DATAS,AA5111+1),"")</f>
        <v/>
      </c>
      <c r="AI5111" s="60" t="str">
        <f aca="false">IF(AND(AC5111=1,AA5111&lt;2),IF(AND(C5112=C5111,AA5112=AA5111+1),IF(AC5112=1,"",INDEX(DATAS,AA5111+1)),INDEX(DATAS,AA5111+1)),"")</f>
        <v/>
      </c>
    </row>
    <row r="5112" customFormat="false" ht="15" hidden="false" customHeight="false" outlineLevel="0" collapsed="false">
      <c r="A5112" s="60" t="n">
        <v>46309</v>
      </c>
      <c r="B5112" s="0" t="n">
        <v>13</v>
      </c>
      <c r="C5112" s="0" t="n">
        <v>6902</v>
      </c>
      <c r="E5112" s="0" t="n">
        <v>0</v>
      </c>
      <c r="F5112" s="55" t="s">
        <v>1326</v>
      </c>
      <c r="I5112" s="55" t="s">
        <v>177</v>
      </c>
      <c r="U5112" s="0" t="n">
        <v>413</v>
      </c>
      <c r="V5112" s="0" t="n">
        <v>0</v>
      </c>
      <c r="X5112" s="55" t="n">
        <f aca="false">IF(I5112="Male",0,1)</f>
        <v>1</v>
      </c>
      <c r="Y5112" s="55" t="n">
        <f aca="false">IF(OR(I5112="DNB",I5112="Dry DNB"),1,0)</f>
        <v>0</v>
      </c>
      <c r="Z5112" s="0" t="str">
        <f aca="false">IF(ISNUMBER(W5112),A5112-W5112,"")</f>
        <v/>
      </c>
      <c r="AA5112" s="55" t="n">
        <f aca="false">MATCH(A5112,DATAS,0)</f>
        <v>1</v>
      </c>
      <c r="AB5112" s="55" t="n">
        <f aca="false">IF(AND(E5112&gt;0,OR(AND(B5112&gt;=1,B5112&lt;=6),B5112=10)),1,0)</f>
        <v>0</v>
      </c>
      <c r="AC5112" s="55" t="n">
        <f aca="false">IF(AND(E5112&gt;0,B5112=10),1,0)</f>
        <v>0</v>
      </c>
      <c r="AD5112" s="0" t="str">
        <f aca="false">IF(AND(C5111=C5112,AA5111=AA5112-1),AB5111,"")</f>
        <v/>
      </c>
      <c r="AE5112" s="0" t="str">
        <f aca="false">IF(AND(C5111=C5112,AA5111=AA5112-1),AC5111,"")</f>
        <v/>
      </c>
      <c r="AF5112" s="0" t="str">
        <f aca="false">IF(AA5112=1,"",IF(AND(AB5112=1,AD5112&lt;&gt;1),1,0))</f>
        <v/>
      </c>
      <c r="AG5112" s="0" t="str">
        <f aca="false">IF(AA5112=1,"",IF(AND(AC5112=1,AE5112&lt;&gt;1),1,0))</f>
        <v/>
      </c>
      <c r="AH5112" s="60" t="str">
        <f aca="false">IF(AND(E5112&gt;0,AA5112&lt;2,NOT(AND(C5113=C5112,AA5113=AA5112+1))),INDEX(DATAS,AA5112+1),"")</f>
        <v/>
      </c>
      <c r="AI5112" s="60" t="str">
        <f aca="false">IF(AND(AC5112=1,AA5112&lt;2),IF(AND(C5113=C5112,AA5113=AA5112+1),IF(AC5113=1,"",INDEX(DATAS,AA5112+1)),INDEX(DATAS,AA5112+1)),"")</f>
        <v/>
      </c>
    </row>
    <row r="5113" customFormat="false" ht="15" hidden="false" customHeight="false" outlineLevel="0" collapsed="false">
      <c r="A5113" s="60" t="n">
        <v>46310</v>
      </c>
      <c r="B5113" s="0" t="n">
        <v>13</v>
      </c>
      <c r="C5113" s="0" t="n">
        <v>6902</v>
      </c>
      <c r="E5113" s="0" t="n">
        <v>0</v>
      </c>
      <c r="F5113" s="55" t="s">
        <v>1326</v>
      </c>
      <c r="I5113" s="55" t="s">
        <v>177</v>
      </c>
      <c r="U5113" s="0" t="n">
        <v>414</v>
      </c>
      <c r="V5113" s="0" t="n">
        <v>0</v>
      </c>
      <c r="X5113" s="55" t="n">
        <f aca="false">IF(I5113="Male",0,1)</f>
        <v>1</v>
      </c>
      <c r="Y5113" s="55" t="n">
        <f aca="false">IF(OR(I5113="DNB",I5113="Dry DNB"),1,0)</f>
        <v>0</v>
      </c>
      <c r="Z5113" s="0" t="str">
        <f aca="false">IF(ISNUMBER(W5113),A5113-W5113,"")</f>
        <v/>
      </c>
      <c r="AA5113" s="55" t="n">
        <f aca="false">MATCH(A5113,DATAS,0)</f>
        <v>2</v>
      </c>
      <c r="AB5113" s="55" t="n">
        <f aca="false">IF(AND(E5113&gt;0,OR(AND(B5113&gt;=1,B5113&lt;=6),B5113=10)),1,0)</f>
        <v>0</v>
      </c>
      <c r="AC5113" s="55" t="n">
        <f aca="false">IF(AND(E5113&gt;0,B5113=10),1,0)</f>
        <v>0</v>
      </c>
      <c r="AD5113" s="55" t="n">
        <f aca="false">IF(AND(C5112=C5113,AA5112=AA5113-1),AB5112,"")</f>
        <v>0</v>
      </c>
      <c r="AE5113" s="55" t="n">
        <f aca="false">IF(AND(C5112=C5113,AA5112=AA5113-1),AC5112,"")</f>
        <v>0</v>
      </c>
      <c r="AF5113" s="55" t="n">
        <f aca="false">IF(AA5113=1,"",IF(AND(AB5113=1,AD5113&lt;&gt;1),1,0))</f>
        <v>0</v>
      </c>
      <c r="AG5113" s="55" t="n">
        <f aca="false">IF(AA5113=1,"",IF(AND(AC5113=1,AE5113&lt;&gt;1),1,0))</f>
        <v>0</v>
      </c>
      <c r="AH5113" s="60" t="str">
        <f aca="false">IF(AND(E5113&gt;0,AA5113&lt;2,NOT(AND(C5114=C5113,AA5114=AA5113+1))),INDEX(DATAS,AA5113+1),"")</f>
        <v/>
      </c>
      <c r="AI5113" s="60" t="str">
        <f aca="false">IF(AND(AC5113=1,AA5113&lt;2),IF(AND(C5114=C5113,AA5114=AA5113+1),IF(AC5114=1,"",INDEX(DATAS,AA5113+1)),INDEX(DATAS,AA5113+1)),"")</f>
        <v/>
      </c>
    </row>
    <row r="5114" customFormat="false" ht="15" hidden="false" customHeight="false" outlineLevel="0" collapsed="false">
      <c r="A5114" s="60" t="n">
        <v>46309</v>
      </c>
      <c r="B5114" s="0" t="n">
        <v>11</v>
      </c>
      <c r="C5114" s="0" t="n">
        <v>6903</v>
      </c>
      <c r="E5114" s="0" t="n">
        <v>0</v>
      </c>
      <c r="F5114" s="55" t="s">
        <v>1327</v>
      </c>
      <c r="I5114" s="55" t="s">
        <v>187</v>
      </c>
      <c r="U5114" s="0" t="n">
        <v>412</v>
      </c>
      <c r="V5114" s="0" t="n">
        <v>1</v>
      </c>
      <c r="W5114" s="60" t="n">
        <v>46309</v>
      </c>
      <c r="X5114" s="55" t="n">
        <f aca="false">IF(I5114="Male",0,1)</f>
        <v>1</v>
      </c>
      <c r="Y5114" s="55" t="n">
        <f aca="false">IF(OR(I5114="DNB",I5114="Dry DNB"),1,0)</f>
        <v>0</v>
      </c>
      <c r="Z5114" s="55" t="n">
        <f aca="false">IF(ISNUMBER(W5114),A5114-W5114,"")</f>
        <v>0</v>
      </c>
      <c r="AA5114" s="55" t="n">
        <f aca="false">MATCH(A5114,DATAS,0)</f>
        <v>1</v>
      </c>
      <c r="AB5114" s="55" t="n">
        <f aca="false">IF(AND(E5114&gt;0,OR(AND(B5114&gt;=1,B5114&lt;=6),B5114=10)),1,0)</f>
        <v>0</v>
      </c>
      <c r="AC5114" s="55" t="n">
        <f aca="false">IF(AND(E5114&gt;0,B5114=10),1,0)</f>
        <v>0</v>
      </c>
      <c r="AD5114" s="0" t="str">
        <f aca="false">IF(AND(C5113=C5114,AA5113=AA5114-1),AB5113,"")</f>
        <v/>
      </c>
      <c r="AE5114" s="0" t="str">
        <f aca="false">IF(AND(C5113=C5114,AA5113=AA5114-1),AC5113,"")</f>
        <v/>
      </c>
      <c r="AF5114" s="0" t="str">
        <f aca="false">IF(AA5114=1,"",IF(AND(AB5114=1,AD5114&lt;&gt;1),1,0))</f>
        <v/>
      </c>
      <c r="AG5114" s="0" t="str">
        <f aca="false">IF(AA5114=1,"",IF(AND(AC5114=1,AE5114&lt;&gt;1),1,0))</f>
        <v/>
      </c>
      <c r="AH5114" s="60" t="str">
        <f aca="false">IF(AND(E5114&gt;0,AA5114&lt;2,NOT(AND(C5115=C5114,AA5115=AA5114+1))),INDEX(DATAS,AA5114+1),"")</f>
        <v/>
      </c>
      <c r="AI5114" s="60" t="str">
        <f aca="false">IF(AND(AC5114=1,AA5114&lt;2),IF(AND(C5115=C5114,AA5115=AA5114+1),IF(AC5115=1,"",INDEX(DATAS,AA5114+1)),INDEX(DATAS,AA5114+1)),"")</f>
        <v/>
      </c>
    </row>
    <row r="5115" customFormat="false" ht="15" hidden="false" customHeight="false" outlineLevel="0" collapsed="false">
      <c r="A5115" s="60" t="n">
        <v>46310</v>
      </c>
      <c r="B5115" s="0" t="n">
        <v>11</v>
      </c>
      <c r="C5115" s="0" t="n">
        <v>6903</v>
      </c>
      <c r="E5115" s="0" t="n">
        <v>0</v>
      </c>
      <c r="F5115" s="55" t="s">
        <v>1327</v>
      </c>
      <c r="I5115" s="55" t="s">
        <v>187</v>
      </c>
      <c r="U5115" s="0" t="n">
        <v>413</v>
      </c>
      <c r="V5115" s="0" t="n">
        <v>1</v>
      </c>
      <c r="W5115" s="60" t="n">
        <v>46309</v>
      </c>
      <c r="X5115" s="55" t="n">
        <f aca="false">IF(I5115="Male",0,1)</f>
        <v>1</v>
      </c>
      <c r="Y5115" s="55" t="n">
        <f aca="false">IF(OR(I5115="DNB",I5115="Dry DNB"),1,0)</f>
        <v>0</v>
      </c>
      <c r="Z5115" s="55" t="n">
        <f aca="false">IF(ISNUMBER(W5115),A5115-W5115,"")</f>
        <v>1</v>
      </c>
      <c r="AA5115" s="55" t="n">
        <f aca="false">MATCH(A5115,DATAS,0)</f>
        <v>2</v>
      </c>
      <c r="AB5115" s="55" t="n">
        <f aca="false">IF(AND(E5115&gt;0,OR(AND(B5115&gt;=1,B5115&lt;=6),B5115=10)),1,0)</f>
        <v>0</v>
      </c>
      <c r="AC5115" s="55" t="n">
        <f aca="false">IF(AND(E5115&gt;0,B5115=10),1,0)</f>
        <v>0</v>
      </c>
      <c r="AD5115" s="55" t="n">
        <f aca="false">IF(AND(C5114=C5115,AA5114=AA5115-1),AB5114,"")</f>
        <v>0</v>
      </c>
      <c r="AE5115" s="55" t="n">
        <f aca="false">IF(AND(C5114=C5115,AA5114=AA5115-1),AC5114,"")</f>
        <v>0</v>
      </c>
      <c r="AF5115" s="55" t="n">
        <f aca="false">IF(AA5115=1,"",IF(AND(AB5115=1,AD5115&lt;&gt;1),1,0))</f>
        <v>0</v>
      </c>
      <c r="AG5115" s="55" t="n">
        <f aca="false">IF(AA5115=1,"",IF(AND(AC5115=1,AE5115&lt;&gt;1),1,0))</f>
        <v>0</v>
      </c>
      <c r="AH5115" s="60" t="str">
        <f aca="false">IF(AND(E5115&gt;0,AA5115&lt;2,NOT(AND(C5116=C5115,AA5116=AA5115+1))),INDEX(DATAS,AA5115+1),"")</f>
        <v/>
      </c>
      <c r="AI5115" s="60" t="str">
        <f aca="false">IF(AND(AC5115=1,AA5115&lt;2),IF(AND(C5116=C5115,AA5116=AA5115+1),IF(AC5116=1,"",INDEX(DATAS,AA5115+1)),INDEX(DATAS,AA5115+1)),"")</f>
        <v/>
      </c>
    </row>
    <row r="5116" customFormat="false" ht="15" hidden="false" customHeight="false" outlineLevel="0" collapsed="false">
      <c r="A5116" s="60" t="n">
        <v>46309</v>
      </c>
      <c r="B5116" s="0" t="n">
        <v>13</v>
      </c>
      <c r="C5116" s="0" t="n">
        <v>6904</v>
      </c>
      <c r="E5116" s="0" t="n">
        <v>0</v>
      </c>
      <c r="F5116" s="55" t="s">
        <v>1327</v>
      </c>
      <c r="I5116" s="55" t="s">
        <v>177</v>
      </c>
      <c r="U5116" s="0" t="n">
        <v>412</v>
      </c>
      <c r="V5116" s="0" t="n">
        <v>0</v>
      </c>
      <c r="X5116" s="55" t="n">
        <f aca="false">IF(I5116="Male",0,1)</f>
        <v>1</v>
      </c>
      <c r="Y5116" s="55" t="n">
        <f aca="false">IF(OR(I5116="DNB",I5116="Dry DNB"),1,0)</f>
        <v>0</v>
      </c>
      <c r="Z5116" s="0" t="str">
        <f aca="false">IF(ISNUMBER(W5116),A5116-W5116,"")</f>
        <v/>
      </c>
      <c r="AA5116" s="55" t="n">
        <f aca="false">MATCH(A5116,DATAS,0)</f>
        <v>1</v>
      </c>
      <c r="AB5116" s="55" t="n">
        <f aca="false">IF(AND(E5116&gt;0,OR(AND(B5116&gt;=1,B5116&lt;=6),B5116=10)),1,0)</f>
        <v>0</v>
      </c>
      <c r="AC5116" s="55" t="n">
        <f aca="false">IF(AND(E5116&gt;0,B5116=10),1,0)</f>
        <v>0</v>
      </c>
      <c r="AD5116" s="0" t="str">
        <f aca="false">IF(AND(C5115=C5116,AA5115=AA5116-1),AB5115,"")</f>
        <v/>
      </c>
      <c r="AE5116" s="0" t="str">
        <f aca="false">IF(AND(C5115=C5116,AA5115=AA5116-1),AC5115,"")</f>
        <v/>
      </c>
      <c r="AF5116" s="0" t="str">
        <f aca="false">IF(AA5116=1,"",IF(AND(AB5116=1,AD5116&lt;&gt;1),1,0))</f>
        <v/>
      </c>
      <c r="AG5116" s="0" t="str">
        <f aca="false">IF(AA5116=1,"",IF(AND(AC5116=1,AE5116&lt;&gt;1),1,0))</f>
        <v/>
      </c>
      <c r="AH5116" s="60" t="str">
        <f aca="false">IF(AND(E5116&gt;0,AA5116&lt;2,NOT(AND(C5117=C5116,AA5117=AA5116+1))),INDEX(DATAS,AA5116+1),"")</f>
        <v/>
      </c>
      <c r="AI5116" s="60" t="str">
        <f aca="false">IF(AND(AC5116=1,AA5116&lt;2),IF(AND(C5117=C5116,AA5117=AA5116+1),IF(AC5117=1,"",INDEX(DATAS,AA5116+1)),INDEX(DATAS,AA5116+1)),"")</f>
        <v/>
      </c>
    </row>
    <row r="5117" customFormat="false" ht="15" hidden="false" customHeight="false" outlineLevel="0" collapsed="false">
      <c r="A5117" s="60" t="n">
        <v>46310</v>
      </c>
      <c r="B5117" s="0" t="n">
        <v>13</v>
      </c>
      <c r="C5117" s="0" t="n">
        <v>6904</v>
      </c>
      <c r="E5117" s="0" t="n">
        <v>0</v>
      </c>
      <c r="F5117" s="55" t="s">
        <v>1327</v>
      </c>
      <c r="I5117" s="55" t="s">
        <v>177</v>
      </c>
      <c r="U5117" s="0" t="n">
        <v>413</v>
      </c>
      <c r="V5117" s="0" t="n">
        <v>0</v>
      </c>
      <c r="X5117" s="55" t="n">
        <f aca="false">IF(I5117="Male",0,1)</f>
        <v>1</v>
      </c>
      <c r="Y5117" s="55" t="n">
        <f aca="false">IF(OR(I5117="DNB",I5117="Dry DNB"),1,0)</f>
        <v>0</v>
      </c>
      <c r="Z5117" s="0" t="str">
        <f aca="false">IF(ISNUMBER(W5117),A5117-W5117,"")</f>
        <v/>
      </c>
      <c r="AA5117" s="55" t="n">
        <f aca="false">MATCH(A5117,DATAS,0)</f>
        <v>2</v>
      </c>
      <c r="AB5117" s="55" t="n">
        <f aca="false">IF(AND(E5117&gt;0,OR(AND(B5117&gt;=1,B5117&lt;=6),B5117=10)),1,0)</f>
        <v>0</v>
      </c>
      <c r="AC5117" s="55" t="n">
        <f aca="false">IF(AND(E5117&gt;0,B5117=10),1,0)</f>
        <v>0</v>
      </c>
      <c r="AD5117" s="55" t="n">
        <f aca="false">IF(AND(C5116=C5117,AA5116=AA5117-1),AB5116,"")</f>
        <v>0</v>
      </c>
      <c r="AE5117" s="55" t="n">
        <f aca="false">IF(AND(C5116=C5117,AA5116=AA5117-1),AC5116,"")</f>
        <v>0</v>
      </c>
      <c r="AF5117" s="55" t="n">
        <f aca="false">IF(AA5117=1,"",IF(AND(AB5117=1,AD5117&lt;&gt;1),1,0))</f>
        <v>0</v>
      </c>
      <c r="AG5117" s="55" t="n">
        <f aca="false">IF(AA5117=1,"",IF(AND(AC5117=1,AE5117&lt;&gt;1),1,0))</f>
        <v>0</v>
      </c>
      <c r="AH5117" s="60" t="str">
        <f aca="false">IF(AND(E5117&gt;0,AA5117&lt;2,NOT(AND(C5118=C5117,AA5118=AA5117+1))),INDEX(DATAS,AA5117+1),"")</f>
        <v/>
      </c>
      <c r="AI5117" s="60" t="str">
        <f aca="false">IF(AND(AC5117=1,AA5117&lt;2),IF(AND(C5118=C5117,AA5118=AA5117+1),IF(AC5118=1,"",INDEX(DATAS,AA5117+1)),INDEX(DATAS,AA5117+1)),"")</f>
        <v/>
      </c>
    </row>
    <row r="5118" customFormat="false" ht="15" hidden="false" customHeight="false" outlineLevel="0" collapsed="false">
      <c r="A5118" s="60" t="n">
        <v>46309</v>
      </c>
      <c r="B5118" s="0" t="n">
        <v>13</v>
      </c>
      <c r="C5118" s="0" t="n">
        <v>6905</v>
      </c>
      <c r="E5118" s="0" t="n">
        <v>0</v>
      </c>
      <c r="F5118" s="55" t="s">
        <v>1327</v>
      </c>
      <c r="I5118" s="55" t="s">
        <v>177</v>
      </c>
      <c r="U5118" s="0" t="n">
        <v>412</v>
      </c>
      <c r="V5118" s="0" t="n">
        <v>0</v>
      </c>
      <c r="X5118" s="55" t="n">
        <f aca="false">IF(I5118="Male",0,1)</f>
        <v>1</v>
      </c>
      <c r="Y5118" s="55" t="n">
        <f aca="false">IF(OR(I5118="DNB",I5118="Dry DNB"),1,0)</f>
        <v>0</v>
      </c>
      <c r="Z5118" s="0" t="str">
        <f aca="false">IF(ISNUMBER(W5118),A5118-W5118,"")</f>
        <v/>
      </c>
      <c r="AA5118" s="55" t="n">
        <f aca="false">MATCH(A5118,DATAS,0)</f>
        <v>1</v>
      </c>
      <c r="AB5118" s="55" t="n">
        <f aca="false">IF(AND(E5118&gt;0,OR(AND(B5118&gt;=1,B5118&lt;=6),B5118=10)),1,0)</f>
        <v>0</v>
      </c>
      <c r="AC5118" s="55" t="n">
        <f aca="false">IF(AND(E5118&gt;0,B5118=10),1,0)</f>
        <v>0</v>
      </c>
      <c r="AD5118" s="0" t="str">
        <f aca="false">IF(AND(C5117=C5118,AA5117=AA5118-1),AB5117,"")</f>
        <v/>
      </c>
      <c r="AE5118" s="0" t="str">
        <f aca="false">IF(AND(C5117=C5118,AA5117=AA5118-1),AC5117,"")</f>
        <v/>
      </c>
      <c r="AF5118" s="0" t="str">
        <f aca="false">IF(AA5118=1,"",IF(AND(AB5118=1,AD5118&lt;&gt;1),1,0))</f>
        <v/>
      </c>
      <c r="AG5118" s="0" t="str">
        <f aca="false">IF(AA5118=1,"",IF(AND(AC5118=1,AE5118&lt;&gt;1),1,0))</f>
        <v/>
      </c>
      <c r="AH5118" s="60" t="str">
        <f aca="false">IF(AND(E5118&gt;0,AA5118&lt;2,NOT(AND(C5119=C5118,AA5119=AA5118+1))),INDEX(DATAS,AA5118+1),"")</f>
        <v/>
      </c>
      <c r="AI5118" s="60" t="str">
        <f aca="false">IF(AND(AC5118=1,AA5118&lt;2),IF(AND(C5119=C5118,AA5119=AA5118+1),IF(AC5119=1,"",INDEX(DATAS,AA5118+1)),INDEX(DATAS,AA5118+1)),"")</f>
        <v/>
      </c>
    </row>
    <row r="5119" customFormat="false" ht="15" hidden="false" customHeight="false" outlineLevel="0" collapsed="false">
      <c r="A5119" s="60" t="n">
        <v>46310</v>
      </c>
      <c r="B5119" s="0" t="n">
        <v>13</v>
      </c>
      <c r="C5119" s="0" t="n">
        <v>6905</v>
      </c>
      <c r="E5119" s="0" t="n">
        <v>0</v>
      </c>
      <c r="F5119" s="55" t="s">
        <v>1327</v>
      </c>
      <c r="I5119" s="55" t="s">
        <v>177</v>
      </c>
      <c r="U5119" s="0" t="n">
        <v>413</v>
      </c>
      <c r="V5119" s="0" t="n">
        <v>0</v>
      </c>
      <c r="X5119" s="55" t="n">
        <f aca="false">IF(I5119="Male",0,1)</f>
        <v>1</v>
      </c>
      <c r="Y5119" s="55" t="n">
        <f aca="false">IF(OR(I5119="DNB",I5119="Dry DNB"),1,0)</f>
        <v>0</v>
      </c>
      <c r="Z5119" s="0" t="str">
        <f aca="false">IF(ISNUMBER(W5119),A5119-W5119,"")</f>
        <v/>
      </c>
      <c r="AA5119" s="55" t="n">
        <f aca="false">MATCH(A5119,DATAS,0)</f>
        <v>2</v>
      </c>
      <c r="AB5119" s="55" t="n">
        <f aca="false">IF(AND(E5119&gt;0,OR(AND(B5119&gt;=1,B5119&lt;=6),B5119=10)),1,0)</f>
        <v>0</v>
      </c>
      <c r="AC5119" s="55" t="n">
        <f aca="false">IF(AND(E5119&gt;0,B5119=10),1,0)</f>
        <v>0</v>
      </c>
      <c r="AD5119" s="55" t="n">
        <f aca="false">IF(AND(C5118=C5119,AA5118=AA5119-1),AB5118,"")</f>
        <v>0</v>
      </c>
      <c r="AE5119" s="55" t="n">
        <f aca="false">IF(AND(C5118=C5119,AA5118=AA5119-1),AC5118,"")</f>
        <v>0</v>
      </c>
      <c r="AF5119" s="55" t="n">
        <f aca="false">IF(AA5119=1,"",IF(AND(AB5119=1,AD5119&lt;&gt;1),1,0))</f>
        <v>0</v>
      </c>
      <c r="AG5119" s="55" t="n">
        <f aca="false">IF(AA5119=1,"",IF(AND(AC5119=1,AE5119&lt;&gt;1),1,0))</f>
        <v>0</v>
      </c>
      <c r="AH5119" s="60" t="str">
        <f aca="false">IF(AND(E5119&gt;0,AA5119&lt;2,NOT(AND(C5120=C5119,AA5120=AA5119+1))),INDEX(DATAS,AA5119+1),"")</f>
        <v/>
      </c>
      <c r="AI5119" s="60" t="str">
        <f aca="false">IF(AND(AC5119=1,AA5119&lt;2),IF(AND(C5120=C5119,AA5120=AA5119+1),IF(AC5120=1,"",INDEX(DATAS,AA5119+1)),INDEX(DATAS,AA5119+1)),"")</f>
        <v/>
      </c>
    </row>
    <row r="5120" customFormat="false" ht="15" hidden="false" customHeight="false" outlineLevel="0" collapsed="false">
      <c r="A5120" s="60" t="n">
        <v>46309</v>
      </c>
      <c r="B5120" s="0" t="n">
        <v>11</v>
      </c>
      <c r="C5120" s="0" t="n">
        <v>6906</v>
      </c>
      <c r="E5120" s="0" t="n">
        <v>0</v>
      </c>
      <c r="F5120" s="55" t="s">
        <v>1327</v>
      </c>
      <c r="I5120" s="55" t="s">
        <v>187</v>
      </c>
      <c r="U5120" s="0" t="n">
        <v>412</v>
      </c>
      <c r="V5120" s="0" t="n">
        <v>1</v>
      </c>
      <c r="W5120" s="60" t="n">
        <v>46295</v>
      </c>
      <c r="X5120" s="55" t="n">
        <f aca="false">IF(I5120="Male",0,1)</f>
        <v>1</v>
      </c>
      <c r="Y5120" s="55" t="n">
        <f aca="false">IF(OR(I5120="DNB",I5120="Dry DNB"),1,0)</f>
        <v>0</v>
      </c>
      <c r="Z5120" s="55" t="n">
        <f aca="false">IF(ISNUMBER(W5120),A5120-W5120,"")</f>
        <v>14</v>
      </c>
      <c r="AA5120" s="55" t="n">
        <f aca="false">MATCH(A5120,DATAS,0)</f>
        <v>1</v>
      </c>
      <c r="AB5120" s="55" t="n">
        <f aca="false">IF(AND(E5120&gt;0,OR(AND(B5120&gt;=1,B5120&lt;=6),B5120=10)),1,0)</f>
        <v>0</v>
      </c>
      <c r="AC5120" s="55" t="n">
        <f aca="false">IF(AND(E5120&gt;0,B5120=10),1,0)</f>
        <v>0</v>
      </c>
      <c r="AD5120" s="0" t="str">
        <f aca="false">IF(AND(C5119=C5120,AA5119=AA5120-1),AB5119,"")</f>
        <v/>
      </c>
      <c r="AE5120" s="0" t="str">
        <f aca="false">IF(AND(C5119=C5120,AA5119=AA5120-1),AC5119,"")</f>
        <v/>
      </c>
      <c r="AF5120" s="0" t="str">
        <f aca="false">IF(AA5120=1,"",IF(AND(AB5120=1,AD5120&lt;&gt;1),1,0))</f>
        <v/>
      </c>
      <c r="AG5120" s="0" t="str">
        <f aca="false">IF(AA5120=1,"",IF(AND(AC5120=1,AE5120&lt;&gt;1),1,0))</f>
        <v/>
      </c>
      <c r="AH5120" s="60" t="str">
        <f aca="false">IF(AND(E5120&gt;0,AA5120&lt;2,NOT(AND(C5121=C5120,AA5121=AA5120+1))),INDEX(DATAS,AA5120+1),"")</f>
        <v/>
      </c>
      <c r="AI5120" s="60" t="str">
        <f aca="false">IF(AND(AC5120=1,AA5120&lt;2),IF(AND(C5121=C5120,AA5121=AA5120+1),IF(AC5121=1,"",INDEX(DATAS,AA5120+1)),INDEX(DATAS,AA5120+1)),"")</f>
        <v/>
      </c>
    </row>
    <row r="5121" customFormat="false" ht="15" hidden="false" customHeight="false" outlineLevel="0" collapsed="false">
      <c r="A5121" s="60" t="n">
        <v>46310</v>
      </c>
      <c r="B5121" s="0" t="n">
        <v>11</v>
      </c>
      <c r="C5121" s="0" t="n">
        <v>6906</v>
      </c>
      <c r="E5121" s="0" t="n">
        <v>0</v>
      </c>
      <c r="F5121" s="55" t="s">
        <v>1327</v>
      </c>
      <c r="I5121" s="55" t="s">
        <v>187</v>
      </c>
      <c r="U5121" s="0" t="n">
        <v>413</v>
      </c>
      <c r="V5121" s="0" t="n">
        <v>1</v>
      </c>
      <c r="W5121" s="60" t="n">
        <v>46295</v>
      </c>
      <c r="X5121" s="55" t="n">
        <f aca="false">IF(I5121="Male",0,1)</f>
        <v>1</v>
      </c>
      <c r="Y5121" s="55" t="n">
        <f aca="false">IF(OR(I5121="DNB",I5121="Dry DNB"),1,0)</f>
        <v>0</v>
      </c>
      <c r="Z5121" s="55" t="n">
        <f aca="false">IF(ISNUMBER(W5121),A5121-W5121,"")</f>
        <v>15</v>
      </c>
      <c r="AA5121" s="55" t="n">
        <f aca="false">MATCH(A5121,DATAS,0)</f>
        <v>2</v>
      </c>
      <c r="AB5121" s="55" t="n">
        <f aca="false">IF(AND(E5121&gt;0,OR(AND(B5121&gt;=1,B5121&lt;=6),B5121=10)),1,0)</f>
        <v>0</v>
      </c>
      <c r="AC5121" s="55" t="n">
        <f aca="false">IF(AND(E5121&gt;0,B5121=10),1,0)</f>
        <v>0</v>
      </c>
      <c r="AD5121" s="55" t="n">
        <f aca="false">IF(AND(C5120=C5121,AA5120=AA5121-1),AB5120,"")</f>
        <v>0</v>
      </c>
      <c r="AE5121" s="55" t="n">
        <f aca="false">IF(AND(C5120=C5121,AA5120=AA5121-1),AC5120,"")</f>
        <v>0</v>
      </c>
      <c r="AF5121" s="55" t="n">
        <f aca="false">IF(AA5121=1,"",IF(AND(AB5121=1,AD5121&lt;&gt;1),1,0))</f>
        <v>0</v>
      </c>
      <c r="AG5121" s="55" t="n">
        <f aca="false">IF(AA5121=1,"",IF(AND(AC5121=1,AE5121&lt;&gt;1),1,0))</f>
        <v>0</v>
      </c>
      <c r="AH5121" s="60" t="str">
        <f aca="false">IF(AND(E5121&gt;0,AA5121&lt;2,NOT(AND(C5122=C5121,AA5122=AA5121+1))),INDEX(DATAS,AA5121+1),"")</f>
        <v/>
      </c>
      <c r="AI5121" s="60" t="str">
        <f aca="false">IF(AND(AC5121=1,AA5121&lt;2),IF(AND(C5122=C5121,AA5122=AA5121+1),IF(AC5122=1,"",INDEX(DATAS,AA5121+1)),INDEX(DATAS,AA5121+1)),"")</f>
        <v/>
      </c>
    </row>
    <row r="5122" customFormat="false" ht="15" hidden="false" customHeight="false" outlineLevel="0" collapsed="false">
      <c r="A5122" s="60" t="n">
        <v>46309</v>
      </c>
      <c r="B5122" s="0" t="n">
        <v>11</v>
      </c>
      <c r="C5122" s="0" t="n">
        <v>6907</v>
      </c>
      <c r="E5122" s="0" t="n">
        <v>0</v>
      </c>
      <c r="F5122" s="55" t="s">
        <v>1328</v>
      </c>
      <c r="I5122" s="55" t="s">
        <v>187</v>
      </c>
      <c r="U5122" s="0" t="n">
        <v>411</v>
      </c>
      <c r="V5122" s="0" t="n">
        <v>1</v>
      </c>
      <c r="W5122" s="60" t="n">
        <v>46303</v>
      </c>
      <c r="X5122" s="55" t="n">
        <f aca="false">IF(I5122="Male",0,1)</f>
        <v>1</v>
      </c>
      <c r="Y5122" s="55" t="n">
        <f aca="false">IF(OR(I5122="DNB",I5122="Dry DNB"),1,0)</f>
        <v>0</v>
      </c>
      <c r="Z5122" s="55" t="n">
        <f aca="false">IF(ISNUMBER(W5122),A5122-W5122,"")</f>
        <v>6</v>
      </c>
      <c r="AA5122" s="55" t="n">
        <f aca="false">MATCH(A5122,DATAS,0)</f>
        <v>1</v>
      </c>
      <c r="AB5122" s="55" t="n">
        <f aca="false">IF(AND(E5122&gt;0,OR(AND(B5122&gt;=1,B5122&lt;=6),B5122=10)),1,0)</f>
        <v>0</v>
      </c>
      <c r="AC5122" s="55" t="n">
        <f aca="false">IF(AND(E5122&gt;0,B5122=10),1,0)</f>
        <v>0</v>
      </c>
      <c r="AD5122" s="0" t="str">
        <f aca="false">IF(AND(C5121=C5122,AA5121=AA5122-1),AB5121,"")</f>
        <v/>
      </c>
      <c r="AE5122" s="0" t="str">
        <f aca="false">IF(AND(C5121=C5122,AA5121=AA5122-1),AC5121,"")</f>
        <v/>
      </c>
      <c r="AF5122" s="0" t="str">
        <f aca="false">IF(AA5122=1,"",IF(AND(AB5122=1,AD5122&lt;&gt;1),1,0))</f>
        <v/>
      </c>
      <c r="AG5122" s="0" t="str">
        <f aca="false">IF(AA5122=1,"",IF(AND(AC5122=1,AE5122&lt;&gt;1),1,0))</f>
        <v/>
      </c>
      <c r="AH5122" s="60" t="str">
        <f aca="false">IF(AND(E5122&gt;0,AA5122&lt;2,NOT(AND(C5123=C5122,AA5123=AA5122+1))),INDEX(DATAS,AA5122+1),"")</f>
        <v/>
      </c>
      <c r="AI5122" s="60" t="str">
        <f aca="false">IF(AND(AC5122=1,AA5122&lt;2),IF(AND(C5123=C5122,AA5123=AA5122+1),IF(AC5123=1,"",INDEX(DATAS,AA5122+1)),INDEX(DATAS,AA5122+1)),"")</f>
        <v/>
      </c>
    </row>
    <row r="5123" customFormat="false" ht="15" hidden="false" customHeight="false" outlineLevel="0" collapsed="false">
      <c r="A5123" s="60" t="n">
        <v>46310</v>
      </c>
      <c r="B5123" s="0" t="n">
        <v>11</v>
      </c>
      <c r="C5123" s="0" t="n">
        <v>6907</v>
      </c>
      <c r="E5123" s="0" t="n">
        <v>0</v>
      </c>
      <c r="F5123" s="55" t="s">
        <v>1328</v>
      </c>
      <c r="I5123" s="55" t="s">
        <v>187</v>
      </c>
      <c r="U5123" s="0" t="n">
        <v>412</v>
      </c>
      <c r="V5123" s="0" t="n">
        <v>1</v>
      </c>
      <c r="W5123" s="60" t="n">
        <v>46303</v>
      </c>
      <c r="X5123" s="55" t="n">
        <f aca="false">IF(I5123="Male",0,1)</f>
        <v>1</v>
      </c>
      <c r="Y5123" s="55" t="n">
        <f aca="false">IF(OR(I5123="DNB",I5123="Dry DNB"),1,0)</f>
        <v>0</v>
      </c>
      <c r="Z5123" s="55" t="n">
        <f aca="false">IF(ISNUMBER(W5123),A5123-W5123,"")</f>
        <v>7</v>
      </c>
      <c r="AA5123" s="55" t="n">
        <f aca="false">MATCH(A5123,DATAS,0)</f>
        <v>2</v>
      </c>
      <c r="AB5123" s="55" t="n">
        <f aca="false">IF(AND(E5123&gt;0,OR(AND(B5123&gt;=1,B5123&lt;=6),B5123=10)),1,0)</f>
        <v>0</v>
      </c>
      <c r="AC5123" s="55" t="n">
        <f aca="false">IF(AND(E5123&gt;0,B5123=10),1,0)</f>
        <v>0</v>
      </c>
      <c r="AD5123" s="55" t="n">
        <f aca="false">IF(AND(C5122=C5123,AA5122=AA5123-1),AB5122,"")</f>
        <v>0</v>
      </c>
      <c r="AE5123" s="55" t="n">
        <f aca="false">IF(AND(C5122=C5123,AA5122=AA5123-1),AC5122,"")</f>
        <v>0</v>
      </c>
      <c r="AF5123" s="55" t="n">
        <f aca="false">IF(AA5123=1,"",IF(AND(AB5123=1,AD5123&lt;&gt;1),1,0))</f>
        <v>0</v>
      </c>
      <c r="AG5123" s="55" t="n">
        <f aca="false">IF(AA5123=1,"",IF(AND(AC5123=1,AE5123&lt;&gt;1),1,0))</f>
        <v>0</v>
      </c>
      <c r="AH5123" s="60" t="str">
        <f aca="false">IF(AND(E5123&gt;0,AA5123&lt;2,NOT(AND(C5124=C5123,AA5124=AA5123+1))),INDEX(DATAS,AA5123+1),"")</f>
        <v/>
      </c>
      <c r="AI5123" s="60" t="str">
        <f aca="false">IF(AND(AC5123=1,AA5123&lt;2),IF(AND(C5124=C5123,AA5124=AA5123+1),IF(AC5124=1,"",INDEX(DATAS,AA5123+1)),INDEX(DATAS,AA5123+1)),"")</f>
        <v/>
      </c>
    </row>
    <row r="5124" customFormat="false" ht="15" hidden="false" customHeight="false" outlineLevel="0" collapsed="false">
      <c r="A5124" s="60" t="n">
        <v>46309</v>
      </c>
      <c r="B5124" s="0" t="n">
        <v>11</v>
      </c>
      <c r="C5124" s="0" t="n">
        <v>6908</v>
      </c>
      <c r="E5124" s="0" t="n">
        <v>0</v>
      </c>
      <c r="F5124" s="55" t="s">
        <v>1328</v>
      </c>
      <c r="I5124" s="55" t="s">
        <v>187</v>
      </c>
      <c r="U5124" s="0" t="n">
        <v>411</v>
      </c>
      <c r="V5124" s="0" t="n">
        <v>1</v>
      </c>
      <c r="W5124" s="60" t="n">
        <v>46304</v>
      </c>
      <c r="X5124" s="55" t="n">
        <f aca="false">IF(I5124="Male",0,1)</f>
        <v>1</v>
      </c>
      <c r="Y5124" s="55" t="n">
        <f aca="false">IF(OR(I5124="DNB",I5124="Dry DNB"),1,0)</f>
        <v>0</v>
      </c>
      <c r="Z5124" s="55" t="n">
        <f aca="false">IF(ISNUMBER(W5124),A5124-W5124,"")</f>
        <v>5</v>
      </c>
      <c r="AA5124" s="55" t="n">
        <f aca="false">MATCH(A5124,DATAS,0)</f>
        <v>1</v>
      </c>
      <c r="AB5124" s="55" t="n">
        <f aca="false">IF(AND(E5124&gt;0,OR(AND(B5124&gt;=1,B5124&lt;=6),B5124=10)),1,0)</f>
        <v>0</v>
      </c>
      <c r="AC5124" s="55" t="n">
        <f aca="false">IF(AND(E5124&gt;0,B5124=10),1,0)</f>
        <v>0</v>
      </c>
      <c r="AD5124" s="0" t="str">
        <f aca="false">IF(AND(C5123=C5124,AA5123=AA5124-1),AB5123,"")</f>
        <v/>
      </c>
      <c r="AE5124" s="0" t="str">
        <f aca="false">IF(AND(C5123=C5124,AA5123=AA5124-1),AC5123,"")</f>
        <v/>
      </c>
      <c r="AF5124" s="0" t="str">
        <f aca="false">IF(AA5124=1,"",IF(AND(AB5124=1,AD5124&lt;&gt;1),1,0))</f>
        <v/>
      </c>
      <c r="AG5124" s="0" t="str">
        <f aca="false">IF(AA5124=1,"",IF(AND(AC5124=1,AE5124&lt;&gt;1),1,0))</f>
        <v/>
      </c>
      <c r="AH5124" s="60" t="str">
        <f aca="false">IF(AND(E5124&gt;0,AA5124&lt;2,NOT(AND(C5125=C5124,AA5125=AA5124+1))),INDEX(DATAS,AA5124+1),"")</f>
        <v/>
      </c>
      <c r="AI5124" s="60" t="str">
        <f aca="false">IF(AND(AC5124=1,AA5124&lt;2),IF(AND(C5125=C5124,AA5125=AA5124+1),IF(AC5125=1,"",INDEX(DATAS,AA5124+1)),INDEX(DATAS,AA5124+1)),"")</f>
        <v/>
      </c>
    </row>
    <row r="5125" customFormat="false" ht="15" hidden="false" customHeight="false" outlineLevel="0" collapsed="false">
      <c r="A5125" s="60" t="n">
        <v>46310</v>
      </c>
      <c r="B5125" s="0" t="n">
        <v>11</v>
      </c>
      <c r="C5125" s="0" t="n">
        <v>6908</v>
      </c>
      <c r="E5125" s="0" t="n">
        <v>0</v>
      </c>
      <c r="F5125" s="55" t="s">
        <v>1328</v>
      </c>
      <c r="I5125" s="55" t="s">
        <v>187</v>
      </c>
      <c r="U5125" s="0" t="n">
        <v>412</v>
      </c>
      <c r="V5125" s="0" t="n">
        <v>1</v>
      </c>
      <c r="W5125" s="60" t="n">
        <v>46304</v>
      </c>
      <c r="X5125" s="55" t="n">
        <f aca="false">IF(I5125="Male",0,1)</f>
        <v>1</v>
      </c>
      <c r="Y5125" s="55" t="n">
        <f aca="false">IF(OR(I5125="DNB",I5125="Dry DNB"),1,0)</f>
        <v>0</v>
      </c>
      <c r="Z5125" s="55" t="n">
        <f aca="false">IF(ISNUMBER(W5125),A5125-W5125,"")</f>
        <v>6</v>
      </c>
      <c r="AA5125" s="55" t="n">
        <f aca="false">MATCH(A5125,DATAS,0)</f>
        <v>2</v>
      </c>
      <c r="AB5125" s="55" t="n">
        <f aca="false">IF(AND(E5125&gt;0,OR(AND(B5125&gt;=1,B5125&lt;=6),B5125=10)),1,0)</f>
        <v>0</v>
      </c>
      <c r="AC5125" s="55" t="n">
        <f aca="false">IF(AND(E5125&gt;0,B5125=10),1,0)</f>
        <v>0</v>
      </c>
      <c r="AD5125" s="55" t="n">
        <f aca="false">IF(AND(C5124=C5125,AA5124=AA5125-1),AB5124,"")</f>
        <v>0</v>
      </c>
      <c r="AE5125" s="55" t="n">
        <f aca="false">IF(AND(C5124=C5125,AA5124=AA5125-1),AC5124,"")</f>
        <v>0</v>
      </c>
      <c r="AF5125" s="55" t="n">
        <f aca="false">IF(AA5125=1,"",IF(AND(AB5125=1,AD5125&lt;&gt;1),1,0))</f>
        <v>0</v>
      </c>
      <c r="AG5125" s="55" t="n">
        <f aca="false">IF(AA5125=1,"",IF(AND(AC5125=1,AE5125&lt;&gt;1),1,0))</f>
        <v>0</v>
      </c>
      <c r="AH5125" s="60" t="str">
        <f aca="false">IF(AND(E5125&gt;0,AA5125&lt;2,NOT(AND(C5126=C5125,AA5126=AA5125+1))),INDEX(DATAS,AA5125+1),"")</f>
        <v/>
      </c>
      <c r="AI5125" s="60" t="str">
        <f aca="false">IF(AND(AC5125=1,AA5125&lt;2),IF(AND(C5126=C5125,AA5126=AA5125+1),IF(AC5126=1,"",INDEX(DATAS,AA5125+1)),INDEX(DATAS,AA5125+1)),"")</f>
        <v/>
      </c>
    </row>
    <row r="5126" customFormat="false" ht="15" hidden="false" customHeight="false" outlineLevel="0" collapsed="false">
      <c r="A5126" s="60" t="n">
        <v>46309</v>
      </c>
      <c r="B5126" s="0" t="n">
        <v>13</v>
      </c>
      <c r="C5126" s="0" t="n">
        <v>6909</v>
      </c>
      <c r="E5126" s="0" t="n">
        <v>0</v>
      </c>
      <c r="F5126" s="55" t="s">
        <v>1328</v>
      </c>
      <c r="I5126" s="55" t="s">
        <v>177</v>
      </c>
      <c r="U5126" s="0" t="n">
        <v>411</v>
      </c>
      <c r="V5126" s="0" t="n">
        <v>0</v>
      </c>
      <c r="X5126" s="55" t="n">
        <f aca="false">IF(I5126="Male",0,1)</f>
        <v>1</v>
      </c>
      <c r="Y5126" s="55" t="n">
        <f aca="false">IF(OR(I5126="DNB",I5126="Dry DNB"),1,0)</f>
        <v>0</v>
      </c>
      <c r="Z5126" s="0" t="str">
        <f aca="false">IF(ISNUMBER(W5126),A5126-W5126,"")</f>
        <v/>
      </c>
      <c r="AA5126" s="55" t="n">
        <f aca="false">MATCH(A5126,DATAS,0)</f>
        <v>1</v>
      </c>
      <c r="AB5126" s="55" t="n">
        <f aca="false">IF(AND(E5126&gt;0,OR(AND(B5126&gt;=1,B5126&lt;=6),B5126=10)),1,0)</f>
        <v>0</v>
      </c>
      <c r="AC5126" s="55" t="n">
        <f aca="false">IF(AND(E5126&gt;0,B5126=10),1,0)</f>
        <v>0</v>
      </c>
      <c r="AD5126" s="0" t="str">
        <f aca="false">IF(AND(C5125=C5126,AA5125=AA5126-1),AB5125,"")</f>
        <v/>
      </c>
      <c r="AE5126" s="0" t="str">
        <f aca="false">IF(AND(C5125=C5126,AA5125=AA5126-1),AC5125,"")</f>
        <v/>
      </c>
      <c r="AF5126" s="0" t="str">
        <f aca="false">IF(AA5126=1,"",IF(AND(AB5126=1,AD5126&lt;&gt;1),1,0))</f>
        <v/>
      </c>
      <c r="AG5126" s="0" t="str">
        <f aca="false">IF(AA5126=1,"",IF(AND(AC5126=1,AE5126&lt;&gt;1),1,0))</f>
        <v/>
      </c>
      <c r="AH5126" s="60" t="str">
        <f aca="false">IF(AND(E5126&gt;0,AA5126&lt;2,NOT(AND(C5127=C5126,AA5127=AA5126+1))),INDEX(DATAS,AA5126+1),"")</f>
        <v/>
      </c>
      <c r="AI5126" s="60" t="str">
        <f aca="false">IF(AND(AC5126=1,AA5126&lt;2),IF(AND(C5127=C5126,AA5127=AA5126+1),IF(AC5127=1,"",INDEX(DATAS,AA5126+1)),INDEX(DATAS,AA5126+1)),"")</f>
        <v/>
      </c>
    </row>
    <row r="5127" customFormat="false" ht="15" hidden="false" customHeight="false" outlineLevel="0" collapsed="false">
      <c r="A5127" s="60" t="n">
        <v>46310</v>
      </c>
      <c r="B5127" s="0" t="n">
        <v>13</v>
      </c>
      <c r="C5127" s="0" t="n">
        <v>6909</v>
      </c>
      <c r="E5127" s="0" t="n">
        <v>0</v>
      </c>
      <c r="F5127" s="55" t="s">
        <v>1328</v>
      </c>
      <c r="I5127" s="55" t="s">
        <v>177</v>
      </c>
      <c r="U5127" s="0" t="n">
        <v>412</v>
      </c>
      <c r="V5127" s="0" t="n">
        <v>0</v>
      </c>
      <c r="X5127" s="55" t="n">
        <f aca="false">IF(I5127="Male",0,1)</f>
        <v>1</v>
      </c>
      <c r="Y5127" s="55" t="n">
        <f aca="false">IF(OR(I5127="DNB",I5127="Dry DNB"),1,0)</f>
        <v>0</v>
      </c>
      <c r="Z5127" s="0" t="str">
        <f aca="false">IF(ISNUMBER(W5127),A5127-W5127,"")</f>
        <v/>
      </c>
      <c r="AA5127" s="55" t="n">
        <f aca="false">MATCH(A5127,DATAS,0)</f>
        <v>2</v>
      </c>
      <c r="AB5127" s="55" t="n">
        <f aca="false">IF(AND(E5127&gt;0,OR(AND(B5127&gt;=1,B5127&lt;=6),B5127=10)),1,0)</f>
        <v>0</v>
      </c>
      <c r="AC5127" s="55" t="n">
        <f aca="false">IF(AND(E5127&gt;0,B5127=10),1,0)</f>
        <v>0</v>
      </c>
      <c r="AD5127" s="55" t="n">
        <f aca="false">IF(AND(C5126=C5127,AA5126=AA5127-1),AB5126,"")</f>
        <v>0</v>
      </c>
      <c r="AE5127" s="55" t="n">
        <f aca="false">IF(AND(C5126=C5127,AA5126=AA5127-1),AC5126,"")</f>
        <v>0</v>
      </c>
      <c r="AF5127" s="55" t="n">
        <f aca="false">IF(AA5127=1,"",IF(AND(AB5127=1,AD5127&lt;&gt;1),1,0))</f>
        <v>0</v>
      </c>
      <c r="AG5127" s="55" t="n">
        <f aca="false">IF(AA5127=1,"",IF(AND(AC5127=1,AE5127&lt;&gt;1),1,0))</f>
        <v>0</v>
      </c>
      <c r="AH5127" s="60" t="str">
        <f aca="false">IF(AND(E5127&gt;0,AA5127&lt;2,NOT(AND(C5128=C5127,AA5128=AA5127+1))),INDEX(DATAS,AA5127+1),"")</f>
        <v/>
      </c>
      <c r="AI5127" s="60" t="str">
        <f aca="false">IF(AND(AC5127=1,AA5127&lt;2),IF(AND(C5128=C5127,AA5128=AA5127+1),IF(AC5128=1,"",INDEX(DATAS,AA5127+1)),INDEX(DATAS,AA5127+1)),"")</f>
        <v/>
      </c>
    </row>
    <row r="5128" customFormat="false" ht="15" hidden="false" customHeight="false" outlineLevel="0" collapsed="false">
      <c r="A5128" s="60" t="n">
        <v>46309</v>
      </c>
      <c r="B5128" s="0" t="n">
        <v>13</v>
      </c>
      <c r="C5128" s="0" t="n">
        <v>6910</v>
      </c>
      <c r="E5128" s="0" t="n">
        <v>0</v>
      </c>
      <c r="F5128" s="55" t="s">
        <v>1329</v>
      </c>
      <c r="I5128" s="55" t="s">
        <v>177</v>
      </c>
      <c r="U5128" s="0" t="n">
        <v>410</v>
      </c>
      <c r="V5128" s="0" t="n">
        <v>0</v>
      </c>
      <c r="X5128" s="55" t="n">
        <f aca="false">IF(I5128="Male",0,1)</f>
        <v>1</v>
      </c>
      <c r="Y5128" s="55" t="n">
        <f aca="false">IF(OR(I5128="DNB",I5128="Dry DNB"),1,0)</f>
        <v>0</v>
      </c>
      <c r="Z5128" s="0" t="str">
        <f aca="false">IF(ISNUMBER(W5128),A5128-W5128,"")</f>
        <v/>
      </c>
      <c r="AA5128" s="55" t="n">
        <f aca="false">MATCH(A5128,DATAS,0)</f>
        <v>1</v>
      </c>
      <c r="AB5128" s="55" t="n">
        <f aca="false">IF(AND(E5128&gt;0,OR(AND(B5128&gt;=1,B5128&lt;=6),B5128=10)),1,0)</f>
        <v>0</v>
      </c>
      <c r="AC5128" s="55" t="n">
        <f aca="false">IF(AND(E5128&gt;0,B5128=10),1,0)</f>
        <v>0</v>
      </c>
      <c r="AD5128" s="0" t="str">
        <f aca="false">IF(AND(C5127=C5128,AA5127=AA5128-1),AB5127,"")</f>
        <v/>
      </c>
      <c r="AE5128" s="0" t="str">
        <f aca="false">IF(AND(C5127=C5128,AA5127=AA5128-1),AC5127,"")</f>
        <v/>
      </c>
      <c r="AF5128" s="0" t="str">
        <f aca="false">IF(AA5128=1,"",IF(AND(AB5128=1,AD5128&lt;&gt;1),1,0))</f>
        <v/>
      </c>
      <c r="AG5128" s="0" t="str">
        <f aca="false">IF(AA5128=1,"",IF(AND(AC5128=1,AE5128&lt;&gt;1),1,0))</f>
        <v/>
      </c>
      <c r="AH5128" s="60" t="str">
        <f aca="false">IF(AND(E5128&gt;0,AA5128&lt;2,NOT(AND(C5129=C5128,AA5129=AA5128+1))),INDEX(DATAS,AA5128+1),"")</f>
        <v/>
      </c>
      <c r="AI5128" s="60" t="str">
        <f aca="false">IF(AND(AC5128=1,AA5128&lt;2),IF(AND(C5129=C5128,AA5129=AA5128+1),IF(AC5129=1,"",INDEX(DATAS,AA5128+1)),INDEX(DATAS,AA5128+1)),"")</f>
        <v/>
      </c>
    </row>
    <row r="5129" customFormat="false" ht="15" hidden="false" customHeight="false" outlineLevel="0" collapsed="false">
      <c r="A5129" s="60" t="n">
        <v>46310</v>
      </c>
      <c r="B5129" s="0" t="n">
        <v>13</v>
      </c>
      <c r="C5129" s="0" t="n">
        <v>6910</v>
      </c>
      <c r="E5129" s="0" t="n">
        <v>0</v>
      </c>
      <c r="F5129" s="55" t="s">
        <v>1329</v>
      </c>
      <c r="I5129" s="55" t="s">
        <v>177</v>
      </c>
      <c r="U5129" s="0" t="n">
        <v>411</v>
      </c>
      <c r="V5129" s="0" t="n">
        <v>0</v>
      </c>
      <c r="X5129" s="55" t="n">
        <f aca="false">IF(I5129="Male",0,1)</f>
        <v>1</v>
      </c>
      <c r="Y5129" s="55" t="n">
        <f aca="false">IF(OR(I5129="DNB",I5129="Dry DNB"),1,0)</f>
        <v>0</v>
      </c>
      <c r="Z5129" s="0" t="str">
        <f aca="false">IF(ISNUMBER(W5129),A5129-W5129,"")</f>
        <v/>
      </c>
      <c r="AA5129" s="55" t="n">
        <f aca="false">MATCH(A5129,DATAS,0)</f>
        <v>2</v>
      </c>
      <c r="AB5129" s="55" t="n">
        <f aca="false">IF(AND(E5129&gt;0,OR(AND(B5129&gt;=1,B5129&lt;=6),B5129=10)),1,0)</f>
        <v>0</v>
      </c>
      <c r="AC5129" s="55" t="n">
        <f aca="false">IF(AND(E5129&gt;0,B5129=10),1,0)</f>
        <v>0</v>
      </c>
      <c r="AD5129" s="55" t="n">
        <f aca="false">IF(AND(C5128=C5129,AA5128=AA5129-1),AB5128,"")</f>
        <v>0</v>
      </c>
      <c r="AE5129" s="55" t="n">
        <f aca="false">IF(AND(C5128=C5129,AA5128=AA5129-1),AC5128,"")</f>
        <v>0</v>
      </c>
      <c r="AF5129" s="55" t="n">
        <f aca="false">IF(AA5129=1,"",IF(AND(AB5129=1,AD5129&lt;&gt;1),1,0))</f>
        <v>0</v>
      </c>
      <c r="AG5129" s="55" t="n">
        <f aca="false">IF(AA5129=1,"",IF(AND(AC5129=1,AE5129&lt;&gt;1),1,0))</f>
        <v>0</v>
      </c>
      <c r="AH5129" s="60" t="str">
        <f aca="false">IF(AND(E5129&gt;0,AA5129&lt;2,NOT(AND(C5130=C5129,AA5130=AA5129+1))),INDEX(DATAS,AA5129+1),"")</f>
        <v/>
      </c>
      <c r="AI5129" s="60" t="str">
        <f aca="false">IF(AND(AC5129=1,AA5129&lt;2),IF(AND(C5130=C5129,AA5130=AA5129+1),IF(AC5130=1,"",INDEX(DATAS,AA5129+1)),INDEX(DATAS,AA5129+1)),"")</f>
        <v/>
      </c>
    </row>
    <row r="5130" customFormat="false" ht="15" hidden="false" customHeight="false" outlineLevel="0" collapsed="false">
      <c r="A5130" s="60" t="n">
        <v>46309</v>
      </c>
      <c r="B5130" s="0" t="n">
        <v>11</v>
      </c>
      <c r="C5130" s="0" t="n">
        <v>6911</v>
      </c>
      <c r="E5130" s="0" t="n">
        <v>0</v>
      </c>
      <c r="F5130" s="55" t="s">
        <v>1329</v>
      </c>
      <c r="I5130" s="55" t="s">
        <v>187</v>
      </c>
      <c r="U5130" s="0" t="n">
        <v>410</v>
      </c>
      <c r="V5130" s="0" t="n">
        <v>1</v>
      </c>
      <c r="W5130" s="60" t="n">
        <v>46293</v>
      </c>
      <c r="X5130" s="55" t="n">
        <f aca="false">IF(I5130="Male",0,1)</f>
        <v>1</v>
      </c>
      <c r="Y5130" s="55" t="n">
        <f aca="false">IF(OR(I5130="DNB",I5130="Dry DNB"),1,0)</f>
        <v>0</v>
      </c>
      <c r="Z5130" s="55" t="n">
        <f aca="false">IF(ISNUMBER(W5130),A5130-W5130,"")</f>
        <v>16</v>
      </c>
      <c r="AA5130" s="55" t="n">
        <f aca="false">MATCH(A5130,DATAS,0)</f>
        <v>1</v>
      </c>
      <c r="AB5130" s="55" t="n">
        <f aca="false">IF(AND(E5130&gt;0,OR(AND(B5130&gt;=1,B5130&lt;=6),B5130=10)),1,0)</f>
        <v>0</v>
      </c>
      <c r="AC5130" s="55" t="n">
        <f aca="false">IF(AND(E5130&gt;0,B5130=10),1,0)</f>
        <v>0</v>
      </c>
      <c r="AD5130" s="0" t="str">
        <f aca="false">IF(AND(C5129=C5130,AA5129=AA5130-1),AB5129,"")</f>
        <v/>
      </c>
      <c r="AE5130" s="0" t="str">
        <f aca="false">IF(AND(C5129=C5130,AA5129=AA5130-1),AC5129,"")</f>
        <v/>
      </c>
      <c r="AF5130" s="0" t="str">
        <f aca="false">IF(AA5130=1,"",IF(AND(AB5130=1,AD5130&lt;&gt;1),1,0))</f>
        <v/>
      </c>
      <c r="AG5130" s="0" t="str">
        <f aca="false">IF(AA5130=1,"",IF(AND(AC5130=1,AE5130&lt;&gt;1),1,0))</f>
        <v/>
      </c>
      <c r="AH5130" s="60" t="str">
        <f aca="false">IF(AND(E5130&gt;0,AA5130&lt;2,NOT(AND(C5131=C5130,AA5131=AA5130+1))),INDEX(DATAS,AA5130+1),"")</f>
        <v/>
      </c>
      <c r="AI5130" s="60" t="str">
        <f aca="false">IF(AND(AC5130=1,AA5130&lt;2),IF(AND(C5131=C5130,AA5131=AA5130+1),IF(AC5131=1,"",INDEX(DATAS,AA5130+1)),INDEX(DATAS,AA5130+1)),"")</f>
        <v/>
      </c>
    </row>
    <row r="5131" customFormat="false" ht="15" hidden="false" customHeight="false" outlineLevel="0" collapsed="false">
      <c r="A5131" s="60" t="n">
        <v>46310</v>
      </c>
      <c r="B5131" s="0" t="n">
        <v>11</v>
      </c>
      <c r="C5131" s="0" t="n">
        <v>6911</v>
      </c>
      <c r="E5131" s="0" t="n">
        <v>0</v>
      </c>
      <c r="F5131" s="55" t="s">
        <v>1329</v>
      </c>
      <c r="I5131" s="55" t="s">
        <v>187</v>
      </c>
      <c r="U5131" s="0" t="n">
        <v>411</v>
      </c>
      <c r="V5131" s="0" t="n">
        <v>1</v>
      </c>
      <c r="W5131" s="60" t="n">
        <v>46293</v>
      </c>
      <c r="X5131" s="55" t="n">
        <f aca="false">IF(I5131="Male",0,1)</f>
        <v>1</v>
      </c>
      <c r="Y5131" s="55" t="n">
        <f aca="false">IF(OR(I5131="DNB",I5131="Dry DNB"),1,0)</f>
        <v>0</v>
      </c>
      <c r="Z5131" s="55" t="n">
        <f aca="false">IF(ISNUMBER(W5131),A5131-W5131,"")</f>
        <v>17</v>
      </c>
      <c r="AA5131" s="55" t="n">
        <f aca="false">MATCH(A5131,DATAS,0)</f>
        <v>2</v>
      </c>
      <c r="AB5131" s="55" t="n">
        <f aca="false">IF(AND(E5131&gt;0,OR(AND(B5131&gt;=1,B5131&lt;=6),B5131=10)),1,0)</f>
        <v>0</v>
      </c>
      <c r="AC5131" s="55" t="n">
        <f aca="false">IF(AND(E5131&gt;0,B5131=10),1,0)</f>
        <v>0</v>
      </c>
      <c r="AD5131" s="55" t="n">
        <f aca="false">IF(AND(C5130=C5131,AA5130=AA5131-1),AB5130,"")</f>
        <v>0</v>
      </c>
      <c r="AE5131" s="55" t="n">
        <f aca="false">IF(AND(C5130=C5131,AA5130=AA5131-1),AC5130,"")</f>
        <v>0</v>
      </c>
      <c r="AF5131" s="55" t="n">
        <f aca="false">IF(AA5131=1,"",IF(AND(AB5131=1,AD5131&lt;&gt;1),1,0))</f>
        <v>0</v>
      </c>
      <c r="AG5131" s="55" t="n">
        <f aca="false">IF(AA5131=1,"",IF(AND(AC5131=1,AE5131&lt;&gt;1),1,0))</f>
        <v>0</v>
      </c>
      <c r="AH5131" s="60" t="str">
        <f aca="false">IF(AND(E5131&gt;0,AA5131&lt;2,NOT(AND(C5132=C5131,AA5132=AA5131+1))),INDEX(DATAS,AA5131+1),"")</f>
        <v/>
      </c>
      <c r="AI5131" s="60" t="str">
        <f aca="false">IF(AND(AC5131=1,AA5131&lt;2),IF(AND(C5132=C5131,AA5132=AA5131+1),IF(AC5132=1,"",INDEX(DATAS,AA5131+1)),INDEX(DATAS,AA5131+1)),"")</f>
        <v/>
      </c>
    </row>
    <row r="5132" customFormat="false" ht="15" hidden="false" customHeight="false" outlineLevel="0" collapsed="false">
      <c r="A5132" s="60" t="n">
        <v>46309</v>
      </c>
      <c r="B5132" s="0" t="n">
        <v>13</v>
      </c>
      <c r="C5132" s="0" t="n">
        <v>6913</v>
      </c>
      <c r="E5132" s="0" t="n">
        <v>0</v>
      </c>
      <c r="F5132" s="55" t="s">
        <v>1329</v>
      </c>
      <c r="I5132" s="55" t="s">
        <v>177</v>
      </c>
      <c r="U5132" s="0" t="n">
        <v>410</v>
      </c>
      <c r="V5132" s="0" t="n">
        <v>0</v>
      </c>
      <c r="X5132" s="55" t="n">
        <f aca="false">IF(I5132="Male",0,1)</f>
        <v>1</v>
      </c>
      <c r="Y5132" s="55" t="n">
        <f aca="false">IF(OR(I5132="DNB",I5132="Dry DNB"),1,0)</f>
        <v>0</v>
      </c>
      <c r="Z5132" s="0" t="str">
        <f aca="false">IF(ISNUMBER(W5132),A5132-W5132,"")</f>
        <v/>
      </c>
      <c r="AA5132" s="55" t="n">
        <f aca="false">MATCH(A5132,DATAS,0)</f>
        <v>1</v>
      </c>
      <c r="AB5132" s="55" t="n">
        <f aca="false">IF(AND(E5132&gt;0,OR(AND(B5132&gt;=1,B5132&lt;=6),B5132=10)),1,0)</f>
        <v>0</v>
      </c>
      <c r="AC5132" s="55" t="n">
        <f aca="false">IF(AND(E5132&gt;0,B5132=10),1,0)</f>
        <v>0</v>
      </c>
      <c r="AD5132" s="0" t="str">
        <f aca="false">IF(AND(C5131=C5132,AA5131=AA5132-1),AB5131,"")</f>
        <v/>
      </c>
      <c r="AE5132" s="0" t="str">
        <f aca="false">IF(AND(C5131=C5132,AA5131=AA5132-1),AC5131,"")</f>
        <v/>
      </c>
      <c r="AF5132" s="0" t="str">
        <f aca="false">IF(AA5132=1,"",IF(AND(AB5132=1,AD5132&lt;&gt;1),1,0))</f>
        <v/>
      </c>
      <c r="AG5132" s="0" t="str">
        <f aca="false">IF(AA5132=1,"",IF(AND(AC5132=1,AE5132&lt;&gt;1),1,0))</f>
        <v/>
      </c>
      <c r="AH5132" s="60" t="str">
        <f aca="false">IF(AND(E5132&gt;0,AA5132&lt;2,NOT(AND(C5133=C5132,AA5133=AA5132+1))),INDEX(DATAS,AA5132+1),"")</f>
        <v/>
      </c>
      <c r="AI5132" s="60" t="str">
        <f aca="false">IF(AND(AC5132=1,AA5132&lt;2),IF(AND(C5133=C5132,AA5133=AA5132+1),IF(AC5133=1,"",INDEX(DATAS,AA5132+1)),INDEX(DATAS,AA5132+1)),"")</f>
        <v/>
      </c>
    </row>
    <row r="5133" customFormat="false" ht="15" hidden="false" customHeight="false" outlineLevel="0" collapsed="false">
      <c r="A5133" s="60" t="n">
        <v>46310</v>
      </c>
      <c r="B5133" s="0" t="n">
        <v>13</v>
      </c>
      <c r="C5133" s="0" t="n">
        <v>6913</v>
      </c>
      <c r="E5133" s="0" t="n">
        <v>0</v>
      </c>
      <c r="F5133" s="55" t="s">
        <v>1329</v>
      </c>
      <c r="I5133" s="55" t="s">
        <v>177</v>
      </c>
      <c r="U5133" s="0" t="n">
        <v>411</v>
      </c>
      <c r="V5133" s="0" t="n">
        <v>0</v>
      </c>
      <c r="X5133" s="55" t="n">
        <f aca="false">IF(I5133="Male",0,1)</f>
        <v>1</v>
      </c>
      <c r="Y5133" s="55" t="n">
        <f aca="false">IF(OR(I5133="DNB",I5133="Dry DNB"),1,0)</f>
        <v>0</v>
      </c>
      <c r="Z5133" s="0" t="str">
        <f aca="false">IF(ISNUMBER(W5133),A5133-W5133,"")</f>
        <v/>
      </c>
      <c r="AA5133" s="55" t="n">
        <f aca="false">MATCH(A5133,DATAS,0)</f>
        <v>2</v>
      </c>
      <c r="AB5133" s="55" t="n">
        <f aca="false">IF(AND(E5133&gt;0,OR(AND(B5133&gt;=1,B5133&lt;=6),B5133=10)),1,0)</f>
        <v>0</v>
      </c>
      <c r="AC5133" s="55" t="n">
        <f aca="false">IF(AND(E5133&gt;0,B5133=10),1,0)</f>
        <v>0</v>
      </c>
      <c r="AD5133" s="55" t="n">
        <f aca="false">IF(AND(C5132=C5133,AA5132=AA5133-1),AB5132,"")</f>
        <v>0</v>
      </c>
      <c r="AE5133" s="55" t="n">
        <f aca="false">IF(AND(C5132=C5133,AA5132=AA5133-1),AC5132,"")</f>
        <v>0</v>
      </c>
      <c r="AF5133" s="55" t="n">
        <f aca="false">IF(AA5133=1,"",IF(AND(AB5133=1,AD5133&lt;&gt;1),1,0))</f>
        <v>0</v>
      </c>
      <c r="AG5133" s="55" t="n">
        <f aca="false">IF(AA5133=1,"",IF(AND(AC5133=1,AE5133&lt;&gt;1),1,0))</f>
        <v>0</v>
      </c>
      <c r="AH5133" s="60" t="str">
        <f aca="false">IF(AND(E5133&gt;0,AA5133&lt;2,NOT(AND(C5134=C5133,AA5134=AA5133+1))),INDEX(DATAS,AA5133+1),"")</f>
        <v/>
      </c>
      <c r="AI5133" s="60" t="str">
        <f aca="false">IF(AND(AC5133=1,AA5133&lt;2),IF(AND(C5134=C5133,AA5134=AA5133+1),IF(AC5134=1,"",INDEX(DATAS,AA5133+1)),INDEX(DATAS,AA5133+1)),"")</f>
        <v/>
      </c>
    </row>
    <row r="5134" customFormat="false" ht="15" hidden="false" customHeight="false" outlineLevel="0" collapsed="false">
      <c r="A5134" s="60" t="n">
        <v>46309</v>
      </c>
      <c r="B5134" s="0" t="n">
        <v>13</v>
      </c>
      <c r="C5134" s="0" t="n">
        <v>6914</v>
      </c>
      <c r="E5134" s="0" t="n">
        <v>0</v>
      </c>
      <c r="F5134" s="55" t="s">
        <v>1329</v>
      </c>
      <c r="I5134" s="55" t="s">
        <v>177</v>
      </c>
      <c r="U5134" s="0" t="n">
        <v>410</v>
      </c>
      <c r="V5134" s="0" t="n">
        <v>0</v>
      </c>
      <c r="X5134" s="55" t="n">
        <f aca="false">IF(I5134="Male",0,1)</f>
        <v>1</v>
      </c>
      <c r="Y5134" s="55" t="n">
        <f aca="false">IF(OR(I5134="DNB",I5134="Dry DNB"),1,0)</f>
        <v>0</v>
      </c>
      <c r="Z5134" s="0" t="str">
        <f aca="false">IF(ISNUMBER(W5134),A5134-W5134,"")</f>
        <v/>
      </c>
      <c r="AA5134" s="55" t="n">
        <f aca="false">MATCH(A5134,DATAS,0)</f>
        <v>1</v>
      </c>
      <c r="AB5134" s="55" t="n">
        <f aca="false">IF(AND(E5134&gt;0,OR(AND(B5134&gt;=1,B5134&lt;=6),B5134=10)),1,0)</f>
        <v>0</v>
      </c>
      <c r="AC5134" s="55" t="n">
        <f aca="false">IF(AND(E5134&gt;0,B5134=10),1,0)</f>
        <v>0</v>
      </c>
      <c r="AD5134" s="0" t="str">
        <f aca="false">IF(AND(C5133=C5134,AA5133=AA5134-1),AB5133,"")</f>
        <v/>
      </c>
      <c r="AE5134" s="0" t="str">
        <f aca="false">IF(AND(C5133=C5134,AA5133=AA5134-1),AC5133,"")</f>
        <v/>
      </c>
      <c r="AF5134" s="0" t="str">
        <f aca="false">IF(AA5134=1,"",IF(AND(AB5134=1,AD5134&lt;&gt;1),1,0))</f>
        <v/>
      </c>
      <c r="AG5134" s="0" t="str">
        <f aca="false">IF(AA5134=1,"",IF(AND(AC5134=1,AE5134&lt;&gt;1),1,0))</f>
        <v/>
      </c>
      <c r="AH5134" s="60" t="str">
        <f aca="false">IF(AND(E5134&gt;0,AA5134&lt;2,NOT(AND(C5135=C5134,AA5135=AA5134+1))),INDEX(DATAS,AA5134+1),"")</f>
        <v/>
      </c>
      <c r="AI5134" s="60" t="str">
        <f aca="false">IF(AND(AC5134=1,AA5134&lt;2),IF(AND(C5135=C5134,AA5135=AA5134+1),IF(AC5135=1,"",INDEX(DATAS,AA5134+1)),INDEX(DATAS,AA5134+1)),"")</f>
        <v/>
      </c>
    </row>
    <row r="5135" customFormat="false" ht="15" hidden="false" customHeight="false" outlineLevel="0" collapsed="false">
      <c r="A5135" s="60" t="n">
        <v>46310</v>
      </c>
      <c r="B5135" s="0" t="n">
        <v>13</v>
      </c>
      <c r="C5135" s="0" t="n">
        <v>6914</v>
      </c>
      <c r="E5135" s="0" t="n">
        <v>0</v>
      </c>
      <c r="F5135" s="55" t="s">
        <v>1329</v>
      </c>
      <c r="I5135" s="55" t="s">
        <v>177</v>
      </c>
      <c r="U5135" s="0" t="n">
        <v>411</v>
      </c>
      <c r="V5135" s="0" t="n">
        <v>0</v>
      </c>
      <c r="X5135" s="55" t="n">
        <f aca="false">IF(I5135="Male",0,1)</f>
        <v>1</v>
      </c>
      <c r="Y5135" s="55" t="n">
        <f aca="false">IF(OR(I5135="DNB",I5135="Dry DNB"),1,0)</f>
        <v>0</v>
      </c>
      <c r="Z5135" s="0" t="str">
        <f aca="false">IF(ISNUMBER(W5135),A5135-W5135,"")</f>
        <v/>
      </c>
      <c r="AA5135" s="55" t="n">
        <f aca="false">MATCH(A5135,DATAS,0)</f>
        <v>2</v>
      </c>
      <c r="AB5135" s="55" t="n">
        <f aca="false">IF(AND(E5135&gt;0,OR(AND(B5135&gt;=1,B5135&lt;=6),B5135=10)),1,0)</f>
        <v>0</v>
      </c>
      <c r="AC5135" s="55" t="n">
        <f aca="false">IF(AND(E5135&gt;0,B5135=10),1,0)</f>
        <v>0</v>
      </c>
      <c r="AD5135" s="55" t="n">
        <f aca="false">IF(AND(C5134=C5135,AA5134=AA5135-1),AB5134,"")</f>
        <v>0</v>
      </c>
      <c r="AE5135" s="55" t="n">
        <f aca="false">IF(AND(C5134=C5135,AA5134=AA5135-1),AC5134,"")</f>
        <v>0</v>
      </c>
      <c r="AF5135" s="55" t="n">
        <f aca="false">IF(AA5135=1,"",IF(AND(AB5135=1,AD5135&lt;&gt;1),1,0))</f>
        <v>0</v>
      </c>
      <c r="AG5135" s="55" t="n">
        <f aca="false">IF(AA5135=1,"",IF(AND(AC5135=1,AE5135&lt;&gt;1),1,0))</f>
        <v>0</v>
      </c>
      <c r="AH5135" s="60" t="str">
        <f aca="false">IF(AND(E5135&gt;0,AA5135&lt;2,NOT(AND(C5136=C5135,AA5136=AA5135+1))),INDEX(DATAS,AA5135+1),"")</f>
        <v/>
      </c>
      <c r="AI5135" s="60" t="str">
        <f aca="false">IF(AND(AC5135=1,AA5135&lt;2),IF(AND(C5136=C5135,AA5136=AA5135+1),IF(AC5136=1,"",INDEX(DATAS,AA5135+1)),INDEX(DATAS,AA5135+1)),"")</f>
        <v/>
      </c>
    </row>
    <row r="5136" customFormat="false" ht="15" hidden="false" customHeight="false" outlineLevel="0" collapsed="false">
      <c r="A5136" s="60" t="n">
        <v>46309</v>
      </c>
      <c r="B5136" s="0" t="n">
        <v>13</v>
      </c>
      <c r="C5136" s="0" t="n">
        <v>6915</v>
      </c>
      <c r="E5136" s="0" t="n">
        <v>0</v>
      </c>
      <c r="F5136" s="55" t="s">
        <v>1330</v>
      </c>
      <c r="I5136" s="55" t="s">
        <v>177</v>
      </c>
      <c r="U5136" s="0" t="n">
        <v>409</v>
      </c>
      <c r="V5136" s="0" t="n">
        <v>0</v>
      </c>
      <c r="X5136" s="55" t="n">
        <f aca="false">IF(I5136="Male",0,1)</f>
        <v>1</v>
      </c>
      <c r="Y5136" s="55" t="n">
        <f aca="false">IF(OR(I5136="DNB",I5136="Dry DNB"),1,0)</f>
        <v>0</v>
      </c>
      <c r="Z5136" s="0" t="str">
        <f aca="false">IF(ISNUMBER(W5136),A5136-W5136,"")</f>
        <v/>
      </c>
      <c r="AA5136" s="55" t="n">
        <f aca="false">MATCH(A5136,DATAS,0)</f>
        <v>1</v>
      </c>
      <c r="AB5136" s="55" t="n">
        <f aca="false">IF(AND(E5136&gt;0,OR(AND(B5136&gt;=1,B5136&lt;=6),B5136=10)),1,0)</f>
        <v>0</v>
      </c>
      <c r="AC5136" s="55" t="n">
        <f aca="false">IF(AND(E5136&gt;0,B5136=10),1,0)</f>
        <v>0</v>
      </c>
      <c r="AD5136" s="0" t="str">
        <f aca="false">IF(AND(C5135=C5136,AA5135=AA5136-1),AB5135,"")</f>
        <v/>
      </c>
      <c r="AE5136" s="0" t="str">
        <f aca="false">IF(AND(C5135=C5136,AA5135=AA5136-1),AC5135,"")</f>
        <v/>
      </c>
      <c r="AF5136" s="0" t="str">
        <f aca="false">IF(AA5136=1,"",IF(AND(AB5136=1,AD5136&lt;&gt;1),1,0))</f>
        <v/>
      </c>
      <c r="AG5136" s="0" t="str">
        <f aca="false">IF(AA5136=1,"",IF(AND(AC5136=1,AE5136&lt;&gt;1),1,0))</f>
        <v/>
      </c>
      <c r="AH5136" s="60" t="str">
        <f aca="false">IF(AND(E5136&gt;0,AA5136&lt;2,NOT(AND(C5137=C5136,AA5137=AA5136+1))),INDEX(DATAS,AA5136+1),"")</f>
        <v/>
      </c>
      <c r="AI5136" s="60" t="str">
        <f aca="false">IF(AND(AC5136=1,AA5136&lt;2),IF(AND(C5137=C5136,AA5137=AA5136+1),IF(AC5137=1,"",INDEX(DATAS,AA5136+1)),INDEX(DATAS,AA5136+1)),"")</f>
        <v/>
      </c>
    </row>
    <row r="5137" customFormat="false" ht="15" hidden="false" customHeight="false" outlineLevel="0" collapsed="false">
      <c r="A5137" s="60" t="n">
        <v>46310</v>
      </c>
      <c r="B5137" s="0" t="n">
        <v>13</v>
      </c>
      <c r="C5137" s="0" t="n">
        <v>6915</v>
      </c>
      <c r="E5137" s="0" t="n">
        <v>0</v>
      </c>
      <c r="F5137" s="55" t="s">
        <v>1330</v>
      </c>
      <c r="I5137" s="55" t="s">
        <v>177</v>
      </c>
      <c r="U5137" s="0" t="n">
        <v>410</v>
      </c>
      <c r="V5137" s="0" t="n">
        <v>0</v>
      </c>
      <c r="X5137" s="55" t="n">
        <f aca="false">IF(I5137="Male",0,1)</f>
        <v>1</v>
      </c>
      <c r="Y5137" s="55" t="n">
        <f aca="false">IF(OR(I5137="DNB",I5137="Dry DNB"),1,0)</f>
        <v>0</v>
      </c>
      <c r="Z5137" s="0" t="str">
        <f aca="false">IF(ISNUMBER(W5137),A5137-W5137,"")</f>
        <v/>
      </c>
      <c r="AA5137" s="55" t="n">
        <f aca="false">MATCH(A5137,DATAS,0)</f>
        <v>2</v>
      </c>
      <c r="AB5137" s="55" t="n">
        <f aca="false">IF(AND(E5137&gt;0,OR(AND(B5137&gt;=1,B5137&lt;=6),B5137=10)),1,0)</f>
        <v>0</v>
      </c>
      <c r="AC5137" s="55" t="n">
        <f aca="false">IF(AND(E5137&gt;0,B5137=10),1,0)</f>
        <v>0</v>
      </c>
      <c r="AD5137" s="55" t="n">
        <f aca="false">IF(AND(C5136=C5137,AA5136=AA5137-1),AB5136,"")</f>
        <v>0</v>
      </c>
      <c r="AE5137" s="55" t="n">
        <f aca="false">IF(AND(C5136=C5137,AA5136=AA5137-1),AC5136,"")</f>
        <v>0</v>
      </c>
      <c r="AF5137" s="55" t="n">
        <f aca="false">IF(AA5137=1,"",IF(AND(AB5137=1,AD5137&lt;&gt;1),1,0))</f>
        <v>0</v>
      </c>
      <c r="AG5137" s="55" t="n">
        <f aca="false">IF(AA5137=1,"",IF(AND(AC5137=1,AE5137&lt;&gt;1),1,0))</f>
        <v>0</v>
      </c>
      <c r="AH5137" s="60" t="str">
        <f aca="false">IF(AND(E5137&gt;0,AA5137&lt;2,NOT(AND(C5138=C5137,AA5138=AA5137+1))),INDEX(DATAS,AA5137+1),"")</f>
        <v/>
      </c>
      <c r="AI5137" s="60" t="str">
        <f aca="false">IF(AND(AC5137=1,AA5137&lt;2),IF(AND(C5138=C5137,AA5138=AA5137+1),IF(AC5138=1,"",INDEX(DATAS,AA5137+1)),INDEX(DATAS,AA5137+1)),"")</f>
        <v/>
      </c>
    </row>
    <row r="5138" customFormat="false" ht="15" hidden="false" customHeight="false" outlineLevel="0" collapsed="false">
      <c r="A5138" s="60" t="n">
        <v>46309</v>
      </c>
      <c r="B5138" s="0" t="n">
        <v>11</v>
      </c>
      <c r="C5138" s="0" t="n">
        <v>6916</v>
      </c>
      <c r="E5138" s="0" t="n">
        <v>0</v>
      </c>
      <c r="F5138" s="55" t="s">
        <v>1330</v>
      </c>
      <c r="I5138" s="55" t="s">
        <v>187</v>
      </c>
      <c r="U5138" s="0" t="n">
        <v>409</v>
      </c>
      <c r="V5138" s="0" t="n">
        <v>1</v>
      </c>
      <c r="W5138" s="60" t="n">
        <v>46294</v>
      </c>
      <c r="X5138" s="55" t="n">
        <f aca="false">IF(I5138="Male",0,1)</f>
        <v>1</v>
      </c>
      <c r="Y5138" s="55" t="n">
        <f aca="false">IF(OR(I5138="DNB",I5138="Dry DNB"),1,0)</f>
        <v>0</v>
      </c>
      <c r="Z5138" s="55" t="n">
        <f aca="false">IF(ISNUMBER(W5138),A5138-W5138,"")</f>
        <v>15</v>
      </c>
      <c r="AA5138" s="55" t="n">
        <f aca="false">MATCH(A5138,DATAS,0)</f>
        <v>1</v>
      </c>
      <c r="AB5138" s="55" t="n">
        <f aca="false">IF(AND(E5138&gt;0,OR(AND(B5138&gt;=1,B5138&lt;=6),B5138=10)),1,0)</f>
        <v>0</v>
      </c>
      <c r="AC5138" s="55" t="n">
        <f aca="false">IF(AND(E5138&gt;0,B5138=10),1,0)</f>
        <v>0</v>
      </c>
      <c r="AD5138" s="0" t="str">
        <f aca="false">IF(AND(C5137=C5138,AA5137=AA5138-1),AB5137,"")</f>
        <v/>
      </c>
      <c r="AE5138" s="0" t="str">
        <f aca="false">IF(AND(C5137=C5138,AA5137=AA5138-1),AC5137,"")</f>
        <v/>
      </c>
      <c r="AF5138" s="0" t="str">
        <f aca="false">IF(AA5138=1,"",IF(AND(AB5138=1,AD5138&lt;&gt;1),1,0))</f>
        <v/>
      </c>
      <c r="AG5138" s="0" t="str">
        <f aca="false">IF(AA5138=1,"",IF(AND(AC5138=1,AE5138&lt;&gt;1),1,0))</f>
        <v/>
      </c>
      <c r="AH5138" s="60" t="str">
        <f aca="false">IF(AND(E5138&gt;0,AA5138&lt;2,NOT(AND(C5139=C5138,AA5139=AA5138+1))),INDEX(DATAS,AA5138+1),"")</f>
        <v/>
      </c>
      <c r="AI5138" s="60" t="str">
        <f aca="false">IF(AND(AC5138=1,AA5138&lt;2),IF(AND(C5139=C5138,AA5139=AA5138+1),IF(AC5139=1,"",INDEX(DATAS,AA5138+1)),INDEX(DATAS,AA5138+1)),"")</f>
        <v/>
      </c>
    </row>
    <row r="5139" customFormat="false" ht="15" hidden="false" customHeight="false" outlineLevel="0" collapsed="false">
      <c r="A5139" s="60" t="n">
        <v>46310</v>
      </c>
      <c r="B5139" s="0" t="n">
        <v>11</v>
      </c>
      <c r="C5139" s="0" t="n">
        <v>6916</v>
      </c>
      <c r="E5139" s="0" t="n">
        <v>0</v>
      </c>
      <c r="F5139" s="55" t="s">
        <v>1330</v>
      </c>
      <c r="I5139" s="55" t="s">
        <v>187</v>
      </c>
      <c r="U5139" s="0" t="n">
        <v>410</v>
      </c>
      <c r="V5139" s="0" t="n">
        <v>1</v>
      </c>
      <c r="W5139" s="60" t="n">
        <v>46294</v>
      </c>
      <c r="X5139" s="55" t="n">
        <f aca="false">IF(I5139="Male",0,1)</f>
        <v>1</v>
      </c>
      <c r="Y5139" s="55" t="n">
        <f aca="false">IF(OR(I5139="DNB",I5139="Dry DNB"),1,0)</f>
        <v>0</v>
      </c>
      <c r="Z5139" s="55" t="n">
        <f aca="false">IF(ISNUMBER(W5139),A5139-W5139,"")</f>
        <v>16</v>
      </c>
      <c r="AA5139" s="55" t="n">
        <f aca="false">MATCH(A5139,DATAS,0)</f>
        <v>2</v>
      </c>
      <c r="AB5139" s="55" t="n">
        <f aca="false">IF(AND(E5139&gt;0,OR(AND(B5139&gt;=1,B5139&lt;=6),B5139=10)),1,0)</f>
        <v>0</v>
      </c>
      <c r="AC5139" s="55" t="n">
        <f aca="false">IF(AND(E5139&gt;0,B5139=10),1,0)</f>
        <v>0</v>
      </c>
      <c r="AD5139" s="55" t="n">
        <f aca="false">IF(AND(C5138=C5139,AA5138=AA5139-1),AB5138,"")</f>
        <v>0</v>
      </c>
      <c r="AE5139" s="55" t="n">
        <f aca="false">IF(AND(C5138=C5139,AA5138=AA5139-1),AC5138,"")</f>
        <v>0</v>
      </c>
      <c r="AF5139" s="55" t="n">
        <f aca="false">IF(AA5139=1,"",IF(AND(AB5139=1,AD5139&lt;&gt;1),1,0))</f>
        <v>0</v>
      </c>
      <c r="AG5139" s="55" t="n">
        <f aca="false">IF(AA5139=1,"",IF(AND(AC5139=1,AE5139&lt;&gt;1),1,0))</f>
        <v>0</v>
      </c>
      <c r="AH5139" s="60" t="str">
        <f aca="false">IF(AND(E5139&gt;0,AA5139&lt;2,NOT(AND(C5140=C5139,AA5140=AA5139+1))),INDEX(DATAS,AA5139+1),"")</f>
        <v/>
      </c>
      <c r="AI5139" s="60" t="str">
        <f aca="false">IF(AND(AC5139=1,AA5139&lt;2),IF(AND(C5140=C5139,AA5140=AA5139+1),IF(AC5140=1,"",INDEX(DATAS,AA5139+1)),INDEX(DATAS,AA5139+1)),"")</f>
        <v/>
      </c>
    </row>
    <row r="5140" customFormat="false" ht="15" hidden="false" customHeight="false" outlineLevel="0" collapsed="false">
      <c r="A5140" s="60" t="n">
        <v>46309</v>
      </c>
      <c r="B5140" s="0" t="n">
        <v>11</v>
      </c>
      <c r="C5140" s="0" t="n">
        <v>6917</v>
      </c>
      <c r="E5140" s="0" t="n">
        <v>0</v>
      </c>
      <c r="F5140" s="55" t="s">
        <v>1330</v>
      </c>
      <c r="I5140" s="55" t="s">
        <v>187</v>
      </c>
      <c r="U5140" s="0" t="n">
        <v>409</v>
      </c>
      <c r="V5140" s="0" t="n">
        <v>1</v>
      </c>
      <c r="W5140" s="60" t="n">
        <v>46303</v>
      </c>
      <c r="X5140" s="55" t="n">
        <f aca="false">IF(I5140="Male",0,1)</f>
        <v>1</v>
      </c>
      <c r="Y5140" s="55" t="n">
        <f aca="false">IF(OR(I5140="DNB",I5140="Dry DNB"),1,0)</f>
        <v>0</v>
      </c>
      <c r="Z5140" s="55" t="n">
        <f aca="false">IF(ISNUMBER(W5140),A5140-W5140,"")</f>
        <v>6</v>
      </c>
      <c r="AA5140" s="55" t="n">
        <f aca="false">MATCH(A5140,DATAS,0)</f>
        <v>1</v>
      </c>
      <c r="AB5140" s="55" t="n">
        <f aca="false">IF(AND(E5140&gt;0,OR(AND(B5140&gt;=1,B5140&lt;=6),B5140=10)),1,0)</f>
        <v>0</v>
      </c>
      <c r="AC5140" s="55" t="n">
        <f aca="false">IF(AND(E5140&gt;0,B5140=10),1,0)</f>
        <v>0</v>
      </c>
      <c r="AD5140" s="0" t="str">
        <f aca="false">IF(AND(C5139=C5140,AA5139=AA5140-1),AB5139,"")</f>
        <v/>
      </c>
      <c r="AE5140" s="0" t="str">
        <f aca="false">IF(AND(C5139=C5140,AA5139=AA5140-1),AC5139,"")</f>
        <v/>
      </c>
      <c r="AF5140" s="0" t="str">
        <f aca="false">IF(AA5140=1,"",IF(AND(AB5140=1,AD5140&lt;&gt;1),1,0))</f>
        <v/>
      </c>
      <c r="AG5140" s="0" t="str">
        <f aca="false">IF(AA5140=1,"",IF(AND(AC5140=1,AE5140&lt;&gt;1),1,0))</f>
        <v/>
      </c>
      <c r="AH5140" s="60" t="str">
        <f aca="false">IF(AND(E5140&gt;0,AA5140&lt;2,NOT(AND(C5141=C5140,AA5141=AA5140+1))),INDEX(DATAS,AA5140+1),"")</f>
        <v/>
      </c>
      <c r="AI5140" s="60" t="str">
        <f aca="false">IF(AND(AC5140=1,AA5140&lt;2),IF(AND(C5141=C5140,AA5141=AA5140+1),IF(AC5141=1,"",INDEX(DATAS,AA5140+1)),INDEX(DATAS,AA5140+1)),"")</f>
        <v/>
      </c>
    </row>
    <row r="5141" customFormat="false" ht="15" hidden="false" customHeight="false" outlineLevel="0" collapsed="false">
      <c r="A5141" s="60" t="n">
        <v>46310</v>
      </c>
      <c r="B5141" s="0" t="n">
        <v>11</v>
      </c>
      <c r="C5141" s="0" t="n">
        <v>6917</v>
      </c>
      <c r="E5141" s="0" t="n">
        <v>0</v>
      </c>
      <c r="F5141" s="55" t="s">
        <v>1330</v>
      </c>
      <c r="I5141" s="55" t="s">
        <v>187</v>
      </c>
      <c r="U5141" s="0" t="n">
        <v>410</v>
      </c>
      <c r="V5141" s="0" t="n">
        <v>1</v>
      </c>
      <c r="W5141" s="60" t="n">
        <v>46303</v>
      </c>
      <c r="X5141" s="55" t="n">
        <f aca="false">IF(I5141="Male",0,1)</f>
        <v>1</v>
      </c>
      <c r="Y5141" s="55" t="n">
        <f aca="false">IF(OR(I5141="DNB",I5141="Dry DNB"),1,0)</f>
        <v>0</v>
      </c>
      <c r="Z5141" s="55" t="n">
        <f aca="false">IF(ISNUMBER(W5141),A5141-W5141,"")</f>
        <v>7</v>
      </c>
      <c r="AA5141" s="55" t="n">
        <f aca="false">MATCH(A5141,DATAS,0)</f>
        <v>2</v>
      </c>
      <c r="AB5141" s="55" t="n">
        <f aca="false">IF(AND(E5141&gt;0,OR(AND(B5141&gt;=1,B5141&lt;=6),B5141=10)),1,0)</f>
        <v>0</v>
      </c>
      <c r="AC5141" s="55" t="n">
        <f aca="false">IF(AND(E5141&gt;0,B5141=10),1,0)</f>
        <v>0</v>
      </c>
      <c r="AD5141" s="55" t="n">
        <f aca="false">IF(AND(C5140=C5141,AA5140=AA5141-1),AB5140,"")</f>
        <v>0</v>
      </c>
      <c r="AE5141" s="55" t="n">
        <f aca="false">IF(AND(C5140=C5141,AA5140=AA5141-1),AC5140,"")</f>
        <v>0</v>
      </c>
      <c r="AF5141" s="55" t="n">
        <f aca="false">IF(AA5141=1,"",IF(AND(AB5141=1,AD5141&lt;&gt;1),1,0))</f>
        <v>0</v>
      </c>
      <c r="AG5141" s="55" t="n">
        <f aca="false">IF(AA5141=1,"",IF(AND(AC5141=1,AE5141&lt;&gt;1),1,0))</f>
        <v>0</v>
      </c>
      <c r="AH5141" s="60" t="str">
        <f aca="false">IF(AND(E5141&gt;0,AA5141&lt;2,NOT(AND(C5142=C5141,AA5142=AA5141+1))),INDEX(DATAS,AA5141+1),"")</f>
        <v/>
      </c>
      <c r="AI5141" s="60" t="str">
        <f aca="false">IF(AND(AC5141=1,AA5141&lt;2),IF(AND(C5142=C5141,AA5142=AA5141+1),IF(AC5142=1,"",INDEX(DATAS,AA5141+1)),INDEX(DATAS,AA5141+1)),"")</f>
        <v/>
      </c>
    </row>
    <row r="5142" customFormat="false" ht="15" hidden="false" customHeight="false" outlineLevel="0" collapsed="false">
      <c r="A5142" s="60" t="n">
        <v>46309</v>
      </c>
      <c r="B5142" s="0" t="n">
        <v>13</v>
      </c>
      <c r="C5142" s="0" t="n">
        <v>6918</v>
      </c>
      <c r="E5142" s="0" t="n">
        <v>0</v>
      </c>
      <c r="F5142" s="55" t="s">
        <v>1330</v>
      </c>
      <c r="I5142" s="55" t="s">
        <v>177</v>
      </c>
      <c r="U5142" s="0" t="n">
        <v>409</v>
      </c>
      <c r="V5142" s="0" t="n">
        <v>0</v>
      </c>
      <c r="X5142" s="55" t="n">
        <f aca="false">IF(I5142="Male",0,1)</f>
        <v>1</v>
      </c>
      <c r="Y5142" s="55" t="n">
        <f aca="false">IF(OR(I5142="DNB",I5142="Dry DNB"),1,0)</f>
        <v>0</v>
      </c>
      <c r="Z5142" s="0" t="str">
        <f aca="false">IF(ISNUMBER(W5142),A5142-W5142,"")</f>
        <v/>
      </c>
      <c r="AA5142" s="55" t="n">
        <f aca="false">MATCH(A5142,DATAS,0)</f>
        <v>1</v>
      </c>
      <c r="AB5142" s="55" t="n">
        <f aca="false">IF(AND(E5142&gt;0,OR(AND(B5142&gt;=1,B5142&lt;=6),B5142=10)),1,0)</f>
        <v>0</v>
      </c>
      <c r="AC5142" s="55" t="n">
        <f aca="false">IF(AND(E5142&gt;0,B5142=10),1,0)</f>
        <v>0</v>
      </c>
      <c r="AD5142" s="0" t="str">
        <f aca="false">IF(AND(C5141=C5142,AA5141=AA5142-1),AB5141,"")</f>
        <v/>
      </c>
      <c r="AE5142" s="0" t="str">
        <f aca="false">IF(AND(C5141=C5142,AA5141=AA5142-1),AC5141,"")</f>
        <v/>
      </c>
      <c r="AF5142" s="0" t="str">
        <f aca="false">IF(AA5142=1,"",IF(AND(AB5142=1,AD5142&lt;&gt;1),1,0))</f>
        <v/>
      </c>
      <c r="AG5142" s="0" t="str">
        <f aca="false">IF(AA5142=1,"",IF(AND(AC5142=1,AE5142&lt;&gt;1),1,0))</f>
        <v/>
      </c>
      <c r="AH5142" s="60" t="str">
        <f aca="false">IF(AND(E5142&gt;0,AA5142&lt;2,NOT(AND(C5143=C5142,AA5143=AA5142+1))),INDEX(DATAS,AA5142+1),"")</f>
        <v/>
      </c>
      <c r="AI5142" s="60" t="str">
        <f aca="false">IF(AND(AC5142=1,AA5142&lt;2),IF(AND(C5143=C5142,AA5143=AA5142+1),IF(AC5143=1,"",INDEX(DATAS,AA5142+1)),INDEX(DATAS,AA5142+1)),"")</f>
        <v/>
      </c>
    </row>
    <row r="5143" customFormat="false" ht="15" hidden="false" customHeight="false" outlineLevel="0" collapsed="false">
      <c r="A5143" s="60" t="n">
        <v>46310</v>
      </c>
      <c r="B5143" s="0" t="n">
        <v>13</v>
      </c>
      <c r="C5143" s="0" t="n">
        <v>6918</v>
      </c>
      <c r="E5143" s="0" t="n">
        <v>0</v>
      </c>
      <c r="F5143" s="55" t="s">
        <v>1330</v>
      </c>
      <c r="I5143" s="55" t="s">
        <v>177</v>
      </c>
      <c r="U5143" s="0" t="n">
        <v>410</v>
      </c>
      <c r="V5143" s="0" t="n">
        <v>0</v>
      </c>
      <c r="X5143" s="55" t="n">
        <f aca="false">IF(I5143="Male",0,1)</f>
        <v>1</v>
      </c>
      <c r="Y5143" s="55" t="n">
        <f aca="false">IF(OR(I5143="DNB",I5143="Dry DNB"),1,0)</f>
        <v>0</v>
      </c>
      <c r="Z5143" s="0" t="str">
        <f aca="false">IF(ISNUMBER(W5143),A5143-W5143,"")</f>
        <v/>
      </c>
      <c r="AA5143" s="55" t="n">
        <f aca="false">MATCH(A5143,DATAS,0)</f>
        <v>2</v>
      </c>
      <c r="AB5143" s="55" t="n">
        <f aca="false">IF(AND(E5143&gt;0,OR(AND(B5143&gt;=1,B5143&lt;=6),B5143=10)),1,0)</f>
        <v>0</v>
      </c>
      <c r="AC5143" s="55" t="n">
        <f aca="false">IF(AND(E5143&gt;0,B5143=10),1,0)</f>
        <v>0</v>
      </c>
      <c r="AD5143" s="55" t="n">
        <f aca="false">IF(AND(C5142=C5143,AA5142=AA5143-1),AB5142,"")</f>
        <v>0</v>
      </c>
      <c r="AE5143" s="55" t="n">
        <f aca="false">IF(AND(C5142=C5143,AA5142=AA5143-1),AC5142,"")</f>
        <v>0</v>
      </c>
      <c r="AF5143" s="55" t="n">
        <f aca="false">IF(AA5143=1,"",IF(AND(AB5143=1,AD5143&lt;&gt;1),1,0))</f>
        <v>0</v>
      </c>
      <c r="AG5143" s="55" t="n">
        <f aca="false">IF(AA5143=1,"",IF(AND(AC5143=1,AE5143&lt;&gt;1),1,0))</f>
        <v>0</v>
      </c>
      <c r="AH5143" s="60" t="str">
        <f aca="false">IF(AND(E5143&gt;0,AA5143&lt;2,NOT(AND(C5144=C5143,AA5144=AA5143+1))),INDEX(DATAS,AA5143+1),"")</f>
        <v/>
      </c>
      <c r="AI5143" s="60" t="str">
        <f aca="false">IF(AND(AC5143=1,AA5143&lt;2),IF(AND(C5144=C5143,AA5144=AA5143+1),IF(AC5144=1,"",INDEX(DATAS,AA5143+1)),INDEX(DATAS,AA5143+1)),"")</f>
        <v/>
      </c>
    </row>
    <row r="5144" customFormat="false" ht="15" hidden="false" customHeight="false" outlineLevel="0" collapsed="false">
      <c r="A5144" s="60" t="n">
        <v>46309</v>
      </c>
      <c r="B5144" s="0" t="n">
        <v>11</v>
      </c>
      <c r="C5144" s="0" t="n">
        <v>6919</v>
      </c>
      <c r="E5144" s="0" t="n">
        <v>0</v>
      </c>
      <c r="F5144" s="55" t="s">
        <v>1331</v>
      </c>
      <c r="I5144" s="55" t="s">
        <v>187</v>
      </c>
      <c r="U5144" s="0" t="n">
        <v>408</v>
      </c>
      <c r="V5144" s="0" t="n">
        <v>1</v>
      </c>
      <c r="W5144" s="60" t="n">
        <v>46293</v>
      </c>
      <c r="X5144" s="55" t="n">
        <f aca="false">IF(I5144="Male",0,1)</f>
        <v>1</v>
      </c>
      <c r="Y5144" s="55" t="n">
        <f aca="false">IF(OR(I5144="DNB",I5144="Dry DNB"),1,0)</f>
        <v>0</v>
      </c>
      <c r="Z5144" s="55" t="n">
        <f aca="false">IF(ISNUMBER(W5144),A5144-W5144,"")</f>
        <v>16</v>
      </c>
      <c r="AA5144" s="55" t="n">
        <f aca="false">MATCH(A5144,DATAS,0)</f>
        <v>1</v>
      </c>
      <c r="AB5144" s="55" t="n">
        <f aca="false">IF(AND(E5144&gt;0,OR(AND(B5144&gt;=1,B5144&lt;=6),B5144=10)),1,0)</f>
        <v>0</v>
      </c>
      <c r="AC5144" s="55" t="n">
        <f aca="false">IF(AND(E5144&gt;0,B5144=10),1,0)</f>
        <v>0</v>
      </c>
      <c r="AD5144" s="0" t="str">
        <f aca="false">IF(AND(C5143=C5144,AA5143=AA5144-1),AB5143,"")</f>
        <v/>
      </c>
      <c r="AE5144" s="0" t="str">
        <f aca="false">IF(AND(C5143=C5144,AA5143=AA5144-1),AC5143,"")</f>
        <v/>
      </c>
      <c r="AF5144" s="0" t="str">
        <f aca="false">IF(AA5144=1,"",IF(AND(AB5144=1,AD5144&lt;&gt;1),1,0))</f>
        <v/>
      </c>
      <c r="AG5144" s="0" t="str">
        <f aca="false">IF(AA5144=1,"",IF(AND(AC5144=1,AE5144&lt;&gt;1),1,0))</f>
        <v/>
      </c>
      <c r="AH5144" s="60" t="str">
        <f aca="false">IF(AND(E5144&gt;0,AA5144&lt;2,NOT(AND(C5145=C5144,AA5145=AA5144+1))),INDEX(DATAS,AA5144+1),"")</f>
        <v/>
      </c>
      <c r="AI5144" s="60" t="str">
        <f aca="false">IF(AND(AC5144=1,AA5144&lt;2),IF(AND(C5145=C5144,AA5145=AA5144+1),IF(AC5145=1,"",INDEX(DATAS,AA5144+1)),INDEX(DATAS,AA5144+1)),"")</f>
        <v/>
      </c>
    </row>
    <row r="5145" customFormat="false" ht="15" hidden="false" customHeight="false" outlineLevel="0" collapsed="false">
      <c r="A5145" s="60" t="n">
        <v>46310</v>
      </c>
      <c r="B5145" s="0" t="n">
        <v>11</v>
      </c>
      <c r="C5145" s="0" t="n">
        <v>6919</v>
      </c>
      <c r="E5145" s="0" t="n">
        <v>0</v>
      </c>
      <c r="F5145" s="55" t="s">
        <v>1331</v>
      </c>
      <c r="I5145" s="55" t="s">
        <v>187</v>
      </c>
      <c r="U5145" s="0" t="n">
        <v>409</v>
      </c>
      <c r="V5145" s="0" t="n">
        <v>1</v>
      </c>
      <c r="W5145" s="60" t="n">
        <v>46293</v>
      </c>
      <c r="X5145" s="55" t="n">
        <f aca="false">IF(I5145="Male",0,1)</f>
        <v>1</v>
      </c>
      <c r="Y5145" s="55" t="n">
        <f aca="false">IF(OR(I5145="DNB",I5145="Dry DNB"),1,0)</f>
        <v>0</v>
      </c>
      <c r="Z5145" s="55" t="n">
        <f aca="false">IF(ISNUMBER(W5145),A5145-W5145,"")</f>
        <v>17</v>
      </c>
      <c r="AA5145" s="55" t="n">
        <f aca="false">MATCH(A5145,DATAS,0)</f>
        <v>2</v>
      </c>
      <c r="AB5145" s="55" t="n">
        <f aca="false">IF(AND(E5145&gt;0,OR(AND(B5145&gt;=1,B5145&lt;=6),B5145=10)),1,0)</f>
        <v>0</v>
      </c>
      <c r="AC5145" s="55" t="n">
        <f aca="false">IF(AND(E5145&gt;0,B5145=10),1,0)</f>
        <v>0</v>
      </c>
      <c r="AD5145" s="55" t="n">
        <f aca="false">IF(AND(C5144=C5145,AA5144=AA5145-1),AB5144,"")</f>
        <v>0</v>
      </c>
      <c r="AE5145" s="55" t="n">
        <f aca="false">IF(AND(C5144=C5145,AA5144=AA5145-1),AC5144,"")</f>
        <v>0</v>
      </c>
      <c r="AF5145" s="55" t="n">
        <f aca="false">IF(AA5145=1,"",IF(AND(AB5145=1,AD5145&lt;&gt;1),1,0))</f>
        <v>0</v>
      </c>
      <c r="AG5145" s="55" t="n">
        <f aca="false">IF(AA5145=1,"",IF(AND(AC5145=1,AE5145&lt;&gt;1),1,0))</f>
        <v>0</v>
      </c>
      <c r="AH5145" s="60" t="str">
        <f aca="false">IF(AND(E5145&gt;0,AA5145&lt;2,NOT(AND(C5146=C5145,AA5146=AA5145+1))),INDEX(DATAS,AA5145+1),"")</f>
        <v/>
      </c>
      <c r="AI5145" s="60" t="str">
        <f aca="false">IF(AND(AC5145=1,AA5145&lt;2),IF(AND(C5146=C5145,AA5146=AA5145+1),IF(AC5146=1,"",INDEX(DATAS,AA5145+1)),INDEX(DATAS,AA5145+1)),"")</f>
        <v/>
      </c>
    </row>
    <row r="5146" customFormat="false" ht="15" hidden="false" customHeight="false" outlineLevel="0" collapsed="false">
      <c r="A5146" s="60" t="n">
        <v>46309</v>
      </c>
      <c r="B5146" s="0" t="n">
        <v>13</v>
      </c>
      <c r="C5146" s="0" t="n">
        <v>6920</v>
      </c>
      <c r="E5146" s="0" t="n">
        <v>0</v>
      </c>
      <c r="F5146" s="55" t="s">
        <v>1332</v>
      </c>
      <c r="I5146" s="55" t="s">
        <v>177</v>
      </c>
      <c r="U5146" s="0" t="n">
        <v>406</v>
      </c>
      <c r="V5146" s="0" t="n">
        <v>0</v>
      </c>
      <c r="X5146" s="55" t="n">
        <f aca="false">IF(I5146="Male",0,1)</f>
        <v>1</v>
      </c>
      <c r="Y5146" s="55" t="n">
        <f aca="false">IF(OR(I5146="DNB",I5146="Dry DNB"),1,0)</f>
        <v>0</v>
      </c>
      <c r="Z5146" s="0" t="str">
        <f aca="false">IF(ISNUMBER(W5146),A5146-W5146,"")</f>
        <v/>
      </c>
      <c r="AA5146" s="55" t="n">
        <f aca="false">MATCH(A5146,DATAS,0)</f>
        <v>1</v>
      </c>
      <c r="AB5146" s="55" t="n">
        <f aca="false">IF(AND(E5146&gt;0,OR(AND(B5146&gt;=1,B5146&lt;=6),B5146=10)),1,0)</f>
        <v>0</v>
      </c>
      <c r="AC5146" s="55" t="n">
        <f aca="false">IF(AND(E5146&gt;0,B5146=10),1,0)</f>
        <v>0</v>
      </c>
      <c r="AD5146" s="0" t="str">
        <f aca="false">IF(AND(C5145=C5146,AA5145=AA5146-1),AB5145,"")</f>
        <v/>
      </c>
      <c r="AE5146" s="0" t="str">
        <f aca="false">IF(AND(C5145=C5146,AA5145=AA5146-1),AC5145,"")</f>
        <v/>
      </c>
      <c r="AF5146" s="0" t="str">
        <f aca="false">IF(AA5146=1,"",IF(AND(AB5146=1,AD5146&lt;&gt;1),1,0))</f>
        <v/>
      </c>
      <c r="AG5146" s="0" t="str">
        <f aca="false">IF(AA5146=1,"",IF(AND(AC5146=1,AE5146&lt;&gt;1),1,0))</f>
        <v/>
      </c>
      <c r="AH5146" s="60" t="str">
        <f aca="false">IF(AND(E5146&gt;0,AA5146&lt;2,NOT(AND(C5147=C5146,AA5147=AA5146+1))),INDEX(DATAS,AA5146+1),"")</f>
        <v/>
      </c>
      <c r="AI5146" s="60" t="str">
        <f aca="false">IF(AND(AC5146=1,AA5146&lt;2),IF(AND(C5147=C5146,AA5147=AA5146+1),IF(AC5147=1,"",INDEX(DATAS,AA5146+1)),INDEX(DATAS,AA5146+1)),"")</f>
        <v/>
      </c>
    </row>
    <row r="5147" customFormat="false" ht="15" hidden="false" customHeight="false" outlineLevel="0" collapsed="false">
      <c r="A5147" s="60" t="n">
        <v>46310</v>
      </c>
      <c r="B5147" s="0" t="n">
        <v>13</v>
      </c>
      <c r="C5147" s="0" t="n">
        <v>6920</v>
      </c>
      <c r="E5147" s="0" t="n">
        <v>0</v>
      </c>
      <c r="F5147" s="55" t="s">
        <v>1332</v>
      </c>
      <c r="I5147" s="55" t="s">
        <v>177</v>
      </c>
      <c r="U5147" s="0" t="n">
        <v>407</v>
      </c>
      <c r="V5147" s="0" t="n">
        <v>0</v>
      </c>
      <c r="X5147" s="55" t="n">
        <f aca="false">IF(I5147="Male",0,1)</f>
        <v>1</v>
      </c>
      <c r="Y5147" s="55" t="n">
        <f aca="false">IF(OR(I5147="DNB",I5147="Dry DNB"),1,0)</f>
        <v>0</v>
      </c>
      <c r="Z5147" s="0" t="str">
        <f aca="false">IF(ISNUMBER(W5147),A5147-W5147,"")</f>
        <v/>
      </c>
      <c r="AA5147" s="55" t="n">
        <f aca="false">MATCH(A5147,DATAS,0)</f>
        <v>2</v>
      </c>
      <c r="AB5147" s="55" t="n">
        <f aca="false">IF(AND(E5147&gt;0,OR(AND(B5147&gt;=1,B5147&lt;=6),B5147=10)),1,0)</f>
        <v>0</v>
      </c>
      <c r="AC5147" s="55" t="n">
        <f aca="false">IF(AND(E5147&gt;0,B5147=10),1,0)</f>
        <v>0</v>
      </c>
      <c r="AD5147" s="55" t="n">
        <f aca="false">IF(AND(C5146=C5147,AA5146=AA5147-1),AB5146,"")</f>
        <v>0</v>
      </c>
      <c r="AE5147" s="55" t="n">
        <f aca="false">IF(AND(C5146=C5147,AA5146=AA5147-1),AC5146,"")</f>
        <v>0</v>
      </c>
      <c r="AF5147" s="55" t="n">
        <f aca="false">IF(AA5147=1,"",IF(AND(AB5147=1,AD5147&lt;&gt;1),1,0))</f>
        <v>0</v>
      </c>
      <c r="AG5147" s="55" t="n">
        <f aca="false">IF(AA5147=1,"",IF(AND(AC5147=1,AE5147&lt;&gt;1),1,0))</f>
        <v>0</v>
      </c>
      <c r="AH5147" s="60" t="str">
        <f aca="false">IF(AND(E5147&gt;0,AA5147&lt;2,NOT(AND(C5148=C5147,AA5148=AA5147+1))),INDEX(DATAS,AA5147+1),"")</f>
        <v/>
      </c>
      <c r="AI5147" s="60" t="str">
        <f aca="false">IF(AND(AC5147=1,AA5147&lt;2),IF(AND(C5148=C5147,AA5148=AA5147+1),IF(AC5148=1,"",INDEX(DATAS,AA5147+1)),INDEX(DATAS,AA5147+1)),"")</f>
        <v/>
      </c>
    </row>
    <row r="5148" customFormat="false" ht="15" hidden="false" customHeight="false" outlineLevel="0" collapsed="false">
      <c r="A5148" s="60" t="n">
        <v>46309</v>
      </c>
      <c r="B5148" s="0" t="n">
        <v>11</v>
      </c>
      <c r="C5148" s="0" t="n">
        <v>6921</v>
      </c>
      <c r="E5148" s="0" t="n">
        <v>0</v>
      </c>
      <c r="F5148" s="55" t="s">
        <v>1332</v>
      </c>
      <c r="I5148" s="55" t="s">
        <v>187</v>
      </c>
      <c r="U5148" s="0" t="n">
        <v>406</v>
      </c>
      <c r="V5148" s="0" t="n">
        <v>1</v>
      </c>
      <c r="W5148" s="60" t="n">
        <v>46309</v>
      </c>
      <c r="X5148" s="55" t="n">
        <f aca="false">IF(I5148="Male",0,1)</f>
        <v>1</v>
      </c>
      <c r="Y5148" s="55" t="n">
        <f aca="false">IF(OR(I5148="DNB",I5148="Dry DNB"),1,0)</f>
        <v>0</v>
      </c>
      <c r="Z5148" s="55" t="n">
        <f aca="false">IF(ISNUMBER(W5148),A5148-W5148,"")</f>
        <v>0</v>
      </c>
      <c r="AA5148" s="55" t="n">
        <f aca="false">MATCH(A5148,DATAS,0)</f>
        <v>1</v>
      </c>
      <c r="AB5148" s="55" t="n">
        <f aca="false">IF(AND(E5148&gt;0,OR(AND(B5148&gt;=1,B5148&lt;=6),B5148=10)),1,0)</f>
        <v>0</v>
      </c>
      <c r="AC5148" s="55" t="n">
        <f aca="false">IF(AND(E5148&gt;0,B5148=10),1,0)</f>
        <v>0</v>
      </c>
      <c r="AD5148" s="0" t="str">
        <f aca="false">IF(AND(C5147=C5148,AA5147=AA5148-1),AB5147,"")</f>
        <v/>
      </c>
      <c r="AE5148" s="0" t="str">
        <f aca="false">IF(AND(C5147=C5148,AA5147=AA5148-1),AC5147,"")</f>
        <v/>
      </c>
      <c r="AF5148" s="0" t="str">
        <f aca="false">IF(AA5148=1,"",IF(AND(AB5148=1,AD5148&lt;&gt;1),1,0))</f>
        <v/>
      </c>
      <c r="AG5148" s="0" t="str">
        <f aca="false">IF(AA5148=1,"",IF(AND(AC5148=1,AE5148&lt;&gt;1),1,0))</f>
        <v/>
      </c>
      <c r="AH5148" s="60" t="str">
        <f aca="false">IF(AND(E5148&gt;0,AA5148&lt;2,NOT(AND(C5149=C5148,AA5149=AA5148+1))),INDEX(DATAS,AA5148+1),"")</f>
        <v/>
      </c>
      <c r="AI5148" s="60" t="str">
        <f aca="false">IF(AND(AC5148=1,AA5148&lt;2),IF(AND(C5149=C5148,AA5149=AA5148+1),IF(AC5149=1,"",INDEX(DATAS,AA5148+1)),INDEX(DATAS,AA5148+1)),"")</f>
        <v/>
      </c>
    </row>
    <row r="5149" customFormat="false" ht="15" hidden="false" customHeight="false" outlineLevel="0" collapsed="false">
      <c r="A5149" s="60" t="n">
        <v>46310</v>
      </c>
      <c r="B5149" s="0" t="n">
        <v>11</v>
      </c>
      <c r="C5149" s="0" t="n">
        <v>6921</v>
      </c>
      <c r="E5149" s="0" t="n">
        <v>0</v>
      </c>
      <c r="F5149" s="55" t="s">
        <v>1332</v>
      </c>
      <c r="I5149" s="55" t="s">
        <v>187</v>
      </c>
      <c r="U5149" s="0" t="n">
        <v>407</v>
      </c>
      <c r="V5149" s="0" t="n">
        <v>1</v>
      </c>
      <c r="W5149" s="60" t="n">
        <v>46309</v>
      </c>
      <c r="X5149" s="55" t="n">
        <f aca="false">IF(I5149="Male",0,1)</f>
        <v>1</v>
      </c>
      <c r="Y5149" s="55" t="n">
        <f aca="false">IF(OR(I5149="DNB",I5149="Dry DNB"),1,0)</f>
        <v>0</v>
      </c>
      <c r="Z5149" s="55" t="n">
        <f aca="false">IF(ISNUMBER(W5149),A5149-W5149,"")</f>
        <v>1</v>
      </c>
      <c r="AA5149" s="55" t="n">
        <f aca="false">MATCH(A5149,DATAS,0)</f>
        <v>2</v>
      </c>
      <c r="AB5149" s="55" t="n">
        <f aca="false">IF(AND(E5149&gt;0,OR(AND(B5149&gt;=1,B5149&lt;=6),B5149=10)),1,0)</f>
        <v>0</v>
      </c>
      <c r="AC5149" s="55" t="n">
        <f aca="false">IF(AND(E5149&gt;0,B5149=10),1,0)</f>
        <v>0</v>
      </c>
      <c r="AD5149" s="55" t="n">
        <f aca="false">IF(AND(C5148=C5149,AA5148=AA5149-1),AB5148,"")</f>
        <v>0</v>
      </c>
      <c r="AE5149" s="55" t="n">
        <f aca="false">IF(AND(C5148=C5149,AA5148=AA5149-1),AC5148,"")</f>
        <v>0</v>
      </c>
      <c r="AF5149" s="55" t="n">
        <f aca="false">IF(AA5149=1,"",IF(AND(AB5149=1,AD5149&lt;&gt;1),1,0))</f>
        <v>0</v>
      </c>
      <c r="AG5149" s="55" t="n">
        <f aca="false">IF(AA5149=1,"",IF(AND(AC5149=1,AE5149&lt;&gt;1),1,0))</f>
        <v>0</v>
      </c>
      <c r="AH5149" s="60" t="str">
        <f aca="false">IF(AND(E5149&gt;0,AA5149&lt;2,NOT(AND(C5150=C5149,AA5150=AA5149+1))),INDEX(DATAS,AA5149+1),"")</f>
        <v/>
      </c>
      <c r="AI5149" s="60" t="str">
        <f aca="false">IF(AND(AC5149=1,AA5149&lt;2),IF(AND(C5150=C5149,AA5150=AA5149+1),IF(AC5150=1,"",INDEX(DATAS,AA5149+1)),INDEX(DATAS,AA5149+1)),"")</f>
        <v/>
      </c>
    </row>
    <row r="5150" customFormat="false" ht="15" hidden="false" customHeight="false" outlineLevel="0" collapsed="false">
      <c r="A5150" s="60" t="n">
        <v>46309</v>
      </c>
      <c r="B5150" s="0" t="n">
        <v>13</v>
      </c>
      <c r="C5150" s="0" t="n">
        <v>6922</v>
      </c>
      <c r="E5150" s="0" t="n">
        <v>0</v>
      </c>
      <c r="F5150" s="55" t="s">
        <v>1332</v>
      </c>
      <c r="I5150" s="55" t="s">
        <v>177</v>
      </c>
      <c r="U5150" s="0" t="n">
        <v>406</v>
      </c>
      <c r="V5150" s="0" t="n">
        <v>0</v>
      </c>
      <c r="X5150" s="55" t="n">
        <f aca="false">IF(I5150="Male",0,1)</f>
        <v>1</v>
      </c>
      <c r="Y5150" s="55" t="n">
        <f aca="false">IF(OR(I5150="DNB",I5150="Dry DNB"),1,0)</f>
        <v>0</v>
      </c>
      <c r="Z5150" s="0" t="str">
        <f aca="false">IF(ISNUMBER(W5150),A5150-W5150,"")</f>
        <v/>
      </c>
      <c r="AA5150" s="55" t="n">
        <f aca="false">MATCH(A5150,DATAS,0)</f>
        <v>1</v>
      </c>
      <c r="AB5150" s="55" t="n">
        <f aca="false">IF(AND(E5150&gt;0,OR(AND(B5150&gt;=1,B5150&lt;=6),B5150=10)),1,0)</f>
        <v>0</v>
      </c>
      <c r="AC5150" s="55" t="n">
        <f aca="false">IF(AND(E5150&gt;0,B5150=10),1,0)</f>
        <v>0</v>
      </c>
      <c r="AD5150" s="0" t="str">
        <f aca="false">IF(AND(C5149=C5150,AA5149=AA5150-1),AB5149,"")</f>
        <v/>
      </c>
      <c r="AE5150" s="0" t="str">
        <f aca="false">IF(AND(C5149=C5150,AA5149=AA5150-1),AC5149,"")</f>
        <v/>
      </c>
      <c r="AF5150" s="0" t="str">
        <f aca="false">IF(AA5150=1,"",IF(AND(AB5150=1,AD5150&lt;&gt;1),1,0))</f>
        <v/>
      </c>
      <c r="AG5150" s="0" t="str">
        <f aca="false">IF(AA5150=1,"",IF(AND(AC5150=1,AE5150&lt;&gt;1),1,0))</f>
        <v/>
      </c>
      <c r="AH5150" s="60" t="str">
        <f aca="false">IF(AND(E5150&gt;0,AA5150&lt;2,NOT(AND(C5151=C5150,AA5151=AA5150+1))),INDEX(DATAS,AA5150+1),"")</f>
        <v/>
      </c>
      <c r="AI5150" s="60" t="str">
        <f aca="false">IF(AND(AC5150=1,AA5150&lt;2),IF(AND(C5151=C5150,AA5151=AA5150+1),IF(AC5151=1,"",INDEX(DATAS,AA5150+1)),INDEX(DATAS,AA5150+1)),"")</f>
        <v/>
      </c>
    </row>
    <row r="5151" customFormat="false" ht="15" hidden="false" customHeight="false" outlineLevel="0" collapsed="false">
      <c r="A5151" s="60" t="n">
        <v>46310</v>
      </c>
      <c r="B5151" s="0" t="n">
        <v>13</v>
      </c>
      <c r="C5151" s="0" t="n">
        <v>6922</v>
      </c>
      <c r="E5151" s="0" t="n">
        <v>0</v>
      </c>
      <c r="F5151" s="55" t="s">
        <v>1332</v>
      </c>
      <c r="I5151" s="55" t="s">
        <v>177</v>
      </c>
      <c r="U5151" s="0" t="n">
        <v>407</v>
      </c>
      <c r="V5151" s="0" t="n">
        <v>0</v>
      </c>
      <c r="X5151" s="55" t="n">
        <f aca="false">IF(I5151="Male",0,1)</f>
        <v>1</v>
      </c>
      <c r="Y5151" s="55" t="n">
        <f aca="false">IF(OR(I5151="DNB",I5151="Dry DNB"),1,0)</f>
        <v>0</v>
      </c>
      <c r="Z5151" s="0" t="str">
        <f aca="false">IF(ISNUMBER(W5151),A5151-W5151,"")</f>
        <v/>
      </c>
      <c r="AA5151" s="55" t="n">
        <f aca="false">MATCH(A5151,DATAS,0)</f>
        <v>2</v>
      </c>
      <c r="AB5151" s="55" t="n">
        <f aca="false">IF(AND(E5151&gt;0,OR(AND(B5151&gt;=1,B5151&lt;=6),B5151=10)),1,0)</f>
        <v>0</v>
      </c>
      <c r="AC5151" s="55" t="n">
        <f aca="false">IF(AND(E5151&gt;0,B5151=10),1,0)</f>
        <v>0</v>
      </c>
      <c r="AD5151" s="55" t="n">
        <f aca="false">IF(AND(C5150=C5151,AA5150=AA5151-1),AB5150,"")</f>
        <v>0</v>
      </c>
      <c r="AE5151" s="55" t="n">
        <f aca="false">IF(AND(C5150=C5151,AA5150=AA5151-1),AC5150,"")</f>
        <v>0</v>
      </c>
      <c r="AF5151" s="55" t="n">
        <f aca="false">IF(AA5151=1,"",IF(AND(AB5151=1,AD5151&lt;&gt;1),1,0))</f>
        <v>0</v>
      </c>
      <c r="AG5151" s="55" t="n">
        <f aca="false">IF(AA5151=1,"",IF(AND(AC5151=1,AE5151&lt;&gt;1),1,0))</f>
        <v>0</v>
      </c>
      <c r="AH5151" s="60" t="str">
        <f aca="false">IF(AND(E5151&gt;0,AA5151&lt;2,NOT(AND(C5152=C5151,AA5152=AA5151+1))),INDEX(DATAS,AA5151+1),"")</f>
        <v/>
      </c>
      <c r="AI5151" s="60" t="str">
        <f aca="false">IF(AND(AC5151=1,AA5151&lt;2),IF(AND(C5152=C5151,AA5152=AA5151+1),IF(AC5152=1,"",INDEX(DATAS,AA5151+1)),INDEX(DATAS,AA5151+1)),"")</f>
        <v/>
      </c>
    </row>
    <row r="5152" customFormat="false" ht="15" hidden="false" customHeight="false" outlineLevel="0" collapsed="false">
      <c r="A5152" s="60" t="n">
        <v>46309</v>
      </c>
      <c r="B5152" s="0" t="n">
        <v>13</v>
      </c>
      <c r="C5152" s="0" t="n">
        <v>6923</v>
      </c>
      <c r="E5152" s="0" t="n">
        <v>0</v>
      </c>
      <c r="F5152" s="55" t="s">
        <v>1332</v>
      </c>
      <c r="I5152" s="55" t="s">
        <v>177</v>
      </c>
      <c r="U5152" s="0" t="n">
        <v>406</v>
      </c>
      <c r="V5152" s="0" t="n">
        <v>0</v>
      </c>
      <c r="X5152" s="55" t="n">
        <f aca="false">IF(I5152="Male",0,1)</f>
        <v>1</v>
      </c>
      <c r="Y5152" s="55" t="n">
        <f aca="false">IF(OR(I5152="DNB",I5152="Dry DNB"),1,0)</f>
        <v>0</v>
      </c>
      <c r="Z5152" s="0" t="str">
        <f aca="false">IF(ISNUMBER(W5152),A5152-W5152,"")</f>
        <v/>
      </c>
      <c r="AA5152" s="55" t="n">
        <f aca="false">MATCH(A5152,DATAS,0)</f>
        <v>1</v>
      </c>
      <c r="AB5152" s="55" t="n">
        <f aca="false">IF(AND(E5152&gt;0,OR(AND(B5152&gt;=1,B5152&lt;=6),B5152=10)),1,0)</f>
        <v>0</v>
      </c>
      <c r="AC5152" s="55" t="n">
        <f aca="false">IF(AND(E5152&gt;0,B5152=10),1,0)</f>
        <v>0</v>
      </c>
      <c r="AD5152" s="0" t="str">
        <f aca="false">IF(AND(C5151=C5152,AA5151=AA5152-1),AB5151,"")</f>
        <v/>
      </c>
      <c r="AE5152" s="0" t="str">
        <f aca="false">IF(AND(C5151=C5152,AA5151=AA5152-1),AC5151,"")</f>
        <v/>
      </c>
      <c r="AF5152" s="0" t="str">
        <f aca="false">IF(AA5152=1,"",IF(AND(AB5152=1,AD5152&lt;&gt;1),1,0))</f>
        <v/>
      </c>
      <c r="AG5152" s="0" t="str">
        <f aca="false">IF(AA5152=1,"",IF(AND(AC5152=1,AE5152&lt;&gt;1),1,0))</f>
        <v/>
      </c>
      <c r="AH5152" s="60" t="str">
        <f aca="false">IF(AND(E5152&gt;0,AA5152&lt;2,NOT(AND(C5153=C5152,AA5153=AA5152+1))),INDEX(DATAS,AA5152+1),"")</f>
        <v/>
      </c>
      <c r="AI5152" s="60" t="str">
        <f aca="false">IF(AND(AC5152=1,AA5152&lt;2),IF(AND(C5153=C5152,AA5153=AA5152+1),IF(AC5153=1,"",INDEX(DATAS,AA5152+1)),INDEX(DATAS,AA5152+1)),"")</f>
        <v/>
      </c>
    </row>
    <row r="5153" customFormat="false" ht="15" hidden="false" customHeight="false" outlineLevel="0" collapsed="false">
      <c r="A5153" s="60" t="n">
        <v>46310</v>
      </c>
      <c r="B5153" s="0" t="n">
        <v>13</v>
      </c>
      <c r="C5153" s="0" t="n">
        <v>6923</v>
      </c>
      <c r="E5153" s="0" t="n">
        <v>0</v>
      </c>
      <c r="F5153" s="55" t="s">
        <v>1332</v>
      </c>
      <c r="I5153" s="55" t="s">
        <v>177</v>
      </c>
      <c r="U5153" s="0" t="n">
        <v>407</v>
      </c>
      <c r="V5153" s="0" t="n">
        <v>0</v>
      </c>
      <c r="X5153" s="55" t="n">
        <f aca="false">IF(I5153="Male",0,1)</f>
        <v>1</v>
      </c>
      <c r="Y5153" s="55" t="n">
        <f aca="false">IF(OR(I5153="DNB",I5153="Dry DNB"),1,0)</f>
        <v>0</v>
      </c>
      <c r="Z5153" s="0" t="str">
        <f aca="false">IF(ISNUMBER(W5153),A5153-W5153,"")</f>
        <v/>
      </c>
      <c r="AA5153" s="55" t="n">
        <f aca="false">MATCH(A5153,DATAS,0)</f>
        <v>2</v>
      </c>
      <c r="AB5153" s="55" t="n">
        <f aca="false">IF(AND(E5153&gt;0,OR(AND(B5153&gt;=1,B5153&lt;=6),B5153=10)),1,0)</f>
        <v>0</v>
      </c>
      <c r="AC5153" s="55" t="n">
        <f aca="false">IF(AND(E5153&gt;0,B5153=10),1,0)</f>
        <v>0</v>
      </c>
      <c r="AD5153" s="55" t="n">
        <f aca="false">IF(AND(C5152=C5153,AA5152=AA5153-1),AB5152,"")</f>
        <v>0</v>
      </c>
      <c r="AE5153" s="55" t="n">
        <f aca="false">IF(AND(C5152=C5153,AA5152=AA5153-1),AC5152,"")</f>
        <v>0</v>
      </c>
      <c r="AF5153" s="55" t="n">
        <f aca="false">IF(AA5153=1,"",IF(AND(AB5153=1,AD5153&lt;&gt;1),1,0))</f>
        <v>0</v>
      </c>
      <c r="AG5153" s="55" t="n">
        <f aca="false">IF(AA5153=1,"",IF(AND(AC5153=1,AE5153&lt;&gt;1),1,0))</f>
        <v>0</v>
      </c>
      <c r="AH5153" s="60" t="str">
        <f aca="false">IF(AND(E5153&gt;0,AA5153&lt;2,NOT(AND(C5154=C5153,AA5154=AA5153+1))),INDEX(DATAS,AA5153+1),"")</f>
        <v/>
      </c>
      <c r="AI5153" s="60" t="str">
        <f aca="false">IF(AND(AC5153=1,AA5153&lt;2),IF(AND(C5154=C5153,AA5154=AA5153+1),IF(AC5154=1,"",INDEX(DATAS,AA5153+1)),INDEX(DATAS,AA5153+1)),"")</f>
        <v/>
      </c>
    </row>
    <row r="5154" customFormat="false" ht="15" hidden="false" customHeight="false" outlineLevel="0" collapsed="false">
      <c r="A5154" s="60" t="n">
        <v>46309</v>
      </c>
      <c r="B5154" s="0" t="n">
        <v>11</v>
      </c>
      <c r="C5154" s="0" t="n">
        <v>6924</v>
      </c>
      <c r="E5154" s="0" t="n">
        <v>0</v>
      </c>
      <c r="F5154" s="55" t="s">
        <v>1333</v>
      </c>
      <c r="I5154" s="55" t="s">
        <v>187</v>
      </c>
      <c r="U5154" s="0" t="n">
        <v>405</v>
      </c>
      <c r="V5154" s="0" t="n">
        <v>1</v>
      </c>
      <c r="W5154" s="60" t="n">
        <v>46302</v>
      </c>
      <c r="X5154" s="55" t="n">
        <f aca="false">IF(I5154="Male",0,1)</f>
        <v>1</v>
      </c>
      <c r="Y5154" s="55" t="n">
        <f aca="false">IF(OR(I5154="DNB",I5154="Dry DNB"),1,0)</f>
        <v>0</v>
      </c>
      <c r="Z5154" s="55" t="n">
        <f aca="false">IF(ISNUMBER(W5154),A5154-W5154,"")</f>
        <v>7</v>
      </c>
      <c r="AA5154" s="55" t="n">
        <f aca="false">MATCH(A5154,DATAS,0)</f>
        <v>1</v>
      </c>
      <c r="AB5154" s="55" t="n">
        <f aca="false">IF(AND(E5154&gt;0,OR(AND(B5154&gt;=1,B5154&lt;=6),B5154=10)),1,0)</f>
        <v>0</v>
      </c>
      <c r="AC5154" s="55" t="n">
        <f aca="false">IF(AND(E5154&gt;0,B5154=10),1,0)</f>
        <v>0</v>
      </c>
      <c r="AD5154" s="0" t="str">
        <f aca="false">IF(AND(C5153=C5154,AA5153=AA5154-1),AB5153,"")</f>
        <v/>
      </c>
      <c r="AE5154" s="0" t="str">
        <f aca="false">IF(AND(C5153=C5154,AA5153=AA5154-1),AC5153,"")</f>
        <v/>
      </c>
      <c r="AF5154" s="0" t="str">
        <f aca="false">IF(AA5154=1,"",IF(AND(AB5154=1,AD5154&lt;&gt;1),1,0))</f>
        <v/>
      </c>
      <c r="AG5154" s="0" t="str">
        <f aca="false">IF(AA5154=1,"",IF(AND(AC5154=1,AE5154&lt;&gt;1),1,0))</f>
        <v/>
      </c>
      <c r="AH5154" s="60" t="str">
        <f aca="false">IF(AND(E5154&gt;0,AA5154&lt;2,NOT(AND(C5155=C5154,AA5155=AA5154+1))),INDEX(DATAS,AA5154+1),"")</f>
        <v/>
      </c>
      <c r="AI5154" s="60" t="str">
        <f aca="false">IF(AND(AC5154=1,AA5154&lt;2),IF(AND(C5155=C5154,AA5155=AA5154+1),IF(AC5155=1,"",INDEX(DATAS,AA5154+1)),INDEX(DATAS,AA5154+1)),"")</f>
        <v/>
      </c>
    </row>
    <row r="5155" customFormat="false" ht="15" hidden="false" customHeight="false" outlineLevel="0" collapsed="false">
      <c r="A5155" s="60" t="n">
        <v>46310</v>
      </c>
      <c r="B5155" s="0" t="n">
        <v>11</v>
      </c>
      <c r="C5155" s="0" t="n">
        <v>6924</v>
      </c>
      <c r="E5155" s="0" t="n">
        <v>0</v>
      </c>
      <c r="F5155" s="55" t="s">
        <v>1333</v>
      </c>
      <c r="I5155" s="55" t="s">
        <v>187</v>
      </c>
      <c r="U5155" s="0" t="n">
        <v>406</v>
      </c>
      <c r="V5155" s="0" t="n">
        <v>1</v>
      </c>
      <c r="W5155" s="60" t="n">
        <v>46302</v>
      </c>
      <c r="X5155" s="55" t="n">
        <f aca="false">IF(I5155="Male",0,1)</f>
        <v>1</v>
      </c>
      <c r="Y5155" s="55" t="n">
        <f aca="false">IF(OR(I5155="DNB",I5155="Dry DNB"),1,0)</f>
        <v>0</v>
      </c>
      <c r="Z5155" s="55" t="n">
        <f aca="false">IF(ISNUMBER(W5155),A5155-W5155,"")</f>
        <v>8</v>
      </c>
      <c r="AA5155" s="55" t="n">
        <f aca="false">MATCH(A5155,DATAS,0)</f>
        <v>2</v>
      </c>
      <c r="AB5155" s="55" t="n">
        <f aca="false">IF(AND(E5155&gt;0,OR(AND(B5155&gt;=1,B5155&lt;=6),B5155=10)),1,0)</f>
        <v>0</v>
      </c>
      <c r="AC5155" s="55" t="n">
        <f aca="false">IF(AND(E5155&gt;0,B5155=10),1,0)</f>
        <v>0</v>
      </c>
      <c r="AD5155" s="55" t="n">
        <f aca="false">IF(AND(C5154=C5155,AA5154=AA5155-1),AB5154,"")</f>
        <v>0</v>
      </c>
      <c r="AE5155" s="55" t="n">
        <f aca="false">IF(AND(C5154=C5155,AA5154=AA5155-1),AC5154,"")</f>
        <v>0</v>
      </c>
      <c r="AF5155" s="55" t="n">
        <f aca="false">IF(AA5155=1,"",IF(AND(AB5155=1,AD5155&lt;&gt;1),1,0))</f>
        <v>0</v>
      </c>
      <c r="AG5155" s="55" t="n">
        <f aca="false">IF(AA5155=1,"",IF(AND(AC5155=1,AE5155&lt;&gt;1),1,0))</f>
        <v>0</v>
      </c>
      <c r="AH5155" s="60" t="str">
        <f aca="false">IF(AND(E5155&gt;0,AA5155&lt;2,NOT(AND(C5156=C5155,AA5156=AA5155+1))),INDEX(DATAS,AA5155+1),"")</f>
        <v/>
      </c>
      <c r="AI5155" s="60" t="str">
        <f aca="false">IF(AND(AC5155=1,AA5155&lt;2),IF(AND(C5156=C5155,AA5156=AA5155+1),IF(AC5156=1,"",INDEX(DATAS,AA5155+1)),INDEX(DATAS,AA5155+1)),"")</f>
        <v/>
      </c>
    </row>
    <row r="5156" customFormat="false" ht="15" hidden="false" customHeight="false" outlineLevel="0" collapsed="false">
      <c r="A5156" s="60" t="n">
        <v>46309</v>
      </c>
      <c r="B5156" s="0" t="n">
        <v>11</v>
      </c>
      <c r="C5156" s="0" t="n">
        <v>6925</v>
      </c>
      <c r="E5156" s="0" t="n">
        <v>0</v>
      </c>
      <c r="F5156" s="55" t="s">
        <v>1333</v>
      </c>
      <c r="I5156" s="55" t="s">
        <v>187</v>
      </c>
      <c r="U5156" s="0" t="n">
        <v>405</v>
      </c>
      <c r="V5156" s="0" t="n">
        <v>1</v>
      </c>
      <c r="W5156" s="60" t="n">
        <v>46303</v>
      </c>
      <c r="X5156" s="55" t="n">
        <f aca="false">IF(I5156="Male",0,1)</f>
        <v>1</v>
      </c>
      <c r="Y5156" s="55" t="n">
        <f aca="false">IF(OR(I5156="DNB",I5156="Dry DNB"),1,0)</f>
        <v>0</v>
      </c>
      <c r="Z5156" s="55" t="n">
        <f aca="false">IF(ISNUMBER(W5156),A5156-W5156,"")</f>
        <v>6</v>
      </c>
      <c r="AA5156" s="55" t="n">
        <f aca="false">MATCH(A5156,DATAS,0)</f>
        <v>1</v>
      </c>
      <c r="AB5156" s="55" t="n">
        <f aca="false">IF(AND(E5156&gt;0,OR(AND(B5156&gt;=1,B5156&lt;=6),B5156=10)),1,0)</f>
        <v>0</v>
      </c>
      <c r="AC5156" s="55" t="n">
        <f aca="false">IF(AND(E5156&gt;0,B5156=10),1,0)</f>
        <v>0</v>
      </c>
      <c r="AD5156" s="0" t="str">
        <f aca="false">IF(AND(C5155=C5156,AA5155=AA5156-1),AB5155,"")</f>
        <v/>
      </c>
      <c r="AE5156" s="0" t="str">
        <f aca="false">IF(AND(C5155=C5156,AA5155=AA5156-1),AC5155,"")</f>
        <v/>
      </c>
      <c r="AF5156" s="0" t="str">
        <f aca="false">IF(AA5156=1,"",IF(AND(AB5156=1,AD5156&lt;&gt;1),1,0))</f>
        <v/>
      </c>
      <c r="AG5156" s="0" t="str">
        <f aca="false">IF(AA5156=1,"",IF(AND(AC5156=1,AE5156&lt;&gt;1),1,0))</f>
        <v/>
      </c>
      <c r="AH5156" s="60" t="str">
        <f aca="false">IF(AND(E5156&gt;0,AA5156&lt;2,NOT(AND(C5157=C5156,AA5157=AA5156+1))),INDEX(DATAS,AA5156+1),"")</f>
        <v/>
      </c>
      <c r="AI5156" s="60" t="str">
        <f aca="false">IF(AND(AC5156=1,AA5156&lt;2),IF(AND(C5157=C5156,AA5157=AA5156+1),IF(AC5157=1,"",INDEX(DATAS,AA5156+1)),INDEX(DATAS,AA5156+1)),"")</f>
        <v/>
      </c>
    </row>
    <row r="5157" customFormat="false" ht="15" hidden="false" customHeight="false" outlineLevel="0" collapsed="false">
      <c r="A5157" s="60" t="n">
        <v>46310</v>
      </c>
      <c r="B5157" s="0" t="n">
        <v>11</v>
      </c>
      <c r="C5157" s="0" t="n">
        <v>6925</v>
      </c>
      <c r="E5157" s="0" t="n">
        <v>0</v>
      </c>
      <c r="F5157" s="55" t="s">
        <v>1333</v>
      </c>
      <c r="I5157" s="55" t="s">
        <v>187</v>
      </c>
      <c r="U5157" s="0" t="n">
        <v>406</v>
      </c>
      <c r="V5157" s="0" t="n">
        <v>1</v>
      </c>
      <c r="W5157" s="60" t="n">
        <v>46303</v>
      </c>
      <c r="X5157" s="55" t="n">
        <f aca="false">IF(I5157="Male",0,1)</f>
        <v>1</v>
      </c>
      <c r="Y5157" s="55" t="n">
        <f aca="false">IF(OR(I5157="DNB",I5157="Dry DNB"),1,0)</f>
        <v>0</v>
      </c>
      <c r="Z5157" s="55" t="n">
        <f aca="false">IF(ISNUMBER(W5157),A5157-W5157,"")</f>
        <v>7</v>
      </c>
      <c r="AA5157" s="55" t="n">
        <f aca="false">MATCH(A5157,DATAS,0)</f>
        <v>2</v>
      </c>
      <c r="AB5157" s="55" t="n">
        <f aca="false">IF(AND(E5157&gt;0,OR(AND(B5157&gt;=1,B5157&lt;=6),B5157=10)),1,0)</f>
        <v>0</v>
      </c>
      <c r="AC5157" s="55" t="n">
        <f aca="false">IF(AND(E5157&gt;0,B5157=10),1,0)</f>
        <v>0</v>
      </c>
      <c r="AD5157" s="55" t="n">
        <f aca="false">IF(AND(C5156=C5157,AA5156=AA5157-1),AB5156,"")</f>
        <v>0</v>
      </c>
      <c r="AE5157" s="55" t="n">
        <f aca="false">IF(AND(C5156=C5157,AA5156=AA5157-1),AC5156,"")</f>
        <v>0</v>
      </c>
      <c r="AF5157" s="55" t="n">
        <f aca="false">IF(AA5157=1,"",IF(AND(AB5157=1,AD5157&lt;&gt;1),1,0))</f>
        <v>0</v>
      </c>
      <c r="AG5157" s="55" t="n">
        <f aca="false">IF(AA5157=1,"",IF(AND(AC5157=1,AE5157&lt;&gt;1),1,0))</f>
        <v>0</v>
      </c>
      <c r="AH5157" s="60" t="str">
        <f aca="false">IF(AND(E5157&gt;0,AA5157&lt;2,NOT(AND(C5158=C5157,AA5158=AA5157+1))),INDEX(DATAS,AA5157+1),"")</f>
        <v/>
      </c>
      <c r="AI5157" s="60" t="str">
        <f aca="false">IF(AND(AC5157=1,AA5157&lt;2),IF(AND(C5158=C5157,AA5158=AA5157+1),IF(AC5158=1,"",INDEX(DATAS,AA5157+1)),INDEX(DATAS,AA5157+1)),"")</f>
        <v/>
      </c>
    </row>
    <row r="5158" customFormat="false" ht="15" hidden="false" customHeight="false" outlineLevel="0" collapsed="false">
      <c r="A5158" s="60" t="n">
        <v>46309</v>
      </c>
      <c r="B5158" s="0" t="n">
        <v>11</v>
      </c>
      <c r="C5158" s="0" t="n">
        <v>6926</v>
      </c>
      <c r="E5158" s="0" t="n">
        <v>0</v>
      </c>
      <c r="F5158" s="55" t="s">
        <v>1333</v>
      </c>
      <c r="I5158" s="55" t="s">
        <v>187</v>
      </c>
      <c r="U5158" s="0" t="n">
        <v>405</v>
      </c>
      <c r="V5158" s="0" t="n">
        <v>1</v>
      </c>
      <c r="W5158" s="60" t="n">
        <v>46303</v>
      </c>
      <c r="X5158" s="55" t="n">
        <f aca="false">IF(I5158="Male",0,1)</f>
        <v>1</v>
      </c>
      <c r="Y5158" s="55" t="n">
        <f aca="false">IF(OR(I5158="DNB",I5158="Dry DNB"),1,0)</f>
        <v>0</v>
      </c>
      <c r="Z5158" s="55" t="n">
        <f aca="false">IF(ISNUMBER(W5158),A5158-W5158,"")</f>
        <v>6</v>
      </c>
      <c r="AA5158" s="55" t="n">
        <f aca="false">MATCH(A5158,DATAS,0)</f>
        <v>1</v>
      </c>
      <c r="AB5158" s="55" t="n">
        <f aca="false">IF(AND(E5158&gt;0,OR(AND(B5158&gt;=1,B5158&lt;=6),B5158=10)),1,0)</f>
        <v>0</v>
      </c>
      <c r="AC5158" s="55" t="n">
        <f aca="false">IF(AND(E5158&gt;0,B5158=10),1,0)</f>
        <v>0</v>
      </c>
      <c r="AD5158" s="0" t="str">
        <f aca="false">IF(AND(C5157=C5158,AA5157=AA5158-1),AB5157,"")</f>
        <v/>
      </c>
      <c r="AE5158" s="0" t="str">
        <f aca="false">IF(AND(C5157=C5158,AA5157=AA5158-1),AC5157,"")</f>
        <v/>
      </c>
      <c r="AF5158" s="0" t="str">
        <f aca="false">IF(AA5158=1,"",IF(AND(AB5158=1,AD5158&lt;&gt;1),1,0))</f>
        <v/>
      </c>
      <c r="AG5158" s="0" t="str">
        <f aca="false">IF(AA5158=1,"",IF(AND(AC5158=1,AE5158&lt;&gt;1),1,0))</f>
        <v/>
      </c>
      <c r="AH5158" s="60" t="str">
        <f aca="false">IF(AND(E5158&gt;0,AA5158&lt;2,NOT(AND(C5159=C5158,AA5159=AA5158+1))),INDEX(DATAS,AA5158+1),"")</f>
        <v/>
      </c>
      <c r="AI5158" s="60" t="str">
        <f aca="false">IF(AND(AC5158=1,AA5158&lt;2),IF(AND(C5159=C5158,AA5159=AA5158+1),IF(AC5159=1,"",INDEX(DATAS,AA5158+1)),INDEX(DATAS,AA5158+1)),"")</f>
        <v/>
      </c>
    </row>
    <row r="5159" customFormat="false" ht="15" hidden="false" customHeight="false" outlineLevel="0" collapsed="false">
      <c r="A5159" s="60" t="n">
        <v>46310</v>
      </c>
      <c r="B5159" s="0" t="n">
        <v>11</v>
      </c>
      <c r="C5159" s="0" t="n">
        <v>6926</v>
      </c>
      <c r="E5159" s="0" t="n">
        <v>0</v>
      </c>
      <c r="F5159" s="55" t="s">
        <v>1333</v>
      </c>
      <c r="I5159" s="55" t="s">
        <v>187</v>
      </c>
      <c r="U5159" s="0" t="n">
        <v>406</v>
      </c>
      <c r="V5159" s="0" t="n">
        <v>1</v>
      </c>
      <c r="W5159" s="60" t="n">
        <v>46303</v>
      </c>
      <c r="X5159" s="55" t="n">
        <f aca="false">IF(I5159="Male",0,1)</f>
        <v>1</v>
      </c>
      <c r="Y5159" s="55" t="n">
        <f aca="false">IF(OR(I5159="DNB",I5159="Dry DNB"),1,0)</f>
        <v>0</v>
      </c>
      <c r="Z5159" s="55" t="n">
        <f aca="false">IF(ISNUMBER(W5159),A5159-W5159,"")</f>
        <v>7</v>
      </c>
      <c r="AA5159" s="55" t="n">
        <f aca="false">MATCH(A5159,DATAS,0)</f>
        <v>2</v>
      </c>
      <c r="AB5159" s="55" t="n">
        <f aca="false">IF(AND(E5159&gt;0,OR(AND(B5159&gt;=1,B5159&lt;=6),B5159=10)),1,0)</f>
        <v>0</v>
      </c>
      <c r="AC5159" s="55" t="n">
        <f aca="false">IF(AND(E5159&gt;0,B5159=10),1,0)</f>
        <v>0</v>
      </c>
      <c r="AD5159" s="55" t="n">
        <f aca="false">IF(AND(C5158=C5159,AA5158=AA5159-1),AB5158,"")</f>
        <v>0</v>
      </c>
      <c r="AE5159" s="55" t="n">
        <f aca="false">IF(AND(C5158=C5159,AA5158=AA5159-1),AC5158,"")</f>
        <v>0</v>
      </c>
      <c r="AF5159" s="55" t="n">
        <f aca="false">IF(AA5159=1,"",IF(AND(AB5159=1,AD5159&lt;&gt;1),1,0))</f>
        <v>0</v>
      </c>
      <c r="AG5159" s="55" t="n">
        <f aca="false">IF(AA5159=1,"",IF(AND(AC5159=1,AE5159&lt;&gt;1),1,0))</f>
        <v>0</v>
      </c>
      <c r="AH5159" s="60" t="str">
        <f aca="false">IF(AND(E5159&gt;0,AA5159&lt;2,NOT(AND(C5160=C5159,AA5160=AA5159+1))),INDEX(DATAS,AA5159+1),"")</f>
        <v/>
      </c>
      <c r="AI5159" s="60" t="str">
        <f aca="false">IF(AND(AC5159=1,AA5159&lt;2),IF(AND(C5160=C5159,AA5160=AA5159+1),IF(AC5160=1,"",INDEX(DATAS,AA5159+1)),INDEX(DATAS,AA5159+1)),"")</f>
        <v/>
      </c>
    </row>
    <row r="5160" customFormat="false" ht="15" hidden="false" customHeight="false" outlineLevel="0" collapsed="false">
      <c r="A5160" s="60" t="n">
        <v>46309</v>
      </c>
      <c r="B5160" s="0" t="n">
        <v>13</v>
      </c>
      <c r="C5160" s="0" t="n">
        <v>6927</v>
      </c>
      <c r="E5160" s="0" t="n">
        <v>0</v>
      </c>
      <c r="F5160" s="55" t="s">
        <v>1334</v>
      </c>
      <c r="I5160" s="55" t="s">
        <v>177</v>
      </c>
      <c r="U5160" s="0" t="n">
        <v>403</v>
      </c>
      <c r="V5160" s="0" t="n">
        <v>0</v>
      </c>
      <c r="X5160" s="55" t="n">
        <f aca="false">IF(I5160="Male",0,1)</f>
        <v>1</v>
      </c>
      <c r="Y5160" s="55" t="n">
        <f aca="false">IF(OR(I5160="DNB",I5160="Dry DNB"),1,0)</f>
        <v>0</v>
      </c>
      <c r="Z5160" s="0" t="str">
        <f aca="false">IF(ISNUMBER(W5160),A5160-W5160,"")</f>
        <v/>
      </c>
      <c r="AA5160" s="55" t="n">
        <f aca="false">MATCH(A5160,DATAS,0)</f>
        <v>1</v>
      </c>
      <c r="AB5160" s="55" t="n">
        <f aca="false">IF(AND(E5160&gt;0,OR(AND(B5160&gt;=1,B5160&lt;=6),B5160=10)),1,0)</f>
        <v>0</v>
      </c>
      <c r="AC5160" s="55" t="n">
        <f aca="false">IF(AND(E5160&gt;0,B5160=10),1,0)</f>
        <v>0</v>
      </c>
      <c r="AD5160" s="0" t="str">
        <f aca="false">IF(AND(C5159=C5160,AA5159=AA5160-1),AB5159,"")</f>
        <v/>
      </c>
      <c r="AE5160" s="0" t="str">
        <f aca="false">IF(AND(C5159=C5160,AA5159=AA5160-1),AC5159,"")</f>
        <v/>
      </c>
      <c r="AF5160" s="0" t="str">
        <f aca="false">IF(AA5160=1,"",IF(AND(AB5160=1,AD5160&lt;&gt;1),1,0))</f>
        <v/>
      </c>
      <c r="AG5160" s="0" t="str">
        <f aca="false">IF(AA5160=1,"",IF(AND(AC5160=1,AE5160&lt;&gt;1),1,0))</f>
        <v/>
      </c>
      <c r="AH5160" s="60" t="str">
        <f aca="false">IF(AND(E5160&gt;0,AA5160&lt;2,NOT(AND(C5161=C5160,AA5161=AA5160+1))),INDEX(DATAS,AA5160+1),"")</f>
        <v/>
      </c>
      <c r="AI5160" s="60" t="str">
        <f aca="false">IF(AND(AC5160=1,AA5160&lt;2),IF(AND(C5161=C5160,AA5161=AA5160+1),IF(AC5161=1,"",INDEX(DATAS,AA5160+1)),INDEX(DATAS,AA5160+1)),"")</f>
        <v/>
      </c>
    </row>
    <row r="5161" customFormat="false" ht="15" hidden="false" customHeight="false" outlineLevel="0" collapsed="false">
      <c r="A5161" s="60" t="n">
        <v>46310</v>
      </c>
      <c r="B5161" s="0" t="n">
        <v>13</v>
      </c>
      <c r="C5161" s="0" t="n">
        <v>6927</v>
      </c>
      <c r="E5161" s="0" t="n">
        <v>0</v>
      </c>
      <c r="F5161" s="55" t="s">
        <v>1334</v>
      </c>
      <c r="I5161" s="55" t="s">
        <v>177</v>
      </c>
      <c r="U5161" s="0" t="n">
        <v>404</v>
      </c>
      <c r="V5161" s="0" t="n">
        <v>0</v>
      </c>
      <c r="X5161" s="55" t="n">
        <f aca="false">IF(I5161="Male",0,1)</f>
        <v>1</v>
      </c>
      <c r="Y5161" s="55" t="n">
        <f aca="false">IF(OR(I5161="DNB",I5161="Dry DNB"),1,0)</f>
        <v>0</v>
      </c>
      <c r="Z5161" s="0" t="str">
        <f aca="false">IF(ISNUMBER(W5161),A5161-W5161,"")</f>
        <v/>
      </c>
      <c r="AA5161" s="55" t="n">
        <f aca="false">MATCH(A5161,DATAS,0)</f>
        <v>2</v>
      </c>
      <c r="AB5161" s="55" t="n">
        <f aca="false">IF(AND(E5161&gt;0,OR(AND(B5161&gt;=1,B5161&lt;=6),B5161=10)),1,0)</f>
        <v>0</v>
      </c>
      <c r="AC5161" s="55" t="n">
        <f aca="false">IF(AND(E5161&gt;0,B5161=10),1,0)</f>
        <v>0</v>
      </c>
      <c r="AD5161" s="55" t="n">
        <f aca="false">IF(AND(C5160=C5161,AA5160=AA5161-1),AB5160,"")</f>
        <v>0</v>
      </c>
      <c r="AE5161" s="55" t="n">
        <f aca="false">IF(AND(C5160=C5161,AA5160=AA5161-1),AC5160,"")</f>
        <v>0</v>
      </c>
      <c r="AF5161" s="55" t="n">
        <f aca="false">IF(AA5161=1,"",IF(AND(AB5161=1,AD5161&lt;&gt;1),1,0))</f>
        <v>0</v>
      </c>
      <c r="AG5161" s="55" t="n">
        <f aca="false">IF(AA5161=1,"",IF(AND(AC5161=1,AE5161&lt;&gt;1),1,0))</f>
        <v>0</v>
      </c>
      <c r="AH5161" s="60" t="str">
        <f aca="false">IF(AND(E5161&gt;0,AA5161&lt;2,NOT(AND(C5162=C5161,AA5162=AA5161+1))),INDEX(DATAS,AA5161+1),"")</f>
        <v/>
      </c>
      <c r="AI5161" s="60" t="str">
        <f aca="false">IF(AND(AC5161=1,AA5161&lt;2),IF(AND(C5162=C5161,AA5162=AA5161+1),IF(AC5162=1,"",INDEX(DATAS,AA5161+1)),INDEX(DATAS,AA5161+1)),"")</f>
        <v/>
      </c>
    </row>
    <row r="5162" customFormat="false" ht="15" hidden="false" customHeight="false" outlineLevel="0" collapsed="false">
      <c r="A5162" s="60" t="n">
        <v>46309</v>
      </c>
      <c r="B5162" s="0" t="n">
        <v>13</v>
      </c>
      <c r="C5162" s="0" t="n">
        <v>6928</v>
      </c>
      <c r="E5162" s="0" t="n">
        <v>0</v>
      </c>
      <c r="F5162" s="55" t="s">
        <v>1335</v>
      </c>
      <c r="I5162" s="55" t="s">
        <v>177</v>
      </c>
      <c r="U5162" s="0" t="n">
        <v>402</v>
      </c>
      <c r="V5162" s="0" t="n">
        <v>0</v>
      </c>
      <c r="X5162" s="55" t="n">
        <f aca="false">IF(I5162="Male",0,1)</f>
        <v>1</v>
      </c>
      <c r="Y5162" s="55" t="n">
        <f aca="false">IF(OR(I5162="DNB",I5162="Dry DNB"),1,0)</f>
        <v>0</v>
      </c>
      <c r="Z5162" s="0" t="str">
        <f aca="false">IF(ISNUMBER(W5162),A5162-W5162,"")</f>
        <v/>
      </c>
      <c r="AA5162" s="55" t="n">
        <f aca="false">MATCH(A5162,DATAS,0)</f>
        <v>1</v>
      </c>
      <c r="AB5162" s="55" t="n">
        <f aca="false">IF(AND(E5162&gt;0,OR(AND(B5162&gt;=1,B5162&lt;=6),B5162=10)),1,0)</f>
        <v>0</v>
      </c>
      <c r="AC5162" s="55" t="n">
        <f aca="false">IF(AND(E5162&gt;0,B5162=10),1,0)</f>
        <v>0</v>
      </c>
      <c r="AD5162" s="0" t="str">
        <f aca="false">IF(AND(C5161=C5162,AA5161=AA5162-1),AB5161,"")</f>
        <v/>
      </c>
      <c r="AE5162" s="0" t="str">
        <f aca="false">IF(AND(C5161=C5162,AA5161=AA5162-1),AC5161,"")</f>
        <v/>
      </c>
      <c r="AF5162" s="0" t="str">
        <f aca="false">IF(AA5162=1,"",IF(AND(AB5162=1,AD5162&lt;&gt;1),1,0))</f>
        <v/>
      </c>
      <c r="AG5162" s="0" t="str">
        <f aca="false">IF(AA5162=1,"",IF(AND(AC5162=1,AE5162&lt;&gt;1),1,0))</f>
        <v/>
      </c>
      <c r="AH5162" s="60" t="str">
        <f aca="false">IF(AND(E5162&gt;0,AA5162&lt;2,NOT(AND(C5163=C5162,AA5163=AA5162+1))),INDEX(DATAS,AA5162+1),"")</f>
        <v/>
      </c>
      <c r="AI5162" s="60" t="str">
        <f aca="false">IF(AND(AC5162=1,AA5162&lt;2),IF(AND(C5163=C5162,AA5163=AA5162+1),IF(AC5163=1,"",INDEX(DATAS,AA5162+1)),INDEX(DATAS,AA5162+1)),"")</f>
        <v/>
      </c>
    </row>
    <row r="5163" customFormat="false" ht="15" hidden="false" customHeight="false" outlineLevel="0" collapsed="false">
      <c r="A5163" s="60" t="n">
        <v>46310</v>
      </c>
      <c r="B5163" s="0" t="n">
        <v>13</v>
      </c>
      <c r="C5163" s="0" t="n">
        <v>6928</v>
      </c>
      <c r="E5163" s="0" t="n">
        <v>0</v>
      </c>
      <c r="F5163" s="55" t="s">
        <v>1335</v>
      </c>
      <c r="I5163" s="55" t="s">
        <v>177</v>
      </c>
      <c r="U5163" s="0" t="n">
        <v>403</v>
      </c>
      <c r="V5163" s="0" t="n">
        <v>0</v>
      </c>
      <c r="X5163" s="55" t="n">
        <f aca="false">IF(I5163="Male",0,1)</f>
        <v>1</v>
      </c>
      <c r="Y5163" s="55" t="n">
        <f aca="false">IF(OR(I5163="DNB",I5163="Dry DNB"),1,0)</f>
        <v>0</v>
      </c>
      <c r="Z5163" s="0" t="str">
        <f aca="false">IF(ISNUMBER(W5163),A5163-W5163,"")</f>
        <v/>
      </c>
      <c r="AA5163" s="55" t="n">
        <f aca="false">MATCH(A5163,DATAS,0)</f>
        <v>2</v>
      </c>
      <c r="AB5163" s="55" t="n">
        <f aca="false">IF(AND(E5163&gt;0,OR(AND(B5163&gt;=1,B5163&lt;=6),B5163=10)),1,0)</f>
        <v>0</v>
      </c>
      <c r="AC5163" s="55" t="n">
        <f aca="false">IF(AND(E5163&gt;0,B5163=10),1,0)</f>
        <v>0</v>
      </c>
      <c r="AD5163" s="55" t="n">
        <f aca="false">IF(AND(C5162=C5163,AA5162=AA5163-1),AB5162,"")</f>
        <v>0</v>
      </c>
      <c r="AE5163" s="55" t="n">
        <f aca="false">IF(AND(C5162=C5163,AA5162=AA5163-1),AC5162,"")</f>
        <v>0</v>
      </c>
      <c r="AF5163" s="55" t="n">
        <f aca="false">IF(AA5163=1,"",IF(AND(AB5163=1,AD5163&lt;&gt;1),1,0))</f>
        <v>0</v>
      </c>
      <c r="AG5163" s="55" t="n">
        <f aca="false">IF(AA5163=1,"",IF(AND(AC5163=1,AE5163&lt;&gt;1),1,0))</f>
        <v>0</v>
      </c>
      <c r="AH5163" s="60" t="str">
        <f aca="false">IF(AND(E5163&gt;0,AA5163&lt;2,NOT(AND(C5164=C5163,AA5164=AA5163+1))),INDEX(DATAS,AA5163+1),"")</f>
        <v/>
      </c>
      <c r="AI5163" s="60" t="str">
        <f aca="false">IF(AND(AC5163=1,AA5163&lt;2),IF(AND(C5164=C5163,AA5164=AA5163+1),IF(AC5164=1,"",INDEX(DATAS,AA5163+1)),INDEX(DATAS,AA5163+1)),"")</f>
        <v/>
      </c>
    </row>
    <row r="5164" customFormat="false" ht="15" hidden="false" customHeight="false" outlineLevel="0" collapsed="false">
      <c r="A5164" s="60" t="n">
        <v>46309</v>
      </c>
      <c r="B5164" s="0" t="n">
        <v>11</v>
      </c>
      <c r="C5164" s="0" t="n">
        <v>6929</v>
      </c>
      <c r="E5164" s="0" t="n">
        <v>0</v>
      </c>
      <c r="F5164" s="55" t="s">
        <v>1335</v>
      </c>
      <c r="I5164" s="55" t="s">
        <v>187</v>
      </c>
      <c r="U5164" s="0" t="n">
        <v>402</v>
      </c>
      <c r="V5164" s="0" t="n">
        <v>1</v>
      </c>
      <c r="W5164" s="60" t="n">
        <v>46305</v>
      </c>
      <c r="X5164" s="55" t="n">
        <f aca="false">IF(I5164="Male",0,1)</f>
        <v>1</v>
      </c>
      <c r="Y5164" s="55" t="n">
        <f aca="false">IF(OR(I5164="DNB",I5164="Dry DNB"),1,0)</f>
        <v>0</v>
      </c>
      <c r="Z5164" s="55" t="n">
        <f aca="false">IF(ISNUMBER(W5164),A5164-W5164,"")</f>
        <v>4</v>
      </c>
      <c r="AA5164" s="55" t="n">
        <f aca="false">MATCH(A5164,DATAS,0)</f>
        <v>1</v>
      </c>
      <c r="AB5164" s="55" t="n">
        <f aca="false">IF(AND(E5164&gt;0,OR(AND(B5164&gt;=1,B5164&lt;=6),B5164=10)),1,0)</f>
        <v>0</v>
      </c>
      <c r="AC5164" s="55" t="n">
        <f aca="false">IF(AND(E5164&gt;0,B5164=10),1,0)</f>
        <v>0</v>
      </c>
      <c r="AD5164" s="0" t="str">
        <f aca="false">IF(AND(C5163=C5164,AA5163=AA5164-1),AB5163,"")</f>
        <v/>
      </c>
      <c r="AE5164" s="0" t="str">
        <f aca="false">IF(AND(C5163=C5164,AA5163=AA5164-1),AC5163,"")</f>
        <v/>
      </c>
      <c r="AF5164" s="0" t="str">
        <f aca="false">IF(AA5164=1,"",IF(AND(AB5164=1,AD5164&lt;&gt;1),1,0))</f>
        <v/>
      </c>
      <c r="AG5164" s="0" t="str">
        <f aca="false">IF(AA5164=1,"",IF(AND(AC5164=1,AE5164&lt;&gt;1),1,0))</f>
        <v/>
      </c>
      <c r="AH5164" s="60" t="str">
        <f aca="false">IF(AND(E5164&gt;0,AA5164&lt;2,NOT(AND(C5165=C5164,AA5165=AA5164+1))),INDEX(DATAS,AA5164+1),"")</f>
        <v/>
      </c>
      <c r="AI5164" s="60" t="str">
        <f aca="false">IF(AND(AC5164=1,AA5164&lt;2),IF(AND(C5165=C5164,AA5165=AA5164+1),IF(AC5165=1,"",INDEX(DATAS,AA5164+1)),INDEX(DATAS,AA5164+1)),"")</f>
        <v/>
      </c>
    </row>
    <row r="5165" customFormat="false" ht="15" hidden="false" customHeight="false" outlineLevel="0" collapsed="false">
      <c r="A5165" s="60" t="n">
        <v>46310</v>
      </c>
      <c r="B5165" s="0" t="n">
        <v>11</v>
      </c>
      <c r="C5165" s="0" t="n">
        <v>6929</v>
      </c>
      <c r="E5165" s="0" t="n">
        <v>0</v>
      </c>
      <c r="F5165" s="55" t="s">
        <v>1335</v>
      </c>
      <c r="I5165" s="55" t="s">
        <v>187</v>
      </c>
      <c r="U5165" s="0" t="n">
        <v>403</v>
      </c>
      <c r="V5165" s="0" t="n">
        <v>1</v>
      </c>
      <c r="W5165" s="60" t="n">
        <v>46305</v>
      </c>
      <c r="X5165" s="55" t="n">
        <f aca="false">IF(I5165="Male",0,1)</f>
        <v>1</v>
      </c>
      <c r="Y5165" s="55" t="n">
        <f aca="false">IF(OR(I5165="DNB",I5165="Dry DNB"),1,0)</f>
        <v>0</v>
      </c>
      <c r="Z5165" s="55" t="n">
        <f aca="false">IF(ISNUMBER(W5165),A5165-W5165,"")</f>
        <v>5</v>
      </c>
      <c r="AA5165" s="55" t="n">
        <f aca="false">MATCH(A5165,DATAS,0)</f>
        <v>2</v>
      </c>
      <c r="AB5165" s="55" t="n">
        <f aca="false">IF(AND(E5165&gt;0,OR(AND(B5165&gt;=1,B5165&lt;=6),B5165=10)),1,0)</f>
        <v>0</v>
      </c>
      <c r="AC5165" s="55" t="n">
        <f aca="false">IF(AND(E5165&gt;0,B5165=10),1,0)</f>
        <v>0</v>
      </c>
      <c r="AD5165" s="55" t="n">
        <f aca="false">IF(AND(C5164=C5165,AA5164=AA5165-1),AB5164,"")</f>
        <v>0</v>
      </c>
      <c r="AE5165" s="55" t="n">
        <f aca="false">IF(AND(C5164=C5165,AA5164=AA5165-1),AC5164,"")</f>
        <v>0</v>
      </c>
      <c r="AF5165" s="55" t="n">
        <f aca="false">IF(AA5165=1,"",IF(AND(AB5165=1,AD5165&lt;&gt;1),1,0))</f>
        <v>0</v>
      </c>
      <c r="AG5165" s="55" t="n">
        <f aca="false">IF(AA5165=1,"",IF(AND(AC5165=1,AE5165&lt;&gt;1),1,0))</f>
        <v>0</v>
      </c>
      <c r="AH5165" s="60" t="str">
        <f aca="false">IF(AND(E5165&gt;0,AA5165&lt;2,NOT(AND(C5166=C5165,AA5166=AA5165+1))),INDEX(DATAS,AA5165+1),"")</f>
        <v/>
      </c>
      <c r="AI5165" s="60" t="str">
        <f aca="false">IF(AND(AC5165=1,AA5165&lt;2),IF(AND(C5166=C5165,AA5166=AA5165+1),IF(AC5166=1,"",INDEX(DATAS,AA5165+1)),INDEX(DATAS,AA5165+1)),"")</f>
        <v/>
      </c>
    </row>
    <row r="5166" customFormat="false" ht="15" hidden="false" customHeight="false" outlineLevel="0" collapsed="false">
      <c r="A5166" s="60" t="n">
        <v>46309</v>
      </c>
      <c r="B5166" s="0" t="n">
        <v>13</v>
      </c>
      <c r="C5166" s="0" t="n">
        <v>6930</v>
      </c>
      <c r="E5166" s="0" t="n">
        <v>0</v>
      </c>
      <c r="F5166" s="55" t="s">
        <v>1335</v>
      </c>
      <c r="I5166" s="55" t="s">
        <v>177</v>
      </c>
      <c r="U5166" s="0" t="n">
        <v>402</v>
      </c>
      <c r="V5166" s="0" t="n">
        <v>0</v>
      </c>
      <c r="X5166" s="55" t="n">
        <f aca="false">IF(I5166="Male",0,1)</f>
        <v>1</v>
      </c>
      <c r="Y5166" s="55" t="n">
        <f aca="false">IF(OR(I5166="DNB",I5166="Dry DNB"),1,0)</f>
        <v>0</v>
      </c>
      <c r="Z5166" s="0" t="str">
        <f aca="false">IF(ISNUMBER(W5166),A5166-W5166,"")</f>
        <v/>
      </c>
      <c r="AA5166" s="55" t="n">
        <f aca="false">MATCH(A5166,DATAS,0)</f>
        <v>1</v>
      </c>
      <c r="AB5166" s="55" t="n">
        <f aca="false">IF(AND(E5166&gt;0,OR(AND(B5166&gt;=1,B5166&lt;=6),B5166=10)),1,0)</f>
        <v>0</v>
      </c>
      <c r="AC5166" s="55" t="n">
        <f aca="false">IF(AND(E5166&gt;0,B5166=10),1,0)</f>
        <v>0</v>
      </c>
      <c r="AD5166" s="0" t="str">
        <f aca="false">IF(AND(C5165=C5166,AA5165=AA5166-1),AB5165,"")</f>
        <v/>
      </c>
      <c r="AE5166" s="0" t="str">
        <f aca="false">IF(AND(C5165=C5166,AA5165=AA5166-1),AC5165,"")</f>
        <v/>
      </c>
      <c r="AF5166" s="0" t="str">
        <f aca="false">IF(AA5166=1,"",IF(AND(AB5166=1,AD5166&lt;&gt;1),1,0))</f>
        <v/>
      </c>
      <c r="AG5166" s="0" t="str">
        <f aca="false">IF(AA5166=1,"",IF(AND(AC5166=1,AE5166&lt;&gt;1),1,0))</f>
        <v/>
      </c>
      <c r="AH5166" s="60" t="str">
        <f aca="false">IF(AND(E5166&gt;0,AA5166&lt;2,NOT(AND(C5167=C5166,AA5167=AA5166+1))),INDEX(DATAS,AA5166+1),"")</f>
        <v/>
      </c>
      <c r="AI5166" s="60" t="str">
        <f aca="false">IF(AND(AC5166=1,AA5166&lt;2),IF(AND(C5167=C5166,AA5167=AA5166+1),IF(AC5167=1,"",INDEX(DATAS,AA5166+1)),INDEX(DATAS,AA5166+1)),"")</f>
        <v/>
      </c>
    </row>
    <row r="5167" customFormat="false" ht="15" hidden="false" customHeight="false" outlineLevel="0" collapsed="false">
      <c r="A5167" s="60" t="n">
        <v>46310</v>
      </c>
      <c r="B5167" s="0" t="n">
        <v>13</v>
      </c>
      <c r="C5167" s="0" t="n">
        <v>6930</v>
      </c>
      <c r="E5167" s="0" t="n">
        <v>0</v>
      </c>
      <c r="F5167" s="55" t="s">
        <v>1335</v>
      </c>
      <c r="I5167" s="55" t="s">
        <v>177</v>
      </c>
      <c r="U5167" s="0" t="n">
        <v>403</v>
      </c>
      <c r="V5167" s="0" t="n">
        <v>0</v>
      </c>
      <c r="X5167" s="55" t="n">
        <f aca="false">IF(I5167="Male",0,1)</f>
        <v>1</v>
      </c>
      <c r="Y5167" s="55" t="n">
        <f aca="false">IF(OR(I5167="DNB",I5167="Dry DNB"),1,0)</f>
        <v>0</v>
      </c>
      <c r="Z5167" s="0" t="str">
        <f aca="false">IF(ISNUMBER(W5167),A5167-W5167,"")</f>
        <v/>
      </c>
      <c r="AA5167" s="55" t="n">
        <f aca="false">MATCH(A5167,DATAS,0)</f>
        <v>2</v>
      </c>
      <c r="AB5167" s="55" t="n">
        <f aca="false">IF(AND(E5167&gt;0,OR(AND(B5167&gt;=1,B5167&lt;=6),B5167=10)),1,0)</f>
        <v>0</v>
      </c>
      <c r="AC5167" s="55" t="n">
        <f aca="false">IF(AND(E5167&gt;0,B5167=10),1,0)</f>
        <v>0</v>
      </c>
      <c r="AD5167" s="55" t="n">
        <f aca="false">IF(AND(C5166=C5167,AA5166=AA5167-1),AB5166,"")</f>
        <v>0</v>
      </c>
      <c r="AE5167" s="55" t="n">
        <f aca="false">IF(AND(C5166=C5167,AA5166=AA5167-1),AC5166,"")</f>
        <v>0</v>
      </c>
      <c r="AF5167" s="55" t="n">
        <f aca="false">IF(AA5167=1,"",IF(AND(AB5167=1,AD5167&lt;&gt;1),1,0))</f>
        <v>0</v>
      </c>
      <c r="AG5167" s="55" t="n">
        <f aca="false">IF(AA5167=1,"",IF(AND(AC5167=1,AE5167&lt;&gt;1),1,0))</f>
        <v>0</v>
      </c>
      <c r="AH5167" s="60" t="str">
        <f aca="false">IF(AND(E5167&gt;0,AA5167&lt;2,NOT(AND(C5168=C5167,AA5168=AA5167+1))),INDEX(DATAS,AA5167+1),"")</f>
        <v/>
      </c>
      <c r="AI5167" s="60" t="str">
        <f aca="false">IF(AND(AC5167=1,AA5167&lt;2),IF(AND(C5168=C5167,AA5168=AA5167+1),IF(AC5168=1,"",INDEX(DATAS,AA5167+1)),INDEX(DATAS,AA5167+1)),"")</f>
        <v/>
      </c>
    </row>
    <row r="5168" customFormat="false" ht="15" hidden="false" customHeight="false" outlineLevel="0" collapsed="false">
      <c r="A5168" s="60" t="n">
        <v>46309</v>
      </c>
      <c r="B5168" s="0" t="n">
        <v>13</v>
      </c>
      <c r="C5168" s="0" t="n">
        <v>6931</v>
      </c>
      <c r="E5168" s="0" t="n">
        <v>0</v>
      </c>
      <c r="F5168" s="55" t="s">
        <v>1336</v>
      </c>
      <c r="I5168" s="55" t="s">
        <v>177</v>
      </c>
      <c r="U5168" s="0" t="n">
        <v>401</v>
      </c>
      <c r="V5168" s="0" t="n">
        <v>0</v>
      </c>
      <c r="X5168" s="55" t="n">
        <f aca="false">IF(I5168="Male",0,1)</f>
        <v>1</v>
      </c>
      <c r="Y5168" s="55" t="n">
        <f aca="false">IF(OR(I5168="DNB",I5168="Dry DNB"),1,0)</f>
        <v>0</v>
      </c>
      <c r="Z5168" s="0" t="str">
        <f aca="false">IF(ISNUMBER(W5168),A5168-W5168,"")</f>
        <v/>
      </c>
      <c r="AA5168" s="55" t="n">
        <f aca="false">MATCH(A5168,DATAS,0)</f>
        <v>1</v>
      </c>
      <c r="AB5168" s="55" t="n">
        <f aca="false">IF(AND(E5168&gt;0,OR(AND(B5168&gt;=1,B5168&lt;=6),B5168=10)),1,0)</f>
        <v>0</v>
      </c>
      <c r="AC5168" s="55" t="n">
        <f aca="false">IF(AND(E5168&gt;0,B5168=10),1,0)</f>
        <v>0</v>
      </c>
      <c r="AD5168" s="0" t="str">
        <f aca="false">IF(AND(C5167=C5168,AA5167=AA5168-1),AB5167,"")</f>
        <v/>
      </c>
      <c r="AE5168" s="0" t="str">
        <f aca="false">IF(AND(C5167=C5168,AA5167=AA5168-1),AC5167,"")</f>
        <v/>
      </c>
      <c r="AF5168" s="0" t="str">
        <f aca="false">IF(AA5168=1,"",IF(AND(AB5168=1,AD5168&lt;&gt;1),1,0))</f>
        <v/>
      </c>
      <c r="AG5168" s="0" t="str">
        <f aca="false">IF(AA5168=1,"",IF(AND(AC5168=1,AE5168&lt;&gt;1),1,0))</f>
        <v/>
      </c>
      <c r="AH5168" s="60" t="str">
        <f aca="false">IF(AND(E5168&gt;0,AA5168&lt;2,NOT(AND(C5169=C5168,AA5169=AA5168+1))),INDEX(DATAS,AA5168+1),"")</f>
        <v/>
      </c>
      <c r="AI5168" s="60" t="str">
        <f aca="false">IF(AND(AC5168=1,AA5168&lt;2),IF(AND(C5169=C5168,AA5169=AA5168+1),IF(AC5169=1,"",INDEX(DATAS,AA5168+1)),INDEX(DATAS,AA5168+1)),"")</f>
        <v/>
      </c>
    </row>
    <row r="5169" customFormat="false" ht="15" hidden="false" customHeight="false" outlineLevel="0" collapsed="false">
      <c r="A5169" s="60" t="n">
        <v>46310</v>
      </c>
      <c r="B5169" s="0" t="n">
        <v>13</v>
      </c>
      <c r="C5169" s="0" t="n">
        <v>6931</v>
      </c>
      <c r="E5169" s="0" t="n">
        <v>0</v>
      </c>
      <c r="F5169" s="55" t="s">
        <v>1336</v>
      </c>
      <c r="I5169" s="55" t="s">
        <v>177</v>
      </c>
      <c r="U5169" s="0" t="n">
        <v>402</v>
      </c>
      <c r="V5169" s="0" t="n">
        <v>0</v>
      </c>
      <c r="X5169" s="55" t="n">
        <f aca="false">IF(I5169="Male",0,1)</f>
        <v>1</v>
      </c>
      <c r="Y5169" s="55" t="n">
        <f aca="false">IF(OR(I5169="DNB",I5169="Dry DNB"),1,0)</f>
        <v>0</v>
      </c>
      <c r="Z5169" s="0" t="str">
        <f aca="false">IF(ISNUMBER(W5169),A5169-W5169,"")</f>
        <v/>
      </c>
      <c r="AA5169" s="55" t="n">
        <f aca="false">MATCH(A5169,DATAS,0)</f>
        <v>2</v>
      </c>
      <c r="AB5169" s="55" t="n">
        <f aca="false">IF(AND(E5169&gt;0,OR(AND(B5169&gt;=1,B5169&lt;=6),B5169=10)),1,0)</f>
        <v>0</v>
      </c>
      <c r="AC5169" s="55" t="n">
        <f aca="false">IF(AND(E5169&gt;0,B5169=10),1,0)</f>
        <v>0</v>
      </c>
      <c r="AD5169" s="55" t="n">
        <f aca="false">IF(AND(C5168=C5169,AA5168=AA5169-1),AB5168,"")</f>
        <v>0</v>
      </c>
      <c r="AE5169" s="55" t="n">
        <f aca="false">IF(AND(C5168=C5169,AA5168=AA5169-1),AC5168,"")</f>
        <v>0</v>
      </c>
      <c r="AF5169" s="55" t="n">
        <f aca="false">IF(AA5169=1,"",IF(AND(AB5169=1,AD5169&lt;&gt;1),1,0))</f>
        <v>0</v>
      </c>
      <c r="AG5169" s="55" t="n">
        <f aca="false">IF(AA5169=1,"",IF(AND(AC5169=1,AE5169&lt;&gt;1),1,0))</f>
        <v>0</v>
      </c>
      <c r="AH5169" s="60" t="str">
        <f aca="false">IF(AND(E5169&gt;0,AA5169&lt;2,NOT(AND(C5170=C5169,AA5170=AA5169+1))),INDEX(DATAS,AA5169+1),"")</f>
        <v/>
      </c>
      <c r="AI5169" s="60" t="str">
        <f aca="false">IF(AND(AC5169=1,AA5169&lt;2),IF(AND(C5170=C5169,AA5170=AA5169+1),IF(AC5170=1,"",INDEX(DATAS,AA5169+1)),INDEX(DATAS,AA5169+1)),"")</f>
        <v/>
      </c>
    </row>
    <row r="5170" customFormat="false" ht="15" hidden="false" customHeight="false" outlineLevel="0" collapsed="false">
      <c r="A5170" s="60" t="n">
        <v>46309</v>
      </c>
      <c r="B5170" s="0" t="n">
        <v>11</v>
      </c>
      <c r="C5170" s="0" t="n">
        <v>6932</v>
      </c>
      <c r="E5170" s="0" t="n">
        <v>0</v>
      </c>
      <c r="F5170" s="55" t="s">
        <v>1336</v>
      </c>
      <c r="I5170" s="55" t="s">
        <v>187</v>
      </c>
      <c r="U5170" s="0" t="n">
        <v>401</v>
      </c>
      <c r="V5170" s="0" t="n">
        <v>1</v>
      </c>
      <c r="W5170" s="60" t="n">
        <v>46304</v>
      </c>
      <c r="X5170" s="55" t="n">
        <f aca="false">IF(I5170="Male",0,1)</f>
        <v>1</v>
      </c>
      <c r="Y5170" s="55" t="n">
        <f aca="false">IF(OR(I5170="DNB",I5170="Dry DNB"),1,0)</f>
        <v>0</v>
      </c>
      <c r="Z5170" s="55" t="n">
        <f aca="false">IF(ISNUMBER(W5170),A5170-W5170,"")</f>
        <v>5</v>
      </c>
      <c r="AA5170" s="55" t="n">
        <f aca="false">MATCH(A5170,DATAS,0)</f>
        <v>1</v>
      </c>
      <c r="AB5170" s="55" t="n">
        <f aca="false">IF(AND(E5170&gt;0,OR(AND(B5170&gt;=1,B5170&lt;=6),B5170=10)),1,0)</f>
        <v>0</v>
      </c>
      <c r="AC5170" s="55" t="n">
        <f aca="false">IF(AND(E5170&gt;0,B5170=10),1,0)</f>
        <v>0</v>
      </c>
      <c r="AD5170" s="0" t="str">
        <f aca="false">IF(AND(C5169=C5170,AA5169=AA5170-1),AB5169,"")</f>
        <v/>
      </c>
      <c r="AE5170" s="0" t="str">
        <f aca="false">IF(AND(C5169=C5170,AA5169=AA5170-1),AC5169,"")</f>
        <v/>
      </c>
      <c r="AF5170" s="0" t="str">
        <f aca="false">IF(AA5170=1,"",IF(AND(AB5170=1,AD5170&lt;&gt;1),1,0))</f>
        <v/>
      </c>
      <c r="AG5170" s="0" t="str">
        <f aca="false">IF(AA5170=1,"",IF(AND(AC5170=1,AE5170&lt;&gt;1),1,0))</f>
        <v/>
      </c>
      <c r="AH5170" s="60" t="str">
        <f aca="false">IF(AND(E5170&gt;0,AA5170&lt;2,NOT(AND(C5171=C5170,AA5171=AA5170+1))),INDEX(DATAS,AA5170+1),"")</f>
        <v/>
      </c>
      <c r="AI5170" s="60" t="str">
        <f aca="false">IF(AND(AC5170=1,AA5170&lt;2),IF(AND(C5171=C5170,AA5171=AA5170+1),IF(AC5171=1,"",INDEX(DATAS,AA5170+1)),INDEX(DATAS,AA5170+1)),"")</f>
        <v/>
      </c>
    </row>
    <row r="5171" customFormat="false" ht="15" hidden="false" customHeight="false" outlineLevel="0" collapsed="false">
      <c r="A5171" s="60" t="n">
        <v>46310</v>
      </c>
      <c r="B5171" s="0" t="n">
        <v>11</v>
      </c>
      <c r="C5171" s="0" t="n">
        <v>6932</v>
      </c>
      <c r="E5171" s="0" t="n">
        <v>0</v>
      </c>
      <c r="F5171" s="55" t="s">
        <v>1336</v>
      </c>
      <c r="I5171" s="55" t="s">
        <v>187</v>
      </c>
      <c r="U5171" s="0" t="n">
        <v>402</v>
      </c>
      <c r="V5171" s="0" t="n">
        <v>1</v>
      </c>
      <c r="W5171" s="60" t="n">
        <v>46304</v>
      </c>
      <c r="X5171" s="55" t="n">
        <f aca="false">IF(I5171="Male",0,1)</f>
        <v>1</v>
      </c>
      <c r="Y5171" s="55" t="n">
        <f aca="false">IF(OR(I5171="DNB",I5171="Dry DNB"),1,0)</f>
        <v>0</v>
      </c>
      <c r="Z5171" s="55" t="n">
        <f aca="false">IF(ISNUMBER(W5171),A5171-W5171,"")</f>
        <v>6</v>
      </c>
      <c r="AA5171" s="55" t="n">
        <f aca="false">MATCH(A5171,DATAS,0)</f>
        <v>2</v>
      </c>
      <c r="AB5171" s="55" t="n">
        <f aca="false">IF(AND(E5171&gt;0,OR(AND(B5171&gt;=1,B5171&lt;=6),B5171=10)),1,0)</f>
        <v>0</v>
      </c>
      <c r="AC5171" s="55" t="n">
        <f aca="false">IF(AND(E5171&gt;0,B5171=10),1,0)</f>
        <v>0</v>
      </c>
      <c r="AD5171" s="55" t="n">
        <f aca="false">IF(AND(C5170=C5171,AA5170=AA5171-1),AB5170,"")</f>
        <v>0</v>
      </c>
      <c r="AE5171" s="55" t="n">
        <f aca="false">IF(AND(C5170=C5171,AA5170=AA5171-1),AC5170,"")</f>
        <v>0</v>
      </c>
      <c r="AF5171" s="55" t="n">
        <f aca="false">IF(AA5171=1,"",IF(AND(AB5171=1,AD5171&lt;&gt;1),1,0))</f>
        <v>0</v>
      </c>
      <c r="AG5171" s="55" t="n">
        <f aca="false">IF(AA5171=1,"",IF(AND(AC5171=1,AE5171&lt;&gt;1),1,0))</f>
        <v>0</v>
      </c>
      <c r="AH5171" s="60" t="str">
        <f aca="false">IF(AND(E5171&gt;0,AA5171&lt;2,NOT(AND(C5172=C5171,AA5172=AA5171+1))),INDEX(DATAS,AA5171+1),"")</f>
        <v/>
      </c>
      <c r="AI5171" s="60" t="str">
        <f aca="false">IF(AND(AC5171=1,AA5171&lt;2),IF(AND(C5172=C5171,AA5172=AA5171+1),IF(AC5172=1,"",INDEX(DATAS,AA5171+1)),INDEX(DATAS,AA5171+1)),"")</f>
        <v/>
      </c>
    </row>
    <row r="5172" customFormat="false" ht="15" hidden="false" customHeight="false" outlineLevel="0" collapsed="false">
      <c r="A5172" s="60" t="n">
        <v>46309</v>
      </c>
      <c r="B5172" s="0" t="n">
        <v>13</v>
      </c>
      <c r="C5172" s="0" t="n">
        <v>6933</v>
      </c>
      <c r="E5172" s="0" t="n">
        <v>0</v>
      </c>
      <c r="F5172" s="55" t="s">
        <v>1337</v>
      </c>
      <c r="I5172" s="55" t="s">
        <v>177</v>
      </c>
      <c r="U5172" s="0" t="n">
        <v>400</v>
      </c>
      <c r="V5172" s="0" t="n">
        <v>0</v>
      </c>
      <c r="X5172" s="55" t="n">
        <f aca="false">IF(I5172="Male",0,1)</f>
        <v>1</v>
      </c>
      <c r="Y5172" s="55" t="n">
        <f aca="false">IF(OR(I5172="DNB",I5172="Dry DNB"),1,0)</f>
        <v>0</v>
      </c>
      <c r="Z5172" s="0" t="str">
        <f aca="false">IF(ISNUMBER(W5172),A5172-W5172,"")</f>
        <v/>
      </c>
      <c r="AA5172" s="55" t="n">
        <f aca="false">MATCH(A5172,DATAS,0)</f>
        <v>1</v>
      </c>
      <c r="AB5172" s="55" t="n">
        <f aca="false">IF(AND(E5172&gt;0,OR(AND(B5172&gt;=1,B5172&lt;=6),B5172=10)),1,0)</f>
        <v>0</v>
      </c>
      <c r="AC5172" s="55" t="n">
        <f aca="false">IF(AND(E5172&gt;0,B5172=10),1,0)</f>
        <v>0</v>
      </c>
      <c r="AD5172" s="0" t="str">
        <f aca="false">IF(AND(C5171=C5172,AA5171=AA5172-1),AB5171,"")</f>
        <v/>
      </c>
      <c r="AE5172" s="0" t="str">
        <f aca="false">IF(AND(C5171=C5172,AA5171=AA5172-1),AC5171,"")</f>
        <v/>
      </c>
      <c r="AF5172" s="0" t="str">
        <f aca="false">IF(AA5172=1,"",IF(AND(AB5172=1,AD5172&lt;&gt;1),1,0))</f>
        <v/>
      </c>
      <c r="AG5172" s="0" t="str">
        <f aca="false">IF(AA5172=1,"",IF(AND(AC5172=1,AE5172&lt;&gt;1),1,0))</f>
        <v/>
      </c>
      <c r="AH5172" s="60" t="str">
        <f aca="false">IF(AND(E5172&gt;0,AA5172&lt;2,NOT(AND(C5173=C5172,AA5173=AA5172+1))),INDEX(DATAS,AA5172+1),"")</f>
        <v/>
      </c>
      <c r="AI5172" s="60" t="str">
        <f aca="false">IF(AND(AC5172=1,AA5172&lt;2),IF(AND(C5173=C5172,AA5173=AA5172+1),IF(AC5173=1,"",INDEX(DATAS,AA5172+1)),INDEX(DATAS,AA5172+1)),"")</f>
        <v/>
      </c>
    </row>
    <row r="5173" customFormat="false" ht="15" hidden="false" customHeight="false" outlineLevel="0" collapsed="false">
      <c r="A5173" s="60" t="n">
        <v>46310</v>
      </c>
      <c r="B5173" s="0" t="n">
        <v>13</v>
      </c>
      <c r="C5173" s="0" t="n">
        <v>6933</v>
      </c>
      <c r="E5173" s="0" t="n">
        <v>0</v>
      </c>
      <c r="F5173" s="55" t="s">
        <v>1337</v>
      </c>
      <c r="I5173" s="55" t="s">
        <v>177</v>
      </c>
      <c r="U5173" s="0" t="n">
        <v>401</v>
      </c>
      <c r="V5173" s="0" t="n">
        <v>0</v>
      </c>
      <c r="X5173" s="55" t="n">
        <f aca="false">IF(I5173="Male",0,1)</f>
        <v>1</v>
      </c>
      <c r="Y5173" s="55" t="n">
        <f aca="false">IF(OR(I5173="DNB",I5173="Dry DNB"),1,0)</f>
        <v>0</v>
      </c>
      <c r="Z5173" s="0" t="str">
        <f aca="false">IF(ISNUMBER(W5173),A5173-W5173,"")</f>
        <v/>
      </c>
      <c r="AA5173" s="55" t="n">
        <f aca="false">MATCH(A5173,DATAS,0)</f>
        <v>2</v>
      </c>
      <c r="AB5173" s="55" t="n">
        <f aca="false">IF(AND(E5173&gt;0,OR(AND(B5173&gt;=1,B5173&lt;=6),B5173=10)),1,0)</f>
        <v>0</v>
      </c>
      <c r="AC5173" s="55" t="n">
        <f aca="false">IF(AND(E5173&gt;0,B5173=10),1,0)</f>
        <v>0</v>
      </c>
      <c r="AD5173" s="55" t="n">
        <f aca="false">IF(AND(C5172=C5173,AA5172=AA5173-1),AB5172,"")</f>
        <v>0</v>
      </c>
      <c r="AE5173" s="55" t="n">
        <f aca="false">IF(AND(C5172=C5173,AA5172=AA5173-1),AC5172,"")</f>
        <v>0</v>
      </c>
      <c r="AF5173" s="55" t="n">
        <f aca="false">IF(AA5173=1,"",IF(AND(AB5173=1,AD5173&lt;&gt;1),1,0))</f>
        <v>0</v>
      </c>
      <c r="AG5173" s="55" t="n">
        <f aca="false">IF(AA5173=1,"",IF(AND(AC5173=1,AE5173&lt;&gt;1),1,0))</f>
        <v>0</v>
      </c>
      <c r="AH5173" s="60" t="str">
        <f aca="false">IF(AND(E5173&gt;0,AA5173&lt;2,NOT(AND(C5174=C5173,AA5174=AA5173+1))),INDEX(DATAS,AA5173+1),"")</f>
        <v/>
      </c>
      <c r="AI5173" s="60" t="str">
        <f aca="false">IF(AND(AC5173=1,AA5173&lt;2),IF(AND(C5174=C5173,AA5174=AA5173+1),IF(AC5174=1,"",INDEX(DATAS,AA5173+1)),INDEX(DATAS,AA5173+1)),"")</f>
        <v/>
      </c>
    </row>
    <row r="5174" customFormat="false" ht="15" hidden="false" customHeight="false" outlineLevel="0" collapsed="false">
      <c r="A5174" s="60" t="n">
        <v>46309</v>
      </c>
      <c r="B5174" s="0" t="n">
        <v>11</v>
      </c>
      <c r="C5174" s="0" t="n">
        <v>6934</v>
      </c>
      <c r="E5174" s="0" t="n">
        <v>0</v>
      </c>
      <c r="F5174" s="55" t="s">
        <v>1337</v>
      </c>
      <c r="I5174" s="55" t="s">
        <v>187</v>
      </c>
      <c r="U5174" s="0" t="n">
        <v>400</v>
      </c>
      <c r="V5174" s="0" t="n">
        <v>1</v>
      </c>
      <c r="W5174" s="60" t="n">
        <v>46307</v>
      </c>
      <c r="X5174" s="55" t="n">
        <f aca="false">IF(I5174="Male",0,1)</f>
        <v>1</v>
      </c>
      <c r="Y5174" s="55" t="n">
        <f aca="false">IF(OR(I5174="DNB",I5174="Dry DNB"),1,0)</f>
        <v>0</v>
      </c>
      <c r="Z5174" s="55" t="n">
        <f aca="false">IF(ISNUMBER(W5174),A5174-W5174,"")</f>
        <v>2</v>
      </c>
      <c r="AA5174" s="55" t="n">
        <f aca="false">MATCH(A5174,DATAS,0)</f>
        <v>1</v>
      </c>
      <c r="AB5174" s="55" t="n">
        <f aca="false">IF(AND(E5174&gt;0,OR(AND(B5174&gt;=1,B5174&lt;=6),B5174=10)),1,0)</f>
        <v>0</v>
      </c>
      <c r="AC5174" s="55" t="n">
        <f aca="false">IF(AND(E5174&gt;0,B5174=10),1,0)</f>
        <v>0</v>
      </c>
      <c r="AD5174" s="0" t="str">
        <f aca="false">IF(AND(C5173=C5174,AA5173=AA5174-1),AB5173,"")</f>
        <v/>
      </c>
      <c r="AE5174" s="0" t="str">
        <f aca="false">IF(AND(C5173=C5174,AA5173=AA5174-1),AC5173,"")</f>
        <v/>
      </c>
      <c r="AF5174" s="0" t="str">
        <f aca="false">IF(AA5174=1,"",IF(AND(AB5174=1,AD5174&lt;&gt;1),1,0))</f>
        <v/>
      </c>
      <c r="AG5174" s="0" t="str">
        <f aca="false">IF(AA5174=1,"",IF(AND(AC5174=1,AE5174&lt;&gt;1),1,0))</f>
        <v/>
      </c>
      <c r="AH5174" s="60" t="str">
        <f aca="false">IF(AND(E5174&gt;0,AA5174&lt;2,NOT(AND(C5175=C5174,AA5175=AA5174+1))),INDEX(DATAS,AA5174+1),"")</f>
        <v/>
      </c>
      <c r="AI5174" s="60" t="str">
        <f aca="false">IF(AND(AC5174=1,AA5174&lt;2),IF(AND(C5175=C5174,AA5175=AA5174+1),IF(AC5175=1,"",INDEX(DATAS,AA5174+1)),INDEX(DATAS,AA5174+1)),"")</f>
        <v/>
      </c>
    </row>
    <row r="5175" customFormat="false" ht="15" hidden="false" customHeight="false" outlineLevel="0" collapsed="false">
      <c r="A5175" s="60" t="n">
        <v>46310</v>
      </c>
      <c r="B5175" s="0" t="n">
        <v>11</v>
      </c>
      <c r="C5175" s="0" t="n">
        <v>6934</v>
      </c>
      <c r="E5175" s="0" t="n">
        <v>0</v>
      </c>
      <c r="F5175" s="55" t="s">
        <v>1337</v>
      </c>
      <c r="I5175" s="55" t="s">
        <v>187</v>
      </c>
      <c r="U5175" s="0" t="n">
        <v>401</v>
      </c>
      <c r="V5175" s="0" t="n">
        <v>1</v>
      </c>
      <c r="W5175" s="60" t="n">
        <v>46307</v>
      </c>
      <c r="X5175" s="55" t="n">
        <f aca="false">IF(I5175="Male",0,1)</f>
        <v>1</v>
      </c>
      <c r="Y5175" s="55" t="n">
        <f aca="false">IF(OR(I5175="DNB",I5175="Dry DNB"),1,0)</f>
        <v>0</v>
      </c>
      <c r="Z5175" s="55" t="n">
        <f aca="false">IF(ISNUMBER(W5175),A5175-W5175,"")</f>
        <v>3</v>
      </c>
      <c r="AA5175" s="55" t="n">
        <f aca="false">MATCH(A5175,DATAS,0)</f>
        <v>2</v>
      </c>
      <c r="AB5175" s="55" t="n">
        <f aca="false">IF(AND(E5175&gt;0,OR(AND(B5175&gt;=1,B5175&lt;=6),B5175=10)),1,0)</f>
        <v>0</v>
      </c>
      <c r="AC5175" s="55" t="n">
        <f aca="false">IF(AND(E5175&gt;0,B5175=10),1,0)</f>
        <v>0</v>
      </c>
      <c r="AD5175" s="55" t="n">
        <f aca="false">IF(AND(C5174=C5175,AA5174=AA5175-1),AB5174,"")</f>
        <v>0</v>
      </c>
      <c r="AE5175" s="55" t="n">
        <f aca="false">IF(AND(C5174=C5175,AA5174=AA5175-1),AC5174,"")</f>
        <v>0</v>
      </c>
      <c r="AF5175" s="55" t="n">
        <f aca="false">IF(AA5175=1,"",IF(AND(AB5175=1,AD5175&lt;&gt;1),1,0))</f>
        <v>0</v>
      </c>
      <c r="AG5175" s="55" t="n">
        <f aca="false">IF(AA5175=1,"",IF(AND(AC5175=1,AE5175&lt;&gt;1),1,0))</f>
        <v>0</v>
      </c>
      <c r="AH5175" s="60" t="str">
        <f aca="false">IF(AND(E5175&gt;0,AA5175&lt;2,NOT(AND(C5176=C5175,AA5176=AA5175+1))),INDEX(DATAS,AA5175+1),"")</f>
        <v/>
      </c>
      <c r="AI5175" s="60" t="str">
        <f aca="false">IF(AND(AC5175=1,AA5175&lt;2),IF(AND(C5176=C5175,AA5176=AA5175+1),IF(AC5176=1,"",INDEX(DATAS,AA5175+1)),INDEX(DATAS,AA5175+1)),"")</f>
        <v/>
      </c>
    </row>
    <row r="5176" customFormat="false" ht="15" hidden="false" customHeight="false" outlineLevel="0" collapsed="false">
      <c r="A5176" s="60" t="n">
        <v>46309</v>
      </c>
      <c r="B5176" s="0" t="n">
        <v>13</v>
      </c>
      <c r="C5176" s="0" t="n">
        <v>6935</v>
      </c>
      <c r="E5176" s="0" t="n">
        <v>0</v>
      </c>
      <c r="F5176" s="55" t="s">
        <v>1337</v>
      </c>
      <c r="I5176" s="55" t="s">
        <v>177</v>
      </c>
      <c r="U5176" s="0" t="n">
        <v>400</v>
      </c>
      <c r="V5176" s="0" t="n">
        <v>0</v>
      </c>
      <c r="X5176" s="55" t="n">
        <f aca="false">IF(I5176="Male",0,1)</f>
        <v>1</v>
      </c>
      <c r="Y5176" s="55" t="n">
        <f aca="false">IF(OR(I5176="DNB",I5176="Dry DNB"),1,0)</f>
        <v>0</v>
      </c>
      <c r="Z5176" s="0" t="str">
        <f aca="false">IF(ISNUMBER(W5176),A5176-W5176,"")</f>
        <v/>
      </c>
      <c r="AA5176" s="55" t="n">
        <f aca="false">MATCH(A5176,DATAS,0)</f>
        <v>1</v>
      </c>
      <c r="AB5176" s="55" t="n">
        <f aca="false">IF(AND(E5176&gt;0,OR(AND(B5176&gt;=1,B5176&lt;=6),B5176=10)),1,0)</f>
        <v>0</v>
      </c>
      <c r="AC5176" s="55" t="n">
        <f aca="false">IF(AND(E5176&gt;0,B5176=10),1,0)</f>
        <v>0</v>
      </c>
      <c r="AD5176" s="0" t="str">
        <f aca="false">IF(AND(C5175=C5176,AA5175=AA5176-1),AB5175,"")</f>
        <v/>
      </c>
      <c r="AE5176" s="0" t="str">
        <f aca="false">IF(AND(C5175=C5176,AA5175=AA5176-1),AC5175,"")</f>
        <v/>
      </c>
      <c r="AF5176" s="0" t="str">
        <f aca="false">IF(AA5176=1,"",IF(AND(AB5176=1,AD5176&lt;&gt;1),1,0))</f>
        <v/>
      </c>
      <c r="AG5176" s="0" t="str">
        <f aca="false">IF(AA5176=1,"",IF(AND(AC5176=1,AE5176&lt;&gt;1),1,0))</f>
        <v/>
      </c>
      <c r="AH5176" s="60" t="str">
        <f aca="false">IF(AND(E5176&gt;0,AA5176&lt;2,NOT(AND(C5177=C5176,AA5177=AA5176+1))),INDEX(DATAS,AA5176+1),"")</f>
        <v/>
      </c>
      <c r="AI5176" s="60" t="str">
        <f aca="false">IF(AND(AC5176=1,AA5176&lt;2),IF(AND(C5177=C5176,AA5177=AA5176+1),IF(AC5177=1,"",INDEX(DATAS,AA5176+1)),INDEX(DATAS,AA5176+1)),"")</f>
        <v/>
      </c>
    </row>
    <row r="5177" customFormat="false" ht="15" hidden="false" customHeight="false" outlineLevel="0" collapsed="false">
      <c r="A5177" s="60" t="n">
        <v>46310</v>
      </c>
      <c r="B5177" s="0" t="n">
        <v>13</v>
      </c>
      <c r="C5177" s="0" t="n">
        <v>6935</v>
      </c>
      <c r="E5177" s="0" t="n">
        <v>0</v>
      </c>
      <c r="F5177" s="55" t="s">
        <v>1337</v>
      </c>
      <c r="I5177" s="55" t="s">
        <v>177</v>
      </c>
      <c r="U5177" s="0" t="n">
        <v>401</v>
      </c>
      <c r="V5177" s="0" t="n">
        <v>0</v>
      </c>
      <c r="X5177" s="55" t="n">
        <f aca="false">IF(I5177="Male",0,1)</f>
        <v>1</v>
      </c>
      <c r="Y5177" s="55" t="n">
        <f aca="false">IF(OR(I5177="DNB",I5177="Dry DNB"),1,0)</f>
        <v>0</v>
      </c>
      <c r="Z5177" s="0" t="str">
        <f aca="false">IF(ISNUMBER(W5177),A5177-W5177,"")</f>
        <v/>
      </c>
      <c r="AA5177" s="55" t="n">
        <f aca="false">MATCH(A5177,DATAS,0)</f>
        <v>2</v>
      </c>
      <c r="AB5177" s="55" t="n">
        <f aca="false">IF(AND(E5177&gt;0,OR(AND(B5177&gt;=1,B5177&lt;=6),B5177=10)),1,0)</f>
        <v>0</v>
      </c>
      <c r="AC5177" s="55" t="n">
        <f aca="false">IF(AND(E5177&gt;0,B5177=10),1,0)</f>
        <v>0</v>
      </c>
      <c r="AD5177" s="55" t="n">
        <f aca="false">IF(AND(C5176=C5177,AA5176=AA5177-1),AB5176,"")</f>
        <v>0</v>
      </c>
      <c r="AE5177" s="55" t="n">
        <f aca="false">IF(AND(C5176=C5177,AA5176=AA5177-1),AC5176,"")</f>
        <v>0</v>
      </c>
      <c r="AF5177" s="55" t="n">
        <f aca="false">IF(AA5177=1,"",IF(AND(AB5177=1,AD5177&lt;&gt;1),1,0))</f>
        <v>0</v>
      </c>
      <c r="AG5177" s="55" t="n">
        <f aca="false">IF(AA5177=1,"",IF(AND(AC5177=1,AE5177&lt;&gt;1),1,0))</f>
        <v>0</v>
      </c>
      <c r="AH5177" s="60" t="str">
        <f aca="false">IF(AND(E5177&gt;0,AA5177&lt;2,NOT(AND(C5178=C5177,AA5178=AA5177+1))),INDEX(DATAS,AA5177+1),"")</f>
        <v/>
      </c>
      <c r="AI5177" s="60" t="str">
        <f aca="false">IF(AND(AC5177=1,AA5177&lt;2),IF(AND(C5178=C5177,AA5178=AA5177+1),IF(AC5178=1,"",INDEX(DATAS,AA5177+1)),INDEX(DATAS,AA5177+1)),"")</f>
        <v/>
      </c>
    </row>
    <row r="5178" customFormat="false" ht="15" hidden="false" customHeight="false" outlineLevel="0" collapsed="false">
      <c r="A5178" s="60" t="n">
        <v>46309</v>
      </c>
      <c r="B5178" s="0" t="n">
        <v>13</v>
      </c>
      <c r="C5178" s="0" t="n">
        <v>6937</v>
      </c>
      <c r="E5178" s="0" t="n">
        <v>0</v>
      </c>
      <c r="F5178" s="55" t="s">
        <v>1338</v>
      </c>
      <c r="I5178" s="55" t="s">
        <v>177</v>
      </c>
      <c r="U5178" s="0" t="n">
        <v>399</v>
      </c>
      <c r="V5178" s="0" t="n">
        <v>0</v>
      </c>
      <c r="X5178" s="55" t="n">
        <f aca="false">IF(I5178="Male",0,1)</f>
        <v>1</v>
      </c>
      <c r="Y5178" s="55" t="n">
        <f aca="false">IF(OR(I5178="DNB",I5178="Dry DNB"),1,0)</f>
        <v>0</v>
      </c>
      <c r="Z5178" s="0" t="str">
        <f aca="false">IF(ISNUMBER(W5178),A5178-W5178,"")</f>
        <v/>
      </c>
      <c r="AA5178" s="55" t="n">
        <f aca="false">MATCH(A5178,DATAS,0)</f>
        <v>1</v>
      </c>
      <c r="AB5178" s="55" t="n">
        <f aca="false">IF(AND(E5178&gt;0,OR(AND(B5178&gt;=1,B5178&lt;=6),B5178=10)),1,0)</f>
        <v>0</v>
      </c>
      <c r="AC5178" s="55" t="n">
        <f aca="false">IF(AND(E5178&gt;0,B5178=10),1,0)</f>
        <v>0</v>
      </c>
      <c r="AD5178" s="0" t="str">
        <f aca="false">IF(AND(C5177=C5178,AA5177=AA5178-1),AB5177,"")</f>
        <v/>
      </c>
      <c r="AE5178" s="0" t="str">
        <f aca="false">IF(AND(C5177=C5178,AA5177=AA5178-1),AC5177,"")</f>
        <v/>
      </c>
      <c r="AF5178" s="0" t="str">
        <f aca="false">IF(AA5178=1,"",IF(AND(AB5178=1,AD5178&lt;&gt;1),1,0))</f>
        <v/>
      </c>
      <c r="AG5178" s="0" t="str">
        <f aca="false">IF(AA5178=1,"",IF(AND(AC5178=1,AE5178&lt;&gt;1),1,0))</f>
        <v/>
      </c>
      <c r="AH5178" s="60" t="str">
        <f aca="false">IF(AND(E5178&gt;0,AA5178&lt;2,NOT(AND(C5179=C5178,AA5179=AA5178+1))),INDEX(DATAS,AA5178+1),"")</f>
        <v/>
      </c>
      <c r="AI5178" s="60" t="str">
        <f aca="false">IF(AND(AC5178=1,AA5178&lt;2),IF(AND(C5179=C5178,AA5179=AA5178+1),IF(AC5179=1,"",INDEX(DATAS,AA5178+1)),INDEX(DATAS,AA5178+1)),"")</f>
        <v/>
      </c>
    </row>
    <row r="5179" customFormat="false" ht="15" hidden="false" customHeight="false" outlineLevel="0" collapsed="false">
      <c r="A5179" s="60" t="n">
        <v>46310</v>
      </c>
      <c r="B5179" s="0" t="n">
        <v>13</v>
      </c>
      <c r="C5179" s="0" t="n">
        <v>6937</v>
      </c>
      <c r="E5179" s="0" t="n">
        <v>0</v>
      </c>
      <c r="F5179" s="55" t="s">
        <v>1338</v>
      </c>
      <c r="I5179" s="55" t="s">
        <v>177</v>
      </c>
      <c r="U5179" s="0" t="n">
        <v>400</v>
      </c>
      <c r="V5179" s="0" t="n">
        <v>0</v>
      </c>
      <c r="X5179" s="55" t="n">
        <f aca="false">IF(I5179="Male",0,1)</f>
        <v>1</v>
      </c>
      <c r="Y5179" s="55" t="n">
        <f aca="false">IF(OR(I5179="DNB",I5179="Dry DNB"),1,0)</f>
        <v>0</v>
      </c>
      <c r="Z5179" s="0" t="str">
        <f aca="false">IF(ISNUMBER(W5179),A5179-W5179,"")</f>
        <v/>
      </c>
      <c r="AA5179" s="55" t="n">
        <f aca="false">MATCH(A5179,DATAS,0)</f>
        <v>2</v>
      </c>
      <c r="AB5179" s="55" t="n">
        <f aca="false">IF(AND(E5179&gt;0,OR(AND(B5179&gt;=1,B5179&lt;=6),B5179=10)),1,0)</f>
        <v>0</v>
      </c>
      <c r="AC5179" s="55" t="n">
        <f aca="false">IF(AND(E5179&gt;0,B5179=10),1,0)</f>
        <v>0</v>
      </c>
      <c r="AD5179" s="55" t="n">
        <f aca="false">IF(AND(C5178=C5179,AA5178=AA5179-1),AB5178,"")</f>
        <v>0</v>
      </c>
      <c r="AE5179" s="55" t="n">
        <f aca="false">IF(AND(C5178=C5179,AA5178=AA5179-1),AC5178,"")</f>
        <v>0</v>
      </c>
      <c r="AF5179" s="55" t="n">
        <f aca="false">IF(AA5179=1,"",IF(AND(AB5179=1,AD5179&lt;&gt;1),1,0))</f>
        <v>0</v>
      </c>
      <c r="AG5179" s="55" t="n">
        <f aca="false">IF(AA5179=1,"",IF(AND(AC5179=1,AE5179&lt;&gt;1),1,0))</f>
        <v>0</v>
      </c>
      <c r="AH5179" s="60" t="str">
        <f aca="false">IF(AND(E5179&gt;0,AA5179&lt;2,NOT(AND(C5180=C5179,AA5180=AA5179+1))),INDEX(DATAS,AA5179+1),"")</f>
        <v/>
      </c>
      <c r="AI5179" s="60" t="str">
        <f aca="false">IF(AND(AC5179=1,AA5179&lt;2),IF(AND(C5180=C5179,AA5180=AA5179+1),IF(AC5180=1,"",INDEX(DATAS,AA5179+1)),INDEX(DATAS,AA5179+1)),"")</f>
        <v/>
      </c>
    </row>
    <row r="5180" customFormat="false" ht="15" hidden="false" customHeight="false" outlineLevel="0" collapsed="false">
      <c r="A5180" s="60" t="n">
        <v>46309</v>
      </c>
      <c r="B5180" s="0" t="n">
        <v>13</v>
      </c>
      <c r="C5180" s="0" t="n">
        <v>6938</v>
      </c>
      <c r="E5180" s="0" t="n">
        <v>0</v>
      </c>
      <c r="F5180" s="55" t="s">
        <v>1338</v>
      </c>
      <c r="I5180" s="55" t="s">
        <v>177</v>
      </c>
      <c r="U5180" s="0" t="n">
        <v>399</v>
      </c>
      <c r="V5180" s="0" t="n">
        <v>0</v>
      </c>
      <c r="X5180" s="55" t="n">
        <f aca="false">IF(I5180="Male",0,1)</f>
        <v>1</v>
      </c>
      <c r="Y5180" s="55" t="n">
        <f aca="false">IF(OR(I5180="DNB",I5180="Dry DNB"),1,0)</f>
        <v>0</v>
      </c>
      <c r="Z5180" s="0" t="str">
        <f aca="false">IF(ISNUMBER(W5180),A5180-W5180,"")</f>
        <v/>
      </c>
      <c r="AA5180" s="55" t="n">
        <f aca="false">MATCH(A5180,DATAS,0)</f>
        <v>1</v>
      </c>
      <c r="AB5180" s="55" t="n">
        <f aca="false">IF(AND(E5180&gt;0,OR(AND(B5180&gt;=1,B5180&lt;=6),B5180=10)),1,0)</f>
        <v>0</v>
      </c>
      <c r="AC5180" s="55" t="n">
        <f aca="false">IF(AND(E5180&gt;0,B5180=10),1,0)</f>
        <v>0</v>
      </c>
      <c r="AD5180" s="0" t="str">
        <f aca="false">IF(AND(C5179=C5180,AA5179=AA5180-1),AB5179,"")</f>
        <v/>
      </c>
      <c r="AE5180" s="0" t="str">
        <f aca="false">IF(AND(C5179=C5180,AA5179=AA5180-1),AC5179,"")</f>
        <v/>
      </c>
      <c r="AF5180" s="0" t="str">
        <f aca="false">IF(AA5180=1,"",IF(AND(AB5180=1,AD5180&lt;&gt;1),1,0))</f>
        <v/>
      </c>
      <c r="AG5180" s="0" t="str">
        <f aca="false">IF(AA5180=1,"",IF(AND(AC5180=1,AE5180&lt;&gt;1),1,0))</f>
        <v/>
      </c>
      <c r="AH5180" s="60" t="str">
        <f aca="false">IF(AND(E5180&gt;0,AA5180&lt;2,NOT(AND(C5181=C5180,AA5181=AA5180+1))),INDEX(DATAS,AA5180+1),"")</f>
        <v/>
      </c>
      <c r="AI5180" s="60" t="str">
        <f aca="false">IF(AND(AC5180=1,AA5180&lt;2),IF(AND(C5181=C5180,AA5181=AA5180+1),IF(AC5181=1,"",INDEX(DATAS,AA5180+1)),INDEX(DATAS,AA5180+1)),"")</f>
        <v/>
      </c>
    </row>
    <row r="5181" customFormat="false" ht="15" hidden="false" customHeight="false" outlineLevel="0" collapsed="false">
      <c r="A5181" s="60" t="n">
        <v>46310</v>
      </c>
      <c r="B5181" s="0" t="n">
        <v>13</v>
      </c>
      <c r="C5181" s="0" t="n">
        <v>6938</v>
      </c>
      <c r="E5181" s="0" t="n">
        <v>0</v>
      </c>
      <c r="F5181" s="55" t="s">
        <v>1338</v>
      </c>
      <c r="I5181" s="55" t="s">
        <v>177</v>
      </c>
      <c r="U5181" s="0" t="n">
        <v>400</v>
      </c>
      <c r="V5181" s="0" t="n">
        <v>0</v>
      </c>
      <c r="X5181" s="55" t="n">
        <f aca="false">IF(I5181="Male",0,1)</f>
        <v>1</v>
      </c>
      <c r="Y5181" s="55" t="n">
        <f aca="false">IF(OR(I5181="DNB",I5181="Dry DNB"),1,0)</f>
        <v>0</v>
      </c>
      <c r="Z5181" s="0" t="str">
        <f aca="false">IF(ISNUMBER(W5181),A5181-W5181,"")</f>
        <v/>
      </c>
      <c r="AA5181" s="55" t="n">
        <f aca="false">MATCH(A5181,DATAS,0)</f>
        <v>2</v>
      </c>
      <c r="AB5181" s="55" t="n">
        <f aca="false">IF(AND(E5181&gt;0,OR(AND(B5181&gt;=1,B5181&lt;=6),B5181=10)),1,0)</f>
        <v>0</v>
      </c>
      <c r="AC5181" s="55" t="n">
        <f aca="false">IF(AND(E5181&gt;0,B5181=10),1,0)</f>
        <v>0</v>
      </c>
      <c r="AD5181" s="55" t="n">
        <f aca="false">IF(AND(C5180=C5181,AA5180=AA5181-1),AB5180,"")</f>
        <v>0</v>
      </c>
      <c r="AE5181" s="55" t="n">
        <f aca="false">IF(AND(C5180=C5181,AA5180=AA5181-1),AC5180,"")</f>
        <v>0</v>
      </c>
      <c r="AF5181" s="55" t="n">
        <f aca="false">IF(AA5181=1,"",IF(AND(AB5181=1,AD5181&lt;&gt;1),1,0))</f>
        <v>0</v>
      </c>
      <c r="AG5181" s="55" t="n">
        <f aca="false">IF(AA5181=1,"",IF(AND(AC5181=1,AE5181&lt;&gt;1),1,0))</f>
        <v>0</v>
      </c>
      <c r="AH5181" s="60" t="str">
        <f aca="false">IF(AND(E5181&gt;0,AA5181&lt;2,NOT(AND(C5182=C5181,AA5182=AA5181+1))),INDEX(DATAS,AA5181+1),"")</f>
        <v/>
      </c>
      <c r="AI5181" s="60" t="str">
        <f aca="false">IF(AND(AC5181=1,AA5181&lt;2),IF(AND(C5182=C5181,AA5182=AA5181+1),IF(AC5182=1,"",INDEX(DATAS,AA5181+1)),INDEX(DATAS,AA5181+1)),"")</f>
        <v/>
      </c>
    </row>
    <row r="5182" customFormat="false" ht="15" hidden="false" customHeight="false" outlineLevel="0" collapsed="false">
      <c r="A5182" s="60" t="n">
        <v>46309</v>
      </c>
      <c r="B5182" s="0" t="n">
        <v>13</v>
      </c>
      <c r="C5182" s="0" t="n">
        <v>6939</v>
      </c>
      <c r="E5182" s="0" t="n">
        <v>0</v>
      </c>
      <c r="F5182" s="55" t="s">
        <v>1338</v>
      </c>
      <c r="I5182" s="55" t="s">
        <v>177</v>
      </c>
      <c r="U5182" s="0" t="n">
        <v>399</v>
      </c>
      <c r="V5182" s="0" t="n">
        <v>0</v>
      </c>
      <c r="X5182" s="55" t="n">
        <f aca="false">IF(I5182="Male",0,1)</f>
        <v>1</v>
      </c>
      <c r="Y5182" s="55" t="n">
        <f aca="false">IF(OR(I5182="DNB",I5182="Dry DNB"),1,0)</f>
        <v>0</v>
      </c>
      <c r="Z5182" s="0" t="str">
        <f aca="false">IF(ISNUMBER(W5182),A5182-W5182,"")</f>
        <v/>
      </c>
      <c r="AA5182" s="55" t="n">
        <f aca="false">MATCH(A5182,DATAS,0)</f>
        <v>1</v>
      </c>
      <c r="AB5182" s="55" t="n">
        <f aca="false">IF(AND(E5182&gt;0,OR(AND(B5182&gt;=1,B5182&lt;=6),B5182=10)),1,0)</f>
        <v>0</v>
      </c>
      <c r="AC5182" s="55" t="n">
        <f aca="false">IF(AND(E5182&gt;0,B5182=10),1,0)</f>
        <v>0</v>
      </c>
      <c r="AD5182" s="0" t="str">
        <f aca="false">IF(AND(C5181=C5182,AA5181=AA5182-1),AB5181,"")</f>
        <v/>
      </c>
      <c r="AE5182" s="0" t="str">
        <f aca="false">IF(AND(C5181=C5182,AA5181=AA5182-1),AC5181,"")</f>
        <v/>
      </c>
      <c r="AF5182" s="0" t="str">
        <f aca="false">IF(AA5182=1,"",IF(AND(AB5182=1,AD5182&lt;&gt;1),1,0))</f>
        <v/>
      </c>
      <c r="AG5182" s="0" t="str">
        <f aca="false">IF(AA5182=1,"",IF(AND(AC5182=1,AE5182&lt;&gt;1),1,0))</f>
        <v/>
      </c>
      <c r="AH5182" s="60" t="str">
        <f aca="false">IF(AND(E5182&gt;0,AA5182&lt;2,NOT(AND(C5183=C5182,AA5183=AA5182+1))),INDEX(DATAS,AA5182+1),"")</f>
        <v/>
      </c>
      <c r="AI5182" s="60" t="str">
        <f aca="false">IF(AND(AC5182=1,AA5182&lt;2),IF(AND(C5183=C5182,AA5183=AA5182+1),IF(AC5183=1,"",INDEX(DATAS,AA5182+1)),INDEX(DATAS,AA5182+1)),"")</f>
        <v/>
      </c>
    </row>
    <row r="5183" customFormat="false" ht="15" hidden="false" customHeight="false" outlineLevel="0" collapsed="false">
      <c r="A5183" s="60" t="n">
        <v>46310</v>
      </c>
      <c r="B5183" s="0" t="n">
        <v>13</v>
      </c>
      <c r="C5183" s="0" t="n">
        <v>6939</v>
      </c>
      <c r="E5183" s="0" t="n">
        <v>0</v>
      </c>
      <c r="F5183" s="55" t="s">
        <v>1338</v>
      </c>
      <c r="I5183" s="55" t="s">
        <v>177</v>
      </c>
      <c r="U5183" s="0" t="n">
        <v>400</v>
      </c>
      <c r="V5183" s="0" t="n">
        <v>0</v>
      </c>
      <c r="X5183" s="55" t="n">
        <f aca="false">IF(I5183="Male",0,1)</f>
        <v>1</v>
      </c>
      <c r="Y5183" s="55" t="n">
        <f aca="false">IF(OR(I5183="DNB",I5183="Dry DNB"),1,0)</f>
        <v>0</v>
      </c>
      <c r="Z5183" s="0" t="str">
        <f aca="false">IF(ISNUMBER(W5183),A5183-W5183,"")</f>
        <v/>
      </c>
      <c r="AA5183" s="55" t="n">
        <f aca="false">MATCH(A5183,DATAS,0)</f>
        <v>2</v>
      </c>
      <c r="AB5183" s="55" t="n">
        <f aca="false">IF(AND(E5183&gt;0,OR(AND(B5183&gt;=1,B5183&lt;=6),B5183=10)),1,0)</f>
        <v>0</v>
      </c>
      <c r="AC5183" s="55" t="n">
        <f aca="false">IF(AND(E5183&gt;0,B5183=10),1,0)</f>
        <v>0</v>
      </c>
      <c r="AD5183" s="55" t="n">
        <f aca="false">IF(AND(C5182=C5183,AA5182=AA5183-1),AB5182,"")</f>
        <v>0</v>
      </c>
      <c r="AE5183" s="55" t="n">
        <f aca="false">IF(AND(C5182=C5183,AA5182=AA5183-1),AC5182,"")</f>
        <v>0</v>
      </c>
      <c r="AF5183" s="55" t="n">
        <f aca="false">IF(AA5183=1,"",IF(AND(AB5183=1,AD5183&lt;&gt;1),1,0))</f>
        <v>0</v>
      </c>
      <c r="AG5183" s="55" t="n">
        <f aca="false">IF(AA5183=1,"",IF(AND(AC5183=1,AE5183&lt;&gt;1),1,0))</f>
        <v>0</v>
      </c>
      <c r="AH5183" s="60" t="str">
        <f aca="false">IF(AND(E5183&gt;0,AA5183&lt;2,NOT(AND(C5184=C5183,AA5184=AA5183+1))),INDEX(DATAS,AA5183+1),"")</f>
        <v/>
      </c>
      <c r="AI5183" s="60" t="str">
        <f aca="false">IF(AND(AC5183=1,AA5183&lt;2),IF(AND(C5184=C5183,AA5184=AA5183+1),IF(AC5184=1,"",INDEX(DATAS,AA5183+1)),INDEX(DATAS,AA5183+1)),"")</f>
        <v/>
      </c>
    </row>
    <row r="5184" customFormat="false" ht="15" hidden="false" customHeight="false" outlineLevel="0" collapsed="false">
      <c r="A5184" s="60" t="n">
        <v>46309</v>
      </c>
      <c r="B5184" s="0" t="n">
        <v>13</v>
      </c>
      <c r="C5184" s="0" t="n">
        <v>6940</v>
      </c>
      <c r="E5184" s="0" t="n">
        <v>0</v>
      </c>
      <c r="F5184" s="55" t="s">
        <v>1314</v>
      </c>
      <c r="I5184" s="55" t="s">
        <v>185</v>
      </c>
      <c r="U5184" s="0" t="n">
        <v>395</v>
      </c>
      <c r="V5184" s="0" t="n">
        <v>0</v>
      </c>
      <c r="X5184" s="55" t="n">
        <f aca="false">IF(I5184="Male",0,1)</f>
        <v>1</v>
      </c>
      <c r="Y5184" s="55" t="n">
        <f aca="false">IF(OR(I5184="DNB",I5184="Dry DNB"),1,0)</f>
        <v>0</v>
      </c>
      <c r="Z5184" s="0" t="str">
        <f aca="false">IF(ISNUMBER(W5184),A5184-W5184,"")</f>
        <v/>
      </c>
      <c r="AA5184" s="55" t="n">
        <f aca="false">MATCH(A5184,DATAS,0)</f>
        <v>1</v>
      </c>
      <c r="AB5184" s="55" t="n">
        <f aca="false">IF(AND(E5184&gt;0,OR(AND(B5184&gt;=1,B5184&lt;=6),B5184=10)),1,0)</f>
        <v>0</v>
      </c>
      <c r="AC5184" s="55" t="n">
        <f aca="false">IF(AND(E5184&gt;0,B5184=10),1,0)</f>
        <v>0</v>
      </c>
      <c r="AD5184" s="0" t="str">
        <f aca="false">IF(AND(C5183=C5184,AA5183=AA5184-1),AB5183,"")</f>
        <v/>
      </c>
      <c r="AE5184" s="0" t="str">
        <f aca="false">IF(AND(C5183=C5184,AA5183=AA5184-1),AC5183,"")</f>
        <v/>
      </c>
      <c r="AF5184" s="0" t="str">
        <f aca="false">IF(AA5184=1,"",IF(AND(AB5184=1,AD5184&lt;&gt;1),1,0))</f>
        <v/>
      </c>
      <c r="AG5184" s="0" t="str">
        <f aca="false">IF(AA5184=1,"",IF(AND(AC5184=1,AE5184&lt;&gt;1),1,0))</f>
        <v/>
      </c>
      <c r="AH5184" s="60" t="str">
        <f aca="false">IF(AND(E5184&gt;0,AA5184&lt;2,NOT(AND(C5185=C5184,AA5185=AA5184+1))),INDEX(DATAS,AA5184+1),"")</f>
        <v/>
      </c>
      <c r="AI5184" s="60" t="str">
        <f aca="false">IF(AND(AC5184=1,AA5184&lt;2),IF(AND(C5185=C5184,AA5185=AA5184+1),IF(AC5185=1,"",INDEX(DATAS,AA5184+1)),INDEX(DATAS,AA5184+1)),"")</f>
        <v/>
      </c>
    </row>
    <row r="5185" customFormat="false" ht="15" hidden="false" customHeight="false" outlineLevel="0" collapsed="false">
      <c r="A5185" s="60" t="n">
        <v>46310</v>
      </c>
      <c r="B5185" s="0" t="n">
        <v>13</v>
      </c>
      <c r="C5185" s="0" t="n">
        <v>6940</v>
      </c>
      <c r="E5185" s="0" t="n">
        <v>0</v>
      </c>
      <c r="F5185" s="55" t="s">
        <v>1314</v>
      </c>
      <c r="I5185" s="55" t="s">
        <v>177</v>
      </c>
      <c r="U5185" s="0" t="n">
        <v>396</v>
      </c>
      <c r="V5185" s="0" t="n">
        <v>0</v>
      </c>
      <c r="X5185" s="55" t="n">
        <f aca="false">IF(I5185="Male",0,1)</f>
        <v>1</v>
      </c>
      <c r="Y5185" s="55" t="n">
        <f aca="false">IF(OR(I5185="DNB",I5185="Dry DNB"),1,0)</f>
        <v>0</v>
      </c>
      <c r="Z5185" s="0" t="str">
        <f aca="false">IF(ISNUMBER(W5185),A5185-W5185,"")</f>
        <v/>
      </c>
      <c r="AA5185" s="55" t="n">
        <f aca="false">MATCH(A5185,DATAS,0)</f>
        <v>2</v>
      </c>
      <c r="AB5185" s="55" t="n">
        <f aca="false">IF(AND(E5185&gt;0,OR(AND(B5185&gt;=1,B5185&lt;=6),B5185=10)),1,0)</f>
        <v>0</v>
      </c>
      <c r="AC5185" s="55" t="n">
        <f aca="false">IF(AND(E5185&gt;0,B5185=10),1,0)</f>
        <v>0</v>
      </c>
      <c r="AD5185" s="55" t="n">
        <f aca="false">IF(AND(C5184=C5185,AA5184=AA5185-1),AB5184,"")</f>
        <v>0</v>
      </c>
      <c r="AE5185" s="55" t="n">
        <f aca="false">IF(AND(C5184=C5185,AA5184=AA5185-1),AC5184,"")</f>
        <v>0</v>
      </c>
      <c r="AF5185" s="55" t="n">
        <f aca="false">IF(AA5185=1,"",IF(AND(AB5185=1,AD5185&lt;&gt;1),1,0))</f>
        <v>0</v>
      </c>
      <c r="AG5185" s="55" t="n">
        <f aca="false">IF(AA5185=1,"",IF(AND(AC5185=1,AE5185&lt;&gt;1),1,0))</f>
        <v>0</v>
      </c>
      <c r="AH5185" s="60" t="str">
        <f aca="false">IF(AND(E5185&gt;0,AA5185&lt;2,NOT(AND(C5186=C5185,AA5186=AA5185+1))),INDEX(DATAS,AA5185+1),"")</f>
        <v/>
      </c>
      <c r="AI5185" s="60" t="str">
        <f aca="false">IF(AND(AC5185=1,AA5185&lt;2),IF(AND(C5186=C5185,AA5186=AA5185+1),IF(AC5186=1,"",INDEX(DATAS,AA5185+1)),INDEX(DATAS,AA5185+1)),"")</f>
        <v/>
      </c>
    </row>
    <row r="5186" customFormat="false" ht="15" hidden="false" customHeight="false" outlineLevel="0" collapsed="false">
      <c r="A5186" s="60" t="n">
        <v>46309</v>
      </c>
      <c r="B5186" s="0" t="n">
        <v>13</v>
      </c>
      <c r="C5186" s="0" t="n">
        <v>6941</v>
      </c>
      <c r="E5186" s="0" t="n">
        <v>0</v>
      </c>
      <c r="F5186" s="55" t="s">
        <v>1314</v>
      </c>
      <c r="I5186" s="55" t="s">
        <v>185</v>
      </c>
      <c r="U5186" s="0" t="n">
        <v>395</v>
      </c>
      <c r="V5186" s="0" t="n">
        <v>0</v>
      </c>
      <c r="X5186" s="55" t="n">
        <f aca="false">IF(I5186="Male",0,1)</f>
        <v>1</v>
      </c>
      <c r="Y5186" s="55" t="n">
        <f aca="false">IF(OR(I5186="DNB",I5186="Dry DNB"),1,0)</f>
        <v>0</v>
      </c>
      <c r="Z5186" s="0" t="str">
        <f aca="false">IF(ISNUMBER(W5186),A5186-W5186,"")</f>
        <v/>
      </c>
      <c r="AA5186" s="55" t="n">
        <f aca="false">MATCH(A5186,DATAS,0)</f>
        <v>1</v>
      </c>
      <c r="AB5186" s="55" t="n">
        <f aca="false">IF(AND(E5186&gt;0,OR(AND(B5186&gt;=1,B5186&lt;=6),B5186=10)),1,0)</f>
        <v>0</v>
      </c>
      <c r="AC5186" s="55" t="n">
        <f aca="false">IF(AND(E5186&gt;0,B5186=10),1,0)</f>
        <v>0</v>
      </c>
      <c r="AD5186" s="0" t="str">
        <f aca="false">IF(AND(C5185=C5186,AA5185=AA5186-1),AB5185,"")</f>
        <v/>
      </c>
      <c r="AE5186" s="0" t="str">
        <f aca="false">IF(AND(C5185=C5186,AA5185=AA5186-1),AC5185,"")</f>
        <v/>
      </c>
      <c r="AF5186" s="0" t="str">
        <f aca="false">IF(AA5186=1,"",IF(AND(AB5186=1,AD5186&lt;&gt;1),1,0))</f>
        <v/>
      </c>
      <c r="AG5186" s="0" t="str">
        <f aca="false">IF(AA5186=1,"",IF(AND(AC5186=1,AE5186&lt;&gt;1),1,0))</f>
        <v/>
      </c>
      <c r="AH5186" s="60" t="str">
        <f aca="false">IF(AND(E5186&gt;0,AA5186&lt;2,NOT(AND(C5187=C5186,AA5187=AA5186+1))),INDEX(DATAS,AA5186+1),"")</f>
        <v/>
      </c>
      <c r="AI5186" s="60" t="str">
        <f aca="false">IF(AND(AC5186=1,AA5186&lt;2),IF(AND(C5187=C5186,AA5187=AA5186+1),IF(AC5187=1,"",INDEX(DATAS,AA5186+1)),INDEX(DATAS,AA5186+1)),"")</f>
        <v/>
      </c>
    </row>
    <row r="5187" customFormat="false" ht="15" hidden="false" customHeight="false" outlineLevel="0" collapsed="false">
      <c r="A5187" s="60" t="n">
        <v>46310</v>
      </c>
      <c r="B5187" s="0" t="n">
        <v>13</v>
      </c>
      <c r="C5187" s="0" t="n">
        <v>6941</v>
      </c>
      <c r="E5187" s="0" t="n">
        <v>0</v>
      </c>
      <c r="F5187" s="55" t="s">
        <v>1314</v>
      </c>
      <c r="I5187" s="55" t="s">
        <v>177</v>
      </c>
      <c r="U5187" s="0" t="n">
        <v>396</v>
      </c>
      <c r="V5187" s="0" t="n">
        <v>0</v>
      </c>
      <c r="X5187" s="55" t="n">
        <f aca="false">IF(I5187="Male",0,1)</f>
        <v>1</v>
      </c>
      <c r="Y5187" s="55" t="n">
        <f aca="false">IF(OR(I5187="DNB",I5187="Dry DNB"),1,0)</f>
        <v>0</v>
      </c>
      <c r="Z5187" s="0" t="str">
        <f aca="false">IF(ISNUMBER(W5187),A5187-W5187,"")</f>
        <v/>
      </c>
      <c r="AA5187" s="55" t="n">
        <f aca="false">MATCH(A5187,DATAS,0)</f>
        <v>2</v>
      </c>
      <c r="AB5187" s="55" t="n">
        <f aca="false">IF(AND(E5187&gt;0,OR(AND(B5187&gt;=1,B5187&lt;=6),B5187=10)),1,0)</f>
        <v>0</v>
      </c>
      <c r="AC5187" s="55" t="n">
        <f aca="false">IF(AND(E5187&gt;0,B5187=10),1,0)</f>
        <v>0</v>
      </c>
      <c r="AD5187" s="55" t="n">
        <f aca="false">IF(AND(C5186=C5187,AA5186=AA5187-1),AB5186,"")</f>
        <v>0</v>
      </c>
      <c r="AE5187" s="55" t="n">
        <f aca="false">IF(AND(C5186=C5187,AA5186=AA5187-1),AC5186,"")</f>
        <v>0</v>
      </c>
      <c r="AF5187" s="55" t="n">
        <f aca="false">IF(AA5187=1,"",IF(AND(AB5187=1,AD5187&lt;&gt;1),1,0))</f>
        <v>0</v>
      </c>
      <c r="AG5187" s="55" t="n">
        <f aca="false">IF(AA5187=1,"",IF(AND(AC5187=1,AE5187&lt;&gt;1),1,0))</f>
        <v>0</v>
      </c>
      <c r="AH5187" s="60" t="str">
        <f aca="false">IF(AND(E5187&gt;0,AA5187&lt;2,NOT(AND(C5188=C5187,AA5188=AA5187+1))),INDEX(DATAS,AA5187+1),"")</f>
        <v/>
      </c>
      <c r="AI5187" s="60" t="str">
        <f aca="false">IF(AND(AC5187=1,AA5187&lt;2),IF(AND(C5188=C5187,AA5188=AA5187+1),IF(AC5188=1,"",INDEX(DATAS,AA5187+1)),INDEX(DATAS,AA5187+1)),"")</f>
        <v/>
      </c>
    </row>
    <row r="5188" customFormat="false" ht="15" hidden="false" customHeight="false" outlineLevel="0" collapsed="false">
      <c r="A5188" s="60" t="n">
        <v>46309</v>
      </c>
      <c r="B5188" s="0" t="n">
        <v>13</v>
      </c>
      <c r="C5188" s="0" t="n">
        <v>6942</v>
      </c>
      <c r="E5188" s="0" t="n">
        <v>0</v>
      </c>
      <c r="F5188" s="55" t="s">
        <v>1314</v>
      </c>
      <c r="I5188" s="55" t="s">
        <v>185</v>
      </c>
      <c r="U5188" s="0" t="n">
        <v>395</v>
      </c>
      <c r="V5188" s="0" t="n">
        <v>0</v>
      </c>
      <c r="X5188" s="55" t="n">
        <f aca="false">IF(I5188="Male",0,1)</f>
        <v>1</v>
      </c>
      <c r="Y5188" s="55" t="n">
        <f aca="false">IF(OR(I5188="DNB",I5188="Dry DNB"),1,0)</f>
        <v>0</v>
      </c>
      <c r="Z5188" s="0" t="str">
        <f aca="false">IF(ISNUMBER(W5188),A5188-W5188,"")</f>
        <v/>
      </c>
      <c r="AA5188" s="55" t="n">
        <f aca="false">MATCH(A5188,DATAS,0)</f>
        <v>1</v>
      </c>
      <c r="AB5188" s="55" t="n">
        <f aca="false">IF(AND(E5188&gt;0,OR(AND(B5188&gt;=1,B5188&lt;=6),B5188=10)),1,0)</f>
        <v>0</v>
      </c>
      <c r="AC5188" s="55" t="n">
        <f aca="false">IF(AND(E5188&gt;0,B5188=10),1,0)</f>
        <v>0</v>
      </c>
      <c r="AD5188" s="0" t="str">
        <f aca="false">IF(AND(C5187=C5188,AA5187=AA5188-1),AB5187,"")</f>
        <v/>
      </c>
      <c r="AE5188" s="0" t="str">
        <f aca="false">IF(AND(C5187=C5188,AA5187=AA5188-1),AC5187,"")</f>
        <v/>
      </c>
      <c r="AF5188" s="0" t="str">
        <f aca="false">IF(AA5188=1,"",IF(AND(AB5188=1,AD5188&lt;&gt;1),1,0))</f>
        <v/>
      </c>
      <c r="AG5188" s="0" t="str">
        <f aca="false">IF(AA5188=1,"",IF(AND(AC5188=1,AE5188&lt;&gt;1),1,0))</f>
        <v/>
      </c>
      <c r="AH5188" s="60" t="str">
        <f aca="false">IF(AND(E5188&gt;0,AA5188&lt;2,NOT(AND(C5189=C5188,AA5189=AA5188+1))),INDEX(DATAS,AA5188+1),"")</f>
        <v/>
      </c>
      <c r="AI5188" s="60" t="str">
        <f aca="false">IF(AND(AC5188=1,AA5188&lt;2),IF(AND(C5189=C5188,AA5189=AA5188+1),IF(AC5189=1,"",INDEX(DATAS,AA5188+1)),INDEX(DATAS,AA5188+1)),"")</f>
        <v/>
      </c>
    </row>
    <row r="5189" customFormat="false" ht="15" hidden="false" customHeight="false" outlineLevel="0" collapsed="false">
      <c r="A5189" s="60" t="n">
        <v>46310</v>
      </c>
      <c r="B5189" s="0" t="n">
        <v>13</v>
      </c>
      <c r="C5189" s="0" t="n">
        <v>6942</v>
      </c>
      <c r="E5189" s="0" t="n">
        <v>0</v>
      </c>
      <c r="F5189" s="55" t="s">
        <v>1314</v>
      </c>
      <c r="I5189" s="55" t="s">
        <v>177</v>
      </c>
      <c r="U5189" s="0" t="n">
        <v>396</v>
      </c>
      <c r="V5189" s="0" t="n">
        <v>0</v>
      </c>
      <c r="X5189" s="55" t="n">
        <f aca="false">IF(I5189="Male",0,1)</f>
        <v>1</v>
      </c>
      <c r="Y5189" s="55" t="n">
        <f aca="false">IF(OR(I5189="DNB",I5189="Dry DNB"),1,0)</f>
        <v>0</v>
      </c>
      <c r="Z5189" s="0" t="str">
        <f aca="false">IF(ISNUMBER(W5189),A5189-W5189,"")</f>
        <v/>
      </c>
      <c r="AA5189" s="55" t="n">
        <f aca="false">MATCH(A5189,DATAS,0)</f>
        <v>2</v>
      </c>
      <c r="AB5189" s="55" t="n">
        <f aca="false">IF(AND(E5189&gt;0,OR(AND(B5189&gt;=1,B5189&lt;=6),B5189=10)),1,0)</f>
        <v>0</v>
      </c>
      <c r="AC5189" s="55" t="n">
        <f aca="false">IF(AND(E5189&gt;0,B5189=10),1,0)</f>
        <v>0</v>
      </c>
      <c r="AD5189" s="55" t="n">
        <f aca="false">IF(AND(C5188=C5189,AA5188=AA5189-1),AB5188,"")</f>
        <v>0</v>
      </c>
      <c r="AE5189" s="55" t="n">
        <f aca="false">IF(AND(C5188=C5189,AA5188=AA5189-1),AC5188,"")</f>
        <v>0</v>
      </c>
      <c r="AF5189" s="55" t="n">
        <f aca="false">IF(AA5189=1,"",IF(AND(AB5189=1,AD5189&lt;&gt;1),1,0))</f>
        <v>0</v>
      </c>
      <c r="AG5189" s="55" t="n">
        <f aca="false">IF(AA5189=1,"",IF(AND(AC5189=1,AE5189&lt;&gt;1),1,0))</f>
        <v>0</v>
      </c>
      <c r="AH5189" s="60" t="str">
        <f aca="false">IF(AND(E5189&gt;0,AA5189&lt;2,NOT(AND(C5190=C5189,AA5190=AA5189+1))),INDEX(DATAS,AA5189+1),"")</f>
        <v/>
      </c>
      <c r="AI5189" s="60" t="str">
        <f aca="false">IF(AND(AC5189=1,AA5189&lt;2),IF(AND(C5190=C5189,AA5190=AA5189+1),IF(AC5190=1,"",INDEX(DATAS,AA5189+1)),INDEX(DATAS,AA5189+1)),"")</f>
        <v/>
      </c>
    </row>
    <row r="5190" customFormat="false" ht="15" hidden="false" customHeight="false" outlineLevel="0" collapsed="false">
      <c r="A5190" s="60" t="n">
        <v>46309</v>
      </c>
      <c r="B5190" s="0" t="n">
        <v>13</v>
      </c>
      <c r="C5190" s="0" t="n">
        <v>6943</v>
      </c>
      <c r="E5190" s="0" t="n">
        <v>0</v>
      </c>
      <c r="F5190" s="55" t="s">
        <v>1314</v>
      </c>
      <c r="I5190" s="55" t="s">
        <v>185</v>
      </c>
      <c r="U5190" s="0" t="n">
        <v>395</v>
      </c>
      <c r="V5190" s="0" t="n">
        <v>0</v>
      </c>
      <c r="X5190" s="55" t="n">
        <f aca="false">IF(I5190="Male",0,1)</f>
        <v>1</v>
      </c>
      <c r="Y5190" s="55" t="n">
        <f aca="false">IF(OR(I5190="DNB",I5190="Dry DNB"),1,0)</f>
        <v>0</v>
      </c>
      <c r="Z5190" s="0" t="str">
        <f aca="false">IF(ISNUMBER(W5190),A5190-W5190,"")</f>
        <v/>
      </c>
      <c r="AA5190" s="55" t="n">
        <f aca="false">MATCH(A5190,DATAS,0)</f>
        <v>1</v>
      </c>
      <c r="AB5190" s="55" t="n">
        <f aca="false">IF(AND(E5190&gt;0,OR(AND(B5190&gt;=1,B5190&lt;=6),B5190=10)),1,0)</f>
        <v>0</v>
      </c>
      <c r="AC5190" s="55" t="n">
        <f aca="false">IF(AND(E5190&gt;0,B5190=10),1,0)</f>
        <v>0</v>
      </c>
      <c r="AD5190" s="0" t="str">
        <f aca="false">IF(AND(C5189=C5190,AA5189=AA5190-1),AB5189,"")</f>
        <v/>
      </c>
      <c r="AE5190" s="0" t="str">
        <f aca="false">IF(AND(C5189=C5190,AA5189=AA5190-1),AC5189,"")</f>
        <v/>
      </c>
      <c r="AF5190" s="0" t="str">
        <f aca="false">IF(AA5190=1,"",IF(AND(AB5190=1,AD5190&lt;&gt;1),1,0))</f>
        <v/>
      </c>
      <c r="AG5190" s="0" t="str">
        <f aca="false">IF(AA5190=1,"",IF(AND(AC5190=1,AE5190&lt;&gt;1),1,0))</f>
        <v/>
      </c>
      <c r="AH5190" s="60" t="str">
        <f aca="false">IF(AND(E5190&gt;0,AA5190&lt;2,NOT(AND(C5191=C5190,AA5191=AA5190+1))),INDEX(DATAS,AA5190+1),"")</f>
        <v/>
      </c>
      <c r="AI5190" s="60" t="str">
        <f aca="false">IF(AND(AC5190=1,AA5190&lt;2),IF(AND(C5191=C5190,AA5191=AA5190+1),IF(AC5191=1,"",INDEX(DATAS,AA5190+1)),INDEX(DATAS,AA5190+1)),"")</f>
        <v/>
      </c>
    </row>
    <row r="5191" customFormat="false" ht="15" hidden="false" customHeight="false" outlineLevel="0" collapsed="false">
      <c r="A5191" s="60" t="n">
        <v>46310</v>
      </c>
      <c r="B5191" s="0" t="n">
        <v>13</v>
      </c>
      <c r="C5191" s="0" t="n">
        <v>6943</v>
      </c>
      <c r="E5191" s="0" t="n">
        <v>0</v>
      </c>
      <c r="F5191" s="55" t="s">
        <v>1314</v>
      </c>
      <c r="I5191" s="55" t="s">
        <v>177</v>
      </c>
      <c r="U5191" s="0" t="n">
        <v>396</v>
      </c>
      <c r="V5191" s="0" t="n">
        <v>0</v>
      </c>
      <c r="X5191" s="55" t="n">
        <f aca="false">IF(I5191="Male",0,1)</f>
        <v>1</v>
      </c>
      <c r="Y5191" s="55" t="n">
        <f aca="false">IF(OR(I5191="DNB",I5191="Dry DNB"),1,0)</f>
        <v>0</v>
      </c>
      <c r="Z5191" s="0" t="str">
        <f aca="false">IF(ISNUMBER(W5191),A5191-W5191,"")</f>
        <v/>
      </c>
      <c r="AA5191" s="55" t="n">
        <f aca="false">MATCH(A5191,DATAS,0)</f>
        <v>2</v>
      </c>
      <c r="AB5191" s="55" t="n">
        <f aca="false">IF(AND(E5191&gt;0,OR(AND(B5191&gt;=1,B5191&lt;=6),B5191=10)),1,0)</f>
        <v>0</v>
      </c>
      <c r="AC5191" s="55" t="n">
        <f aca="false">IF(AND(E5191&gt;0,B5191=10),1,0)</f>
        <v>0</v>
      </c>
      <c r="AD5191" s="55" t="n">
        <f aca="false">IF(AND(C5190=C5191,AA5190=AA5191-1),AB5190,"")</f>
        <v>0</v>
      </c>
      <c r="AE5191" s="55" t="n">
        <f aca="false">IF(AND(C5190=C5191,AA5190=AA5191-1),AC5190,"")</f>
        <v>0</v>
      </c>
      <c r="AF5191" s="55" t="n">
        <f aca="false">IF(AA5191=1,"",IF(AND(AB5191=1,AD5191&lt;&gt;1),1,0))</f>
        <v>0</v>
      </c>
      <c r="AG5191" s="55" t="n">
        <f aca="false">IF(AA5191=1,"",IF(AND(AC5191=1,AE5191&lt;&gt;1),1,0))</f>
        <v>0</v>
      </c>
      <c r="AH5191" s="60" t="str">
        <f aca="false">IF(AND(E5191&gt;0,AA5191&lt;2,NOT(AND(C5192=C5191,AA5192=AA5191+1))),INDEX(DATAS,AA5191+1),"")</f>
        <v/>
      </c>
      <c r="AI5191" s="60" t="str">
        <f aca="false">IF(AND(AC5191=1,AA5191&lt;2),IF(AND(C5192=C5191,AA5192=AA5191+1),IF(AC5192=1,"",INDEX(DATAS,AA5191+1)),INDEX(DATAS,AA5191+1)),"")</f>
        <v/>
      </c>
    </row>
    <row r="5192" customFormat="false" ht="15" hidden="false" customHeight="false" outlineLevel="0" collapsed="false">
      <c r="A5192" s="60" t="n">
        <v>46309</v>
      </c>
      <c r="B5192" s="0" t="n">
        <v>13</v>
      </c>
      <c r="C5192" s="0" t="n">
        <v>6944</v>
      </c>
      <c r="E5192" s="0" t="n">
        <v>0</v>
      </c>
      <c r="F5192" s="55" t="s">
        <v>1314</v>
      </c>
      <c r="I5192" s="55" t="s">
        <v>185</v>
      </c>
      <c r="U5192" s="0" t="n">
        <v>395</v>
      </c>
      <c r="V5192" s="0" t="n">
        <v>0</v>
      </c>
      <c r="X5192" s="55" t="n">
        <f aca="false">IF(I5192="Male",0,1)</f>
        <v>1</v>
      </c>
      <c r="Y5192" s="55" t="n">
        <f aca="false">IF(OR(I5192="DNB",I5192="Dry DNB"),1,0)</f>
        <v>0</v>
      </c>
      <c r="Z5192" s="0" t="str">
        <f aca="false">IF(ISNUMBER(W5192),A5192-W5192,"")</f>
        <v/>
      </c>
      <c r="AA5192" s="55" t="n">
        <f aca="false">MATCH(A5192,DATAS,0)</f>
        <v>1</v>
      </c>
      <c r="AB5192" s="55" t="n">
        <f aca="false">IF(AND(E5192&gt;0,OR(AND(B5192&gt;=1,B5192&lt;=6),B5192=10)),1,0)</f>
        <v>0</v>
      </c>
      <c r="AC5192" s="55" t="n">
        <f aca="false">IF(AND(E5192&gt;0,B5192=10),1,0)</f>
        <v>0</v>
      </c>
      <c r="AD5192" s="0" t="str">
        <f aca="false">IF(AND(C5191=C5192,AA5191=AA5192-1),AB5191,"")</f>
        <v/>
      </c>
      <c r="AE5192" s="0" t="str">
        <f aca="false">IF(AND(C5191=C5192,AA5191=AA5192-1),AC5191,"")</f>
        <v/>
      </c>
      <c r="AF5192" s="0" t="str">
        <f aca="false">IF(AA5192=1,"",IF(AND(AB5192=1,AD5192&lt;&gt;1),1,0))</f>
        <v/>
      </c>
      <c r="AG5192" s="0" t="str">
        <f aca="false">IF(AA5192=1,"",IF(AND(AC5192=1,AE5192&lt;&gt;1),1,0))</f>
        <v/>
      </c>
      <c r="AH5192" s="60" t="str">
        <f aca="false">IF(AND(E5192&gt;0,AA5192&lt;2,NOT(AND(C5193=C5192,AA5193=AA5192+1))),INDEX(DATAS,AA5192+1),"")</f>
        <v/>
      </c>
      <c r="AI5192" s="60" t="str">
        <f aca="false">IF(AND(AC5192=1,AA5192&lt;2),IF(AND(C5193=C5192,AA5193=AA5192+1),IF(AC5193=1,"",INDEX(DATAS,AA5192+1)),INDEX(DATAS,AA5192+1)),"")</f>
        <v/>
      </c>
    </row>
    <row r="5193" customFormat="false" ht="15" hidden="false" customHeight="false" outlineLevel="0" collapsed="false">
      <c r="A5193" s="60" t="n">
        <v>46310</v>
      </c>
      <c r="B5193" s="0" t="n">
        <v>13</v>
      </c>
      <c r="C5193" s="0" t="n">
        <v>6944</v>
      </c>
      <c r="E5193" s="0" t="n">
        <v>0</v>
      </c>
      <c r="F5193" s="55" t="s">
        <v>1314</v>
      </c>
      <c r="I5193" s="55" t="s">
        <v>177</v>
      </c>
      <c r="U5193" s="0" t="n">
        <v>396</v>
      </c>
      <c r="V5193" s="0" t="n">
        <v>0</v>
      </c>
      <c r="X5193" s="55" t="n">
        <f aca="false">IF(I5193="Male",0,1)</f>
        <v>1</v>
      </c>
      <c r="Y5193" s="55" t="n">
        <f aca="false">IF(OR(I5193="DNB",I5193="Dry DNB"),1,0)</f>
        <v>0</v>
      </c>
      <c r="Z5193" s="0" t="str">
        <f aca="false">IF(ISNUMBER(W5193),A5193-W5193,"")</f>
        <v/>
      </c>
      <c r="AA5193" s="55" t="n">
        <f aca="false">MATCH(A5193,DATAS,0)</f>
        <v>2</v>
      </c>
      <c r="AB5193" s="55" t="n">
        <f aca="false">IF(AND(E5193&gt;0,OR(AND(B5193&gt;=1,B5193&lt;=6),B5193=10)),1,0)</f>
        <v>0</v>
      </c>
      <c r="AC5193" s="55" t="n">
        <f aca="false">IF(AND(E5193&gt;0,B5193=10),1,0)</f>
        <v>0</v>
      </c>
      <c r="AD5193" s="55" t="n">
        <f aca="false">IF(AND(C5192=C5193,AA5192=AA5193-1),AB5192,"")</f>
        <v>0</v>
      </c>
      <c r="AE5193" s="55" t="n">
        <f aca="false">IF(AND(C5192=C5193,AA5192=AA5193-1),AC5192,"")</f>
        <v>0</v>
      </c>
      <c r="AF5193" s="55" t="n">
        <f aca="false">IF(AA5193=1,"",IF(AND(AB5193=1,AD5193&lt;&gt;1),1,0))</f>
        <v>0</v>
      </c>
      <c r="AG5193" s="55" t="n">
        <f aca="false">IF(AA5193=1,"",IF(AND(AC5193=1,AE5193&lt;&gt;1),1,0))</f>
        <v>0</v>
      </c>
      <c r="AH5193" s="60" t="str">
        <f aca="false">IF(AND(E5193&gt;0,AA5193&lt;2,NOT(AND(C5194=C5193,AA5194=AA5193+1))),INDEX(DATAS,AA5193+1),"")</f>
        <v/>
      </c>
      <c r="AI5193" s="60" t="str">
        <f aca="false">IF(AND(AC5193=1,AA5193&lt;2),IF(AND(C5194=C5193,AA5194=AA5193+1),IF(AC5194=1,"",INDEX(DATAS,AA5193+1)),INDEX(DATAS,AA5193+1)),"")</f>
        <v/>
      </c>
    </row>
    <row r="5194" customFormat="false" ht="15" hidden="false" customHeight="false" outlineLevel="0" collapsed="false">
      <c r="A5194" s="60" t="n">
        <v>46309</v>
      </c>
      <c r="B5194" s="0" t="n">
        <v>13</v>
      </c>
      <c r="C5194" s="0" t="n">
        <v>6945</v>
      </c>
      <c r="E5194" s="0" t="n">
        <v>0</v>
      </c>
      <c r="F5194" s="55" t="s">
        <v>1314</v>
      </c>
      <c r="I5194" s="55" t="s">
        <v>185</v>
      </c>
      <c r="U5194" s="0" t="n">
        <v>395</v>
      </c>
      <c r="V5194" s="0" t="n">
        <v>0</v>
      </c>
      <c r="X5194" s="55" t="n">
        <f aca="false">IF(I5194="Male",0,1)</f>
        <v>1</v>
      </c>
      <c r="Y5194" s="55" t="n">
        <f aca="false">IF(OR(I5194="DNB",I5194="Dry DNB"),1,0)</f>
        <v>0</v>
      </c>
      <c r="Z5194" s="0" t="str">
        <f aca="false">IF(ISNUMBER(W5194),A5194-W5194,"")</f>
        <v/>
      </c>
      <c r="AA5194" s="55" t="n">
        <f aca="false">MATCH(A5194,DATAS,0)</f>
        <v>1</v>
      </c>
      <c r="AB5194" s="55" t="n">
        <f aca="false">IF(AND(E5194&gt;0,OR(AND(B5194&gt;=1,B5194&lt;=6),B5194=10)),1,0)</f>
        <v>0</v>
      </c>
      <c r="AC5194" s="55" t="n">
        <f aca="false">IF(AND(E5194&gt;0,B5194=10),1,0)</f>
        <v>0</v>
      </c>
      <c r="AD5194" s="0" t="str">
        <f aca="false">IF(AND(C5193=C5194,AA5193=AA5194-1),AB5193,"")</f>
        <v/>
      </c>
      <c r="AE5194" s="0" t="str">
        <f aca="false">IF(AND(C5193=C5194,AA5193=AA5194-1),AC5193,"")</f>
        <v/>
      </c>
      <c r="AF5194" s="0" t="str">
        <f aca="false">IF(AA5194=1,"",IF(AND(AB5194=1,AD5194&lt;&gt;1),1,0))</f>
        <v/>
      </c>
      <c r="AG5194" s="0" t="str">
        <f aca="false">IF(AA5194=1,"",IF(AND(AC5194=1,AE5194&lt;&gt;1),1,0))</f>
        <v/>
      </c>
      <c r="AH5194" s="60" t="str">
        <f aca="false">IF(AND(E5194&gt;0,AA5194&lt;2,NOT(AND(C5195=C5194,AA5195=AA5194+1))),INDEX(DATAS,AA5194+1),"")</f>
        <v/>
      </c>
      <c r="AI5194" s="60" t="str">
        <f aca="false">IF(AND(AC5194=1,AA5194&lt;2),IF(AND(C5195=C5194,AA5195=AA5194+1),IF(AC5195=1,"",INDEX(DATAS,AA5194+1)),INDEX(DATAS,AA5194+1)),"")</f>
        <v/>
      </c>
    </row>
    <row r="5195" customFormat="false" ht="15" hidden="false" customHeight="false" outlineLevel="0" collapsed="false">
      <c r="A5195" s="60" t="n">
        <v>46310</v>
      </c>
      <c r="B5195" s="0" t="n">
        <v>13</v>
      </c>
      <c r="C5195" s="0" t="n">
        <v>6945</v>
      </c>
      <c r="E5195" s="0" t="n">
        <v>0</v>
      </c>
      <c r="F5195" s="55" t="s">
        <v>1314</v>
      </c>
      <c r="I5195" s="55" t="s">
        <v>177</v>
      </c>
      <c r="U5195" s="0" t="n">
        <v>396</v>
      </c>
      <c r="V5195" s="0" t="n">
        <v>0</v>
      </c>
      <c r="X5195" s="55" t="n">
        <f aca="false">IF(I5195="Male",0,1)</f>
        <v>1</v>
      </c>
      <c r="Y5195" s="55" t="n">
        <f aca="false">IF(OR(I5195="DNB",I5195="Dry DNB"),1,0)</f>
        <v>0</v>
      </c>
      <c r="Z5195" s="0" t="str">
        <f aca="false">IF(ISNUMBER(W5195),A5195-W5195,"")</f>
        <v/>
      </c>
      <c r="AA5195" s="55" t="n">
        <f aca="false">MATCH(A5195,DATAS,0)</f>
        <v>2</v>
      </c>
      <c r="AB5195" s="55" t="n">
        <f aca="false">IF(AND(E5195&gt;0,OR(AND(B5195&gt;=1,B5195&lt;=6),B5195=10)),1,0)</f>
        <v>0</v>
      </c>
      <c r="AC5195" s="55" t="n">
        <f aca="false">IF(AND(E5195&gt;0,B5195=10),1,0)</f>
        <v>0</v>
      </c>
      <c r="AD5195" s="55" t="n">
        <f aca="false">IF(AND(C5194=C5195,AA5194=AA5195-1),AB5194,"")</f>
        <v>0</v>
      </c>
      <c r="AE5195" s="55" t="n">
        <f aca="false">IF(AND(C5194=C5195,AA5194=AA5195-1),AC5194,"")</f>
        <v>0</v>
      </c>
      <c r="AF5195" s="55" t="n">
        <f aca="false">IF(AA5195=1,"",IF(AND(AB5195=1,AD5195&lt;&gt;1),1,0))</f>
        <v>0</v>
      </c>
      <c r="AG5195" s="55" t="n">
        <f aca="false">IF(AA5195=1,"",IF(AND(AC5195=1,AE5195&lt;&gt;1),1,0))</f>
        <v>0</v>
      </c>
      <c r="AH5195" s="60" t="str">
        <f aca="false">IF(AND(E5195&gt;0,AA5195&lt;2,NOT(AND(C5196=C5195,AA5196=AA5195+1))),INDEX(DATAS,AA5195+1),"")</f>
        <v/>
      </c>
      <c r="AI5195" s="60" t="str">
        <f aca="false">IF(AND(AC5195=1,AA5195&lt;2),IF(AND(C5196=C5195,AA5196=AA5195+1),IF(AC5196=1,"",INDEX(DATAS,AA5195+1)),INDEX(DATAS,AA5195+1)),"")</f>
        <v/>
      </c>
    </row>
    <row r="5196" customFormat="false" ht="15" hidden="false" customHeight="false" outlineLevel="0" collapsed="false">
      <c r="A5196" s="60" t="n">
        <v>46309</v>
      </c>
      <c r="B5196" s="0" t="n">
        <v>13</v>
      </c>
      <c r="C5196" s="0" t="n">
        <v>6946</v>
      </c>
      <c r="E5196" s="0" t="n">
        <v>0</v>
      </c>
      <c r="F5196" s="55" t="s">
        <v>1314</v>
      </c>
      <c r="I5196" s="55" t="s">
        <v>185</v>
      </c>
      <c r="U5196" s="0" t="n">
        <v>395</v>
      </c>
      <c r="V5196" s="0" t="n">
        <v>0</v>
      </c>
      <c r="X5196" s="55" t="n">
        <f aca="false">IF(I5196="Male",0,1)</f>
        <v>1</v>
      </c>
      <c r="Y5196" s="55" t="n">
        <f aca="false">IF(OR(I5196="DNB",I5196="Dry DNB"),1,0)</f>
        <v>0</v>
      </c>
      <c r="Z5196" s="0" t="str">
        <f aca="false">IF(ISNUMBER(W5196),A5196-W5196,"")</f>
        <v/>
      </c>
      <c r="AA5196" s="55" t="n">
        <f aca="false">MATCH(A5196,DATAS,0)</f>
        <v>1</v>
      </c>
      <c r="AB5196" s="55" t="n">
        <f aca="false">IF(AND(E5196&gt;0,OR(AND(B5196&gt;=1,B5196&lt;=6),B5196=10)),1,0)</f>
        <v>0</v>
      </c>
      <c r="AC5196" s="55" t="n">
        <f aca="false">IF(AND(E5196&gt;0,B5196=10),1,0)</f>
        <v>0</v>
      </c>
      <c r="AD5196" s="0" t="str">
        <f aca="false">IF(AND(C5195=C5196,AA5195=AA5196-1),AB5195,"")</f>
        <v/>
      </c>
      <c r="AE5196" s="0" t="str">
        <f aca="false">IF(AND(C5195=C5196,AA5195=AA5196-1),AC5195,"")</f>
        <v/>
      </c>
      <c r="AF5196" s="0" t="str">
        <f aca="false">IF(AA5196=1,"",IF(AND(AB5196=1,AD5196&lt;&gt;1),1,0))</f>
        <v/>
      </c>
      <c r="AG5196" s="0" t="str">
        <f aca="false">IF(AA5196=1,"",IF(AND(AC5196=1,AE5196&lt;&gt;1),1,0))</f>
        <v/>
      </c>
      <c r="AH5196" s="60" t="str">
        <f aca="false">IF(AND(E5196&gt;0,AA5196&lt;2,NOT(AND(C5197=C5196,AA5197=AA5196+1))),INDEX(DATAS,AA5196+1),"")</f>
        <v/>
      </c>
      <c r="AI5196" s="60" t="str">
        <f aca="false">IF(AND(AC5196=1,AA5196&lt;2),IF(AND(C5197=C5196,AA5197=AA5196+1),IF(AC5197=1,"",INDEX(DATAS,AA5196+1)),INDEX(DATAS,AA5196+1)),"")</f>
        <v/>
      </c>
    </row>
    <row r="5197" customFormat="false" ht="15" hidden="false" customHeight="false" outlineLevel="0" collapsed="false">
      <c r="A5197" s="60" t="n">
        <v>46310</v>
      </c>
      <c r="B5197" s="0" t="n">
        <v>13</v>
      </c>
      <c r="C5197" s="0" t="n">
        <v>6946</v>
      </c>
      <c r="E5197" s="0" t="n">
        <v>0</v>
      </c>
      <c r="F5197" s="55" t="s">
        <v>1314</v>
      </c>
      <c r="I5197" s="55" t="s">
        <v>177</v>
      </c>
      <c r="U5197" s="0" t="n">
        <v>396</v>
      </c>
      <c r="V5197" s="0" t="n">
        <v>0</v>
      </c>
      <c r="X5197" s="55" t="n">
        <f aca="false">IF(I5197="Male",0,1)</f>
        <v>1</v>
      </c>
      <c r="Y5197" s="55" t="n">
        <f aca="false">IF(OR(I5197="DNB",I5197="Dry DNB"),1,0)</f>
        <v>0</v>
      </c>
      <c r="Z5197" s="0" t="str">
        <f aca="false">IF(ISNUMBER(W5197),A5197-W5197,"")</f>
        <v/>
      </c>
      <c r="AA5197" s="55" t="n">
        <f aca="false">MATCH(A5197,DATAS,0)</f>
        <v>2</v>
      </c>
      <c r="AB5197" s="55" t="n">
        <f aca="false">IF(AND(E5197&gt;0,OR(AND(B5197&gt;=1,B5197&lt;=6),B5197=10)),1,0)</f>
        <v>0</v>
      </c>
      <c r="AC5197" s="55" t="n">
        <f aca="false">IF(AND(E5197&gt;0,B5197=10),1,0)</f>
        <v>0</v>
      </c>
      <c r="AD5197" s="55" t="n">
        <f aca="false">IF(AND(C5196=C5197,AA5196=AA5197-1),AB5196,"")</f>
        <v>0</v>
      </c>
      <c r="AE5197" s="55" t="n">
        <f aca="false">IF(AND(C5196=C5197,AA5196=AA5197-1),AC5196,"")</f>
        <v>0</v>
      </c>
      <c r="AF5197" s="55" t="n">
        <f aca="false">IF(AA5197=1,"",IF(AND(AB5197=1,AD5197&lt;&gt;1),1,0))</f>
        <v>0</v>
      </c>
      <c r="AG5197" s="55" t="n">
        <f aca="false">IF(AA5197=1,"",IF(AND(AC5197=1,AE5197&lt;&gt;1),1,0))</f>
        <v>0</v>
      </c>
      <c r="AH5197" s="60" t="str">
        <f aca="false">IF(AND(E5197&gt;0,AA5197&lt;2,NOT(AND(C5198=C5197,AA5198=AA5197+1))),INDEX(DATAS,AA5197+1),"")</f>
        <v/>
      </c>
      <c r="AI5197" s="60" t="str">
        <f aca="false">IF(AND(AC5197=1,AA5197&lt;2),IF(AND(C5198=C5197,AA5198=AA5197+1),IF(AC5198=1,"",INDEX(DATAS,AA5197+1)),INDEX(DATAS,AA5197+1)),"")</f>
        <v/>
      </c>
    </row>
    <row r="5198" customFormat="false" ht="15" hidden="false" customHeight="false" outlineLevel="0" collapsed="false">
      <c r="A5198" s="60" t="n">
        <v>46309</v>
      </c>
      <c r="B5198" s="0" t="n">
        <v>13</v>
      </c>
      <c r="C5198" s="0" t="n">
        <v>6947</v>
      </c>
      <c r="E5198" s="0" t="n">
        <v>0</v>
      </c>
      <c r="F5198" s="55" t="s">
        <v>1339</v>
      </c>
      <c r="I5198" s="55" t="s">
        <v>185</v>
      </c>
      <c r="U5198" s="0" t="n">
        <v>394</v>
      </c>
      <c r="V5198" s="0" t="n">
        <v>0</v>
      </c>
      <c r="X5198" s="55" t="n">
        <f aca="false">IF(I5198="Male",0,1)</f>
        <v>1</v>
      </c>
      <c r="Y5198" s="55" t="n">
        <f aca="false">IF(OR(I5198="DNB",I5198="Dry DNB"),1,0)</f>
        <v>0</v>
      </c>
      <c r="Z5198" s="0" t="str">
        <f aca="false">IF(ISNUMBER(W5198),A5198-W5198,"")</f>
        <v/>
      </c>
      <c r="AA5198" s="55" t="n">
        <f aca="false">MATCH(A5198,DATAS,0)</f>
        <v>1</v>
      </c>
      <c r="AB5198" s="55" t="n">
        <f aca="false">IF(AND(E5198&gt;0,OR(AND(B5198&gt;=1,B5198&lt;=6),B5198=10)),1,0)</f>
        <v>0</v>
      </c>
      <c r="AC5198" s="55" t="n">
        <f aca="false">IF(AND(E5198&gt;0,B5198=10),1,0)</f>
        <v>0</v>
      </c>
      <c r="AD5198" s="0" t="str">
        <f aca="false">IF(AND(C5197=C5198,AA5197=AA5198-1),AB5197,"")</f>
        <v/>
      </c>
      <c r="AE5198" s="0" t="str">
        <f aca="false">IF(AND(C5197=C5198,AA5197=AA5198-1),AC5197,"")</f>
        <v/>
      </c>
      <c r="AF5198" s="0" t="str">
        <f aca="false">IF(AA5198=1,"",IF(AND(AB5198=1,AD5198&lt;&gt;1),1,0))</f>
        <v/>
      </c>
      <c r="AG5198" s="0" t="str">
        <f aca="false">IF(AA5198=1,"",IF(AND(AC5198=1,AE5198&lt;&gt;1),1,0))</f>
        <v/>
      </c>
      <c r="AH5198" s="60" t="str">
        <f aca="false">IF(AND(E5198&gt;0,AA5198&lt;2,NOT(AND(C5199=C5198,AA5199=AA5198+1))),INDEX(DATAS,AA5198+1),"")</f>
        <v/>
      </c>
      <c r="AI5198" s="60" t="str">
        <f aca="false">IF(AND(AC5198=1,AA5198&lt;2),IF(AND(C5199=C5198,AA5199=AA5198+1),IF(AC5199=1,"",INDEX(DATAS,AA5198+1)),INDEX(DATAS,AA5198+1)),"")</f>
        <v/>
      </c>
    </row>
    <row r="5199" customFormat="false" ht="15" hidden="false" customHeight="false" outlineLevel="0" collapsed="false">
      <c r="A5199" s="60" t="n">
        <v>46310</v>
      </c>
      <c r="B5199" s="0" t="n">
        <v>13</v>
      </c>
      <c r="C5199" s="0" t="n">
        <v>6947</v>
      </c>
      <c r="E5199" s="0" t="n">
        <v>0</v>
      </c>
      <c r="F5199" s="55" t="s">
        <v>1339</v>
      </c>
      <c r="I5199" s="55" t="s">
        <v>185</v>
      </c>
      <c r="U5199" s="0" t="n">
        <v>395</v>
      </c>
      <c r="V5199" s="0" t="n">
        <v>0</v>
      </c>
      <c r="X5199" s="55" t="n">
        <f aca="false">IF(I5199="Male",0,1)</f>
        <v>1</v>
      </c>
      <c r="Y5199" s="55" t="n">
        <f aca="false">IF(OR(I5199="DNB",I5199="Dry DNB"),1,0)</f>
        <v>0</v>
      </c>
      <c r="Z5199" s="0" t="str">
        <f aca="false">IF(ISNUMBER(W5199),A5199-W5199,"")</f>
        <v/>
      </c>
      <c r="AA5199" s="55" t="n">
        <f aca="false">MATCH(A5199,DATAS,0)</f>
        <v>2</v>
      </c>
      <c r="AB5199" s="55" t="n">
        <f aca="false">IF(AND(E5199&gt;0,OR(AND(B5199&gt;=1,B5199&lt;=6),B5199=10)),1,0)</f>
        <v>0</v>
      </c>
      <c r="AC5199" s="55" t="n">
        <f aca="false">IF(AND(E5199&gt;0,B5199=10),1,0)</f>
        <v>0</v>
      </c>
      <c r="AD5199" s="55" t="n">
        <f aca="false">IF(AND(C5198=C5199,AA5198=AA5199-1),AB5198,"")</f>
        <v>0</v>
      </c>
      <c r="AE5199" s="55" t="n">
        <f aca="false">IF(AND(C5198=C5199,AA5198=AA5199-1),AC5198,"")</f>
        <v>0</v>
      </c>
      <c r="AF5199" s="55" t="n">
        <f aca="false">IF(AA5199=1,"",IF(AND(AB5199=1,AD5199&lt;&gt;1),1,0))</f>
        <v>0</v>
      </c>
      <c r="AG5199" s="55" t="n">
        <f aca="false">IF(AA5199=1,"",IF(AND(AC5199=1,AE5199&lt;&gt;1),1,0))</f>
        <v>0</v>
      </c>
      <c r="AH5199" s="60" t="str">
        <f aca="false">IF(AND(E5199&gt;0,AA5199&lt;2,NOT(AND(C5200=C5199,AA5200=AA5199+1))),INDEX(DATAS,AA5199+1),"")</f>
        <v/>
      </c>
      <c r="AI5199" s="60" t="str">
        <f aca="false">IF(AND(AC5199=1,AA5199&lt;2),IF(AND(C5200=C5199,AA5200=AA5199+1),IF(AC5200=1,"",INDEX(DATAS,AA5199+1)),INDEX(DATAS,AA5199+1)),"")</f>
        <v/>
      </c>
    </row>
    <row r="5200" customFormat="false" ht="15" hidden="false" customHeight="false" outlineLevel="0" collapsed="false">
      <c r="A5200" s="60" t="n">
        <v>46309</v>
      </c>
      <c r="B5200" s="0" t="n">
        <v>13</v>
      </c>
      <c r="C5200" s="0" t="n">
        <v>6948</v>
      </c>
      <c r="E5200" s="0" t="n">
        <v>0</v>
      </c>
      <c r="F5200" s="55" t="s">
        <v>1339</v>
      </c>
      <c r="I5200" s="55" t="s">
        <v>185</v>
      </c>
      <c r="U5200" s="0" t="n">
        <v>394</v>
      </c>
      <c r="V5200" s="0" t="n">
        <v>0</v>
      </c>
      <c r="X5200" s="55" t="n">
        <f aca="false">IF(I5200="Male",0,1)</f>
        <v>1</v>
      </c>
      <c r="Y5200" s="55" t="n">
        <f aca="false">IF(OR(I5200="DNB",I5200="Dry DNB"),1,0)</f>
        <v>0</v>
      </c>
      <c r="Z5200" s="0" t="str">
        <f aca="false">IF(ISNUMBER(W5200),A5200-W5200,"")</f>
        <v/>
      </c>
      <c r="AA5200" s="55" t="n">
        <f aca="false">MATCH(A5200,DATAS,0)</f>
        <v>1</v>
      </c>
      <c r="AB5200" s="55" t="n">
        <f aca="false">IF(AND(E5200&gt;0,OR(AND(B5200&gt;=1,B5200&lt;=6),B5200=10)),1,0)</f>
        <v>0</v>
      </c>
      <c r="AC5200" s="55" t="n">
        <f aca="false">IF(AND(E5200&gt;0,B5200=10),1,0)</f>
        <v>0</v>
      </c>
      <c r="AD5200" s="0" t="str">
        <f aca="false">IF(AND(C5199=C5200,AA5199=AA5200-1),AB5199,"")</f>
        <v/>
      </c>
      <c r="AE5200" s="0" t="str">
        <f aca="false">IF(AND(C5199=C5200,AA5199=AA5200-1),AC5199,"")</f>
        <v/>
      </c>
      <c r="AF5200" s="0" t="str">
        <f aca="false">IF(AA5200=1,"",IF(AND(AB5200=1,AD5200&lt;&gt;1),1,0))</f>
        <v/>
      </c>
      <c r="AG5200" s="0" t="str">
        <f aca="false">IF(AA5200=1,"",IF(AND(AC5200=1,AE5200&lt;&gt;1),1,0))</f>
        <v/>
      </c>
      <c r="AH5200" s="60" t="str">
        <f aca="false">IF(AND(E5200&gt;0,AA5200&lt;2,NOT(AND(C5201=C5200,AA5201=AA5200+1))),INDEX(DATAS,AA5200+1),"")</f>
        <v/>
      </c>
      <c r="AI5200" s="60" t="str">
        <f aca="false">IF(AND(AC5200=1,AA5200&lt;2),IF(AND(C5201=C5200,AA5201=AA5200+1),IF(AC5201=1,"",INDEX(DATAS,AA5200+1)),INDEX(DATAS,AA5200+1)),"")</f>
        <v/>
      </c>
    </row>
    <row r="5201" customFormat="false" ht="15" hidden="false" customHeight="false" outlineLevel="0" collapsed="false">
      <c r="A5201" s="60" t="n">
        <v>46310</v>
      </c>
      <c r="B5201" s="0" t="n">
        <v>13</v>
      </c>
      <c r="C5201" s="0" t="n">
        <v>6948</v>
      </c>
      <c r="E5201" s="0" t="n">
        <v>0</v>
      </c>
      <c r="F5201" s="55" t="s">
        <v>1339</v>
      </c>
      <c r="I5201" s="55" t="s">
        <v>185</v>
      </c>
      <c r="U5201" s="0" t="n">
        <v>395</v>
      </c>
      <c r="V5201" s="0" t="n">
        <v>0</v>
      </c>
      <c r="X5201" s="55" t="n">
        <f aca="false">IF(I5201="Male",0,1)</f>
        <v>1</v>
      </c>
      <c r="Y5201" s="55" t="n">
        <f aca="false">IF(OR(I5201="DNB",I5201="Dry DNB"),1,0)</f>
        <v>0</v>
      </c>
      <c r="Z5201" s="0" t="str">
        <f aca="false">IF(ISNUMBER(W5201),A5201-W5201,"")</f>
        <v/>
      </c>
      <c r="AA5201" s="55" t="n">
        <f aca="false">MATCH(A5201,DATAS,0)</f>
        <v>2</v>
      </c>
      <c r="AB5201" s="55" t="n">
        <f aca="false">IF(AND(E5201&gt;0,OR(AND(B5201&gt;=1,B5201&lt;=6),B5201=10)),1,0)</f>
        <v>0</v>
      </c>
      <c r="AC5201" s="55" t="n">
        <f aca="false">IF(AND(E5201&gt;0,B5201=10),1,0)</f>
        <v>0</v>
      </c>
      <c r="AD5201" s="55" t="n">
        <f aca="false">IF(AND(C5200=C5201,AA5200=AA5201-1),AB5200,"")</f>
        <v>0</v>
      </c>
      <c r="AE5201" s="55" t="n">
        <f aca="false">IF(AND(C5200=C5201,AA5200=AA5201-1),AC5200,"")</f>
        <v>0</v>
      </c>
      <c r="AF5201" s="55" t="n">
        <f aca="false">IF(AA5201=1,"",IF(AND(AB5201=1,AD5201&lt;&gt;1),1,0))</f>
        <v>0</v>
      </c>
      <c r="AG5201" s="55" t="n">
        <f aca="false">IF(AA5201=1,"",IF(AND(AC5201=1,AE5201&lt;&gt;1),1,0))</f>
        <v>0</v>
      </c>
      <c r="AH5201" s="60" t="str">
        <f aca="false">IF(AND(E5201&gt;0,AA5201&lt;2,NOT(AND(C5202=C5201,AA5202=AA5201+1))),INDEX(DATAS,AA5201+1),"")</f>
        <v/>
      </c>
      <c r="AI5201" s="60" t="str">
        <f aca="false">IF(AND(AC5201=1,AA5201&lt;2),IF(AND(C5202=C5201,AA5202=AA5201+1),IF(AC5202=1,"",INDEX(DATAS,AA5201+1)),INDEX(DATAS,AA5201+1)),"")</f>
        <v/>
      </c>
    </row>
    <row r="5202" customFormat="false" ht="15" hidden="false" customHeight="false" outlineLevel="0" collapsed="false">
      <c r="A5202" s="60" t="n">
        <v>46309</v>
      </c>
      <c r="B5202" s="0" t="n">
        <v>13</v>
      </c>
      <c r="C5202" s="0" t="n">
        <v>6949</v>
      </c>
      <c r="E5202" s="0" t="n">
        <v>0</v>
      </c>
      <c r="F5202" s="55" t="s">
        <v>1339</v>
      </c>
      <c r="I5202" s="55" t="s">
        <v>185</v>
      </c>
      <c r="U5202" s="0" t="n">
        <v>394</v>
      </c>
      <c r="V5202" s="0" t="n">
        <v>0</v>
      </c>
      <c r="X5202" s="55" t="n">
        <f aca="false">IF(I5202="Male",0,1)</f>
        <v>1</v>
      </c>
      <c r="Y5202" s="55" t="n">
        <f aca="false">IF(OR(I5202="DNB",I5202="Dry DNB"),1,0)</f>
        <v>0</v>
      </c>
      <c r="Z5202" s="0" t="str">
        <f aca="false">IF(ISNUMBER(W5202),A5202-W5202,"")</f>
        <v/>
      </c>
      <c r="AA5202" s="55" t="n">
        <f aca="false">MATCH(A5202,DATAS,0)</f>
        <v>1</v>
      </c>
      <c r="AB5202" s="55" t="n">
        <f aca="false">IF(AND(E5202&gt;0,OR(AND(B5202&gt;=1,B5202&lt;=6),B5202=10)),1,0)</f>
        <v>0</v>
      </c>
      <c r="AC5202" s="55" t="n">
        <f aca="false">IF(AND(E5202&gt;0,B5202=10),1,0)</f>
        <v>0</v>
      </c>
      <c r="AD5202" s="0" t="str">
        <f aca="false">IF(AND(C5201=C5202,AA5201=AA5202-1),AB5201,"")</f>
        <v/>
      </c>
      <c r="AE5202" s="0" t="str">
        <f aca="false">IF(AND(C5201=C5202,AA5201=AA5202-1),AC5201,"")</f>
        <v/>
      </c>
      <c r="AF5202" s="0" t="str">
        <f aca="false">IF(AA5202=1,"",IF(AND(AB5202=1,AD5202&lt;&gt;1),1,0))</f>
        <v/>
      </c>
      <c r="AG5202" s="0" t="str">
        <f aca="false">IF(AA5202=1,"",IF(AND(AC5202=1,AE5202&lt;&gt;1),1,0))</f>
        <v/>
      </c>
      <c r="AH5202" s="60" t="str">
        <f aca="false">IF(AND(E5202&gt;0,AA5202&lt;2,NOT(AND(C5203=C5202,AA5203=AA5202+1))),INDEX(DATAS,AA5202+1),"")</f>
        <v/>
      </c>
      <c r="AI5202" s="60" t="str">
        <f aca="false">IF(AND(AC5202=1,AA5202&lt;2),IF(AND(C5203=C5202,AA5203=AA5202+1),IF(AC5203=1,"",INDEX(DATAS,AA5202+1)),INDEX(DATAS,AA5202+1)),"")</f>
        <v/>
      </c>
    </row>
    <row r="5203" customFormat="false" ht="15" hidden="false" customHeight="false" outlineLevel="0" collapsed="false">
      <c r="A5203" s="60" t="n">
        <v>46310</v>
      </c>
      <c r="B5203" s="0" t="n">
        <v>13</v>
      </c>
      <c r="C5203" s="0" t="n">
        <v>6949</v>
      </c>
      <c r="E5203" s="0" t="n">
        <v>0</v>
      </c>
      <c r="F5203" s="55" t="s">
        <v>1339</v>
      </c>
      <c r="I5203" s="55" t="s">
        <v>185</v>
      </c>
      <c r="U5203" s="0" t="n">
        <v>395</v>
      </c>
      <c r="V5203" s="0" t="n">
        <v>0</v>
      </c>
      <c r="X5203" s="55" t="n">
        <f aca="false">IF(I5203="Male",0,1)</f>
        <v>1</v>
      </c>
      <c r="Y5203" s="55" t="n">
        <f aca="false">IF(OR(I5203="DNB",I5203="Dry DNB"),1,0)</f>
        <v>0</v>
      </c>
      <c r="Z5203" s="0" t="str">
        <f aca="false">IF(ISNUMBER(W5203),A5203-W5203,"")</f>
        <v/>
      </c>
      <c r="AA5203" s="55" t="n">
        <f aca="false">MATCH(A5203,DATAS,0)</f>
        <v>2</v>
      </c>
      <c r="AB5203" s="55" t="n">
        <f aca="false">IF(AND(E5203&gt;0,OR(AND(B5203&gt;=1,B5203&lt;=6),B5203=10)),1,0)</f>
        <v>0</v>
      </c>
      <c r="AC5203" s="55" t="n">
        <f aca="false">IF(AND(E5203&gt;0,B5203=10),1,0)</f>
        <v>0</v>
      </c>
      <c r="AD5203" s="55" t="n">
        <f aca="false">IF(AND(C5202=C5203,AA5202=AA5203-1),AB5202,"")</f>
        <v>0</v>
      </c>
      <c r="AE5203" s="55" t="n">
        <f aca="false">IF(AND(C5202=C5203,AA5202=AA5203-1),AC5202,"")</f>
        <v>0</v>
      </c>
      <c r="AF5203" s="55" t="n">
        <f aca="false">IF(AA5203=1,"",IF(AND(AB5203=1,AD5203&lt;&gt;1),1,0))</f>
        <v>0</v>
      </c>
      <c r="AG5203" s="55" t="n">
        <f aca="false">IF(AA5203=1,"",IF(AND(AC5203=1,AE5203&lt;&gt;1),1,0))</f>
        <v>0</v>
      </c>
      <c r="AH5203" s="60" t="str">
        <f aca="false">IF(AND(E5203&gt;0,AA5203&lt;2,NOT(AND(C5204=C5203,AA5204=AA5203+1))),INDEX(DATAS,AA5203+1),"")</f>
        <v/>
      </c>
      <c r="AI5203" s="60" t="str">
        <f aca="false">IF(AND(AC5203=1,AA5203&lt;2),IF(AND(C5204=C5203,AA5204=AA5203+1),IF(AC5204=1,"",INDEX(DATAS,AA5203+1)),INDEX(DATAS,AA5203+1)),"")</f>
        <v/>
      </c>
    </row>
    <row r="5204" customFormat="false" ht="15" hidden="false" customHeight="false" outlineLevel="0" collapsed="false">
      <c r="A5204" s="60" t="n">
        <v>46309</v>
      </c>
      <c r="B5204" s="0" t="n">
        <v>13</v>
      </c>
      <c r="C5204" s="0" t="n">
        <v>6950</v>
      </c>
      <c r="E5204" s="0" t="n">
        <v>0</v>
      </c>
      <c r="F5204" s="55" t="s">
        <v>1339</v>
      </c>
      <c r="I5204" s="55" t="s">
        <v>185</v>
      </c>
      <c r="U5204" s="0" t="n">
        <v>394</v>
      </c>
      <c r="V5204" s="0" t="n">
        <v>0</v>
      </c>
      <c r="X5204" s="55" t="n">
        <f aca="false">IF(I5204="Male",0,1)</f>
        <v>1</v>
      </c>
      <c r="Y5204" s="55" t="n">
        <f aca="false">IF(OR(I5204="DNB",I5204="Dry DNB"),1,0)</f>
        <v>0</v>
      </c>
      <c r="Z5204" s="0" t="str">
        <f aca="false">IF(ISNUMBER(W5204),A5204-W5204,"")</f>
        <v/>
      </c>
      <c r="AA5204" s="55" t="n">
        <f aca="false">MATCH(A5204,DATAS,0)</f>
        <v>1</v>
      </c>
      <c r="AB5204" s="55" t="n">
        <f aca="false">IF(AND(E5204&gt;0,OR(AND(B5204&gt;=1,B5204&lt;=6),B5204=10)),1,0)</f>
        <v>0</v>
      </c>
      <c r="AC5204" s="55" t="n">
        <f aca="false">IF(AND(E5204&gt;0,B5204=10),1,0)</f>
        <v>0</v>
      </c>
      <c r="AD5204" s="0" t="str">
        <f aca="false">IF(AND(C5203=C5204,AA5203=AA5204-1),AB5203,"")</f>
        <v/>
      </c>
      <c r="AE5204" s="0" t="str">
        <f aca="false">IF(AND(C5203=C5204,AA5203=AA5204-1),AC5203,"")</f>
        <v/>
      </c>
      <c r="AF5204" s="0" t="str">
        <f aca="false">IF(AA5204=1,"",IF(AND(AB5204=1,AD5204&lt;&gt;1),1,0))</f>
        <v/>
      </c>
      <c r="AG5204" s="0" t="str">
        <f aca="false">IF(AA5204=1,"",IF(AND(AC5204=1,AE5204&lt;&gt;1),1,0))</f>
        <v/>
      </c>
      <c r="AH5204" s="60" t="str">
        <f aca="false">IF(AND(E5204&gt;0,AA5204&lt;2,NOT(AND(C5205=C5204,AA5205=AA5204+1))),INDEX(DATAS,AA5204+1),"")</f>
        <v/>
      </c>
      <c r="AI5204" s="60" t="str">
        <f aca="false">IF(AND(AC5204=1,AA5204&lt;2),IF(AND(C5205=C5204,AA5205=AA5204+1),IF(AC5205=1,"",INDEX(DATAS,AA5204+1)),INDEX(DATAS,AA5204+1)),"")</f>
        <v/>
      </c>
    </row>
    <row r="5205" customFormat="false" ht="15" hidden="false" customHeight="false" outlineLevel="0" collapsed="false">
      <c r="A5205" s="60" t="n">
        <v>46310</v>
      </c>
      <c r="B5205" s="0" t="n">
        <v>13</v>
      </c>
      <c r="C5205" s="0" t="n">
        <v>6950</v>
      </c>
      <c r="E5205" s="0" t="n">
        <v>0</v>
      </c>
      <c r="F5205" s="55" t="s">
        <v>1339</v>
      </c>
      <c r="I5205" s="55" t="s">
        <v>185</v>
      </c>
      <c r="U5205" s="0" t="n">
        <v>395</v>
      </c>
      <c r="V5205" s="0" t="n">
        <v>0</v>
      </c>
      <c r="X5205" s="55" t="n">
        <f aca="false">IF(I5205="Male",0,1)</f>
        <v>1</v>
      </c>
      <c r="Y5205" s="55" t="n">
        <f aca="false">IF(OR(I5205="DNB",I5205="Dry DNB"),1,0)</f>
        <v>0</v>
      </c>
      <c r="Z5205" s="0" t="str">
        <f aca="false">IF(ISNUMBER(W5205),A5205-W5205,"")</f>
        <v/>
      </c>
      <c r="AA5205" s="55" t="n">
        <f aca="false">MATCH(A5205,DATAS,0)</f>
        <v>2</v>
      </c>
      <c r="AB5205" s="55" t="n">
        <f aca="false">IF(AND(E5205&gt;0,OR(AND(B5205&gt;=1,B5205&lt;=6),B5205=10)),1,0)</f>
        <v>0</v>
      </c>
      <c r="AC5205" s="55" t="n">
        <f aca="false">IF(AND(E5205&gt;0,B5205=10),1,0)</f>
        <v>0</v>
      </c>
      <c r="AD5205" s="55" t="n">
        <f aca="false">IF(AND(C5204=C5205,AA5204=AA5205-1),AB5204,"")</f>
        <v>0</v>
      </c>
      <c r="AE5205" s="55" t="n">
        <f aca="false">IF(AND(C5204=C5205,AA5204=AA5205-1),AC5204,"")</f>
        <v>0</v>
      </c>
      <c r="AF5205" s="55" t="n">
        <f aca="false">IF(AA5205=1,"",IF(AND(AB5205=1,AD5205&lt;&gt;1),1,0))</f>
        <v>0</v>
      </c>
      <c r="AG5205" s="55" t="n">
        <f aca="false">IF(AA5205=1,"",IF(AND(AC5205=1,AE5205&lt;&gt;1),1,0))</f>
        <v>0</v>
      </c>
      <c r="AH5205" s="60" t="str">
        <f aca="false">IF(AND(E5205&gt;0,AA5205&lt;2,NOT(AND(C5206=C5205,AA5206=AA5205+1))),INDEX(DATAS,AA5205+1),"")</f>
        <v/>
      </c>
      <c r="AI5205" s="60" t="str">
        <f aca="false">IF(AND(AC5205=1,AA5205&lt;2),IF(AND(C5206=C5205,AA5206=AA5205+1),IF(AC5206=1,"",INDEX(DATAS,AA5205+1)),INDEX(DATAS,AA5205+1)),"")</f>
        <v/>
      </c>
    </row>
    <row r="5206" customFormat="false" ht="15" hidden="false" customHeight="false" outlineLevel="0" collapsed="false">
      <c r="A5206" s="60" t="n">
        <v>46309</v>
      </c>
      <c r="B5206" s="0" t="n">
        <v>13</v>
      </c>
      <c r="C5206" s="0" t="n">
        <v>6951</v>
      </c>
      <c r="E5206" s="0" t="n">
        <v>0</v>
      </c>
      <c r="F5206" s="55" t="s">
        <v>1340</v>
      </c>
      <c r="I5206" s="55" t="s">
        <v>185</v>
      </c>
      <c r="U5206" s="0" t="n">
        <v>393</v>
      </c>
      <c r="V5206" s="0" t="n">
        <v>0</v>
      </c>
      <c r="X5206" s="55" t="n">
        <f aca="false">IF(I5206="Male",0,1)</f>
        <v>1</v>
      </c>
      <c r="Y5206" s="55" t="n">
        <f aca="false">IF(OR(I5206="DNB",I5206="Dry DNB"),1,0)</f>
        <v>0</v>
      </c>
      <c r="Z5206" s="0" t="str">
        <f aca="false">IF(ISNUMBER(W5206),A5206-W5206,"")</f>
        <v/>
      </c>
      <c r="AA5206" s="55" t="n">
        <f aca="false">MATCH(A5206,DATAS,0)</f>
        <v>1</v>
      </c>
      <c r="AB5206" s="55" t="n">
        <f aca="false">IF(AND(E5206&gt;0,OR(AND(B5206&gt;=1,B5206&lt;=6),B5206=10)),1,0)</f>
        <v>0</v>
      </c>
      <c r="AC5206" s="55" t="n">
        <f aca="false">IF(AND(E5206&gt;0,B5206=10),1,0)</f>
        <v>0</v>
      </c>
      <c r="AD5206" s="0" t="str">
        <f aca="false">IF(AND(C5205=C5206,AA5205=AA5206-1),AB5205,"")</f>
        <v/>
      </c>
      <c r="AE5206" s="0" t="str">
        <f aca="false">IF(AND(C5205=C5206,AA5205=AA5206-1),AC5205,"")</f>
        <v/>
      </c>
      <c r="AF5206" s="0" t="str">
        <f aca="false">IF(AA5206=1,"",IF(AND(AB5206=1,AD5206&lt;&gt;1),1,0))</f>
        <v/>
      </c>
      <c r="AG5206" s="0" t="str">
        <f aca="false">IF(AA5206=1,"",IF(AND(AC5206=1,AE5206&lt;&gt;1),1,0))</f>
        <v/>
      </c>
      <c r="AH5206" s="60" t="str">
        <f aca="false">IF(AND(E5206&gt;0,AA5206&lt;2,NOT(AND(C5207=C5206,AA5207=AA5206+1))),INDEX(DATAS,AA5206+1),"")</f>
        <v/>
      </c>
      <c r="AI5206" s="60" t="str">
        <f aca="false">IF(AND(AC5206=1,AA5206&lt;2),IF(AND(C5207=C5206,AA5207=AA5206+1),IF(AC5207=1,"",INDEX(DATAS,AA5206+1)),INDEX(DATAS,AA5206+1)),"")</f>
        <v/>
      </c>
    </row>
    <row r="5207" customFormat="false" ht="15" hidden="false" customHeight="false" outlineLevel="0" collapsed="false">
      <c r="A5207" s="60" t="n">
        <v>46310</v>
      </c>
      <c r="B5207" s="0" t="n">
        <v>13</v>
      </c>
      <c r="C5207" s="0" t="n">
        <v>6951</v>
      </c>
      <c r="E5207" s="0" t="n">
        <v>0</v>
      </c>
      <c r="F5207" s="55" t="s">
        <v>1340</v>
      </c>
      <c r="I5207" s="55" t="s">
        <v>185</v>
      </c>
      <c r="U5207" s="0" t="n">
        <v>394</v>
      </c>
      <c r="V5207" s="0" t="n">
        <v>0</v>
      </c>
      <c r="X5207" s="55" t="n">
        <f aca="false">IF(I5207="Male",0,1)</f>
        <v>1</v>
      </c>
      <c r="Y5207" s="55" t="n">
        <f aca="false">IF(OR(I5207="DNB",I5207="Dry DNB"),1,0)</f>
        <v>0</v>
      </c>
      <c r="Z5207" s="0" t="str">
        <f aca="false">IF(ISNUMBER(W5207),A5207-W5207,"")</f>
        <v/>
      </c>
      <c r="AA5207" s="55" t="n">
        <f aca="false">MATCH(A5207,DATAS,0)</f>
        <v>2</v>
      </c>
      <c r="AB5207" s="55" t="n">
        <f aca="false">IF(AND(E5207&gt;0,OR(AND(B5207&gt;=1,B5207&lt;=6),B5207=10)),1,0)</f>
        <v>0</v>
      </c>
      <c r="AC5207" s="55" t="n">
        <f aca="false">IF(AND(E5207&gt;0,B5207=10),1,0)</f>
        <v>0</v>
      </c>
      <c r="AD5207" s="55" t="n">
        <f aca="false">IF(AND(C5206=C5207,AA5206=AA5207-1),AB5206,"")</f>
        <v>0</v>
      </c>
      <c r="AE5207" s="55" t="n">
        <f aca="false">IF(AND(C5206=C5207,AA5206=AA5207-1),AC5206,"")</f>
        <v>0</v>
      </c>
      <c r="AF5207" s="55" t="n">
        <f aca="false">IF(AA5207=1,"",IF(AND(AB5207=1,AD5207&lt;&gt;1),1,0))</f>
        <v>0</v>
      </c>
      <c r="AG5207" s="55" t="n">
        <f aca="false">IF(AA5207=1,"",IF(AND(AC5207=1,AE5207&lt;&gt;1),1,0))</f>
        <v>0</v>
      </c>
      <c r="AH5207" s="60" t="str">
        <f aca="false">IF(AND(E5207&gt;0,AA5207&lt;2,NOT(AND(C5208=C5207,AA5208=AA5207+1))),INDEX(DATAS,AA5207+1),"")</f>
        <v/>
      </c>
      <c r="AI5207" s="60" t="str">
        <f aca="false">IF(AND(AC5207=1,AA5207&lt;2),IF(AND(C5208=C5207,AA5208=AA5207+1),IF(AC5208=1,"",INDEX(DATAS,AA5207+1)),INDEX(DATAS,AA5207+1)),"")</f>
        <v/>
      </c>
    </row>
    <row r="5208" customFormat="false" ht="15" hidden="false" customHeight="false" outlineLevel="0" collapsed="false">
      <c r="A5208" s="60" t="n">
        <v>46309</v>
      </c>
      <c r="B5208" s="0" t="n">
        <v>13</v>
      </c>
      <c r="C5208" s="0" t="n">
        <v>6953</v>
      </c>
      <c r="E5208" s="0" t="n">
        <v>0</v>
      </c>
      <c r="F5208" s="55" t="s">
        <v>1340</v>
      </c>
      <c r="I5208" s="55" t="s">
        <v>185</v>
      </c>
      <c r="U5208" s="0" t="n">
        <v>393</v>
      </c>
      <c r="V5208" s="0" t="n">
        <v>0</v>
      </c>
      <c r="X5208" s="55" t="n">
        <f aca="false">IF(I5208="Male",0,1)</f>
        <v>1</v>
      </c>
      <c r="Y5208" s="55" t="n">
        <f aca="false">IF(OR(I5208="DNB",I5208="Dry DNB"),1,0)</f>
        <v>0</v>
      </c>
      <c r="Z5208" s="0" t="str">
        <f aca="false">IF(ISNUMBER(W5208),A5208-W5208,"")</f>
        <v/>
      </c>
      <c r="AA5208" s="55" t="n">
        <f aca="false">MATCH(A5208,DATAS,0)</f>
        <v>1</v>
      </c>
      <c r="AB5208" s="55" t="n">
        <f aca="false">IF(AND(E5208&gt;0,OR(AND(B5208&gt;=1,B5208&lt;=6),B5208=10)),1,0)</f>
        <v>0</v>
      </c>
      <c r="AC5208" s="55" t="n">
        <f aca="false">IF(AND(E5208&gt;0,B5208=10),1,0)</f>
        <v>0</v>
      </c>
      <c r="AD5208" s="0" t="str">
        <f aca="false">IF(AND(C5207=C5208,AA5207=AA5208-1),AB5207,"")</f>
        <v/>
      </c>
      <c r="AE5208" s="0" t="str">
        <f aca="false">IF(AND(C5207=C5208,AA5207=AA5208-1),AC5207,"")</f>
        <v/>
      </c>
      <c r="AF5208" s="0" t="str">
        <f aca="false">IF(AA5208=1,"",IF(AND(AB5208=1,AD5208&lt;&gt;1),1,0))</f>
        <v/>
      </c>
      <c r="AG5208" s="0" t="str">
        <f aca="false">IF(AA5208=1,"",IF(AND(AC5208=1,AE5208&lt;&gt;1),1,0))</f>
        <v/>
      </c>
      <c r="AH5208" s="60" t="str">
        <f aca="false">IF(AND(E5208&gt;0,AA5208&lt;2,NOT(AND(C5209=C5208,AA5209=AA5208+1))),INDEX(DATAS,AA5208+1),"")</f>
        <v/>
      </c>
      <c r="AI5208" s="60" t="str">
        <f aca="false">IF(AND(AC5208=1,AA5208&lt;2),IF(AND(C5209=C5208,AA5209=AA5208+1),IF(AC5209=1,"",INDEX(DATAS,AA5208+1)),INDEX(DATAS,AA5208+1)),"")</f>
        <v/>
      </c>
    </row>
    <row r="5209" customFormat="false" ht="15" hidden="false" customHeight="false" outlineLevel="0" collapsed="false">
      <c r="A5209" s="60" t="n">
        <v>46310</v>
      </c>
      <c r="B5209" s="0" t="n">
        <v>13</v>
      </c>
      <c r="C5209" s="0" t="n">
        <v>6953</v>
      </c>
      <c r="E5209" s="0" t="n">
        <v>0</v>
      </c>
      <c r="F5209" s="55" t="s">
        <v>1340</v>
      </c>
      <c r="I5209" s="55" t="s">
        <v>185</v>
      </c>
      <c r="U5209" s="0" t="n">
        <v>394</v>
      </c>
      <c r="V5209" s="0" t="n">
        <v>0</v>
      </c>
      <c r="X5209" s="55" t="n">
        <f aca="false">IF(I5209="Male",0,1)</f>
        <v>1</v>
      </c>
      <c r="Y5209" s="55" t="n">
        <f aca="false">IF(OR(I5209="DNB",I5209="Dry DNB"),1,0)</f>
        <v>0</v>
      </c>
      <c r="Z5209" s="0" t="str">
        <f aca="false">IF(ISNUMBER(W5209),A5209-W5209,"")</f>
        <v/>
      </c>
      <c r="AA5209" s="55" t="n">
        <f aca="false">MATCH(A5209,DATAS,0)</f>
        <v>2</v>
      </c>
      <c r="AB5209" s="55" t="n">
        <f aca="false">IF(AND(E5209&gt;0,OR(AND(B5209&gt;=1,B5209&lt;=6),B5209=10)),1,0)</f>
        <v>0</v>
      </c>
      <c r="AC5209" s="55" t="n">
        <f aca="false">IF(AND(E5209&gt;0,B5209=10),1,0)</f>
        <v>0</v>
      </c>
      <c r="AD5209" s="55" t="n">
        <f aca="false">IF(AND(C5208=C5209,AA5208=AA5209-1),AB5208,"")</f>
        <v>0</v>
      </c>
      <c r="AE5209" s="55" t="n">
        <f aca="false">IF(AND(C5208=C5209,AA5208=AA5209-1),AC5208,"")</f>
        <v>0</v>
      </c>
      <c r="AF5209" s="55" t="n">
        <f aca="false">IF(AA5209=1,"",IF(AND(AB5209=1,AD5209&lt;&gt;1),1,0))</f>
        <v>0</v>
      </c>
      <c r="AG5209" s="55" t="n">
        <f aca="false">IF(AA5209=1,"",IF(AND(AC5209=1,AE5209&lt;&gt;1),1,0))</f>
        <v>0</v>
      </c>
      <c r="AH5209" s="60" t="str">
        <f aca="false">IF(AND(E5209&gt;0,AA5209&lt;2,NOT(AND(C5210=C5209,AA5210=AA5209+1))),INDEX(DATAS,AA5209+1),"")</f>
        <v/>
      </c>
      <c r="AI5209" s="60" t="str">
        <f aca="false">IF(AND(AC5209=1,AA5209&lt;2),IF(AND(C5210=C5209,AA5210=AA5209+1),IF(AC5210=1,"",INDEX(DATAS,AA5209+1)),INDEX(DATAS,AA5209+1)),"")</f>
        <v/>
      </c>
    </row>
    <row r="5210" customFormat="false" ht="15" hidden="false" customHeight="false" outlineLevel="0" collapsed="false">
      <c r="A5210" s="60" t="n">
        <v>46309</v>
      </c>
      <c r="B5210" s="0" t="n">
        <v>13</v>
      </c>
      <c r="C5210" s="0" t="n">
        <v>6954</v>
      </c>
      <c r="E5210" s="0" t="n">
        <v>0</v>
      </c>
      <c r="F5210" s="55" t="s">
        <v>1340</v>
      </c>
      <c r="I5210" s="55" t="s">
        <v>185</v>
      </c>
      <c r="U5210" s="0" t="n">
        <v>393</v>
      </c>
      <c r="V5210" s="0" t="n">
        <v>0</v>
      </c>
      <c r="X5210" s="55" t="n">
        <f aca="false">IF(I5210="Male",0,1)</f>
        <v>1</v>
      </c>
      <c r="Y5210" s="55" t="n">
        <f aca="false">IF(OR(I5210="DNB",I5210="Dry DNB"),1,0)</f>
        <v>0</v>
      </c>
      <c r="Z5210" s="0" t="str">
        <f aca="false">IF(ISNUMBER(W5210),A5210-W5210,"")</f>
        <v/>
      </c>
      <c r="AA5210" s="55" t="n">
        <f aca="false">MATCH(A5210,DATAS,0)</f>
        <v>1</v>
      </c>
      <c r="AB5210" s="55" t="n">
        <f aca="false">IF(AND(E5210&gt;0,OR(AND(B5210&gt;=1,B5210&lt;=6),B5210=10)),1,0)</f>
        <v>0</v>
      </c>
      <c r="AC5210" s="55" t="n">
        <f aca="false">IF(AND(E5210&gt;0,B5210=10),1,0)</f>
        <v>0</v>
      </c>
      <c r="AD5210" s="0" t="str">
        <f aca="false">IF(AND(C5209=C5210,AA5209=AA5210-1),AB5209,"")</f>
        <v/>
      </c>
      <c r="AE5210" s="0" t="str">
        <f aca="false">IF(AND(C5209=C5210,AA5209=AA5210-1),AC5209,"")</f>
        <v/>
      </c>
      <c r="AF5210" s="0" t="str">
        <f aca="false">IF(AA5210=1,"",IF(AND(AB5210=1,AD5210&lt;&gt;1),1,0))</f>
        <v/>
      </c>
      <c r="AG5210" s="0" t="str">
        <f aca="false">IF(AA5210=1,"",IF(AND(AC5210=1,AE5210&lt;&gt;1),1,0))</f>
        <v/>
      </c>
      <c r="AH5210" s="60" t="str">
        <f aca="false">IF(AND(E5210&gt;0,AA5210&lt;2,NOT(AND(C5211=C5210,AA5211=AA5210+1))),INDEX(DATAS,AA5210+1),"")</f>
        <v/>
      </c>
      <c r="AI5210" s="60" t="str">
        <f aca="false">IF(AND(AC5210=1,AA5210&lt;2),IF(AND(C5211=C5210,AA5211=AA5210+1),IF(AC5211=1,"",INDEX(DATAS,AA5210+1)),INDEX(DATAS,AA5210+1)),"")</f>
        <v/>
      </c>
    </row>
    <row r="5211" customFormat="false" ht="15" hidden="false" customHeight="false" outlineLevel="0" collapsed="false">
      <c r="A5211" s="60" t="n">
        <v>46310</v>
      </c>
      <c r="B5211" s="0" t="n">
        <v>13</v>
      </c>
      <c r="C5211" s="0" t="n">
        <v>6954</v>
      </c>
      <c r="E5211" s="0" t="n">
        <v>0</v>
      </c>
      <c r="F5211" s="55" t="s">
        <v>1340</v>
      </c>
      <c r="I5211" s="55" t="s">
        <v>185</v>
      </c>
      <c r="U5211" s="0" t="n">
        <v>394</v>
      </c>
      <c r="V5211" s="0" t="n">
        <v>0</v>
      </c>
      <c r="X5211" s="55" t="n">
        <f aca="false">IF(I5211="Male",0,1)</f>
        <v>1</v>
      </c>
      <c r="Y5211" s="55" t="n">
        <f aca="false">IF(OR(I5211="DNB",I5211="Dry DNB"),1,0)</f>
        <v>0</v>
      </c>
      <c r="Z5211" s="0" t="str">
        <f aca="false">IF(ISNUMBER(W5211),A5211-W5211,"")</f>
        <v/>
      </c>
      <c r="AA5211" s="55" t="n">
        <f aca="false">MATCH(A5211,DATAS,0)</f>
        <v>2</v>
      </c>
      <c r="AB5211" s="55" t="n">
        <f aca="false">IF(AND(E5211&gt;0,OR(AND(B5211&gt;=1,B5211&lt;=6),B5211=10)),1,0)</f>
        <v>0</v>
      </c>
      <c r="AC5211" s="55" t="n">
        <f aca="false">IF(AND(E5211&gt;0,B5211=10),1,0)</f>
        <v>0</v>
      </c>
      <c r="AD5211" s="55" t="n">
        <f aca="false">IF(AND(C5210=C5211,AA5210=AA5211-1),AB5210,"")</f>
        <v>0</v>
      </c>
      <c r="AE5211" s="55" t="n">
        <f aca="false">IF(AND(C5210=C5211,AA5210=AA5211-1),AC5210,"")</f>
        <v>0</v>
      </c>
      <c r="AF5211" s="55" t="n">
        <f aca="false">IF(AA5211=1,"",IF(AND(AB5211=1,AD5211&lt;&gt;1),1,0))</f>
        <v>0</v>
      </c>
      <c r="AG5211" s="55" t="n">
        <f aca="false">IF(AA5211=1,"",IF(AND(AC5211=1,AE5211&lt;&gt;1),1,0))</f>
        <v>0</v>
      </c>
      <c r="AH5211" s="60" t="str">
        <f aca="false">IF(AND(E5211&gt;0,AA5211&lt;2,NOT(AND(C5212=C5211,AA5212=AA5211+1))),INDEX(DATAS,AA5211+1),"")</f>
        <v/>
      </c>
      <c r="AI5211" s="60" t="str">
        <f aca="false">IF(AND(AC5211=1,AA5211&lt;2),IF(AND(C5212=C5211,AA5212=AA5211+1),IF(AC5212=1,"",INDEX(DATAS,AA5211+1)),INDEX(DATAS,AA5211+1)),"")</f>
        <v/>
      </c>
    </row>
    <row r="5212" customFormat="false" ht="15" hidden="false" customHeight="false" outlineLevel="0" collapsed="false">
      <c r="A5212" s="60" t="n">
        <v>46309</v>
      </c>
      <c r="B5212" s="0" t="n">
        <v>11</v>
      </c>
      <c r="C5212" s="0" t="n">
        <v>6955</v>
      </c>
      <c r="E5212" s="0" t="n">
        <v>0</v>
      </c>
      <c r="F5212" s="55" t="s">
        <v>1340</v>
      </c>
      <c r="I5212" s="55" t="s">
        <v>187</v>
      </c>
      <c r="U5212" s="0" t="n">
        <v>393</v>
      </c>
      <c r="V5212" s="0" t="n">
        <v>1</v>
      </c>
      <c r="W5212" s="60" t="n">
        <v>46309</v>
      </c>
      <c r="X5212" s="55" t="n">
        <f aca="false">IF(I5212="Male",0,1)</f>
        <v>1</v>
      </c>
      <c r="Y5212" s="55" t="n">
        <f aca="false">IF(OR(I5212="DNB",I5212="Dry DNB"),1,0)</f>
        <v>0</v>
      </c>
      <c r="Z5212" s="55" t="n">
        <f aca="false">IF(ISNUMBER(W5212),A5212-W5212,"")</f>
        <v>0</v>
      </c>
      <c r="AA5212" s="55" t="n">
        <f aca="false">MATCH(A5212,DATAS,0)</f>
        <v>1</v>
      </c>
      <c r="AB5212" s="55" t="n">
        <f aca="false">IF(AND(E5212&gt;0,OR(AND(B5212&gt;=1,B5212&lt;=6),B5212=10)),1,0)</f>
        <v>0</v>
      </c>
      <c r="AC5212" s="55" t="n">
        <f aca="false">IF(AND(E5212&gt;0,B5212=10),1,0)</f>
        <v>0</v>
      </c>
      <c r="AD5212" s="0" t="str">
        <f aca="false">IF(AND(C5211=C5212,AA5211=AA5212-1),AB5211,"")</f>
        <v/>
      </c>
      <c r="AE5212" s="0" t="str">
        <f aca="false">IF(AND(C5211=C5212,AA5211=AA5212-1),AC5211,"")</f>
        <v/>
      </c>
      <c r="AF5212" s="0" t="str">
        <f aca="false">IF(AA5212=1,"",IF(AND(AB5212=1,AD5212&lt;&gt;1),1,0))</f>
        <v/>
      </c>
      <c r="AG5212" s="0" t="str">
        <f aca="false">IF(AA5212=1,"",IF(AND(AC5212=1,AE5212&lt;&gt;1),1,0))</f>
        <v/>
      </c>
      <c r="AH5212" s="60" t="str">
        <f aca="false">IF(AND(E5212&gt;0,AA5212&lt;2,NOT(AND(C5213=C5212,AA5213=AA5212+1))),INDEX(DATAS,AA5212+1),"")</f>
        <v/>
      </c>
      <c r="AI5212" s="60" t="str">
        <f aca="false">IF(AND(AC5212=1,AA5212&lt;2),IF(AND(C5213=C5212,AA5213=AA5212+1),IF(AC5213=1,"",INDEX(DATAS,AA5212+1)),INDEX(DATAS,AA5212+1)),"")</f>
        <v/>
      </c>
    </row>
    <row r="5213" customFormat="false" ht="15" hidden="false" customHeight="false" outlineLevel="0" collapsed="false">
      <c r="A5213" s="60" t="n">
        <v>46310</v>
      </c>
      <c r="B5213" s="0" t="n">
        <v>11</v>
      </c>
      <c r="C5213" s="0" t="n">
        <v>6955</v>
      </c>
      <c r="E5213" s="0" t="n">
        <v>0</v>
      </c>
      <c r="F5213" s="55" t="s">
        <v>1340</v>
      </c>
      <c r="I5213" s="55" t="s">
        <v>187</v>
      </c>
      <c r="U5213" s="0" t="n">
        <v>394</v>
      </c>
      <c r="V5213" s="0" t="n">
        <v>1</v>
      </c>
      <c r="W5213" s="60" t="n">
        <v>46309</v>
      </c>
      <c r="X5213" s="55" t="n">
        <f aca="false">IF(I5213="Male",0,1)</f>
        <v>1</v>
      </c>
      <c r="Y5213" s="55" t="n">
        <f aca="false">IF(OR(I5213="DNB",I5213="Dry DNB"),1,0)</f>
        <v>0</v>
      </c>
      <c r="Z5213" s="55" t="n">
        <f aca="false">IF(ISNUMBER(W5213),A5213-W5213,"")</f>
        <v>1</v>
      </c>
      <c r="AA5213" s="55" t="n">
        <f aca="false">MATCH(A5213,DATAS,0)</f>
        <v>2</v>
      </c>
      <c r="AB5213" s="55" t="n">
        <f aca="false">IF(AND(E5213&gt;0,OR(AND(B5213&gt;=1,B5213&lt;=6),B5213=10)),1,0)</f>
        <v>0</v>
      </c>
      <c r="AC5213" s="55" t="n">
        <f aca="false">IF(AND(E5213&gt;0,B5213=10),1,0)</f>
        <v>0</v>
      </c>
      <c r="AD5213" s="55" t="n">
        <f aca="false">IF(AND(C5212=C5213,AA5212=AA5213-1),AB5212,"")</f>
        <v>0</v>
      </c>
      <c r="AE5213" s="55" t="n">
        <f aca="false">IF(AND(C5212=C5213,AA5212=AA5213-1),AC5212,"")</f>
        <v>0</v>
      </c>
      <c r="AF5213" s="55" t="n">
        <f aca="false">IF(AA5213=1,"",IF(AND(AB5213=1,AD5213&lt;&gt;1),1,0))</f>
        <v>0</v>
      </c>
      <c r="AG5213" s="55" t="n">
        <f aca="false">IF(AA5213=1,"",IF(AND(AC5213=1,AE5213&lt;&gt;1),1,0))</f>
        <v>0</v>
      </c>
      <c r="AH5213" s="60" t="str">
        <f aca="false">IF(AND(E5213&gt;0,AA5213&lt;2,NOT(AND(C5214=C5213,AA5214=AA5213+1))),INDEX(DATAS,AA5213+1),"")</f>
        <v/>
      </c>
      <c r="AI5213" s="60" t="str">
        <f aca="false">IF(AND(AC5213=1,AA5213&lt;2),IF(AND(C5214=C5213,AA5214=AA5213+1),IF(AC5214=1,"",INDEX(DATAS,AA5213+1)),INDEX(DATAS,AA5213+1)),"")</f>
        <v/>
      </c>
    </row>
    <row r="5214" customFormat="false" ht="15" hidden="false" customHeight="false" outlineLevel="0" collapsed="false">
      <c r="A5214" s="60" t="n">
        <v>46309</v>
      </c>
      <c r="B5214" s="0" t="n">
        <v>13</v>
      </c>
      <c r="C5214" s="0" t="n">
        <v>6957</v>
      </c>
      <c r="E5214" s="0" t="n">
        <v>0</v>
      </c>
      <c r="F5214" s="55" t="s">
        <v>1341</v>
      </c>
      <c r="I5214" s="55" t="s">
        <v>185</v>
      </c>
      <c r="U5214" s="0" t="n">
        <v>392</v>
      </c>
      <c r="V5214" s="0" t="n">
        <v>0</v>
      </c>
      <c r="X5214" s="55" t="n">
        <f aca="false">IF(I5214="Male",0,1)</f>
        <v>1</v>
      </c>
      <c r="Y5214" s="55" t="n">
        <f aca="false">IF(OR(I5214="DNB",I5214="Dry DNB"),1,0)</f>
        <v>0</v>
      </c>
      <c r="Z5214" s="0" t="str">
        <f aca="false">IF(ISNUMBER(W5214),A5214-W5214,"")</f>
        <v/>
      </c>
      <c r="AA5214" s="55" t="n">
        <f aca="false">MATCH(A5214,DATAS,0)</f>
        <v>1</v>
      </c>
      <c r="AB5214" s="55" t="n">
        <f aca="false">IF(AND(E5214&gt;0,OR(AND(B5214&gt;=1,B5214&lt;=6),B5214=10)),1,0)</f>
        <v>0</v>
      </c>
      <c r="AC5214" s="55" t="n">
        <f aca="false">IF(AND(E5214&gt;0,B5214=10),1,0)</f>
        <v>0</v>
      </c>
      <c r="AD5214" s="0" t="str">
        <f aca="false">IF(AND(C5213=C5214,AA5213=AA5214-1),AB5213,"")</f>
        <v/>
      </c>
      <c r="AE5214" s="0" t="str">
        <f aca="false">IF(AND(C5213=C5214,AA5213=AA5214-1),AC5213,"")</f>
        <v/>
      </c>
      <c r="AF5214" s="0" t="str">
        <f aca="false">IF(AA5214=1,"",IF(AND(AB5214=1,AD5214&lt;&gt;1),1,0))</f>
        <v/>
      </c>
      <c r="AG5214" s="0" t="str">
        <f aca="false">IF(AA5214=1,"",IF(AND(AC5214=1,AE5214&lt;&gt;1),1,0))</f>
        <v/>
      </c>
      <c r="AH5214" s="60" t="str">
        <f aca="false">IF(AND(E5214&gt;0,AA5214&lt;2,NOT(AND(C5215=C5214,AA5215=AA5214+1))),INDEX(DATAS,AA5214+1),"")</f>
        <v/>
      </c>
      <c r="AI5214" s="60" t="str">
        <f aca="false">IF(AND(AC5214=1,AA5214&lt;2),IF(AND(C5215=C5214,AA5215=AA5214+1),IF(AC5215=1,"",INDEX(DATAS,AA5214+1)),INDEX(DATAS,AA5214+1)),"")</f>
        <v/>
      </c>
    </row>
    <row r="5215" customFormat="false" ht="15" hidden="false" customHeight="false" outlineLevel="0" collapsed="false">
      <c r="A5215" s="60" t="n">
        <v>46310</v>
      </c>
      <c r="B5215" s="0" t="n">
        <v>13</v>
      </c>
      <c r="C5215" s="0" t="n">
        <v>6957</v>
      </c>
      <c r="E5215" s="0" t="n">
        <v>0</v>
      </c>
      <c r="F5215" s="55" t="s">
        <v>1341</v>
      </c>
      <c r="I5215" s="55" t="s">
        <v>185</v>
      </c>
      <c r="U5215" s="0" t="n">
        <v>393</v>
      </c>
      <c r="V5215" s="0" t="n">
        <v>0</v>
      </c>
      <c r="X5215" s="55" t="n">
        <f aca="false">IF(I5215="Male",0,1)</f>
        <v>1</v>
      </c>
      <c r="Y5215" s="55" t="n">
        <f aca="false">IF(OR(I5215="DNB",I5215="Dry DNB"),1,0)</f>
        <v>0</v>
      </c>
      <c r="Z5215" s="0" t="str">
        <f aca="false">IF(ISNUMBER(W5215),A5215-W5215,"")</f>
        <v/>
      </c>
      <c r="AA5215" s="55" t="n">
        <f aca="false">MATCH(A5215,DATAS,0)</f>
        <v>2</v>
      </c>
      <c r="AB5215" s="55" t="n">
        <f aca="false">IF(AND(E5215&gt;0,OR(AND(B5215&gt;=1,B5215&lt;=6),B5215=10)),1,0)</f>
        <v>0</v>
      </c>
      <c r="AC5215" s="55" t="n">
        <f aca="false">IF(AND(E5215&gt;0,B5215=10),1,0)</f>
        <v>0</v>
      </c>
      <c r="AD5215" s="55" t="n">
        <f aca="false">IF(AND(C5214=C5215,AA5214=AA5215-1),AB5214,"")</f>
        <v>0</v>
      </c>
      <c r="AE5215" s="55" t="n">
        <f aca="false">IF(AND(C5214=C5215,AA5214=AA5215-1),AC5214,"")</f>
        <v>0</v>
      </c>
      <c r="AF5215" s="55" t="n">
        <f aca="false">IF(AA5215=1,"",IF(AND(AB5215=1,AD5215&lt;&gt;1),1,0))</f>
        <v>0</v>
      </c>
      <c r="AG5215" s="55" t="n">
        <f aca="false">IF(AA5215=1,"",IF(AND(AC5215=1,AE5215&lt;&gt;1),1,0))</f>
        <v>0</v>
      </c>
      <c r="AH5215" s="60" t="str">
        <f aca="false">IF(AND(E5215&gt;0,AA5215&lt;2,NOT(AND(C5216=C5215,AA5216=AA5215+1))),INDEX(DATAS,AA5215+1),"")</f>
        <v/>
      </c>
      <c r="AI5215" s="60" t="str">
        <f aca="false">IF(AND(AC5215=1,AA5215&lt;2),IF(AND(C5216=C5215,AA5216=AA5215+1),IF(AC5216=1,"",INDEX(DATAS,AA5215+1)),INDEX(DATAS,AA5215+1)),"")</f>
        <v/>
      </c>
    </row>
    <row r="5216" customFormat="false" ht="15" hidden="false" customHeight="false" outlineLevel="0" collapsed="false">
      <c r="A5216" s="60" t="n">
        <v>46309</v>
      </c>
      <c r="B5216" s="0" t="n">
        <v>13</v>
      </c>
      <c r="C5216" s="0" t="n">
        <v>6958</v>
      </c>
      <c r="E5216" s="0" t="n">
        <v>0</v>
      </c>
      <c r="F5216" s="55" t="s">
        <v>1342</v>
      </c>
      <c r="I5216" s="55" t="s">
        <v>185</v>
      </c>
      <c r="U5216" s="0" t="n">
        <v>391</v>
      </c>
      <c r="V5216" s="0" t="n">
        <v>0</v>
      </c>
      <c r="X5216" s="55" t="n">
        <f aca="false">IF(I5216="Male",0,1)</f>
        <v>1</v>
      </c>
      <c r="Y5216" s="55" t="n">
        <f aca="false">IF(OR(I5216="DNB",I5216="Dry DNB"),1,0)</f>
        <v>0</v>
      </c>
      <c r="Z5216" s="0" t="str">
        <f aca="false">IF(ISNUMBER(W5216),A5216-W5216,"")</f>
        <v/>
      </c>
      <c r="AA5216" s="55" t="n">
        <f aca="false">MATCH(A5216,DATAS,0)</f>
        <v>1</v>
      </c>
      <c r="AB5216" s="55" t="n">
        <f aca="false">IF(AND(E5216&gt;0,OR(AND(B5216&gt;=1,B5216&lt;=6),B5216=10)),1,0)</f>
        <v>0</v>
      </c>
      <c r="AC5216" s="55" t="n">
        <f aca="false">IF(AND(E5216&gt;0,B5216=10),1,0)</f>
        <v>0</v>
      </c>
      <c r="AD5216" s="0" t="str">
        <f aca="false">IF(AND(C5215=C5216,AA5215=AA5216-1),AB5215,"")</f>
        <v/>
      </c>
      <c r="AE5216" s="0" t="str">
        <f aca="false">IF(AND(C5215=C5216,AA5215=AA5216-1),AC5215,"")</f>
        <v/>
      </c>
      <c r="AF5216" s="0" t="str">
        <f aca="false">IF(AA5216=1,"",IF(AND(AB5216=1,AD5216&lt;&gt;1),1,0))</f>
        <v/>
      </c>
      <c r="AG5216" s="0" t="str">
        <f aca="false">IF(AA5216=1,"",IF(AND(AC5216=1,AE5216&lt;&gt;1),1,0))</f>
        <v/>
      </c>
      <c r="AH5216" s="60" t="str">
        <f aca="false">IF(AND(E5216&gt;0,AA5216&lt;2,NOT(AND(C5217=C5216,AA5217=AA5216+1))),INDEX(DATAS,AA5216+1),"")</f>
        <v/>
      </c>
      <c r="AI5216" s="60" t="str">
        <f aca="false">IF(AND(AC5216=1,AA5216&lt;2),IF(AND(C5217=C5216,AA5217=AA5216+1),IF(AC5217=1,"",INDEX(DATAS,AA5216+1)),INDEX(DATAS,AA5216+1)),"")</f>
        <v/>
      </c>
    </row>
    <row r="5217" customFormat="false" ht="15" hidden="false" customHeight="false" outlineLevel="0" collapsed="false">
      <c r="A5217" s="60" t="n">
        <v>46310</v>
      </c>
      <c r="B5217" s="0" t="n">
        <v>13</v>
      </c>
      <c r="C5217" s="0" t="n">
        <v>6958</v>
      </c>
      <c r="E5217" s="0" t="n">
        <v>0</v>
      </c>
      <c r="F5217" s="55" t="s">
        <v>1342</v>
      </c>
      <c r="I5217" s="55" t="s">
        <v>185</v>
      </c>
      <c r="U5217" s="0" t="n">
        <v>392</v>
      </c>
      <c r="V5217" s="0" t="n">
        <v>0</v>
      </c>
      <c r="X5217" s="55" t="n">
        <f aca="false">IF(I5217="Male",0,1)</f>
        <v>1</v>
      </c>
      <c r="Y5217" s="55" t="n">
        <f aca="false">IF(OR(I5217="DNB",I5217="Dry DNB"),1,0)</f>
        <v>0</v>
      </c>
      <c r="Z5217" s="0" t="str">
        <f aca="false">IF(ISNUMBER(W5217),A5217-W5217,"")</f>
        <v/>
      </c>
      <c r="AA5217" s="55" t="n">
        <f aca="false">MATCH(A5217,DATAS,0)</f>
        <v>2</v>
      </c>
      <c r="AB5217" s="55" t="n">
        <f aca="false">IF(AND(E5217&gt;0,OR(AND(B5217&gt;=1,B5217&lt;=6),B5217=10)),1,0)</f>
        <v>0</v>
      </c>
      <c r="AC5217" s="55" t="n">
        <f aca="false">IF(AND(E5217&gt;0,B5217=10),1,0)</f>
        <v>0</v>
      </c>
      <c r="AD5217" s="55" t="n">
        <f aca="false">IF(AND(C5216=C5217,AA5216=AA5217-1),AB5216,"")</f>
        <v>0</v>
      </c>
      <c r="AE5217" s="55" t="n">
        <f aca="false">IF(AND(C5216=C5217,AA5216=AA5217-1),AC5216,"")</f>
        <v>0</v>
      </c>
      <c r="AF5217" s="55" t="n">
        <f aca="false">IF(AA5217=1,"",IF(AND(AB5217=1,AD5217&lt;&gt;1),1,0))</f>
        <v>0</v>
      </c>
      <c r="AG5217" s="55" t="n">
        <f aca="false">IF(AA5217=1,"",IF(AND(AC5217=1,AE5217&lt;&gt;1),1,0))</f>
        <v>0</v>
      </c>
      <c r="AH5217" s="60" t="str">
        <f aca="false">IF(AND(E5217&gt;0,AA5217&lt;2,NOT(AND(C5218=C5217,AA5218=AA5217+1))),INDEX(DATAS,AA5217+1),"")</f>
        <v/>
      </c>
      <c r="AI5217" s="60" t="str">
        <f aca="false">IF(AND(AC5217=1,AA5217&lt;2),IF(AND(C5218=C5217,AA5218=AA5217+1),IF(AC5218=1,"",INDEX(DATAS,AA5217+1)),INDEX(DATAS,AA5217+1)),"")</f>
        <v/>
      </c>
    </row>
    <row r="5218" customFormat="false" ht="15" hidden="false" customHeight="false" outlineLevel="0" collapsed="false">
      <c r="A5218" s="60" t="n">
        <v>46309</v>
      </c>
      <c r="B5218" s="0" t="n">
        <v>13</v>
      </c>
      <c r="C5218" s="0" t="n">
        <v>6959</v>
      </c>
      <c r="E5218" s="0" t="n">
        <v>0</v>
      </c>
      <c r="F5218" s="55" t="s">
        <v>1342</v>
      </c>
      <c r="I5218" s="55" t="s">
        <v>185</v>
      </c>
      <c r="U5218" s="0" t="n">
        <v>391</v>
      </c>
      <c r="V5218" s="0" t="n">
        <v>0</v>
      </c>
      <c r="X5218" s="55" t="n">
        <f aca="false">IF(I5218="Male",0,1)</f>
        <v>1</v>
      </c>
      <c r="Y5218" s="55" t="n">
        <f aca="false">IF(OR(I5218="DNB",I5218="Dry DNB"),1,0)</f>
        <v>0</v>
      </c>
      <c r="Z5218" s="0" t="str">
        <f aca="false">IF(ISNUMBER(W5218),A5218-W5218,"")</f>
        <v/>
      </c>
      <c r="AA5218" s="55" t="n">
        <f aca="false">MATCH(A5218,DATAS,0)</f>
        <v>1</v>
      </c>
      <c r="AB5218" s="55" t="n">
        <f aca="false">IF(AND(E5218&gt;0,OR(AND(B5218&gt;=1,B5218&lt;=6),B5218=10)),1,0)</f>
        <v>0</v>
      </c>
      <c r="AC5218" s="55" t="n">
        <f aca="false">IF(AND(E5218&gt;0,B5218=10),1,0)</f>
        <v>0</v>
      </c>
      <c r="AD5218" s="0" t="str">
        <f aca="false">IF(AND(C5217=C5218,AA5217=AA5218-1),AB5217,"")</f>
        <v/>
      </c>
      <c r="AE5218" s="0" t="str">
        <f aca="false">IF(AND(C5217=C5218,AA5217=AA5218-1),AC5217,"")</f>
        <v/>
      </c>
      <c r="AF5218" s="0" t="str">
        <f aca="false">IF(AA5218=1,"",IF(AND(AB5218=1,AD5218&lt;&gt;1),1,0))</f>
        <v/>
      </c>
      <c r="AG5218" s="0" t="str">
        <f aca="false">IF(AA5218=1,"",IF(AND(AC5218=1,AE5218&lt;&gt;1),1,0))</f>
        <v/>
      </c>
      <c r="AH5218" s="60" t="str">
        <f aca="false">IF(AND(E5218&gt;0,AA5218&lt;2,NOT(AND(C5219=C5218,AA5219=AA5218+1))),INDEX(DATAS,AA5218+1),"")</f>
        <v/>
      </c>
      <c r="AI5218" s="60" t="str">
        <f aca="false">IF(AND(AC5218=1,AA5218&lt;2),IF(AND(C5219=C5218,AA5219=AA5218+1),IF(AC5219=1,"",INDEX(DATAS,AA5218+1)),INDEX(DATAS,AA5218+1)),"")</f>
        <v/>
      </c>
    </row>
    <row r="5219" customFormat="false" ht="15" hidden="false" customHeight="false" outlineLevel="0" collapsed="false">
      <c r="A5219" s="60" t="n">
        <v>46310</v>
      </c>
      <c r="B5219" s="0" t="n">
        <v>11</v>
      </c>
      <c r="C5219" s="0" t="n">
        <v>6959</v>
      </c>
      <c r="E5219" s="0" t="n">
        <v>0</v>
      </c>
      <c r="F5219" s="55" t="s">
        <v>1342</v>
      </c>
      <c r="I5219" s="55" t="s">
        <v>187</v>
      </c>
      <c r="U5219" s="0" t="n">
        <v>392</v>
      </c>
      <c r="V5219" s="0" t="n">
        <v>1</v>
      </c>
      <c r="W5219" s="60" t="n">
        <v>46310</v>
      </c>
      <c r="X5219" s="55" t="n">
        <f aca="false">IF(I5219="Male",0,1)</f>
        <v>1</v>
      </c>
      <c r="Y5219" s="55" t="n">
        <f aca="false">IF(OR(I5219="DNB",I5219="Dry DNB"),1,0)</f>
        <v>0</v>
      </c>
      <c r="Z5219" s="55" t="n">
        <f aca="false">IF(ISNUMBER(W5219),A5219-W5219,"")</f>
        <v>0</v>
      </c>
      <c r="AA5219" s="55" t="n">
        <f aca="false">MATCH(A5219,DATAS,0)</f>
        <v>2</v>
      </c>
      <c r="AB5219" s="55" t="n">
        <f aca="false">IF(AND(E5219&gt;0,OR(AND(B5219&gt;=1,B5219&lt;=6),B5219=10)),1,0)</f>
        <v>0</v>
      </c>
      <c r="AC5219" s="55" t="n">
        <f aca="false">IF(AND(E5219&gt;0,B5219=10),1,0)</f>
        <v>0</v>
      </c>
      <c r="AD5219" s="55" t="n">
        <f aca="false">IF(AND(C5218=C5219,AA5218=AA5219-1),AB5218,"")</f>
        <v>0</v>
      </c>
      <c r="AE5219" s="55" t="n">
        <f aca="false">IF(AND(C5218=C5219,AA5218=AA5219-1),AC5218,"")</f>
        <v>0</v>
      </c>
      <c r="AF5219" s="55" t="n">
        <f aca="false">IF(AA5219=1,"",IF(AND(AB5219=1,AD5219&lt;&gt;1),1,0))</f>
        <v>0</v>
      </c>
      <c r="AG5219" s="55" t="n">
        <f aca="false">IF(AA5219=1,"",IF(AND(AC5219=1,AE5219&lt;&gt;1),1,0))</f>
        <v>0</v>
      </c>
      <c r="AH5219" s="60" t="str">
        <f aca="false">IF(AND(E5219&gt;0,AA5219&lt;2,NOT(AND(C5220=C5219,AA5220=AA5219+1))),INDEX(DATAS,AA5219+1),"")</f>
        <v/>
      </c>
      <c r="AI5219" s="60" t="str">
        <f aca="false">IF(AND(AC5219=1,AA5219&lt;2),IF(AND(C5220=C5219,AA5220=AA5219+1),IF(AC5220=1,"",INDEX(DATAS,AA5219+1)),INDEX(DATAS,AA5219+1)),"")</f>
        <v/>
      </c>
    </row>
    <row r="5220" customFormat="false" ht="15" hidden="false" customHeight="false" outlineLevel="0" collapsed="false">
      <c r="A5220" s="60" t="n">
        <v>46309</v>
      </c>
      <c r="B5220" s="0" t="n">
        <v>13</v>
      </c>
      <c r="C5220" s="0" t="n">
        <v>6960</v>
      </c>
      <c r="E5220" s="0" t="n">
        <v>0</v>
      </c>
      <c r="F5220" s="55" t="s">
        <v>1342</v>
      </c>
      <c r="I5220" s="55" t="s">
        <v>185</v>
      </c>
      <c r="U5220" s="0" t="n">
        <v>391</v>
      </c>
      <c r="V5220" s="0" t="n">
        <v>0</v>
      </c>
      <c r="X5220" s="55" t="n">
        <f aca="false">IF(I5220="Male",0,1)</f>
        <v>1</v>
      </c>
      <c r="Y5220" s="55" t="n">
        <f aca="false">IF(OR(I5220="DNB",I5220="Dry DNB"),1,0)</f>
        <v>0</v>
      </c>
      <c r="Z5220" s="0" t="str">
        <f aca="false">IF(ISNUMBER(W5220),A5220-W5220,"")</f>
        <v/>
      </c>
      <c r="AA5220" s="55" t="n">
        <f aca="false">MATCH(A5220,DATAS,0)</f>
        <v>1</v>
      </c>
      <c r="AB5220" s="55" t="n">
        <f aca="false">IF(AND(E5220&gt;0,OR(AND(B5220&gt;=1,B5220&lt;=6),B5220=10)),1,0)</f>
        <v>0</v>
      </c>
      <c r="AC5220" s="55" t="n">
        <f aca="false">IF(AND(E5220&gt;0,B5220=10),1,0)</f>
        <v>0</v>
      </c>
      <c r="AD5220" s="0" t="str">
        <f aca="false">IF(AND(C5219=C5220,AA5219=AA5220-1),AB5219,"")</f>
        <v/>
      </c>
      <c r="AE5220" s="0" t="str">
        <f aca="false">IF(AND(C5219=C5220,AA5219=AA5220-1),AC5219,"")</f>
        <v/>
      </c>
      <c r="AF5220" s="0" t="str">
        <f aca="false">IF(AA5220=1,"",IF(AND(AB5220=1,AD5220&lt;&gt;1),1,0))</f>
        <v/>
      </c>
      <c r="AG5220" s="0" t="str">
        <f aca="false">IF(AA5220=1,"",IF(AND(AC5220=1,AE5220&lt;&gt;1),1,0))</f>
        <v/>
      </c>
      <c r="AH5220" s="60" t="str">
        <f aca="false">IF(AND(E5220&gt;0,AA5220&lt;2,NOT(AND(C5221=C5220,AA5221=AA5220+1))),INDEX(DATAS,AA5220+1),"")</f>
        <v/>
      </c>
      <c r="AI5220" s="60" t="str">
        <f aca="false">IF(AND(AC5220=1,AA5220&lt;2),IF(AND(C5221=C5220,AA5221=AA5220+1),IF(AC5221=1,"",INDEX(DATAS,AA5220+1)),INDEX(DATAS,AA5220+1)),"")</f>
        <v/>
      </c>
    </row>
    <row r="5221" customFormat="false" ht="15" hidden="false" customHeight="false" outlineLevel="0" collapsed="false">
      <c r="A5221" s="60" t="n">
        <v>46310</v>
      </c>
      <c r="B5221" s="0" t="n">
        <v>13</v>
      </c>
      <c r="C5221" s="0" t="n">
        <v>6960</v>
      </c>
      <c r="E5221" s="0" t="n">
        <v>0</v>
      </c>
      <c r="F5221" s="55" t="s">
        <v>1342</v>
      </c>
      <c r="I5221" s="55" t="s">
        <v>185</v>
      </c>
      <c r="U5221" s="0" t="n">
        <v>392</v>
      </c>
      <c r="V5221" s="0" t="n">
        <v>0</v>
      </c>
      <c r="X5221" s="55" t="n">
        <f aca="false">IF(I5221="Male",0,1)</f>
        <v>1</v>
      </c>
      <c r="Y5221" s="55" t="n">
        <f aca="false">IF(OR(I5221="DNB",I5221="Dry DNB"),1,0)</f>
        <v>0</v>
      </c>
      <c r="Z5221" s="0" t="str">
        <f aca="false">IF(ISNUMBER(W5221),A5221-W5221,"")</f>
        <v/>
      </c>
      <c r="AA5221" s="55" t="n">
        <f aca="false">MATCH(A5221,DATAS,0)</f>
        <v>2</v>
      </c>
      <c r="AB5221" s="55" t="n">
        <f aca="false">IF(AND(E5221&gt;0,OR(AND(B5221&gt;=1,B5221&lt;=6),B5221=10)),1,0)</f>
        <v>0</v>
      </c>
      <c r="AC5221" s="55" t="n">
        <f aca="false">IF(AND(E5221&gt;0,B5221=10),1,0)</f>
        <v>0</v>
      </c>
      <c r="AD5221" s="55" t="n">
        <f aca="false">IF(AND(C5220=C5221,AA5220=AA5221-1),AB5220,"")</f>
        <v>0</v>
      </c>
      <c r="AE5221" s="55" t="n">
        <f aca="false">IF(AND(C5220=C5221,AA5220=AA5221-1),AC5220,"")</f>
        <v>0</v>
      </c>
      <c r="AF5221" s="55" t="n">
        <f aca="false">IF(AA5221=1,"",IF(AND(AB5221=1,AD5221&lt;&gt;1),1,0))</f>
        <v>0</v>
      </c>
      <c r="AG5221" s="55" t="n">
        <f aca="false">IF(AA5221=1,"",IF(AND(AC5221=1,AE5221&lt;&gt;1),1,0))</f>
        <v>0</v>
      </c>
      <c r="AH5221" s="60" t="str">
        <f aca="false">IF(AND(E5221&gt;0,AA5221&lt;2,NOT(AND(C5222=C5221,AA5222=AA5221+1))),INDEX(DATAS,AA5221+1),"")</f>
        <v/>
      </c>
      <c r="AI5221" s="60" t="str">
        <f aca="false">IF(AND(AC5221=1,AA5221&lt;2),IF(AND(C5222=C5221,AA5222=AA5221+1),IF(AC5222=1,"",INDEX(DATAS,AA5221+1)),INDEX(DATAS,AA5221+1)),"")</f>
        <v/>
      </c>
    </row>
    <row r="5222" customFormat="false" ht="15" hidden="false" customHeight="false" outlineLevel="0" collapsed="false">
      <c r="A5222" s="60" t="n">
        <v>46309</v>
      </c>
      <c r="B5222" s="0" t="n">
        <v>13</v>
      </c>
      <c r="C5222" s="0" t="n">
        <v>6961</v>
      </c>
      <c r="E5222" s="0" t="n">
        <v>0</v>
      </c>
      <c r="F5222" s="55" t="s">
        <v>1343</v>
      </c>
      <c r="I5222" s="55" t="s">
        <v>185</v>
      </c>
      <c r="U5222" s="0" t="n">
        <v>390</v>
      </c>
      <c r="V5222" s="0" t="n">
        <v>0</v>
      </c>
      <c r="X5222" s="55" t="n">
        <f aca="false">IF(I5222="Male",0,1)</f>
        <v>1</v>
      </c>
      <c r="Y5222" s="55" t="n">
        <f aca="false">IF(OR(I5222="DNB",I5222="Dry DNB"),1,0)</f>
        <v>0</v>
      </c>
      <c r="Z5222" s="0" t="str">
        <f aca="false">IF(ISNUMBER(W5222),A5222-W5222,"")</f>
        <v/>
      </c>
      <c r="AA5222" s="55" t="n">
        <f aca="false">MATCH(A5222,DATAS,0)</f>
        <v>1</v>
      </c>
      <c r="AB5222" s="55" t="n">
        <f aca="false">IF(AND(E5222&gt;0,OR(AND(B5222&gt;=1,B5222&lt;=6),B5222=10)),1,0)</f>
        <v>0</v>
      </c>
      <c r="AC5222" s="55" t="n">
        <f aca="false">IF(AND(E5222&gt;0,B5222=10),1,0)</f>
        <v>0</v>
      </c>
      <c r="AD5222" s="0" t="str">
        <f aca="false">IF(AND(C5221=C5222,AA5221=AA5222-1),AB5221,"")</f>
        <v/>
      </c>
      <c r="AE5222" s="0" t="str">
        <f aca="false">IF(AND(C5221=C5222,AA5221=AA5222-1),AC5221,"")</f>
        <v/>
      </c>
      <c r="AF5222" s="0" t="str">
        <f aca="false">IF(AA5222=1,"",IF(AND(AB5222=1,AD5222&lt;&gt;1),1,0))</f>
        <v/>
      </c>
      <c r="AG5222" s="0" t="str">
        <f aca="false">IF(AA5222=1,"",IF(AND(AC5222=1,AE5222&lt;&gt;1),1,0))</f>
        <v/>
      </c>
      <c r="AH5222" s="60" t="str">
        <f aca="false">IF(AND(E5222&gt;0,AA5222&lt;2,NOT(AND(C5223=C5222,AA5223=AA5222+1))),INDEX(DATAS,AA5222+1),"")</f>
        <v/>
      </c>
      <c r="AI5222" s="60" t="str">
        <f aca="false">IF(AND(AC5222=1,AA5222&lt;2),IF(AND(C5223=C5222,AA5223=AA5222+1),IF(AC5223=1,"",INDEX(DATAS,AA5222+1)),INDEX(DATAS,AA5222+1)),"")</f>
        <v/>
      </c>
    </row>
    <row r="5223" customFormat="false" ht="15" hidden="false" customHeight="false" outlineLevel="0" collapsed="false">
      <c r="A5223" s="60" t="n">
        <v>46310</v>
      </c>
      <c r="B5223" s="0" t="n">
        <v>13</v>
      </c>
      <c r="C5223" s="0" t="n">
        <v>6961</v>
      </c>
      <c r="E5223" s="0" t="n">
        <v>0</v>
      </c>
      <c r="F5223" s="55" t="s">
        <v>1343</v>
      </c>
      <c r="I5223" s="55" t="s">
        <v>185</v>
      </c>
      <c r="U5223" s="0" t="n">
        <v>391</v>
      </c>
      <c r="V5223" s="0" t="n">
        <v>0</v>
      </c>
      <c r="X5223" s="55" t="n">
        <f aca="false">IF(I5223="Male",0,1)</f>
        <v>1</v>
      </c>
      <c r="Y5223" s="55" t="n">
        <f aca="false">IF(OR(I5223="DNB",I5223="Dry DNB"),1,0)</f>
        <v>0</v>
      </c>
      <c r="Z5223" s="0" t="str">
        <f aca="false">IF(ISNUMBER(W5223),A5223-W5223,"")</f>
        <v/>
      </c>
      <c r="AA5223" s="55" t="n">
        <f aca="false">MATCH(A5223,DATAS,0)</f>
        <v>2</v>
      </c>
      <c r="AB5223" s="55" t="n">
        <f aca="false">IF(AND(E5223&gt;0,OR(AND(B5223&gt;=1,B5223&lt;=6),B5223=10)),1,0)</f>
        <v>0</v>
      </c>
      <c r="AC5223" s="55" t="n">
        <f aca="false">IF(AND(E5223&gt;0,B5223=10),1,0)</f>
        <v>0</v>
      </c>
      <c r="AD5223" s="55" t="n">
        <f aca="false">IF(AND(C5222=C5223,AA5222=AA5223-1),AB5222,"")</f>
        <v>0</v>
      </c>
      <c r="AE5223" s="55" t="n">
        <f aca="false">IF(AND(C5222=C5223,AA5222=AA5223-1),AC5222,"")</f>
        <v>0</v>
      </c>
      <c r="AF5223" s="55" t="n">
        <f aca="false">IF(AA5223=1,"",IF(AND(AB5223=1,AD5223&lt;&gt;1),1,0))</f>
        <v>0</v>
      </c>
      <c r="AG5223" s="55" t="n">
        <f aca="false">IF(AA5223=1,"",IF(AND(AC5223=1,AE5223&lt;&gt;1),1,0))</f>
        <v>0</v>
      </c>
      <c r="AH5223" s="60" t="str">
        <f aca="false">IF(AND(E5223&gt;0,AA5223&lt;2,NOT(AND(C5224=C5223,AA5224=AA5223+1))),INDEX(DATAS,AA5223+1),"")</f>
        <v/>
      </c>
      <c r="AI5223" s="60" t="str">
        <f aca="false">IF(AND(AC5223=1,AA5223&lt;2),IF(AND(C5224=C5223,AA5224=AA5223+1),IF(AC5224=1,"",INDEX(DATAS,AA5223+1)),INDEX(DATAS,AA5223+1)),"")</f>
        <v/>
      </c>
    </row>
    <row r="5224" customFormat="false" ht="15" hidden="false" customHeight="false" outlineLevel="0" collapsed="false">
      <c r="A5224" s="60" t="n">
        <v>46309</v>
      </c>
      <c r="B5224" s="0" t="n">
        <v>13</v>
      </c>
      <c r="C5224" s="0" t="n">
        <v>6962</v>
      </c>
      <c r="E5224" s="0" t="n">
        <v>0</v>
      </c>
      <c r="F5224" s="55" t="s">
        <v>1343</v>
      </c>
      <c r="I5224" s="55" t="s">
        <v>185</v>
      </c>
      <c r="U5224" s="0" t="n">
        <v>390</v>
      </c>
      <c r="V5224" s="0" t="n">
        <v>0</v>
      </c>
      <c r="X5224" s="55" t="n">
        <f aca="false">IF(I5224="Male",0,1)</f>
        <v>1</v>
      </c>
      <c r="Y5224" s="55" t="n">
        <f aca="false">IF(OR(I5224="DNB",I5224="Dry DNB"),1,0)</f>
        <v>0</v>
      </c>
      <c r="Z5224" s="0" t="str">
        <f aca="false">IF(ISNUMBER(W5224),A5224-W5224,"")</f>
        <v/>
      </c>
      <c r="AA5224" s="55" t="n">
        <f aca="false">MATCH(A5224,DATAS,0)</f>
        <v>1</v>
      </c>
      <c r="AB5224" s="55" t="n">
        <f aca="false">IF(AND(E5224&gt;0,OR(AND(B5224&gt;=1,B5224&lt;=6),B5224=10)),1,0)</f>
        <v>0</v>
      </c>
      <c r="AC5224" s="55" t="n">
        <f aca="false">IF(AND(E5224&gt;0,B5224=10),1,0)</f>
        <v>0</v>
      </c>
      <c r="AD5224" s="0" t="str">
        <f aca="false">IF(AND(C5223=C5224,AA5223=AA5224-1),AB5223,"")</f>
        <v/>
      </c>
      <c r="AE5224" s="0" t="str">
        <f aca="false">IF(AND(C5223=C5224,AA5223=AA5224-1),AC5223,"")</f>
        <v/>
      </c>
      <c r="AF5224" s="0" t="str">
        <f aca="false">IF(AA5224=1,"",IF(AND(AB5224=1,AD5224&lt;&gt;1),1,0))</f>
        <v/>
      </c>
      <c r="AG5224" s="0" t="str">
        <f aca="false">IF(AA5224=1,"",IF(AND(AC5224=1,AE5224&lt;&gt;1),1,0))</f>
        <v/>
      </c>
      <c r="AH5224" s="60" t="str">
        <f aca="false">IF(AND(E5224&gt;0,AA5224&lt;2,NOT(AND(C5225=C5224,AA5225=AA5224+1))),INDEX(DATAS,AA5224+1),"")</f>
        <v/>
      </c>
      <c r="AI5224" s="60" t="str">
        <f aca="false">IF(AND(AC5224=1,AA5224&lt;2),IF(AND(C5225=C5224,AA5225=AA5224+1),IF(AC5225=1,"",INDEX(DATAS,AA5224+1)),INDEX(DATAS,AA5224+1)),"")</f>
        <v/>
      </c>
    </row>
    <row r="5225" customFormat="false" ht="15" hidden="false" customHeight="false" outlineLevel="0" collapsed="false">
      <c r="A5225" s="60" t="n">
        <v>46310</v>
      </c>
      <c r="B5225" s="0" t="n">
        <v>13</v>
      </c>
      <c r="C5225" s="0" t="n">
        <v>6962</v>
      </c>
      <c r="E5225" s="0" t="n">
        <v>0</v>
      </c>
      <c r="F5225" s="55" t="s">
        <v>1343</v>
      </c>
      <c r="I5225" s="55" t="s">
        <v>185</v>
      </c>
      <c r="U5225" s="0" t="n">
        <v>391</v>
      </c>
      <c r="V5225" s="0" t="n">
        <v>0</v>
      </c>
      <c r="X5225" s="55" t="n">
        <f aca="false">IF(I5225="Male",0,1)</f>
        <v>1</v>
      </c>
      <c r="Y5225" s="55" t="n">
        <f aca="false">IF(OR(I5225="DNB",I5225="Dry DNB"),1,0)</f>
        <v>0</v>
      </c>
      <c r="Z5225" s="0" t="str">
        <f aca="false">IF(ISNUMBER(W5225),A5225-W5225,"")</f>
        <v/>
      </c>
      <c r="AA5225" s="55" t="n">
        <f aca="false">MATCH(A5225,DATAS,0)</f>
        <v>2</v>
      </c>
      <c r="AB5225" s="55" t="n">
        <f aca="false">IF(AND(E5225&gt;0,OR(AND(B5225&gt;=1,B5225&lt;=6),B5225=10)),1,0)</f>
        <v>0</v>
      </c>
      <c r="AC5225" s="55" t="n">
        <f aca="false">IF(AND(E5225&gt;0,B5225=10),1,0)</f>
        <v>0</v>
      </c>
      <c r="AD5225" s="55" t="n">
        <f aca="false">IF(AND(C5224=C5225,AA5224=AA5225-1),AB5224,"")</f>
        <v>0</v>
      </c>
      <c r="AE5225" s="55" t="n">
        <f aca="false">IF(AND(C5224=C5225,AA5224=AA5225-1),AC5224,"")</f>
        <v>0</v>
      </c>
      <c r="AF5225" s="55" t="n">
        <f aca="false">IF(AA5225=1,"",IF(AND(AB5225=1,AD5225&lt;&gt;1),1,0))</f>
        <v>0</v>
      </c>
      <c r="AG5225" s="55" t="n">
        <f aca="false">IF(AA5225=1,"",IF(AND(AC5225=1,AE5225&lt;&gt;1),1,0))</f>
        <v>0</v>
      </c>
      <c r="AH5225" s="60" t="str">
        <f aca="false">IF(AND(E5225&gt;0,AA5225&lt;2,NOT(AND(C5226=C5225,AA5226=AA5225+1))),INDEX(DATAS,AA5225+1),"")</f>
        <v/>
      </c>
      <c r="AI5225" s="60" t="str">
        <f aca="false">IF(AND(AC5225=1,AA5225&lt;2),IF(AND(C5226=C5225,AA5226=AA5225+1),IF(AC5226=1,"",INDEX(DATAS,AA5225+1)),INDEX(DATAS,AA5225+1)),"")</f>
        <v/>
      </c>
    </row>
    <row r="5226" customFormat="false" ht="15" hidden="false" customHeight="false" outlineLevel="0" collapsed="false">
      <c r="A5226" s="60" t="n">
        <v>46309</v>
      </c>
      <c r="B5226" s="0" t="n">
        <v>13</v>
      </c>
      <c r="C5226" s="0" t="n">
        <v>6963</v>
      </c>
      <c r="E5226" s="0" t="n">
        <v>0</v>
      </c>
      <c r="F5226" s="55" t="s">
        <v>1343</v>
      </c>
      <c r="I5226" s="55" t="s">
        <v>185</v>
      </c>
      <c r="U5226" s="0" t="n">
        <v>390</v>
      </c>
      <c r="V5226" s="0" t="n">
        <v>0</v>
      </c>
      <c r="X5226" s="55" t="n">
        <f aca="false">IF(I5226="Male",0,1)</f>
        <v>1</v>
      </c>
      <c r="Y5226" s="55" t="n">
        <f aca="false">IF(OR(I5226="DNB",I5226="Dry DNB"),1,0)</f>
        <v>0</v>
      </c>
      <c r="Z5226" s="0" t="str">
        <f aca="false">IF(ISNUMBER(W5226),A5226-W5226,"")</f>
        <v/>
      </c>
      <c r="AA5226" s="55" t="n">
        <f aca="false">MATCH(A5226,DATAS,0)</f>
        <v>1</v>
      </c>
      <c r="AB5226" s="55" t="n">
        <f aca="false">IF(AND(E5226&gt;0,OR(AND(B5226&gt;=1,B5226&lt;=6),B5226=10)),1,0)</f>
        <v>0</v>
      </c>
      <c r="AC5226" s="55" t="n">
        <f aca="false">IF(AND(E5226&gt;0,B5226=10),1,0)</f>
        <v>0</v>
      </c>
      <c r="AD5226" s="0" t="str">
        <f aca="false">IF(AND(C5225=C5226,AA5225=AA5226-1),AB5225,"")</f>
        <v/>
      </c>
      <c r="AE5226" s="0" t="str">
        <f aca="false">IF(AND(C5225=C5226,AA5225=AA5226-1),AC5225,"")</f>
        <v/>
      </c>
      <c r="AF5226" s="0" t="str">
        <f aca="false">IF(AA5226=1,"",IF(AND(AB5226=1,AD5226&lt;&gt;1),1,0))</f>
        <v/>
      </c>
      <c r="AG5226" s="0" t="str">
        <f aca="false">IF(AA5226=1,"",IF(AND(AC5226=1,AE5226&lt;&gt;1),1,0))</f>
        <v/>
      </c>
      <c r="AH5226" s="60" t="str">
        <f aca="false">IF(AND(E5226&gt;0,AA5226&lt;2,NOT(AND(C5227=C5226,AA5227=AA5226+1))),INDEX(DATAS,AA5226+1),"")</f>
        <v/>
      </c>
      <c r="AI5226" s="60" t="str">
        <f aca="false">IF(AND(AC5226=1,AA5226&lt;2),IF(AND(C5227=C5226,AA5227=AA5226+1),IF(AC5227=1,"",INDEX(DATAS,AA5226+1)),INDEX(DATAS,AA5226+1)),"")</f>
        <v/>
      </c>
    </row>
    <row r="5227" customFormat="false" ht="15" hidden="false" customHeight="false" outlineLevel="0" collapsed="false">
      <c r="A5227" s="60" t="n">
        <v>46310</v>
      </c>
      <c r="B5227" s="0" t="n">
        <v>13</v>
      </c>
      <c r="C5227" s="0" t="n">
        <v>6963</v>
      </c>
      <c r="E5227" s="0" t="n">
        <v>0</v>
      </c>
      <c r="F5227" s="55" t="s">
        <v>1343</v>
      </c>
      <c r="I5227" s="55" t="s">
        <v>185</v>
      </c>
      <c r="U5227" s="0" t="n">
        <v>391</v>
      </c>
      <c r="V5227" s="0" t="n">
        <v>0</v>
      </c>
      <c r="X5227" s="55" t="n">
        <f aca="false">IF(I5227="Male",0,1)</f>
        <v>1</v>
      </c>
      <c r="Y5227" s="55" t="n">
        <f aca="false">IF(OR(I5227="DNB",I5227="Dry DNB"),1,0)</f>
        <v>0</v>
      </c>
      <c r="Z5227" s="0" t="str">
        <f aca="false">IF(ISNUMBER(W5227),A5227-W5227,"")</f>
        <v/>
      </c>
      <c r="AA5227" s="55" t="n">
        <f aca="false">MATCH(A5227,DATAS,0)</f>
        <v>2</v>
      </c>
      <c r="AB5227" s="55" t="n">
        <f aca="false">IF(AND(E5227&gt;0,OR(AND(B5227&gt;=1,B5227&lt;=6),B5227=10)),1,0)</f>
        <v>0</v>
      </c>
      <c r="AC5227" s="55" t="n">
        <f aca="false">IF(AND(E5227&gt;0,B5227=10),1,0)</f>
        <v>0</v>
      </c>
      <c r="AD5227" s="55" t="n">
        <f aca="false">IF(AND(C5226=C5227,AA5226=AA5227-1),AB5226,"")</f>
        <v>0</v>
      </c>
      <c r="AE5227" s="55" t="n">
        <f aca="false">IF(AND(C5226=C5227,AA5226=AA5227-1),AC5226,"")</f>
        <v>0</v>
      </c>
      <c r="AF5227" s="55" t="n">
        <f aca="false">IF(AA5227=1,"",IF(AND(AB5227=1,AD5227&lt;&gt;1),1,0))</f>
        <v>0</v>
      </c>
      <c r="AG5227" s="55" t="n">
        <f aca="false">IF(AA5227=1,"",IF(AND(AC5227=1,AE5227&lt;&gt;1),1,0))</f>
        <v>0</v>
      </c>
      <c r="AH5227" s="60" t="str">
        <f aca="false">IF(AND(E5227&gt;0,AA5227&lt;2,NOT(AND(C5228=C5227,AA5228=AA5227+1))),INDEX(DATAS,AA5227+1),"")</f>
        <v/>
      </c>
      <c r="AI5227" s="60" t="str">
        <f aca="false">IF(AND(AC5227=1,AA5227&lt;2),IF(AND(C5228=C5227,AA5228=AA5227+1),IF(AC5228=1,"",INDEX(DATAS,AA5227+1)),INDEX(DATAS,AA5227+1)),"")</f>
        <v/>
      </c>
    </row>
    <row r="5228" customFormat="false" ht="15" hidden="false" customHeight="false" outlineLevel="0" collapsed="false">
      <c r="A5228" s="60" t="n">
        <v>46309</v>
      </c>
      <c r="B5228" s="0" t="n">
        <v>13</v>
      </c>
      <c r="C5228" s="0" t="n">
        <v>6964</v>
      </c>
      <c r="E5228" s="0" t="n">
        <v>0</v>
      </c>
      <c r="F5228" s="55" t="s">
        <v>1343</v>
      </c>
      <c r="I5228" s="55" t="s">
        <v>185</v>
      </c>
      <c r="U5228" s="0" t="n">
        <v>390</v>
      </c>
      <c r="V5228" s="0" t="n">
        <v>0</v>
      </c>
      <c r="X5228" s="55" t="n">
        <f aca="false">IF(I5228="Male",0,1)</f>
        <v>1</v>
      </c>
      <c r="Y5228" s="55" t="n">
        <f aca="false">IF(OR(I5228="DNB",I5228="Dry DNB"),1,0)</f>
        <v>0</v>
      </c>
      <c r="Z5228" s="0" t="str">
        <f aca="false">IF(ISNUMBER(W5228),A5228-W5228,"")</f>
        <v/>
      </c>
      <c r="AA5228" s="55" t="n">
        <f aca="false">MATCH(A5228,DATAS,0)</f>
        <v>1</v>
      </c>
      <c r="AB5228" s="55" t="n">
        <f aca="false">IF(AND(E5228&gt;0,OR(AND(B5228&gt;=1,B5228&lt;=6),B5228=10)),1,0)</f>
        <v>0</v>
      </c>
      <c r="AC5228" s="55" t="n">
        <f aca="false">IF(AND(E5228&gt;0,B5228=10),1,0)</f>
        <v>0</v>
      </c>
      <c r="AD5228" s="0" t="str">
        <f aca="false">IF(AND(C5227=C5228,AA5227=AA5228-1),AB5227,"")</f>
        <v/>
      </c>
      <c r="AE5228" s="0" t="str">
        <f aca="false">IF(AND(C5227=C5228,AA5227=AA5228-1),AC5227,"")</f>
        <v/>
      </c>
      <c r="AF5228" s="0" t="str">
        <f aca="false">IF(AA5228=1,"",IF(AND(AB5228=1,AD5228&lt;&gt;1),1,0))</f>
        <v/>
      </c>
      <c r="AG5228" s="0" t="str">
        <f aca="false">IF(AA5228=1,"",IF(AND(AC5228=1,AE5228&lt;&gt;1),1,0))</f>
        <v/>
      </c>
      <c r="AH5228" s="60" t="str">
        <f aca="false">IF(AND(E5228&gt;0,AA5228&lt;2,NOT(AND(C5229=C5228,AA5229=AA5228+1))),INDEX(DATAS,AA5228+1),"")</f>
        <v/>
      </c>
      <c r="AI5228" s="60" t="str">
        <f aca="false">IF(AND(AC5228=1,AA5228&lt;2),IF(AND(C5229=C5228,AA5229=AA5228+1),IF(AC5229=1,"",INDEX(DATAS,AA5228+1)),INDEX(DATAS,AA5228+1)),"")</f>
        <v/>
      </c>
    </row>
    <row r="5229" customFormat="false" ht="15" hidden="false" customHeight="false" outlineLevel="0" collapsed="false">
      <c r="A5229" s="60" t="n">
        <v>46310</v>
      </c>
      <c r="B5229" s="0" t="n">
        <v>13</v>
      </c>
      <c r="C5229" s="0" t="n">
        <v>6964</v>
      </c>
      <c r="E5229" s="0" t="n">
        <v>0</v>
      </c>
      <c r="F5229" s="55" t="s">
        <v>1343</v>
      </c>
      <c r="I5229" s="55" t="s">
        <v>185</v>
      </c>
      <c r="U5229" s="0" t="n">
        <v>391</v>
      </c>
      <c r="V5229" s="0" t="n">
        <v>0</v>
      </c>
      <c r="X5229" s="55" t="n">
        <f aca="false">IF(I5229="Male",0,1)</f>
        <v>1</v>
      </c>
      <c r="Y5229" s="55" t="n">
        <f aca="false">IF(OR(I5229="DNB",I5229="Dry DNB"),1,0)</f>
        <v>0</v>
      </c>
      <c r="Z5229" s="0" t="str">
        <f aca="false">IF(ISNUMBER(W5229),A5229-W5229,"")</f>
        <v/>
      </c>
      <c r="AA5229" s="55" t="n">
        <f aca="false">MATCH(A5229,DATAS,0)</f>
        <v>2</v>
      </c>
      <c r="AB5229" s="55" t="n">
        <f aca="false">IF(AND(E5229&gt;0,OR(AND(B5229&gt;=1,B5229&lt;=6),B5229=10)),1,0)</f>
        <v>0</v>
      </c>
      <c r="AC5229" s="55" t="n">
        <f aca="false">IF(AND(E5229&gt;0,B5229=10),1,0)</f>
        <v>0</v>
      </c>
      <c r="AD5229" s="55" t="n">
        <f aca="false">IF(AND(C5228=C5229,AA5228=AA5229-1),AB5228,"")</f>
        <v>0</v>
      </c>
      <c r="AE5229" s="55" t="n">
        <f aca="false">IF(AND(C5228=C5229,AA5228=AA5229-1),AC5228,"")</f>
        <v>0</v>
      </c>
      <c r="AF5229" s="55" t="n">
        <f aca="false">IF(AA5229=1,"",IF(AND(AB5229=1,AD5229&lt;&gt;1),1,0))</f>
        <v>0</v>
      </c>
      <c r="AG5229" s="55" t="n">
        <f aca="false">IF(AA5229=1,"",IF(AND(AC5229=1,AE5229&lt;&gt;1),1,0))</f>
        <v>0</v>
      </c>
      <c r="AH5229" s="60" t="str">
        <f aca="false">IF(AND(E5229&gt;0,AA5229&lt;2,NOT(AND(C5230=C5229,AA5230=AA5229+1))),INDEX(DATAS,AA5229+1),"")</f>
        <v/>
      </c>
      <c r="AI5229" s="60" t="str">
        <f aca="false">IF(AND(AC5229=1,AA5229&lt;2),IF(AND(C5230=C5229,AA5230=AA5229+1),IF(AC5230=1,"",INDEX(DATAS,AA5229+1)),INDEX(DATAS,AA5229+1)),"")</f>
        <v/>
      </c>
    </row>
    <row r="5230" customFormat="false" ht="15" hidden="false" customHeight="false" outlineLevel="0" collapsed="false">
      <c r="A5230" s="60" t="n">
        <v>46309</v>
      </c>
      <c r="B5230" s="0" t="n">
        <v>13</v>
      </c>
      <c r="C5230" s="0" t="n">
        <v>6965</v>
      </c>
      <c r="E5230" s="0" t="n">
        <v>0</v>
      </c>
      <c r="F5230" s="55" t="s">
        <v>1343</v>
      </c>
      <c r="I5230" s="55" t="s">
        <v>185</v>
      </c>
      <c r="U5230" s="0" t="n">
        <v>390</v>
      </c>
      <c r="V5230" s="0" t="n">
        <v>0</v>
      </c>
      <c r="X5230" s="55" t="n">
        <f aca="false">IF(I5230="Male",0,1)</f>
        <v>1</v>
      </c>
      <c r="Y5230" s="55" t="n">
        <f aca="false">IF(OR(I5230="DNB",I5230="Dry DNB"),1,0)</f>
        <v>0</v>
      </c>
      <c r="Z5230" s="0" t="str">
        <f aca="false">IF(ISNUMBER(W5230),A5230-W5230,"")</f>
        <v/>
      </c>
      <c r="AA5230" s="55" t="n">
        <f aca="false">MATCH(A5230,DATAS,0)</f>
        <v>1</v>
      </c>
      <c r="AB5230" s="55" t="n">
        <f aca="false">IF(AND(E5230&gt;0,OR(AND(B5230&gt;=1,B5230&lt;=6),B5230=10)),1,0)</f>
        <v>0</v>
      </c>
      <c r="AC5230" s="55" t="n">
        <f aca="false">IF(AND(E5230&gt;0,B5230=10),1,0)</f>
        <v>0</v>
      </c>
      <c r="AD5230" s="0" t="str">
        <f aca="false">IF(AND(C5229=C5230,AA5229=AA5230-1),AB5229,"")</f>
        <v/>
      </c>
      <c r="AE5230" s="0" t="str">
        <f aca="false">IF(AND(C5229=C5230,AA5229=AA5230-1),AC5229,"")</f>
        <v/>
      </c>
      <c r="AF5230" s="0" t="str">
        <f aca="false">IF(AA5230=1,"",IF(AND(AB5230=1,AD5230&lt;&gt;1),1,0))</f>
        <v/>
      </c>
      <c r="AG5230" s="0" t="str">
        <f aca="false">IF(AA5230=1,"",IF(AND(AC5230=1,AE5230&lt;&gt;1),1,0))</f>
        <v/>
      </c>
      <c r="AH5230" s="60" t="str">
        <f aca="false">IF(AND(E5230&gt;0,AA5230&lt;2,NOT(AND(C5231=C5230,AA5231=AA5230+1))),INDEX(DATAS,AA5230+1),"")</f>
        <v/>
      </c>
      <c r="AI5230" s="60" t="str">
        <f aca="false">IF(AND(AC5230=1,AA5230&lt;2),IF(AND(C5231=C5230,AA5231=AA5230+1),IF(AC5231=1,"",INDEX(DATAS,AA5230+1)),INDEX(DATAS,AA5230+1)),"")</f>
        <v/>
      </c>
    </row>
    <row r="5231" customFormat="false" ht="15" hidden="false" customHeight="false" outlineLevel="0" collapsed="false">
      <c r="A5231" s="60" t="n">
        <v>46310</v>
      </c>
      <c r="B5231" s="0" t="n">
        <v>13</v>
      </c>
      <c r="C5231" s="0" t="n">
        <v>6965</v>
      </c>
      <c r="E5231" s="0" t="n">
        <v>0</v>
      </c>
      <c r="F5231" s="55" t="s">
        <v>1343</v>
      </c>
      <c r="I5231" s="55" t="s">
        <v>185</v>
      </c>
      <c r="U5231" s="0" t="n">
        <v>391</v>
      </c>
      <c r="V5231" s="0" t="n">
        <v>0</v>
      </c>
      <c r="X5231" s="55" t="n">
        <f aca="false">IF(I5231="Male",0,1)</f>
        <v>1</v>
      </c>
      <c r="Y5231" s="55" t="n">
        <f aca="false">IF(OR(I5231="DNB",I5231="Dry DNB"),1,0)</f>
        <v>0</v>
      </c>
      <c r="Z5231" s="0" t="str">
        <f aca="false">IF(ISNUMBER(W5231),A5231-W5231,"")</f>
        <v/>
      </c>
      <c r="AA5231" s="55" t="n">
        <f aca="false">MATCH(A5231,DATAS,0)</f>
        <v>2</v>
      </c>
      <c r="AB5231" s="55" t="n">
        <f aca="false">IF(AND(E5231&gt;0,OR(AND(B5231&gt;=1,B5231&lt;=6),B5231=10)),1,0)</f>
        <v>0</v>
      </c>
      <c r="AC5231" s="55" t="n">
        <f aca="false">IF(AND(E5231&gt;0,B5231=10),1,0)</f>
        <v>0</v>
      </c>
      <c r="AD5231" s="55" t="n">
        <f aca="false">IF(AND(C5230=C5231,AA5230=AA5231-1),AB5230,"")</f>
        <v>0</v>
      </c>
      <c r="AE5231" s="55" t="n">
        <f aca="false">IF(AND(C5230=C5231,AA5230=AA5231-1),AC5230,"")</f>
        <v>0</v>
      </c>
      <c r="AF5231" s="55" t="n">
        <f aca="false">IF(AA5231=1,"",IF(AND(AB5231=1,AD5231&lt;&gt;1),1,0))</f>
        <v>0</v>
      </c>
      <c r="AG5231" s="55" t="n">
        <f aca="false">IF(AA5231=1,"",IF(AND(AC5231=1,AE5231&lt;&gt;1),1,0))</f>
        <v>0</v>
      </c>
      <c r="AH5231" s="60" t="str">
        <f aca="false">IF(AND(E5231&gt;0,AA5231&lt;2,NOT(AND(C5232=C5231,AA5232=AA5231+1))),INDEX(DATAS,AA5231+1),"")</f>
        <v/>
      </c>
      <c r="AI5231" s="60" t="str">
        <f aca="false">IF(AND(AC5231=1,AA5231&lt;2),IF(AND(C5232=C5231,AA5232=AA5231+1),IF(AC5232=1,"",INDEX(DATAS,AA5231+1)),INDEX(DATAS,AA5231+1)),"")</f>
        <v/>
      </c>
    </row>
    <row r="5232" customFormat="false" ht="15" hidden="false" customHeight="false" outlineLevel="0" collapsed="false">
      <c r="A5232" s="60" t="n">
        <v>46309</v>
      </c>
      <c r="B5232" s="0" t="n">
        <v>13</v>
      </c>
      <c r="C5232" s="0" t="n">
        <v>6966</v>
      </c>
      <c r="E5232" s="0" t="n">
        <v>0</v>
      </c>
      <c r="F5232" s="55" t="s">
        <v>1343</v>
      </c>
      <c r="I5232" s="55" t="s">
        <v>185</v>
      </c>
      <c r="U5232" s="0" t="n">
        <v>390</v>
      </c>
      <c r="V5232" s="0" t="n">
        <v>0</v>
      </c>
      <c r="X5232" s="55" t="n">
        <f aca="false">IF(I5232="Male",0,1)</f>
        <v>1</v>
      </c>
      <c r="Y5232" s="55" t="n">
        <f aca="false">IF(OR(I5232="DNB",I5232="Dry DNB"),1,0)</f>
        <v>0</v>
      </c>
      <c r="Z5232" s="0" t="str">
        <f aca="false">IF(ISNUMBER(W5232),A5232-W5232,"")</f>
        <v/>
      </c>
      <c r="AA5232" s="55" t="n">
        <f aca="false">MATCH(A5232,DATAS,0)</f>
        <v>1</v>
      </c>
      <c r="AB5232" s="55" t="n">
        <f aca="false">IF(AND(E5232&gt;0,OR(AND(B5232&gt;=1,B5232&lt;=6),B5232=10)),1,0)</f>
        <v>0</v>
      </c>
      <c r="AC5232" s="55" t="n">
        <f aca="false">IF(AND(E5232&gt;0,B5232=10),1,0)</f>
        <v>0</v>
      </c>
      <c r="AD5232" s="0" t="str">
        <f aca="false">IF(AND(C5231=C5232,AA5231=AA5232-1),AB5231,"")</f>
        <v/>
      </c>
      <c r="AE5232" s="0" t="str">
        <f aca="false">IF(AND(C5231=C5232,AA5231=AA5232-1),AC5231,"")</f>
        <v/>
      </c>
      <c r="AF5232" s="0" t="str">
        <f aca="false">IF(AA5232=1,"",IF(AND(AB5232=1,AD5232&lt;&gt;1),1,0))</f>
        <v/>
      </c>
      <c r="AG5232" s="0" t="str">
        <f aca="false">IF(AA5232=1,"",IF(AND(AC5232=1,AE5232&lt;&gt;1),1,0))</f>
        <v/>
      </c>
      <c r="AH5232" s="60" t="str">
        <f aca="false">IF(AND(E5232&gt;0,AA5232&lt;2,NOT(AND(C5233=C5232,AA5233=AA5232+1))),INDEX(DATAS,AA5232+1),"")</f>
        <v/>
      </c>
      <c r="AI5232" s="60" t="str">
        <f aca="false">IF(AND(AC5232=1,AA5232&lt;2),IF(AND(C5233=C5232,AA5233=AA5232+1),IF(AC5233=1,"",INDEX(DATAS,AA5232+1)),INDEX(DATAS,AA5232+1)),"")</f>
        <v/>
      </c>
    </row>
    <row r="5233" customFormat="false" ht="15" hidden="false" customHeight="false" outlineLevel="0" collapsed="false">
      <c r="A5233" s="60" t="n">
        <v>46310</v>
      </c>
      <c r="B5233" s="0" t="n">
        <v>13</v>
      </c>
      <c r="C5233" s="0" t="n">
        <v>6966</v>
      </c>
      <c r="E5233" s="0" t="n">
        <v>0</v>
      </c>
      <c r="F5233" s="55" t="s">
        <v>1343</v>
      </c>
      <c r="I5233" s="55" t="s">
        <v>185</v>
      </c>
      <c r="U5233" s="0" t="n">
        <v>391</v>
      </c>
      <c r="V5233" s="0" t="n">
        <v>0</v>
      </c>
      <c r="X5233" s="55" t="n">
        <f aca="false">IF(I5233="Male",0,1)</f>
        <v>1</v>
      </c>
      <c r="Y5233" s="55" t="n">
        <f aca="false">IF(OR(I5233="DNB",I5233="Dry DNB"),1,0)</f>
        <v>0</v>
      </c>
      <c r="Z5233" s="0" t="str">
        <f aca="false">IF(ISNUMBER(W5233),A5233-W5233,"")</f>
        <v/>
      </c>
      <c r="AA5233" s="55" t="n">
        <f aca="false">MATCH(A5233,DATAS,0)</f>
        <v>2</v>
      </c>
      <c r="AB5233" s="55" t="n">
        <f aca="false">IF(AND(E5233&gt;0,OR(AND(B5233&gt;=1,B5233&lt;=6),B5233=10)),1,0)</f>
        <v>0</v>
      </c>
      <c r="AC5233" s="55" t="n">
        <f aca="false">IF(AND(E5233&gt;0,B5233=10),1,0)</f>
        <v>0</v>
      </c>
      <c r="AD5233" s="55" t="n">
        <f aca="false">IF(AND(C5232=C5233,AA5232=AA5233-1),AB5232,"")</f>
        <v>0</v>
      </c>
      <c r="AE5233" s="55" t="n">
        <f aca="false">IF(AND(C5232=C5233,AA5232=AA5233-1),AC5232,"")</f>
        <v>0</v>
      </c>
      <c r="AF5233" s="55" t="n">
        <f aca="false">IF(AA5233=1,"",IF(AND(AB5233=1,AD5233&lt;&gt;1),1,0))</f>
        <v>0</v>
      </c>
      <c r="AG5233" s="55" t="n">
        <f aca="false">IF(AA5233=1,"",IF(AND(AC5233=1,AE5233&lt;&gt;1),1,0))</f>
        <v>0</v>
      </c>
      <c r="AH5233" s="60" t="str">
        <f aca="false">IF(AND(E5233&gt;0,AA5233&lt;2,NOT(AND(C5234=C5233,AA5234=AA5233+1))),INDEX(DATAS,AA5233+1),"")</f>
        <v/>
      </c>
      <c r="AI5233" s="60" t="str">
        <f aca="false">IF(AND(AC5233=1,AA5233&lt;2),IF(AND(C5234=C5233,AA5234=AA5233+1),IF(AC5234=1,"",INDEX(DATAS,AA5233+1)),INDEX(DATAS,AA5233+1)),"")</f>
        <v/>
      </c>
    </row>
    <row r="5234" customFormat="false" ht="15" hidden="false" customHeight="false" outlineLevel="0" collapsed="false">
      <c r="A5234" s="60" t="n">
        <v>46309</v>
      </c>
      <c r="B5234" s="0" t="n">
        <v>13</v>
      </c>
      <c r="C5234" s="0" t="n">
        <v>6967</v>
      </c>
      <c r="E5234" s="0" t="n">
        <v>0</v>
      </c>
      <c r="F5234" s="55" t="s">
        <v>1343</v>
      </c>
      <c r="I5234" s="55" t="s">
        <v>185</v>
      </c>
      <c r="U5234" s="0" t="n">
        <v>390</v>
      </c>
      <c r="V5234" s="0" t="n">
        <v>0</v>
      </c>
      <c r="X5234" s="55" t="n">
        <f aca="false">IF(I5234="Male",0,1)</f>
        <v>1</v>
      </c>
      <c r="Y5234" s="55" t="n">
        <f aca="false">IF(OR(I5234="DNB",I5234="Dry DNB"),1,0)</f>
        <v>0</v>
      </c>
      <c r="Z5234" s="0" t="str">
        <f aca="false">IF(ISNUMBER(W5234),A5234-W5234,"")</f>
        <v/>
      </c>
      <c r="AA5234" s="55" t="n">
        <f aca="false">MATCH(A5234,DATAS,0)</f>
        <v>1</v>
      </c>
      <c r="AB5234" s="55" t="n">
        <f aca="false">IF(AND(E5234&gt;0,OR(AND(B5234&gt;=1,B5234&lt;=6),B5234=10)),1,0)</f>
        <v>0</v>
      </c>
      <c r="AC5234" s="55" t="n">
        <f aca="false">IF(AND(E5234&gt;0,B5234=10),1,0)</f>
        <v>0</v>
      </c>
      <c r="AD5234" s="0" t="str">
        <f aca="false">IF(AND(C5233=C5234,AA5233=AA5234-1),AB5233,"")</f>
        <v/>
      </c>
      <c r="AE5234" s="0" t="str">
        <f aca="false">IF(AND(C5233=C5234,AA5233=AA5234-1),AC5233,"")</f>
        <v/>
      </c>
      <c r="AF5234" s="0" t="str">
        <f aca="false">IF(AA5234=1,"",IF(AND(AB5234=1,AD5234&lt;&gt;1),1,0))</f>
        <v/>
      </c>
      <c r="AG5234" s="0" t="str">
        <f aca="false">IF(AA5234=1,"",IF(AND(AC5234=1,AE5234&lt;&gt;1),1,0))</f>
        <v/>
      </c>
      <c r="AH5234" s="60" t="str">
        <f aca="false">IF(AND(E5234&gt;0,AA5234&lt;2,NOT(AND(C5235=C5234,AA5235=AA5234+1))),INDEX(DATAS,AA5234+1),"")</f>
        <v/>
      </c>
      <c r="AI5234" s="60" t="str">
        <f aca="false">IF(AND(AC5234=1,AA5234&lt;2),IF(AND(C5235=C5234,AA5235=AA5234+1),IF(AC5235=1,"",INDEX(DATAS,AA5234+1)),INDEX(DATAS,AA5234+1)),"")</f>
        <v/>
      </c>
    </row>
    <row r="5235" customFormat="false" ht="15" hidden="false" customHeight="false" outlineLevel="0" collapsed="false">
      <c r="A5235" s="60" t="n">
        <v>46310</v>
      </c>
      <c r="B5235" s="0" t="n">
        <v>13</v>
      </c>
      <c r="C5235" s="0" t="n">
        <v>6967</v>
      </c>
      <c r="E5235" s="0" t="n">
        <v>0</v>
      </c>
      <c r="F5235" s="55" t="s">
        <v>1343</v>
      </c>
      <c r="I5235" s="55" t="s">
        <v>185</v>
      </c>
      <c r="U5235" s="0" t="n">
        <v>391</v>
      </c>
      <c r="V5235" s="0" t="n">
        <v>0</v>
      </c>
      <c r="X5235" s="55" t="n">
        <f aca="false">IF(I5235="Male",0,1)</f>
        <v>1</v>
      </c>
      <c r="Y5235" s="55" t="n">
        <f aca="false">IF(OR(I5235="DNB",I5235="Dry DNB"),1,0)</f>
        <v>0</v>
      </c>
      <c r="Z5235" s="0" t="str">
        <f aca="false">IF(ISNUMBER(W5235),A5235-W5235,"")</f>
        <v/>
      </c>
      <c r="AA5235" s="55" t="n">
        <f aca="false">MATCH(A5235,DATAS,0)</f>
        <v>2</v>
      </c>
      <c r="AB5235" s="55" t="n">
        <f aca="false">IF(AND(E5235&gt;0,OR(AND(B5235&gt;=1,B5235&lt;=6),B5235=10)),1,0)</f>
        <v>0</v>
      </c>
      <c r="AC5235" s="55" t="n">
        <f aca="false">IF(AND(E5235&gt;0,B5235=10),1,0)</f>
        <v>0</v>
      </c>
      <c r="AD5235" s="55" t="n">
        <f aca="false">IF(AND(C5234=C5235,AA5234=AA5235-1),AB5234,"")</f>
        <v>0</v>
      </c>
      <c r="AE5235" s="55" t="n">
        <f aca="false">IF(AND(C5234=C5235,AA5234=AA5235-1),AC5234,"")</f>
        <v>0</v>
      </c>
      <c r="AF5235" s="55" t="n">
        <f aca="false">IF(AA5235=1,"",IF(AND(AB5235=1,AD5235&lt;&gt;1),1,0))</f>
        <v>0</v>
      </c>
      <c r="AG5235" s="55" t="n">
        <f aca="false">IF(AA5235=1,"",IF(AND(AC5235=1,AE5235&lt;&gt;1),1,0))</f>
        <v>0</v>
      </c>
      <c r="AH5235" s="60" t="str">
        <f aca="false">IF(AND(E5235&gt;0,AA5235&lt;2,NOT(AND(C5236=C5235,AA5236=AA5235+1))),INDEX(DATAS,AA5235+1),"")</f>
        <v/>
      </c>
      <c r="AI5235" s="60" t="str">
        <f aca="false">IF(AND(AC5235=1,AA5235&lt;2),IF(AND(C5236=C5235,AA5236=AA5235+1),IF(AC5236=1,"",INDEX(DATAS,AA5235+1)),INDEX(DATAS,AA5235+1)),"")</f>
        <v/>
      </c>
    </row>
    <row r="5236" customFormat="false" ht="15" hidden="false" customHeight="false" outlineLevel="0" collapsed="false">
      <c r="A5236" s="60" t="n">
        <v>46309</v>
      </c>
      <c r="B5236" s="0" t="n">
        <v>13</v>
      </c>
      <c r="C5236" s="0" t="n">
        <v>6968</v>
      </c>
      <c r="E5236" s="0" t="n">
        <v>0</v>
      </c>
      <c r="F5236" s="55" t="s">
        <v>1343</v>
      </c>
      <c r="I5236" s="55" t="s">
        <v>185</v>
      </c>
      <c r="U5236" s="0" t="n">
        <v>390</v>
      </c>
      <c r="V5236" s="0" t="n">
        <v>0</v>
      </c>
      <c r="X5236" s="55" t="n">
        <f aca="false">IF(I5236="Male",0,1)</f>
        <v>1</v>
      </c>
      <c r="Y5236" s="55" t="n">
        <f aca="false">IF(OR(I5236="DNB",I5236="Dry DNB"),1,0)</f>
        <v>0</v>
      </c>
      <c r="Z5236" s="0" t="str">
        <f aca="false">IF(ISNUMBER(W5236),A5236-W5236,"")</f>
        <v/>
      </c>
      <c r="AA5236" s="55" t="n">
        <f aca="false">MATCH(A5236,DATAS,0)</f>
        <v>1</v>
      </c>
      <c r="AB5236" s="55" t="n">
        <f aca="false">IF(AND(E5236&gt;0,OR(AND(B5236&gt;=1,B5236&lt;=6),B5236=10)),1,0)</f>
        <v>0</v>
      </c>
      <c r="AC5236" s="55" t="n">
        <f aca="false">IF(AND(E5236&gt;0,B5236=10),1,0)</f>
        <v>0</v>
      </c>
      <c r="AD5236" s="0" t="str">
        <f aca="false">IF(AND(C5235=C5236,AA5235=AA5236-1),AB5235,"")</f>
        <v/>
      </c>
      <c r="AE5236" s="0" t="str">
        <f aca="false">IF(AND(C5235=C5236,AA5235=AA5236-1),AC5235,"")</f>
        <v/>
      </c>
      <c r="AF5236" s="0" t="str">
        <f aca="false">IF(AA5236=1,"",IF(AND(AB5236=1,AD5236&lt;&gt;1),1,0))</f>
        <v/>
      </c>
      <c r="AG5236" s="0" t="str">
        <f aca="false">IF(AA5236=1,"",IF(AND(AC5236=1,AE5236&lt;&gt;1),1,0))</f>
        <v/>
      </c>
      <c r="AH5236" s="60" t="str">
        <f aca="false">IF(AND(E5236&gt;0,AA5236&lt;2,NOT(AND(C5237=C5236,AA5237=AA5236+1))),INDEX(DATAS,AA5236+1),"")</f>
        <v/>
      </c>
      <c r="AI5236" s="60" t="str">
        <f aca="false">IF(AND(AC5236=1,AA5236&lt;2),IF(AND(C5237=C5236,AA5237=AA5236+1),IF(AC5237=1,"",INDEX(DATAS,AA5236+1)),INDEX(DATAS,AA5236+1)),"")</f>
        <v/>
      </c>
    </row>
    <row r="5237" customFormat="false" ht="15" hidden="false" customHeight="false" outlineLevel="0" collapsed="false">
      <c r="A5237" s="60" t="n">
        <v>46310</v>
      </c>
      <c r="B5237" s="0" t="n">
        <v>13</v>
      </c>
      <c r="C5237" s="0" t="n">
        <v>6968</v>
      </c>
      <c r="E5237" s="0" t="n">
        <v>0</v>
      </c>
      <c r="F5237" s="55" t="s">
        <v>1343</v>
      </c>
      <c r="I5237" s="55" t="s">
        <v>185</v>
      </c>
      <c r="U5237" s="0" t="n">
        <v>391</v>
      </c>
      <c r="V5237" s="0" t="n">
        <v>0</v>
      </c>
      <c r="X5237" s="55" t="n">
        <f aca="false">IF(I5237="Male",0,1)</f>
        <v>1</v>
      </c>
      <c r="Y5237" s="55" t="n">
        <f aca="false">IF(OR(I5237="DNB",I5237="Dry DNB"),1,0)</f>
        <v>0</v>
      </c>
      <c r="Z5237" s="0" t="str">
        <f aca="false">IF(ISNUMBER(W5237),A5237-W5237,"")</f>
        <v/>
      </c>
      <c r="AA5237" s="55" t="n">
        <f aca="false">MATCH(A5237,DATAS,0)</f>
        <v>2</v>
      </c>
      <c r="AB5237" s="55" t="n">
        <f aca="false">IF(AND(E5237&gt;0,OR(AND(B5237&gt;=1,B5237&lt;=6),B5237=10)),1,0)</f>
        <v>0</v>
      </c>
      <c r="AC5237" s="55" t="n">
        <f aca="false">IF(AND(E5237&gt;0,B5237=10),1,0)</f>
        <v>0</v>
      </c>
      <c r="AD5237" s="55" t="n">
        <f aca="false">IF(AND(C5236=C5237,AA5236=AA5237-1),AB5236,"")</f>
        <v>0</v>
      </c>
      <c r="AE5237" s="55" t="n">
        <f aca="false">IF(AND(C5236=C5237,AA5236=AA5237-1),AC5236,"")</f>
        <v>0</v>
      </c>
      <c r="AF5237" s="55" t="n">
        <f aca="false">IF(AA5237=1,"",IF(AND(AB5237=1,AD5237&lt;&gt;1),1,0))</f>
        <v>0</v>
      </c>
      <c r="AG5237" s="55" t="n">
        <f aca="false">IF(AA5237=1,"",IF(AND(AC5237=1,AE5237&lt;&gt;1),1,0))</f>
        <v>0</v>
      </c>
      <c r="AH5237" s="60" t="str">
        <f aca="false">IF(AND(E5237&gt;0,AA5237&lt;2,NOT(AND(C5238=C5237,AA5238=AA5237+1))),INDEX(DATAS,AA5237+1),"")</f>
        <v/>
      </c>
      <c r="AI5237" s="60" t="str">
        <f aca="false">IF(AND(AC5237=1,AA5237&lt;2),IF(AND(C5238=C5237,AA5238=AA5237+1),IF(AC5238=1,"",INDEX(DATAS,AA5237+1)),INDEX(DATAS,AA5237+1)),"")</f>
        <v/>
      </c>
    </row>
    <row r="5238" customFormat="false" ht="15" hidden="false" customHeight="false" outlineLevel="0" collapsed="false">
      <c r="A5238" s="60" t="n">
        <v>46309</v>
      </c>
      <c r="B5238" s="0" t="n">
        <v>13</v>
      </c>
      <c r="C5238" s="0" t="n">
        <v>6969</v>
      </c>
      <c r="E5238" s="0" t="n">
        <v>0</v>
      </c>
      <c r="F5238" s="55" t="s">
        <v>1343</v>
      </c>
      <c r="I5238" s="55" t="s">
        <v>185</v>
      </c>
      <c r="U5238" s="0" t="n">
        <v>390</v>
      </c>
      <c r="V5238" s="0" t="n">
        <v>0</v>
      </c>
      <c r="X5238" s="55" t="n">
        <f aca="false">IF(I5238="Male",0,1)</f>
        <v>1</v>
      </c>
      <c r="Y5238" s="55" t="n">
        <f aca="false">IF(OR(I5238="DNB",I5238="Dry DNB"),1,0)</f>
        <v>0</v>
      </c>
      <c r="Z5238" s="0" t="str">
        <f aca="false">IF(ISNUMBER(W5238),A5238-W5238,"")</f>
        <v/>
      </c>
      <c r="AA5238" s="55" t="n">
        <f aca="false">MATCH(A5238,DATAS,0)</f>
        <v>1</v>
      </c>
      <c r="AB5238" s="55" t="n">
        <f aca="false">IF(AND(E5238&gt;0,OR(AND(B5238&gt;=1,B5238&lt;=6),B5238=10)),1,0)</f>
        <v>0</v>
      </c>
      <c r="AC5238" s="55" t="n">
        <f aca="false">IF(AND(E5238&gt;0,B5238=10),1,0)</f>
        <v>0</v>
      </c>
      <c r="AD5238" s="0" t="str">
        <f aca="false">IF(AND(C5237=C5238,AA5237=AA5238-1),AB5237,"")</f>
        <v/>
      </c>
      <c r="AE5238" s="0" t="str">
        <f aca="false">IF(AND(C5237=C5238,AA5237=AA5238-1),AC5237,"")</f>
        <v/>
      </c>
      <c r="AF5238" s="0" t="str">
        <f aca="false">IF(AA5238=1,"",IF(AND(AB5238=1,AD5238&lt;&gt;1),1,0))</f>
        <v/>
      </c>
      <c r="AG5238" s="0" t="str">
        <f aca="false">IF(AA5238=1,"",IF(AND(AC5238=1,AE5238&lt;&gt;1),1,0))</f>
        <v/>
      </c>
      <c r="AH5238" s="60" t="str">
        <f aca="false">IF(AND(E5238&gt;0,AA5238&lt;2,NOT(AND(C5239=C5238,AA5239=AA5238+1))),INDEX(DATAS,AA5238+1),"")</f>
        <v/>
      </c>
      <c r="AI5238" s="60" t="str">
        <f aca="false">IF(AND(AC5238=1,AA5238&lt;2),IF(AND(C5239=C5238,AA5239=AA5238+1),IF(AC5239=1,"",INDEX(DATAS,AA5238+1)),INDEX(DATAS,AA5238+1)),"")</f>
        <v/>
      </c>
    </row>
    <row r="5239" customFormat="false" ht="15" hidden="false" customHeight="false" outlineLevel="0" collapsed="false">
      <c r="A5239" s="60" t="n">
        <v>46310</v>
      </c>
      <c r="B5239" s="0" t="n">
        <v>13</v>
      </c>
      <c r="C5239" s="0" t="n">
        <v>6969</v>
      </c>
      <c r="E5239" s="0" t="n">
        <v>0</v>
      </c>
      <c r="F5239" s="55" t="s">
        <v>1343</v>
      </c>
      <c r="I5239" s="55" t="s">
        <v>185</v>
      </c>
      <c r="U5239" s="0" t="n">
        <v>391</v>
      </c>
      <c r="V5239" s="0" t="n">
        <v>0</v>
      </c>
      <c r="X5239" s="55" t="n">
        <f aca="false">IF(I5239="Male",0,1)</f>
        <v>1</v>
      </c>
      <c r="Y5239" s="55" t="n">
        <f aca="false">IF(OR(I5239="DNB",I5239="Dry DNB"),1,0)</f>
        <v>0</v>
      </c>
      <c r="Z5239" s="0" t="str">
        <f aca="false">IF(ISNUMBER(W5239),A5239-W5239,"")</f>
        <v/>
      </c>
      <c r="AA5239" s="55" t="n">
        <f aca="false">MATCH(A5239,DATAS,0)</f>
        <v>2</v>
      </c>
      <c r="AB5239" s="55" t="n">
        <f aca="false">IF(AND(E5239&gt;0,OR(AND(B5239&gt;=1,B5239&lt;=6),B5239=10)),1,0)</f>
        <v>0</v>
      </c>
      <c r="AC5239" s="55" t="n">
        <f aca="false">IF(AND(E5239&gt;0,B5239=10),1,0)</f>
        <v>0</v>
      </c>
      <c r="AD5239" s="55" t="n">
        <f aca="false">IF(AND(C5238=C5239,AA5238=AA5239-1),AB5238,"")</f>
        <v>0</v>
      </c>
      <c r="AE5239" s="55" t="n">
        <f aca="false">IF(AND(C5238=C5239,AA5238=AA5239-1),AC5238,"")</f>
        <v>0</v>
      </c>
      <c r="AF5239" s="55" t="n">
        <f aca="false">IF(AA5239=1,"",IF(AND(AB5239=1,AD5239&lt;&gt;1),1,0))</f>
        <v>0</v>
      </c>
      <c r="AG5239" s="55" t="n">
        <f aca="false">IF(AA5239=1,"",IF(AND(AC5239=1,AE5239&lt;&gt;1),1,0))</f>
        <v>0</v>
      </c>
      <c r="AH5239" s="60" t="str">
        <f aca="false">IF(AND(E5239&gt;0,AA5239&lt;2,NOT(AND(C5240=C5239,AA5240=AA5239+1))),INDEX(DATAS,AA5239+1),"")</f>
        <v/>
      </c>
      <c r="AI5239" s="60" t="str">
        <f aca="false">IF(AND(AC5239=1,AA5239&lt;2),IF(AND(C5240=C5239,AA5240=AA5239+1),IF(AC5240=1,"",INDEX(DATAS,AA5239+1)),INDEX(DATAS,AA5239+1)),"")</f>
        <v/>
      </c>
    </row>
    <row r="5240" customFormat="false" ht="15" hidden="false" customHeight="false" outlineLevel="0" collapsed="false">
      <c r="A5240" s="60" t="n">
        <v>46309</v>
      </c>
      <c r="B5240" s="0" t="n">
        <v>13</v>
      </c>
      <c r="C5240" s="0" t="n">
        <v>6970</v>
      </c>
      <c r="E5240" s="0" t="n">
        <v>0</v>
      </c>
      <c r="F5240" s="55" t="s">
        <v>1344</v>
      </c>
      <c r="I5240" s="55" t="s">
        <v>185</v>
      </c>
      <c r="U5240" s="0" t="n">
        <v>389</v>
      </c>
      <c r="V5240" s="0" t="n">
        <v>0</v>
      </c>
      <c r="X5240" s="55" t="n">
        <f aca="false">IF(I5240="Male",0,1)</f>
        <v>1</v>
      </c>
      <c r="Y5240" s="55" t="n">
        <f aca="false">IF(OR(I5240="DNB",I5240="Dry DNB"),1,0)</f>
        <v>0</v>
      </c>
      <c r="Z5240" s="0" t="str">
        <f aca="false">IF(ISNUMBER(W5240),A5240-W5240,"")</f>
        <v/>
      </c>
      <c r="AA5240" s="55" t="n">
        <f aca="false">MATCH(A5240,DATAS,0)</f>
        <v>1</v>
      </c>
      <c r="AB5240" s="55" t="n">
        <f aca="false">IF(AND(E5240&gt;0,OR(AND(B5240&gt;=1,B5240&lt;=6),B5240=10)),1,0)</f>
        <v>0</v>
      </c>
      <c r="AC5240" s="55" t="n">
        <f aca="false">IF(AND(E5240&gt;0,B5240=10),1,0)</f>
        <v>0</v>
      </c>
      <c r="AD5240" s="0" t="str">
        <f aca="false">IF(AND(C5239=C5240,AA5239=AA5240-1),AB5239,"")</f>
        <v/>
      </c>
      <c r="AE5240" s="0" t="str">
        <f aca="false">IF(AND(C5239=C5240,AA5239=AA5240-1),AC5239,"")</f>
        <v/>
      </c>
      <c r="AF5240" s="0" t="str">
        <f aca="false">IF(AA5240=1,"",IF(AND(AB5240=1,AD5240&lt;&gt;1),1,0))</f>
        <v/>
      </c>
      <c r="AG5240" s="0" t="str">
        <f aca="false">IF(AA5240=1,"",IF(AND(AC5240=1,AE5240&lt;&gt;1),1,0))</f>
        <v/>
      </c>
      <c r="AH5240" s="60" t="str">
        <f aca="false">IF(AND(E5240&gt;0,AA5240&lt;2,NOT(AND(C5241=C5240,AA5241=AA5240+1))),INDEX(DATAS,AA5240+1),"")</f>
        <v/>
      </c>
      <c r="AI5240" s="60" t="str">
        <f aca="false">IF(AND(AC5240=1,AA5240&lt;2),IF(AND(C5241=C5240,AA5241=AA5240+1),IF(AC5241=1,"",INDEX(DATAS,AA5240+1)),INDEX(DATAS,AA5240+1)),"")</f>
        <v/>
      </c>
    </row>
    <row r="5241" customFormat="false" ht="15" hidden="false" customHeight="false" outlineLevel="0" collapsed="false">
      <c r="A5241" s="60" t="n">
        <v>46310</v>
      </c>
      <c r="B5241" s="0" t="n">
        <v>13</v>
      </c>
      <c r="C5241" s="0" t="n">
        <v>6970</v>
      </c>
      <c r="E5241" s="0" t="n">
        <v>0</v>
      </c>
      <c r="F5241" s="55" t="s">
        <v>1344</v>
      </c>
      <c r="I5241" s="55" t="s">
        <v>185</v>
      </c>
      <c r="U5241" s="0" t="n">
        <v>390</v>
      </c>
      <c r="V5241" s="0" t="n">
        <v>0</v>
      </c>
      <c r="X5241" s="55" t="n">
        <f aca="false">IF(I5241="Male",0,1)</f>
        <v>1</v>
      </c>
      <c r="Y5241" s="55" t="n">
        <f aca="false">IF(OR(I5241="DNB",I5241="Dry DNB"),1,0)</f>
        <v>0</v>
      </c>
      <c r="Z5241" s="0" t="str">
        <f aca="false">IF(ISNUMBER(W5241),A5241-W5241,"")</f>
        <v/>
      </c>
      <c r="AA5241" s="55" t="n">
        <f aca="false">MATCH(A5241,DATAS,0)</f>
        <v>2</v>
      </c>
      <c r="AB5241" s="55" t="n">
        <f aca="false">IF(AND(E5241&gt;0,OR(AND(B5241&gt;=1,B5241&lt;=6),B5241=10)),1,0)</f>
        <v>0</v>
      </c>
      <c r="AC5241" s="55" t="n">
        <f aca="false">IF(AND(E5241&gt;0,B5241=10),1,0)</f>
        <v>0</v>
      </c>
      <c r="AD5241" s="55" t="n">
        <f aca="false">IF(AND(C5240=C5241,AA5240=AA5241-1),AB5240,"")</f>
        <v>0</v>
      </c>
      <c r="AE5241" s="55" t="n">
        <f aca="false">IF(AND(C5240=C5241,AA5240=AA5241-1),AC5240,"")</f>
        <v>0</v>
      </c>
      <c r="AF5241" s="55" t="n">
        <f aca="false">IF(AA5241=1,"",IF(AND(AB5241=1,AD5241&lt;&gt;1),1,0))</f>
        <v>0</v>
      </c>
      <c r="AG5241" s="55" t="n">
        <f aca="false">IF(AA5241=1,"",IF(AND(AC5241=1,AE5241&lt;&gt;1),1,0))</f>
        <v>0</v>
      </c>
      <c r="AH5241" s="60" t="str">
        <f aca="false">IF(AND(E5241&gt;0,AA5241&lt;2,NOT(AND(C5242=C5241,AA5242=AA5241+1))),INDEX(DATAS,AA5241+1),"")</f>
        <v/>
      </c>
      <c r="AI5241" s="60" t="str">
        <f aca="false">IF(AND(AC5241=1,AA5241&lt;2),IF(AND(C5242=C5241,AA5242=AA5241+1),IF(AC5242=1,"",INDEX(DATAS,AA5241+1)),INDEX(DATAS,AA5241+1)),"")</f>
        <v/>
      </c>
    </row>
    <row r="5242" customFormat="false" ht="15" hidden="false" customHeight="false" outlineLevel="0" collapsed="false">
      <c r="A5242" s="60" t="n">
        <v>46309</v>
      </c>
      <c r="B5242" s="0" t="n">
        <v>13</v>
      </c>
      <c r="C5242" s="0" t="n">
        <v>6972</v>
      </c>
      <c r="E5242" s="0" t="n">
        <v>0</v>
      </c>
      <c r="F5242" s="55" t="s">
        <v>1344</v>
      </c>
      <c r="I5242" s="55" t="s">
        <v>185</v>
      </c>
      <c r="U5242" s="0" t="n">
        <v>389</v>
      </c>
      <c r="V5242" s="0" t="n">
        <v>0</v>
      </c>
      <c r="X5242" s="55" t="n">
        <f aca="false">IF(I5242="Male",0,1)</f>
        <v>1</v>
      </c>
      <c r="Y5242" s="55" t="n">
        <f aca="false">IF(OR(I5242="DNB",I5242="Dry DNB"),1,0)</f>
        <v>0</v>
      </c>
      <c r="Z5242" s="0" t="str">
        <f aca="false">IF(ISNUMBER(W5242),A5242-W5242,"")</f>
        <v/>
      </c>
      <c r="AA5242" s="55" t="n">
        <f aca="false">MATCH(A5242,DATAS,0)</f>
        <v>1</v>
      </c>
      <c r="AB5242" s="55" t="n">
        <f aca="false">IF(AND(E5242&gt;0,OR(AND(B5242&gt;=1,B5242&lt;=6),B5242=10)),1,0)</f>
        <v>0</v>
      </c>
      <c r="AC5242" s="55" t="n">
        <f aca="false">IF(AND(E5242&gt;0,B5242=10),1,0)</f>
        <v>0</v>
      </c>
      <c r="AD5242" s="0" t="str">
        <f aca="false">IF(AND(C5241=C5242,AA5241=AA5242-1),AB5241,"")</f>
        <v/>
      </c>
      <c r="AE5242" s="0" t="str">
        <f aca="false">IF(AND(C5241=C5242,AA5241=AA5242-1),AC5241,"")</f>
        <v/>
      </c>
      <c r="AF5242" s="0" t="str">
        <f aca="false">IF(AA5242=1,"",IF(AND(AB5242=1,AD5242&lt;&gt;1),1,0))</f>
        <v/>
      </c>
      <c r="AG5242" s="0" t="str">
        <f aca="false">IF(AA5242=1,"",IF(AND(AC5242=1,AE5242&lt;&gt;1),1,0))</f>
        <v/>
      </c>
      <c r="AH5242" s="60" t="str">
        <f aca="false">IF(AND(E5242&gt;0,AA5242&lt;2,NOT(AND(C5243=C5242,AA5243=AA5242+1))),INDEX(DATAS,AA5242+1),"")</f>
        <v/>
      </c>
      <c r="AI5242" s="60" t="str">
        <f aca="false">IF(AND(AC5242=1,AA5242&lt;2),IF(AND(C5243=C5242,AA5243=AA5242+1),IF(AC5243=1,"",INDEX(DATAS,AA5242+1)),INDEX(DATAS,AA5242+1)),"")</f>
        <v/>
      </c>
    </row>
    <row r="5243" customFormat="false" ht="15" hidden="false" customHeight="false" outlineLevel="0" collapsed="false">
      <c r="A5243" s="60" t="n">
        <v>46310</v>
      </c>
      <c r="B5243" s="0" t="n">
        <v>13</v>
      </c>
      <c r="C5243" s="0" t="n">
        <v>6972</v>
      </c>
      <c r="E5243" s="0" t="n">
        <v>0</v>
      </c>
      <c r="F5243" s="55" t="s">
        <v>1344</v>
      </c>
      <c r="I5243" s="55" t="s">
        <v>185</v>
      </c>
      <c r="U5243" s="0" t="n">
        <v>390</v>
      </c>
      <c r="V5243" s="0" t="n">
        <v>0</v>
      </c>
      <c r="X5243" s="55" t="n">
        <f aca="false">IF(I5243="Male",0,1)</f>
        <v>1</v>
      </c>
      <c r="Y5243" s="55" t="n">
        <f aca="false">IF(OR(I5243="DNB",I5243="Dry DNB"),1,0)</f>
        <v>0</v>
      </c>
      <c r="Z5243" s="0" t="str">
        <f aca="false">IF(ISNUMBER(W5243),A5243-W5243,"")</f>
        <v/>
      </c>
      <c r="AA5243" s="55" t="n">
        <f aca="false">MATCH(A5243,DATAS,0)</f>
        <v>2</v>
      </c>
      <c r="AB5243" s="55" t="n">
        <f aca="false">IF(AND(E5243&gt;0,OR(AND(B5243&gt;=1,B5243&lt;=6),B5243=10)),1,0)</f>
        <v>0</v>
      </c>
      <c r="AC5243" s="55" t="n">
        <f aca="false">IF(AND(E5243&gt;0,B5243=10),1,0)</f>
        <v>0</v>
      </c>
      <c r="AD5243" s="55" t="n">
        <f aca="false">IF(AND(C5242=C5243,AA5242=AA5243-1),AB5242,"")</f>
        <v>0</v>
      </c>
      <c r="AE5243" s="55" t="n">
        <f aca="false">IF(AND(C5242=C5243,AA5242=AA5243-1),AC5242,"")</f>
        <v>0</v>
      </c>
      <c r="AF5243" s="55" t="n">
        <f aca="false">IF(AA5243=1,"",IF(AND(AB5243=1,AD5243&lt;&gt;1),1,0))</f>
        <v>0</v>
      </c>
      <c r="AG5243" s="55" t="n">
        <f aca="false">IF(AA5243=1,"",IF(AND(AC5243=1,AE5243&lt;&gt;1),1,0))</f>
        <v>0</v>
      </c>
      <c r="AH5243" s="60" t="str">
        <f aca="false">IF(AND(E5243&gt;0,AA5243&lt;2,NOT(AND(C5244=C5243,AA5244=AA5243+1))),INDEX(DATAS,AA5243+1),"")</f>
        <v/>
      </c>
      <c r="AI5243" s="60" t="str">
        <f aca="false">IF(AND(AC5243=1,AA5243&lt;2),IF(AND(C5244=C5243,AA5244=AA5243+1),IF(AC5244=1,"",INDEX(DATAS,AA5243+1)),INDEX(DATAS,AA5243+1)),"")</f>
        <v/>
      </c>
    </row>
    <row r="5244" customFormat="false" ht="15" hidden="false" customHeight="false" outlineLevel="0" collapsed="false">
      <c r="A5244" s="60" t="n">
        <v>46309</v>
      </c>
      <c r="B5244" s="0" t="n">
        <v>13</v>
      </c>
      <c r="C5244" s="0" t="n">
        <v>6973</v>
      </c>
      <c r="E5244" s="0" t="n">
        <v>0</v>
      </c>
      <c r="F5244" s="55" t="s">
        <v>1344</v>
      </c>
      <c r="I5244" s="55" t="s">
        <v>185</v>
      </c>
      <c r="U5244" s="0" t="n">
        <v>389</v>
      </c>
      <c r="V5244" s="0" t="n">
        <v>0</v>
      </c>
      <c r="X5244" s="55" t="n">
        <f aca="false">IF(I5244="Male",0,1)</f>
        <v>1</v>
      </c>
      <c r="Y5244" s="55" t="n">
        <f aca="false">IF(OR(I5244="DNB",I5244="Dry DNB"),1,0)</f>
        <v>0</v>
      </c>
      <c r="Z5244" s="0" t="str">
        <f aca="false">IF(ISNUMBER(W5244),A5244-W5244,"")</f>
        <v/>
      </c>
      <c r="AA5244" s="55" t="n">
        <f aca="false">MATCH(A5244,DATAS,0)</f>
        <v>1</v>
      </c>
      <c r="AB5244" s="55" t="n">
        <f aca="false">IF(AND(E5244&gt;0,OR(AND(B5244&gt;=1,B5244&lt;=6),B5244=10)),1,0)</f>
        <v>0</v>
      </c>
      <c r="AC5244" s="55" t="n">
        <f aca="false">IF(AND(E5244&gt;0,B5244=10),1,0)</f>
        <v>0</v>
      </c>
      <c r="AD5244" s="0" t="str">
        <f aca="false">IF(AND(C5243=C5244,AA5243=AA5244-1),AB5243,"")</f>
        <v/>
      </c>
      <c r="AE5244" s="0" t="str">
        <f aca="false">IF(AND(C5243=C5244,AA5243=AA5244-1),AC5243,"")</f>
        <v/>
      </c>
      <c r="AF5244" s="0" t="str">
        <f aca="false">IF(AA5244=1,"",IF(AND(AB5244=1,AD5244&lt;&gt;1),1,0))</f>
        <v/>
      </c>
      <c r="AG5244" s="0" t="str">
        <f aca="false">IF(AA5244=1,"",IF(AND(AC5244=1,AE5244&lt;&gt;1),1,0))</f>
        <v/>
      </c>
      <c r="AH5244" s="60" t="str">
        <f aca="false">IF(AND(E5244&gt;0,AA5244&lt;2,NOT(AND(C5245=C5244,AA5245=AA5244+1))),INDEX(DATAS,AA5244+1),"")</f>
        <v/>
      </c>
      <c r="AI5244" s="60" t="str">
        <f aca="false">IF(AND(AC5244=1,AA5244&lt;2),IF(AND(C5245=C5244,AA5245=AA5244+1),IF(AC5245=1,"",INDEX(DATAS,AA5244+1)),INDEX(DATAS,AA5244+1)),"")</f>
        <v/>
      </c>
    </row>
    <row r="5245" customFormat="false" ht="15" hidden="false" customHeight="false" outlineLevel="0" collapsed="false">
      <c r="A5245" s="60" t="n">
        <v>46310</v>
      </c>
      <c r="B5245" s="0" t="n">
        <v>13</v>
      </c>
      <c r="C5245" s="0" t="n">
        <v>6973</v>
      </c>
      <c r="E5245" s="0" t="n">
        <v>0</v>
      </c>
      <c r="F5245" s="55" t="s">
        <v>1344</v>
      </c>
      <c r="I5245" s="55" t="s">
        <v>185</v>
      </c>
      <c r="U5245" s="0" t="n">
        <v>390</v>
      </c>
      <c r="V5245" s="0" t="n">
        <v>0</v>
      </c>
      <c r="X5245" s="55" t="n">
        <f aca="false">IF(I5245="Male",0,1)</f>
        <v>1</v>
      </c>
      <c r="Y5245" s="55" t="n">
        <f aca="false">IF(OR(I5245="DNB",I5245="Dry DNB"),1,0)</f>
        <v>0</v>
      </c>
      <c r="Z5245" s="0" t="str">
        <f aca="false">IF(ISNUMBER(W5245),A5245-W5245,"")</f>
        <v/>
      </c>
      <c r="AA5245" s="55" t="n">
        <f aca="false">MATCH(A5245,DATAS,0)</f>
        <v>2</v>
      </c>
      <c r="AB5245" s="55" t="n">
        <f aca="false">IF(AND(E5245&gt;0,OR(AND(B5245&gt;=1,B5245&lt;=6),B5245=10)),1,0)</f>
        <v>0</v>
      </c>
      <c r="AC5245" s="55" t="n">
        <f aca="false">IF(AND(E5245&gt;0,B5245=10),1,0)</f>
        <v>0</v>
      </c>
      <c r="AD5245" s="55" t="n">
        <f aca="false">IF(AND(C5244=C5245,AA5244=AA5245-1),AB5244,"")</f>
        <v>0</v>
      </c>
      <c r="AE5245" s="55" t="n">
        <f aca="false">IF(AND(C5244=C5245,AA5244=AA5245-1),AC5244,"")</f>
        <v>0</v>
      </c>
      <c r="AF5245" s="55" t="n">
        <f aca="false">IF(AA5245=1,"",IF(AND(AB5245=1,AD5245&lt;&gt;1),1,0))</f>
        <v>0</v>
      </c>
      <c r="AG5245" s="55" t="n">
        <f aca="false">IF(AA5245=1,"",IF(AND(AC5245=1,AE5245&lt;&gt;1),1,0))</f>
        <v>0</v>
      </c>
      <c r="AH5245" s="60" t="str">
        <f aca="false">IF(AND(E5245&gt;0,AA5245&lt;2,NOT(AND(C5246=C5245,AA5246=AA5245+1))),INDEX(DATAS,AA5245+1),"")</f>
        <v/>
      </c>
      <c r="AI5245" s="60" t="str">
        <f aca="false">IF(AND(AC5245=1,AA5245&lt;2),IF(AND(C5246=C5245,AA5246=AA5245+1),IF(AC5246=1,"",INDEX(DATAS,AA5245+1)),INDEX(DATAS,AA5245+1)),"")</f>
        <v/>
      </c>
    </row>
    <row r="5246" customFormat="false" ht="15" hidden="false" customHeight="false" outlineLevel="0" collapsed="false">
      <c r="A5246" s="60" t="n">
        <v>46309</v>
      </c>
      <c r="B5246" s="0" t="n">
        <v>13</v>
      </c>
      <c r="C5246" s="0" t="n">
        <v>6974</v>
      </c>
      <c r="E5246" s="0" t="n">
        <v>0</v>
      </c>
      <c r="F5246" s="55" t="s">
        <v>1344</v>
      </c>
      <c r="I5246" s="55" t="s">
        <v>185</v>
      </c>
      <c r="U5246" s="0" t="n">
        <v>389</v>
      </c>
      <c r="V5246" s="0" t="n">
        <v>0</v>
      </c>
      <c r="X5246" s="55" t="n">
        <f aca="false">IF(I5246="Male",0,1)</f>
        <v>1</v>
      </c>
      <c r="Y5246" s="55" t="n">
        <f aca="false">IF(OR(I5246="DNB",I5246="Dry DNB"),1,0)</f>
        <v>0</v>
      </c>
      <c r="Z5246" s="0" t="str">
        <f aca="false">IF(ISNUMBER(W5246),A5246-W5246,"")</f>
        <v/>
      </c>
      <c r="AA5246" s="55" t="n">
        <f aca="false">MATCH(A5246,DATAS,0)</f>
        <v>1</v>
      </c>
      <c r="AB5246" s="55" t="n">
        <f aca="false">IF(AND(E5246&gt;0,OR(AND(B5246&gt;=1,B5246&lt;=6),B5246=10)),1,0)</f>
        <v>0</v>
      </c>
      <c r="AC5246" s="55" t="n">
        <f aca="false">IF(AND(E5246&gt;0,B5246=10),1,0)</f>
        <v>0</v>
      </c>
      <c r="AD5246" s="0" t="str">
        <f aca="false">IF(AND(C5245=C5246,AA5245=AA5246-1),AB5245,"")</f>
        <v/>
      </c>
      <c r="AE5246" s="0" t="str">
        <f aca="false">IF(AND(C5245=C5246,AA5245=AA5246-1),AC5245,"")</f>
        <v/>
      </c>
      <c r="AF5246" s="0" t="str">
        <f aca="false">IF(AA5246=1,"",IF(AND(AB5246=1,AD5246&lt;&gt;1),1,0))</f>
        <v/>
      </c>
      <c r="AG5246" s="0" t="str">
        <f aca="false">IF(AA5246=1,"",IF(AND(AC5246=1,AE5246&lt;&gt;1),1,0))</f>
        <v/>
      </c>
      <c r="AH5246" s="60" t="str">
        <f aca="false">IF(AND(E5246&gt;0,AA5246&lt;2,NOT(AND(C5247=C5246,AA5247=AA5246+1))),INDEX(DATAS,AA5246+1),"")</f>
        <v/>
      </c>
      <c r="AI5246" s="60" t="str">
        <f aca="false">IF(AND(AC5246=1,AA5246&lt;2),IF(AND(C5247=C5246,AA5247=AA5246+1),IF(AC5247=1,"",INDEX(DATAS,AA5246+1)),INDEX(DATAS,AA5246+1)),"")</f>
        <v/>
      </c>
    </row>
    <row r="5247" customFormat="false" ht="15" hidden="false" customHeight="false" outlineLevel="0" collapsed="false">
      <c r="A5247" s="60" t="n">
        <v>46310</v>
      </c>
      <c r="B5247" s="0" t="n">
        <v>13</v>
      </c>
      <c r="C5247" s="0" t="n">
        <v>6974</v>
      </c>
      <c r="E5247" s="0" t="n">
        <v>0</v>
      </c>
      <c r="F5247" s="55" t="s">
        <v>1344</v>
      </c>
      <c r="I5247" s="55" t="s">
        <v>185</v>
      </c>
      <c r="U5247" s="0" t="n">
        <v>390</v>
      </c>
      <c r="V5247" s="0" t="n">
        <v>0</v>
      </c>
      <c r="X5247" s="55" t="n">
        <f aca="false">IF(I5247="Male",0,1)</f>
        <v>1</v>
      </c>
      <c r="Y5247" s="55" t="n">
        <f aca="false">IF(OR(I5247="DNB",I5247="Dry DNB"),1,0)</f>
        <v>0</v>
      </c>
      <c r="Z5247" s="0" t="str">
        <f aca="false">IF(ISNUMBER(W5247),A5247-W5247,"")</f>
        <v/>
      </c>
      <c r="AA5247" s="55" t="n">
        <f aca="false">MATCH(A5247,DATAS,0)</f>
        <v>2</v>
      </c>
      <c r="AB5247" s="55" t="n">
        <f aca="false">IF(AND(E5247&gt;0,OR(AND(B5247&gt;=1,B5247&lt;=6),B5247=10)),1,0)</f>
        <v>0</v>
      </c>
      <c r="AC5247" s="55" t="n">
        <f aca="false">IF(AND(E5247&gt;0,B5247=10),1,0)</f>
        <v>0</v>
      </c>
      <c r="AD5247" s="55" t="n">
        <f aca="false">IF(AND(C5246=C5247,AA5246=AA5247-1),AB5246,"")</f>
        <v>0</v>
      </c>
      <c r="AE5247" s="55" t="n">
        <f aca="false">IF(AND(C5246=C5247,AA5246=AA5247-1),AC5246,"")</f>
        <v>0</v>
      </c>
      <c r="AF5247" s="55" t="n">
        <f aca="false">IF(AA5247=1,"",IF(AND(AB5247=1,AD5247&lt;&gt;1),1,0))</f>
        <v>0</v>
      </c>
      <c r="AG5247" s="55" t="n">
        <f aca="false">IF(AA5247=1,"",IF(AND(AC5247=1,AE5247&lt;&gt;1),1,0))</f>
        <v>0</v>
      </c>
      <c r="AH5247" s="60" t="str">
        <f aca="false">IF(AND(E5247&gt;0,AA5247&lt;2,NOT(AND(C5248=C5247,AA5248=AA5247+1))),INDEX(DATAS,AA5247+1),"")</f>
        <v/>
      </c>
      <c r="AI5247" s="60" t="str">
        <f aca="false">IF(AND(AC5247=1,AA5247&lt;2),IF(AND(C5248=C5247,AA5248=AA5247+1),IF(AC5248=1,"",INDEX(DATAS,AA5247+1)),INDEX(DATAS,AA5247+1)),"")</f>
        <v/>
      </c>
    </row>
    <row r="5248" customFormat="false" ht="15" hidden="false" customHeight="false" outlineLevel="0" collapsed="false">
      <c r="A5248" s="60" t="n">
        <v>46309</v>
      </c>
      <c r="B5248" s="0" t="n">
        <v>13</v>
      </c>
      <c r="C5248" s="0" t="n">
        <v>6975</v>
      </c>
      <c r="E5248" s="0" t="n">
        <v>0</v>
      </c>
      <c r="F5248" s="55" t="s">
        <v>1345</v>
      </c>
      <c r="I5248" s="55" t="s">
        <v>185</v>
      </c>
      <c r="U5248" s="0" t="n">
        <v>388</v>
      </c>
      <c r="V5248" s="0" t="n">
        <v>0</v>
      </c>
      <c r="X5248" s="55" t="n">
        <f aca="false">IF(I5248="Male",0,1)</f>
        <v>1</v>
      </c>
      <c r="Y5248" s="55" t="n">
        <f aca="false">IF(OR(I5248="DNB",I5248="Dry DNB"),1,0)</f>
        <v>0</v>
      </c>
      <c r="Z5248" s="0" t="str">
        <f aca="false">IF(ISNUMBER(W5248),A5248-W5248,"")</f>
        <v/>
      </c>
      <c r="AA5248" s="55" t="n">
        <f aca="false">MATCH(A5248,DATAS,0)</f>
        <v>1</v>
      </c>
      <c r="AB5248" s="55" t="n">
        <f aca="false">IF(AND(E5248&gt;0,OR(AND(B5248&gt;=1,B5248&lt;=6),B5248=10)),1,0)</f>
        <v>0</v>
      </c>
      <c r="AC5248" s="55" t="n">
        <f aca="false">IF(AND(E5248&gt;0,B5248=10),1,0)</f>
        <v>0</v>
      </c>
      <c r="AD5248" s="0" t="str">
        <f aca="false">IF(AND(C5247=C5248,AA5247=AA5248-1),AB5247,"")</f>
        <v/>
      </c>
      <c r="AE5248" s="0" t="str">
        <f aca="false">IF(AND(C5247=C5248,AA5247=AA5248-1),AC5247,"")</f>
        <v/>
      </c>
      <c r="AF5248" s="0" t="str">
        <f aca="false">IF(AA5248=1,"",IF(AND(AB5248=1,AD5248&lt;&gt;1),1,0))</f>
        <v/>
      </c>
      <c r="AG5248" s="0" t="str">
        <f aca="false">IF(AA5248=1,"",IF(AND(AC5248=1,AE5248&lt;&gt;1),1,0))</f>
        <v/>
      </c>
      <c r="AH5248" s="60" t="str">
        <f aca="false">IF(AND(E5248&gt;0,AA5248&lt;2,NOT(AND(C5249=C5248,AA5249=AA5248+1))),INDEX(DATAS,AA5248+1),"")</f>
        <v/>
      </c>
      <c r="AI5248" s="60" t="str">
        <f aca="false">IF(AND(AC5248=1,AA5248&lt;2),IF(AND(C5249=C5248,AA5249=AA5248+1),IF(AC5249=1,"",INDEX(DATAS,AA5248+1)),INDEX(DATAS,AA5248+1)),"")</f>
        <v/>
      </c>
    </row>
    <row r="5249" customFormat="false" ht="15" hidden="false" customHeight="false" outlineLevel="0" collapsed="false">
      <c r="A5249" s="60" t="n">
        <v>46310</v>
      </c>
      <c r="B5249" s="0" t="n">
        <v>13</v>
      </c>
      <c r="C5249" s="0" t="n">
        <v>6975</v>
      </c>
      <c r="E5249" s="0" t="n">
        <v>0</v>
      </c>
      <c r="F5249" s="55" t="s">
        <v>1345</v>
      </c>
      <c r="I5249" s="55" t="s">
        <v>185</v>
      </c>
      <c r="U5249" s="0" t="n">
        <v>389</v>
      </c>
      <c r="V5249" s="0" t="n">
        <v>0</v>
      </c>
      <c r="X5249" s="55" t="n">
        <f aca="false">IF(I5249="Male",0,1)</f>
        <v>1</v>
      </c>
      <c r="Y5249" s="55" t="n">
        <f aca="false">IF(OR(I5249="DNB",I5249="Dry DNB"),1,0)</f>
        <v>0</v>
      </c>
      <c r="Z5249" s="0" t="str">
        <f aca="false">IF(ISNUMBER(W5249),A5249-W5249,"")</f>
        <v/>
      </c>
      <c r="AA5249" s="55" t="n">
        <f aca="false">MATCH(A5249,DATAS,0)</f>
        <v>2</v>
      </c>
      <c r="AB5249" s="55" t="n">
        <f aca="false">IF(AND(E5249&gt;0,OR(AND(B5249&gt;=1,B5249&lt;=6),B5249=10)),1,0)</f>
        <v>0</v>
      </c>
      <c r="AC5249" s="55" t="n">
        <f aca="false">IF(AND(E5249&gt;0,B5249=10),1,0)</f>
        <v>0</v>
      </c>
      <c r="AD5249" s="55" t="n">
        <f aca="false">IF(AND(C5248=C5249,AA5248=AA5249-1),AB5248,"")</f>
        <v>0</v>
      </c>
      <c r="AE5249" s="55" t="n">
        <f aca="false">IF(AND(C5248=C5249,AA5248=AA5249-1),AC5248,"")</f>
        <v>0</v>
      </c>
      <c r="AF5249" s="55" t="n">
        <f aca="false">IF(AA5249=1,"",IF(AND(AB5249=1,AD5249&lt;&gt;1),1,0))</f>
        <v>0</v>
      </c>
      <c r="AG5249" s="55" t="n">
        <f aca="false">IF(AA5249=1,"",IF(AND(AC5249=1,AE5249&lt;&gt;1),1,0))</f>
        <v>0</v>
      </c>
      <c r="AH5249" s="60" t="str">
        <f aca="false">IF(AND(E5249&gt;0,AA5249&lt;2,NOT(AND(C5250=C5249,AA5250=AA5249+1))),INDEX(DATAS,AA5249+1),"")</f>
        <v/>
      </c>
      <c r="AI5249" s="60" t="str">
        <f aca="false">IF(AND(AC5249=1,AA5249&lt;2),IF(AND(C5250=C5249,AA5250=AA5249+1),IF(AC5250=1,"",INDEX(DATAS,AA5249+1)),INDEX(DATAS,AA5249+1)),"")</f>
        <v/>
      </c>
    </row>
    <row r="5250" customFormat="false" ht="15" hidden="false" customHeight="false" outlineLevel="0" collapsed="false">
      <c r="A5250" s="60" t="n">
        <v>46309</v>
      </c>
      <c r="B5250" s="0" t="n">
        <v>13</v>
      </c>
      <c r="C5250" s="0" t="n">
        <v>6977</v>
      </c>
      <c r="E5250" s="0" t="n">
        <v>0</v>
      </c>
      <c r="F5250" s="55" t="s">
        <v>1345</v>
      </c>
      <c r="I5250" s="55" t="s">
        <v>185</v>
      </c>
      <c r="U5250" s="0" t="n">
        <v>388</v>
      </c>
      <c r="V5250" s="0" t="n">
        <v>0</v>
      </c>
      <c r="X5250" s="55" t="n">
        <f aca="false">IF(I5250="Male",0,1)</f>
        <v>1</v>
      </c>
      <c r="Y5250" s="55" t="n">
        <f aca="false">IF(OR(I5250="DNB",I5250="Dry DNB"),1,0)</f>
        <v>0</v>
      </c>
      <c r="Z5250" s="0" t="str">
        <f aca="false">IF(ISNUMBER(W5250),A5250-W5250,"")</f>
        <v/>
      </c>
      <c r="AA5250" s="55" t="n">
        <f aca="false">MATCH(A5250,DATAS,0)</f>
        <v>1</v>
      </c>
      <c r="AB5250" s="55" t="n">
        <f aca="false">IF(AND(E5250&gt;0,OR(AND(B5250&gt;=1,B5250&lt;=6),B5250=10)),1,0)</f>
        <v>0</v>
      </c>
      <c r="AC5250" s="55" t="n">
        <f aca="false">IF(AND(E5250&gt;0,B5250=10),1,0)</f>
        <v>0</v>
      </c>
      <c r="AD5250" s="0" t="str">
        <f aca="false">IF(AND(C5249=C5250,AA5249=AA5250-1),AB5249,"")</f>
        <v/>
      </c>
      <c r="AE5250" s="0" t="str">
        <f aca="false">IF(AND(C5249=C5250,AA5249=AA5250-1),AC5249,"")</f>
        <v/>
      </c>
      <c r="AF5250" s="0" t="str">
        <f aca="false">IF(AA5250=1,"",IF(AND(AB5250=1,AD5250&lt;&gt;1),1,0))</f>
        <v/>
      </c>
      <c r="AG5250" s="0" t="str">
        <f aca="false">IF(AA5250=1,"",IF(AND(AC5250=1,AE5250&lt;&gt;1),1,0))</f>
        <v/>
      </c>
      <c r="AH5250" s="60" t="str">
        <f aca="false">IF(AND(E5250&gt;0,AA5250&lt;2,NOT(AND(C5251=C5250,AA5251=AA5250+1))),INDEX(DATAS,AA5250+1),"")</f>
        <v/>
      </c>
      <c r="AI5250" s="60" t="str">
        <f aca="false">IF(AND(AC5250=1,AA5250&lt;2),IF(AND(C5251=C5250,AA5251=AA5250+1),IF(AC5251=1,"",INDEX(DATAS,AA5250+1)),INDEX(DATAS,AA5250+1)),"")</f>
        <v/>
      </c>
    </row>
    <row r="5251" customFormat="false" ht="15" hidden="false" customHeight="false" outlineLevel="0" collapsed="false">
      <c r="A5251" s="60" t="n">
        <v>46310</v>
      </c>
      <c r="B5251" s="0" t="n">
        <v>13</v>
      </c>
      <c r="C5251" s="0" t="n">
        <v>6977</v>
      </c>
      <c r="E5251" s="0" t="n">
        <v>0</v>
      </c>
      <c r="F5251" s="55" t="s">
        <v>1345</v>
      </c>
      <c r="I5251" s="55" t="s">
        <v>185</v>
      </c>
      <c r="U5251" s="0" t="n">
        <v>389</v>
      </c>
      <c r="V5251" s="0" t="n">
        <v>0</v>
      </c>
      <c r="X5251" s="55" t="n">
        <f aca="false">IF(I5251="Male",0,1)</f>
        <v>1</v>
      </c>
      <c r="Y5251" s="55" t="n">
        <f aca="false">IF(OR(I5251="DNB",I5251="Dry DNB"),1,0)</f>
        <v>0</v>
      </c>
      <c r="Z5251" s="0" t="str">
        <f aca="false">IF(ISNUMBER(W5251),A5251-W5251,"")</f>
        <v/>
      </c>
      <c r="AA5251" s="55" t="n">
        <f aca="false">MATCH(A5251,DATAS,0)</f>
        <v>2</v>
      </c>
      <c r="AB5251" s="55" t="n">
        <f aca="false">IF(AND(E5251&gt;0,OR(AND(B5251&gt;=1,B5251&lt;=6),B5251=10)),1,0)</f>
        <v>0</v>
      </c>
      <c r="AC5251" s="55" t="n">
        <f aca="false">IF(AND(E5251&gt;0,B5251=10),1,0)</f>
        <v>0</v>
      </c>
      <c r="AD5251" s="55" t="n">
        <f aca="false">IF(AND(C5250=C5251,AA5250=AA5251-1),AB5250,"")</f>
        <v>0</v>
      </c>
      <c r="AE5251" s="55" t="n">
        <f aca="false">IF(AND(C5250=C5251,AA5250=AA5251-1),AC5250,"")</f>
        <v>0</v>
      </c>
      <c r="AF5251" s="55" t="n">
        <f aca="false">IF(AA5251=1,"",IF(AND(AB5251=1,AD5251&lt;&gt;1),1,0))</f>
        <v>0</v>
      </c>
      <c r="AG5251" s="55" t="n">
        <f aca="false">IF(AA5251=1,"",IF(AND(AC5251=1,AE5251&lt;&gt;1),1,0))</f>
        <v>0</v>
      </c>
      <c r="AH5251" s="60" t="str">
        <f aca="false">IF(AND(E5251&gt;0,AA5251&lt;2,NOT(AND(C5252=C5251,AA5252=AA5251+1))),INDEX(DATAS,AA5251+1),"")</f>
        <v/>
      </c>
      <c r="AI5251" s="60" t="str">
        <f aca="false">IF(AND(AC5251=1,AA5251&lt;2),IF(AND(C5252=C5251,AA5252=AA5251+1),IF(AC5252=1,"",INDEX(DATAS,AA5251+1)),INDEX(DATAS,AA5251+1)),"")</f>
        <v/>
      </c>
    </row>
    <row r="5252" customFormat="false" ht="15" hidden="false" customHeight="false" outlineLevel="0" collapsed="false">
      <c r="A5252" s="60" t="n">
        <v>46309</v>
      </c>
      <c r="B5252" s="0" t="n">
        <v>13</v>
      </c>
      <c r="C5252" s="0" t="n">
        <v>6978</v>
      </c>
      <c r="E5252" s="0" t="n">
        <v>0</v>
      </c>
      <c r="F5252" s="55" t="s">
        <v>1345</v>
      </c>
      <c r="I5252" s="55" t="s">
        <v>185</v>
      </c>
      <c r="U5252" s="0" t="n">
        <v>388</v>
      </c>
      <c r="V5252" s="0" t="n">
        <v>0</v>
      </c>
      <c r="X5252" s="55" t="n">
        <f aca="false">IF(I5252="Male",0,1)</f>
        <v>1</v>
      </c>
      <c r="Y5252" s="55" t="n">
        <f aca="false">IF(OR(I5252="DNB",I5252="Dry DNB"),1,0)</f>
        <v>0</v>
      </c>
      <c r="Z5252" s="0" t="str">
        <f aca="false">IF(ISNUMBER(W5252),A5252-W5252,"")</f>
        <v/>
      </c>
      <c r="AA5252" s="55" t="n">
        <f aca="false">MATCH(A5252,DATAS,0)</f>
        <v>1</v>
      </c>
      <c r="AB5252" s="55" t="n">
        <f aca="false">IF(AND(E5252&gt;0,OR(AND(B5252&gt;=1,B5252&lt;=6),B5252=10)),1,0)</f>
        <v>0</v>
      </c>
      <c r="AC5252" s="55" t="n">
        <f aca="false">IF(AND(E5252&gt;0,B5252=10),1,0)</f>
        <v>0</v>
      </c>
      <c r="AD5252" s="0" t="str">
        <f aca="false">IF(AND(C5251=C5252,AA5251=AA5252-1),AB5251,"")</f>
        <v/>
      </c>
      <c r="AE5252" s="0" t="str">
        <f aca="false">IF(AND(C5251=C5252,AA5251=AA5252-1),AC5251,"")</f>
        <v/>
      </c>
      <c r="AF5252" s="0" t="str">
        <f aca="false">IF(AA5252=1,"",IF(AND(AB5252=1,AD5252&lt;&gt;1),1,0))</f>
        <v/>
      </c>
      <c r="AG5252" s="0" t="str">
        <f aca="false">IF(AA5252=1,"",IF(AND(AC5252=1,AE5252&lt;&gt;1),1,0))</f>
        <v/>
      </c>
      <c r="AH5252" s="60" t="str">
        <f aca="false">IF(AND(E5252&gt;0,AA5252&lt;2,NOT(AND(C5253=C5252,AA5253=AA5252+1))),INDEX(DATAS,AA5252+1),"")</f>
        <v/>
      </c>
      <c r="AI5252" s="60" t="str">
        <f aca="false">IF(AND(AC5252=1,AA5252&lt;2),IF(AND(C5253=C5252,AA5253=AA5252+1),IF(AC5253=1,"",INDEX(DATAS,AA5252+1)),INDEX(DATAS,AA5252+1)),"")</f>
        <v/>
      </c>
    </row>
    <row r="5253" customFormat="false" ht="15" hidden="false" customHeight="false" outlineLevel="0" collapsed="false">
      <c r="A5253" s="60" t="n">
        <v>46310</v>
      </c>
      <c r="B5253" s="0" t="n">
        <v>13</v>
      </c>
      <c r="C5253" s="0" t="n">
        <v>6978</v>
      </c>
      <c r="E5253" s="0" t="n">
        <v>0</v>
      </c>
      <c r="F5253" s="55" t="s">
        <v>1345</v>
      </c>
      <c r="I5253" s="55" t="s">
        <v>185</v>
      </c>
      <c r="U5253" s="0" t="n">
        <v>389</v>
      </c>
      <c r="V5253" s="0" t="n">
        <v>0</v>
      </c>
      <c r="X5253" s="55" t="n">
        <f aca="false">IF(I5253="Male",0,1)</f>
        <v>1</v>
      </c>
      <c r="Y5253" s="55" t="n">
        <f aca="false">IF(OR(I5253="DNB",I5253="Dry DNB"),1,0)</f>
        <v>0</v>
      </c>
      <c r="Z5253" s="0" t="str">
        <f aca="false">IF(ISNUMBER(W5253),A5253-W5253,"")</f>
        <v/>
      </c>
      <c r="AA5253" s="55" t="n">
        <f aca="false">MATCH(A5253,DATAS,0)</f>
        <v>2</v>
      </c>
      <c r="AB5253" s="55" t="n">
        <f aca="false">IF(AND(E5253&gt;0,OR(AND(B5253&gt;=1,B5253&lt;=6),B5253=10)),1,0)</f>
        <v>0</v>
      </c>
      <c r="AC5253" s="55" t="n">
        <f aca="false">IF(AND(E5253&gt;0,B5253=10),1,0)</f>
        <v>0</v>
      </c>
      <c r="AD5253" s="55" t="n">
        <f aca="false">IF(AND(C5252=C5253,AA5252=AA5253-1),AB5252,"")</f>
        <v>0</v>
      </c>
      <c r="AE5253" s="55" t="n">
        <f aca="false">IF(AND(C5252=C5253,AA5252=AA5253-1),AC5252,"")</f>
        <v>0</v>
      </c>
      <c r="AF5253" s="55" t="n">
        <f aca="false">IF(AA5253=1,"",IF(AND(AB5253=1,AD5253&lt;&gt;1),1,0))</f>
        <v>0</v>
      </c>
      <c r="AG5253" s="55" t="n">
        <f aca="false">IF(AA5253=1,"",IF(AND(AC5253=1,AE5253&lt;&gt;1),1,0))</f>
        <v>0</v>
      </c>
      <c r="AH5253" s="60" t="str">
        <f aca="false">IF(AND(E5253&gt;0,AA5253&lt;2,NOT(AND(C5254=C5253,AA5254=AA5253+1))),INDEX(DATAS,AA5253+1),"")</f>
        <v/>
      </c>
      <c r="AI5253" s="60" t="str">
        <f aca="false">IF(AND(AC5253=1,AA5253&lt;2),IF(AND(C5254=C5253,AA5254=AA5253+1),IF(AC5254=1,"",INDEX(DATAS,AA5253+1)),INDEX(DATAS,AA5253+1)),"")</f>
        <v/>
      </c>
    </row>
    <row r="5254" customFormat="false" ht="15" hidden="false" customHeight="false" outlineLevel="0" collapsed="false">
      <c r="A5254" s="60" t="n">
        <v>46309</v>
      </c>
      <c r="B5254" s="0" t="n">
        <v>13</v>
      </c>
      <c r="C5254" s="0" t="n">
        <v>6979</v>
      </c>
      <c r="E5254" s="0" t="n">
        <v>0</v>
      </c>
      <c r="F5254" s="55" t="s">
        <v>1345</v>
      </c>
      <c r="I5254" s="55" t="s">
        <v>185</v>
      </c>
      <c r="U5254" s="0" t="n">
        <v>388</v>
      </c>
      <c r="V5254" s="0" t="n">
        <v>0</v>
      </c>
      <c r="X5254" s="55" t="n">
        <f aca="false">IF(I5254="Male",0,1)</f>
        <v>1</v>
      </c>
      <c r="Y5254" s="55" t="n">
        <f aca="false">IF(OR(I5254="DNB",I5254="Dry DNB"),1,0)</f>
        <v>0</v>
      </c>
      <c r="Z5254" s="0" t="str">
        <f aca="false">IF(ISNUMBER(W5254),A5254-W5254,"")</f>
        <v/>
      </c>
      <c r="AA5254" s="55" t="n">
        <f aca="false">MATCH(A5254,DATAS,0)</f>
        <v>1</v>
      </c>
      <c r="AB5254" s="55" t="n">
        <f aca="false">IF(AND(E5254&gt;0,OR(AND(B5254&gt;=1,B5254&lt;=6),B5254=10)),1,0)</f>
        <v>0</v>
      </c>
      <c r="AC5254" s="55" t="n">
        <f aca="false">IF(AND(E5254&gt;0,B5254=10),1,0)</f>
        <v>0</v>
      </c>
      <c r="AD5254" s="0" t="str">
        <f aca="false">IF(AND(C5253=C5254,AA5253=AA5254-1),AB5253,"")</f>
        <v/>
      </c>
      <c r="AE5254" s="0" t="str">
        <f aca="false">IF(AND(C5253=C5254,AA5253=AA5254-1),AC5253,"")</f>
        <v/>
      </c>
      <c r="AF5254" s="0" t="str">
        <f aca="false">IF(AA5254=1,"",IF(AND(AB5254=1,AD5254&lt;&gt;1),1,0))</f>
        <v/>
      </c>
      <c r="AG5254" s="0" t="str">
        <f aca="false">IF(AA5254=1,"",IF(AND(AC5254=1,AE5254&lt;&gt;1),1,0))</f>
        <v/>
      </c>
      <c r="AH5254" s="60" t="str">
        <f aca="false">IF(AND(E5254&gt;0,AA5254&lt;2,NOT(AND(C5255=C5254,AA5255=AA5254+1))),INDEX(DATAS,AA5254+1),"")</f>
        <v/>
      </c>
      <c r="AI5254" s="60" t="str">
        <f aca="false">IF(AND(AC5254=1,AA5254&lt;2),IF(AND(C5255=C5254,AA5255=AA5254+1),IF(AC5255=1,"",INDEX(DATAS,AA5254+1)),INDEX(DATAS,AA5254+1)),"")</f>
        <v/>
      </c>
    </row>
    <row r="5255" customFormat="false" ht="15" hidden="false" customHeight="false" outlineLevel="0" collapsed="false">
      <c r="A5255" s="60" t="n">
        <v>46310</v>
      </c>
      <c r="B5255" s="0" t="n">
        <v>13</v>
      </c>
      <c r="C5255" s="0" t="n">
        <v>6979</v>
      </c>
      <c r="E5255" s="0" t="n">
        <v>0</v>
      </c>
      <c r="F5255" s="55" t="s">
        <v>1345</v>
      </c>
      <c r="I5255" s="55" t="s">
        <v>185</v>
      </c>
      <c r="U5255" s="0" t="n">
        <v>389</v>
      </c>
      <c r="V5255" s="0" t="n">
        <v>0</v>
      </c>
      <c r="X5255" s="55" t="n">
        <f aca="false">IF(I5255="Male",0,1)</f>
        <v>1</v>
      </c>
      <c r="Y5255" s="55" t="n">
        <f aca="false">IF(OR(I5255="DNB",I5255="Dry DNB"),1,0)</f>
        <v>0</v>
      </c>
      <c r="Z5255" s="0" t="str">
        <f aca="false">IF(ISNUMBER(W5255),A5255-W5255,"")</f>
        <v/>
      </c>
      <c r="AA5255" s="55" t="n">
        <f aca="false">MATCH(A5255,DATAS,0)</f>
        <v>2</v>
      </c>
      <c r="AB5255" s="55" t="n">
        <f aca="false">IF(AND(E5255&gt;0,OR(AND(B5255&gt;=1,B5255&lt;=6),B5255=10)),1,0)</f>
        <v>0</v>
      </c>
      <c r="AC5255" s="55" t="n">
        <f aca="false">IF(AND(E5255&gt;0,B5255=10),1,0)</f>
        <v>0</v>
      </c>
      <c r="AD5255" s="55" t="n">
        <f aca="false">IF(AND(C5254=C5255,AA5254=AA5255-1),AB5254,"")</f>
        <v>0</v>
      </c>
      <c r="AE5255" s="55" t="n">
        <f aca="false">IF(AND(C5254=C5255,AA5254=AA5255-1),AC5254,"")</f>
        <v>0</v>
      </c>
      <c r="AF5255" s="55" t="n">
        <f aca="false">IF(AA5255=1,"",IF(AND(AB5255=1,AD5255&lt;&gt;1),1,0))</f>
        <v>0</v>
      </c>
      <c r="AG5255" s="55" t="n">
        <f aca="false">IF(AA5255=1,"",IF(AND(AC5255=1,AE5255&lt;&gt;1),1,0))</f>
        <v>0</v>
      </c>
      <c r="AH5255" s="60" t="str">
        <f aca="false">IF(AND(E5255&gt;0,AA5255&lt;2,NOT(AND(C5256=C5255,AA5256=AA5255+1))),INDEX(DATAS,AA5255+1),"")</f>
        <v/>
      </c>
      <c r="AI5255" s="60" t="str">
        <f aca="false">IF(AND(AC5255=1,AA5255&lt;2),IF(AND(C5256=C5255,AA5256=AA5255+1),IF(AC5256=1,"",INDEX(DATAS,AA5255+1)),INDEX(DATAS,AA5255+1)),"")</f>
        <v/>
      </c>
    </row>
    <row r="5256" customFormat="false" ht="15" hidden="false" customHeight="false" outlineLevel="0" collapsed="false">
      <c r="A5256" s="60" t="n">
        <v>46309</v>
      </c>
      <c r="B5256" s="0" t="n">
        <v>13</v>
      </c>
      <c r="C5256" s="0" t="n">
        <v>6980</v>
      </c>
      <c r="E5256" s="0" t="n">
        <v>0</v>
      </c>
      <c r="F5256" s="55" t="s">
        <v>1346</v>
      </c>
      <c r="I5256" s="55" t="s">
        <v>185</v>
      </c>
      <c r="U5256" s="0" t="n">
        <v>387</v>
      </c>
      <c r="V5256" s="0" t="n">
        <v>0</v>
      </c>
      <c r="X5256" s="55" t="n">
        <f aca="false">IF(I5256="Male",0,1)</f>
        <v>1</v>
      </c>
      <c r="Y5256" s="55" t="n">
        <f aca="false">IF(OR(I5256="DNB",I5256="Dry DNB"),1,0)</f>
        <v>0</v>
      </c>
      <c r="Z5256" s="0" t="str">
        <f aca="false">IF(ISNUMBER(W5256),A5256-W5256,"")</f>
        <v/>
      </c>
      <c r="AA5256" s="55" t="n">
        <f aca="false">MATCH(A5256,DATAS,0)</f>
        <v>1</v>
      </c>
      <c r="AB5256" s="55" t="n">
        <f aca="false">IF(AND(E5256&gt;0,OR(AND(B5256&gt;=1,B5256&lt;=6),B5256=10)),1,0)</f>
        <v>0</v>
      </c>
      <c r="AC5256" s="55" t="n">
        <f aca="false">IF(AND(E5256&gt;0,B5256=10),1,0)</f>
        <v>0</v>
      </c>
      <c r="AD5256" s="0" t="str">
        <f aca="false">IF(AND(C5255=C5256,AA5255=AA5256-1),AB5255,"")</f>
        <v/>
      </c>
      <c r="AE5256" s="0" t="str">
        <f aca="false">IF(AND(C5255=C5256,AA5255=AA5256-1),AC5255,"")</f>
        <v/>
      </c>
      <c r="AF5256" s="0" t="str">
        <f aca="false">IF(AA5256=1,"",IF(AND(AB5256=1,AD5256&lt;&gt;1),1,0))</f>
        <v/>
      </c>
      <c r="AG5256" s="0" t="str">
        <f aca="false">IF(AA5256=1,"",IF(AND(AC5256=1,AE5256&lt;&gt;1),1,0))</f>
        <v/>
      </c>
      <c r="AH5256" s="60" t="str">
        <f aca="false">IF(AND(E5256&gt;0,AA5256&lt;2,NOT(AND(C5257=C5256,AA5257=AA5256+1))),INDEX(DATAS,AA5256+1),"")</f>
        <v/>
      </c>
      <c r="AI5256" s="60" t="str">
        <f aca="false">IF(AND(AC5256=1,AA5256&lt;2),IF(AND(C5257=C5256,AA5257=AA5256+1),IF(AC5257=1,"",INDEX(DATAS,AA5256+1)),INDEX(DATAS,AA5256+1)),"")</f>
        <v/>
      </c>
    </row>
    <row r="5257" customFormat="false" ht="15" hidden="false" customHeight="false" outlineLevel="0" collapsed="false">
      <c r="A5257" s="60" t="n">
        <v>46310</v>
      </c>
      <c r="B5257" s="0" t="n">
        <v>13</v>
      </c>
      <c r="C5257" s="0" t="n">
        <v>6980</v>
      </c>
      <c r="E5257" s="0" t="n">
        <v>0</v>
      </c>
      <c r="F5257" s="55" t="s">
        <v>1346</v>
      </c>
      <c r="I5257" s="55" t="s">
        <v>185</v>
      </c>
      <c r="U5257" s="0" t="n">
        <v>388</v>
      </c>
      <c r="V5257" s="0" t="n">
        <v>0</v>
      </c>
      <c r="X5257" s="55" t="n">
        <f aca="false">IF(I5257="Male",0,1)</f>
        <v>1</v>
      </c>
      <c r="Y5257" s="55" t="n">
        <f aca="false">IF(OR(I5257="DNB",I5257="Dry DNB"),1,0)</f>
        <v>0</v>
      </c>
      <c r="Z5257" s="0" t="str">
        <f aca="false">IF(ISNUMBER(W5257),A5257-W5257,"")</f>
        <v/>
      </c>
      <c r="AA5257" s="55" t="n">
        <f aca="false">MATCH(A5257,DATAS,0)</f>
        <v>2</v>
      </c>
      <c r="AB5257" s="55" t="n">
        <f aca="false">IF(AND(E5257&gt;0,OR(AND(B5257&gt;=1,B5257&lt;=6),B5257=10)),1,0)</f>
        <v>0</v>
      </c>
      <c r="AC5257" s="55" t="n">
        <f aca="false">IF(AND(E5257&gt;0,B5257=10),1,0)</f>
        <v>0</v>
      </c>
      <c r="AD5257" s="55" t="n">
        <f aca="false">IF(AND(C5256=C5257,AA5256=AA5257-1),AB5256,"")</f>
        <v>0</v>
      </c>
      <c r="AE5257" s="55" t="n">
        <f aca="false">IF(AND(C5256=C5257,AA5256=AA5257-1),AC5256,"")</f>
        <v>0</v>
      </c>
      <c r="AF5257" s="55" t="n">
        <f aca="false">IF(AA5257=1,"",IF(AND(AB5257=1,AD5257&lt;&gt;1),1,0))</f>
        <v>0</v>
      </c>
      <c r="AG5257" s="55" t="n">
        <f aca="false">IF(AA5257=1,"",IF(AND(AC5257=1,AE5257&lt;&gt;1),1,0))</f>
        <v>0</v>
      </c>
      <c r="AH5257" s="60" t="str">
        <f aca="false">IF(AND(E5257&gt;0,AA5257&lt;2,NOT(AND(C5258=C5257,AA5258=AA5257+1))),INDEX(DATAS,AA5257+1),"")</f>
        <v/>
      </c>
      <c r="AI5257" s="60" t="str">
        <f aca="false">IF(AND(AC5257=1,AA5257&lt;2),IF(AND(C5258=C5257,AA5258=AA5257+1),IF(AC5258=1,"",INDEX(DATAS,AA5257+1)),INDEX(DATAS,AA5257+1)),"")</f>
        <v/>
      </c>
    </row>
    <row r="5258" customFormat="false" ht="15" hidden="false" customHeight="false" outlineLevel="0" collapsed="false">
      <c r="A5258" s="60" t="n">
        <v>46309</v>
      </c>
      <c r="B5258" s="0" t="n">
        <v>13</v>
      </c>
      <c r="C5258" s="0" t="n">
        <v>6982</v>
      </c>
      <c r="E5258" s="0" t="n">
        <v>0</v>
      </c>
      <c r="F5258" s="55" t="s">
        <v>1347</v>
      </c>
      <c r="I5258" s="55" t="s">
        <v>185</v>
      </c>
      <c r="U5258" s="0" t="n">
        <v>385</v>
      </c>
      <c r="V5258" s="0" t="n">
        <v>0</v>
      </c>
      <c r="X5258" s="55" t="n">
        <f aca="false">IF(I5258="Male",0,1)</f>
        <v>1</v>
      </c>
      <c r="Y5258" s="55" t="n">
        <f aca="false">IF(OR(I5258="DNB",I5258="Dry DNB"),1,0)</f>
        <v>0</v>
      </c>
      <c r="Z5258" s="0" t="str">
        <f aca="false">IF(ISNUMBER(W5258),A5258-W5258,"")</f>
        <v/>
      </c>
      <c r="AA5258" s="55" t="n">
        <f aca="false">MATCH(A5258,DATAS,0)</f>
        <v>1</v>
      </c>
      <c r="AB5258" s="55" t="n">
        <f aca="false">IF(AND(E5258&gt;0,OR(AND(B5258&gt;=1,B5258&lt;=6),B5258=10)),1,0)</f>
        <v>0</v>
      </c>
      <c r="AC5258" s="55" t="n">
        <f aca="false">IF(AND(E5258&gt;0,B5258=10),1,0)</f>
        <v>0</v>
      </c>
      <c r="AD5258" s="0" t="str">
        <f aca="false">IF(AND(C5257=C5258,AA5257=AA5258-1),AB5257,"")</f>
        <v/>
      </c>
      <c r="AE5258" s="0" t="str">
        <f aca="false">IF(AND(C5257=C5258,AA5257=AA5258-1),AC5257,"")</f>
        <v/>
      </c>
      <c r="AF5258" s="0" t="str">
        <f aca="false">IF(AA5258=1,"",IF(AND(AB5258=1,AD5258&lt;&gt;1),1,0))</f>
        <v/>
      </c>
      <c r="AG5258" s="0" t="str">
        <f aca="false">IF(AA5258=1,"",IF(AND(AC5258=1,AE5258&lt;&gt;1),1,0))</f>
        <v/>
      </c>
      <c r="AH5258" s="60" t="str">
        <f aca="false">IF(AND(E5258&gt;0,AA5258&lt;2,NOT(AND(C5259=C5258,AA5259=AA5258+1))),INDEX(DATAS,AA5258+1),"")</f>
        <v/>
      </c>
      <c r="AI5258" s="60" t="str">
        <f aca="false">IF(AND(AC5258=1,AA5258&lt;2),IF(AND(C5259=C5258,AA5259=AA5258+1),IF(AC5259=1,"",INDEX(DATAS,AA5258+1)),INDEX(DATAS,AA5258+1)),"")</f>
        <v/>
      </c>
    </row>
    <row r="5259" customFormat="false" ht="15" hidden="false" customHeight="false" outlineLevel="0" collapsed="false">
      <c r="A5259" s="60" t="n">
        <v>46310</v>
      </c>
      <c r="B5259" s="0" t="n">
        <v>13</v>
      </c>
      <c r="C5259" s="0" t="n">
        <v>6982</v>
      </c>
      <c r="E5259" s="0" t="n">
        <v>0</v>
      </c>
      <c r="F5259" s="55" t="s">
        <v>1347</v>
      </c>
      <c r="I5259" s="55" t="s">
        <v>185</v>
      </c>
      <c r="U5259" s="0" t="n">
        <v>386</v>
      </c>
      <c r="V5259" s="0" t="n">
        <v>0</v>
      </c>
      <c r="X5259" s="55" t="n">
        <f aca="false">IF(I5259="Male",0,1)</f>
        <v>1</v>
      </c>
      <c r="Y5259" s="55" t="n">
        <f aca="false">IF(OR(I5259="DNB",I5259="Dry DNB"),1,0)</f>
        <v>0</v>
      </c>
      <c r="Z5259" s="0" t="str">
        <f aca="false">IF(ISNUMBER(W5259),A5259-W5259,"")</f>
        <v/>
      </c>
      <c r="AA5259" s="55" t="n">
        <f aca="false">MATCH(A5259,DATAS,0)</f>
        <v>2</v>
      </c>
      <c r="AB5259" s="55" t="n">
        <f aca="false">IF(AND(E5259&gt;0,OR(AND(B5259&gt;=1,B5259&lt;=6),B5259=10)),1,0)</f>
        <v>0</v>
      </c>
      <c r="AC5259" s="55" t="n">
        <f aca="false">IF(AND(E5259&gt;0,B5259=10),1,0)</f>
        <v>0</v>
      </c>
      <c r="AD5259" s="55" t="n">
        <f aca="false">IF(AND(C5258=C5259,AA5258=AA5259-1),AB5258,"")</f>
        <v>0</v>
      </c>
      <c r="AE5259" s="55" t="n">
        <f aca="false">IF(AND(C5258=C5259,AA5258=AA5259-1),AC5258,"")</f>
        <v>0</v>
      </c>
      <c r="AF5259" s="55" t="n">
        <f aca="false">IF(AA5259=1,"",IF(AND(AB5259=1,AD5259&lt;&gt;1),1,0))</f>
        <v>0</v>
      </c>
      <c r="AG5259" s="55" t="n">
        <f aca="false">IF(AA5259=1,"",IF(AND(AC5259=1,AE5259&lt;&gt;1),1,0))</f>
        <v>0</v>
      </c>
      <c r="AH5259" s="60" t="str">
        <f aca="false">IF(AND(E5259&gt;0,AA5259&lt;2,NOT(AND(C5260=C5259,AA5260=AA5259+1))),INDEX(DATAS,AA5259+1),"")</f>
        <v/>
      </c>
      <c r="AI5259" s="60" t="str">
        <f aca="false">IF(AND(AC5259=1,AA5259&lt;2),IF(AND(C5260=C5259,AA5260=AA5259+1),IF(AC5260=1,"",INDEX(DATAS,AA5259+1)),INDEX(DATAS,AA5259+1)),"")</f>
        <v/>
      </c>
    </row>
    <row r="5260" customFormat="false" ht="15" hidden="false" customHeight="false" outlineLevel="0" collapsed="false">
      <c r="A5260" s="60" t="n">
        <v>46309</v>
      </c>
      <c r="B5260" s="0" t="n">
        <v>13</v>
      </c>
      <c r="C5260" s="0" t="n">
        <v>6983</v>
      </c>
      <c r="E5260" s="0" t="n">
        <v>0</v>
      </c>
      <c r="F5260" s="55" t="s">
        <v>1347</v>
      </c>
      <c r="I5260" s="55" t="s">
        <v>185</v>
      </c>
      <c r="U5260" s="0" t="n">
        <v>385</v>
      </c>
      <c r="V5260" s="0" t="n">
        <v>0</v>
      </c>
      <c r="X5260" s="55" t="n">
        <f aca="false">IF(I5260="Male",0,1)</f>
        <v>1</v>
      </c>
      <c r="Y5260" s="55" t="n">
        <f aca="false">IF(OR(I5260="DNB",I5260="Dry DNB"),1,0)</f>
        <v>0</v>
      </c>
      <c r="Z5260" s="0" t="str">
        <f aca="false">IF(ISNUMBER(W5260),A5260-W5260,"")</f>
        <v/>
      </c>
      <c r="AA5260" s="55" t="n">
        <f aca="false">MATCH(A5260,DATAS,0)</f>
        <v>1</v>
      </c>
      <c r="AB5260" s="55" t="n">
        <f aca="false">IF(AND(E5260&gt;0,OR(AND(B5260&gt;=1,B5260&lt;=6),B5260=10)),1,0)</f>
        <v>0</v>
      </c>
      <c r="AC5260" s="55" t="n">
        <f aca="false">IF(AND(E5260&gt;0,B5260=10),1,0)</f>
        <v>0</v>
      </c>
      <c r="AD5260" s="0" t="str">
        <f aca="false">IF(AND(C5259=C5260,AA5259=AA5260-1),AB5259,"")</f>
        <v/>
      </c>
      <c r="AE5260" s="0" t="str">
        <f aca="false">IF(AND(C5259=C5260,AA5259=AA5260-1),AC5259,"")</f>
        <v/>
      </c>
      <c r="AF5260" s="0" t="str">
        <f aca="false">IF(AA5260=1,"",IF(AND(AB5260=1,AD5260&lt;&gt;1),1,0))</f>
        <v/>
      </c>
      <c r="AG5260" s="0" t="str">
        <f aca="false">IF(AA5260=1,"",IF(AND(AC5260=1,AE5260&lt;&gt;1),1,0))</f>
        <v/>
      </c>
      <c r="AH5260" s="60" t="str">
        <f aca="false">IF(AND(E5260&gt;0,AA5260&lt;2,NOT(AND(C5261=C5260,AA5261=AA5260+1))),INDEX(DATAS,AA5260+1),"")</f>
        <v/>
      </c>
      <c r="AI5260" s="60" t="str">
        <f aca="false">IF(AND(AC5260=1,AA5260&lt;2),IF(AND(C5261=C5260,AA5261=AA5260+1),IF(AC5261=1,"",INDEX(DATAS,AA5260+1)),INDEX(DATAS,AA5260+1)),"")</f>
        <v/>
      </c>
    </row>
    <row r="5261" customFormat="false" ht="15" hidden="false" customHeight="false" outlineLevel="0" collapsed="false">
      <c r="A5261" s="60" t="n">
        <v>46310</v>
      </c>
      <c r="B5261" s="0" t="n">
        <v>13</v>
      </c>
      <c r="C5261" s="0" t="n">
        <v>6983</v>
      </c>
      <c r="E5261" s="0" t="n">
        <v>0</v>
      </c>
      <c r="F5261" s="55" t="s">
        <v>1347</v>
      </c>
      <c r="I5261" s="55" t="s">
        <v>185</v>
      </c>
      <c r="U5261" s="0" t="n">
        <v>386</v>
      </c>
      <c r="V5261" s="0" t="n">
        <v>0</v>
      </c>
      <c r="X5261" s="55" t="n">
        <f aca="false">IF(I5261="Male",0,1)</f>
        <v>1</v>
      </c>
      <c r="Y5261" s="55" t="n">
        <f aca="false">IF(OR(I5261="DNB",I5261="Dry DNB"),1,0)</f>
        <v>0</v>
      </c>
      <c r="Z5261" s="0" t="str">
        <f aca="false">IF(ISNUMBER(W5261),A5261-W5261,"")</f>
        <v/>
      </c>
      <c r="AA5261" s="55" t="n">
        <f aca="false">MATCH(A5261,DATAS,0)</f>
        <v>2</v>
      </c>
      <c r="AB5261" s="55" t="n">
        <f aca="false">IF(AND(E5261&gt;0,OR(AND(B5261&gt;=1,B5261&lt;=6),B5261=10)),1,0)</f>
        <v>0</v>
      </c>
      <c r="AC5261" s="55" t="n">
        <f aca="false">IF(AND(E5261&gt;0,B5261=10),1,0)</f>
        <v>0</v>
      </c>
      <c r="AD5261" s="55" t="n">
        <f aca="false">IF(AND(C5260=C5261,AA5260=AA5261-1),AB5260,"")</f>
        <v>0</v>
      </c>
      <c r="AE5261" s="55" t="n">
        <f aca="false">IF(AND(C5260=C5261,AA5260=AA5261-1),AC5260,"")</f>
        <v>0</v>
      </c>
      <c r="AF5261" s="55" t="n">
        <f aca="false">IF(AA5261=1,"",IF(AND(AB5261=1,AD5261&lt;&gt;1),1,0))</f>
        <v>0</v>
      </c>
      <c r="AG5261" s="55" t="n">
        <f aca="false">IF(AA5261=1,"",IF(AND(AC5261=1,AE5261&lt;&gt;1),1,0))</f>
        <v>0</v>
      </c>
      <c r="AH5261" s="60" t="str">
        <f aca="false">IF(AND(E5261&gt;0,AA5261&lt;2,NOT(AND(C5262=C5261,AA5262=AA5261+1))),INDEX(DATAS,AA5261+1),"")</f>
        <v/>
      </c>
      <c r="AI5261" s="60" t="str">
        <f aca="false">IF(AND(AC5261=1,AA5261&lt;2),IF(AND(C5262=C5261,AA5262=AA5261+1),IF(AC5262=1,"",INDEX(DATAS,AA5261+1)),INDEX(DATAS,AA5261+1)),"")</f>
        <v/>
      </c>
    </row>
    <row r="5262" customFormat="false" ht="15" hidden="false" customHeight="false" outlineLevel="0" collapsed="false">
      <c r="A5262" s="60" t="n">
        <v>46309</v>
      </c>
      <c r="B5262" s="0" t="n">
        <v>13</v>
      </c>
      <c r="C5262" s="0" t="n">
        <v>6984</v>
      </c>
      <c r="E5262" s="0" t="n">
        <v>0</v>
      </c>
      <c r="F5262" s="55" t="s">
        <v>1347</v>
      </c>
      <c r="I5262" s="55" t="s">
        <v>185</v>
      </c>
      <c r="U5262" s="0" t="n">
        <v>385</v>
      </c>
      <c r="V5262" s="0" t="n">
        <v>0</v>
      </c>
      <c r="X5262" s="55" t="n">
        <f aca="false">IF(I5262="Male",0,1)</f>
        <v>1</v>
      </c>
      <c r="Y5262" s="55" t="n">
        <f aca="false">IF(OR(I5262="DNB",I5262="Dry DNB"),1,0)</f>
        <v>0</v>
      </c>
      <c r="Z5262" s="0" t="str">
        <f aca="false">IF(ISNUMBER(W5262),A5262-W5262,"")</f>
        <v/>
      </c>
      <c r="AA5262" s="55" t="n">
        <f aca="false">MATCH(A5262,DATAS,0)</f>
        <v>1</v>
      </c>
      <c r="AB5262" s="55" t="n">
        <f aca="false">IF(AND(E5262&gt;0,OR(AND(B5262&gt;=1,B5262&lt;=6),B5262=10)),1,0)</f>
        <v>0</v>
      </c>
      <c r="AC5262" s="55" t="n">
        <f aca="false">IF(AND(E5262&gt;0,B5262=10),1,0)</f>
        <v>0</v>
      </c>
      <c r="AD5262" s="0" t="str">
        <f aca="false">IF(AND(C5261=C5262,AA5261=AA5262-1),AB5261,"")</f>
        <v/>
      </c>
      <c r="AE5262" s="0" t="str">
        <f aca="false">IF(AND(C5261=C5262,AA5261=AA5262-1),AC5261,"")</f>
        <v/>
      </c>
      <c r="AF5262" s="0" t="str">
        <f aca="false">IF(AA5262=1,"",IF(AND(AB5262=1,AD5262&lt;&gt;1),1,0))</f>
        <v/>
      </c>
      <c r="AG5262" s="0" t="str">
        <f aca="false">IF(AA5262=1,"",IF(AND(AC5262=1,AE5262&lt;&gt;1),1,0))</f>
        <v/>
      </c>
      <c r="AH5262" s="60" t="str">
        <f aca="false">IF(AND(E5262&gt;0,AA5262&lt;2,NOT(AND(C5263=C5262,AA5263=AA5262+1))),INDEX(DATAS,AA5262+1),"")</f>
        <v/>
      </c>
      <c r="AI5262" s="60" t="str">
        <f aca="false">IF(AND(AC5262=1,AA5262&lt;2),IF(AND(C5263=C5262,AA5263=AA5262+1),IF(AC5263=1,"",INDEX(DATAS,AA5262+1)),INDEX(DATAS,AA5262+1)),"")</f>
        <v/>
      </c>
    </row>
    <row r="5263" customFormat="false" ht="15" hidden="false" customHeight="false" outlineLevel="0" collapsed="false">
      <c r="A5263" s="60" t="n">
        <v>46310</v>
      </c>
      <c r="B5263" s="0" t="n">
        <v>13</v>
      </c>
      <c r="C5263" s="0" t="n">
        <v>6984</v>
      </c>
      <c r="E5263" s="0" t="n">
        <v>0</v>
      </c>
      <c r="F5263" s="55" t="s">
        <v>1347</v>
      </c>
      <c r="I5263" s="55" t="s">
        <v>185</v>
      </c>
      <c r="U5263" s="0" t="n">
        <v>386</v>
      </c>
      <c r="V5263" s="0" t="n">
        <v>0</v>
      </c>
      <c r="X5263" s="55" t="n">
        <f aca="false">IF(I5263="Male",0,1)</f>
        <v>1</v>
      </c>
      <c r="Y5263" s="55" t="n">
        <f aca="false">IF(OR(I5263="DNB",I5263="Dry DNB"),1,0)</f>
        <v>0</v>
      </c>
      <c r="Z5263" s="0" t="str">
        <f aca="false">IF(ISNUMBER(W5263),A5263-W5263,"")</f>
        <v/>
      </c>
      <c r="AA5263" s="55" t="n">
        <f aca="false">MATCH(A5263,DATAS,0)</f>
        <v>2</v>
      </c>
      <c r="AB5263" s="55" t="n">
        <f aca="false">IF(AND(E5263&gt;0,OR(AND(B5263&gt;=1,B5263&lt;=6),B5263=10)),1,0)</f>
        <v>0</v>
      </c>
      <c r="AC5263" s="55" t="n">
        <f aca="false">IF(AND(E5263&gt;0,B5263=10),1,0)</f>
        <v>0</v>
      </c>
      <c r="AD5263" s="55" t="n">
        <f aca="false">IF(AND(C5262=C5263,AA5262=AA5263-1),AB5262,"")</f>
        <v>0</v>
      </c>
      <c r="AE5263" s="55" t="n">
        <f aca="false">IF(AND(C5262=C5263,AA5262=AA5263-1),AC5262,"")</f>
        <v>0</v>
      </c>
      <c r="AF5263" s="55" t="n">
        <f aca="false">IF(AA5263=1,"",IF(AND(AB5263=1,AD5263&lt;&gt;1),1,0))</f>
        <v>0</v>
      </c>
      <c r="AG5263" s="55" t="n">
        <f aca="false">IF(AA5263=1,"",IF(AND(AC5263=1,AE5263&lt;&gt;1),1,0))</f>
        <v>0</v>
      </c>
      <c r="AH5263" s="60" t="str">
        <f aca="false">IF(AND(E5263&gt;0,AA5263&lt;2,NOT(AND(C5264=C5263,AA5264=AA5263+1))),INDEX(DATAS,AA5263+1),"")</f>
        <v/>
      </c>
      <c r="AI5263" s="60" t="str">
        <f aca="false">IF(AND(AC5263=1,AA5263&lt;2),IF(AND(C5264=C5263,AA5264=AA5263+1),IF(AC5264=1,"",INDEX(DATAS,AA5263+1)),INDEX(DATAS,AA5263+1)),"")</f>
        <v/>
      </c>
    </row>
    <row r="5264" customFormat="false" ht="15" hidden="false" customHeight="false" outlineLevel="0" collapsed="false">
      <c r="A5264" s="60" t="n">
        <v>46309</v>
      </c>
      <c r="B5264" s="0" t="n">
        <v>13</v>
      </c>
      <c r="C5264" s="0" t="n">
        <v>6985</v>
      </c>
      <c r="E5264" s="0" t="n">
        <v>0</v>
      </c>
      <c r="F5264" s="55" t="s">
        <v>1347</v>
      </c>
      <c r="I5264" s="55" t="s">
        <v>185</v>
      </c>
      <c r="U5264" s="0" t="n">
        <v>385</v>
      </c>
      <c r="V5264" s="0" t="n">
        <v>0</v>
      </c>
      <c r="X5264" s="55" t="n">
        <f aca="false">IF(I5264="Male",0,1)</f>
        <v>1</v>
      </c>
      <c r="Y5264" s="55" t="n">
        <f aca="false">IF(OR(I5264="DNB",I5264="Dry DNB"),1,0)</f>
        <v>0</v>
      </c>
      <c r="Z5264" s="0" t="str">
        <f aca="false">IF(ISNUMBER(W5264),A5264-W5264,"")</f>
        <v/>
      </c>
      <c r="AA5264" s="55" t="n">
        <f aca="false">MATCH(A5264,DATAS,0)</f>
        <v>1</v>
      </c>
      <c r="AB5264" s="55" t="n">
        <f aca="false">IF(AND(E5264&gt;0,OR(AND(B5264&gt;=1,B5264&lt;=6),B5264=10)),1,0)</f>
        <v>0</v>
      </c>
      <c r="AC5264" s="55" t="n">
        <f aca="false">IF(AND(E5264&gt;0,B5264=10),1,0)</f>
        <v>0</v>
      </c>
      <c r="AD5264" s="0" t="str">
        <f aca="false">IF(AND(C5263=C5264,AA5263=AA5264-1),AB5263,"")</f>
        <v/>
      </c>
      <c r="AE5264" s="0" t="str">
        <f aca="false">IF(AND(C5263=C5264,AA5263=AA5264-1),AC5263,"")</f>
        <v/>
      </c>
      <c r="AF5264" s="0" t="str">
        <f aca="false">IF(AA5264=1,"",IF(AND(AB5264=1,AD5264&lt;&gt;1),1,0))</f>
        <v/>
      </c>
      <c r="AG5264" s="0" t="str">
        <f aca="false">IF(AA5264=1,"",IF(AND(AC5264=1,AE5264&lt;&gt;1),1,0))</f>
        <v/>
      </c>
      <c r="AH5264" s="60" t="str">
        <f aca="false">IF(AND(E5264&gt;0,AA5264&lt;2,NOT(AND(C5265=C5264,AA5265=AA5264+1))),INDEX(DATAS,AA5264+1),"")</f>
        <v/>
      </c>
      <c r="AI5264" s="60" t="str">
        <f aca="false">IF(AND(AC5264=1,AA5264&lt;2),IF(AND(C5265=C5264,AA5265=AA5264+1),IF(AC5265=1,"",INDEX(DATAS,AA5264+1)),INDEX(DATAS,AA5264+1)),"")</f>
        <v/>
      </c>
    </row>
    <row r="5265" customFormat="false" ht="15" hidden="false" customHeight="false" outlineLevel="0" collapsed="false">
      <c r="A5265" s="60" t="n">
        <v>46310</v>
      </c>
      <c r="B5265" s="0" t="n">
        <v>13</v>
      </c>
      <c r="C5265" s="0" t="n">
        <v>6985</v>
      </c>
      <c r="E5265" s="0" t="n">
        <v>0</v>
      </c>
      <c r="F5265" s="55" t="s">
        <v>1347</v>
      </c>
      <c r="I5265" s="55" t="s">
        <v>185</v>
      </c>
      <c r="U5265" s="0" t="n">
        <v>386</v>
      </c>
      <c r="V5265" s="0" t="n">
        <v>0</v>
      </c>
      <c r="X5265" s="55" t="n">
        <f aca="false">IF(I5265="Male",0,1)</f>
        <v>1</v>
      </c>
      <c r="Y5265" s="55" t="n">
        <f aca="false">IF(OR(I5265="DNB",I5265="Dry DNB"),1,0)</f>
        <v>0</v>
      </c>
      <c r="Z5265" s="0" t="str">
        <f aca="false">IF(ISNUMBER(W5265),A5265-W5265,"")</f>
        <v/>
      </c>
      <c r="AA5265" s="55" t="n">
        <f aca="false">MATCH(A5265,DATAS,0)</f>
        <v>2</v>
      </c>
      <c r="AB5265" s="55" t="n">
        <f aca="false">IF(AND(E5265&gt;0,OR(AND(B5265&gt;=1,B5265&lt;=6),B5265=10)),1,0)</f>
        <v>0</v>
      </c>
      <c r="AC5265" s="55" t="n">
        <f aca="false">IF(AND(E5265&gt;0,B5265=10),1,0)</f>
        <v>0</v>
      </c>
      <c r="AD5265" s="55" t="n">
        <f aca="false">IF(AND(C5264=C5265,AA5264=AA5265-1),AB5264,"")</f>
        <v>0</v>
      </c>
      <c r="AE5265" s="55" t="n">
        <f aca="false">IF(AND(C5264=C5265,AA5264=AA5265-1),AC5264,"")</f>
        <v>0</v>
      </c>
      <c r="AF5265" s="55" t="n">
        <f aca="false">IF(AA5265=1,"",IF(AND(AB5265=1,AD5265&lt;&gt;1),1,0))</f>
        <v>0</v>
      </c>
      <c r="AG5265" s="55" t="n">
        <f aca="false">IF(AA5265=1,"",IF(AND(AC5265=1,AE5265&lt;&gt;1),1,0))</f>
        <v>0</v>
      </c>
      <c r="AH5265" s="60" t="str">
        <f aca="false">IF(AND(E5265&gt;0,AA5265&lt;2,NOT(AND(C5266=C5265,AA5266=AA5265+1))),INDEX(DATAS,AA5265+1),"")</f>
        <v/>
      </c>
      <c r="AI5265" s="60" t="str">
        <f aca="false">IF(AND(AC5265=1,AA5265&lt;2),IF(AND(C5266=C5265,AA5266=AA5265+1),IF(AC5266=1,"",INDEX(DATAS,AA5265+1)),INDEX(DATAS,AA5265+1)),"")</f>
        <v/>
      </c>
    </row>
    <row r="5266" customFormat="false" ht="15" hidden="false" customHeight="false" outlineLevel="0" collapsed="false">
      <c r="A5266" s="60" t="n">
        <v>46309</v>
      </c>
      <c r="B5266" s="0" t="n">
        <v>13</v>
      </c>
      <c r="C5266" s="0" t="n">
        <v>6986</v>
      </c>
      <c r="E5266" s="0" t="n">
        <v>0</v>
      </c>
      <c r="F5266" s="55" t="s">
        <v>1348</v>
      </c>
      <c r="I5266" s="55" t="s">
        <v>185</v>
      </c>
      <c r="U5266" s="0" t="n">
        <v>384</v>
      </c>
      <c r="V5266" s="0" t="n">
        <v>0</v>
      </c>
      <c r="X5266" s="55" t="n">
        <f aca="false">IF(I5266="Male",0,1)</f>
        <v>1</v>
      </c>
      <c r="Y5266" s="55" t="n">
        <f aca="false">IF(OR(I5266="DNB",I5266="Dry DNB"),1,0)</f>
        <v>0</v>
      </c>
      <c r="Z5266" s="0" t="str">
        <f aca="false">IF(ISNUMBER(W5266),A5266-W5266,"")</f>
        <v/>
      </c>
      <c r="AA5266" s="55" t="n">
        <f aca="false">MATCH(A5266,DATAS,0)</f>
        <v>1</v>
      </c>
      <c r="AB5266" s="55" t="n">
        <f aca="false">IF(AND(E5266&gt;0,OR(AND(B5266&gt;=1,B5266&lt;=6),B5266=10)),1,0)</f>
        <v>0</v>
      </c>
      <c r="AC5266" s="55" t="n">
        <f aca="false">IF(AND(E5266&gt;0,B5266=10),1,0)</f>
        <v>0</v>
      </c>
      <c r="AD5266" s="0" t="str">
        <f aca="false">IF(AND(C5265=C5266,AA5265=AA5266-1),AB5265,"")</f>
        <v/>
      </c>
      <c r="AE5266" s="0" t="str">
        <f aca="false">IF(AND(C5265=C5266,AA5265=AA5266-1),AC5265,"")</f>
        <v/>
      </c>
      <c r="AF5266" s="0" t="str">
        <f aca="false">IF(AA5266=1,"",IF(AND(AB5266=1,AD5266&lt;&gt;1),1,0))</f>
        <v/>
      </c>
      <c r="AG5266" s="0" t="str">
        <f aca="false">IF(AA5266=1,"",IF(AND(AC5266=1,AE5266&lt;&gt;1),1,0))</f>
        <v/>
      </c>
      <c r="AH5266" s="60" t="str">
        <f aca="false">IF(AND(E5266&gt;0,AA5266&lt;2,NOT(AND(C5267=C5266,AA5267=AA5266+1))),INDEX(DATAS,AA5266+1),"")</f>
        <v/>
      </c>
      <c r="AI5266" s="60" t="str">
        <f aca="false">IF(AND(AC5266=1,AA5266&lt;2),IF(AND(C5267=C5266,AA5267=AA5266+1),IF(AC5267=1,"",INDEX(DATAS,AA5266+1)),INDEX(DATAS,AA5266+1)),"")</f>
        <v/>
      </c>
    </row>
    <row r="5267" customFormat="false" ht="15" hidden="false" customHeight="false" outlineLevel="0" collapsed="false">
      <c r="A5267" s="60" t="n">
        <v>46310</v>
      </c>
      <c r="B5267" s="0" t="n">
        <v>13</v>
      </c>
      <c r="C5267" s="0" t="n">
        <v>6986</v>
      </c>
      <c r="E5267" s="0" t="n">
        <v>0</v>
      </c>
      <c r="F5267" s="55" t="s">
        <v>1348</v>
      </c>
      <c r="I5267" s="55" t="s">
        <v>185</v>
      </c>
      <c r="U5267" s="0" t="n">
        <v>385</v>
      </c>
      <c r="V5267" s="0" t="n">
        <v>0</v>
      </c>
      <c r="X5267" s="55" t="n">
        <f aca="false">IF(I5267="Male",0,1)</f>
        <v>1</v>
      </c>
      <c r="Y5267" s="55" t="n">
        <f aca="false">IF(OR(I5267="DNB",I5267="Dry DNB"),1,0)</f>
        <v>0</v>
      </c>
      <c r="Z5267" s="0" t="str">
        <f aca="false">IF(ISNUMBER(W5267),A5267-W5267,"")</f>
        <v/>
      </c>
      <c r="AA5267" s="55" t="n">
        <f aca="false">MATCH(A5267,DATAS,0)</f>
        <v>2</v>
      </c>
      <c r="AB5267" s="55" t="n">
        <f aca="false">IF(AND(E5267&gt;0,OR(AND(B5267&gt;=1,B5267&lt;=6),B5267=10)),1,0)</f>
        <v>0</v>
      </c>
      <c r="AC5267" s="55" t="n">
        <f aca="false">IF(AND(E5267&gt;0,B5267=10),1,0)</f>
        <v>0</v>
      </c>
      <c r="AD5267" s="55" t="n">
        <f aca="false">IF(AND(C5266=C5267,AA5266=AA5267-1),AB5266,"")</f>
        <v>0</v>
      </c>
      <c r="AE5267" s="55" t="n">
        <f aca="false">IF(AND(C5266=C5267,AA5266=AA5267-1),AC5266,"")</f>
        <v>0</v>
      </c>
      <c r="AF5267" s="55" t="n">
        <f aca="false">IF(AA5267=1,"",IF(AND(AB5267=1,AD5267&lt;&gt;1),1,0))</f>
        <v>0</v>
      </c>
      <c r="AG5267" s="55" t="n">
        <f aca="false">IF(AA5267=1,"",IF(AND(AC5267=1,AE5267&lt;&gt;1),1,0))</f>
        <v>0</v>
      </c>
      <c r="AH5267" s="60" t="str">
        <f aca="false">IF(AND(E5267&gt;0,AA5267&lt;2,NOT(AND(C5268=C5267,AA5268=AA5267+1))),INDEX(DATAS,AA5267+1),"")</f>
        <v/>
      </c>
      <c r="AI5267" s="60" t="str">
        <f aca="false">IF(AND(AC5267=1,AA5267&lt;2),IF(AND(C5268=C5267,AA5268=AA5267+1),IF(AC5268=1,"",INDEX(DATAS,AA5267+1)),INDEX(DATAS,AA5267+1)),"")</f>
        <v/>
      </c>
    </row>
    <row r="5268" customFormat="false" ht="15" hidden="false" customHeight="false" outlineLevel="0" collapsed="false">
      <c r="A5268" s="60" t="n">
        <v>46309</v>
      </c>
      <c r="B5268" s="0" t="n">
        <v>13</v>
      </c>
      <c r="C5268" s="0" t="n">
        <v>6987</v>
      </c>
      <c r="E5268" s="0" t="n">
        <v>0</v>
      </c>
      <c r="F5268" s="55" t="s">
        <v>1348</v>
      </c>
      <c r="I5268" s="55" t="s">
        <v>185</v>
      </c>
      <c r="U5268" s="0" t="n">
        <v>384</v>
      </c>
      <c r="V5268" s="0" t="n">
        <v>0</v>
      </c>
      <c r="X5268" s="55" t="n">
        <f aca="false">IF(I5268="Male",0,1)</f>
        <v>1</v>
      </c>
      <c r="Y5268" s="55" t="n">
        <f aca="false">IF(OR(I5268="DNB",I5268="Dry DNB"),1,0)</f>
        <v>0</v>
      </c>
      <c r="Z5268" s="0" t="str">
        <f aca="false">IF(ISNUMBER(W5268),A5268-W5268,"")</f>
        <v/>
      </c>
      <c r="AA5268" s="55" t="n">
        <f aca="false">MATCH(A5268,DATAS,0)</f>
        <v>1</v>
      </c>
      <c r="AB5268" s="55" t="n">
        <f aca="false">IF(AND(E5268&gt;0,OR(AND(B5268&gt;=1,B5268&lt;=6),B5268=10)),1,0)</f>
        <v>0</v>
      </c>
      <c r="AC5268" s="55" t="n">
        <f aca="false">IF(AND(E5268&gt;0,B5268=10),1,0)</f>
        <v>0</v>
      </c>
      <c r="AD5268" s="0" t="str">
        <f aca="false">IF(AND(C5267=C5268,AA5267=AA5268-1),AB5267,"")</f>
        <v/>
      </c>
      <c r="AE5268" s="0" t="str">
        <f aca="false">IF(AND(C5267=C5268,AA5267=AA5268-1),AC5267,"")</f>
        <v/>
      </c>
      <c r="AF5268" s="0" t="str">
        <f aca="false">IF(AA5268=1,"",IF(AND(AB5268=1,AD5268&lt;&gt;1),1,0))</f>
        <v/>
      </c>
      <c r="AG5268" s="0" t="str">
        <f aca="false">IF(AA5268=1,"",IF(AND(AC5268=1,AE5268&lt;&gt;1),1,0))</f>
        <v/>
      </c>
      <c r="AH5268" s="60" t="str">
        <f aca="false">IF(AND(E5268&gt;0,AA5268&lt;2,NOT(AND(C5269=C5268,AA5269=AA5268+1))),INDEX(DATAS,AA5268+1),"")</f>
        <v/>
      </c>
      <c r="AI5268" s="60" t="str">
        <f aca="false">IF(AND(AC5268=1,AA5268&lt;2),IF(AND(C5269=C5268,AA5269=AA5268+1),IF(AC5269=1,"",INDEX(DATAS,AA5268+1)),INDEX(DATAS,AA5268+1)),"")</f>
        <v/>
      </c>
    </row>
    <row r="5269" customFormat="false" ht="15" hidden="false" customHeight="false" outlineLevel="0" collapsed="false">
      <c r="A5269" s="60" t="n">
        <v>46310</v>
      </c>
      <c r="B5269" s="0" t="n">
        <v>13</v>
      </c>
      <c r="C5269" s="0" t="n">
        <v>6987</v>
      </c>
      <c r="E5269" s="0" t="n">
        <v>0</v>
      </c>
      <c r="F5269" s="55" t="s">
        <v>1348</v>
      </c>
      <c r="I5269" s="55" t="s">
        <v>185</v>
      </c>
      <c r="U5269" s="0" t="n">
        <v>385</v>
      </c>
      <c r="V5269" s="0" t="n">
        <v>0</v>
      </c>
      <c r="X5269" s="55" t="n">
        <f aca="false">IF(I5269="Male",0,1)</f>
        <v>1</v>
      </c>
      <c r="Y5269" s="55" t="n">
        <f aca="false">IF(OR(I5269="DNB",I5269="Dry DNB"),1,0)</f>
        <v>0</v>
      </c>
      <c r="Z5269" s="0" t="str">
        <f aca="false">IF(ISNUMBER(W5269),A5269-W5269,"")</f>
        <v/>
      </c>
      <c r="AA5269" s="55" t="n">
        <f aca="false">MATCH(A5269,DATAS,0)</f>
        <v>2</v>
      </c>
      <c r="AB5269" s="55" t="n">
        <f aca="false">IF(AND(E5269&gt;0,OR(AND(B5269&gt;=1,B5269&lt;=6),B5269=10)),1,0)</f>
        <v>0</v>
      </c>
      <c r="AC5269" s="55" t="n">
        <f aca="false">IF(AND(E5269&gt;0,B5269=10),1,0)</f>
        <v>0</v>
      </c>
      <c r="AD5269" s="55" t="n">
        <f aca="false">IF(AND(C5268=C5269,AA5268=AA5269-1),AB5268,"")</f>
        <v>0</v>
      </c>
      <c r="AE5269" s="55" t="n">
        <f aca="false">IF(AND(C5268=C5269,AA5268=AA5269-1),AC5268,"")</f>
        <v>0</v>
      </c>
      <c r="AF5269" s="55" t="n">
        <f aca="false">IF(AA5269=1,"",IF(AND(AB5269=1,AD5269&lt;&gt;1),1,0))</f>
        <v>0</v>
      </c>
      <c r="AG5269" s="55" t="n">
        <f aca="false">IF(AA5269=1,"",IF(AND(AC5269=1,AE5269&lt;&gt;1),1,0))</f>
        <v>0</v>
      </c>
      <c r="AH5269" s="60" t="str">
        <f aca="false">IF(AND(E5269&gt;0,AA5269&lt;2,NOT(AND(C5270=C5269,AA5270=AA5269+1))),INDEX(DATAS,AA5269+1),"")</f>
        <v/>
      </c>
      <c r="AI5269" s="60" t="str">
        <f aca="false">IF(AND(AC5269=1,AA5269&lt;2),IF(AND(C5270=C5269,AA5270=AA5269+1),IF(AC5270=1,"",INDEX(DATAS,AA5269+1)),INDEX(DATAS,AA5269+1)),"")</f>
        <v/>
      </c>
    </row>
    <row r="5270" customFormat="false" ht="15" hidden="false" customHeight="false" outlineLevel="0" collapsed="false">
      <c r="A5270" s="60" t="n">
        <v>46309</v>
      </c>
      <c r="B5270" s="0" t="n">
        <v>13</v>
      </c>
      <c r="C5270" s="0" t="n">
        <v>6988</v>
      </c>
      <c r="E5270" s="0" t="n">
        <v>0</v>
      </c>
      <c r="F5270" s="55" t="s">
        <v>1348</v>
      </c>
      <c r="I5270" s="55" t="s">
        <v>185</v>
      </c>
      <c r="U5270" s="0" t="n">
        <v>384</v>
      </c>
      <c r="V5270" s="0" t="n">
        <v>0</v>
      </c>
      <c r="X5270" s="55" t="n">
        <f aca="false">IF(I5270="Male",0,1)</f>
        <v>1</v>
      </c>
      <c r="Y5270" s="55" t="n">
        <f aca="false">IF(OR(I5270="DNB",I5270="Dry DNB"),1,0)</f>
        <v>0</v>
      </c>
      <c r="Z5270" s="0" t="str">
        <f aca="false">IF(ISNUMBER(W5270),A5270-W5270,"")</f>
        <v/>
      </c>
      <c r="AA5270" s="55" t="n">
        <f aca="false">MATCH(A5270,DATAS,0)</f>
        <v>1</v>
      </c>
      <c r="AB5270" s="55" t="n">
        <f aca="false">IF(AND(E5270&gt;0,OR(AND(B5270&gt;=1,B5270&lt;=6),B5270=10)),1,0)</f>
        <v>0</v>
      </c>
      <c r="AC5270" s="55" t="n">
        <f aca="false">IF(AND(E5270&gt;0,B5270=10),1,0)</f>
        <v>0</v>
      </c>
      <c r="AD5270" s="0" t="str">
        <f aca="false">IF(AND(C5269=C5270,AA5269=AA5270-1),AB5269,"")</f>
        <v/>
      </c>
      <c r="AE5270" s="0" t="str">
        <f aca="false">IF(AND(C5269=C5270,AA5269=AA5270-1),AC5269,"")</f>
        <v/>
      </c>
      <c r="AF5270" s="0" t="str">
        <f aca="false">IF(AA5270=1,"",IF(AND(AB5270=1,AD5270&lt;&gt;1),1,0))</f>
        <v/>
      </c>
      <c r="AG5270" s="0" t="str">
        <f aca="false">IF(AA5270=1,"",IF(AND(AC5270=1,AE5270&lt;&gt;1),1,0))</f>
        <v/>
      </c>
      <c r="AH5270" s="60" t="str">
        <f aca="false">IF(AND(E5270&gt;0,AA5270&lt;2,NOT(AND(C5271=C5270,AA5271=AA5270+1))),INDEX(DATAS,AA5270+1),"")</f>
        <v/>
      </c>
      <c r="AI5270" s="60" t="str">
        <f aca="false">IF(AND(AC5270=1,AA5270&lt;2),IF(AND(C5271=C5270,AA5271=AA5270+1),IF(AC5271=1,"",INDEX(DATAS,AA5270+1)),INDEX(DATAS,AA5270+1)),"")</f>
        <v/>
      </c>
    </row>
    <row r="5271" customFormat="false" ht="15" hidden="false" customHeight="false" outlineLevel="0" collapsed="false">
      <c r="A5271" s="60" t="n">
        <v>46310</v>
      </c>
      <c r="B5271" s="0" t="n">
        <v>13</v>
      </c>
      <c r="C5271" s="0" t="n">
        <v>6988</v>
      </c>
      <c r="E5271" s="0" t="n">
        <v>0</v>
      </c>
      <c r="F5271" s="55" t="s">
        <v>1348</v>
      </c>
      <c r="I5271" s="55" t="s">
        <v>185</v>
      </c>
      <c r="U5271" s="0" t="n">
        <v>385</v>
      </c>
      <c r="V5271" s="0" t="n">
        <v>0</v>
      </c>
      <c r="X5271" s="55" t="n">
        <f aca="false">IF(I5271="Male",0,1)</f>
        <v>1</v>
      </c>
      <c r="Y5271" s="55" t="n">
        <f aca="false">IF(OR(I5271="DNB",I5271="Dry DNB"),1,0)</f>
        <v>0</v>
      </c>
      <c r="Z5271" s="0" t="str">
        <f aca="false">IF(ISNUMBER(W5271),A5271-W5271,"")</f>
        <v/>
      </c>
      <c r="AA5271" s="55" t="n">
        <f aca="false">MATCH(A5271,DATAS,0)</f>
        <v>2</v>
      </c>
      <c r="AB5271" s="55" t="n">
        <f aca="false">IF(AND(E5271&gt;0,OR(AND(B5271&gt;=1,B5271&lt;=6),B5271=10)),1,0)</f>
        <v>0</v>
      </c>
      <c r="AC5271" s="55" t="n">
        <f aca="false">IF(AND(E5271&gt;0,B5271=10),1,0)</f>
        <v>0</v>
      </c>
      <c r="AD5271" s="55" t="n">
        <f aca="false">IF(AND(C5270=C5271,AA5270=AA5271-1),AB5270,"")</f>
        <v>0</v>
      </c>
      <c r="AE5271" s="55" t="n">
        <f aca="false">IF(AND(C5270=C5271,AA5270=AA5271-1),AC5270,"")</f>
        <v>0</v>
      </c>
      <c r="AF5271" s="55" t="n">
        <f aca="false">IF(AA5271=1,"",IF(AND(AB5271=1,AD5271&lt;&gt;1),1,0))</f>
        <v>0</v>
      </c>
      <c r="AG5271" s="55" t="n">
        <f aca="false">IF(AA5271=1,"",IF(AND(AC5271=1,AE5271&lt;&gt;1),1,0))</f>
        <v>0</v>
      </c>
      <c r="AH5271" s="60" t="str">
        <f aca="false">IF(AND(E5271&gt;0,AA5271&lt;2,NOT(AND(C5272=C5271,AA5272=AA5271+1))),INDEX(DATAS,AA5271+1),"")</f>
        <v/>
      </c>
      <c r="AI5271" s="60" t="str">
        <f aca="false">IF(AND(AC5271=1,AA5271&lt;2),IF(AND(C5272=C5271,AA5272=AA5271+1),IF(AC5272=1,"",INDEX(DATAS,AA5271+1)),INDEX(DATAS,AA5271+1)),"")</f>
        <v/>
      </c>
    </row>
    <row r="5272" customFormat="false" ht="15" hidden="false" customHeight="false" outlineLevel="0" collapsed="false">
      <c r="A5272" s="60" t="n">
        <v>46309</v>
      </c>
      <c r="B5272" s="0" t="n">
        <v>13</v>
      </c>
      <c r="C5272" s="0" t="n">
        <v>6989</v>
      </c>
      <c r="E5272" s="0" t="n">
        <v>0</v>
      </c>
      <c r="F5272" s="55" t="s">
        <v>1348</v>
      </c>
      <c r="I5272" s="55" t="s">
        <v>185</v>
      </c>
      <c r="U5272" s="0" t="n">
        <v>384</v>
      </c>
      <c r="V5272" s="0" t="n">
        <v>0</v>
      </c>
      <c r="X5272" s="55" t="n">
        <f aca="false">IF(I5272="Male",0,1)</f>
        <v>1</v>
      </c>
      <c r="Y5272" s="55" t="n">
        <f aca="false">IF(OR(I5272="DNB",I5272="Dry DNB"),1,0)</f>
        <v>0</v>
      </c>
      <c r="Z5272" s="0" t="str">
        <f aca="false">IF(ISNUMBER(W5272),A5272-W5272,"")</f>
        <v/>
      </c>
      <c r="AA5272" s="55" t="n">
        <f aca="false">MATCH(A5272,DATAS,0)</f>
        <v>1</v>
      </c>
      <c r="AB5272" s="55" t="n">
        <f aca="false">IF(AND(E5272&gt;0,OR(AND(B5272&gt;=1,B5272&lt;=6),B5272=10)),1,0)</f>
        <v>0</v>
      </c>
      <c r="AC5272" s="55" t="n">
        <f aca="false">IF(AND(E5272&gt;0,B5272=10),1,0)</f>
        <v>0</v>
      </c>
      <c r="AD5272" s="0" t="str">
        <f aca="false">IF(AND(C5271=C5272,AA5271=AA5272-1),AB5271,"")</f>
        <v/>
      </c>
      <c r="AE5272" s="0" t="str">
        <f aca="false">IF(AND(C5271=C5272,AA5271=AA5272-1),AC5271,"")</f>
        <v/>
      </c>
      <c r="AF5272" s="0" t="str">
        <f aca="false">IF(AA5272=1,"",IF(AND(AB5272=1,AD5272&lt;&gt;1),1,0))</f>
        <v/>
      </c>
      <c r="AG5272" s="0" t="str">
        <f aca="false">IF(AA5272=1,"",IF(AND(AC5272=1,AE5272&lt;&gt;1),1,0))</f>
        <v/>
      </c>
      <c r="AH5272" s="60" t="str">
        <f aca="false">IF(AND(E5272&gt;0,AA5272&lt;2,NOT(AND(C5273=C5272,AA5273=AA5272+1))),INDEX(DATAS,AA5272+1),"")</f>
        <v/>
      </c>
      <c r="AI5272" s="60" t="str">
        <f aca="false">IF(AND(AC5272=1,AA5272&lt;2),IF(AND(C5273=C5272,AA5273=AA5272+1),IF(AC5273=1,"",INDEX(DATAS,AA5272+1)),INDEX(DATAS,AA5272+1)),"")</f>
        <v/>
      </c>
    </row>
    <row r="5273" customFormat="false" ht="15" hidden="false" customHeight="false" outlineLevel="0" collapsed="false">
      <c r="A5273" s="60" t="n">
        <v>46310</v>
      </c>
      <c r="B5273" s="0" t="n">
        <v>13</v>
      </c>
      <c r="C5273" s="0" t="n">
        <v>6989</v>
      </c>
      <c r="E5273" s="0" t="n">
        <v>0</v>
      </c>
      <c r="F5273" s="55" t="s">
        <v>1348</v>
      </c>
      <c r="I5273" s="55" t="s">
        <v>185</v>
      </c>
      <c r="U5273" s="0" t="n">
        <v>385</v>
      </c>
      <c r="V5273" s="0" t="n">
        <v>0</v>
      </c>
      <c r="X5273" s="55" t="n">
        <f aca="false">IF(I5273="Male",0,1)</f>
        <v>1</v>
      </c>
      <c r="Y5273" s="55" t="n">
        <f aca="false">IF(OR(I5273="DNB",I5273="Dry DNB"),1,0)</f>
        <v>0</v>
      </c>
      <c r="Z5273" s="0" t="str">
        <f aca="false">IF(ISNUMBER(W5273),A5273-W5273,"")</f>
        <v/>
      </c>
      <c r="AA5273" s="55" t="n">
        <f aca="false">MATCH(A5273,DATAS,0)</f>
        <v>2</v>
      </c>
      <c r="AB5273" s="55" t="n">
        <f aca="false">IF(AND(E5273&gt;0,OR(AND(B5273&gt;=1,B5273&lt;=6),B5273=10)),1,0)</f>
        <v>0</v>
      </c>
      <c r="AC5273" s="55" t="n">
        <f aca="false">IF(AND(E5273&gt;0,B5273=10),1,0)</f>
        <v>0</v>
      </c>
      <c r="AD5273" s="55" t="n">
        <f aca="false">IF(AND(C5272=C5273,AA5272=AA5273-1),AB5272,"")</f>
        <v>0</v>
      </c>
      <c r="AE5273" s="55" t="n">
        <f aca="false">IF(AND(C5272=C5273,AA5272=AA5273-1),AC5272,"")</f>
        <v>0</v>
      </c>
      <c r="AF5273" s="55" t="n">
        <f aca="false">IF(AA5273=1,"",IF(AND(AB5273=1,AD5273&lt;&gt;1),1,0))</f>
        <v>0</v>
      </c>
      <c r="AG5273" s="55" t="n">
        <f aca="false">IF(AA5273=1,"",IF(AND(AC5273=1,AE5273&lt;&gt;1),1,0))</f>
        <v>0</v>
      </c>
      <c r="AH5273" s="60" t="str">
        <f aca="false">IF(AND(E5273&gt;0,AA5273&lt;2,NOT(AND(C5274=C5273,AA5274=AA5273+1))),INDEX(DATAS,AA5273+1),"")</f>
        <v/>
      </c>
      <c r="AI5273" s="60" t="str">
        <f aca="false">IF(AND(AC5273=1,AA5273&lt;2),IF(AND(C5274=C5273,AA5274=AA5273+1),IF(AC5274=1,"",INDEX(DATAS,AA5273+1)),INDEX(DATAS,AA5273+1)),"")</f>
        <v/>
      </c>
    </row>
    <row r="5274" customFormat="false" ht="15" hidden="false" customHeight="false" outlineLevel="0" collapsed="false">
      <c r="A5274" s="60" t="n">
        <v>46309</v>
      </c>
      <c r="B5274" s="0" t="n">
        <v>13</v>
      </c>
      <c r="C5274" s="0" t="n">
        <v>6990</v>
      </c>
      <c r="E5274" s="0" t="n">
        <v>0</v>
      </c>
      <c r="F5274" s="55" t="s">
        <v>1349</v>
      </c>
      <c r="I5274" s="55" t="s">
        <v>185</v>
      </c>
      <c r="U5274" s="0" t="n">
        <v>383</v>
      </c>
      <c r="V5274" s="0" t="n">
        <v>0</v>
      </c>
      <c r="X5274" s="55" t="n">
        <f aca="false">IF(I5274="Male",0,1)</f>
        <v>1</v>
      </c>
      <c r="Y5274" s="55" t="n">
        <f aca="false">IF(OR(I5274="DNB",I5274="Dry DNB"),1,0)</f>
        <v>0</v>
      </c>
      <c r="Z5274" s="0" t="str">
        <f aca="false">IF(ISNUMBER(W5274),A5274-W5274,"")</f>
        <v/>
      </c>
      <c r="AA5274" s="55" t="n">
        <f aca="false">MATCH(A5274,DATAS,0)</f>
        <v>1</v>
      </c>
      <c r="AB5274" s="55" t="n">
        <f aca="false">IF(AND(E5274&gt;0,OR(AND(B5274&gt;=1,B5274&lt;=6),B5274=10)),1,0)</f>
        <v>0</v>
      </c>
      <c r="AC5274" s="55" t="n">
        <f aca="false">IF(AND(E5274&gt;0,B5274=10),1,0)</f>
        <v>0</v>
      </c>
      <c r="AD5274" s="0" t="str">
        <f aca="false">IF(AND(C5273=C5274,AA5273=AA5274-1),AB5273,"")</f>
        <v/>
      </c>
      <c r="AE5274" s="0" t="str">
        <f aca="false">IF(AND(C5273=C5274,AA5273=AA5274-1),AC5273,"")</f>
        <v/>
      </c>
      <c r="AF5274" s="0" t="str">
        <f aca="false">IF(AA5274=1,"",IF(AND(AB5274=1,AD5274&lt;&gt;1),1,0))</f>
        <v/>
      </c>
      <c r="AG5274" s="0" t="str">
        <f aca="false">IF(AA5274=1,"",IF(AND(AC5274=1,AE5274&lt;&gt;1),1,0))</f>
        <v/>
      </c>
      <c r="AH5274" s="60" t="str">
        <f aca="false">IF(AND(E5274&gt;0,AA5274&lt;2,NOT(AND(C5275=C5274,AA5275=AA5274+1))),INDEX(DATAS,AA5274+1),"")</f>
        <v/>
      </c>
      <c r="AI5274" s="60" t="str">
        <f aca="false">IF(AND(AC5274=1,AA5274&lt;2),IF(AND(C5275=C5274,AA5275=AA5274+1),IF(AC5275=1,"",INDEX(DATAS,AA5274+1)),INDEX(DATAS,AA5274+1)),"")</f>
        <v/>
      </c>
    </row>
    <row r="5275" customFormat="false" ht="15" hidden="false" customHeight="false" outlineLevel="0" collapsed="false">
      <c r="A5275" s="60" t="n">
        <v>46310</v>
      </c>
      <c r="B5275" s="0" t="n">
        <v>13</v>
      </c>
      <c r="C5275" s="0" t="n">
        <v>6990</v>
      </c>
      <c r="E5275" s="0" t="n">
        <v>0</v>
      </c>
      <c r="F5275" s="55" t="s">
        <v>1349</v>
      </c>
      <c r="I5275" s="55" t="s">
        <v>185</v>
      </c>
      <c r="U5275" s="0" t="n">
        <v>384</v>
      </c>
      <c r="V5275" s="0" t="n">
        <v>0</v>
      </c>
      <c r="X5275" s="55" t="n">
        <f aca="false">IF(I5275="Male",0,1)</f>
        <v>1</v>
      </c>
      <c r="Y5275" s="55" t="n">
        <f aca="false">IF(OR(I5275="DNB",I5275="Dry DNB"),1,0)</f>
        <v>0</v>
      </c>
      <c r="Z5275" s="0" t="str">
        <f aca="false">IF(ISNUMBER(W5275),A5275-W5275,"")</f>
        <v/>
      </c>
      <c r="AA5275" s="55" t="n">
        <f aca="false">MATCH(A5275,DATAS,0)</f>
        <v>2</v>
      </c>
      <c r="AB5275" s="55" t="n">
        <f aca="false">IF(AND(E5275&gt;0,OR(AND(B5275&gt;=1,B5275&lt;=6),B5275=10)),1,0)</f>
        <v>0</v>
      </c>
      <c r="AC5275" s="55" t="n">
        <f aca="false">IF(AND(E5275&gt;0,B5275=10),1,0)</f>
        <v>0</v>
      </c>
      <c r="AD5275" s="55" t="n">
        <f aca="false">IF(AND(C5274=C5275,AA5274=AA5275-1),AB5274,"")</f>
        <v>0</v>
      </c>
      <c r="AE5275" s="55" t="n">
        <f aca="false">IF(AND(C5274=C5275,AA5274=AA5275-1),AC5274,"")</f>
        <v>0</v>
      </c>
      <c r="AF5275" s="55" t="n">
        <f aca="false">IF(AA5275=1,"",IF(AND(AB5275=1,AD5275&lt;&gt;1),1,0))</f>
        <v>0</v>
      </c>
      <c r="AG5275" s="55" t="n">
        <f aca="false">IF(AA5275=1,"",IF(AND(AC5275=1,AE5275&lt;&gt;1),1,0))</f>
        <v>0</v>
      </c>
      <c r="AH5275" s="60" t="str">
        <f aca="false">IF(AND(E5275&gt;0,AA5275&lt;2,NOT(AND(C5276=C5275,AA5276=AA5275+1))),INDEX(DATAS,AA5275+1),"")</f>
        <v/>
      </c>
      <c r="AI5275" s="60" t="str">
        <f aca="false">IF(AND(AC5275=1,AA5275&lt;2),IF(AND(C5276=C5275,AA5276=AA5275+1),IF(AC5276=1,"",INDEX(DATAS,AA5275+1)),INDEX(DATAS,AA5275+1)),"")</f>
        <v/>
      </c>
    </row>
    <row r="5276" customFormat="false" ht="15" hidden="false" customHeight="false" outlineLevel="0" collapsed="false">
      <c r="A5276" s="60" t="n">
        <v>46309</v>
      </c>
      <c r="B5276" s="0" t="n">
        <v>13</v>
      </c>
      <c r="C5276" s="0" t="n">
        <v>6991</v>
      </c>
      <c r="E5276" s="0" t="n">
        <v>0</v>
      </c>
      <c r="F5276" s="55" t="s">
        <v>1349</v>
      </c>
      <c r="I5276" s="55" t="s">
        <v>185</v>
      </c>
      <c r="U5276" s="0" t="n">
        <v>383</v>
      </c>
      <c r="V5276" s="0" t="n">
        <v>0</v>
      </c>
      <c r="X5276" s="55" t="n">
        <f aca="false">IF(I5276="Male",0,1)</f>
        <v>1</v>
      </c>
      <c r="Y5276" s="55" t="n">
        <f aca="false">IF(OR(I5276="DNB",I5276="Dry DNB"),1,0)</f>
        <v>0</v>
      </c>
      <c r="Z5276" s="0" t="str">
        <f aca="false">IF(ISNUMBER(W5276),A5276-W5276,"")</f>
        <v/>
      </c>
      <c r="AA5276" s="55" t="n">
        <f aca="false">MATCH(A5276,DATAS,0)</f>
        <v>1</v>
      </c>
      <c r="AB5276" s="55" t="n">
        <f aca="false">IF(AND(E5276&gt;0,OR(AND(B5276&gt;=1,B5276&lt;=6),B5276=10)),1,0)</f>
        <v>0</v>
      </c>
      <c r="AC5276" s="55" t="n">
        <f aca="false">IF(AND(E5276&gt;0,B5276=10),1,0)</f>
        <v>0</v>
      </c>
      <c r="AD5276" s="0" t="str">
        <f aca="false">IF(AND(C5275=C5276,AA5275=AA5276-1),AB5275,"")</f>
        <v/>
      </c>
      <c r="AE5276" s="0" t="str">
        <f aca="false">IF(AND(C5275=C5276,AA5275=AA5276-1),AC5275,"")</f>
        <v/>
      </c>
      <c r="AF5276" s="0" t="str">
        <f aca="false">IF(AA5276=1,"",IF(AND(AB5276=1,AD5276&lt;&gt;1),1,0))</f>
        <v/>
      </c>
      <c r="AG5276" s="0" t="str">
        <f aca="false">IF(AA5276=1,"",IF(AND(AC5276=1,AE5276&lt;&gt;1),1,0))</f>
        <v/>
      </c>
      <c r="AH5276" s="60" t="str">
        <f aca="false">IF(AND(E5276&gt;0,AA5276&lt;2,NOT(AND(C5277=C5276,AA5277=AA5276+1))),INDEX(DATAS,AA5276+1),"")</f>
        <v/>
      </c>
      <c r="AI5276" s="60" t="str">
        <f aca="false">IF(AND(AC5276=1,AA5276&lt;2),IF(AND(C5277=C5276,AA5277=AA5276+1),IF(AC5277=1,"",INDEX(DATAS,AA5276+1)),INDEX(DATAS,AA5276+1)),"")</f>
        <v/>
      </c>
    </row>
    <row r="5277" customFormat="false" ht="15" hidden="false" customHeight="false" outlineLevel="0" collapsed="false">
      <c r="A5277" s="60" t="n">
        <v>46310</v>
      </c>
      <c r="B5277" s="0" t="n">
        <v>13</v>
      </c>
      <c r="C5277" s="0" t="n">
        <v>6991</v>
      </c>
      <c r="E5277" s="0" t="n">
        <v>0</v>
      </c>
      <c r="F5277" s="55" t="s">
        <v>1349</v>
      </c>
      <c r="I5277" s="55" t="s">
        <v>185</v>
      </c>
      <c r="U5277" s="0" t="n">
        <v>384</v>
      </c>
      <c r="V5277" s="0" t="n">
        <v>0</v>
      </c>
      <c r="X5277" s="55" t="n">
        <f aca="false">IF(I5277="Male",0,1)</f>
        <v>1</v>
      </c>
      <c r="Y5277" s="55" t="n">
        <f aca="false">IF(OR(I5277="DNB",I5277="Dry DNB"),1,0)</f>
        <v>0</v>
      </c>
      <c r="Z5277" s="0" t="str">
        <f aca="false">IF(ISNUMBER(W5277),A5277-W5277,"")</f>
        <v/>
      </c>
      <c r="AA5277" s="55" t="n">
        <f aca="false">MATCH(A5277,DATAS,0)</f>
        <v>2</v>
      </c>
      <c r="AB5277" s="55" t="n">
        <f aca="false">IF(AND(E5277&gt;0,OR(AND(B5277&gt;=1,B5277&lt;=6),B5277=10)),1,0)</f>
        <v>0</v>
      </c>
      <c r="AC5277" s="55" t="n">
        <f aca="false">IF(AND(E5277&gt;0,B5277=10),1,0)</f>
        <v>0</v>
      </c>
      <c r="AD5277" s="55" t="n">
        <f aca="false">IF(AND(C5276=C5277,AA5276=AA5277-1),AB5276,"")</f>
        <v>0</v>
      </c>
      <c r="AE5277" s="55" t="n">
        <f aca="false">IF(AND(C5276=C5277,AA5276=AA5277-1),AC5276,"")</f>
        <v>0</v>
      </c>
      <c r="AF5277" s="55" t="n">
        <f aca="false">IF(AA5277=1,"",IF(AND(AB5277=1,AD5277&lt;&gt;1),1,0))</f>
        <v>0</v>
      </c>
      <c r="AG5277" s="55" t="n">
        <f aca="false">IF(AA5277=1,"",IF(AND(AC5277=1,AE5277&lt;&gt;1),1,0))</f>
        <v>0</v>
      </c>
      <c r="AH5277" s="60" t="str">
        <f aca="false">IF(AND(E5277&gt;0,AA5277&lt;2,NOT(AND(C5278=C5277,AA5278=AA5277+1))),INDEX(DATAS,AA5277+1),"")</f>
        <v/>
      </c>
      <c r="AI5277" s="60" t="str">
        <f aca="false">IF(AND(AC5277=1,AA5277&lt;2),IF(AND(C5278=C5277,AA5278=AA5277+1),IF(AC5278=1,"",INDEX(DATAS,AA5277+1)),INDEX(DATAS,AA5277+1)),"")</f>
        <v/>
      </c>
    </row>
    <row r="5278" customFormat="false" ht="15" hidden="false" customHeight="false" outlineLevel="0" collapsed="false">
      <c r="A5278" s="60" t="n">
        <v>46309</v>
      </c>
      <c r="B5278" s="0" t="n">
        <v>13</v>
      </c>
      <c r="C5278" s="0" t="n">
        <v>6992</v>
      </c>
      <c r="E5278" s="0" t="n">
        <v>0</v>
      </c>
      <c r="F5278" s="55" t="s">
        <v>1349</v>
      </c>
      <c r="I5278" s="55" t="s">
        <v>185</v>
      </c>
      <c r="U5278" s="0" t="n">
        <v>383</v>
      </c>
      <c r="V5278" s="0" t="n">
        <v>0</v>
      </c>
      <c r="X5278" s="55" t="n">
        <f aca="false">IF(I5278="Male",0,1)</f>
        <v>1</v>
      </c>
      <c r="Y5278" s="55" t="n">
        <f aca="false">IF(OR(I5278="DNB",I5278="Dry DNB"),1,0)</f>
        <v>0</v>
      </c>
      <c r="Z5278" s="0" t="str">
        <f aca="false">IF(ISNUMBER(W5278),A5278-W5278,"")</f>
        <v/>
      </c>
      <c r="AA5278" s="55" t="n">
        <f aca="false">MATCH(A5278,DATAS,0)</f>
        <v>1</v>
      </c>
      <c r="AB5278" s="55" t="n">
        <f aca="false">IF(AND(E5278&gt;0,OR(AND(B5278&gt;=1,B5278&lt;=6),B5278=10)),1,0)</f>
        <v>0</v>
      </c>
      <c r="AC5278" s="55" t="n">
        <f aca="false">IF(AND(E5278&gt;0,B5278=10),1,0)</f>
        <v>0</v>
      </c>
      <c r="AD5278" s="0" t="str">
        <f aca="false">IF(AND(C5277=C5278,AA5277=AA5278-1),AB5277,"")</f>
        <v/>
      </c>
      <c r="AE5278" s="0" t="str">
        <f aca="false">IF(AND(C5277=C5278,AA5277=AA5278-1),AC5277,"")</f>
        <v/>
      </c>
      <c r="AF5278" s="0" t="str">
        <f aca="false">IF(AA5278=1,"",IF(AND(AB5278=1,AD5278&lt;&gt;1),1,0))</f>
        <v/>
      </c>
      <c r="AG5278" s="0" t="str">
        <f aca="false">IF(AA5278=1,"",IF(AND(AC5278=1,AE5278&lt;&gt;1),1,0))</f>
        <v/>
      </c>
      <c r="AH5278" s="60" t="str">
        <f aca="false">IF(AND(E5278&gt;0,AA5278&lt;2,NOT(AND(C5279=C5278,AA5279=AA5278+1))),INDEX(DATAS,AA5278+1),"")</f>
        <v/>
      </c>
      <c r="AI5278" s="60" t="str">
        <f aca="false">IF(AND(AC5278=1,AA5278&lt;2),IF(AND(C5279=C5278,AA5279=AA5278+1),IF(AC5279=1,"",INDEX(DATAS,AA5278+1)),INDEX(DATAS,AA5278+1)),"")</f>
        <v/>
      </c>
    </row>
    <row r="5279" customFormat="false" ht="15" hidden="false" customHeight="false" outlineLevel="0" collapsed="false">
      <c r="A5279" s="60" t="n">
        <v>46310</v>
      </c>
      <c r="B5279" s="0" t="n">
        <v>13</v>
      </c>
      <c r="C5279" s="0" t="n">
        <v>6992</v>
      </c>
      <c r="E5279" s="0" t="n">
        <v>0</v>
      </c>
      <c r="F5279" s="55" t="s">
        <v>1349</v>
      </c>
      <c r="I5279" s="55" t="s">
        <v>185</v>
      </c>
      <c r="U5279" s="0" t="n">
        <v>384</v>
      </c>
      <c r="V5279" s="0" t="n">
        <v>0</v>
      </c>
      <c r="X5279" s="55" t="n">
        <f aca="false">IF(I5279="Male",0,1)</f>
        <v>1</v>
      </c>
      <c r="Y5279" s="55" t="n">
        <f aca="false">IF(OR(I5279="DNB",I5279="Dry DNB"),1,0)</f>
        <v>0</v>
      </c>
      <c r="Z5279" s="0" t="str">
        <f aca="false">IF(ISNUMBER(W5279),A5279-W5279,"")</f>
        <v/>
      </c>
      <c r="AA5279" s="55" t="n">
        <f aca="false">MATCH(A5279,DATAS,0)</f>
        <v>2</v>
      </c>
      <c r="AB5279" s="55" t="n">
        <f aca="false">IF(AND(E5279&gt;0,OR(AND(B5279&gt;=1,B5279&lt;=6),B5279=10)),1,0)</f>
        <v>0</v>
      </c>
      <c r="AC5279" s="55" t="n">
        <f aca="false">IF(AND(E5279&gt;0,B5279=10),1,0)</f>
        <v>0</v>
      </c>
      <c r="AD5279" s="55" t="n">
        <f aca="false">IF(AND(C5278=C5279,AA5278=AA5279-1),AB5278,"")</f>
        <v>0</v>
      </c>
      <c r="AE5279" s="55" t="n">
        <f aca="false">IF(AND(C5278=C5279,AA5278=AA5279-1),AC5278,"")</f>
        <v>0</v>
      </c>
      <c r="AF5279" s="55" t="n">
        <f aca="false">IF(AA5279=1,"",IF(AND(AB5279=1,AD5279&lt;&gt;1),1,0))</f>
        <v>0</v>
      </c>
      <c r="AG5279" s="55" t="n">
        <f aca="false">IF(AA5279=1,"",IF(AND(AC5279=1,AE5279&lt;&gt;1),1,0))</f>
        <v>0</v>
      </c>
      <c r="AH5279" s="60" t="str">
        <f aca="false">IF(AND(E5279&gt;0,AA5279&lt;2,NOT(AND(C5280=C5279,AA5280=AA5279+1))),INDEX(DATAS,AA5279+1),"")</f>
        <v/>
      </c>
      <c r="AI5279" s="60" t="str">
        <f aca="false">IF(AND(AC5279=1,AA5279&lt;2),IF(AND(C5280=C5279,AA5280=AA5279+1),IF(AC5280=1,"",INDEX(DATAS,AA5279+1)),INDEX(DATAS,AA5279+1)),"")</f>
        <v/>
      </c>
    </row>
    <row r="5280" customFormat="false" ht="15" hidden="false" customHeight="false" outlineLevel="0" collapsed="false">
      <c r="A5280" s="60" t="n">
        <v>46309</v>
      </c>
      <c r="B5280" s="0" t="n">
        <v>13</v>
      </c>
      <c r="C5280" s="0" t="n">
        <v>6993</v>
      </c>
      <c r="E5280" s="0" t="n">
        <v>0</v>
      </c>
      <c r="F5280" s="55" t="s">
        <v>1349</v>
      </c>
      <c r="I5280" s="55" t="s">
        <v>185</v>
      </c>
      <c r="U5280" s="0" t="n">
        <v>383</v>
      </c>
      <c r="V5280" s="0" t="n">
        <v>0</v>
      </c>
      <c r="X5280" s="55" t="n">
        <f aca="false">IF(I5280="Male",0,1)</f>
        <v>1</v>
      </c>
      <c r="Y5280" s="55" t="n">
        <f aca="false">IF(OR(I5280="DNB",I5280="Dry DNB"),1,0)</f>
        <v>0</v>
      </c>
      <c r="Z5280" s="0" t="str">
        <f aca="false">IF(ISNUMBER(W5280),A5280-W5280,"")</f>
        <v/>
      </c>
      <c r="AA5280" s="55" t="n">
        <f aca="false">MATCH(A5280,DATAS,0)</f>
        <v>1</v>
      </c>
      <c r="AB5280" s="55" t="n">
        <f aca="false">IF(AND(E5280&gt;0,OR(AND(B5280&gt;=1,B5280&lt;=6),B5280=10)),1,0)</f>
        <v>0</v>
      </c>
      <c r="AC5280" s="55" t="n">
        <f aca="false">IF(AND(E5280&gt;0,B5280=10),1,0)</f>
        <v>0</v>
      </c>
      <c r="AD5280" s="0" t="str">
        <f aca="false">IF(AND(C5279=C5280,AA5279=AA5280-1),AB5279,"")</f>
        <v/>
      </c>
      <c r="AE5280" s="0" t="str">
        <f aca="false">IF(AND(C5279=C5280,AA5279=AA5280-1),AC5279,"")</f>
        <v/>
      </c>
      <c r="AF5280" s="0" t="str">
        <f aca="false">IF(AA5280=1,"",IF(AND(AB5280=1,AD5280&lt;&gt;1),1,0))</f>
        <v/>
      </c>
      <c r="AG5280" s="0" t="str">
        <f aca="false">IF(AA5280=1,"",IF(AND(AC5280=1,AE5280&lt;&gt;1),1,0))</f>
        <v/>
      </c>
      <c r="AH5280" s="60" t="str">
        <f aca="false">IF(AND(E5280&gt;0,AA5280&lt;2,NOT(AND(C5281=C5280,AA5281=AA5280+1))),INDEX(DATAS,AA5280+1),"")</f>
        <v/>
      </c>
      <c r="AI5280" s="60" t="str">
        <f aca="false">IF(AND(AC5280=1,AA5280&lt;2),IF(AND(C5281=C5280,AA5281=AA5280+1),IF(AC5281=1,"",INDEX(DATAS,AA5280+1)),INDEX(DATAS,AA5280+1)),"")</f>
        <v/>
      </c>
    </row>
    <row r="5281" customFormat="false" ht="15" hidden="false" customHeight="false" outlineLevel="0" collapsed="false">
      <c r="A5281" s="60" t="n">
        <v>46310</v>
      </c>
      <c r="B5281" s="0" t="n">
        <v>13</v>
      </c>
      <c r="C5281" s="0" t="n">
        <v>6993</v>
      </c>
      <c r="E5281" s="0" t="n">
        <v>0</v>
      </c>
      <c r="F5281" s="55" t="s">
        <v>1349</v>
      </c>
      <c r="I5281" s="55" t="s">
        <v>185</v>
      </c>
      <c r="U5281" s="0" t="n">
        <v>384</v>
      </c>
      <c r="V5281" s="0" t="n">
        <v>0</v>
      </c>
      <c r="X5281" s="55" t="n">
        <f aca="false">IF(I5281="Male",0,1)</f>
        <v>1</v>
      </c>
      <c r="Y5281" s="55" t="n">
        <f aca="false">IF(OR(I5281="DNB",I5281="Dry DNB"),1,0)</f>
        <v>0</v>
      </c>
      <c r="Z5281" s="0" t="str">
        <f aca="false">IF(ISNUMBER(W5281),A5281-W5281,"")</f>
        <v/>
      </c>
      <c r="AA5281" s="55" t="n">
        <f aca="false">MATCH(A5281,DATAS,0)</f>
        <v>2</v>
      </c>
      <c r="AB5281" s="55" t="n">
        <f aca="false">IF(AND(E5281&gt;0,OR(AND(B5281&gt;=1,B5281&lt;=6),B5281=10)),1,0)</f>
        <v>0</v>
      </c>
      <c r="AC5281" s="55" t="n">
        <f aca="false">IF(AND(E5281&gt;0,B5281=10),1,0)</f>
        <v>0</v>
      </c>
      <c r="AD5281" s="55" t="n">
        <f aca="false">IF(AND(C5280=C5281,AA5280=AA5281-1),AB5280,"")</f>
        <v>0</v>
      </c>
      <c r="AE5281" s="55" t="n">
        <f aca="false">IF(AND(C5280=C5281,AA5280=AA5281-1),AC5280,"")</f>
        <v>0</v>
      </c>
      <c r="AF5281" s="55" t="n">
        <f aca="false">IF(AA5281=1,"",IF(AND(AB5281=1,AD5281&lt;&gt;1),1,0))</f>
        <v>0</v>
      </c>
      <c r="AG5281" s="55" t="n">
        <f aca="false">IF(AA5281=1,"",IF(AND(AC5281=1,AE5281&lt;&gt;1),1,0))</f>
        <v>0</v>
      </c>
      <c r="AH5281" s="60" t="str">
        <f aca="false">IF(AND(E5281&gt;0,AA5281&lt;2,NOT(AND(C5282=C5281,AA5282=AA5281+1))),INDEX(DATAS,AA5281+1),"")</f>
        <v/>
      </c>
      <c r="AI5281" s="60" t="str">
        <f aca="false">IF(AND(AC5281=1,AA5281&lt;2),IF(AND(C5282=C5281,AA5282=AA5281+1),IF(AC5282=1,"",INDEX(DATAS,AA5281+1)),INDEX(DATAS,AA5281+1)),"")</f>
        <v/>
      </c>
    </row>
    <row r="5282" customFormat="false" ht="15" hidden="false" customHeight="false" outlineLevel="0" collapsed="false">
      <c r="A5282" s="60" t="n">
        <v>46309</v>
      </c>
      <c r="B5282" s="0" t="n">
        <v>13</v>
      </c>
      <c r="C5282" s="0" t="n">
        <v>6994</v>
      </c>
      <c r="E5282" s="0" t="n">
        <v>0</v>
      </c>
      <c r="F5282" s="55" t="s">
        <v>1350</v>
      </c>
      <c r="I5282" s="55" t="s">
        <v>185</v>
      </c>
      <c r="U5282" s="0" t="n">
        <v>382</v>
      </c>
      <c r="V5282" s="0" t="n">
        <v>0</v>
      </c>
      <c r="X5282" s="55" t="n">
        <f aca="false">IF(I5282="Male",0,1)</f>
        <v>1</v>
      </c>
      <c r="Y5282" s="55" t="n">
        <f aca="false">IF(OR(I5282="DNB",I5282="Dry DNB"),1,0)</f>
        <v>0</v>
      </c>
      <c r="Z5282" s="0" t="str">
        <f aca="false">IF(ISNUMBER(W5282),A5282-W5282,"")</f>
        <v/>
      </c>
      <c r="AA5282" s="55" t="n">
        <f aca="false">MATCH(A5282,DATAS,0)</f>
        <v>1</v>
      </c>
      <c r="AB5282" s="55" t="n">
        <f aca="false">IF(AND(E5282&gt;0,OR(AND(B5282&gt;=1,B5282&lt;=6),B5282=10)),1,0)</f>
        <v>0</v>
      </c>
      <c r="AC5282" s="55" t="n">
        <f aca="false">IF(AND(E5282&gt;0,B5282=10),1,0)</f>
        <v>0</v>
      </c>
      <c r="AD5282" s="0" t="str">
        <f aca="false">IF(AND(C5281=C5282,AA5281=AA5282-1),AB5281,"")</f>
        <v/>
      </c>
      <c r="AE5282" s="0" t="str">
        <f aca="false">IF(AND(C5281=C5282,AA5281=AA5282-1),AC5281,"")</f>
        <v/>
      </c>
      <c r="AF5282" s="0" t="str">
        <f aca="false">IF(AA5282=1,"",IF(AND(AB5282=1,AD5282&lt;&gt;1),1,0))</f>
        <v/>
      </c>
      <c r="AG5282" s="0" t="str">
        <f aca="false">IF(AA5282=1,"",IF(AND(AC5282=1,AE5282&lt;&gt;1),1,0))</f>
        <v/>
      </c>
      <c r="AH5282" s="60" t="str">
        <f aca="false">IF(AND(E5282&gt;0,AA5282&lt;2,NOT(AND(C5283=C5282,AA5283=AA5282+1))),INDEX(DATAS,AA5282+1),"")</f>
        <v/>
      </c>
      <c r="AI5282" s="60" t="str">
        <f aca="false">IF(AND(AC5282=1,AA5282&lt;2),IF(AND(C5283=C5282,AA5283=AA5282+1),IF(AC5283=1,"",INDEX(DATAS,AA5282+1)),INDEX(DATAS,AA5282+1)),"")</f>
        <v/>
      </c>
    </row>
    <row r="5283" customFormat="false" ht="15" hidden="false" customHeight="false" outlineLevel="0" collapsed="false">
      <c r="A5283" s="60" t="n">
        <v>46310</v>
      </c>
      <c r="B5283" s="0" t="n">
        <v>13</v>
      </c>
      <c r="C5283" s="0" t="n">
        <v>6994</v>
      </c>
      <c r="E5283" s="0" t="n">
        <v>0</v>
      </c>
      <c r="F5283" s="55" t="s">
        <v>1350</v>
      </c>
      <c r="I5283" s="55" t="s">
        <v>185</v>
      </c>
      <c r="U5283" s="0" t="n">
        <v>383</v>
      </c>
      <c r="V5283" s="0" t="n">
        <v>0</v>
      </c>
      <c r="X5283" s="55" t="n">
        <f aca="false">IF(I5283="Male",0,1)</f>
        <v>1</v>
      </c>
      <c r="Y5283" s="55" t="n">
        <f aca="false">IF(OR(I5283="DNB",I5283="Dry DNB"),1,0)</f>
        <v>0</v>
      </c>
      <c r="Z5283" s="0" t="str">
        <f aca="false">IF(ISNUMBER(W5283),A5283-W5283,"")</f>
        <v/>
      </c>
      <c r="AA5283" s="55" t="n">
        <f aca="false">MATCH(A5283,DATAS,0)</f>
        <v>2</v>
      </c>
      <c r="AB5283" s="55" t="n">
        <f aca="false">IF(AND(E5283&gt;0,OR(AND(B5283&gt;=1,B5283&lt;=6),B5283=10)),1,0)</f>
        <v>0</v>
      </c>
      <c r="AC5283" s="55" t="n">
        <f aca="false">IF(AND(E5283&gt;0,B5283=10),1,0)</f>
        <v>0</v>
      </c>
      <c r="AD5283" s="55" t="n">
        <f aca="false">IF(AND(C5282=C5283,AA5282=AA5283-1),AB5282,"")</f>
        <v>0</v>
      </c>
      <c r="AE5283" s="55" t="n">
        <f aca="false">IF(AND(C5282=C5283,AA5282=AA5283-1),AC5282,"")</f>
        <v>0</v>
      </c>
      <c r="AF5283" s="55" t="n">
        <f aca="false">IF(AA5283=1,"",IF(AND(AB5283=1,AD5283&lt;&gt;1),1,0))</f>
        <v>0</v>
      </c>
      <c r="AG5283" s="55" t="n">
        <f aca="false">IF(AA5283=1,"",IF(AND(AC5283=1,AE5283&lt;&gt;1),1,0))</f>
        <v>0</v>
      </c>
      <c r="AH5283" s="60" t="str">
        <f aca="false">IF(AND(E5283&gt;0,AA5283&lt;2,NOT(AND(C5284=C5283,AA5284=AA5283+1))),INDEX(DATAS,AA5283+1),"")</f>
        <v/>
      </c>
      <c r="AI5283" s="60" t="str">
        <f aca="false">IF(AND(AC5283=1,AA5283&lt;2),IF(AND(C5284=C5283,AA5284=AA5283+1),IF(AC5284=1,"",INDEX(DATAS,AA5283+1)),INDEX(DATAS,AA5283+1)),"")</f>
        <v/>
      </c>
    </row>
    <row r="5284" customFormat="false" ht="15" hidden="false" customHeight="false" outlineLevel="0" collapsed="false">
      <c r="A5284" s="60" t="n">
        <v>46309</v>
      </c>
      <c r="B5284" s="0" t="n">
        <v>13</v>
      </c>
      <c r="C5284" s="0" t="n">
        <v>6995</v>
      </c>
      <c r="E5284" s="0" t="n">
        <v>0</v>
      </c>
      <c r="F5284" s="55" t="s">
        <v>1350</v>
      </c>
      <c r="I5284" s="55" t="s">
        <v>185</v>
      </c>
      <c r="U5284" s="0" t="n">
        <v>382</v>
      </c>
      <c r="V5284" s="0" t="n">
        <v>0</v>
      </c>
      <c r="X5284" s="55" t="n">
        <f aca="false">IF(I5284="Male",0,1)</f>
        <v>1</v>
      </c>
      <c r="Y5284" s="55" t="n">
        <f aca="false">IF(OR(I5284="DNB",I5284="Dry DNB"),1,0)</f>
        <v>0</v>
      </c>
      <c r="Z5284" s="0" t="str">
        <f aca="false">IF(ISNUMBER(W5284),A5284-W5284,"")</f>
        <v/>
      </c>
      <c r="AA5284" s="55" t="n">
        <f aca="false">MATCH(A5284,DATAS,0)</f>
        <v>1</v>
      </c>
      <c r="AB5284" s="55" t="n">
        <f aca="false">IF(AND(E5284&gt;0,OR(AND(B5284&gt;=1,B5284&lt;=6),B5284=10)),1,0)</f>
        <v>0</v>
      </c>
      <c r="AC5284" s="55" t="n">
        <f aca="false">IF(AND(E5284&gt;0,B5284=10),1,0)</f>
        <v>0</v>
      </c>
      <c r="AD5284" s="0" t="str">
        <f aca="false">IF(AND(C5283=C5284,AA5283=AA5284-1),AB5283,"")</f>
        <v/>
      </c>
      <c r="AE5284" s="0" t="str">
        <f aca="false">IF(AND(C5283=C5284,AA5283=AA5284-1),AC5283,"")</f>
        <v/>
      </c>
      <c r="AF5284" s="0" t="str">
        <f aca="false">IF(AA5284=1,"",IF(AND(AB5284=1,AD5284&lt;&gt;1),1,0))</f>
        <v/>
      </c>
      <c r="AG5284" s="0" t="str">
        <f aca="false">IF(AA5284=1,"",IF(AND(AC5284=1,AE5284&lt;&gt;1),1,0))</f>
        <v/>
      </c>
      <c r="AH5284" s="60" t="str">
        <f aca="false">IF(AND(E5284&gt;0,AA5284&lt;2,NOT(AND(C5285=C5284,AA5285=AA5284+1))),INDEX(DATAS,AA5284+1),"")</f>
        <v/>
      </c>
      <c r="AI5284" s="60" t="str">
        <f aca="false">IF(AND(AC5284=1,AA5284&lt;2),IF(AND(C5285=C5284,AA5285=AA5284+1),IF(AC5285=1,"",INDEX(DATAS,AA5284+1)),INDEX(DATAS,AA5284+1)),"")</f>
        <v/>
      </c>
    </row>
    <row r="5285" customFormat="false" ht="15" hidden="false" customHeight="false" outlineLevel="0" collapsed="false">
      <c r="A5285" s="60" t="n">
        <v>46310</v>
      </c>
      <c r="B5285" s="0" t="n">
        <v>13</v>
      </c>
      <c r="C5285" s="0" t="n">
        <v>6995</v>
      </c>
      <c r="E5285" s="0" t="n">
        <v>0</v>
      </c>
      <c r="F5285" s="55" t="s">
        <v>1350</v>
      </c>
      <c r="I5285" s="55" t="s">
        <v>185</v>
      </c>
      <c r="U5285" s="0" t="n">
        <v>383</v>
      </c>
      <c r="V5285" s="0" t="n">
        <v>0</v>
      </c>
      <c r="X5285" s="55" t="n">
        <f aca="false">IF(I5285="Male",0,1)</f>
        <v>1</v>
      </c>
      <c r="Y5285" s="55" t="n">
        <f aca="false">IF(OR(I5285="DNB",I5285="Dry DNB"),1,0)</f>
        <v>0</v>
      </c>
      <c r="Z5285" s="0" t="str">
        <f aca="false">IF(ISNUMBER(W5285),A5285-W5285,"")</f>
        <v/>
      </c>
      <c r="AA5285" s="55" t="n">
        <f aca="false">MATCH(A5285,DATAS,0)</f>
        <v>2</v>
      </c>
      <c r="AB5285" s="55" t="n">
        <f aca="false">IF(AND(E5285&gt;0,OR(AND(B5285&gt;=1,B5285&lt;=6),B5285=10)),1,0)</f>
        <v>0</v>
      </c>
      <c r="AC5285" s="55" t="n">
        <f aca="false">IF(AND(E5285&gt;0,B5285=10),1,0)</f>
        <v>0</v>
      </c>
      <c r="AD5285" s="55" t="n">
        <f aca="false">IF(AND(C5284=C5285,AA5284=AA5285-1),AB5284,"")</f>
        <v>0</v>
      </c>
      <c r="AE5285" s="55" t="n">
        <f aca="false">IF(AND(C5284=C5285,AA5284=AA5285-1),AC5284,"")</f>
        <v>0</v>
      </c>
      <c r="AF5285" s="55" t="n">
        <f aca="false">IF(AA5285=1,"",IF(AND(AB5285=1,AD5285&lt;&gt;1),1,0))</f>
        <v>0</v>
      </c>
      <c r="AG5285" s="55" t="n">
        <f aca="false">IF(AA5285=1,"",IF(AND(AC5285=1,AE5285&lt;&gt;1),1,0))</f>
        <v>0</v>
      </c>
      <c r="AH5285" s="60" t="str">
        <f aca="false">IF(AND(E5285&gt;0,AA5285&lt;2,NOT(AND(C5286=C5285,AA5286=AA5285+1))),INDEX(DATAS,AA5285+1),"")</f>
        <v/>
      </c>
      <c r="AI5285" s="60" t="str">
        <f aca="false">IF(AND(AC5285=1,AA5285&lt;2),IF(AND(C5286=C5285,AA5286=AA5285+1),IF(AC5286=1,"",INDEX(DATAS,AA5285+1)),INDEX(DATAS,AA5285+1)),"")</f>
        <v/>
      </c>
    </row>
    <row r="5286" customFormat="false" ht="15" hidden="false" customHeight="false" outlineLevel="0" collapsed="false">
      <c r="A5286" s="60" t="n">
        <v>46309</v>
      </c>
      <c r="B5286" s="0" t="n">
        <v>13</v>
      </c>
      <c r="C5286" s="0" t="n">
        <v>6996</v>
      </c>
      <c r="E5286" s="0" t="n">
        <v>0</v>
      </c>
      <c r="F5286" s="55" t="s">
        <v>1350</v>
      </c>
      <c r="I5286" s="55" t="s">
        <v>185</v>
      </c>
      <c r="U5286" s="0" t="n">
        <v>382</v>
      </c>
      <c r="V5286" s="0" t="n">
        <v>0</v>
      </c>
      <c r="X5286" s="55" t="n">
        <f aca="false">IF(I5286="Male",0,1)</f>
        <v>1</v>
      </c>
      <c r="Y5286" s="55" t="n">
        <f aca="false">IF(OR(I5286="DNB",I5286="Dry DNB"),1,0)</f>
        <v>0</v>
      </c>
      <c r="Z5286" s="0" t="str">
        <f aca="false">IF(ISNUMBER(W5286),A5286-W5286,"")</f>
        <v/>
      </c>
      <c r="AA5286" s="55" t="n">
        <f aca="false">MATCH(A5286,DATAS,0)</f>
        <v>1</v>
      </c>
      <c r="AB5286" s="55" t="n">
        <f aca="false">IF(AND(E5286&gt;0,OR(AND(B5286&gt;=1,B5286&lt;=6),B5286=10)),1,0)</f>
        <v>0</v>
      </c>
      <c r="AC5286" s="55" t="n">
        <f aca="false">IF(AND(E5286&gt;0,B5286=10),1,0)</f>
        <v>0</v>
      </c>
      <c r="AD5286" s="0" t="str">
        <f aca="false">IF(AND(C5285=C5286,AA5285=AA5286-1),AB5285,"")</f>
        <v/>
      </c>
      <c r="AE5286" s="0" t="str">
        <f aca="false">IF(AND(C5285=C5286,AA5285=AA5286-1),AC5285,"")</f>
        <v/>
      </c>
      <c r="AF5286" s="0" t="str">
        <f aca="false">IF(AA5286=1,"",IF(AND(AB5286=1,AD5286&lt;&gt;1),1,0))</f>
        <v/>
      </c>
      <c r="AG5286" s="0" t="str">
        <f aca="false">IF(AA5286=1,"",IF(AND(AC5286=1,AE5286&lt;&gt;1),1,0))</f>
        <v/>
      </c>
      <c r="AH5286" s="60" t="str">
        <f aca="false">IF(AND(E5286&gt;0,AA5286&lt;2,NOT(AND(C5287=C5286,AA5287=AA5286+1))),INDEX(DATAS,AA5286+1),"")</f>
        <v/>
      </c>
      <c r="AI5286" s="60" t="str">
        <f aca="false">IF(AND(AC5286=1,AA5286&lt;2),IF(AND(C5287=C5286,AA5287=AA5286+1),IF(AC5287=1,"",INDEX(DATAS,AA5286+1)),INDEX(DATAS,AA5286+1)),"")</f>
        <v/>
      </c>
    </row>
    <row r="5287" customFormat="false" ht="15" hidden="false" customHeight="false" outlineLevel="0" collapsed="false">
      <c r="A5287" s="60" t="n">
        <v>46310</v>
      </c>
      <c r="B5287" s="0" t="n">
        <v>13</v>
      </c>
      <c r="C5287" s="0" t="n">
        <v>6996</v>
      </c>
      <c r="E5287" s="0" t="n">
        <v>0</v>
      </c>
      <c r="F5287" s="55" t="s">
        <v>1350</v>
      </c>
      <c r="I5287" s="55" t="s">
        <v>185</v>
      </c>
      <c r="U5287" s="0" t="n">
        <v>383</v>
      </c>
      <c r="V5287" s="0" t="n">
        <v>0</v>
      </c>
      <c r="X5287" s="55" t="n">
        <f aca="false">IF(I5287="Male",0,1)</f>
        <v>1</v>
      </c>
      <c r="Y5287" s="55" t="n">
        <f aca="false">IF(OR(I5287="DNB",I5287="Dry DNB"),1,0)</f>
        <v>0</v>
      </c>
      <c r="Z5287" s="0" t="str">
        <f aca="false">IF(ISNUMBER(W5287),A5287-W5287,"")</f>
        <v/>
      </c>
      <c r="AA5287" s="55" t="n">
        <f aca="false">MATCH(A5287,DATAS,0)</f>
        <v>2</v>
      </c>
      <c r="AB5287" s="55" t="n">
        <f aca="false">IF(AND(E5287&gt;0,OR(AND(B5287&gt;=1,B5287&lt;=6),B5287=10)),1,0)</f>
        <v>0</v>
      </c>
      <c r="AC5287" s="55" t="n">
        <f aca="false">IF(AND(E5287&gt;0,B5287=10),1,0)</f>
        <v>0</v>
      </c>
      <c r="AD5287" s="55" t="n">
        <f aca="false">IF(AND(C5286=C5287,AA5286=AA5287-1),AB5286,"")</f>
        <v>0</v>
      </c>
      <c r="AE5287" s="55" t="n">
        <f aca="false">IF(AND(C5286=C5287,AA5286=AA5287-1),AC5286,"")</f>
        <v>0</v>
      </c>
      <c r="AF5287" s="55" t="n">
        <f aca="false">IF(AA5287=1,"",IF(AND(AB5287=1,AD5287&lt;&gt;1),1,0))</f>
        <v>0</v>
      </c>
      <c r="AG5287" s="55" t="n">
        <f aca="false">IF(AA5287=1,"",IF(AND(AC5287=1,AE5287&lt;&gt;1),1,0))</f>
        <v>0</v>
      </c>
      <c r="AH5287" s="60" t="str">
        <f aca="false">IF(AND(E5287&gt;0,AA5287&lt;2,NOT(AND(C5288=C5287,AA5288=AA5287+1))),INDEX(DATAS,AA5287+1),"")</f>
        <v/>
      </c>
      <c r="AI5287" s="60" t="str">
        <f aca="false">IF(AND(AC5287=1,AA5287&lt;2),IF(AND(C5288=C5287,AA5288=AA5287+1),IF(AC5288=1,"",INDEX(DATAS,AA5287+1)),INDEX(DATAS,AA5287+1)),"")</f>
        <v/>
      </c>
    </row>
    <row r="5288" customFormat="false" ht="15" hidden="false" customHeight="false" outlineLevel="0" collapsed="false">
      <c r="A5288" s="60" t="n">
        <v>46309</v>
      </c>
      <c r="B5288" s="0" t="n">
        <v>13</v>
      </c>
      <c r="C5288" s="0" t="n">
        <v>6997</v>
      </c>
      <c r="E5288" s="0" t="n">
        <v>0</v>
      </c>
      <c r="F5288" s="55" t="s">
        <v>1351</v>
      </c>
      <c r="I5288" s="55" t="s">
        <v>185</v>
      </c>
      <c r="U5288" s="0" t="n">
        <v>381</v>
      </c>
      <c r="V5288" s="0" t="n">
        <v>0</v>
      </c>
      <c r="X5288" s="55" t="n">
        <f aca="false">IF(I5288="Male",0,1)</f>
        <v>1</v>
      </c>
      <c r="Y5288" s="55" t="n">
        <f aca="false">IF(OR(I5288="DNB",I5288="Dry DNB"),1,0)</f>
        <v>0</v>
      </c>
      <c r="Z5288" s="0" t="str">
        <f aca="false">IF(ISNUMBER(W5288),A5288-W5288,"")</f>
        <v/>
      </c>
      <c r="AA5288" s="55" t="n">
        <f aca="false">MATCH(A5288,DATAS,0)</f>
        <v>1</v>
      </c>
      <c r="AB5288" s="55" t="n">
        <f aca="false">IF(AND(E5288&gt;0,OR(AND(B5288&gt;=1,B5288&lt;=6),B5288=10)),1,0)</f>
        <v>0</v>
      </c>
      <c r="AC5288" s="55" t="n">
        <f aca="false">IF(AND(E5288&gt;0,B5288=10),1,0)</f>
        <v>0</v>
      </c>
      <c r="AD5288" s="0" t="str">
        <f aca="false">IF(AND(C5287=C5288,AA5287=AA5288-1),AB5287,"")</f>
        <v/>
      </c>
      <c r="AE5288" s="0" t="str">
        <f aca="false">IF(AND(C5287=C5288,AA5287=AA5288-1),AC5287,"")</f>
        <v/>
      </c>
      <c r="AF5288" s="0" t="str">
        <f aca="false">IF(AA5288=1,"",IF(AND(AB5288=1,AD5288&lt;&gt;1),1,0))</f>
        <v/>
      </c>
      <c r="AG5288" s="0" t="str">
        <f aca="false">IF(AA5288=1,"",IF(AND(AC5288=1,AE5288&lt;&gt;1),1,0))</f>
        <v/>
      </c>
      <c r="AH5288" s="60" t="str">
        <f aca="false">IF(AND(E5288&gt;0,AA5288&lt;2,NOT(AND(C5289=C5288,AA5289=AA5288+1))),INDEX(DATAS,AA5288+1),"")</f>
        <v/>
      </c>
      <c r="AI5288" s="60" t="str">
        <f aca="false">IF(AND(AC5288=1,AA5288&lt;2),IF(AND(C5289=C5288,AA5289=AA5288+1),IF(AC5289=1,"",INDEX(DATAS,AA5288+1)),INDEX(DATAS,AA5288+1)),"")</f>
        <v/>
      </c>
    </row>
    <row r="5289" customFormat="false" ht="15" hidden="false" customHeight="false" outlineLevel="0" collapsed="false">
      <c r="A5289" s="60" t="n">
        <v>46310</v>
      </c>
      <c r="B5289" s="0" t="n">
        <v>13</v>
      </c>
      <c r="C5289" s="0" t="n">
        <v>6997</v>
      </c>
      <c r="E5289" s="0" t="n">
        <v>0</v>
      </c>
      <c r="F5289" s="55" t="s">
        <v>1351</v>
      </c>
      <c r="I5289" s="55" t="s">
        <v>185</v>
      </c>
      <c r="U5289" s="0" t="n">
        <v>382</v>
      </c>
      <c r="V5289" s="0" t="n">
        <v>0</v>
      </c>
      <c r="X5289" s="55" t="n">
        <f aca="false">IF(I5289="Male",0,1)</f>
        <v>1</v>
      </c>
      <c r="Y5289" s="55" t="n">
        <f aca="false">IF(OR(I5289="DNB",I5289="Dry DNB"),1,0)</f>
        <v>0</v>
      </c>
      <c r="Z5289" s="0" t="str">
        <f aca="false">IF(ISNUMBER(W5289),A5289-W5289,"")</f>
        <v/>
      </c>
      <c r="AA5289" s="55" t="n">
        <f aca="false">MATCH(A5289,DATAS,0)</f>
        <v>2</v>
      </c>
      <c r="AB5289" s="55" t="n">
        <f aca="false">IF(AND(E5289&gt;0,OR(AND(B5289&gt;=1,B5289&lt;=6),B5289=10)),1,0)</f>
        <v>0</v>
      </c>
      <c r="AC5289" s="55" t="n">
        <f aca="false">IF(AND(E5289&gt;0,B5289=10),1,0)</f>
        <v>0</v>
      </c>
      <c r="AD5289" s="55" t="n">
        <f aca="false">IF(AND(C5288=C5289,AA5288=AA5289-1),AB5288,"")</f>
        <v>0</v>
      </c>
      <c r="AE5289" s="55" t="n">
        <f aca="false">IF(AND(C5288=C5289,AA5288=AA5289-1),AC5288,"")</f>
        <v>0</v>
      </c>
      <c r="AF5289" s="55" t="n">
        <f aca="false">IF(AA5289=1,"",IF(AND(AB5289=1,AD5289&lt;&gt;1),1,0))</f>
        <v>0</v>
      </c>
      <c r="AG5289" s="55" t="n">
        <f aca="false">IF(AA5289=1,"",IF(AND(AC5289=1,AE5289&lt;&gt;1),1,0))</f>
        <v>0</v>
      </c>
      <c r="AH5289" s="60" t="str">
        <f aca="false">IF(AND(E5289&gt;0,AA5289&lt;2,NOT(AND(C5290=C5289,AA5290=AA5289+1))),INDEX(DATAS,AA5289+1),"")</f>
        <v/>
      </c>
      <c r="AI5289" s="60" t="str">
        <f aca="false">IF(AND(AC5289=1,AA5289&lt;2),IF(AND(C5290=C5289,AA5290=AA5289+1),IF(AC5290=1,"",INDEX(DATAS,AA5289+1)),INDEX(DATAS,AA5289+1)),"")</f>
        <v/>
      </c>
    </row>
    <row r="5290" customFormat="false" ht="15" hidden="false" customHeight="false" outlineLevel="0" collapsed="false">
      <c r="A5290" s="60" t="n">
        <v>46309</v>
      </c>
      <c r="B5290" s="0" t="n">
        <v>13</v>
      </c>
      <c r="C5290" s="0" t="n">
        <v>6998</v>
      </c>
      <c r="E5290" s="0" t="n">
        <v>0</v>
      </c>
      <c r="F5290" s="55" t="s">
        <v>1351</v>
      </c>
      <c r="I5290" s="55" t="s">
        <v>185</v>
      </c>
      <c r="U5290" s="0" t="n">
        <v>381</v>
      </c>
      <c r="V5290" s="0" t="n">
        <v>0</v>
      </c>
      <c r="X5290" s="55" t="n">
        <f aca="false">IF(I5290="Male",0,1)</f>
        <v>1</v>
      </c>
      <c r="Y5290" s="55" t="n">
        <f aca="false">IF(OR(I5290="DNB",I5290="Dry DNB"),1,0)</f>
        <v>0</v>
      </c>
      <c r="Z5290" s="0" t="str">
        <f aca="false">IF(ISNUMBER(W5290),A5290-W5290,"")</f>
        <v/>
      </c>
      <c r="AA5290" s="55" t="n">
        <f aca="false">MATCH(A5290,DATAS,0)</f>
        <v>1</v>
      </c>
      <c r="AB5290" s="55" t="n">
        <f aca="false">IF(AND(E5290&gt;0,OR(AND(B5290&gt;=1,B5290&lt;=6),B5290=10)),1,0)</f>
        <v>0</v>
      </c>
      <c r="AC5290" s="55" t="n">
        <f aca="false">IF(AND(E5290&gt;0,B5290=10),1,0)</f>
        <v>0</v>
      </c>
      <c r="AD5290" s="0" t="str">
        <f aca="false">IF(AND(C5289=C5290,AA5289=AA5290-1),AB5289,"")</f>
        <v/>
      </c>
      <c r="AE5290" s="0" t="str">
        <f aca="false">IF(AND(C5289=C5290,AA5289=AA5290-1),AC5289,"")</f>
        <v/>
      </c>
      <c r="AF5290" s="0" t="str">
        <f aca="false">IF(AA5290=1,"",IF(AND(AB5290=1,AD5290&lt;&gt;1),1,0))</f>
        <v/>
      </c>
      <c r="AG5290" s="0" t="str">
        <f aca="false">IF(AA5290=1,"",IF(AND(AC5290=1,AE5290&lt;&gt;1),1,0))</f>
        <v/>
      </c>
      <c r="AH5290" s="60" t="str">
        <f aca="false">IF(AND(E5290&gt;0,AA5290&lt;2,NOT(AND(C5291=C5290,AA5291=AA5290+1))),INDEX(DATAS,AA5290+1),"")</f>
        <v/>
      </c>
      <c r="AI5290" s="60" t="str">
        <f aca="false">IF(AND(AC5290=1,AA5290&lt;2),IF(AND(C5291=C5290,AA5291=AA5290+1),IF(AC5291=1,"",INDEX(DATAS,AA5290+1)),INDEX(DATAS,AA5290+1)),"")</f>
        <v/>
      </c>
    </row>
    <row r="5291" customFormat="false" ht="15" hidden="false" customHeight="false" outlineLevel="0" collapsed="false">
      <c r="A5291" s="60" t="n">
        <v>46310</v>
      </c>
      <c r="B5291" s="0" t="n">
        <v>13</v>
      </c>
      <c r="C5291" s="0" t="n">
        <v>6998</v>
      </c>
      <c r="E5291" s="0" t="n">
        <v>0</v>
      </c>
      <c r="F5291" s="55" t="s">
        <v>1351</v>
      </c>
      <c r="I5291" s="55" t="s">
        <v>185</v>
      </c>
      <c r="U5291" s="0" t="n">
        <v>382</v>
      </c>
      <c r="V5291" s="0" t="n">
        <v>0</v>
      </c>
      <c r="X5291" s="55" t="n">
        <f aca="false">IF(I5291="Male",0,1)</f>
        <v>1</v>
      </c>
      <c r="Y5291" s="55" t="n">
        <f aca="false">IF(OR(I5291="DNB",I5291="Dry DNB"),1,0)</f>
        <v>0</v>
      </c>
      <c r="Z5291" s="0" t="str">
        <f aca="false">IF(ISNUMBER(W5291),A5291-W5291,"")</f>
        <v/>
      </c>
      <c r="AA5291" s="55" t="n">
        <f aca="false">MATCH(A5291,DATAS,0)</f>
        <v>2</v>
      </c>
      <c r="AB5291" s="55" t="n">
        <f aca="false">IF(AND(E5291&gt;0,OR(AND(B5291&gt;=1,B5291&lt;=6),B5291=10)),1,0)</f>
        <v>0</v>
      </c>
      <c r="AC5291" s="55" t="n">
        <f aca="false">IF(AND(E5291&gt;0,B5291=10),1,0)</f>
        <v>0</v>
      </c>
      <c r="AD5291" s="55" t="n">
        <f aca="false">IF(AND(C5290=C5291,AA5290=AA5291-1),AB5290,"")</f>
        <v>0</v>
      </c>
      <c r="AE5291" s="55" t="n">
        <f aca="false">IF(AND(C5290=C5291,AA5290=AA5291-1),AC5290,"")</f>
        <v>0</v>
      </c>
      <c r="AF5291" s="55" t="n">
        <f aca="false">IF(AA5291=1,"",IF(AND(AB5291=1,AD5291&lt;&gt;1),1,0))</f>
        <v>0</v>
      </c>
      <c r="AG5291" s="55" t="n">
        <f aca="false">IF(AA5291=1,"",IF(AND(AC5291=1,AE5291&lt;&gt;1),1,0))</f>
        <v>0</v>
      </c>
      <c r="AH5291" s="60" t="str">
        <f aca="false">IF(AND(E5291&gt;0,AA5291&lt;2,NOT(AND(C5292=C5291,AA5292=AA5291+1))),INDEX(DATAS,AA5291+1),"")</f>
        <v/>
      </c>
      <c r="AI5291" s="60" t="str">
        <f aca="false">IF(AND(AC5291=1,AA5291&lt;2),IF(AND(C5292=C5291,AA5292=AA5291+1),IF(AC5292=1,"",INDEX(DATAS,AA5291+1)),INDEX(DATAS,AA5291+1)),"")</f>
        <v/>
      </c>
    </row>
    <row r="5292" customFormat="false" ht="15" hidden="false" customHeight="false" outlineLevel="0" collapsed="false">
      <c r="A5292" s="60" t="n">
        <v>46309</v>
      </c>
      <c r="B5292" s="0" t="n">
        <v>13</v>
      </c>
      <c r="C5292" s="0" t="n">
        <v>6999</v>
      </c>
      <c r="E5292" s="0" t="n">
        <v>0</v>
      </c>
      <c r="F5292" s="55" t="s">
        <v>1352</v>
      </c>
      <c r="I5292" s="55" t="s">
        <v>185</v>
      </c>
      <c r="U5292" s="0" t="n">
        <v>379</v>
      </c>
      <c r="V5292" s="0" t="n">
        <v>0</v>
      </c>
      <c r="X5292" s="55" t="n">
        <f aca="false">IF(I5292="Male",0,1)</f>
        <v>1</v>
      </c>
      <c r="Y5292" s="55" t="n">
        <f aca="false">IF(OR(I5292="DNB",I5292="Dry DNB"),1,0)</f>
        <v>0</v>
      </c>
      <c r="Z5292" s="0" t="str">
        <f aca="false">IF(ISNUMBER(W5292),A5292-W5292,"")</f>
        <v/>
      </c>
      <c r="AA5292" s="55" t="n">
        <f aca="false">MATCH(A5292,DATAS,0)</f>
        <v>1</v>
      </c>
      <c r="AB5292" s="55" t="n">
        <f aca="false">IF(AND(E5292&gt;0,OR(AND(B5292&gt;=1,B5292&lt;=6),B5292=10)),1,0)</f>
        <v>0</v>
      </c>
      <c r="AC5292" s="55" t="n">
        <f aca="false">IF(AND(E5292&gt;0,B5292=10),1,0)</f>
        <v>0</v>
      </c>
      <c r="AD5292" s="0" t="str">
        <f aca="false">IF(AND(C5291=C5292,AA5291=AA5292-1),AB5291,"")</f>
        <v/>
      </c>
      <c r="AE5292" s="0" t="str">
        <f aca="false">IF(AND(C5291=C5292,AA5291=AA5292-1),AC5291,"")</f>
        <v/>
      </c>
      <c r="AF5292" s="0" t="str">
        <f aca="false">IF(AA5292=1,"",IF(AND(AB5292=1,AD5292&lt;&gt;1),1,0))</f>
        <v/>
      </c>
      <c r="AG5292" s="0" t="str">
        <f aca="false">IF(AA5292=1,"",IF(AND(AC5292=1,AE5292&lt;&gt;1),1,0))</f>
        <v/>
      </c>
      <c r="AH5292" s="60" t="str">
        <f aca="false">IF(AND(E5292&gt;0,AA5292&lt;2,NOT(AND(C5293=C5292,AA5293=AA5292+1))),INDEX(DATAS,AA5292+1),"")</f>
        <v/>
      </c>
      <c r="AI5292" s="60" t="str">
        <f aca="false">IF(AND(AC5292=1,AA5292&lt;2),IF(AND(C5293=C5292,AA5293=AA5292+1),IF(AC5293=1,"",INDEX(DATAS,AA5292+1)),INDEX(DATAS,AA5292+1)),"")</f>
        <v/>
      </c>
    </row>
    <row r="5293" customFormat="false" ht="15" hidden="false" customHeight="false" outlineLevel="0" collapsed="false">
      <c r="A5293" s="60" t="n">
        <v>46310</v>
      </c>
      <c r="B5293" s="0" t="n">
        <v>13</v>
      </c>
      <c r="C5293" s="0" t="n">
        <v>6999</v>
      </c>
      <c r="E5293" s="0" t="n">
        <v>0</v>
      </c>
      <c r="F5293" s="55" t="s">
        <v>1352</v>
      </c>
      <c r="I5293" s="55" t="s">
        <v>185</v>
      </c>
      <c r="U5293" s="0" t="n">
        <v>380</v>
      </c>
      <c r="V5293" s="0" t="n">
        <v>0</v>
      </c>
      <c r="X5293" s="55" t="n">
        <f aca="false">IF(I5293="Male",0,1)</f>
        <v>1</v>
      </c>
      <c r="Y5293" s="55" t="n">
        <f aca="false">IF(OR(I5293="DNB",I5293="Dry DNB"),1,0)</f>
        <v>0</v>
      </c>
      <c r="Z5293" s="0" t="str">
        <f aca="false">IF(ISNUMBER(W5293),A5293-W5293,"")</f>
        <v/>
      </c>
      <c r="AA5293" s="55" t="n">
        <f aca="false">MATCH(A5293,DATAS,0)</f>
        <v>2</v>
      </c>
      <c r="AB5293" s="55" t="n">
        <f aca="false">IF(AND(E5293&gt;0,OR(AND(B5293&gt;=1,B5293&lt;=6),B5293=10)),1,0)</f>
        <v>0</v>
      </c>
      <c r="AC5293" s="55" t="n">
        <f aca="false">IF(AND(E5293&gt;0,B5293=10),1,0)</f>
        <v>0</v>
      </c>
      <c r="AD5293" s="55" t="n">
        <f aca="false">IF(AND(C5292=C5293,AA5292=AA5293-1),AB5292,"")</f>
        <v>0</v>
      </c>
      <c r="AE5293" s="55" t="n">
        <f aca="false">IF(AND(C5292=C5293,AA5292=AA5293-1),AC5292,"")</f>
        <v>0</v>
      </c>
      <c r="AF5293" s="55" t="n">
        <f aca="false">IF(AA5293=1,"",IF(AND(AB5293=1,AD5293&lt;&gt;1),1,0))</f>
        <v>0</v>
      </c>
      <c r="AG5293" s="55" t="n">
        <f aca="false">IF(AA5293=1,"",IF(AND(AC5293=1,AE5293&lt;&gt;1),1,0))</f>
        <v>0</v>
      </c>
      <c r="AH5293" s="60" t="str">
        <f aca="false">IF(AND(E5293&gt;0,AA5293&lt;2,NOT(AND(C5294=C5293,AA5294=AA5293+1))),INDEX(DATAS,AA5293+1),"")</f>
        <v/>
      </c>
      <c r="AI5293" s="60" t="str">
        <f aca="false">IF(AND(AC5293=1,AA5293&lt;2),IF(AND(C5294=C5293,AA5294=AA5293+1),IF(AC5294=1,"",INDEX(DATAS,AA5293+1)),INDEX(DATAS,AA5293+1)),"")</f>
        <v/>
      </c>
    </row>
    <row r="5294" customFormat="false" ht="15" hidden="false" customHeight="false" outlineLevel="0" collapsed="false">
      <c r="A5294" s="60" t="n">
        <v>46309</v>
      </c>
      <c r="B5294" s="0" t="n">
        <v>13</v>
      </c>
      <c r="C5294" s="0" t="n">
        <v>7000</v>
      </c>
      <c r="E5294" s="0" t="n">
        <v>0</v>
      </c>
      <c r="F5294" s="55" t="s">
        <v>1352</v>
      </c>
      <c r="I5294" s="55" t="s">
        <v>185</v>
      </c>
      <c r="U5294" s="0" t="n">
        <v>379</v>
      </c>
      <c r="V5294" s="0" t="n">
        <v>0</v>
      </c>
      <c r="X5294" s="55" t="n">
        <f aca="false">IF(I5294="Male",0,1)</f>
        <v>1</v>
      </c>
      <c r="Y5294" s="55" t="n">
        <f aca="false">IF(OR(I5294="DNB",I5294="Dry DNB"),1,0)</f>
        <v>0</v>
      </c>
      <c r="Z5294" s="0" t="str">
        <f aca="false">IF(ISNUMBER(W5294),A5294-W5294,"")</f>
        <v/>
      </c>
      <c r="AA5294" s="55" t="n">
        <f aca="false">MATCH(A5294,DATAS,0)</f>
        <v>1</v>
      </c>
      <c r="AB5294" s="55" t="n">
        <f aca="false">IF(AND(E5294&gt;0,OR(AND(B5294&gt;=1,B5294&lt;=6),B5294=10)),1,0)</f>
        <v>0</v>
      </c>
      <c r="AC5294" s="55" t="n">
        <f aca="false">IF(AND(E5294&gt;0,B5294=10),1,0)</f>
        <v>0</v>
      </c>
      <c r="AD5294" s="0" t="str">
        <f aca="false">IF(AND(C5293=C5294,AA5293=AA5294-1),AB5293,"")</f>
        <v/>
      </c>
      <c r="AE5294" s="0" t="str">
        <f aca="false">IF(AND(C5293=C5294,AA5293=AA5294-1),AC5293,"")</f>
        <v/>
      </c>
      <c r="AF5294" s="0" t="str">
        <f aca="false">IF(AA5294=1,"",IF(AND(AB5294=1,AD5294&lt;&gt;1),1,0))</f>
        <v/>
      </c>
      <c r="AG5294" s="0" t="str">
        <f aca="false">IF(AA5294=1,"",IF(AND(AC5294=1,AE5294&lt;&gt;1),1,0))</f>
        <v/>
      </c>
      <c r="AH5294" s="60" t="str">
        <f aca="false">IF(AND(E5294&gt;0,AA5294&lt;2,NOT(AND(C5295=C5294,AA5295=AA5294+1))),INDEX(DATAS,AA5294+1),"")</f>
        <v/>
      </c>
      <c r="AI5294" s="60" t="str">
        <f aca="false">IF(AND(AC5294=1,AA5294&lt;2),IF(AND(C5295=C5294,AA5295=AA5294+1),IF(AC5295=1,"",INDEX(DATAS,AA5294+1)),INDEX(DATAS,AA5294+1)),"")</f>
        <v/>
      </c>
    </row>
    <row r="5295" customFormat="false" ht="15" hidden="false" customHeight="false" outlineLevel="0" collapsed="false">
      <c r="A5295" s="60" t="n">
        <v>46310</v>
      </c>
      <c r="B5295" s="0" t="n">
        <v>13</v>
      </c>
      <c r="C5295" s="0" t="n">
        <v>7000</v>
      </c>
      <c r="E5295" s="0" t="n">
        <v>0</v>
      </c>
      <c r="F5295" s="55" t="s">
        <v>1352</v>
      </c>
      <c r="I5295" s="55" t="s">
        <v>185</v>
      </c>
      <c r="U5295" s="0" t="n">
        <v>380</v>
      </c>
      <c r="V5295" s="0" t="n">
        <v>0</v>
      </c>
      <c r="X5295" s="55" t="n">
        <f aca="false">IF(I5295="Male",0,1)</f>
        <v>1</v>
      </c>
      <c r="Y5295" s="55" t="n">
        <f aca="false">IF(OR(I5295="DNB",I5295="Dry DNB"),1,0)</f>
        <v>0</v>
      </c>
      <c r="Z5295" s="0" t="str">
        <f aca="false">IF(ISNUMBER(W5295),A5295-W5295,"")</f>
        <v/>
      </c>
      <c r="AA5295" s="55" t="n">
        <f aca="false">MATCH(A5295,DATAS,0)</f>
        <v>2</v>
      </c>
      <c r="AB5295" s="55" t="n">
        <f aca="false">IF(AND(E5295&gt;0,OR(AND(B5295&gt;=1,B5295&lt;=6),B5295=10)),1,0)</f>
        <v>0</v>
      </c>
      <c r="AC5295" s="55" t="n">
        <f aca="false">IF(AND(E5295&gt;0,B5295=10),1,0)</f>
        <v>0</v>
      </c>
      <c r="AD5295" s="55" t="n">
        <f aca="false">IF(AND(C5294=C5295,AA5294=AA5295-1),AB5294,"")</f>
        <v>0</v>
      </c>
      <c r="AE5295" s="55" t="n">
        <f aca="false">IF(AND(C5294=C5295,AA5294=AA5295-1),AC5294,"")</f>
        <v>0</v>
      </c>
      <c r="AF5295" s="55" t="n">
        <f aca="false">IF(AA5295=1,"",IF(AND(AB5295=1,AD5295&lt;&gt;1),1,0))</f>
        <v>0</v>
      </c>
      <c r="AG5295" s="55" t="n">
        <f aca="false">IF(AA5295=1,"",IF(AND(AC5295=1,AE5295&lt;&gt;1),1,0))</f>
        <v>0</v>
      </c>
      <c r="AH5295" s="60" t="str">
        <f aca="false">IF(AND(E5295&gt;0,AA5295&lt;2,NOT(AND(C5296=C5295,AA5296=AA5295+1))),INDEX(DATAS,AA5295+1),"")</f>
        <v/>
      </c>
      <c r="AI5295" s="60" t="str">
        <f aca="false">IF(AND(AC5295=1,AA5295&lt;2),IF(AND(C5296=C5295,AA5296=AA5295+1),IF(AC5296=1,"",INDEX(DATAS,AA5295+1)),INDEX(DATAS,AA5295+1)),"")</f>
        <v/>
      </c>
    </row>
    <row r="5296" customFormat="false" ht="15" hidden="false" customHeight="false" outlineLevel="0" collapsed="false">
      <c r="A5296" s="60" t="n">
        <v>46309</v>
      </c>
      <c r="B5296" s="0" t="n">
        <v>13</v>
      </c>
      <c r="C5296" s="0" t="n">
        <v>7001</v>
      </c>
      <c r="E5296" s="0" t="n">
        <v>0</v>
      </c>
      <c r="F5296" s="55" t="s">
        <v>1352</v>
      </c>
      <c r="I5296" s="55" t="s">
        <v>185</v>
      </c>
      <c r="U5296" s="0" t="n">
        <v>379</v>
      </c>
      <c r="V5296" s="0" t="n">
        <v>0</v>
      </c>
      <c r="X5296" s="55" t="n">
        <f aca="false">IF(I5296="Male",0,1)</f>
        <v>1</v>
      </c>
      <c r="Y5296" s="55" t="n">
        <f aca="false">IF(OR(I5296="DNB",I5296="Dry DNB"),1,0)</f>
        <v>0</v>
      </c>
      <c r="Z5296" s="0" t="str">
        <f aca="false">IF(ISNUMBER(W5296),A5296-W5296,"")</f>
        <v/>
      </c>
      <c r="AA5296" s="55" t="n">
        <f aca="false">MATCH(A5296,DATAS,0)</f>
        <v>1</v>
      </c>
      <c r="AB5296" s="55" t="n">
        <f aca="false">IF(AND(E5296&gt;0,OR(AND(B5296&gt;=1,B5296&lt;=6),B5296=10)),1,0)</f>
        <v>0</v>
      </c>
      <c r="AC5296" s="55" t="n">
        <f aca="false">IF(AND(E5296&gt;0,B5296=10),1,0)</f>
        <v>0</v>
      </c>
      <c r="AD5296" s="0" t="str">
        <f aca="false">IF(AND(C5295=C5296,AA5295=AA5296-1),AB5295,"")</f>
        <v/>
      </c>
      <c r="AE5296" s="0" t="str">
        <f aca="false">IF(AND(C5295=C5296,AA5295=AA5296-1),AC5295,"")</f>
        <v/>
      </c>
      <c r="AF5296" s="0" t="str">
        <f aca="false">IF(AA5296=1,"",IF(AND(AB5296=1,AD5296&lt;&gt;1),1,0))</f>
        <v/>
      </c>
      <c r="AG5296" s="0" t="str">
        <f aca="false">IF(AA5296=1,"",IF(AND(AC5296=1,AE5296&lt;&gt;1),1,0))</f>
        <v/>
      </c>
      <c r="AH5296" s="60" t="str">
        <f aca="false">IF(AND(E5296&gt;0,AA5296&lt;2,NOT(AND(C5297=C5296,AA5297=AA5296+1))),INDEX(DATAS,AA5296+1),"")</f>
        <v/>
      </c>
      <c r="AI5296" s="60" t="str">
        <f aca="false">IF(AND(AC5296=1,AA5296&lt;2),IF(AND(C5297=C5296,AA5297=AA5296+1),IF(AC5297=1,"",INDEX(DATAS,AA5296+1)),INDEX(DATAS,AA5296+1)),"")</f>
        <v/>
      </c>
    </row>
    <row r="5297" customFormat="false" ht="15" hidden="false" customHeight="false" outlineLevel="0" collapsed="false">
      <c r="A5297" s="60" t="n">
        <v>46310</v>
      </c>
      <c r="B5297" s="0" t="n">
        <v>13</v>
      </c>
      <c r="C5297" s="0" t="n">
        <v>7001</v>
      </c>
      <c r="E5297" s="0" t="n">
        <v>0</v>
      </c>
      <c r="F5297" s="55" t="s">
        <v>1352</v>
      </c>
      <c r="I5297" s="55" t="s">
        <v>185</v>
      </c>
      <c r="U5297" s="0" t="n">
        <v>380</v>
      </c>
      <c r="V5297" s="0" t="n">
        <v>0</v>
      </c>
      <c r="X5297" s="55" t="n">
        <f aca="false">IF(I5297="Male",0,1)</f>
        <v>1</v>
      </c>
      <c r="Y5297" s="55" t="n">
        <f aca="false">IF(OR(I5297="DNB",I5297="Dry DNB"),1,0)</f>
        <v>0</v>
      </c>
      <c r="Z5297" s="0" t="str">
        <f aca="false">IF(ISNUMBER(W5297),A5297-W5297,"")</f>
        <v/>
      </c>
      <c r="AA5297" s="55" t="n">
        <f aca="false">MATCH(A5297,DATAS,0)</f>
        <v>2</v>
      </c>
      <c r="AB5297" s="55" t="n">
        <f aca="false">IF(AND(E5297&gt;0,OR(AND(B5297&gt;=1,B5297&lt;=6),B5297=10)),1,0)</f>
        <v>0</v>
      </c>
      <c r="AC5297" s="55" t="n">
        <f aca="false">IF(AND(E5297&gt;0,B5297=10),1,0)</f>
        <v>0</v>
      </c>
      <c r="AD5297" s="55" t="n">
        <f aca="false">IF(AND(C5296=C5297,AA5296=AA5297-1),AB5296,"")</f>
        <v>0</v>
      </c>
      <c r="AE5297" s="55" t="n">
        <f aca="false">IF(AND(C5296=C5297,AA5296=AA5297-1),AC5296,"")</f>
        <v>0</v>
      </c>
      <c r="AF5297" s="55" t="n">
        <f aca="false">IF(AA5297=1,"",IF(AND(AB5297=1,AD5297&lt;&gt;1),1,0))</f>
        <v>0</v>
      </c>
      <c r="AG5297" s="55" t="n">
        <f aca="false">IF(AA5297=1,"",IF(AND(AC5297=1,AE5297&lt;&gt;1),1,0))</f>
        <v>0</v>
      </c>
      <c r="AH5297" s="60" t="str">
        <f aca="false">IF(AND(E5297&gt;0,AA5297&lt;2,NOT(AND(C5298=C5297,AA5298=AA5297+1))),INDEX(DATAS,AA5297+1),"")</f>
        <v/>
      </c>
      <c r="AI5297" s="60" t="str">
        <f aca="false">IF(AND(AC5297=1,AA5297&lt;2),IF(AND(C5298=C5297,AA5298=AA5297+1),IF(AC5298=1,"",INDEX(DATAS,AA5297+1)),INDEX(DATAS,AA5297+1)),"")</f>
        <v/>
      </c>
    </row>
    <row r="5298" customFormat="false" ht="15" hidden="false" customHeight="false" outlineLevel="0" collapsed="false">
      <c r="A5298" s="60" t="n">
        <v>46309</v>
      </c>
      <c r="B5298" s="0" t="n">
        <v>13</v>
      </c>
      <c r="C5298" s="0" t="n">
        <v>7002</v>
      </c>
      <c r="E5298" s="0" t="n">
        <v>0</v>
      </c>
      <c r="F5298" s="55" t="s">
        <v>1352</v>
      </c>
      <c r="I5298" s="55" t="s">
        <v>185</v>
      </c>
      <c r="U5298" s="0" t="n">
        <v>379</v>
      </c>
      <c r="V5298" s="0" t="n">
        <v>0</v>
      </c>
      <c r="X5298" s="55" t="n">
        <f aca="false">IF(I5298="Male",0,1)</f>
        <v>1</v>
      </c>
      <c r="Y5298" s="55" t="n">
        <f aca="false">IF(OR(I5298="DNB",I5298="Dry DNB"),1,0)</f>
        <v>0</v>
      </c>
      <c r="Z5298" s="0" t="str">
        <f aca="false">IF(ISNUMBER(W5298),A5298-W5298,"")</f>
        <v/>
      </c>
      <c r="AA5298" s="55" t="n">
        <f aca="false">MATCH(A5298,DATAS,0)</f>
        <v>1</v>
      </c>
      <c r="AB5298" s="55" t="n">
        <f aca="false">IF(AND(E5298&gt;0,OR(AND(B5298&gt;=1,B5298&lt;=6),B5298=10)),1,0)</f>
        <v>0</v>
      </c>
      <c r="AC5298" s="55" t="n">
        <f aca="false">IF(AND(E5298&gt;0,B5298=10),1,0)</f>
        <v>0</v>
      </c>
      <c r="AD5298" s="0" t="str">
        <f aca="false">IF(AND(C5297=C5298,AA5297=AA5298-1),AB5297,"")</f>
        <v/>
      </c>
      <c r="AE5298" s="0" t="str">
        <f aca="false">IF(AND(C5297=C5298,AA5297=AA5298-1),AC5297,"")</f>
        <v/>
      </c>
      <c r="AF5298" s="0" t="str">
        <f aca="false">IF(AA5298=1,"",IF(AND(AB5298=1,AD5298&lt;&gt;1),1,0))</f>
        <v/>
      </c>
      <c r="AG5298" s="0" t="str">
        <f aca="false">IF(AA5298=1,"",IF(AND(AC5298=1,AE5298&lt;&gt;1),1,0))</f>
        <v/>
      </c>
      <c r="AH5298" s="60" t="str">
        <f aca="false">IF(AND(E5298&gt;0,AA5298&lt;2,NOT(AND(C5299=C5298,AA5299=AA5298+1))),INDEX(DATAS,AA5298+1),"")</f>
        <v/>
      </c>
      <c r="AI5298" s="60" t="str">
        <f aca="false">IF(AND(AC5298=1,AA5298&lt;2),IF(AND(C5299=C5298,AA5299=AA5298+1),IF(AC5299=1,"",INDEX(DATAS,AA5298+1)),INDEX(DATAS,AA5298+1)),"")</f>
        <v/>
      </c>
    </row>
    <row r="5299" customFormat="false" ht="15" hidden="false" customHeight="false" outlineLevel="0" collapsed="false">
      <c r="A5299" s="60" t="n">
        <v>46310</v>
      </c>
      <c r="B5299" s="0" t="n">
        <v>13</v>
      </c>
      <c r="C5299" s="0" t="n">
        <v>7002</v>
      </c>
      <c r="E5299" s="0" t="n">
        <v>0</v>
      </c>
      <c r="F5299" s="55" t="s">
        <v>1352</v>
      </c>
      <c r="I5299" s="55" t="s">
        <v>185</v>
      </c>
      <c r="U5299" s="0" t="n">
        <v>380</v>
      </c>
      <c r="V5299" s="0" t="n">
        <v>0</v>
      </c>
      <c r="X5299" s="55" t="n">
        <f aca="false">IF(I5299="Male",0,1)</f>
        <v>1</v>
      </c>
      <c r="Y5299" s="55" t="n">
        <f aca="false">IF(OR(I5299="DNB",I5299="Dry DNB"),1,0)</f>
        <v>0</v>
      </c>
      <c r="Z5299" s="0" t="str">
        <f aca="false">IF(ISNUMBER(W5299),A5299-W5299,"")</f>
        <v/>
      </c>
      <c r="AA5299" s="55" t="n">
        <f aca="false">MATCH(A5299,DATAS,0)</f>
        <v>2</v>
      </c>
      <c r="AB5299" s="55" t="n">
        <f aca="false">IF(AND(E5299&gt;0,OR(AND(B5299&gt;=1,B5299&lt;=6),B5299=10)),1,0)</f>
        <v>0</v>
      </c>
      <c r="AC5299" s="55" t="n">
        <f aca="false">IF(AND(E5299&gt;0,B5299=10),1,0)</f>
        <v>0</v>
      </c>
      <c r="AD5299" s="55" t="n">
        <f aca="false">IF(AND(C5298=C5299,AA5298=AA5299-1),AB5298,"")</f>
        <v>0</v>
      </c>
      <c r="AE5299" s="55" t="n">
        <f aca="false">IF(AND(C5298=C5299,AA5298=AA5299-1),AC5298,"")</f>
        <v>0</v>
      </c>
      <c r="AF5299" s="55" t="n">
        <f aca="false">IF(AA5299=1,"",IF(AND(AB5299=1,AD5299&lt;&gt;1),1,0))</f>
        <v>0</v>
      </c>
      <c r="AG5299" s="55" t="n">
        <f aca="false">IF(AA5299=1,"",IF(AND(AC5299=1,AE5299&lt;&gt;1),1,0))</f>
        <v>0</v>
      </c>
      <c r="AH5299" s="60" t="str">
        <f aca="false">IF(AND(E5299&gt;0,AA5299&lt;2,NOT(AND(C5300=C5299,AA5300=AA5299+1))),INDEX(DATAS,AA5299+1),"")</f>
        <v/>
      </c>
      <c r="AI5299" s="60" t="str">
        <f aca="false">IF(AND(AC5299=1,AA5299&lt;2),IF(AND(C5300=C5299,AA5300=AA5299+1),IF(AC5300=1,"",INDEX(DATAS,AA5299+1)),INDEX(DATAS,AA5299+1)),"")</f>
        <v/>
      </c>
    </row>
    <row r="5300" customFormat="false" ht="15" hidden="false" customHeight="false" outlineLevel="0" collapsed="false">
      <c r="A5300" s="60" t="n">
        <v>46309</v>
      </c>
      <c r="B5300" s="0" t="n">
        <v>13</v>
      </c>
      <c r="C5300" s="0" t="n">
        <v>7003</v>
      </c>
      <c r="E5300" s="0" t="n">
        <v>0</v>
      </c>
      <c r="F5300" s="55" t="s">
        <v>1352</v>
      </c>
      <c r="I5300" s="55" t="s">
        <v>185</v>
      </c>
      <c r="U5300" s="0" t="n">
        <v>379</v>
      </c>
      <c r="V5300" s="0" t="n">
        <v>0</v>
      </c>
      <c r="X5300" s="55" t="n">
        <f aca="false">IF(I5300="Male",0,1)</f>
        <v>1</v>
      </c>
      <c r="Y5300" s="55" t="n">
        <f aca="false">IF(OR(I5300="DNB",I5300="Dry DNB"),1,0)</f>
        <v>0</v>
      </c>
      <c r="Z5300" s="0" t="str">
        <f aca="false">IF(ISNUMBER(W5300),A5300-W5300,"")</f>
        <v/>
      </c>
      <c r="AA5300" s="55" t="n">
        <f aca="false">MATCH(A5300,DATAS,0)</f>
        <v>1</v>
      </c>
      <c r="AB5300" s="55" t="n">
        <f aca="false">IF(AND(E5300&gt;0,OR(AND(B5300&gt;=1,B5300&lt;=6),B5300=10)),1,0)</f>
        <v>0</v>
      </c>
      <c r="AC5300" s="55" t="n">
        <f aca="false">IF(AND(E5300&gt;0,B5300=10),1,0)</f>
        <v>0</v>
      </c>
      <c r="AD5300" s="0" t="str">
        <f aca="false">IF(AND(C5299=C5300,AA5299=AA5300-1),AB5299,"")</f>
        <v/>
      </c>
      <c r="AE5300" s="0" t="str">
        <f aca="false">IF(AND(C5299=C5300,AA5299=AA5300-1),AC5299,"")</f>
        <v/>
      </c>
      <c r="AF5300" s="0" t="str">
        <f aca="false">IF(AA5300=1,"",IF(AND(AB5300=1,AD5300&lt;&gt;1),1,0))</f>
        <v/>
      </c>
      <c r="AG5300" s="0" t="str">
        <f aca="false">IF(AA5300=1,"",IF(AND(AC5300=1,AE5300&lt;&gt;1),1,0))</f>
        <v/>
      </c>
      <c r="AH5300" s="60" t="str">
        <f aca="false">IF(AND(E5300&gt;0,AA5300&lt;2,NOT(AND(C5301=C5300,AA5301=AA5300+1))),INDEX(DATAS,AA5300+1),"")</f>
        <v/>
      </c>
      <c r="AI5300" s="60" t="str">
        <f aca="false">IF(AND(AC5300=1,AA5300&lt;2),IF(AND(C5301=C5300,AA5301=AA5300+1),IF(AC5301=1,"",INDEX(DATAS,AA5300+1)),INDEX(DATAS,AA5300+1)),"")</f>
        <v/>
      </c>
    </row>
    <row r="5301" customFormat="false" ht="15" hidden="false" customHeight="false" outlineLevel="0" collapsed="false">
      <c r="A5301" s="60" t="n">
        <v>46310</v>
      </c>
      <c r="B5301" s="0" t="n">
        <v>13</v>
      </c>
      <c r="C5301" s="0" t="n">
        <v>7003</v>
      </c>
      <c r="E5301" s="0" t="n">
        <v>0</v>
      </c>
      <c r="F5301" s="55" t="s">
        <v>1352</v>
      </c>
      <c r="I5301" s="55" t="s">
        <v>185</v>
      </c>
      <c r="U5301" s="0" t="n">
        <v>380</v>
      </c>
      <c r="V5301" s="0" t="n">
        <v>0</v>
      </c>
      <c r="X5301" s="55" t="n">
        <f aca="false">IF(I5301="Male",0,1)</f>
        <v>1</v>
      </c>
      <c r="Y5301" s="55" t="n">
        <f aca="false">IF(OR(I5301="DNB",I5301="Dry DNB"),1,0)</f>
        <v>0</v>
      </c>
      <c r="Z5301" s="0" t="str">
        <f aca="false">IF(ISNUMBER(W5301),A5301-W5301,"")</f>
        <v/>
      </c>
      <c r="AA5301" s="55" t="n">
        <f aca="false">MATCH(A5301,DATAS,0)</f>
        <v>2</v>
      </c>
      <c r="AB5301" s="55" t="n">
        <f aca="false">IF(AND(E5301&gt;0,OR(AND(B5301&gt;=1,B5301&lt;=6),B5301=10)),1,0)</f>
        <v>0</v>
      </c>
      <c r="AC5301" s="55" t="n">
        <f aca="false">IF(AND(E5301&gt;0,B5301=10),1,0)</f>
        <v>0</v>
      </c>
      <c r="AD5301" s="55" t="n">
        <f aca="false">IF(AND(C5300=C5301,AA5300=AA5301-1),AB5300,"")</f>
        <v>0</v>
      </c>
      <c r="AE5301" s="55" t="n">
        <f aca="false">IF(AND(C5300=C5301,AA5300=AA5301-1),AC5300,"")</f>
        <v>0</v>
      </c>
      <c r="AF5301" s="55" t="n">
        <f aca="false">IF(AA5301=1,"",IF(AND(AB5301=1,AD5301&lt;&gt;1),1,0))</f>
        <v>0</v>
      </c>
      <c r="AG5301" s="55" t="n">
        <f aca="false">IF(AA5301=1,"",IF(AND(AC5301=1,AE5301&lt;&gt;1),1,0))</f>
        <v>0</v>
      </c>
      <c r="AH5301" s="60" t="str">
        <f aca="false">IF(AND(E5301&gt;0,AA5301&lt;2,NOT(AND(C5302=C5301,AA5302=AA5301+1))),INDEX(DATAS,AA5301+1),"")</f>
        <v/>
      </c>
      <c r="AI5301" s="60" t="str">
        <f aca="false">IF(AND(AC5301=1,AA5301&lt;2),IF(AND(C5302=C5301,AA5302=AA5301+1),IF(AC5302=1,"",INDEX(DATAS,AA5301+1)),INDEX(DATAS,AA5301+1)),"")</f>
        <v/>
      </c>
    </row>
    <row r="5302" customFormat="false" ht="15" hidden="false" customHeight="false" outlineLevel="0" collapsed="false">
      <c r="A5302" s="60" t="n">
        <v>46309</v>
      </c>
      <c r="B5302" s="0" t="n">
        <v>13</v>
      </c>
      <c r="C5302" s="0" t="n">
        <v>7004</v>
      </c>
      <c r="E5302" s="0" t="n">
        <v>0</v>
      </c>
      <c r="F5302" s="55" t="s">
        <v>1352</v>
      </c>
      <c r="I5302" s="55" t="s">
        <v>185</v>
      </c>
      <c r="U5302" s="0" t="n">
        <v>379</v>
      </c>
      <c r="V5302" s="0" t="n">
        <v>0</v>
      </c>
      <c r="X5302" s="55" t="n">
        <f aca="false">IF(I5302="Male",0,1)</f>
        <v>1</v>
      </c>
      <c r="Y5302" s="55" t="n">
        <f aca="false">IF(OR(I5302="DNB",I5302="Dry DNB"),1,0)</f>
        <v>0</v>
      </c>
      <c r="Z5302" s="0" t="str">
        <f aca="false">IF(ISNUMBER(W5302),A5302-W5302,"")</f>
        <v/>
      </c>
      <c r="AA5302" s="55" t="n">
        <f aca="false">MATCH(A5302,DATAS,0)</f>
        <v>1</v>
      </c>
      <c r="AB5302" s="55" t="n">
        <f aca="false">IF(AND(E5302&gt;0,OR(AND(B5302&gt;=1,B5302&lt;=6),B5302=10)),1,0)</f>
        <v>0</v>
      </c>
      <c r="AC5302" s="55" t="n">
        <f aca="false">IF(AND(E5302&gt;0,B5302=10),1,0)</f>
        <v>0</v>
      </c>
      <c r="AD5302" s="0" t="str">
        <f aca="false">IF(AND(C5301=C5302,AA5301=AA5302-1),AB5301,"")</f>
        <v/>
      </c>
      <c r="AE5302" s="0" t="str">
        <f aca="false">IF(AND(C5301=C5302,AA5301=AA5302-1),AC5301,"")</f>
        <v/>
      </c>
      <c r="AF5302" s="0" t="str">
        <f aca="false">IF(AA5302=1,"",IF(AND(AB5302=1,AD5302&lt;&gt;1),1,0))</f>
        <v/>
      </c>
      <c r="AG5302" s="0" t="str">
        <f aca="false">IF(AA5302=1,"",IF(AND(AC5302=1,AE5302&lt;&gt;1),1,0))</f>
        <v/>
      </c>
      <c r="AH5302" s="60" t="str">
        <f aca="false">IF(AND(E5302&gt;0,AA5302&lt;2,NOT(AND(C5303=C5302,AA5303=AA5302+1))),INDEX(DATAS,AA5302+1),"")</f>
        <v/>
      </c>
      <c r="AI5302" s="60" t="str">
        <f aca="false">IF(AND(AC5302=1,AA5302&lt;2),IF(AND(C5303=C5302,AA5303=AA5302+1),IF(AC5303=1,"",INDEX(DATAS,AA5302+1)),INDEX(DATAS,AA5302+1)),"")</f>
        <v/>
      </c>
    </row>
    <row r="5303" customFormat="false" ht="15" hidden="false" customHeight="false" outlineLevel="0" collapsed="false">
      <c r="A5303" s="60" t="n">
        <v>46310</v>
      </c>
      <c r="B5303" s="0" t="n">
        <v>13</v>
      </c>
      <c r="C5303" s="0" t="n">
        <v>7004</v>
      </c>
      <c r="E5303" s="0" t="n">
        <v>0</v>
      </c>
      <c r="F5303" s="55" t="s">
        <v>1352</v>
      </c>
      <c r="I5303" s="55" t="s">
        <v>185</v>
      </c>
      <c r="U5303" s="0" t="n">
        <v>380</v>
      </c>
      <c r="V5303" s="0" t="n">
        <v>0</v>
      </c>
      <c r="X5303" s="55" t="n">
        <f aca="false">IF(I5303="Male",0,1)</f>
        <v>1</v>
      </c>
      <c r="Y5303" s="55" t="n">
        <f aca="false">IF(OR(I5303="DNB",I5303="Dry DNB"),1,0)</f>
        <v>0</v>
      </c>
      <c r="Z5303" s="0" t="str">
        <f aca="false">IF(ISNUMBER(W5303),A5303-W5303,"")</f>
        <v/>
      </c>
      <c r="AA5303" s="55" t="n">
        <f aca="false">MATCH(A5303,DATAS,0)</f>
        <v>2</v>
      </c>
      <c r="AB5303" s="55" t="n">
        <f aca="false">IF(AND(E5303&gt;0,OR(AND(B5303&gt;=1,B5303&lt;=6),B5303=10)),1,0)</f>
        <v>0</v>
      </c>
      <c r="AC5303" s="55" t="n">
        <f aca="false">IF(AND(E5303&gt;0,B5303=10),1,0)</f>
        <v>0</v>
      </c>
      <c r="AD5303" s="55" t="n">
        <f aca="false">IF(AND(C5302=C5303,AA5302=AA5303-1),AB5302,"")</f>
        <v>0</v>
      </c>
      <c r="AE5303" s="55" t="n">
        <f aca="false">IF(AND(C5302=C5303,AA5302=AA5303-1),AC5302,"")</f>
        <v>0</v>
      </c>
      <c r="AF5303" s="55" t="n">
        <f aca="false">IF(AA5303=1,"",IF(AND(AB5303=1,AD5303&lt;&gt;1),1,0))</f>
        <v>0</v>
      </c>
      <c r="AG5303" s="55" t="n">
        <f aca="false">IF(AA5303=1,"",IF(AND(AC5303=1,AE5303&lt;&gt;1),1,0))</f>
        <v>0</v>
      </c>
      <c r="AH5303" s="60" t="str">
        <f aca="false">IF(AND(E5303&gt;0,AA5303&lt;2,NOT(AND(C5304=C5303,AA5304=AA5303+1))),INDEX(DATAS,AA5303+1),"")</f>
        <v/>
      </c>
      <c r="AI5303" s="60" t="str">
        <f aca="false">IF(AND(AC5303=1,AA5303&lt;2),IF(AND(C5304=C5303,AA5304=AA5303+1),IF(AC5304=1,"",INDEX(DATAS,AA5303+1)),INDEX(DATAS,AA5303+1)),"")</f>
        <v/>
      </c>
    </row>
    <row r="5304" customFormat="false" ht="15" hidden="false" customHeight="false" outlineLevel="0" collapsed="false">
      <c r="A5304" s="60" t="n">
        <v>46309</v>
      </c>
      <c r="B5304" s="0" t="n">
        <v>13</v>
      </c>
      <c r="C5304" s="0" t="n">
        <v>7005</v>
      </c>
      <c r="E5304" s="0" t="n">
        <v>0</v>
      </c>
      <c r="F5304" s="55" t="s">
        <v>1352</v>
      </c>
      <c r="I5304" s="55" t="s">
        <v>185</v>
      </c>
      <c r="U5304" s="0" t="n">
        <v>379</v>
      </c>
      <c r="V5304" s="0" t="n">
        <v>0</v>
      </c>
      <c r="X5304" s="55" t="n">
        <f aca="false">IF(I5304="Male",0,1)</f>
        <v>1</v>
      </c>
      <c r="Y5304" s="55" t="n">
        <f aca="false">IF(OR(I5304="DNB",I5304="Dry DNB"),1,0)</f>
        <v>0</v>
      </c>
      <c r="Z5304" s="0" t="str">
        <f aca="false">IF(ISNUMBER(W5304),A5304-W5304,"")</f>
        <v/>
      </c>
      <c r="AA5304" s="55" t="n">
        <f aca="false">MATCH(A5304,DATAS,0)</f>
        <v>1</v>
      </c>
      <c r="AB5304" s="55" t="n">
        <f aca="false">IF(AND(E5304&gt;0,OR(AND(B5304&gt;=1,B5304&lt;=6),B5304=10)),1,0)</f>
        <v>0</v>
      </c>
      <c r="AC5304" s="55" t="n">
        <f aca="false">IF(AND(E5304&gt;0,B5304=10),1,0)</f>
        <v>0</v>
      </c>
      <c r="AD5304" s="0" t="str">
        <f aca="false">IF(AND(C5303=C5304,AA5303=AA5304-1),AB5303,"")</f>
        <v/>
      </c>
      <c r="AE5304" s="0" t="str">
        <f aca="false">IF(AND(C5303=C5304,AA5303=AA5304-1),AC5303,"")</f>
        <v/>
      </c>
      <c r="AF5304" s="0" t="str">
        <f aca="false">IF(AA5304=1,"",IF(AND(AB5304=1,AD5304&lt;&gt;1),1,0))</f>
        <v/>
      </c>
      <c r="AG5304" s="0" t="str">
        <f aca="false">IF(AA5304=1,"",IF(AND(AC5304=1,AE5304&lt;&gt;1),1,0))</f>
        <v/>
      </c>
      <c r="AH5304" s="60" t="str">
        <f aca="false">IF(AND(E5304&gt;0,AA5304&lt;2,NOT(AND(C5305=C5304,AA5305=AA5304+1))),INDEX(DATAS,AA5304+1),"")</f>
        <v/>
      </c>
      <c r="AI5304" s="60" t="str">
        <f aca="false">IF(AND(AC5304=1,AA5304&lt;2),IF(AND(C5305=C5304,AA5305=AA5304+1),IF(AC5305=1,"",INDEX(DATAS,AA5304+1)),INDEX(DATAS,AA5304+1)),"")</f>
        <v/>
      </c>
    </row>
    <row r="5305" customFormat="false" ht="15" hidden="false" customHeight="false" outlineLevel="0" collapsed="false">
      <c r="A5305" s="60" t="n">
        <v>46310</v>
      </c>
      <c r="B5305" s="0" t="n">
        <v>13</v>
      </c>
      <c r="C5305" s="0" t="n">
        <v>7005</v>
      </c>
      <c r="E5305" s="0" t="n">
        <v>0</v>
      </c>
      <c r="F5305" s="55" t="s">
        <v>1352</v>
      </c>
      <c r="I5305" s="55" t="s">
        <v>185</v>
      </c>
      <c r="U5305" s="0" t="n">
        <v>380</v>
      </c>
      <c r="V5305" s="0" t="n">
        <v>0</v>
      </c>
      <c r="X5305" s="55" t="n">
        <f aca="false">IF(I5305="Male",0,1)</f>
        <v>1</v>
      </c>
      <c r="Y5305" s="55" t="n">
        <f aca="false">IF(OR(I5305="DNB",I5305="Dry DNB"),1,0)</f>
        <v>0</v>
      </c>
      <c r="Z5305" s="0" t="str">
        <f aca="false">IF(ISNUMBER(W5305),A5305-W5305,"")</f>
        <v/>
      </c>
      <c r="AA5305" s="55" t="n">
        <f aca="false">MATCH(A5305,DATAS,0)</f>
        <v>2</v>
      </c>
      <c r="AB5305" s="55" t="n">
        <f aca="false">IF(AND(E5305&gt;0,OR(AND(B5305&gt;=1,B5305&lt;=6),B5305=10)),1,0)</f>
        <v>0</v>
      </c>
      <c r="AC5305" s="55" t="n">
        <f aca="false">IF(AND(E5305&gt;0,B5305=10),1,0)</f>
        <v>0</v>
      </c>
      <c r="AD5305" s="55" t="n">
        <f aca="false">IF(AND(C5304=C5305,AA5304=AA5305-1),AB5304,"")</f>
        <v>0</v>
      </c>
      <c r="AE5305" s="55" t="n">
        <f aca="false">IF(AND(C5304=C5305,AA5304=AA5305-1),AC5304,"")</f>
        <v>0</v>
      </c>
      <c r="AF5305" s="55" t="n">
        <f aca="false">IF(AA5305=1,"",IF(AND(AB5305=1,AD5305&lt;&gt;1),1,0))</f>
        <v>0</v>
      </c>
      <c r="AG5305" s="55" t="n">
        <f aca="false">IF(AA5305=1,"",IF(AND(AC5305=1,AE5305&lt;&gt;1),1,0))</f>
        <v>0</v>
      </c>
      <c r="AH5305" s="60" t="str">
        <f aca="false">IF(AND(E5305&gt;0,AA5305&lt;2,NOT(AND(C5306=C5305,AA5306=AA5305+1))),INDEX(DATAS,AA5305+1),"")</f>
        <v/>
      </c>
      <c r="AI5305" s="60" t="str">
        <f aca="false">IF(AND(AC5305=1,AA5305&lt;2),IF(AND(C5306=C5305,AA5306=AA5305+1),IF(AC5306=1,"",INDEX(DATAS,AA5305+1)),INDEX(DATAS,AA5305+1)),"")</f>
        <v/>
      </c>
    </row>
    <row r="5306" customFormat="false" ht="15" hidden="false" customHeight="false" outlineLevel="0" collapsed="false">
      <c r="A5306" s="60" t="n">
        <v>46309</v>
      </c>
      <c r="B5306" s="0" t="n">
        <v>13</v>
      </c>
      <c r="C5306" s="0" t="n">
        <v>7006</v>
      </c>
      <c r="E5306" s="0" t="n">
        <v>0</v>
      </c>
      <c r="F5306" s="55" t="s">
        <v>1352</v>
      </c>
      <c r="I5306" s="55" t="s">
        <v>185</v>
      </c>
      <c r="U5306" s="0" t="n">
        <v>379</v>
      </c>
      <c r="V5306" s="0" t="n">
        <v>0</v>
      </c>
      <c r="X5306" s="55" t="n">
        <f aca="false">IF(I5306="Male",0,1)</f>
        <v>1</v>
      </c>
      <c r="Y5306" s="55" t="n">
        <f aca="false">IF(OR(I5306="DNB",I5306="Dry DNB"),1,0)</f>
        <v>0</v>
      </c>
      <c r="Z5306" s="0" t="str">
        <f aca="false">IF(ISNUMBER(W5306),A5306-W5306,"")</f>
        <v/>
      </c>
      <c r="AA5306" s="55" t="n">
        <f aca="false">MATCH(A5306,DATAS,0)</f>
        <v>1</v>
      </c>
      <c r="AB5306" s="55" t="n">
        <f aca="false">IF(AND(E5306&gt;0,OR(AND(B5306&gt;=1,B5306&lt;=6),B5306=10)),1,0)</f>
        <v>0</v>
      </c>
      <c r="AC5306" s="55" t="n">
        <f aca="false">IF(AND(E5306&gt;0,B5306=10),1,0)</f>
        <v>0</v>
      </c>
      <c r="AD5306" s="0" t="str">
        <f aca="false">IF(AND(C5305=C5306,AA5305=AA5306-1),AB5305,"")</f>
        <v/>
      </c>
      <c r="AE5306" s="0" t="str">
        <f aca="false">IF(AND(C5305=C5306,AA5305=AA5306-1),AC5305,"")</f>
        <v/>
      </c>
      <c r="AF5306" s="0" t="str">
        <f aca="false">IF(AA5306=1,"",IF(AND(AB5306=1,AD5306&lt;&gt;1),1,0))</f>
        <v/>
      </c>
      <c r="AG5306" s="0" t="str">
        <f aca="false">IF(AA5306=1,"",IF(AND(AC5306=1,AE5306&lt;&gt;1),1,0))</f>
        <v/>
      </c>
      <c r="AH5306" s="60" t="str">
        <f aca="false">IF(AND(E5306&gt;0,AA5306&lt;2,NOT(AND(C5307=C5306,AA5307=AA5306+1))),INDEX(DATAS,AA5306+1),"")</f>
        <v/>
      </c>
      <c r="AI5306" s="60" t="str">
        <f aca="false">IF(AND(AC5306=1,AA5306&lt;2),IF(AND(C5307=C5306,AA5307=AA5306+1),IF(AC5307=1,"",INDEX(DATAS,AA5306+1)),INDEX(DATAS,AA5306+1)),"")</f>
        <v/>
      </c>
    </row>
    <row r="5307" customFormat="false" ht="15" hidden="false" customHeight="false" outlineLevel="0" collapsed="false">
      <c r="A5307" s="60" t="n">
        <v>46310</v>
      </c>
      <c r="B5307" s="0" t="n">
        <v>13</v>
      </c>
      <c r="C5307" s="0" t="n">
        <v>7006</v>
      </c>
      <c r="E5307" s="0" t="n">
        <v>0</v>
      </c>
      <c r="F5307" s="55" t="s">
        <v>1352</v>
      </c>
      <c r="I5307" s="55" t="s">
        <v>185</v>
      </c>
      <c r="U5307" s="0" t="n">
        <v>380</v>
      </c>
      <c r="V5307" s="0" t="n">
        <v>0</v>
      </c>
      <c r="X5307" s="55" t="n">
        <f aca="false">IF(I5307="Male",0,1)</f>
        <v>1</v>
      </c>
      <c r="Y5307" s="55" t="n">
        <f aca="false">IF(OR(I5307="DNB",I5307="Dry DNB"),1,0)</f>
        <v>0</v>
      </c>
      <c r="Z5307" s="0" t="str">
        <f aca="false">IF(ISNUMBER(W5307),A5307-W5307,"")</f>
        <v/>
      </c>
      <c r="AA5307" s="55" t="n">
        <f aca="false">MATCH(A5307,DATAS,0)</f>
        <v>2</v>
      </c>
      <c r="AB5307" s="55" t="n">
        <f aca="false">IF(AND(E5307&gt;0,OR(AND(B5307&gt;=1,B5307&lt;=6),B5307=10)),1,0)</f>
        <v>0</v>
      </c>
      <c r="AC5307" s="55" t="n">
        <f aca="false">IF(AND(E5307&gt;0,B5307=10),1,0)</f>
        <v>0</v>
      </c>
      <c r="AD5307" s="55" t="n">
        <f aca="false">IF(AND(C5306=C5307,AA5306=AA5307-1),AB5306,"")</f>
        <v>0</v>
      </c>
      <c r="AE5307" s="55" t="n">
        <f aca="false">IF(AND(C5306=C5307,AA5306=AA5307-1),AC5306,"")</f>
        <v>0</v>
      </c>
      <c r="AF5307" s="55" t="n">
        <f aca="false">IF(AA5307=1,"",IF(AND(AB5307=1,AD5307&lt;&gt;1),1,0))</f>
        <v>0</v>
      </c>
      <c r="AG5307" s="55" t="n">
        <f aca="false">IF(AA5307=1,"",IF(AND(AC5307=1,AE5307&lt;&gt;1),1,0))</f>
        <v>0</v>
      </c>
      <c r="AH5307" s="60" t="str">
        <f aca="false">IF(AND(E5307&gt;0,AA5307&lt;2,NOT(AND(C5308=C5307,AA5308=AA5307+1))),INDEX(DATAS,AA5307+1),"")</f>
        <v/>
      </c>
      <c r="AI5307" s="60" t="str">
        <f aca="false">IF(AND(AC5307=1,AA5307&lt;2),IF(AND(C5308=C5307,AA5308=AA5307+1),IF(AC5308=1,"",INDEX(DATAS,AA5307+1)),INDEX(DATAS,AA5307+1)),"")</f>
        <v/>
      </c>
    </row>
    <row r="5308" customFormat="false" ht="15" hidden="false" customHeight="false" outlineLevel="0" collapsed="false">
      <c r="A5308" s="60" t="n">
        <v>46309</v>
      </c>
      <c r="B5308" s="0" t="n">
        <v>13</v>
      </c>
      <c r="C5308" s="0" t="n">
        <v>7007</v>
      </c>
      <c r="E5308" s="0" t="n">
        <v>0</v>
      </c>
      <c r="F5308" s="55" t="s">
        <v>1353</v>
      </c>
      <c r="I5308" s="55" t="s">
        <v>185</v>
      </c>
      <c r="U5308" s="0" t="n">
        <v>378</v>
      </c>
      <c r="V5308" s="0" t="n">
        <v>0</v>
      </c>
      <c r="X5308" s="55" t="n">
        <f aca="false">IF(I5308="Male",0,1)</f>
        <v>1</v>
      </c>
      <c r="Y5308" s="55" t="n">
        <f aca="false">IF(OR(I5308="DNB",I5308="Dry DNB"),1,0)</f>
        <v>0</v>
      </c>
      <c r="Z5308" s="0" t="str">
        <f aca="false">IF(ISNUMBER(W5308),A5308-W5308,"")</f>
        <v/>
      </c>
      <c r="AA5308" s="55" t="n">
        <f aca="false">MATCH(A5308,DATAS,0)</f>
        <v>1</v>
      </c>
      <c r="AB5308" s="55" t="n">
        <f aca="false">IF(AND(E5308&gt;0,OR(AND(B5308&gt;=1,B5308&lt;=6),B5308=10)),1,0)</f>
        <v>0</v>
      </c>
      <c r="AC5308" s="55" t="n">
        <f aca="false">IF(AND(E5308&gt;0,B5308=10),1,0)</f>
        <v>0</v>
      </c>
      <c r="AD5308" s="0" t="str">
        <f aca="false">IF(AND(C5307=C5308,AA5307=AA5308-1),AB5307,"")</f>
        <v/>
      </c>
      <c r="AE5308" s="0" t="str">
        <f aca="false">IF(AND(C5307=C5308,AA5307=AA5308-1),AC5307,"")</f>
        <v/>
      </c>
      <c r="AF5308" s="0" t="str">
        <f aca="false">IF(AA5308=1,"",IF(AND(AB5308=1,AD5308&lt;&gt;1),1,0))</f>
        <v/>
      </c>
      <c r="AG5308" s="0" t="str">
        <f aca="false">IF(AA5308=1,"",IF(AND(AC5308=1,AE5308&lt;&gt;1),1,0))</f>
        <v/>
      </c>
      <c r="AH5308" s="60" t="str">
        <f aca="false">IF(AND(E5308&gt;0,AA5308&lt;2,NOT(AND(C5309=C5308,AA5309=AA5308+1))),INDEX(DATAS,AA5308+1),"")</f>
        <v/>
      </c>
      <c r="AI5308" s="60" t="str">
        <f aca="false">IF(AND(AC5308=1,AA5308&lt;2),IF(AND(C5309=C5308,AA5309=AA5308+1),IF(AC5309=1,"",INDEX(DATAS,AA5308+1)),INDEX(DATAS,AA5308+1)),"")</f>
        <v/>
      </c>
    </row>
    <row r="5309" customFormat="false" ht="15" hidden="false" customHeight="false" outlineLevel="0" collapsed="false">
      <c r="A5309" s="60" t="n">
        <v>46310</v>
      </c>
      <c r="B5309" s="0" t="n">
        <v>13</v>
      </c>
      <c r="C5309" s="0" t="n">
        <v>7007</v>
      </c>
      <c r="E5309" s="0" t="n">
        <v>0</v>
      </c>
      <c r="F5309" s="55" t="s">
        <v>1353</v>
      </c>
      <c r="I5309" s="55" t="s">
        <v>185</v>
      </c>
      <c r="U5309" s="0" t="n">
        <v>379</v>
      </c>
      <c r="V5309" s="0" t="n">
        <v>0</v>
      </c>
      <c r="X5309" s="55" t="n">
        <f aca="false">IF(I5309="Male",0,1)</f>
        <v>1</v>
      </c>
      <c r="Y5309" s="55" t="n">
        <f aca="false">IF(OR(I5309="DNB",I5309="Dry DNB"),1,0)</f>
        <v>0</v>
      </c>
      <c r="Z5309" s="0" t="str">
        <f aca="false">IF(ISNUMBER(W5309),A5309-W5309,"")</f>
        <v/>
      </c>
      <c r="AA5309" s="55" t="n">
        <f aca="false">MATCH(A5309,DATAS,0)</f>
        <v>2</v>
      </c>
      <c r="AB5309" s="55" t="n">
        <f aca="false">IF(AND(E5309&gt;0,OR(AND(B5309&gt;=1,B5309&lt;=6),B5309=10)),1,0)</f>
        <v>0</v>
      </c>
      <c r="AC5309" s="55" t="n">
        <f aca="false">IF(AND(E5309&gt;0,B5309=10),1,0)</f>
        <v>0</v>
      </c>
      <c r="AD5309" s="55" t="n">
        <f aca="false">IF(AND(C5308=C5309,AA5308=AA5309-1),AB5308,"")</f>
        <v>0</v>
      </c>
      <c r="AE5309" s="55" t="n">
        <f aca="false">IF(AND(C5308=C5309,AA5308=AA5309-1),AC5308,"")</f>
        <v>0</v>
      </c>
      <c r="AF5309" s="55" t="n">
        <f aca="false">IF(AA5309=1,"",IF(AND(AB5309=1,AD5309&lt;&gt;1),1,0))</f>
        <v>0</v>
      </c>
      <c r="AG5309" s="55" t="n">
        <f aca="false">IF(AA5309=1,"",IF(AND(AC5309=1,AE5309&lt;&gt;1),1,0))</f>
        <v>0</v>
      </c>
      <c r="AH5309" s="60" t="str">
        <f aca="false">IF(AND(E5309&gt;0,AA5309&lt;2,NOT(AND(C5310=C5309,AA5310=AA5309+1))),INDEX(DATAS,AA5309+1),"")</f>
        <v/>
      </c>
      <c r="AI5309" s="60" t="str">
        <f aca="false">IF(AND(AC5309=1,AA5309&lt;2),IF(AND(C5310=C5309,AA5310=AA5309+1),IF(AC5310=1,"",INDEX(DATAS,AA5309+1)),INDEX(DATAS,AA5309+1)),"")</f>
        <v/>
      </c>
    </row>
    <row r="5310" customFormat="false" ht="15" hidden="false" customHeight="false" outlineLevel="0" collapsed="false">
      <c r="A5310" s="60" t="n">
        <v>46309</v>
      </c>
      <c r="B5310" s="0" t="n">
        <v>13</v>
      </c>
      <c r="C5310" s="0" t="n">
        <v>7008</v>
      </c>
      <c r="E5310" s="0" t="n">
        <v>0</v>
      </c>
      <c r="F5310" s="55" t="s">
        <v>1353</v>
      </c>
      <c r="I5310" s="55" t="s">
        <v>185</v>
      </c>
      <c r="U5310" s="0" t="n">
        <v>378</v>
      </c>
      <c r="V5310" s="0" t="n">
        <v>0</v>
      </c>
      <c r="X5310" s="55" t="n">
        <f aca="false">IF(I5310="Male",0,1)</f>
        <v>1</v>
      </c>
      <c r="Y5310" s="55" t="n">
        <f aca="false">IF(OR(I5310="DNB",I5310="Dry DNB"),1,0)</f>
        <v>0</v>
      </c>
      <c r="Z5310" s="0" t="str">
        <f aca="false">IF(ISNUMBER(W5310),A5310-W5310,"")</f>
        <v/>
      </c>
      <c r="AA5310" s="55" t="n">
        <f aca="false">MATCH(A5310,DATAS,0)</f>
        <v>1</v>
      </c>
      <c r="AB5310" s="55" t="n">
        <f aca="false">IF(AND(E5310&gt;0,OR(AND(B5310&gt;=1,B5310&lt;=6),B5310=10)),1,0)</f>
        <v>0</v>
      </c>
      <c r="AC5310" s="55" t="n">
        <f aca="false">IF(AND(E5310&gt;0,B5310=10),1,0)</f>
        <v>0</v>
      </c>
      <c r="AD5310" s="0" t="str">
        <f aca="false">IF(AND(C5309=C5310,AA5309=AA5310-1),AB5309,"")</f>
        <v/>
      </c>
      <c r="AE5310" s="0" t="str">
        <f aca="false">IF(AND(C5309=C5310,AA5309=AA5310-1),AC5309,"")</f>
        <v/>
      </c>
      <c r="AF5310" s="0" t="str">
        <f aca="false">IF(AA5310=1,"",IF(AND(AB5310=1,AD5310&lt;&gt;1),1,0))</f>
        <v/>
      </c>
      <c r="AG5310" s="0" t="str">
        <f aca="false">IF(AA5310=1,"",IF(AND(AC5310=1,AE5310&lt;&gt;1),1,0))</f>
        <v/>
      </c>
      <c r="AH5310" s="60" t="str">
        <f aca="false">IF(AND(E5310&gt;0,AA5310&lt;2,NOT(AND(C5311=C5310,AA5311=AA5310+1))),INDEX(DATAS,AA5310+1),"")</f>
        <v/>
      </c>
      <c r="AI5310" s="60" t="str">
        <f aca="false">IF(AND(AC5310=1,AA5310&lt;2),IF(AND(C5311=C5310,AA5311=AA5310+1),IF(AC5311=1,"",INDEX(DATAS,AA5310+1)),INDEX(DATAS,AA5310+1)),"")</f>
        <v/>
      </c>
    </row>
    <row r="5311" customFormat="false" ht="15" hidden="false" customHeight="false" outlineLevel="0" collapsed="false">
      <c r="A5311" s="60" t="n">
        <v>46310</v>
      </c>
      <c r="B5311" s="0" t="n">
        <v>13</v>
      </c>
      <c r="C5311" s="0" t="n">
        <v>7008</v>
      </c>
      <c r="E5311" s="0" t="n">
        <v>0</v>
      </c>
      <c r="F5311" s="55" t="s">
        <v>1353</v>
      </c>
      <c r="I5311" s="55" t="s">
        <v>185</v>
      </c>
      <c r="U5311" s="0" t="n">
        <v>379</v>
      </c>
      <c r="V5311" s="0" t="n">
        <v>0</v>
      </c>
      <c r="X5311" s="55" t="n">
        <f aca="false">IF(I5311="Male",0,1)</f>
        <v>1</v>
      </c>
      <c r="Y5311" s="55" t="n">
        <f aca="false">IF(OR(I5311="DNB",I5311="Dry DNB"),1,0)</f>
        <v>0</v>
      </c>
      <c r="Z5311" s="0" t="str">
        <f aca="false">IF(ISNUMBER(W5311),A5311-W5311,"")</f>
        <v/>
      </c>
      <c r="AA5311" s="55" t="n">
        <f aca="false">MATCH(A5311,DATAS,0)</f>
        <v>2</v>
      </c>
      <c r="AB5311" s="55" t="n">
        <f aca="false">IF(AND(E5311&gt;0,OR(AND(B5311&gt;=1,B5311&lt;=6),B5311=10)),1,0)</f>
        <v>0</v>
      </c>
      <c r="AC5311" s="55" t="n">
        <f aca="false">IF(AND(E5311&gt;0,B5311=10),1,0)</f>
        <v>0</v>
      </c>
      <c r="AD5311" s="55" t="n">
        <f aca="false">IF(AND(C5310=C5311,AA5310=AA5311-1),AB5310,"")</f>
        <v>0</v>
      </c>
      <c r="AE5311" s="55" t="n">
        <f aca="false">IF(AND(C5310=C5311,AA5310=AA5311-1),AC5310,"")</f>
        <v>0</v>
      </c>
      <c r="AF5311" s="55" t="n">
        <f aca="false">IF(AA5311=1,"",IF(AND(AB5311=1,AD5311&lt;&gt;1),1,0))</f>
        <v>0</v>
      </c>
      <c r="AG5311" s="55" t="n">
        <f aca="false">IF(AA5311=1,"",IF(AND(AC5311=1,AE5311&lt;&gt;1),1,0))</f>
        <v>0</v>
      </c>
      <c r="AH5311" s="60" t="str">
        <f aca="false">IF(AND(E5311&gt;0,AA5311&lt;2,NOT(AND(C5312=C5311,AA5312=AA5311+1))),INDEX(DATAS,AA5311+1),"")</f>
        <v/>
      </c>
      <c r="AI5311" s="60" t="str">
        <f aca="false">IF(AND(AC5311=1,AA5311&lt;2),IF(AND(C5312=C5311,AA5312=AA5311+1),IF(AC5312=1,"",INDEX(DATAS,AA5311+1)),INDEX(DATAS,AA5311+1)),"")</f>
        <v/>
      </c>
    </row>
    <row r="5312" customFormat="false" ht="15" hidden="false" customHeight="false" outlineLevel="0" collapsed="false">
      <c r="A5312" s="60" t="n">
        <v>46309</v>
      </c>
      <c r="B5312" s="0" t="n">
        <v>13</v>
      </c>
      <c r="C5312" s="0" t="n">
        <v>7009</v>
      </c>
      <c r="E5312" s="0" t="n">
        <v>0</v>
      </c>
      <c r="F5312" s="55" t="s">
        <v>1354</v>
      </c>
      <c r="I5312" s="55" t="s">
        <v>185</v>
      </c>
      <c r="U5312" s="0" t="n">
        <v>377</v>
      </c>
      <c r="V5312" s="0" t="n">
        <v>0</v>
      </c>
      <c r="X5312" s="55" t="n">
        <f aca="false">IF(I5312="Male",0,1)</f>
        <v>1</v>
      </c>
      <c r="Y5312" s="55" t="n">
        <f aca="false">IF(OR(I5312="DNB",I5312="Dry DNB"),1,0)</f>
        <v>0</v>
      </c>
      <c r="Z5312" s="0" t="str">
        <f aca="false">IF(ISNUMBER(W5312),A5312-W5312,"")</f>
        <v/>
      </c>
      <c r="AA5312" s="55" t="n">
        <f aca="false">MATCH(A5312,DATAS,0)</f>
        <v>1</v>
      </c>
      <c r="AB5312" s="55" t="n">
        <f aca="false">IF(AND(E5312&gt;0,OR(AND(B5312&gt;=1,B5312&lt;=6),B5312=10)),1,0)</f>
        <v>0</v>
      </c>
      <c r="AC5312" s="55" t="n">
        <f aca="false">IF(AND(E5312&gt;0,B5312=10),1,0)</f>
        <v>0</v>
      </c>
      <c r="AD5312" s="0" t="str">
        <f aca="false">IF(AND(C5311=C5312,AA5311=AA5312-1),AB5311,"")</f>
        <v/>
      </c>
      <c r="AE5312" s="0" t="str">
        <f aca="false">IF(AND(C5311=C5312,AA5311=AA5312-1),AC5311,"")</f>
        <v/>
      </c>
      <c r="AF5312" s="0" t="str">
        <f aca="false">IF(AA5312=1,"",IF(AND(AB5312=1,AD5312&lt;&gt;1),1,0))</f>
        <v/>
      </c>
      <c r="AG5312" s="0" t="str">
        <f aca="false">IF(AA5312=1,"",IF(AND(AC5312=1,AE5312&lt;&gt;1),1,0))</f>
        <v/>
      </c>
      <c r="AH5312" s="60" t="str">
        <f aca="false">IF(AND(E5312&gt;0,AA5312&lt;2,NOT(AND(C5313=C5312,AA5313=AA5312+1))),INDEX(DATAS,AA5312+1),"")</f>
        <v/>
      </c>
      <c r="AI5312" s="60" t="str">
        <f aca="false">IF(AND(AC5312=1,AA5312&lt;2),IF(AND(C5313=C5312,AA5313=AA5312+1),IF(AC5313=1,"",INDEX(DATAS,AA5312+1)),INDEX(DATAS,AA5312+1)),"")</f>
        <v/>
      </c>
    </row>
    <row r="5313" customFormat="false" ht="15" hidden="false" customHeight="false" outlineLevel="0" collapsed="false">
      <c r="A5313" s="60" t="n">
        <v>46310</v>
      </c>
      <c r="B5313" s="0" t="n">
        <v>13</v>
      </c>
      <c r="C5313" s="0" t="n">
        <v>7009</v>
      </c>
      <c r="E5313" s="0" t="n">
        <v>0</v>
      </c>
      <c r="F5313" s="55" t="s">
        <v>1354</v>
      </c>
      <c r="I5313" s="55" t="s">
        <v>185</v>
      </c>
      <c r="U5313" s="0" t="n">
        <v>378</v>
      </c>
      <c r="V5313" s="0" t="n">
        <v>0</v>
      </c>
      <c r="X5313" s="55" t="n">
        <f aca="false">IF(I5313="Male",0,1)</f>
        <v>1</v>
      </c>
      <c r="Y5313" s="55" t="n">
        <f aca="false">IF(OR(I5313="DNB",I5313="Dry DNB"),1,0)</f>
        <v>0</v>
      </c>
      <c r="Z5313" s="0" t="str">
        <f aca="false">IF(ISNUMBER(W5313),A5313-W5313,"")</f>
        <v/>
      </c>
      <c r="AA5313" s="55" t="n">
        <f aca="false">MATCH(A5313,DATAS,0)</f>
        <v>2</v>
      </c>
      <c r="AB5313" s="55" t="n">
        <f aca="false">IF(AND(E5313&gt;0,OR(AND(B5313&gt;=1,B5313&lt;=6),B5313=10)),1,0)</f>
        <v>0</v>
      </c>
      <c r="AC5313" s="55" t="n">
        <f aca="false">IF(AND(E5313&gt;0,B5313=10),1,0)</f>
        <v>0</v>
      </c>
      <c r="AD5313" s="55" t="n">
        <f aca="false">IF(AND(C5312=C5313,AA5312=AA5313-1),AB5312,"")</f>
        <v>0</v>
      </c>
      <c r="AE5313" s="55" t="n">
        <f aca="false">IF(AND(C5312=C5313,AA5312=AA5313-1),AC5312,"")</f>
        <v>0</v>
      </c>
      <c r="AF5313" s="55" t="n">
        <f aca="false">IF(AA5313=1,"",IF(AND(AB5313=1,AD5313&lt;&gt;1),1,0))</f>
        <v>0</v>
      </c>
      <c r="AG5313" s="55" t="n">
        <f aca="false">IF(AA5313=1,"",IF(AND(AC5313=1,AE5313&lt;&gt;1),1,0))</f>
        <v>0</v>
      </c>
      <c r="AH5313" s="60" t="str">
        <f aca="false">IF(AND(E5313&gt;0,AA5313&lt;2,NOT(AND(C5314=C5313,AA5314=AA5313+1))),INDEX(DATAS,AA5313+1),"")</f>
        <v/>
      </c>
      <c r="AI5313" s="60" t="str">
        <f aca="false">IF(AND(AC5313=1,AA5313&lt;2),IF(AND(C5314=C5313,AA5314=AA5313+1),IF(AC5314=1,"",INDEX(DATAS,AA5313+1)),INDEX(DATAS,AA5313+1)),"")</f>
        <v/>
      </c>
    </row>
    <row r="5314" customFormat="false" ht="15" hidden="false" customHeight="false" outlineLevel="0" collapsed="false">
      <c r="A5314" s="60" t="n">
        <v>46309</v>
      </c>
      <c r="B5314" s="0" t="n">
        <v>13</v>
      </c>
      <c r="C5314" s="0" t="n">
        <v>7010</v>
      </c>
      <c r="E5314" s="0" t="n">
        <v>0</v>
      </c>
      <c r="F5314" s="55" t="s">
        <v>1354</v>
      </c>
      <c r="I5314" s="55" t="s">
        <v>185</v>
      </c>
      <c r="U5314" s="0" t="n">
        <v>377</v>
      </c>
      <c r="V5314" s="0" t="n">
        <v>0</v>
      </c>
      <c r="X5314" s="55" t="n">
        <f aca="false">IF(I5314="Male",0,1)</f>
        <v>1</v>
      </c>
      <c r="Y5314" s="55" t="n">
        <f aca="false">IF(OR(I5314="DNB",I5314="Dry DNB"),1,0)</f>
        <v>0</v>
      </c>
      <c r="Z5314" s="0" t="str">
        <f aca="false">IF(ISNUMBER(W5314),A5314-W5314,"")</f>
        <v/>
      </c>
      <c r="AA5314" s="55" t="n">
        <f aca="false">MATCH(A5314,DATAS,0)</f>
        <v>1</v>
      </c>
      <c r="AB5314" s="55" t="n">
        <f aca="false">IF(AND(E5314&gt;0,OR(AND(B5314&gt;=1,B5314&lt;=6),B5314=10)),1,0)</f>
        <v>0</v>
      </c>
      <c r="AC5314" s="55" t="n">
        <f aca="false">IF(AND(E5314&gt;0,B5314=10),1,0)</f>
        <v>0</v>
      </c>
      <c r="AD5314" s="0" t="str">
        <f aca="false">IF(AND(C5313=C5314,AA5313=AA5314-1),AB5313,"")</f>
        <v/>
      </c>
      <c r="AE5314" s="0" t="str">
        <f aca="false">IF(AND(C5313=C5314,AA5313=AA5314-1),AC5313,"")</f>
        <v/>
      </c>
      <c r="AF5314" s="0" t="str">
        <f aca="false">IF(AA5314=1,"",IF(AND(AB5314=1,AD5314&lt;&gt;1),1,0))</f>
        <v/>
      </c>
      <c r="AG5314" s="0" t="str">
        <f aca="false">IF(AA5314=1,"",IF(AND(AC5314=1,AE5314&lt;&gt;1),1,0))</f>
        <v/>
      </c>
      <c r="AH5314" s="60" t="str">
        <f aca="false">IF(AND(E5314&gt;0,AA5314&lt;2,NOT(AND(C5315=C5314,AA5315=AA5314+1))),INDEX(DATAS,AA5314+1),"")</f>
        <v/>
      </c>
      <c r="AI5314" s="60" t="str">
        <f aca="false">IF(AND(AC5314=1,AA5314&lt;2),IF(AND(C5315=C5314,AA5315=AA5314+1),IF(AC5315=1,"",INDEX(DATAS,AA5314+1)),INDEX(DATAS,AA5314+1)),"")</f>
        <v/>
      </c>
    </row>
    <row r="5315" customFormat="false" ht="15" hidden="false" customHeight="false" outlineLevel="0" collapsed="false">
      <c r="A5315" s="60" t="n">
        <v>46310</v>
      </c>
      <c r="B5315" s="0" t="n">
        <v>13</v>
      </c>
      <c r="C5315" s="0" t="n">
        <v>7010</v>
      </c>
      <c r="E5315" s="0" t="n">
        <v>0</v>
      </c>
      <c r="F5315" s="55" t="s">
        <v>1354</v>
      </c>
      <c r="I5315" s="55" t="s">
        <v>185</v>
      </c>
      <c r="U5315" s="0" t="n">
        <v>378</v>
      </c>
      <c r="V5315" s="0" t="n">
        <v>0</v>
      </c>
      <c r="X5315" s="55" t="n">
        <f aca="false">IF(I5315="Male",0,1)</f>
        <v>1</v>
      </c>
      <c r="Y5315" s="55" t="n">
        <f aca="false">IF(OR(I5315="DNB",I5315="Dry DNB"),1,0)</f>
        <v>0</v>
      </c>
      <c r="Z5315" s="0" t="str">
        <f aca="false">IF(ISNUMBER(W5315),A5315-W5315,"")</f>
        <v/>
      </c>
      <c r="AA5315" s="55" t="n">
        <f aca="false">MATCH(A5315,DATAS,0)</f>
        <v>2</v>
      </c>
      <c r="AB5315" s="55" t="n">
        <f aca="false">IF(AND(E5315&gt;0,OR(AND(B5315&gt;=1,B5315&lt;=6),B5315=10)),1,0)</f>
        <v>0</v>
      </c>
      <c r="AC5315" s="55" t="n">
        <f aca="false">IF(AND(E5315&gt;0,B5315=10),1,0)</f>
        <v>0</v>
      </c>
      <c r="AD5315" s="55" t="n">
        <f aca="false">IF(AND(C5314=C5315,AA5314=AA5315-1),AB5314,"")</f>
        <v>0</v>
      </c>
      <c r="AE5315" s="55" t="n">
        <f aca="false">IF(AND(C5314=C5315,AA5314=AA5315-1),AC5314,"")</f>
        <v>0</v>
      </c>
      <c r="AF5315" s="55" t="n">
        <f aca="false">IF(AA5315=1,"",IF(AND(AB5315=1,AD5315&lt;&gt;1),1,0))</f>
        <v>0</v>
      </c>
      <c r="AG5315" s="55" t="n">
        <f aca="false">IF(AA5315=1,"",IF(AND(AC5315=1,AE5315&lt;&gt;1),1,0))</f>
        <v>0</v>
      </c>
      <c r="AH5315" s="60" t="str">
        <f aca="false">IF(AND(E5315&gt;0,AA5315&lt;2,NOT(AND(C5316=C5315,AA5316=AA5315+1))),INDEX(DATAS,AA5315+1),"")</f>
        <v/>
      </c>
      <c r="AI5315" s="60" t="str">
        <f aca="false">IF(AND(AC5315=1,AA5315&lt;2),IF(AND(C5316=C5315,AA5316=AA5315+1),IF(AC5316=1,"",INDEX(DATAS,AA5315+1)),INDEX(DATAS,AA5315+1)),"")</f>
        <v/>
      </c>
    </row>
    <row r="5316" customFormat="false" ht="15" hidden="false" customHeight="false" outlineLevel="0" collapsed="false">
      <c r="A5316" s="60" t="n">
        <v>46309</v>
      </c>
      <c r="B5316" s="0" t="n">
        <v>13</v>
      </c>
      <c r="C5316" s="0" t="n">
        <v>7012</v>
      </c>
      <c r="E5316" s="0" t="n">
        <v>0</v>
      </c>
      <c r="F5316" s="55" t="s">
        <v>1355</v>
      </c>
      <c r="I5316" s="55" t="s">
        <v>185</v>
      </c>
      <c r="U5316" s="0" t="n">
        <v>376</v>
      </c>
      <c r="V5316" s="0" t="n">
        <v>0</v>
      </c>
      <c r="X5316" s="55" t="n">
        <f aca="false">IF(I5316="Male",0,1)</f>
        <v>1</v>
      </c>
      <c r="Y5316" s="55" t="n">
        <f aca="false">IF(OR(I5316="DNB",I5316="Dry DNB"),1,0)</f>
        <v>0</v>
      </c>
      <c r="Z5316" s="0" t="str">
        <f aca="false">IF(ISNUMBER(W5316),A5316-W5316,"")</f>
        <v/>
      </c>
      <c r="AA5316" s="55" t="n">
        <f aca="false">MATCH(A5316,DATAS,0)</f>
        <v>1</v>
      </c>
      <c r="AB5316" s="55" t="n">
        <f aca="false">IF(AND(E5316&gt;0,OR(AND(B5316&gt;=1,B5316&lt;=6),B5316=10)),1,0)</f>
        <v>0</v>
      </c>
      <c r="AC5316" s="55" t="n">
        <f aca="false">IF(AND(E5316&gt;0,B5316=10),1,0)</f>
        <v>0</v>
      </c>
      <c r="AD5316" s="0" t="str">
        <f aca="false">IF(AND(C5315=C5316,AA5315=AA5316-1),AB5315,"")</f>
        <v/>
      </c>
      <c r="AE5316" s="0" t="str">
        <f aca="false">IF(AND(C5315=C5316,AA5315=AA5316-1),AC5315,"")</f>
        <v/>
      </c>
      <c r="AF5316" s="0" t="str">
        <f aca="false">IF(AA5316=1,"",IF(AND(AB5316=1,AD5316&lt;&gt;1),1,0))</f>
        <v/>
      </c>
      <c r="AG5316" s="0" t="str">
        <f aca="false">IF(AA5316=1,"",IF(AND(AC5316=1,AE5316&lt;&gt;1),1,0))</f>
        <v/>
      </c>
      <c r="AH5316" s="60" t="str">
        <f aca="false">IF(AND(E5316&gt;0,AA5316&lt;2,NOT(AND(C5317=C5316,AA5317=AA5316+1))),INDEX(DATAS,AA5316+1),"")</f>
        <v/>
      </c>
      <c r="AI5316" s="60" t="str">
        <f aca="false">IF(AND(AC5316=1,AA5316&lt;2),IF(AND(C5317=C5316,AA5317=AA5316+1),IF(AC5317=1,"",INDEX(DATAS,AA5316+1)),INDEX(DATAS,AA5316+1)),"")</f>
        <v/>
      </c>
    </row>
    <row r="5317" customFormat="false" ht="15" hidden="false" customHeight="false" outlineLevel="0" collapsed="false">
      <c r="A5317" s="60" t="n">
        <v>46310</v>
      </c>
      <c r="B5317" s="0" t="n">
        <v>13</v>
      </c>
      <c r="C5317" s="0" t="n">
        <v>7012</v>
      </c>
      <c r="E5317" s="0" t="n">
        <v>0</v>
      </c>
      <c r="F5317" s="55" t="s">
        <v>1355</v>
      </c>
      <c r="I5317" s="55" t="s">
        <v>185</v>
      </c>
      <c r="U5317" s="0" t="n">
        <v>377</v>
      </c>
      <c r="V5317" s="0" t="n">
        <v>0</v>
      </c>
      <c r="X5317" s="55" t="n">
        <f aca="false">IF(I5317="Male",0,1)</f>
        <v>1</v>
      </c>
      <c r="Y5317" s="55" t="n">
        <f aca="false">IF(OR(I5317="DNB",I5317="Dry DNB"),1,0)</f>
        <v>0</v>
      </c>
      <c r="Z5317" s="0" t="str">
        <f aca="false">IF(ISNUMBER(W5317),A5317-W5317,"")</f>
        <v/>
      </c>
      <c r="AA5317" s="55" t="n">
        <f aca="false">MATCH(A5317,DATAS,0)</f>
        <v>2</v>
      </c>
      <c r="AB5317" s="55" t="n">
        <f aca="false">IF(AND(E5317&gt;0,OR(AND(B5317&gt;=1,B5317&lt;=6),B5317=10)),1,0)</f>
        <v>0</v>
      </c>
      <c r="AC5317" s="55" t="n">
        <f aca="false">IF(AND(E5317&gt;0,B5317=10),1,0)</f>
        <v>0</v>
      </c>
      <c r="AD5317" s="55" t="n">
        <f aca="false">IF(AND(C5316=C5317,AA5316=AA5317-1),AB5316,"")</f>
        <v>0</v>
      </c>
      <c r="AE5317" s="55" t="n">
        <f aca="false">IF(AND(C5316=C5317,AA5316=AA5317-1),AC5316,"")</f>
        <v>0</v>
      </c>
      <c r="AF5317" s="55" t="n">
        <f aca="false">IF(AA5317=1,"",IF(AND(AB5317=1,AD5317&lt;&gt;1),1,0))</f>
        <v>0</v>
      </c>
      <c r="AG5317" s="55" t="n">
        <f aca="false">IF(AA5317=1,"",IF(AND(AC5317=1,AE5317&lt;&gt;1),1,0))</f>
        <v>0</v>
      </c>
      <c r="AH5317" s="60" t="str">
        <f aca="false">IF(AND(E5317&gt;0,AA5317&lt;2,NOT(AND(C5318=C5317,AA5318=AA5317+1))),INDEX(DATAS,AA5317+1),"")</f>
        <v/>
      </c>
      <c r="AI5317" s="60" t="str">
        <f aca="false">IF(AND(AC5317=1,AA5317&lt;2),IF(AND(C5318=C5317,AA5318=AA5317+1),IF(AC5318=1,"",INDEX(DATAS,AA5317+1)),INDEX(DATAS,AA5317+1)),"")</f>
        <v/>
      </c>
    </row>
    <row r="5318" customFormat="false" ht="15" hidden="false" customHeight="false" outlineLevel="0" collapsed="false">
      <c r="A5318" s="60" t="n">
        <v>46309</v>
      </c>
      <c r="B5318" s="0" t="n">
        <v>13</v>
      </c>
      <c r="C5318" s="0" t="n">
        <v>7014</v>
      </c>
      <c r="E5318" s="0" t="n">
        <v>0</v>
      </c>
      <c r="F5318" s="55" t="s">
        <v>1356</v>
      </c>
      <c r="I5318" s="55" t="s">
        <v>185</v>
      </c>
      <c r="U5318" s="0" t="n">
        <v>374</v>
      </c>
      <c r="V5318" s="0" t="n">
        <v>0</v>
      </c>
      <c r="X5318" s="55" t="n">
        <f aca="false">IF(I5318="Male",0,1)</f>
        <v>1</v>
      </c>
      <c r="Y5318" s="55" t="n">
        <f aca="false">IF(OR(I5318="DNB",I5318="Dry DNB"),1,0)</f>
        <v>0</v>
      </c>
      <c r="Z5318" s="0" t="str">
        <f aca="false">IF(ISNUMBER(W5318),A5318-W5318,"")</f>
        <v/>
      </c>
      <c r="AA5318" s="55" t="n">
        <f aca="false">MATCH(A5318,DATAS,0)</f>
        <v>1</v>
      </c>
      <c r="AB5318" s="55" t="n">
        <f aca="false">IF(AND(E5318&gt;0,OR(AND(B5318&gt;=1,B5318&lt;=6),B5318=10)),1,0)</f>
        <v>0</v>
      </c>
      <c r="AC5318" s="55" t="n">
        <f aca="false">IF(AND(E5318&gt;0,B5318=10),1,0)</f>
        <v>0</v>
      </c>
      <c r="AD5318" s="0" t="str">
        <f aca="false">IF(AND(C5317=C5318,AA5317=AA5318-1),AB5317,"")</f>
        <v/>
      </c>
      <c r="AE5318" s="0" t="str">
        <f aca="false">IF(AND(C5317=C5318,AA5317=AA5318-1),AC5317,"")</f>
        <v/>
      </c>
      <c r="AF5318" s="0" t="str">
        <f aca="false">IF(AA5318=1,"",IF(AND(AB5318=1,AD5318&lt;&gt;1),1,0))</f>
        <v/>
      </c>
      <c r="AG5318" s="0" t="str">
        <f aca="false">IF(AA5318=1,"",IF(AND(AC5318=1,AE5318&lt;&gt;1),1,0))</f>
        <v/>
      </c>
      <c r="AH5318" s="60" t="str">
        <f aca="false">IF(AND(E5318&gt;0,AA5318&lt;2,NOT(AND(C5319=C5318,AA5319=AA5318+1))),INDEX(DATAS,AA5318+1),"")</f>
        <v/>
      </c>
      <c r="AI5318" s="60" t="str">
        <f aca="false">IF(AND(AC5318=1,AA5318&lt;2),IF(AND(C5319=C5318,AA5319=AA5318+1),IF(AC5319=1,"",INDEX(DATAS,AA5318+1)),INDEX(DATAS,AA5318+1)),"")</f>
        <v/>
      </c>
    </row>
    <row r="5319" customFormat="false" ht="15" hidden="false" customHeight="false" outlineLevel="0" collapsed="false">
      <c r="A5319" s="60" t="n">
        <v>46310</v>
      </c>
      <c r="B5319" s="0" t="n">
        <v>13</v>
      </c>
      <c r="C5319" s="0" t="n">
        <v>7014</v>
      </c>
      <c r="E5319" s="0" t="n">
        <v>0</v>
      </c>
      <c r="F5319" s="55" t="s">
        <v>1356</v>
      </c>
      <c r="I5319" s="55" t="s">
        <v>185</v>
      </c>
      <c r="U5319" s="0" t="n">
        <v>375</v>
      </c>
      <c r="V5319" s="0" t="n">
        <v>0</v>
      </c>
      <c r="X5319" s="55" t="n">
        <f aca="false">IF(I5319="Male",0,1)</f>
        <v>1</v>
      </c>
      <c r="Y5319" s="55" t="n">
        <f aca="false">IF(OR(I5319="DNB",I5319="Dry DNB"),1,0)</f>
        <v>0</v>
      </c>
      <c r="Z5319" s="0" t="str">
        <f aca="false">IF(ISNUMBER(W5319),A5319-W5319,"")</f>
        <v/>
      </c>
      <c r="AA5319" s="55" t="n">
        <f aca="false">MATCH(A5319,DATAS,0)</f>
        <v>2</v>
      </c>
      <c r="AB5319" s="55" t="n">
        <f aca="false">IF(AND(E5319&gt;0,OR(AND(B5319&gt;=1,B5319&lt;=6),B5319=10)),1,0)</f>
        <v>0</v>
      </c>
      <c r="AC5319" s="55" t="n">
        <f aca="false">IF(AND(E5319&gt;0,B5319=10),1,0)</f>
        <v>0</v>
      </c>
      <c r="AD5319" s="55" t="n">
        <f aca="false">IF(AND(C5318=C5319,AA5318=AA5319-1),AB5318,"")</f>
        <v>0</v>
      </c>
      <c r="AE5319" s="55" t="n">
        <f aca="false">IF(AND(C5318=C5319,AA5318=AA5319-1),AC5318,"")</f>
        <v>0</v>
      </c>
      <c r="AF5319" s="55" t="n">
        <f aca="false">IF(AA5319=1,"",IF(AND(AB5319=1,AD5319&lt;&gt;1),1,0))</f>
        <v>0</v>
      </c>
      <c r="AG5319" s="55" t="n">
        <f aca="false">IF(AA5319=1,"",IF(AND(AC5319=1,AE5319&lt;&gt;1),1,0))</f>
        <v>0</v>
      </c>
      <c r="AH5319" s="60" t="str">
        <f aca="false">IF(AND(E5319&gt;0,AA5319&lt;2,NOT(AND(C5320=C5319,AA5320=AA5319+1))),INDEX(DATAS,AA5319+1),"")</f>
        <v/>
      </c>
      <c r="AI5319" s="60" t="str">
        <f aca="false">IF(AND(AC5319=1,AA5319&lt;2),IF(AND(C5320=C5319,AA5320=AA5319+1),IF(AC5320=1,"",INDEX(DATAS,AA5319+1)),INDEX(DATAS,AA5319+1)),"")</f>
        <v/>
      </c>
    </row>
    <row r="5320" customFormat="false" ht="15" hidden="false" customHeight="false" outlineLevel="0" collapsed="false">
      <c r="A5320" s="60" t="n">
        <v>46309</v>
      </c>
      <c r="B5320" s="0" t="n">
        <v>13</v>
      </c>
      <c r="C5320" s="0" t="n">
        <v>7015</v>
      </c>
      <c r="E5320" s="0" t="n">
        <v>0</v>
      </c>
      <c r="F5320" s="55" t="s">
        <v>1356</v>
      </c>
      <c r="I5320" s="55" t="s">
        <v>185</v>
      </c>
      <c r="U5320" s="0" t="n">
        <v>374</v>
      </c>
      <c r="V5320" s="0" t="n">
        <v>0</v>
      </c>
      <c r="X5320" s="55" t="n">
        <f aca="false">IF(I5320="Male",0,1)</f>
        <v>1</v>
      </c>
      <c r="Y5320" s="55" t="n">
        <f aca="false">IF(OR(I5320="DNB",I5320="Dry DNB"),1,0)</f>
        <v>0</v>
      </c>
      <c r="Z5320" s="0" t="str">
        <f aca="false">IF(ISNUMBER(W5320),A5320-W5320,"")</f>
        <v/>
      </c>
      <c r="AA5320" s="55" t="n">
        <f aca="false">MATCH(A5320,DATAS,0)</f>
        <v>1</v>
      </c>
      <c r="AB5320" s="55" t="n">
        <f aca="false">IF(AND(E5320&gt;0,OR(AND(B5320&gt;=1,B5320&lt;=6),B5320=10)),1,0)</f>
        <v>0</v>
      </c>
      <c r="AC5320" s="55" t="n">
        <f aca="false">IF(AND(E5320&gt;0,B5320=10),1,0)</f>
        <v>0</v>
      </c>
      <c r="AD5320" s="0" t="str">
        <f aca="false">IF(AND(C5319=C5320,AA5319=AA5320-1),AB5319,"")</f>
        <v/>
      </c>
      <c r="AE5320" s="0" t="str">
        <f aca="false">IF(AND(C5319=C5320,AA5319=AA5320-1),AC5319,"")</f>
        <v/>
      </c>
      <c r="AF5320" s="0" t="str">
        <f aca="false">IF(AA5320=1,"",IF(AND(AB5320=1,AD5320&lt;&gt;1),1,0))</f>
        <v/>
      </c>
      <c r="AG5320" s="0" t="str">
        <f aca="false">IF(AA5320=1,"",IF(AND(AC5320=1,AE5320&lt;&gt;1),1,0))</f>
        <v/>
      </c>
      <c r="AH5320" s="60" t="str">
        <f aca="false">IF(AND(E5320&gt;0,AA5320&lt;2,NOT(AND(C5321=C5320,AA5321=AA5320+1))),INDEX(DATAS,AA5320+1),"")</f>
        <v/>
      </c>
      <c r="AI5320" s="60" t="str">
        <f aca="false">IF(AND(AC5320=1,AA5320&lt;2),IF(AND(C5321=C5320,AA5321=AA5320+1),IF(AC5321=1,"",INDEX(DATAS,AA5320+1)),INDEX(DATAS,AA5320+1)),"")</f>
        <v/>
      </c>
    </row>
    <row r="5321" customFormat="false" ht="15" hidden="false" customHeight="false" outlineLevel="0" collapsed="false">
      <c r="A5321" s="60" t="n">
        <v>46310</v>
      </c>
      <c r="B5321" s="0" t="n">
        <v>13</v>
      </c>
      <c r="C5321" s="0" t="n">
        <v>7015</v>
      </c>
      <c r="E5321" s="0" t="n">
        <v>0</v>
      </c>
      <c r="F5321" s="55" t="s">
        <v>1356</v>
      </c>
      <c r="I5321" s="55" t="s">
        <v>185</v>
      </c>
      <c r="U5321" s="0" t="n">
        <v>375</v>
      </c>
      <c r="V5321" s="0" t="n">
        <v>0</v>
      </c>
      <c r="X5321" s="55" t="n">
        <f aca="false">IF(I5321="Male",0,1)</f>
        <v>1</v>
      </c>
      <c r="Y5321" s="55" t="n">
        <f aca="false">IF(OR(I5321="DNB",I5321="Dry DNB"),1,0)</f>
        <v>0</v>
      </c>
      <c r="Z5321" s="0" t="str">
        <f aca="false">IF(ISNUMBER(W5321),A5321-W5321,"")</f>
        <v/>
      </c>
      <c r="AA5321" s="55" t="n">
        <f aca="false">MATCH(A5321,DATAS,0)</f>
        <v>2</v>
      </c>
      <c r="AB5321" s="55" t="n">
        <f aca="false">IF(AND(E5321&gt;0,OR(AND(B5321&gt;=1,B5321&lt;=6),B5321=10)),1,0)</f>
        <v>0</v>
      </c>
      <c r="AC5321" s="55" t="n">
        <f aca="false">IF(AND(E5321&gt;0,B5321=10),1,0)</f>
        <v>0</v>
      </c>
      <c r="AD5321" s="55" t="n">
        <f aca="false">IF(AND(C5320=C5321,AA5320=AA5321-1),AB5320,"")</f>
        <v>0</v>
      </c>
      <c r="AE5321" s="55" t="n">
        <f aca="false">IF(AND(C5320=C5321,AA5320=AA5321-1),AC5320,"")</f>
        <v>0</v>
      </c>
      <c r="AF5321" s="55" t="n">
        <f aca="false">IF(AA5321=1,"",IF(AND(AB5321=1,AD5321&lt;&gt;1),1,0))</f>
        <v>0</v>
      </c>
      <c r="AG5321" s="55" t="n">
        <f aca="false">IF(AA5321=1,"",IF(AND(AC5321=1,AE5321&lt;&gt;1),1,0))</f>
        <v>0</v>
      </c>
      <c r="AH5321" s="60" t="str">
        <f aca="false">IF(AND(E5321&gt;0,AA5321&lt;2,NOT(AND(C5322=C5321,AA5322=AA5321+1))),INDEX(DATAS,AA5321+1),"")</f>
        <v/>
      </c>
      <c r="AI5321" s="60" t="str">
        <f aca="false">IF(AND(AC5321=1,AA5321&lt;2),IF(AND(C5322=C5321,AA5322=AA5321+1),IF(AC5322=1,"",INDEX(DATAS,AA5321+1)),INDEX(DATAS,AA5321+1)),"")</f>
        <v/>
      </c>
    </row>
    <row r="5322" customFormat="false" ht="15" hidden="false" customHeight="false" outlineLevel="0" collapsed="false">
      <c r="A5322" s="60" t="n">
        <v>46309</v>
      </c>
      <c r="B5322" s="0" t="n">
        <v>13</v>
      </c>
      <c r="C5322" s="0" t="n">
        <v>7016</v>
      </c>
      <c r="E5322" s="0" t="n">
        <v>0</v>
      </c>
      <c r="F5322" s="55" t="s">
        <v>1356</v>
      </c>
      <c r="I5322" s="55" t="s">
        <v>185</v>
      </c>
      <c r="U5322" s="0" t="n">
        <v>374</v>
      </c>
      <c r="V5322" s="0" t="n">
        <v>0</v>
      </c>
      <c r="X5322" s="55" t="n">
        <f aca="false">IF(I5322="Male",0,1)</f>
        <v>1</v>
      </c>
      <c r="Y5322" s="55" t="n">
        <f aca="false">IF(OR(I5322="DNB",I5322="Dry DNB"),1,0)</f>
        <v>0</v>
      </c>
      <c r="Z5322" s="0" t="str">
        <f aca="false">IF(ISNUMBER(W5322),A5322-W5322,"")</f>
        <v/>
      </c>
      <c r="AA5322" s="55" t="n">
        <f aca="false">MATCH(A5322,DATAS,0)</f>
        <v>1</v>
      </c>
      <c r="AB5322" s="55" t="n">
        <f aca="false">IF(AND(E5322&gt;0,OR(AND(B5322&gt;=1,B5322&lt;=6),B5322=10)),1,0)</f>
        <v>0</v>
      </c>
      <c r="AC5322" s="55" t="n">
        <f aca="false">IF(AND(E5322&gt;0,B5322=10),1,0)</f>
        <v>0</v>
      </c>
      <c r="AD5322" s="0" t="str">
        <f aca="false">IF(AND(C5321=C5322,AA5321=AA5322-1),AB5321,"")</f>
        <v/>
      </c>
      <c r="AE5322" s="0" t="str">
        <f aca="false">IF(AND(C5321=C5322,AA5321=AA5322-1),AC5321,"")</f>
        <v/>
      </c>
      <c r="AF5322" s="0" t="str">
        <f aca="false">IF(AA5322=1,"",IF(AND(AB5322=1,AD5322&lt;&gt;1),1,0))</f>
        <v/>
      </c>
      <c r="AG5322" s="0" t="str">
        <f aca="false">IF(AA5322=1,"",IF(AND(AC5322=1,AE5322&lt;&gt;1),1,0))</f>
        <v/>
      </c>
      <c r="AH5322" s="60" t="str">
        <f aca="false">IF(AND(E5322&gt;0,AA5322&lt;2,NOT(AND(C5323=C5322,AA5323=AA5322+1))),INDEX(DATAS,AA5322+1),"")</f>
        <v/>
      </c>
      <c r="AI5322" s="60" t="str">
        <f aca="false">IF(AND(AC5322=1,AA5322&lt;2),IF(AND(C5323=C5322,AA5323=AA5322+1),IF(AC5323=1,"",INDEX(DATAS,AA5322+1)),INDEX(DATAS,AA5322+1)),"")</f>
        <v/>
      </c>
    </row>
    <row r="5323" customFormat="false" ht="15" hidden="false" customHeight="false" outlineLevel="0" collapsed="false">
      <c r="A5323" s="60" t="n">
        <v>46310</v>
      </c>
      <c r="B5323" s="0" t="n">
        <v>13</v>
      </c>
      <c r="C5323" s="0" t="n">
        <v>7016</v>
      </c>
      <c r="E5323" s="0" t="n">
        <v>0</v>
      </c>
      <c r="F5323" s="55" t="s">
        <v>1356</v>
      </c>
      <c r="I5323" s="55" t="s">
        <v>185</v>
      </c>
      <c r="U5323" s="0" t="n">
        <v>375</v>
      </c>
      <c r="V5323" s="0" t="n">
        <v>0</v>
      </c>
      <c r="X5323" s="55" t="n">
        <f aca="false">IF(I5323="Male",0,1)</f>
        <v>1</v>
      </c>
      <c r="Y5323" s="55" t="n">
        <f aca="false">IF(OR(I5323="DNB",I5323="Dry DNB"),1,0)</f>
        <v>0</v>
      </c>
      <c r="Z5323" s="0" t="str">
        <f aca="false">IF(ISNUMBER(W5323),A5323-W5323,"")</f>
        <v/>
      </c>
      <c r="AA5323" s="55" t="n">
        <f aca="false">MATCH(A5323,DATAS,0)</f>
        <v>2</v>
      </c>
      <c r="AB5323" s="55" t="n">
        <f aca="false">IF(AND(E5323&gt;0,OR(AND(B5323&gt;=1,B5323&lt;=6),B5323=10)),1,0)</f>
        <v>0</v>
      </c>
      <c r="AC5323" s="55" t="n">
        <f aca="false">IF(AND(E5323&gt;0,B5323=10),1,0)</f>
        <v>0</v>
      </c>
      <c r="AD5323" s="55" t="n">
        <f aca="false">IF(AND(C5322=C5323,AA5322=AA5323-1),AB5322,"")</f>
        <v>0</v>
      </c>
      <c r="AE5323" s="55" t="n">
        <f aca="false">IF(AND(C5322=C5323,AA5322=AA5323-1),AC5322,"")</f>
        <v>0</v>
      </c>
      <c r="AF5323" s="55" t="n">
        <f aca="false">IF(AA5323=1,"",IF(AND(AB5323=1,AD5323&lt;&gt;1),1,0))</f>
        <v>0</v>
      </c>
      <c r="AG5323" s="55" t="n">
        <f aca="false">IF(AA5323=1,"",IF(AND(AC5323=1,AE5323&lt;&gt;1),1,0))</f>
        <v>0</v>
      </c>
      <c r="AH5323" s="60" t="str">
        <f aca="false">IF(AND(E5323&gt;0,AA5323&lt;2,NOT(AND(C5324=C5323,AA5324=AA5323+1))),INDEX(DATAS,AA5323+1),"")</f>
        <v/>
      </c>
      <c r="AI5323" s="60" t="str">
        <f aca="false">IF(AND(AC5323=1,AA5323&lt;2),IF(AND(C5324=C5323,AA5324=AA5323+1),IF(AC5324=1,"",INDEX(DATAS,AA5323+1)),INDEX(DATAS,AA5323+1)),"")</f>
        <v/>
      </c>
    </row>
    <row r="5324" customFormat="false" ht="15" hidden="false" customHeight="false" outlineLevel="0" collapsed="false">
      <c r="A5324" s="60" t="n">
        <v>46309</v>
      </c>
      <c r="B5324" s="0" t="n">
        <v>13</v>
      </c>
      <c r="C5324" s="0" t="n">
        <v>7018</v>
      </c>
      <c r="E5324" s="0" t="n">
        <v>0</v>
      </c>
      <c r="F5324" s="55" t="s">
        <v>1357</v>
      </c>
      <c r="I5324" s="55" t="s">
        <v>185</v>
      </c>
      <c r="U5324" s="0" t="n">
        <v>373</v>
      </c>
      <c r="V5324" s="0" t="n">
        <v>0</v>
      </c>
      <c r="X5324" s="55" t="n">
        <f aca="false">IF(I5324="Male",0,1)</f>
        <v>1</v>
      </c>
      <c r="Y5324" s="55" t="n">
        <f aca="false">IF(OR(I5324="DNB",I5324="Dry DNB"),1,0)</f>
        <v>0</v>
      </c>
      <c r="Z5324" s="0" t="str">
        <f aca="false">IF(ISNUMBER(W5324),A5324-W5324,"")</f>
        <v/>
      </c>
      <c r="AA5324" s="55" t="n">
        <f aca="false">MATCH(A5324,DATAS,0)</f>
        <v>1</v>
      </c>
      <c r="AB5324" s="55" t="n">
        <f aca="false">IF(AND(E5324&gt;0,OR(AND(B5324&gt;=1,B5324&lt;=6),B5324=10)),1,0)</f>
        <v>0</v>
      </c>
      <c r="AC5324" s="55" t="n">
        <f aca="false">IF(AND(E5324&gt;0,B5324=10),1,0)</f>
        <v>0</v>
      </c>
      <c r="AD5324" s="0" t="str">
        <f aca="false">IF(AND(C5323=C5324,AA5323=AA5324-1),AB5323,"")</f>
        <v/>
      </c>
      <c r="AE5324" s="0" t="str">
        <f aca="false">IF(AND(C5323=C5324,AA5323=AA5324-1),AC5323,"")</f>
        <v/>
      </c>
      <c r="AF5324" s="0" t="str">
        <f aca="false">IF(AA5324=1,"",IF(AND(AB5324=1,AD5324&lt;&gt;1),1,0))</f>
        <v/>
      </c>
      <c r="AG5324" s="0" t="str">
        <f aca="false">IF(AA5324=1,"",IF(AND(AC5324=1,AE5324&lt;&gt;1),1,0))</f>
        <v/>
      </c>
      <c r="AH5324" s="60" t="str">
        <f aca="false">IF(AND(E5324&gt;0,AA5324&lt;2,NOT(AND(C5325=C5324,AA5325=AA5324+1))),INDEX(DATAS,AA5324+1),"")</f>
        <v/>
      </c>
      <c r="AI5324" s="60" t="str">
        <f aca="false">IF(AND(AC5324=1,AA5324&lt;2),IF(AND(C5325=C5324,AA5325=AA5324+1),IF(AC5325=1,"",INDEX(DATAS,AA5324+1)),INDEX(DATAS,AA5324+1)),"")</f>
        <v/>
      </c>
    </row>
    <row r="5325" customFormat="false" ht="15" hidden="false" customHeight="false" outlineLevel="0" collapsed="false">
      <c r="A5325" s="60" t="n">
        <v>46310</v>
      </c>
      <c r="B5325" s="0" t="n">
        <v>13</v>
      </c>
      <c r="C5325" s="0" t="n">
        <v>7018</v>
      </c>
      <c r="E5325" s="0" t="n">
        <v>0</v>
      </c>
      <c r="F5325" s="55" t="s">
        <v>1357</v>
      </c>
      <c r="I5325" s="55" t="s">
        <v>185</v>
      </c>
      <c r="U5325" s="0" t="n">
        <v>374</v>
      </c>
      <c r="V5325" s="0" t="n">
        <v>0</v>
      </c>
      <c r="X5325" s="55" t="n">
        <f aca="false">IF(I5325="Male",0,1)</f>
        <v>1</v>
      </c>
      <c r="Y5325" s="55" t="n">
        <f aca="false">IF(OR(I5325="DNB",I5325="Dry DNB"),1,0)</f>
        <v>0</v>
      </c>
      <c r="Z5325" s="0" t="str">
        <f aca="false">IF(ISNUMBER(W5325),A5325-W5325,"")</f>
        <v/>
      </c>
      <c r="AA5325" s="55" t="n">
        <f aca="false">MATCH(A5325,DATAS,0)</f>
        <v>2</v>
      </c>
      <c r="AB5325" s="55" t="n">
        <f aca="false">IF(AND(E5325&gt;0,OR(AND(B5325&gt;=1,B5325&lt;=6),B5325=10)),1,0)</f>
        <v>0</v>
      </c>
      <c r="AC5325" s="55" t="n">
        <f aca="false">IF(AND(E5325&gt;0,B5325=10),1,0)</f>
        <v>0</v>
      </c>
      <c r="AD5325" s="55" t="n">
        <f aca="false">IF(AND(C5324=C5325,AA5324=AA5325-1),AB5324,"")</f>
        <v>0</v>
      </c>
      <c r="AE5325" s="55" t="n">
        <f aca="false">IF(AND(C5324=C5325,AA5324=AA5325-1),AC5324,"")</f>
        <v>0</v>
      </c>
      <c r="AF5325" s="55" t="n">
        <f aca="false">IF(AA5325=1,"",IF(AND(AB5325=1,AD5325&lt;&gt;1),1,0))</f>
        <v>0</v>
      </c>
      <c r="AG5325" s="55" t="n">
        <f aca="false">IF(AA5325=1,"",IF(AND(AC5325=1,AE5325&lt;&gt;1),1,0))</f>
        <v>0</v>
      </c>
      <c r="AH5325" s="60" t="str">
        <f aca="false">IF(AND(E5325&gt;0,AA5325&lt;2,NOT(AND(C5326=C5325,AA5326=AA5325+1))),INDEX(DATAS,AA5325+1),"")</f>
        <v/>
      </c>
      <c r="AI5325" s="60" t="str">
        <f aca="false">IF(AND(AC5325=1,AA5325&lt;2),IF(AND(C5326=C5325,AA5326=AA5325+1),IF(AC5326=1,"",INDEX(DATAS,AA5325+1)),INDEX(DATAS,AA5325+1)),"")</f>
        <v/>
      </c>
    </row>
    <row r="5326" customFormat="false" ht="15" hidden="false" customHeight="false" outlineLevel="0" collapsed="false">
      <c r="A5326" s="60" t="n">
        <v>46309</v>
      </c>
      <c r="B5326" s="0" t="n">
        <v>13</v>
      </c>
      <c r="C5326" s="0" t="n">
        <v>7019</v>
      </c>
      <c r="E5326" s="0" t="n">
        <v>0</v>
      </c>
      <c r="F5326" s="55" t="s">
        <v>1357</v>
      </c>
      <c r="I5326" s="55" t="s">
        <v>185</v>
      </c>
      <c r="U5326" s="0" t="n">
        <v>373</v>
      </c>
      <c r="V5326" s="0" t="n">
        <v>0</v>
      </c>
      <c r="X5326" s="55" t="n">
        <f aca="false">IF(I5326="Male",0,1)</f>
        <v>1</v>
      </c>
      <c r="Y5326" s="55" t="n">
        <f aca="false">IF(OR(I5326="DNB",I5326="Dry DNB"),1,0)</f>
        <v>0</v>
      </c>
      <c r="Z5326" s="0" t="str">
        <f aca="false">IF(ISNUMBER(W5326),A5326-W5326,"")</f>
        <v/>
      </c>
      <c r="AA5326" s="55" t="n">
        <f aca="false">MATCH(A5326,DATAS,0)</f>
        <v>1</v>
      </c>
      <c r="AB5326" s="55" t="n">
        <f aca="false">IF(AND(E5326&gt;0,OR(AND(B5326&gt;=1,B5326&lt;=6),B5326=10)),1,0)</f>
        <v>0</v>
      </c>
      <c r="AC5326" s="55" t="n">
        <f aca="false">IF(AND(E5326&gt;0,B5326=10),1,0)</f>
        <v>0</v>
      </c>
      <c r="AD5326" s="0" t="str">
        <f aca="false">IF(AND(C5325=C5326,AA5325=AA5326-1),AB5325,"")</f>
        <v/>
      </c>
      <c r="AE5326" s="0" t="str">
        <f aca="false">IF(AND(C5325=C5326,AA5325=AA5326-1),AC5325,"")</f>
        <v/>
      </c>
      <c r="AF5326" s="0" t="str">
        <f aca="false">IF(AA5326=1,"",IF(AND(AB5326=1,AD5326&lt;&gt;1),1,0))</f>
        <v/>
      </c>
      <c r="AG5326" s="0" t="str">
        <f aca="false">IF(AA5326=1,"",IF(AND(AC5326=1,AE5326&lt;&gt;1),1,0))</f>
        <v/>
      </c>
      <c r="AH5326" s="60" t="str">
        <f aca="false">IF(AND(E5326&gt;0,AA5326&lt;2,NOT(AND(C5327=C5326,AA5327=AA5326+1))),INDEX(DATAS,AA5326+1),"")</f>
        <v/>
      </c>
      <c r="AI5326" s="60" t="str">
        <f aca="false">IF(AND(AC5326=1,AA5326&lt;2),IF(AND(C5327=C5326,AA5327=AA5326+1),IF(AC5327=1,"",INDEX(DATAS,AA5326+1)),INDEX(DATAS,AA5326+1)),"")</f>
        <v/>
      </c>
    </row>
    <row r="5327" customFormat="false" ht="15" hidden="false" customHeight="false" outlineLevel="0" collapsed="false">
      <c r="A5327" s="60" t="n">
        <v>46310</v>
      </c>
      <c r="B5327" s="0" t="n">
        <v>13</v>
      </c>
      <c r="C5327" s="0" t="n">
        <v>7019</v>
      </c>
      <c r="E5327" s="0" t="n">
        <v>0</v>
      </c>
      <c r="F5327" s="55" t="s">
        <v>1357</v>
      </c>
      <c r="I5327" s="55" t="s">
        <v>185</v>
      </c>
      <c r="U5327" s="0" t="n">
        <v>374</v>
      </c>
      <c r="V5327" s="0" t="n">
        <v>0</v>
      </c>
      <c r="X5327" s="55" t="n">
        <f aca="false">IF(I5327="Male",0,1)</f>
        <v>1</v>
      </c>
      <c r="Y5327" s="55" t="n">
        <f aca="false">IF(OR(I5327="DNB",I5327="Dry DNB"),1,0)</f>
        <v>0</v>
      </c>
      <c r="Z5327" s="0" t="str">
        <f aca="false">IF(ISNUMBER(W5327),A5327-W5327,"")</f>
        <v/>
      </c>
      <c r="AA5327" s="55" t="n">
        <f aca="false">MATCH(A5327,DATAS,0)</f>
        <v>2</v>
      </c>
      <c r="AB5327" s="55" t="n">
        <f aca="false">IF(AND(E5327&gt;0,OR(AND(B5327&gt;=1,B5327&lt;=6),B5327=10)),1,0)</f>
        <v>0</v>
      </c>
      <c r="AC5327" s="55" t="n">
        <f aca="false">IF(AND(E5327&gt;0,B5327=10),1,0)</f>
        <v>0</v>
      </c>
      <c r="AD5327" s="55" t="n">
        <f aca="false">IF(AND(C5326=C5327,AA5326=AA5327-1),AB5326,"")</f>
        <v>0</v>
      </c>
      <c r="AE5327" s="55" t="n">
        <f aca="false">IF(AND(C5326=C5327,AA5326=AA5327-1),AC5326,"")</f>
        <v>0</v>
      </c>
      <c r="AF5327" s="55" t="n">
        <f aca="false">IF(AA5327=1,"",IF(AND(AB5327=1,AD5327&lt;&gt;1),1,0))</f>
        <v>0</v>
      </c>
      <c r="AG5327" s="55" t="n">
        <f aca="false">IF(AA5327=1,"",IF(AND(AC5327=1,AE5327&lt;&gt;1),1,0))</f>
        <v>0</v>
      </c>
      <c r="AH5327" s="60" t="str">
        <f aca="false">IF(AND(E5327&gt;0,AA5327&lt;2,NOT(AND(C5328=C5327,AA5328=AA5327+1))),INDEX(DATAS,AA5327+1),"")</f>
        <v/>
      </c>
      <c r="AI5327" s="60" t="str">
        <f aca="false">IF(AND(AC5327=1,AA5327&lt;2),IF(AND(C5328=C5327,AA5328=AA5327+1),IF(AC5328=1,"",INDEX(DATAS,AA5327+1)),INDEX(DATAS,AA5327+1)),"")</f>
        <v/>
      </c>
    </row>
    <row r="5328" customFormat="false" ht="15" hidden="false" customHeight="false" outlineLevel="0" collapsed="false">
      <c r="A5328" s="60" t="n">
        <v>46309</v>
      </c>
      <c r="B5328" s="0" t="n">
        <v>13</v>
      </c>
      <c r="C5328" s="0" t="n">
        <v>7020</v>
      </c>
      <c r="E5328" s="0" t="n">
        <v>0</v>
      </c>
      <c r="F5328" s="55" t="s">
        <v>1357</v>
      </c>
      <c r="I5328" s="55" t="s">
        <v>185</v>
      </c>
      <c r="U5328" s="0" t="n">
        <v>373</v>
      </c>
      <c r="V5328" s="0" t="n">
        <v>0</v>
      </c>
      <c r="X5328" s="55" t="n">
        <f aca="false">IF(I5328="Male",0,1)</f>
        <v>1</v>
      </c>
      <c r="Y5328" s="55" t="n">
        <f aca="false">IF(OR(I5328="DNB",I5328="Dry DNB"),1,0)</f>
        <v>0</v>
      </c>
      <c r="Z5328" s="0" t="str">
        <f aca="false">IF(ISNUMBER(W5328),A5328-W5328,"")</f>
        <v/>
      </c>
      <c r="AA5328" s="55" t="n">
        <f aca="false">MATCH(A5328,DATAS,0)</f>
        <v>1</v>
      </c>
      <c r="AB5328" s="55" t="n">
        <f aca="false">IF(AND(E5328&gt;0,OR(AND(B5328&gt;=1,B5328&lt;=6),B5328=10)),1,0)</f>
        <v>0</v>
      </c>
      <c r="AC5328" s="55" t="n">
        <f aca="false">IF(AND(E5328&gt;0,B5328=10),1,0)</f>
        <v>0</v>
      </c>
      <c r="AD5328" s="0" t="str">
        <f aca="false">IF(AND(C5327=C5328,AA5327=AA5328-1),AB5327,"")</f>
        <v/>
      </c>
      <c r="AE5328" s="0" t="str">
        <f aca="false">IF(AND(C5327=C5328,AA5327=AA5328-1),AC5327,"")</f>
        <v/>
      </c>
      <c r="AF5328" s="0" t="str">
        <f aca="false">IF(AA5328=1,"",IF(AND(AB5328=1,AD5328&lt;&gt;1),1,0))</f>
        <v/>
      </c>
      <c r="AG5328" s="0" t="str">
        <f aca="false">IF(AA5328=1,"",IF(AND(AC5328=1,AE5328&lt;&gt;1),1,0))</f>
        <v/>
      </c>
      <c r="AH5328" s="60" t="str">
        <f aca="false">IF(AND(E5328&gt;0,AA5328&lt;2,NOT(AND(C5329=C5328,AA5329=AA5328+1))),INDEX(DATAS,AA5328+1),"")</f>
        <v/>
      </c>
      <c r="AI5328" s="60" t="str">
        <f aca="false">IF(AND(AC5328=1,AA5328&lt;2),IF(AND(C5329=C5328,AA5329=AA5328+1),IF(AC5329=1,"",INDEX(DATAS,AA5328+1)),INDEX(DATAS,AA5328+1)),"")</f>
        <v/>
      </c>
    </row>
    <row r="5329" customFormat="false" ht="15" hidden="false" customHeight="false" outlineLevel="0" collapsed="false">
      <c r="A5329" s="60" t="n">
        <v>46310</v>
      </c>
      <c r="B5329" s="0" t="n">
        <v>13</v>
      </c>
      <c r="C5329" s="0" t="n">
        <v>7020</v>
      </c>
      <c r="E5329" s="0" t="n">
        <v>0</v>
      </c>
      <c r="F5329" s="55" t="s">
        <v>1357</v>
      </c>
      <c r="I5329" s="55" t="s">
        <v>185</v>
      </c>
      <c r="U5329" s="0" t="n">
        <v>374</v>
      </c>
      <c r="V5329" s="0" t="n">
        <v>0</v>
      </c>
      <c r="X5329" s="55" t="n">
        <f aca="false">IF(I5329="Male",0,1)</f>
        <v>1</v>
      </c>
      <c r="Y5329" s="55" t="n">
        <f aca="false">IF(OR(I5329="DNB",I5329="Dry DNB"),1,0)</f>
        <v>0</v>
      </c>
      <c r="Z5329" s="0" t="str">
        <f aca="false">IF(ISNUMBER(W5329),A5329-W5329,"")</f>
        <v/>
      </c>
      <c r="AA5329" s="55" t="n">
        <f aca="false">MATCH(A5329,DATAS,0)</f>
        <v>2</v>
      </c>
      <c r="AB5329" s="55" t="n">
        <f aca="false">IF(AND(E5329&gt;0,OR(AND(B5329&gt;=1,B5329&lt;=6),B5329=10)),1,0)</f>
        <v>0</v>
      </c>
      <c r="AC5329" s="55" t="n">
        <f aca="false">IF(AND(E5329&gt;0,B5329=10),1,0)</f>
        <v>0</v>
      </c>
      <c r="AD5329" s="55" t="n">
        <f aca="false">IF(AND(C5328=C5329,AA5328=AA5329-1),AB5328,"")</f>
        <v>0</v>
      </c>
      <c r="AE5329" s="55" t="n">
        <f aca="false">IF(AND(C5328=C5329,AA5328=AA5329-1),AC5328,"")</f>
        <v>0</v>
      </c>
      <c r="AF5329" s="55" t="n">
        <f aca="false">IF(AA5329=1,"",IF(AND(AB5329=1,AD5329&lt;&gt;1),1,0))</f>
        <v>0</v>
      </c>
      <c r="AG5329" s="55" t="n">
        <f aca="false">IF(AA5329=1,"",IF(AND(AC5329=1,AE5329&lt;&gt;1),1,0))</f>
        <v>0</v>
      </c>
      <c r="AH5329" s="60" t="str">
        <f aca="false">IF(AND(E5329&gt;0,AA5329&lt;2,NOT(AND(C5330=C5329,AA5330=AA5329+1))),INDEX(DATAS,AA5329+1),"")</f>
        <v/>
      </c>
      <c r="AI5329" s="60" t="str">
        <f aca="false">IF(AND(AC5329=1,AA5329&lt;2),IF(AND(C5330=C5329,AA5330=AA5329+1),IF(AC5330=1,"",INDEX(DATAS,AA5329+1)),INDEX(DATAS,AA5329+1)),"")</f>
        <v/>
      </c>
    </row>
    <row r="5330" customFormat="false" ht="15" hidden="false" customHeight="false" outlineLevel="0" collapsed="false">
      <c r="A5330" s="60" t="n">
        <v>46309</v>
      </c>
      <c r="B5330" s="0" t="n">
        <v>13</v>
      </c>
      <c r="C5330" s="0" t="n">
        <v>7021</v>
      </c>
      <c r="E5330" s="0" t="n">
        <v>0</v>
      </c>
      <c r="F5330" s="55" t="s">
        <v>1357</v>
      </c>
      <c r="I5330" s="55" t="s">
        <v>185</v>
      </c>
      <c r="U5330" s="0" t="n">
        <v>373</v>
      </c>
      <c r="V5330" s="0" t="n">
        <v>0</v>
      </c>
      <c r="X5330" s="55" t="n">
        <f aca="false">IF(I5330="Male",0,1)</f>
        <v>1</v>
      </c>
      <c r="Y5330" s="55" t="n">
        <f aca="false">IF(OR(I5330="DNB",I5330="Dry DNB"),1,0)</f>
        <v>0</v>
      </c>
      <c r="Z5330" s="0" t="str">
        <f aca="false">IF(ISNUMBER(W5330),A5330-W5330,"")</f>
        <v/>
      </c>
      <c r="AA5330" s="55" t="n">
        <f aca="false">MATCH(A5330,DATAS,0)</f>
        <v>1</v>
      </c>
      <c r="AB5330" s="55" t="n">
        <f aca="false">IF(AND(E5330&gt;0,OR(AND(B5330&gt;=1,B5330&lt;=6),B5330=10)),1,0)</f>
        <v>0</v>
      </c>
      <c r="AC5330" s="55" t="n">
        <f aca="false">IF(AND(E5330&gt;0,B5330=10),1,0)</f>
        <v>0</v>
      </c>
      <c r="AD5330" s="0" t="str">
        <f aca="false">IF(AND(C5329=C5330,AA5329=AA5330-1),AB5329,"")</f>
        <v/>
      </c>
      <c r="AE5330" s="0" t="str">
        <f aca="false">IF(AND(C5329=C5330,AA5329=AA5330-1),AC5329,"")</f>
        <v/>
      </c>
      <c r="AF5330" s="0" t="str">
        <f aca="false">IF(AA5330=1,"",IF(AND(AB5330=1,AD5330&lt;&gt;1),1,0))</f>
        <v/>
      </c>
      <c r="AG5330" s="0" t="str">
        <f aca="false">IF(AA5330=1,"",IF(AND(AC5330=1,AE5330&lt;&gt;1),1,0))</f>
        <v/>
      </c>
      <c r="AH5330" s="60" t="str">
        <f aca="false">IF(AND(E5330&gt;0,AA5330&lt;2,NOT(AND(C5331=C5330,AA5331=AA5330+1))),INDEX(DATAS,AA5330+1),"")</f>
        <v/>
      </c>
      <c r="AI5330" s="60" t="str">
        <f aca="false">IF(AND(AC5330=1,AA5330&lt;2),IF(AND(C5331=C5330,AA5331=AA5330+1),IF(AC5331=1,"",INDEX(DATAS,AA5330+1)),INDEX(DATAS,AA5330+1)),"")</f>
        <v/>
      </c>
    </row>
    <row r="5331" customFormat="false" ht="15" hidden="false" customHeight="false" outlineLevel="0" collapsed="false">
      <c r="A5331" s="60" t="n">
        <v>46310</v>
      </c>
      <c r="B5331" s="0" t="n">
        <v>13</v>
      </c>
      <c r="C5331" s="0" t="n">
        <v>7021</v>
      </c>
      <c r="E5331" s="0" t="n">
        <v>0</v>
      </c>
      <c r="F5331" s="55" t="s">
        <v>1357</v>
      </c>
      <c r="I5331" s="55" t="s">
        <v>185</v>
      </c>
      <c r="U5331" s="0" t="n">
        <v>374</v>
      </c>
      <c r="V5331" s="0" t="n">
        <v>0</v>
      </c>
      <c r="X5331" s="55" t="n">
        <f aca="false">IF(I5331="Male",0,1)</f>
        <v>1</v>
      </c>
      <c r="Y5331" s="55" t="n">
        <f aca="false">IF(OR(I5331="DNB",I5331="Dry DNB"),1,0)</f>
        <v>0</v>
      </c>
      <c r="Z5331" s="0" t="str">
        <f aca="false">IF(ISNUMBER(W5331),A5331-W5331,"")</f>
        <v/>
      </c>
      <c r="AA5331" s="55" t="n">
        <f aca="false">MATCH(A5331,DATAS,0)</f>
        <v>2</v>
      </c>
      <c r="AB5331" s="55" t="n">
        <f aca="false">IF(AND(E5331&gt;0,OR(AND(B5331&gt;=1,B5331&lt;=6),B5331=10)),1,0)</f>
        <v>0</v>
      </c>
      <c r="AC5331" s="55" t="n">
        <f aca="false">IF(AND(E5331&gt;0,B5331=10),1,0)</f>
        <v>0</v>
      </c>
      <c r="AD5331" s="55" t="n">
        <f aca="false">IF(AND(C5330=C5331,AA5330=AA5331-1),AB5330,"")</f>
        <v>0</v>
      </c>
      <c r="AE5331" s="55" t="n">
        <f aca="false">IF(AND(C5330=C5331,AA5330=AA5331-1),AC5330,"")</f>
        <v>0</v>
      </c>
      <c r="AF5331" s="55" t="n">
        <f aca="false">IF(AA5331=1,"",IF(AND(AB5331=1,AD5331&lt;&gt;1),1,0))</f>
        <v>0</v>
      </c>
      <c r="AG5331" s="55" t="n">
        <f aca="false">IF(AA5331=1,"",IF(AND(AC5331=1,AE5331&lt;&gt;1),1,0))</f>
        <v>0</v>
      </c>
      <c r="AH5331" s="60" t="str">
        <f aca="false">IF(AND(E5331&gt;0,AA5331&lt;2,NOT(AND(C5332=C5331,AA5332=AA5331+1))),INDEX(DATAS,AA5331+1),"")</f>
        <v/>
      </c>
      <c r="AI5331" s="60" t="str">
        <f aca="false">IF(AND(AC5331=1,AA5331&lt;2),IF(AND(C5332=C5331,AA5332=AA5331+1),IF(AC5332=1,"",INDEX(DATAS,AA5331+1)),INDEX(DATAS,AA5331+1)),"")</f>
        <v/>
      </c>
    </row>
    <row r="5332" customFormat="false" ht="15" hidden="false" customHeight="false" outlineLevel="0" collapsed="false">
      <c r="A5332" s="60" t="n">
        <v>46309</v>
      </c>
      <c r="B5332" s="0" t="n">
        <v>13</v>
      </c>
      <c r="C5332" s="0" t="n">
        <v>7022</v>
      </c>
      <c r="E5332" s="0" t="n">
        <v>0</v>
      </c>
      <c r="F5332" s="55" t="s">
        <v>1357</v>
      </c>
      <c r="I5332" s="55" t="s">
        <v>185</v>
      </c>
      <c r="U5332" s="0" t="n">
        <v>373</v>
      </c>
      <c r="V5332" s="0" t="n">
        <v>0</v>
      </c>
      <c r="X5332" s="55" t="n">
        <f aca="false">IF(I5332="Male",0,1)</f>
        <v>1</v>
      </c>
      <c r="Y5332" s="55" t="n">
        <f aca="false">IF(OR(I5332="DNB",I5332="Dry DNB"),1,0)</f>
        <v>0</v>
      </c>
      <c r="Z5332" s="0" t="str">
        <f aca="false">IF(ISNUMBER(W5332),A5332-W5332,"")</f>
        <v/>
      </c>
      <c r="AA5332" s="55" t="n">
        <f aca="false">MATCH(A5332,DATAS,0)</f>
        <v>1</v>
      </c>
      <c r="AB5332" s="55" t="n">
        <f aca="false">IF(AND(E5332&gt;0,OR(AND(B5332&gt;=1,B5332&lt;=6),B5332=10)),1,0)</f>
        <v>0</v>
      </c>
      <c r="AC5332" s="55" t="n">
        <f aca="false">IF(AND(E5332&gt;0,B5332=10),1,0)</f>
        <v>0</v>
      </c>
      <c r="AD5332" s="0" t="str">
        <f aca="false">IF(AND(C5331=C5332,AA5331=AA5332-1),AB5331,"")</f>
        <v/>
      </c>
      <c r="AE5332" s="0" t="str">
        <f aca="false">IF(AND(C5331=C5332,AA5331=AA5332-1),AC5331,"")</f>
        <v/>
      </c>
      <c r="AF5332" s="0" t="str">
        <f aca="false">IF(AA5332=1,"",IF(AND(AB5332=1,AD5332&lt;&gt;1),1,0))</f>
        <v/>
      </c>
      <c r="AG5332" s="0" t="str">
        <f aca="false">IF(AA5332=1,"",IF(AND(AC5332=1,AE5332&lt;&gt;1),1,0))</f>
        <v/>
      </c>
      <c r="AH5332" s="60" t="str">
        <f aca="false">IF(AND(E5332&gt;0,AA5332&lt;2,NOT(AND(C5333=C5332,AA5333=AA5332+1))),INDEX(DATAS,AA5332+1),"")</f>
        <v/>
      </c>
      <c r="AI5332" s="60" t="str">
        <f aca="false">IF(AND(AC5332=1,AA5332&lt;2),IF(AND(C5333=C5332,AA5333=AA5332+1),IF(AC5333=1,"",INDEX(DATAS,AA5332+1)),INDEX(DATAS,AA5332+1)),"")</f>
        <v/>
      </c>
    </row>
    <row r="5333" customFormat="false" ht="15" hidden="false" customHeight="false" outlineLevel="0" collapsed="false">
      <c r="A5333" s="60" t="n">
        <v>46310</v>
      </c>
      <c r="B5333" s="0" t="n">
        <v>13</v>
      </c>
      <c r="C5333" s="0" t="n">
        <v>7022</v>
      </c>
      <c r="E5333" s="0" t="n">
        <v>0</v>
      </c>
      <c r="F5333" s="55" t="s">
        <v>1357</v>
      </c>
      <c r="I5333" s="55" t="s">
        <v>185</v>
      </c>
      <c r="U5333" s="0" t="n">
        <v>374</v>
      </c>
      <c r="V5333" s="0" t="n">
        <v>0</v>
      </c>
      <c r="X5333" s="55" t="n">
        <f aca="false">IF(I5333="Male",0,1)</f>
        <v>1</v>
      </c>
      <c r="Y5333" s="55" t="n">
        <f aca="false">IF(OR(I5333="DNB",I5333="Dry DNB"),1,0)</f>
        <v>0</v>
      </c>
      <c r="Z5333" s="0" t="str">
        <f aca="false">IF(ISNUMBER(W5333),A5333-W5333,"")</f>
        <v/>
      </c>
      <c r="AA5333" s="55" t="n">
        <f aca="false">MATCH(A5333,DATAS,0)</f>
        <v>2</v>
      </c>
      <c r="AB5333" s="55" t="n">
        <f aca="false">IF(AND(E5333&gt;0,OR(AND(B5333&gt;=1,B5333&lt;=6),B5333=10)),1,0)</f>
        <v>0</v>
      </c>
      <c r="AC5333" s="55" t="n">
        <f aca="false">IF(AND(E5333&gt;0,B5333=10),1,0)</f>
        <v>0</v>
      </c>
      <c r="AD5333" s="55" t="n">
        <f aca="false">IF(AND(C5332=C5333,AA5332=AA5333-1),AB5332,"")</f>
        <v>0</v>
      </c>
      <c r="AE5333" s="55" t="n">
        <f aca="false">IF(AND(C5332=C5333,AA5332=AA5333-1),AC5332,"")</f>
        <v>0</v>
      </c>
      <c r="AF5333" s="55" t="n">
        <f aca="false">IF(AA5333=1,"",IF(AND(AB5333=1,AD5333&lt;&gt;1),1,0))</f>
        <v>0</v>
      </c>
      <c r="AG5333" s="55" t="n">
        <f aca="false">IF(AA5333=1,"",IF(AND(AC5333=1,AE5333&lt;&gt;1),1,0))</f>
        <v>0</v>
      </c>
      <c r="AH5333" s="60" t="str">
        <f aca="false">IF(AND(E5333&gt;0,AA5333&lt;2,NOT(AND(C5334=C5333,AA5334=AA5333+1))),INDEX(DATAS,AA5333+1),"")</f>
        <v/>
      </c>
      <c r="AI5333" s="60" t="str">
        <f aca="false">IF(AND(AC5333=1,AA5333&lt;2),IF(AND(C5334=C5333,AA5334=AA5333+1),IF(AC5334=1,"",INDEX(DATAS,AA5333+1)),INDEX(DATAS,AA5333+1)),"")</f>
        <v/>
      </c>
    </row>
    <row r="5334" customFormat="false" ht="15" hidden="false" customHeight="false" outlineLevel="0" collapsed="false">
      <c r="A5334" s="60" t="n">
        <v>46309</v>
      </c>
      <c r="B5334" s="0" t="n">
        <v>13</v>
      </c>
      <c r="C5334" s="0" t="n">
        <v>7023</v>
      </c>
      <c r="E5334" s="0" t="n">
        <v>0</v>
      </c>
      <c r="F5334" s="55" t="s">
        <v>1358</v>
      </c>
      <c r="I5334" s="55" t="s">
        <v>185</v>
      </c>
      <c r="U5334" s="0" t="n">
        <v>371</v>
      </c>
      <c r="V5334" s="0" t="n">
        <v>0</v>
      </c>
      <c r="X5334" s="55" t="n">
        <f aca="false">IF(I5334="Male",0,1)</f>
        <v>1</v>
      </c>
      <c r="Y5334" s="55" t="n">
        <f aca="false">IF(OR(I5334="DNB",I5334="Dry DNB"),1,0)</f>
        <v>0</v>
      </c>
      <c r="Z5334" s="0" t="str">
        <f aca="false">IF(ISNUMBER(W5334),A5334-W5334,"")</f>
        <v/>
      </c>
      <c r="AA5334" s="55" t="n">
        <f aca="false">MATCH(A5334,DATAS,0)</f>
        <v>1</v>
      </c>
      <c r="AB5334" s="55" t="n">
        <f aca="false">IF(AND(E5334&gt;0,OR(AND(B5334&gt;=1,B5334&lt;=6),B5334=10)),1,0)</f>
        <v>0</v>
      </c>
      <c r="AC5334" s="55" t="n">
        <f aca="false">IF(AND(E5334&gt;0,B5334=10),1,0)</f>
        <v>0</v>
      </c>
      <c r="AD5334" s="0" t="str">
        <f aca="false">IF(AND(C5333=C5334,AA5333=AA5334-1),AB5333,"")</f>
        <v/>
      </c>
      <c r="AE5334" s="0" t="str">
        <f aca="false">IF(AND(C5333=C5334,AA5333=AA5334-1),AC5333,"")</f>
        <v/>
      </c>
      <c r="AF5334" s="0" t="str">
        <f aca="false">IF(AA5334=1,"",IF(AND(AB5334=1,AD5334&lt;&gt;1),1,0))</f>
        <v/>
      </c>
      <c r="AG5334" s="0" t="str">
        <f aca="false">IF(AA5334=1,"",IF(AND(AC5334=1,AE5334&lt;&gt;1),1,0))</f>
        <v/>
      </c>
      <c r="AH5334" s="60" t="str">
        <f aca="false">IF(AND(E5334&gt;0,AA5334&lt;2,NOT(AND(C5335=C5334,AA5335=AA5334+1))),INDEX(DATAS,AA5334+1),"")</f>
        <v/>
      </c>
      <c r="AI5334" s="60" t="str">
        <f aca="false">IF(AND(AC5334=1,AA5334&lt;2),IF(AND(C5335=C5334,AA5335=AA5334+1),IF(AC5335=1,"",INDEX(DATAS,AA5334+1)),INDEX(DATAS,AA5334+1)),"")</f>
        <v/>
      </c>
    </row>
    <row r="5335" customFormat="false" ht="15" hidden="false" customHeight="false" outlineLevel="0" collapsed="false">
      <c r="A5335" s="60" t="n">
        <v>46310</v>
      </c>
      <c r="B5335" s="0" t="n">
        <v>13</v>
      </c>
      <c r="C5335" s="0" t="n">
        <v>7023</v>
      </c>
      <c r="E5335" s="0" t="n">
        <v>0</v>
      </c>
      <c r="F5335" s="55" t="s">
        <v>1358</v>
      </c>
      <c r="I5335" s="55" t="s">
        <v>185</v>
      </c>
      <c r="U5335" s="0" t="n">
        <v>372</v>
      </c>
      <c r="V5335" s="0" t="n">
        <v>0</v>
      </c>
      <c r="X5335" s="55" t="n">
        <f aca="false">IF(I5335="Male",0,1)</f>
        <v>1</v>
      </c>
      <c r="Y5335" s="55" t="n">
        <f aca="false">IF(OR(I5335="DNB",I5335="Dry DNB"),1,0)</f>
        <v>0</v>
      </c>
      <c r="Z5335" s="0" t="str">
        <f aca="false">IF(ISNUMBER(W5335),A5335-W5335,"")</f>
        <v/>
      </c>
      <c r="AA5335" s="55" t="n">
        <f aca="false">MATCH(A5335,DATAS,0)</f>
        <v>2</v>
      </c>
      <c r="AB5335" s="55" t="n">
        <f aca="false">IF(AND(E5335&gt;0,OR(AND(B5335&gt;=1,B5335&lt;=6),B5335=10)),1,0)</f>
        <v>0</v>
      </c>
      <c r="AC5335" s="55" t="n">
        <f aca="false">IF(AND(E5335&gt;0,B5335=10),1,0)</f>
        <v>0</v>
      </c>
      <c r="AD5335" s="55" t="n">
        <f aca="false">IF(AND(C5334=C5335,AA5334=AA5335-1),AB5334,"")</f>
        <v>0</v>
      </c>
      <c r="AE5335" s="55" t="n">
        <f aca="false">IF(AND(C5334=C5335,AA5334=AA5335-1),AC5334,"")</f>
        <v>0</v>
      </c>
      <c r="AF5335" s="55" t="n">
        <f aca="false">IF(AA5335=1,"",IF(AND(AB5335=1,AD5335&lt;&gt;1),1,0))</f>
        <v>0</v>
      </c>
      <c r="AG5335" s="55" t="n">
        <f aca="false">IF(AA5335=1,"",IF(AND(AC5335=1,AE5335&lt;&gt;1),1,0))</f>
        <v>0</v>
      </c>
      <c r="AH5335" s="60" t="str">
        <f aca="false">IF(AND(E5335&gt;0,AA5335&lt;2,NOT(AND(C5336=C5335,AA5336=AA5335+1))),INDEX(DATAS,AA5335+1),"")</f>
        <v/>
      </c>
      <c r="AI5335" s="60" t="str">
        <f aca="false">IF(AND(AC5335=1,AA5335&lt;2),IF(AND(C5336=C5335,AA5336=AA5335+1),IF(AC5336=1,"",INDEX(DATAS,AA5335+1)),INDEX(DATAS,AA5335+1)),"")</f>
        <v/>
      </c>
    </row>
    <row r="5336" customFormat="false" ht="15" hidden="false" customHeight="false" outlineLevel="0" collapsed="false">
      <c r="A5336" s="60" t="n">
        <v>46309</v>
      </c>
      <c r="B5336" s="0" t="n">
        <v>13</v>
      </c>
      <c r="C5336" s="0" t="n">
        <v>7024</v>
      </c>
      <c r="E5336" s="0" t="n">
        <v>0</v>
      </c>
      <c r="F5336" s="55" t="s">
        <v>1359</v>
      </c>
      <c r="I5336" s="55" t="s">
        <v>185</v>
      </c>
      <c r="U5336" s="0" t="n">
        <v>372</v>
      </c>
      <c r="V5336" s="0" t="n">
        <v>0</v>
      </c>
      <c r="X5336" s="55" t="n">
        <f aca="false">IF(I5336="Male",0,1)</f>
        <v>1</v>
      </c>
      <c r="Y5336" s="55" t="n">
        <f aca="false">IF(OR(I5336="DNB",I5336="Dry DNB"),1,0)</f>
        <v>0</v>
      </c>
      <c r="Z5336" s="0" t="str">
        <f aca="false">IF(ISNUMBER(W5336),A5336-W5336,"")</f>
        <v/>
      </c>
      <c r="AA5336" s="55" t="n">
        <f aca="false">MATCH(A5336,DATAS,0)</f>
        <v>1</v>
      </c>
      <c r="AB5336" s="55" t="n">
        <f aca="false">IF(AND(E5336&gt;0,OR(AND(B5336&gt;=1,B5336&lt;=6),B5336=10)),1,0)</f>
        <v>0</v>
      </c>
      <c r="AC5336" s="55" t="n">
        <f aca="false">IF(AND(E5336&gt;0,B5336=10),1,0)</f>
        <v>0</v>
      </c>
      <c r="AD5336" s="0" t="str">
        <f aca="false">IF(AND(C5335=C5336,AA5335=AA5336-1),AB5335,"")</f>
        <v/>
      </c>
      <c r="AE5336" s="0" t="str">
        <f aca="false">IF(AND(C5335=C5336,AA5335=AA5336-1),AC5335,"")</f>
        <v/>
      </c>
      <c r="AF5336" s="0" t="str">
        <f aca="false">IF(AA5336=1,"",IF(AND(AB5336=1,AD5336&lt;&gt;1),1,0))</f>
        <v/>
      </c>
      <c r="AG5336" s="0" t="str">
        <f aca="false">IF(AA5336=1,"",IF(AND(AC5336=1,AE5336&lt;&gt;1),1,0))</f>
        <v/>
      </c>
      <c r="AH5336" s="60" t="str">
        <f aca="false">IF(AND(E5336&gt;0,AA5336&lt;2,NOT(AND(C5337=C5336,AA5337=AA5336+1))),INDEX(DATAS,AA5336+1),"")</f>
        <v/>
      </c>
      <c r="AI5336" s="60" t="str">
        <f aca="false">IF(AND(AC5336=1,AA5336&lt;2),IF(AND(C5337=C5336,AA5337=AA5336+1),IF(AC5337=1,"",INDEX(DATAS,AA5336+1)),INDEX(DATAS,AA5336+1)),"")</f>
        <v/>
      </c>
    </row>
    <row r="5337" customFormat="false" ht="15" hidden="false" customHeight="false" outlineLevel="0" collapsed="false">
      <c r="A5337" s="60" t="n">
        <v>46310</v>
      </c>
      <c r="B5337" s="0" t="n">
        <v>13</v>
      </c>
      <c r="C5337" s="0" t="n">
        <v>7024</v>
      </c>
      <c r="E5337" s="0" t="n">
        <v>0</v>
      </c>
      <c r="F5337" s="55" t="s">
        <v>1359</v>
      </c>
      <c r="I5337" s="55" t="s">
        <v>185</v>
      </c>
      <c r="U5337" s="0" t="n">
        <v>373</v>
      </c>
      <c r="V5337" s="0" t="n">
        <v>0</v>
      </c>
      <c r="X5337" s="55" t="n">
        <f aca="false">IF(I5337="Male",0,1)</f>
        <v>1</v>
      </c>
      <c r="Y5337" s="55" t="n">
        <f aca="false">IF(OR(I5337="DNB",I5337="Dry DNB"),1,0)</f>
        <v>0</v>
      </c>
      <c r="Z5337" s="0" t="str">
        <f aca="false">IF(ISNUMBER(W5337),A5337-W5337,"")</f>
        <v/>
      </c>
      <c r="AA5337" s="55" t="n">
        <f aca="false">MATCH(A5337,DATAS,0)</f>
        <v>2</v>
      </c>
      <c r="AB5337" s="55" t="n">
        <f aca="false">IF(AND(E5337&gt;0,OR(AND(B5337&gt;=1,B5337&lt;=6),B5337=10)),1,0)</f>
        <v>0</v>
      </c>
      <c r="AC5337" s="55" t="n">
        <f aca="false">IF(AND(E5337&gt;0,B5337=10),1,0)</f>
        <v>0</v>
      </c>
      <c r="AD5337" s="55" t="n">
        <f aca="false">IF(AND(C5336=C5337,AA5336=AA5337-1),AB5336,"")</f>
        <v>0</v>
      </c>
      <c r="AE5337" s="55" t="n">
        <f aca="false">IF(AND(C5336=C5337,AA5336=AA5337-1),AC5336,"")</f>
        <v>0</v>
      </c>
      <c r="AF5337" s="55" t="n">
        <f aca="false">IF(AA5337=1,"",IF(AND(AB5337=1,AD5337&lt;&gt;1),1,0))</f>
        <v>0</v>
      </c>
      <c r="AG5337" s="55" t="n">
        <f aca="false">IF(AA5337=1,"",IF(AND(AC5337=1,AE5337&lt;&gt;1),1,0))</f>
        <v>0</v>
      </c>
      <c r="AH5337" s="60" t="str">
        <f aca="false">IF(AND(E5337&gt;0,AA5337&lt;2,NOT(AND(C5338=C5337,AA5338=AA5337+1))),INDEX(DATAS,AA5337+1),"")</f>
        <v/>
      </c>
      <c r="AI5337" s="60" t="str">
        <f aca="false">IF(AND(AC5337=1,AA5337&lt;2),IF(AND(C5338=C5337,AA5338=AA5337+1),IF(AC5338=1,"",INDEX(DATAS,AA5337+1)),INDEX(DATAS,AA5337+1)),"")</f>
        <v/>
      </c>
    </row>
    <row r="5338" customFormat="false" ht="15" hidden="false" customHeight="false" outlineLevel="0" collapsed="false">
      <c r="A5338" s="60" t="n">
        <v>46309</v>
      </c>
      <c r="B5338" s="0" t="n">
        <v>13</v>
      </c>
      <c r="C5338" s="0" t="n">
        <v>7025</v>
      </c>
      <c r="E5338" s="0" t="n">
        <v>0</v>
      </c>
      <c r="F5338" s="55" t="s">
        <v>1359</v>
      </c>
      <c r="I5338" s="55" t="s">
        <v>185</v>
      </c>
      <c r="U5338" s="0" t="n">
        <v>372</v>
      </c>
      <c r="V5338" s="0" t="n">
        <v>0</v>
      </c>
      <c r="X5338" s="55" t="n">
        <f aca="false">IF(I5338="Male",0,1)</f>
        <v>1</v>
      </c>
      <c r="Y5338" s="55" t="n">
        <f aca="false">IF(OR(I5338="DNB",I5338="Dry DNB"),1,0)</f>
        <v>0</v>
      </c>
      <c r="Z5338" s="0" t="str">
        <f aca="false">IF(ISNUMBER(W5338),A5338-W5338,"")</f>
        <v/>
      </c>
      <c r="AA5338" s="55" t="n">
        <f aca="false">MATCH(A5338,DATAS,0)</f>
        <v>1</v>
      </c>
      <c r="AB5338" s="55" t="n">
        <f aca="false">IF(AND(E5338&gt;0,OR(AND(B5338&gt;=1,B5338&lt;=6),B5338=10)),1,0)</f>
        <v>0</v>
      </c>
      <c r="AC5338" s="55" t="n">
        <f aca="false">IF(AND(E5338&gt;0,B5338=10),1,0)</f>
        <v>0</v>
      </c>
      <c r="AD5338" s="0" t="str">
        <f aca="false">IF(AND(C5337=C5338,AA5337=AA5338-1),AB5337,"")</f>
        <v/>
      </c>
      <c r="AE5338" s="0" t="str">
        <f aca="false">IF(AND(C5337=C5338,AA5337=AA5338-1),AC5337,"")</f>
        <v/>
      </c>
      <c r="AF5338" s="0" t="str">
        <f aca="false">IF(AA5338=1,"",IF(AND(AB5338=1,AD5338&lt;&gt;1),1,0))</f>
        <v/>
      </c>
      <c r="AG5338" s="0" t="str">
        <f aca="false">IF(AA5338=1,"",IF(AND(AC5338=1,AE5338&lt;&gt;1),1,0))</f>
        <v/>
      </c>
      <c r="AH5338" s="60" t="str">
        <f aca="false">IF(AND(E5338&gt;0,AA5338&lt;2,NOT(AND(C5339=C5338,AA5339=AA5338+1))),INDEX(DATAS,AA5338+1),"")</f>
        <v/>
      </c>
      <c r="AI5338" s="60" t="str">
        <f aca="false">IF(AND(AC5338=1,AA5338&lt;2),IF(AND(C5339=C5338,AA5339=AA5338+1),IF(AC5339=1,"",INDEX(DATAS,AA5338+1)),INDEX(DATAS,AA5338+1)),"")</f>
        <v/>
      </c>
    </row>
    <row r="5339" customFormat="false" ht="15" hidden="false" customHeight="false" outlineLevel="0" collapsed="false">
      <c r="A5339" s="60" t="n">
        <v>46310</v>
      </c>
      <c r="B5339" s="0" t="n">
        <v>13</v>
      </c>
      <c r="C5339" s="0" t="n">
        <v>7025</v>
      </c>
      <c r="E5339" s="0" t="n">
        <v>0</v>
      </c>
      <c r="F5339" s="55" t="s">
        <v>1359</v>
      </c>
      <c r="I5339" s="55" t="s">
        <v>185</v>
      </c>
      <c r="U5339" s="0" t="n">
        <v>373</v>
      </c>
      <c r="V5339" s="0" t="n">
        <v>0</v>
      </c>
      <c r="X5339" s="55" t="n">
        <f aca="false">IF(I5339="Male",0,1)</f>
        <v>1</v>
      </c>
      <c r="Y5339" s="55" t="n">
        <f aca="false">IF(OR(I5339="DNB",I5339="Dry DNB"),1,0)</f>
        <v>0</v>
      </c>
      <c r="Z5339" s="0" t="str">
        <f aca="false">IF(ISNUMBER(W5339),A5339-W5339,"")</f>
        <v/>
      </c>
      <c r="AA5339" s="55" t="n">
        <f aca="false">MATCH(A5339,DATAS,0)</f>
        <v>2</v>
      </c>
      <c r="AB5339" s="55" t="n">
        <f aca="false">IF(AND(E5339&gt;0,OR(AND(B5339&gt;=1,B5339&lt;=6),B5339=10)),1,0)</f>
        <v>0</v>
      </c>
      <c r="AC5339" s="55" t="n">
        <f aca="false">IF(AND(E5339&gt;0,B5339=10),1,0)</f>
        <v>0</v>
      </c>
      <c r="AD5339" s="55" t="n">
        <f aca="false">IF(AND(C5338=C5339,AA5338=AA5339-1),AB5338,"")</f>
        <v>0</v>
      </c>
      <c r="AE5339" s="55" t="n">
        <f aca="false">IF(AND(C5338=C5339,AA5338=AA5339-1),AC5338,"")</f>
        <v>0</v>
      </c>
      <c r="AF5339" s="55" t="n">
        <f aca="false">IF(AA5339=1,"",IF(AND(AB5339=1,AD5339&lt;&gt;1),1,0))</f>
        <v>0</v>
      </c>
      <c r="AG5339" s="55" t="n">
        <f aca="false">IF(AA5339=1,"",IF(AND(AC5339=1,AE5339&lt;&gt;1),1,0))</f>
        <v>0</v>
      </c>
      <c r="AH5339" s="60" t="str">
        <f aca="false">IF(AND(E5339&gt;0,AA5339&lt;2,NOT(AND(C5340=C5339,AA5340=AA5339+1))),INDEX(DATAS,AA5339+1),"")</f>
        <v/>
      </c>
      <c r="AI5339" s="60" t="str">
        <f aca="false">IF(AND(AC5339=1,AA5339&lt;2),IF(AND(C5340=C5339,AA5340=AA5339+1),IF(AC5340=1,"",INDEX(DATAS,AA5339+1)),INDEX(DATAS,AA5339+1)),"")</f>
        <v/>
      </c>
    </row>
    <row r="5340" customFormat="false" ht="15" hidden="false" customHeight="false" outlineLevel="0" collapsed="false">
      <c r="A5340" s="60" t="n">
        <v>46309</v>
      </c>
      <c r="B5340" s="0" t="n">
        <v>13</v>
      </c>
      <c r="C5340" s="0" t="n">
        <v>7026</v>
      </c>
      <c r="E5340" s="0" t="n">
        <v>0</v>
      </c>
      <c r="F5340" s="55" t="s">
        <v>1358</v>
      </c>
      <c r="I5340" s="55" t="s">
        <v>185</v>
      </c>
      <c r="U5340" s="0" t="n">
        <v>371</v>
      </c>
      <c r="V5340" s="0" t="n">
        <v>0</v>
      </c>
      <c r="X5340" s="55" t="n">
        <f aca="false">IF(I5340="Male",0,1)</f>
        <v>1</v>
      </c>
      <c r="Y5340" s="55" t="n">
        <f aca="false">IF(OR(I5340="DNB",I5340="Dry DNB"),1,0)</f>
        <v>0</v>
      </c>
      <c r="Z5340" s="0" t="str">
        <f aca="false">IF(ISNUMBER(W5340),A5340-W5340,"")</f>
        <v/>
      </c>
      <c r="AA5340" s="55" t="n">
        <f aca="false">MATCH(A5340,DATAS,0)</f>
        <v>1</v>
      </c>
      <c r="AB5340" s="55" t="n">
        <f aca="false">IF(AND(E5340&gt;0,OR(AND(B5340&gt;=1,B5340&lt;=6),B5340=10)),1,0)</f>
        <v>0</v>
      </c>
      <c r="AC5340" s="55" t="n">
        <f aca="false">IF(AND(E5340&gt;0,B5340=10),1,0)</f>
        <v>0</v>
      </c>
      <c r="AD5340" s="0" t="str">
        <f aca="false">IF(AND(C5339=C5340,AA5339=AA5340-1),AB5339,"")</f>
        <v/>
      </c>
      <c r="AE5340" s="0" t="str">
        <f aca="false">IF(AND(C5339=C5340,AA5339=AA5340-1),AC5339,"")</f>
        <v/>
      </c>
      <c r="AF5340" s="0" t="str">
        <f aca="false">IF(AA5340=1,"",IF(AND(AB5340=1,AD5340&lt;&gt;1),1,0))</f>
        <v/>
      </c>
      <c r="AG5340" s="0" t="str">
        <f aca="false">IF(AA5340=1,"",IF(AND(AC5340=1,AE5340&lt;&gt;1),1,0))</f>
        <v/>
      </c>
      <c r="AH5340" s="60" t="str">
        <f aca="false">IF(AND(E5340&gt;0,AA5340&lt;2,NOT(AND(C5341=C5340,AA5341=AA5340+1))),INDEX(DATAS,AA5340+1),"")</f>
        <v/>
      </c>
      <c r="AI5340" s="60" t="str">
        <f aca="false">IF(AND(AC5340=1,AA5340&lt;2),IF(AND(C5341=C5340,AA5341=AA5340+1),IF(AC5341=1,"",INDEX(DATAS,AA5340+1)),INDEX(DATAS,AA5340+1)),"")</f>
        <v/>
      </c>
    </row>
    <row r="5341" customFormat="false" ht="15" hidden="false" customHeight="false" outlineLevel="0" collapsed="false">
      <c r="A5341" s="60" t="n">
        <v>46310</v>
      </c>
      <c r="B5341" s="0" t="n">
        <v>13</v>
      </c>
      <c r="C5341" s="0" t="n">
        <v>7026</v>
      </c>
      <c r="E5341" s="0" t="n">
        <v>0</v>
      </c>
      <c r="F5341" s="55" t="s">
        <v>1358</v>
      </c>
      <c r="I5341" s="55" t="s">
        <v>185</v>
      </c>
      <c r="U5341" s="0" t="n">
        <v>372</v>
      </c>
      <c r="V5341" s="0" t="n">
        <v>0</v>
      </c>
      <c r="X5341" s="55" t="n">
        <f aca="false">IF(I5341="Male",0,1)</f>
        <v>1</v>
      </c>
      <c r="Y5341" s="55" t="n">
        <f aca="false">IF(OR(I5341="DNB",I5341="Dry DNB"),1,0)</f>
        <v>0</v>
      </c>
      <c r="Z5341" s="0" t="str">
        <f aca="false">IF(ISNUMBER(W5341),A5341-W5341,"")</f>
        <v/>
      </c>
      <c r="AA5341" s="55" t="n">
        <f aca="false">MATCH(A5341,DATAS,0)</f>
        <v>2</v>
      </c>
      <c r="AB5341" s="55" t="n">
        <f aca="false">IF(AND(E5341&gt;0,OR(AND(B5341&gt;=1,B5341&lt;=6),B5341=10)),1,0)</f>
        <v>0</v>
      </c>
      <c r="AC5341" s="55" t="n">
        <f aca="false">IF(AND(E5341&gt;0,B5341=10),1,0)</f>
        <v>0</v>
      </c>
      <c r="AD5341" s="55" t="n">
        <f aca="false">IF(AND(C5340=C5341,AA5340=AA5341-1),AB5340,"")</f>
        <v>0</v>
      </c>
      <c r="AE5341" s="55" t="n">
        <f aca="false">IF(AND(C5340=C5341,AA5340=AA5341-1),AC5340,"")</f>
        <v>0</v>
      </c>
      <c r="AF5341" s="55" t="n">
        <f aca="false">IF(AA5341=1,"",IF(AND(AB5341=1,AD5341&lt;&gt;1),1,0))</f>
        <v>0</v>
      </c>
      <c r="AG5341" s="55" t="n">
        <f aca="false">IF(AA5341=1,"",IF(AND(AC5341=1,AE5341&lt;&gt;1),1,0))</f>
        <v>0</v>
      </c>
      <c r="AH5341" s="60" t="str">
        <f aca="false">IF(AND(E5341&gt;0,AA5341&lt;2,NOT(AND(C5342=C5341,AA5342=AA5341+1))),INDEX(DATAS,AA5341+1),"")</f>
        <v/>
      </c>
      <c r="AI5341" s="60" t="str">
        <f aca="false">IF(AND(AC5341=1,AA5341&lt;2),IF(AND(C5342=C5341,AA5342=AA5341+1),IF(AC5342=1,"",INDEX(DATAS,AA5341+1)),INDEX(DATAS,AA5341+1)),"")</f>
        <v/>
      </c>
    </row>
    <row r="5342" customFormat="false" ht="15" hidden="false" customHeight="false" outlineLevel="0" collapsed="false">
      <c r="A5342" s="60" t="n">
        <v>46309</v>
      </c>
      <c r="B5342" s="0" t="n">
        <v>13</v>
      </c>
      <c r="C5342" s="0" t="n">
        <v>7027</v>
      </c>
      <c r="E5342" s="0" t="n">
        <v>0</v>
      </c>
      <c r="F5342" s="55" t="s">
        <v>1360</v>
      </c>
      <c r="I5342" s="55" t="s">
        <v>185</v>
      </c>
      <c r="U5342" s="0" t="n">
        <v>370</v>
      </c>
      <c r="V5342" s="0" t="n">
        <v>0</v>
      </c>
      <c r="X5342" s="55" t="n">
        <f aca="false">IF(I5342="Male",0,1)</f>
        <v>1</v>
      </c>
      <c r="Y5342" s="55" t="n">
        <f aca="false">IF(OR(I5342="DNB",I5342="Dry DNB"),1,0)</f>
        <v>0</v>
      </c>
      <c r="Z5342" s="0" t="str">
        <f aca="false">IF(ISNUMBER(W5342),A5342-W5342,"")</f>
        <v/>
      </c>
      <c r="AA5342" s="55" t="n">
        <f aca="false">MATCH(A5342,DATAS,0)</f>
        <v>1</v>
      </c>
      <c r="AB5342" s="55" t="n">
        <f aca="false">IF(AND(E5342&gt;0,OR(AND(B5342&gt;=1,B5342&lt;=6),B5342=10)),1,0)</f>
        <v>0</v>
      </c>
      <c r="AC5342" s="55" t="n">
        <f aca="false">IF(AND(E5342&gt;0,B5342=10),1,0)</f>
        <v>0</v>
      </c>
      <c r="AD5342" s="0" t="str">
        <f aca="false">IF(AND(C5341=C5342,AA5341=AA5342-1),AB5341,"")</f>
        <v/>
      </c>
      <c r="AE5342" s="0" t="str">
        <f aca="false">IF(AND(C5341=C5342,AA5341=AA5342-1),AC5341,"")</f>
        <v/>
      </c>
      <c r="AF5342" s="0" t="str">
        <f aca="false">IF(AA5342=1,"",IF(AND(AB5342=1,AD5342&lt;&gt;1),1,0))</f>
        <v/>
      </c>
      <c r="AG5342" s="0" t="str">
        <f aca="false">IF(AA5342=1,"",IF(AND(AC5342=1,AE5342&lt;&gt;1),1,0))</f>
        <v/>
      </c>
      <c r="AH5342" s="60" t="str">
        <f aca="false">IF(AND(E5342&gt;0,AA5342&lt;2,NOT(AND(C5343=C5342,AA5343=AA5342+1))),INDEX(DATAS,AA5342+1),"")</f>
        <v/>
      </c>
      <c r="AI5342" s="60" t="str">
        <f aca="false">IF(AND(AC5342=1,AA5342&lt;2),IF(AND(C5343=C5342,AA5343=AA5342+1),IF(AC5343=1,"",INDEX(DATAS,AA5342+1)),INDEX(DATAS,AA5342+1)),"")</f>
        <v/>
      </c>
    </row>
    <row r="5343" customFormat="false" ht="15" hidden="false" customHeight="false" outlineLevel="0" collapsed="false">
      <c r="A5343" s="60" t="n">
        <v>46310</v>
      </c>
      <c r="B5343" s="0" t="n">
        <v>13</v>
      </c>
      <c r="C5343" s="0" t="n">
        <v>7027</v>
      </c>
      <c r="E5343" s="0" t="n">
        <v>0</v>
      </c>
      <c r="F5343" s="55" t="s">
        <v>1360</v>
      </c>
      <c r="I5343" s="55" t="s">
        <v>185</v>
      </c>
      <c r="U5343" s="0" t="n">
        <v>371</v>
      </c>
      <c r="V5343" s="0" t="n">
        <v>0</v>
      </c>
      <c r="X5343" s="55" t="n">
        <f aca="false">IF(I5343="Male",0,1)</f>
        <v>1</v>
      </c>
      <c r="Y5343" s="55" t="n">
        <f aca="false">IF(OR(I5343="DNB",I5343="Dry DNB"),1,0)</f>
        <v>0</v>
      </c>
      <c r="Z5343" s="0" t="str">
        <f aca="false">IF(ISNUMBER(W5343),A5343-W5343,"")</f>
        <v/>
      </c>
      <c r="AA5343" s="55" t="n">
        <f aca="false">MATCH(A5343,DATAS,0)</f>
        <v>2</v>
      </c>
      <c r="AB5343" s="55" t="n">
        <f aca="false">IF(AND(E5343&gt;0,OR(AND(B5343&gt;=1,B5343&lt;=6),B5343=10)),1,0)</f>
        <v>0</v>
      </c>
      <c r="AC5343" s="55" t="n">
        <f aca="false">IF(AND(E5343&gt;0,B5343=10),1,0)</f>
        <v>0</v>
      </c>
      <c r="AD5343" s="55" t="n">
        <f aca="false">IF(AND(C5342=C5343,AA5342=AA5343-1),AB5342,"")</f>
        <v>0</v>
      </c>
      <c r="AE5343" s="55" t="n">
        <f aca="false">IF(AND(C5342=C5343,AA5342=AA5343-1),AC5342,"")</f>
        <v>0</v>
      </c>
      <c r="AF5343" s="55" t="n">
        <f aca="false">IF(AA5343=1,"",IF(AND(AB5343=1,AD5343&lt;&gt;1),1,0))</f>
        <v>0</v>
      </c>
      <c r="AG5343" s="55" t="n">
        <f aca="false">IF(AA5343=1,"",IF(AND(AC5343=1,AE5343&lt;&gt;1),1,0))</f>
        <v>0</v>
      </c>
      <c r="AH5343" s="60" t="str">
        <f aca="false">IF(AND(E5343&gt;0,AA5343&lt;2,NOT(AND(C5344=C5343,AA5344=AA5343+1))),INDEX(DATAS,AA5343+1),"")</f>
        <v/>
      </c>
      <c r="AI5343" s="60" t="str">
        <f aca="false">IF(AND(AC5343=1,AA5343&lt;2),IF(AND(C5344=C5343,AA5344=AA5343+1),IF(AC5344=1,"",INDEX(DATAS,AA5343+1)),INDEX(DATAS,AA5343+1)),"")</f>
        <v/>
      </c>
    </row>
    <row r="5344" customFormat="false" ht="15" hidden="false" customHeight="false" outlineLevel="0" collapsed="false">
      <c r="A5344" s="60" t="n">
        <v>46309</v>
      </c>
      <c r="B5344" s="0" t="n">
        <v>13</v>
      </c>
      <c r="C5344" s="0" t="n">
        <v>7028</v>
      </c>
      <c r="E5344" s="0" t="n">
        <v>0</v>
      </c>
      <c r="F5344" s="55" t="s">
        <v>1360</v>
      </c>
      <c r="I5344" s="55" t="s">
        <v>185</v>
      </c>
      <c r="U5344" s="0" t="n">
        <v>370</v>
      </c>
      <c r="V5344" s="0" t="n">
        <v>0</v>
      </c>
      <c r="X5344" s="55" t="n">
        <f aca="false">IF(I5344="Male",0,1)</f>
        <v>1</v>
      </c>
      <c r="Y5344" s="55" t="n">
        <f aca="false">IF(OR(I5344="DNB",I5344="Dry DNB"),1,0)</f>
        <v>0</v>
      </c>
      <c r="Z5344" s="0" t="str">
        <f aca="false">IF(ISNUMBER(W5344),A5344-W5344,"")</f>
        <v/>
      </c>
      <c r="AA5344" s="55" t="n">
        <f aca="false">MATCH(A5344,DATAS,0)</f>
        <v>1</v>
      </c>
      <c r="AB5344" s="55" t="n">
        <f aca="false">IF(AND(E5344&gt;0,OR(AND(B5344&gt;=1,B5344&lt;=6),B5344=10)),1,0)</f>
        <v>0</v>
      </c>
      <c r="AC5344" s="55" t="n">
        <f aca="false">IF(AND(E5344&gt;0,B5344=10),1,0)</f>
        <v>0</v>
      </c>
      <c r="AD5344" s="0" t="str">
        <f aca="false">IF(AND(C5343=C5344,AA5343=AA5344-1),AB5343,"")</f>
        <v/>
      </c>
      <c r="AE5344" s="0" t="str">
        <f aca="false">IF(AND(C5343=C5344,AA5343=AA5344-1),AC5343,"")</f>
        <v/>
      </c>
      <c r="AF5344" s="0" t="str">
        <f aca="false">IF(AA5344=1,"",IF(AND(AB5344=1,AD5344&lt;&gt;1),1,0))</f>
        <v/>
      </c>
      <c r="AG5344" s="0" t="str">
        <f aca="false">IF(AA5344=1,"",IF(AND(AC5344=1,AE5344&lt;&gt;1),1,0))</f>
        <v/>
      </c>
      <c r="AH5344" s="60" t="str">
        <f aca="false">IF(AND(E5344&gt;0,AA5344&lt;2,NOT(AND(C5345=C5344,AA5345=AA5344+1))),INDEX(DATAS,AA5344+1),"")</f>
        <v/>
      </c>
      <c r="AI5344" s="60" t="str">
        <f aca="false">IF(AND(AC5344=1,AA5344&lt;2),IF(AND(C5345=C5344,AA5345=AA5344+1),IF(AC5345=1,"",INDEX(DATAS,AA5344+1)),INDEX(DATAS,AA5344+1)),"")</f>
        <v/>
      </c>
    </row>
    <row r="5345" customFormat="false" ht="15" hidden="false" customHeight="false" outlineLevel="0" collapsed="false">
      <c r="A5345" s="60" t="n">
        <v>46310</v>
      </c>
      <c r="B5345" s="0" t="n">
        <v>13</v>
      </c>
      <c r="C5345" s="0" t="n">
        <v>7028</v>
      </c>
      <c r="E5345" s="0" t="n">
        <v>0</v>
      </c>
      <c r="F5345" s="55" t="s">
        <v>1360</v>
      </c>
      <c r="I5345" s="55" t="s">
        <v>185</v>
      </c>
      <c r="U5345" s="0" t="n">
        <v>371</v>
      </c>
      <c r="V5345" s="0" t="n">
        <v>0</v>
      </c>
      <c r="X5345" s="55" t="n">
        <f aca="false">IF(I5345="Male",0,1)</f>
        <v>1</v>
      </c>
      <c r="Y5345" s="55" t="n">
        <f aca="false">IF(OR(I5345="DNB",I5345="Dry DNB"),1,0)</f>
        <v>0</v>
      </c>
      <c r="Z5345" s="0" t="str">
        <f aca="false">IF(ISNUMBER(W5345),A5345-W5345,"")</f>
        <v/>
      </c>
      <c r="AA5345" s="55" t="n">
        <f aca="false">MATCH(A5345,DATAS,0)</f>
        <v>2</v>
      </c>
      <c r="AB5345" s="55" t="n">
        <f aca="false">IF(AND(E5345&gt;0,OR(AND(B5345&gt;=1,B5345&lt;=6),B5345=10)),1,0)</f>
        <v>0</v>
      </c>
      <c r="AC5345" s="55" t="n">
        <f aca="false">IF(AND(E5345&gt;0,B5345=10),1,0)</f>
        <v>0</v>
      </c>
      <c r="AD5345" s="55" t="n">
        <f aca="false">IF(AND(C5344=C5345,AA5344=AA5345-1),AB5344,"")</f>
        <v>0</v>
      </c>
      <c r="AE5345" s="55" t="n">
        <f aca="false">IF(AND(C5344=C5345,AA5344=AA5345-1),AC5344,"")</f>
        <v>0</v>
      </c>
      <c r="AF5345" s="55" t="n">
        <f aca="false">IF(AA5345=1,"",IF(AND(AB5345=1,AD5345&lt;&gt;1),1,0))</f>
        <v>0</v>
      </c>
      <c r="AG5345" s="55" t="n">
        <f aca="false">IF(AA5345=1,"",IF(AND(AC5345=1,AE5345&lt;&gt;1),1,0))</f>
        <v>0</v>
      </c>
      <c r="AH5345" s="60" t="str">
        <f aca="false">IF(AND(E5345&gt;0,AA5345&lt;2,NOT(AND(C5346=C5345,AA5346=AA5345+1))),INDEX(DATAS,AA5345+1),"")</f>
        <v/>
      </c>
      <c r="AI5345" s="60" t="str">
        <f aca="false">IF(AND(AC5345=1,AA5345&lt;2),IF(AND(C5346=C5345,AA5346=AA5345+1),IF(AC5346=1,"",INDEX(DATAS,AA5345+1)),INDEX(DATAS,AA5345+1)),"")</f>
        <v/>
      </c>
    </row>
    <row r="5346" customFormat="false" ht="15" hidden="false" customHeight="false" outlineLevel="0" collapsed="false">
      <c r="A5346" s="60" t="n">
        <v>46309</v>
      </c>
      <c r="B5346" s="0" t="n">
        <v>13</v>
      </c>
      <c r="C5346" s="0" t="n">
        <v>7029</v>
      </c>
      <c r="E5346" s="0" t="n">
        <v>0</v>
      </c>
      <c r="F5346" s="55" t="s">
        <v>1360</v>
      </c>
      <c r="I5346" s="55" t="s">
        <v>185</v>
      </c>
      <c r="U5346" s="0" t="n">
        <v>370</v>
      </c>
      <c r="V5346" s="0" t="n">
        <v>0</v>
      </c>
      <c r="X5346" s="55" t="n">
        <f aca="false">IF(I5346="Male",0,1)</f>
        <v>1</v>
      </c>
      <c r="Y5346" s="55" t="n">
        <f aca="false">IF(OR(I5346="DNB",I5346="Dry DNB"),1,0)</f>
        <v>0</v>
      </c>
      <c r="Z5346" s="0" t="str">
        <f aca="false">IF(ISNUMBER(W5346),A5346-W5346,"")</f>
        <v/>
      </c>
      <c r="AA5346" s="55" t="n">
        <f aca="false">MATCH(A5346,DATAS,0)</f>
        <v>1</v>
      </c>
      <c r="AB5346" s="55" t="n">
        <f aca="false">IF(AND(E5346&gt;0,OR(AND(B5346&gt;=1,B5346&lt;=6),B5346=10)),1,0)</f>
        <v>0</v>
      </c>
      <c r="AC5346" s="55" t="n">
        <f aca="false">IF(AND(E5346&gt;0,B5346=10),1,0)</f>
        <v>0</v>
      </c>
      <c r="AD5346" s="0" t="str">
        <f aca="false">IF(AND(C5345=C5346,AA5345=AA5346-1),AB5345,"")</f>
        <v/>
      </c>
      <c r="AE5346" s="0" t="str">
        <f aca="false">IF(AND(C5345=C5346,AA5345=AA5346-1),AC5345,"")</f>
        <v/>
      </c>
      <c r="AF5346" s="0" t="str">
        <f aca="false">IF(AA5346=1,"",IF(AND(AB5346=1,AD5346&lt;&gt;1),1,0))</f>
        <v/>
      </c>
      <c r="AG5346" s="0" t="str">
        <f aca="false">IF(AA5346=1,"",IF(AND(AC5346=1,AE5346&lt;&gt;1),1,0))</f>
        <v/>
      </c>
      <c r="AH5346" s="60" t="str">
        <f aca="false">IF(AND(E5346&gt;0,AA5346&lt;2,NOT(AND(C5347=C5346,AA5347=AA5346+1))),INDEX(DATAS,AA5346+1),"")</f>
        <v/>
      </c>
      <c r="AI5346" s="60" t="str">
        <f aca="false">IF(AND(AC5346=1,AA5346&lt;2),IF(AND(C5347=C5346,AA5347=AA5346+1),IF(AC5347=1,"",INDEX(DATAS,AA5346+1)),INDEX(DATAS,AA5346+1)),"")</f>
        <v/>
      </c>
    </row>
    <row r="5347" customFormat="false" ht="15" hidden="false" customHeight="false" outlineLevel="0" collapsed="false">
      <c r="A5347" s="60" t="n">
        <v>46310</v>
      </c>
      <c r="B5347" s="0" t="n">
        <v>13</v>
      </c>
      <c r="C5347" s="0" t="n">
        <v>7029</v>
      </c>
      <c r="E5347" s="0" t="n">
        <v>0</v>
      </c>
      <c r="F5347" s="55" t="s">
        <v>1360</v>
      </c>
      <c r="I5347" s="55" t="s">
        <v>185</v>
      </c>
      <c r="U5347" s="0" t="n">
        <v>371</v>
      </c>
      <c r="V5347" s="0" t="n">
        <v>0</v>
      </c>
      <c r="X5347" s="55" t="n">
        <f aca="false">IF(I5347="Male",0,1)</f>
        <v>1</v>
      </c>
      <c r="Y5347" s="55" t="n">
        <f aca="false">IF(OR(I5347="DNB",I5347="Dry DNB"),1,0)</f>
        <v>0</v>
      </c>
      <c r="Z5347" s="0" t="str">
        <f aca="false">IF(ISNUMBER(W5347),A5347-W5347,"")</f>
        <v/>
      </c>
      <c r="AA5347" s="55" t="n">
        <f aca="false">MATCH(A5347,DATAS,0)</f>
        <v>2</v>
      </c>
      <c r="AB5347" s="55" t="n">
        <f aca="false">IF(AND(E5347&gt;0,OR(AND(B5347&gt;=1,B5347&lt;=6),B5347=10)),1,0)</f>
        <v>0</v>
      </c>
      <c r="AC5347" s="55" t="n">
        <f aca="false">IF(AND(E5347&gt;0,B5347=10),1,0)</f>
        <v>0</v>
      </c>
      <c r="AD5347" s="55" t="n">
        <f aca="false">IF(AND(C5346=C5347,AA5346=AA5347-1),AB5346,"")</f>
        <v>0</v>
      </c>
      <c r="AE5347" s="55" t="n">
        <f aca="false">IF(AND(C5346=C5347,AA5346=AA5347-1),AC5346,"")</f>
        <v>0</v>
      </c>
      <c r="AF5347" s="55" t="n">
        <f aca="false">IF(AA5347=1,"",IF(AND(AB5347=1,AD5347&lt;&gt;1),1,0))</f>
        <v>0</v>
      </c>
      <c r="AG5347" s="55" t="n">
        <f aca="false">IF(AA5347=1,"",IF(AND(AC5347=1,AE5347&lt;&gt;1),1,0))</f>
        <v>0</v>
      </c>
      <c r="AH5347" s="60" t="str">
        <f aca="false">IF(AND(E5347&gt;0,AA5347&lt;2,NOT(AND(C5348=C5347,AA5348=AA5347+1))),INDEX(DATAS,AA5347+1),"")</f>
        <v/>
      </c>
      <c r="AI5347" s="60" t="str">
        <f aca="false">IF(AND(AC5347=1,AA5347&lt;2),IF(AND(C5348=C5347,AA5348=AA5347+1),IF(AC5348=1,"",INDEX(DATAS,AA5347+1)),INDEX(DATAS,AA5347+1)),"")</f>
        <v/>
      </c>
    </row>
    <row r="5348" customFormat="false" ht="15" hidden="false" customHeight="false" outlineLevel="0" collapsed="false">
      <c r="A5348" s="60" t="n">
        <v>46309</v>
      </c>
      <c r="B5348" s="0" t="n">
        <v>13</v>
      </c>
      <c r="C5348" s="0" t="n">
        <v>7030</v>
      </c>
      <c r="E5348" s="0" t="n">
        <v>0</v>
      </c>
      <c r="F5348" s="55" t="s">
        <v>1360</v>
      </c>
      <c r="I5348" s="55" t="s">
        <v>185</v>
      </c>
      <c r="U5348" s="0" t="n">
        <v>370</v>
      </c>
      <c r="V5348" s="0" t="n">
        <v>0</v>
      </c>
      <c r="X5348" s="55" t="n">
        <f aca="false">IF(I5348="Male",0,1)</f>
        <v>1</v>
      </c>
      <c r="Y5348" s="55" t="n">
        <f aca="false">IF(OR(I5348="DNB",I5348="Dry DNB"),1,0)</f>
        <v>0</v>
      </c>
      <c r="Z5348" s="0" t="str">
        <f aca="false">IF(ISNUMBER(W5348),A5348-W5348,"")</f>
        <v/>
      </c>
      <c r="AA5348" s="55" t="n">
        <f aca="false">MATCH(A5348,DATAS,0)</f>
        <v>1</v>
      </c>
      <c r="AB5348" s="55" t="n">
        <f aca="false">IF(AND(E5348&gt;0,OR(AND(B5348&gt;=1,B5348&lt;=6),B5348=10)),1,0)</f>
        <v>0</v>
      </c>
      <c r="AC5348" s="55" t="n">
        <f aca="false">IF(AND(E5348&gt;0,B5348=10),1,0)</f>
        <v>0</v>
      </c>
      <c r="AD5348" s="0" t="str">
        <f aca="false">IF(AND(C5347=C5348,AA5347=AA5348-1),AB5347,"")</f>
        <v/>
      </c>
      <c r="AE5348" s="0" t="str">
        <f aca="false">IF(AND(C5347=C5348,AA5347=AA5348-1),AC5347,"")</f>
        <v/>
      </c>
      <c r="AF5348" s="0" t="str">
        <f aca="false">IF(AA5348=1,"",IF(AND(AB5348=1,AD5348&lt;&gt;1),1,0))</f>
        <v/>
      </c>
      <c r="AG5348" s="0" t="str">
        <f aca="false">IF(AA5348=1,"",IF(AND(AC5348=1,AE5348&lt;&gt;1),1,0))</f>
        <v/>
      </c>
      <c r="AH5348" s="60" t="str">
        <f aca="false">IF(AND(E5348&gt;0,AA5348&lt;2,NOT(AND(C5349=C5348,AA5349=AA5348+1))),INDEX(DATAS,AA5348+1),"")</f>
        <v/>
      </c>
      <c r="AI5348" s="60" t="str">
        <f aca="false">IF(AND(AC5348=1,AA5348&lt;2),IF(AND(C5349=C5348,AA5349=AA5348+1),IF(AC5349=1,"",INDEX(DATAS,AA5348+1)),INDEX(DATAS,AA5348+1)),"")</f>
        <v/>
      </c>
    </row>
    <row r="5349" customFormat="false" ht="15" hidden="false" customHeight="false" outlineLevel="0" collapsed="false">
      <c r="A5349" s="60" t="n">
        <v>46310</v>
      </c>
      <c r="B5349" s="0" t="n">
        <v>13</v>
      </c>
      <c r="C5349" s="0" t="n">
        <v>7030</v>
      </c>
      <c r="E5349" s="0" t="n">
        <v>0</v>
      </c>
      <c r="F5349" s="55" t="s">
        <v>1360</v>
      </c>
      <c r="I5349" s="55" t="s">
        <v>185</v>
      </c>
      <c r="U5349" s="0" t="n">
        <v>371</v>
      </c>
      <c r="V5349" s="0" t="n">
        <v>0</v>
      </c>
      <c r="X5349" s="55" t="n">
        <f aca="false">IF(I5349="Male",0,1)</f>
        <v>1</v>
      </c>
      <c r="Y5349" s="55" t="n">
        <f aca="false">IF(OR(I5349="DNB",I5349="Dry DNB"),1,0)</f>
        <v>0</v>
      </c>
      <c r="Z5349" s="0" t="str">
        <f aca="false">IF(ISNUMBER(W5349),A5349-W5349,"")</f>
        <v/>
      </c>
      <c r="AA5349" s="55" t="n">
        <f aca="false">MATCH(A5349,DATAS,0)</f>
        <v>2</v>
      </c>
      <c r="AB5349" s="55" t="n">
        <f aca="false">IF(AND(E5349&gt;0,OR(AND(B5349&gt;=1,B5349&lt;=6),B5349=10)),1,0)</f>
        <v>0</v>
      </c>
      <c r="AC5349" s="55" t="n">
        <f aca="false">IF(AND(E5349&gt;0,B5349=10),1,0)</f>
        <v>0</v>
      </c>
      <c r="AD5349" s="55" t="n">
        <f aca="false">IF(AND(C5348=C5349,AA5348=AA5349-1),AB5348,"")</f>
        <v>0</v>
      </c>
      <c r="AE5349" s="55" t="n">
        <f aca="false">IF(AND(C5348=C5349,AA5348=AA5349-1),AC5348,"")</f>
        <v>0</v>
      </c>
      <c r="AF5349" s="55" t="n">
        <f aca="false">IF(AA5349=1,"",IF(AND(AB5349=1,AD5349&lt;&gt;1),1,0))</f>
        <v>0</v>
      </c>
      <c r="AG5349" s="55" t="n">
        <f aca="false">IF(AA5349=1,"",IF(AND(AC5349=1,AE5349&lt;&gt;1),1,0))</f>
        <v>0</v>
      </c>
      <c r="AH5349" s="60" t="str">
        <f aca="false">IF(AND(E5349&gt;0,AA5349&lt;2,NOT(AND(C5350=C5349,AA5350=AA5349+1))),INDEX(DATAS,AA5349+1),"")</f>
        <v/>
      </c>
      <c r="AI5349" s="60" t="str">
        <f aca="false">IF(AND(AC5349=1,AA5349&lt;2),IF(AND(C5350=C5349,AA5350=AA5349+1),IF(AC5350=1,"",INDEX(DATAS,AA5349+1)),INDEX(DATAS,AA5349+1)),"")</f>
        <v/>
      </c>
    </row>
    <row r="5350" customFormat="false" ht="15" hidden="false" customHeight="false" outlineLevel="0" collapsed="false">
      <c r="A5350" s="60" t="n">
        <v>46309</v>
      </c>
      <c r="B5350" s="0" t="n">
        <v>13</v>
      </c>
      <c r="C5350" s="0" t="n">
        <v>7031</v>
      </c>
      <c r="E5350" s="0" t="n">
        <v>0</v>
      </c>
      <c r="F5350" s="55" t="s">
        <v>1361</v>
      </c>
      <c r="I5350" s="55" t="s">
        <v>185</v>
      </c>
      <c r="U5350" s="0" t="n">
        <v>369</v>
      </c>
      <c r="V5350" s="0" t="n">
        <v>0</v>
      </c>
      <c r="X5350" s="55" t="n">
        <f aca="false">IF(I5350="Male",0,1)</f>
        <v>1</v>
      </c>
      <c r="Y5350" s="55" t="n">
        <f aca="false">IF(OR(I5350="DNB",I5350="Dry DNB"),1,0)</f>
        <v>0</v>
      </c>
      <c r="Z5350" s="0" t="str">
        <f aca="false">IF(ISNUMBER(W5350),A5350-W5350,"")</f>
        <v/>
      </c>
      <c r="AA5350" s="55" t="n">
        <f aca="false">MATCH(A5350,DATAS,0)</f>
        <v>1</v>
      </c>
      <c r="AB5350" s="55" t="n">
        <f aca="false">IF(AND(E5350&gt;0,OR(AND(B5350&gt;=1,B5350&lt;=6),B5350=10)),1,0)</f>
        <v>0</v>
      </c>
      <c r="AC5350" s="55" t="n">
        <f aca="false">IF(AND(E5350&gt;0,B5350=10),1,0)</f>
        <v>0</v>
      </c>
      <c r="AD5350" s="0" t="str">
        <f aca="false">IF(AND(C5349=C5350,AA5349=AA5350-1),AB5349,"")</f>
        <v/>
      </c>
      <c r="AE5350" s="0" t="str">
        <f aca="false">IF(AND(C5349=C5350,AA5349=AA5350-1),AC5349,"")</f>
        <v/>
      </c>
      <c r="AF5350" s="0" t="str">
        <f aca="false">IF(AA5350=1,"",IF(AND(AB5350=1,AD5350&lt;&gt;1),1,0))</f>
        <v/>
      </c>
      <c r="AG5350" s="0" t="str">
        <f aca="false">IF(AA5350=1,"",IF(AND(AC5350=1,AE5350&lt;&gt;1),1,0))</f>
        <v/>
      </c>
      <c r="AH5350" s="60" t="str">
        <f aca="false">IF(AND(E5350&gt;0,AA5350&lt;2,NOT(AND(C5351=C5350,AA5351=AA5350+1))),INDEX(DATAS,AA5350+1),"")</f>
        <v/>
      </c>
      <c r="AI5350" s="60" t="str">
        <f aca="false">IF(AND(AC5350=1,AA5350&lt;2),IF(AND(C5351=C5350,AA5351=AA5350+1),IF(AC5351=1,"",INDEX(DATAS,AA5350+1)),INDEX(DATAS,AA5350+1)),"")</f>
        <v/>
      </c>
    </row>
    <row r="5351" customFormat="false" ht="15" hidden="false" customHeight="false" outlineLevel="0" collapsed="false">
      <c r="A5351" s="60" t="n">
        <v>46310</v>
      </c>
      <c r="B5351" s="0" t="n">
        <v>13</v>
      </c>
      <c r="C5351" s="0" t="n">
        <v>7031</v>
      </c>
      <c r="E5351" s="0" t="n">
        <v>0</v>
      </c>
      <c r="F5351" s="55" t="s">
        <v>1361</v>
      </c>
      <c r="I5351" s="55" t="s">
        <v>185</v>
      </c>
      <c r="U5351" s="0" t="n">
        <v>370</v>
      </c>
      <c r="V5351" s="0" t="n">
        <v>0</v>
      </c>
      <c r="X5351" s="55" t="n">
        <f aca="false">IF(I5351="Male",0,1)</f>
        <v>1</v>
      </c>
      <c r="Y5351" s="55" t="n">
        <f aca="false">IF(OR(I5351="DNB",I5351="Dry DNB"),1,0)</f>
        <v>0</v>
      </c>
      <c r="Z5351" s="0" t="str">
        <f aca="false">IF(ISNUMBER(W5351),A5351-W5351,"")</f>
        <v/>
      </c>
      <c r="AA5351" s="55" t="n">
        <f aca="false">MATCH(A5351,DATAS,0)</f>
        <v>2</v>
      </c>
      <c r="AB5351" s="55" t="n">
        <f aca="false">IF(AND(E5351&gt;0,OR(AND(B5351&gt;=1,B5351&lt;=6),B5351=10)),1,0)</f>
        <v>0</v>
      </c>
      <c r="AC5351" s="55" t="n">
        <f aca="false">IF(AND(E5351&gt;0,B5351=10),1,0)</f>
        <v>0</v>
      </c>
      <c r="AD5351" s="55" t="n">
        <f aca="false">IF(AND(C5350=C5351,AA5350=AA5351-1),AB5350,"")</f>
        <v>0</v>
      </c>
      <c r="AE5351" s="55" t="n">
        <f aca="false">IF(AND(C5350=C5351,AA5350=AA5351-1),AC5350,"")</f>
        <v>0</v>
      </c>
      <c r="AF5351" s="55" t="n">
        <f aca="false">IF(AA5351=1,"",IF(AND(AB5351=1,AD5351&lt;&gt;1),1,0))</f>
        <v>0</v>
      </c>
      <c r="AG5351" s="55" t="n">
        <f aca="false">IF(AA5351=1,"",IF(AND(AC5351=1,AE5351&lt;&gt;1),1,0))</f>
        <v>0</v>
      </c>
      <c r="AH5351" s="60" t="str">
        <f aca="false">IF(AND(E5351&gt;0,AA5351&lt;2,NOT(AND(C5352=C5351,AA5352=AA5351+1))),INDEX(DATAS,AA5351+1),"")</f>
        <v/>
      </c>
      <c r="AI5351" s="60" t="str">
        <f aca="false">IF(AND(AC5351=1,AA5351&lt;2),IF(AND(C5352=C5351,AA5352=AA5351+1),IF(AC5352=1,"",INDEX(DATAS,AA5351+1)),INDEX(DATAS,AA5351+1)),"")</f>
        <v/>
      </c>
    </row>
    <row r="5352" customFormat="false" ht="15" hidden="false" customHeight="false" outlineLevel="0" collapsed="false">
      <c r="A5352" s="60" t="n">
        <v>46309</v>
      </c>
      <c r="B5352" s="0" t="n">
        <v>13</v>
      </c>
      <c r="C5352" s="0" t="n">
        <v>7032</v>
      </c>
      <c r="E5352" s="0" t="n">
        <v>0</v>
      </c>
      <c r="F5352" s="55" t="s">
        <v>1361</v>
      </c>
      <c r="I5352" s="55" t="s">
        <v>185</v>
      </c>
      <c r="U5352" s="0" t="n">
        <v>369</v>
      </c>
      <c r="V5352" s="0" t="n">
        <v>0</v>
      </c>
      <c r="X5352" s="55" t="n">
        <f aca="false">IF(I5352="Male",0,1)</f>
        <v>1</v>
      </c>
      <c r="Y5352" s="55" t="n">
        <f aca="false">IF(OR(I5352="DNB",I5352="Dry DNB"),1,0)</f>
        <v>0</v>
      </c>
      <c r="Z5352" s="0" t="str">
        <f aca="false">IF(ISNUMBER(W5352),A5352-W5352,"")</f>
        <v/>
      </c>
      <c r="AA5352" s="55" t="n">
        <f aca="false">MATCH(A5352,DATAS,0)</f>
        <v>1</v>
      </c>
      <c r="AB5352" s="55" t="n">
        <f aca="false">IF(AND(E5352&gt;0,OR(AND(B5352&gt;=1,B5352&lt;=6),B5352=10)),1,0)</f>
        <v>0</v>
      </c>
      <c r="AC5352" s="55" t="n">
        <f aca="false">IF(AND(E5352&gt;0,B5352=10),1,0)</f>
        <v>0</v>
      </c>
      <c r="AD5352" s="0" t="str">
        <f aca="false">IF(AND(C5351=C5352,AA5351=AA5352-1),AB5351,"")</f>
        <v/>
      </c>
      <c r="AE5352" s="0" t="str">
        <f aca="false">IF(AND(C5351=C5352,AA5351=AA5352-1),AC5351,"")</f>
        <v/>
      </c>
      <c r="AF5352" s="0" t="str">
        <f aca="false">IF(AA5352=1,"",IF(AND(AB5352=1,AD5352&lt;&gt;1),1,0))</f>
        <v/>
      </c>
      <c r="AG5352" s="0" t="str">
        <f aca="false">IF(AA5352=1,"",IF(AND(AC5352=1,AE5352&lt;&gt;1),1,0))</f>
        <v/>
      </c>
      <c r="AH5352" s="60" t="str">
        <f aca="false">IF(AND(E5352&gt;0,AA5352&lt;2,NOT(AND(C5353=C5352,AA5353=AA5352+1))),INDEX(DATAS,AA5352+1),"")</f>
        <v/>
      </c>
      <c r="AI5352" s="60" t="str">
        <f aca="false">IF(AND(AC5352=1,AA5352&lt;2),IF(AND(C5353=C5352,AA5353=AA5352+1),IF(AC5353=1,"",INDEX(DATAS,AA5352+1)),INDEX(DATAS,AA5352+1)),"")</f>
        <v/>
      </c>
    </row>
    <row r="5353" customFormat="false" ht="15" hidden="false" customHeight="false" outlineLevel="0" collapsed="false">
      <c r="A5353" s="60" t="n">
        <v>46310</v>
      </c>
      <c r="B5353" s="0" t="n">
        <v>13</v>
      </c>
      <c r="C5353" s="0" t="n">
        <v>7032</v>
      </c>
      <c r="E5353" s="0" t="n">
        <v>0</v>
      </c>
      <c r="F5353" s="55" t="s">
        <v>1361</v>
      </c>
      <c r="I5353" s="55" t="s">
        <v>185</v>
      </c>
      <c r="U5353" s="0" t="n">
        <v>370</v>
      </c>
      <c r="V5353" s="0" t="n">
        <v>0</v>
      </c>
      <c r="X5353" s="55" t="n">
        <f aca="false">IF(I5353="Male",0,1)</f>
        <v>1</v>
      </c>
      <c r="Y5353" s="55" t="n">
        <f aca="false">IF(OR(I5353="DNB",I5353="Dry DNB"),1,0)</f>
        <v>0</v>
      </c>
      <c r="Z5353" s="0" t="str">
        <f aca="false">IF(ISNUMBER(W5353),A5353-W5353,"")</f>
        <v/>
      </c>
      <c r="AA5353" s="55" t="n">
        <f aca="false">MATCH(A5353,DATAS,0)</f>
        <v>2</v>
      </c>
      <c r="AB5353" s="55" t="n">
        <f aca="false">IF(AND(E5353&gt;0,OR(AND(B5353&gt;=1,B5353&lt;=6),B5353=10)),1,0)</f>
        <v>0</v>
      </c>
      <c r="AC5353" s="55" t="n">
        <f aca="false">IF(AND(E5353&gt;0,B5353=10),1,0)</f>
        <v>0</v>
      </c>
      <c r="AD5353" s="55" t="n">
        <f aca="false">IF(AND(C5352=C5353,AA5352=AA5353-1),AB5352,"")</f>
        <v>0</v>
      </c>
      <c r="AE5353" s="55" t="n">
        <f aca="false">IF(AND(C5352=C5353,AA5352=AA5353-1),AC5352,"")</f>
        <v>0</v>
      </c>
      <c r="AF5353" s="55" t="n">
        <f aca="false">IF(AA5353=1,"",IF(AND(AB5353=1,AD5353&lt;&gt;1),1,0))</f>
        <v>0</v>
      </c>
      <c r="AG5353" s="55" t="n">
        <f aca="false">IF(AA5353=1,"",IF(AND(AC5353=1,AE5353&lt;&gt;1),1,0))</f>
        <v>0</v>
      </c>
      <c r="AH5353" s="60" t="str">
        <f aca="false">IF(AND(E5353&gt;0,AA5353&lt;2,NOT(AND(C5354=C5353,AA5354=AA5353+1))),INDEX(DATAS,AA5353+1),"")</f>
        <v/>
      </c>
      <c r="AI5353" s="60" t="str">
        <f aca="false">IF(AND(AC5353=1,AA5353&lt;2),IF(AND(C5354=C5353,AA5354=AA5353+1),IF(AC5354=1,"",INDEX(DATAS,AA5353+1)),INDEX(DATAS,AA5353+1)),"")</f>
        <v/>
      </c>
    </row>
    <row r="5354" customFormat="false" ht="15" hidden="false" customHeight="false" outlineLevel="0" collapsed="false">
      <c r="A5354" s="60" t="n">
        <v>46309</v>
      </c>
      <c r="B5354" s="0" t="n">
        <v>13</v>
      </c>
      <c r="C5354" s="0" t="n">
        <v>7033</v>
      </c>
      <c r="E5354" s="0" t="n">
        <v>0</v>
      </c>
      <c r="F5354" s="55" t="s">
        <v>1361</v>
      </c>
      <c r="I5354" s="55" t="s">
        <v>185</v>
      </c>
      <c r="U5354" s="0" t="n">
        <v>369</v>
      </c>
      <c r="V5354" s="0" t="n">
        <v>0</v>
      </c>
      <c r="X5354" s="55" t="n">
        <f aca="false">IF(I5354="Male",0,1)</f>
        <v>1</v>
      </c>
      <c r="Y5354" s="55" t="n">
        <f aca="false">IF(OR(I5354="DNB",I5354="Dry DNB"),1,0)</f>
        <v>0</v>
      </c>
      <c r="Z5354" s="0" t="str">
        <f aca="false">IF(ISNUMBER(W5354),A5354-W5354,"")</f>
        <v/>
      </c>
      <c r="AA5354" s="55" t="n">
        <f aca="false">MATCH(A5354,DATAS,0)</f>
        <v>1</v>
      </c>
      <c r="AB5354" s="55" t="n">
        <f aca="false">IF(AND(E5354&gt;0,OR(AND(B5354&gt;=1,B5354&lt;=6),B5354=10)),1,0)</f>
        <v>0</v>
      </c>
      <c r="AC5354" s="55" t="n">
        <f aca="false">IF(AND(E5354&gt;0,B5354=10),1,0)</f>
        <v>0</v>
      </c>
      <c r="AD5354" s="0" t="str">
        <f aca="false">IF(AND(C5353=C5354,AA5353=AA5354-1),AB5353,"")</f>
        <v/>
      </c>
      <c r="AE5354" s="0" t="str">
        <f aca="false">IF(AND(C5353=C5354,AA5353=AA5354-1),AC5353,"")</f>
        <v/>
      </c>
      <c r="AF5354" s="0" t="str">
        <f aca="false">IF(AA5354=1,"",IF(AND(AB5354=1,AD5354&lt;&gt;1),1,0))</f>
        <v/>
      </c>
      <c r="AG5354" s="0" t="str">
        <f aca="false">IF(AA5354=1,"",IF(AND(AC5354=1,AE5354&lt;&gt;1),1,0))</f>
        <v/>
      </c>
      <c r="AH5354" s="60" t="str">
        <f aca="false">IF(AND(E5354&gt;0,AA5354&lt;2,NOT(AND(C5355=C5354,AA5355=AA5354+1))),INDEX(DATAS,AA5354+1),"")</f>
        <v/>
      </c>
      <c r="AI5354" s="60" t="str">
        <f aca="false">IF(AND(AC5354=1,AA5354&lt;2),IF(AND(C5355=C5354,AA5355=AA5354+1),IF(AC5355=1,"",INDEX(DATAS,AA5354+1)),INDEX(DATAS,AA5354+1)),"")</f>
        <v/>
      </c>
    </row>
    <row r="5355" customFormat="false" ht="15" hidden="false" customHeight="false" outlineLevel="0" collapsed="false">
      <c r="A5355" s="60" t="n">
        <v>46310</v>
      </c>
      <c r="B5355" s="0" t="n">
        <v>13</v>
      </c>
      <c r="C5355" s="0" t="n">
        <v>7033</v>
      </c>
      <c r="E5355" s="0" t="n">
        <v>0</v>
      </c>
      <c r="F5355" s="55" t="s">
        <v>1361</v>
      </c>
      <c r="I5355" s="55" t="s">
        <v>185</v>
      </c>
      <c r="U5355" s="0" t="n">
        <v>370</v>
      </c>
      <c r="V5355" s="0" t="n">
        <v>0</v>
      </c>
      <c r="X5355" s="55" t="n">
        <f aca="false">IF(I5355="Male",0,1)</f>
        <v>1</v>
      </c>
      <c r="Y5355" s="55" t="n">
        <f aca="false">IF(OR(I5355="DNB",I5355="Dry DNB"),1,0)</f>
        <v>0</v>
      </c>
      <c r="Z5355" s="0" t="str">
        <f aca="false">IF(ISNUMBER(W5355),A5355-W5355,"")</f>
        <v/>
      </c>
      <c r="AA5355" s="55" t="n">
        <f aca="false">MATCH(A5355,DATAS,0)</f>
        <v>2</v>
      </c>
      <c r="AB5355" s="55" t="n">
        <f aca="false">IF(AND(E5355&gt;0,OR(AND(B5355&gt;=1,B5355&lt;=6),B5355=10)),1,0)</f>
        <v>0</v>
      </c>
      <c r="AC5355" s="55" t="n">
        <f aca="false">IF(AND(E5355&gt;0,B5355=10),1,0)</f>
        <v>0</v>
      </c>
      <c r="AD5355" s="55" t="n">
        <f aca="false">IF(AND(C5354=C5355,AA5354=AA5355-1),AB5354,"")</f>
        <v>0</v>
      </c>
      <c r="AE5355" s="55" t="n">
        <f aca="false">IF(AND(C5354=C5355,AA5354=AA5355-1),AC5354,"")</f>
        <v>0</v>
      </c>
      <c r="AF5355" s="55" t="n">
        <f aca="false">IF(AA5355=1,"",IF(AND(AB5355=1,AD5355&lt;&gt;1),1,0))</f>
        <v>0</v>
      </c>
      <c r="AG5355" s="55" t="n">
        <f aca="false">IF(AA5355=1,"",IF(AND(AC5355=1,AE5355&lt;&gt;1),1,0))</f>
        <v>0</v>
      </c>
      <c r="AH5355" s="60" t="str">
        <f aca="false">IF(AND(E5355&gt;0,AA5355&lt;2,NOT(AND(C5356=C5355,AA5356=AA5355+1))),INDEX(DATAS,AA5355+1),"")</f>
        <v/>
      </c>
      <c r="AI5355" s="60" t="str">
        <f aca="false">IF(AND(AC5355=1,AA5355&lt;2),IF(AND(C5356=C5355,AA5356=AA5355+1),IF(AC5356=1,"",INDEX(DATAS,AA5355+1)),INDEX(DATAS,AA5355+1)),"")</f>
        <v/>
      </c>
    </row>
    <row r="5356" customFormat="false" ht="15" hidden="false" customHeight="false" outlineLevel="0" collapsed="false">
      <c r="A5356" s="60" t="n">
        <v>46309</v>
      </c>
      <c r="B5356" s="0" t="n">
        <v>13</v>
      </c>
      <c r="C5356" s="0" t="n">
        <v>7035</v>
      </c>
      <c r="E5356" s="0" t="n">
        <v>0</v>
      </c>
      <c r="F5356" s="55" t="s">
        <v>1362</v>
      </c>
      <c r="I5356" s="55" t="s">
        <v>185</v>
      </c>
      <c r="U5356" s="0" t="n">
        <v>367</v>
      </c>
      <c r="V5356" s="0" t="n">
        <v>0</v>
      </c>
      <c r="X5356" s="55" t="n">
        <f aca="false">IF(I5356="Male",0,1)</f>
        <v>1</v>
      </c>
      <c r="Y5356" s="55" t="n">
        <f aca="false">IF(OR(I5356="DNB",I5356="Dry DNB"),1,0)</f>
        <v>0</v>
      </c>
      <c r="Z5356" s="0" t="str">
        <f aca="false">IF(ISNUMBER(W5356),A5356-W5356,"")</f>
        <v/>
      </c>
      <c r="AA5356" s="55" t="n">
        <f aca="false">MATCH(A5356,DATAS,0)</f>
        <v>1</v>
      </c>
      <c r="AB5356" s="55" t="n">
        <f aca="false">IF(AND(E5356&gt;0,OR(AND(B5356&gt;=1,B5356&lt;=6),B5356=10)),1,0)</f>
        <v>0</v>
      </c>
      <c r="AC5356" s="55" t="n">
        <f aca="false">IF(AND(E5356&gt;0,B5356=10),1,0)</f>
        <v>0</v>
      </c>
      <c r="AD5356" s="0" t="str">
        <f aca="false">IF(AND(C5355=C5356,AA5355=AA5356-1),AB5355,"")</f>
        <v/>
      </c>
      <c r="AE5356" s="0" t="str">
        <f aca="false">IF(AND(C5355=C5356,AA5355=AA5356-1),AC5355,"")</f>
        <v/>
      </c>
      <c r="AF5356" s="0" t="str">
        <f aca="false">IF(AA5356=1,"",IF(AND(AB5356=1,AD5356&lt;&gt;1),1,0))</f>
        <v/>
      </c>
      <c r="AG5356" s="0" t="str">
        <f aca="false">IF(AA5356=1,"",IF(AND(AC5356=1,AE5356&lt;&gt;1),1,0))</f>
        <v/>
      </c>
      <c r="AH5356" s="60" t="str">
        <f aca="false">IF(AND(E5356&gt;0,AA5356&lt;2,NOT(AND(C5357=C5356,AA5357=AA5356+1))),INDEX(DATAS,AA5356+1),"")</f>
        <v/>
      </c>
      <c r="AI5356" s="60" t="str">
        <f aca="false">IF(AND(AC5356=1,AA5356&lt;2),IF(AND(C5357=C5356,AA5357=AA5356+1),IF(AC5357=1,"",INDEX(DATAS,AA5356+1)),INDEX(DATAS,AA5356+1)),"")</f>
        <v/>
      </c>
    </row>
    <row r="5357" customFormat="false" ht="15" hidden="false" customHeight="false" outlineLevel="0" collapsed="false">
      <c r="A5357" s="60" t="n">
        <v>46310</v>
      </c>
      <c r="B5357" s="0" t="n">
        <v>13</v>
      </c>
      <c r="C5357" s="0" t="n">
        <v>7035</v>
      </c>
      <c r="E5357" s="0" t="n">
        <v>0</v>
      </c>
      <c r="F5357" s="55" t="s">
        <v>1362</v>
      </c>
      <c r="I5357" s="55" t="s">
        <v>185</v>
      </c>
      <c r="U5357" s="0" t="n">
        <v>368</v>
      </c>
      <c r="V5357" s="0" t="n">
        <v>0</v>
      </c>
      <c r="X5357" s="55" t="n">
        <f aca="false">IF(I5357="Male",0,1)</f>
        <v>1</v>
      </c>
      <c r="Y5357" s="55" t="n">
        <f aca="false">IF(OR(I5357="DNB",I5357="Dry DNB"),1,0)</f>
        <v>0</v>
      </c>
      <c r="Z5357" s="0" t="str">
        <f aca="false">IF(ISNUMBER(W5357),A5357-W5357,"")</f>
        <v/>
      </c>
      <c r="AA5357" s="55" t="n">
        <f aca="false">MATCH(A5357,DATAS,0)</f>
        <v>2</v>
      </c>
      <c r="AB5357" s="55" t="n">
        <f aca="false">IF(AND(E5357&gt;0,OR(AND(B5357&gt;=1,B5357&lt;=6),B5357=10)),1,0)</f>
        <v>0</v>
      </c>
      <c r="AC5357" s="55" t="n">
        <f aca="false">IF(AND(E5357&gt;0,B5357=10),1,0)</f>
        <v>0</v>
      </c>
      <c r="AD5357" s="55" t="n">
        <f aca="false">IF(AND(C5356=C5357,AA5356=AA5357-1),AB5356,"")</f>
        <v>0</v>
      </c>
      <c r="AE5357" s="55" t="n">
        <f aca="false">IF(AND(C5356=C5357,AA5356=AA5357-1),AC5356,"")</f>
        <v>0</v>
      </c>
      <c r="AF5357" s="55" t="n">
        <f aca="false">IF(AA5357=1,"",IF(AND(AB5357=1,AD5357&lt;&gt;1),1,0))</f>
        <v>0</v>
      </c>
      <c r="AG5357" s="55" t="n">
        <f aca="false">IF(AA5357=1,"",IF(AND(AC5357=1,AE5357&lt;&gt;1),1,0))</f>
        <v>0</v>
      </c>
      <c r="AH5357" s="60" t="str">
        <f aca="false">IF(AND(E5357&gt;0,AA5357&lt;2,NOT(AND(C5358=C5357,AA5358=AA5357+1))),INDEX(DATAS,AA5357+1),"")</f>
        <v/>
      </c>
      <c r="AI5357" s="60" t="str">
        <f aca="false">IF(AND(AC5357=1,AA5357&lt;2),IF(AND(C5358=C5357,AA5358=AA5357+1),IF(AC5358=1,"",INDEX(DATAS,AA5357+1)),INDEX(DATAS,AA5357+1)),"")</f>
        <v/>
      </c>
    </row>
    <row r="5358" customFormat="false" ht="15" hidden="false" customHeight="false" outlineLevel="0" collapsed="false">
      <c r="A5358" s="60" t="n">
        <v>46309</v>
      </c>
      <c r="B5358" s="0" t="n">
        <v>13</v>
      </c>
      <c r="C5358" s="0" t="n">
        <v>7036</v>
      </c>
      <c r="E5358" s="0" t="n">
        <v>0</v>
      </c>
      <c r="F5358" s="55" t="s">
        <v>1363</v>
      </c>
      <c r="I5358" s="55" t="s">
        <v>185</v>
      </c>
      <c r="U5358" s="0" t="n">
        <v>366</v>
      </c>
      <c r="V5358" s="0" t="n">
        <v>0</v>
      </c>
      <c r="X5358" s="55" t="n">
        <f aca="false">IF(I5358="Male",0,1)</f>
        <v>1</v>
      </c>
      <c r="Y5358" s="55" t="n">
        <f aca="false">IF(OR(I5358="DNB",I5358="Dry DNB"),1,0)</f>
        <v>0</v>
      </c>
      <c r="Z5358" s="0" t="str">
        <f aca="false">IF(ISNUMBER(W5358),A5358-W5358,"")</f>
        <v/>
      </c>
      <c r="AA5358" s="55" t="n">
        <f aca="false">MATCH(A5358,DATAS,0)</f>
        <v>1</v>
      </c>
      <c r="AB5358" s="55" t="n">
        <f aca="false">IF(AND(E5358&gt;0,OR(AND(B5358&gt;=1,B5358&lt;=6),B5358=10)),1,0)</f>
        <v>0</v>
      </c>
      <c r="AC5358" s="55" t="n">
        <f aca="false">IF(AND(E5358&gt;0,B5358=10),1,0)</f>
        <v>0</v>
      </c>
      <c r="AD5358" s="0" t="str">
        <f aca="false">IF(AND(C5357=C5358,AA5357=AA5358-1),AB5357,"")</f>
        <v/>
      </c>
      <c r="AE5358" s="0" t="str">
        <f aca="false">IF(AND(C5357=C5358,AA5357=AA5358-1),AC5357,"")</f>
        <v/>
      </c>
      <c r="AF5358" s="0" t="str">
        <f aca="false">IF(AA5358=1,"",IF(AND(AB5358=1,AD5358&lt;&gt;1),1,0))</f>
        <v/>
      </c>
      <c r="AG5358" s="0" t="str">
        <f aca="false">IF(AA5358=1,"",IF(AND(AC5358=1,AE5358&lt;&gt;1),1,0))</f>
        <v/>
      </c>
      <c r="AH5358" s="60" t="str">
        <f aca="false">IF(AND(E5358&gt;0,AA5358&lt;2,NOT(AND(C5359=C5358,AA5359=AA5358+1))),INDEX(DATAS,AA5358+1),"")</f>
        <v/>
      </c>
      <c r="AI5358" s="60" t="str">
        <f aca="false">IF(AND(AC5358=1,AA5358&lt;2),IF(AND(C5359=C5358,AA5359=AA5358+1),IF(AC5359=1,"",INDEX(DATAS,AA5358+1)),INDEX(DATAS,AA5358+1)),"")</f>
        <v/>
      </c>
    </row>
    <row r="5359" customFormat="false" ht="15" hidden="false" customHeight="false" outlineLevel="0" collapsed="false">
      <c r="A5359" s="60" t="n">
        <v>46310</v>
      </c>
      <c r="B5359" s="0" t="n">
        <v>13</v>
      </c>
      <c r="C5359" s="0" t="n">
        <v>7036</v>
      </c>
      <c r="E5359" s="0" t="n">
        <v>0</v>
      </c>
      <c r="F5359" s="55" t="s">
        <v>1363</v>
      </c>
      <c r="I5359" s="55" t="s">
        <v>185</v>
      </c>
      <c r="U5359" s="0" t="n">
        <v>367</v>
      </c>
      <c r="V5359" s="0" t="n">
        <v>0</v>
      </c>
      <c r="X5359" s="55" t="n">
        <f aca="false">IF(I5359="Male",0,1)</f>
        <v>1</v>
      </c>
      <c r="Y5359" s="55" t="n">
        <f aca="false">IF(OR(I5359="DNB",I5359="Dry DNB"),1,0)</f>
        <v>0</v>
      </c>
      <c r="Z5359" s="0" t="str">
        <f aca="false">IF(ISNUMBER(W5359),A5359-W5359,"")</f>
        <v/>
      </c>
      <c r="AA5359" s="55" t="n">
        <f aca="false">MATCH(A5359,DATAS,0)</f>
        <v>2</v>
      </c>
      <c r="AB5359" s="55" t="n">
        <f aca="false">IF(AND(E5359&gt;0,OR(AND(B5359&gt;=1,B5359&lt;=6),B5359=10)),1,0)</f>
        <v>0</v>
      </c>
      <c r="AC5359" s="55" t="n">
        <f aca="false">IF(AND(E5359&gt;0,B5359=10),1,0)</f>
        <v>0</v>
      </c>
      <c r="AD5359" s="55" t="n">
        <f aca="false">IF(AND(C5358=C5359,AA5358=AA5359-1),AB5358,"")</f>
        <v>0</v>
      </c>
      <c r="AE5359" s="55" t="n">
        <f aca="false">IF(AND(C5358=C5359,AA5358=AA5359-1),AC5358,"")</f>
        <v>0</v>
      </c>
      <c r="AF5359" s="55" t="n">
        <f aca="false">IF(AA5359=1,"",IF(AND(AB5359=1,AD5359&lt;&gt;1),1,0))</f>
        <v>0</v>
      </c>
      <c r="AG5359" s="55" t="n">
        <f aca="false">IF(AA5359=1,"",IF(AND(AC5359=1,AE5359&lt;&gt;1),1,0))</f>
        <v>0</v>
      </c>
      <c r="AH5359" s="60" t="str">
        <f aca="false">IF(AND(E5359&gt;0,AA5359&lt;2,NOT(AND(C5360=C5359,AA5360=AA5359+1))),INDEX(DATAS,AA5359+1),"")</f>
        <v/>
      </c>
      <c r="AI5359" s="60" t="str">
        <f aca="false">IF(AND(AC5359=1,AA5359&lt;2),IF(AND(C5360=C5359,AA5360=AA5359+1),IF(AC5360=1,"",INDEX(DATAS,AA5359+1)),INDEX(DATAS,AA5359+1)),"")</f>
        <v/>
      </c>
    </row>
    <row r="5360" customFormat="false" ht="15" hidden="false" customHeight="false" outlineLevel="0" collapsed="false">
      <c r="A5360" s="60" t="n">
        <v>46309</v>
      </c>
      <c r="B5360" s="0" t="n">
        <v>13</v>
      </c>
      <c r="C5360" s="0" t="n">
        <v>7037</v>
      </c>
      <c r="E5360" s="0" t="n">
        <v>0</v>
      </c>
      <c r="F5360" s="55" t="s">
        <v>1363</v>
      </c>
      <c r="I5360" s="55" t="s">
        <v>185</v>
      </c>
      <c r="U5360" s="0" t="n">
        <v>366</v>
      </c>
      <c r="V5360" s="0" t="n">
        <v>0</v>
      </c>
      <c r="X5360" s="55" t="n">
        <f aca="false">IF(I5360="Male",0,1)</f>
        <v>1</v>
      </c>
      <c r="Y5360" s="55" t="n">
        <f aca="false">IF(OR(I5360="DNB",I5360="Dry DNB"),1,0)</f>
        <v>0</v>
      </c>
      <c r="Z5360" s="0" t="str">
        <f aca="false">IF(ISNUMBER(W5360),A5360-W5360,"")</f>
        <v/>
      </c>
      <c r="AA5360" s="55" t="n">
        <f aca="false">MATCH(A5360,DATAS,0)</f>
        <v>1</v>
      </c>
      <c r="AB5360" s="55" t="n">
        <f aca="false">IF(AND(E5360&gt;0,OR(AND(B5360&gt;=1,B5360&lt;=6),B5360=10)),1,0)</f>
        <v>0</v>
      </c>
      <c r="AC5360" s="55" t="n">
        <f aca="false">IF(AND(E5360&gt;0,B5360=10),1,0)</f>
        <v>0</v>
      </c>
      <c r="AD5360" s="0" t="str">
        <f aca="false">IF(AND(C5359=C5360,AA5359=AA5360-1),AB5359,"")</f>
        <v/>
      </c>
      <c r="AE5360" s="0" t="str">
        <f aca="false">IF(AND(C5359=C5360,AA5359=AA5360-1),AC5359,"")</f>
        <v/>
      </c>
      <c r="AF5360" s="0" t="str">
        <f aca="false">IF(AA5360=1,"",IF(AND(AB5360=1,AD5360&lt;&gt;1),1,0))</f>
        <v/>
      </c>
      <c r="AG5360" s="0" t="str">
        <f aca="false">IF(AA5360=1,"",IF(AND(AC5360=1,AE5360&lt;&gt;1),1,0))</f>
        <v/>
      </c>
      <c r="AH5360" s="60" t="str">
        <f aca="false">IF(AND(E5360&gt;0,AA5360&lt;2,NOT(AND(C5361=C5360,AA5361=AA5360+1))),INDEX(DATAS,AA5360+1),"")</f>
        <v/>
      </c>
      <c r="AI5360" s="60" t="str">
        <f aca="false">IF(AND(AC5360=1,AA5360&lt;2),IF(AND(C5361=C5360,AA5361=AA5360+1),IF(AC5361=1,"",INDEX(DATAS,AA5360+1)),INDEX(DATAS,AA5360+1)),"")</f>
        <v/>
      </c>
    </row>
    <row r="5361" customFormat="false" ht="15" hidden="false" customHeight="false" outlineLevel="0" collapsed="false">
      <c r="A5361" s="60" t="n">
        <v>46310</v>
      </c>
      <c r="B5361" s="0" t="n">
        <v>13</v>
      </c>
      <c r="C5361" s="0" t="n">
        <v>7037</v>
      </c>
      <c r="E5361" s="0" t="n">
        <v>0</v>
      </c>
      <c r="F5361" s="55" t="s">
        <v>1363</v>
      </c>
      <c r="I5361" s="55" t="s">
        <v>185</v>
      </c>
      <c r="U5361" s="0" t="n">
        <v>367</v>
      </c>
      <c r="V5361" s="0" t="n">
        <v>0</v>
      </c>
      <c r="X5361" s="55" t="n">
        <f aca="false">IF(I5361="Male",0,1)</f>
        <v>1</v>
      </c>
      <c r="Y5361" s="55" t="n">
        <f aca="false">IF(OR(I5361="DNB",I5361="Dry DNB"),1,0)</f>
        <v>0</v>
      </c>
      <c r="Z5361" s="0" t="str">
        <f aca="false">IF(ISNUMBER(W5361),A5361-W5361,"")</f>
        <v/>
      </c>
      <c r="AA5361" s="55" t="n">
        <f aca="false">MATCH(A5361,DATAS,0)</f>
        <v>2</v>
      </c>
      <c r="AB5361" s="55" t="n">
        <f aca="false">IF(AND(E5361&gt;0,OR(AND(B5361&gt;=1,B5361&lt;=6),B5361=10)),1,0)</f>
        <v>0</v>
      </c>
      <c r="AC5361" s="55" t="n">
        <f aca="false">IF(AND(E5361&gt;0,B5361=10),1,0)</f>
        <v>0</v>
      </c>
      <c r="AD5361" s="55" t="n">
        <f aca="false">IF(AND(C5360=C5361,AA5360=AA5361-1),AB5360,"")</f>
        <v>0</v>
      </c>
      <c r="AE5361" s="55" t="n">
        <f aca="false">IF(AND(C5360=C5361,AA5360=AA5361-1),AC5360,"")</f>
        <v>0</v>
      </c>
      <c r="AF5361" s="55" t="n">
        <f aca="false">IF(AA5361=1,"",IF(AND(AB5361=1,AD5361&lt;&gt;1),1,0))</f>
        <v>0</v>
      </c>
      <c r="AG5361" s="55" t="n">
        <f aca="false">IF(AA5361=1,"",IF(AND(AC5361=1,AE5361&lt;&gt;1),1,0))</f>
        <v>0</v>
      </c>
      <c r="AH5361" s="60" t="str">
        <f aca="false">IF(AND(E5361&gt;0,AA5361&lt;2,NOT(AND(C5362=C5361,AA5362=AA5361+1))),INDEX(DATAS,AA5361+1),"")</f>
        <v/>
      </c>
      <c r="AI5361" s="60" t="str">
        <f aca="false">IF(AND(AC5361=1,AA5361&lt;2),IF(AND(C5362=C5361,AA5362=AA5361+1),IF(AC5362=1,"",INDEX(DATAS,AA5361+1)),INDEX(DATAS,AA5361+1)),"")</f>
        <v/>
      </c>
    </row>
    <row r="5362" customFormat="false" ht="15" hidden="false" customHeight="false" outlineLevel="0" collapsed="false">
      <c r="A5362" s="60" t="n">
        <v>46309</v>
      </c>
      <c r="B5362" s="0" t="n">
        <v>13</v>
      </c>
      <c r="C5362" s="0" t="n">
        <v>7038</v>
      </c>
      <c r="E5362" s="0" t="n">
        <v>0</v>
      </c>
      <c r="F5362" s="55" t="s">
        <v>1364</v>
      </c>
      <c r="I5362" s="55" t="s">
        <v>185</v>
      </c>
      <c r="U5362" s="0" t="n">
        <v>365</v>
      </c>
      <c r="V5362" s="0" t="n">
        <v>0</v>
      </c>
      <c r="X5362" s="55" t="n">
        <f aca="false">IF(I5362="Male",0,1)</f>
        <v>1</v>
      </c>
      <c r="Y5362" s="55" t="n">
        <f aca="false">IF(OR(I5362="DNB",I5362="Dry DNB"),1,0)</f>
        <v>0</v>
      </c>
      <c r="Z5362" s="0" t="str">
        <f aca="false">IF(ISNUMBER(W5362),A5362-W5362,"")</f>
        <v/>
      </c>
      <c r="AA5362" s="55" t="n">
        <f aca="false">MATCH(A5362,DATAS,0)</f>
        <v>1</v>
      </c>
      <c r="AB5362" s="55" t="n">
        <f aca="false">IF(AND(E5362&gt;0,OR(AND(B5362&gt;=1,B5362&lt;=6),B5362=10)),1,0)</f>
        <v>0</v>
      </c>
      <c r="AC5362" s="55" t="n">
        <f aca="false">IF(AND(E5362&gt;0,B5362=10),1,0)</f>
        <v>0</v>
      </c>
      <c r="AD5362" s="0" t="str">
        <f aca="false">IF(AND(C5361=C5362,AA5361=AA5362-1),AB5361,"")</f>
        <v/>
      </c>
      <c r="AE5362" s="0" t="str">
        <f aca="false">IF(AND(C5361=C5362,AA5361=AA5362-1),AC5361,"")</f>
        <v/>
      </c>
      <c r="AF5362" s="0" t="str">
        <f aca="false">IF(AA5362=1,"",IF(AND(AB5362=1,AD5362&lt;&gt;1),1,0))</f>
        <v/>
      </c>
      <c r="AG5362" s="0" t="str">
        <f aca="false">IF(AA5362=1,"",IF(AND(AC5362=1,AE5362&lt;&gt;1),1,0))</f>
        <v/>
      </c>
      <c r="AH5362" s="60" t="str">
        <f aca="false">IF(AND(E5362&gt;0,AA5362&lt;2,NOT(AND(C5363=C5362,AA5363=AA5362+1))),INDEX(DATAS,AA5362+1),"")</f>
        <v/>
      </c>
      <c r="AI5362" s="60" t="str">
        <f aca="false">IF(AND(AC5362=1,AA5362&lt;2),IF(AND(C5363=C5362,AA5363=AA5362+1),IF(AC5363=1,"",INDEX(DATAS,AA5362+1)),INDEX(DATAS,AA5362+1)),"")</f>
        <v/>
      </c>
    </row>
    <row r="5363" customFormat="false" ht="15" hidden="false" customHeight="false" outlineLevel="0" collapsed="false">
      <c r="A5363" s="60" t="n">
        <v>46310</v>
      </c>
      <c r="B5363" s="0" t="n">
        <v>13</v>
      </c>
      <c r="C5363" s="0" t="n">
        <v>7038</v>
      </c>
      <c r="E5363" s="0" t="n">
        <v>0</v>
      </c>
      <c r="F5363" s="55" t="s">
        <v>1364</v>
      </c>
      <c r="I5363" s="55" t="s">
        <v>185</v>
      </c>
      <c r="U5363" s="0" t="n">
        <v>366</v>
      </c>
      <c r="V5363" s="0" t="n">
        <v>0</v>
      </c>
      <c r="X5363" s="55" t="n">
        <f aca="false">IF(I5363="Male",0,1)</f>
        <v>1</v>
      </c>
      <c r="Y5363" s="55" t="n">
        <f aca="false">IF(OR(I5363="DNB",I5363="Dry DNB"),1,0)</f>
        <v>0</v>
      </c>
      <c r="Z5363" s="0" t="str">
        <f aca="false">IF(ISNUMBER(W5363),A5363-W5363,"")</f>
        <v/>
      </c>
      <c r="AA5363" s="55" t="n">
        <f aca="false">MATCH(A5363,DATAS,0)</f>
        <v>2</v>
      </c>
      <c r="AB5363" s="55" t="n">
        <f aca="false">IF(AND(E5363&gt;0,OR(AND(B5363&gt;=1,B5363&lt;=6),B5363=10)),1,0)</f>
        <v>0</v>
      </c>
      <c r="AC5363" s="55" t="n">
        <f aca="false">IF(AND(E5363&gt;0,B5363=10),1,0)</f>
        <v>0</v>
      </c>
      <c r="AD5363" s="55" t="n">
        <f aca="false">IF(AND(C5362=C5363,AA5362=AA5363-1),AB5362,"")</f>
        <v>0</v>
      </c>
      <c r="AE5363" s="55" t="n">
        <f aca="false">IF(AND(C5362=C5363,AA5362=AA5363-1),AC5362,"")</f>
        <v>0</v>
      </c>
      <c r="AF5363" s="55" t="n">
        <f aca="false">IF(AA5363=1,"",IF(AND(AB5363=1,AD5363&lt;&gt;1),1,0))</f>
        <v>0</v>
      </c>
      <c r="AG5363" s="55" t="n">
        <f aca="false">IF(AA5363=1,"",IF(AND(AC5363=1,AE5363&lt;&gt;1),1,0))</f>
        <v>0</v>
      </c>
      <c r="AH5363" s="60" t="str">
        <f aca="false">IF(AND(E5363&gt;0,AA5363&lt;2,NOT(AND(C5364=C5363,AA5364=AA5363+1))),INDEX(DATAS,AA5363+1),"")</f>
        <v/>
      </c>
      <c r="AI5363" s="60" t="str">
        <f aca="false">IF(AND(AC5363=1,AA5363&lt;2),IF(AND(C5364=C5363,AA5364=AA5363+1),IF(AC5364=1,"",INDEX(DATAS,AA5363+1)),INDEX(DATAS,AA5363+1)),"")</f>
        <v/>
      </c>
    </row>
    <row r="5364" customFormat="false" ht="15" hidden="false" customHeight="false" outlineLevel="0" collapsed="false">
      <c r="A5364" s="60" t="n">
        <v>46309</v>
      </c>
      <c r="B5364" s="0" t="n">
        <v>13</v>
      </c>
      <c r="C5364" s="0" t="n">
        <v>7039</v>
      </c>
      <c r="E5364" s="0" t="n">
        <v>0</v>
      </c>
      <c r="F5364" s="55" t="s">
        <v>1365</v>
      </c>
      <c r="I5364" s="55" t="s">
        <v>185</v>
      </c>
      <c r="U5364" s="0" t="n">
        <v>364</v>
      </c>
      <c r="V5364" s="0" t="n">
        <v>0</v>
      </c>
      <c r="X5364" s="55" t="n">
        <f aca="false">IF(I5364="Male",0,1)</f>
        <v>1</v>
      </c>
      <c r="Y5364" s="55" t="n">
        <f aca="false">IF(OR(I5364="DNB",I5364="Dry DNB"),1,0)</f>
        <v>0</v>
      </c>
      <c r="Z5364" s="0" t="str">
        <f aca="false">IF(ISNUMBER(W5364),A5364-W5364,"")</f>
        <v/>
      </c>
      <c r="AA5364" s="55" t="n">
        <f aca="false">MATCH(A5364,DATAS,0)</f>
        <v>1</v>
      </c>
      <c r="AB5364" s="55" t="n">
        <f aca="false">IF(AND(E5364&gt;0,OR(AND(B5364&gt;=1,B5364&lt;=6),B5364=10)),1,0)</f>
        <v>0</v>
      </c>
      <c r="AC5364" s="55" t="n">
        <f aca="false">IF(AND(E5364&gt;0,B5364=10),1,0)</f>
        <v>0</v>
      </c>
      <c r="AD5364" s="0" t="str">
        <f aca="false">IF(AND(C5363=C5364,AA5363=AA5364-1),AB5363,"")</f>
        <v/>
      </c>
      <c r="AE5364" s="0" t="str">
        <f aca="false">IF(AND(C5363=C5364,AA5363=AA5364-1),AC5363,"")</f>
        <v/>
      </c>
      <c r="AF5364" s="0" t="str">
        <f aca="false">IF(AA5364=1,"",IF(AND(AB5364=1,AD5364&lt;&gt;1),1,0))</f>
        <v/>
      </c>
      <c r="AG5364" s="0" t="str">
        <f aca="false">IF(AA5364=1,"",IF(AND(AC5364=1,AE5364&lt;&gt;1),1,0))</f>
        <v/>
      </c>
      <c r="AH5364" s="60" t="str">
        <f aca="false">IF(AND(E5364&gt;0,AA5364&lt;2,NOT(AND(C5365=C5364,AA5365=AA5364+1))),INDEX(DATAS,AA5364+1),"")</f>
        <v/>
      </c>
      <c r="AI5364" s="60" t="str">
        <f aca="false">IF(AND(AC5364=1,AA5364&lt;2),IF(AND(C5365=C5364,AA5365=AA5364+1),IF(AC5365=1,"",INDEX(DATAS,AA5364+1)),INDEX(DATAS,AA5364+1)),"")</f>
        <v/>
      </c>
    </row>
    <row r="5365" customFormat="false" ht="15" hidden="false" customHeight="false" outlineLevel="0" collapsed="false">
      <c r="A5365" s="60" t="n">
        <v>46310</v>
      </c>
      <c r="B5365" s="0" t="n">
        <v>13</v>
      </c>
      <c r="C5365" s="0" t="n">
        <v>7039</v>
      </c>
      <c r="E5365" s="0" t="n">
        <v>0</v>
      </c>
      <c r="F5365" s="55" t="s">
        <v>1365</v>
      </c>
      <c r="I5365" s="55" t="s">
        <v>185</v>
      </c>
      <c r="U5365" s="0" t="n">
        <v>365</v>
      </c>
      <c r="V5365" s="0" t="n">
        <v>0</v>
      </c>
      <c r="X5365" s="55" t="n">
        <f aca="false">IF(I5365="Male",0,1)</f>
        <v>1</v>
      </c>
      <c r="Y5365" s="55" t="n">
        <f aca="false">IF(OR(I5365="DNB",I5365="Dry DNB"),1,0)</f>
        <v>0</v>
      </c>
      <c r="Z5365" s="0" t="str">
        <f aca="false">IF(ISNUMBER(W5365),A5365-W5365,"")</f>
        <v/>
      </c>
      <c r="AA5365" s="55" t="n">
        <f aca="false">MATCH(A5365,DATAS,0)</f>
        <v>2</v>
      </c>
      <c r="AB5365" s="55" t="n">
        <f aca="false">IF(AND(E5365&gt;0,OR(AND(B5365&gt;=1,B5365&lt;=6),B5365=10)),1,0)</f>
        <v>0</v>
      </c>
      <c r="AC5365" s="55" t="n">
        <f aca="false">IF(AND(E5365&gt;0,B5365=10),1,0)</f>
        <v>0</v>
      </c>
      <c r="AD5365" s="55" t="n">
        <f aca="false">IF(AND(C5364=C5365,AA5364=AA5365-1),AB5364,"")</f>
        <v>0</v>
      </c>
      <c r="AE5365" s="55" t="n">
        <f aca="false">IF(AND(C5364=C5365,AA5364=AA5365-1),AC5364,"")</f>
        <v>0</v>
      </c>
      <c r="AF5365" s="55" t="n">
        <f aca="false">IF(AA5365=1,"",IF(AND(AB5365=1,AD5365&lt;&gt;1),1,0))</f>
        <v>0</v>
      </c>
      <c r="AG5365" s="55" t="n">
        <f aca="false">IF(AA5365=1,"",IF(AND(AC5365=1,AE5365&lt;&gt;1),1,0))</f>
        <v>0</v>
      </c>
      <c r="AH5365" s="60" t="str">
        <f aca="false">IF(AND(E5365&gt;0,AA5365&lt;2,NOT(AND(C5366=C5365,AA5366=AA5365+1))),INDEX(DATAS,AA5365+1),"")</f>
        <v/>
      </c>
      <c r="AI5365" s="60" t="str">
        <f aca="false">IF(AND(AC5365=1,AA5365&lt;2),IF(AND(C5366=C5365,AA5366=AA5365+1),IF(AC5366=1,"",INDEX(DATAS,AA5365+1)),INDEX(DATAS,AA5365+1)),"")</f>
        <v/>
      </c>
    </row>
    <row r="5366" customFormat="false" ht="15" hidden="false" customHeight="false" outlineLevel="0" collapsed="false">
      <c r="A5366" s="60" t="n">
        <v>46309</v>
      </c>
      <c r="B5366" s="0" t="n">
        <v>13</v>
      </c>
      <c r="C5366" s="0" t="n">
        <v>7040</v>
      </c>
      <c r="E5366" s="0" t="n">
        <v>0</v>
      </c>
      <c r="F5366" s="55" t="s">
        <v>1366</v>
      </c>
      <c r="I5366" s="55" t="s">
        <v>185</v>
      </c>
      <c r="U5366" s="0" t="n">
        <v>362</v>
      </c>
      <c r="V5366" s="0" t="n">
        <v>0</v>
      </c>
      <c r="X5366" s="55" t="n">
        <f aca="false">IF(I5366="Male",0,1)</f>
        <v>1</v>
      </c>
      <c r="Y5366" s="55" t="n">
        <f aca="false">IF(OR(I5366="DNB",I5366="Dry DNB"),1,0)</f>
        <v>0</v>
      </c>
      <c r="Z5366" s="0" t="str">
        <f aca="false">IF(ISNUMBER(W5366),A5366-W5366,"")</f>
        <v/>
      </c>
      <c r="AA5366" s="55" t="n">
        <f aca="false">MATCH(A5366,DATAS,0)</f>
        <v>1</v>
      </c>
      <c r="AB5366" s="55" t="n">
        <f aca="false">IF(AND(E5366&gt;0,OR(AND(B5366&gt;=1,B5366&lt;=6),B5366=10)),1,0)</f>
        <v>0</v>
      </c>
      <c r="AC5366" s="55" t="n">
        <f aca="false">IF(AND(E5366&gt;0,B5366=10),1,0)</f>
        <v>0</v>
      </c>
      <c r="AD5366" s="0" t="str">
        <f aca="false">IF(AND(C5365=C5366,AA5365=AA5366-1),AB5365,"")</f>
        <v/>
      </c>
      <c r="AE5366" s="0" t="str">
        <f aca="false">IF(AND(C5365=C5366,AA5365=AA5366-1),AC5365,"")</f>
        <v/>
      </c>
      <c r="AF5366" s="0" t="str">
        <f aca="false">IF(AA5366=1,"",IF(AND(AB5366=1,AD5366&lt;&gt;1),1,0))</f>
        <v/>
      </c>
      <c r="AG5366" s="0" t="str">
        <f aca="false">IF(AA5366=1,"",IF(AND(AC5366=1,AE5366&lt;&gt;1),1,0))</f>
        <v/>
      </c>
      <c r="AH5366" s="60" t="str">
        <f aca="false">IF(AND(E5366&gt;0,AA5366&lt;2,NOT(AND(C5367=C5366,AA5367=AA5366+1))),INDEX(DATAS,AA5366+1),"")</f>
        <v/>
      </c>
      <c r="AI5366" s="60" t="str">
        <f aca="false">IF(AND(AC5366=1,AA5366&lt;2),IF(AND(C5367=C5366,AA5367=AA5366+1),IF(AC5367=1,"",INDEX(DATAS,AA5366+1)),INDEX(DATAS,AA5366+1)),"")</f>
        <v/>
      </c>
    </row>
    <row r="5367" customFormat="false" ht="15" hidden="false" customHeight="false" outlineLevel="0" collapsed="false">
      <c r="A5367" s="60" t="n">
        <v>46310</v>
      </c>
      <c r="B5367" s="0" t="n">
        <v>13</v>
      </c>
      <c r="C5367" s="0" t="n">
        <v>7040</v>
      </c>
      <c r="E5367" s="0" t="n">
        <v>0</v>
      </c>
      <c r="F5367" s="55" t="s">
        <v>1366</v>
      </c>
      <c r="I5367" s="55" t="s">
        <v>185</v>
      </c>
      <c r="U5367" s="0" t="n">
        <v>363</v>
      </c>
      <c r="V5367" s="0" t="n">
        <v>0</v>
      </c>
      <c r="X5367" s="55" t="n">
        <f aca="false">IF(I5367="Male",0,1)</f>
        <v>1</v>
      </c>
      <c r="Y5367" s="55" t="n">
        <f aca="false">IF(OR(I5367="DNB",I5367="Dry DNB"),1,0)</f>
        <v>0</v>
      </c>
      <c r="Z5367" s="0" t="str">
        <f aca="false">IF(ISNUMBER(W5367),A5367-W5367,"")</f>
        <v/>
      </c>
      <c r="AA5367" s="55" t="n">
        <f aca="false">MATCH(A5367,DATAS,0)</f>
        <v>2</v>
      </c>
      <c r="AB5367" s="55" t="n">
        <f aca="false">IF(AND(E5367&gt;0,OR(AND(B5367&gt;=1,B5367&lt;=6),B5367=10)),1,0)</f>
        <v>0</v>
      </c>
      <c r="AC5367" s="55" t="n">
        <f aca="false">IF(AND(E5367&gt;0,B5367=10),1,0)</f>
        <v>0</v>
      </c>
      <c r="AD5367" s="55" t="n">
        <f aca="false">IF(AND(C5366=C5367,AA5366=AA5367-1),AB5366,"")</f>
        <v>0</v>
      </c>
      <c r="AE5367" s="55" t="n">
        <f aca="false">IF(AND(C5366=C5367,AA5366=AA5367-1),AC5366,"")</f>
        <v>0</v>
      </c>
      <c r="AF5367" s="55" t="n">
        <f aca="false">IF(AA5367=1,"",IF(AND(AB5367=1,AD5367&lt;&gt;1),1,0))</f>
        <v>0</v>
      </c>
      <c r="AG5367" s="55" t="n">
        <f aca="false">IF(AA5367=1,"",IF(AND(AC5367=1,AE5367&lt;&gt;1),1,0))</f>
        <v>0</v>
      </c>
      <c r="AH5367" s="60" t="str">
        <f aca="false">IF(AND(E5367&gt;0,AA5367&lt;2,NOT(AND(C5368=C5367,AA5368=AA5367+1))),INDEX(DATAS,AA5367+1),"")</f>
        <v/>
      </c>
      <c r="AI5367" s="60" t="str">
        <f aca="false">IF(AND(AC5367=1,AA5367&lt;2),IF(AND(C5368=C5367,AA5368=AA5367+1),IF(AC5368=1,"",INDEX(DATAS,AA5367+1)),INDEX(DATAS,AA5367+1)),"")</f>
        <v/>
      </c>
    </row>
    <row r="5368" customFormat="false" ht="15" hidden="false" customHeight="false" outlineLevel="0" collapsed="false">
      <c r="A5368" s="60" t="n">
        <v>46309</v>
      </c>
      <c r="B5368" s="0" t="n">
        <v>13</v>
      </c>
      <c r="C5368" s="0" t="n">
        <v>7041</v>
      </c>
      <c r="E5368" s="0" t="n">
        <v>0</v>
      </c>
      <c r="F5368" s="55" t="s">
        <v>1365</v>
      </c>
      <c r="I5368" s="55" t="s">
        <v>185</v>
      </c>
      <c r="U5368" s="0" t="n">
        <v>364</v>
      </c>
      <c r="V5368" s="0" t="n">
        <v>0</v>
      </c>
      <c r="X5368" s="55" t="n">
        <f aca="false">IF(I5368="Male",0,1)</f>
        <v>1</v>
      </c>
      <c r="Y5368" s="55" t="n">
        <f aca="false">IF(OR(I5368="DNB",I5368="Dry DNB"),1,0)</f>
        <v>0</v>
      </c>
      <c r="Z5368" s="0" t="str">
        <f aca="false">IF(ISNUMBER(W5368),A5368-W5368,"")</f>
        <v/>
      </c>
      <c r="AA5368" s="55" t="n">
        <f aca="false">MATCH(A5368,DATAS,0)</f>
        <v>1</v>
      </c>
      <c r="AB5368" s="55" t="n">
        <f aca="false">IF(AND(E5368&gt;0,OR(AND(B5368&gt;=1,B5368&lt;=6),B5368=10)),1,0)</f>
        <v>0</v>
      </c>
      <c r="AC5368" s="55" t="n">
        <f aca="false">IF(AND(E5368&gt;0,B5368=10),1,0)</f>
        <v>0</v>
      </c>
      <c r="AD5368" s="0" t="str">
        <f aca="false">IF(AND(C5367=C5368,AA5367=AA5368-1),AB5367,"")</f>
        <v/>
      </c>
      <c r="AE5368" s="0" t="str">
        <f aca="false">IF(AND(C5367=C5368,AA5367=AA5368-1),AC5367,"")</f>
        <v/>
      </c>
      <c r="AF5368" s="0" t="str">
        <f aca="false">IF(AA5368=1,"",IF(AND(AB5368=1,AD5368&lt;&gt;1),1,0))</f>
        <v/>
      </c>
      <c r="AG5368" s="0" t="str">
        <f aca="false">IF(AA5368=1,"",IF(AND(AC5368=1,AE5368&lt;&gt;1),1,0))</f>
        <v/>
      </c>
      <c r="AH5368" s="60" t="str">
        <f aca="false">IF(AND(E5368&gt;0,AA5368&lt;2,NOT(AND(C5369=C5368,AA5369=AA5368+1))),INDEX(DATAS,AA5368+1),"")</f>
        <v/>
      </c>
      <c r="AI5368" s="60" t="str">
        <f aca="false">IF(AND(AC5368=1,AA5368&lt;2),IF(AND(C5369=C5368,AA5369=AA5368+1),IF(AC5369=1,"",INDEX(DATAS,AA5368+1)),INDEX(DATAS,AA5368+1)),"")</f>
        <v/>
      </c>
    </row>
    <row r="5369" customFormat="false" ht="15" hidden="false" customHeight="false" outlineLevel="0" collapsed="false">
      <c r="A5369" s="60" t="n">
        <v>46310</v>
      </c>
      <c r="B5369" s="0" t="n">
        <v>13</v>
      </c>
      <c r="C5369" s="0" t="n">
        <v>7041</v>
      </c>
      <c r="E5369" s="0" t="n">
        <v>0</v>
      </c>
      <c r="F5369" s="55" t="s">
        <v>1365</v>
      </c>
      <c r="I5369" s="55" t="s">
        <v>185</v>
      </c>
      <c r="U5369" s="0" t="n">
        <v>365</v>
      </c>
      <c r="V5369" s="0" t="n">
        <v>0</v>
      </c>
      <c r="X5369" s="55" t="n">
        <f aca="false">IF(I5369="Male",0,1)</f>
        <v>1</v>
      </c>
      <c r="Y5369" s="55" t="n">
        <f aca="false">IF(OR(I5369="DNB",I5369="Dry DNB"),1,0)</f>
        <v>0</v>
      </c>
      <c r="Z5369" s="0" t="str">
        <f aca="false">IF(ISNUMBER(W5369),A5369-W5369,"")</f>
        <v/>
      </c>
      <c r="AA5369" s="55" t="n">
        <f aca="false">MATCH(A5369,DATAS,0)</f>
        <v>2</v>
      </c>
      <c r="AB5369" s="55" t="n">
        <f aca="false">IF(AND(E5369&gt;0,OR(AND(B5369&gt;=1,B5369&lt;=6),B5369=10)),1,0)</f>
        <v>0</v>
      </c>
      <c r="AC5369" s="55" t="n">
        <f aca="false">IF(AND(E5369&gt;0,B5369=10),1,0)</f>
        <v>0</v>
      </c>
      <c r="AD5369" s="55" t="n">
        <f aca="false">IF(AND(C5368=C5369,AA5368=AA5369-1),AB5368,"")</f>
        <v>0</v>
      </c>
      <c r="AE5369" s="55" t="n">
        <f aca="false">IF(AND(C5368=C5369,AA5368=AA5369-1),AC5368,"")</f>
        <v>0</v>
      </c>
      <c r="AF5369" s="55" t="n">
        <f aca="false">IF(AA5369=1,"",IF(AND(AB5369=1,AD5369&lt;&gt;1),1,0))</f>
        <v>0</v>
      </c>
      <c r="AG5369" s="55" t="n">
        <f aca="false">IF(AA5369=1,"",IF(AND(AC5369=1,AE5369&lt;&gt;1),1,0))</f>
        <v>0</v>
      </c>
      <c r="AH5369" s="60" t="str">
        <f aca="false">IF(AND(E5369&gt;0,AA5369&lt;2,NOT(AND(C5370=C5369,AA5370=AA5369+1))),INDEX(DATAS,AA5369+1),"")</f>
        <v/>
      </c>
      <c r="AI5369" s="60" t="str">
        <f aca="false">IF(AND(AC5369=1,AA5369&lt;2),IF(AND(C5370=C5369,AA5370=AA5369+1),IF(AC5370=1,"",INDEX(DATAS,AA5369+1)),INDEX(DATAS,AA5369+1)),"")</f>
        <v/>
      </c>
    </row>
    <row r="5370" customFormat="false" ht="15" hidden="false" customHeight="false" outlineLevel="0" collapsed="false">
      <c r="A5370" s="60" t="n">
        <v>46309</v>
      </c>
      <c r="B5370" s="0" t="n">
        <v>13</v>
      </c>
      <c r="C5370" s="0" t="n">
        <v>7042</v>
      </c>
      <c r="E5370" s="0" t="n">
        <v>0</v>
      </c>
      <c r="F5370" s="55" t="s">
        <v>1365</v>
      </c>
      <c r="I5370" s="55" t="s">
        <v>185</v>
      </c>
      <c r="U5370" s="0" t="n">
        <v>364</v>
      </c>
      <c r="V5370" s="0" t="n">
        <v>0</v>
      </c>
      <c r="X5370" s="55" t="n">
        <f aca="false">IF(I5370="Male",0,1)</f>
        <v>1</v>
      </c>
      <c r="Y5370" s="55" t="n">
        <f aca="false">IF(OR(I5370="DNB",I5370="Dry DNB"),1,0)</f>
        <v>0</v>
      </c>
      <c r="Z5370" s="0" t="str">
        <f aca="false">IF(ISNUMBER(W5370),A5370-W5370,"")</f>
        <v/>
      </c>
      <c r="AA5370" s="55" t="n">
        <f aca="false">MATCH(A5370,DATAS,0)</f>
        <v>1</v>
      </c>
      <c r="AB5370" s="55" t="n">
        <f aca="false">IF(AND(E5370&gt;0,OR(AND(B5370&gt;=1,B5370&lt;=6),B5370=10)),1,0)</f>
        <v>0</v>
      </c>
      <c r="AC5370" s="55" t="n">
        <f aca="false">IF(AND(E5370&gt;0,B5370=10),1,0)</f>
        <v>0</v>
      </c>
      <c r="AD5370" s="0" t="str">
        <f aca="false">IF(AND(C5369=C5370,AA5369=AA5370-1),AB5369,"")</f>
        <v/>
      </c>
      <c r="AE5370" s="0" t="str">
        <f aca="false">IF(AND(C5369=C5370,AA5369=AA5370-1),AC5369,"")</f>
        <v/>
      </c>
      <c r="AF5370" s="0" t="str">
        <f aca="false">IF(AA5370=1,"",IF(AND(AB5370=1,AD5370&lt;&gt;1),1,0))</f>
        <v/>
      </c>
      <c r="AG5370" s="0" t="str">
        <f aca="false">IF(AA5370=1,"",IF(AND(AC5370=1,AE5370&lt;&gt;1),1,0))</f>
        <v/>
      </c>
      <c r="AH5370" s="60" t="str">
        <f aca="false">IF(AND(E5370&gt;0,AA5370&lt;2,NOT(AND(C5371=C5370,AA5371=AA5370+1))),INDEX(DATAS,AA5370+1),"")</f>
        <v/>
      </c>
      <c r="AI5370" s="60" t="str">
        <f aca="false">IF(AND(AC5370=1,AA5370&lt;2),IF(AND(C5371=C5370,AA5371=AA5370+1),IF(AC5371=1,"",INDEX(DATAS,AA5370+1)),INDEX(DATAS,AA5370+1)),"")</f>
        <v/>
      </c>
    </row>
    <row r="5371" customFormat="false" ht="15" hidden="false" customHeight="false" outlineLevel="0" collapsed="false">
      <c r="A5371" s="60" t="n">
        <v>46310</v>
      </c>
      <c r="B5371" s="0" t="n">
        <v>13</v>
      </c>
      <c r="C5371" s="0" t="n">
        <v>7042</v>
      </c>
      <c r="E5371" s="0" t="n">
        <v>0</v>
      </c>
      <c r="F5371" s="55" t="s">
        <v>1365</v>
      </c>
      <c r="I5371" s="55" t="s">
        <v>185</v>
      </c>
      <c r="U5371" s="0" t="n">
        <v>365</v>
      </c>
      <c r="V5371" s="0" t="n">
        <v>0</v>
      </c>
      <c r="X5371" s="55" t="n">
        <f aca="false">IF(I5371="Male",0,1)</f>
        <v>1</v>
      </c>
      <c r="Y5371" s="55" t="n">
        <f aca="false">IF(OR(I5371="DNB",I5371="Dry DNB"),1,0)</f>
        <v>0</v>
      </c>
      <c r="Z5371" s="0" t="str">
        <f aca="false">IF(ISNUMBER(W5371),A5371-W5371,"")</f>
        <v/>
      </c>
      <c r="AA5371" s="55" t="n">
        <f aca="false">MATCH(A5371,DATAS,0)</f>
        <v>2</v>
      </c>
      <c r="AB5371" s="55" t="n">
        <f aca="false">IF(AND(E5371&gt;0,OR(AND(B5371&gt;=1,B5371&lt;=6),B5371=10)),1,0)</f>
        <v>0</v>
      </c>
      <c r="AC5371" s="55" t="n">
        <f aca="false">IF(AND(E5371&gt;0,B5371=10),1,0)</f>
        <v>0</v>
      </c>
      <c r="AD5371" s="55" t="n">
        <f aca="false">IF(AND(C5370=C5371,AA5370=AA5371-1),AB5370,"")</f>
        <v>0</v>
      </c>
      <c r="AE5371" s="55" t="n">
        <f aca="false">IF(AND(C5370=C5371,AA5370=AA5371-1),AC5370,"")</f>
        <v>0</v>
      </c>
      <c r="AF5371" s="55" t="n">
        <f aca="false">IF(AA5371=1,"",IF(AND(AB5371=1,AD5371&lt;&gt;1),1,0))</f>
        <v>0</v>
      </c>
      <c r="AG5371" s="55" t="n">
        <f aca="false">IF(AA5371=1,"",IF(AND(AC5371=1,AE5371&lt;&gt;1),1,0))</f>
        <v>0</v>
      </c>
      <c r="AH5371" s="60" t="str">
        <f aca="false">IF(AND(E5371&gt;0,AA5371&lt;2,NOT(AND(C5372=C5371,AA5372=AA5371+1))),INDEX(DATAS,AA5371+1),"")</f>
        <v/>
      </c>
      <c r="AI5371" s="60" t="str">
        <f aca="false">IF(AND(AC5371=1,AA5371&lt;2),IF(AND(C5372=C5371,AA5372=AA5371+1),IF(AC5372=1,"",INDEX(DATAS,AA5371+1)),INDEX(DATAS,AA5371+1)),"")</f>
        <v/>
      </c>
    </row>
    <row r="5372" customFormat="false" ht="15" hidden="false" customHeight="false" outlineLevel="0" collapsed="false">
      <c r="A5372" s="60" t="n">
        <v>46309</v>
      </c>
      <c r="B5372" s="0" t="n">
        <v>13</v>
      </c>
      <c r="C5372" s="0" t="n">
        <v>7043</v>
      </c>
      <c r="E5372" s="0" t="n">
        <v>0</v>
      </c>
      <c r="F5372" s="55" t="s">
        <v>1365</v>
      </c>
      <c r="I5372" s="55" t="s">
        <v>185</v>
      </c>
      <c r="U5372" s="0" t="n">
        <v>364</v>
      </c>
      <c r="V5372" s="0" t="n">
        <v>0</v>
      </c>
      <c r="X5372" s="55" t="n">
        <f aca="false">IF(I5372="Male",0,1)</f>
        <v>1</v>
      </c>
      <c r="Y5372" s="55" t="n">
        <f aca="false">IF(OR(I5372="DNB",I5372="Dry DNB"),1,0)</f>
        <v>0</v>
      </c>
      <c r="Z5372" s="0" t="str">
        <f aca="false">IF(ISNUMBER(W5372),A5372-W5372,"")</f>
        <v/>
      </c>
      <c r="AA5372" s="55" t="n">
        <f aca="false">MATCH(A5372,DATAS,0)</f>
        <v>1</v>
      </c>
      <c r="AB5372" s="55" t="n">
        <f aca="false">IF(AND(E5372&gt;0,OR(AND(B5372&gt;=1,B5372&lt;=6),B5372=10)),1,0)</f>
        <v>0</v>
      </c>
      <c r="AC5372" s="55" t="n">
        <f aca="false">IF(AND(E5372&gt;0,B5372=10),1,0)</f>
        <v>0</v>
      </c>
      <c r="AD5372" s="0" t="str">
        <f aca="false">IF(AND(C5371=C5372,AA5371=AA5372-1),AB5371,"")</f>
        <v/>
      </c>
      <c r="AE5372" s="0" t="str">
        <f aca="false">IF(AND(C5371=C5372,AA5371=AA5372-1),AC5371,"")</f>
        <v/>
      </c>
      <c r="AF5372" s="0" t="str">
        <f aca="false">IF(AA5372=1,"",IF(AND(AB5372=1,AD5372&lt;&gt;1),1,0))</f>
        <v/>
      </c>
      <c r="AG5372" s="0" t="str">
        <f aca="false">IF(AA5372=1,"",IF(AND(AC5372=1,AE5372&lt;&gt;1),1,0))</f>
        <v/>
      </c>
      <c r="AH5372" s="60" t="str">
        <f aca="false">IF(AND(E5372&gt;0,AA5372&lt;2,NOT(AND(C5373=C5372,AA5373=AA5372+1))),INDEX(DATAS,AA5372+1),"")</f>
        <v/>
      </c>
      <c r="AI5372" s="60" t="str">
        <f aca="false">IF(AND(AC5372=1,AA5372&lt;2),IF(AND(C5373=C5372,AA5373=AA5372+1),IF(AC5373=1,"",INDEX(DATAS,AA5372+1)),INDEX(DATAS,AA5372+1)),"")</f>
        <v/>
      </c>
    </row>
    <row r="5373" customFormat="false" ht="15" hidden="false" customHeight="false" outlineLevel="0" collapsed="false">
      <c r="A5373" s="60" t="n">
        <v>46310</v>
      </c>
      <c r="B5373" s="0" t="n">
        <v>13</v>
      </c>
      <c r="C5373" s="0" t="n">
        <v>7043</v>
      </c>
      <c r="E5373" s="0" t="n">
        <v>0</v>
      </c>
      <c r="F5373" s="55" t="s">
        <v>1365</v>
      </c>
      <c r="I5373" s="55" t="s">
        <v>185</v>
      </c>
      <c r="U5373" s="0" t="n">
        <v>365</v>
      </c>
      <c r="V5373" s="0" t="n">
        <v>0</v>
      </c>
      <c r="X5373" s="55" t="n">
        <f aca="false">IF(I5373="Male",0,1)</f>
        <v>1</v>
      </c>
      <c r="Y5373" s="55" t="n">
        <f aca="false">IF(OR(I5373="DNB",I5373="Dry DNB"),1,0)</f>
        <v>0</v>
      </c>
      <c r="Z5373" s="0" t="str">
        <f aca="false">IF(ISNUMBER(W5373),A5373-W5373,"")</f>
        <v/>
      </c>
      <c r="AA5373" s="55" t="n">
        <f aca="false">MATCH(A5373,DATAS,0)</f>
        <v>2</v>
      </c>
      <c r="AB5373" s="55" t="n">
        <f aca="false">IF(AND(E5373&gt;0,OR(AND(B5373&gt;=1,B5373&lt;=6),B5373=10)),1,0)</f>
        <v>0</v>
      </c>
      <c r="AC5373" s="55" t="n">
        <f aca="false">IF(AND(E5373&gt;0,B5373=10),1,0)</f>
        <v>0</v>
      </c>
      <c r="AD5373" s="55" t="n">
        <f aca="false">IF(AND(C5372=C5373,AA5372=AA5373-1),AB5372,"")</f>
        <v>0</v>
      </c>
      <c r="AE5373" s="55" t="n">
        <f aca="false">IF(AND(C5372=C5373,AA5372=AA5373-1),AC5372,"")</f>
        <v>0</v>
      </c>
      <c r="AF5373" s="55" t="n">
        <f aca="false">IF(AA5373=1,"",IF(AND(AB5373=1,AD5373&lt;&gt;1),1,0))</f>
        <v>0</v>
      </c>
      <c r="AG5373" s="55" t="n">
        <f aca="false">IF(AA5373=1,"",IF(AND(AC5373=1,AE5373&lt;&gt;1),1,0))</f>
        <v>0</v>
      </c>
      <c r="AH5373" s="60" t="str">
        <f aca="false">IF(AND(E5373&gt;0,AA5373&lt;2,NOT(AND(C5374=C5373,AA5374=AA5373+1))),INDEX(DATAS,AA5373+1),"")</f>
        <v/>
      </c>
      <c r="AI5373" s="60" t="str">
        <f aca="false">IF(AND(AC5373=1,AA5373&lt;2),IF(AND(C5374=C5373,AA5374=AA5373+1),IF(AC5374=1,"",INDEX(DATAS,AA5373+1)),INDEX(DATAS,AA5373+1)),"")</f>
        <v/>
      </c>
    </row>
    <row r="5374" customFormat="false" ht="15" hidden="false" customHeight="false" outlineLevel="0" collapsed="false">
      <c r="A5374" s="60" t="n">
        <v>46309</v>
      </c>
      <c r="B5374" s="0" t="n">
        <v>13</v>
      </c>
      <c r="C5374" s="0" t="n">
        <v>7044</v>
      </c>
      <c r="E5374" s="0" t="n">
        <v>0</v>
      </c>
      <c r="F5374" s="55" t="s">
        <v>1365</v>
      </c>
      <c r="I5374" s="55" t="s">
        <v>185</v>
      </c>
      <c r="U5374" s="0" t="n">
        <v>364</v>
      </c>
      <c r="V5374" s="0" t="n">
        <v>0</v>
      </c>
      <c r="X5374" s="55" t="n">
        <f aca="false">IF(I5374="Male",0,1)</f>
        <v>1</v>
      </c>
      <c r="Y5374" s="55" t="n">
        <f aca="false">IF(OR(I5374="DNB",I5374="Dry DNB"),1,0)</f>
        <v>0</v>
      </c>
      <c r="Z5374" s="0" t="str">
        <f aca="false">IF(ISNUMBER(W5374),A5374-W5374,"")</f>
        <v/>
      </c>
      <c r="AA5374" s="55" t="n">
        <f aca="false">MATCH(A5374,DATAS,0)</f>
        <v>1</v>
      </c>
      <c r="AB5374" s="55" t="n">
        <f aca="false">IF(AND(E5374&gt;0,OR(AND(B5374&gt;=1,B5374&lt;=6),B5374=10)),1,0)</f>
        <v>0</v>
      </c>
      <c r="AC5374" s="55" t="n">
        <f aca="false">IF(AND(E5374&gt;0,B5374=10),1,0)</f>
        <v>0</v>
      </c>
      <c r="AD5374" s="0" t="str">
        <f aca="false">IF(AND(C5373=C5374,AA5373=AA5374-1),AB5373,"")</f>
        <v/>
      </c>
      <c r="AE5374" s="0" t="str">
        <f aca="false">IF(AND(C5373=C5374,AA5373=AA5374-1),AC5373,"")</f>
        <v/>
      </c>
      <c r="AF5374" s="0" t="str">
        <f aca="false">IF(AA5374=1,"",IF(AND(AB5374=1,AD5374&lt;&gt;1),1,0))</f>
        <v/>
      </c>
      <c r="AG5374" s="0" t="str">
        <f aca="false">IF(AA5374=1,"",IF(AND(AC5374=1,AE5374&lt;&gt;1),1,0))</f>
        <v/>
      </c>
      <c r="AH5374" s="60" t="str">
        <f aca="false">IF(AND(E5374&gt;0,AA5374&lt;2,NOT(AND(C5375=C5374,AA5375=AA5374+1))),INDEX(DATAS,AA5374+1),"")</f>
        <v/>
      </c>
      <c r="AI5374" s="60" t="str">
        <f aca="false">IF(AND(AC5374=1,AA5374&lt;2),IF(AND(C5375=C5374,AA5375=AA5374+1),IF(AC5375=1,"",INDEX(DATAS,AA5374+1)),INDEX(DATAS,AA5374+1)),"")</f>
        <v/>
      </c>
    </row>
    <row r="5375" customFormat="false" ht="15" hidden="false" customHeight="false" outlineLevel="0" collapsed="false">
      <c r="A5375" s="60" t="n">
        <v>46310</v>
      </c>
      <c r="B5375" s="0" t="n">
        <v>13</v>
      </c>
      <c r="C5375" s="0" t="n">
        <v>7044</v>
      </c>
      <c r="E5375" s="0" t="n">
        <v>0</v>
      </c>
      <c r="F5375" s="55" t="s">
        <v>1365</v>
      </c>
      <c r="I5375" s="55" t="s">
        <v>185</v>
      </c>
      <c r="U5375" s="0" t="n">
        <v>365</v>
      </c>
      <c r="V5375" s="0" t="n">
        <v>0</v>
      </c>
      <c r="X5375" s="55" t="n">
        <f aca="false">IF(I5375="Male",0,1)</f>
        <v>1</v>
      </c>
      <c r="Y5375" s="55" t="n">
        <f aca="false">IF(OR(I5375="DNB",I5375="Dry DNB"),1,0)</f>
        <v>0</v>
      </c>
      <c r="Z5375" s="0" t="str">
        <f aca="false">IF(ISNUMBER(W5375),A5375-W5375,"")</f>
        <v/>
      </c>
      <c r="AA5375" s="55" t="n">
        <f aca="false">MATCH(A5375,DATAS,0)</f>
        <v>2</v>
      </c>
      <c r="AB5375" s="55" t="n">
        <f aca="false">IF(AND(E5375&gt;0,OR(AND(B5375&gt;=1,B5375&lt;=6),B5375=10)),1,0)</f>
        <v>0</v>
      </c>
      <c r="AC5375" s="55" t="n">
        <f aca="false">IF(AND(E5375&gt;0,B5375=10),1,0)</f>
        <v>0</v>
      </c>
      <c r="AD5375" s="55" t="n">
        <f aca="false">IF(AND(C5374=C5375,AA5374=AA5375-1),AB5374,"")</f>
        <v>0</v>
      </c>
      <c r="AE5375" s="55" t="n">
        <f aca="false">IF(AND(C5374=C5375,AA5374=AA5375-1),AC5374,"")</f>
        <v>0</v>
      </c>
      <c r="AF5375" s="55" t="n">
        <f aca="false">IF(AA5375=1,"",IF(AND(AB5375=1,AD5375&lt;&gt;1),1,0))</f>
        <v>0</v>
      </c>
      <c r="AG5375" s="55" t="n">
        <f aca="false">IF(AA5375=1,"",IF(AND(AC5375=1,AE5375&lt;&gt;1),1,0))</f>
        <v>0</v>
      </c>
      <c r="AH5375" s="60" t="str">
        <f aca="false">IF(AND(E5375&gt;0,AA5375&lt;2,NOT(AND(C5376=C5375,AA5376=AA5375+1))),INDEX(DATAS,AA5375+1),"")</f>
        <v/>
      </c>
      <c r="AI5375" s="60" t="str">
        <f aca="false">IF(AND(AC5375=1,AA5375&lt;2),IF(AND(C5376=C5375,AA5376=AA5375+1),IF(AC5376=1,"",INDEX(DATAS,AA5375+1)),INDEX(DATAS,AA5375+1)),"")</f>
        <v/>
      </c>
    </row>
    <row r="5376" customFormat="false" ht="15" hidden="false" customHeight="false" outlineLevel="0" collapsed="false">
      <c r="A5376" s="60" t="n">
        <v>46309</v>
      </c>
      <c r="B5376" s="0" t="n">
        <v>13</v>
      </c>
      <c r="C5376" s="0" t="n">
        <v>7045</v>
      </c>
      <c r="E5376" s="0" t="n">
        <v>0</v>
      </c>
      <c r="F5376" s="55" t="s">
        <v>1367</v>
      </c>
      <c r="I5376" s="55" t="s">
        <v>185</v>
      </c>
      <c r="U5376" s="0" t="n">
        <v>363</v>
      </c>
      <c r="V5376" s="0" t="n">
        <v>0</v>
      </c>
      <c r="X5376" s="55" t="n">
        <f aca="false">IF(I5376="Male",0,1)</f>
        <v>1</v>
      </c>
      <c r="Y5376" s="55" t="n">
        <f aca="false">IF(OR(I5376="DNB",I5376="Dry DNB"),1,0)</f>
        <v>0</v>
      </c>
      <c r="Z5376" s="0" t="str">
        <f aca="false">IF(ISNUMBER(W5376),A5376-W5376,"")</f>
        <v/>
      </c>
      <c r="AA5376" s="55" t="n">
        <f aca="false">MATCH(A5376,DATAS,0)</f>
        <v>1</v>
      </c>
      <c r="AB5376" s="55" t="n">
        <f aca="false">IF(AND(E5376&gt;0,OR(AND(B5376&gt;=1,B5376&lt;=6),B5376=10)),1,0)</f>
        <v>0</v>
      </c>
      <c r="AC5376" s="55" t="n">
        <f aca="false">IF(AND(E5376&gt;0,B5376=10),1,0)</f>
        <v>0</v>
      </c>
      <c r="AD5376" s="0" t="str">
        <f aca="false">IF(AND(C5375=C5376,AA5375=AA5376-1),AB5375,"")</f>
        <v/>
      </c>
      <c r="AE5376" s="0" t="str">
        <f aca="false">IF(AND(C5375=C5376,AA5375=AA5376-1),AC5375,"")</f>
        <v/>
      </c>
      <c r="AF5376" s="0" t="str">
        <f aca="false">IF(AA5376=1,"",IF(AND(AB5376=1,AD5376&lt;&gt;1),1,0))</f>
        <v/>
      </c>
      <c r="AG5376" s="0" t="str">
        <f aca="false">IF(AA5376=1,"",IF(AND(AC5376=1,AE5376&lt;&gt;1),1,0))</f>
        <v/>
      </c>
      <c r="AH5376" s="60" t="str">
        <f aca="false">IF(AND(E5376&gt;0,AA5376&lt;2,NOT(AND(C5377=C5376,AA5377=AA5376+1))),INDEX(DATAS,AA5376+1),"")</f>
        <v/>
      </c>
      <c r="AI5376" s="60" t="str">
        <f aca="false">IF(AND(AC5376=1,AA5376&lt;2),IF(AND(C5377=C5376,AA5377=AA5376+1),IF(AC5377=1,"",INDEX(DATAS,AA5376+1)),INDEX(DATAS,AA5376+1)),"")</f>
        <v/>
      </c>
    </row>
    <row r="5377" customFormat="false" ht="15" hidden="false" customHeight="false" outlineLevel="0" collapsed="false">
      <c r="A5377" s="60" t="n">
        <v>46310</v>
      </c>
      <c r="B5377" s="0" t="n">
        <v>13</v>
      </c>
      <c r="C5377" s="0" t="n">
        <v>7045</v>
      </c>
      <c r="E5377" s="0" t="n">
        <v>0</v>
      </c>
      <c r="F5377" s="55" t="s">
        <v>1367</v>
      </c>
      <c r="I5377" s="55" t="s">
        <v>185</v>
      </c>
      <c r="U5377" s="0" t="n">
        <v>364</v>
      </c>
      <c r="V5377" s="0" t="n">
        <v>0</v>
      </c>
      <c r="X5377" s="55" t="n">
        <f aca="false">IF(I5377="Male",0,1)</f>
        <v>1</v>
      </c>
      <c r="Y5377" s="55" t="n">
        <f aca="false">IF(OR(I5377="DNB",I5377="Dry DNB"),1,0)</f>
        <v>0</v>
      </c>
      <c r="Z5377" s="0" t="str">
        <f aca="false">IF(ISNUMBER(W5377),A5377-W5377,"")</f>
        <v/>
      </c>
      <c r="AA5377" s="55" t="n">
        <f aca="false">MATCH(A5377,DATAS,0)</f>
        <v>2</v>
      </c>
      <c r="AB5377" s="55" t="n">
        <f aca="false">IF(AND(E5377&gt;0,OR(AND(B5377&gt;=1,B5377&lt;=6),B5377=10)),1,0)</f>
        <v>0</v>
      </c>
      <c r="AC5377" s="55" t="n">
        <f aca="false">IF(AND(E5377&gt;0,B5377=10),1,0)</f>
        <v>0</v>
      </c>
      <c r="AD5377" s="55" t="n">
        <f aca="false">IF(AND(C5376=C5377,AA5376=AA5377-1),AB5376,"")</f>
        <v>0</v>
      </c>
      <c r="AE5377" s="55" t="n">
        <f aca="false">IF(AND(C5376=C5377,AA5376=AA5377-1),AC5376,"")</f>
        <v>0</v>
      </c>
      <c r="AF5377" s="55" t="n">
        <f aca="false">IF(AA5377=1,"",IF(AND(AB5377=1,AD5377&lt;&gt;1),1,0))</f>
        <v>0</v>
      </c>
      <c r="AG5377" s="55" t="n">
        <f aca="false">IF(AA5377=1,"",IF(AND(AC5377=1,AE5377&lt;&gt;1),1,0))</f>
        <v>0</v>
      </c>
      <c r="AH5377" s="60" t="str">
        <f aca="false">IF(AND(E5377&gt;0,AA5377&lt;2,NOT(AND(C5378=C5377,AA5378=AA5377+1))),INDEX(DATAS,AA5377+1),"")</f>
        <v/>
      </c>
      <c r="AI5377" s="60" t="str">
        <f aca="false">IF(AND(AC5377=1,AA5377&lt;2),IF(AND(C5378=C5377,AA5378=AA5377+1),IF(AC5378=1,"",INDEX(DATAS,AA5377+1)),INDEX(DATAS,AA5377+1)),"")</f>
        <v/>
      </c>
    </row>
    <row r="5378" customFormat="false" ht="15" hidden="false" customHeight="false" outlineLevel="0" collapsed="false">
      <c r="A5378" s="60" t="n">
        <v>46309</v>
      </c>
      <c r="B5378" s="0" t="n">
        <v>13</v>
      </c>
      <c r="C5378" s="0" t="n">
        <v>7046</v>
      </c>
      <c r="E5378" s="0" t="n">
        <v>0</v>
      </c>
      <c r="F5378" s="55" t="s">
        <v>1366</v>
      </c>
      <c r="I5378" s="55" t="s">
        <v>185</v>
      </c>
      <c r="U5378" s="0" t="n">
        <v>362</v>
      </c>
      <c r="V5378" s="0" t="n">
        <v>0</v>
      </c>
      <c r="X5378" s="55" t="n">
        <f aca="false">IF(I5378="Male",0,1)</f>
        <v>1</v>
      </c>
      <c r="Y5378" s="55" t="n">
        <f aca="false">IF(OR(I5378="DNB",I5378="Dry DNB"),1,0)</f>
        <v>0</v>
      </c>
      <c r="Z5378" s="0" t="str">
        <f aca="false">IF(ISNUMBER(W5378),A5378-W5378,"")</f>
        <v/>
      </c>
      <c r="AA5378" s="55" t="n">
        <f aca="false">MATCH(A5378,DATAS,0)</f>
        <v>1</v>
      </c>
      <c r="AB5378" s="55" t="n">
        <f aca="false">IF(AND(E5378&gt;0,OR(AND(B5378&gt;=1,B5378&lt;=6),B5378=10)),1,0)</f>
        <v>0</v>
      </c>
      <c r="AC5378" s="55" t="n">
        <f aca="false">IF(AND(E5378&gt;0,B5378=10),1,0)</f>
        <v>0</v>
      </c>
      <c r="AD5378" s="0" t="str">
        <f aca="false">IF(AND(C5377=C5378,AA5377=AA5378-1),AB5377,"")</f>
        <v/>
      </c>
      <c r="AE5378" s="0" t="str">
        <f aca="false">IF(AND(C5377=C5378,AA5377=AA5378-1),AC5377,"")</f>
        <v/>
      </c>
      <c r="AF5378" s="0" t="str">
        <f aca="false">IF(AA5378=1,"",IF(AND(AB5378=1,AD5378&lt;&gt;1),1,0))</f>
        <v/>
      </c>
      <c r="AG5378" s="0" t="str">
        <f aca="false">IF(AA5378=1,"",IF(AND(AC5378=1,AE5378&lt;&gt;1),1,0))</f>
        <v/>
      </c>
      <c r="AH5378" s="60" t="str">
        <f aca="false">IF(AND(E5378&gt;0,AA5378&lt;2,NOT(AND(C5379=C5378,AA5379=AA5378+1))),INDEX(DATAS,AA5378+1),"")</f>
        <v/>
      </c>
      <c r="AI5378" s="60" t="str">
        <f aca="false">IF(AND(AC5378=1,AA5378&lt;2),IF(AND(C5379=C5378,AA5379=AA5378+1),IF(AC5379=1,"",INDEX(DATAS,AA5378+1)),INDEX(DATAS,AA5378+1)),"")</f>
        <v/>
      </c>
    </row>
    <row r="5379" customFormat="false" ht="15" hidden="false" customHeight="false" outlineLevel="0" collapsed="false">
      <c r="A5379" s="60" t="n">
        <v>46310</v>
      </c>
      <c r="B5379" s="0" t="n">
        <v>13</v>
      </c>
      <c r="C5379" s="0" t="n">
        <v>7046</v>
      </c>
      <c r="E5379" s="0" t="n">
        <v>0</v>
      </c>
      <c r="F5379" s="55" t="s">
        <v>1366</v>
      </c>
      <c r="I5379" s="55" t="s">
        <v>185</v>
      </c>
      <c r="U5379" s="0" t="n">
        <v>363</v>
      </c>
      <c r="V5379" s="0" t="n">
        <v>0</v>
      </c>
      <c r="X5379" s="55" t="n">
        <f aca="false">IF(I5379="Male",0,1)</f>
        <v>1</v>
      </c>
      <c r="Y5379" s="55" t="n">
        <f aca="false">IF(OR(I5379="DNB",I5379="Dry DNB"),1,0)</f>
        <v>0</v>
      </c>
      <c r="Z5379" s="0" t="str">
        <f aca="false">IF(ISNUMBER(W5379),A5379-W5379,"")</f>
        <v/>
      </c>
      <c r="AA5379" s="55" t="n">
        <f aca="false">MATCH(A5379,DATAS,0)</f>
        <v>2</v>
      </c>
      <c r="AB5379" s="55" t="n">
        <f aca="false">IF(AND(E5379&gt;0,OR(AND(B5379&gt;=1,B5379&lt;=6),B5379=10)),1,0)</f>
        <v>0</v>
      </c>
      <c r="AC5379" s="55" t="n">
        <f aca="false">IF(AND(E5379&gt;0,B5379=10),1,0)</f>
        <v>0</v>
      </c>
      <c r="AD5379" s="55" t="n">
        <f aca="false">IF(AND(C5378=C5379,AA5378=AA5379-1),AB5378,"")</f>
        <v>0</v>
      </c>
      <c r="AE5379" s="55" t="n">
        <f aca="false">IF(AND(C5378=C5379,AA5378=AA5379-1),AC5378,"")</f>
        <v>0</v>
      </c>
      <c r="AF5379" s="55" t="n">
        <f aca="false">IF(AA5379=1,"",IF(AND(AB5379=1,AD5379&lt;&gt;1),1,0))</f>
        <v>0</v>
      </c>
      <c r="AG5379" s="55" t="n">
        <f aca="false">IF(AA5379=1,"",IF(AND(AC5379=1,AE5379&lt;&gt;1),1,0))</f>
        <v>0</v>
      </c>
      <c r="AH5379" s="60" t="str">
        <f aca="false">IF(AND(E5379&gt;0,AA5379&lt;2,NOT(AND(C5380=C5379,AA5380=AA5379+1))),INDEX(DATAS,AA5379+1),"")</f>
        <v/>
      </c>
      <c r="AI5379" s="60" t="str">
        <f aca="false">IF(AND(AC5379=1,AA5379&lt;2),IF(AND(C5380=C5379,AA5380=AA5379+1),IF(AC5380=1,"",INDEX(DATAS,AA5379+1)),INDEX(DATAS,AA5379+1)),"")</f>
        <v/>
      </c>
    </row>
    <row r="5380" customFormat="false" ht="15" hidden="false" customHeight="false" outlineLevel="0" collapsed="false">
      <c r="A5380" s="60" t="n">
        <v>46309</v>
      </c>
      <c r="B5380" s="0" t="n">
        <v>13</v>
      </c>
      <c r="C5380" s="0" t="n">
        <v>7047</v>
      </c>
      <c r="E5380" s="0" t="n">
        <v>0</v>
      </c>
      <c r="F5380" s="55" t="s">
        <v>1366</v>
      </c>
      <c r="I5380" s="55" t="s">
        <v>185</v>
      </c>
      <c r="U5380" s="0" t="n">
        <v>362</v>
      </c>
      <c r="V5380" s="0" t="n">
        <v>0</v>
      </c>
      <c r="X5380" s="55" t="n">
        <f aca="false">IF(I5380="Male",0,1)</f>
        <v>1</v>
      </c>
      <c r="Y5380" s="55" t="n">
        <f aca="false">IF(OR(I5380="DNB",I5380="Dry DNB"),1,0)</f>
        <v>0</v>
      </c>
      <c r="Z5380" s="0" t="str">
        <f aca="false">IF(ISNUMBER(W5380),A5380-W5380,"")</f>
        <v/>
      </c>
      <c r="AA5380" s="55" t="n">
        <f aca="false">MATCH(A5380,DATAS,0)</f>
        <v>1</v>
      </c>
      <c r="AB5380" s="55" t="n">
        <f aca="false">IF(AND(E5380&gt;0,OR(AND(B5380&gt;=1,B5380&lt;=6),B5380=10)),1,0)</f>
        <v>0</v>
      </c>
      <c r="AC5380" s="55" t="n">
        <f aca="false">IF(AND(E5380&gt;0,B5380=10),1,0)</f>
        <v>0</v>
      </c>
      <c r="AD5380" s="0" t="str">
        <f aca="false">IF(AND(C5379=C5380,AA5379=AA5380-1),AB5379,"")</f>
        <v/>
      </c>
      <c r="AE5380" s="0" t="str">
        <f aca="false">IF(AND(C5379=C5380,AA5379=AA5380-1),AC5379,"")</f>
        <v/>
      </c>
      <c r="AF5380" s="0" t="str">
        <f aca="false">IF(AA5380=1,"",IF(AND(AB5380=1,AD5380&lt;&gt;1),1,0))</f>
        <v/>
      </c>
      <c r="AG5380" s="0" t="str">
        <f aca="false">IF(AA5380=1,"",IF(AND(AC5380=1,AE5380&lt;&gt;1),1,0))</f>
        <v/>
      </c>
      <c r="AH5380" s="60" t="str">
        <f aca="false">IF(AND(E5380&gt;0,AA5380&lt;2,NOT(AND(C5381=C5380,AA5381=AA5380+1))),INDEX(DATAS,AA5380+1),"")</f>
        <v/>
      </c>
      <c r="AI5380" s="60" t="str">
        <f aca="false">IF(AND(AC5380=1,AA5380&lt;2),IF(AND(C5381=C5380,AA5381=AA5380+1),IF(AC5381=1,"",INDEX(DATAS,AA5380+1)),INDEX(DATAS,AA5380+1)),"")</f>
        <v/>
      </c>
    </row>
    <row r="5381" customFormat="false" ht="15" hidden="false" customHeight="false" outlineLevel="0" collapsed="false">
      <c r="A5381" s="60" t="n">
        <v>46310</v>
      </c>
      <c r="B5381" s="0" t="n">
        <v>13</v>
      </c>
      <c r="C5381" s="0" t="n">
        <v>7047</v>
      </c>
      <c r="E5381" s="0" t="n">
        <v>0</v>
      </c>
      <c r="F5381" s="55" t="s">
        <v>1366</v>
      </c>
      <c r="I5381" s="55" t="s">
        <v>185</v>
      </c>
      <c r="U5381" s="0" t="n">
        <v>363</v>
      </c>
      <c r="V5381" s="0" t="n">
        <v>0</v>
      </c>
      <c r="X5381" s="55" t="n">
        <f aca="false">IF(I5381="Male",0,1)</f>
        <v>1</v>
      </c>
      <c r="Y5381" s="55" t="n">
        <f aca="false">IF(OR(I5381="DNB",I5381="Dry DNB"),1,0)</f>
        <v>0</v>
      </c>
      <c r="Z5381" s="0" t="str">
        <f aca="false">IF(ISNUMBER(W5381),A5381-W5381,"")</f>
        <v/>
      </c>
      <c r="AA5381" s="55" t="n">
        <f aca="false">MATCH(A5381,DATAS,0)</f>
        <v>2</v>
      </c>
      <c r="AB5381" s="55" t="n">
        <f aca="false">IF(AND(E5381&gt;0,OR(AND(B5381&gt;=1,B5381&lt;=6),B5381=10)),1,0)</f>
        <v>0</v>
      </c>
      <c r="AC5381" s="55" t="n">
        <f aca="false">IF(AND(E5381&gt;0,B5381=10),1,0)</f>
        <v>0</v>
      </c>
      <c r="AD5381" s="55" t="n">
        <f aca="false">IF(AND(C5380=C5381,AA5380=AA5381-1),AB5380,"")</f>
        <v>0</v>
      </c>
      <c r="AE5381" s="55" t="n">
        <f aca="false">IF(AND(C5380=C5381,AA5380=AA5381-1),AC5380,"")</f>
        <v>0</v>
      </c>
      <c r="AF5381" s="55" t="n">
        <f aca="false">IF(AA5381=1,"",IF(AND(AB5381=1,AD5381&lt;&gt;1),1,0))</f>
        <v>0</v>
      </c>
      <c r="AG5381" s="55" t="n">
        <f aca="false">IF(AA5381=1,"",IF(AND(AC5381=1,AE5381&lt;&gt;1),1,0))</f>
        <v>0</v>
      </c>
      <c r="AH5381" s="60" t="str">
        <f aca="false">IF(AND(E5381&gt;0,AA5381&lt;2,NOT(AND(C5382=C5381,AA5382=AA5381+1))),INDEX(DATAS,AA5381+1),"")</f>
        <v/>
      </c>
      <c r="AI5381" s="60" t="str">
        <f aca="false">IF(AND(AC5381=1,AA5381&lt;2),IF(AND(C5382=C5381,AA5382=AA5381+1),IF(AC5382=1,"",INDEX(DATAS,AA5381+1)),INDEX(DATAS,AA5381+1)),"")</f>
        <v/>
      </c>
    </row>
    <row r="5382" customFormat="false" ht="15" hidden="false" customHeight="false" outlineLevel="0" collapsed="false">
      <c r="A5382" s="60" t="n">
        <v>46309</v>
      </c>
      <c r="B5382" s="0" t="n">
        <v>13</v>
      </c>
      <c r="C5382" s="0" t="n">
        <v>7048</v>
      </c>
      <c r="E5382" s="0" t="n">
        <v>0</v>
      </c>
      <c r="F5382" s="55" t="s">
        <v>1368</v>
      </c>
      <c r="I5382" s="55" t="s">
        <v>185</v>
      </c>
      <c r="U5382" s="0" t="n">
        <v>361</v>
      </c>
      <c r="V5382" s="0" t="n">
        <v>0</v>
      </c>
      <c r="X5382" s="55" t="n">
        <f aca="false">IF(I5382="Male",0,1)</f>
        <v>1</v>
      </c>
      <c r="Y5382" s="55" t="n">
        <f aca="false">IF(OR(I5382="DNB",I5382="Dry DNB"),1,0)</f>
        <v>0</v>
      </c>
      <c r="Z5382" s="0" t="str">
        <f aca="false">IF(ISNUMBER(W5382),A5382-W5382,"")</f>
        <v/>
      </c>
      <c r="AA5382" s="55" t="n">
        <f aca="false">MATCH(A5382,DATAS,0)</f>
        <v>1</v>
      </c>
      <c r="AB5382" s="55" t="n">
        <f aca="false">IF(AND(E5382&gt;0,OR(AND(B5382&gt;=1,B5382&lt;=6),B5382=10)),1,0)</f>
        <v>0</v>
      </c>
      <c r="AC5382" s="55" t="n">
        <f aca="false">IF(AND(E5382&gt;0,B5382=10),1,0)</f>
        <v>0</v>
      </c>
      <c r="AD5382" s="0" t="str">
        <f aca="false">IF(AND(C5381=C5382,AA5381=AA5382-1),AB5381,"")</f>
        <v/>
      </c>
      <c r="AE5382" s="0" t="str">
        <f aca="false">IF(AND(C5381=C5382,AA5381=AA5382-1),AC5381,"")</f>
        <v/>
      </c>
      <c r="AF5382" s="0" t="str">
        <f aca="false">IF(AA5382=1,"",IF(AND(AB5382=1,AD5382&lt;&gt;1),1,0))</f>
        <v/>
      </c>
      <c r="AG5382" s="0" t="str">
        <f aca="false">IF(AA5382=1,"",IF(AND(AC5382=1,AE5382&lt;&gt;1),1,0))</f>
        <v/>
      </c>
      <c r="AH5382" s="60" t="str">
        <f aca="false">IF(AND(E5382&gt;0,AA5382&lt;2,NOT(AND(C5383=C5382,AA5383=AA5382+1))),INDEX(DATAS,AA5382+1),"")</f>
        <v/>
      </c>
      <c r="AI5382" s="60" t="str">
        <f aca="false">IF(AND(AC5382=1,AA5382&lt;2),IF(AND(C5383=C5382,AA5383=AA5382+1),IF(AC5383=1,"",INDEX(DATAS,AA5382+1)),INDEX(DATAS,AA5382+1)),"")</f>
        <v/>
      </c>
    </row>
    <row r="5383" customFormat="false" ht="15" hidden="false" customHeight="false" outlineLevel="0" collapsed="false">
      <c r="A5383" s="60" t="n">
        <v>46310</v>
      </c>
      <c r="B5383" s="0" t="n">
        <v>13</v>
      </c>
      <c r="C5383" s="0" t="n">
        <v>7048</v>
      </c>
      <c r="E5383" s="0" t="n">
        <v>0</v>
      </c>
      <c r="F5383" s="55" t="s">
        <v>1368</v>
      </c>
      <c r="I5383" s="55" t="s">
        <v>185</v>
      </c>
      <c r="U5383" s="0" t="n">
        <v>362</v>
      </c>
      <c r="V5383" s="0" t="n">
        <v>0</v>
      </c>
      <c r="X5383" s="55" t="n">
        <f aca="false">IF(I5383="Male",0,1)</f>
        <v>1</v>
      </c>
      <c r="Y5383" s="55" t="n">
        <f aca="false">IF(OR(I5383="DNB",I5383="Dry DNB"),1,0)</f>
        <v>0</v>
      </c>
      <c r="Z5383" s="0" t="str">
        <f aca="false">IF(ISNUMBER(W5383),A5383-W5383,"")</f>
        <v/>
      </c>
      <c r="AA5383" s="55" t="n">
        <f aca="false">MATCH(A5383,DATAS,0)</f>
        <v>2</v>
      </c>
      <c r="AB5383" s="55" t="n">
        <f aca="false">IF(AND(E5383&gt;0,OR(AND(B5383&gt;=1,B5383&lt;=6),B5383=10)),1,0)</f>
        <v>0</v>
      </c>
      <c r="AC5383" s="55" t="n">
        <f aca="false">IF(AND(E5383&gt;0,B5383=10),1,0)</f>
        <v>0</v>
      </c>
      <c r="AD5383" s="55" t="n">
        <f aca="false">IF(AND(C5382=C5383,AA5382=AA5383-1),AB5382,"")</f>
        <v>0</v>
      </c>
      <c r="AE5383" s="55" t="n">
        <f aca="false">IF(AND(C5382=C5383,AA5382=AA5383-1),AC5382,"")</f>
        <v>0</v>
      </c>
      <c r="AF5383" s="55" t="n">
        <f aca="false">IF(AA5383=1,"",IF(AND(AB5383=1,AD5383&lt;&gt;1),1,0))</f>
        <v>0</v>
      </c>
      <c r="AG5383" s="55" t="n">
        <f aca="false">IF(AA5383=1,"",IF(AND(AC5383=1,AE5383&lt;&gt;1),1,0))</f>
        <v>0</v>
      </c>
      <c r="AH5383" s="60" t="str">
        <f aca="false">IF(AND(E5383&gt;0,AA5383&lt;2,NOT(AND(C5384=C5383,AA5384=AA5383+1))),INDEX(DATAS,AA5383+1),"")</f>
        <v/>
      </c>
      <c r="AI5383" s="60" t="str">
        <f aca="false">IF(AND(AC5383=1,AA5383&lt;2),IF(AND(C5384=C5383,AA5384=AA5383+1),IF(AC5384=1,"",INDEX(DATAS,AA5383+1)),INDEX(DATAS,AA5383+1)),"")</f>
        <v/>
      </c>
    </row>
    <row r="5384" customFormat="false" ht="15" hidden="false" customHeight="false" outlineLevel="0" collapsed="false">
      <c r="A5384" s="60" t="n">
        <v>46309</v>
      </c>
      <c r="B5384" s="0" t="n">
        <v>13</v>
      </c>
      <c r="C5384" s="0" t="n">
        <v>7049</v>
      </c>
      <c r="E5384" s="0" t="n">
        <v>0</v>
      </c>
      <c r="F5384" s="55" t="s">
        <v>1368</v>
      </c>
      <c r="I5384" s="55" t="s">
        <v>185</v>
      </c>
      <c r="U5384" s="0" t="n">
        <v>361</v>
      </c>
      <c r="V5384" s="0" t="n">
        <v>0</v>
      </c>
      <c r="X5384" s="55" t="n">
        <f aca="false">IF(I5384="Male",0,1)</f>
        <v>1</v>
      </c>
      <c r="Y5384" s="55" t="n">
        <f aca="false">IF(OR(I5384="DNB",I5384="Dry DNB"),1,0)</f>
        <v>0</v>
      </c>
      <c r="Z5384" s="0" t="str">
        <f aca="false">IF(ISNUMBER(W5384),A5384-W5384,"")</f>
        <v/>
      </c>
      <c r="AA5384" s="55" t="n">
        <f aca="false">MATCH(A5384,DATAS,0)</f>
        <v>1</v>
      </c>
      <c r="AB5384" s="55" t="n">
        <f aca="false">IF(AND(E5384&gt;0,OR(AND(B5384&gt;=1,B5384&lt;=6),B5384=10)),1,0)</f>
        <v>0</v>
      </c>
      <c r="AC5384" s="55" t="n">
        <f aca="false">IF(AND(E5384&gt;0,B5384=10),1,0)</f>
        <v>0</v>
      </c>
      <c r="AD5384" s="0" t="str">
        <f aca="false">IF(AND(C5383=C5384,AA5383=AA5384-1),AB5383,"")</f>
        <v/>
      </c>
      <c r="AE5384" s="0" t="str">
        <f aca="false">IF(AND(C5383=C5384,AA5383=AA5384-1),AC5383,"")</f>
        <v/>
      </c>
      <c r="AF5384" s="0" t="str">
        <f aca="false">IF(AA5384=1,"",IF(AND(AB5384=1,AD5384&lt;&gt;1),1,0))</f>
        <v/>
      </c>
      <c r="AG5384" s="0" t="str">
        <f aca="false">IF(AA5384=1,"",IF(AND(AC5384=1,AE5384&lt;&gt;1),1,0))</f>
        <v/>
      </c>
      <c r="AH5384" s="60" t="str">
        <f aca="false">IF(AND(E5384&gt;0,AA5384&lt;2,NOT(AND(C5385=C5384,AA5385=AA5384+1))),INDEX(DATAS,AA5384+1),"")</f>
        <v/>
      </c>
      <c r="AI5384" s="60" t="str">
        <f aca="false">IF(AND(AC5384=1,AA5384&lt;2),IF(AND(C5385=C5384,AA5385=AA5384+1),IF(AC5385=1,"",INDEX(DATAS,AA5384+1)),INDEX(DATAS,AA5384+1)),"")</f>
        <v/>
      </c>
    </row>
    <row r="5385" customFormat="false" ht="15" hidden="false" customHeight="false" outlineLevel="0" collapsed="false">
      <c r="A5385" s="60" t="n">
        <v>46310</v>
      </c>
      <c r="B5385" s="0" t="n">
        <v>13</v>
      </c>
      <c r="C5385" s="0" t="n">
        <v>7049</v>
      </c>
      <c r="E5385" s="0" t="n">
        <v>0</v>
      </c>
      <c r="F5385" s="55" t="s">
        <v>1368</v>
      </c>
      <c r="I5385" s="55" t="s">
        <v>185</v>
      </c>
      <c r="U5385" s="0" t="n">
        <v>362</v>
      </c>
      <c r="V5385" s="0" t="n">
        <v>0</v>
      </c>
      <c r="X5385" s="55" t="n">
        <f aca="false">IF(I5385="Male",0,1)</f>
        <v>1</v>
      </c>
      <c r="Y5385" s="55" t="n">
        <f aca="false">IF(OR(I5385="DNB",I5385="Dry DNB"),1,0)</f>
        <v>0</v>
      </c>
      <c r="Z5385" s="0" t="str">
        <f aca="false">IF(ISNUMBER(W5385),A5385-W5385,"")</f>
        <v/>
      </c>
      <c r="AA5385" s="55" t="n">
        <f aca="false">MATCH(A5385,DATAS,0)</f>
        <v>2</v>
      </c>
      <c r="AB5385" s="55" t="n">
        <f aca="false">IF(AND(E5385&gt;0,OR(AND(B5385&gt;=1,B5385&lt;=6),B5385=10)),1,0)</f>
        <v>0</v>
      </c>
      <c r="AC5385" s="55" t="n">
        <f aca="false">IF(AND(E5385&gt;0,B5385=10),1,0)</f>
        <v>0</v>
      </c>
      <c r="AD5385" s="55" t="n">
        <f aca="false">IF(AND(C5384=C5385,AA5384=AA5385-1),AB5384,"")</f>
        <v>0</v>
      </c>
      <c r="AE5385" s="55" t="n">
        <f aca="false">IF(AND(C5384=C5385,AA5384=AA5385-1),AC5384,"")</f>
        <v>0</v>
      </c>
      <c r="AF5385" s="55" t="n">
        <f aca="false">IF(AA5385=1,"",IF(AND(AB5385=1,AD5385&lt;&gt;1),1,0))</f>
        <v>0</v>
      </c>
      <c r="AG5385" s="55" t="n">
        <f aca="false">IF(AA5385=1,"",IF(AND(AC5385=1,AE5385&lt;&gt;1),1,0))</f>
        <v>0</v>
      </c>
      <c r="AH5385" s="60" t="str">
        <f aca="false">IF(AND(E5385&gt;0,AA5385&lt;2,NOT(AND(C5386=C5385,AA5386=AA5385+1))),INDEX(DATAS,AA5385+1),"")</f>
        <v/>
      </c>
      <c r="AI5385" s="60" t="str">
        <f aca="false">IF(AND(AC5385=1,AA5385&lt;2),IF(AND(C5386=C5385,AA5386=AA5385+1),IF(AC5386=1,"",INDEX(DATAS,AA5385+1)),INDEX(DATAS,AA5385+1)),"")</f>
        <v/>
      </c>
    </row>
    <row r="5386" customFormat="false" ht="15" hidden="false" customHeight="false" outlineLevel="0" collapsed="false">
      <c r="A5386" s="60" t="n">
        <v>46309</v>
      </c>
      <c r="B5386" s="0" t="n">
        <v>13</v>
      </c>
      <c r="C5386" s="0" t="n">
        <v>7050</v>
      </c>
      <c r="E5386" s="0" t="n">
        <v>0</v>
      </c>
      <c r="F5386" s="55" t="s">
        <v>1369</v>
      </c>
      <c r="I5386" s="55" t="s">
        <v>185</v>
      </c>
      <c r="U5386" s="0" t="n">
        <v>360</v>
      </c>
      <c r="V5386" s="0" t="n">
        <v>0</v>
      </c>
      <c r="X5386" s="55" t="n">
        <f aca="false">IF(I5386="Male",0,1)</f>
        <v>1</v>
      </c>
      <c r="Y5386" s="55" t="n">
        <f aca="false">IF(OR(I5386="DNB",I5386="Dry DNB"),1,0)</f>
        <v>0</v>
      </c>
      <c r="Z5386" s="0" t="str">
        <f aca="false">IF(ISNUMBER(W5386),A5386-W5386,"")</f>
        <v/>
      </c>
      <c r="AA5386" s="55" t="n">
        <f aca="false">MATCH(A5386,DATAS,0)</f>
        <v>1</v>
      </c>
      <c r="AB5386" s="55" t="n">
        <f aca="false">IF(AND(E5386&gt;0,OR(AND(B5386&gt;=1,B5386&lt;=6),B5386=10)),1,0)</f>
        <v>0</v>
      </c>
      <c r="AC5386" s="55" t="n">
        <f aca="false">IF(AND(E5386&gt;0,B5386=10),1,0)</f>
        <v>0</v>
      </c>
      <c r="AD5386" s="0" t="str">
        <f aca="false">IF(AND(C5385=C5386,AA5385=AA5386-1),AB5385,"")</f>
        <v/>
      </c>
      <c r="AE5386" s="0" t="str">
        <f aca="false">IF(AND(C5385=C5386,AA5385=AA5386-1),AC5385,"")</f>
        <v/>
      </c>
      <c r="AF5386" s="0" t="str">
        <f aca="false">IF(AA5386=1,"",IF(AND(AB5386=1,AD5386&lt;&gt;1),1,0))</f>
        <v/>
      </c>
      <c r="AG5386" s="0" t="str">
        <f aca="false">IF(AA5386=1,"",IF(AND(AC5386=1,AE5386&lt;&gt;1),1,0))</f>
        <v/>
      </c>
      <c r="AH5386" s="60" t="str">
        <f aca="false">IF(AND(E5386&gt;0,AA5386&lt;2,NOT(AND(C5387=C5386,AA5387=AA5386+1))),INDEX(DATAS,AA5386+1),"")</f>
        <v/>
      </c>
      <c r="AI5386" s="60" t="str">
        <f aca="false">IF(AND(AC5386=1,AA5386&lt;2),IF(AND(C5387=C5386,AA5387=AA5386+1),IF(AC5387=1,"",INDEX(DATAS,AA5386+1)),INDEX(DATAS,AA5386+1)),"")</f>
        <v/>
      </c>
    </row>
    <row r="5387" customFormat="false" ht="15" hidden="false" customHeight="false" outlineLevel="0" collapsed="false">
      <c r="A5387" s="60" t="n">
        <v>46310</v>
      </c>
      <c r="B5387" s="0" t="n">
        <v>13</v>
      </c>
      <c r="C5387" s="0" t="n">
        <v>7050</v>
      </c>
      <c r="E5387" s="0" t="n">
        <v>0</v>
      </c>
      <c r="F5387" s="55" t="s">
        <v>1369</v>
      </c>
      <c r="I5387" s="55" t="s">
        <v>185</v>
      </c>
      <c r="U5387" s="0" t="n">
        <v>361</v>
      </c>
      <c r="V5387" s="0" t="n">
        <v>0</v>
      </c>
      <c r="X5387" s="55" t="n">
        <f aca="false">IF(I5387="Male",0,1)</f>
        <v>1</v>
      </c>
      <c r="Y5387" s="55" t="n">
        <f aca="false">IF(OR(I5387="DNB",I5387="Dry DNB"),1,0)</f>
        <v>0</v>
      </c>
      <c r="Z5387" s="0" t="str">
        <f aca="false">IF(ISNUMBER(W5387),A5387-W5387,"")</f>
        <v/>
      </c>
      <c r="AA5387" s="55" t="n">
        <f aca="false">MATCH(A5387,DATAS,0)</f>
        <v>2</v>
      </c>
      <c r="AB5387" s="55" t="n">
        <f aca="false">IF(AND(E5387&gt;0,OR(AND(B5387&gt;=1,B5387&lt;=6),B5387=10)),1,0)</f>
        <v>0</v>
      </c>
      <c r="AC5387" s="55" t="n">
        <f aca="false">IF(AND(E5387&gt;0,B5387=10),1,0)</f>
        <v>0</v>
      </c>
      <c r="AD5387" s="55" t="n">
        <f aca="false">IF(AND(C5386=C5387,AA5386=AA5387-1),AB5386,"")</f>
        <v>0</v>
      </c>
      <c r="AE5387" s="55" t="n">
        <f aca="false">IF(AND(C5386=C5387,AA5386=AA5387-1),AC5386,"")</f>
        <v>0</v>
      </c>
      <c r="AF5387" s="55" t="n">
        <f aca="false">IF(AA5387=1,"",IF(AND(AB5387=1,AD5387&lt;&gt;1),1,0))</f>
        <v>0</v>
      </c>
      <c r="AG5387" s="55" t="n">
        <f aca="false">IF(AA5387=1,"",IF(AND(AC5387=1,AE5387&lt;&gt;1),1,0))</f>
        <v>0</v>
      </c>
      <c r="AH5387" s="60" t="str">
        <f aca="false">IF(AND(E5387&gt;0,AA5387&lt;2,NOT(AND(C5388=C5387,AA5388=AA5387+1))),INDEX(DATAS,AA5387+1),"")</f>
        <v/>
      </c>
      <c r="AI5387" s="60" t="str">
        <f aca="false">IF(AND(AC5387=1,AA5387&lt;2),IF(AND(C5388=C5387,AA5388=AA5387+1),IF(AC5388=1,"",INDEX(DATAS,AA5387+1)),INDEX(DATAS,AA5387+1)),"")</f>
        <v/>
      </c>
    </row>
    <row r="5388" customFormat="false" ht="15" hidden="false" customHeight="false" outlineLevel="0" collapsed="false">
      <c r="A5388" s="60" t="n">
        <v>46309</v>
      </c>
      <c r="B5388" s="0" t="n">
        <v>13</v>
      </c>
      <c r="C5388" s="0" t="n">
        <v>7051</v>
      </c>
      <c r="E5388" s="0" t="n">
        <v>0</v>
      </c>
      <c r="F5388" s="55" t="s">
        <v>1368</v>
      </c>
      <c r="I5388" s="55" t="s">
        <v>185</v>
      </c>
      <c r="U5388" s="0" t="n">
        <v>361</v>
      </c>
      <c r="V5388" s="0" t="n">
        <v>0</v>
      </c>
      <c r="X5388" s="55" t="n">
        <f aca="false">IF(I5388="Male",0,1)</f>
        <v>1</v>
      </c>
      <c r="Y5388" s="55" t="n">
        <f aca="false">IF(OR(I5388="DNB",I5388="Dry DNB"),1,0)</f>
        <v>0</v>
      </c>
      <c r="Z5388" s="0" t="str">
        <f aca="false">IF(ISNUMBER(W5388),A5388-W5388,"")</f>
        <v/>
      </c>
      <c r="AA5388" s="55" t="n">
        <f aca="false">MATCH(A5388,DATAS,0)</f>
        <v>1</v>
      </c>
      <c r="AB5388" s="55" t="n">
        <f aca="false">IF(AND(E5388&gt;0,OR(AND(B5388&gt;=1,B5388&lt;=6),B5388=10)),1,0)</f>
        <v>0</v>
      </c>
      <c r="AC5388" s="55" t="n">
        <f aca="false">IF(AND(E5388&gt;0,B5388=10),1,0)</f>
        <v>0</v>
      </c>
      <c r="AD5388" s="0" t="str">
        <f aca="false">IF(AND(C5387=C5388,AA5387=AA5388-1),AB5387,"")</f>
        <v/>
      </c>
      <c r="AE5388" s="0" t="str">
        <f aca="false">IF(AND(C5387=C5388,AA5387=AA5388-1),AC5387,"")</f>
        <v/>
      </c>
      <c r="AF5388" s="0" t="str">
        <f aca="false">IF(AA5388=1,"",IF(AND(AB5388=1,AD5388&lt;&gt;1),1,0))</f>
        <v/>
      </c>
      <c r="AG5388" s="0" t="str">
        <f aca="false">IF(AA5388=1,"",IF(AND(AC5388=1,AE5388&lt;&gt;1),1,0))</f>
        <v/>
      </c>
      <c r="AH5388" s="60" t="str">
        <f aca="false">IF(AND(E5388&gt;0,AA5388&lt;2,NOT(AND(C5389=C5388,AA5389=AA5388+1))),INDEX(DATAS,AA5388+1),"")</f>
        <v/>
      </c>
      <c r="AI5388" s="60" t="str">
        <f aca="false">IF(AND(AC5388=1,AA5388&lt;2),IF(AND(C5389=C5388,AA5389=AA5388+1),IF(AC5389=1,"",INDEX(DATAS,AA5388+1)),INDEX(DATAS,AA5388+1)),"")</f>
        <v/>
      </c>
    </row>
    <row r="5389" customFormat="false" ht="15" hidden="false" customHeight="false" outlineLevel="0" collapsed="false">
      <c r="A5389" s="60" t="n">
        <v>46310</v>
      </c>
      <c r="B5389" s="0" t="n">
        <v>13</v>
      </c>
      <c r="C5389" s="0" t="n">
        <v>7051</v>
      </c>
      <c r="E5389" s="0" t="n">
        <v>0</v>
      </c>
      <c r="F5389" s="55" t="s">
        <v>1368</v>
      </c>
      <c r="I5389" s="55" t="s">
        <v>185</v>
      </c>
      <c r="U5389" s="0" t="n">
        <v>362</v>
      </c>
      <c r="V5389" s="0" t="n">
        <v>0</v>
      </c>
      <c r="X5389" s="55" t="n">
        <f aca="false">IF(I5389="Male",0,1)</f>
        <v>1</v>
      </c>
      <c r="Y5389" s="55" t="n">
        <f aca="false">IF(OR(I5389="DNB",I5389="Dry DNB"),1,0)</f>
        <v>0</v>
      </c>
      <c r="Z5389" s="0" t="str">
        <f aca="false">IF(ISNUMBER(W5389),A5389-W5389,"")</f>
        <v/>
      </c>
      <c r="AA5389" s="55" t="n">
        <f aca="false">MATCH(A5389,DATAS,0)</f>
        <v>2</v>
      </c>
      <c r="AB5389" s="55" t="n">
        <f aca="false">IF(AND(E5389&gt;0,OR(AND(B5389&gt;=1,B5389&lt;=6),B5389=10)),1,0)</f>
        <v>0</v>
      </c>
      <c r="AC5389" s="55" t="n">
        <f aca="false">IF(AND(E5389&gt;0,B5389=10),1,0)</f>
        <v>0</v>
      </c>
      <c r="AD5389" s="55" t="n">
        <f aca="false">IF(AND(C5388=C5389,AA5388=AA5389-1),AB5388,"")</f>
        <v>0</v>
      </c>
      <c r="AE5389" s="55" t="n">
        <f aca="false">IF(AND(C5388=C5389,AA5388=AA5389-1),AC5388,"")</f>
        <v>0</v>
      </c>
      <c r="AF5389" s="55" t="n">
        <f aca="false">IF(AA5389=1,"",IF(AND(AB5389=1,AD5389&lt;&gt;1),1,0))</f>
        <v>0</v>
      </c>
      <c r="AG5389" s="55" t="n">
        <f aca="false">IF(AA5389=1,"",IF(AND(AC5389=1,AE5389&lt;&gt;1),1,0))</f>
        <v>0</v>
      </c>
      <c r="AH5389" s="60" t="str">
        <f aca="false">IF(AND(E5389&gt;0,AA5389&lt;2,NOT(AND(C5390=C5389,AA5390=AA5389+1))),INDEX(DATAS,AA5389+1),"")</f>
        <v/>
      </c>
      <c r="AI5389" s="60" t="str">
        <f aca="false">IF(AND(AC5389=1,AA5389&lt;2),IF(AND(C5390=C5389,AA5390=AA5389+1),IF(AC5390=1,"",INDEX(DATAS,AA5389+1)),INDEX(DATAS,AA5389+1)),"")</f>
        <v/>
      </c>
    </row>
    <row r="5390" customFormat="false" ht="15" hidden="false" customHeight="false" outlineLevel="0" collapsed="false">
      <c r="A5390" s="60" t="n">
        <v>46309</v>
      </c>
      <c r="B5390" s="0" t="n">
        <v>13</v>
      </c>
      <c r="C5390" s="0" t="n">
        <v>7052</v>
      </c>
      <c r="E5390" s="0" t="n">
        <v>0</v>
      </c>
      <c r="F5390" s="55" t="s">
        <v>1369</v>
      </c>
      <c r="I5390" s="55" t="s">
        <v>185</v>
      </c>
      <c r="U5390" s="0" t="n">
        <v>360</v>
      </c>
      <c r="V5390" s="0" t="n">
        <v>0</v>
      </c>
      <c r="X5390" s="55" t="n">
        <f aca="false">IF(I5390="Male",0,1)</f>
        <v>1</v>
      </c>
      <c r="Y5390" s="55" t="n">
        <f aca="false">IF(OR(I5390="DNB",I5390="Dry DNB"),1,0)</f>
        <v>0</v>
      </c>
      <c r="Z5390" s="0" t="str">
        <f aca="false">IF(ISNUMBER(W5390),A5390-W5390,"")</f>
        <v/>
      </c>
      <c r="AA5390" s="55" t="n">
        <f aca="false">MATCH(A5390,DATAS,0)</f>
        <v>1</v>
      </c>
      <c r="AB5390" s="55" t="n">
        <f aca="false">IF(AND(E5390&gt;0,OR(AND(B5390&gt;=1,B5390&lt;=6),B5390=10)),1,0)</f>
        <v>0</v>
      </c>
      <c r="AC5390" s="55" t="n">
        <f aca="false">IF(AND(E5390&gt;0,B5390=10),1,0)</f>
        <v>0</v>
      </c>
      <c r="AD5390" s="0" t="str">
        <f aca="false">IF(AND(C5389=C5390,AA5389=AA5390-1),AB5389,"")</f>
        <v/>
      </c>
      <c r="AE5390" s="0" t="str">
        <f aca="false">IF(AND(C5389=C5390,AA5389=AA5390-1),AC5389,"")</f>
        <v/>
      </c>
      <c r="AF5390" s="0" t="str">
        <f aca="false">IF(AA5390=1,"",IF(AND(AB5390=1,AD5390&lt;&gt;1),1,0))</f>
        <v/>
      </c>
      <c r="AG5390" s="0" t="str">
        <f aca="false">IF(AA5390=1,"",IF(AND(AC5390=1,AE5390&lt;&gt;1),1,0))</f>
        <v/>
      </c>
      <c r="AH5390" s="60" t="str">
        <f aca="false">IF(AND(E5390&gt;0,AA5390&lt;2,NOT(AND(C5391=C5390,AA5391=AA5390+1))),INDEX(DATAS,AA5390+1),"")</f>
        <v/>
      </c>
      <c r="AI5390" s="60" t="str">
        <f aca="false">IF(AND(AC5390=1,AA5390&lt;2),IF(AND(C5391=C5390,AA5391=AA5390+1),IF(AC5391=1,"",INDEX(DATAS,AA5390+1)),INDEX(DATAS,AA5390+1)),"")</f>
        <v/>
      </c>
    </row>
    <row r="5391" customFormat="false" ht="15" hidden="false" customHeight="false" outlineLevel="0" collapsed="false">
      <c r="A5391" s="60" t="n">
        <v>46310</v>
      </c>
      <c r="B5391" s="0" t="n">
        <v>13</v>
      </c>
      <c r="C5391" s="0" t="n">
        <v>7052</v>
      </c>
      <c r="E5391" s="0" t="n">
        <v>0</v>
      </c>
      <c r="F5391" s="55" t="s">
        <v>1369</v>
      </c>
      <c r="I5391" s="55" t="s">
        <v>185</v>
      </c>
      <c r="U5391" s="0" t="n">
        <v>361</v>
      </c>
      <c r="V5391" s="0" t="n">
        <v>0</v>
      </c>
      <c r="X5391" s="55" t="n">
        <f aca="false">IF(I5391="Male",0,1)</f>
        <v>1</v>
      </c>
      <c r="Y5391" s="55" t="n">
        <f aca="false">IF(OR(I5391="DNB",I5391="Dry DNB"),1,0)</f>
        <v>0</v>
      </c>
      <c r="Z5391" s="0" t="str">
        <f aca="false">IF(ISNUMBER(W5391),A5391-W5391,"")</f>
        <v/>
      </c>
      <c r="AA5391" s="55" t="n">
        <f aca="false">MATCH(A5391,DATAS,0)</f>
        <v>2</v>
      </c>
      <c r="AB5391" s="55" t="n">
        <f aca="false">IF(AND(E5391&gt;0,OR(AND(B5391&gt;=1,B5391&lt;=6),B5391=10)),1,0)</f>
        <v>0</v>
      </c>
      <c r="AC5391" s="55" t="n">
        <f aca="false">IF(AND(E5391&gt;0,B5391=10),1,0)</f>
        <v>0</v>
      </c>
      <c r="AD5391" s="55" t="n">
        <f aca="false">IF(AND(C5390=C5391,AA5390=AA5391-1),AB5390,"")</f>
        <v>0</v>
      </c>
      <c r="AE5391" s="55" t="n">
        <f aca="false">IF(AND(C5390=C5391,AA5390=AA5391-1),AC5390,"")</f>
        <v>0</v>
      </c>
      <c r="AF5391" s="55" t="n">
        <f aca="false">IF(AA5391=1,"",IF(AND(AB5391=1,AD5391&lt;&gt;1),1,0))</f>
        <v>0</v>
      </c>
      <c r="AG5391" s="55" t="n">
        <f aca="false">IF(AA5391=1,"",IF(AND(AC5391=1,AE5391&lt;&gt;1),1,0))</f>
        <v>0</v>
      </c>
      <c r="AH5391" s="60" t="str">
        <f aca="false">IF(AND(E5391&gt;0,AA5391&lt;2,NOT(AND(C5392=C5391,AA5392=AA5391+1))),INDEX(DATAS,AA5391+1),"")</f>
        <v/>
      </c>
      <c r="AI5391" s="60" t="str">
        <f aca="false">IF(AND(AC5391=1,AA5391&lt;2),IF(AND(C5392=C5391,AA5392=AA5391+1),IF(AC5392=1,"",INDEX(DATAS,AA5391+1)),INDEX(DATAS,AA5391+1)),"")</f>
        <v/>
      </c>
    </row>
    <row r="5392" customFormat="false" ht="15" hidden="false" customHeight="false" outlineLevel="0" collapsed="false">
      <c r="A5392" s="60" t="n">
        <v>46309</v>
      </c>
      <c r="B5392" s="0" t="n">
        <v>13</v>
      </c>
      <c r="C5392" s="0" t="n">
        <v>7053</v>
      </c>
      <c r="E5392" s="0" t="n">
        <v>0</v>
      </c>
      <c r="F5392" s="55" t="s">
        <v>1370</v>
      </c>
      <c r="I5392" s="55" t="s">
        <v>185</v>
      </c>
      <c r="U5392" s="0" t="n">
        <v>359</v>
      </c>
      <c r="V5392" s="0" t="n">
        <v>0</v>
      </c>
      <c r="X5392" s="55" t="n">
        <f aca="false">IF(I5392="Male",0,1)</f>
        <v>1</v>
      </c>
      <c r="Y5392" s="55" t="n">
        <f aca="false">IF(OR(I5392="DNB",I5392="Dry DNB"),1,0)</f>
        <v>0</v>
      </c>
      <c r="Z5392" s="0" t="str">
        <f aca="false">IF(ISNUMBER(W5392),A5392-W5392,"")</f>
        <v/>
      </c>
      <c r="AA5392" s="55" t="n">
        <f aca="false">MATCH(A5392,DATAS,0)</f>
        <v>1</v>
      </c>
      <c r="AB5392" s="55" t="n">
        <f aca="false">IF(AND(E5392&gt;0,OR(AND(B5392&gt;=1,B5392&lt;=6),B5392=10)),1,0)</f>
        <v>0</v>
      </c>
      <c r="AC5392" s="55" t="n">
        <f aca="false">IF(AND(E5392&gt;0,B5392=10),1,0)</f>
        <v>0</v>
      </c>
      <c r="AD5392" s="0" t="str">
        <f aca="false">IF(AND(C5391=C5392,AA5391=AA5392-1),AB5391,"")</f>
        <v/>
      </c>
      <c r="AE5392" s="0" t="str">
        <f aca="false">IF(AND(C5391=C5392,AA5391=AA5392-1),AC5391,"")</f>
        <v/>
      </c>
      <c r="AF5392" s="0" t="str">
        <f aca="false">IF(AA5392=1,"",IF(AND(AB5392=1,AD5392&lt;&gt;1),1,0))</f>
        <v/>
      </c>
      <c r="AG5392" s="0" t="str">
        <f aca="false">IF(AA5392=1,"",IF(AND(AC5392=1,AE5392&lt;&gt;1),1,0))</f>
        <v/>
      </c>
      <c r="AH5392" s="60" t="str">
        <f aca="false">IF(AND(E5392&gt;0,AA5392&lt;2,NOT(AND(C5393=C5392,AA5393=AA5392+1))),INDEX(DATAS,AA5392+1),"")</f>
        <v/>
      </c>
      <c r="AI5392" s="60" t="str">
        <f aca="false">IF(AND(AC5392=1,AA5392&lt;2),IF(AND(C5393=C5392,AA5393=AA5392+1),IF(AC5393=1,"",INDEX(DATAS,AA5392+1)),INDEX(DATAS,AA5392+1)),"")</f>
        <v/>
      </c>
    </row>
    <row r="5393" customFormat="false" ht="15" hidden="false" customHeight="false" outlineLevel="0" collapsed="false">
      <c r="A5393" s="60" t="n">
        <v>46310</v>
      </c>
      <c r="B5393" s="0" t="n">
        <v>13</v>
      </c>
      <c r="C5393" s="0" t="n">
        <v>7053</v>
      </c>
      <c r="E5393" s="0" t="n">
        <v>0</v>
      </c>
      <c r="F5393" s="55" t="s">
        <v>1370</v>
      </c>
      <c r="I5393" s="55" t="s">
        <v>185</v>
      </c>
      <c r="U5393" s="0" t="n">
        <v>360</v>
      </c>
      <c r="V5393" s="0" t="n">
        <v>0</v>
      </c>
      <c r="X5393" s="55" t="n">
        <f aca="false">IF(I5393="Male",0,1)</f>
        <v>1</v>
      </c>
      <c r="Y5393" s="55" t="n">
        <f aca="false">IF(OR(I5393="DNB",I5393="Dry DNB"),1,0)</f>
        <v>0</v>
      </c>
      <c r="Z5393" s="0" t="str">
        <f aca="false">IF(ISNUMBER(W5393),A5393-W5393,"")</f>
        <v/>
      </c>
      <c r="AA5393" s="55" t="n">
        <f aca="false">MATCH(A5393,DATAS,0)</f>
        <v>2</v>
      </c>
      <c r="AB5393" s="55" t="n">
        <f aca="false">IF(AND(E5393&gt;0,OR(AND(B5393&gt;=1,B5393&lt;=6),B5393=10)),1,0)</f>
        <v>0</v>
      </c>
      <c r="AC5393" s="55" t="n">
        <f aca="false">IF(AND(E5393&gt;0,B5393=10),1,0)</f>
        <v>0</v>
      </c>
      <c r="AD5393" s="55" t="n">
        <f aca="false">IF(AND(C5392=C5393,AA5392=AA5393-1),AB5392,"")</f>
        <v>0</v>
      </c>
      <c r="AE5393" s="55" t="n">
        <f aca="false">IF(AND(C5392=C5393,AA5392=AA5393-1),AC5392,"")</f>
        <v>0</v>
      </c>
      <c r="AF5393" s="55" t="n">
        <f aca="false">IF(AA5393=1,"",IF(AND(AB5393=1,AD5393&lt;&gt;1),1,0))</f>
        <v>0</v>
      </c>
      <c r="AG5393" s="55" t="n">
        <f aca="false">IF(AA5393=1,"",IF(AND(AC5393=1,AE5393&lt;&gt;1),1,0))</f>
        <v>0</v>
      </c>
      <c r="AH5393" s="60" t="str">
        <f aca="false">IF(AND(E5393&gt;0,AA5393&lt;2,NOT(AND(C5394=C5393,AA5394=AA5393+1))),INDEX(DATAS,AA5393+1),"")</f>
        <v/>
      </c>
      <c r="AI5393" s="60" t="str">
        <f aca="false">IF(AND(AC5393=1,AA5393&lt;2),IF(AND(C5394=C5393,AA5394=AA5393+1),IF(AC5394=1,"",INDEX(DATAS,AA5393+1)),INDEX(DATAS,AA5393+1)),"")</f>
        <v/>
      </c>
    </row>
    <row r="5394" customFormat="false" ht="15" hidden="false" customHeight="false" outlineLevel="0" collapsed="false">
      <c r="A5394" s="60" t="n">
        <v>46309</v>
      </c>
      <c r="B5394" s="0" t="n">
        <v>13</v>
      </c>
      <c r="C5394" s="0" t="n">
        <v>7054</v>
      </c>
      <c r="E5394" s="0" t="n">
        <v>0</v>
      </c>
      <c r="F5394" s="55" t="s">
        <v>1371</v>
      </c>
      <c r="I5394" s="55" t="s">
        <v>185</v>
      </c>
      <c r="U5394" s="0" t="n">
        <v>358</v>
      </c>
      <c r="V5394" s="0" t="n">
        <v>0</v>
      </c>
      <c r="X5394" s="55" t="n">
        <f aca="false">IF(I5394="Male",0,1)</f>
        <v>1</v>
      </c>
      <c r="Y5394" s="55" t="n">
        <f aca="false">IF(OR(I5394="DNB",I5394="Dry DNB"),1,0)</f>
        <v>0</v>
      </c>
      <c r="Z5394" s="0" t="str">
        <f aca="false">IF(ISNUMBER(W5394),A5394-W5394,"")</f>
        <v/>
      </c>
      <c r="AA5394" s="55" t="n">
        <f aca="false">MATCH(A5394,DATAS,0)</f>
        <v>1</v>
      </c>
      <c r="AB5394" s="55" t="n">
        <f aca="false">IF(AND(E5394&gt;0,OR(AND(B5394&gt;=1,B5394&lt;=6),B5394=10)),1,0)</f>
        <v>0</v>
      </c>
      <c r="AC5394" s="55" t="n">
        <f aca="false">IF(AND(E5394&gt;0,B5394=10),1,0)</f>
        <v>0</v>
      </c>
      <c r="AD5394" s="0" t="str">
        <f aca="false">IF(AND(C5393=C5394,AA5393=AA5394-1),AB5393,"")</f>
        <v/>
      </c>
      <c r="AE5394" s="0" t="str">
        <f aca="false">IF(AND(C5393=C5394,AA5393=AA5394-1),AC5393,"")</f>
        <v/>
      </c>
      <c r="AF5394" s="0" t="str">
        <f aca="false">IF(AA5394=1,"",IF(AND(AB5394=1,AD5394&lt;&gt;1),1,0))</f>
        <v/>
      </c>
      <c r="AG5394" s="0" t="str">
        <f aca="false">IF(AA5394=1,"",IF(AND(AC5394=1,AE5394&lt;&gt;1),1,0))</f>
        <v/>
      </c>
      <c r="AH5394" s="60" t="str">
        <f aca="false">IF(AND(E5394&gt;0,AA5394&lt;2,NOT(AND(C5395=C5394,AA5395=AA5394+1))),INDEX(DATAS,AA5394+1),"")</f>
        <v/>
      </c>
      <c r="AI5394" s="60" t="str">
        <f aca="false">IF(AND(AC5394=1,AA5394&lt;2),IF(AND(C5395=C5394,AA5395=AA5394+1),IF(AC5395=1,"",INDEX(DATAS,AA5394+1)),INDEX(DATAS,AA5394+1)),"")</f>
        <v/>
      </c>
    </row>
    <row r="5395" customFormat="false" ht="15" hidden="false" customHeight="false" outlineLevel="0" collapsed="false">
      <c r="A5395" s="60" t="n">
        <v>46310</v>
      </c>
      <c r="B5395" s="0" t="n">
        <v>13</v>
      </c>
      <c r="C5395" s="0" t="n">
        <v>7054</v>
      </c>
      <c r="E5395" s="0" t="n">
        <v>0</v>
      </c>
      <c r="F5395" s="55" t="s">
        <v>1371</v>
      </c>
      <c r="I5395" s="55" t="s">
        <v>185</v>
      </c>
      <c r="U5395" s="0" t="n">
        <v>359</v>
      </c>
      <c r="V5395" s="0" t="n">
        <v>0</v>
      </c>
      <c r="X5395" s="55" t="n">
        <f aca="false">IF(I5395="Male",0,1)</f>
        <v>1</v>
      </c>
      <c r="Y5395" s="55" t="n">
        <f aca="false">IF(OR(I5395="DNB",I5395="Dry DNB"),1,0)</f>
        <v>0</v>
      </c>
      <c r="Z5395" s="0" t="str">
        <f aca="false">IF(ISNUMBER(W5395),A5395-W5395,"")</f>
        <v/>
      </c>
      <c r="AA5395" s="55" t="n">
        <f aca="false">MATCH(A5395,DATAS,0)</f>
        <v>2</v>
      </c>
      <c r="AB5395" s="55" t="n">
        <f aca="false">IF(AND(E5395&gt;0,OR(AND(B5395&gt;=1,B5395&lt;=6),B5395=10)),1,0)</f>
        <v>0</v>
      </c>
      <c r="AC5395" s="55" t="n">
        <f aca="false">IF(AND(E5395&gt;0,B5395=10),1,0)</f>
        <v>0</v>
      </c>
      <c r="AD5395" s="55" t="n">
        <f aca="false">IF(AND(C5394=C5395,AA5394=AA5395-1),AB5394,"")</f>
        <v>0</v>
      </c>
      <c r="AE5395" s="55" t="n">
        <f aca="false">IF(AND(C5394=C5395,AA5394=AA5395-1),AC5394,"")</f>
        <v>0</v>
      </c>
      <c r="AF5395" s="55" t="n">
        <f aca="false">IF(AA5395=1,"",IF(AND(AB5395=1,AD5395&lt;&gt;1),1,0))</f>
        <v>0</v>
      </c>
      <c r="AG5395" s="55" t="n">
        <f aca="false">IF(AA5395=1,"",IF(AND(AC5395=1,AE5395&lt;&gt;1),1,0))</f>
        <v>0</v>
      </c>
      <c r="AH5395" s="60" t="str">
        <f aca="false">IF(AND(E5395&gt;0,AA5395&lt;2,NOT(AND(C5396=C5395,AA5396=AA5395+1))),INDEX(DATAS,AA5395+1),"")</f>
        <v/>
      </c>
      <c r="AI5395" s="60" t="str">
        <f aca="false">IF(AND(AC5395=1,AA5395&lt;2),IF(AND(C5396=C5395,AA5396=AA5395+1),IF(AC5396=1,"",INDEX(DATAS,AA5395+1)),INDEX(DATAS,AA5395+1)),"")</f>
        <v/>
      </c>
    </row>
    <row r="5396" customFormat="false" ht="15" hidden="false" customHeight="false" outlineLevel="0" collapsed="false">
      <c r="A5396" s="60" t="n">
        <v>46309</v>
      </c>
      <c r="B5396" s="0" t="n">
        <v>13</v>
      </c>
      <c r="C5396" s="0" t="n">
        <v>7056</v>
      </c>
      <c r="E5396" s="0" t="n">
        <v>0</v>
      </c>
      <c r="F5396" s="55" t="s">
        <v>1372</v>
      </c>
      <c r="I5396" s="55" t="s">
        <v>185</v>
      </c>
      <c r="U5396" s="0" t="n">
        <v>357</v>
      </c>
      <c r="V5396" s="0" t="n">
        <v>0</v>
      </c>
      <c r="X5396" s="55" t="n">
        <f aca="false">IF(I5396="Male",0,1)</f>
        <v>1</v>
      </c>
      <c r="Y5396" s="55" t="n">
        <f aca="false">IF(OR(I5396="DNB",I5396="Dry DNB"),1,0)</f>
        <v>0</v>
      </c>
      <c r="Z5396" s="0" t="str">
        <f aca="false">IF(ISNUMBER(W5396),A5396-W5396,"")</f>
        <v/>
      </c>
      <c r="AA5396" s="55" t="n">
        <f aca="false">MATCH(A5396,DATAS,0)</f>
        <v>1</v>
      </c>
      <c r="AB5396" s="55" t="n">
        <f aca="false">IF(AND(E5396&gt;0,OR(AND(B5396&gt;=1,B5396&lt;=6),B5396=10)),1,0)</f>
        <v>0</v>
      </c>
      <c r="AC5396" s="55" t="n">
        <f aca="false">IF(AND(E5396&gt;0,B5396=10),1,0)</f>
        <v>0</v>
      </c>
      <c r="AD5396" s="0" t="str">
        <f aca="false">IF(AND(C5395=C5396,AA5395=AA5396-1),AB5395,"")</f>
        <v/>
      </c>
      <c r="AE5396" s="0" t="str">
        <f aca="false">IF(AND(C5395=C5396,AA5395=AA5396-1),AC5395,"")</f>
        <v/>
      </c>
      <c r="AF5396" s="0" t="str">
        <f aca="false">IF(AA5396=1,"",IF(AND(AB5396=1,AD5396&lt;&gt;1),1,0))</f>
        <v/>
      </c>
      <c r="AG5396" s="0" t="str">
        <f aca="false">IF(AA5396=1,"",IF(AND(AC5396=1,AE5396&lt;&gt;1),1,0))</f>
        <v/>
      </c>
      <c r="AH5396" s="60" t="str">
        <f aca="false">IF(AND(E5396&gt;0,AA5396&lt;2,NOT(AND(C5397=C5396,AA5397=AA5396+1))),INDEX(DATAS,AA5396+1),"")</f>
        <v/>
      </c>
      <c r="AI5396" s="60" t="str">
        <f aca="false">IF(AND(AC5396=1,AA5396&lt;2),IF(AND(C5397=C5396,AA5397=AA5396+1),IF(AC5397=1,"",INDEX(DATAS,AA5396+1)),INDEX(DATAS,AA5396+1)),"")</f>
        <v/>
      </c>
    </row>
    <row r="5397" customFormat="false" ht="15" hidden="false" customHeight="false" outlineLevel="0" collapsed="false">
      <c r="A5397" s="60" t="n">
        <v>46310</v>
      </c>
      <c r="B5397" s="0" t="n">
        <v>13</v>
      </c>
      <c r="C5397" s="0" t="n">
        <v>7056</v>
      </c>
      <c r="E5397" s="0" t="n">
        <v>0</v>
      </c>
      <c r="F5397" s="55" t="s">
        <v>1372</v>
      </c>
      <c r="I5397" s="55" t="s">
        <v>185</v>
      </c>
      <c r="U5397" s="0" t="n">
        <v>358</v>
      </c>
      <c r="V5397" s="0" t="n">
        <v>0</v>
      </c>
      <c r="X5397" s="55" t="n">
        <f aca="false">IF(I5397="Male",0,1)</f>
        <v>1</v>
      </c>
      <c r="Y5397" s="55" t="n">
        <f aca="false">IF(OR(I5397="DNB",I5397="Dry DNB"),1,0)</f>
        <v>0</v>
      </c>
      <c r="Z5397" s="0" t="str">
        <f aca="false">IF(ISNUMBER(W5397),A5397-W5397,"")</f>
        <v/>
      </c>
      <c r="AA5397" s="55" t="n">
        <f aca="false">MATCH(A5397,DATAS,0)</f>
        <v>2</v>
      </c>
      <c r="AB5397" s="55" t="n">
        <f aca="false">IF(AND(E5397&gt;0,OR(AND(B5397&gt;=1,B5397&lt;=6),B5397=10)),1,0)</f>
        <v>0</v>
      </c>
      <c r="AC5397" s="55" t="n">
        <f aca="false">IF(AND(E5397&gt;0,B5397=10),1,0)</f>
        <v>0</v>
      </c>
      <c r="AD5397" s="55" t="n">
        <f aca="false">IF(AND(C5396=C5397,AA5396=AA5397-1),AB5396,"")</f>
        <v>0</v>
      </c>
      <c r="AE5397" s="55" t="n">
        <f aca="false">IF(AND(C5396=C5397,AA5396=AA5397-1),AC5396,"")</f>
        <v>0</v>
      </c>
      <c r="AF5397" s="55" t="n">
        <f aca="false">IF(AA5397=1,"",IF(AND(AB5397=1,AD5397&lt;&gt;1),1,0))</f>
        <v>0</v>
      </c>
      <c r="AG5397" s="55" t="n">
        <f aca="false">IF(AA5397=1,"",IF(AND(AC5397=1,AE5397&lt;&gt;1),1,0))</f>
        <v>0</v>
      </c>
      <c r="AH5397" s="60" t="str">
        <f aca="false">IF(AND(E5397&gt;0,AA5397&lt;2,NOT(AND(C5398=C5397,AA5398=AA5397+1))),INDEX(DATAS,AA5397+1),"")</f>
        <v/>
      </c>
      <c r="AI5397" s="60" t="str">
        <f aca="false">IF(AND(AC5397=1,AA5397&lt;2),IF(AND(C5398=C5397,AA5398=AA5397+1),IF(AC5398=1,"",INDEX(DATAS,AA5397+1)),INDEX(DATAS,AA5397+1)),"")</f>
        <v/>
      </c>
    </row>
    <row r="5398" customFormat="false" ht="15" hidden="false" customHeight="false" outlineLevel="0" collapsed="false">
      <c r="A5398" s="60" t="n">
        <v>46309</v>
      </c>
      <c r="B5398" s="0" t="n">
        <v>13</v>
      </c>
      <c r="C5398" s="0" t="n">
        <v>7057</v>
      </c>
      <c r="E5398" s="0" t="n">
        <v>0</v>
      </c>
      <c r="F5398" s="55" t="s">
        <v>1372</v>
      </c>
      <c r="I5398" s="55" t="s">
        <v>185</v>
      </c>
      <c r="U5398" s="0" t="n">
        <v>357</v>
      </c>
      <c r="V5398" s="0" t="n">
        <v>0</v>
      </c>
      <c r="X5398" s="55" t="n">
        <f aca="false">IF(I5398="Male",0,1)</f>
        <v>1</v>
      </c>
      <c r="Y5398" s="55" t="n">
        <f aca="false">IF(OR(I5398="DNB",I5398="Dry DNB"),1,0)</f>
        <v>0</v>
      </c>
      <c r="Z5398" s="0" t="str">
        <f aca="false">IF(ISNUMBER(W5398),A5398-W5398,"")</f>
        <v/>
      </c>
      <c r="AA5398" s="55" t="n">
        <f aca="false">MATCH(A5398,DATAS,0)</f>
        <v>1</v>
      </c>
      <c r="AB5398" s="55" t="n">
        <f aca="false">IF(AND(E5398&gt;0,OR(AND(B5398&gt;=1,B5398&lt;=6),B5398=10)),1,0)</f>
        <v>0</v>
      </c>
      <c r="AC5398" s="55" t="n">
        <f aca="false">IF(AND(E5398&gt;0,B5398=10),1,0)</f>
        <v>0</v>
      </c>
      <c r="AD5398" s="0" t="str">
        <f aca="false">IF(AND(C5397=C5398,AA5397=AA5398-1),AB5397,"")</f>
        <v/>
      </c>
      <c r="AE5398" s="0" t="str">
        <f aca="false">IF(AND(C5397=C5398,AA5397=AA5398-1),AC5397,"")</f>
        <v/>
      </c>
      <c r="AF5398" s="0" t="str">
        <f aca="false">IF(AA5398=1,"",IF(AND(AB5398=1,AD5398&lt;&gt;1),1,0))</f>
        <v/>
      </c>
      <c r="AG5398" s="0" t="str">
        <f aca="false">IF(AA5398=1,"",IF(AND(AC5398=1,AE5398&lt;&gt;1),1,0))</f>
        <v/>
      </c>
      <c r="AH5398" s="60" t="str">
        <f aca="false">IF(AND(E5398&gt;0,AA5398&lt;2,NOT(AND(C5399=C5398,AA5399=AA5398+1))),INDEX(DATAS,AA5398+1),"")</f>
        <v/>
      </c>
      <c r="AI5398" s="60" t="str">
        <f aca="false">IF(AND(AC5398=1,AA5398&lt;2),IF(AND(C5399=C5398,AA5399=AA5398+1),IF(AC5399=1,"",INDEX(DATAS,AA5398+1)),INDEX(DATAS,AA5398+1)),"")</f>
        <v/>
      </c>
    </row>
    <row r="5399" customFormat="false" ht="15" hidden="false" customHeight="false" outlineLevel="0" collapsed="false">
      <c r="A5399" s="60" t="n">
        <v>46310</v>
      </c>
      <c r="B5399" s="0" t="n">
        <v>13</v>
      </c>
      <c r="C5399" s="0" t="n">
        <v>7057</v>
      </c>
      <c r="E5399" s="0" t="n">
        <v>0</v>
      </c>
      <c r="F5399" s="55" t="s">
        <v>1372</v>
      </c>
      <c r="I5399" s="55" t="s">
        <v>185</v>
      </c>
      <c r="U5399" s="0" t="n">
        <v>358</v>
      </c>
      <c r="V5399" s="0" t="n">
        <v>0</v>
      </c>
      <c r="X5399" s="55" t="n">
        <f aca="false">IF(I5399="Male",0,1)</f>
        <v>1</v>
      </c>
      <c r="Y5399" s="55" t="n">
        <f aca="false">IF(OR(I5399="DNB",I5399="Dry DNB"),1,0)</f>
        <v>0</v>
      </c>
      <c r="Z5399" s="0" t="str">
        <f aca="false">IF(ISNUMBER(W5399),A5399-W5399,"")</f>
        <v/>
      </c>
      <c r="AA5399" s="55" t="n">
        <f aca="false">MATCH(A5399,DATAS,0)</f>
        <v>2</v>
      </c>
      <c r="AB5399" s="55" t="n">
        <f aca="false">IF(AND(E5399&gt;0,OR(AND(B5399&gt;=1,B5399&lt;=6),B5399=10)),1,0)</f>
        <v>0</v>
      </c>
      <c r="AC5399" s="55" t="n">
        <f aca="false">IF(AND(E5399&gt;0,B5399=10),1,0)</f>
        <v>0</v>
      </c>
      <c r="AD5399" s="55" t="n">
        <f aca="false">IF(AND(C5398=C5399,AA5398=AA5399-1),AB5398,"")</f>
        <v>0</v>
      </c>
      <c r="AE5399" s="55" t="n">
        <f aca="false">IF(AND(C5398=C5399,AA5398=AA5399-1),AC5398,"")</f>
        <v>0</v>
      </c>
      <c r="AF5399" s="55" t="n">
        <f aca="false">IF(AA5399=1,"",IF(AND(AB5399=1,AD5399&lt;&gt;1),1,0))</f>
        <v>0</v>
      </c>
      <c r="AG5399" s="55" t="n">
        <f aca="false">IF(AA5399=1,"",IF(AND(AC5399=1,AE5399&lt;&gt;1),1,0))</f>
        <v>0</v>
      </c>
      <c r="AH5399" s="60" t="str">
        <f aca="false">IF(AND(E5399&gt;0,AA5399&lt;2,NOT(AND(C5400=C5399,AA5400=AA5399+1))),INDEX(DATAS,AA5399+1),"")</f>
        <v/>
      </c>
      <c r="AI5399" s="60" t="str">
        <f aca="false">IF(AND(AC5399=1,AA5399&lt;2),IF(AND(C5400=C5399,AA5400=AA5399+1),IF(AC5400=1,"",INDEX(DATAS,AA5399+1)),INDEX(DATAS,AA5399+1)),"")</f>
        <v/>
      </c>
    </row>
    <row r="5400" customFormat="false" ht="15" hidden="false" customHeight="false" outlineLevel="0" collapsed="false">
      <c r="A5400" s="60" t="n">
        <v>46309</v>
      </c>
      <c r="B5400" s="0" t="n">
        <v>13</v>
      </c>
      <c r="C5400" s="0" t="n">
        <v>7058</v>
      </c>
      <c r="E5400" s="0" t="n">
        <v>0</v>
      </c>
      <c r="F5400" s="55" t="s">
        <v>1372</v>
      </c>
      <c r="I5400" s="55" t="s">
        <v>185</v>
      </c>
      <c r="U5400" s="0" t="n">
        <v>357</v>
      </c>
      <c r="V5400" s="0" t="n">
        <v>0</v>
      </c>
      <c r="X5400" s="55" t="n">
        <f aca="false">IF(I5400="Male",0,1)</f>
        <v>1</v>
      </c>
      <c r="Y5400" s="55" t="n">
        <f aca="false">IF(OR(I5400="DNB",I5400="Dry DNB"),1,0)</f>
        <v>0</v>
      </c>
      <c r="Z5400" s="0" t="str">
        <f aca="false">IF(ISNUMBER(W5400),A5400-W5400,"")</f>
        <v/>
      </c>
      <c r="AA5400" s="55" t="n">
        <f aca="false">MATCH(A5400,DATAS,0)</f>
        <v>1</v>
      </c>
      <c r="AB5400" s="55" t="n">
        <f aca="false">IF(AND(E5400&gt;0,OR(AND(B5400&gt;=1,B5400&lt;=6),B5400=10)),1,0)</f>
        <v>0</v>
      </c>
      <c r="AC5400" s="55" t="n">
        <f aca="false">IF(AND(E5400&gt;0,B5400=10),1,0)</f>
        <v>0</v>
      </c>
      <c r="AD5400" s="0" t="str">
        <f aca="false">IF(AND(C5399=C5400,AA5399=AA5400-1),AB5399,"")</f>
        <v/>
      </c>
      <c r="AE5400" s="0" t="str">
        <f aca="false">IF(AND(C5399=C5400,AA5399=AA5400-1),AC5399,"")</f>
        <v/>
      </c>
      <c r="AF5400" s="0" t="str">
        <f aca="false">IF(AA5400=1,"",IF(AND(AB5400=1,AD5400&lt;&gt;1),1,0))</f>
        <v/>
      </c>
      <c r="AG5400" s="0" t="str">
        <f aca="false">IF(AA5400=1,"",IF(AND(AC5400=1,AE5400&lt;&gt;1),1,0))</f>
        <v/>
      </c>
      <c r="AH5400" s="60" t="str">
        <f aca="false">IF(AND(E5400&gt;0,AA5400&lt;2,NOT(AND(C5401=C5400,AA5401=AA5400+1))),INDEX(DATAS,AA5400+1),"")</f>
        <v/>
      </c>
      <c r="AI5400" s="60" t="str">
        <f aca="false">IF(AND(AC5400=1,AA5400&lt;2),IF(AND(C5401=C5400,AA5401=AA5400+1),IF(AC5401=1,"",INDEX(DATAS,AA5400+1)),INDEX(DATAS,AA5400+1)),"")</f>
        <v/>
      </c>
    </row>
    <row r="5401" customFormat="false" ht="15" hidden="false" customHeight="false" outlineLevel="0" collapsed="false">
      <c r="A5401" s="60" t="n">
        <v>46310</v>
      </c>
      <c r="B5401" s="0" t="n">
        <v>13</v>
      </c>
      <c r="C5401" s="0" t="n">
        <v>7058</v>
      </c>
      <c r="E5401" s="0" t="n">
        <v>0</v>
      </c>
      <c r="F5401" s="55" t="s">
        <v>1372</v>
      </c>
      <c r="I5401" s="55" t="s">
        <v>185</v>
      </c>
      <c r="U5401" s="0" t="n">
        <v>358</v>
      </c>
      <c r="V5401" s="0" t="n">
        <v>0</v>
      </c>
      <c r="X5401" s="55" t="n">
        <f aca="false">IF(I5401="Male",0,1)</f>
        <v>1</v>
      </c>
      <c r="Y5401" s="55" t="n">
        <f aca="false">IF(OR(I5401="DNB",I5401="Dry DNB"),1,0)</f>
        <v>0</v>
      </c>
      <c r="Z5401" s="0" t="str">
        <f aca="false">IF(ISNUMBER(W5401),A5401-W5401,"")</f>
        <v/>
      </c>
      <c r="AA5401" s="55" t="n">
        <f aca="false">MATCH(A5401,DATAS,0)</f>
        <v>2</v>
      </c>
      <c r="AB5401" s="55" t="n">
        <f aca="false">IF(AND(E5401&gt;0,OR(AND(B5401&gt;=1,B5401&lt;=6),B5401=10)),1,0)</f>
        <v>0</v>
      </c>
      <c r="AC5401" s="55" t="n">
        <f aca="false">IF(AND(E5401&gt;0,B5401=10),1,0)</f>
        <v>0</v>
      </c>
      <c r="AD5401" s="55" t="n">
        <f aca="false">IF(AND(C5400=C5401,AA5400=AA5401-1),AB5400,"")</f>
        <v>0</v>
      </c>
      <c r="AE5401" s="55" t="n">
        <f aca="false">IF(AND(C5400=C5401,AA5400=AA5401-1),AC5400,"")</f>
        <v>0</v>
      </c>
      <c r="AF5401" s="55" t="n">
        <f aca="false">IF(AA5401=1,"",IF(AND(AB5401=1,AD5401&lt;&gt;1),1,0))</f>
        <v>0</v>
      </c>
      <c r="AG5401" s="55" t="n">
        <f aca="false">IF(AA5401=1,"",IF(AND(AC5401=1,AE5401&lt;&gt;1),1,0))</f>
        <v>0</v>
      </c>
      <c r="AH5401" s="60" t="str">
        <f aca="false">IF(AND(E5401&gt;0,AA5401&lt;2,NOT(AND(C5402=C5401,AA5402=AA5401+1))),INDEX(DATAS,AA5401+1),"")</f>
        <v/>
      </c>
      <c r="AI5401" s="60" t="str">
        <f aca="false">IF(AND(AC5401=1,AA5401&lt;2),IF(AND(C5402=C5401,AA5402=AA5401+1),IF(AC5402=1,"",INDEX(DATAS,AA5401+1)),INDEX(DATAS,AA5401+1)),"")</f>
        <v/>
      </c>
    </row>
    <row r="5402" customFormat="false" ht="15" hidden="false" customHeight="false" outlineLevel="0" collapsed="false">
      <c r="A5402" s="60" t="n">
        <v>46309</v>
      </c>
      <c r="B5402" s="0" t="n">
        <v>13</v>
      </c>
      <c r="C5402" s="0" t="n">
        <v>7059</v>
      </c>
      <c r="E5402" s="0" t="n">
        <v>0</v>
      </c>
      <c r="F5402" s="55" t="s">
        <v>1373</v>
      </c>
      <c r="I5402" s="55" t="s">
        <v>185</v>
      </c>
      <c r="U5402" s="0" t="n">
        <v>356</v>
      </c>
      <c r="V5402" s="0" t="n">
        <v>0</v>
      </c>
      <c r="X5402" s="55" t="n">
        <f aca="false">IF(I5402="Male",0,1)</f>
        <v>1</v>
      </c>
      <c r="Y5402" s="55" t="n">
        <f aca="false">IF(OR(I5402="DNB",I5402="Dry DNB"),1,0)</f>
        <v>0</v>
      </c>
      <c r="Z5402" s="0" t="str">
        <f aca="false">IF(ISNUMBER(W5402),A5402-W5402,"")</f>
        <v/>
      </c>
      <c r="AA5402" s="55" t="n">
        <f aca="false">MATCH(A5402,DATAS,0)</f>
        <v>1</v>
      </c>
      <c r="AB5402" s="55" t="n">
        <f aca="false">IF(AND(E5402&gt;0,OR(AND(B5402&gt;=1,B5402&lt;=6),B5402=10)),1,0)</f>
        <v>0</v>
      </c>
      <c r="AC5402" s="55" t="n">
        <f aca="false">IF(AND(E5402&gt;0,B5402=10),1,0)</f>
        <v>0</v>
      </c>
      <c r="AD5402" s="0" t="str">
        <f aca="false">IF(AND(C5401=C5402,AA5401=AA5402-1),AB5401,"")</f>
        <v/>
      </c>
      <c r="AE5402" s="0" t="str">
        <f aca="false">IF(AND(C5401=C5402,AA5401=AA5402-1),AC5401,"")</f>
        <v/>
      </c>
      <c r="AF5402" s="0" t="str">
        <f aca="false">IF(AA5402=1,"",IF(AND(AB5402=1,AD5402&lt;&gt;1),1,0))</f>
        <v/>
      </c>
      <c r="AG5402" s="0" t="str">
        <f aca="false">IF(AA5402=1,"",IF(AND(AC5402=1,AE5402&lt;&gt;1),1,0))</f>
        <v/>
      </c>
      <c r="AH5402" s="60" t="str">
        <f aca="false">IF(AND(E5402&gt;0,AA5402&lt;2,NOT(AND(C5403=C5402,AA5403=AA5402+1))),INDEX(DATAS,AA5402+1),"")</f>
        <v/>
      </c>
      <c r="AI5402" s="60" t="str">
        <f aca="false">IF(AND(AC5402=1,AA5402&lt;2),IF(AND(C5403=C5402,AA5403=AA5402+1),IF(AC5403=1,"",INDEX(DATAS,AA5402+1)),INDEX(DATAS,AA5402+1)),"")</f>
        <v/>
      </c>
    </row>
    <row r="5403" customFormat="false" ht="15" hidden="false" customHeight="false" outlineLevel="0" collapsed="false">
      <c r="A5403" s="60" t="n">
        <v>46310</v>
      </c>
      <c r="B5403" s="0" t="n">
        <v>13</v>
      </c>
      <c r="C5403" s="0" t="n">
        <v>7059</v>
      </c>
      <c r="E5403" s="0" t="n">
        <v>0</v>
      </c>
      <c r="F5403" s="55" t="s">
        <v>1373</v>
      </c>
      <c r="I5403" s="55" t="s">
        <v>185</v>
      </c>
      <c r="U5403" s="0" t="n">
        <v>357</v>
      </c>
      <c r="V5403" s="0" t="n">
        <v>0</v>
      </c>
      <c r="X5403" s="55" t="n">
        <f aca="false">IF(I5403="Male",0,1)</f>
        <v>1</v>
      </c>
      <c r="Y5403" s="55" t="n">
        <f aca="false">IF(OR(I5403="DNB",I5403="Dry DNB"),1,0)</f>
        <v>0</v>
      </c>
      <c r="Z5403" s="0" t="str">
        <f aca="false">IF(ISNUMBER(W5403),A5403-W5403,"")</f>
        <v/>
      </c>
      <c r="AA5403" s="55" t="n">
        <f aca="false">MATCH(A5403,DATAS,0)</f>
        <v>2</v>
      </c>
      <c r="AB5403" s="55" t="n">
        <f aca="false">IF(AND(E5403&gt;0,OR(AND(B5403&gt;=1,B5403&lt;=6),B5403=10)),1,0)</f>
        <v>0</v>
      </c>
      <c r="AC5403" s="55" t="n">
        <f aca="false">IF(AND(E5403&gt;0,B5403=10),1,0)</f>
        <v>0</v>
      </c>
      <c r="AD5403" s="55" t="n">
        <f aca="false">IF(AND(C5402=C5403,AA5402=AA5403-1),AB5402,"")</f>
        <v>0</v>
      </c>
      <c r="AE5403" s="55" t="n">
        <f aca="false">IF(AND(C5402=C5403,AA5402=AA5403-1),AC5402,"")</f>
        <v>0</v>
      </c>
      <c r="AF5403" s="55" t="n">
        <f aca="false">IF(AA5403=1,"",IF(AND(AB5403=1,AD5403&lt;&gt;1),1,0))</f>
        <v>0</v>
      </c>
      <c r="AG5403" s="55" t="n">
        <f aca="false">IF(AA5403=1,"",IF(AND(AC5403=1,AE5403&lt;&gt;1),1,0))</f>
        <v>0</v>
      </c>
      <c r="AH5403" s="60" t="str">
        <f aca="false">IF(AND(E5403&gt;0,AA5403&lt;2,NOT(AND(C5404=C5403,AA5404=AA5403+1))),INDEX(DATAS,AA5403+1),"")</f>
        <v/>
      </c>
      <c r="AI5403" s="60" t="str">
        <f aca="false">IF(AND(AC5403=1,AA5403&lt;2),IF(AND(C5404=C5403,AA5404=AA5403+1),IF(AC5404=1,"",INDEX(DATAS,AA5403+1)),INDEX(DATAS,AA5403+1)),"")</f>
        <v/>
      </c>
    </row>
    <row r="5404" customFormat="false" ht="15" hidden="false" customHeight="false" outlineLevel="0" collapsed="false">
      <c r="A5404" s="60" t="n">
        <v>46309</v>
      </c>
      <c r="B5404" s="0" t="n">
        <v>13</v>
      </c>
      <c r="C5404" s="0" t="n">
        <v>7060</v>
      </c>
      <c r="E5404" s="0" t="n">
        <v>0</v>
      </c>
      <c r="F5404" s="55" t="s">
        <v>1373</v>
      </c>
      <c r="I5404" s="55" t="s">
        <v>185</v>
      </c>
      <c r="U5404" s="0" t="n">
        <v>356</v>
      </c>
      <c r="V5404" s="0" t="n">
        <v>0</v>
      </c>
      <c r="X5404" s="55" t="n">
        <f aca="false">IF(I5404="Male",0,1)</f>
        <v>1</v>
      </c>
      <c r="Y5404" s="55" t="n">
        <f aca="false">IF(OR(I5404="DNB",I5404="Dry DNB"),1,0)</f>
        <v>0</v>
      </c>
      <c r="Z5404" s="0" t="str">
        <f aca="false">IF(ISNUMBER(W5404),A5404-W5404,"")</f>
        <v/>
      </c>
      <c r="AA5404" s="55" t="n">
        <f aca="false">MATCH(A5404,DATAS,0)</f>
        <v>1</v>
      </c>
      <c r="AB5404" s="55" t="n">
        <f aca="false">IF(AND(E5404&gt;0,OR(AND(B5404&gt;=1,B5404&lt;=6),B5404=10)),1,0)</f>
        <v>0</v>
      </c>
      <c r="AC5404" s="55" t="n">
        <f aca="false">IF(AND(E5404&gt;0,B5404=10),1,0)</f>
        <v>0</v>
      </c>
      <c r="AD5404" s="0" t="str">
        <f aca="false">IF(AND(C5403=C5404,AA5403=AA5404-1),AB5403,"")</f>
        <v/>
      </c>
      <c r="AE5404" s="0" t="str">
        <f aca="false">IF(AND(C5403=C5404,AA5403=AA5404-1),AC5403,"")</f>
        <v/>
      </c>
      <c r="AF5404" s="0" t="str">
        <f aca="false">IF(AA5404=1,"",IF(AND(AB5404=1,AD5404&lt;&gt;1),1,0))</f>
        <v/>
      </c>
      <c r="AG5404" s="0" t="str">
        <f aca="false">IF(AA5404=1,"",IF(AND(AC5404=1,AE5404&lt;&gt;1),1,0))</f>
        <v/>
      </c>
      <c r="AH5404" s="60" t="str">
        <f aca="false">IF(AND(E5404&gt;0,AA5404&lt;2,NOT(AND(C5405=C5404,AA5405=AA5404+1))),INDEX(DATAS,AA5404+1),"")</f>
        <v/>
      </c>
      <c r="AI5404" s="60" t="str">
        <f aca="false">IF(AND(AC5404=1,AA5404&lt;2),IF(AND(C5405=C5404,AA5405=AA5404+1),IF(AC5405=1,"",INDEX(DATAS,AA5404+1)),INDEX(DATAS,AA5404+1)),"")</f>
        <v/>
      </c>
    </row>
    <row r="5405" customFormat="false" ht="15" hidden="false" customHeight="false" outlineLevel="0" collapsed="false">
      <c r="A5405" s="60" t="n">
        <v>46310</v>
      </c>
      <c r="B5405" s="0" t="n">
        <v>13</v>
      </c>
      <c r="C5405" s="0" t="n">
        <v>7060</v>
      </c>
      <c r="E5405" s="0" t="n">
        <v>0</v>
      </c>
      <c r="F5405" s="55" t="s">
        <v>1373</v>
      </c>
      <c r="I5405" s="55" t="s">
        <v>185</v>
      </c>
      <c r="U5405" s="0" t="n">
        <v>357</v>
      </c>
      <c r="V5405" s="0" t="n">
        <v>0</v>
      </c>
      <c r="X5405" s="55" t="n">
        <f aca="false">IF(I5405="Male",0,1)</f>
        <v>1</v>
      </c>
      <c r="Y5405" s="55" t="n">
        <f aca="false">IF(OR(I5405="DNB",I5405="Dry DNB"),1,0)</f>
        <v>0</v>
      </c>
      <c r="Z5405" s="0" t="str">
        <f aca="false">IF(ISNUMBER(W5405),A5405-W5405,"")</f>
        <v/>
      </c>
      <c r="AA5405" s="55" t="n">
        <f aca="false">MATCH(A5405,DATAS,0)</f>
        <v>2</v>
      </c>
      <c r="AB5405" s="55" t="n">
        <f aca="false">IF(AND(E5405&gt;0,OR(AND(B5405&gt;=1,B5405&lt;=6),B5405=10)),1,0)</f>
        <v>0</v>
      </c>
      <c r="AC5405" s="55" t="n">
        <f aca="false">IF(AND(E5405&gt;0,B5405=10),1,0)</f>
        <v>0</v>
      </c>
      <c r="AD5405" s="55" t="n">
        <f aca="false">IF(AND(C5404=C5405,AA5404=AA5405-1),AB5404,"")</f>
        <v>0</v>
      </c>
      <c r="AE5405" s="55" t="n">
        <f aca="false">IF(AND(C5404=C5405,AA5404=AA5405-1),AC5404,"")</f>
        <v>0</v>
      </c>
      <c r="AF5405" s="55" t="n">
        <f aca="false">IF(AA5405=1,"",IF(AND(AB5405=1,AD5405&lt;&gt;1),1,0))</f>
        <v>0</v>
      </c>
      <c r="AG5405" s="55" t="n">
        <f aca="false">IF(AA5405=1,"",IF(AND(AC5405=1,AE5405&lt;&gt;1),1,0))</f>
        <v>0</v>
      </c>
      <c r="AH5405" s="60" t="str">
        <f aca="false">IF(AND(E5405&gt;0,AA5405&lt;2,NOT(AND(C5406=C5405,AA5406=AA5405+1))),INDEX(DATAS,AA5405+1),"")</f>
        <v/>
      </c>
      <c r="AI5405" s="60" t="str">
        <f aca="false">IF(AND(AC5405=1,AA5405&lt;2),IF(AND(C5406=C5405,AA5406=AA5405+1),IF(AC5406=1,"",INDEX(DATAS,AA5405+1)),INDEX(DATAS,AA5405+1)),"")</f>
        <v/>
      </c>
    </row>
    <row r="5406" customFormat="false" ht="15" hidden="false" customHeight="false" outlineLevel="0" collapsed="false">
      <c r="A5406" s="60" t="n">
        <v>46309</v>
      </c>
      <c r="B5406" s="0" t="n">
        <v>13</v>
      </c>
      <c r="C5406" s="0" t="n">
        <v>7061</v>
      </c>
      <c r="E5406" s="0" t="n">
        <v>0</v>
      </c>
      <c r="F5406" s="55" t="s">
        <v>1373</v>
      </c>
      <c r="I5406" s="55" t="s">
        <v>185</v>
      </c>
      <c r="U5406" s="0" t="n">
        <v>356</v>
      </c>
      <c r="V5406" s="0" t="n">
        <v>0</v>
      </c>
      <c r="X5406" s="55" t="n">
        <f aca="false">IF(I5406="Male",0,1)</f>
        <v>1</v>
      </c>
      <c r="Y5406" s="55" t="n">
        <f aca="false">IF(OR(I5406="DNB",I5406="Dry DNB"),1,0)</f>
        <v>0</v>
      </c>
      <c r="Z5406" s="0" t="str">
        <f aca="false">IF(ISNUMBER(W5406),A5406-W5406,"")</f>
        <v/>
      </c>
      <c r="AA5406" s="55" t="n">
        <f aca="false">MATCH(A5406,DATAS,0)</f>
        <v>1</v>
      </c>
      <c r="AB5406" s="55" t="n">
        <f aca="false">IF(AND(E5406&gt;0,OR(AND(B5406&gt;=1,B5406&lt;=6),B5406=10)),1,0)</f>
        <v>0</v>
      </c>
      <c r="AC5406" s="55" t="n">
        <f aca="false">IF(AND(E5406&gt;0,B5406=10),1,0)</f>
        <v>0</v>
      </c>
      <c r="AD5406" s="0" t="str">
        <f aca="false">IF(AND(C5405=C5406,AA5405=AA5406-1),AB5405,"")</f>
        <v/>
      </c>
      <c r="AE5406" s="0" t="str">
        <f aca="false">IF(AND(C5405=C5406,AA5405=AA5406-1),AC5405,"")</f>
        <v/>
      </c>
      <c r="AF5406" s="0" t="str">
        <f aca="false">IF(AA5406=1,"",IF(AND(AB5406=1,AD5406&lt;&gt;1),1,0))</f>
        <v/>
      </c>
      <c r="AG5406" s="0" t="str">
        <f aca="false">IF(AA5406=1,"",IF(AND(AC5406=1,AE5406&lt;&gt;1),1,0))</f>
        <v/>
      </c>
      <c r="AH5406" s="60" t="str">
        <f aca="false">IF(AND(E5406&gt;0,AA5406&lt;2,NOT(AND(C5407=C5406,AA5407=AA5406+1))),INDEX(DATAS,AA5406+1),"")</f>
        <v/>
      </c>
      <c r="AI5406" s="60" t="str">
        <f aca="false">IF(AND(AC5406=1,AA5406&lt;2),IF(AND(C5407=C5406,AA5407=AA5406+1),IF(AC5407=1,"",INDEX(DATAS,AA5406+1)),INDEX(DATAS,AA5406+1)),"")</f>
        <v/>
      </c>
    </row>
    <row r="5407" customFormat="false" ht="15" hidden="false" customHeight="false" outlineLevel="0" collapsed="false">
      <c r="A5407" s="60" t="n">
        <v>46310</v>
      </c>
      <c r="B5407" s="0" t="n">
        <v>13</v>
      </c>
      <c r="C5407" s="0" t="n">
        <v>7061</v>
      </c>
      <c r="E5407" s="0" t="n">
        <v>0</v>
      </c>
      <c r="F5407" s="55" t="s">
        <v>1373</v>
      </c>
      <c r="I5407" s="55" t="s">
        <v>185</v>
      </c>
      <c r="U5407" s="0" t="n">
        <v>357</v>
      </c>
      <c r="V5407" s="0" t="n">
        <v>0</v>
      </c>
      <c r="X5407" s="55" t="n">
        <f aca="false">IF(I5407="Male",0,1)</f>
        <v>1</v>
      </c>
      <c r="Y5407" s="55" t="n">
        <f aca="false">IF(OR(I5407="DNB",I5407="Dry DNB"),1,0)</f>
        <v>0</v>
      </c>
      <c r="Z5407" s="0" t="str">
        <f aca="false">IF(ISNUMBER(W5407),A5407-W5407,"")</f>
        <v/>
      </c>
      <c r="AA5407" s="55" t="n">
        <f aca="false">MATCH(A5407,DATAS,0)</f>
        <v>2</v>
      </c>
      <c r="AB5407" s="55" t="n">
        <f aca="false">IF(AND(E5407&gt;0,OR(AND(B5407&gt;=1,B5407&lt;=6),B5407=10)),1,0)</f>
        <v>0</v>
      </c>
      <c r="AC5407" s="55" t="n">
        <f aca="false">IF(AND(E5407&gt;0,B5407=10),1,0)</f>
        <v>0</v>
      </c>
      <c r="AD5407" s="55" t="n">
        <f aca="false">IF(AND(C5406=C5407,AA5406=AA5407-1),AB5406,"")</f>
        <v>0</v>
      </c>
      <c r="AE5407" s="55" t="n">
        <f aca="false">IF(AND(C5406=C5407,AA5406=AA5407-1),AC5406,"")</f>
        <v>0</v>
      </c>
      <c r="AF5407" s="55" t="n">
        <f aca="false">IF(AA5407=1,"",IF(AND(AB5407=1,AD5407&lt;&gt;1),1,0))</f>
        <v>0</v>
      </c>
      <c r="AG5407" s="55" t="n">
        <f aca="false">IF(AA5407=1,"",IF(AND(AC5407=1,AE5407&lt;&gt;1),1,0))</f>
        <v>0</v>
      </c>
      <c r="AH5407" s="60" t="str">
        <f aca="false">IF(AND(E5407&gt;0,AA5407&lt;2,NOT(AND(C5408=C5407,AA5408=AA5407+1))),INDEX(DATAS,AA5407+1),"")</f>
        <v/>
      </c>
      <c r="AI5407" s="60" t="str">
        <f aca="false">IF(AND(AC5407=1,AA5407&lt;2),IF(AND(C5408=C5407,AA5408=AA5407+1),IF(AC5408=1,"",INDEX(DATAS,AA5407+1)),INDEX(DATAS,AA5407+1)),"")</f>
        <v/>
      </c>
    </row>
    <row r="5408" customFormat="false" ht="15" hidden="false" customHeight="false" outlineLevel="0" collapsed="false">
      <c r="A5408" s="60" t="n">
        <v>46309</v>
      </c>
      <c r="B5408" s="0" t="n">
        <v>13</v>
      </c>
      <c r="C5408" s="0" t="n">
        <v>7062</v>
      </c>
      <c r="E5408" s="0" t="n">
        <v>0</v>
      </c>
      <c r="F5408" s="55" t="s">
        <v>1373</v>
      </c>
      <c r="I5408" s="55" t="s">
        <v>185</v>
      </c>
      <c r="U5408" s="0" t="n">
        <v>356</v>
      </c>
      <c r="V5408" s="0" t="n">
        <v>0</v>
      </c>
      <c r="X5408" s="55" t="n">
        <f aca="false">IF(I5408="Male",0,1)</f>
        <v>1</v>
      </c>
      <c r="Y5408" s="55" t="n">
        <f aca="false">IF(OR(I5408="DNB",I5408="Dry DNB"),1,0)</f>
        <v>0</v>
      </c>
      <c r="Z5408" s="0" t="str">
        <f aca="false">IF(ISNUMBER(W5408),A5408-W5408,"")</f>
        <v/>
      </c>
      <c r="AA5408" s="55" t="n">
        <f aca="false">MATCH(A5408,DATAS,0)</f>
        <v>1</v>
      </c>
      <c r="AB5408" s="55" t="n">
        <f aca="false">IF(AND(E5408&gt;0,OR(AND(B5408&gt;=1,B5408&lt;=6),B5408=10)),1,0)</f>
        <v>0</v>
      </c>
      <c r="AC5408" s="55" t="n">
        <f aca="false">IF(AND(E5408&gt;0,B5408=10),1,0)</f>
        <v>0</v>
      </c>
      <c r="AD5408" s="0" t="str">
        <f aca="false">IF(AND(C5407=C5408,AA5407=AA5408-1),AB5407,"")</f>
        <v/>
      </c>
      <c r="AE5408" s="0" t="str">
        <f aca="false">IF(AND(C5407=C5408,AA5407=AA5408-1),AC5407,"")</f>
        <v/>
      </c>
      <c r="AF5408" s="0" t="str">
        <f aca="false">IF(AA5408=1,"",IF(AND(AB5408=1,AD5408&lt;&gt;1),1,0))</f>
        <v/>
      </c>
      <c r="AG5408" s="0" t="str">
        <f aca="false">IF(AA5408=1,"",IF(AND(AC5408=1,AE5408&lt;&gt;1),1,0))</f>
        <v/>
      </c>
      <c r="AH5408" s="60" t="str">
        <f aca="false">IF(AND(E5408&gt;0,AA5408&lt;2,NOT(AND(C5409=C5408,AA5409=AA5408+1))),INDEX(DATAS,AA5408+1),"")</f>
        <v/>
      </c>
      <c r="AI5408" s="60" t="str">
        <f aca="false">IF(AND(AC5408=1,AA5408&lt;2),IF(AND(C5409=C5408,AA5409=AA5408+1),IF(AC5409=1,"",INDEX(DATAS,AA5408+1)),INDEX(DATAS,AA5408+1)),"")</f>
        <v/>
      </c>
    </row>
    <row r="5409" customFormat="false" ht="15" hidden="false" customHeight="false" outlineLevel="0" collapsed="false">
      <c r="A5409" s="60" t="n">
        <v>46310</v>
      </c>
      <c r="B5409" s="0" t="n">
        <v>13</v>
      </c>
      <c r="C5409" s="0" t="n">
        <v>7062</v>
      </c>
      <c r="E5409" s="0" t="n">
        <v>0</v>
      </c>
      <c r="F5409" s="55" t="s">
        <v>1373</v>
      </c>
      <c r="I5409" s="55" t="s">
        <v>185</v>
      </c>
      <c r="U5409" s="0" t="n">
        <v>357</v>
      </c>
      <c r="V5409" s="0" t="n">
        <v>0</v>
      </c>
      <c r="X5409" s="55" t="n">
        <f aca="false">IF(I5409="Male",0,1)</f>
        <v>1</v>
      </c>
      <c r="Y5409" s="55" t="n">
        <f aca="false">IF(OR(I5409="DNB",I5409="Dry DNB"),1,0)</f>
        <v>0</v>
      </c>
      <c r="Z5409" s="0" t="str">
        <f aca="false">IF(ISNUMBER(W5409),A5409-W5409,"")</f>
        <v/>
      </c>
      <c r="AA5409" s="55" t="n">
        <f aca="false">MATCH(A5409,DATAS,0)</f>
        <v>2</v>
      </c>
      <c r="AB5409" s="55" t="n">
        <f aca="false">IF(AND(E5409&gt;0,OR(AND(B5409&gt;=1,B5409&lt;=6),B5409=10)),1,0)</f>
        <v>0</v>
      </c>
      <c r="AC5409" s="55" t="n">
        <f aca="false">IF(AND(E5409&gt;0,B5409=10),1,0)</f>
        <v>0</v>
      </c>
      <c r="AD5409" s="55" t="n">
        <f aca="false">IF(AND(C5408=C5409,AA5408=AA5409-1),AB5408,"")</f>
        <v>0</v>
      </c>
      <c r="AE5409" s="55" t="n">
        <f aca="false">IF(AND(C5408=C5409,AA5408=AA5409-1),AC5408,"")</f>
        <v>0</v>
      </c>
      <c r="AF5409" s="55" t="n">
        <f aca="false">IF(AA5409=1,"",IF(AND(AB5409=1,AD5409&lt;&gt;1),1,0))</f>
        <v>0</v>
      </c>
      <c r="AG5409" s="55" t="n">
        <f aca="false">IF(AA5409=1,"",IF(AND(AC5409=1,AE5409&lt;&gt;1),1,0))</f>
        <v>0</v>
      </c>
      <c r="AH5409" s="60" t="str">
        <f aca="false">IF(AND(E5409&gt;0,AA5409&lt;2,NOT(AND(C5410=C5409,AA5410=AA5409+1))),INDEX(DATAS,AA5409+1),"")</f>
        <v/>
      </c>
      <c r="AI5409" s="60" t="str">
        <f aca="false">IF(AND(AC5409=1,AA5409&lt;2),IF(AND(C5410=C5409,AA5410=AA5409+1),IF(AC5410=1,"",INDEX(DATAS,AA5409+1)),INDEX(DATAS,AA5409+1)),"")</f>
        <v/>
      </c>
    </row>
    <row r="5410" customFormat="false" ht="15" hidden="false" customHeight="false" outlineLevel="0" collapsed="false">
      <c r="A5410" s="60" t="n">
        <v>46309</v>
      </c>
      <c r="B5410" s="0" t="n">
        <v>13</v>
      </c>
      <c r="C5410" s="0" t="n">
        <v>7063</v>
      </c>
      <c r="E5410" s="0" t="n">
        <v>0</v>
      </c>
      <c r="F5410" s="55" t="s">
        <v>1374</v>
      </c>
      <c r="I5410" s="55" t="s">
        <v>185</v>
      </c>
      <c r="U5410" s="0" t="n">
        <v>355</v>
      </c>
      <c r="V5410" s="0" t="n">
        <v>0</v>
      </c>
      <c r="X5410" s="55" t="n">
        <f aca="false">IF(I5410="Male",0,1)</f>
        <v>1</v>
      </c>
      <c r="Y5410" s="55" t="n">
        <f aca="false">IF(OR(I5410="DNB",I5410="Dry DNB"),1,0)</f>
        <v>0</v>
      </c>
      <c r="Z5410" s="0" t="str">
        <f aca="false">IF(ISNUMBER(W5410),A5410-W5410,"")</f>
        <v/>
      </c>
      <c r="AA5410" s="55" t="n">
        <f aca="false">MATCH(A5410,DATAS,0)</f>
        <v>1</v>
      </c>
      <c r="AB5410" s="55" t="n">
        <f aca="false">IF(AND(E5410&gt;0,OR(AND(B5410&gt;=1,B5410&lt;=6),B5410=10)),1,0)</f>
        <v>0</v>
      </c>
      <c r="AC5410" s="55" t="n">
        <f aca="false">IF(AND(E5410&gt;0,B5410=10),1,0)</f>
        <v>0</v>
      </c>
      <c r="AD5410" s="0" t="str">
        <f aca="false">IF(AND(C5409=C5410,AA5409=AA5410-1),AB5409,"")</f>
        <v/>
      </c>
      <c r="AE5410" s="0" t="str">
        <f aca="false">IF(AND(C5409=C5410,AA5409=AA5410-1),AC5409,"")</f>
        <v/>
      </c>
      <c r="AF5410" s="0" t="str">
        <f aca="false">IF(AA5410=1,"",IF(AND(AB5410=1,AD5410&lt;&gt;1),1,0))</f>
        <v/>
      </c>
      <c r="AG5410" s="0" t="str">
        <f aca="false">IF(AA5410=1,"",IF(AND(AC5410=1,AE5410&lt;&gt;1),1,0))</f>
        <v/>
      </c>
      <c r="AH5410" s="60" t="str">
        <f aca="false">IF(AND(E5410&gt;0,AA5410&lt;2,NOT(AND(C5411=C5410,AA5411=AA5410+1))),INDEX(DATAS,AA5410+1),"")</f>
        <v/>
      </c>
      <c r="AI5410" s="60" t="str">
        <f aca="false">IF(AND(AC5410=1,AA5410&lt;2),IF(AND(C5411=C5410,AA5411=AA5410+1),IF(AC5411=1,"",INDEX(DATAS,AA5410+1)),INDEX(DATAS,AA5410+1)),"")</f>
        <v/>
      </c>
    </row>
    <row r="5411" customFormat="false" ht="15" hidden="false" customHeight="false" outlineLevel="0" collapsed="false">
      <c r="A5411" s="60" t="n">
        <v>46310</v>
      </c>
      <c r="B5411" s="0" t="n">
        <v>13</v>
      </c>
      <c r="C5411" s="0" t="n">
        <v>7063</v>
      </c>
      <c r="E5411" s="0" t="n">
        <v>0</v>
      </c>
      <c r="F5411" s="55" t="s">
        <v>1374</v>
      </c>
      <c r="I5411" s="55" t="s">
        <v>185</v>
      </c>
      <c r="U5411" s="0" t="n">
        <v>356</v>
      </c>
      <c r="V5411" s="0" t="n">
        <v>0</v>
      </c>
      <c r="X5411" s="55" t="n">
        <f aca="false">IF(I5411="Male",0,1)</f>
        <v>1</v>
      </c>
      <c r="Y5411" s="55" t="n">
        <f aca="false">IF(OR(I5411="DNB",I5411="Dry DNB"),1,0)</f>
        <v>0</v>
      </c>
      <c r="Z5411" s="0" t="str">
        <f aca="false">IF(ISNUMBER(W5411),A5411-W5411,"")</f>
        <v/>
      </c>
      <c r="AA5411" s="55" t="n">
        <f aca="false">MATCH(A5411,DATAS,0)</f>
        <v>2</v>
      </c>
      <c r="AB5411" s="55" t="n">
        <f aca="false">IF(AND(E5411&gt;0,OR(AND(B5411&gt;=1,B5411&lt;=6),B5411=10)),1,0)</f>
        <v>0</v>
      </c>
      <c r="AC5411" s="55" t="n">
        <f aca="false">IF(AND(E5411&gt;0,B5411=10),1,0)</f>
        <v>0</v>
      </c>
      <c r="AD5411" s="55" t="n">
        <f aca="false">IF(AND(C5410=C5411,AA5410=AA5411-1),AB5410,"")</f>
        <v>0</v>
      </c>
      <c r="AE5411" s="55" t="n">
        <f aca="false">IF(AND(C5410=C5411,AA5410=AA5411-1),AC5410,"")</f>
        <v>0</v>
      </c>
      <c r="AF5411" s="55" t="n">
        <f aca="false">IF(AA5411=1,"",IF(AND(AB5411=1,AD5411&lt;&gt;1),1,0))</f>
        <v>0</v>
      </c>
      <c r="AG5411" s="55" t="n">
        <f aca="false">IF(AA5411=1,"",IF(AND(AC5411=1,AE5411&lt;&gt;1),1,0))</f>
        <v>0</v>
      </c>
      <c r="AH5411" s="60" t="str">
        <f aca="false">IF(AND(E5411&gt;0,AA5411&lt;2,NOT(AND(C5412=C5411,AA5412=AA5411+1))),INDEX(DATAS,AA5411+1),"")</f>
        <v/>
      </c>
      <c r="AI5411" s="60" t="str">
        <f aca="false">IF(AND(AC5411=1,AA5411&lt;2),IF(AND(C5412=C5411,AA5412=AA5411+1),IF(AC5412=1,"",INDEX(DATAS,AA5411+1)),INDEX(DATAS,AA5411+1)),"")</f>
        <v/>
      </c>
    </row>
    <row r="5412" customFormat="false" ht="15" hidden="false" customHeight="false" outlineLevel="0" collapsed="false">
      <c r="A5412" s="60" t="n">
        <v>46309</v>
      </c>
      <c r="B5412" s="0" t="n">
        <v>13</v>
      </c>
      <c r="C5412" s="0" t="n">
        <v>7064</v>
      </c>
      <c r="E5412" s="0" t="n">
        <v>0</v>
      </c>
      <c r="F5412" s="55" t="s">
        <v>1375</v>
      </c>
      <c r="I5412" s="55" t="s">
        <v>185</v>
      </c>
      <c r="U5412" s="0" t="n">
        <v>354</v>
      </c>
      <c r="V5412" s="0" t="n">
        <v>0</v>
      </c>
      <c r="X5412" s="55" t="n">
        <f aca="false">IF(I5412="Male",0,1)</f>
        <v>1</v>
      </c>
      <c r="Y5412" s="55" t="n">
        <f aca="false">IF(OR(I5412="DNB",I5412="Dry DNB"),1,0)</f>
        <v>0</v>
      </c>
      <c r="Z5412" s="0" t="str">
        <f aca="false">IF(ISNUMBER(W5412),A5412-W5412,"")</f>
        <v/>
      </c>
      <c r="AA5412" s="55" t="n">
        <f aca="false">MATCH(A5412,DATAS,0)</f>
        <v>1</v>
      </c>
      <c r="AB5412" s="55" t="n">
        <f aca="false">IF(AND(E5412&gt;0,OR(AND(B5412&gt;=1,B5412&lt;=6),B5412=10)),1,0)</f>
        <v>0</v>
      </c>
      <c r="AC5412" s="55" t="n">
        <f aca="false">IF(AND(E5412&gt;0,B5412=10),1,0)</f>
        <v>0</v>
      </c>
      <c r="AD5412" s="0" t="str">
        <f aca="false">IF(AND(C5411=C5412,AA5411=AA5412-1),AB5411,"")</f>
        <v/>
      </c>
      <c r="AE5412" s="0" t="str">
        <f aca="false">IF(AND(C5411=C5412,AA5411=AA5412-1),AC5411,"")</f>
        <v/>
      </c>
      <c r="AF5412" s="0" t="str">
        <f aca="false">IF(AA5412=1,"",IF(AND(AB5412=1,AD5412&lt;&gt;1),1,0))</f>
        <v/>
      </c>
      <c r="AG5412" s="0" t="str">
        <f aca="false">IF(AA5412=1,"",IF(AND(AC5412=1,AE5412&lt;&gt;1),1,0))</f>
        <v/>
      </c>
      <c r="AH5412" s="60" t="str">
        <f aca="false">IF(AND(E5412&gt;0,AA5412&lt;2,NOT(AND(C5413=C5412,AA5413=AA5412+1))),INDEX(DATAS,AA5412+1),"")</f>
        <v/>
      </c>
      <c r="AI5412" s="60" t="str">
        <f aca="false">IF(AND(AC5412=1,AA5412&lt;2),IF(AND(C5413=C5412,AA5413=AA5412+1),IF(AC5413=1,"",INDEX(DATAS,AA5412+1)),INDEX(DATAS,AA5412+1)),"")</f>
        <v/>
      </c>
    </row>
    <row r="5413" customFormat="false" ht="15" hidden="false" customHeight="false" outlineLevel="0" collapsed="false">
      <c r="A5413" s="60" t="n">
        <v>46310</v>
      </c>
      <c r="B5413" s="0" t="n">
        <v>13</v>
      </c>
      <c r="C5413" s="0" t="n">
        <v>7064</v>
      </c>
      <c r="E5413" s="0" t="n">
        <v>0</v>
      </c>
      <c r="F5413" s="55" t="s">
        <v>1375</v>
      </c>
      <c r="I5413" s="55" t="s">
        <v>185</v>
      </c>
      <c r="U5413" s="0" t="n">
        <v>355</v>
      </c>
      <c r="V5413" s="0" t="n">
        <v>0</v>
      </c>
      <c r="X5413" s="55" t="n">
        <f aca="false">IF(I5413="Male",0,1)</f>
        <v>1</v>
      </c>
      <c r="Y5413" s="55" t="n">
        <f aca="false">IF(OR(I5413="DNB",I5413="Dry DNB"),1,0)</f>
        <v>0</v>
      </c>
      <c r="Z5413" s="0" t="str">
        <f aca="false">IF(ISNUMBER(W5413),A5413-W5413,"")</f>
        <v/>
      </c>
      <c r="AA5413" s="55" t="n">
        <f aca="false">MATCH(A5413,DATAS,0)</f>
        <v>2</v>
      </c>
      <c r="AB5413" s="55" t="n">
        <f aca="false">IF(AND(E5413&gt;0,OR(AND(B5413&gt;=1,B5413&lt;=6),B5413=10)),1,0)</f>
        <v>0</v>
      </c>
      <c r="AC5413" s="55" t="n">
        <f aca="false">IF(AND(E5413&gt;0,B5413=10),1,0)</f>
        <v>0</v>
      </c>
      <c r="AD5413" s="55" t="n">
        <f aca="false">IF(AND(C5412=C5413,AA5412=AA5413-1),AB5412,"")</f>
        <v>0</v>
      </c>
      <c r="AE5413" s="55" t="n">
        <f aca="false">IF(AND(C5412=C5413,AA5412=AA5413-1),AC5412,"")</f>
        <v>0</v>
      </c>
      <c r="AF5413" s="55" t="n">
        <f aca="false">IF(AA5413=1,"",IF(AND(AB5413=1,AD5413&lt;&gt;1),1,0))</f>
        <v>0</v>
      </c>
      <c r="AG5413" s="55" t="n">
        <f aca="false">IF(AA5413=1,"",IF(AND(AC5413=1,AE5413&lt;&gt;1),1,0))</f>
        <v>0</v>
      </c>
      <c r="AH5413" s="60" t="str">
        <f aca="false">IF(AND(E5413&gt;0,AA5413&lt;2,NOT(AND(C5414=C5413,AA5414=AA5413+1))),INDEX(DATAS,AA5413+1),"")</f>
        <v/>
      </c>
      <c r="AI5413" s="60" t="str">
        <f aca="false">IF(AND(AC5413=1,AA5413&lt;2),IF(AND(C5414=C5413,AA5414=AA5413+1),IF(AC5414=1,"",INDEX(DATAS,AA5413+1)),INDEX(DATAS,AA5413+1)),"")</f>
        <v/>
      </c>
    </row>
    <row r="5414" customFormat="false" ht="15" hidden="false" customHeight="false" outlineLevel="0" collapsed="false">
      <c r="A5414" s="60" t="n">
        <v>46309</v>
      </c>
      <c r="B5414" s="0" t="n">
        <v>13</v>
      </c>
      <c r="C5414" s="0" t="n">
        <v>7065</v>
      </c>
      <c r="E5414" s="0" t="n">
        <v>0</v>
      </c>
      <c r="F5414" s="55" t="s">
        <v>1375</v>
      </c>
      <c r="I5414" s="55" t="s">
        <v>185</v>
      </c>
      <c r="U5414" s="0" t="n">
        <v>354</v>
      </c>
      <c r="V5414" s="0" t="n">
        <v>0</v>
      </c>
      <c r="X5414" s="55" t="n">
        <f aca="false">IF(I5414="Male",0,1)</f>
        <v>1</v>
      </c>
      <c r="Y5414" s="55" t="n">
        <f aca="false">IF(OR(I5414="DNB",I5414="Dry DNB"),1,0)</f>
        <v>0</v>
      </c>
      <c r="Z5414" s="0" t="str">
        <f aca="false">IF(ISNUMBER(W5414),A5414-W5414,"")</f>
        <v/>
      </c>
      <c r="AA5414" s="55" t="n">
        <f aca="false">MATCH(A5414,DATAS,0)</f>
        <v>1</v>
      </c>
      <c r="AB5414" s="55" t="n">
        <f aca="false">IF(AND(E5414&gt;0,OR(AND(B5414&gt;=1,B5414&lt;=6),B5414=10)),1,0)</f>
        <v>0</v>
      </c>
      <c r="AC5414" s="55" t="n">
        <f aca="false">IF(AND(E5414&gt;0,B5414=10),1,0)</f>
        <v>0</v>
      </c>
      <c r="AD5414" s="0" t="str">
        <f aca="false">IF(AND(C5413=C5414,AA5413=AA5414-1),AB5413,"")</f>
        <v/>
      </c>
      <c r="AE5414" s="0" t="str">
        <f aca="false">IF(AND(C5413=C5414,AA5413=AA5414-1),AC5413,"")</f>
        <v/>
      </c>
      <c r="AF5414" s="0" t="str">
        <f aca="false">IF(AA5414=1,"",IF(AND(AB5414=1,AD5414&lt;&gt;1),1,0))</f>
        <v/>
      </c>
      <c r="AG5414" s="0" t="str">
        <f aca="false">IF(AA5414=1,"",IF(AND(AC5414=1,AE5414&lt;&gt;1),1,0))</f>
        <v/>
      </c>
      <c r="AH5414" s="60" t="str">
        <f aca="false">IF(AND(E5414&gt;0,AA5414&lt;2,NOT(AND(C5415=C5414,AA5415=AA5414+1))),INDEX(DATAS,AA5414+1),"")</f>
        <v/>
      </c>
      <c r="AI5414" s="60" t="str">
        <f aca="false">IF(AND(AC5414=1,AA5414&lt;2),IF(AND(C5415=C5414,AA5415=AA5414+1),IF(AC5415=1,"",INDEX(DATAS,AA5414+1)),INDEX(DATAS,AA5414+1)),"")</f>
        <v/>
      </c>
    </row>
    <row r="5415" customFormat="false" ht="15" hidden="false" customHeight="false" outlineLevel="0" collapsed="false">
      <c r="A5415" s="60" t="n">
        <v>46310</v>
      </c>
      <c r="B5415" s="0" t="n">
        <v>13</v>
      </c>
      <c r="C5415" s="0" t="n">
        <v>7065</v>
      </c>
      <c r="E5415" s="0" t="n">
        <v>0</v>
      </c>
      <c r="F5415" s="55" t="s">
        <v>1375</v>
      </c>
      <c r="I5415" s="55" t="s">
        <v>185</v>
      </c>
      <c r="U5415" s="0" t="n">
        <v>355</v>
      </c>
      <c r="V5415" s="0" t="n">
        <v>0</v>
      </c>
      <c r="X5415" s="55" t="n">
        <f aca="false">IF(I5415="Male",0,1)</f>
        <v>1</v>
      </c>
      <c r="Y5415" s="55" t="n">
        <f aca="false">IF(OR(I5415="DNB",I5415="Dry DNB"),1,0)</f>
        <v>0</v>
      </c>
      <c r="Z5415" s="0" t="str">
        <f aca="false">IF(ISNUMBER(W5415),A5415-W5415,"")</f>
        <v/>
      </c>
      <c r="AA5415" s="55" t="n">
        <f aca="false">MATCH(A5415,DATAS,0)</f>
        <v>2</v>
      </c>
      <c r="AB5415" s="55" t="n">
        <f aca="false">IF(AND(E5415&gt;0,OR(AND(B5415&gt;=1,B5415&lt;=6),B5415=10)),1,0)</f>
        <v>0</v>
      </c>
      <c r="AC5415" s="55" t="n">
        <f aca="false">IF(AND(E5415&gt;0,B5415=10),1,0)</f>
        <v>0</v>
      </c>
      <c r="AD5415" s="55" t="n">
        <f aca="false">IF(AND(C5414=C5415,AA5414=AA5415-1),AB5414,"")</f>
        <v>0</v>
      </c>
      <c r="AE5415" s="55" t="n">
        <f aca="false">IF(AND(C5414=C5415,AA5414=AA5415-1),AC5414,"")</f>
        <v>0</v>
      </c>
      <c r="AF5415" s="55" t="n">
        <f aca="false">IF(AA5415=1,"",IF(AND(AB5415=1,AD5415&lt;&gt;1),1,0))</f>
        <v>0</v>
      </c>
      <c r="AG5415" s="55" t="n">
        <f aca="false">IF(AA5415=1,"",IF(AND(AC5415=1,AE5415&lt;&gt;1),1,0))</f>
        <v>0</v>
      </c>
      <c r="AH5415" s="60" t="str">
        <f aca="false">IF(AND(E5415&gt;0,AA5415&lt;2,NOT(AND(C5416=C5415,AA5416=AA5415+1))),INDEX(DATAS,AA5415+1),"")</f>
        <v/>
      </c>
      <c r="AI5415" s="60" t="str">
        <f aca="false">IF(AND(AC5415=1,AA5415&lt;2),IF(AND(C5416=C5415,AA5416=AA5415+1),IF(AC5416=1,"",INDEX(DATAS,AA5415+1)),INDEX(DATAS,AA5415+1)),"")</f>
        <v/>
      </c>
    </row>
    <row r="5416" customFormat="false" ht="15" hidden="false" customHeight="false" outlineLevel="0" collapsed="false">
      <c r="A5416" s="60" t="n">
        <v>46309</v>
      </c>
      <c r="B5416" s="0" t="n">
        <v>13</v>
      </c>
      <c r="C5416" s="0" t="n">
        <v>7066</v>
      </c>
      <c r="E5416" s="0" t="n">
        <v>0</v>
      </c>
      <c r="F5416" s="55" t="s">
        <v>1375</v>
      </c>
      <c r="I5416" s="55" t="s">
        <v>185</v>
      </c>
      <c r="U5416" s="0" t="n">
        <v>354</v>
      </c>
      <c r="V5416" s="0" t="n">
        <v>0</v>
      </c>
      <c r="X5416" s="55" t="n">
        <f aca="false">IF(I5416="Male",0,1)</f>
        <v>1</v>
      </c>
      <c r="Y5416" s="55" t="n">
        <f aca="false">IF(OR(I5416="DNB",I5416="Dry DNB"),1,0)</f>
        <v>0</v>
      </c>
      <c r="Z5416" s="0" t="str">
        <f aca="false">IF(ISNUMBER(W5416),A5416-W5416,"")</f>
        <v/>
      </c>
      <c r="AA5416" s="55" t="n">
        <f aca="false">MATCH(A5416,DATAS,0)</f>
        <v>1</v>
      </c>
      <c r="AB5416" s="55" t="n">
        <f aca="false">IF(AND(E5416&gt;0,OR(AND(B5416&gt;=1,B5416&lt;=6),B5416=10)),1,0)</f>
        <v>0</v>
      </c>
      <c r="AC5416" s="55" t="n">
        <f aca="false">IF(AND(E5416&gt;0,B5416=10),1,0)</f>
        <v>0</v>
      </c>
      <c r="AD5416" s="0" t="str">
        <f aca="false">IF(AND(C5415=C5416,AA5415=AA5416-1),AB5415,"")</f>
        <v/>
      </c>
      <c r="AE5416" s="0" t="str">
        <f aca="false">IF(AND(C5415=C5416,AA5415=AA5416-1),AC5415,"")</f>
        <v/>
      </c>
      <c r="AF5416" s="0" t="str">
        <f aca="false">IF(AA5416=1,"",IF(AND(AB5416=1,AD5416&lt;&gt;1),1,0))</f>
        <v/>
      </c>
      <c r="AG5416" s="0" t="str">
        <f aca="false">IF(AA5416=1,"",IF(AND(AC5416=1,AE5416&lt;&gt;1),1,0))</f>
        <v/>
      </c>
      <c r="AH5416" s="60" t="str">
        <f aca="false">IF(AND(E5416&gt;0,AA5416&lt;2,NOT(AND(C5417=C5416,AA5417=AA5416+1))),INDEX(DATAS,AA5416+1),"")</f>
        <v/>
      </c>
      <c r="AI5416" s="60" t="str">
        <f aca="false">IF(AND(AC5416=1,AA5416&lt;2),IF(AND(C5417=C5416,AA5417=AA5416+1),IF(AC5417=1,"",INDEX(DATAS,AA5416+1)),INDEX(DATAS,AA5416+1)),"")</f>
        <v/>
      </c>
    </row>
    <row r="5417" customFormat="false" ht="15" hidden="false" customHeight="false" outlineLevel="0" collapsed="false">
      <c r="A5417" s="60" t="n">
        <v>46310</v>
      </c>
      <c r="B5417" s="0" t="n">
        <v>13</v>
      </c>
      <c r="C5417" s="0" t="n">
        <v>7066</v>
      </c>
      <c r="E5417" s="0" t="n">
        <v>0</v>
      </c>
      <c r="F5417" s="55" t="s">
        <v>1375</v>
      </c>
      <c r="I5417" s="55" t="s">
        <v>185</v>
      </c>
      <c r="U5417" s="0" t="n">
        <v>355</v>
      </c>
      <c r="V5417" s="0" t="n">
        <v>0</v>
      </c>
      <c r="X5417" s="55" t="n">
        <f aca="false">IF(I5417="Male",0,1)</f>
        <v>1</v>
      </c>
      <c r="Y5417" s="55" t="n">
        <f aca="false">IF(OR(I5417="DNB",I5417="Dry DNB"),1,0)</f>
        <v>0</v>
      </c>
      <c r="Z5417" s="0" t="str">
        <f aca="false">IF(ISNUMBER(W5417),A5417-W5417,"")</f>
        <v/>
      </c>
      <c r="AA5417" s="55" t="n">
        <f aca="false">MATCH(A5417,DATAS,0)</f>
        <v>2</v>
      </c>
      <c r="AB5417" s="55" t="n">
        <f aca="false">IF(AND(E5417&gt;0,OR(AND(B5417&gt;=1,B5417&lt;=6),B5417=10)),1,0)</f>
        <v>0</v>
      </c>
      <c r="AC5417" s="55" t="n">
        <f aca="false">IF(AND(E5417&gt;0,B5417=10),1,0)</f>
        <v>0</v>
      </c>
      <c r="AD5417" s="55" t="n">
        <f aca="false">IF(AND(C5416=C5417,AA5416=AA5417-1),AB5416,"")</f>
        <v>0</v>
      </c>
      <c r="AE5417" s="55" t="n">
        <f aca="false">IF(AND(C5416=C5417,AA5416=AA5417-1),AC5416,"")</f>
        <v>0</v>
      </c>
      <c r="AF5417" s="55" t="n">
        <f aca="false">IF(AA5417=1,"",IF(AND(AB5417=1,AD5417&lt;&gt;1),1,0))</f>
        <v>0</v>
      </c>
      <c r="AG5417" s="55" t="n">
        <f aca="false">IF(AA5417=1,"",IF(AND(AC5417=1,AE5417&lt;&gt;1),1,0))</f>
        <v>0</v>
      </c>
      <c r="AH5417" s="60" t="str">
        <f aca="false">IF(AND(E5417&gt;0,AA5417&lt;2,NOT(AND(C5418=C5417,AA5418=AA5417+1))),INDEX(DATAS,AA5417+1),"")</f>
        <v/>
      </c>
      <c r="AI5417" s="60" t="str">
        <f aca="false">IF(AND(AC5417=1,AA5417&lt;2),IF(AND(C5418=C5417,AA5418=AA5417+1),IF(AC5418=1,"",INDEX(DATAS,AA5417+1)),INDEX(DATAS,AA5417+1)),"")</f>
        <v/>
      </c>
    </row>
    <row r="5418" customFormat="false" ht="15" hidden="false" customHeight="false" outlineLevel="0" collapsed="false">
      <c r="A5418" s="60" t="n">
        <v>46309</v>
      </c>
      <c r="B5418" s="0" t="n">
        <v>13</v>
      </c>
      <c r="C5418" s="0" t="n">
        <v>7067</v>
      </c>
      <c r="E5418" s="0" t="n">
        <v>0</v>
      </c>
      <c r="F5418" s="55" t="s">
        <v>1375</v>
      </c>
      <c r="I5418" s="55" t="s">
        <v>185</v>
      </c>
      <c r="U5418" s="0" t="n">
        <v>354</v>
      </c>
      <c r="V5418" s="0" t="n">
        <v>0</v>
      </c>
      <c r="X5418" s="55" t="n">
        <f aca="false">IF(I5418="Male",0,1)</f>
        <v>1</v>
      </c>
      <c r="Y5418" s="55" t="n">
        <f aca="false">IF(OR(I5418="DNB",I5418="Dry DNB"),1,0)</f>
        <v>0</v>
      </c>
      <c r="Z5418" s="0" t="str">
        <f aca="false">IF(ISNUMBER(W5418),A5418-W5418,"")</f>
        <v/>
      </c>
      <c r="AA5418" s="55" t="n">
        <f aca="false">MATCH(A5418,DATAS,0)</f>
        <v>1</v>
      </c>
      <c r="AB5418" s="55" t="n">
        <f aca="false">IF(AND(E5418&gt;0,OR(AND(B5418&gt;=1,B5418&lt;=6),B5418=10)),1,0)</f>
        <v>0</v>
      </c>
      <c r="AC5418" s="55" t="n">
        <f aca="false">IF(AND(E5418&gt;0,B5418=10),1,0)</f>
        <v>0</v>
      </c>
      <c r="AD5418" s="0" t="str">
        <f aca="false">IF(AND(C5417=C5418,AA5417=AA5418-1),AB5417,"")</f>
        <v/>
      </c>
      <c r="AE5418" s="0" t="str">
        <f aca="false">IF(AND(C5417=C5418,AA5417=AA5418-1),AC5417,"")</f>
        <v/>
      </c>
      <c r="AF5418" s="0" t="str">
        <f aca="false">IF(AA5418=1,"",IF(AND(AB5418=1,AD5418&lt;&gt;1),1,0))</f>
        <v/>
      </c>
      <c r="AG5418" s="0" t="str">
        <f aca="false">IF(AA5418=1,"",IF(AND(AC5418=1,AE5418&lt;&gt;1),1,0))</f>
        <v/>
      </c>
      <c r="AH5418" s="60" t="str">
        <f aca="false">IF(AND(E5418&gt;0,AA5418&lt;2,NOT(AND(C5419=C5418,AA5419=AA5418+1))),INDEX(DATAS,AA5418+1),"")</f>
        <v/>
      </c>
      <c r="AI5418" s="60" t="str">
        <f aca="false">IF(AND(AC5418=1,AA5418&lt;2),IF(AND(C5419=C5418,AA5419=AA5418+1),IF(AC5419=1,"",INDEX(DATAS,AA5418+1)),INDEX(DATAS,AA5418+1)),"")</f>
        <v/>
      </c>
    </row>
    <row r="5419" customFormat="false" ht="15" hidden="false" customHeight="false" outlineLevel="0" collapsed="false">
      <c r="A5419" s="60" t="n">
        <v>46310</v>
      </c>
      <c r="B5419" s="0" t="n">
        <v>13</v>
      </c>
      <c r="C5419" s="0" t="n">
        <v>7067</v>
      </c>
      <c r="E5419" s="0" t="n">
        <v>0</v>
      </c>
      <c r="F5419" s="55" t="s">
        <v>1375</v>
      </c>
      <c r="I5419" s="55" t="s">
        <v>185</v>
      </c>
      <c r="U5419" s="0" t="n">
        <v>355</v>
      </c>
      <c r="V5419" s="0" t="n">
        <v>0</v>
      </c>
      <c r="X5419" s="55" t="n">
        <f aca="false">IF(I5419="Male",0,1)</f>
        <v>1</v>
      </c>
      <c r="Y5419" s="55" t="n">
        <f aca="false">IF(OR(I5419="DNB",I5419="Dry DNB"),1,0)</f>
        <v>0</v>
      </c>
      <c r="Z5419" s="0" t="str">
        <f aca="false">IF(ISNUMBER(W5419),A5419-W5419,"")</f>
        <v/>
      </c>
      <c r="AA5419" s="55" t="n">
        <f aca="false">MATCH(A5419,DATAS,0)</f>
        <v>2</v>
      </c>
      <c r="AB5419" s="55" t="n">
        <f aca="false">IF(AND(E5419&gt;0,OR(AND(B5419&gt;=1,B5419&lt;=6),B5419=10)),1,0)</f>
        <v>0</v>
      </c>
      <c r="AC5419" s="55" t="n">
        <f aca="false">IF(AND(E5419&gt;0,B5419=10),1,0)</f>
        <v>0</v>
      </c>
      <c r="AD5419" s="55" t="n">
        <f aca="false">IF(AND(C5418=C5419,AA5418=AA5419-1),AB5418,"")</f>
        <v>0</v>
      </c>
      <c r="AE5419" s="55" t="n">
        <f aca="false">IF(AND(C5418=C5419,AA5418=AA5419-1),AC5418,"")</f>
        <v>0</v>
      </c>
      <c r="AF5419" s="55" t="n">
        <f aca="false">IF(AA5419=1,"",IF(AND(AB5419=1,AD5419&lt;&gt;1),1,0))</f>
        <v>0</v>
      </c>
      <c r="AG5419" s="55" t="n">
        <f aca="false">IF(AA5419=1,"",IF(AND(AC5419=1,AE5419&lt;&gt;1),1,0))</f>
        <v>0</v>
      </c>
      <c r="AH5419" s="60" t="str">
        <f aca="false">IF(AND(E5419&gt;0,AA5419&lt;2,NOT(AND(C5420=C5419,AA5420=AA5419+1))),INDEX(DATAS,AA5419+1),"")</f>
        <v/>
      </c>
      <c r="AI5419" s="60" t="str">
        <f aca="false">IF(AND(AC5419=1,AA5419&lt;2),IF(AND(C5420=C5419,AA5420=AA5419+1),IF(AC5420=1,"",INDEX(DATAS,AA5419+1)),INDEX(DATAS,AA5419+1)),"")</f>
        <v/>
      </c>
    </row>
    <row r="5420" customFormat="false" ht="15" hidden="false" customHeight="false" outlineLevel="0" collapsed="false">
      <c r="A5420" s="60" t="n">
        <v>46309</v>
      </c>
      <c r="B5420" s="0" t="n">
        <v>13</v>
      </c>
      <c r="C5420" s="0" t="n">
        <v>7068</v>
      </c>
      <c r="E5420" s="0" t="n">
        <v>0</v>
      </c>
      <c r="F5420" s="55" t="s">
        <v>1376</v>
      </c>
      <c r="I5420" s="55" t="s">
        <v>185</v>
      </c>
      <c r="U5420" s="0" t="n">
        <v>353</v>
      </c>
      <c r="V5420" s="0" t="n">
        <v>0</v>
      </c>
      <c r="X5420" s="55" t="n">
        <f aca="false">IF(I5420="Male",0,1)</f>
        <v>1</v>
      </c>
      <c r="Y5420" s="55" t="n">
        <f aca="false">IF(OR(I5420="DNB",I5420="Dry DNB"),1,0)</f>
        <v>0</v>
      </c>
      <c r="Z5420" s="0" t="str">
        <f aca="false">IF(ISNUMBER(W5420),A5420-W5420,"")</f>
        <v/>
      </c>
      <c r="AA5420" s="55" t="n">
        <f aca="false">MATCH(A5420,DATAS,0)</f>
        <v>1</v>
      </c>
      <c r="AB5420" s="55" t="n">
        <f aca="false">IF(AND(E5420&gt;0,OR(AND(B5420&gt;=1,B5420&lt;=6),B5420=10)),1,0)</f>
        <v>0</v>
      </c>
      <c r="AC5420" s="55" t="n">
        <f aca="false">IF(AND(E5420&gt;0,B5420=10),1,0)</f>
        <v>0</v>
      </c>
      <c r="AD5420" s="0" t="str">
        <f aca="false">IF(AND(C5419=C5420,AA5419=AA5420-1),AB5419,"")</f>
        <v/>
      </c>
      <c r="AE5420" s="0" t="str">
        <f aca="false">IF(AND(C5419=C5420,AA5419=AA5420-1),AC5419,"")</f>
        <v/>
      </c>
      <c r="AF5420" s="0" t="str">
        <f aca="false">IF(AA5420=1,"",IF(AND(AB5420=1,AD5420&lt;&gt;1),1,0))</f>
        <v/>
      </c>
      <c r="AG5420" s="0" t="str">
        <f aca="false">IF(AA5420=1,"",IF(AND(AC5420=1,AE5420&lt;&gt;1),1,0))</f>
        <v/>
      </c>
      <c r="AH5420" s="60" t="str">
        <f aca="false">IF(AND(E5420&gt;0,AA5420&lt;2,NOT(AND(C5421=C5420,AA5421=AA5420+1))),INDEX(DATAS,AA5420+1),"")</f>
        <v/>
      </c>
      <c r="AI5420" s="60" t="str">
        <f aca="false">IF(AND(AC5420=1,AA5420&lt;2),IF(AND(C5421=C5420,AA5421=AA5420+1),IF(AC5421=1,"",INDEX(DATAS,AA5420+1)),INDEX(DATAS,AA5420+1)),"")</f>
        <v/>
      </c>
    </row>
    <row r="5421" customFormat="false" ht="15" hidden="false" customHeight="false" outlineLevel="0" collapsed="false">
      <c r="A5421" s="60" t="n">
        <v>46310</v>
      </c>
      <c r="B5421" s="0" t="n">
        <v>13</v>
      </c>
      <c r="C5421" s="0" t="n">
        <v>7068</v>
      </c>
      <c r="E5421" s="0" t="n">
        <v>0</v>
      </c>
      <c r="F5421" s="55" t="s">
        <v>1376</v>
      </c>
      <c r="I5421" s="55" t="s">
        <v>185</v>
      </c>
      <c r="U5421" s="0" t="n">
        <v>354</v>
      </c>
      <c r="V5421" s="0" t="n">
        <v>0</v>
      </c>
      <c r="X5421" s="55" t="n">
        <f aca="false">IF(I5421="Male",0,1)</f>
        <v>1</v>
      </c>
      <c r="Y5421" s="55" t="n">
        <f aca="false">IF(OR(I5421="DNB",I5421="Dry DNB"),1,0)</f>
        <v>0</v>
      </c>
      <c r="Z5421" s="0" t="str">
        <f aca="false">IF(ISNUMBER(W5421),A5421-W5421,"")</f>
        <v/>
      </c>
      <c r="AA5421" s="55" t="n">
        <f aca="false">MATCH(A5421,DATAS,0)</f>
        <v>2</v>
      </c>
      <c r="AB5421" s="55" t="n">
        <f aca="false">IF(AND(E5421&gt;0,OR(AND(B5421&gt;=1,B5421&lt;=6),B5421=10)),1,0)</f>
        <v>0</v>
      </c>
      <c r="AC5421" s="55" t="n">
        <f aca="false">IF(AND(E5421&gt;0,B5421=10),1,0)</f>
        <v>0</v>
      </c>
      <c r="AD5421" s="55" t="n">
        <f aca="false">IF(AND(C5420=C5421,AA5420=AA5421-1),AB5420,"")</f>
        <v>0</v>
      </c>
      <c r="AE5421" s="55" t="n">
        <f aca="false">IF(AND(C5420=C5421,AA5420=AA5421-1),AC5420,"")</f>
        <v>0</v>
      </c>
      <c r="AF5421" s="55" t="n">
        <f aca="false">IF(AA5421=1,"",IF(AND(AB5421=1,AD5421&lt;&gt;1),1,0))</f>
        <v>0</v>
      </c>
      <c r="AG5421" s="55" t="n">
        <f aca="false">IF(AA5421=1,"",IF(AND(AC5421=1,AE5421&lt;&gt;1),1,0))</f>
        <v>0</v>
      </c>
      <c r="AH5421" s="60" t="str">
        <f aca="false">IF(AND(E5421&gt;0,AA5421&lt;2,NOT(AND(C5422=C5421,AA5422=AA5421+1))),INDEX(DATAS,AA5421+1),"")</f>
        <v/>
      </c>
      <c r="AI5421" s="60" t="str">
        <f aca="false">IF(AND(AC5421=1,AA5421&lt;2),IF(AND(C5422=C5421,AA5422=AA5421+1),IF(AC5422=1,"",INDEX(DATAS,AA5421+1)),INDEX(DATAS,AA5421+1)),"")</f>
        <v/>
      </c>
    </row>
    <row r="5422" customFormat="false" ht="15" hidden="false" customHeight="false" outlineLevel="0" collapsed="false">
      <c r="A5422" s="60" t="n">
        <v>46309</v>
      </c>
      <c r="B5422" s="0" t="n">
        <v>13</v>
      </c>
      <c r="C5422" s="0" t="n">
        <v>7069</v>
      </c>
      <c r="E5422" s="0" t="n">
        <v>0</v>
      </c>
      <c r="F5422" s="55" t="s">
        <v>1376</v>
      </c>
      <c r="I5422" s="55" t="s">
        <v>185</v>
      </c>
      <c r="U5422" s="0" t="n">
        <v>353</v>
      </c>
      <c r="V5422" s="0" t="n">
        <v>0</v>
      </c>
      <c r="X5422" s="55" t="n">
        <f aca="false">IF(I5422="Male",0,1)</f>
        <v>1</v>
      </c>
      <c r="Y5422" s="55" t="n">
        <f aca="false">IF(OR(I5422="DNB",I5422="Dry DNB"),1,0)</f>
        <v>0</v>
      </c>
      <c r="Z5422" s="0" t="str">
        <f aca="false">IF(ISNUMBER(W5422),A5422-W5422,"")</f>
        <v/>
      </c>
      <c r="AA5422" s="55" t="n">
        <f aca="false">MATCH(A5422,DATAS,0)</f>
        <v>1</v>
      </c>
      <c r="AB5422" s="55" t="n">
        <f aca="false">IF(AND(E5422&gt;0,OR(AND(B5422&gt;=1,B5422&lt;=6),B5422=10)),1,0)</f>
        <v>0</v>
      </c>
      <c r="AC5422" s="55" t="n">
        <f aca="false">IF(AND(E5422&gt;0,B5422=10),1,0)</f>
        <v>0</v>
      </c>
      <c r="AD5422" s="0" t="str">
        <f aca="false">IF(AND(C5421=C5422,AA5421=AA5422-1),AB5421,"")</f>
        <v/>
      </c>
      <c r="AE5422" s="0" t="str">
        <f aca="false">IF(AND(C5421=C5422,AA5421=AA5422-1),AC5421,"")</f>
        <v/>
      </c>
      <c r="AF5422" s="0" t="str">
        <f aca="false">IF(AA5422=1,"",IF(AND(AB5422=1,AD5422&lt;&gt;1),1,0))</f>
        <v/>
      </c>
      <c r="AG5422" s="0" t="str">
        <f aca="false">IF(AA5422=1,"",IF(AND(AC5422=1,AE5422&lt;&gt;1),1,0))</f>
        <v/>
      </c>
      <c r="AH5422" s="60" t="str">
        <f aca="false">IF(AND(E5422&gt;0,AA5422&lt;2,NOT(AND(C5423=C5422,AA5423=AA5422+1))),INDEX(DATAS,AA5422+1),"")</f>
        <v/>
      </c>
      <c r="AI5422" s="60" t="str">
        <f aca="false">IF(AND(AC5422=1,AA5422&lt;2),IF(AND(C5423=C5422,AA5423=AA5422+1),IF(AC5423=1,"",INDEX(DATAS,AA5422+1)),INDEX(DATAS,AA5422+1)),"")</f>
        <v/>
      </c>
    </row>
    <row r="5423" customFormat="false" ht="15" hidden="false" customHeight="false" outlineLevel="0" collapsed="false">
      <c r="A5423" s="60" t="n">
        <v>46310</v>
      </c>
      <c r="B5423" s="0" t="n">
        <v>13</v>
      </c>
      <c r="C5423" s="0" t="n">
        <v>7069</v>
      </c>
      <c r="E5423" s="0" t="n">
        <v>0</v>
      </c>
      <c r="F5423" s="55" t="s">
        <v>1376</v>
      </c>
      <c r="I5423" s="55" t="s">
        <v>185</v>
      </c>
      <c r="U5423" s="0" t="n">
        <v>354</v>
      </c>
      <c r="V5423" s="0" t="n">
        <v>0</v>
      </c>
      <c r="X5423" s="55" t="n">
        <f aca="false">IF(I5423="Male",0,1)</f>
        <v>1</v>
      </c>
      <c r="Y5423" s="55" t="n">
        <f aca="false">IF(OR(I5423="DNB",I5423="Dry DNB"),1,0)</f>
        <v>0</v>
      </c>
      <c r="Z5423" s="0" t="str">
        <f aca="false">IF(ISNUMBER(W5423),A5423-W5423,"")</f>
        <v/>
      </c>
      <c r="AA5423" s="55" t="n">
        <f aca="false">MATCH(A5423,DATAS,0)</f>
        <v>2</v>
      </c>
      <c r="AB5423" s="55" t="n">
        <f aca="false">IF(AND(E5423&gt;0,OR(AND(B5423&gt;=1,B5423&lt;=6),B5423=10)),1,0)</f>
        <v>0</v>
      </c>
      <c r="AC5423" s="55" t="n">
        <f aca="false">IF(AND(E5423&gt;0,B5423=10),1,0)</f>
        <v>0</v>
      </c>
      <c r="AD5423" s="55" t="n">
        <f aca="false">IF(AND(C5422=C5423,AA5422=AA5423-1),AB5422,"")</f>
        <v>0</v>
      </c>
      <c r="AE5423" s="55" t="n">
        <f aca="false">IF(AND(C5422=C5423,AA5422=AA5423-1),AC5422,"")</f>
        <v>0</v>
      </c>
      <c r="AF5423" s="55" t="n">
        <f aca="false">IF(AA5423=1,"",IF(AND(AB5423=1,AD5423&lt;&gt;1),1,0))</f>
        <v>0</v>
      </c>
      <c r="AG5423" s="55" t="n">
        <f aca="false">IF(AA5423=1,"",IF(AND(AC5423=1,AE5423&lt;&gt;1),1,0))</f>
        <v>0</v>
      </c>
      <c r="AH5423" s="60" t="str">
        <f aca="false">IF(AND(E5423&gt;0,AA5423&lt;2,NOT(AND(C5424=C5423,AA5424=AA5423+1))),INDEX(DATAS,AA5423+1),"")</f>
        <v/>
      </c>
      <c r="AI5423" s="60" t="str">
        <f aca="false">IF(AND(AC5423=1,AA5423&lt;2),IF(AND(C5424=C5423,AA5424=AA5423+1),IF(AC5424=1,"",INDEX(DATAS,AA5423+1)),INDEX(DATAS,AA5423+1)),"")</f>
        <v/>
      </c>
    </row>
    <row r="5424" customFormat="false" ht="15" hidden="false" customHeight="false" outlineLevel="0" collapsed="false">
      <c r="A5424" s="60" t="n">
        <v>46309</v>
      </c>
      <c r="B5424" s="0" t="n">
        <v>13</v>
      </c>
      <c r="C5424" s="0" t="n">
        <v>7070</v>
      </c>
      <c r="E5424" s="0" t="n">
        <v>0</v>
      </c>
      <c r="F5424" s="55" t="s">
        <v>1377</v>
      </c>
      <c r="I5424" s="55" t="s">
        <v>185</v>
      </c>
      <c r="U5424" s="0" t="n">
        <v>352</v>
      </c>
      <c r="V5424" s="0" t="n">
        <v>0</v>
      </c>
      <c r="X5424" s="55" t="n">
        <f aca="false">IF(I5424="Male",0,1)</f>
        <v>1</v>
      </c>
      <c r="Y5424" s="55" t="n">
        <f aca="false">IF(OR(I5424="DNB",I5424="Dry DNB"),1,0)</f>
        <v>0</v>
      </c>
      <c r="Z5424" s="0" t="str">
        <f aca="false">IF(ISNUMBER(W5424),A5424-W5424,"")</f>
        <v/>
      </c>
      <c r="AA5424" s="55" t="n">
        <f aca="false">MATCH(A5424,DATAS,0)</f>
        <v>1</v>
      </c>
      <c r="AB5424" s="55" t="n">
        <f aca="false">IF(AND(E5424&gt;0,OR(AND(B5424&gt;=1,B5424&lt;=6),B5424=10)),1,0)</f>
        <v>0</v>
      </c>
      <c r="AC5424" s="55" t="n">
        <f aca="false">IF(AND(E5424&gt;0,B5424=10),1,0)</f>
        <v>0</v>
      </c>
      <c r="AD5424" s="0" t="str">
        <f aca="false">IF(AND(C5423=C5424,AA5423=AA5424-1),AB5423,"")</f>
        <v/>
      </c>
      <c r="AE5424" s="0" t="str">
        <f aca="false">IF(AND(C5423=C5424,AA5423=AA5424-1),AC5423,"")</f>
        <v/>
      </c>
      <c r="AF5424" s="0" t="str">
        <f aca="false">IF(AA5424=1,"",IF(AND(AB5424=1,AD5424&lt;&gt;1),1,0))</f>
        <v/>
      </c>
      <c r="AG5424" s="0" t="str">
        <f aca="false">IF(AA5424=1,"",IF(AND(AC5424=1,AE5424&lt;&gt;1),1,0))</f>
        <v/>
      </c>
      <c r="AH5424" s="60" t="str">
        <f aca="false">IF(AND(E5424&gt;0,AA5424&lt;2,NOT(AND(C5425=C5424,AA5425=AA5424+1))),INDEX(DATAS,AA5424+1),"")</f>
        <v/>
      </c>
      <c r="AI5424" s="60" t="str">
        <f aca="false">IF(AND(AC5424=1,AA5424&lt;2),IF(AND(C5425=C5424,AA5425=AA5424+1),IF(AC5425=1,"",INDEX(DATAS,AA5424+1)),INDEX(DATAS,AA5424+1)),"")</f>
        <v/>
      </c>
    </row>
    <row r="5425" customFormat="false" ht="15" hidden="false" customHeight="false" outlineLevel="0" collapsed="false">
      <c r="A5425" s="60" t="n">
        <v>46310</v>
      </c>
      <c r="B5425" s="0" t="n">
        <v>13</v>
      </c>
      <c r="C5425" s="0" t="n">
        <v>7070</v>
      </c>
      <c r="E5425" s="0" t="n">
        <v>0</v>
      </c>
      <c r="F5425" s="55" t="s">
        <v>1377</v>
      </c>
      <c r="I5425" s="55" t="s">
        <v>185</v>
      </c>
      <c r="U5425" s="0" t="n">
        <v>353</v>
      </c>
      <c r="V5425" s="0" t="n">
        <v>0</v>
      </c>
      <c r="X5425" s="55" t="n">
        <f aca="false">IF(I5425="Male",0,1)</f>
        <v>1</v>
      </c>
      <c r="Y5425" s="55" t="n">
        <f aca="false">IF(OR(I5425="DNB",I5425="Dry DNB"),1,0)</f>
        <v>0</v>
      </c>
      <c r="Z5425" s="0" t="str">
        <f aca="false">IF(ISNUMBER(W5425),A5425-W5425,"")</f>
        <v/>
      </c>
      <c r="AA5425" s="55" t="n">
        <f aca="false">MATCH(A5425,DATAS,0)</f>
        <v>2</v>
      </c>
      <c r="AB5425" s="55" t="n">
        <f aca="false">IF(AND(E5425&gt;0,OR(AND(B5425&gt;=1,B5425&lt;=6),B5425=10)),1,0)</f>
        <v>0</v>
      </c>
      <c r="AC5425" s="55" t="n">
        <f aca="false">IF(AND(E5425&gt;0,B5425=10),1,0)</f>
        <v>0</v>
      </c>
      <c r="AD5425" s="55" t="n">
        <f aca="false">IF(AND(C5424=C5425,AA5424=AA5425-1),AB5424,"")</f>
        <v>0</v>
      </c>
      <c r="AE5425" s="55" t="n">
        <f aca="false">IF(AND(C5424=C5425,AA5424=AA5425-1),AC5424,"")</f>
        <v>0</v>
      </c>
      <c r="AF5425" s="55" t="n">
        <f aca="false">IF(AA5425=1,"",IF(AND(AB5425=1,AD5425&lt;&gt;1),1,0))</f>
        <v>0</v>
      </c>
      <c r="AG5425" s="55" t="n">
        <f aca="false">IF(AA5425=1,"",IF(AND(AC5425=1,AE5425&lt;&gt;1),1,0))</f>
        <v>0</v>
      </c>
      <c r="AH5425" s="60" t="str">
        <f aca="false">IF(AND(E5425&gt;0,AA5425&lt;2,NOT(AND(C5426=C5425,AA5426=AA5425+1))),INDEX(DATAS,AA5425+1),"")</f>
        <v/>
      </c>
      <c r="AI5425" s="60" t="str">
        <f aca="false">IF(AND(AC5425=1,AA5425&lt;2),IF(AND(C5426=C5425,AA5426=AA5425+1),IF(AC5426=1,"",INDEX(DATAS,AA5425+1)),INDEX(DATAS,AA5425+1)),"")</f>
        <v/>
      </c>
    </row>
    <row r="5426" customFormat="false" ht="15" hidden="false" customHeight="false" outlineLevel="0" collapsed="false">
      <c r="A5426" s="60" t="n">
        <v>46309</v>
      </c>
      <c r="B5426" s="0" t="n">
        <v>13</v>
      </c>
      <c r="C5426" s="0" t="n">
        <v>7071</v>
      </c>
      <c r="E5426" s="0" t="n">
        <v>0</v>
      </c>
      <c r="F5426" s="55" t="s">
        <v>1377</v>
      </c>
      <c r="I5426" s="55" t="s">
        <v>185</v>
      </c>
      <c r="U5426" s="0" t="n">
        <v>352</v>
      </c>
      <c r="V5426" s="0" t="n">
        <v>0</v>
      </c>
      <c r="X5426" s="55" t="n">
        <f aca="false">IF(I5426="Male",0,1)</f>
        <v>1</v>
      </c>
      <c r="Y5426" s="55" t="n">
        <f aca="false">IF(OR(I5426="DNB",I5426="Dry DNB"),1,0)</f>
        <v>0</v>
      </c>
      <c r="Z5426" s="0" t="str">
        <f aca="false">IF(ISNUMBER(W5426),A5426-W5426,"")</f>
        <v/>
      </c>
      <c r="AA5426" s="55" t="n">
        <f aca="false">MATCH(A5426,DATAS,0)</f>
        <v>1</v>
      </c>
      <c r="AB5426" s="55" t="n">
        <f aca="false">IF(AND(E5426&gt;0,OR(AND(B5426&gt;=1,B5426&lt;=6),B5426=10)),1,0)</f>
        <v>0</v>
      </c>
      <c r="AC5426" s="55" t="n">
        <f aca="false">IF(AND(E5426&gt;0,B5426=10),1,0)</f>
        <v>0</v>
      </c>
      <c r="AD5426" s="0" t="str">
        <f aca="false">IF(AND(C5425=C5426,AA5425=AA5426-1),AB5425,"")</f>
        <v/>
      </c>
      <c r="AE5426" s="0" t="str">
        <f aca="false">IF(AND(C5425=C5426,AA5425=AA5426-1),AC5425,"")</f>
        <v/>
      </c>
      <c r="AF5426" s="0" t="str">
        <f aca="false">IF(AA5426=1,"",IF(AND(AB5426=1,AD5426&lt;&gt;1),1,0))</f>
        <v/>
      </c>
      <c r="AG5426" s="0" t="str">
        <f aca="false">IF(AA5426=1,"",IF(AND(AC5426=1,AE5426&lt;&gt;1),1,0))</f>
        <v/>
      </c>
      <c r="AH5426" s="60" t="str">
        <f aca="false">IF(AND(E5426&gt;0,AA5426&lt;2,NOT(AND(C5427=C5426,AA5427=AA5426+1))),INDEX(DATAS,AA5426+1),"")</f>
        <v/>
      </c>
      <c r="AI5426" s="60" t="str">
        <f aca="false">IF(AND(AC5426=1,AA5426&lt;2),IF(AND(C5427=C5426,AA5427=AA5426+1),IF(AC5427=1,"",INDEX(DATAS,AA5426+1)),INDEX(DATAS,AA5426+1)),"")</f>
        <v/>
      </c>
    </row>
    <row r="5427" customFormat="false" ht="15" hidden="false" customHeight="false" outlineLevel="0" collapsed="false">
      <c r="A5427" s="60" t="n">
        <v>46310</v>
      </c>
      <c r="B5427" s="0" t="n">
        <v>13</v>
      </c>
      <c r="C5427" s="0" t="n">
        <v>7071</v>
      </c>
      <c r="E5427" s="0" t="n">
        <v>0</v>
      </c>
      <c r="F5427" s="55" t="s">
        <v>1377</v>
      </c>
      <c r="I5427" s="55" t="s">
        <v>185</v>
      </c>
      <c r="U5427" s="0" t="n">
        <v>353</v>
      </c>
      <c r="V5427" s="0" t="n">
        <v>0</v>
      </c>
      <c r="X5427" s="55" t="n">
        <f aca="false">IF(I5427="Male",0,1)</f>
        <v>1</v>
      </c>
      <c r="Y5427" s="55" t="n">
        <f aca="false">IF(OR(I5427="DNB",I5427="Dry DNB"),1,0)</f>
        <v>0</v>
      </c>
      <c r="Z5427" s="0" t="str">
        <f aca="false">IF(ISNUMBER(W5427),A5427-W5427,"")</f>
        <v/>
      </c>
      <c r="AA5427" s="55" t="n">
        <f aca="false">MATCH(A5427,DATAS,0)</f>
        <v>2</v>
      </c>
      <c r="AB5427" s="55" t="n">
        <f aca="false">IF(AND(E5427&gt;0,OR(AND(B5427&gt;=1,B5427&lt;=6),B5427=10)),1,0)</f>
        <v>0</v>
      </c>
      <c r="AC5427" s="55" t="n">
        <f aca="false">IF(AND(E5427&gt;0,B5427=10),1,0)</f>
        <v>0</v>
      </c>
      <c r="AD5427" s="55" t="n">
        <f aca="false">IF(AND(C5426=C5427,AA5426=AA5427-1),AB5426,"")</f>
        <v>0</v>
      </c>
      <c r="AE5427" s="55" t="n">
        <f aca="false">IF(AND(C5426=C5427,AA5426=AA5427-1),AC5426,"")</f>
        <v>0</v>
      </c>
      <c r="AF5427" s="55" t="n">
        <f aca="false">IF(AA5427=1,"",IF(AND(AB5427=1,AD5427&lt;&gt;1),1,0))</f>
        <v>0</v>
      </c>
      <c r="AG5427" s="55" t="n">
        <f aca="false">IF(AA5427=1,"",IF(AND(AC5427=1,AE5427&lt;&gt;1),1,0))</f>
        <v>0</v>
      </c>
      <c r="AH5427" s="60" t="str">
        <f aca="false">IF(AND(E5427&gt;0,AA5427&lt;2,NOT(AND(C5428=C5427,AA5428=AA5427+1))),INDEX(DATAS,AA5427+1),"")</f>
        <v/>
      </c>
      <c r="AI5427" s="60" t="str">
        <f aca="false">IF(AND(AC5427=1,AA5427&lt;2),IF(AND(C5428=C5427,AA5428=AA5427+1),IF(AC5428=1,"",INDEX(DATAS,AA5427+1)),INDEX(DATAS,AA5427+1)),"")</f>
        <v/>
      </c>
    </row>
    <row r="5428" customFormat="false" ht="15" hidden="false" customHeight="false" outlineLevel="0" collapsed="false">
      <c r="A5428" s="60" t="n">
        <v>46309</v>
      </c>
      <c r="B5428" s="0" t="n">
        <v>13</v>
      </c>
      <c r="C5428" s="0" t="n">
        <v>7072</v>
      </c>
      <c r="E5428" s="0" t="n">
        <v>0</v>
      </c>
      <c r="F5428" s="55" t="s">
        <v>1377</v>
      </c>
      <c r="I5428" s="55" t="s">
        <v>185</v>
      </c>
      <c r="U5428" s="0" t="n">
        <v>352</v>
      </c>
      <c r="V5428" s="0" t="n">
        <v>0</v>
      </c>
      <c r="X5428" s="55" t="n">
        <f aca="false">IF(I5428="Male",0,1)</f>
        <v>1</v>
      </c>
      <c r="Y5428" s="55" t="n">
        <f aca="false">IF(OR(I5428="DNB",I5428="Dry DNB"),1,0)</f>
        <v>0</v>
      </c>
      <c r="Z5428" s="0" t="str">
        <f aca="false">IF(ISNUMBER(W5428),A5428-W5428,"")</f>
        <v/>
      </c>
      <c r="AA5428" s="55" t="n">
        <f aca="false">MATCH(A5428,DATAS,0)</f>
        <v>1</v>
      </c>
      <c r="AB5428" s="55" t="n">
        <f aca="false">IF(AND(E5428&gt;0,OR(AND(B5428&gt;=1,B5428&lt;=6),B5428=10)),1,0)</f>
        <v>0</v>
      </c>
      <c r="AC5428" s="55" t="n">
        <f aca="false">IF(AND(E5428&gt;0,B5428=10),1,0)</f>
        <v>0</v>
      </c>
      <c r="AD5428" s="0" t="str">
        <f aca="false">IF(AND(C5427=C5428,AA5427=AA5428-1),AB5427,"")</f>
        <v/>
      </c>
      <c r="AE5428" s="0" t="str">
        <f aca="false">IF(AND(C5427=C5428,AA5427=AA5428-1),AC5427,"")</f>
        <v/>
      </c>
      <c r="AF5428" s="0" t="str">
        <f aca="false">IF(AA5428=1,"",IF(AND(AB5428=1,AD5428&lt;&gt;1),1,0))</f>
        <v/>
      </c>
      <c r="AG5428" s="0" t="str">
        <f aca="false">IF(AA5428=1,"",IF(AND(AC5428=1,AE5428&lt;&gt;1),1,0))</f>
        <v/>
      </c>
      <c r="AH5428" s="60" t="str">
        <f aca="false">IF(AND(E5428&gt;0,AA5428&lt;2,NOT(AND(C5429=C5428,AA5429=AA5428+1))),INDEX(DATAS,AA5428+1),"")</f>
        <v/>
      </c>
      <c r="AI5428" s="60" t="str">
        <f aca="false">IF(AND(AC5428=1,AA5428&lt;2),IF(AND(C5429=C5428,AA5429=AA5428+1),IF(AC5429=1,"",INDEX(DATAS,AA5428+1)),INDEX(DATAS,AA5428+1)),"")</f>
        <v/>
      </c>
    </row>
    <row r="5429" customFormat="false" ht="15" hidden="false" customHeight="false" outlineLevel="0" collapsed="false">
      <c r="A5429" s="60" t="n">
        <v>46310</v>
      </c>
      <c r="B5429" s="0" t="n">
        <v>13</v>
      </c>
      <c r="C5429" s="0" t="n">
        <v>7072</v>
      </c>
      <c r="E5429" s="0" t="n">
        <v>0</v>
      </c>
      <c r="F5429" s="55" t="s">
        <v>1377</v>
      </c>
      <c r="I5429" s="55" t="s">
        <v>185</v>
      </c>
      <c r="U5429" s="0" t="n">
        <v>353</v>
      </c>
      <c r="V5429" s="0" t="n">
        <v>0</v>
      </c>
      <c r="X5429" s="55" t="n">
        <f aca="false">IF(I5429="Male",0,1)</f>
        <v>1</v>
      </c>
      <c r="Y5429" s="55" t="n">
        <f aca="false">IF(OR(I5429="DNB",I5429="Dry DNB"),1,0)</f>
        <v>0</v>
      </c>
      <c r="Z5429" s="0" t="str">
        <f aca="false">IF(ISNUMBER(W5429),A5429-W5429,"")</f>
        <v/>
      </c>
      <c r="AA5429" s="55" t="n">
        <f aca="false">MATCH(A5429,DATAS,0)</f>
        <v>2</v>
      </c>
      <c r="AB5429" s="55" t="n">
        <f aca="false">IF(AND(E5429&gt;0,OR(AND(B5429&gt;=1,B5429&lt;=6),B5429=10)),1,0)</f>
        <v>0</v>
      </c>
      <c r="AC5429" s="55" t="n">
        <f aca="false">IF(AND(E5429&gt;0,B5429=10),1,0)</f>
        <v>0</v>
      </c>
      <c r="AD5429" s="55" t="n">
        <f aca="false">IF(AND(C5428=C5429,AA5428=AA5429-1),AB5428,"")</f>
        <v>0</v>
      </c>
      <c r="AE5429" s="55" t="n">
        <f aca="false">IF(AND(C5428=C5429,AA5428=AA5429-1),AC5428,"")</f>
        <v>0</v>
      </c>
      <c r="AF5429" s="55" t="n">
        <f aca="false">IF(AA5429=1,"",IF(AND(AB5429=1,AD5429&lt;&gt;1),1,0))</f>
        <v>0</v>
      </c>
      <c r="AG5429" s="55" t="n">
        <f aca="false">IF(AA5429=1,"",IF(AND(AC5429=1,AE5429&lt;&gt;1),1,0))</f>
        <v>0</v>
      </c>
      <c r="AH5429" s="60" t="str">
        <f aca="false">IF(AND(E5429&gt;0,AA5429&lt;2,NOT(AND(C5430=C5429,AA5430=AA5429+1))),INDEX(DATAS,AA5429+1),"")</f>
        <v/>
      </c>
      <c r="AI5429" s="60" t="str">
        <f aca="false">IF(AND(AC5429=1,AA5429&lt;2),IF(AND(C5430=C5429,AA5430=AA5429+1),IF(AC5430=1,"",INDEX(DATAS,AA5429+1)),INDEX(DATAS,AA5429+1)),"")</f>
        <v/>
      </c>
    </row>
    <row r="5430" customFormat="false" ht="15" hidden="false" customHeight="false" outlineLevel="0" collapsed="false">
      <c r="A5430" s="60" t="n">
        <v>46309</v>
      </c>
      <c r="B5430" s="0" t="n">
        <v>13</v>
      </c>
      <c r="C5430" s="0" t="n">
        <v>7074</v>
      </c>
      <c r="E5430" s="0" t="n">
        <v>0</v>
      </c>
      <c r="F5430" s="55" t="s">
        <v>1378</v>
      </c>
      <c r="I5430" s="55" t="s">
        <v>185</v>
      </c>
      <c r="U5430" s="0" t="n">
        <v>351</v>
      </c>
      <c r="V5430" s="0" t="n">
        <v>0</v>
      </c>
      <c r="X5430" s="55" t="n">
        <f aca="false">IF(I5430="Male",0,1)</f>
        <v>1</v>
      </c>
      <c r="Y5430" s="55" t="n">
        <f aca="false">IF(OR(I5430="DNB",I5430="Dry DNB"),1,0)</f>
        <v>0</v>
      </c>
      <c r="Z5430" s="0" t="str">
        <f aca="false">IF(ISNUMBER(W5430),A5430-W5430,"")</f>
        <v/>
      </c>
      <c r="AA5430" s="55" t="n">
        <f aca="false">MATCH(A5430,DATAS,0)</f>
        <v>1</v>
      </c>
      <c r="AB5430" s="55" t="n">
        <f aca="false">IF(AND(E5430&gt;0,OR(AND(B5430&gt;=1,B5430&lt;=6),B5430=10)),1,0)</f>
        <v>0</v>
      </c>
      <c r="AC5430" s="55" t="n">
        <f aca="false">IF(AND(E5430&gt;0,B5430=10),1,0)</f>
        <v>0</v>
      </c>
      <c r="AD5430" s="0" t="str">
        <f aca="false">IF(AND(C5429=C5430,AA5429=AA5430-1),AB5429,"")</f>
        <v/>
      </c>
      <c r="AE5430" s="0" t="str">
        <f aca="false">IF(AND(C5429=C5430,AA5429=AA5430-1),AC5429,"")</f>
        <v/>
      </c>
      <c r="AF5430" s="0" t="str">
        <f aca="false">IF(AA5430=1,"",IF(AND(AB5430=1,AD5430&lt;&gt;1),1,0))</f>
        <v/>
      </c>
      <c r="AG5430" s="0" t="str">
        <f aca="false">IF(AA5430=1,"",IF(AND(AC5430=1,AE5430&lt;&gt;1),1,0))</f>
        <v/>
      </c>
      <c r="AH5430" s="60" t="str">
        <f aca="false">IF(AND(E5430&gt;0,AA5430&lt;2,NOT(AND(C5431=C5430,AA5431=AA5430+1))),INDEX(DATAS,AA5430+1),"")</f>
        <v/>
      </c>
      <c r="AI5430" s="60" t="str">
        <f aca="false">IF(AND(AC5430=1,AA5430&lt;2),IF(AND(C5431=C5430,AA5431=AA5430+1),IF(AC5431=1,"",INDEX(DATAS,AA5430+1)),INDEX(DATAS,AA5430+1)),"")</f>
        <v/>
      </c>
    </row>
    <row r="5431" customFormat="false" ht="15" hidden="false" customHeight="false" outlineLevel="0" collapsed="false">
      <c r="A5431" s="60" t="n">
        <v>46310</v>
      </c>
      <c r="B5431" s="0" t="n">
        <v>13</v>
      </c>
      <c r="C5431" s="0" t="n">
        <v>7074</v>
      </c>
      <c r="E5431" s="0" t="n">
        <v>0</v>
      </c>
      <c r="F5431" s="55" t="s">
        <v>1378</v>
      </c>
      <c r="I5431" s="55" t="s">
        <v>185</v>
      </c>
      <c r="U5431" s="0" t="n">
        <v>352</v>
      </c>
      <c r="V5431" s="0" t="n">
        <v>0</v>
      </c>
      <c r="X5431" s="55" t="n">
        <f aca="false">IF(I5431="Male",0,1)</f>
        <v>1</v>
      </c>
      <c r="Y5431" s="55" t="n">
        <f aca="false">IF(OR(I5431="DNB",I5431="Dry DNB"),1,0)</f>
        <v>0</v>
      </c>
      <c r="Z5431" s="0" t="str">
        <f aca="false">IF(ISNUMBER(W5431),A5431-W5431,"")</f>
        <v/>
      </c>
      <c r="AA5431" s="55" t="n">
        <f aca="false">MATCH(A5431,DATAS,0)</f>
        <v>2</v>
      </c>
      <c r="AB5431" s="55" t="n">
        <f aca="false">IF(AND(E5431&gt;0,OR(AND(B5431&gt;=1,B5431&lt;=6),B5431=10)),1,0)</f>
        <v>0</v>
      </c>
      <c r="AC5431" s="55" t="n">
        <f aca="false">IF(AND(E5431&gt;0,B5431=10),1,0)</f>
        <v>0</v>
      </c>
      <c r="AD5431" s="55" t="n">
        <f aca="false">IF(AND(C5430=C5431,AA5430=AA5431-1),AB5430,"")</f>
        <v>0</v>
      </c>
      <c r="AE5431" s="55" t="n">
        <f aca="false">IF(AND(C5430=C5431,AA5430=AA5431-1),AC5430,"")</f>
        <v>0</v>
      </c>
      <c r="AF5431" s="55" t="n">
        <f aca="false">IF(AA5431=1,"",IF(AND(AB5431=1,AD5431&lt;&gt;1),1,0))</f>
        <v>0</v>
      </c>
      <c r="AG5431" s="55" t="n">
        <f aca="false">IF(AA5431=1,"",IF(AND(AC5431=1,AE5431&lt;&gt;1),1,0))</f>
        <v>0</v>
      </c>
      <c r="AH5431" s="60" t="str">
        <f aca="false">IF(AND(E5431&gt;0,AA5431&lt;2,NOT(AND(C5432=C5431,AA5432=AA5431+1))),INDEX(DATAS,AA5431+1),"")</f>
        <v/>
      </c>
      <c r="AI5431" s="60" t="str">
        <f aca="false">IF(AND(AC5431=1,AA5431&lt;2),IF(AND(C5432=C5431,AA5432=AA5431+1),IF(AC5432=1,"",INDEX(DATAS,AA5431+1)),INDEX(DATAS,AA5431+1)),"")</f>
        <v/>
      </c>
    </row>
    <row r="5432" customFormat="false" ht="15" hidden="false" customHeight="false" outlineLevel="0" collapsed="false">
      <c r="A5432" s="60" t="n">
        <v>46309</v>
      </c>
      <c r="B5432" s="0" t="n">
        <v>13</v>
      </c>
      <c r="C5432" s="0" t="n">
        <v>7075</v>
      </c>
      <c r="E5432" s="0" t="n">
        <v>0</v>
      </c>
      <c r="F5432" s="55" t="s">
        <v>1378</v>
      </c>
      <c r="I5432" s="55" t="s">
        <v>185</v>
      </c>
      <c r="U5432" s="0" t="n">
        <v>351</v>
      </c>
      <c r="V5432" s="0" t="n">
        <v>0</v>
      </c>
      <c r="X5432" s="55" t="n">
        <f aca="false">IF(I5432="Male",0,1)</f>
        <v>1</v>
      </c>
      <c r="Y5432" s="55" t="n">
        <f aca="false">IF(OR(I5432="DNB",I5432="Dry DNB"),1,0)</f>
        <v>0</v>
      </c>
      <c r="Z5432" s="0" t="str">
        <f aca="false">IF(ISNUMBER(W5432),A5432-W5432,"")</f>
        <v/>
      </c>
      <c r="AA5432" s="55" t="n">
        <f aca="false">MATCH(A5432,DATAS,0)</f>
        <v>1</v>
      </c>
      <c r="AB5432" s="55" t="n">
        <f aca="false">IF(AND(E5432&gt;0,OR(AND(B5432&gt;=1,B5432&lt;=6),B5432=10)),1,0)</f>
        <v>0</v>
      </c>
      <c r="AC5432" s="55" t="n">
        <f aca="false">IF(AND(E5432&gt;0,B5432=10),1,0)</f>
        <v>0</v>
      </c>
      <c r="AD5432" s="0" t="str">
        <f aca="false">IF(AND(C5431=C5432,AA5431=AA5432-1),AB5431,"")</f>
        <v/>
      </c>
      <c r="AE5432" s="0" t="str">
        <f aca="false">IF(AND(C5431=C5432,AA5431=AA5432-1),AC5431,"")</f>
        <v/>
      </c>
      <c r="AF5432" s="0" t="str">
        <f aca="false">IF(AA5432=1,"",IF(AND(AB5432=1,AD5432&lt;&gt;1),1,0))</f>
        <v/>
      </c>
      <c r="AG5432" s="0" t="str">
        <f aca="false">IF(AA5432=1,"",IF(AND(AC5432=1,AE5432&lt;&gt;1),1,0))</f>
        <v/>
      </c>
      <c r="AH5432" s="60" t="str">
        <f aca="false">IF(AND(E5432&gt;0,AA5432&lt;2,NOT(AND(C5433=C5432,AA5433=AA5432+1))),INDEX(DATAS,AA5432+1),"")</f>
        <v/>
      </c>
      <c r="AI5432" s="60" t="str">
        <f aca="false">IF(AND(AC5432=1,AA5432&lt;2),IF(AND(C5433=C5432,AA5433=AA5432+1),IF(AC5433=1,"",INDEX(DATAS,AA5432+1)),INDEX(DATAS,AA5432+1)),"")</f>
        <v/>
      </c>
    </row>
    <row r="5433" customFormat="false" ht="15" hidden="false" customHeight="false" outlineLevel="0" collapsed="false">
      <c r="A5433" s="60" t="n">
        <v>46310</v>
      </c>
      <c r="B5433" s="0" t="n">
        <v>13</v>
      </c>
      <c r="C5433" s="0" t="n">
        <v>7075</v>
      </c>
      <c r="E5433" s="0" t="n">
        <v>0</v>
      </c>
      <c r="F5433" s="55" t="s">
        <v>1378</v>
      </c>
      <c r="I5433" s="55" t="s">
        <v>185</v>
      </c>
      <c r="U5433" s="0" t="n">
        <v>352</v>
      </c>
      <c r="V5433" s="0" t="n">
        <v>0</v>
      </c>
      <c r="X5433" s="55" t="n">
        <f aca="false">IF(I5433="Male",0,1)</f>
        <v>1</v>
      </c>
      <c r="Y5433" s="55" t="n">
        <f aca="false">IF(OR(I5433="DNB",I5433="Dry DNB"),1,0)</f>
        <v>0</v>
      </c>
      <c r="Z5433" s="0" t="str">
        <f aca="false">IF(ISNUMBER(W5433),A5433-W5433,"")</f>
        <v/>
      </c>
      <c r="AA5433" s="55" t="n">
        <f aca="false">MATCH(A5433,DATAS,0)</f>
        <v>2</v>
      </c>
      <c r="AB5433" s="55" t="n">
        <f aca="false">IF(AND(E5433&gt;0,OR(AND(B5433&gt;=1,B5433&lt;=6),B5433=10)),1,0)</f>
        <v>0</v>
      </c>
      <c r="AC5433" s="55" t="n">
        <f aca="false">IF(AND(E5433&gt;0,B5433=10),1,0)</f>
        <v>0</v>
      </c>
      <c r="AD5433" s="55" t="n">
        <f aca="false">IF(AND(C5432=C5433,AA5432=AA5433-1),AB5432,"")</f>
        <v>0</v>
      </c>
      <c r="AE5433" s="55" t="n">
        <f aca="false">IF(AND(C5432=C5433,AA5432=AA5433-1),AC5432,"")</f>
        <v>0</v>
      </c>
      <c r="AF5433" s="55" t="n">
        <f aca="false">IF(AA5433=1,"",IF(AND(AB5433=1,AD5433&lt;&gt;1),1,0))</f>
        <v>0</v>
      </c>
      <c r="AG5433" s="55" t="n">
        <f aca="false">IF(AA5433=1,"",IF(AND(AC5433=1,AE5433&lt;&gt;1),1,0))</f>
        <v>0</v>
      </c>
      <c r="AH5433" s="60" t="str">
        <f aca="false">IF(AND(E5433&gt;0,AA5433&lt;2,NOT(AND(C5434=C5433,AA5434=AA5433+1))),INDEX(DATAS,AA5433+1),"")</f>
        <v/>
      </c>
      <c r="AI5433" s="60" t="str">
        <f aca="false">IF(AND(AC5433=1,AA5433&lt;2),IF(AND(C5434=C5433,AA5434=AA5433+1),IF(AC5434=1,"",INDEX(DATAS,AA5433+1)),INDEX(DATAS,AA5433+1)),"")</f>
        <v/>
      </c>
    </row>
    <row r="5434" customFormat="false" ht="15" hidden="false" customHeight="false" outlineLevel="0" collapsed="false">
      <c r="A5434" s="60" t="n">
        <v>46309</v>
      </c>
      <c r="B5434" s="0" t="n">
        <v>13</v>
      </c>
      <c r="C5434" s="0" t="n">
        <v>7076</v>
      </c>
      <c r="E5434" s="0" t="n">
        <v>0</v>
      </c>
      <c r="F5434" s="55" t="s">
        <v>1378</v>
      </c>
      <c r="I5434" s="55" t="s">
        <v>185</v>
      </c>
      <c r="U5434" s="0" t="n">
        <v>351</v>
      </c>
      <c r="V5434" s="0" t="n">
        <v>0</v>
      </c>
      <c r="X5434" s="55" t="n">
        <f aca="false">IF(I5434="Male",0,1)</f>
        <v>1</v>
      </c>
      <c r="Y5434" s="55" t="n">
        <f aca="false">IF(OR(I5434="DNB",I5434="Dry DNB"),1,0)</f>
        <v>0</v>
      </c>
      <c r="Z5434" s="0" t="str">
        <f aca="false">IF(ISNUMBER(W5434),A5434-W5434,"")</f>
        <v/>
      </c>
      <c r="AA5434" s="55" t="n">
        <f aca="false">MATCH(A5434,DATAS,0)</f>
        <v>1</v>
      </c>
      <c r="AB5434" s="55" t="n">
        <f aca="false">IF(AND(E5434&gt;0,OR(AND(B5434&gt;=1,B5434&lt;=6),B5434=10)),1,0)</f>
        <v>0</v>
      </c>
      <c r="AC5434" s="55" t="n">
        <f aca="false">IF(AND(E5434&gt;0,B5434=10),1,0)</f>
        <v>0</v>
      </c>
      <c r="AD5434" s="0" t="str">
        <f aca="false">IF(AND(C5433=C5434,AA5433=AA5434-1),AB5433,"")</f>
        <v/>
      </c>
      <c r="AE5434" s="0" t="str">
        <f aca="false">IF(AND(C5433=C5434,AA5433=AA5434-1),AC5433,"")</f>
        <v/>
      </c>
      <c r="AF5434" s="0" t="str">
        <f aca="false">IF(AA5434=1,"",IF(AND(AB5434=1,AD5434&lt;&gt;1),1,0))</f>
        <v/>
      </c>
      <c r="AG5434" s="0" t="str">
        <f aca="false">IF(AA5434=1,"",IF(AND(AC5434=1,AE5434&lt;&gt;1),1,0))</f>
        <v/>
      </c>
      <c r="AH5434" s="60" t="str">
        <f aca="false">IF(AND(E5434&gt;0,AA5434&lt;2,NOT(AND(C5435=C5434,AA5435=AA5434+1))),INDEX(DATAS,AA5434+1),"")</f>
        <v/>
      </c>
      <c r="AI5434" s="60" t="str">
        <f aca="false">IF(AND(AC5434=1,AA5434&lt;2),IF(AND(C5435=C5434,AA5435=AA5434+1),IF(AC5435=1,"",INDEX(DATAS,AA5434+1)),INDEX(DATAS,AA5434+1)),"")</f>
        <v/>
      </c>
    </row>
    <row r="5435" customFormat="false" ht="15" hidden="false" customHeight="false" outlineLevel="0" collapsed="false">
      <c r="A5435" s="60" t="n">
        <v>46310</v>
      </c>
      <c r="B5435" s="0" t="n">
        <v>13</v>
      </c>
      <c r="C5435" s="0" t="n">
        <v>7076</v>
      </c>
      <c r="E5435" s="0" t="n">
        <v>0</v>
      </c>
      <c r="F5435" s="55" t="s">
        <v>1378</v>
      </c>
      <c r="I5435" s="55" t="s">
        <v>185</v>
      </c>
      <c r="U5435" s="0" t="n">
        <v>352</v>
      </c>
      <c r="V5435" s="0" t="n">
        <v>0</v>
      </c>
      <c r="X5435" s="55" t="n">
        <f aca="false">IF(I5435="Male",0,1)</f>
        <v>1</v>
      </c>
      <c r="Y5435" s="55" t="n">
        <f aca="false">IF(OR(I5435="DNB",I5435="Dry DNB"),1,0)</f>
        <v>0</v>
      </c>
      <c r="Z5435" s="0" t="str">
        <f aca="false">IF(ISNUMBER(W5435),A5435-W5435,"")</f>
        <v/>
      </c>
      <c r="AA5435" s="55" t="n">
        <f aca="false">MATCH(A5435,DATAS,0)</f>
        <v>2</v>
      </c>
      <c r="AB5435" s="55" t="n">
        <f aca="false">IF(AND(E5435&gt;0,OR(AND(B5435&gt;=1,B5435&lt;=6),B5435=10)),1,0)</f>
        <v>0</v>
      </c>
      <c r="AC5435" s="55" t="n">
        <f aca="false">IF(AND(E5435&gt;0,B5435=10),1,0)</f>
        <v>0</v>
      </c>
      <c r="AD5435" s="55" t="n">
        <f aca="false">IF(AND(C5434=C5435,AA5434=AA5435-1),AB5434,"")</f>
        <v>0</v>
      </c>
      <c r="AE5435" s="55" t="n">
        <f aca="false">IF(AND(C5434=C5435,AA5434=AA5435-1),AC5434,"")</f>
        <v>0</v>
      </c>
      <c r="AF5435" s="55" t="n">
        <f aca="false">IF(AA5435=1,"",IF(AND(AB5435=1,AD5435&lt;&gt;1),1,0))</f>
        <v>0</v>
      </c>
      <c r="AG5435" s="55" t="n">
        <f aca="false">IF(AA5435=1,"",IF(AND(AC5435=1,AE5435&lt;&gt;1),1,0))</f>
        <v>0</v>
      </c>
      <c r="AH5435" s="60" t="str">
        <f aca="false">IF(AND(E5435&gt;0,AA5435&lt;2,NOT(AND(C5436=C5435,AA5436=AA5435+1))),INDEX(DATAS,AA5435+1),"")</f>
        <v/>
      </c>
      <c r="AI5435" s="60" t="str">
        <f aca="false">IF(AND(AC5435=1,AA5435&lt;2),IF(AND(C5436=C5435,AA5436=AA5435+1),IF(AC5436=1,"",INDEX(DATAS,AA5435+1)),INDEX(DATAS,AA5435+1)),"")</f>
        <v/>
      </c>
    </row>
    <row r="5436" customFormat="false" ht="15" hidden="false" customHeight="false" outlineLevel="0" collapsed="false">
      <c r="A5436" s="60" t="n">
        <v>46309</v>
      </c>
      <c r="B5436" s="0" t="n">
        <v>13</v>
      </c>
      <c r="C5436" s="0" t="n">
        <v>7077</v>
      </c>
      <c r="E5436" s="0" t="n">
        <v>0</v>
      </c>
      <c r="F5436" s="55" t="s">
        <v>1379</v>
      </c>
      <c r="I5436" s="55" t="s">
        <v>185</v>
      </c>
      <c r="U5436" s="0" t="n">
        <v>350</v>
      </c>
      <c r="V5436" s="0" t="n">
        <v>0</v>
      </c>
      <c r="X5436" s="55" t="n">
        <f aca="false">IF(I5436="Male",0,1)</f>
        <v>1</v>
      </c>
      <c r="Y5436" s="55" t="n">
        <f aca="false">IF(OR(I5436="DNB",I5436="Dry DNB"),1,0)</f>
        <v>0</v>
      </c>
      <c r="Z5436" s="0" t="str">
        <f aca="false">IF(ISNUMBER(W5436),A5436-W5436,"")</f>
        <v/>
      </c>
      <c r="AA5436" s="55" t="n">
        <f aca="false">MATCH(A5436,DATAS,0)</f>
        <v>1</v>
      </c>
      <c r="AB5436" s="55" t="n">
        <f aca="false">IF(AND(E5436&gt;0,OR(AND(B5436&gt;=1,B5436&lt;=6),B5436=10)),1,0)</f>
        <v>0</v>
      </c>
      <c r="AC5436" s="55" t="n">
        <f aca="false">IF(AND(E5436&gt;0,B5436=10),1,0)</f>
        <v>0</v>
      </c>
      <c r="AD5436" s="0" t="str">
        <f aca="false">IF(AND(C5435=C5436,AA5435=AA5436-1),AB5435,"")</f>
        <v/>
      </c>
      <c r="AE5436" s="0" t="str">
        <f aca="false">IF(AND(C5435=C5436,AA5435=AA5436-1),AC5435,"")</f>
        <v/>
      </c>
      <c r="AF5436" s="0" t="str">
        <f aca="false">IF(AA5436=1,"",IF(AND(AB5436=1,AD5436&lt;&gt;1),1,0))</f>
        <v/>
      </c>
      <c r="AG5436" s="0" t="str">
        <f aca="false">IF(AA5436=1,"",IF(AND(AC5436=1,AE5436&lt;&gt;1),1,0))</f>
        <v/>
      </c>
      <c r="AH5436" s="60" t="str">
        <f aca="false">IF(AND(E5436&gt;0,AA5436&lt;2,NOT(AND(C5437=C5436,AA5437=AA5436+1))),INDEX(DATAS,AA5436+1),"")</f>
        <v/>
      </c>
      <c r="AI5436" s="60" t="str">
        <f aca="false">IF(AND(AC5436=1,AA5436&lt;2),IF(AND(C5437=C5436,AA5437=AA5436+1),IF(AC5437=1,"",INDEX(DATAS,AA5436+1)),INDEX(DATAS,AA5436+1)),"")</f>
        <v/>
      </c>
    </row>
    <row r="5437" customFormat="false" ht="15" hidden="false" customHeight="false" outlineLevel="0" collapsed="false">
      <c r="A5437" s="60" t="n">
        <v>46310</v>
      </c>
      <c r="B5437" s="0" t="n">
        <v>13</v>
      </c>
      <c r="C5437" s="0" t="n">
        <v>7077</v>
      </c>
      <c r="E5437" s="0" t="n">
        <v>0</v>
      </c>
      <c r="F5437" s="55" t="s">
        <v>1379</v>
      </c>
      <c r="I5437" s="55" t="s">
        <v>185</v>
      </c>
      <c r="U5437" s="0" t="n">
        <v>351</v>
      </c>
      <c r="V5437" s="0" t="n">
        <v>0</v>
      </c>
      <c r="X5437" s="55" t="n">
        <f aca="false">IF(I5437="Male",0,1)</f>
        <v>1</v>
      </c>
      <c r="Y5437" s="55" t="n">
        <f aca="false">IF(OR(I5437="DNB",I5437="Dry DNB"),1,0)</f>
        <v>0</v>
      </c>
      <c r="Z5437" s="0" t="str">
        <f aca="false">IF(ISNUMBER(W5437),A5437-W5437,"")</f>
        <v/>
      </c>
      <c r="AA5437" s="55" t="n">
        <f aca="false">MATCH(A5437,DATAS,0)</f>
        <v>2</v>
      </c>
      <c r="AB5437" s="55" t="n">
        <f aca="false">IF(AND(E5437&gt;0,OR(AND(B5437&gt;=1,B5437&lt;=6),B5437=10)),1,0)</f>
        <v>0</v>
      </c>
      <c r="AC5437" s="55" t="n">
        <f aca="false">IF(AND(E5437&gt;0,B5437=10),1,0)</f>
        <v>0</v>
      </c>
      <c r="AD5437" s="55" t="n">
        <f aca="false">IF(AND(C5436=C5437,AA5436=AA5437-1),AB5436,"")</f>
        <v>0</v>
      </c>
      <c r="AE5437" s="55" t="n">
        <f aca="false">IF(AND(C5436=C5437,AA5436=AA5437-1),AC5436,"")</f>
        <v>0</v>
      </c>
      <c r="AF5437" s="55" t="n">
        <f aca="false">IF(AA5437=1,"",IF(AND(AB5437=1,AD5437&lt;&gt;1),1,0))</f>
        <v>0</v>
      </c>
      <c r="AG5437" s="55" t="n">
        <f aca="false">IF(AA5437=1,"",IF(AND(AC5437=1,AE5437&lt;&gt;1),1,0))</f>
        <v>0</v>
      </c>
      <c r="AH5437" s="60" t="str">
        <f aca="false">IF(AND(E5437&gt;0,AA5437&lt;2,NOT(AND(C5438=C5437,AA5438=AA5437+1))),INDEX(DATAS,AA5437+1),"")</f>
        <v/>
      </c>
      <c r="AI5437" s="60" t="str">
        <f aca="false">IF(AND(AC5437=1,AA5437&lt;2),IF(AND(C5438=C5437,AA5438=AA5437+1),IF(AC5438=1,"",INDEX(DATAS,AA5437+1)),INDEX(DATAS,AA5437+1)),"")</f>
        <v/>
      </c>
    </row>
    <row r="5438" customFormat="false" ht="15" hidden="false" customHeight="false" outlineLevel="0" collapsed="false">
      <c r="A5438" s="60" t="n">
        <v>46309</v>
      </c>
      <c r="B5438" s="0" t="n">
        <v>13</v>
      </c>
      <c r="C5438" s="0" t="n">
        <v>7078</v>
      </c>
      <c r="E5438" s="0" t="n">
        <v>0</v>
      </c>
      <c r="F5438" s="55" t="s">
        <v>1379</v>
      </c>
      <c r="I5438" s="55" t="s">
        <v>185</v>
      </c>
      <c r="U5438" s="0" t="n">
        <v>350</v>
      </c>
      <c r="V5438" s="0" t="n">
        <v>0</v>
      </c>
      <c r="X5438" s="55" t="n">
        <f aca="false">IF(I5438="Male",0,1)</f>
        <v>1</v>
      </c>
      <c r="Y5438" s="55" t="n">
        <f aca="false">IF(OR(I5438="DNB",I5438="Dry DNB"),1,0)</f>
        <v>0</v>
      </c>
      <c r="Z5438" s="0" t="str">
        <f aca="false">IF(ISNUMBER(W5438),A5438-W5438,"")</f>
        <v/>
      </c>
      <c r="AA5438" s="55" t="n">
        <f aca="false">MATCH(A5438,DATAS,0)</f>
        <v>1</v>
      </c>
      <c r="AB5438" s="55" t="n">
        <f aca="false">IF(AND(E5438&gt;0,OR(AND(B5438&gt;=1,B5438&lt;=6),B5438=10)),1,0)</f>
        <v>0</v>
      </c>
      <c r="AC5438" s="55" t="n">
        <f aca="false">IF(AND(E5438&gt;0,B5438=10),1,0)</f>
        <v>0</v>
      </c>
      <c r="AD5438" s="0" t="str">
        <f aca="false">IF(AND(C5437=C5438,AA5437=AA5438-1),AB5437,"")</f>
        <v/>
      </c>
      <c r="AE5438" s="0" t="str">
        <f aca="false">IF(AND(C5437=C5438,AA5437=AA5438-1),AC5437,"")</f>
        <v/>
      </c>
      <c r="AF5438" s="0" t="str">
        <f aca="false">IF(AA5438=1,"",IF(AND(AB5438=1,AD5438&lt;&gt;1),1,0))</f>
        <v/>
      </c>
      <c r="AG5438" s="0" t="str">
        <f aca="false">IF(AA5438=1,"",IF(AND(AC5438=1,AE5438&lt;&gt;1),1,0))</f>
        <v/>
      </c>
      <c r="AH5438" s="60" t="str">
        <f aca="false">IF(AND(E5438&gt;0,AA5438&lt;2,NOT(AND(C5439=C5438,AA5439=AA5438+1))),INDEX(DATAS,AA5438+1),"")</f>
        <v/>
      </c>
      <c r="AI5438" s="60" t="str">
        <f aca="false">IF(AND(AC5438=1,AA5438&lt;2),IF(AND(C5439=C5438,AA5439=AA5438+1),IF(AC5439=1,"",INDEX(DATAS,AA5438+1)),INDEX(DATAS,AA5438+1)),"")</f>
        <v/>
      </c>
    </row>
    <row r="5439" customFormat="false" ht="15" hidden="false" customHeight="false" outlineLevel="0" collapsed="false">
      <c r="A5439" s="60" t="n">
        <v>46310</v>
      </c>
      <c r="B5439" s="0" t="n">
        <v>13</v>
      </c>
      <c r="C5439" s="0" t="n">
        <v>7078</v>
      </c>
      <c r="E5439" s="0" t="n">
        <v>0</v>
      </c>
      <c r="F5439" s="55" t="s">
        <v>1379</v>
      </c>
      <c r="I5439" s="55" t="s">
        <v>185</v>
      </c>
      <c r="U5439" s="0" t="n">
        <v>351</v>
      </c>
      <c r="V5439" s="0" t="n">
        <v>0</v>
      </c>
      <c r="X5439" s="55" t="n">
        <f aca="false">IF(I5439="Male",0,1)</f>
        <v>1</v>
      </c>
      <c r="Y5439" s="55" t="n">
        <f aca="false">IF(OR(I5439="DNB",I5439="Dry DNB"),1,0)</f>
        <v>0</v>
      </c>
      <c r="Z5439" s="0" t="str">
        <f aca="false">IF(ISNUMBER(W5439),A5439-W5439,"")</f>
        <v/>
      </c>
      <c r="AA5439" s="55" t="n">
        <f aca="false">MATCH(A5439,DATAS,0)</f>
        <v>2</v>
      </c>
      <c r="AB5439" s="55" t="n">
        <f aca="false">IF(AND(E5439&gt;0,OR(AND(B5439&gt;=1,B5439&lt;=6),B5439=10)),1,0)</f>
        <v>0</v>
      </c>
      <c r="AC5439" s="55" t="n">
        <f aca="false">IF(AND(E5439&gt;0,B5439=10),1,0)</f>
        <v>0</v>
      </c>
      <c r="AD5439" s="55" t="n">
        <f aca="false">IF(AND(C5438=C5439,AA5438=AA5439-1),AB5438,"")</f>
        <v>0</v>
      </c>
      <c r="AE5439" s="55" t="n">
        <f aca="false">IF(AND(C5438=C5439,AA5438=AA5439-1),AC5438,"")</f>
        <v>0</v>
      </c>
      <c r="AF5439" s="55" t="n">
        <f aca="false">IF(AA5439=1,"",IF(AND(AB5439=1,AD5439&lt;&gt;1),1,0))</f>
        <v>0</v>
      </c>
      <c r="AG5439" s="55" t="n">
        <f aca="false">IF(AA5439=1,"",IF(AND(AC5439=1,AE5439&lt;&gt;1),1,0))</f>
        <v>0</v>
      </c>
      <c r="AH5439" s="60" t="str">
        <f aca="false">IF(AND(E5439&gt;0,AA5439&lt;2,NOT(AND(C5440=C5439,AA5440=AA5439+1))),INDEX(DATAS,AA5439+1),"")</f>
        <v/>
      </c>
      <c r="AI5439" s="60" t="str">
        <f aca="false">IF(AND(AC5439=1,AA5439&lt;2),IF(AND(C5440=C5439,AA5440=AA5439+1),IF(AC5440=1,"",INDEX(DATAS,AA5439+1)),INDEX(DATAS,AA5439+1)),"")</f>
        <v/>
      </c>
    </row>
    <row r="5440" customFormat="false" ht="15" hidden="false" customHeight="false" outlineLevel="0" collapsed="false">
      <c r="A5440" s="60" t="n">
        <v>46309</v>
      </c>
      <c r="B5440" s="0" t="n">
        <v>13</v>
      </c>
      <c r="C5440" s="0" t="n">
        <v>7079</v>
      </c>
      <c r="E5440" s="0" t="n">
        <v>0</v>
      </c>
      <c r="F5440" s="55" t="s">
        <v>1379</v>
      </c>
      <c r="I5440" s="55" t="s">
        <v>185</v>
      </c>
      <c r="U5440" s="0" t="n">
        <v>350</v>
      </c>
      <c r="V5440" s="0" t="n">
        <v>0</v>
      </c>
      <c r="X5440" s="55" t="n">
        <f aca="false">IF(I5440="Male",0,1)</f>
        <v>1</v>
      </c>
      <c r="Y5440" s="55" t="n">
        <f aca="false">IF(OR(I5440="DNB",I5440="Dry DNB"),1,0)</f>
        <v>0</v>
      </c>
      <c r="Z5440" s="0" t="str">
        <f aca="false">IF(ISNUMBER(W5440),A5440-W5440,"")</f>
        <v/>
      </c>
      <c r="AA5440" s="55" t="n">
        <f aca="false">MATCH(A5440,DATAS,0)</f>
        <v>1</v>
      </c>
      <c r="AB5440" s="55" t="n">
        <f aca="false">IF(AND(E5440&gt;0,OR(AND(B5440&gt;=1,B5440&lt;=6),B5440=10)),1,0)</f>
        <v>0</v>
      </c>
      <c r="AC5440" s="55" t="n">
        <f aca="false">IF(AND(E5440&gt;0,B5440=10),1,0)</f>
        <v>0</v>
      </c>
      <c r="AD5440" s="0" t="str">
        <f aca="false">IF(AND(C5439=C5440,AA5439=AA5440-1),AB5439,"")</f>
        <v/>
      </c>
      <c r="AE5440" s="0" t="str">
        <f aca="false">IF(AND(C5439=C5440,AA5439=AA5440-1),AC5439,"")</f>
        <v/>
      </c>
      <c r="AF5440" s="0" t="str">
        <f aca="false">IF(AA5440=1,"",IF(AND(AB5440=1,AD5440&lt;&gt;1),1,0))</f>
        <v/>
      </c>
      <c r="AG5440" s="0" t="str">
        <f aca="false">IF(AA5440=1,"",IF(AND(AC5440=1,AE5440&lt;&gt;1),1,0))</f>
        <v/>
      </c>
      <c r="AH5440" s="60" t="str">
        <f aca="false">IF(AND(E5440&gt;0,AA5440&lt;2,NOT(AND(C5441=C5440,AA5441=AA5440+1))),INDEX(DATAS,AA5440+1),"")</f>
        <v/>
      </c>
      <c r="AI5440" s="60" t="str">
        <f aca="false">IF(AND(AC5440=1,AA5440&lt;2),IF(AND(C5441=C5440,AA5441=AA5440+1),IF(AC5441=1,"",INDEX(DATAS,AA5440+1)),INDEX(DATAS,AA5440+1)),"")</f>
        <v/>
      </c>
    </row>
    <row r="5441" customFormat="false" ht="15" hidden="false" customHeight="false" outlineLevel="0" collapsed="false">
      <c r="A5441" s="60" t="n">
        <v>46310</v>
      </c>
      <c r="B5441" s="0" t="n">
        <v>13</v>
      </c>
      <c r="C5441" s="0" t="n">
        <v>7079</v>
      </c>
      <c r="E5441" s="0" t="n">
        <v>0</v>
      </c>
      <c r="F5441" s="55" t="s">
        <v>1379</v>
      </c>
      <c r="I5441" s="55" t="s">
        <v>185</v>
      </c>
      <c r="U5441" s="0" t="n">
        <v>351</v>
      </c>
      <c r="V5441" s="0" t="n">
        <v>0</v>
      </c>
      <c r="X5441" s="55" t="n">
        <f aca="false">IF(I5441="Male",0,1)</f>
        <v>1</v>
      </c>
      <c r="Y5441" s="55" t="n">
        <f aca="false">IF(OR(I5441="DNB",I5441="Dry DNB"),1,0)</f>
        <v>0</v>
      </c>
      <c r="Z5441" s="0" t="str">
        <f aca="false">IF(ISNUMBER(W5441),A5441-W5441,"")</f>
        <v/>
      </c>
      <c r="AA5441" s="55" t="n">
        <f aca="false">MATCH(A5441,DATAS,0)</f>
        <v>2</v>
      </c>
      <c r="AB5441" s="55" t="n">
        <f aca="false">IF(AND(E5441&gt;0,OR(AND(B5441&gt;=1,B5441&lt;=6),B5441=10)),1,0)</f>
        <v>0</v>
      </c>
      <c r="AC5441" s="55" t="n">
        <f aca="false">IF(AND(E5441&gt;0,B5441=10),1,0)</f>
        <v>0</v>
      </c>
      <c r="AD5441" s="55" t="n">
        <f aca="false">IF(AND(C5440=C5441,AA5440=AA5441-1),AB5440,"")</f>
        <v>0</v>
      </c>
      <c r="AE5441" s="55" t="n">
        <f aca="false">IF(AND(C5440=C5441,AA5440=AA5441-1),AC5440,"")</f>
        <v>0</v>
      </c>
      <c r="AF5441" s="55" t="n">
        <f aca="false">IF(AA5441=1,"",IF(AND(AB5441=1,AD5441&lt;&gt;1),1,0))</f>
        <v>0</v>
      </c>
      <c r="AG5441" s="55" t="n">
        <f aca="false">IF(AA5441=1,"",IF(AND(AC5441=1,AE5441&lt;&gt;1),1,0))</f>
        <v>0</v>
      </c>
      <c r="AH5441" s="60" t="str">
        <f aca="false">IF(AND(E5441&gt;0,AA5441&lt;2,NOT(AND(C5442=C5441,AA5442=AA5441+1))),INDEX(DATAS,AA5441+1),"")</f>
        <v/>
      </c>
      <c r="AI5441" s="60" t="str">
        <f aca="false">IF(AND(AC5441=1,AA5441&lt;2),IF(AND(C5442=C5441,AA5442=AA5441+1),IF(AC5442=1,"",INDEX(DATAS,AA5441+1)),INDEX(DATAS,AA5441+1)),"")</f>
        <v/>
      </c>
    </row>
    <row r="5442" customFormat="false" ht="15" hidden="false" customHeight="false" outlineLevel="0" collapsed="false">
      <c r="A5442" s="60" t="n">
        <v>46309</v>
      </c>
      <c r="B5442" s="0" t="n">
        <v>13</v>
      </c>
      <c r="C5442" s="0" t="n">
        <v>7080</v>
      </c>
      <c r="E5442" s="0" t="n">
        <v>0</v>
      </c>
      <c r="F5442" s="55" t="s">
        <v>1380</v>
      </c>
      <c r="I5442" s="55" t="s">
        <v>185</v>
      </c>
      <c r="U5442" s="0" t="n">
        <v>349</v>
      </c>
      <c r="V5442" s="0" t="n">
        <v>0</v>
      </c>
      <c r="X5442" s="55" t="n">
        <f aca="false">IF(I5442="Male",0,1)</f>
        <v>1</v>
      </c>
      <c r="Y5442" s="55" t="n">
        <f aca="false">IF(OR(I5442="DNB",I5442="Dry DNB"),1,0)</f>
        <v>0</v>
      </c>
      <c r="Z5442" s="0" t="str">
        <f aca="false">IF(ISNUMBER(W5442),A5442-W5442,"")</f>
        <v/>
      </c>
      <c r="AA5442" s="55" t="n">
        <f aca="false">MATCH(A5442,DATAS,0)</f>
        <v>1</v>
      </c>
      <c r="AB5442" s="55" t="n">
        <f aca="false">IF(AND(E5442&gt;0,OR(AND(B5442&gt;=1,B5442&lt;=6),B5442=10)),1,0)</f>
        <v>0</v>
      </c>
      <c r="AC5442" s="55" t="n">
        <f aca="false">IF(AND(E5442&gt;0,B5442=10),1,0)</f>
        <v>0</v>
      </c>
      <c r="AD5442" s="0" t="str">
        <f aca="false">IF(AND(C5441=C5442,AA5441=AA5442-1),AB5441,"")</f>
        <v/>
      </c>
      <c r="AE5442" s="0" t="str">
        <f aca="false">IF(AND(C5441=C5442,AA5441=AA5442-1),AC5441,"")</f>
        <v/>
      </c>
      <c r="AF5442" s="0" t="str">
        <f aca="false">IF(AA5442=1,"",IF(AND(AB5442=1,AD5442&lt;&gt;1),1,0))</f>
        <v/>
      </c>
      <c r="AG5442" s="0" t="str">
        <f aca="false">IF(AA5442=1,"",IF(AND(AC5442=1,AE5442&lt;&gt;1),1,0))</f>
        <v/>
      </c>
      <c r="AH5442" s="60" t="str">
        <f aca="false">IF(AND(E5442&gt;0,AA5442&lt;2,NOT(AND(C5443=C5442,AA5443=AA5442+1))),INDEX(DATAS,AA5442+1),"")</f>
        <v/>
      </c>
      <c r="AI5442" s="60" t="str">
        <f aca="false">IF(AND(AC5442=1,AA5442&lt;2),IF(AND(C5443=C5442,AA5443=AA5442+1),IF(AC5443=1,"",INDEX(DATAS,AA5442+1)),INDEX(DATAS,AA5442+1)),"")</f>
        <v/>
      </c>
    </row>
    <row r="5443" customFormat="false" ht="15" hidden="false" customHeight="false" outlineLevel="0" collapsed="false">
      <c r="A5443" s="60" t="n">
        <v>46310</v>
      </c>
      <c r="B5443" s="0" t="n">
        <v>13</v>
      </c>
      <c r="C5443" s="0" t="n">
        <v>7080</v>
      </c>
      <c r="E5443" s="0" t="n">
        <v>0</v>
      </c>
      <c r="F5443" s="55" t="s">
        <v>1380</v>
      </c>
      <c r="I5443" s="55" t="s">
        <v>185</v>
      </c>
      <c r="U5443" s="0" t="n">
        <v>350</v>
      </c>
      <c r="V5443" s="0" t="n">
        <v>0</v>
      </c>
      <c r="X5443" s="55" t="n">
        <f aca="false">IF(I5443="Male",0,1)</f>
        <v>1</v>
      </c>
      <c r="Y5443" s="55" t="n">
        <f aca="false">IF(OR(I5443="DNB",I5443="Dry DNB"),1,0)</f>
        <v>0</v>
      </c>
      <c r="Z5443" s="0" t="str">
        <f aca="false">IF(ISNUMBER(W5443),A5443-W5443,"")</f>
        <v/>
      </c>
      <c r="AA5443" s="55" t="n">
        <f aca="false">MATCH(A5443,DATAS,0)</f>
        <v>2</v>
      </c>
      <c r="AB5443" s="55" t="n">
        <f aca="false">IF(AND(E5443&gt;0,OR(AND(B5443&gt;=1,B5443&lt;=6),B5443=10)),1,0)</f>
        <v>0</v>
      </c>
      <c r="AC5443" s="55" t="n">
        <f aca="false">IF(AND(E5443&gt;0,B5443=10),1,0)</f>
        <v>0</v>
      </c>
      <c r="AD5443" s="55" t="n">
        <f aca="false">IF(AND(C5442=C5443,AA5442=AA5443-1),AB5442,"")</f>
        <v>0</v>
      </c>
      <c r="AE5443" s="55" t="n">
        <f aca="false">IF(AND(C5442=C5443,AA5442=AA5443-1),AC5442,"")</f>
        <v>0</v>
      </c>
      <c r="AF5443" s="55" t="n">
        <f aca="false">IF(AA5443=1,"",IF(AND(AB5443=1,AD5443&lt;&gt;1),1,0))</f>
        <v>0</v>
      </c>
      <c r="AG5443" s="55" t="n">
        <f aca="false">IF(AA5443=1,"",IF(AND(AC5443=1,AE5443&lt;&gt;1),1,0))</f>
        <v>0</v>
      </c>
      <c r="AH5443" s="60" t="str">
        <f aca="false">IF(AND(E5443&gt;0,AA5443&lt;2,NOT(AND(C5444=C5443,AA5444=AA5443+1))),INDEX(DATAS,AA5443+1),"")</f>
        <v/>
      </c>
      <c r="AI5443" s="60" t="str">
        <f aca="false">IF(AND(AC5443=1,AA5443&lt;2),IF(AND(C5444=C5443,AA5444=AA5443+1),IF(AC5444=1,"",INDEX(DATAS,AA5443+1)),INDEX(DATAS,AA5443+1)),"")</f>
        <v/>
      </c>
    </row>
    <row r="5444" customFormat="false" ht="15" hidden="false" customHeight="false" outlineLevel="0" collapsed="false">
      <c r="A5444" s="60" t="n">
        <v>46309</v>
      </c>
      <c r="B5444" s="0" t="n">
        <v>13</v>
      </c>
      <c r="C5444" s="0" t="n">
        <v>7081</v>
      </c>
      <c r="E5444" s="0" t="n">
        <v>0</v>
      </c>
      <c r="F5444" s="55" t="s">
        <v>1381</v>
      </c>
      <c r="I5444" s="55" t="s">
        <v>185</v>
      </c>
      <c r="U5444" s="0" t="n">
        <v>348</v>
      </c>
      <c r="V5444" s="0" t="n">
        <v>0</v>
      </c>
      <c r="X5444" s="55" t="n">
        <f aca="false">IF(I5444="Male",0,1)</f>
        <v>1</v>
      </c>
      <c r="Y5444" s="55" t="n">
        <f aca="false">IF(OR(I5444="DNB",I5444="Dry DNB"),1,0)</f>
        <v>0</v>
      </c>
      <c r="Z5444" s="0" t="str">
        <f aca="false">IF(ISNUMBER(W5444),A5444-W5444,"")</f>
        <v/>
      </c>
      <c r="AA5444" s="55" t="n">
        <f aca="false">MATCH(A5444,DATAS,0)</f>
        <v>1</v>
      </c>
      <c r="AB5444" s="55" t="n">
        <f aca="false">IF(AND(E5444&gt;0,OR(AND(B5444&gt;=1,B5444&lt;=6),B5444=10)),1,0)</f>
        <v>0</v>
      </c>
      <c r="AC5444" s="55" t="n">
        <f aca="false">IF(AND(E5444&gt;0,B5444=10),1,0)</f>
        <v>0</v>
      </c>
      <c r="AD5444" s="0" t="str">
        <f aca="false">IF(AND(C5443=C5444,AA5443=AA5444-1),AB5443,"")</f>
        <v/>
      </c>
      <c r="AE5444" s="0" t="str">
        <f aca="false">IF(AND(C5443=C5444,AA5443=AA5444-1),AC5443,"")</f>
        <v/>
      </c>
      <c r="AF5444" s="0" t="str">
        <f aca="false">IF(AA5444=1,"",IF(AND(AB5444=1,AD5444&lt;&gt;1),1,0))</f>
        <v/>
      </c>
      <c r="AG5444" s="0" t="str">
        <f aca="false">IF(AA5444=1,"",IF(AND(AC5444=1,AE5444&lt;&gt;1),1,0))</f>
        <v/>
      </c>
      <c r="AH5444" s="60" t="str">
        <f aca="false">IF(AND(E5444&gt;0,AA5444&lt;2,NOT(AND(C5445=C5444,AA5445=AA5444+1))),INDEX(DATAS,AA5444+1),"")</f>
        <v/>
      </c>
      <c r="AI5444" s="60" t="str">
        <f aca="false">IF(AND(AC5444=1,AA5444&lt;2),IF(AND(C5445=C5444,AA5445=AA5444+1),IF(AC5445=1,"",INDEX(DATAS,AA5444+1)),INDEX(DATAS,AA5444+1)),"")</f>
        <v/>
      </c>
    </row>
    <row r="5445" customFormat="false" ht="15" hidden="false" customHeight="false" outlineLevel="0" collapsed="false">
      <c r="A5445" s="60" t="n">
        <v>46310</v>
      </c>
      <c r="B5445" s="0" t="n">
        <v>13</v>
      </c>
      <c r="C5445" s="0" t="n">
        <v>7081</v>
      </c>
      <c r="E5445" s="0" t="n">
        <v>0</v>
      </c>
      <c r="F5445" s="55" t="s">
        <v>1381</v>
      </c>
      <c r="I5445" s="55" t="s">
        <v>185</v>
      </c>
      <c r="U5445" s="0" t="n">
        <v>349</v>
      </c>
      <c r="V5445" s="0" t="n">
        <v>0</v>
      </c>
      <c r="X5445" s="55" t="n">
        <f aca="false">IF(I5445="Male",0,1)</f>
        <v>1</v>
      </c>
      <c r="Y5445" s="55" t="n">
        <f aca="false">IF(OR(I5445="DNB",I5445="Dry DNB"),1,0)</f>
        <v>0</v>
      </c>
      <c r="Z5445" s="0" t="str">
        <f aca="false">IF(ISNUMBER(W5445),A5445-W5445,"")</f>
        <v/>
      </c>
      <c r="AA5445" s="55" t="n">
        <f aca="false">MATCH(A5445,DATAS,0)</f>
        <v>2</v>
      </c>
      <c r="AB5445" s="55" t="n">
        <f aca="false">IF(AND(E5445&gt;0,OR(AND(B5445&gt;=1,B5445&lt;=6),B5445=10)),1,0)</f>
        <v>0</v>
      </c>
      <c r="AC5445" s="55" t="n">
        <f aca="false">IF(AND(E5445&gt;0,B5445=10),1,0)</f>
        <v>0</v>
      </c>
      <c r="AD5445" s="55" t="n">
        <f aca="false">IF(AND(C5444=C5445,AA5444=AA5445-1),AB5444,"")</f>
        <v>0</v>
      </c>
      <c r="AE5445" s="55" t="n">
        <f aca="false">IF(AND(C5444=C5445,AA5444=AA5445-1),AC5444,"")</f>
        <v>0</v>
      </c>
      <c r="AF5445" s="55" t="n">
        <f aca="false">IF(AA5445=1,"",IF(AND(AB5445=1,AD5445&lt;&gt;1),1,0))</f>
        <v>0</v>
      </c>
      <c r="AG5445" s="55" t="n">
        <f aca="false">IF(AA5445=1,"",IF(AND(AC5445=1,AE5445&lt;&gt;1),1,0))</f>
        <v>0</v>
      </c>
      <c r="AH5445" s="60" t="str">
        <f aca="false">IF(AND(E5445&gt;0,AA5445&lt;2,NOT(AND(C5446=C5445,AA5446=AA5445+1))),INDEX(DATAS,AA5445+1),"")</f>
        <v/>
      </c>
      <c r="AI5445" s="60" t="str">
        <f aca="false">IF(AND(AC5445=1,AA5445&lt;2),IF(AND(C5446=C5445,AA5446=AA5445+1),IF(AC5446=1,"",INDEX(DATAS,AA5445+1)),INDEX(DATAS,AA5445+1)),"")</f>
        <v/>
      </c>
    </row>
    <row r="5446" customFormat="false" ht="15" hidden="false" customHeight="false" outlineLevel="0" collapsed="false">
      <c r="A5446" s="60" t="n">
        <v>46309</v>
      </c>
      <c r="B5446" s="0" t="n">
        <v>13</v>
      </c>
      <c r="C5446" s="0" t="n">
        <v>7082</v>
      </c>
      <c r="E5446" s="0" t="n">
        <v>0</v>
      </c>
      <c r="F5446" s="55" t="s">
        <v>1381</v>
      </c>
      <c r="I5446" s="55" t="s">
        <v>185</v>
      </c>
      <c r="U5446" s="0" t="n">
        <v>348</v>
      </c>
      <c r="V5446" s="0" t="n">
        <v>0</v>
      </c>
      <c r="X5446" s="55" t="n">
        <f aca="false">IF(I5446="Male",0,1)</f>
        <v>1</v>
      </c>
      <c r="Y5446" s="55" t="n">
        <f aca="false">IF(OR(I5446="DNB",I5446="Dry DNB"),1,0)</f>
        <v>0</v>
      </c>
      <c r="Z5446" s="0" t="str">
        <f aca="false">IF(ISNUMBER(W5446),A5446-W5446,"")</f>
        <v/>
      </c>
      <c r="AA5446" s="55" t="n">
        <f aca="false">MATCH(A5446,DATAS,0)</f>
        <v>1</v>
      </c>
      <c r="AB5446" s="55" t="n">
        <f aca="false">IF(AND(E5446&gt;0,OR(AND(B5446&gt;=1,B5446&lt;=6),B5446=10)),1,0)</f>
        <v>0</v>
      </c>
      <c r="AC5446" s="55" t="n">
        <f aca="false">IF(AND(E5446&gt;0,B5446=10),1,0)</f>
        <v>0</v>
      </c>
      <c r="AD5446" s="0" t="str">
        <f aca="false">IF(AND(C5445=C5446,AA5445=AA5446-1),AB5445,"")</f>
        <v/>
      </c>
      <c r="AE5446" s="0" t="str">
        <f aca="false">IF(AND(C5445=C5446,AA5445=AA5446-1),AC5445,"")</f>
        <v/>
      </c>
      <c r="AF5446" s="0" t="str">
        <f aca="false">IF(AA5446=1,"",IF(AND(AB5446=1,AD5446&lt;&gt;1),1,0))</f>
        <v/>
      </c>
      <c r="AG5446" s="0" t="str">
        <f aca="false">IF(AA5446=1,"",IF(AND(AC5446=1,AE5446&lt;&gt;1),1,0))</f>
        <v/>
      </c>
      <c r="AH5446" s="60" t="str">
        <f aca="false">IF(AND(E5446&gt;0,AA5446&lt;2,NOT(AND(C5447=C5446,AA5447=AA5446+1))),INDEX(DATAS,AA5446+1),"")</f>
        <v/>
      </c>
      <c r="AI5446" s="60" t="str">
        <f aca="false">IF(AND(AC5446=1,AA5446&lt;2),IF(AND(C5447=C5446,AA5447=AA5446+1),IF(AC5447=1,"",INDEX(DATAS,AA5446+1)),INDEX(DATAS,AA5446+1)),"")</f>
        <v/>
      </c>
    </row>
    <row r="5447" customFormat="false" ht="15" hidden="false" customHeight="false" outlineLevel="0" collapsed="false">
      <c r="A5447" s="60" t="n">
        <v>46310</v>
      </c>
      <c r="B5447" s="0" t="n">
        <v>13</v>
      </c>
      <c r="C5447" s="0" t="n">
        <v>7082</v>
      </c>
      <c r="E5447" s="0" t="n">
        <v>0</v>
      </c>
      <c r="F5447" s="55" t="s">
        <v>1381</v>
      </c>
      <c r="I5447" s="55" t="s">
        <v>185</v>
      </c>
      <c r="U5447" s="0" t="n">
        <v>349</v>
      </c>
      <c r="V5447" s="0" t="n">
        <v>0</v>
      </c>
      <c r="X5447" s="55" t="n">
        <f aca="false">IF(I5447="Male",0,1)</f>
        <v>1</v>
      </c>
      <c r="Y5447" s="55" t="n">
        <f aca="false">IF(OR(I5447="DNB",I5447="Dry DNB"),1,0)</f>
        <v>0</v>
      </c>
      <c r="Z5447" s="0" t="str">
        <f aca="false">IF(ISNUMBER(W5447),A5447-W5447,"")</f>
        <v/>
      </c>
      <c r="AA5447" s="55" t="n">
        <f aca="false">MATCH(A5447,DATAS,0)</f>
        <v>2</v>
      </c>
      <c r="AB5447" s="55" t="n">
        <f aca="false">IF(AND(E5447&gt;0,OR(AND(B5447&gt;=1,B5447&lt;=6),B5447=10)),1,0)</f>
        <v>0</v>
      </c>
      <c r="AC5447" s="55" t="n">
        <f aca="false">IF(AND(E5447&gt;0,B5447=10),1,0)</f>
        <v>0</v>
      </c>
      <c r="AD5447" s="55" t="n">
        <f aca="false">IF(AND(C5446=C5447,AA5446=AA5447-1),AB5446,"")</f>
        <v>0</v>
      </c>
      <c r="AE5447" s="55" t="n">
        <f aca="false">IF(AND(C5446=C5447,AA5446=AA5447-1),AC5446,"")</f>
        <v>0</v>
      </c>
      <c r="AF5447" s="55" t="n">
        <f aca="false">IF(AA5447=1,"",IF(AND(AB5447=1,AD5447&lt;&gt;1),1,0))</f>
        <v>0</v>
      </c>
      <c r="AG5447" s="55" t="n">
        <f aca="false">IF(AA5447=1,"",IF(AND(AC5447=1,AE5447&lt;&gt;1),1,0))</f>
        <v>0</v>
      </c>
      <c r="AH5447" s="60" t="str">
        <f aca="false">IF(AND(E5447&gt;0,AA5447&lt;2,NOT(AND(C5448=C5447,AA5448=AA5447+1))),INDEX(DATAS,AA5447+1),"")</f>
        <v/>
      </c>
      <c r="AI5447" s="60" t="str">
        <f aca="false">IF(AND(AC5447=1,AA5447&lt;2),IF(AND(C5448=C5447,AA5448=AA5447+1),IF(AC5448=1,"",INDEX(DATAS,AA5447+1)),INDEX(DATAS,AA5447+1)),"")</f>
        <v/>
      </c>
    </row>
    <row r="5448" customFormat="false" ht="15" hidden="false" customHeight="false" outlineLevel="0" collapsed="false">
      <c r="A5448" s="60" t="n">
        <v>46309</v>
      </c>
      <c r="B5448" s="0" t="n">
        <v>13</v>
      </c>
      <c r="C5448" s="0" t="n">
        <v>7083</v>
      </c>
      <c r="E5448" s="0" t="n">
        <v>0</v>
      </c>
      <c r="F5448" s="55" t="s">
        <v>1381</v>
      </c>
      <c r="I5448" s="55" t="s">
        <v>185</v>
      </c>
      <c r="U5448" s="0" t="n">
        <v>348</v>
      </c>
      <c r="V5448" s="0" t="n">
        <v>0</v>
      </c>
      <c r="X5448" s="55" t="n">
        <f aca="false">IF(I5448="Male",0,1)</f>
        <v>1</v>
      </c>
      <c r="Y5448" s="55" t="n">
        <f aca="false">IF(OR(I5448="DNB",I5448="Dry DNB"),1,0)</f>
        <v>0</v>
      </c>
      <c r="Z5448" s="0" t="str">
        <f aca="false">IF(ISNUMBER(W5448),A5448-W5448,"")</f>
        <v/>
      </c>
      <c r="AA5448" s="55" t="n">
        <f aca="false">MATCH(A5448,DATAS,0)</f>
        <v>1</v>
      </c>
      <c r="AB5448" s="55" t="n">
        <f aca="false">IF(AND(E5448&gt;0,OR(AND(B5448&gt;=1,B5448&lt;=6),B5448=10)),1,0)</f>
        <v>0</v>
      </c>
      <c r="AC5448" s="55" t="n">
        <f aca="false">IF(AND(E5448&gt;0,B5448=10),1,0)</f>
        <v>0</v>
      </c>
      <c r="AD5448" s="0" t="str">
        <f aca="false">IF(AND(C5447=C5448,AA5447=AA5448-1),AB5447,"")</f>
        <v/>
      </c>
      <c r="AE5448" s="0" t="str">
        <f aca="false">IF(AND(C5447=C5448,AA5447=AA5448-1),AC5447,"")</f>
        <v/>
      </c>
      <c r="AF5448" s="0" t="str">
        <f aca="false">IF(AA5448=1,"",IF(AND(AB5448=1,AD5448&lt;&gt;1),1,0))</f>
        <v/>
      </c>
      <c r="AG5448" s="0" t="str">
        <f aca="false">IF(AA5448=1,"",IF(AND(AC5448=1,AE5448&lt;&gt;1),1,0))</f>
        <v/>
      </c>
      <c r="AH5448" s="60" t="str">
        <f aca="false">IF(AND(E5448&gt;0,AA5448&lt;2,NOT(AND(C5449=C5448,AA5449=AA5448+1))),INDEX(DATAS,AA5448+1),"")</f>
        <v/>
      </c>
      <c r="AI5448" s="60" t="str">
        <f aca="false">IF(AND(AC5448=1,AA5448&lt;2),IF(AND(C5449=C5448,AA5449=AA5448+1),IF(AC5449=1,"",INDEX(DATAS,AA5448+1)),INDEX(DATAS,AA5448+1)),"")</f>
        <v/>
      </c>
    </row>
    <row r="5449" customFormat="false" ht="15" hidden="false" customHeight="false" outlineLevel="0" collapsed="false">
      <c r="A5449" s="60" t="n">
        <v>46310</v>
      </c>
      <c r="B5449" s="0" t="n">
        <v>13</v>
      </c>
      <c r="C5449" s="0" t="n">
        <v>7083</v>
      </c>
      <c r="E5449" s="0" t="n">
        <v>0</v>
      </c>
      <c r="F5449" s="55" t="s">
        <v>1381</v>
      </c>
      <c r="I5449" s="55" t="s">
        <v>185</v>
      </c>
      <c r="U5449" s="0" t="n">
        <v>349</v>
      </c>
      <c r="V5449" s="0" t="n">
        <v>0</v>
      </c>
      <c r="X5449" s="55" t="n">
        <f aca="false">IF(I5449="Male",0,1)</f>
        <v>1</v>
      </c>
      <c r="Y5449" s="55" t="n">
        <f aca="false">IF(OR(I5449="DNB",I5449="Dry DNB"),1,0)</f>
        <v>0</v>
      </c>
      <c r="Z5449" s="0" t="str">
        <f aca="false">IF(ISNUMBER(W5449),A5449-W5449,"")</f>
        <v/>
      </c>
      <c r="AA5449" s="55" t="n">
        <f aca="false">MATCH(A5449,DATAS,0)</f>
        <v>2</v>
      </c>
      <c r="AB5449" s="55" t="n">
        <f aca="false">IF(AND(E5449&gt;0,OR(AND(B5449&gt;=1,B5449&lt;=6),B5449=10)),1,0)</f>
        <v>0</v>
      </c>
      <c r="AC5449" s="55" t="n">
        <f aca="false">IF(AND(E5449&gt;0,B5449=10),1,0)</f>
        <v>0</v>
      </c>
      <c r="AD5449" s="55" t="n">
        <f aca="false">IF(AND(C5448=C5449,AA5448=AA5449-1),AB5448,"")</f>
        <v>0</v>
      </c>
      <c r="AE5449" s="55" t="n">
        <f aca="false">IF(AND(C5448=C5449,AA5448=AA5449-1),AC5448,"")</f>
        <v>0</v>
      </c>
      <c r="AF5449" s="55" t="n">
        <f aca="false">IF(AA5449=1,"",IF(AND(AB5449=1,AD5449&lt;&gt;1),1,0))</f>
        <v>0</v>
      </c>
      <c r="AG5449" s="55" t="n">
        <f aca="false">IF(AA5449=1,"",IF(AND(AC5449=1,AE5449&lt;&gt;1),1,0))</f>
        <v>0</v>
      </c>
      <c r="AH5449" s="60" t="str">
        <f aca="false">IF(AND(E5449&gt;0,AA5449&lt;2,NOT(AND(C5450=C5449,AA5450=AA5449+1))),INDEX(DATAS,AA5449+1),"")</f>
        <v/>
      </c>
      <c r="AI5449" s="60" t="str">
        <f aca="false">IF(AND(AC5449=1,AA5449&lt;2),IF(AND(C5450=C5449,AA5450=AA5449+1),IF(AC5450=1,"",INDEX(DATAS,AA5449+1)),INDEX(DATAS,AA5449+1)),"")</f>
        <v/>
      </c>
    </row>
    <row r="5450" customFormat="false" ht="15" hidden="false" customHeight="false" outlineLevel="0" collapsed="false">
      <c r="A5450" s="60" t="n">
        <v>46309</v>
      </c>
      <c r="B5450" s="0" t="n">
        <v>13</v>
      </c>
      <c r="C5450" s="0" t="n">
        <v>7084</v>
      </c>
      <c r="E5450" s="0" t="n">
        <v>0</v>
      </c>
      <c r="F5450" s="55" t="s">
        <v>1381</v>
      </c>
      <c r="I5450" s="55" t="s">
        <v>185</v>
      </c>
      <c r="U5450" s="0" t="n">
        <v>348</v>
      </c>
      <c r="V5450" s="0" t="n">
        <v>0</v>
      </c>
      <c r="X5450" s="55" t="n">
        <f aca="false">IF(I5450="Male",0,1)</f>
        <v>1</v>
      </c>
      <c r="Y5450" s="55" t="n">
        <f aca="false">IF(OR(I5450="DNB",I5450="Dry DNB"),1,0)</f>
        <v>0</v>
      </c>
      <c r="Z5450" s="0" t="str">
        <f aca="false">IF(ISNUMBER(W5450),A5450-W5450,"")</f>
        <v/>
      </c>
      <c r="AA5450" s="55" t="n">
        <f aca="false">MATCH(A5450,DATAS,0)</f>
        <v>1</v>
      </c>
      <c r="AB5450" s="55" t="n">
        <f aca="false">IF(AND(E5450&gt;0,OR(AND(B5450&gt;=1,B5450&lt;=6),B5450=10)),1,0)</f>
        <v>0</v>
      </c>
      <c r="AC5450" s="55" t="n">
        <f aca="false">IF(AND(E5450&gt;0,B5450=10),1,0)</f>
        <v>0</v>
      </c>
      <c r="AD5450" s="0" t="str">
        <f aca="false">IF(AND(C5449=C5450,AA5449=AA5450-1),AB5449,"")</f>
        <v/>
      </c>
      <c r="AE5450" s="0" t="str">
        <f aca="false">IF(AND(C5449=C5450,AA5449=AA5450-1),AC5449,"")</f>
        <v/>
      </c>
      <c r="AF5450" s="0" t="str">
        <f aca="false">IF(AA5450=1,"",IF(AND(AB5450=1,AD5450&lt;&gt;1),1,0))</f>
        <v/>
      </c>
      <c r="AG5450" s="0" t="str">
        <f aca="false">IF(AA5450=1,"",IF(AND(AC5450=1,AE5450&lt;&gt;1),1,0))</f>
        <v/>
      </c>
      <c r="AH5450" s="60" t="str">
        <f aca="false">IF(AND(E5450&gt;0,AA5450&lt;2,NOT(AND(C5451=C5450,AA5451=AA5450+1))),INDEX(DATAS,AA5450+1),"")</f>
        <v/>
      </c>
      <c r="AI5450" s="60" t="str">
        <f aca="false">IF(AND(AC5450=1,AA5450&lt;2),IF(AND(C5451=C5450,AA5451=AA5450+1),IF(AC5451=1,"",INDEX(DATAS,AA5450+1)),INDEX(DATAS,AA5450+1)),"")</f>
        <v/>
      </c>
    </row>
    <row r="5451" customFormat="false" ht="15" hidden="false" customHeight="false" outlineLevel="0" collapsed="false">
      <c r="A5451" s="60" t="n">
        <v>46310</v>
      </c>
      <c r="B5451" s="0" t="n">
        <v>13</v>
      </c>
      <c r="C5451" s="0" t="n">
        <v>7084</v>
      </c>
      <c r="E5451" s="0" t="n">
        <v>0</v>
      </c>
      <c r="F5451" s="55" t="s">
        <v>1381</v>
      </c>
      <c r="I5451" s="55" t="s">
        <v>185</v>
      </c>
      <c r="U5451" s="0" t="n">
        <v>349</v>
      </c>
      <c r="V5451" s="0" t="n">
        <v>0</v>
      </c>
      <c r="X5451" s="55" t="n">
        <f aca="false">IF(I5451="Male",0,1)</f>
        <v>1</v>
      </c>
      <c r="Y5451" s="55" t="n">
        <f aca="false">IF(OR(I5451="DNB",I5451="Dry DNB"),1,0)</f>
        <v>0</v>
      </c>
      <c r="Z5451" s="0" t="str">
        <f aca="false">IF(ISNUMBER(W5451),A5451-W5451,"")</f>
        <v/>
      </c>
      <c r="AA5451" s="55" t="n">
        <f aca="false">MATCH(A5451,DATAS,0)</f>
        <v>2</v>
      </c>
      <c r="AB5451" s="55" t="n">
        <f aca="false">IF(AND(E5451&gt;0,OR(AND(B5451&gt;=1,B5451&lt;=6),B5451=10)),1,0)</f>
        <v>0</v>
      </c>
      <c r="AC5451" s="55" t="n">
        <f aca="false">IF(AND(E5451&gt;0,B5451=10),1,0)</f>
        <v>0</v>
      </c>
      <c r="AD5451" s="55" t="n">
        <f aca="false">IF(AND(C5450=C5451,AA5450=AA5451-1),AB5450,"")</f>
        <v>0</v>
      </c>
      <c r="AE5451" s="55" t="n">
        <f aca="false">IF(AND(C5450=C5451,AA5450=AA5451-1),AC5450,"")</f>
        <v>0</v>
      </c>
      <c r="AF5451" s="55" t="n">
        <f aca="false">IF(AA5451=1,"",IF(AND(AB5451=1,AD5451&lt;&gt;1),1,0))</f>
        <v>0</v>
      </c>
      <c r="AG5451" s="55" t="n">
        <f aca="false">IF(AA5451=1,"",IF(AND(AC5451=1,AE5451&lt;&gt;1),1,0))</f>
        <v>0</v>
      </c>
      <c r="AH5451" s="60" t="str">
        <f aca="false">IF(AND(E5451&gt;0,AA5451&lt;2,NOT(AND(C5452=C5451,AA5452=AA5451+1))),INDEX(DATAS,AA5451+1),"")</f>
        <v/>
      </c>
      <c r="AI5451" s="60" t="str">
        <f aca="false">IF(AND(AC5451=1,AA5451&lt;2),IF(AND(C5452=C5451,AA5452=AA5451+1),IF(AC5452=1,"",INDEX(DATAS,AA5451+1)),INDEX(DATAS,AA5451+1)),"")</f>
        <v/>
      </c>
    </row>
    <row r="5452" customFormat="false" ht="15" hidden="false" customHeight="false" outlineLevel="0" collapsed="false">
      <c r="A5452" s="60" t="n">
        <v>46309</v>
      </c>
      <c r="B5452" s="0" t="n">
        <v>13</v>
      </c>
      <c r="C5452" s="0" t="n">
        <v>7085</v>
      </c>
      <c r="E5452" s="0" t="n">
        <v>0</v>
      </c>
      <c r="F5452" s="55" t="s">
        <v>1382</v>
      </c>
      <c r="I5452" s="55" t="s">
        <v>185</v>
      </c>
      <c r="U5452" s="0" t="n">
        <v>347</v>
      </c>
      <c r="V5452" s="0" t="n">
        <v>0</v>
      </c>
      <c r="X5452" s="55" t="n">
        <f aca="false">IF(I5452="Male",0,1)</f>
        <v>1</v>
      </c>
      <c r="Y5452" s="55" t="n">
        <f aca="false">IF(OR(I5452="DNB",I5452="Dry DNB"),1,0)</f>
        <v>0</v>
      </c>
      <c r="Z5452" s="0" t="str">
        <f aca="false">IF(ISNUMBER(W5452),A5452-W5452,"")</f>
        <v/>
      </c>
      <c r="AA5452" s="55" t="n">
        <f aca="false">MATCH(A5452,DATAS,0)</f>
        <v>1</v>
      </c>
      <c r="AB5452" s="55" t="n">
        <f aca="false">IF(AND(E5452&gt;0,OR(AND(B5452&gt;=1,B5452&lt;=6),B5452=10)),1,0)</f>
        <v>0</v>
      </c>
      <c r="AC5452" s="55" t="n">
        <f aca="false">IF(AND(E5452&gt;0,B5452=10),1,0)</f>
        <v>0</v>
      </c>
      <c r="AD5452" s="0" t="str">
        <f aca="false">IF(AND(C5451=C5452,AA5451=AA5452-1),AB5451,"")</f>
        <v/>
      </c>
      <c r="AE5452" s="0" t="str">
        <f aca="false">IF(AND(C5451=C5452,AA5451=AA5452-1),AC5451,"")</f>
        <v/>
      </c>
      <c r="AF5452" s="0" t="str">
        <f aca="false">IF(AA5452=1,"",IF(AND(AB5452=1,AD5452&lt;&gt;1),1,0))</f>
        <v/>
      </c>
      <c r="AG5452" s="0" t="str">
        <f aca="false">IF(AA5452=1,"",IF(AND(AC5452=1,AE5452&lt;&gt;1),1,0))</f>
        <v/>
      </c>
      <c r="AH5452" s="60" t="str">
        <f aca="false">IF(AND(E5452&gt;0,AA5452&lt;2,NOT(AND(C5453=C5452,AA5453=AA5452+1))),INDEX(DATAS,AA5452+1),"")</f>
        <v/>
      </c>
      <c r="AI5452" s="60" t="str">
        <f aca="false">IF(AND(AC5452=1,AA5452&lt;2),IF(AND(C5453=C5452,AA5453=AA5452+1),IF(AC5453=1,"",INDEX(DATAS,AA5452+1)),INDEX(DATAS,AA5452+1)),"")</f>
        <v/>
      </c>
    </row>
    <row r="5453" customFormat="false" ht="15" hidden="false" customHeight="false" outlineLevel="0" collapsed="false">
      <c r="A5453" s="60" t="n">
        <v>46310</v>
      </c>
      <c r="B5453" s="0" t="n">
        <v>13</v>
      </c>
      <c r="C5453" s="0" t="n">
        <v>7085</v>
      </c>
      <c r="E5453" s="0" t="n">
        <v>0</v>
      </c>
      <c r="F5453" s="55" t="s">
        <v>1382</v>
      </c>
      <c r="I5453" s="55" t="s">
        <v>185</v>
      </c>
      <c r="U5453" s="0" t="n">
        <v>348</v>
      </c>
      <c r="V5453" s="0" t="n">
        <v>0</v>
      </c>
      <c r="X5453" s="55" t="n">
        <f aca="false">IF(I5453="Male",0,1)</f>
        <v>1</v>
      </c>
      <c r="Y5453" s="55" t="n">
        <f aca="false">IF(OR(I5453="DNB",I5453="Dry DNB"),1,0)</f>
        <v>0</v>
      </c>
      <c r="Z5453" s="0" t="str">
        <f aca="false">IF(ISNUMBER(W5453),A5453-W5453,"")</f>
        <v/>
      </c>
      <c r="AA5453" s="55" t="n">
        <f aca="false">MATCH(A5453,DATAS,0)</f>
        <v>2</v>
      </c>
      <c r="AB5453" s="55" t="n">
        <f aca="false">IF(AND(E5453&gt;0,OR(AND(B5453&gt;=1,B5453&lt;=6),B5453=10)),1,0)</f>
        <v>0</v>
      </c>
      <c r="AC5453" s="55" t="n">
        <f aca="false">IF(AND(E5453&gt;0,B5453=10),1,0)</f>
        <v>0</v>
      </c>
      <c r="AD5453" s="55" t="n">
        <f aca="false">IF(AND(C5452=C5453,AA5452=AA5453-1),AB5452,"")</f>
        <v>0</v>
      </c>
      <c r="AE5453" s="55" t="n">
        <f aca="false">IF(AND(C5452=C5453,AA5452=AA5453-1),AC5452,"")</f>
        <v>0</v>
      </c>
      <c r="AF5453" s="55" t="n">
        <f aca="false">IF(AA5453=1,"",IF(AND(AB5453=1,AD5453&lt;&gt;1),1,0))</f>
        <v>0</v>
      </c>
      <c r="AG5453" s="55" t="n">
        <f aca="false">IF(AA5453=1,"",IF(AND(AC5453=1,AE5453&lt;&gt;1),1,0))</f>
        <v>0</v>
      </c>
      <c r="AH5453" s="60" t="str">
        <f aca="false">IF(AND(E5453&gt;0,AA5453&lt;2,NOT(AND(C5454=C5453,AA5454=AA5453+1))),INDEX(DATAS,AA5453+1),"")</f>
        <v/>
      </c>
      <c r="AI5453" s="60" t="str">
        <f aca="false">IF(AND(AC5453=1,AA5453&lt;2),IF(AND(C5454=C5453,AA5454=AA5453+1),IF(AC5454=1,"",INDEX(DATAS,AA5453+1)),INDEX(DATAS,AA5453+1)),"")</f>
        <v/>
      </c>
    </row>
    <row r="5454" customFormat="false" ht="15" hidden="false" customHeight="false" outlineLevel="0" collapsed="false">
      <c r="A5454" s="60" t="n">
        <v>46309</v>
      </c>
      <c r="B5454" s="0" t="n">
        <v>13</v>
      </c>
      <c r="C5454" s="0" t="n">
        <v>7086</v>
      </c>
      <c r="E5454" s="0" t="n">
        <v>0</v>
      </c>
      <c r="F5454" s="55" t="s">
        <v>1382</v>
      </c>
      <c r="I5454" s="55" t="s">
        <v>185</v>
      </c>
      <c r="U5454" s="0" t="n">
        <v>347</v>
      </c>
      <c r="V5454" s="0" t="n">
        <v>0</v>
      </c>
      <c r="X5454" s="55" t="n">
        <f aca="false">IF(I5454="Male",0,1)</f>
        <v>1</v>
      </c>
      <c r="Y5454" s="55" t="n">
        <f aca="false">IF(OR(I5454="DNB",I5454="Dry DNB"),1,0)</f>
        <v>0</v>
      </c>
      <c r="Z5454" s="0" t="str">
        <f aca="false">IF(ISNUMBER(W5454),A5454-W5454,"")</f>
        <v/>
      </c>
      <c r="AA5454" s="55" t="n">
        <f aca="false">MATCH(A5454,DATAS,0)</f>
        <v>1</v>
      </c>
      <c r="AB5454" s="55" t="n">
        <f aca="false">IF(AND(E5454&gt;0,OR(AND(B5454&gt;=1,B5454&lt;=6),B5454=10)),1,0)</f>
        <v>0</v>
      </c>
      <c r="AC5454" s="55" t="n">
        <f aca="false">IF(AND(E5454&gt;0,B5454=10),1,0)</f>
        <v>0</v>
      </c>
      <c r="AD5454" s="0" t="str">
        <f aca="false">IF(AND(C5453=C5454,AA5453=AA5454-1),AB5453,"")</f>
        <v/>
      </c>
      <c r="AE5454" s="0" t="str">
        <f aca="false">IF(AND(C5453=C5454,AA5453=AA5454-1),AC5453,"")</f>
        <v/>
      </c>
      <c r="AF5454" s="0" t="str">
        <f aca="false">IF(AA5454=1,"",IF(AND(AB5454=1,AD5454&lt;&gt;1),1,0))</f>
        <v/>
      </c>
      <c r="AG5454" s="0" t="str">
        <f aca="false">IF(AA5454=1,"",IF(AND(AC5454=1,AE5454&lt;&gt;1),1,0))</f>
        <v/>
      </c>
      <c r="AH5454" s="60" t="str">
        <f aca="false">IF(AND(E5454&gt;0,AA5454&lt;2,NOT(AND(C5455=C5454,AA5455=AA5454+1))),INDEX(DATAS,AA5454+1),"")</f>
        <v/>
      </c>
      <c r="AI5454" s="60" t="str">
        <f aca="false">IF(AND(AC5454=1,AA5454&lt;2),IF(AND(C5455=C5454,AA5455=AA5454+1),IF(AC5455=1,"",INDEX(DATAS,AA5454+1)),INDEX(DATAS,AA5454+1)),"")</f>
        <v/>
      </c>
    </row>
    <row r="5455" customFormat="false" ht="15" hidden="false" customHeight="false" outlineLevel="0" collapsed="false">
      <c r="A5455" s="60" t="n">
        <v>46310</v>
      </c>
      <c r="B5455" s="0" t="n">
        <v>13</v>
      </c>
      <c r="C5455" s="0" t="n">
        <v>7086</v>
      </c>
      <c r="E5455" s="0" t="n">
        <v>0</v>
      </c>
      <c r="F5455" s="55" t="s">
        <v>1382</v>
      </c>
      <c r="I5455" s="55" t="s">
        <v>185</v>
      </c>
      <c r="U5455" s="0" t="n">
        <v>348</v>
      </c>
      <c r="V5455" s="0" t="n">
        <v>0</v>
      </c>
      <c r="X5455" s="55" t="n">
        <f aca="false">IF(I5455="Male",0,1)</f>
        <v>1</v>
      </c>
      <c r="Y5455" s="55" t="n">
        <f aca="false">IF(OR(I5455="DNB",I5455="Dry DNB"),1,0)</f>
        <v>0</v>
      </c>
      <c r="Z5455" s="0" t="str">
        <f aca="false">IF(ISNUMBER(W5455),A5455-W5455,"")</f>
        <v/>
      </c>
      <c r="AA5455" s="55" t="n">
        <f aca="false">MATCH(A5455,DATAS,0)</f>
        <v>2</v>
      </c>
      <c r="AB5455" s="55" t="n">
        <f aca="false">IF(AND(E5455&gt;0,OR(AND(B5455&gt;=1,B5455&lt;=6),B5455=10)),1,0)</f>
        <v>0</v>
      </c>
      <c r="AC5455" s="55" t="n">
        <f aca="false">IF(AND(E5455&gt;0,B5455=10),1,0)</f>
        <v>0</v>
      </c>
      <c r="AD5455" s="55" t="n">
        <f aca="false">IF(AND(C5454=C5455,AA5454=AA5455-1),AB5454,"")</f>
        <v>0</v>
      </c>
      <c r="AE5455" s="55" t="n">
        <f aca="false">IF(AND(C5454=C5455,AA5454=AA5455-1),AC5454,"")</f>
        <v>0</v>
      </c>
      <c r="AF5455" s="55" t="n">
        <f aca="false">IF(AA5455=1,"",IF(AND(AB5455=1,AD5455&lt;&gt;1),1,0))</f>
        <v>0</v>
      </c>
      <c r="AG5455" s="55" t="n">
        <f aca="false">IF(AA5455=1,"",IF(AND(AC5455=1,AE5455&lt;&gt;1),1,0))</f>
        <v>0</v>
      </c>
      <c r="AH5455" s="60" t="str">
        <f aca="false">IF(AND(E5455&gt;0,AA5455&lt;2,NOT(AND(C5456=C5455,AA5456=AA5455+1))),INDEX(DATAS,AA5455+1),"")</f>
        <v/>
      </c>
      <c r="AI5455" s="60" t="str">
        <f aca="false">IF(AND(AC5455=1,AA5455&lt;2),IF(AND(C5456=C5455,AA5456=AA5455+1),IF(AC5456=1,"",INDEX(DATAS,AA5455+1)),INDEX(DATAS,AA5455+1)),"")</f>
        <v/>
      </c>
    </row>
    <row r="5456" customFormat="false" ht="15" hidden="false" customHeight="false" outlineLevel="0" collapsed="false">
      <c r="A5456" s="60" t="n">
        <v>46309</v>
      </c>
      <c r="B5456" s="0" t="n">
        <v>13</v>
      </c>
      <c r="C5456" s="0" t="n">
        <v>7087</v>
      </c>
      <c r="E5456" s="0" t="n">
        <v>0</v>
      </c>
      <c r="F5456" s="55" t="s">
        <v>1382</v>
      </c>
      <c r="I5456" s="55" t="s">
        <v>185</v>
      </c>
      <c r="U5456" s="0" t="n">
        <v>347</v>
      </c>
      <c r="V5456" s="0" t="n">
        <v>0</v>
      </c>
      <c r="X5456" s="55" t="n">
        <f aca="false">IF(I5456="Male",0,1)</f>
        <v>1</v>
      </c>
      <c r="Y5456" s="55" t="n">
        <f aca="false">IF(OR(I5456="DNB",I5456="Dry DNB"),1,0)</f>
        <v>0</v>
      </c>
      <c r="Z5456" s="0" t="str">
        <f aca="false">IF(ISNUMBER(W5456),A5456-W5456,"")</f>
        <v/>
      </c>
      <c r="AA5456" s="55" t="n">
        <f aca="false">MATCH(A5456,DATAS,0)</f>
        <v>1</v>
      </c>
      <c r="AB5456" s="55" t="n">
        <f aca="false">IF(AND(E5456&gt;0,OR(AND(B5456&gt;=1,B5456&lt;=6),B5456=10)),1,0)</f>
        <v>0</v>
      </c>
      <c r="AC5456" s="55" t="n">
        <f aca="false">IF(AND(E5456&gt;0,B5456=10),1,0)</f>
        <v>0</v>
      </c>
      <c r="AD5456" s="0" t="str">
        <f aca="false">IF(AND(C5455=C5456,AA5455=AA5456-1),AB5455,"")</f>
        <v/>
      </c>
      <c r="AE5456" s="0" t="str">
        <f aca="false">IF(AND(C5455=C5456,AA5455=AA5456-1),AC5455,"")</f>
        <v/>
      </c>
      <c r="AF5456" s="0" t="str">
        <f aca="false">IF(AA5456=1,"",IF(AND(AB5456=1,AD5456&lt;&gt;1),1,0))</f>
        <v/>
      </c>
      <c r="AG5456" s="0" t="str">
        <f aca="false">IF(AA5456=1,"",IF(AND(AC5456=1,AE5456&lt;&gt;1),1,0))</f>
        <v/>
      </c>
      <c r="AH5456" s="60" t="str">
        <f aca="false">IF(AND(E5456&gt;0,AA5456&lt;2,NOT(AND(C5457=C5456,AA5457=AA5456+1))),INDEX(DATAS,AA5456+1),"")</f>
        <v/>
      </c>
      <c r="AI5456" s="60" t="str">
        <f aca="false">IF(AND(AC5456=1,AA5456&lt;2),IF(AND(C5457=C5456,AA5457=AA5456+1),IF(AC5457=1,"",INDEX(DATAS,AA5456+1)),INDEX(DATAS,AA5456+1)),"")</f>
        <v/>
      </c>
    </row>
    <row r="5457" customFormat="false" ht="15" hidden="false" customHeight="false" outlineLevel="0" collapsed="false">
      <c r="A5457" s="60" t="n">
        <v>46310</v>
      </c>
      <c r="B5457" s="0" t="n">
        <v>13</v>
      </c>
      <c r="C5457" s="0" t="n">
        <v>7087</v>
      </c>
      <c r="E5457" s="0" t="n">
        <v>0</v>
      </c>
      <c r="F5457" s="55" t="s">
        <v>1382</v>
      </c>
      <c r="I5457" s="55" t="s">
        <v>185</v>
      </c>
      <c r="U5457" s="0" t="n">
        <v>348</v>
      </c>
      <c r="V5457" s="0" t="n">
        <v>0</v>
      </c>
      <c r="X5457" s="55" t="n">
        <f aca="false">IF(I5457="Male",0,1)</f>
        <v>1</v>
      </c>
      <c r="Y5457" s="55" t="n">
        <f aca="false">IF(OR(I5457="DNB",I5457="Dry DNB"),1,0)</f>
        <v>0</v>
      </c>
      <c r="Z5457" s="0" t="str">
        <f aca="false">IF(ISNUMBER(W5457),A5457-W5457,"")</f>
        <v/>
      </c>
      <c r="AA5457" s="55" t="n">
        <f aca="false">MATCH(A5457,DATAS,0)</f>
        <v>2</v>
      </c>
      <c r="AB5457" s="55" t="n">
        <f aca="false">IF(AND(E5457&gt;0,OR(AND(B5457&gt;=1,B5457&lt;=6),B5457=10)),1,0)</f>
        <v>0</v>
      </c>
      <c r="AC5457" s="55" t="n">
        <f aca="false">IF(AND(E5457&gt;0,B5457=10),1,0)</f>
        <v>0</v>
      </c>
      <c r="AD5457" s="55" t="n">
        <f aca="false">IF(AND(C5456=C5457,AA5456=AA5457-1),AB5456,"")</f>
        <v>0</v>
      </c>
      <c r="AE5457" s="55" t="n">
        <f aca="false">IF(AND(C5456=C5457,AA5456=AA5457-1),AC5456,"")</f>
        <v>0</v>
      </c>
      <c r="AF5457" s="55" t="n">
        <f aca="false">IF(AA5457=1,"",IF(AND(AB5457=1,AD5457&lt;&gt;1),1,0))</f>
        <v>0</v>
      </c>
      <c r="AG5457" s="55" t="n">
        <f aca="false">IF(AA5457=1,"",IF(AND(AC5457=1,AE5457&lt;&gt;1),1,0))</f>
        <v>0</v>
      </c>
      <c r="AH5457" s="60" t="str">
        <f aca="false">IF(AND(E5457&gt;0,AA5457&lt;2,NOT(AND(C5458=C5457,AA5458=AA5457+1))),INDEX(DATAS,AA5457+1),"")</f>
        <v/>
      </c>
      <c r="AI5457" s="60" t="str">
        <f aca="false">IF(AND(AC5457=1,AA5457&lt;2),IF(AND(C5458=C5457,AA5458=AA5457+1),IF(AC5458=1,"",INDEX(DATAS,AA5457+1)),INDEX(DATAS,AA5457+1)),"")</f>
        <v/>
      </c>
    </row>
    <row r="5458" customFormat="false" ht="15" hidden="false" customHeight="false" outlineLevel="0" collapsed="false">
      <c r="A5458" s="60" t="n">
        <v>46309</v>
      </c>
      <c r="B5458" s="0" t="n">
        <v>13</v>
      </c>
      <c r="C5458" s="0" t="n">
        <v>7089</v>
      </c>
      <c r="E5458" s="0" t="n">
        <v>0</v>
      </c>
      <c r="F5458" s="55" t="s">
        <v>1382</v>
      </c>
      <c r="I5458" s="55" t="s">
        <v>185</v>
      </c>
      <c r="U5458" s="0" t="n">
        <v>347</v>
      </c>
      <c r="V5458" s="0" t="n">
        <v>0</v>
      </c>
      <c r="X5458" s="55" t="n">
        <f aca="false">IF(I5458="Male",0,1)</f>
        <v>1</v>
      </c>
      <c r="Y5458" s="55" t="n">
        <f aca="false">IF(OR(I5458="DNB",I5458="Dry DNB"),1,0)</f>
        <v>0</v>
      </c>
      <c r="Z5458" s="0" t="str">
        <f aca="false">IF(ISNUMBER(W5458),A5458-W5458,"")</f>
        <v/>
      </c>
      <c r="AA5458" s="55" t="n">
        <f aca="false">MATCH(A5458,DATAS,0)</f>
        <v>1</v>
      </c>
      <c r="AB5458" s="55" t="n">
        <f aca="false">IF(AND(E5458&gt;0,OR(AND(B5458&gt;=1,B5458&lt;=6),B5458=10)),1,0)</f>
        <v>0</v>
      </c>
      <c r="AC5458" s="55" t="n">
        <f aca="false">IF(AND(E5458&gt;0,B5458=10),1,0)</f>
        <v>0</v>
      </c>
      <c r="AD5458" s="0" t="str">
        <f aca="false">IF(AND(C5457=C5458,AA5457=AA5458-1),AB5457,"")</f>
        <v/>
      </c>
      <c r="AE5458" s="0" t="str">
        <f aca="false">IF(AND(C5457=C5458,AA5457=AA5458-1),AC5457,"")</f>
        <v/>
      </c>
      <c r="AF5458" s="0" t="str">
        <f aca="false">IF(AA5458=1,"",IF(AND(AB5458=1,AD5458&lt;&gt;1),1,0))</f>
        <v/>
      </c>
      <c r="AG5458" s="0" t="str">
        <f aca="false">IF(AA5458=1,"",IF(AND(AC5458=1,AE5458&lt;&gt;1),1,0))</f>
        <v/>
      </c>
      <c r="AH5458" s="60" t="str">
        <f aca="false">IF(AND(E5458&gt;0,AA5458&lt;2,NOT(AND(C5459=C5458,AA5459=AA5458+1))),INDEX(DATAS,AA5458+1),"")</f>
        <v/>
      </c>
      <c r="AI5458" s="60" t="str">
        <f aca="false">IF(AND(AC5458=1,AA5458&lt;2),IF(AND(C5459=C5458,AA5459=AA5458+1),IF(AC5459=1,"",INDEX(DATAS,AA5458+1)),INDEX(DATAS,AA5458+1)),"")</f>
        <v/>
      </c>
    </row>
    <row r="5459" customFormat="false" ht="15" hidden="false" customHeight="false" outlineLevel="0" collapsed="false">
      <c r="A5459" s="60" t="n">
        <v>46310</v>
      </c>
      <c r="B5459" s="0" t="n">
        <v>13</v>
      </c>
      <c r="C5459" s="0" t="n">
        <v>7089</v>
      </c>
      <c r="E5459" s="0" t="n">
        <v>0</v>
      </c>
      <c r="F5459" s="55" t="s">
        <v>1382</v>
      </c>
      <c r="I5459" s="55" t="s">
        <v>185</v>
      </c>
      <c r="U5459" s="0" t="n">
        <v>348</v>
      </c>
      <c r="V5459" s="0" t="n">
        <v>0</v>
      </c>
      <c r="X5459" s="55" t="n">
        <f aca="false">IF(I5459="Male",0,1)</f>
        <v>1</v>
      </c>
      <c r="Y5459" s="55" t="n">
        <f aca="false">IF(OR(I5459="DNB",I5459="Dry DNB"),1,0)</f>
        <v>0</v>
      </c>
      <c r="Z5459" s="0" t="str">
        <f aca="false">IF(ISNUMBER(W5459),A5459-W5459,"")</f>
        <v/>
      </c>
      <c r="AA5459" s="55" t="n">
        <f aca="false">MATCH(A5459,DATAS,0)</f>
        <v>2</v>
      </c>
      <c r="AB5459" s="55" t="n">
        <f aca="false">IF(AND(E5459&gt;0,OR(AND(B5459&gt;=1,B5459&lt;=6),B5459=10)),1,0)</f>
        <v>0</v>
      </c>
      <c r="AC5459" s="55" t="n">
        <f aca="false">IF(AND(E5459&gt;0,B5459=10),1,0)</f>
        <v>0</v>
      </c>
      <c r="AD5459" s="55" t="n">
        <f aca="false">IF(AND(C5458=C5459,AA5458=AA5459-1),AB5458,"")</f>
        <v>0</v>
      </c>
      <c r="AE5459" s="55" t="n">
        <f aca="false">IF(AND(C5458=C5459,AA5458=AA5459-1),AC5458,"")</f>
        <v>0</v>
      </c>
      <c r="AF5459" s="55" t="n">
        <f aca="false">IF(AA5459=1,"",IF(AND(AB5459=1,AD5459&lt;&gt;1),1,0))</f>
        <v>0</v>
      </c>
      <c r="AG5459" s="55" t="n">
        <f aca="false">IF(AA5459=1,"",IF(AND(AC5459=1,AE5459&lt;&gt;1),1,0))</f>
        <v>0</v>
      </c>
      <c r="AH5459" s="60" t="str">
        <f aca="false">IF(AND(E5459&gt;0,AA5459&lt;2,NOT(AND(C5460=C5459,AA5460=AA5459+1))),INDEX(DATAS,AA5459+1),"")</f>
        <v/>
      </c>
      <c r="AI5459" s="60" t="str">
        <f aca="false">IF(AND(AC5459=1,AA5459&lt;2),IF(AND(C5460=C5459,AA5460=AA5459+1),IF(AC5460=1,"",INDEX(DATAS,AA5459+1)),INDEX(DATAS,AA5459+1)),"")</f>
        <v/>
      </c>
    </row>
    <row r="5460" customFormat="false" ht="15" hidden="false" customHeight="false" outlineLevel="0" collapsed="false">
      <c r="A5460" s="60" t="n">
        <v>46309</v>
      </c>
      <c r="B5460" s="0" t="n">
        <v>13</v>
      </c>
      <c r="C5460" s="0" t="n">
        <v>7090</v>
      </c>
      <c r="E5460" s="0" t="n">
        <v>0</v>
      </c>
      <c r="F5460" s="55" t="s">
        <v>1382</v>
      </c>
      <c r="I5460" s="55" t="s">
        <v>185</v>
      </c>
      <c r="U5460" s="0" t="n">
        <v>347</v>
      </c>
      <c r="V5460" s="0" t="n">
        <v>0</v>
      </c>
      <c r="X5460" s="55" t="n">
        <f aca="false">IF(I5460="Male",0,1)</f>
        <v>1</v>
      </c>
      <c r="Y5460" s="55" t="n">
        <f aca="false">IF(OR(I5460="DNB",I5460="Dry DNB"),1,0)</f>
        <v>0</v>
      </c>
      <c r="Z5460" s="0" t="str">
        <f aca="false">IF(ISNUMBER(W5460),A5460-W5460,"")</f>
        <v/>
      </c>
      <c r="AA5460" s="55" t="n">
        <f aca="false">MATCH(A5460,DATAS,0)</f>
        <v>1</v>
      </c>
      <c r="AB5460" s="55" t="n">
        <f aca="false">IF(AND(E5460&gt;0,OR(AND(B5460&gt;=1,B5460&lt;=6),B5460=10)),1,0)</f>
        <v>0</v>
      </c>
      <c r="AC5460" s="55" t="n">
        <f aca="false">IF(AND(E5460&gt;0,B5460=10),1,0)</f>
        <v>0</v>
      </c>
      <c r="AD5460" s="0" t="str">
        <f aca="false">IF(AND(C5459=C5460,AA5459=AA5460-1),AB5459,"")</f>
        <v/>
      </c>
      <c r="AE5460" s="0" t="str">
        <f aca="false">IF(AND(C5459=C5460,AA5459=AA5460-1),AC5459,"")</f>
        <v/>
      </c>
      <c r="AF5460" s="0" t="str">
        <f aca="false">IF(AA5460=1,"",IF(AND(AB5460=1,AD5460&lt;&gt;1),1,0))</f>
        <v/>
      </c>
      <c r="AG5460" s="0" t="str">
        <f aca="false">IF(AA5460=1,"",IF(AND(AC5460=1,AE5460&lt;&gt;1),1,0))</f>
        <v/>
      </c>
      <c r="AH5460" s="60" t="str">
        <f aca="false">IF(AND(E5460&gt;0,AA5460&lt;2,NOT(AND(C5461=C5460,AA5461=AA5460+1))),INDEX(DATAS,AA5460+1),"")</f>
        <v/>
      </c>
      <c r="AI5460" s="60" t="str">
        <f aca="false">IF(AND(AC5460=1,AA5460&lt;2),IF(AND(C5461=C5460,AA5461=AA5460+1),IF(AC5461=1,"",INDEX(DATAS,AA5460+1)),INDEX(DATAS,AA5460+1)),"")</f>
        <v/>
      </c>
    </row>
    <row r="5461" customFormat="false" ht="15" hidden="false" customHeight="false" outlineLevel="0" collapsed="false">
      <c r="A5461" s="60" t="n">
        <v>46310</v>
      </c>
      <c r="B5461" s="0" t="n">
        <v>13</v>
      </c>
      <c r="C5461" s="0" t="n">
        <v>7090</v>
      </c>
      <c r="E5461" s="0" t="n">
        <v>0</v>
      </c>
      <c r="F5461" s="55" t="s">
        <v>1382</v>
      </c>
      <c r="I5461" s="55" t="s">
        <v>185</v>
      </c>
      <c r="U5461" s="0" t="n">
        <v>348</v>
      </c>
      <c r="V5461" s="0" t="n">
        <v>0</v>
      </c>
      <c r="X5461" s="55" t="n">
        <f aca="false">IF(I5461="Male",0,1)</f>
        <v>1</v>
      </c>
      <c r="Y5461" s="55" t="n">
        <f aca="false">IF(OR(I5461="DNB",I5461="Dry DNB"),1,0)</f>
        <v>0</v>
      </c>
      <c r="Z5461" s="0" t="str">
        <f aca="false">IF(ISNUMBER(W5461),A5461-W5461,"")</f>
        <v/>
      </c>
      <c r="AA5461" s="55" t="n">
        <f aca="false">MATCH(A5461,DATAS,0)</f>
        <v>2</v>
      </c>
      <c r="AB5461" s="55" t="n">
        <f aca="false">IF(AND(E5461&gt;0,OR(AND(B5461&gt;=1,B5461&lt;=6),B5461=10)),1,0)</f>
        <v>0</v>
      </c>
      <c r="AC5461" s="55" t="n">
        <f aca="false">IF(AND(E5461&gt;0,B5461=10),1,0)</f>
        <v>0</v>
      </c>
      <c r="AD5461" s="55" t="n">
        <f aca="false">IF(AND(C5460=C5461,AA5460=AA5461-1),AB5460,"")</f>
        <v>0</v>
      </c>
      <c r="AE5461" s="55" t="n">
        <f aca="false">IF(AND(C5460=C5461,AA5460=AA5461-1),AC5460,"")</f>
        <v>0</v>
      </c>
      <c r="AF5461" s="55" t="n">
        <f aca="false">IF(AA5461=1,"",IF(AND(AB5461=1,AD5461&lt;&gt;1),1,0))</f>
        <v>0</v>
      </c>
      <c r="AG5461" s="55" t="n">
        <f aca="false">IF(AA5461=1,"",IF(AND(AC5461=1,AE5461&lt;&gt;1),1,0))</f>
        <v>0</v>
      </c>
      <c r="AH5461" s="60" t="str">
        <f aca="false">IF(AND(E5461&gt;0,AA5461&lt;2,NOT(AND(C5462=C5461,AA5462=AA5461+1))),INDEX(DATAS,AA5461+1),"")</f>
        <v/>
      </c>
      <c r="AI5461" s="60" t="str">
        <f aca="false">IF(AND(AC5461=1,AA5461&lt;2),IF(AND(C5462=C5461,AA5462=AA5461+1),IF(AC5462=1,"",INDEX(DATAS,AA5461+1)),INDEX(DATAS,AA5461+1)),"")</f>
        <v/>
      </c>
    </row>
    <row r="5462" customFormat="false" ht="15" hidden="false" customHeight="false" outlineLevel="0" collapsed="false">
      <c r="A5462" s="60" t="n">
        <v>46309</v>
      </c>
      <c r="B5462" s="0" t="n">
        <v>13</v>
      </c>
      <c r="C5462" s="0" t="n">
        <v>7091</v>
      </c>
      <c r="E5462" s="0" t="n">
        <v>0</v>
      </c>
      <c r="F5462" s="55" t="s">
        <v>1383</v>
      </c>
      <c r="I5462" s="55" t="s">
        <v>185</v>
      </c>
      <c r="U5462" s="0" t="n">
        <v>346</v>
      </c>
      <c r="V5462" s="0" t="n">
        <v>0</v>
      </c>
      <c r="X5462" s="55" t="n">
        <f aca="false">IF(I5462="Male",0,1)</f>
        <v>1</v>
      </c>
      <c r="Y5462" s="55" t="n">
        <f aca="false">IF(OR(I5462="DNB",I5462="Dry DNB"),1,0)</f>
        <v>0</v>
      </c>
      <c r="Z5462" s="0" t="str">
        <f aca="false">IF(ISNUMBER(W5462),A5462-W5462,"")</f>
        <v/>
      </c>
      <c r="AA5462" s="55" t="n">
        <f aca="false">MATCH(A5462,DATAS,0)</f>
        <v>1</v>
      </c>
      <c r="AB5462" s="55" t="n">
        <f aca="false">IF(AND(E5462&gt;0,OR(AND(B5462&gt;=1,B5462&lt;=6),B5462=10)),1,0)</f>
        <v>0</v>
      </c>
      <c r="AC5462" s="55" t="n">
        <f aca="false">IF(AND(E5462&gt;0,B5462=10),1,0)</f>
        <v>0</v>
      </c>
      <c r="AD5462" s="0" t="str">
        <f aca="false">IF(AND(C5461=C5462,AA5461=AA5462-1),AB5461,"")</f>
        <v/>
      </c>
      <c r="AE5462" s="0" t="str">
        <f aca="false">IF(AND(C5461=C5462,AA5461=AA5462-1),AC5461,"")</f>
        <v/>
      </c>
      <c r="AF5462" s="0" t="str">
        <f aca="false">IF(AA5462=1,"",IF(AND(AB5462=1,AD5462&lt;&gt;1),1,0))</f>
        <v/>
      </c>
      <c r="AG5462" s="0" t="str">
        <f aca="false">IF(AA5462=1,"",IF(AND(AC5462=1,AE5462&lt;&gt;1),1,0))</f>
        <v/>
      </c>
      <c r="AH5462" s="60" t="str">
        <f aca="false">IF(AND(E5462&gt;0,AA5462&lt;2,NOT(AND(C5463=C5462,AA5463=AA5462+1))),INDEX(DATAS,AA5462+1),"")</f>
        <v/>
      </c>
      <c r="AI5462" s="60" t="str">
        <f aca="false">IF(AND(AC5462=1,AA5462&lt;2),IF(AND(C5463=C5462,AA5463=AA5462+1),IF(AC5463=1,"",INDEX(DATAS,AA5462+1)),INDEX(DATAS,AA5462+1)),"")</f>
        <v/>
      </c>
    </row>
    <row r="5463" customFormat="false" ht="15" hidden="false" customHeight="false" outlineLevel="0" collapsed="false">
      <c r="A5463" s="60" t="n">
        <v>46310</v>
      </c>
      <c r="B5463" s="0" t="n">
        <v>13</v>
      </c>
      <c r="C5463" s="0" t="n">
        <v>7091</v>
      </c>
      <c r="E5463" s="0" t="n">
        <v>0</v>
      </c>
      <c r="F5463" s="55" t="s">
        <v>1383</v>
      </c>
      <c r="I5463" s="55" t="s">
        <v>185</v>
      </c>
      <c r="U5463" s="0" t="n">
        <v>347</v>
      </c>
      <c r="V5463" s="0" t="n">
        <v>0</v>
      </c>
      <c r="X5463" s="55" t="n">
        <f aca="false">IF(I5463="Male",0,1)</f>
        <v>1</v>
      </c>
      <c r="Y5463" s="55" t="n">
        <f aca="false">IF(OR(I5463="DNB",I5463="Dry DNB"),1,0)</f>
        <v>0</v>
      </c>
      <c r="Z5463" s="0" t="str">
        <f aca="false">IF(ISNUMBER(W5463),A5463-W5463,"")</f>
        <v/>
      </c>
      <c r="AA5463" s="55" t="n">
        <f aca="false">MATCH(A5463,DATAS,0)</f>
        <v>2</v>
      </c>
      <c r="AB5463" s="55" t="n">
        <f aca="false">IF(AND(E5463&gt;0,OR(AND(B5463&gt;=1,B5463&lt;=6),B5463=10)),1,0)</f>
        <v>0</v>
      </c>
      <c r="AC5463" s="55" t="n">
        <f aca="false">IF(AND(E5463&gt;0,B5463=10),1,0)</f>
        <v>0</v>
      </c>
      <c r="AD5463" s="55" t="n">
        <f aca="false">IF(AND(C5462=C5463,AA5462=AA5463-1),AB5462,"")</f>
        <v>0</v>
      </c>
      <c r="AE5463" s="55" t="n">
        <f aca="false">IF(AND(C5462=C5463,AA5462=AA5463-1),AC5462,"")</f>
        <v>0</v>
      </c>
      <c r="AF5463" s="55" t="n">
        <f aca="false">IF(AA5463=1,"",IF(AND(AB5463=1,AD5463&lt;&gt;1),1,0))</f>
        <v>0</v>
      </c>
      <c r="AG5463" s="55" t="n">
        <f aca="false">IF(AA5463=1,"",IF(AND(AC5463=1,AE5463&lt;&gt;1),1,0))</f>
        <v>0</v>
      </c>
      <c r="AH5463" s="60" t="str">
        <f aca="false">IF(AND(E5463&gt;0,AA5463&lt;2,NOT(AND(C5464=C5463,AA5464=AA5463+1))),INDEX(DATAS,AA5463+1),"")</f>
        <v/>
      </c>
      <c r="AI5463" s="60" t="str">
        <f aca="false">IF(AND(AC5463=1,AA5463&lt;2),IF(AND(C5464=C5463,AA5464=AA5463+1),IF(AC5464=1,"",INDEX(DATAS,AA5463+1)),INDEX(DATAS,AA5463+1)),"")</f>
        <v/>
      </c>
    </row>
    <row r="5464" customFormat="false" ht="15" hidden="false" customHeight="false" outlineLevel="0" collapsed="false">
      <c r="A5464" s="60" t="n">
        <v>46309</v>
      </c>
      <c r="B5464" s="0" t="n">
        <v>13</v>
      </c>
      <c r="C5464" s="0" t="n">
        <v>7092</v>
      </c>
      <c r="E5464" s="0" t="n">
        <v>0</v>
      </c>
      <c r="F5464" s="55" t="s">
        <v>1383</v>
      </c>
      <c r="I5464" s="55" t="s">
        <v>185</v>
      </c>
      <c r="U5464" s="0" t="n">
        <v>346</v>
      </c>
      <c r="V5464" s="0" t="n">
        <v>0</v>
      </c>
      <c r="X5464" s="55" t="n">
        <f aca="false">IF(I5464="Male",0,1)</f>
        <v>1</v>
      </c>
      <c r="Y5464" s="55" t="n">
        <f aca="false">IF(OR(I5464="DNB",I5464="Dry DNB"),1,0)</f>
        <v>0</v>
      </c>
      <c r="Z5464" s="0" t="str">
        <f aca="false">IF(ISNUMBER(W5464),A5464-W5464,"")</f>
        <v/>
      </c>
      <c r="AA5464" s="55" t="n">
        <f aca="false">MATCH(A5464,DATAS,0)</f>
        <v>1</v>
      </c>
      <c r="AB5464" s="55" t="n">
        <f aca="false">IF(AND(E5464&gt;0,OR(AND(B5464&gt;=1,B5464&lt;=6),B5464=10)),1,0)</f>
        <v>0</v>
      </c>
      <c r="AC5464" s="55" t="n">
        <f aca="false">IF(AND(E5464&gt;0,B5464=10),1,0)</f>
        <v>0</v>
      </c>
      <c r="AD5464" s="0" t="str">
        <f aca="false">IF(AND(C5463=C5464,AA5463=AA5464-1),AB5463,"")</f>
        <v/>
      </c>
      <c r="AE5464" s="0" t="str">
        <f aca="false">IF(AND(C5463=C5464,AA5463=AA5464-1),AC5463,"")</f>
        <v/>
      </c>
      <c r="AF5464" s="0" t="str">
        <f aca="false">IF(AA5464=1,"",IF(AND(AB5464=1,AD5464&lt;&gt;1),1,0))</f>
        <v/>
      </c>
      <c r="AG5464" s="0" t="str">
        <f aca="false">IF(AA5464=1,"",IF(AND(AC5464=1,AE5464&lt;&gt;1),1,0))</f>
        <v/>
      </c>
      <c r="AH5464" s="60" t="str">
        <f aca="false">IF(AND(E5464&gt;0,AA5464&lt;2,NOT(AND(C5465=C5464,AA5465=AA5464+1))),INDEX(DATAS,AA5464+1),"")</f>
        <v/>
      </c>
      <c r="AI5464" s="60" t="str">
        <f aca="false">IF(AND(AC5464=1,AA5464&lt;2),IF(AND(C5465=C5464,AA5465=AA5464+1),IF(AC5465=1,"",INDEX(DATAS,AA5464+1)),INDEX(DATAS,AA5464+1)),"")</f>
        <v/>
      </c>
    </row>
    <row r="5465" customFormat="false" ht="15" hidden="false" customHeight="false" outlineLevel="0" collapsed="false">
      <c r="A5465" s="60" t="n">
        <v>46310</v>
      </c>
      <c r="B5465" s="0" t="n">
        <v>13</v>
      </c>
      <c r="C5465" s="0" t="n">
        <v>7092</v>
      </c>
      <c r="E5465" s="0" t="n">
        <v>0</v>
      </c>
      <c r="F5465" s="55" t="s">
        <v>1383</v>
      </c>
      <c r="I5465" s="55" t="s">
        <v>185</v>
      </c>
      <c r="U5465" s="0" t="n">
        <v>347</v>
      </c>
      <c r="V5465" s="0" t="n">
        <v>0</v>
      </c>
      <c r="X5465" s="55" t="n">
        <f aca="false">IF(I5465="Male",0,1)</f>
        <v>1</v>
      </c>
      <c r="Y5465" s="55" t="n">
        <f aca="false">IF(OR(I5465="DNB",I5465="Dry DNB"),1,0)</f>
        <v>0</v>
      </c>
      <c r="Z5465" s="0" t="str">
        <f aca="false">IF(ISNUMBER(W5465),A5465-W5465,"")</f>
        <v/>
      </c>
      <c r="AA5465" s="55" t="n">
        <f aca="false">MATCH(A5465,DATAS,0)</f>
        <v>2</v>
      </c>
      <c r="AB5465" s="55" t="n">
        <f aca="false">IF(AND(E5465&gt;0,OR(AND(B5465&gt;=1,B5465&lt;=6),B5465=10)),1,0)</f>
        <v>0</v>
      </c>
      <c r="AC5465" s="55" t="n">
        <f aca="false">IF(AND(E5465&gt;0,B5465=10),1,0)</f>
        <v>0</v>
      </c>
      <c r="AD5465" s="55" t="n">
        <f aca="false">IF(AND(C5464=C5465,AA5464=AA5465-1),AB5464,"")</f>
        <v>0</v>
      </c>
      <c r="AE5465" s="55" t="n">
        <f aca="false">IF(AND(C5464=C5465,AA5464=AA5465-1),AC5464,"")</f>
        <v>0</v>
      </c>
      <c r="AF5465" s="55" t="n">
        <f aca="false">IF(AA5465=1,"",IF(AND(AB5465=1,AD5465&lt;&gt;1),1,0))</f>
        <v>0</v>
      </c>
      <c r="AG5465" s="55" t="n">
        <f aca="false">IF(AA5465=1,"",IF(AND(AC5465=1,AE5465&lt;&gt;1),1,0))</f>
        <v>0</v>
      </c>
      <c r="AH5465" s="60" t="str">
        <f aca="false">IF(AND(E5465&gt;0,AA5465&lt;2,NOT(AND(C5466=C5465,AA5466=AA5465+1))),INDEX(DATAS,AA5465+1),"")</f>
        <v/>
      </c>
      <c r="AI5465" s="60" t="str">
        <f aca="false">IF(AND(AC5465=1,AA5465&lt;2),IF(AND(C5466=C5465,AA5466=AA5465+1),IF(AC5466=1,"",INDEX(DATAS,AA5465+1)),INDEX(DATAS,AA5465+1)),"")</f>
        <v/>
      </c>
    </row>
    <row r="5466" customFormat="false" ht="15" hidden="false" customHeight="false" outlineLevel="0" collapsed="false">
      <c r="A5466" s="60" t="n">
        <v>46309</v>
      </c>
      <c r="B5466" s="0" t="n">
        <v>13</v>
      </c>
      <c r="C5466" s="0" t="n">
        <v>7093</v>
      </c>
      <c r="E5466" s="0" t="n">
        <v>0</v>
      </c>
      <c r="F5466" s="55" t="s">
        <v>1383</v>
      </c>
      <c r="I5466" s="55" t="s">
        <v>185</v>
      </c>
      <c r="U5466" s="0" t="n">
        <v>346</v>
      </c>
      <c r="V5466" s="0" t="n">
        <v>0</v>
      </c>
      <c r="X5466" s="55" t="n">
        <f aca="false">IF(I5466="Male",0,1)</f>
        <v>1</v>
      </c>
      <c r="Y5466" s="55" t="n">
        <f aca="false">IF(OR(I5466="DNB",I5466="Dry DNB"),1,0)</f>
        <v>0</v>
      </c>
      <c r="Z5466" s="0" t="str">
        <f aca="false">IF(ISNUMBER(W5466),A5466-W5466,"")</f>
        <v/>
      </c>
      <c r="AA5466" s="55" t="n">
        <f aca="false">MATCH(A5466,DATAS,0)</f>
        <v>1</v>
      </c>
      <c r="AB5466" s="55" t="n">
        <f aca="false">IF(AND(E5466&gt;0,OR(AND(B5466&gt;=1,B5466&lt;=6),B5466=10)),1,0)</f>
        <v>0</v>
      </c>
      <c r="AC5466" s="55" t="n">
        <f aca="false">IF(AND(E5466&gt;0,B5466=10),1,0)</f>
        <v>0</v>
      </c>
      <c r="AD5466" s="0" t="str">
        <f aca="false">IF(AND(C5465=C5466,AA5465=AA5466-1),AB5465,"")</f>
        <v/>
      </c>
      <c r="AE5466" s="0" t="str">
        <f aca="false">IF(AND(C5465=C5466,AA5465=AA5466-1),AC5465,"")</f>
        <v/>
      </c>
      <c r="AF5466" s="0" t="str">
        <f aca="false">IF(AA5466=1,"",IF(AND(AB5466=1,AD5466&lt;&gt;1),1,0))</f>
        <v/>
      </c>
      <c r="AG5466" s="0" t="str">
        <f aca="false">IF(AA5466=1,"",IF(AND(AC5466=1,AE5466&lt;&gt;1),1,0))</f>
        <v/>
      </c>
      <c r="AH5466" s="60" t="str">
        <f aca="false">IF(AND(E5466&gt;0,AA5466&lt;2,NOT(AND(C5467=C5466,AA5467=AA5466+1))),INDEX(DATAS,AA5466+1),"")</f>
        <v/>
      </c>
      <c r="AI5466" s="60" t="str">
        <f aca="false">IF(AND(AC5466=1,AA5466&lt;2),IF(AND(C5467=C5466,AA5467=AA5466+1),IF(AC5467=1,"",INDEX(DATAS,AA5466+1)),INDEX(DATAS,AA5466+1)),"")</f>
        <v/>
      </c>
    </row>
    <row r="5467" customFormat="false" ht="15" hidden="false" customHeight="false" outlineLevel="0" collapsed="false">
      <c r="A5467" s="60" t="n">
        <v>46310</v>
      </c>
      <c r="B5467" s="0" t="n">
        <v>13</v>
      </c>
      <c r="C5467" s="0" t="n">
        <v>7093</v>
      </c>
      <c r="E5467" s="0" t="n">
        <v>0</v>
      </c>
      <c r="F5467" s="55" t="s">
        <v>1383</v>
      </c>
      <c r="I5467" s="55" t="s">
        <v>185</v>
      </c>
      <c r="U5467" s="0" t="n">
        <v>347</v>
      </c>
      <c r="V5467" s="0" t="n">
        <v>0</v>
      </c>
      <c r="X5467" s="55" t="n">
        <f aca="false">IF(I5467="Male",0,1)</f>
        <v>1</v>
      </c>
      <c r="Y5467" s="55" t="n">
        <f aca="false">IF(OR(I5467="DNB",I5467="Dry DNB"),1,0)</f>
        <v>0</v>
      </c>
      <c r="Z5467" s="0" t="str">
        <f aca="false">IF(ISNUMBER(W5467),A5467-W5467,"")</f>
        <v/>
      </c>
      <c r="AA5467" s="55" t="n">
        <f aca="false">MATCH(A5467,DATAS,0)</f>
        <v>2</v>
      </c>
      <c r="AB5467" s="55" t="n">
        <f aca="false">IF(AND(E5467&gt;0,OR(AND(B5467&gt;=1,B5467&lt;=6),B5467=10)),1,0)</f>
        <v>0</v>
      </c>
      <c r="AC5467" s="55" t="n">
        <f aca="false">IF(AND(E5467&gt;0,B5467=10),1,0)</f>
        <v>0</v>
      </c>
      <c r="AD5467" s="55" t="n">
        <f aca="false">IF(AND(C5466=C5467,AA5466=AA5467-1),AB5466,"")</f>
        <v>0</v>
      </c>
      <c r="AE5467" s="55" t="n">
        <f aca="false">IF(AND(C5466=C5467,AA5466=AA5467-1),AC5466,"")</f>
        <v>0</v>
      </c>
      <c r="AF5467" s="55" t="n">
        <f aca="false">IF(AA5467=1,"",IF(AND(AB5467=1,AD5467&lt;&gt;1),1,0))</f>
        <v>0</v>
      </c>
      <c r="AG5467" s="55" t="n">
        <f aca="false">IF(AA5467=1,"",IF(AND(AC5467=1,AE5467&lt;&gt;1),1,0))</f>
        <v>0</v>
      </c>
      <c r="AH5467" s="60" t="str">
        <f aca="false">IF(AND(E5467&gt;0,AA5467&lt;2,NOT(AND(C5468=C5467,AA5468=AA5467+1))),INDEX(DATAS,AA5467+1),"")</f>
        <v/>
      </c>
      <c r="AI5467" s="60" t="str">
        <f aca="false">IF(AND(AC5467=1,AA5467&lt;2),IF(AND(C5468=C5467,AA5468=AA5467+1),IF(AC5468=1,"",INDEX(DATAS,AA5467+1)),INDEX(DATAS,AA5467+1)),"")</f>
        <v/>
      </c>
    </row>
    <row r="5468" customFormat="false" ht="15" hidden="false" customHeight="false" outlineLevel="0" collapsed="false">
      <c r="A5468" s="60" t="n">
        <v>46309</v>
      </c>
      <c r="B5468" s="0" t="n">
        <v>13</v>
      </c>
      <c r="C5468" s="0" t="n">
        <v>7094</v>
      </c>
      <c r="E5468" s="0" t="n">
        <v>0</v>
      </c>
      <c r="F5468" s="55" t="s">
        <v>1383</v>
      </c>
      <c r="I5468" s="55" t="s">
        <v>185</v>
      </c>
      <c r="U5468" s="0" t="n">
        <v>346</v>
      </c>
      <c r="V5468" s="0" t="n">
        <v>0</v>
      </c>
      <c r="X5468" s="55" t="n">
        <f aca="false">IF(I5468="Male",0,1)</f>
        <v>1</v>
      </c>
      <c r="Y5468" s="55" t="n">
        <f aca="false">IF(OR(I5468="DNB",I5468="Dry DNB"),1,0)</f>
        <v>0</v>
      </c>
      <c r="Z5468" s="0" t="str">
        <f aca="false">IF(ISNUMBER(W5468),A5468-W5468,"")</f>
        <v/>
      </c>
      <c r="AA5468" s="55" t="n">
        <f aca="false">MATCH(A5468,DATAS,0)</f>
        <v>1</v>
      </c>
      <c r="AB5468" s="55" t="n">
        <f aca="false">IF(AND(E5468&gt;0,OR(AND(B5468&gt;=1,B5468&lt;=6),B5468=10)),1,0)</f>
        <v>0</v>
      </c>
      <c r="AC5468" s="55" t="n">
        <f aca="false">IF(AND(E5468&gt;0,B5468=10),1,0)</f>
        <v>0</v>
      </c>
      <c r="AD5468" s="0" t="str">
        <f aca="false">IF(AND(C5467=C5468,AA5467=AA5468-1),AB5467,"")</f>
        <v/>
      </c>
      <c r="AE5468" s="0" t="str">
        <f aca="false">IF(AND(C5467=C5468,AA5467=AA5468-1),AC5467,"")</f>
        <v/>
      </c>
      <c r="AF5468" s="0" t="str">
        <f aca="false">IF(AA5468=1,"",IF(AND(AB5468=1,AD5468&lt;&gt;1),1,0))</f>
        <v/>
      </c>
      <c r="AG5468" s="0" t="str">
        <f aca="false">IF(AA5468=1,"",IF(AND(AC5468=1,AE5468&lt;&gt;1),1,0))</f>
        <v/>
      </c>
      <c r="AH5468" s="60" t="str">
        <f aca="false">IF(AND(E5468&gt;0,AA5468&lt;2,NOT(AND(C5469=C5468,AA5469=AA5468+1))),INDEX(DATAS,AA5468+1),"")</f>
        <v/>
      </c>
      <c r="AI5468" s="60" t="str">
        <f aca="false">IF(AND(AC5468=1,AA5468&lt;2),IF(AND(C5469=C5468,AA5469=AA5468+1),IF(AC5469=1,"",INDEX(DATAS,AA5468+1)),INDEX(DATAS,AA5468+1)),"")</f>
        <v/>
      </c>
    </row>
    <row r="5469" customFormat="false" ht="15" hidden="false" customHeight="false" outlineLevel="0" collapsed="false">
      <c r="A5469" s="60" t="n">
        <v>46310</v>
      </c>
      <c r="B5469" s="0" t="n">
        <v>13</v>
      </c>
      <c r="C5469" s="0" t="n">
        <v>7094</v>
      </c>
      <c r="E5469" s="0" t="n">
        <v>0</v>
      </c>
      <c r="F5469" s="55" t="s">
        <v>1383</v>
      </c>
      <c r="I5469" s="55" t="s">
        <v>185</v>
      </c>
      <c r="U5469" s="0" t="n">
        <v>347</v>
      </c>
      <c r="V5469" s="0" t="n">
        <v>0</v>
      </c>
      <c r="X5469" s="55" t="n">
        <f aca="false">IF(I5469="Male",0,1)</f>
        <v>1</v>
      </c>
      <c r="Y5469" s="55" t="n">
        <f aca="false">IF(OR(I5469="DNB",I5469="Dry DNB"),1,0)</f>
        <v>0</v>
      </c>
      <c r="Z5469" s="0" t="str">
        <f aca="false">IF(ISNUMBER(W5469),A5469-W5469,"")</f>
        <v/>
      </c>
      <c r="AA5469" s="55" t="n">
        <f aca="false">MATCH(A5469,DATAS,0)</f>
        <v>2</v>
      </c>
      <c r="AB5469" s="55" t="n">
        <f aca="false">IF(AND(E5469&gt;0,OR(AND(B5469&gt;=1,B5469&lt;=6),B5469=10)),1,0)</f>
        <v>0</v>
      </c>
      <c r="AC5469" s="55" t="n">
        <f aca="false">IF(AND(E5469&gt;0,B5469=10),1,0)</f>
        <v>0</v>
      </c>
      <c r="AD5469" s="55" t="n">
        <f aca="false">IF(AND(C5468=C5469,AA5468=AA5469-1),AB5468,"")</f>
        <v>0</v>
      </c>
      <c r="AE5469" s="55" t="n">
        <f aca="false">IF(AND(C5468=C5469,AA5468=AA5469-1),AC5468,"")</f>
        <v>0</v>
      </c>
      <c r="AF5469" s="55" t="n">
        <f aca="false">IF(AA5469=1,"",IF(AND(AB5469=1,AD5469&lt;&gt;1),1,0))</f>
        <v>0</v>
      </c>
      <c r="AG5469" s="55" t="n">
        <f aca="false">IF(AA5469=1,"",IF(AND(AC5469=1,AE5469&lt;&gt;1),1,0))</f>
        <v>0</v>
      </c>
      <c r="AH5469" s="60" t="str">
        <f aca="false">IF(AND(E5469&gt;0,AA5469&lt;2,NOT(AND(C5470=C5469,AA5470=AA5469+1))),INDEX(DATAS,AA5469+1),"")</f>
        <v/>
      </c>
      <c r="AI5469" s="60" t="str">
        <f aca="false">IF(AND(AC5469=1,AA5469&lt;2),IF(AND(C5470=C5469,AA5470=AA5469+1),IF(AC5470=1,"",INDEX(DATAS,AA5469+1)),INDEX(DATAS,AA5469+1)),"")</f>
        <v/>
      </c>
    </row>
    <row r="5470" customFormat="false" ht="15" hidden="false" customHeight="false" outlineLevel="0" collapsed="false">
      <c r="A5470" s="60" t="n">
        <v>46309</v>
      </c>
      <c r="B5470" s="0" t="n">
        <v>13</v>
      </c>
      <c r="C5470" s="0" t="n">
        <v>7095</v>
      </c>
      <c r="E5470" s="0" t="n">
        <v>0</v>
      </c>
      <c r="F5470" s="55" t="s">
        <v>1383</v>
      </c>
      <c r="I5470" s="55" t="s">
        <v>185</v>
      </c>
      <c r="U5470" s="0" t="n">
        <v>346</v>
      </c>
      <c r="V5470" s="0" t="n">
        <v>0</v>
      </c>
      <c r="X5470" s="55" t="n">
        <f aca="false">IF(I5470="Male",0,1)</f>
        <v>1</v>
      </c>
      <c r="Y5470" s="55" t="n">
        <f aca="false">IF(OR(I5470="DNB",I5470="Dry DNB"),1,0)</f>
        <v>0</v>
      </c>
      <c r="Z5470" s="0" t="str">
        <f aca="false">IF(ISNUMBER(W5470),A5470-W5470,"")</f>
        <v/>
      </c>
      <c r="AA5470" s="55" t="n">
        <f aca="false">MATCH(A5470,DATAS,0)</f>
        <v>1</v>
      </c>
      <c r="AB5470" s="55" t="n">
        <f aca="false">IF(AND(E5470&gt;0,OR(AND(B5470&gt;=1,B5470&lt;=6),B5470=10)),1,0)</f>
        <v>0</v>
      </c>
      <c r="AC5470" s="55" t="n">
        <f aca="false">IF(AND(E5470&gt;0,B5470=10),1,0)</f>
        <v>0</v>
      </c>
      <c r="AD5470" s="0" t="str">
        <f aca="false">IF(AND(C5469=C5470,AA5469=AA5470-1),AB5469,"")</f>
        <v/>
      </c>
      <c r="AE5470" s="0" t="str">
        <f aca="false">IF(AND(C5469=C5470,AA5469=AA5470-1),AC5469,"")</f>
        <v/>
      </c>
      <c r="AF5470" s="0" t="str">
        <f aca="false">IF(AA5470=1,"",IF(AND(AB5470=1,AD5470&lt;&gt;1),1,0))</f>
        <v/>
      </c>
      <c r="AG5470" s="0" t="str">
        <f aca="false">IF(AA5470=1,"",IF(AND(AC5470=1,AE5470&lt;&gt;1),1,0))</f>
        <v/>
      </c>
      <c r="AH5470" s="60" t="str">
        <f aca="false">IF(AND(E5470&gt;0,AA5470&lt;2,NOT(AND(C5471=C5470,AA5471=AA5470+1))),INDEX(DATAS,AA5470+1),"")</f>
        <v/>
      </c>
      <c r="AI5470" s="60" t="str">
        <f aca="false">IF(AND(AC5470=1,AA5470&lt;2),IF(AND(C5471=C5470,AA5471=AA5470+1),IF(AC5471=1,"",INDEX(DATAS,AA5470+1)),INDEX(DATAS,AA5470+1)),"")</f>
        <v/>
      </c>
    </row>
    <row r="5471" customFormat="false" ht="15" hidden="false" customHeight="false" outlineLevel="0" collapsed="false">
      <c r="A5471" s="60" t="n">
        <v>46310</v>
      </c>
      <c r="B5471" s="0" t="n">
        <v>13</v>
      </c>
      <c r="C5471" s="0" t="n">
        <v>7095</v>
      </c>
      <c r="E5471" s="0" t="n">
        <v>0</v>
      </c>
      <c r="F5471" s="55" t="s">
        <v>1383</v>
      </c>
      <c r="I5471" s="55" t="s">
        <v>185</v>
      </c>
      <c r="U5471" s="0" t="n">
        <v>347</v>
      </c>
      <c r="V5471" s="0" t="n">
        <v>0</v>
      </c>
      <c r="X5471" s="55" t="n">
        <f aca="false">IF(I5471="Male",0,1)</f>
        <v>1</v>
      </c>
      <c r="Y5471" s="55" t="n">
        <f aca="false">IF(OR(I5471="DNB",I5471="Dry DNB"),1,0)</f>
        <v>0</v>
      </c>
      <c r="Z5471" s="0" t="str">
        <f aca="false">IF(ISNUMBER(W5471),A5471-W5471,"")</f>
        <v/>
      </c>
      <c r="AA5471" s="55" t="n">
        <f aca="false">MATCH(A5471,DATAS,0)</f>
        <v>2</v>
      </c>
      <c r="AB5471" s="55" t="n">
        <f aca="false">IF(AND(E5471&gt;0,OR(AND(B5471&gt;=1,B5471&lt;=6),B5471=10)),1,0)</f>
        <v>0</v>
      </c>
      <c r="AC5471" s="55" t="n">
        <f aca="false">IF(AND(E5471&gt;0,B5471=10),1,0)</f>
        <v>0</v>
      </c>
      <c r="AD5471" s="55" t="n">
        <f aca="false">IF(AND(C5470=C5471,AA5470=AA5471-1),AB5470,"")</f>
        <v>0</v>
      </c>
      <c r="AE5471" s="55" t="n">
        <f aca="false">IF(AND(C5470=C5471,AA5470=AA5471-1),AC5470,"")</f>
        <v>0</v>
      </c>
      <c r="AF5471" s="55" t="n">
        <f aca="false">IF(AA5471=1,"",IF(AND(AB5471=1,AD5471&lt;&gt;1),1,0))</f>
        <v>0</v>
      </c>
      <c r="AG5471" s="55" t="n">
        <f aca="false">IF(AA5471=1,"",IF(AND(AC5471=1,AE5471&lt;&gt;1),1,0))</f>
        <v>0</v>
      </c>
      <c r="AH5471" s="60" t="str">
        <f aca="false">IF(AND(E5471&gt;0,AA5471&lt;2,NOT(AND(C5472=C5471,AA5472=AA5471+1))),INDEX(DATAS,AA5471+1),"")</f>
        <v/>
      </c>
      <c r="AI5471" s="60" t="str">
        <f aca="false">IF(AND(AC5471=1,AA5471&lt;2),IF(AND(C5472=C5471,AA5472=AA5471+1),IF(AC5472=1,"",INDEX(DATAS,AA5471+1)),INDEX(DATAS,AA5471+1)),"")</f>
        <v/>
      </c>
    </row>
    <row r="5472" customFormat="false" ht="15" hidden="false" customHeight="false" outlineLevel="0" collapsed="false">
      <c r="A5472" s="60" t="n">
        <v>46309</v>
      </c>
      <c r="B5472" s="0" t="n">
        <v>13</v>
      </c>
      <c r="C5472" s="0" t="n">
        <v>7096</v>
      </c>
      <c r="E5472" s="0" t="n">
        <v>0</v>
      </c>
      <c r="F5472" s="55" t="s">
        <v>1383</v>
      </c>
      <c r="I5472" s="55" t="s">
        <v>185</v>
      </c>
      <c r="U5472" s="0" t="n">
        <v>346</v>
      </c>
      <c r="V5472" s="0" t="n">
        <v>0</v>
      </c>
      <c r="X5472" s="55" t="n">
        <f aca="false">IF(I5472="Male",0,1)</f>
        <v>1</v>
      </c>
      <c r="Y5472" s="55" t="n">
        <f aca="false">IF(OR(I5472="DNB",I5472="Dry DNB"),1,0)</f>
        <v>0</v>
      </c>
      <c r="Z5472" s="0" t="str">
        <f aca="false">IF(ISNUMBER(W5472),A5472-W5472,"")</f>
        <v/>
      </c>
      <c r="AA5472" s="55" t="n">
        <f aca="false">MATCH(A5472,DATAS,0)</f>
        <v>1</v>
      </c>
      <c r="AB5472" s="55" t="n">
        <f aca="false">IF(AND(E5472&gt;0,OR(AND(B5472&gt;=1,B5472&lt;=6),B5472=10)),1,0)</f>
        <v>0</v>
      </c>
      <c r="AC5472" s="55" t="n">
        <f aca="false">IF(AND(E5472&gt;0,B5472=10),1,0)</f>
        <v>0</v>
      </c>
      <c r="AD5472" s="0" t="str">
        <f aca="false">IF(AND(C5471=C5472,AA5471=AA5472-1),AB5471,"")</f>
        <v/>
      </c>
      <c r="AE5472" s="0" t="str">
        <f aca="false">IF(AND(C5471=C5472,AA5471=AA5472-1),AC5471,"")</f>
        <v/>
      </c>
      <c r="AF5472" s="0" t="str">
        <f aca="false">IF(AA5472=1,"",IF(AND(AB5472=1,AD5472&lt;&gt;1),1,0))</f>
        <v/>
      </c>
      <c r="AG5472" s="0" t="str">
        <f aca="false">IF(AA5472=1,"",IF(AND(AC5472=1,AE5472&lt;&gt;1),1,0))</f>
        <v/>
      </c>
      <c r="AH5472" s="60" t="str">
        <f aca="false">IF(AND(E5472&gt;0,AA5472&lt;2,NOT(AND(C5473=C5472,AA5473=AA5472+1))),INDEX(DATAS,AA5472+1),"")</f>
        <v/>
      </c>
      <c r="AI5472" s="60" t="str">
        <f aca="false">IF(AND(AC5472=1,AA5472&lt;2),IF(AND(C5473=C5472,AA5473=AA5472+1),IF(AC5473=1,"",INDEX(DATAS,AA5472+1)),INDEX(DATAS,AA5472+1)),"")</f>
        <v/>
      </c>
    </row>
    <row r="5473" customFormat="false" ht="15" hidden="false" customHeight="false" outlineLevel="0" collapsed="false">
      <c r="A5473" s="60" t="n">
        <v>46310</v>
      </c>
      <c r="B5473" s="0" t="n">
        <v>13</v>
      </c>
      <c r="C5473" s="0" t="n">
        <v>7096</v>
      </c>
      <c r="E5473" s="0" t="n">
        <v>0</v>
      </c>
      <c r="F5473" s="55" t="s">
        <v>1383</v>
      </c>
      <c r="I5473" s="55" t="s">
        <v>185</v>
      </c>
      <c r="U5473" s="0" t="n">
        <v>347</v>
      </c>
      <c r="V5473" s="0" t="n">
        <v>0</v>
      </c>
      <c r="X5473" s="55" t="n">
        <f aca="false">IF(I5473="Male",0,1)</f>
        <v>1</v>
      </c>
      <c r="Y5473" s="55" t="n">
        <f aca="false">IF(OR(I5473="DNB",I5473="Dry DNB"),1,0)</f>
        <v>0</v>
      </c>
      <c r="Z5473" s="0" t="str">
        <f aca="false">IF(ISNUMBER(W5473),A5473-W5473,"")</f>
        <v/>
      </c>
      <c r="AA5473" s="55" t="n">
        <f aca="false">MATCH(A5473,DATAS,0)</f>
        <v>2</v>
      </c>
      <c r="AB5473" s="55" t="n">
        <f aca="false">IF(AND(E5473&gt;0,OR(AND(B5473&gt;=1,B5473&lt;=6),B5473=10)),1,0)</f>
        <v>0</v>
      </c>
      <c r="AC5473" s="55" t="n">
        <f aca="false">IF(AND(E5473&gt;0,B5473=10),1,0)</f>
        <v>0</v>
      </c>
      <c r="AD5473" s="55" t="n">
        <f aca="false">IF(AND(C5472=C5473,AA5472=AA5473-1),AB5472,"")</f>
        <v>0</v>
      </c>
      <c r="AE5473" s="55" t="n">
        <f aca="false">IF(AND(C5472=C5473,AA5472=AA5473-1),AC5472,"")</f>
        <v>0</v>
      </c>
      <c r="AF5473" s="55" t="n">
        <f aca="false">IF(AA5473=1,"",IF(AND(AB5473=1,AD5473&lt;&gt;1),1,0))</f>
        <v>0</v>
      </c>
      <c r="AG5473" s="55" t="n">
        <f aca="false">IF(AA5473=1,"",IF(AND(AC5473=1,AE5473&lt;&gt;1),1,0))</f>
        <v>0</v>
      </c>
      <c r="AH5473" s="60" t="str">
        <f aca="false">IF(AND(E5473&gt;0,AA5473&lt;2,NOT(AND(C5474=C5473,AA5474=AA5473+1))),INDEX(DATAS,AA5473+1),"")</f>
        <v/>
      </c>
      <c r="AI5473" s="60" t="str">
        <f aca="false">IF(AND(AC5473=1,AA5473&lt;2),IF(AND(C5474=C5473,AA5474=AA5473+1),IF(AC5474=1,"",INDEX(DATAS,AA5473+1)),INDEX(DATAS,AA5473+1)),"")</f>
        <v/>
      </c>
    </row>
    <row r="5474" customFormat="false" ht="15" hidden="false" customHeight="false" outlineLevel="0" collapsed="false">
      <c r="A5474" s="60" t="n">
        <v>46309</v>
      </c>
      <c r="B5474" s="0" t="n">
        <v>13</v>
      </c>
      <c r="C5474" s="0" t="n">
        <v>7097</v>
      </c>
      <c r="E5474" s="0" t="n">
        <v>0</v>
      </c>
      <c r="F5474" s="55" t="s">
        <v>1383</v>
      </c>
      <c r="I5474" s="55" t="s">
        <v>185</v>
      </c>
      <c r="U5474" s="0" t="n">
        <v>346</v>
      </c>
      <c r="V5474" s="0" t="n">
        <v>0</v>
      </c>
      <c r="X5474" s="55" t="n">
        <f aca="false">IF(I5474="Male",0,1)</f>
        <v>1</v>
      </c>
      <c r="Y5474" s="55" t="n">
        <f aca="false">IF(OR(I5474="DNB",I5474="Dry DNB"),1,0)</f>
        <v>0</v>
      </c>
      <c r="Z5474" s="0" t="str">
        <f aca="false">IF(ISNUMBER(W5474),A5474-W5474,"")</f>
        <v/>
      </c>
      <c r="AA5474" s="55" t="n">
        <f aca="false">MATCH(A5474,DATAS,0)</f>
        <v>1</v>
      </c>
      <c r="AB5474" s="55" t="n">
        <f aca="false">IF(AND(E5474&gt;0,OR(AND(B5474&gt;=1,B5474&lt;=6),B5474=10)),1,0)</f>
        <v>0</v>
      </c>
      <c r="AC5474" s="55" t="n">
        <f aca="false">IF(AND(E5474&gt;0,B5474=10),1,0)</f>
        <v>0</v>
      </c>
      <c r="AD5474" s="0" t="str">
        <f aca="false">IF(AND(C5473=C5474,AA5473=AA5474-1),AB5473,"")</f>
        <v/>
      </c>
      <c r="AE5474" s="0" t="str">
        <f aca="false">IF(AND(C5473=C5474,AA5473=AA5474-1),AC5473,"")</f>
        <v/>
      </c>
      <c r="AF5474" s="0" t="str">
        <f aca="false">IF(AA5474=1,"",IF(AND(AB5474=1,AD5474&lt;&gt;1),1,0))</f>
        <v/>
      </c>
      <c r="AG5474" s="0" t="str">
        <f aca="false">IF(AA5474=1,"",IF(AND(AC5474=1,AE5474&lt;&gt;1),1,0))</f>
        <v/>
      </c>
      <c r="AH5474" s="60" t="str">
        <f aca="false">IF(AND(E5474&gt;0,AA5474&lt;2,NOT(AND(C5475=C5474,AA5475=AA5474+1))),INDEX(DATAS,AA5474+1),"")</f>
        <v/>
      </c>
      <c r="AI5474" s="60" t="str">
        <f aca="false">IF(AND(AC5474=1,AA5474&lt;2),IF(AND(C5475=C5474,AA5475=AA5474+1),IF(AC5475=1,"",INDEX(DATAS,AA5474+1)),INDEX(DATAS,AA5474+1)),"")</f>
        <v/>
      </c>
    </row>
    <row r="5475" customFormat="false" ht="15" hidden="false" customHeight="false" outlineLevel="0" collapsed="false">
      <c r="A5475" s="60" t="n">
        <v>46310</v>
      </c>
      <c r="B5475" s="0" t="n">
        <v>13</v>
      </c>
      <c r="C5475" s="0" t="n">
        <v>7097</v>
      </c>
      <c r="E5475" s="0" t="n">
        <v>0</v>
      </c>
      <c r="F5475" s="55" t="s">
        <v>1383</v>
      </c>
      <c r="I5475" s="55" t="s">
        <v>185</v>
      </c>
      <c r="U5475" s="0" t="n">
        <v>347</v>
      </c>
      <c r="V5475" s="0" t="n">
        <v>0</v>
      </c>
      <c r="X5475" s="55" t="n">
        <f aca="false">IF(I5475="Male",0,1)</f>
        <v>1</v>
      </c>
      <c r="Y5475" s="55" t="n">
        <f aca="false">IF(OR(I5475="DNB",I5475="Dry DNB"),1,0)</f>
        <v>0</v>
      </c>
      <c r="Z5475" s="0" t="str">
        <f aca="false">IF(ISNUMBER(W5475),A5475-W5475,"")</f>
        <v/>
      </c>
      <c r="AA5475" s="55" t="n">
        <f aca="false">MATCH(A5475,DATAS,0)</f>
        <v>2</v>
      </c>
      <c r="AB5475" s="55" t="n">
        <f aca="false">IF(AND(E5475&gt;0,OR(AND(B5475&gt;=1,B5475&lt;=6),B5475=10)),1,0)</f>
        <v>0</v>
      </c>
      <c r="AC5475" s="55" t="n">
        <f aca="false">IF(AND(E5475&gt;0,B5475=10),1,0)</f>
        <v>0</v>
      </c>
      <c r="AD5475" s="55" t="n">
        <f aca="false">IF(AND(C5474=C5475,AA5474=AA5475-1),AB5474,"")</f>
        <v>0</v>
      </c>
      <c r="AE5475" s="55" t="n">
        <f aca="false">IF(AND(C5474=C5475,AA5474=AA5475-1),AC5474,"")</f>
        <v>0</v>
      </c>
      <c r="AF5475" s="55" t="n">
        <f aca="false">IF(AA5475=1,"",IF(AND(AB5475=1,AD5475&lt;&gt;1),1,0))</f>
        <v>0</v>
      </c>
      <c r="AG5475" s="55" t="n">
        <f aca="false">IF(AA5475=1,"",IF(AND(AC5475=1,AE5475&lt;&gt;1),1,0))</f>
        <v>0</v>
      </c>
      <c r="AH5475" s="60" t="str">
        <f aca="false">IF(AND(E5475&gt;0,AA5475&lt;2,NOT(AND(C5476=C5475,AA5476=AA5475+1))),INDEX(DATAS,AA5475+1),"")</f>
        <v/>
      </c>
      <c r="AI5475" s="60" t="str">
        <f aca="false">IF(AND(AC5475=1,AA5475&lt;2),IF(AND(C5476=C5475,AA5476=AA5475+1),IF(AC5476=1,"",INDEX(DATAS,AA5475+1)),INDEX(DATAS,AA5475+1)),"")</f>
        <v/>
      </c>
    </row>
    <row r="5476" customFormat="false" ht="15" hidden="false" customHeight="false" outlineLevel="0" collapsed="false">
      <c r="A5476" s="60" t="n">
        <v>46309</v>
      </c>
      <c r="B5476" s="0" t="n">
        <v>13</v>
      </c>
      <c r="C5476" s="0" t="n">
        <v>7099</v>
      </c>
      <c r="E5476" s="0" t="n">
        <v>0</v>
      </c>
      <c r="F5476" s="55" t="s">
        <v>1384</v>
      </c>
      <c r="I5476" s="55" t="s">
        <v>185</v>
      </c>
      <c r="U5476" s="0" t="n">
        <v>345</v>
      </c>
      <c r="V5476" s="0" t="n">
        <v>0</v>
      </c>
      <c r="X5476" s="55" t="n">
        <f aca="false">IF(I5476="Male",0,1)</f>
        <v>1</v>
      </c>
      <c r="Y5476" s="55" t="n">
        <f aca="false">IF(OR(I5476="DNB",I5476="Dry DNB"),1,0)</f>
        <v>0</v>
      </c>
      <c r="Z5476" s="0" t="str">
        <f aca="false">IF(ISNUMBER(W5476),A5476-W5476,"")</f>
        <v/>
      </c>
      <c r="AA5476" s="55" t="n">
        <f aca="false">MATCH(A5476,DATAS,0)</f>
        <v>1</v>
      </c>
      <c r="AB5476" s="55" t="n">
        <f aca="false">IF(AND(E5476&gt;0,OR(AND(B5476&gt;=1,B5476&lt;=6),B5476=10)),1,0)</f>
        <v>0</v>
      </c>
      <c r="AC5476" s="55" t="n">
        <f aca="false">IF(AND(E5476&gt;0,B5476=10),1,0)</f>
        <v>0</v>
      </c>
      <c r="AD5476" s="0" t="str">
        <f aca="false">IF(AND(C5475=C5476,AA5475=AA5476-1),AB5475,"")</f>
        <v/>
      </c>
      <c r="AE5476" s="0" t="str">
        <f aca="false">IF(AND(C5475=C5476,AA5475=AA5476-1),AC5475,"")</f>
        <v/>
      </c>
      <c r="AF5476" s="0" t="str">
        <f aca="false">IF(AA5476=1,"",IF(AND(AB5476=1,AD5476&lt;&gt;1),1,0))</f>
        <v/>
      </c>
      <c r="AG5476" s="0" t="str">
        <f aca="false">IF(AA5476=1,"",IF(AND(AC5476=1,AE5476&lt;&gt;1),1,0))</f>
        <v/>
      </c>
      <c r="AH5476" s="60" t="str">
        <f aca="false">IF(AND(E5476&gt;0,AA5476&lt;2,NOT(AND(C5477=C5476,AA5477=AA5476+1))),INDEX(DATAS,AA5476+1),"")</f>
        <v/>
      </c>
      <c r="AI5476" s="60" t="str">
        <f aca="false">IF(AND(AC5476=1,AA5476&lt;2),IF(AND(C5477=C5476,AA5477=AA5476+1),IF(AC5477=1,"",INDEX(DATAS,AA5476+1)),INDEX(DATAS,AA5476+1)),"")</f>
        <v/>
      </c>
    </row>
    <row r="5477" customFormat="false" ht="15" hidden="false" customHeight="false" outlineLevel="0" collapsed="false">
      <c r="A5477" s="60" t="n">
        <v>46310</v>
      </c>
      <c r="B5477" s="0" t="n">
        <v>13</v>
      </c>
      <c r="C5477" s="0" t="n">
        <v>7099</v>
      </c>
      <c r="E5477" s="0" t="n">
        <v>0</v>
      </c>
      <c r="F5477" s="55" t="s">
        <v>1384</v>
      </c>
      <c r="I5477" s="55" t="s">
        <v>185</v>
      </c>
      <c r="U5477" s="0" t="n">
        <v>346</v>
      </c>
      <c r="V5477" s="0" t="n">
        <v>0</v>
      </c>
      <c r="X5477" s="55" t="n">
        <f aca="false">IF(I5477="Male",0,1)</f>
        <v>1</v>
      </c>
      <c r="Y5477" s="55" t="n">
        <f aca="false">IF(OR(I5477="DNB",I5477="Dry DNB"),1,0)</f>
        <v>0</v>
      </c>
      <c r="Z5477" s="0" t="str">
        <f aca="false">IF(ISNUMBER(W5477),A5477-W5477,"")</f>
        <v/>
      </c>
      <c r="AA5477" s="55" t="n">
        <f aca="false">MATCH(A5477,DATAS,0)</f>
        <v>2</v>
      </c>
      <c r="AB5477" s="55" t="n">
        <f aca="false">IF(AND(E5477&gt;0,OR(AND(B5477&gt;=1,B5477&lt;=6),B5477=10)),1,0)</f>
        <v>0</v>
      </c>
      <c r="AC5477" s="55" t="n">
        <f aca="false">IF(AND(E5477&gt;0,B5477=10),1,0)</f>
        <v>0</v>
      </c>
      <c r="AD5477" s="55" t="n">
        <f aca="false">IF(AND(C5476=C5477,AA5476=AA5477-1),AB5476,"")</f>
        <v>0</v>
      </c>
      <c r="AE5477" s="55" t="n">
        <f aca="false">IF(AND(C5476=C5477,AA5476=AA5477-1),AC5476,"")</f>
        <v>0</v>
      </c>
      <c r="AF5477" s="55" t="n">
        <f aca="false">IF(AA5477=1,"",IF(AND(AB5477=1,AD5477&lt;&gt;1),1,0))</f>
        <v>0</v>
      </c>
      <c r="AG5477" s="55" t="n">
        <f aca="false">IF(AA5477=1,"",IF(AND(AC5477=1,AE5477&lt;&gt;1),1,0))</f>
        <v>0</v>
      </c>
      <c r="AH5477" s="60" t="str">
        <f aca="false">IF(AND(E5477&gt;0,AA5477&lt;2,NOT(AND(C5478=C5477,AA5478=AA5477+1))),INDEX(DATAS,AA5477+1),"")</f>
        <v/>
      </c>
      <c r="AI5477" s="60" t="str">
        <f aca="false">IF(AND(AC5477=1,AA5477&lt;2),IF(AND(C5478=C5477,AA5478=AA5477+1),IF(AC5478=1,"",INDEX(DATAS,AA5477+1)),INDEX(DATAS,AA5477+1)),"")</f>
        <v/>
      </c>
    </row>
    <row r="5478" customFormat="false" ht="15" hidden="false" customHeight="false" outlineLevel="0" collapsed="false">
      <c r="A5478" s="60" t="n">
        <v>46309</v>
      </c>
      <c r="B5478" s="0" t="n">
        <v>13</v>
      </c>
      <c r="C5478" s="0" t="n">
        <v>7100</v>
      </c>
      <c r="E5478" s="0" t="n">
        <v>0</v>
      </c>
      <c r="F5478" s="55" t="s">
        <v>1384</v>
      </c>
      <c r="I5478" s="55" t="s">
        <v>185</v>
      </c>
      <c r="U5478" s="0" t="n">
        <v>345</v>
      </c>
      <c r="V5478" s="0" t="n">
        <v>0</v>
      </c>
      <c r="X5478" s="55" t="n">
        <f aca="false">IF(I5478="Male",0,1)</f>
        <v>1</v>
      </c>
      <c r="Y5478" s="55" t="n">
        <f aca="false">IF(OR(I5478="DNB",I5478="Dry DNB"),1,0)</f>
        <v>0</v>
      </c>
      <c r="Z5478" s="0" t="str">
        <f aca="false">IF(ISNUMBER(W5478),A5478-W5478,"")</f>
        <v/>
      </c>
      <c r="AA5478" s="55" t="n">
        <f aca="false">MATCH(A5478,DATAS,0)</f>
        <v>1</v>
      </c>
      <c r="AB5478" s="55" t="n">
        <f aca="false">IF(AND(E5478&gt;0,OR(AND(B5478&gt;=1,B5478&lt;=6),B5478=10)),1,0)</f>
        <v>0</v>
      </c>
      <c r="AC5478" s="55" t="n">
        <f aca="false">IF(AND(E5478&gt;0,B5478=10),1,0)</f>
        <v>0</v>
      </c>
      <c r="AD5478" s="0" t="str">
        <f aca="false">IF(AND(C5477=C5478,AA5477=AA5478-1),AB5477,"")</f>
        <v/>
      </c>
      <c r="AE5478" s="0" t="str">
        <f aca="false">IF(AND(C5477=C5478,AA5477=AA5478-1),AC5477,"")</f>
        <v/>
      </c>
      <c r="AF5478" s="0" t="str">
        <f aca="false">IF(AA5478=1,"",IF(AND(AB5478=1,AD5478&lt;&gt;1),1,0))</f>
        <v/>
      </c>
      <c r="AG5478" s="0" t="str">
        <f aca="false">IF(AA5478=1,"",IF(AND(AC5478=1,AE5478&lt;&gt;1),1,0))</f>
        <v/>
      </c>
      <c r="AH5478" s="60" t="str">
        <f aca="false">IF(AND(E5478&gt;0,AA5478&lt;2,NOT(AND(C5479=C5478,AA5479=AA5478+1))),INDEX(DATAS,AA5478+1),"")</f>
        <v/>
      </c>
      <c r="AI5478" s="60" t="str">
        <f aca="false">IF(AND(AC5478=1,AA5478&lt;2),IF(AND(C5479=C5478,AA5479=AA5478+1),IF(AC5479=1,"",INDEX(DATAS,AA5478+1)),INDEX(DATAS,AA5478+1)),"")</f>
        <v/>
      </c>
    </row>
    <row r="5479" customFormat="false" ht="15" hidden="false" customHeight="false" outlineLevel="0" collapsed="false">
      <c r="A5479" s="60" t="n">
        <v>46310</v>
      </c>
      <c r="B5479" s="0" t="n">
        <v>13</v>
      </c>
      <c r="C5479" s="0" t="n">
        <v>7100</v>
      </c>
      <c r="E5479" s="0" t="n">
        <v>0</v>
      </c>
      <c r="F5479" s="55" t="s">
        <v>1384</v>
      </c>
      <c r="I5479" s="55" t="s">
        <v>185</v>
      </c>
      <c r="U5479" s="0" t="n">
        <v>346</v>
      </c>
      <c r="V5479" s="0" t="n">
        <v>0</v>
      </c>
      <c r="X5479" s="55" t="n">
        <f aca="false">IF(I5479="Male",0,1)</f>
        <v>1</v>
      </c>
      <c r="Y5479" s="55" t="n">
        <f aca="false">IF(OR(I5479="DNB",I5479="Dry DNB"),1,0)</f>
        <v>0</v>
      </c>
      <c r="Z5479" s="0" t="str">
        <f aca="false">IF(ISNUMBER(W5479),A5479-W5479,"")</f>
        <v/>
      </c>
      <c r="AA5479" s="55" t="n">
        <f aca="false">MATCH(A5479,DATAS,0)</f>
        <v>2</v>
      </c>
      <c r="AB5479" s="55" t="n">
        <f aca="false">IF(AND(E5479&gt;0,OR(AND(B5479&gt;=1,B5479&lt;=6),B5479=10)),1,0)</f>
        <v>0</v>
      </c>
      <c r="AC5479" s="55" t="n">
        <f aca="false">IF(AND(E5479&gt;0,B5479=10),1,0)</f>
        <v>0</v>
      </c>
      <c r="AD5479" s="55" t="n">
        <f aca="false">IF(AND(C5478=C5479,AA5478=AA5479-1),AB5478,"")</f>
        <v>0</v>
      </c>
      <c r="AE5479" s="55" t="n">
        <f aca="false">IF(AND(C5478=C5479,AA5478=AA5479-1),AC5478,"")</f>
        <v>0</v>
      </c>
      <c r="AF5479" s="55" t="n">
        <f aca="false">IF(AA5479=1,"",IF(AND(AB5479=1,AD5479&lt;&gt;1),1,0))</f>
        <v>0</v>
      </c>
      <c r="AG5479" s="55" t="n">
        <f aca="false">IF(AA5479=1,"",IF(AND(AC5479=1,AE5479&lt;&gt;1),1,0))</f>
        <v>0</v>
      </c>
      <c r="AH5479" s="60" t="str">
        <f aca="false">IF(AND(E5479&gt;0,AA5479&lt;2,NOT(AND(C5480=C5479,AA5480=AA5479+1))),INDEX(DATAS,AA5479+1),"")</f>
        <v/>
      </c>
      <c r="AI5479" s="60" t="str">
        <f aca="false">IF(AND(AC5479=1,AA5479&lt;2),IF(AND(C5480=C5479,AA5480=AA5479+1),IF(AC5480=1,"",INDEX(DATAS,AA5479+1)),INDEX(DATAS,AA5479+1)),"")</f>
        <v/>
      </c>
    </row>
    <row r="5480" customFormat="false" ht="15" hidden="false" customHeight="false" outlineLevel="0" collapsed="false">
      <c r="A5480" s="60" t="n">
        <v>46309</v>
      </c>
      <c r="B5480" s="0" t="n">
        <v>13</v>
      </c>
      <c r="C5480" s="0" t="n">
        <v>7101</v>
      </c>
      <c r="E5480" s="0" t="n">
        <v>0</v>
      </c>
      <c r="F5480" s="55" t="s">
        <v>1384</v>
      </c>
      <c r="I5480" s="55" t="s">
        <v>185</v>
      </c>
      <c r="U5480" s="0" t="n">
        <v>345</v>
      </c>
      <c r="V5480" s="0" t="n">
        <v>0</v>
      </c>
      <c r="X5480" s="55" t="n">
        <f aca="false">IF(I5480="Male",0,1)</f>
        <v>1</v>
      </c>
      <c r="Y5480" s="55" t="n">
        <f aca="false">IF(OR(I5480="DNB",I5480="Dry DNB"),1,0)</f>
        <v>0</v>
      </c>
      <c r="Z5480" s="0" t="str">
        <f aca="false">IF(ISNUMBER(W5480),A5480-W5480,"")</f>
        <v/>
      </c>
      <c r="AA5480" s="55" t="n">
        <f aca="false">MATCH(A5480,DATAS,0)</f>
        <v>1</v>
      </c>
      <c r="AB5480" s="55" t="n">
        <f aca="false">IF(AND(E5480&gt;0,OR(AND(B5480&gt;=1,B5480&lt;=6),B5480=10)),1,0)</f>
        <v>0</v>
      </c>
      <c r="AC5480" s="55" t="n">
        <f aca="false">IF(AND(E5480&gt;0,B5480=10),1,0)</f>
        <v>0</v>
      </c>
      <c r="AD5480" s="0" t="str">
        <f aca="false">IF(AND(C5479=C5480,AA5479=AA5480-1),AB5479,"")</f>
        <v/>
      </c>
      <c r="AE5480" s="0" t="str">
        <f aca="false">IF(AND(C5479=C5480,AA5479=AA5480-1),AC5479,"")</f>
        <v/>
      </c>
      <c r="AF5480" s="0" t="str">
        <f aca="false">IF(AA5480=1,"",IF(AND(AB5480=1,AD5480&lt;&gt;1),1,0))</f>
        <v/>
      </c>
      <c r="AG5480" s="0" t="str">
        <f aca="false">IF(AA5480=1,"",IF(AND(AC5480=1,AE5480&lt;&gt;1),1,0))</f>
        <v/>
      </c>
      <c r="AH5480" s="60" t="str">
        <f aca="false">IF(AND(E5480&gt;0,AA5480&lt;2,NOT(AND(C5481=C5480,AA5481=AA5480+1))),INDEX(DATAS,AA5480+1),"")</f>
        <v/>
      </c>
      <c r="AI5480" s="60" t="str">
        <f aca="false">IF(AND(AC5480=1,AA5480&lt;2),IF(AND(C5481=C5480,AA5481=AA5480+1),IF(AC5481=1,"",INDEX(DATAS,AA5480+1)),INDEX(DATAS,AA5480+1)),"")</f>
        <v/>
      </c>
    </row>
    <row r="5481" customFormat="false" ht="15" hidden="false" customHeight="false" outlineLevel="0" collapsed="false">
      <c r="A5481" s="60" t="n">
        <v>46310</v>
      </c>
      <c r="B5481" s="0" t="n">
        <v>13</v>
      </c>
      <c r="C5481" s="0" t="n">
        <v>7101</v>
      </c>
      <c r="E5481" s="0" t="n">
        <v>0</v>
      </c>
      <c r="F5481" s="55" t="s">
        <v>1384</v>
      </c>
      <c r="I5481" s="55" t="s">
        <v>185</v>
      </c>
      <c r="U5481" s="0" t="n">
        <v>346</v>
      </c>
      <c r="V5481" s="0" t="n">
        <v>0</v>
      </c>
      <c r="X5481" s="55" t="n">
        <f aca="false">IF(I5481="Male",0,1)</f>
        <v>1</v>
      </c>
      <c r="Y5481" s="55" t="n">
        <f aca="false">IF(OR(I5481="DNB",I5481="Dry DNB"),1,0)</f>
        <v>0</v>
      </c>
      <c r="Z5481" s="0" t="str">
        <f aca="false">IF(ISNUMBER(W5481),A5481-W5481,"")</f>
        <v/>
      </c>
      <c r="AA5481" s="55" t="n">
        <f aca="false">MATCH(A5481,DATAS,0)</f>
        <v>2</v>
      </c>
      <c r="AB5481" s="55" t="n">
        <f aca="false">IF(AND(E5481&gt;0,OR(AND(B5481&gt;=1,B5481&lt;=6),B5481=10)),1,0)</f>
        <v>0</v>
      </c>
      <c r="AC5481" s="55" t="n">
        <f aca="false">IF(AND(E5481&gt;0,B5481=10),1,0)</f>
        <v>0</v>
      </c>
      <c r="AD5481" s="55" t="n">
        <f aca="false">IF(AND(C5480=C5481,AA5480=AA5481-1),AB5480,"")</f>
        <v>0</v>
      </c>
      <c r="AE5481" s="55" t="n">
        <f aca="false">IF(AND(C5480=C5481,AA5480=AA5481-1),AC5480,"")</f>
        <v>0</v>
      </c>
      <c r="AF5481" s="55" t="n">
        <f aca="false">IF(AA5481=1,"",IF(AND(AB5481=1,AD5481&lt;&gt;1),1,0))</f>
        <v>0</v>
      </c>
      <c r="AG5481" s="55" t="n">
        <f aca="false">IF(AA5481=1,"",IF(AND(AC5481=1,AE5481&lt;&gt;1),1,0))</f>
        <v>0</v>
      </c>
      <c r="AH5481" s="60" t="str">
        <f aca="false">IF(AND(E5481&gt;0,AA5481&lt;2,NOT(AND(C5482=C5481,AA5482=AA5481+1))),INDEX(DATAS,AA5481+1),"")</f>
        <v/>
      </c>
      <c r="AI5481" s="60" t="str">
        <f aca="false">IF(AND(AC5481=1,AA5481&lt;2),IF(AND(C5482=C5481,AA5482=AA5481+1),IF(AC5482=1,"",INDEX(DATAS,AA5481+1)),INDEX(DATAS,AA5481+1)),"")</f>
        <v/>
      </c>
    </row>
    <row r="5482" customFormat="false" ht="15" hidden="false" customHeight="false" outlineLevel="0" collapsed="false">
      <c r="A5482" s="60" t="n">
        <v>46309</v>
      </c>
      <c r="B5482" s="0" t="n">
        <v>13</v>
      </c>
      <c r="C5482" s="0" t="n">
        <v>7102</v>
      </c>
      <c r="E5482" s="0" t="n">
        <v>0</v>
      </c>
      <c r="F5482" s="55" t="s">
        <v>1384</v>
      </c>
      <c r="I5482" s="55" t="s">
        <v>185</v>
      </c>
      <c r="U5482" s="0" t="n">
        <v>345</v>
      </c>
      <c r="V5482" s="0" t="n">
        <v>0</v>
      </c>
      <c r="X5482" s="55" t="n">
        <f aca="false">IF(I5482="Male",0,1)</f>
        <v>1</v>
      </c>
      <c r="Y5482" s="55" t="n">
        <f aca="false">IF(OR(I5482="DNB",I5482="Dry DNB"),1,0)</f>
        <v>0</v>
      </c>
      <c r="Z5482" s="0" t="str">
        <f aca="false">IF(ISNUMBER(W5482),A5482-W5482,"")</f>
        <v/>
      </c>
      <c r="AA5482" s="55" t="n">
        <f aca="false">MATCH(A5482,DATAS,0)</f>
        <v>1</v>
      </c>
      <c r="AB5482" s="55" t="n">
        <f aca="false">IF(AND(E5482&gt;0,OR(AND(B5482&gt;=1,B5482&lt;=6),B5482=10)),1,0)</f>
        <v>0</v>
      </c>
      <c r="AC5482" s="55" t="n">
        <f aca="false">IF(AND(E5482&gt;0,B5482=10),1,0)</f>
        <v>0</v>
      </c>
      <c r="AD5482" s="0" t="str">
        <f aca="false">IF(AND(C5481=C5482,AA5481=AA5482-1),AB5481,"")</f>
        <v/>
      </c>
      <c r="AE5482" s="0" t="str">
        <f aca="false">IF(AND(C5481=C5482,AA5481=AA5482-1),AC5481,"")</f>
        <v/>
      </c>
      <c r="AF5482" s="0" t="str">
        <f aca="false">IF(AA5482=1,"",IF(AND(AB5482=1,AD5482&lt;&gt;1),1,0))</f>
        <v/>
      </c>
      <c r="AG5482" s="0" t="str">
        <f aca="false">IF(AA5482=1,"",IF(AND(AC5482=1,AE5482&lt;&gt;1),1,0))</f>
        <v/>
      </c>
      <c r="AH5482" s="60" t="str">
        <f aca="false">IF(AND(E5482&gt;0,AA5482&lt;2,NOT(AND(C5483=C5482,AA5483=AA5482+1))),INDEX(DATAS,AA5482+1),"")</f>
        <v/>
      </c>
      <c r="AI5482" s="60" t="str">
        <f aca="false">IF(AND(AC5482=1,AA5482&lt;2),IF(AND(C5483=C5482,AA5483=AA5482+1),IF(AC5483=1,"",INDEX(DATAS,AA5482+1)),INDEX(DATAS,AA5482+1)),"")</f>
        <v/>
      </c>
    </row>
    <row r="5483" customFormat="false" ht="15" hidden="false" customHeight="false" outlineLevel="0" collapsed="false">
      <c r="A5483" s="60" t="n">
        <v>46310</v>
      </c>
      <c r="B5483" s="0" t="n">
        <v>13</v>
      </c>
      <c r="C5483" s="0" t="n">
        <v>7102</v>
      </c>
      <c r="E5483" s="0" t="n">
        <v>0</v>
      </c>
      <c r="F5483" s="55" t="s">
        <v>1384</v>
      </c>
      <c r="I5483" s="55" t="s">
        <v>185</v>
      </c>
      <c r="U5483" s="0" t="n">
        <v>346</v>
      </c>
      <c r="V5483" s="0" t="n">
        <v>0</v>
      </c>
      <c r="X5483" s="55" t="n">
        <f aca="false">IF(I5483="Male",0,1)</f>
        <v>1</v>
      </c>
      <c r="Y5483" s="55" t="n">
        <f aca="false">IF(OR(I5483="DNB",I5483="Dry DNB"),1,0)</f>
        <v>0</v>
      </c>
      <c r="Z5483" s="0" t="str">
        <f aca="false">IF(ISNUMBER(W5483),A5483-W5483,"")</f>
        <v/>
      </c>
      <c r="AA5483" s="55" t="n">
        <f aca="false">MATCH(A5483,DATAS,0)</f>
        <v>2</v>
      </c>
      <c r="AB5483" s="55" t="n">
        <f aca="false">IF(AND(E5483&gt;0,OR(AND(B5483&gt;=1,B5483&lt;=6),B5483=10)),1,0)</f>
        <v>0</v>
      </c>
      <c r="AC5483" s="55" t="n">
        <f aca="false">IF(AND(E5483&gt;0,B5483=10),1,0)</f>
        <v>0</v>
      </c>
      <c r="AD5483" s="55" t="n">
        <f aca="false">IF(AND(C5482=C5483,AA5482=AA5483-1),AB5482,"")</f>
        <v>0</v>
      </c>
      <c r="AE5483" s="55" t="n">
        <f aca="false">IF(AND(C5482=C5483,AA5482=AA5483-1),AC5482,"")</f>
        <v>0</v>
      </c>
      <c r="AF5483" s="55" t="n">
        <f aca="false">IF(AA5483=1,"",IF(AND(AB5483=1,AD5483&lt;&gt;1),1,0))</f>
        <v>0</v>
      </c>
      <c r="AG5483" s="55" t="n">
        <f aca="false">IF(AA5483=1,"",IF(AND(AC5483=1,AE5483&lt;&gt;1),1,0))</f>
        <v>0</v>
      </c>
      <c r="AH5483" s="60" t="str">
        <f aca="false">IF(AND(E5483&gt;0,AA5483&lt;2,NOT(AND(C5484=C5483,AA5484=AA5483+1))),INDEX(DATAS,AA5483+1),"")</f>
        <v/>
      </c>
      <c r="AI5483" s="60" t="str">
        <f aca="false">IF(AND(AC5483=1,AA5483&lt;2),IF(AND(C5484=C5483,AA5484=AA5483+1),IF(AC5484=1,"",INDEX(DATAS,AA5483+1)),INDEX(DATAS,AA5483+1)),"")</f>
        <v/>
      </c>
    </row>
    <row r="5484" customFormat="false" ht="15" hidden="false" customHeight="false" outlineLevel="0" collapsed="false">
      <c r="A5484" s="60" t="n">
        <v>46309</v>
      </c>
      <c r="B5484" s="0" t="n">
        <v>13</v>
      </c>
      <c r="C5484" s="0" t="n">
        <v>7103</v>
      </c>
      <c r="E5484" s="0" t="n">
        <v>0</v>
      </c>
      <c r="F5484" s="55" t="s">
        <v>1385</v>
      </c>
      <c r="I5484" s="55" t="s">
        <v>185</v>
      </c>
      <c r="U5484" s="0" t="n">
        <v>344</v>
      </c>
      <c r="V5484" s="0" t="n">
        <v>0</v>
      </c>
      <c r="X5484" s="55" t="n">
        <f aca="false">IF(I5484="Male",0,1)</f>
        <v>1</v>
      </c>
      <c r="Y5484" s="55" t="n">
        <f aca="false">IF(OR(I5484="DNB",I5484="Dry DNB"),1,0)</f>
        <v>0</v>
      </c>
      <c r="Z5484" s="0" t="str">
        <f aca="false">IF(ISNUMBER(W5484),A5484-W5484,"")</f>
        <v/>
      </c>
      <c r="AA5484" s="55" t="n">
        <f aca="false">MATCH(A5484,DATAS,0)</f>
        <v>1</v>
      </c>
      <c r="AB5484" s="55" t="n">
        <f aca="false">IF(AND(E5484&gt;0,OR(AND(B5484&gt;=1,B5484&lt;=6),B5484=10)),1,0)</f>
        <v>0</v>
      </c>
      <c r="AC5484" s="55" t="n">
        <f aca="false">IF(AND(E5484&gt;0,B5484=10),1,0)</f>
        <v>0</v>
      </c>
      <c r="AD5484" s="0" t="str">
        <f aca="false">IF(AND(C5483=C5484,AA5483=AA5484-1),AB5483,"")</f>
        <v/>
      </c>
      <c r="AE5484" s="0" t="str">
        <f aca="false">IF(AND(C5483=C5484,AA5483=AA5484-1),AC5483,"")</f>
        <v/>
      </c>
      <c r="AF5484" s="0" t="str">
        <f aca="false">IF(AA5484=1,"",IF(AND(AB5484=1,AD5484&lt;&gt;1),1,0))</f>
        <v/>
      </c>
      <c r="AG5484" s="0" t="str">
        <f aca="false">IF(AA5484=1,"",IF(AND(AC5484=1,AE5484&lt;&gt;1),1,0))</f>
        <v/>
      </c>
      <c r="AH5484" s="60" t="str">
        <f aca="false">IF(AND(E5484&gt;0,AA5484&lt;2,NOT(AND(C5485=C5484,AA5485=AA5484+1))),INDEX(DATAS,AA5484+1),"")</f>
        <v/>
      </c>
      <c r="AI5484" s="60" t="str">
        <f aca="false">IF(AND(AC5484=1,AA5484&lt;2),IF(AND(C5485=C5484,AA5485=AA5484+1),IF(AC5485=1,"",INDEX(DATAS,AA5484+1)),INDEX(DATAS,AA5484+1)),"")</f>
        <v/>
      </c>
    </row>
    <row r="5485" customFormat="false" ht="15" hidden="false" customHeight="false" outlineLevel="0" collapsed="false">
      <c r="A5485" s="60" t="n">
        <v>46310</v>
      </c>
      <c r="B5485" s="0" t="n">
        <v>13</v>
      </c>
      <c r="C5485" s="0" t="n">
        <v>7103</v>
      </c>
      <c r="E5485" s="0" t="n">
        <v>0</v>
      </c>
      <c r="F5485" s="55" t="s">
        <v>1385</v>
      </c>
      <c r="I5485" s="55" t="s">
        <v>185</v>
      </c>
      <c r="U5485" s="0" t="n">
        <v>345</v>
      </c>
      <c r="V5485" s="0" t="n">
        <v>0</v>
      </c>
      <c r="X5485" s="55" t="n">
        <f aca="false">IF(I5485="Male",0,1)</f>
        <v>1</v>
      </c>
      <c r="Y5485" s="55" t="n">
        <f aca="false">IF(OR(I5485="DNB",I5485="Dry DNB"),1,0)</f>
        <v>0</v>
      </c>
      <c r="Z5485" s="0" t="str">
        <f aca="false">IF(ISNUMBER(W5485),A5485-W5485,"")</f>
        <v/>
      </c>
      <c r="AA5485" s="55" t="n">
        <f aca="false">MATCH(A5485,DATAS,0)</f>
        <v>2</v>
      </c>
      <c r="AB5485" s="55" t="n">
        <f aca="false">IF(AND(E5485&gt;0,OR(AND(B5485&gt;=1,B5485&lt;=6),B5485=10)),1,0)</f>
        <v>0</v>
      </c>
      <c r="AC5485" s="55" t="n">
        <f aca="false">IF(AND(E5485&gt;0,B5485=10),1,0)</f>
        <v>0</v>
      </c>
      <c r="AD5485" s="55" t="n">
        <f aca="false">IF(AND(C5484=C5485,AA5484=AA5485-1),AB5484,"")</f>
        <v>0</v>
      </c>
      <c r="AE5485" s="55" t="n">
        <f aca="false">IF(AND(C5484=C5485,AA5484=AA5485-1),AC5484,"")</f>
        <v>0</v>
      </c>
      <c r="AF5485" s="55" t="n">
        <f aca="false">IF(AA5485=1,"",IF(AND(AB5485=1,AD5485&lt;&gt;1),1,0))</f>
        <v>0</v>
      </c>
      <c r="AG5485" s="55" t="n">
        <f aca="false">IF(AA5485=1,"",IF(AND(AC5485=1,AE5485&lt;&gt;1),1,0))</f>
        <v>0</v>
      </c>
      <c r="AH5485" s="60" t="str">
        <f aca="false">IF(AND(E5485&gt;0,AA5485&lt;2,NOT(AND(C5486=C5485,AA5486=AA5485+1))),INDEX(DATAS,AA5485+1),"")</f>
        <v/>
      </c>
      <c r="AI5485" s="60" t="str">
        <f aca="false">IF(AND(AC5485=1,AA5485&lt;2),IF(AND(C5486=C5485,AA5486=AA5485+1),IF(AC5486=1,"",INDEX(DATAS,AA5485+1)),INDEX(DATAS,AA5485+1)),"")</f>
        <v/>
      </c>
    </row>
    <row r="5486" customFormat="false" ht="15" hidden="false" customHeight="false" outlineLevel="0" collapsed="false">
      <c r="A5486" s="60" t="n">
        <v>46309</v>
      </c>
      <c r="B5486" s="0" t="n">
        <v>13</v>
      </c>
      <c r="C5486" s="0" t="n">
        <v>7104</v>
      </c>
      <c r="E5486" s="0" t="n">
        <v>0</v>
      </c>
      <c r="F5486" s="55" t="s">
        <v>1385</v>
      </c>
      <c r="I5486" s="55" t="s">
        <v>185</v>
      </c>
      <c r="U5486" s="0" t="n">
        <v>344</v>
      </c>
      <c r="V5486" s="0" t="n">
        <v>0</v>
      </c>
      <c r="X5486" s="55" t="n">
        <f aca="false">IF(I5486="Male",0,1)</f>
        <v>1</v>
      </c>
      <c r="Y5486" s="55" t="n">
        <f aca="false">IF(OR(I5486="DNB",I5486="Dry DNB"),1,0)</f>
        <v>0</v>
      </c>
      <c r="Z5486" s="0" t="str">
        <f aca="false">IF(ISNUMBER(W5486),A5486-W5486,"")</f>
        <v/>
      </c>
      <c r="AA5486" s="55" t="n">
        <f aca="false">MATCH(A5486,DATAS,0)</f>
        <v>1</v>
      </c>
      <c r="AB5486" s="55" t="n">
        <f aca="false">IF(AND(E5486&gt;0,OR(AND(B5486&gt;=1,B5486&lt;=6),B5486=10)),1,0)</f>
        <v>0</v>
      </c>
      <c r="AC5486" s="55" t="n">
        <f aca="false">IF(AND(E5486&gt;0,B5486=10),1,0)</f>
        <v>0</v>
      </c>
      <c r="AD5486" s="0" t="str">
        <f aca="false">IF(AND(C5485=C5486,AA5485=AA5486-1),AB5485,"")</f>
        <v/>
      </c>
      <c r="AE5486" s="0" t="str">
        <f aca="false">IF(AND(C5485=C5486,AA5485=AA5486-1),AC5485,"")</f>
        <v/>
      </c>
      <c r="AF5486" s="0" t="str">
        <f aca="false">IF(AA5486=1,"",IF(AND(AB5486=1,AD5486&lt;&gt;1),1,0))</f>
        <v/>
      </c>
      <c r="AG5486" s="0" t="str">
        <f aca="false">IF(AA5486=1,"",IF(AND(AC5486=1,AE5486&lt;&gt;1),1,0))</f>
        <v/>
      </c>
      <c r="AH5486" s="60" t="str">
        <f aca="false">IF(AND(E5486&gt;0,AA5486&lt;2,NOT(AND(C5487=C5486,AA5487=AA5486+1))),INDEX(DATAS,AA5486+1),"")</f>
        <v/>
      </c>
      <c r="AI5486" s="60" t="str">
        <f aca="false">IF(AND(AC5486=1,AA5486&lt;2),IF(AND(C5487=C5486,AA5487=AA5486+1),IF(AC5487=1,"",INDEX(DATAS,AA5486+1)),INDEX(DATAS,AA5486+1)),"")</f>
        <v/>
      </c>
    </row>
    <row r="5487" customFormat="false" ht="15" hidden="false" customHeight="false" outlineLevel="0" collapsed="false">
      <c r="A5487" s="60" t="n">
        <v>46310</v>
      </c>
      <c r="B5487" s="0" t="n">
        <v>13</v>
      </c>
      <c r="C5487" s="0" t="n">
        <v>7104</v>
      </c>
      <c r="E5487" s="0" t="n">
        <v>0</v>
      </c>
      <c r="F5487" s="55" t="s">
        <v>1385</v>
      </c>
      <c r="I5487" s="55" t="s">
        <v>185</v>
      </c>
      <c r="U5487" s="0" t="n">
        <v>345</v>
      </c>
      <c r="V5487" s="0" t="n">
        <v>0</v>
      </c>
      <c r="X5487" s="55" t="n">
        <f aca="false">IF(I5487="Male",0,1)</f>
        <v>1</v>
      </c>
      <c r="Y5487" s="55" t="n">
        <f aca="false">IF(OR(I5487="DNB",I5487="Dry DNB"),1,0)</f>
        <v>0</v>
      </c>
      <c r="Z5487" s="0" t="str">
        <f aca="false">IF(ISNUMBER(W5487),A5487-W5487,"")</f>
        <v/>
      </c>
      <c r="AA5487" s="55" t="n">
        <f aca="false">MATCH(A5487,DATAS,0)</f>
        <v>2</v>
      </c>
      <c r="AB5487" s="55" t="n">
        <f aca="false">IF(AND(E5487&gt;0,OR(AND(B5487&gt;=1,B5487&lt;=6),B5487=10)),1,0)</f>
        <v>0</v>
      </c>
      <c r="AC5487" s="55" t="n">
        <f aca="false">IF(AND(E5487&gt;0,B5487=10),1,0)</f>
        <v>0</v>
      </c>
      <c r="AD5487" s="55" t="n">
        <f aca="false">IF(AND(C5486=C5487,AA5486=AA5487-1),AB5486,"")</f>
        <v>0</v>
      </c>
      <c r="AE5487" s="55" t="n">
        <f aca="false">IF(AND(C5486=C5487,AA5486=AA5487-1),AC5486,"")</f>
        <v>0</v>
      </c>
      <c r="AF5487" s="55" t="n">
        <f aca="false">IF(AA5487=1,"",IF(AND(AB5487=1,AD5487&lt;&gt;1),1,0))</f>
        <v>0</v>
      </c>
      <c r="AG5487" s="55" t="n">
        <f aca="false">IF(AA5487=1,"",IF(AND(AC5487=1,AE5487&lt;&gt;1),1,0))</f>
        <v>0</v>
      </c>
      <c r="AH5487" s="60" t="str">
        <f aca="false">IF(AND(E5487&gt;0,AA5487&lt;2,NOT(AND(C5488=C5487,AA5488=AA5487+1))),INDEX(DATAS,AA5487+1),"")</f>
        <v/>
      </c>
      <c r="AI5487" s="60" t="str">
        <f aca="false">IF(AND(AC5487=1,AA5487&lt;2),IF(AND(C5488=C5487,AA5488=AA5487+1),IF(AC5488=1,"",INDEX(DATAS,AA5487+1)),INDEX(DATAS,AA5487+1)),"")</f>
        <v/>
      </c>
    </row>
    <row r="5488" customFormat="false" ht="15" hidden="false" customHeight="false" outlineLevel="0" collapsed="false">
      <c r="A5488" s="60" t="n">
        <v>46309</v>
      </c>
      <c r="B5488" s="0" t="n">
        <v>13</v>
      </c>
      <c r="C5488" s="0" t="n">
        <v>7105</v>
      </c>
      <c r="E5488" s="0" t="n">
        <v>0</v>
      </c>
      <c r="F5488" s="55" t="s">
        <v>1386</v>
      </c>
      <c r="I5488" s="55" t="s">
        <v>185</v>
      </c>
      <c r="U5488" s="0" t="n">
        <v>343</v>
      </c>
      <c r="V5488" s="0" t="n">
        <v>0</v>
      </c>
      <c r="X5488" s="55" t="n">
        <f aca="false">IF(I5488="Male",0,1)</f>
        <v>1</v>
      </c>
      <c r="Y5488" s="55" t="n">
        <f aca="false">IF(OR(I5488="DNB",I5488="Dry DNB"),1,0)</f>
        <v>0</v>
      </c>
      <c r="Z5488" s="0" t="str">
        <f aca="false">IF(ISNUMBER(W5488),A5488-W5488,"")</f>
        <v/>
      </c>
      <c r="AA5488" s="55" t="n">
        <f aca="false">MATCH(A5488,DATAS,0)</f>
        <v>1</v>
      </c>
      <c r="AB5488" s="55" t="n">
        <f aca="false">IF(AND(E5488&gt;0,OR(AND(B5488&gt;=1,B5488&lt;=6),B5488=10)),1,0)</f>
        <v>0</v>
      </c>
      <c r="AC5488" s="55" t="n">
        <f aca="false">IF(AND(E5488&gt;0,B5488=10),1,0)</f>
        <v>0</v>
      </c>
      <c r="AD5488" s="0" t="str">
        <f aca="false">IF(AND(C5487=C5488,AA5487=AA5488-1),AB5487,"")</f>
        <v/>
      </c>
      <c r="AE5488" s="0" t="str">
        <f aca="false">IF(AND(C5487=C5488,AA5487=AA5488-1),AC5487,"")</f>
        <v/>
      </c>
      <c r="AF5488" s="0" t="str">
        <f aca="false">IF(AA5488=1,"",IF(AND(AB5488=1,AD5488&lt;&gt;1),1,0))</f>
        <v/>
      </c>
      <c r="AG5488" s="0" t="str">
        <f aca="false">IF(AA5488=1,"",IF(AND(AC5488=1,AE5488&lt;&gt;1),1,0))</f>
        <v/>
      </c>
      <c r="AH5488" s="60" t="str">
        <f aca="false">IF(AND(E5488&gt;0,AA5488&lt;2,NOT(AND(C5489=C5488,AA5489=AA5488+1))),INDEX(DATAS,AA5488+1),"")</f>
        <v/>
      </c>
      <c r="AI5488" s="60" t="str">
        <f aca="false">IF(AND(AC5488=1,AA5488&lt;2),IF(AND(C5489=C5488,AA5489=AA5488+1),IF(AC5489=1,"",INDEX(DATAS,AA5488+1)),INDEX(DATAS,AA5488+1)),"")</f>
        <v/>
      </c>
    </row>
    <row r="5489" customFormat="false" ht="15" hidden="false" customHeight="false" outlineLevel="0" collapsed="false">
      <c r="A5489" s="60" t="n">
        <v>46310</v>
      </c>
      <c r="B5489" s="0" t="n">
        <v>13</v>
      </c>
      <c r="C5489" s="0" t="n">
        <v>7105</v>
      </c>
      <c r="E5489" s="0" t="n">
        <v>0</v>
      </c>
      <c r="F5489" s="55" t="s">
        <v>1386</v>
      </c>
      <c r="I5489" s="55" t="s">
        <v>185</v>
      </c>
      <c r="U5489" s="0" t="n">
        <v>344</v>
      </c>
      <c r="V5489" s="0" t="n">
        <v>0</v>
      </c>
      <c r="X5489" s="55" t="n">
        <f aca="false">IF(I5489="Male",0,1)</f>
        <v>1</v>
      </c>
      <c r="Y5489" s="55" t="n">
        <f aca="false">IF(OR(I5489="DNB",I5489="Dry DNB"),1,0)</f>
        <v>0</v>
      </c>
      <c r="Z5489" s="0" t="str">
        <f aca="false">IF(ISNUMBER(W5489),A5489-W5489,"")</f>
        <v/>
      </c>
      <c r="AA5489" s="55" t="n">
        <f aca="false">MATCH(A5489,DATAS,0)</f>
        <v>2</v>
      </c>
      <c r="AB5489" s="55" t="n">
        <f aca="false">IF(AND(E5489&gt;0,OR(AND(B5489&gt;=1,B5489&lt;=6),B5489=10)),1,0)</f>
        <v>0</v>
      </c>
      <c r="AC5489" s="55" t="n">
        <f aca="false">IF(AND(E5489&gt;0,B5489=10),1,0)</f>
        <v>0</v>
      </c>
      <c r="AD5489" s="55" t="n">
        <f aca="false">IF(AND(C5488=C5489,AA5488=AA5489-1),AB5488,"")</f>
        <v>0</v>
      </c>
      <c r="AE5489" s="55" t="n">
        <f aca="false">IF(AND(C5488=C5489,AA5488=AA5489-1),AC5488,"")</f>
        <v>0</v>
      </c>
      <c r="AF5489" s="55" t="n">
        <f aca="false">IF(AA5489=1,"",IF(AND(AB5489=1,AD5489&lt;&gt;1),1,0))</f>
        <v>0</v>
      </c>
      <c r="AG5489" s="55" t="n">
        <f aca="false">IF(AA5489=1,"",IF(AND(AC5489=1,AE5489&lt;&gt;1),1,0))</f>
        <v>0</v>
      </c>
      <c r="AH5489" s="60" t="str">
        <f aca="false">IF(AND(E5489&gt;0,AA5489&lt;2,NOT(AND(C5490=C5489,AA5490=AA5489+1))),INDEX(DATAS,AA5489+1),"")</f>
        <v/>
      </c>
      <c r="AI5489" s="60" t="str">
        <f aca="false">IF(AND(AC5489=1,AA5489&lt;2),IF(AND(C5490=C5489,AA5490=AA5489+1),IF(AC5490=1,"",INDEX(DATAS,AA5489+1)),INDEX(DATAS,AA5489+1)),"")</f>
        <v/>
      </c>
    </row>
    <row r="5490" customFormat="false" ht="15" hidden="false" customHeight="false" outlineLevel="0" collapsed="false">
      <c r="A5490" s="60" t="n">
        <v>46309</v>
      </c>
      <c r="B5490" s="0" t="n">
        <v>13</v>
      </c>
      <c r="C5490" s="0" t="n">
        <v>7106</v>
      </c>
      <c r="E5490" s="0" t="n">
        <v>0</v>
      </c>
      <c r="F5490" s="55" t="s">
        <v>1386</v>
      </c>
      <c r="I5490" s="55" t="s">
        <v>185</v>
      </c>
      <c r="U5490" s="0" t="n">
        <v>343</v>
      </c>
      <c r="V5490" s="0" t="n">
        <v>0</v>
      </c>
      <c r="X5490" s="55" t="n">
        <f aca="false">IF(I5490="Male",0,1)</f>
        <v>1</v>
      </c>
      <c r="Y5490" s="55" t="n">
        <f aca="false">IF(OR(I5490="DNB",I5490="Dry DNB"),1,0)</f>
        <v>0</v>
      </c>
      <c r="Z5490" s="0" t="str">
        <f aca="false">IF(ISNUMBER(W5490),A5490-W5490,"")</f>
        <v/>
      </c>
      <c r="AA5490" s="55" t="n">
        <f aca="false">MATCH(A5490,DATAS,0)</f>
        <v>1</v>
      </c>
      <c r="AB5490" s="55" t="n">
        <f aca="false">IF(AND(E5490&gt;0,OR(AND(B5490&gt;=1,B5490&lt;=6),B5490=10)),1,0)</f>
        <v>0</v>
      </c>
      <c r="AC5490" s="55" t="n">
        <f aca="false">IF(AND(E5490&gt;0,B5490=10),1,0)</f>
        <v>0</v>
      </c>
      <c r="AD5490" s="0" t="str">
        <f aca="false">IF(AND(C5489=C5490,AA5489=AA5490-1),AB5489,"")</f>
        <v/>
      </c>
      <c r="AE5490" s="0" t="str">
        <f aca="false">IF(AND(C5489=C5490,AA5489=AA5490-1),AC5489,"")</f>
        <v/>
      </c>
      <c r="AF5490" s="0" t="str">
        <f aca="false">IF(AA5490=1,"",IF(AND(AB5490=1,AD5490&lt;&gt;1),1,0))</f>
        <v/>
      </c>
      <c r="AG5490" s="0" t="str">
        <f aca="false">IF(AA5490=1,"",IF(AND(AC5490=1,AE5490&lt;&gt;1),1,0))</f>
        <v/>
      </c>
      <c r="AH5490" s="60" t="str">
        <f aca="false">IF(AND(E5490&gt;0,AA5490&lt;2,NOT(AND(C5491=C5490,AA5491=AA5490+1))),INDEX(DATAS,AA5490+1),"")</f>
        <v/>
      </c>
      <c r="AI5490" s="60" t="str">
        <f aca="false">IF(AND(AC5490=1,AA5490&lt;2),IF(AND(C5491=C5490,AA5491=AA5490+1),IF(AC5491=1,"",INDEX(DATAS,AA5490+1)),INDEX(DATAS,AA5490+1)),"")</f>
        <v/>
      </c>
    </row>
    <row r="5491" customFormat="false" ht="15" hidden="false" customHeight="false" outlineLevel="0" collapsed="false">
      <c r="A5491" s="60" t="n">
        <v>46310</v>
      </c>
      <c r="B5491" s="0" t="n">
        <v>13</v>
      </c>
      <c r="C5491" s="0" t="n">
        <v>7106</v>
      </c>
      <c r="E5491" s="0" t="n">
        <v>0</v>
      </c>
      <c r="F5491" s="55" t="s">
        <v>1386</v>
      </c>
      <c r="I5491" s="55" t="s">
        <v>185</v>
      </c>
      <c r="U5491" s="0" t="n">
        <v>344</v>
      </c>
      <c r="V5491" s="0" t="n">
        <v>0</v>
      </c>
      <c r="X5491" s="55" t="n">
        <f aca="false">IF(I5491="Male",0,1)</f>
        <v>1</v>
      </c>
      <c r="Y5491" s="55" t="n">
        <f aca="false">IF(OR(I5491="DNB",I5491="Dry DNB"),1,0)</f>
        <v>0</v>
      </c>
      <c r="Z5491" s="0" t="str">
        <f aca="false">IF(ISNUMBER(W5491),A5491-W5491,"")</f>
        <v/>
      </c>
      <c r="AA5491" s="55" t="n">
        <f aca="false">MATCH(A5491,DATAS,0)</f>
        <v>2</v>
      </c>
      <c r="AB5491" s="55" t="n">
        <f aca="false">IF(AND(E5491&gt;0,OR(AND(B5491&gt;=1,B5491&lt;=6),B5491=10)),1,0)</f>
        <v>0</v>
      </c>
      <c r="AC5491" s="55" t="n">
        <f aca="false">IF(AND(E5491&gt;0,B5491=10),1,0)</f>
        <v>0</v>
      </c>
      <c r="AD5491" s="55" t="n">
        <f aca="false">IF(AND(C5490=C5491,AA5490=AA5491-1),AB5490,"")</f>
        <v>0</v>
      </c>
      <c r="AE5491" s="55" t="n">
        <f aca="false">IF(AND(C5490=C5491,AA5490=AA5491-1),AC5490,"")</f>
        <v>0</v>
      </c>
      <c r="AF5491" s="55" t="n">
        <f aca="false">IF(AA5491=1,"",IF(AND(AB5491=1,AD5491&lt;&gt;1),1,0))</f>
        <v>0</v>
      </c>
      <c r="AG5491" s="55" t="n">
        <f aca="false">IF(AA5491=1,"",IF(AND(AC5491=1,AE5491&lt;&gt;1),1,0))</f>
        <v>0</v>
      </c>
      <c r="AH5491" s="60" t="str">
        <f aca="false">IF(AND(E5491&gt;0,AA5491&lt;2,NOT(AND(C5492=C5491,AA5492=AA5491+1))),INDEX(DATAS,AA5491+1),"")</f>
        <v/>
      </c>
      <c r="AI5491" s="60" t="str">
        <f aca="false">IF(AND(AC5491=1,AA5491&lt;2),IF(AND(C5492=C5491,AA5492=AA5491+1),IF(AC5492=1,"",INDEX(DATAS,AA5491+1)),INDEX(DATAS,AA5491+1)),"")</f>
        <v/>
      </c>
    </row>
    <row r="5492" customFormat="false" ht="15" hidden="false" customHeight="false" outlineLevel="0" collapsed="false">
      <c r="A5492" s="60" t="n">
        <v>46309</v>
      </c>
      <c r="B5492" s="0" t="n">
        <v>13</v>
      </c>
      <c r="C5492" s="0" t="n">
        <v>7107</v>
      </c>
      <c r="E5492" s="0" t="n">
        <v>0</v>
      </c>
      <c r="F5492" s="55" t="s">
        <v>1387</v>
      </c>
      <c r="I5492" s="55" t="s">
        <v>185</v>
      </c>
      <c r="U5492" s="0" t="n">
        <v>342</v>
      </c>
      <c r="V5492" s="0" t="n">
        <v>0</v>
      </c>
      <c r="X5492" s="55" t="n">
        <f aca="false">IF(I5492="Male",0,1)</f>
        <v>1</v>
      </c>
      <c r="Y5492" s="55" t="n">
        <f aca="false">IF(OR(I5492="DNB",I5492="Dry DNB"),1,0)</f>
        <v>0</v>
      </c>
      <c r="Z5492" s="0" t="str">
        <f aca="false">IF(ISNUMBER(W5492),A5492-W5492,"")</f>
        <v/>
      </c>
      <c r="AA5492" s="55" t="n">
        <f aca="false">MATCH(A5492,DATAS,0)</f>
        <v>1</v>
      </c>
      <c r="AB5492" s="55" t="n">
        <f aca="false">IF(AND(E5492&gt;0,OR(AND(B5492&gt;=1,B5492&lt;=6),B5492=10)),1,0)</f>
        <v>0</v>
      </c>
      <c r="AC5492" s="55" t="n">
        <f aca="false">IF(AND(E5492&gt;0,B5492=10),1,0)</f>
        <v>0</v>
      </c>
      <c r="AD5492" s="0" t="str">
        <f aca="false">IF(AND(C5491=C5492,AA5491=AA5492-1),AB5491,"")</f>
        <v/>
      </c>
      <c r="AE5492" s="0" t="str">
        <f aca="false">IF(AND(C5491=C5492,AA5491=AA5492-1),AC5491,"")</f>
        <v/>
      </c>
      <c r="AF5492" s="0" t="str">
        <f aca="false">IF(AA5492=1,"",IF(AND(AB5492=1,AD5492&lt;&gt;1),1,0))</f>
        <v/>
      </c>
      <c r="AG5492" s="0" t="str">
        <f aca="false">IF(AA5492=1,"",IF(AND(AC5492=1,AE5492&lt;&gt;1),1,0))</f>
        <v/>
      </c>
      <c r="AH5492" s="60" t="str">
        <f aca="false">IF(AND(E5492&gt;0,AA5492&lt;2,NOT(AND(C5493=C5492,AA5493=AA5492+1))),INDEX(DATAS,AA5492+1),"")</f>
        <v/>
      </c>
      <c r="AI5492" s="60" t="str">
        <f aca="false">IF(AND(AC5492=1,AA5492&lt;2),IF(AND(C5493=C5492,AA5493=AA5492+1),IF(AC5493=1,"",INDEX(DATAS,AA5492+1)),INDEX(DATAS,AA5492+1)),"")</f>
        <v/>
      </c>
    </row>
    <row r="5493" customFormat="false" ht="15" hidden="false" customHeight="false" outlineLevel="0" collapsed="false">
      <c r="A5493" s="60" t="n">
        <v>46310</v>
      </c>
      <c r="B5493" s="0" t="n">
        <v>13</v>
      </c>
      <c r="C5493" s="0" t="n">
        <v>7107</v>
      </c>
      <c r="E5493" s="0" t="n">
        <v>0</v>
      </c>
      <c r="F5493" s="55" t="s">
        <v>1387</v>
      </c>
      <c r="I5493" s="55" t="s">
        <v>185</v>
      </c>
      <c r="U5493" s="0" t="n">
        <v>343</v>
      </c>
      <c r="V5493" s="0" t="n">
        <v>0</v>
      </c>
      <c r="X5493" s="55" t="n">
        <f aca="false">IF(I5493="Male",0,1)</f>
        <v>1</v>
      </c>
      <c r="Y5493" s="55" t="n">
        <f aca="false">IF(OR(I5493="DNB",I5493="Dry DNB"),1,0)</f>
        <v>0</v>
      </c>
      <c r="Z5493" s="0" t="str">
        <f aca="false">IF(ISNUMBER(W5493),A5493-W5493,"")</f>
        <v/>
      </c>
      <c r="AA5493" s="55" t="n">
        <f aca="false">MATCH(A5493,DATAS,0)</f>
        <v>2</v>
      </c>
      <c r="AB5493" s="55" t="n">
        <f aca="false">IF(AND(E5493&gt;0,OR(AND(B5493&gt;=1,B5493&lt;=6),B5493=10)),1,0)</f>
        <v>0</v>
      </c>
      <c r="AC5493" s="55" t="n">
        <f aca="false">IF(AND(E5493&gt;0,B5493=10),1,0)</f>
        <v>0</v>
      </c>
      <c r="AD5493" s="55" t="n">
        <f aca="false">IF(AND(C5492=C5493,AA5492=AA5493-1),AB5492,"")</f>
        <v>0</v>
      </c>
      <c r="AE5493" s="55" t="n">
        <f aca="false">IF(AND(C5492=C5493,AA5492=AA5493-1),AC5492,"")</f>
        <v>0</v>
      </c>
      <c r="AF5493" s="55" t="n">
        <f aca="false">IF(AA5493=1,"",IF(AND(AB5493=1,AD5493&lt;&gt;1),1,0))</f>
        <v>0</v>
      </c>
      <c r="AG5493" s="55" t="n">
        <f aca="false">IF(AA5493=1,"",IF(AND(AC5493=1,AE5493&lt;&gt;1),1,0))</f>
        <v>0</v>
      </c>
      <c r="AH5493" s="60" t="str">
        <f aca="false">IF(AND(E5493&gt;0,AA5493&lt;2,NOT(AND(C5494=C5493,AA5494=AA5493+1))),INDEX(DATAS,AA5493+1),"")</f>
        <v/>
      </c>
      <c r="AI5493" s="60" t="str">
        <f aca="false">IF(AND(AC5493=1,AA5493&lt;2),IF(AND(C5494=C5493,AA5494=AA5493+1),IF(AC5494=1,"",INDEX(DATAS,AA5493+1)),INDEX(DATAS,AA5493+1)),"")</f>
        <v/>
      </c>
    </row>
    <row r="5494" customFormat="false" ht="15" hidden="false" customHeight="false" outlineLevel="0" collapsed="false">
      <c r="A5494" s="60" t="n">
        <v>46309</v>
      </c>
      <c r="B5494" s="0" t="n">
        <v>13</v>
      </c>
      <c r="C5494" s="0" t="n">
        <v>7108</v>
      </c>
      <c r="E5494" s="0" t="n">
        <v>0</v>
      </c>
      <c r="F5494" s="55" t="s">
        <v>1387</v>
      </c>
      <c r="I5494" s="55" t="s">
        <v>185</v>
      </c>
      <c r="U5494" s="0" t="n">
        <v>342</v>
      </c>
      <c r="V5494" s="0" t="n">
        <v>0</v>
      </c>
      <c r="X5494" s="55" t="n">
        <f aca="false">IF(I5494="Male",0,1)</f>
        <v>1</v>
      </c>
      <c r="Y5494" s="55" t="n">
        <f aca="false">IF(OR(I5494="DNB",I5494="Dry DNB"),1,0)</f>
        <v>0</v>
      </c>
      <c r="Z5494" s="0" t="str">
        <f aca="false">IF(ISNUMBER(W5494),A5494-W5494,"")</f>
        <v/>
      </c>
      <c r="AA5494" s="55" t="n">
        <f aca="false">MATCH(A5494,DATAS,0)</f>
        <v>1</v>
      </c>
      <c r="AB5494" s="55" t="n">
        <f aca="false">IF(AND(E5494&gt;0,OR(AND(B5494&gt;=1,B5494&lt;=6),B5494=10)),1,0)</f>
        <v>0</v>
      </c>
      <c r="AC5494" s="55" t="n">
        <f aca="false">IF(AND(E5494&gt;0,B5494=10),1,0)</f>
        <v>0</v>
      </c>
      <c r="AD5494" s="0" t="str">
        <f aca="false">IF(AND(C5493=C5494,AA5493=AA5494-1),AB5493,"")</f>
        <v/>
      </c>
      <c r="AE5494" s="0" t="str">
        <f aca="false">IF(AND(C5493=C5494,AA5493=AA5494-1),AC5493,"")</f>
        <v/>
      </c>
      <c r="AF5494" s="0" t="str">
        <f aca="false">IF(AA5494=1,"",IF(AND(AB5494=1,AD5494&lt;&gt;1),1,0))</f>
        <v/>
      </c>
      <c r="AG5494" s="0" t="str">
        <f aca="false">IF(AA5494=1,"",IF(AND(AC5494=1,AE5494&lt;&gt;1),1,0))</f>
        <v/>
      </c>
      <c r="AH5494" s="60" t="str">
        <f aca="false">IF(AND(E5494&gt;0,AA5494&lt;2,NOT(AND(C5495=C5494,AA5495=AA5494+1))),INDEX(DATAS,AA5494+1),"")</f>
        <v/>
      </c>
      <c r="AI5494" s="60" t="str">
        <f aca="false">IF(AND(AC5494=1,AA5494&lt;2),IF(AND(C5495=C5494,AA5495=AA5494+1),IF(AC5495=1,"",INDEX(DATAS,AA5494+1)),INDEX(DATAS,AA5494+1)),"")</f>
        <v/>
      </c>
    </row>
    <row r="5495" customFormat="false" ht="15" hidden="false" customHeight="false" outlineLevel="0" collapsed="false">
      <c r="A5495" s="60" t="n">
        <v>46310</v>
      </c>
      <c r="B5495" s="0" t="n">
        <v>13</v>
      </c>
      <c r="C5495" s="0" t="n">
        <v>7108</v>
      </c>
      <c r="E5495" s="0" t="n">
        <v>0</v>
      </c>
      <c r="F5495" s="55" t="s">
        <v>1387</v>
      </c>
      <c r="I5495" s="55" t="s">
        <v>185</v>
      </c>
      <c r="U5495" s="0" t="n">
        <v>343</v>
      </c>
      <c r="V5495" s="0" t="n">
        <v>0</v>
      </c>
      <c r="X5495" s="55" t="n">
        <f aca="false">IF(I5495="Male",0,1)</f>
        <v>1</v>
      </c>
      <c r="Y5495" s="55" t="n">
        <f aca="false">IF(OR(I5495="DNB",I5495="Dry DNB"),1,0)</f>
        <v>0</v>
      </c>
      <c r="Z5495" s="0" t="str">
        <f aca="false">IF(ISNUMBER(W5495),A5495-W5495,"")</f>
        <v/>
      </c>
      <c r="AA5495" s="55" t="n">
        <f aca="false">MATCH(A5495,DATAS,0)</f>
        <v>2</v>
      </c>
      <c r="AB5495" s="55" t="n">
        <f aca="false">IF(AND(E5495&gt;0,OR(AND(B5495&gt;=1,B5495&lt;=6),B5495=10)),1,0)</f>
        <v>0</v>
      </c>
      <c r="AC5495" s="55" t="n">
        <f aca="false">IF(AND(E5495&gt;0,B5495=10),1,0)</f>
        <v>0</v>
      </c>
      <c r="AD5495" s="55" t="n">
        <f aca="false">IF(AND(C5494=C5495,AA5494=AA5495-1),AB5494,"")</f>
        <v>0</v>
      </c>
      <c r="AE5495" s="55" t="n">
        <f aca="false">IF(AND(C5494=C5495,AA5494=AA5495-1),AC5494,"")</f>
        <v>0</v>
      </c>
      <c r="AF5495" s="55" t="n">
        <f aca="false">IF(AA5495=1,"",IF(AND(AB5495=1,AD5495&lt;&gt;1),1,0))</f>
        <v>0</v>
      </c>
      <c r="AG5495" s="55" t="n">
        <f aca="false">IF(AA5495=1,"",IF(AND(AC5495=1,AE5495&lt;&gt;1),1,0))</f>
        <v>0</v>
      </c>
      <c r="AH5495" s="60" t="str">
        <f aca="false">IF(AND(E5495&gt;0,AA5495&lt;2,NOT(AND(C5496=C5495,AA5496=AA5495+1))),INDEX(DATAS,AA5495+1),"")</f>
        <v/>
      </c>
      <c r="AI5495" s="60" t="str">
        <f aca="false">IF(AND(AC5495=1,AA5495&lt;2),IF(AND(C5496=C5495,AA5496=AA5495+1),IF(AC5496=1,"",INDEX(DATAS,AA5495+1)),INDEX(DATAS,AA5495+1)),"")</f>
        <v/>
      </c>
    </row>
    <row r="5496" customFormat="false" ht="15" hidden="false" customHeight="false" outlineLevel="0" collapsed="false">
      <c r="A5496" s="60" t="n">
        <v>46309</v>
      </c>
      <c r="B5496" s="0" t="n">
        <v>13</v>
      </c>
      <c r="C5496" s="0" t="n">
        <v>7109</v>
      </c>
      <c r="E5496" s="0" t="n">
        <v>0</v>
      </c>
      <c r="F5496" s="55" t="s">
        <v>1387</v>
      </c>
      <c r="I5496" s="55" t="s">
        <v>185</v>
      </c>
      <c r="U5496" s="0" t="n">
        <v>342</v>
      </c>
      <c r="V5496" s="0" t="n">
        <v>0</v>
      </c>
      <c r="X5496" s="55" t="n">
        <f aca="false">IF(I5496="Male",0,1)</f>
        <v>1</v>
      </c>
      <c r="Y5496" s="55" t="n">
        <f aca="false">IF(OR(I5496="DNB",I5496="Dry DNB"),1,0)</f>
        <v>0</v>
      </c>
      <c r="Z5496" s="0" t="str">
        <f aca="false">IF(ISNUMBER(W5496),A5496-W5496,"")</f>
        <v/>
      </c>
      <c r="AA5496" s="55" t="n">
        <f aca="false">MATCH(A5496,DATAS,0)</f>
        <v>1</v>
      </c>
      <c r="AB5496" s="55" t="n">
        <f aca="false">IF(AND(E5496&gt;0,OR(AND(B5496&gt;=1,B5496&lt;=6),B5496=10)),1,0)</f>
        <v>0</v>
      </c>
      <c r="AC5496" s="55" t="n">
        <f aca="false">IF(AND(E5496&gt;0,B5496=10),1,0)</f>
        <v>0</v>
      </c>
      <c r="AD5496" s="0" t="str">
        <f aca="false">IF(AND(C5495=C5496,AA5495=AA5496-1),AB5495,"")</f>
        <v/>
      </c>
      <c r="AE5496" s="0" t="str">
        <f aca="false">IF(AND(C5495=C5496,AA5495=AA5496-1),AC5495,"")</f>
        <v/>
      </c>
      <c r="AF5496" s="0" t="str">
        <f aca="false">IF(AA5496=1,"",IF(AND(AB5496=1,AD5496&lt;&gt;1),1,0))</f>
        <v/>
      </c>
      <c r="AG5496" s="0" t="str">
        <f aca="false">IF(AA5496=1,"",IF(AND(AC5496=1,AE5496&lt;&gt;1),1,0))</f>
        <v/>
      </c>
      <c r="AH5496" s="60" t="str">
        <f aca="false">IF(AND(E5496&gt;0,AA5496&lt;2,NOT(AND(C5497=C5496,AA5497=AA5496+1))),INDEX(DATAS,AA5496+1),"")</f>
        <v/>
      </c>
      <c r="AI5496" s="60" t="str">
        <f aca="false">IF(AND(AC5496=1,AA5496&lt;2),IF(AND(C5497=C5496,AA5497=AA5496+1),IF(AC5497=1,"",INDEX(DATAS,AA5496+1)),INDEX(DATAS,AA5496+1)),"")</f>
        <v/>
      </c>
    </row>
    <row r="5497" customFormat="false" ht="15" hidden="false" customHeight="false" outlineLevel="0" collapsed="false">
      <c r="A5497" s="60" t="n">
        <v>46310</v>
      </c>
      <c r="B5497" s="0" t="n">
        <v>13</v>
      </c>
      <c r="C5497" s="0" t="n">
        <v>7109</v>
      </c>
      <c r="E5497" s="0" t="n">
        <v>0</v>
      </c>
      <c r="F5497" s="55" t="s">
        <v>1387</v>
      </c>
      <c r="I5497" s="55" t="s">
        <v>185</v>
      </c>
      <c r="U5497" s="0" t="n">
        <v>343</v>
      </c>
      <c r="V5497" s="0" t="n">
        <v>0</v>
      </c>
      <c r="X5497" s="55" t="n">
        <f aca="false">IF(I5497="Male",0,1)</f>
        <v>1</v>
      </c>
      <c r="Y5497" s="55" t="n">
        <f aca="false">IF(OR(I5497="DNB",I5497="Dry DNB"),1,0)</f>
        <v>0</v>
      </c>
      <c r="Z5497" s="0" t="str">
        <f aca="false">IF(ISNUMBER(W5497),A5497-W5497,"")</f>
        <v/>
      </c>
      <c r="AA5497" s="55" t="n">
        <f aca="false">MATCH(A5497,DATAS,0)</f>
        <v>2</v>
      </c>
      <c r="AB5497" s="55" t="n">
        <f aca="false">IF(AND(E5497&gt;0,OR(AND(B5497&gt;=1,B5497&lt;=6),B5497=10)),1,0)</f>
        <v>0</v>
      </c>
      <c r="AC5497" s="55" t="n">
        <f aca="false">IF(AND(E5497&gt;0,B5497=10),1,0)</f>
        <v>0</v>
      </c>
      <c r="AD5497" s="55" t="n">
        <f aca="false">IF(AND(C5496=C5497,AA5496=AA5497-1),AB5496,"")</f>
        <v>0</v>
      </c>
      <c r="AE5497" s="55" t="n">
        <f aca="false">IF(AND(C5496=C5497,AA5496=AA5497-1),AC5496,"")</f>
        <v>0</v>
      </c>
      <c r="AF5497" s="55" t="n">
        <f aca="false">IF(AA5497=1,"",IF(AND(AB5497=1,AD5497&lt;&gt;1),1,0))</f>
        <v>0</v>
      </c>
      <c r="AG5497" s="55" t="n">
        <f aca="false">IF(AA5497=1,"",IF(AND(AC5497=1,AE5497&lt;&gt;1),1,0))</f>
        <v>0</v>
      </c>
      <c r="AH5497" s="60" t="str">
        <f aca="false">IF(AND(E5497&gt;0,AA5497&lt;2,NOT(AND(C5498=C5497,AA5498=AA5497+1))),INDEX(DATAS,AA5497+1),"")</f>
        <v/>
      </c>
      <c r="AI5497" s="60" t="str">
        <f aca="false">IF(AND(AC5497=1,AA5497&lt;2),IF(AND(C5498=C5497,AA5498=AA5497+1),IF(AC5498=1,"",INDEX(DATAS,AA5497+1)),INDEX(DATAS,AA5497+1)),"")</f>
        <v/>
      </c>
    </row>
    <row r="5498" customFormat="false" ht="15" hidden="false" customHeight="false" outlineLevel="0" collapsed="false">
      <c r="A5498" s="60" t="n">
        <v>46309</v>
      </c>
      <c r="B5498" s="0" t="n">
        <v>13</v>
      </c>
      <c r="C5498" s="0" t="n">
        <v>7110</v>
      </c>
      <c r="E5498" s="0" t="n">
        <v>0</v>
      </c>
      <c r="F5498" s="55" t="s">
        <v>1388</v>
      </c>
      <c r="I5498" s="55" t="s">
        <v>185</v>
      </c>
      <c r="U5498" s="0" t="n">
        <v>341</v>
      </c>
      <c r="V5498" s="0" t="n">
        <v>0</v>
      </c>
      <c r="X5498" s="55" t="n">
        <f aca="false">IF(I5498="Male",0,1)</f>
        <v>1</v>
      </c>
      <c r="Y5498" s="55" t="n">
        <f aca="false">IF(OR(I5498="DNB",I5498="Dry DNB"),1,0)</f>
        <v>0</v>
      </c>
      <c r="Z5498" s="0" t="str">
        <f aca="false">IF(ISNUMBER(W5498),A5498-W5498,"")</f>
        <v/>
      </c>
      <c r="AA5498" s="55" t="n">
        <f aca="false">MATCH(A5498,DATAS,0)</f>
        <v>1</v>
      </c>
      <c r="AB5498" s="55" t="n">
        <f aca="false">IF(AND(E5498&gt;0,OR(AND(B5498&gt;=1,B5498&lt;=6),B5498=10)),1,0)</f>
        <v>0</v>
      </c>
      <c r="AC5498" s="55" t="n">
        <f aca="false">IF(AND(E5498&gt;0,B5498=10),1,0)</f>
        <v>0</v>
      </c>
      <c r="AD5498" s="0" t="str">
        <f aca="false">IF(AND(C5497=C5498,AA5497=AA5498-1),AB5497,"")</f>
        <v/>
      </c>
      <c r="AE5498" s="0" t="str">
        <f aca="false">IF(AND(C5497=C5498,AA5497=AA5498-1),AC5497,"")</f>
        <v/>
      </c>
      <c r="AF5498" s="0" t="str">
        <f aca="false">IF(AA5498=1,"",IF(AND(AB5498=1,AD5498&lt;&gt;1),1,0))</f>
        <v/>
      </c>
      <c r="AG5498" s="0" t="str">
        <f aca="false">IF(AA5498=1,"",IF(AND(AC5498=1,AE5498&lt;&gt;1),1,0))</f>
        <v/>
      </c>
      <c r="AH5498" s="60" t="str">
        <f aca="false">IF(AND(E5498&gt;0,AA5498&lt;2,NOT(AND(C5499=C5498,AA5499=AA5498+1))),INDEX(DATAS,AA5498+1),"")</f>
        <v/>
      </c>
      <c r="AI5498" s="60" t="str">
        <f aca="false">IF(AND(AC5498=1,AA5498&lt;2),IF(AND(C5499=C5498,AA5499=AA5498+1),IF(AC5499=1,"",INDEX(DATAS,AA5498+1)),INDEX(DATAS,AA5498+1)),"")</f>
        <v/>
      </c>
    </row>
    <row r="5499" customFormat="false" ht="15" hidden="false" customHeight="false" outlineLevel="0" collapsed="false">
      <c r="A5499" s="60" t="n">
        <v>46310</v>
      </c>
      <c r="B5499" s="0" t="n">
        <v>13</v>
      </c>
      <c r="C5499" s="0" t="n">
        <v>7110</v>
      </c>
      <c r="E5499" s="0" t="n">
        <v>0</v>
      </c>
      <c r="F5499" s="55" t="s">
        <v>1388</v>
      </c>
      <c r="I5499" s="55" t="s">
        <v>185</v>
      </c>
      <c r="U5499" s="0" t="n">
        <v>342</v>
      </c>
      <c r="V5499" s="0" t="n">
        <v>0</v>
      </c>
      <c r="X5499" s="55" t="n">
        <f aca="false">IF(I5499="Male",0,1)</f>
        <v>1</v>
      </c>
      <c r="Y5499" s="55" t="n">
        <f aca="false">IF(OR(I5499="DNB",I5499="Dry DNB"),1,0)</f>
        <v>0</v>
      </c>
      <c r="Z5499" s="0" t="str">
        <f aca="false">IF(ISNUMBER(W5499),A5499-W5499,"")</f>
        <v/>
      </c>
      <c r="AA5499" s="55" t="n">
        <f aca="false">MATCH(A5499,DATAS,0)</f>
        <v>2</v>
      </c>
      <c r="AB5499" s="55" t="n">
        <f aca="false">IF(AND(E5499&gt;0,OR(AND(B5499&gt;=1,B5499&lt;=6),B5499=10)),1,0)</f>
        <v>0</v>
      </c>
      <c r="AC5499" s="55" t="n">
        <f aca="false">IF(AND(E5499&gt;0,B5499=10),1,0)</f>
        <v>0</v>
      </c>
      <c r="AD5499" s="55" t="n">
        <f aca="false">IF(AND(C5498=C5499,AA5498=AA5499-1),AB5498,"")</f>
        <v>0</v>
      </c>
      <c r="AE5499" s="55" t="n">
        <f aca="false">IF(AND(C5498=C5499,AA5498=AA5499-1),AC5498,"")</f>
        <v>0</v>
      </c>
      <c r="AF5499" s="55" t="n">
        <f aca="false">IF(AA5499=1,"",IF(AND(AB5499=1,AD5499&lt;&gt;1),1,0))</f>
        <v>0</v>
      </c>
      <c r="AG5499" s="55" t="n">
        <f aca="false">IF(AA5499=1,"",IF(AND(AC5499=1,AE5499&lt;&gt;1),1,0))</f>
        <v>0</v>
      </c>
      <c r="AH5499" s="60" t="str">
        <f aca="false">IF(AND(E5499&gt;0,AA5499&lt;2,NOT(AND(C5500=C5499,AA5500=AA5499+1))),INDEX(DATAS,AA5499+1),"")</f>
        <v/>
      </c>
      <c r="AI5499" s="60" t="str">
        <f aca="false">IF(AND(AC5499=1,AA5499&lt;2),IF(AND(C5500=C5499,AA5500=AA5499+1),IF(AC5500=1,"",INDEX(DATAS,AA5499+1)),INDEX(DATAS,AA5499+1)),"")</f>
        <v/>
      </c>
    </row>
    <row r="5500" customFormat="false" ht="15" hidden="false" customHeight="false" outlineLevel="0" collapsed="false">
      <c r="A5500" s="60" t="n">
        <v>46309</v>
      </c>
      <c r="B5500" s="0" t="n">
        <v>13</v>
      </c>
      <c r="C5500" s="0" t="n">
        <v>7111</v>
      </c>
      <c r="E5500" s="0" t="n">
        <v>0</v>
      </c>
      <c r="F5500" s="55" t="s">
        <v>1388</v>
      </c>
      <c r="I5500" s="55" t="s">
        <v>185</v>
      </c>
      <c r="U5500" s="0" t="n">
        <v>341</v>
      </c>
      <c r="V5500" s="0" t="n">
        <v>0</v>
      </c>
      <c r="X5500" s="55" t="n">
        <f aca="false">IF(I5500="Male",0,1)</f>
        <v>1</v>
      </c>
      <c r="Y5500" s="55" t="n">
        <f aca="false">IF(OR(I5500="DNB",I5500="Dry DNB"),1,0)</f>
        <v>0</v>
      </c>
      <c r="Z5500" s="0" t="str">
        <f aca="false">IF(ISNUMBER(W5500),A5500-W5500,"")</f>
        <v/>
      </c>
      <c r="AA5500" s="55" t="n">
        <f aca="false">MATCH(A5500,DATAS,0)</f>
        <v>1</v>
      </c>
      <c r="AB5500" s="55" t="n">
        <f aca="false">IF(AND(E5500&gt;0,OR(AND(B5500&gt;=1,B5500&lt;=6),B5500=10)),1,0)</f>
        <v>0</v>
      </c>
      <c r="AC5500" s="55" t="n">
        <f aca="false">IF(AND(E5500&gt;0,B5500=10),1,0)</f>
        <v>0</v>
      </c>
      <c r="AD5500" s="0" t="str">
        <f aca="false">IF(AND(C5499=C5500,AA5499=AA5500-1),AB5499,"")</f>
        <v/>
      </c>
      <c r="AE5500" s="0" t="str">
        <f aca="false">IF(AND(C5499=C5500,AA5499=AA5500-1),AC5499,"")</f>
        <v/>
      </c>
      <c r="AF5500" s="0" t="str">
        <f aca="false">IF(AA5500=1,"",IF(AND(AB5500=1,AD5500&lt;&gt;1),1,0))</f>
        <v/>
      </c>
      <c r="AG5500" s="0" t="str">
        <f aca="false">IF(AA5500=1,"",IF(AND(AC5500=1,AE5500&lt;&gt;1),1,0))</f>
        <v/>
      </c>
      <c r="AH5500" s="60" t="str">
        <f aca="false">IF(AND(E5500&gt;0,AA5500&lt;2,NOT(AND(C5501=C5500,AA5501=AA5500+1))),INDEX(DATAS,AA5500+1),"")</f>
        <v/>
      </c>
      <c r="AI5500" s="60" t="str">
        <f aca="false">IF(AND(AC5500=1,AA5500&lt;2),IF(AND(C5501=C5500,AA5501=AA5500+1),IF(AC5501=1,"",INDEX(DATAS,AA5500+1)),INDEX(DATAS,AA5500+1)),"")</f>
        <v/>
      </c>
    </row>
    <row r="5501" customFormat="false" ht="15" hidden="false" customHeight="false" outlineLevel="0" collapsed="false">
      <c r="A5501" s="60" t="n">
        <v>46310</v>
      </c>
      <c r="B5501" s="0" t="n">
        <v>13</v>
      </c>
      <c r="C5501" s="0" t="n">
        <v>7111</v>
      </c>
      <c r="E5501" s="0" t="n">
        <v>0</v>
      </c>
      <c r="F5501" s="55" t="s">
        <v>1388</v>
      </c>
      <c r="I5501" s="55" t="s">
        <v>185</v>
      </c>
      <c r="U5501" s="0" t="n">
        <v>342</v>
      </c>
      <c r="V5501" s="0" t="n">
        <v>0</v>
      </c>
      <c r="X5501" s="55" t="n">
        <f aca="false">IF(I5501="Male",0,1)</f>
        <v>1</v>
      </c>
      <c r="Y5501" s="55" t="n">
        <f aca="false">IF(OR(I5501="DNB",I5501="Dry DNB"),1,0)</f>
        <v>0</v>
      </c>
      <c r="Z5501" s="0" t="str">
        <f aca="false">IF(ISNUMBER(W5501),A5501-W5501,"")</f>
        <v/>
      </c>
      <c r="AA5501" s="55" t="n">
        <f aca="false">MATCH(A5501,DATAS,0)</f>
        <v>2</v>
      </c>
      <c r="AB5501" s="55" t="n">
        <f aca="false">IF(AND(E5501&gt;0,OR(AND(B5501&gt;=1,B5501&lt;=6),B5501=10)),1,0)</f>
        <v>0</v>
      </c>
      <c r="AC5501" s="55" t="n">
        <f aca="false">IF(AND(E5501&gt;0,B5501=10),1,0)</f>
        <v>0</v>
      </c>
      <c r="AD5501" s="55" t="n">
        <f aca="false">IF(AND(C5500=C5501,AA5500=AA5501-1),AB5500,"")</f>
        <v>0</v>
      </c>
      <c r="AE5501" s="55" t="n">
        <f aca="false">IF(AND(C5500=C5501,AA5500=AA5501-1),AC5500,"")</f>
        <v>0</v>
      </c>
      <c r="AF5501" s="55" t="n">
        <f aca="false">IF(AA5501=1,"",IF(AND(AB5501=1,AD5501&lt;&gt;1),1,0))</f>
        <v>0</v>
      </c>
      <c r="AG5501" s="55" t="n">
        <f aca="false">IF(AA5501=1,"",IF(AND(AC5501=1,AE5501&lt;&gt;1),1,0))</f>
        <v>0</v>
      </c>
      <c r="AH5501" s="60" t="str">
        <f aca="false">IF(AND(E5501&gt;0,AA5501&lt;2,NOT(AND(C5502=C5501,AA5502=AA5501+1))),INDEX(DATAS,AA5501+1),"")</f>
        <v/>
      </c>
      <c r="AI5501" s="60" t="str">
        <f aca="false">IF(AND(AC5501=1,AA5501&lt;2),IF(AND(C5502=C5501,AA5502=AA5501+1),IF(AC5502=1,"",INDEX(DATAS,AA5501+1)),INDEX(DATAS,AA5501+1)),"")</f>
        <v/>
      </c>
    </row>
    <row r="5502" customFormat="false" ht="15" hidden="false" customHeight="false" outlineLevel="0" collapsed="false">
      <c r="A5502" s="60" t="n">
        <v>46309</v>
      </c>
      <c r="B5502" s="0" t="n">
        <v>13</v>
      </c>
      <c r="C5502" s="0" t="n">
        <v>7112</v>
      </c>
      <c r="E5502" s="0" t="n">
        <v>0</v>
      </c>
      <c r="F5502" s="55" t="s">
        <v>1388</v>
      </c>
      <c r="I5502" s="55" t="s">
        <v>185</v>
      </c>
      <c r="U5502" s="0" t="n">
        <v>341</v>
      </c>
      <c r="V5502" s="0" t="n">
        <v>0</v>
      </c>
      <c r="X5502" s="55" t="n">
        <f aca="false">IF(I5502="Male",0,1)</f>
        <v>1</v>
      </c>
      <c r="Y5502" s="55" t="n">
        <f aca="false">IF(OR(I5502="DNB",I5502="Dry DNB"),1,0)</f>
        <v>0</v>
      </c>
      <c r="Z5502" s="0" t="str">
        <f aca="false">IF(ISNUMBER(W5502),A5502-W5502,"")</f>
        <v/>
      </c>
      <c r="AA5502" s="55" t="n">
        <f aca="false">MATCH(A5502,DATAS,0)</f>
        <v>1</v>
      </c>
      <c r="AB5502" s="55" t="n">
        <f aca="false">IF(AND(E5502&gt;0,OR(AND(B5502&gt;=1,B5502&lt;=6),B5502=10)),1,0)</f>
        <v>0</v>
      </c>
      <c r="AC5502" s="55" t="n">
        <f aca="false">IF(AND(E5502&gt;0,B5502=10),1,0)</f>
        <v>0</v>
      </c>
      <c r="AD5502" s="0" t="str">
        <f aca="false">IF(AND(C5501=C5502,AA5501=AA5502-1),AB5501,"")</f>
        <v/>
      </c>
      <c r="AE5502" s="0" t="str">
        <f aca="false">IF(AND(C5501=C5502,AA5501=AA5502-1),AC5501,"")</f>
        <v/>
      </c>
      <c r="AF5502" s="0" t="str">
        <f aca="false">IF(AA5502=1,"",IF(AND(AB5502=1,AD5502&lt;&gt;1),1,0))</f>
        <v/>
      </c>
      <c r="AG5502" s="0" t="str">
        <f aca="false">IF(AA5502=1,"",IF(AND(AC5502=1,AE5502&lt;&gt;1),1,0))</f>
        <v/>
      </c>
      <c r="AH5502" s="60" t="str">
        <f aca="false">IF(AND(E5502&gt;0,AA5502&lt;2,NOT(AND(C5503=C5502,AA5503=AA5502+1))),INDEX(DATAS,AA5502+1),"")</f>
        <v/>
      </c>
      <c r="AI5502" s="60" t="str">
        <f aca="false">IF(AND(AC5502=1,AA5502&lt;2),IF(AND(C5503=C5502,AA5503=AA5502+1),IF(AC5503=1,"",INDEX(DATAS,AA5502+1)),INDEX(DATAS,AA5502+1)),"")</f>
        <v/>
      </c>
    </row>
    <row r="5503" customFormat="false" ht="15" hidden="false" customHeight="false" outlineLevel="0" collapsed="false">
      <c r="A5503" s="60" t="n">
        <v>46310</v>
      </c>
      <c r="B5503" s="0" t="n">
        <v>13</v>
      </c>
      <c r="C5503" s="0" t="n">
        <v>7112</v>
      </c>
      <c r="E5503" s="0" t="n">
        <v>0</v>
      </c>
      <c r="F5503" s="55" t="s">
        <v>1388</v>
      </c>
      <c r="I5503" s="55" t="s">
        <v>185</v>
      </c>
      <c r="U5503" s="0" t="n">
        <v>342</v>
      </c>
      <c r="V5503" s="0" t="n">
        <v>0</v>
      </c>
      <c r="X5503" s="55" t="n">
        <f aca="false">IF(I5503="Male",0,1)</f>
        <v>1</v>
      </c>
      <c r="Y5503" s="55" t="n">
        <f aca="false">IF(OR(I5503="DNB",I5503="Dry DNB"),1,0)</f>
        <v>0</v>
      </c>
      <c r="Z5503" s="0" t="str">
        <f aca="false">IF(ISNUMBER(W5503),A5503-W5503,"")</f>
        <v/>
      </c>
      <c r="AA5503" s="55" t="n">
        <f aca="false">MATCH(A5503,DATAS,0)</f>
        <v>2</v>
      </c>
      <c r="AB5503" s="55" t="n">
        <f aca="false">IF(AND(E5503&gt;0,OR(AND(B5503&gt;=1,B5503&lt;=6),B5503=10)),1,0)</f>
        <v>0</v>
      </c>
      <c r="AC5503" s="55" t="n">
        <f aca="false">IF(AND(E5503&gt;0,B5503=10),1,0)</f>
        <v>0</v>
      </c>
      <c r="AD5503" s="55" t="n">
        <f aca="false">IF(AND(C5502=C5503,AA5502=AA5503-1),AB5502,"")</f>
        <v>0</v>
      </c>
      <c r="AE5503" s="55" t="n">
        <f aca="false">IF(AND(C5502=C5503,AA5502=AA5503-1),AC5502,"")</f>
        <v>0</v>
      </c>
      <c r="AF5503" s="55" t="n">
        <f aca="false">IF(AA5503=1,"",IF(AND(AB5503=1,AD5503&lt;&gt;1),1,0))</f>
        <v>0</v>
      </c>
      <c r="AG5503" s="55" t="n">
        <f aca="false">IF(AA5503=1,"",IF(AND(AC5503=1,AE5503&lt;&gt;1),1,0))</f>
        <v>0</v>
      </c>
      <c r="AH5503" s="60" t="str">
        <f aca="false">IF(AND(E5503&gt;0,AA5503&lt;2,NOT(AND(C5504=C5503,AA5504=AA5503+1))),INDEX(DATAS,AA5503+1),"")</f>
        <v/>
      </c>
      <c r="AI5503" s="60" t="str">
        <f aca="false">IF(AND(AC5503=1,AA5503&lt;2),IF(AND(C5504=C5503,AA5504=AA5503+1),IF(AC5504=1,"",INDEX(DATAS,AA5503+1)),INDEX(DATAS,AA5503+1)),"")</f>
        <v/>
      </c>
    </row>
    <row r="5504" customFormat="false" ht="15" hidden="false" customHeight="false" outlineLevel="0" collapsed="false">
      <c r="A5504" s="60" t="n">
        <v>46309</v>
      </c>
      <c r="B5504" s="0" t="n">
        <v>13</v>
      </c>
      <c r="C5504" s="0" t="n">
        <v>7113</v>
      </c>
      <c r="E5504" s="0" t="n">
        <v>0</v>
      </c>
      <c r="F5504" s="55" t="s">
        <v>1389</v>
      </c>
      <c r="I5504" s="55" t="s">
        <v>185</v>
      </c>
      <c r="U5504" s="0" t="n">
        <v>340</v>
      </c>
      <c r="V5504" s="0" t="n">
        <v>0</v>
      </c>
      <c r="X5504" s="55" t="n">
        <f aca="false">IF(I5504="Male",0,1)</f>
        <v>1</v>
      </c>
      <c r="Y5504" s="55" t="n">
        <f aca="false">IF(OR(I5504="DNB",I5504="Dry DNB"),1,0)</f>
        <v>0</v>
      </c>
      <c r="Z5504" s="0" t="str">
        <f aca="false">IF(ISNUMBER(W5504),A5504-W5504,"")</f>
        <v/>
      </c>
      <c r="AA5504" s="55" t="n">
        <f aca="false">MATCH(A5504,DATAS,0)</f>
        <v>1</v>
      </c>
      <c r="AB5504" s="55" t="n">
        <f aca="false">IF(AND(E5504&gt;0,OR(AND(B5504&gt;=1,B5504&lt;=6),B5504=10)),1,0)</f>
        <v>0</v>
      </c>
      <c r="AC5504" s="55" t="n">
        <f aca="false">IF(AND(E5504&gt;0,B5504=10),1,0)</f>
        <v>0</v>
      </c>
      <c r="AD5504" s="0" t="str">
        <f aca="false">IF(AND(C5503=C5504,AA5503=AA5504-1),AB5503,"")</f>
        <v/>
      </c>
      <c r="AE5504" s="0" t="str">
        <f aca="false">IF(AND(C5503=C5504,AA5503=AA5504-1),AC5503,"")</f>
        <v/>
      </c>
      <c r="AF5504" s="0" t="str">
        <f aca="false">IF(AA5504=1,"",IF(AND(AB5504=1,AD5504&lt;&gt;1),1,0))</f>
        <v/>
      </c>
      <c r="AG5504" s="0" t="str">
        <f aca="false">IF(AA5504=1,"",IF(AND(AC5504=1,AE5504&lt;&gt;1),1,0))</f>
        <v/>
      </c>
      <c r="AH5504" s="60" t="str">
        <f aca="false">IF(AND(E5504&gt;0,AA5504&lt;2,NOT(AND(C5505=C5504,AA5505=AA5504+1))),INDEX(DATAS,AA5504+1),"")</f>
        <v/>
      </c>
      <c r="AI5504" s="60" t="str">
        <f aca="false">IF(AND(AC5504=1,AA5504&lt;2),IF(AND(C5505=C5504,AA5505=AA5504+1),IF(AC5505=1,"",INDEX(DATAS,AA5504+1)),INDEX(DATAS,AA5504+1)),"")</f>
        <v/>
      </c>
    </row>
    <row r="5505" customFormat="false" ht="15" hidden="false" customHeight="false" outlineLevel="0" collapsed="false">
      <c r="A5505" s="60" t="n">
        <v>46310</v>
      </c>
      <c r="B5505" s="0" t="n">
        <v>13</v>
      </c>
      <c r="C5505" s="0" t="n">
        <v>7113</v>
      </c>
      <c r="E5505" s="0" t="n">
        <v>0</v>
      </c>
      <c r="F5505" s="55" t="s">
        <v>1389</v>
      </c>
      <c r="I5505" s="55" t="s">
        <v>185</v>
      </c>
      <c r="U5505" s="0" t="n">
        <v>341</v>
      </c>
      <c r="V5505" s="0" t="n">
        <v>0</v>
      </c>
      <c r="X5505" s="55" t="n">
        <f aca="false">IF(I5505="Male",0,1)</f>
        <v>1</v>
      </c>
      <c r="Y5505" s="55" t="n">
        <f aca="false">IF(OR(I5505="DNB",I5505="Dry DNB"),1,0)</f>
        <v>0</v>
      </c>
      <c r="Z5505" s="0" t="str">
        <f aca="false">IF(ISNUMBER(W5505),A5505-W5505,"")</f>
        <v/>
      </c>
      <c r="AA5505" s="55" t="n">
        <f aca="false">MATCH(A5505,DATAS,0)</f>
        <v>2</v>
      </c>
      <c r="AB5505" s="55" t="n">
        <f aca="false">IF(AND(E5505&gt;0,OR(AND(B5505&gt;=1,B5505&lt;=6),B5505=10)),1,0)</f>
        <v>0</v>
      </c>
      <c r="AC5505" s="55" t="n">
        <f aca="false">IF(AND(E5505&gt;0,B5505=10),1,0)</f>
        <v>0</v>
      </c>
      <c r="AD5505" s="55" t="n">
        <f aca="false">IF(AND(C5504=C5505,AA5504=AA5505-1),AB5504,"")</f>
        <v>0</v>
      </c>
      <c r="AE5505" s="55" t="n">
        <f aca="false">IF(AND(C5504=C5505,AA5504=AA5505-1),AC5504,"")</f>
        <v>0</v>
      </c>
      <c r="AF5505" s="55" t="n">
        <f aca="false">IF(AA5505=1,"",IF(AND(AB5505=1,AD5505&lt;&gt;1),1,0))</f>
        <v>0</v>
      </c>
      <c r="AG5505" s="55" t="n">
        <f aca="false">IF(AA5505=1,"",IF(AND(AC5505=1,AE5505&lt;&gt;1),1,0))</f>
        <v>0</v>
      </c>
      <c r="AH5505" s="60" t="str">
        <f aca="false">IF(AND(E5505&gt;0,AA5505&lt;2,NOT(AND(C5506=C5505,AA5506=AA5505+1))),INDEX(DATAS,AA5505+1),"")</f>
        <v/>
      </c>
      <c r="AI5505" s="60" t="str">
        <f aca="false">IF(AND(AC5505=1,AA5505&lt;2),IF(AND(C5506=C5505,AA5506=AA5505+1),IF(AC5506=1,"",INDEX(DATAS,AA5505+1)),INDEX(DATAS,AA5505+1)),"")</f>
        <v/>
      </c>
    </row>
    <row r="5506" customFormat="false" ht="15" hidden="false" customHeight="false" outlineLevel="0" collapsed="false">
      <c r="A5506" s="60" t="n">
        <v>46309</v>
      </c>
      <c r="B5506" s="0" t="n">
        <v>13</v>
      </c>
      <c r="C5506" s="0" t="n">
        <v>7114</v>
      </c>
      <c r="E5506" s="0" t="n">
        <v>0</v>
      </c>
      <c r="F5506" s="55" t="s">
        <v>1389</v>
      </c>
      <c r="I5506" s="55" t="s">
        <v>185</v>
      </c>
      <c r="U5506" s="0" t="n">
        <v>340</v>
      </c>
      <c r="V5506" s="0" t="n">
        <v>0</v>
      </c>
      <c r="X5506" s="55" t="n">
        <f aca="false">IF(I5506="Male",0,1)</f>
        <v>1</v>
      </c>
      <c r="Y5506" s="55" t="n">
        <f aca="false">IF(OR(I5506="DNB",I5506="Dry DNB"),1,0)</f>
        <v>0</v>
      </c>
      <c r="Z5506" s="0" t="str">
        <f aca="false">IF(ISNUMBER(W5506),A5506-W5506,"")</f>
        <v/>
      </c>
      <c r="AA5506" s="55" t="n">
        <f aca="false">MATCH(A5506,DATAS,0)</f>
        <v>1</v>
      </c>
      <c r="AB5506" s="55" t="n">
        <f aca="false">IF(AND(E5506&gt;0,OR(AND(B5506&gt;=1,B5506&lt;=6),B5506=10)),1,0)</f>
        <v>0</v>
      </c>
      <c r="AC5506" s="55" t="n">
        <f aca="false">IF(AND(E5506&gt;0,B5506=10),1,0)</f>
        <v>0</v>
      </c>
      <c r="AD5506" s="0" t="str">
        <f aca="false">IF(AND(C5505=C5506,AA5505=AA5506-1),AB5505,"")</f>
        <v/>
      </c>
      <c r="AE5506" s="0" t="str">
        <f aca="false">IF(AND(C5505=C5506,AA5505=AA5506-1),AC5505,"")</f>
        <v/>
      </c>
      <c r="AF5506" s="0" t="str">
        <f aca="false">IF(AA5506=1,"",IF(AND(AB5506=1,AD5506&lt;&gt;1),1,0))</f>
        <v/>
      </c>
      <c r="AG5506" s="0" t="str">
        <f aca="false">IF(AA5506=1,"",IF(AND(AC5506=1,AE5506&lt;&gt;1),1,0))</f>
        <v/>
      </c>
      <c r="AH5506" s="60" t="str">
        <f aca="false">IF(AND(E5506&gt;0,AA5506&lt;2,NOT(AND(C5507=C5506,AA5507=AA5506+1))),INDEX(DATAS,AA5506+1),"")</f>
        <v/>
      </c>
      <c r="AI5506" s="60" t="str">
        <f aca="false">IF(AND(AC5506=1,AA5506&lt;2),IF(AND(C5507=C5506,AA5507=AA5506+1),IF(AC5507=1,"",INDEX(DATAS,AA5506+1)),INDEX(DATAS,AA5506+1)),"")</f>
        <v/>
      </c>
    </row>
    <row r="5507" customFormat="false" ht="15" hidden="false" customHeight="false" outlineLevel="0" collapsed="false">
      <c r="A5507" s="60" t="n">
        <v>46310</v>
      </c>
      <c r="B5507" s="0" t="n">
        <v>13</v>
      </c>
      <c r="C5507" s="0" t="n">
        <v>7114</v>
      </c>
      <c r="E5507" s="0" t="n">
        <v>0</v>
      </c>
      <c r="F5507" s="55" t="s">
        <v>1389</v>
      </c>
      <c r="I5507" s="55" t="s">
        <v>185</v>
      </c>
      <c r="U5507" s="0" t="n">
        <v>341</v>
      </c>
      <c r="V5507" s="0" t="n">
        <v>0</v>
      </c>
      <c r="X5507" s="55" t="n">
        <f aca="false">IF(I5507="Male",0,1)</f>
        <v>1</v>
      </c>
      <c r="Y5507" s="55" t="n">
        <f aca="false">IF(OR(I5507="DNB",I5507="Dry DNB"),1,0)</f>
        <v>0</v>
      </c>
      <c r="Z5507" s="0" t="str">
        <f aca="false">IF(ISNUMBER(W5507),A5507-W5507,"")</f>
        <v/>
      </c>
      <c r="AA5507" s="55" t="n">
        <f aca="false">MATCH(A5507,DATAS,0)</f>
        <v>2</v>
      </c>
      <c r="AB5507" s="55" t="n">
        <f aca="false">IF(AND(E5507&gt;0,OR(AND(B5507&gt;=1,B5507&lt;=6),B5507=10)),1,0)</f>
        <v>0</v>
      </c>
      <c r="AC5507" s="55" t="n">
        <f aca="false">IF(AND(E5507&gt;0,B5507=10),1,0)</f>
        <v>0</v>
      </c>
      <c r="AD5507" s="55" t="n">
        <f aca="false">IF(AND(C5506=C5507,AA5506=AA5507-1),AB5506,"")</f>
        <v>0</v>
      </c>
      <c r="AE5507" s="55" t="n">
        <f aca="false">IF(AND(C5506=C5507,AA5506=AA5507-1),AC5506,"")</f>
        <v>0</v>
      </c>
      <c r="AF5507" s="55" t="n">
        <f aca="false">IF(AA5507=1,"",IF(AND(AB5507=1,AD5507&lt;&gt;1),1,0))</f>
        <v>0</v>
      </c>
      <c r="AG5507" s="55" t="n">
        <f aca="false">IF(AA5507=1,"",IF(AND(AC5507=1,AE5507&lt;&gt;1),1,0))</f>
        <v>0</v>
      </c>
      <c r="AH5507" s="60" t="str">
        <f aca="false">IF(AND(E5507&gt;0,AA5507&lt;2,NOT(AND(C5508=C5507,AA5508=AA5507+1))),INDEX(DATAS,AA5507+1),"")</f>
        <v/>
      </c>
      <c r="AI5507" s="60" t="str">
        <f aca="false">IF(AND(AC5507=1,AA5507&lt;2),IF(AND(C5508=C5507,AA5508=AA5507+1),IF(AC5508=1,"",INDEX(DATAS,AA5507+1)),INDEX(DATAS,AA5507+1)),"")</f>
        <v/>
      </c>
    </row>
    <row r="5508" customFormat="false" ht="15" hidden="false" customHeight="false" outlineLevel="0" collapsed="false">
      <c r="A5508" s="60" t="n">
        <v>46309</v>
      </c>
      <c r="B5508" s="0" t="n">
        <v>13</v>
      </c>
      <c r="C5508" s="0" t="n">
        <v>7115</v>
      </c>
      <c r="E5508" s="0" t="n">
        <v>0</v>
      </c>
      <c r="F5508" s="55" t="s">
        <v>1390</v>
      </c>
      <c r="I5508" s="55" t="s">
        <v>185</v>
      </c>
      <c r="U5508" s="0" t="n">
        <v>339</v>
      </c>
      <c r="V5508" s="0" t="n">
        <v>0</v>
      </c>
      <c r="X5508" s="55" t="n">
        <f aca="false">IF(I5508="Male",0,1)</f>
        <v>1</v>
      </c>
      <c r="Y5508" s="55" t="n">
        <f aca="false">IF(OR(I5508="DNB",I5508="Dry DNB"),1,0)</f>
        <v>0</v>
      </c>
      <c r="Z5508" s="0" t="str">
        <f aca="false">IF(ISNUMBER(W5508),A5508-W5508,"")</f>
        <v/>
      </c>
      <c r="AA5508" s="55" t="n">
        <f aca="false">MATCH(A5508,DATAS,0)</f>
        <v>1</v>
      </c>
      <c r="AB5508" s="55" t="n">
        <f aca="false">IF(AND(E5508&gt;0,OR(AND(B5508&gt;=1,B5508&lt;=6),B5508=10)),1,0)</f>
        <v>0</v>
      </c>
      <c r="AC5508" s="55" t="n">
        <f aca="false">IF(AND(E5508&gt;0,B5508=10),1,0)</f>
        <v>0</v>
      </c>
      <c r="AD5508" s="0" t="str">
        <f aca="false">IF(AND(C5507=C5508,AA5507=AA5508-1),AB5507,"")</f>
        <v/>
      </c>
      <c r="AE5508" s="0" t="str">
        <f aca="false">IF(AND(C5507=C5508,AA5507=AA5508-1),AC5507,"")</f>
        <v/>
      </c>
      <c r="AF5508" s="0" t="str">
        <f aca="false">IF(AA5508=1,"",IF(AND(AB5508=1,AD5508&lt;&gt;1),1,0))</f>
        <v/>
      </c>
      <c r="AG5508" s="0" t="str">
        <f aca="false">IF(AA5508=1,"",IF(AND(AC5508=1,AE5508&lt;&gt;1),1,0))</f>
        <v/>
      </c>
      <c r="AH5508" s="60" t="str">
        <f aca="false">IF(AND(E5508&gt;0,AA5508&lt;2,NOT(AND(C5509=C5508,AA5509=AA5508+1))),INDEX(DATAS,AA5508+1),"")</f>
        <v/>
      </c>
      <c r="AI5508" s="60" t="str">
        <f aca="false">IF(AND(AC5508=1,AA5508&lt;2),IF(AND(C5509=C5508,AA5509=AA5508+1),IF(AC5509=1,"",INDEX(DATAS,AA5508+1)),INDEX(DATAS,AA5508+1)),"")</f>
        <v/>
      </c>
    </row>
    <row r="5509" customFormat="false" ht="15" hidden="false" customHeight="false" outlineLevel="0" collapsed="false">
      <c r="A5509" s="60" t="n">
        <v>46310</v>
      </c>
      <c r="B5509" s="0" t="n">
        <v>13</v>
      </c>
      <c r="C5509" s="0" t="n">
        <v>7115</v>
      </c>
      <c r="E5509" s="0" t="n">
        <v>0</v>
      </c>
      <c r="F5509" s="55" t="s">
        <v>1390</v>
      </c>
      <c r="I5509" s="55" t="s">
        <v>185</v>
      </c>
      <c r="U5509" s="0" t="n">
        <v>340</v>
      </c>
      <c r="V5509" s="0" t="n">
        <v>0</v>
      </c>
      <c r="X5509" s="55" t="n">
        <f aca="false">IF(I5509="Male",0,1)</f>
        <v>1</v>
      </c>
      <c r="Y5509" s="55" t="n">
        <f aca="false">IF(OR(I5509="DNB",I5509="Dry DNB"),1,0)</f>
        <v>0</v>
      </c>
      <c r="Z5509" s="0" t="str">
        <f aca="false">IF(ISNUMBER(W5509),A5509-W5509,"")</f>
        <v/>
      </c>
      <c r="AA5509" s="55" t="n">
        <f aca="false">MATCH(A5509,DATAS,0)</f>
        <v>2</v>
      </c>
      <c r="AB5509" s="55" t="n">
        <f aca="false">IF(AND(E5509&gt;0,OR(AND(B5509&gt;=1,B5509&lt;=6),B5509=10)),1,0)</f>
        <v>0</v>
      </c>
      <c r="AC5509" s="55" t="n">
        <f aca="false">IF(AND(E5509&gt;0,B5509=10),1,0)</f>
        <v>0</v>
      </c>
      <c r="AD5509" s="55" t="n">
        <f aca="false">IF(AND(C5508=C5509,AA5508=AA5509-1),AB5508,"")</f>
        <v>0</v>
      </c>
      <c r="AE5509" s="55" t="n">
        <f aca="false">IF(AND(C5508=C5509,AA5508=AA5509-1),AC5508,"")</f>
        <v>0</v>
      </c>
      <c r="AF5509" s="55" t="n">
        <f aca="false">IF(AA5509=1,"",IF(AND(AB5509=1,AD5509&lt;&gt;1),1,0))</f>
        <v>0</v>
      </c>
      <c r="AG5509" s="55" t="n">
        <f aca="false">IF(AA5509=1,"",IF(AND(AC5509=1,AE5509&lt;&gt;1),1,0))</f>
        <v>0</v>
      </c>
      <c r="AH5509" s="60" t="str">
        <f aca="false">IF(AND(E5509&gt;0,AA5509&lt;2,NOT(AND(C5510=C5509,AA5510=AA5509+1))),INDEX(DATAS,AA5509+1),"")</f>
        <v/>
      </c>
      <c r="AI5509" s="60" t="str">
        <f aca="false">IF(AND(AC5509=1,AA5509&lt;2),IF(AND(C5510=C5509,AA5510=AA5509+1),IF(AC5510=1,"",INDEX(DATAS,AA5509+1)),INDEX(DATAS,AA5509+1)),"")</f>
        <v/>
      </c>
    </row>
    <row r="5510" customFormat="false" ht="15" hidden="false" customHeight="false" outlineLevel="0" collapsed="false">
      <c r="A5510" s="60" t="n">
        <v>46309</v>
      </c>
      <c r="B5510" s="0" t="n">
        <v>13</v>
      </c>
      <c r="C5510" s="0" t="n">
        <v>7117</v>
      </c>
      <c r="E5510" s="0" t="n">
        <v>0</v>
      </c>
      <c r="F5510" s="55" t="s">
        <v>1390</v>
      </c>
      <c r="I5510" s="55" t="s">
        <v>185</v>
      </c>
      <c r="U5510" s="0" t="n">
        <v>339</v>
      </c>
      <c r="V5510" s="0" t="n">
        <v>0</v>
      </c>
      <c r="X5510" s="55" t="n">
        <f aca="false">IF(I5510="Male",0,1)</f>
        <v>1</v>
      </c>
      <c r="Y5510" s="55" t="n">
        <f aca="false">IF(OR(I5510="DNB",I5510="Dry DNB"),1,0)</f>
        <v>0</v>
      </c>
      <c r="Z5510" s="0" t="str">
        <f aca="false">IF(ISNUMBER(W5510),A5510-W5510,"")</f>
        <v/>
      </c>
      <c r="AA5510" s="55" t="n">
        <f aca="false">MATCH(A5510,DATAS,0)</f>
        <v>1</v>
      </c>
      <c r="AB5510" s="55" t="n">
        <f aca="false">IF(AND(E5510&gt;0,OR(AND(B5510&gt;=1,B5510&lt;=6),B5510=10)),1,0)</f>
        <v>0</v>
      </c>
      <c r="AC5510" s="55" t="n">
        <f aca="false">IF(AND(E5510&gt;0,B5510=10),1,0)</f>
        <v>0</v>
      </c>
      <c r="AD5510" s="0" t="str">
        <f aca="false">IF(AND(C5509=C5510,AA5509=AA5510-1),AB5509,"")</f>
        <v/>
      </c>
      <c r="AE5510" s="0" t="str">
        <f aca="false">IF(AND(C5509=C5510,AA5509=AA5510-1),AC5509,"")</f>
        <v/>
      </c>
      <c r="AF5510" s="0" t="str">
        <f aca="false">IF(AA5510=1,"",IF(AND(AB5510=1,AD5510&lt;&gt;1),1,0))</f>
        <v/>
      </c>
      <c r="AG5510" s="0" t="str">
        <f aca="false">IF(AA5510=1,"",IF(AND(AC5510=1,AE5510&lt;&gt;1),1,0))</f>
        <v/>
      </c>
      <c r="AH5510" s="60" t="str">
        <f aca="false">IF(AND(E5510&gt;0,AA5510&lt;2,NOT(AND(C5511=C5510,AA5511=AA5510+1))),INDEX(DATAS,AA5510+1),"")</f>
        <v/>
      </c>
      <c r="AI5510" s="60" t="str">
        <f aca="false">IF(AND(AC5510=1,AA5510&lt;2),IF(AND(C5511=C5510,AA5511=AA5510+1),IF(AC5511=1,"",INDEX(DATAS,AA5510+1)),INDEX(DATAS,AA5510+1)),"")</f>
        <v/>
      </c>
    </row>
    <row r="5511" customFormat="false" ht="15" hidden="false" customHeight="false" outlineLevel="0" collapsed="false">
      <c r="A5511" s="60" t="n">
        <v>46310</v>
      </c>
      <c r="B5511" s="0" t="n">
        <v>13</v>
      </c>
      <c r="C5511" s="0" t="n">
        <v>7117</v>
      </c>
      <c r="E5511" s="0" t="n">
        <v>0</v>
      </c>
      <c r="F5511" s="55" t="s">
        <v>1390</v>
      </c>
      <c r="I5511" s="55" t="s">
        <v>185</v>
      </c>
      <c r="U5511" s="0" t="n">
        <v>340</v>
      </c>
      <c r="V5511" s="0" t="n">
        <v>0</v>
      </c>
      <c r="X5511" s="55" t="n">
        <f aca="false">IF(I5511="Male",0,1)</f>
        <v>1</v>
      </c>
      <c r="Y5511" s="55" t="n">
        <f aca="false">IF(OR(I5511="DNB",I5511="Dry DNB"),1,0)</f>
        <v>0</v>
      </c>
      <c r="Z5511" s="0" t="str">
        <f aca="false">IF(ISNUMBER(W5511),A5511-W5511,"")</f>
        <v/>
      </c>
      <c r="AA5511" s="55" t="n">
        <f aca="false">MATCH(A5511,DATAS,0)</f>
        <v>2</v>
      </c>
      <c r="AB5511" s="55" t="n">
        <f aca="false">IF(AND(E5511&gt;0,OR(AND(B5511&gt;=1,B5511&lt;=6),B5511=10)),1,0)</f>
        <v>0</v>
      </c>
      <c r="AC5511" s="55" t="n">
        <f aca="false">IF(AND(E5511&gt;0,B5511=10),1,0)</f>
        <v>0</v>
      </c>
      <c r="AD5511" s="55" t="n">
        <f aca="false">IF(AND(C5510=C5511,AA5510=AA5511-1),AB5510,"")</f>
        <v>0</v>
      </c>
      <c r="AE5511" s="55" t="n">
        <f aca="false">IF(AND(C5510=C5511,AA5510=AA5511-1),AC5510,"")</f>
        <v>0</v>
      </c>
      <c r="AF5511" s="55" t="n">
        <f aca="false">IF(AA5511=1,"",IF(AND(AB5511=1,AD5511&lt;&gt;1),1,0))</f>
        <v>0</v>
      </c>
      <c r="AG5511" s="55" t="n">
        <f aca="false">IF(AA5511=1,"",IF(AND(AC5511=1,AE5511&lt;&gt;1),1,0))</f>
        <v>0</v>
      </c>
      <c r="AH5511" s="60" t="str">
        <f aca="false">IF(AND(E5511&gt;0,AA5511&lt;2,NOT(AND(C5512=C5511,AA5512=AA5511+1))),INDEX(DATAS,AA5511+1),"")</f>
        <v/>
      </c>
      <c r="AI5511" s="60" t="str">
        <f aca="false">IF(AND(AC5511=1,AA5511&lt;2),IF(AND(C5512=C5511,AA5512=AA5511+1),IF(AC5512=1,"",INDEX(DATAS,AA5511+1)),INDEX(DATAS,AA5511+1)),"")</f>
        <v/>
      </c>
    </row>
    <row r="5512" customFormat="false" ht="15" hidden="false" customHeight="false" outlineLevel="0" collapsed="false">
      <c r="A5512" s="60" t="n">
        <v>46309</v>
      </c>
      <c r="B5512" s="0" t="n">
        <v>13</v>
      </c>
      <c r="C5512" s="0" t="n">
        <v>7118</v>
      </c>
      <c r="E5512" s="0" t="n">
        <v>0</v>
      </c>
      <c r="F5512" s="55" t="s">
        <v>1390</v>
      </c>
      <c r="I5512" s="55" t="s">
        <v>185</v>
      </c>
      <c r="U5512" s="0" t="n">
        <v>339</v>
      </c>
      <c r="V5512" s="0" t="n">
        <v>0</v>
      </c>
      <c r="X5512" s="55" t="n">
        <f aca="false">IF(I5512="Male",0,1)</f>
        <v>1</v>
      </c>
      <c r="Y5512" s="55" t="n">
        <f aca="false">IF(OR(I5512="DNB",I5512="Dry DNB"),1,0)</f>
        <v>0</v>
      </c>
      <c r="Z5512" s="0" t="str">
        <f aca="false">IF(ISNUMBER(W5512),A5512-W5512,"")</f>
        <v/>
      </c>
      <c r="AA5512" s="55" t="n">
        <f aca="false">MATCH(A5512,DATAS,0)</f>
        <v>1</v>
      </c>
      <c r="AB5512" s="55" t="n">
        <f aca="false">IF(AND(E5512&gt;0,OR(AND(B5512&gt;=1,B5512&lt;=6),B5512=10)),1,0)</f>
        <v>0</v>
      </c>
      <c r="AC5512" s="55" t="n">
        <f aca="false">IF(AND(E5512&gt;0,B5512=10),1,0)</f>
        <v>0</v>
      </c>
      <c r="AD5512" s="0" t="str">
        <f aca="false">IF(AND(C5511=C5512,AA5511=AA5512-1),AB5511,"")</f>
        <v/>
      </c>
      <c r="AE5512" s="0" t="str">
        <f aca="false">IF(AND(C5511=C5512,AA5511=AA5512-1),AC5511,"")</f>
        <v/>
      </c>
      <c r="AF5512" s="0" t="str">
        <f aca="false">IF(AA5512=1,"",IF(AND(AB5512=1,AD5512&lt;&gt;1),1,0))</f>
        <v/>
      </c>
      <c r="AG5512" s="0" t="str">
        <f aca="false">IF(AA5512=1,"",IF(AND(AC5512=1,AE5512&lt;&gt;1),1,0))</f>
        <v/>
      </c>
      <c r="AH5512" s="60" t="str">
        <f aca="false">IF(AND(E5512&gt;0,AA5512&lt;2,NOT(AND(C5513=C5512,AA5513=AA5512+1))),INDEX(DATAS,AA5512+1),"")</f>
        <v/>
      </c>
      <c r="AI5512" s="60" t="str">
        <f aca="false">IF(AND(AC5512=1,AA5512&lt;2),IF(AND(C5513=C5512,AA5513=AA5512+1),IF(AC5513=1,"",INDEX(DATAS,AA5512+1)),INDEX(DATAS,AA5512+1)),"")</f>
        <v/>
      </c>
    </row>
    <row r="5513" customFormat="false" ht="15" hidden="false" customHeight="false" outlineLevel="0" collapsed="false">
      <c r="A5513" s="60" t="n">
        <v>46310</v>
      </c>
      <c r="B5513" s="0" t="n">
        <v>13</v>
      </c>
      <c r="C5513" s="0" t="n">
        <v>7118</v>
      </c>
      <c r="E5513" s="0" t="n">
        <v>0</v>
      </c>
      <c r="F5513" s="55" t="s">
        <v>1390</v>
      </c>
      <c r="I5513" s="55" t="s">
        <v>185</v>
      </c>
      <c r="U5513" s="0" t="n">
        <v>340</v>
      </c>
      <c r="V5513" s="0" t="n">
        <v>0</v>
      </c>
      <c r="X5513" s="55" t="n">
        <f aca="false">IF(I5513="Male",0,1)</f>
        <v>1</v>
      </c>
      <c r="Y5513" s="55" t="n">
        <f aca="false">IF(OR(I5513="DNB",I5513="Dry DNB"),1,0)</f>
        <v>0</v>
      </c>
      <c r="Z5513" s="0" t="str">
        <f aca="false">IF(ISNUMBER(W5513),A5513-W5513,"")</f>
        <v/>
      </c>
      <c r="AA5513" s="55" t="n">
        <f aca="false">MATCH(A5513,DATAS,0)</f>
        <v>2</v>
      </c>
      <c r="AB5513" s="55" t="n">
        <f aca="false">IF(AND(E5513&gt;0,OR(AND(B5513&gt;=1,B5513&lt;=6),B5513=10)),1,0)</f>
        <v>0</v>
      </c>
      <c r="AC5513" s="55" t="n">
        <f aca="false">IF(AND(E5513&gt;0,B5513=10),1,0)</f>
        <v>0</v>
      </c>
      <c r="AD5513" s="55" t="n">
        <f aca="false">IF(AND(C5512=C5513,AA5512=AA5513-1),AB5512,"")</f>
        <v>0</v>
      </c>
      <c r="AE5513" s="55" t="n">
        <f aca="false">IF(AND(C5512=C5513,AA5512=AA5513-1),AC5512,"")</f>
        <v>0</v>
      </c>
      <c r="AF5513" s="55" t="n">
        <f aca="false">IF(AA5513=1,"",IF(AND(AB5513=1,AD5513&lt;&gt;1),1,0))</f>
        <v>0</v>
      </c>
      <c r="AG5513" s="55" t="n">
        <f aca="false">IF(AA5513=1,"",IF(AND(AC5513=1,AE5513&lt;&gt;1),1,0))</f>
        <v>0</v>
      </c>
      <c r="AH5513" s="60" t="str">
        <f aca="false">IF(AND(E5513&gt;0,AA5513&lt;2,NOT(AND(C5514=C5513,AA5514=AA5513+1))),INDEX(DATAS,AA5513+1),"")</f>
        <v/>
      </c>
      <c r="AI5513" s="60" t="str">
        <f aca="false">IF(AND(AC5513=1,AA5513&lt;2),IF(AND(C5514=C5513,AA5514=AA5513+1),IF(AC5514=1,"",INDEX(DATAS,AA5513+1)),INDEX(DATAS,AA5513+1)),"")</f>
        <v/>
      </c>
    </row>
    <row r="5514" customFormat="false" ht="15" hidden="false" customHeight="false" outlineLevel="0" collapsed="false">
      <c r="A5514" s="60" t="n">
        <v>46309</v>
      </c>
      <c r="B5514" s="0" t="n">
        <v>13</v>
      </c>
      <c r="C5514" s="0" t="n">
        <v>7119</v>
      </c>
      <c r="E5514" s="0" t="n">
        <v>0</v>
      </c>
      <c r="F5514" s="55" t="s">
        <v>1390</v>
      </c>
      <c r="I5514" s="55" t="s">
        <v>185</v>
      </c>
      <c r="U5514" s="0" t="n">
        <v>339</v>
      </c>
      <c r="V5514" s="0" t="n">
        <v>0</v>
      </c>
      <c r="X5514" s="55" t="n">
        <f aca="false">IF(I5514="Male",0,1)</f>
        <v>1</v>
      </c>
      <c r="Y5514" s="55" t="n">
        <f aca="false">IF(OR(I5514="DNB",I5514="Dry DNB"),1,0)</f>
        <v>0</v>
      </c>
      <c r="Z5514" s="0" t="str">
        <f aca="false">IF(ISNUMBER(W5514),A5514-W5514,"")</f>
        <v/>
      </c>
      <c r="AA5514" s="55" t="n">
        <f aca="false">MATCH(A5514,DATAS,0)</f>
        <v>1</v>
      </c>
      <c r="AB5514" s="55" t="n">
        <f aca="false">IF(AND(E5514&gt;0,OR(AND(B5514&gt;=1,B5514&lt;=6),B5514=10)),1,0)</f>
        <v>0</v>
      </c>
      <c r="AC5514" s="55" t="n">
        <f aca="false">IF(AND(E5514&gt;0,B5514=10),1,0)</f>
        <v>0</v>
      </c>
      <c r="AD5514" s="0" t="str">
        <f aca="false">IF(AND(C5513=C5514,AA5513=AA5514-1),AB5513,"")</f>
        <v/>
      </c>
      <c r="AE5514" s="0" t="str">
        <f aca="false">IF(AND(C5513=C5514,AA5513=AA5514-1),AC5513,"")</f>
        <v/>
      </c>
      <c r="AF5514" s="0" t="str">
        <f aca="false">IF(AA5514=1,"",IF(AND(AB5514=1,AD5514&lt;&gt;1),1,0))</f>
        <v/>
      </c>
      <c r="AG5514" s="0" t="str">
        <f aca="false">IF(AA5514=1,"",IF(AND(AC5514=1,AE5514&lt;&gt;1),1,0))</f>
        <v/>
      </c>
      <c r="AH5514" s="60" t="str">
        <f aca="false">IF(AND(E5514&gt;0,AA5514&lt;2,NOT(AND(C5515=C5514,AA5515=AA5514+1))),INDEX(DATAS,AA5514+1),"")</f>
        <v/>
      </c>
      <c r="AI5514" s="60" t="str">
        <f aca="false">IF(AND(AC5514=1,AA5514&lt;2),IF(AND(C5515=C5514,AA5515=AA5514+1),IF(AC5515=1,"",INDEX(DATAS,AA5514+1)),INDEX(DATAS,AA5514+1)),"")</f>
        <v/>
      </c>
    </row>
    <row r="5515" customFormat="false" ht="15" hidden="false" customHeight="false" outlineLevel="0" collapsed="false">
      <c r="A5515" s="60" t="n">
        <v>46310</v>
      </c>
      <c r="B5515" s="0" t="n">
        <v>13</v>
      </c>
      <c r="C5515" s="0" t="n">
        <v>7119</v>
      </c>
      <c r="E5515" s="0" t="n">
        <v>0</v>
      </c>
      <c r="F5515" s="55" t="s">
        <v>1390</v>
      </c>
      <c r="I5515" s="55" t="s">
        <v>185</v>
      </c>
      <c r="U5515" s="0" t="n">
        <v>340</v>
      </c>
      <c r="V5515" s="0" t="n">
        <v>0</v>
      </c>
      <c r="X5515" s="55" t="n">
        <f aca="false">IF(I5515="Male",0,1)</f>
        <v>1</v>
      </c>
      <c r="Y5515" s="55" t="n">
        <f aca="false">IF(OR(I5515="DNB",I5515="Dry DNB"),1,0)</f>
        <v>0</v>
      </c>
      <c r="Z5515" s="0" t="str">
        <f aca="false">IF(ISNUMBER(W5515),A5515-W5515,"")</f>
        <v/>
      </c>
      <c r="AA5515" s="55" t="n">
        <f aca="false">MATCH(A5515,DATAS,0)</f>
        <v>2</v>
      </c>
      <c r="AB5515" s="55" t="n">
        <f aca="false">IF(AND(E5515&gt;0,OR(AND(B5515&gt;=1,B5515&lt;=6),B5515=10)),1,0)</f>
        <v>0</v>
      </c>
      <c r="AC5515" s="55" t="n">
        <f aca="false">IF(AND(E5515&gt;0,B5515=10),1,0)</f>
        <v>0</v>
      </c>
      <c r="AD5515" s="55" t="n">
        <f aca="false">IF(AND(C5514=C5515,AA5514=AA5515-1),AB5514,"")</f>
        <v>0</v>
      </c>
      <c r="AE5515" s="55" t="n">
        <f aca="false">IF(AND(C5514=C5515,AA5514=AA5515-1),AC5514,"")</f>
        <v>0</v>
      </c>
      <c r="AF5515" s="55" t="n">
        <f aca="false">IF(AA5515=1,"",IF(AND(AB5515=1,AD5515&lt;&gt;1),1,0))</f>
        <v>0</v>
      </c>
      <c r="AG5515" s="55" t="n">
        <f aca="false">IF(AA5515=1,"",IF(AND(AC5515=1,AE5515&lt;&gt;1),1,0))</f>
        <v>0</v>
      </c>
      <c r="AH5515" s="60" t="str">
        <f aca="false">IF(AND(E5515&gt;0,AA5515&lt;2,NOT(AND(C5516=C5515,AA5516=AA5515+1))),INDEX(DATAS,AA5515+1),"")</f>
        <v/>
      </c>
      <c r="AI5515" s="60" t="str">
        <f aca="false">IF(AND(AC5515=1,AA5515&lt;2),IF(AND(C5516=C5515,AA5516=AA5515+1),IF(AC5516=1,"",INDEX(DATAS,AA5515+1)),INDEX(DATAS,AA5515+1)),"")</f>
        <v/>
      </c>
    </row>
    <row r="5516" customFormat="false" ht="15" hidden="false" customHeight="false" outlineLevel="0" collapsed="false">
      <c r="A5516" s="60" t="n">
        <v>46309</v>
      </c>
      <c r="B5516" s="0" t="n">
        <v>13</v>
      </c>
      <c r="C5516" s="0" t="n">
        <v>7120</v>
      </c>
      <c r="E5516" s="0" t="n">
        <v>0</v>
      </c>
      <c r="F5516" s="55" t="s">
        <v>1391</v>
      </c>
      <c r="I5516" s="55" t="s">
        <v>185</v>
      </c>
      <c r="U5516" s="0" t="n">
        <v>338</v>
      </c>
      <c r="V5516" s="0" t="n">
        <v>0</v>
      </c>
      <c r="X5516" s="55" t="n">
        <f aca="false">IF(I5516="Male",0,1)</f>
        <v>1</v>
      </c>
      <c r="Y5516" s="55" t="n">
        <f aca="false">IF(OR(I5516="DNB",I5516="Dry DNB"),1,0)</f>
        <v>0</v>
      </c>
      <c r="Z5516" s="0" t="str">
        <f aca="false">IF(ISNUMBER(W5516),A5516-W5516,"")</f>
        <v/>
      </c>
      <c r="AA5516" s="55" t="n">
        <f aca="false">MATCH(A5516,DATAS,0)</f>
        <v>1</v>
      </c>
      <c r="AB5516" s="55" t="n">
        <f aca="false">IF(AND(E5516&gt;0,OR(AND(B5516&gt;=1,B5516&lt;=6),B5516=10)),1,0)</f>
        <v>0</v>
      </c>
      <c r="AC5516" s="55" t="n">
        <f aca="false">IF(AND(E5516&gt;0,B5516=10),1,0)</f>
        <v>0</v>
      </c>
      <c r="AD5516" s="0" t="str">
        <f aca="false">IF(AND(C5515=C5516,AA5515=AA5516-1),AB5515,"")</f>
        <v/>
      </c>
      <c r="AE5516" s="0" t="str">
        <f aca="false">IF(AND(C5515=C5516,AA5515=AA5516-1),AC5515,"")</f>
        <v/>
      </c>
      <c r="AF5516" s="0" t="str">
        <f aca="false">IF(AA5516=1,"",IF(AND(AB5516=1,AD5516&lt;&gt;1),1,0))</f>
        <v/>
      </c>
      <c r="AG5516" s="0" t="str">
        <f aca="false">IF(AA5516=1,"",IF(AND(AC5516=1,AE5516&lt;&gt;1),1,0))</f>
        <v/>
      </c>
      <c r="AH5516" s="60" t="str">
        <f aca="false">IF(AND(E5516&gt;0,AA5516&lt;2,NOT(AND(C5517=C5516,AA5517=AA5516+1))),INDEX(DATAS,AA5516+1),"")</f>
        <v/>
      </c>
      <c r="AI5516" s="60" t="str">
        <f aca="false">IF(AND(AC5516=1,AA5516&lt;2),IF(AND(C5517=C5516,AA5517=AA5516+1),IF(AC5517=1,"",INDEX(DATAS,AA5516+1)),INDEX(DATAS,AA5516+1)),"")</f>
        <v/>
      </c>
    </row>
    <row r="5517" customFormat="false" ht="15" hidden="false" customHeight="false" outlineLevel="0" collapsed="false">
      <c r="A5517" s="60" t="n">
        <v>46310</v>
      </c>
      <c r="B5517" s="0" t="n">
        <v>13</v>
      </c>
      <c r="C5517" s="0" t="n">
        <v>7120</v>
      </c>
      <c r="E5517" s="0" t="n">
        <v>0</v>
      </c>
      <c r="F5517" s="55" t="s">
        <v>1391</v>
      </c>
      <c r="I5517" s="55" t="s">
        <v>185</v>
      </c>
      <c r="U5517" s="0" t="n">
        <v>339</v>
      </c>
      <c r="V5517" s="0" t="n">
        <v>0</v>
      </c>
      <c r="X5517" s="55" t="n">
        <f aca="false">IF(I5517="Male",0,1)</f>
        <v>1</v>
      </c>
      <c r="Y5517" s="55" t="n">
        <f aca="false">IF(OR(I5517="DNB",I5517="Dry DNB"),1,0)</f>
        <v>0</v>
      </c>
      <c r="Z5517" s="0" t="str">
        <f aca="false">IF(ISNUMBER(W5517),A5517-W5517,"")</f>
        <v/>
      </c>
      <c r="AA5517" s="55" t="n">
        <f aca="false">MATCH(A5517,DATAS,0)</f>
        <v>2</v>
      </c>
      <c r="AB5517" s="55" t="n">
        <f aca="false">IF(AND(E5517&gt;0,OR(AND(B5517&gt;=1,B5517&lt;=6),B5517=10)),1,0)</f>
        <v>0</v>
      </c>
      <c r="AC5517" s="55" t="n">
        <f aca="false">IF(AND(E5517&gt;0,B5517=10),1,0)</f>
        <v>0</v>
      </c>
      <c r="AD5517" s="55" t="n">
        <f aca="false">IF(AND(C5516=C5517,AA5516=AA5517-1),AB5516,"")</f>
        <v>0</v>
      </c>
      <c r="AE5517" s="55" t="n">
        <f aca="false">IF(AND(C5516=C5517,AA5516=AA5517-1),AC5516,"")</f>
        <v>0</v>
      </c>
      <c r="AF5517" s="55" t="n">
        <f aca="false">IF(AA5517=1,"",IF(AND(AB5517=1,AD5517&lt;&gt;1),1,0))</f>
        <v>0</v>
      </c>
      <c r="AG5517" s="55" t="n">
        <f aca="false">IF(AA5517=1,"",IF(AND(AC5517=1,AE5517&lt;&gt;1),1,0))</f>
        <v>0</v>
      </c>
      <c r="AH5517" s="60" t="str">
        <f aca="false">IF(AND(E5517&gt;0,AA5517&lt;2,NOT(AND(C5518=C5517,AA5518=AA5517+1))),INDEX(DATAS,AA5517+1),"")</f>
        <v/>
      </c>
      <c r="AI5517" s="60" t="str">
        <f aca="false">IF(AND(AC5517=1,AA5517&lt;2),IF(AND(C5518=C5517,AA5518=AA5517+1),IF(AC5518=1,"",INDEX(DATAS,AA5517+1)),INDEX(DATAS,AA5517+1)),"")</f>
        <v/>
      </c>
    </row>
    <row r="5518" customFormat="false" ht="15" hidden="false" customHeight="false" outlineLevel="0" collapsed="false">
      <c r="A5518" s="60" t="n">
        <v>46309</v>
      </c>
      <c r="B5518" s="0" t="n">
        <v>13</v>
      </c>
      <c r="C5518" s="0" t="n">
        <v>7122</v>
      </c>
      <c r="E5518" s="0" t="n">
        <v>0</v>
      </c>
      <c r="F5518" s="55" t="s">
        <v>1391</v>
      </c>
      <c r="I5518" s="55" t="s">
        <v>185</v>
      </c>
      <c r="U5518" s="0" t="n">
        <v>338</v>
      </c>
      <c r="V5518" s="0" t="n">
        <v>0</v>
      </c>
      <c r="X5518" s="55" t="n">
        <f aca="false">IF(I5518="Male",0,1)</f>
        <v>1</v>
      </c>
      <c r="Y5518" s="55" t="n">
        <f aca="false">IF(OR(I5518="DNB",I5518="Dry DNB"),1,0)</f>
        <v>0</v>
      </c>
      <c r="Z5518" s="0" t="str">
        <f aca="false">IF(ISNUMBER(W5518),A5518-W5518,"")</f>
        <v/>
      </c>
      <c r="AA5518" s="55" t="n">
        <f aca="false">MATCH(A5518,DATAS,0)</f>
        <v>1</v>
      </c>
      <c r="AB5518" s="55" t="n">
        <f aca="false">IF(AND(E5518&gt;0,OR(AND(B5518&gt;=1,B5518&lt;=6),B5518=10)),1,0)</f>
        <v>0</v>
      </c>
      <c r="AC5518" s="55" t="n">
        <f aca="false">IF(AND(E5518&gt;0,B5518=10),1,0)</f>
        <v>0</v>
      </c>
      <c r="AD5518" s="0" t="str">
        <f aca="false">IF(AND(C5517=C5518,AA5517=AA5518-1),AB5517,"")</f>
        <v/>
      </c>
      <c r="AE5518" s="0" t="str">
        <f aca="false">IF(AND(C5517=C5518,AA5517=AA5518-1),AC5517,"")</f>
        <v/>
      </c>
      <c r="AF5518" s="0" t="str">
        <f aca="false">IF(AA5518=1,"",IF(AND(AB5518=1,AD5518&lt;&gt;1),1,0))</f>
        <v/>
      </c>
      <c r="AG5518" s="0" t="str">
        <f aca="false">IF(AA5518=1,"",IF(AND(AC5518=1,AE5518&lt;&gt;1),1,0))</f>
        <v/>
      </c>
      <c r="AH5518" s="60" t="str">
        <f aca="false">IF(AND(E5518&gt;0,AA5518&lt;2,NOT(AND(C5519=C5518,AA5519=AA5518+1))),INDEX(DATAS,AA5518+1),"")</f>
        <v/>
      </c>
      <c r="AI5518" s="60" t="str">
        <f aca="false">IF(AND(AC5518=1,AA5518&lt;2),IF(AND(C5519=C5518,AA5519=AA5518+1),IF(AC5519=1,"",INDEX(DATAS,AA5518+1)),INDEX(DATAS,AA5518+1)),"")</f>
        <v/>
      </c>
    </row>
    <row r="5519" customFormat="false" ht="15" hidden="false" customHeight="false" outlineLevel="0" collapsed="false">
      <c r="A5519" s="60" t="n">
        <v>46310</v>
      </c>
      <c r="B5519" s="0" t="n">
        <v>13</v>
      </c>
      <c r="C5519" s="0" t="n">
        <v>7122</v>
      </c>
      <c r="E5519" s="0" t="n">
        <v>0</v>
      </c>
      <c r="F5519" s="55" t="s">
        <v>1391</v>
      </c>
      <c r="I5519" s="55" t="s">
        <v>185</v>
      </c>
      <c r="U5519" s="0" t="n">
        <v>339</v>
      </c>
      <c r="V5519" s="0" t="n">
        <v>0</v>
      </c>
      <c r="X5519" s="55" t="n">
        <f aca="false">IF(I5519="Male",0,1)</f>
        <v>1</v>
      </c>
      <c r="Y5519" s="55" t="n">
        <f aca="false">IF(OR(I5519="DNB",I5519="Dry DNB"),1,0)</f>
        <v>0</v>
      </c>
      <c r="Z5519" s="0" t="str">
        <f aca="false">IF(ISNUMBER(W5519),A5519-W5519,"")</f>
        <v/>
      </c>
      <c r="AA5519" s="55" t="n">
        <f aca="false">MATCH(A5519,DATAS,0)</f>
        <v>2</v>
      </c>
      <c r="AB5519" s="55" t="n">
        <f aca="false">IF(AND(E5519&gt;0,OR(AND(B5519&gt;=1,B5519&lt;=6),B5519=10)),1,0)</f>
        <v>0</v>
      </c>
      <c r="AC5519" s="55" t="n">
        <f aca="false">IF(AND(E5519&gt;0,B5519=10),1,0)</f>
        <v>0</v>
      </c>
      <c r="AD5519" s="55" t="n">
        <f aca="false">IF(AND(C5518=C5519,AA5518=AA5519-1),AB5518,"")</f>
        <v>0</v>
      </c>
      <c r="AE5519" s="55" t="n">
        <f aca="false">IF(AND(C5518=C5519,AA5518=AA5519-1),AC5518,"")</f>
        <v>0</v>
      </c>
      <c r="AF5519" s="55" t="n">
        <f aca="false">IF(AA5519=1,"",IF(AND(AB5519=1,AD5519&lt;&gt;1),1,0))</f>
        <v>0</v>
      </c>
      <c r="AG5519" s="55" t="n">
        <f aca="false">IF(AA5519=1,"",IF(AND(AC5519=1,AE5519&lt;&gt;1),1,0))</f>
        <v>0</v>
      </c>
      <c r="AH5519" s="60" t="str">
        <f aca="false">IF(AND(E5519&gt;0,AA5519&lt;2,NOT(AND(C5520=C5519,AA5520=AA5519+1))),INDEX(DATAS,AA5519+1),"")</f>
        <v/>
      </c>
      <c r="AI5519" s="60" t="str">
        <f aca="false">IF(AND(AC5519=1,AA5519&lt;2),IF(AND(C5520=C5519,AA5520=AA5519+1),IF(AC5520=1,"",INDEX(DATAS,AA5519+1)),INDEX(DATAS,AA5519+1)),"")</f>
        <v/>
      </c>
    </row>
    <row r="5520" customFormat="false" ht="15" hidden="false" customHeight="false" outlineLevel="0" collapsed="false">
      <c r="A5520" s="60" t="n">
        <v>46309</v>
      </c>
      <c r="B5520" s="0" t="n">
        <v>13</v>
      </c>
      <c r="C5520" s="0" t="n">
        <v>7123</v>
      </c>
      <c r="E5520" s="0" t="n">
        <v>0</v>
      </c>
      <c r="F5520" s="55" t="s">
        <v>1391</v>
      </c>
      <c r="I5520" s="55" t="s">
        <v>185</v>
      </c>
      <c r="U5520" s="0" t="n">
        <v>338</v>
      </c>
      <c r="V5520" s="0" t="n">
        <v>0</v>
      </c>
      <c r="X5520" s="55" t="n">
        <f aca="false">IF(I5520="Male",0,1)</f>
        <v>1</v>
      </c>
      <c r="Y5520" s="55" t="n">
        <f aca="false">IF(OR(I5520="DNB",I5520="Dry DNB"),1,0)</f>
        <v>0</v>
      </c>
      <c r="Z5520" s="0" t="str">
        <f aca="false">IF(ISNUMBER(W5520),A5520-W5520,"")</f>
        <v/>
      </c>
      <c r="AA5520" s="55" t="n">
        <f aca="false">MATCH(A5520,DATAS,0)</f>
        <v>1</v>
      </c>
      <c r="AB5520" s="55" t="n">
        <f aca="false">IF(AND(E5520&gt;0,OR(AND(B5520&gt;=1,B5520&lt;=6),B5520=10)),1,0)</f>
        <v>0</v>
      </c>
      <c r="AC5520" s="55" t="n">
        <f aca="false">IF(AND(E5520&gt;0,B5520=10),1,0)</f>
        <v>0</v>
      </c>
      <c r="AD5520" s="0" t="str">
        <f aca="false">IF(AND(C5519=C5520,AA5519=AA5520-1),AB5519,"")</f>
        <v/>
      </c>
      <c r="AE5520" s="0" t="str">
        <f aca="false">IF(AND(C5519=C5520,AA5519=AA5520-1),AC5519,"")</f>
        <v/>
      </c>
      <c r="AF5520" s="0" t="str">
        <f aca="false">IF(AA5520=1,"",IF(AND(AB5520=1,AD5520&lt;&gt;1),1,0))</f>
        <v/>
      </c>
      <c r="AG5520" s="0" t="str">
        <f aca="false">IF(AA5520=1,"",IF(AND(AC5520=1,AE5520&lt;&gt;1),1,0))</f>
        <v/>
      </c>
      <c r="AH5520" s="60" t="str">
        <f aca="false">IF(AND(E5520&gt;0,AA5520&lt;2,NOT(AND(C5521=C5520,AA5521=AA5520+1))),INDEX(DATAS,AA5520+1),"")</f>
        <v/>
      </c>
      <c r="AI5520" s="60" t="str">
        <f aca="false">IF(AND(AC5520=1,AA5520&lt;2),IF(AND(C5521=C5520,AA5521=AA5520+1),IF(AC5521=1,"",INDEX(DATAS,AA5520+1)),INDEX(DATAS,AA5520+1)),"")</f>
        <v/>
      </c>
    </row>
    <row r="5521" customFormat="false" ht="15" hidden="false" customHeight="false" outlineLevel="0" collapsed="false">
      <c r="A5521" s="60" t="n">
        <v>46310</v>
      </c>
      <c r="B5521" s="0" t="n">
        <v>13</v>
      </c>
      <c r="C5521" s="0" t="n">
        <v>7123</v>
      </c>
      <c r="E5521" s="0" t="n">
        <v>0</v>
      </c>
      <c r="F5521" s="55" t="s">
        <v>1391</v>
      </c>
      <c r="I5521" s="55" t="s">
        <v>185</v>
      </c>
      <c r="U5521" s="0" t="n">
        <v>339</v>
      </c>
      <c r="V5521" s="0" t="n">
        <v>0</v>
      </c>
      <c r="X5521" s="55" t="n">
        <f aca="false">IF(I5521="Male",0,1)</f>
        <v>1</v>
      </c>
      <c r="Y5521" s="55" t="n">
        <f aca="false">IF(OR(I5521="DNB",I5521="Dry DNB"),1,0)</f>
        <v>0</v>
      </c>
      <c r="Z5521" s="0" t="str">
        <f aca="false">IF(ISNUMBER(W5521),A5521-W5521,"")</f>
        <v/>
      </c>
      <c r="AA5521" s="55" t="n">
        <f aca="false">MATCH(A5521,DATAS,0)</f>
        <v>2</v>
      </c>
      <c r="AB5521" s="55" t="n">
        <f aca="false">IF(AND(E5521&gt;0,OR(AND(B5521&gt;=1,B5521&lt;=6),B5521=10)),1,0)</f>
        <v>0</v>
      </c>
      <c r="AC5521" s="55" t="n">
        <f aca="false">IF(AND(E5521&gt;0,B5521=10),1,0)</f>
        <v>0</v>
      </c>
      <c r="AD5521" s="55" t="n">
        <f aca="false">IF(AND(C5520=C5521,AA5520=AA5521-1),AB5520,"")</f>
        <v>0</v>
      </c>
      <c r="AE5521" s="55" t="n">
        <f aca="false">IF(AND(C5520=C5521,AA5520=AA5521-1),AC5520,"")</f>
        <v>0</v>
      </c>
      <c r="AF5521" s="55" t="n">
        <f aca="false">IF(AA5521=1,"",IF(AND(AB5521=1,AD5521&lt;&gt;1),1,0))</f>
        <v>0</v>
      </c>
      <c r="AG5521" s="55" t="n">
        <f aca="false">IF(AA5521=1,"",IF(AND(AC5521=1,AE5521&lt;&gt;1),1,0))</f>
        <v>0</v>
      </c>
      <c r="AH5521" s="60" t="str">
        <f aca="false">IF(AND(E5521&gt;0,AA5521&lt;2,NOT(AND(C5522=C5521,AA5522=AA5521+1))),INDEX(DATAS,AA5521+1),"")</f>
        <v/>
      </c>
      <c r="AI5521" s="60" t="str">
        <f aca="false">IF(AND(AC5521=1,AA5521&lt;2),IF(AND(C5522=C5521,AA5522=AA5521+1),IF(AC5522=1,"",INDEX(DATAS,AA5521+1)),INDEX(DATAS,AA5521+1)),"")</f>
        <v/>
      </c>
    </row>
    <row r="5522" customFormat="false" ht="15" hidden="false" customHeight="false" outlineLevel="0" collapsed="false">
      <c r="A5522" s="60" t="n">
        <v>46309</v>
      </c>
      <c r="B5522" s="0" t="n">
        <v>13</v>
      </c>
      <c r="C5522" s="0" t="n">
        <v>7126</v>
      </c>
      <c r="E5522" s="0" t="n">
        <v>0</v>
      </c>
      <c r="F5522" s="55" t="s">
        <v>1392</v>
      </c>
      <c r="I5522" s="55" t="s">
        <v>185</v>
      </c>
      <c r="U5522" s="0" t="n">
        <v>336</v>
      </c>
      <c r="V5522" s="0" t="n">
        <v>0</v>
      </c>
      <c r="X5522" s="55" t="n">
        <f aca="false">IF(I5522="Male",0,1)</f>
        <v>1</v>
      </c>
      <c r="Y5522" s="55" t="n">
        <f aca="false">IF(OR(I5522="DNB",I5522="Dry DNB"),1,0)</f>
        <v>0</v>
      </c>
      <c r="Z5522" s="0" t="str">
        <f aca="false">IF(ISNUMBER(W5522),A5522-W5522,"")</f>
        <v/>
      </c>
      <c r="AA5522" s="55" t="n">
        <f aca="false">MATCH(A5522,DATAS,0)</f>
        <v>1</v>
      </c>
      <c r="AB5522" s="55" t="n">
        <f aca="false">IF(AND(E5522&gt;0,OR(AND(B5522&gt;=1,B5522&lt;=6),B5522=10)),1,0)</f>
        <v>0</v>
      </c>
      <c r="AC5522" s="55" t="n">
        <f aca="false">IF(AND(E5522&gt;0,B5522=10),1,0)</f>
        <v>0</v>
      </c>
      <c r="AD5522" s="0" t="str">
        <f aca="false">IF(AND(C5521=C5522,AA5521=AA5522-1),AB5521,"")</f>
        <v/>
      </c>
      <c r="AE5522" s="0" t="str">
        <f aca="false">IF(AND(C5521=C5522,AA5521=AA5522-1),AC5521,"")</f>
        <v/>
      </c>
      <c r="AF5522" s="0" t="str">
        <f aca="false">IF(AA5522=1,"",IF(AND(AB5522=1,AD5522&lt;&gt;1),1,0))</f>
        <v/>
      </c>
      <c r="AG5522" s="0" t="str">
        <f aca="false">IF(AA5522=1,"",IF(AND(AC5522=1,AE5522&lt;&gt;1),1,0))</f>
        <v/>
      </c>
      <c r="AH5522" s="60" t="str">
        <f aca="false">IF(AND(E5522&gt;0,AA5522&lt;2,NOT(AND(C5523=C5522,AA5523=AA5522+1))),INDEX(DATAS,AA5522+1),"")</f>
        <v/>
      </c>
      <c r="AI5522" s="60" t="str">
        <f aca="false">IF(AND(AC5522=1,AA5522&lt;2),IF(AND(C5523=C5522,AA5523=AA5522+1),IF(AC5523=1,"",INDEX(DATAS,AA5522+1)),INDEX(DATAS,AA5522+1)),"")</f>
        <v/>
      </c>
    </row>
    <row r="5523" customFormat="false" ht="15" hidden="false" customHeight="false" outlineLevel="0" collapsed="false">
      <c r="A5523" s="60" t="n">
        <v>46310</v>
      </c>
      <c r="B5523" s="0" t="n">
        <v>13</v>
      </c>
      <c r="C5523" s="0" t="n">
        <v>7126</v>
      </c>
      <c r="E5523" s="0" t="n">
        <v>0</v>
      </c>
      <c r="F5523" s="55" t="s">
        <v>1392</v>
      </c>
      <c r="I5523" s="55" t="s">
        <v>185</v>
      </c>
      <c r="U5523" s="0" t="n">
        <v>337</v>
      </c>
      <c r="V5523" s="0" t="n">
        <v>0</v>
      </c>
      <c r="X5523" s="55" t="n">
        <f aca="false">IF(I5523="Male",0,1)</f>
        <v>1</v>
      </c>
      <c r="Y5523" s="55" t="n">
        <f aca="false">IF(OR(I5523="DNB",I5523="Dry DNB"),1,0)</f>
        <v>0</v>
      </c>
      <c r="Z5523" s="0" t="str">
        <f aca="false">IF(ISNUMBER(W5523),A5523-W5523,"")</f>
        <v/>
      </c>
      <c r="AA5523" s="55" t="n">
        <f aca="false">MATCH(A5523,DATAS,0)</f>
        <v>2</v>
      </c>
      <c r="AB5523" s="55" t="n">
        <f aca="false">IF(AND(E5523&gt;0,OR(AND(B5523&gt;=1,B5523&lt;=6),B5523=10)),1,0)</f>
        <v>0</v>
      </c>
      <c r="AC5523" s="55" t="n">
        <f aca="false">IF(AND(E5523&gt;0,B5523=10),1,0)</f>
        <v>0</v>
      </c>
      <c r="AD5523" s="55" t="n">
        <f aca="false">IF(AND(C5522=C5523,AA5522=AA5523-1),AB5522,"")</f>
        <v>0</v>
      </c>
      <c r="AE5523" s="55" t="n">
        <f aca="false">IF(AND(C5522=C5523,AA5522=AA5523-1),AC5522,"")</f>
        <v>0</v>
      </c>
      <c r="AF5523" s="55" t="n">
        <f aca="false">IF(AA5523=1,"",IF(AND(AB5523=1,AD5523&lt;&gt;1),1,0))</f>
        <v>0</v>
      </c>
      <c r="AG5523" s="55" t="n">
        <f aca="false">IF(AA5523=1,"",IF(AND(AC5523=1,AE5523&lt;&gt;1),1,0))</f>
        <v>0</v>
      </c>
      <c r="AH5523" s="60" t="str">
        <f aca="false">IF(AND(E5523&gt;0,AA5523&lt;2,NOT(AND(C5524=C5523,AA5524=AA5523+1))),INDEX(DATAS,AA5523+1),"")</f>
        <v/>
      </c>
      <c r="AI5523" s="60" t="str">
        <f aca="false">IF(AND(AC5523=1,AA5523&lt;2),IF(AND(C5524=C5523,AA5524=AA5523+1),IF(AC5524=1,"",INDEX(DATAS,AA5523+1)),INDEX(DATAS,AA5523+1)),"")</f>
        <v/>
      </c>
    </row>
    <row r="5524" customFormat="false" ht="15" hidden="false" customHeight="false" outlineLevel="0" collapsed="false">
      <c r="A5524" s="60" t="n">
        <v>46309</v>
      </c>
      <c r="B5524" s="0" t="n">
        <v>13</v>
      </c>
      <c r="C5524" s="0" t="n">
        <v>7127</v>
      </c>
      <c r="E5524" s="0" t="n">
        <v>0</v>
      </c>
      <c r="F5524" s="55" t="s">
        <v>1393</v>
      </c>
      <c r="I5524" s="55" t="s">
        <v>185</v>
      </c>
      <c r="U5524" s="0" t="n">
        <v>335</v>
      </c>
      <c r="V5524" s="0" t="n">
        <v>0</v>
      </c>
      <c r="X5524" s="55" t="n">
        <f aca="false">IF(I5524="Male",0,1)</f>
        <v>1</v>
      </c>
      <c r="Y5524" s="55" t="n">
        <f aca="false">IF(OR(I5524="DNB",I5524="Dry DNB"),1,0)</f>
        <v>0</v>
      </c>
      <c r="Z5524" s="0" t="str">
        <f aca="false">IF(ISNUMBER(W5524),A5524-W5524,"")</f>
        <v/>
      </c>
      <c r="AA5524" s="55" t="n">
        <f aca="false">MATCH(A5524,DATAS,0)</f>
        <v>1</v>
      </c>
      <c r="AB5524" s="55" t="n">
        <f aca="false">IF(AND(E5524&gt;0,OR(AND(B5524&gt;=1,B5524&lt;=6),B5524=10)),1,0)</f>
        <v>0</v>
      </c>
      <c r="AC5524" s="55" t="n">
        <f aca="false">IF(AND(E5524&gt;0,B5524=10),1,0)</f>
        <v>0</v>
      </c>
      <c r="AD5524" s="0" t="str">
        <f aca="false">IF(AND(C5523=C5524,AA5523=AA5524-1),AB5523,"")</f>
        <v/>
      </c>
      <c r="AE5524" s="0" t="str">
        <f aca="false">IF(AND(C5523=C5524,AA5523=AA5524-1),AC5523,"")</f>
        <v/>
      </c>
      <c r="AF5524" s="0" t="str">
        <f aca="false">IF(AA5524=1,"",IF(AND(AB5524=1,AD5524&lt;&gt;1),1,0))</f>
        <v/>
      </c>
      <c r="AG5524" s="0" t="str">
        <f aca="false">IF(AA5524=1,"",IF(AND(AC5524=1,AE5524&lt;&gt;1),1,0))</f>
        <v/>
      </c>
      <c r="AH5524" s="60" t="str">
        <f aca="false">IF(AND(E5524&gt;0,AA5524&lt;2,NOT(AND(C5525=C5524,AA5525=AA5524+1))),INDEX(DATAS,AA5524+1),"")</f>
        <v/>
      </c>
      <c r="AI5524" s="60" t="str">
        <f aca="false">IF(AND(AC5524=1,AA5524&lt;2),IF(AND(C5525=C5524,AA5525=AA5524+1),IF(AC5525=1,"",INDEX(DATAS,AA5524+1)),INDEX(DATAS,AA5524+1)),"")</f>
        <v/>
      </c>
    </row>
    <row r="5525" customFormat="false" ht="15" hidden="false" customHeight="false" outlineLevel="0" collapsed="false">
      <c r="A5525" s="60" t="n">
        <v>46310</v>
      </c>
      <c r="B5525" s="0" t="n">
        <v>13</v>
      </c>
      <c r="C5525" s="0" t="n">
        <v>7127</v>
      </c>
      <c r="E5525" s="0" t="n">
        <v>0</v>
      </c>
      <c r="F5525" s="55" t="s">
        <v>1393</v>
      </c>
      <c r="I5525" s="55" t="s">
        <v>185</v>
      </c>
      <c r="U5525" s="0" t="n">
        <v>336</v>
      </c>
      <c r="V5525" s="0" t="n">
        <v>0</v>
      </c>
      <c r="X5525" s="55" t="n">
        <f aca="false">IF(I5525="Male",0,1)</f>
        <v>1</v>
      </c>
      <c r="Y5525" s="55" t="n">
        <f aca="false">IF(OR(I5525="DNB",I5525="Dry DNB"),1,0)</f>
        <v>0</v>
      </c>
      <c r="Z5525" s="0" t="str">
        <f aca="false">IF(ISNUMBER(W5525),A5525-W5525,"")</f>
        <v/>
      </c>
      <c r="AA5525" s="55" t="n">
        <f aca="false">MATCH(A5525,DATAS,0)</f>
        <v>2</v>
      </c>
      <c r="AB5525" s="55" t="n">
        <f aca="false">IF(AND(E5525&gt;0,OR(AND(B5525&gt;=1,B5525&lt;=6),B5525=10)),1,0)</f>
        <v>0</v>
      </c>
      <c r="AC5525" s="55" t="n">
        <f aca="false">IF(AND(E5525&gt;0,B5525=10),1,0)</f>
        <v>0</v>
      </c>
      <c r="AD5525" s="55" t="n">
        <f aca="false">IF(AND(C5524=C5525,AA5524=AA5525-1),AB5524,"")</f>
        <v>0</v>
      </c>
      <c r="AE5525" s="55" t="n">
        <f aca="false">IF(AND(C5524=C5525,AA5524=AA5525-1),AC5524,"")</f>
        <v>0</v>
      </c>
      <c r="AF5525" s="55" t="n">
        <f aca="false">IF(AA5525=1,"",IF(AND(AB5525=1,AD5525&lt;&gt;1),1,0))</f>
        <v>0</v>
      </c>
      <c r="AG5525" s="55" t="n">
        <f aca="false">IF(AA5525=1,"",IF(AND(AC5525=1,AE5525&lt;&gt;1),1,0))</f>
        <v>0</v>
      </c>
      <c r="AH5525" s="60" t="str">
        <f aca="false">IF(AND(E5525&gt;0,AA5525&lt;2,NOT(AND(C5526=C5525,AA5526=AA5525+1))),INDEX(DATAS,AA5525+1),"")</f>
        <v/>
      </c>
      <c r="AI5525" s="60" t="str">
        <f aca="false">IF(AND(AC5525=1,AA5525&lt;2),IF(AND(C5526=C5525,AA5526=AA5525+1),IF(AC5526=1,"",INDEX(DATAS,AA5525+1)),INDEX(DATAS,AA5525+1)),"")</f>
        <v/>
      </c>
    </row>
    <row r="5526" customFormat="false" ht="15" hidden="false" customHeight="false" outlineLevel="0" collapsed="false">
      <c r="A5526" s="60" t="n">
        <v>46309</v>
      </c>
      <c r="B5526" s="0" t="n">
        <v>13</v>
      </c>
      <c r="C5526" s="0" t="n">
        <v>7128</v>
      </c>
      <c r="E5526" s="0" t="n">
        <v>0</v>
      </c>
      <c r="F5526" s="55" t="s">
        <v>1393</v>
      </c>
      <c r="I5526" s="55" t="s">
        <v>185</v>
      </c>
      <c r="U5526" s="0" t="n">
        <v>335</v>
      </c>
      <c r="V5526" s="0" t="n">
        <v>0</v>
      </c>
      <c r="X5526" s="55" t="n">
        <f aca="false">IF(I5526="Male",0,1)</f>
        <v>1</v>
      </c>
      <c r="Y5526" s="55" t="n">
        <f aca="false">IF(OR(I5526="DNB",I5526="Dry DNB"),1,0)</f>
        <v>0</v>
      </c>
      <c r="Z5526" s="0" t="str">
        <f aca="false">IF(ISNUMBER(W5526),A5526-W5526,"")</f>
        <v/>
      </c>
      <c r="AA5526" s="55" t="n">
        <f aca="false">MATCH(A5526,DATAS,0)</f>
        <v>1</v>
      </c>
      <c r="AB5526" s="55" t="n">
        <f aca="false">IF(AND(E5526&gt;0,OR(AND(B5526&gt;=1,B5526&lt;=6),B5526=10)),1,0)</f>
        <v>0</v>
      </c>
      <c r="AC5526" s="55" t="n">
        <f aca="false">IF(AND(E5526&gt;0,B5526=10),1,0)</f>
        <v>0</v>
      </c>
      <c r="AD5526" s="0" t="str">
        <f aca="false">IF(AND(C5525=C5526,AA5525=AA5526-1),AB5525,"")</f>
        <v/>
      </c>
      <c r="AE5526" s="0" t="str">
        <f aca="false">IF(AND(C5525=C5526,AA5525=AA5526-1),AC5525,"")</f>
        <v/>
      </c>
      <c r="AF5526" s="0" t="str">
        <f aca="false">IF(AA5526=1,"",IF(AND(AB5526=1,AD5526&lt;&gt;1),1,0))</f>
        <v/>
      </c>
      <c r="AG5526" s="0" t="str">
        <f aca="false">IF(AA5526=1,"",IF(AND(AC5526=1,AE5526&lt;&gt;1),1,0))</f>
        <v/>
      </c>
      <c r="AH5526" s="60" t="str">
        <f aca="false">IF(AND(E5526&gt;0,AA5526&lt;2,NOT(AND(C5527=C5526,AA5527=AA5526+1))),INDEX(DATAS,AA5526+1),"")</f>
        <v/>
      </c>
      <c r="AI5526" s="60" t="str">
        <f aca="false">IF(AND(AC5526=1,AA5526&lt;2),IF(AND(C5527=C5526,AA5527=AA5526+1),IF(AC5527=1,"",INDEX(DATAS,AA5526+1)),INDEX(DATAS,AA5526+1)),"")</f>
        <v/>
      </c>
    </row>
    <row r="5527" customFormat="false" ht="15" hidden="false" customHeight="false" outlineLevel="0" collapsed="false">
      <c r="A5527" s="60" t="n">
        <v>46310</v>
      </c>
      <c r="B5527" s="0" t="n">
        <v>13</v>
      </c>
      <c r="C5527" s="0" t="n">
        <v>7128</v>
      </c>
      <c r="E5527" s="0" t="n">
        <v>0</v>
      </c>
      <c r="F5527" s="55" t="s">
        <v>1393</v>
      </c>
      <c r="I5527" s="55" t="s">
        <v>185</v>
      </c>
      <c r="U5527" s="0" t="n">
        <v>336</v>
      </c>
      <c r="V5527" s="0" t="n">
        <v>0</v>
      </c>
      <c r="X5527" s="55" t="n">
        <f aca="false">IF(I5527="Male",0,1)</f>
        <v>1</v>
      </c>
      <c r="Y5527" s="55" t="n">
        <f aca="false">IF(OR(I5527="DNB",I5527="Dry DNB"),1,0)</f>
        <v>0</v>
      </c>
      <c r="Z5527" s="0" t="str">
        <f aca="false">IF(ISNUMBER(W5527),A5527-W5527,"")</f>
        <v/>
      </c>
      <c r="AA5527" s="55" t="n">
        <f aca="false">MATCH(A5527,DATAS,0)</f>
        <v>2</v>
      </c>
      <c r="AB5527" s="55" t="n">
        <f aca="false">IF(AND(E5527&gt;0,OR(AND(B5527&gt;=1,B5527&lt;=6),B5527=10)),1,0)</f>
        <v>0</v>
      </c>
      <c r="AC5527" s="55" t="n">
        <f aca="false">IF(AND(E5527&gt;0,B5527=10),1,0)</f>
        <v>0</v>
      </c>
      <c r="AD5527" s="55" t="n">
        <f aca="false">IF(AND(C5526=C5527,AA5526=AA5527-1),AB5526,"")</f>
        <v>0</v>
      </c>
      <c r="AE5527" s="55" t="n">
        <f aca="false">IF(AND(C5526=C5527,AA5526=AA5527-1),AC5526,"")</f>
        <v>0</v>
      </c>
      <c r="AF5527" s="55" t="n">
        <f aca="false">IF(AA5527=1,"",IF(AND(AB5527=1,AD5527&lt;&gt;1),1,0))</f>
        <v>0</v>
      </c>
      <c r="AG5527" s="55" t="n">
        <f aca="false">IF(AA5527=1,"",IF(AND(AC5527=1,AE5527&lt;&gt;1),1,0))</f>
        <v>0</v>
      </c>
      <c r="AH5527" s="60" t="str">
        <f aca="false">IF(AND(E5527&gt;0,AA5527&lt;2,NOT(AND(C5528=C5527,AA5528=AA5527+1))),INDEX(DATAS,AA5527+1),"")</f>
        <v/>
      </c>
      <c r="AI5527" s="60" t="str">
        <f aca="false">IF(AND(AC5527=1,AA5527&lt;2),IF(AND(C5528=C5527,AA5528=AA5527+1),IF(AC5528=1,"",INDEX(DATAS,AA5527+1)),INDEX(DATAS,AA5527+1)),"")</f>
        <v/>
      </c>
    </row>
    <row r="5528" customFormat="false" ht="15" hidden="false" customHeight="false" outlineLevel="0" collapsed="false">
      <c r="A5528" s="60" t="n">
        <v>46309</v>
      </c>
      <c r="B5528" s="0" t="n">
        <v>13</v>
      </c>
      <c r="C5528" s="0" t="n">
        <v>7129</v>
      </c>
      <c r="E5528" s="0" t="n">
        <v>0</v>
      </c>
      <c r="F5528" s="55" t="s">
        <v>1393</v>
      </c>
      <c r="I5528" s="55" t="s">
        <v>185</v>
      </c>
      <c r="U5528" s="0" t="n">
        <v>335</v>
      </c>
      <c r="V5528" s="0" t="n">
        <v>0</v>
      </c>
      <c r="X5528" s="55" t="n">
        <f aca="false">IF(I5528="Male",0,1)</f>
        <v>1</v>
      </c>
      <c r="Y5528" s="55" t="n">
        <f aca="false">IF(OR(I5528="DNB",I5528="Dry DNB"),1,0)</f>
        <v>0</v>
      </c>
      <c r="Z5528" s="0" t="str">
        <f aca="false">IF(ISNUMBER(W5528),A5528-W5528,"")</f>
        <v/>
      </c>
      <c r="AA5528" s="55" t="n">
        <f aca="false">MATCH(A5528,DATAS,0)</f>
        <v>1</v>
      </c>
      <c r="AB5528" s="55" t="n">
        <f aca="false">IF(AND(E5528&gt;0,OR(AND(B5528&gt;=1,B5528&lt;=6),B5528=10)),1,0)</f>
        <v>0</v>
      </c>
      <c r="AC5528" s="55" t="n">
        <f aca="false">IF(AND(E5528&gt;0,B5528=10),1,0)</f>
        <v>0</v>
      </c>
      <c r="AD5528" s="0" t="str">
        <f aca="false">IF(AND(C5527=C5528,AA5527=AA5528-1),AB5527,"")</f>
        <v/>
      </c>
      <c r="AE5528" s="0" t="str">
        <f aca="false">IF(AND(C5527=C5528,AA5527=AA5528-1),AC5527,"")</f>
        <v/>
      </c>
      <c r="AF5528" s="0" t="str">
        <f aca="false">IF(AA5528=1,"",IF(AND(AB5528=1,AD5528&lt;&gt;1),1,0))</f>
        <v/>
      </c>
      <c r="AG5528" s="0" t="str">
        <f aca="false">IF(AA5528=1,"",IF(AND(AC5528=1,AE5528&lt;&gt;1),1,0))</f>
        <v/>
      </c>
      <c r="AH5528" s="60" t="str">
        <f aca="false">IF(AND(E5528&gt;0,AA5528&lt;2,NOT(AND(C5529=C5528,AA5529=AA5528+1))),INDEX(DATAS,AA5528+1),"")</f>
        <v/>
      </c>
      <c r="AI5528" s="60" t="str">
        <f aca="false">IF(AND(AC5528=1,AA5528&lt;2),IF(AND(C5529=C5528,AA5529=AA5528+1),IF(AC5529=1,"",INDEX(DATAS,AA5528+1)),INDEX(DATAS,AA5528+1)),"")</f>
        <v/>
      </c>
    </row>
    <row r="5529" customFormat="false" ht="15" hidden="false" customHeight="false" outlineLevel="0" collapsed="false">
      <c r="A5529" s="60" t="n">
        <v>46310</v>
      </c>
      <c r="B5529" s="0" t="n">
        <v>13</v>
      </c>
      <c r="C5529" s="0" t="n">
        <v>7129</v>
      </c>
      <c r="E5529" s="0" t="n">
        <v>0</v>
      </c>
      <c r="F5529" s="55" t="s">
        <v>1393</v>
      </c>
      <c r="I5529" s="55" t="s">
        <v>185</v>
      </c>
      <c r="U5529" s="0" t="n">
        <v>336</v>
      </c>
      <c r="V5529" s="0" t="n">
        <v>0</v>
      </c>
      <c r="X5529" s="55" t="n">
        <f aca="false">IF(I5529="Male",0,1)</f>
        <v>1</v>
      </c>
      <c r="Y5529" s="55" t="n">
        <f aca="false">IF(OR(I5529="DNB",I5529="Dry DNB"),1,0)</f>
        <v>0</v>
      </c>
      <c r="Z5529" s="0" t="str">
        <f aca="false">IF(ISNUMBER(W5529),A5529-W5529,"")</f>
        <v/>
      </c>
      <c r="AA5529" s="55" t="n">
        <f aca="false">MATCH(A5529,DATAS,0)</f>
        <v>2</v>
      </c>
      <c r="AB5529" s="55" t="n">
        <f aca="false">IF(AND(E5529&gt;0,OR(AND(B5529&gt;=1,B5529&lt;=6),B5529=10)),1,0)</f>
        <v>0</v>
      </c>
      <c r="AC5529" s="55" t="n">
        <f aca="false">IF(AND(E5529&gt;0,B5529=10),1,0)</f>
        <v>0</v>
      </c>
      <c r="AD5529" s="55" t="n">
        <f aca="false">IF(AND(C5528=C5529,AA5528=AA5529-1),AB5528,"")</f>
        <v>0</v>
      </c>
      <c r="AE5529" s="55" t="n">
        <f aca="false">IF(AND(C5528=C5529,AA5528=AA5529-1),AC5528,"")</f>
        <v>0</v>
      </c>
      <c r="AF5529" s="55" t="n">
        <f aca="false">IF(AA5529=1,"",IF(AND(AB5529=1,AD5529&lt;&gt;1),1,0))</f>
        <v>0</v>
      </c>
      <c r="AG5529" s="55" t="n">
        <f aca="false">IF(AA5529=1,"",IF(AND(AC5529=1,AE5529&lt;&gt;1),1,0))</f>
        <v>0</v>
      </c>
      <c r="AH5529" s="60" t="str">
        <f aca="false">IF(AND(E5529&gt;0,AA5529&lt;2,NOT(AND(C5530=C5529,AA5530=AA5529+1))),INDEX(DATAS,AA5529+1),"")</f>
        <v/>
      </c>
      <c r="AI5529" s="60" t="str">
        <f aca="false">IF(AND(AC5529=1,AA5529&lt;2),IF(AND(C5530=C5529,AA5530=AA5529+1),IF(AC5530=1,"",INDEX(DATAS,AA5529+1)),INDEX(DATAS,AA5529+1)),"")</f>
        <v/>
      </c>
    </row>
    <row r="5530" customFormat="false" ht="15" hidden="false" customHeight="false" outlineLevel="0" collapsed="false">
      <c r="A5530" s="60" t="n">
        <v>46309</v>
      </c>
      <c r="B5530" s="0" t="n">
        <v>13</v>
      </c>
      <c r="C5530" s="0" t="n">
        <v>7131</v>
      </c>
      <c r="E5530" s="0" t="n">
        <v>0</v>
      </c>
      <c r="F5530" s="55" t="s">
        <v>1394</v>
      </c>
      <c r="I5530" s="55" t="s">
        <v>185</v>
      </c>
      <c r="U5530" s="0" t="n">
        <v>333</v>
      </c>
      <c r="V5530" s="0" t="n">
        <v>0</v>
      </c>
      <c r="X5530" s="55" t="n">
        <f aca="false">IF(I5530="Male",0,1)</f>
        <v>1</v>
      </c>
      <c r="Y5530" s="55" t="n">
        <f aca="false">IF(OR(I5530="DNB",I5530="Dry DNB"),1,0)</f>
        <v>0</v>
      </c>
      <c r="Z5530" s="0" t="str">
        <f aca="false">IF(ISNUMBER(W5530),A5530-W5530,"")</f>
        <v/>
      </c>
      <c r="AA5530" s="55" t="n">
        <f aca="false">MATCH(A5530,DATAS,0)</f>
        <v>1</v>
      </c>
      <c r="AB5530" s="55" t="n">
        <f aca="false">IF(AND(E5530&gt;0,OR(AND(B5530&gt;=1,B5530&lt;=6),B5530=10)),1,0)</f>
        <v>0</v>
      </c>
      <c r="AC5530" s="55" t="n">
        <f aca="false">IF(AND(E5530&gt;0,B5530=10),1,0)</f>
        <v>0</v>
      </c>
      <c r="AD5530" s="0" t="str">
        <f aca="false">IF(AND(C5529=C5530,AA5529=AA5530-1),AB5529,"")</f>
        <v/>
      </c>
      <c r="AE5530" s="0" t="str">
        <f aca="false">IF(AND(C5529=C5530,AA5529=AA5530-1),AC5529,"")</f>
        <v/>
      </c>
      <c r="AF5530" s="0" t="str">
        <f aca="false">IF(AA5530=1,"",IF(AND(AB5530=1,AD5530&lt;&gt;1),1,0))</f>
        <v/>
      </c>
      <c r="AG5530" s="0" t="str">
        <f aca="false">IF(AA5530=1,"",IF(AND(AC5530=1,AE5530&lt;&gt;1),1,0))</f>
        <v/>
      </c>
      <c r="AH5530" s="60" t="str">
        <f aca="false">IF(AND(E5530&gt;0,AA5530&lt;2,NOT(AND(C5531=C5530,AA5531=AA5530+1))),INDEX(DATAS,AA5530+1),"")</f>
        <v/>
      </c>
      <c r="AI5530" s="60" t="str">
        <f aca="false">IF(AND(AC5530=1,AA5530&lt;2),IF(AND(C5531=C5530,AA5531=AA5530+1),IF(AC5531=1,"",INDEX(DATAS,AA5530+1)),INDEX(DATAS,AA5530+1)),"")</f>
        <v/>
      </c>
    </row>
    <row r="5531" customFormat="false" ht="15" hidden="false" customHeight="false" outlineLevel="0" collapsed="false">
      <c r="A5531" s="60" t="n">
        <v>46310</v>
      </c>
      <c r="B5531" s="0" t="n">
        <v>13</v>
      </c>
      <c r="C5531" s="0" t="n">
        <v>7131</v>
      </c>
      <c r="E5531" s="0" t="n">
        <v>0</v>
      </c>
      <c r="F5531" s="55" t="s">
        <v>1394</v>
      </c>
      <c r="I5531" s="55" t="s">
        <v>185</v>
      </c>
      <c r="U5531" s="0" t="n">
        <v>334</v>
      </c>
      <c r="V5531" s="0" t="n">
        <v>0</v>
      </c>
      <c r="X5531" s="55" t="n">
        <f aca="false">IF(I5531="Male",0,1)</f>
        <v>1</v>
      </c>
      <c r="Y5531" s="55" t="n">
        <f aca="false">IF(OR(I5531="DNB",I5531="Dry DNB"),1,0)</f>
        <v>0</v>
      </c>
      <c r="Z5531" s="0" t="str">
        <f aca="false">IF(ISNUMBER(W5531),A5531-W5531,"")</f>
        <v/>
      </c>
      <c r="AA5531" s="55" t="n">
        <f aca="false">MATCH(A5531,DATAS,0)</f>
        <v>2</v>
      </c>
      <c r="AB5531" s="55" t="n">
        <f aca="false">IF(AND(E5531&gt;0,OR(AND(B5531&gt;=1,B5531&lt;=6),B5531=10)),1,0)</f>
        <v>0</v>
      </c>
      <c r="AC5531" s="55" t="n">
        <f aca="false">IF(AND(E5531&gt;0,B5531=10),1,0)</f>
        <v>0</v>
      </c>
      <c r="AD5531" s="55" t="n">
        <f aca="false">IF(AND(C5530=C5531,AA5530=AA5531-1),AB5530,"")</f>
        <v>0</v>
      </c>
      <c r="AE5531" s="55" t="n">
        <f aca="false">IF(AND(C5530=C5531,AA5530=AA5531-1),AC5530,"")</f>
        <v>0</v>
      </c>
      <c r="AF5531" s="55" t="n">
        <f aca="false">IF(AA5531=1,"",IF(AND(AB5531=1,AD5531&lt;&gt;1),1,0))</f>
        <v>0</v>
      </c>
      <c r="AG5531" s="55" t="n">
        <f aca="false">IF(AA5531=1,"",IF(AND(AC5531=1,AE5531&lt;&gt;1),1,0))</f>
        <v>0</v>
      </c>
      <c r="AH5531" s="60" t="str">
        <f aca="false">IF(AND(E5531&gt;0,AA5531&lt;2,NOT(AND(C5532=C5531,AA5532=AA5531+1))),INDEX(DATAS,AA5531+1),"")</f>
        <v/>
      </c>
      <c r="AI5531" s="60" t="str">
        <f aca="false">IF(AND(AC5531=1,AA5531&lt;2),IF(AND(C5532=C5531,AA5532=AA5531+1),IF(AC5532=1,"",INDEX(DATAS,AA5531+1)),INDEX(DATAS,AA5531+1)),"")</f>
        <v/>
      </c>
    </row>
    <row r="5532" customFormat="false" ht="15" hidden="false" customHeight="false" outlineLevel="0" collapsed="false">
      <c r="A5532" s="60" t="n">
        <v>46309</v>
      </c>
      <c r="B5532" s="0" t="n">
        <v>13</v>
      </c>
      <c r="C5532" s="0" t="n">
        <v>7132</v>
      </c>
      <c r="E5532" s="0" t="n">
        <v>0</v>
      </c>
      <c r="F5532" s="55" t="s">
        <v>1394</v>
      </c>
      <c r="I5532" s="55" t="s">
        <v>185</v>
      </c>
      <c r="U5532" s="0" t="n">
        <v>333</v>
      </c>
      <c r="V5532" s="0" t="n">
        <v>0</v>
      </c>
      <c r="X5532" s="55" t="n">
        <f aca="false">IF(I5532="Male",0,1)</f>
        <v>1</v>
      </c>
      <c r="Y5532" s="55" t="n">
        <f aca="false">IF(OR(I5532="DNB",I5532="Dry DNB"),1,0)</f>
        <v>0</v>
      </c>
      <c r="Z5532" s="0" t="str">
        <f aca="false">IF(ISNUMBER(W5532),A5532-W5532,"")</f>
        <v/>
      </c>
      <c r="AA5532" s="55" t="n">
        <f aca="false">MATCH(A5532,DATAS,0)</f>
        <v>1</v>
      </c>
      <c r="AB5532" s="55" t="n">
        <f aca="false">IF(AND(E5532&gt;0,OR(AND(B5532&gt;=1,B5532&lt;=6),B5532=10)),1,0)</f>
        <v>0</v>
      </c>
      <c r="AC5532" s="55" t="n">
        <f aca="false">IF(AND(E5532&gt;0,B5532=10),1,0)</f>
        <v>0</v>
      </c>
      <c r="AD5532" s="0" t="str">
        <f aca="false">IF(AND(C5531=C5532,AA5531=AA5532-1),AB5531,"")</f>
        <v/>
      </c>
      <c r="AE5532" s="0" t="str">
        <f aca="false">IF(AND(C5531=C5532,AA5531=AA5532-1),AC5531,"")</f>
        <v/>
      </c>
      <c r="AF5532" s="0" t="str">
        <f aca="false">IF(AA5532=1,"",IF(AND(AB5532=1,AD5532&lt;&gt;1),1,0))</f>
        <v/>
      </c>
      <c r="AG5532" s="0" t="str">
        <f aca="false">IF(AA5532=1,"",IF(AND(AC5532=1,AE5532&lt;&gt;1),1,0))</f>
        <v/>
      </c>
      <c r="AH5532" s="60" t="str">
        <f aca="false">IF(AND(E5532&gt;0,AA5532&lt;2,NOT(AND(C5533=C5532,AA5533=AA5532+1))),INDEX(DATAS,AA5532+1),"")</f>
        <v/>
      </c>
      <c r="AI5532" s="60" t="str">
        <f aca="false">IF(AND(AC5532=1,AA5532&lt;2),IF(AND(C5533=C5532,AA5533=AA5532+1),IF(AC5533=1,"",INDEX(DATAS,AA5532+1)),INDEX(DATAS,AA5532+1)),"")</f>
        <v/>
      </c>
    </row>
    <row r="5533" customFormat="false" ht="15" hidden="false" customHeight="false" outlineLevel="0" collapsed="false">
      <c r="A5533" s="60" t="n">
        <v>46310</v>
      </c>
      <c r="B5533" s="0" t="n">
        <v>13</v>
      </c>
      <c r="C5533" s="0" t="n">
        <v>7132</v>
      </c>
      <c r="E5533" s="0" t="n">
        <v>0</v>
      </c>
      <c r="F5533" s="55" t="s">
        <v>1394</v>
      </c>
      <c r="I5533" s="55" t="s">
        <v>185</v>
      </c>
      <c r="U5533" s="0" t="n">
        <v>334</v>
      </c>
      <c r="V5533" s="0" t="n">
        <v>0</v>
      </c>
      <c r="X5533" s="55" t="n">
        <f aca="false">IF(I5533="Male",0,1)</f>
        <v>1</v>
      </c>
      <c r="Y5533" s="55" t="n">
        <f aca="false">IF(OR(I5533="DNB",I5533="Dry DNB"),1,0)</f>
        <v>0</v>
      </c>
      <c r="Z5533" s="0" t="str">
        <f aca="false">IF(ISNUMBER(W5533),A5533-W5533,"")</f>
        <v/>
      </c>
      <c r="AA5533" s="55" t="n">
        <f aca="false">MATCH(A5533,DATAS,0)</f>
        <v>2</v>
      </c>
      <c r="AB5533" s="55" t="n">
        <f aca="false">IF(AND(E5533&gt;0,OR(AND(B5533&gt;=1,B5533&lt;=6),B5533=10)),1,0)</f>
        <v>0</v>
      </c>
      <c r="AC5533" s="55" t="n">
        <f aca="false">IF(AND(E5533&gt;0,B5533=10),1,0)</f>
        <v>0</v>
      </c>
      <c r="AD5533" s="55" t="n">
        <f aca="false">IF(AND(C5532=C5533,AA5532=AA5533-1),AB5532,"")</f>
        <v>0</v>
      </c>
      <c r="AE5533" s="55" t="n">
        <f aca="false">IF(AND(C5532=C5533,AA5532=AA5533-1),AC5532,"")</f>
        <v>0</v>
      </c>
      <c r="AF5533" s="55" t="n">
        <f aca="false">IF(AA5533=1,"",IF(AND(AB5533=1,AD5533&lt;&gt;1),1,0))</f>
        <v>0</v>
      </c>
      <c r="AG5533" s="55" t="n">
        <f aca="false">IF(AA5533=1,"",IF(AND(AC5533=1,AE5533&lt;&gt;1),1,0))</f>
        <v>0</v>
      </c>
      <c r="AH5533" s="60" t="str">
        <f aca="false">IF(AND(E5533&gt;0,AA5533&lt;2,NOT(AND(C5534=C5533,AA5534=AA5533+1))),INDEX(DATAS,AA5533+1),"")</f>
        <v/>
      </c>
      <c r="AI5533" s="60" t="str">
        <f aca="false">IF(AND(AC5533=1,AA5533&lt;2),IF(AND(C5534=C5533,AA5534=AA5533+1),IF(AC5534=1,"",INDEX(DATAS,AA5533+1)),INDEX(DATAS,AA5533+1)),"")</f>
        <v/>
      </c>
    </row>
    <row r="5534" customFormat="false" ht="15" hidden="false" customHeight="false" outlineLevel="0" collapsed="false">
      <c r="A5534" s="60" t="n">
        <v>46309</v>
      </c>
      <c r="B5534" s="0" t="n">
        <v>13</v>
      </c>
      <c r="C5534" s="0" t="n">
        <v>7133</v>
      </c>
      <c r="E5534" s="0" t="n">
        <v>0</v>
      </c>
      <c r="F5534" s="55" t="s">
        <v>1395</v>
      </c>
      <c r="I5534" s="55" t="s">
        <v>185</v>
      </c>
      <c r="U5534" s="0" t="n">
        <v>332</v>
      </c>
      <c r="V5534" s="0" t="n">
        <v>0</v>
      </c>
      <c r="X5534" s="55" t="n">
        <f aca="false">IF(I5534="Male",0,1)</f>
        <v>1</v>
      </c>
      <c r="Y5534" s="55" t="n">
        <f aca="false">IF(OR(I5534="DNB",I5534="Dry DNB"),1,0)</f>
        <v>0</v>
      </c>
      <c r="Z5534" s="0" t="str">
        <f aca="false">IF(ISNUMBER(W5534),A5534-W5534,"")</f>
        <v/>
      </c>
      <c r="AA5534" s="55" t="n">
        <f aca="false">MATCH(A5534,DATAS,0)</f>
        <v>1</v>
      </c>
      <c r="AB5534" s="55" t="n">
        <f aca="false">IF(AND(E5534&gt;0,OR(AND(B5534&gt;=1,B5534&lt;=6),B5534=10)),1,0)</f>
        <v>0</v>
      </c>
      <c r="AC5534" s="55" t="n">
        <f aca="false">IF(AND(E5534&gt;0,B5534=10),1,0)</f>
        <v>0</v>
      </c>
      <c r="AD5534" s="0" t="str">
        <f aca="false">IF(AND(C5533=C5534,AA5533=AA5534-1),AB5533,"")</f>
        <v/>
      </c>
      <c r="AE5534" s="0" t="str">
        <f aca="false">IF(AND(C5533=C5534,AA5533=AA5534-1),AC5533,"")</f>
        <v/>
      </c>
      <c r="AF5534" s="0" t="str">
        <f aca="false">IF(AA5534=1,"",IF(AND(AB5534=1,AD5534&lt;&gt;1),1,0))</f>
        <v/>
      </c>
      <c r="AG5534" s="0" t="str">
        <f aca="false">IF(AA5534=1,"",IF(AND(AC5534=1,AE5534&lt;&gt;1),1,0))</f>
        <v/>
      </c>
      <c r="AH5534" s="60" t="str">
        <f aca="false">IF(AND(E5534&gt;0,AA5534&lt;2,NOT(AND(C5535=C5534,AA5535=AA5534+1))),INDEX(DATAS,AA5534+1),"")</f>
        <v/>
      </c>
      <c r="AI5534" s="60" t="str">
        <f aca="false">IF(AND(AC5534=1,AA5534&lt;2),IF(AND(C5535=C5534,AA5535=AA5534+1),IF(AC5535=1,"",INDEX(DATAS,AA5534+1)),INDEX(DATAS,AA5534+1)),"")</f>
        <v/>
      </c>
    </row>
    <row r="5535" customFormat="false" ht="15" hidden="false" customHeight="false" outlineLevel="0" collapsed="false">
      <c r="A5535" s="60" t="n">
        <v>46310</v>
      </c>
      <c r="B5535" s="0" t="n">
        <v>13</v>
      </c>
      <c r="C5535" s="0" t="n">
        <v>7133</v>
      </c>
      <c r="E5535" s="0" t="n">
        <v>0</v>
      </c>
      <c r="F5535" s="55" t="s">
        <v>1395</v>
      </c>
      <c r="I5535" s="55" t="s">
        <v>185</v>
      </c>
      <c r="U5535" s="0" t="n">
        <v>333</v>
      </c>
      <c r="V5535" s="0" t="n">
        <v>0</v>
      </c>
      <c r="X5535" s="55" t="n">
        <f aca="false">IF(I5535="Male",0,1)</f>
        <v>1</v>
      </c>
      <c r="Y5535" s="55" t="n">
        <f aca="false">IF(OR(I5535="DNB",I5535="Dry DNB"),1,0)</f>
        <v>0</v>
      </c>
      <c r="Z5535" s="0" t="str">
        <f aca="false">IF(ISNUMBER(W5535),A5535-W5535,"")</f>
        <v/>
      </c>
      <c r="AA5535" s="55" t="n">
        <f aca="false">MATCH(A5535,DATAS,0)</f>
        <v>2</v>
      </c>
      <c r="AB5535" s="55" t="n">
        <f aca="false">IF(AND(E5535&gt;0,OR(AND(B5535&gt;=1,B5535&lt;=6),B5535=10)),1,0)</f>
        <v>0</v>
      </c>
      <c r="AC5535" s="55" t="n">
        <f aca="false">IF(AND(E5535&gt;0,B5535=10),1,0)</f>
        <v>0</v>
      </c>
      <c r="AD5535" s="55" t="n">
        <f aca="false">IF(AND(C5534=C5535,AA5534=AA5535-1),AB5534,"")</f>
        <v>0</v>
      </c>
      <c r="AE5535" s="55" t="n">
        <f aca="false">IF(AND(C5534=C5535,AA5534=AA5535-1),AC5534,"")</f>
        <v>0</v>
      </c>
      <c r="AF5535" s="55" t="n">
        <f aca="false">IF(AA5535=1,"",IF(AND(AB5535=1,AD5535&lt;&gt;1),1,0))</f>
        <v>0</v>
      </c>
      <c r="AG5535" s="55" t="n">
        <f aca="false">IF(AA5535=1,"",IF(AND(AC5535=1,AE5535&lt;&gt;1),1,0))</f>
        <v>0</v>
      </c>
      <c r="AH5535" s="60" t="str">
        <f aca="false">IF(AND(E5535&gt;0,AA5535&lt;2,NOT(AND(C5536=C5535,AA5536=AA5535+1))),INDEX(DATAS,AA5535+1),"")</f>
        <v/>
      </c>
      <c r="AI5535" s="60" t="str">
        <f aca="false">IF(AND(AC5535=1,AA5535&lt;2),IF(AND(C5536=C5535,AA5536=AA5535+1),IF(AC5536=1,"",INDEX(DATAS,AA5535+1)),INDEX(DATAS,AA5535+1)),"")</f>
        <v/>
      </c>
    </row>
    <row r="5536" customFormat="false" ht="15" hidden="false" customHeight="false" outlineLevel="0" collapsed="false">
      <c r="A5536" s="60" t="n">
        <v>46309</v>
      </c>
      <c r="B5536" s="0" t="n">
        <v>13</v>
      </c>
      <c r="C5536" s="0" t="n">
        <v>7135</v>
      </c>
      <c r="E5536" s="0" t="n">
        <v>0</v>
      </c>
      <c r="F5536" s="55" t="s">
        <v>1395</v>
      </c>
      <c r="I5536" s="55" t="s">
        <v>185</v>
      </c>
      <c r="U5536" s="0" t="n">
        <v>332</v>
      </c>
      <c r="V5536" s="0" t="n">
        <v>0</v>
      </c>
      <c r="X5536" s="55" t="n">
        <f aca="false">IF(I5536="Male",0,1)</f>
        <v>1</v>
      </c>
      <c r="Y5536" s="55" t="n">
        <f aca="false">IF(OR(I5536="DNB",I5536="Dry DNB"),1,0)</f>
        <v>0</v>
      </c>
      <c r="Z5536" s="0" t="str">
        <f aca="false">IF(ISNUMBER(W5536),A5536-W5536,"")</f>
        <v/>
      </c>
      <c r="AA5536" s="55" t="n">
        <f aca="false">MATCH(A5536,DATAS,0)</f>
        <v>1</v>
      </c>
      <c r="AB5536" s="55" t="n">
        <f aca="false">IF(AND(E5536&gt;0,OR(AND(B5536&gt;=1,B5536&lt;=6),B5536=10)),1,0)</f>
        <v>0</v>
      </c>
      <c r="AC5536" s="55" t="n">
        <f aca="false">IF(AND(E5536&gt;0,B5536=10),1,0)</f>
        <v>0</v>
      </c>
      <c r="AD5536" s="0" t="str">
        <f aca="false">IF(AND(C5535=C5536,AA5535=AA5536-1),AB5535,"")</f>
        <v/>
      </c>
      <c r="AE5536" s="0" t="str">
        <f aca="false">IF(AND(C5535=C5536,AA5535=AA5536-1),AC5535,"")</f>
        <v/>
      </c>
      <c r="AF5536" s="0" t="str">
        <f aca="false">IF(AA5536=1,"",IF(AND(AB5536=1,AD5536&lt;&gt;1),1,0))</f>
        <v/>
      </c>
      <c r="AG5536" s="0" t="str">
        <f aca="false">IF(AA5536=1,"",IF(AND(AC5536=1,AE5536&lt;&gt;1),1,0))</f>
        <v/>
      </c>
      <c r="AH5536" s="60" t="str">
        <f aca="false">IF(AND(E5536&gt;0,AA5536&lt;2,NOT(AND(C5537=C5536,AA5537=AA5536+1))),INDEX(DATAS,AA5536+1),"")</f>
        <v/>
      </c>
      <c r="AI5536" s="60" t="str">
        <f aca="false">IF(AND(AC5536=1,AA5536&lt;2),IF(AND(C5537=C5536,AA5537=AA5536+1),IF(AC5537=1,"",INDEX(DATAS,AA5536+1)),INDEX(DATAS,AA5536+1)),"")</f>
        <v/>
      </c>
    </row>
    <row r="5537" customFormat="false" ht="15" hidden="false" customHeight="false" outlineLevel="0" collapsed="false">
      <c r="A5537" s="60" t="n">
        <v>46310</v>
      </c>
      <c r="B5537" s="0" t="n">
        <v>13</v>
      </c>
      <c r="C5537" s="0" t="n">
        <v>7135</v>
      </c>
      <c r="E5537" s="0" t="n">
        <v>0</v>
      </c>
      <c r="F5537" s="55" t="s">
        <v>1395</v>
      </c>
      <c r="I5537" s="55" t="s">
        <v>185</v>
      </c>
      <c r="U5537" s="0" t="n">
        <v>333</v>
      </c>
      <c r="V5537" s="0" t="n">
        <v>0</v>
      </c>
      <c r="X5537" s="55" t="n">
        <f aca="false">IF(I5537="Male",0,1)</f>
        <v>1</v>
      </c>
      <c r="Y5537" s="55" t="n">
        <f aca="false">IF(OR(I5537="DNB",I5537="Dry DNB"),1,0)</f>
        <v>0</v>
      </c>
      <c r="Z5537" s="0" t="str">
        <f aca="false">IF(ISNUMBER(W5537),A5537-W5537,"")</f>
        <v/>
      </c>
      <c r="AA5537" s="55" t="n">
        <f aca="false">MATCH(A5537,DATAS,0)</f>
        <v>2</v>
      </c>
      <c r="AB5537" s="55" t="n">
        <f aca="false">IF(AND(E5537&gt;0,OR(AND(B5537&gt;=1,B5537&lt;=6),B5537=10)),1,0)</f>
        <v>0</v>
      </c>
      <c r="AC5537" s="55" t="n">
        <f aca="false">IF(AND(E5537&gt;0,B5537=10),1,0)</f>
        <v>0</v>
      </c>
      <c r="AD5537" s="55" t="n">
        <f aca="false">IF(AND(C5536=C5537,AA5536=AA5537-1),AB5536,"")</f>
        <v>0</v>
      </c>
      <c r="AE5537" s="55" t="n">
        <f aca="false">IF(AND(C5536=C5537,AA5536=AA5537-1),AC5536,"")</f>
        <v>0</v>
      </c>
      <c r="AF5537" s="55" t="n">
        <f aca="false">IF(AA5537=1,"",IF(AND(AB5537=1,AD5537&lt;&gt;1),1,0))</f>
        <v>0</v>
      </c>
      <c r="AG5537" s="55" t="n">
        <f aca="false">IF(AA5537=1,"",IF(AND(AC5537=1,AE5537&lt;&gt;1),1,0))</f>
        <v>0</v>
      </c>
      <c r="AH5537" s="60" t="str">
        <f aca="false">IF(AND(E5537&gt;0,AA5537&lt;2,NOT(AND(C5538=C5537,AA5538=AA5537+1))),INDEX(DATAS,AA5537+1),"")</f>
        <v/>
      </c>
      <c r="AI5537" s="60" t="str">
        <f aca="false">IF(AND(AC5537=1,AA5537&lt;2),IF(AND(C5538=C5537,AA5538=AA5537+1),IF(AC5538=1,"",INDEX(DATAS,AA5537+1)),INDEX(DATAS,AA5537+1)),"")</f>
        <v/>
      </c>
    </row>
    <row r="5538" customFormat="false" ht="15" hidden="false" customHeight="false" outlineLevel="0" collapsed="false">
      <c r="A5538" s="60" t="n">
        <v>46309</v>
      </c>
      <c r="B5538" s="0" t="n">
        <v>13</v>
      </c>
      <c r="C5538" s="0" t="n">
        <v>7137</v>
      </c>
      <c r="E5538" s="0" t="n">
        <v>0</v>
      </c>
      <c r="F5538" s="55" t="s">
        <v>1396</v>
      </c>
      <c r="I5538" s="55" t="s">
        <v>185</v>
      </c>
      <c r="U5538" s="0" t="n">
        <v>331</v>
      </c>
      <c r="V5538" s="0" t="n">
        <v>0</v>
      </c>
      <c r="X5538" s="55" t="n">
        <f aca="false">IF(I5538="Male",0,1)</f>
        <v>1</v>
      </c>
      <c r="Y5538" s="55" t="n">
        <f aca="false">IF(OR(I5538="DNB",I5538="Dry DNB"),1,0)</f>
        <v>0</v>
      </c>
      <c r="Z5538" s="0" t="str">
        <f aca="false">IF(ISNUMBER(W5538),A5538-W5538,"")</f>
        <v/>
      </c>
      <c r="AA5538" s="55" t="n">
        <f aca="false">MATCH(A5538,DATAS,0)</f>
        <v>1</v>
      </c>
      <c r="AB5538" s="55" t="n">
        <f aca="false">IF(AND(E5538&gt;0,OR(AND(B5538&gt;=1,B5538&lt;=6),B5538=10)),1,0)</f>
        <v>0</v>
      </c>
      <c r="AC5538" s="55" t="n">
        <f aca="false">IF(AND(E5538&gt;0,B5538=10),1,0)</f>
        <v>0</v>
      </c>
      <c r="AD5538" s="0" t="str">
        <f aca="false">IF(AND(C5537=C5538,AA5537=AA5538-1),AB5537,"")</f>
        <v/>
      </c>
      <c r="AE5538" s="0" t="str">
        <f aca="false">IF(AND(C5537=C5538,AA5537=AA5538-1),AC5537,"")</f>
        <v/>
      </c>
      <c r="AF5538" s="0" t="str">
        <f aca="false">IF(AA5538=1,"",IF(AND(AB5538=1,AD5538&lt;&gt;1),1,0))</f>
        <v/>
      </c>
      <c r="AG5538" s="0" t="str">
        <f aca="false">IF(AA5538=1,"",IF(AND(AC5538=1,AE5538&lt;&gt;1),1,0))</f>
        <v/>
      </c>
      <c r="AH5538" s="60" t="str">
        <f aca="false">IF(AND(E5538&gt;0,AA5538&lt;2,NOT(AND(C5539=C5538,AA5539=AA5538+1))),INDEX(DATAS,AA5538+1),"")</f>
        <v/>
      </c>
      <c r="AI5538" s="60" t="str">
        <f aca="false">IF(AND(AC5538=1,AA5538&lt;2),IF(AND(C5539=C5538,AA5539=AA5538+1),IF(AC5539=1,"",INDEX(DATAS,AA5538+1)),INDEX(DATAS,AA5538+1)),"")</f>
        <v/>
      </c>
    </row>
    <row r="5539" customFormat="false" ht="15" hidden="false" customHeight="false" outlineLevel="0" collapsed="false">
      <c r="A5539" s="60" t="n">
        <v>46310</v>
      </c>
      <c r="B5539" s="0" t="n">
        <v>13</v>
      </c>
      <c r="C5539" s="0" t="n">
        <v>7137</v>
      </c>
      <c r="E5539" s="0" t="n">
        <v>0</v>
      </c>
      <c r="F5539" s="55" t="s">
        <v>1396</v>
      </c>
      <c r="I5539" s="55" t="s">
        <v>185</v>
      </c>
      <c r="U5539" s="0" t="n">
        <v>332</v>
      </c>
      <c r="V5539" s="0" t="n">
        <v>0</v>
      </c>
      <c r="X5539" s="55" t="n">
        <f aca="false">IF(I5539="Male",0,1)</f>
        <v>1</v>
      </c>
      <c r="Y5539" s="55" t="n">
        <f aca="false">IF(OR(I5539="DNB",I5539="Dry DNB"),1,0)</f>
        <v>0</v>
      </c>
      <c r="Z5539" s="0" t="str">
        <f aca="false">IF(ISNUMBER(W5539),A5539-W5539,"")</f>
        <v/>
      </c>
      <c r="AA5539" s="55" t="n">
        <f aca="false">MATCH(A5539,DATAS,0)</f>
        <v>2</v>
      </c>
      <c r="AB5539" s="55" t="n">
        <f aca="false">IF(AND(E5539&gt;0,OR(AND(B5539&gt;=1,B5539&lt;=6),B5539=10)),1,0)</f>
        <v>0</v>
      </c>
      <c r="AC5539" s="55" t="n">
        <f aca="false">IF(AND(E5539&gt;0,B5539=10),1,0)</f>
        <v>0</v>
      </c>
      <c r="AD5539" s="55" t="n">
        <f aca="false">IF(AND(C5538=C5539,AA5538=AA5539-1),AB5538,"")</f>
        <v>0</v>
      </c>
      <c r="AE5539" s="55" t="n">
        <f aca="false">IF(AND(C5538=C5539,AA5538=AA5539-1),AC5538,"")</f>
        <v>0</v>
      </c>
      <c r="AF5539" s="55" t="n">
        <f aca="false">IF(AA5539=1,"",IF(AND(AB5539=1,AD5539&lt;&gt;1),1,0))</f>
        <v>0</v>
      </c>
      <c r="AG5539" s="55" t="n">
        <f aca="false">IF(AA5539=1,"",IF(AND(AC5539=1,AE5539&lt;&gt;1),1,0))</f>
        <v>0</v>
      </c>
      <c r="AH5539" s="60" t="str">
        <f aca="false">IF(AND(E5539&gt;0,AA5539&lt;2,NOT(AND(C5540=C5539,AA5540=AA5539+1))),INDEX(DATAS,AA5539+1),"")</f>
        <v/>
      </c>
      <c r="AI5539" s="60" t="str">
        <f aca="false">IF(AND(AC5539=1,AA5539&lt;2),IF(AND(C5540=C5539,AA5540=AA5539+1),IF(AC5540=1,"",INDEX(DATAS,AA5539+1)),INDEX(DATAS,AA5539+1)),"")</f>
        <v/>
      </c>
    </row>
    <row r="5540" customFormat="false" ht="15" hidden="false" customHeight="false" outlineLevel="0" collapsed="false">
      <c r="A5540" s="60" t="n">
        <v>46309</v>
      </c>
      <c r="B5540" s="0" t="n">
        <v>13</v>
      </c>
      <c r="C5540" s="0" t="n">
        <v>7138</v>
      </c>
      <c r="E5540" s="0" t="n">
        <v>0</v>
      </c>
      <c r="F5540" s="55" t="s">
        <v>1396</v>
      </c>
      <c r="I5540" s="55" t="s">
        <v>185</v>
      </c>
      <c r="U5540" s="0" t="n">
        <v>331</v>
      </c>
      <c r="V5540" s="0" t="n">
        <v>0</v>
      </c>
      <c r="X5540" s="55" t="n">
        <f aca="false">IF(I5540="Male",0,1)</f>
        <v>1</v>
      </c>
      <c r="Y5540" s="55" t="n">
        <f aca="false">IF(OR(I5540="DNB",I5540="Dry DNB"),1,0)</f>
        <v>0</v>
      </c>
      <c r="Z5540" s="0" t="str">
        <f aca="false">IF(ISNUMBER(W5540),A5540-W5540,"")</f>
        <v/>
      </c>
      <c r="AA5540" s="55" t="n">
        <f aca="false">MATCH(A5540,DATAS,0)</f>
        <v>1</v>
      </c>
      <c r="AB5540" s="55" t="n">
        <f aca="false">IF(AND(E5540&gt;0,OR(AND(B5540&gt;=1,B5540&lt;=6),B5540=10)),1,0)</f>
        <v>0</v>
      </c>
      <c r="AC5540" s="55" t="n">
        <f aca="false">IF(AND(E5540&gt;0,B5540=10),1,0)</f>
        <v>0</v>
      </c>
      <c r="AD5540" s="0" t="str">
        <f aca="false">IF(AND(C5539=C5540,AA5539=AA5540-1),AB5539,"")</f>
        <v/>
      </c>
      <c r="AE5540" s="0" t="str">
        <f aca="false">IF(AND(C5539=C5540,AA5539=AA5540-1),AC5539,"")</f>
        <v/>
      </c>
      <c r="AF5540" s="0" t="str">
        <f aca="false">IF(AA5540=1,"",IF(AND(AB5540=1,AD5540&lt;&gt;1),1,0))</f>
        <v/>
      </c>
      <c r="AG5540" s="0" t="str">
        <f aca="false">IF(AA5540=1,"",IF(AND(AC5540=1,AE5540&lt;&gt;1),1,0))</f>
        <v/>
      </c>
      <c r="AH5540" s="60" t="str">
        <f aca="false">IF(AND(E5540&gt;0,AA5540&lt;2,NOT(AND(C5541=C5540,AA5541=AA5540+1))),INDEX(DATAS,AA5540+1),"")</f>
        <v/>
      </c>
      <c r="AI5540" s="60" t="str">
        <f aca="false">IF(AND(AC5540=1,AA5540&lt;2),IF(AND(C5541=C5540,AA5541=AA5540+1),IF(AC5541=1,"",INDEX(DATAS,AA5540+1)),INDEX(DATAS,AA5540+1)),"")</f>
        <v/>
      </c>
    </row>
    <row r="5541" customFormat="false" ht="15" hidden="false" customHeight="false" outlineLevel="0" collapsed="false">
      <c r="A5541" s="60" t="n">
        <v>46310</v>
      </c>
      <c r="B5541" s="0" t="n">
        <v>13</v>
      </c>
      <c r="C5541" s="0" t="n">
        <v>7138</v>
      </c>
      <c r="E5541" s="0" t="n">
        <v>0</v>
      </c>
      <c r="F5541" s="55" t="s">
        <v>1396</v>
      </c>
      <c r="I5541" s="55" t="s">
        <v>185</v>
      </c>
      <c r="U5541" s="0" t="n">
        <v>332</v>
      </c>
      <c r="V5541" s="0" t="n">
        <v>0</v>
      </c>
      <c r="X5541" s="55" t="n">
        <f aca="false">IF(I5541="Male",0,1)</f>
        <v>1</v>
      </c>
      <c r="Y5541" s="55" t="n">
        <f aca="false">IF(OR(I5541="DNB",I5541="Dry DNB"),1,0)</f>
        <v>0</v>
      </c>
      <c r="Z5541" s="0" t="str">
        <f aca="false">IF(ISNUMBER(W5541),A5541-W5541,"")</f>
        <v/>
      </c>
      <c r="AA5541" s="55" t="n">
        <f aca="false">MATCH(A5541,DATAS,0)</f>
        <v>2</v>
      </c>
      <c r="AB5541" s="55" t="n">
        <f aca="false">IF(AND(E5541&gt;0,OR(AND(B5541&gt;=1,B5541&lt;=6),B5541=10)),1,0)</f>
        <v>0</v>
      </c>
      <c r="AC5541" s="55" t="n">
        <f aca="false">IF(AND(E5541&gt;0,B5541=10),1,0)</f>
        <v>0</v>
      </c>
      <c r="AD5541" s="55" t="n">
        <f aca="false">IF(AND(C5540=C5541,AA5540=AA5541-1),AB5540,"")</f>
        <v>0</v>
      </c>
      <c r="AE5541" s="55" t="n">
        <f aca="false">IF(AND(C5540=C5541,AA5540=AA5541-1),AC5540,"")</f>
        <v>0</v>
      </c>
      <c r="AF5541" s="55" t="n">
        <f aca="false">IF(AA5541=1,"",IF(AND(AB5541=1,AD5541&lt;&gt;1),1,0))</f>
        <v>0</v>
      </c>
      <c r="AG5541" s="55" t="n">
        <f aca="false">IF(AA5541=1,"",IF(AND(AC5541=1,AE5541&lt;&gt;1),1,0))</f>
        <v>0</v>
      </c>
      <c r="AH5541" s="60" t="str">
        <f aca="false">IF(AND(E5541&gt;0,AA5541&lt;2,NOT(AND(C5542=C5541,AA5542=AA5541+1))),INDEX(DATAS,AA5541+1),"")</f>
        <v/>
      </c>
      <c r="AI5541" s="60" t="str">
        <f aca="false">IF(AND(AC5541=1,AA5541&lt;2),IF(AND(C5542=C5541,AA5542=AA5541+1),IF(AC5542=1,"",INDEX(DATAS,AA5541+1)),INDEX(DATAS,AA5541+1)),"")</f>
        <v/>
      </c>
    </row>
    <row r="5542" customFormat="false" ht="15" hidden="false" customHeight="false" outlineLevel="0" collapsed="false">
      <c r="A5542" s="60" t="n">
        <v>46309</v>
      </c>
      <c r="B5542" s="0" t="n">
        <v>13</v>
      </c>
      <c r="C5542" s="0" t="n">
        <v>7139</v>
      </c>
      <c r="E5542" s="0" t="n">
        <v>0</v>
      </c>
      <c r="F5542" s="55" t="s">
        <v>1396</v>
      </c>
      <c r="I5542" s="55" t="s">
        <v>185</v>
      </c>
      <c r="U5542" s="0" t="n">
        <v>331</v>
      </c>
      <c r="V5542" s="0" t="n">
        <v>0</v>
      </c>
      <c r="X5542" s="55" t="n">
        <f aca="false">IF(I5542="Male",0,1)</f>
        <v>1</v>
      </c>
      <c r="Y5542" s="55" t="n">
        <f aca="false">IF(OR(I5542="DNB",I5542="Dry DNB"),1,0)</f>
        <v>0</v>
      </c>
      <c r="Z5542" s="0" t="str">
        <f aca="false">IF(ISNUMBER(W5542),A5542-W5542,"")</f>
        <v/>
      </c>
      <c r="AA5542" s="55" t="n">
        <f aca="false">MATCH(A5542,DATAS,0)</f>
        <v>1</v>
      </c>
      <c r="AB5542" s="55" t="n">
        <f aca="false">IF(AND(E5542&gt;0,OR(AND(B5542&gt;=1,B5542&lt;=6),B5542=10)),1,0)</f>
        <v>0</v>
      </c>
      <c r="AC5542" s="55" t="n">
        <f aca="false">IF(AND(E5542&gt;0,B5542=10),1,0)</f>
        <v>0</v>
      </c>
      <c r="AD5542" s="0" t="str">
        <f aca="false">IF(AND(C5541=C5542,AA5541=AA5542-1),AB5541,"")</f>
        <v/>
      </c>
      <c r="AE5542" s="0" t="str">
        <f aca="false">IF(AND(C5541=C5542,AA5541=AA5542-1),AC5541,"")</f>
        <v/>
      </c>
      <c r="AF5542" s="0" t="str">
        <f aca="false">IF(AA5542=1,"",IF(AND(AB5542=1,AD5542&lt;&gt;1),1,0))</f>
        <v/>
      </c>
      <c r="AG5542" s="0" t="str">
        <f aca="false">IF(AA5542=1,"",IF(AND(AC5542=1,AE5542&lt;&gt;1),1,0))</f>
        <v/>
      </c>
      <c r="AH5542" s="60" t="str">
        <f aca="false">IF(AND(E5542&gt;0,AA5542&lt;2,NOT(AND(C5543=C5542,AA5543=AA5542+1))),INDEX(DATAS,AA5542+1),"")</f>
        <v/>
      </c>
      <c r="AI5542" s="60" t="str">
        <f aca="false">IF(AND(AC5542=1,AA5542&lt;2),IF(AND(C5543=C5542,AA5543=AA5542+1),IF(AC5543=1,"",INDEX(DATAS,AA5542+1)),INDEX(DATAS,AA5542+1)),"")</f>
        <v/>
      </c>
    </row>
    <row r="5543" customFormat="false" ht="15" hidden="false" customHeight="false" outlineLevel="0" collapsed="false">
      <c r="A5543" s="60" t="n">
        <v>46310</v>
      </c>
      <c r="B5543" s="0" t="n">
        <v>13</v>
      </c>
      <c r="C5543" s="0" t="n">
        <v>7139</v>
      </c>
      <c r="E5543" s="0" t="n">
        <v>0</v>
      </c>
      <c r="F5543" s="55" t="s">
        <v>1396</v>
      </c>
      <c r="I5543" s="55" t="s">
        <v>185</v>
      </c>
      <c r="U5543" s="0" t="n">
        <v>332</v>
      </c>
      <c r="V5543" s="0" t="n">
        <v>0</v>
      </c>
      <c r="X5543" s="55" t="n">
        <f aca="false">IF(I5543="Male",0,1)</f>
        <v>1</v>
      </c>
      <c r="Y5543" s="55" t="n">
        <f aca="false">IF(OR(I5543="DNB",I5543="Dry DNB"),1,0)</f>
        <v>0</v>
      </c>
      <c r="Z5543" s="0" t="str">
        <f aca="false">IF(ISNUMBER(W5543),A5543-W5543,"")</f>
        <v/>
      </c>
      <c r="AA5543" s="55" t="n">
        <f aca="false">MATCH(A5543,DATAS,0)</f>
        <v>2</v>
      </c>
      <c r="AB5543" s="55" t="n">
        <f aca="false">IF(AND(E5543&gt;0,OR(AND(B5543&gt;=1,B5543&lt;=6),B5543=10)),1,0)</f>
        <v>0</v>
      </c>
      <c r="AC5543" s="55" t="n">
        <f aca="false">IF(AND(E5543&gt;0,B5543=10),1,0)</f>
        <v>0</v>
      </c>
      <c r="AD5543" s="55" t="n">
        <f aca="false">IF(AND(C5542=C5543,AA5542=AA5543-1),AB5542,"")</f>
        <v>0</v>
      </c>
      <c r="AE5543" s="55" t="n">
        <f aca="false">IF(AND(C5542=C5543,AA5542=AA5543-1),AC5542,"")</f>
        <v>0</v>
      </c>
      <c r="AF5543" s="55" t="n">
        <f aca="false">IF(AA5543=1,"",IF(AND(AB5543=1,AD5543&lt;&gt;1),1,0))</f>
        <v>0</v>
      </c>
      <c r="AG5543" s="55" t="n">
        <f aca="false">IF(AA5543=1,"",IF(AND(AC5543=1,AE5543&lt;&gt;1),1,0))</f>
        <v>0</v>
      </c>
      <c r="AH5543" s="60" t="str">
        <f aca="false">IF(AND(E5543&gt;0,AA5543&lt;2,NOT(AND(C5544=C5543,AA5544=AA5543+1))),INDEX(DATAS,AA5543+1),"")</f>
        <v/>
      </c>
      <c r="AI5543" s="60" t="str">
        <f aca="false">IF(AND(AC5543=1,AA5543&lt;2),IF(AND(C5544=C5543,AA5544=AA5543+1),IF(AC5544=1,"",INDEX(DATAS,AA5543+1)),INDEX(DATAS,AA5543+1)),"")</f>
        <v/>
      </c>
    </row>
    <row r="5544" customFormat="false" ht="15" hidden="false" customHeight="false" outlineLevel="0" collapsed="false">
      <c r="A5544" s="60" t="n">
        <v>46309</v>
      </c>
      <c r="B5544" s="0" t="n">
        <v>13</v>
      </c>
      <c r="C5544" s="0" t="n">
        <v>7140</v>
      </c>
      <c r="E5544" s="0" t="n">
        <v>0</v>
      </c>
      <c r="F5544" s="55" t="s">
        <v>1396</v>
      </c>
      <c r="I5544" s="55" t="s">
        <v>185</v>
      </c>
      <c r="U5544" s="0" t="n">
        <v>331</v>
      </c>
      <c r="V5544" s="0" t="n">
        <v>0</v>
      </c>
      <c r="X5544" s="55" t="n">
        <f aca="false">IF(I5544="Male",0,1)</f>
        <v>1</v>
      </c>
      <c r="Y5544" s="55" t="n">
        <f aca="false">IF(OR(I5544="DNB",I5544="Dry DNB"),1,0)</f>
        <v>0</v>
      </c>
      <c r="Z5544" s="0" t="str">
        <f aca="false">IF(ISNUMBER(W5544),A5544-W5544,"")</f>
        <v/>
      </c>
      <c r="AA5544" s="55" t="n">
        <f aca="false">MATCH(A5544,DATAS,0)</f>
        <v>1</v>
      </c>
      <c r="AB5544" s="55" t="n">
        <f aca="false">IF(AND(E5544&gt;0,OR(AND(B5544&gt;=1,B5544&lt;=6),B5544=10)),1,0)</f>
        <v>0</v>
      </c>
      <c r="AC5544" s="55" t="n">
        <f aca="false">IF(AND(E5544&gt;0,B5544=10),1,0)</f>
        <v>0</v>
      </c>
      <c r="AD5544" s="0" t="str">
        <f aca="false">IF(AND(C5543=C5544,AA5543=AA5544-1),AB5543,"")</f>
        <v/>
      </c>
      <c r="AE5544" s="0" t="str">
        <f aca="false">IF(AND(C5543=C5544,AA5543=AA5544-1),AC5543,"")</f>
        <v/>
      </c>
      <c r="AF5544" s="0" t="str">
        <f aca="false">IF(AA5544=1,"",IF(AND(AB5544=1,AD5544&lt;&gt;1),1,0))</f>
        <v/>
      </c>
      <c r="AG5544" s="0" t="str">
        <f aca="false">IF(AA5544=1,"",IF(AND(AC5544=1,AE5544&lt;&gt;1),1,0))</f>
        <v/>
      </c>
      <c r="AH5544" s="60" t="str">
        <f aca="false">IF(AND(E5544&gt;0,AA5544&lt;2,NOT(AND(C5545=C5544,AA5545=AA5544+1))),INDEX(DATAS,AA5544+1),"")</f>
        <v/>
      </c>
      <c r="AI5544" s="60" t="str">
        <f aca="false">IF(AND(AC5544=1,AA5544&lt;2),IF(AND(C5545=C5544,AA5545=AA5544+1),IF(AC5545=1,"",INDEX(DATAS,AA5544+1)),INDEX(DATAS,AA5544+1)),"")</f>
        <v/>
      </c>
    </row>
    <row r="5545" customFormat="false" ht="15" hidden="false" customHeight="false" outlineLevel="0" collapsed="false">
      <c r="A5545" s="60" t="n">
        <v>46310</v>
      </c>
      <c r="B5545" s="0" t="n">
        <v>13</v>
      </c>
      <c r="C5545" s="0" t="n">
        <v>7140</v>
      </c>
      <c r="E5545" s="0" t="n">
        <v>0</v>
      </c>
      <c r="F5545" s="55" t="s">
        <v>1396</v>
      </c>
      <c r="I5545" s="55" t="s">
        <v>185</v>
      </c>
      <c r="U5545" s="0" t="n">
        <v>332</v>
      </c>
      <c r="V5545" s="0" t="n">
        <v>0</v>
      </c>
      <c r="X5545" s="55" t="n">
        <f aca="false">IF(I5545="Male",0,1)</f>
        <v>1</v>
      </c>
      <c r="Y5545" s="55" t="n">
        <f aca="false">IF(OR(I5545="DNB",I5545="Dry DNB"),1,0)</f>
        <v>0</v>
      </c>
      <c r="Z5545" s="0" t="str">
        <f aca="false">IF(ISNUMBER(W5545),A5545-W5545,"")</f>
        <v/>
      </c>
      <c r="AA5545" s="55" t="n">
        <f aca="false">MATCH(A5545,DATAS,0)</f>
        <v>2</v>
      </c>
      <c r="AB5545" s="55" t="n">
        <f aca="false">IF(AND(E5545&gt;0,OR(AND(B5545&gt;=1,B5545&lt;=6),B5545=10)),1,0)</f>
        <v>0</v>
      </c>
      <c r="AC5545" s="55" t="n">
        <f aca="false">IF(AND(E5545&gt;0,B5545=10),1,0)</f>
        <v>0</v>
      </c>
      <c r="AD5545" s="55" t="n">
        <f aca="false">IF(AND(C5544=C5545,AA5544=AA5545-1),AB5544,"")</f>
        <v>0</v>
      </c>
      <c r="AE5545" s="55" t="n">
        <f aca="false">IF(AND(C5544=C5545,AA5544=AA5545-1),AC5544,"")</f>
        <v>0</v>
      </c>
      <c r="AF5545" s="55" t="n">
        <f aca="false">IF(AA5545=1,"",IF(AND(AB5545=1,AD5545&lt;&gt;1),1,0))</f>
        <v>0</v>
      </c>
      <c r="AG5545" s="55" t="n">
        <f aca="false">IF(AA5545=1,"",IF(AND(AC5545=1,AE5545&lt;&gt;1),1,0))</f>
        <v>0</v>
      </c>
      <c r="AH5545" s="60" t="str">
        <f aca="false">IF(AND(E5545&gt;0,AA5545&lt;2,NOT(AND(C5546=C5545,AA5546=AA5545+1))),INDEX(DATAS,AA5545+1),"")</f>
        <v/>
      </c>
      <c r="AI5545" s="60" t="str">
        <f aca="false">IF(AND(AC5545=1,AA5545&lt;2),IF(AND(C5546=C5545,AA5546=AA5545+1),IF(AC5546=1,"",INDEX(DATAS,AA5545+1)),INDEX(DATAS,AA5545+1)),"")</f>
        <v/>
      </c>
    </row>
    <row r="5546" customFormat="false" ht="15" hidden="false" customHeight="false" outlineLevel="0" collapsed="false">
      <c r="A5546" s="60" t="n">
        <v>46309</v>
      </c>
      <c r="B5546" s="0" t="n">
        <v>13</v>
      </c>
      <c r="C5546" s="0" t="n">
        <v>7141</v>
      </c>
      <c r="E5546" s="0" t="n">
        <v>0</v>
      </c>
      <c r="F5546" s="55" t="s">
        <v>1396</v>
      </c>
      <c r="I5546" s="55" t="s">
        <v>185</v>
      </c>
      <c r="U5546" s="0" t="n">
        <v>331</v>
      </c>
      <c r="V5546" s="0" t="n">
        <v>0</v>
      </c>
      <c r="X5546" s="55" t="n">
        <f aca="false">IF(I5546="Male",0,1)</f>
        <v>1</v>
      </c>
      <c r="Y5546" s="55" t="n">
        <f aca="false">IF(OR(I5546="DNB",I5546="Dry DNB"),1,0)</f>
        <v>0</v>
      </c>
      <c r="Z5546" s="0" t="str">
        <f aca="false">IF(ISNUMBER(W5546),A5546-W5546,"")</f>
        <v/>
      </c>
      <c r="AA5546" s="55" t="n">
        <f aca="false">MATCH(A5546,DATAS,0)</f>
        <v>1</v>
      </c>
      <c r="AB5546" s="55" t="n">
        <f aca="false">IF(AND(E5546&gt;0,OR(AND(B5546&gt;=1,B5546&lt;=6),B5546=10)),1,0)</f>
        <v>0</v>
      </c>
      <c r="AC5546" s="55" t="n">
        <f aca="false">IF(AND(E5546&gt;0,B5546=10),1,0)</f>
        <v>0</v>
      </c>
      <c r="AD5546" s="0" t="str">
        <f aca="false">IF(AND(C5545=C5546,AA5545=AA5546-1),AB5545,"")</f>
        <v/>
      </c>
      <c r="AE5546" s="0" t="str">
        <f aca="false">IF(AND(C5545=C5546,AA5545=AA5546-1),AC5545,"")</f>
        <v/>
      </c>
      <c r="AF5546" s="0" t="str">
        <f aca="false">IF(AA5546=1,"",IF(AND(AB5546=1,AD5546&lt;&gt;1),1,0))</f>
        <v/>
      </c>
      <c r="AG5546" s="0" t="str">
        <f aca="false">IF(AA5546=1,"",IF(AND(AC5546=1,AE5546&lt;&gt;1),1,0))</f>
        <v/>
      </c>
      <c r="AH5546" s="60" t="str">
        <f aca="false">IF(AND(E5546&gt;0,AA5546&lt;2,NOT(AND(C5547=C5546,AA5547=AA5546+1))),INDEX(DATAS,AA5546+1),"")</f>
        <v/>
      </c>
      <c r="AI5546" s="60" t="str">
        <f aca="false">IF(AND(AC5546=1,AA5546&lt;2),IF(AND(C5547=C5546,AA5547=AA5546+1),IF(AC5547=1,"",INDEX(DATAS,AA5546+1)),INDEX(DATAS,AA5546+1)),"")</f>
        <v/>
      </c>
    </row>
    <row r="5547" customFormat="false" ht="15" hidden="false" customHeight="false" outlineLevel="0" collapsed="false">
      <c r="A5547" s="60" t="n">
        <v>46310</v>
      </c>
      <c r="B5547" s="0" t="n">
        <v>13</v>
      </c>
      <c r="C5547" s="0" t="n">
        <v>7141</v>
      </c>
      <c r="E5547" s="0" t="n">
        <v>0</v>
      </c>
      <c r="F5547" s="55" t="s">
        <v>1396</v>
      </c>
      <c r="I5547" s="55" t="s">
        <v>185</v>
      </c>
      <c r="U5547" s="0" t="n">
        <v>332</v>
      </c>
      <c r="V5547" s="0" t="n">
        <v>0</v>
      </c>
      <c r="X5547" s="55" t="n">
        <f aca="false">IF(I5547="Male",0,1)</f>
        <v>1</v>
      </c>
      <c r="Y5547" s="55" t="n">
        <f aca="false">IF(OR(I5547="DNB",I5547="Dry DNB"),1,0)</f>
        <v>0</v>
      </c>
      <c r="Z5547" s="0" t="str">
        <f aca="false">IF(ISNUMBER(W5547),A5547-W5547,"")</f>
        <v/>
      </c>
      <c r="AA5547" s="55" t="n">
        <f aca="false">MATCH(A5547,DATAS,0)</f>
        <v>2</v>
      </c>
      <c r="AB5547" s="55" t="n">
        <f aca="false">IF(AND(E5547&gt;0,OR(AND(B5547&gt;=1,B5547&lt;=6),B5547=10)),1,0)</f>
        <v>0</v>
      </c>
      <c r="AC5547" s="55" t="n">
        <f aca="false">IF(AND(E5547&gt;0,B5547=10),1,0)</f>
        <v>0</v>
      </c>
      <c r="AD5547" s="55" t="n">
        <f aca="false">IF(AND(C5546=C5547,AA5546=AA5547-1),AB5546,"")</f>
        <v>0</v>
      </c>
      <c r="AE5547" s="55" t="n">
        <f aca="false">IF(AND(C5546=C5547,AA5546=AA5547-1),AC5546,"")</f>
        <v>0</v>
      </c>
      <c r="AF5547" s="55" t="n">
        <f aca="false">IF(AA5547=1,"",IF(AND(AB5547=1,AD5547&lt;&gt;1),1,0))</f>
        <v>0</v>
      </c>
      <c r="AG5547" s="55" t="n">
        <f aca="false">IF(AA5547=1,"",IF(AND(AC5547=1,AE5547&lt;&gt;1),1,0))</f>
        <v>0</v>
      </c>
      <c r="AH5547" s="60" t="str">
        <f aca="false">IF(AND(E5547&gt;0,AA5547&lt;2,NOT(AND(C5548=C5547,AA5548=AA5547+1))),INDEX(DATAS,AA5547+1),"")</f>
        <v/>
      </c>
      <c r="AI5547" s="60" t="str">
        <f aca="false">IF(AND(AC5547=1,AA5547&lt;2),IF(AND(C5548=C5547,AA5548=AA5547+1),IF(AC5548=1,"",INDEX(DATAS,AA5547+1)),INDEX(DATAS,AA5547+1)),"")</f>
        <v/>
      </c>
    </row>
    <row r="5548" customFormat="false" ht="15" hidden="false" customHeight="false" outlineLevel="0" collapsed="false">
      <c r="A5548" s="60" t="n">
        <v>46309</v>
      </c>
      <c r="B5548" s="0" t="n">
        <v>13</v>
      </c>
      <c r="C5548" s="0" t="n">
        <v>7142</v>
      </c>
      <c r="E5548" s="0" t="n">
        <v>0</v>
      </c>
      <c r="F5548" s="55" t="s">
        <v>1397</v>
      </c>
      <c r="I5548" s="55" t="s">
        <v>185</v>
      </c>
      <c r="U5548" s="0" t="n">
        <v>330</v>
      </c>
      <c r="V5548" s="0" t="n">
        <v>0</v>
      </c>
      <c r="X5548" s="55" t="n">
        <f aca="false">IF(I5548="Male",0,1)</f>
        <v>1</v>
      </c>
      <c r="Y5548" s="55" t="n">
        <f aca="false">IF(OR(I5548="DNB",I5548="Dry DNB"),1,0)</f>
        <v>0</v>
      </c>
      <c r="Z5548" s="0" t="str">
        <f aca="false">IF(ISNUMBER(W5548),A5548-W5548,"")</f>
        <v/>
      </c>
      <c r="AA5548" s="55" t="n">
        <f aca="false">MATCH(A5548,DATAS,0)</f>
        <v>1</v>
      </c>
      <c r="AB5548" s="55" t="n">
        <f aca="false">IF(AND(E5548&gt;0,OR(AND(B5548&gt;=1,B5548&lt;=6),B5548=10)),1,0)</f>
        <v>0</v>
      </c>
      <c r="AC5548" s="55" t="n">
        <f aca="false">IF(AND(E5548&gt;0,B5548=10),1,0)</f>
        <v>0</v>
      </c>
      <c r="AD5548" s="0" t="str">
        <f aca="false">IF(AND(C5547=C5548,AA5547=AA5548-1),AB5547,"")</f>
        <v/>
      </c>
      <c r="AE5548" s="0" t="str">
        <f aca="false">IF(AND(C5547=C5548,AA5547=AA5548-1),AC5547,"")</f>
        <v/>
      </c>
      <c r="AF5548" s="0" t="str">
        <f aca="false">IF(AA5548=1,"",IF(AND(AB5548=1,AD5548&lt;&gt;1),1,0))</f>
        <v/>
      </c>
      <c r="AG5548" s="0" t="str">
        <f aca="false">IF(AA5548=1,"",IF(AND(AC5548=1,AE5548&lt;&gt;1),1,0))</f>
        <v/>
      </c>
      <c r="AH5548" s="60" t="str">
        <f aca="false">IF(AND(E5548&gt;0,AA5548&lt;2,NOT(AND(C5549=C5548,AA5549=AA5548+1))),INDEX(DATAS,AA5548+1),"")</f>
        <v/>
      </c>
      <c r="AI5548" s="60" t="str">
        <f aca="false">IF(AND(AC5548=1,AA5548&lt;2),IF(AND(C5549=C5548,AA5549=AA5548+1),IF(AC5549=1,"",INDEX(DATAS,AA5548+1)),INDEX(DATAS,AA5548+1)),"")</f>
        <v/>
      </c>
    </row>
    <row r="5549" customFormat="false" ht="15" hidden="false" customHeight="false" outlineLevel="0" collapsed="false">
      <c r="A5549" s="60" t="n">
        <v>46310</v>
      </c>
      <c r="B5549" s="0" t="n">
        <v>13</v>
      </c>
      <c r="C5549" s="0" t="n">
        <v>7142</v>
      </c>
      <c r="E5549" s="0" t="n">
        <v>0</v>
      </c>
      <c r="F5549" s="55" t="s">
        <v>1397</v>
      </c>
      <c r="I5549" s="55" t="s">
        <v>185</v>
      </c>
      <c r="U5549" s="0" t="n">
        <v>331</v>
      </c>
      <c r="V5549" s="0" t="n">
        <v>0</v>
      </c>
      <c r="X5549" s="55" t="n">
        <f aca="false">IF(I5549="Male",0,1)</f>
        <v>1</v>
      </c>
      <c r="Y5549" s="55" t="n">
        <f aca="false">IF(OR(I5549="DNB",I5549="Dry DNB"),1,0)</f>
        <v>0</v>
      </c>
      <c r="Z5549" s="0" t="str">
        <f aca="false">IF(ISNUMBER(W5549),A5549-W5549,"")</f>
        <v/>
      </c>
      <c r="AA5549" s="55" t="n">
        <f aca="false">MATCH(A5549,DATAS,0)</f>
        <v>2</v>
      </c>
      <c r="AB5549" s="55" t="n">
        <f aca="false">IF(AND(E5549&gt;0,OR(AND(B5549&gt;=1,B5549&lt;=6),B5549=10)),1,0)</f>
        <v>0</v>
      </c>
      <c r="AC5549" s="55" t="n">
        <f aca="false">IF(AND(E5549&gt;0,B5549=10),1,0)</f>
        <v>0</v>
      </c>
      <c r="AD5549" s="55" t="n">
        <f aca="false">IF(AND(C5548=C5549,AA5548=AA5549-1),AB5548,"")</f>
        <v>0</v>
      </c>
      <c r="AE5549" s="55" t="n">
        <f aca="false">IF(AND(C5548=C5549,AA5548=AA5549-1),AC5548,"")</f>
        <v>0</v>
      </c>
      <c r="AF5549" s="55" t="n">
        <f aca="false">IF(AA5549=1,"",IF(AND(AB5549=1,AD5549&lt;&gt;1),1,0))</f>
        <v>0</v>
      </c>
      <c r="AG5549" s="55" t="n">
        <f aca="false">IF(AA5549=1,"",IF(AND(AC5549=1,AE5549&lt;&gt;1),1,0))</f>
        <v>0</v>
      </c>
      <c r="AH5549" s="60" t="str">
        <f aca="false">IF(AND(E5549&gt;0,AA5549&lt;2,NOT(AND(C5550=C5549,AA5550=AA5549+1))),INDEX(DATAS,AA5549+1),"")</f>
        <v/>
      </c>
      <c r="AI5549" s="60" t="str">
        <f aca="false">IF(AND(AC5549=1,AA5549&lt;2),IF(AND(C5550=C5549,AA5550=AA5549+1),IF(AC5550=1,"",INDEX(DATAS,AA5549+1)),INDEX(DATAS,AA5549+1)),"")</f>
        <v/>
      </c>
    </row>
    <row r="5550" customFormat="false" ht="15" hidden="false" customHeight="false" outlineLevel="0" collapsed="false">
      <c r="A5550" s="60" t="n">
        <v>46309</v>
      </c>
      <c r="B5550" s="0" t="n">
        <v>13</v>
      </c>
      <c r="C5550" s="0" t="n">
        <v>7143</v>
      </c>
      <c r="E5550" s="0" t="n">
        <v>0</v>
      </c>
      <c r="F5550" s="55" t="s">
        <v>1397</v>
      </c>
      <c r="I5550" s="55" t="s">
        <v>185</v>
      </c>
      <c r="U5550" s="0" t="n">
        <v>330</v>
      </c>
      <c r="V5550" s="0" t="n">
        <v>0</v>
      </c>
      <c r="X5550" s="55" t="n">
        <f aca="false">IF(I5550="Male",0,1)</f>
        <v>1</v>
      </c>
      <c r="Y5550" s="55" t="n">
        <f aca="false">IF(OR(I5550="DNB",I5550="Dry DNB"),1,0)</f>
        <v>0</v>
      </c>
      <c r="Z5550" s="0" t="str">
        <f aca="false">IF(ISNUMBER(W5550),A5550-W5550,"")</f>
        <v/>
      </c>
      <c r="AA5550" s="55" t="n">
        <f aca="false">MATCH(A5550,DATAS,0)</f>
        <v>1</v>
      </c>
      <c r="AB5550" s="55" t="n">
        <f aca="false">IF(AND(E5550&gt;0,OR(AND(B5550&gt;=1,B5550&lt;=6),B5550=10)),1,0)</f>
        <v>0</v>
      </c>
      <c r="AC5550" s="55" t="n">
        <f aca="false">IF(AND(E5550&gt;0,B5550=10),1,0)</f>
        <v>0</v>
      </c>
      <c r="AD5550" s="0" t="str">
        <f aca="false">IF(AND(C5549=C5550,AA5549=AA5550-1),AB5549,"")</f>
        <v/>
      </c>
      <c r="AE5550" s="0" t="str">
        <f aca="false">IF(AND(C5549=C5550,AA5549=AA5550-1),AC5549,"")</f>
        <v/>
      </c>
      <c r="AF5550" s="0" t="str">
        <f aca="false">IF(AA5550=1,"",IF(AND(AB5550=1,AD5550&lt;&gt;1),1,0))</f>
        <v/>
      </c>
      <c r="AG5550" s="0" t="str">
        <f aca="false">IF(AA5550=1,"",IF(AND(AC5550=1,AE5550&lt;&gt;1),1,0))</f>
        <v/>
      </c>
      <c r="AH5550" s="60" t="str">
        <f aca="false">IF(AND(E5550&gt;0,AA5550&lt;2,NOT(AND(C5551=C5550,AA5551=AA5550+1))),INDEX(DATAS,AA5550+1),"")</f>
        <v/>
      </c>
      <c r="AI5550" s="60" t="str">
        <f aca="false">IF(AND(AC5550=1,AA5550&lt;2),IF(AND(C5551=C5550,AA5551=AA5550+1),IF(AC5551=1,"",INDEX(DATAS,AA5550+1)),INDEX(DATAS,AA5550+1)),"")</f>
        <v/>
      </c>
    </row>
    <row r="5551" customFormat="false" ht="15" hidden="false" customHeight="false" outlineLevel="0" collapsed="false">
      <c r="A5551" s="60" t="n">
        <v>46310</v>
      </c>
      <c r="B5551" s="0" t="n">
        <v>13</v>
      </c>
      <c r="C5551" s="0" t="n">
        <v>7143</v>
      </c>
      <c r="E5551" s="0" t="n">
        <v>0</v>
      </c>
      <c r="F5551" s="55" t="s">
        <v>1397</v>
      </c>
      <c r="I5551" s="55" t="s">
        <v>185</v>
      </c>
      <c r="U5551" s="0" t="n">
        <v>331</v>
      </c>
      <c r="V5551" s="0" t="n">
        <v>0</v>
      </c>
      <c r="X5551" s="55" t="n">
        <f aca="false">IF(I5551="Male",0,1)</f>
        <v>1</v>
      </c>
      <c r="Y5551" s="55" t="n">
        <f aca="false">IF(OR(I5551="DNB",I5551="Dry DNB"),1,0)</f>
        <v>0</v>
      </c>
      <c r="Z5551" s="0" t="str">
        <f aca="false">IF(ISNUMBER(W5551),A5551-W5551,"")</f>
        <v/>
      </c>
      <c r="AA5551" s="55" t="n">
        <f aca="false">MATCH(A5551,DATAS,0)</f>
        <v>2</v>
      </c>
      <c r="AB5551" s="55" t="n">
        <f aca="false">IF(AND(E5551&gt;0,OR(AND(B5551&gt;=1,B5551&lt;=6),B5551=10)),1,0)</f>
        <v>0</v>
      </c>
      <c r="AC5551" s="55" t="n">
        <f aca="false">IF(AND(E5551&gt;0,B5551=10),1,0)</f>
        <v>0</v>
      </c>
      <c r="AD5551" s="55" t="n">
        <f aca="false">IF(AND(C5550=C5551,AA5550=AA5551-1),AB5550,"")</f>
        <v>0</v>
      </c>
      <c r="AE5551" s="55" t="n">
        <f aca="false">IF(AND(C5550=C5551,AA5550=AA5551-1),AC5550,"")</f>
        <v>0</v>
      </c>
      <c r="AF5551" s="55" t="n">
        <f aca="false">IF(AA5551=1,"",IF(AND(AB5551=1,AD5551&lt;&gt;1),1,0))</f>
        <v>0</v>
      </c>
      <c r="AG5551" s="55" t="n">
        <f aca="false">IF(AA5551=1,"",IF(AND(AC5551=1,AE5551&lt;&gt;1),1,0))</f>
        <v>0</v>
      </c>
      <c r="AH5551" s="60" t="str">
        <f aca="false">IF(AND(E5551&gt;0,AA5551&lt;2,NOT(AND(C5552=C5551,AA5552=AA5551+1))),INDEX(DATAS,AA5551+1),"")</f>
        <v/>
      </c>
      <c r="AI5551" s="60" t="str">
        <f aca="false">IF(AND(AC5551=1,AA5551&lt;2),IF(AND(C5552=C5551,AA5552=AA5551+1),IF(AC5552=1,"",INDEX(DATAS,AA5551+1)),INDEX(DATAS,AA5551+1)),"")</f>
        <v/>
      </c>
    </row>
    <row r="5552" customFormat="false" ht="15" hidden="false" customHeight="false" outlineLevel="0" collapsed="false">
      <c r="A5552" s="60" t="n">
        <v>46309</v>
      </c>
      <c r="B5552" s="0" t="n">
        <v>13</v>
      </c>
      <c r="C5552" s="0" t="n">
        <v>7144</v>
      </c>
      <c r="E5552" s="0" t="n">
        <v>0</v>
      </c>
      <c r="F5552" s="55" t="s">
        <v>1397</v>
      </c>
      <c r="I5552" s="55" t="s">
        <v>185</v>
      </c>
      <c r="U5552" s="0" t="n">
        <v>330</v>
      </c>
      <c r="V5552" s="0" t="n">
        <v>0</v>
      </c>
      <c r="X5552" s="55" t="n">
        <f aca="false">IF(I5552="Male",0,1)</f>
        <v>1</v>
      </c>
      <c r="Y5552" s="55" t="n">
        <f aca="false">IF(OR(I5552="DNB",I5552="Dry DNB"),1,0)</f>
        <v>0</v>
      </c>
      <c r="Z5552" s="0" t="str">
        <f aca="false">IF(ISNUMBER(W5552),A5552-W5552,"")</f>
        <v/>
      </c>
      <c r="AA5552" s="55" t="n">
        <f aca="false">MATCH(A5552,DATAS,0)</f>
        <v>1</v>
      </c>
      <c r="AB5552" s="55" t="n">
        <f aca="false">IF(AND(E5552&gt;0,OR(AND(B5552&gt;=1,B5552&lt;=6),B5552=10)),1,0)</f>
        <v>0</v>
      </c>
      <c r="AC5552" s="55" t="n">
        <f aca="false">IF(AND(E5552&gt;0,B5552=10),1,0)</f>
        <v>0</v>
      </c>
      <c r="AD5552" s="0" t="str">
        <f aca="false">IF(AND(C5551=C5552,AA5551=AA5552-1),AB5551,"")</f>
        <v/>
      </c>
      <c r="AE5552" s="0" t="str">
        <f aca="false">IF(AND(C5551=C5552,AA5551=AA5552-1),AC5551,"")</f>
        <v/>
      </c>
      <c r="AF5552" s="0" t="str">
        <f aca="false">IF(AA5552=1,"",IF(AND(AB5552=1,AD5552&lt;&gt;1),1,0))</f>
        <v/>
      </c>
      <c r="AG5552" s="0" t="str">
        <f aca="false">IF(AA5552=1,"",IF(AND(AC5552=1,AE5552&lt;&gt;1),1,0))</f>
        <v/>
      </c>
      <c r="AH5552" s="60" t="str">
        <f aca="false">IF(AND(E5552&gt;0,AA5552&lt;2,NOT(AND(C5553=C5552,AA5553=AA5552+1))),INDEX(DATAS,AA5552+1),"")</f>
        <v/>
      </c>
      <c r="AI5552" s="60" t="str">
        <f aca="false">IF(AND(AC5552=1,AA5552&lt;2),IF(AND(C5553=C5552,AA5553=AA5552+1),IF(AC5553=1,"",INDEX(DATAS,AA5552+1)),INDEX(DATAS,AA5552+1)),"")</f>
        <v/>
      </c>
    </row>
    <row r="5553" customFormat="false" ht="15" hidden="false" customHeight="false" outlineLevel="0" collapsed="false">
      <c r="A5553" s="60" t="n">
        <v>46310</v>
      </c>
      <c r="B5553" s="0" t="n">
        <v>13</v>
      </c>
      <c r="C5553" s="0" t="n">
        <v>7144</v>
      </c>
      <c r="E5553" s="0" t="n">
        <v>0</v>
      </c>
      <c r="F5553" s="55" t="s">
        <v>1397</v>
      </c>
      <c r="I5553" s="55" t="s">
        <v>185</v>
      </c>
      <c r="U5553" s="0" t="n">
        <v>331</v>
      </c>
      <c r="V5553" s="0" t="n">
        <v>0</v>
      </c>
      <c r="X5553" s="55" t="n">
        <f aca="false">IF(I5553="Male",0,1)</f>
        <v>1</v>
      </c>
      <c r="Y5553" s="55" t="n">
        <f aca="false">IF(OR(I5553="DNB",I5553="Dry DNB"),1,0)</f>
        <v>0</v>
      </c>
      <c r="Z5553" s="0" t="str">
        <f aca="false">IF(ISNUMBER(W5553),A5553-W5553,"")</f>
        <v/>
      </c>
      <c r="AA5553" s="55" t="n">
        <f aca="false">MATCH(A5553,DATAS,0)</f>
        <v>2</v>
      </c>
      <c r="AB5553" s="55" t="n">
        <f aca="false">IF(AND(E5553&gt;0,OR(AND(B5553&gt;=1,B5553&lt;=6),B5553=10)),1,0)</f>
        <v>0</v>
      </c>
      <c r="AC5553" s="55" t="n">
        <f aca="false">IF(AND(E5553&gt;0,B5553=10),1,0)</f>
        <v>0</v>
      </c>
      <c r="AD5553" s="55" t="n">
        <f aca="false">IF(AND(C5552=C5553,AA5552=AA5553-1),AB5552,"")</f>
        <v>0</v>
      </c>
      <c r="AE5553" s="55" t="n">
        <f aca="false">IF(AND(C5552=C5553,AA5552=AA5553-1),AC5552,"")</f>
        <v>0</v>
      </c>
      <c r="AF5553" s="55" t="n">
        <f aca="false">IF(AA5553=1,"",IF(AND(AB5553=1,AD5553&lt;&gt;1),1,0))</f>
        <v>0</v>
      </c>
      <c r="AG5553" s="55" t="n">
        <f aca="false">IF(AA5553=1,"",IF(AND(AC5553=1,AE5553&lt;&gt;1),1,0))</f>
        <v>0</v>
      </c>
      <c r="AH5553" s="60" t="str">
        <f aca="false">IF(AND(E5553&gt;0,AA5553&lt;2,NOT(AND(C5554=C5553,AA5554=AA5553+1))),INDEX(DATAS,AA5553+1),"")</f>
        <v/>
      </c>
      <c r="AI5553" s="60" t="str">
        <f aca="false">IF(AND(AC5553=1,AA5553&lt;2),IF(AND(C5554=C5553,AA5554=AA5553+1),IF(AC5554=1,"",INDEX(DATAS,AA5553+1)),INDEX(DATAS,AA5553+1)),"")</f>
        <v/>
      </c>
    </row>
    <row r="5554" customFormat="false" ht="15" hidden="false" customHeight="false" outlineLevel="0" collapsed="false">
      <c r="A5554" s="60" t="n">
        <v>46309</v>
      </c>
      <c r="B5554" s="0" t="n">
        <v>13</v>
      </c>
      <c r="C5554" s="0" t="n">
        <v>7146</v>
      </c>
      <c r="E5554" s="0" t="n">
        <v>0</v>
      </c>
      <c r="F5554" s="55" t="s">
        <v>1398</v>
      </c>
      <c r="I5554" s="55" t="s">
        <v>185</v>
      </c>
      <c r="U5554" s="0" t="n">
        <v>329</v>
      </c>
      <c r="V5554" s="0" t="n">
        <v>0</v>
      </c>
      <c r="X5554" s="55" t="n">
        <f aca="false">IF(I5554="Male",0,1)</f>
        <v>1</v>
      </c>
      <c r="Y5554" s="55" t="n">
        <f aca="false">IF(OR(I5554="DNB",I5554="Dry DNB"),1,0)</f>
        <v>0</v>
      </c>
      <c r="Z5554" s="0" t="str">
        <f aca="false">IF(ISNUMBER(W5554),A5554-W5554,"")</f>
        <v/>
      </c>
      <c r="AA5554" s="55" t="n">
        <f aca="false">MATCH(A5554,DATAS,0)</f>
        <v>1</v>
      </c>
      <c r="AB5554" s="55" t="n">
        <f aca="false">IF(AND(E5554&gt;0,OR(AND(B5554&gt;=1,B5554&lt;=6),B5554=10)),1,0)</f>
        <v>0</v>
      </c>
      <c r="AC5554" s="55" t="n">
        <f aca="false">IF(AND(E5554&gt;0,B5554=10),1,0)</f>
        <v>0</v>
      </c>
      <c r="AD5554" s="0" t="str">
        <f aca="false">IF(AND(C5553=C5554,AA5553=AA5554-1),AB5553,"")</f>
        <v/>
      </c>
      <c r="AE5554" s="0" t="str">
        <f aca="false">IF(AND(C5553=C5554,AA5553=AA5554-1),AC5553,"")</f>
        <v/>
      </c>
      <c r="AF5554" s="0" t="str">
        <f aca="false">IF(AA5554=1,"",IF(AND(AB5554=1,AD5554&lt;&gt;1),1,0))</f>
        <v/>
      </c>
      <c r="AG5554" s="0" t="str">
        <f aca="false">IF(AA5554=1,"",IF(AND(AC5554=1,AE5554&lt;&gt;1),1,0))</f>
        <v/>
      </c>
      <c r="AH5554" s="60" t="str">
        <f aca="false">IF(AND(E5554&gt;0,AA5554&lt;2,NOT(AND(C5555=C5554,AA5555=AA5554+1))),INDEX(DATAS,AA5554+1),"")</f>
        <v/>
      </c>
      <c r="AI5554" s="60" t="str">
        <f aca="false">IF(AND(AC5554=1,AA5554&lt;2),IF(AND(C5555=C5554,AA5555=AA5554+1),IF(AC5555=1,"",INDEX(DATAS,AA5554+1)),INDEX(DATAS,AA5554+1)),"")</f>
        <v/>
      </c>
    </row>
    <row r="5555" customFormat="false" ht="15" hidden="false" customHeight="false" outlineLevel="0" collapsed="false">
      <c r="A5555" s="60" t="n">
        <v>46310</v>
      </c>
      <c r="B5555" s="0" t="n">
        <v>13</v>
      </c>
      <c r="C5555" s="0" t="n">
        <v>7146</v>
      </c>
      <c r="E5555" s="0" t="n">
        <v>0</v>
      </c>
      <c r="F5555" s="55" t="s">
        <v>1398</v>
      </c>
      <c r="I5555" s="55" t="s">
        <v>185</v>
      </c>
      <c r="U5555" s="0" t="n">
        <v>330</v>
      </c>
      <c r="V5555" s="0" t="n">
        <v>0</v>
      </c>
      <c r="X5555" s="55" t="n">
        <f aca="false">IF(I5555="Male",0,1)</f>
        <v>1</v>
      </c>
      <c r="Y5555" s="55" t="n">
        <f aca="false">IF(OR(I5555="DNB",I5555="Dry DNB"),1,0)</f>
        <v>0</v>
      </c>
      <c r="Z5555" s="0" t="str">
        <f aca="false">IF(ISNUMBER(W5555),A5555-W5555,"")</f>
        <v/>
      </c>
      <c r="AA5555" s="55" t="n">
        <f aca="false">MATCH(A5555,DATAS,0)</f>
        <v>2</v>
      </c>
      <c r="AB5555" s="55" t="n">
        <f aca="false">IF(AND(E5555&gt;0,OR(AND(B5555&gt;=1,B5555&lt;=6),B5555=10)),1,0)</f>
        <v>0</v>
      </c>
      <c r="AC5555" s="55" t="n">
        <f aca="false">IF(AND(E5555&gt;0,B5555=10),1,0)</f>
        <v>0</v>
      </c>
      <c r="AD5555" s="55" t="n">
        <f aca="false">IF(AND(C5554=C5555,AA5554=AA5555-1),AB5554,"")</f>
        <v>0</v>
      </c>
      <c r="AE5555" s="55" t="n">
        <f aca="false">IF(AND(C5554=C5555,AA5554=AA5555-1),AC5554,"")</f>
        <v>0</v>
      </c>
      <c r="AF5555" s="55" t="n">
        <f aca="false">IF(AA5555=1,"",IF(AND(AB5555=1,AD5555&lt;&gt;1),1,0))</f>
        <v>0</v>
      </c>
      <c r="AG5555" s="55" t="n">
        <f aca="false">IF(AA5555=1,"",IF(AND(AC5555=1,AE5555&lt;&gt;1),1,0))</f>
        <v>0</v>
      </c>
      <c r="AH5555" s="60" t="str">
        <f aca="false">IF(AND(E5555&gt;0,AA5555&lt;2,NOT(AND(C5556=C5555,AA5556=AA5555+1))),INDEX(DATAS,AA5555+1),"")</f>
        <v/>
      </c>
      <c r="AI5555" s="60" t="str">
        <f aca="false">IF(AND(AC5555=1,AA5555&lt;2),IF(AND(C5556=C5555,AA5556=AA5555+1),IF(AC5556=1,"",INDEX(DATAS,AA5555+1)),INDEX(DATAS,AA5555+1)),"")</f>
        <v/>
      </c>
    </row>
    <row r="5556" customFormat="false" ht="15" hidden="false" customHeight="false" outlineLevel="0" collapsed="false">
      <c r="A5556" s="60" t="n">
        <v>46309</v>
      </c>
      <c r="B5556" s="0" t="n">
        <v>13</v>
      </c>
      <c r="C5556" s="0" t="n">
        <v>7147</v>
      </c>
      <c r="E5556" s="0" t="n">
        <v>0</v>
      </c>
      <c r="F5556" s="55" t="s">
        <v>1398</v>
      </c>
      <c r="I5556" s="55" t="s">
        <v>185</v>
      </c>
      <c r="U5556" s="0" t="n">
        <v>329</v>
      </c>
      <c r="V5556" s="0" t="n">
        <v>0</v>
      </c>
      <c r="X5556" s="55" t="n">
        <f aca="false">IF(I5556="Male",0,1)</f>
        <v>1</v>
      </c>
      <c r="Y5556" s="55" t="n">
        <f aca="false">IF(OR(I5556="DNB",I5556="Dry DNB"),1,0)</f>
        <v>0</v>
      </c>
      <c r="Z5556" s="0" t="str">
        <f aca="false">IF(ISNUMBER(W5556),A5556-W5556,"")</f>
        <v/>
      </c>
      <c r="AA5556" s="55" t="n">
        <f aca="false">MATCH(A5556,DATAS,0)</f>
        <v>1</v>
      </c>
      <c r="AB5556" s="55" t="n">
        <f aca="false">IF(AND(E5556&gt;0,OR(AND(B5556&gt;=1,B5556&lt;=6),B5556=10)),1,0)</f>
        <v>0</v>
      </c>
      <c r="AC5556" s="55" t="n">
        <f aca="false">IF(AND(E5556&gt;0,B5556=10),1,0)</f>
        <v>0</v>
      </c>
      <c r="AD5556" s="0" t="str">
        <f aca="false">IF(AND(C5555=C5556,AA5555=AA5556-1),AB5555,"")</f>
        <v/>
      </c>
      <c r="AE5556" s="0" t="str">
        <f aca="false">IF(AND(C5555=C5556,AA5555=AA5556-1),AC5555,"")</f>
        <v/>
      </c>
      <c r="AF5556" s="0" t="str">
        <f aca="false">IF(AA5556=1,"",IF(AND(AB5556=1,AD5556&lt;&gt;1),1,0))</f>
        <v/>
      </c>
      <c r="AG5556" s="0" t="str">
        <f aca="false">IF(AA5556=1,"",IF(AND(AC5556=1,AE5556&lt;&gt;1),1,0))</f>
        <v/>
      </c>
      <c r="AH5556" s="60" t="str">
        <f aca="false">IF(AND(E5556&gt;0,AA5556&lt;2,NOT(AND(C5557=C5556,AA5557=AA5556+1))),INDEX(DATAS,AA5556+1),"")</f>
        <v/>
      </c>
      <c r="AI5556" s="60" t="str">
        <f aca="false">IF(AND(AC5556=1,AA5556&lt;2),IF(AND(C5557=C5556,AA5557=AA5556+1),IF(AC5557=1,"",INDEX(DATAS,AA5556+1)),INDEX(DATAS,AA5556+1)),"")</f>
        <v/>
      </c>
    </row>
    <row r="5557" customFormat="false" ht="15" hidden="false" customHeight="false" outlineLevel="0" collapsed="false">
      <c r="A5557" s="60" t="n">
        <v>46310</v>
      </c>
      <c r="B5557" s="0" t="n">
        <v>13</v>
      </c>
      <c r="C5557" s="0" t="n">
        <v>7147</v>
      </c>
      <c r="E5557" s="0" t="n">
        <v>0</v>
      </c>
      <c r="F5557" s="55" t="s">
        <v>1398</v>
      </c>
      <c r="I5557" s="55" t="s">
        <v>185</v>
      </c>
      <c r="U5557" s="0" t="n">
        <v>330</v>
      </c>
      <c r="V5557" s="0" t="n">
        <v>0</v>
      </c>
      <c r="X5557" s="55" t="n">
        <f aca="false">IF(I5557="Male",0,1)</f>
        <v>1</v>
      </c>
      <c r="Y5557" s="55" t="n">
        <f aca="false">IF(OR(I5557="DNB",I5557="Dry DNB"),1,0)</f>
        <v>0</v>
      </c>
      <c r="Z5557" s="0" t="str">
        <f aca="false">IF(ISNUMBER(W5557),A5557-W5557,"")</f>
        <v/>
      </c>
      <c r="AA5557" s="55" t="n">
        <f aca="false">MATCH(A5557,DATAS,0)</f>
        <v>2</v>
      </c>
      <c r="AB5557" s="55" t="n">
        <f aca="false">IF(AND(E5557&gt;0,OR(AND(B5557&gt;=1,B5557&lt;=6),B5557=10)),1,0)</f>
        <v>0</v>
      </c>
      <c r="AC5557" s="55" t="n">
        <f aca="false">IF(AND(E5557&gt;0,B5557=10),1,0)</f>
        <v>0</v>
      </c>
      <c r="AD5557" s="55" t="n">
        <f aca="false">IF(AND(C5556=C5557,AA5556=AA5557-1),AB5556,"")</f>
        <v>0</v>
      </c>
      <c r="AE5557" s="55" t="n">
        <f aca="false">IF(AND(C5556=C5557,AA5556=AA5557-1),AC5556,"")</f>
        <v>0</v>
      </c>
      <c r="AF5557" s="55" t="n">
        <f aca="false">IF(AA5557=1,"",IF(AND(AB5557=1,AD5557&lt;&gt;1),1,0))</f>
        <v>0</v>
      </c>
      <c r="AG5557" s="55" t="n">
        <f aca="false">IF(AA5557=1,"",IF(AND(AC5557=1,AE5557&lt;&gt;1),1,0))</f>
        <v>0</v>
      </c>
      <c r="AH5557" s="60" t="str">
        <f aca="false">IF(AND(E5557&gt;0,AA5557&lt;2,NOT(AND(C5558=C5557,AA5558=AA5557+1))),INDEX(DATAS,AA5557+1),"")</f>
        <v/>
      </c>
      <c r="AI5557" s="60" t="str">
        <f aca="false">IF(AND(AC5557=1,AA5557&lt;2),IF(AND(C5558=C5557,AA5558=AA5557+1),IF(AC5558=1,"",INDEX(DATAS,AA5557+1)),INDEX(DATAS,AA5557+1)),"")</f>
        <v/>
      </c>
    </row>
    <row r="5558" customFormat="false" ht="15" hidden="false" customHeight="false" outlineLevel="0" collapsed="false">
      <c r="A5558" s="60" t="n">
        <v>46309</v>
      </c>
      <c r="B5558" s="0" t="n">
        <v>13</v>
      </c>
      <c r="C5558" s="0" t="n">
        <v>7148</v>
      </c>
      <c r="E5558" s="0" t="n">
        <v>0</v>
      </c>
      <c r="F5558" s="55" t="s">
        <v>1398</v>
      </c>
      <c r="I5558" s="55" t="s">
        <v>185</v>
      </c>
      <c r="U5558" s="0" t="n">
        <v>329</v>
      </c>
      <c r="V5558" s="0" t="n">
        <v>0</v>
      </c>
      <c r="X5558" s="55" t="n">
        <f aca="false">IF(I5558="Male",0,1)</f>
        <v>1</v>
      </c>
      <c r="Y5558" s="55" t="n">
        <f aca="false">IF(OR(I5558="DNB",I5558="Dry DNB"),1,0)</f>
        <v>0</v>
      </c>
      <c r="Z5558" s="0" t="str">
        <f aca="false">IF(ISNUMBER(W5558),A5558-W5558,"")</f>
        <v/>
      </c>
      <c r="AA5558" s="55" t="n">
        <f aca="false">MATCH(A5558,DATAS,0)</f>
        <v>1</v>
      </c>
      <c r="AB5558" s="55" t="n">
        <f aca="false">IF(AND(E5558&gt;0,OR(AND(B5558&gt;=1,B5558&lt;=6),B5558=10)),1,0)</f>
        <v>0</v>
      </c>
      <c r="AC5558" s="55" t="n">
        <f aca="false">IF(AND(E5558&gt;0,B5558=10),1,0)</f>
        <v>0</v>
      </c>
      <c r="AD5558" s="0" t="str">
        <f aca="false">IF(AND(C5557=C5558,AA5557=AA5558-1),AB5557,"")</f>
        <v/>
      </c>
      <c r="AE5558" s="0" t="str">
        <f aca="false">IF(AND(C5557=C5558,AA5557=AA5558-1),AC5557,"")</f>
        <v/>
      </c>
      <c r="AF5558" s="0" t="str">
        <f aca="false">IF(AA5558=1,"",IF(AND(AB5558=1,AD5558&lt;&gt;1),1,0))</f>
        <v/>
      </c>
      <c r="AG5558" s="0" t="str">
        <f aca="false">IF(AA5558=1,"",IF(AND(AC5558=1,AE5558&lt;&gt;1),1,0))</f>
        <v/>
      </c>
      <c r="AH5558" s="60" t="str">
        <f aca="false">IF(AND(E5558&gt;0,AA5558&lt;2,NOT(AND(C5559=C5558,AA5559=AA5558+1))),INDEX(DATAS,AA5558+1),"")</f>
        <v/>
      </c>
      <c r="AI5558" s="60" t="str">
        <f aca="false">IF(AND(AC5558=1,AA5558&lt;2),IF(AND(C5559=C5558,AA5559=AA5558+1),IF(AC5559=1,"",INDEX(DATAS,AA5558+1)),INDEX(DATAS,AA5558+1)),"")</f>
        <v/>
      </c>
    </row>
    <row r="5559" customFormat="false" ht="15" hidden="false" customHeight="false" outlineLevel="0" collapsed="false">
      <c r="A5559" s="60" t="n">
        <v>46310</v>
      </c>
      <c r="B5559" s="0" t="n">
        <v>13</v>
      </c>
      <c r="C5559" s="0" t="n">
        <v>7148</v>
      </c>
      <c r="E5559" s="0" t="n">
        <v>0</v>
      </c>
      <c r="F5559" s="55" t="s">
        <v>1398</v>
      </c>
      <c r="I5559" s="55" t="s">
        <v>185</v>
      </c>
      <c r="U5559" s="0" t="n">
        <v>330</v>
      </c>
      <c r="V5559" s="0" t="n">
        <v>0</v>
      </c>
      <c r="X5559" s="55" t="n">
        <f aca="false">IF(I5559="Male",0,1)</f>
        <v>1</v>
      </c>
      <c r="Y5559" s="55" t="n">
        <f aca="false">IF(OR(I5559="DNB",I5559="Dry DNB"),1,0)</f>
        <v>0</v>
      </c>
      <c r="Z5559" s="0" t="str">
        <f aca="false">IF(ISNUMBER(W5559),A5559-W5559,"")</f>
        <v/>
      </c>
      <c r="AA5559" s="55" t="n">
        <f aca="false">MATCH(A5559,DATAS,0)</f>
        <v>2</v>
      </c>
      <c r="AB5559" s="55" t="n">
        <f aca="false">IF(AND(E5559&gt;0,OR(AND(B5559&gt;=1,B5559&lt;=6),B5559=10)),1,0)</f>
        <v>0</v>
      </c>
      <c r="AC5559" s="55" t="n">
        <f aca="false">IF(AND(E5559&gt;0,B5559=10),1,0)</f>
        <v>0</v>
      </c>
      <c r="AD5559" s="55" t="n">
        <f aca="false">IF(AND(C5558=C5559,AA5558=AA5559-1),AB5558,"")</f>
        <v>0</v>
      </c>
      <c r="AE5559" s="55" t="n">
        <f aca="false">IF(AND(C5558=C5559,AA5558=AA5559-1),AC5558,"")</f>
        <v>0</v>
      </c>
      <c r="AF5559" s="55" t="n">
        <f aca="false">IF(AA5559=1,"",IF(AND(AB5559=1,AD5559&lt;&gt;1),1,0))</f>
        <v>0</v>
      </c>
      <c r="AG5559" s="55" t="n">
        <f aca="false">IF(AA5559=1,"",IF(AND(AC5559=1,AE5559&lt;&gt;1),1,0))</f>
        <v>0</v>
      </c>
      <c r="AH5559" s="60" t="str">
        <f aca="false">IF(AND(E5559&gt;0,AA5559&lt;2,NOT(AND(C5560=C5559,AA5560=AA5559+1))),INDEX(DATAS,AA5559+1),"")</f>
        <v/>
      </c>
      <c r="AI5559" s="60" t="str">
        <f aca="false">IF(AND(AC5559=1,AA5559&lt;2),IF(AND(C5560=C5559,AA5560=AA5559+1),IF(AC5560=1,"",INDEX(DATAS,AA5559+1)),INDEX(DATAS,AA5559+1)),"")</f>
        <v/>
      </c>
    </row>
    <row r="5560" customFormat="false" ht="15" hidden="false" customHeight="false" outlineLevel="0" collapsed="false">
      <c r="A5560" s="60" t="n">
        <v>46309</v>
      </c>
      <c r="B5560" s="0" t="n">
        <v>13</v>
      </c>
      <c r="C5560" s="0" t="n">
        <v>7150</v>
      </c>
      <c r="E5560" s="0" t="n">
        <v>0</v>
      </c>
      <c r="F5560" s="55" t="s">
        <v>1398</v>
      </c>
      <c r="I5560" s="55" t="s">
        <v>185</v>
      </c>
      <c r="U5560" s="0" t="n">
        <v>329</v>
      </c>
      <c r="V5560" s="0" t="n">
        <v>0</v>
      </c>
      <c r="X5560" s="55" t="n">
        <f aca="false">IF(I5560="Male",0,1)</f>
        <v>1</v>
      </c>
      <c r="Y5560" s="55" t="n">
        <f aca="false">IF(OR(I5560="DNB",I5560="Dry DNB"),1,0)</f>
        <v>0</v>
      </c>
      <c r="Z5560" s="0" t="str">
        <f aca="false">IF(ISNUMBER(W5560),A5560-W5560,"")</f>
        <v/>
      </c>
      <c r="AA5560" s="55" t="n">
        <f aca="false">MATCH(A5560,DATAS,0)</f>
        <v>1</v>
      </c>
      <c r="AB5560" s="55" t="n">
        <f aca="false">IF(AND(E5560&gt;0,OR(AND(B5560&gt;=1,B5560&lt;=6),B5560=10)),1,0)</f>
        <v>0</v>
      </c>
      <c r="AC5560" s="55" t="n">
        <f aca="false">IF(AND(E5560&gt;0,B5560=10),1,0)</f>
        <v>0</v>
      </c>
      <c r="AD5560" s="0" t="str">
        <f aca="false">IF(AND(C5559=C5560,AA5559=AA5560-1),AB5559,"")</f>
        <v/>
      </c>
      <c r="AE5560" s="0" t="str">
        <f aca="false">IF(AND(C5559=C5560,AA5559=AA5560-1),AC5559,"")</f>
        <v/>
      </c>
      <c r="AF5560" s="0" t="str">
        <f aca="false">IF(AA5560=1,"",IF(AND(AB5560=1,AD5560&lt;&gt;1),1,0))</f>
        <v/>
      </c>
      <c r="AG5560" s="0" t="str">
        <f aca="false">IF(AA5560=1,"",IF(AND(AC5560=1,AE5560&lt;&gt;1),1,0))</f>
        <v/>
      </c>
      <c r="AH5560" s="60" t="str">
        <f aca="false">IF(AND(E5560&gt;0,AA5560&lt;2,NOT(AND(C5561=C5560,AA5561=AA5560+1))),INDEX(DATAS,AA5560+1),"")</f>
        <v/>
      </c>
      <c r="AI5560" s="60" t="str">
        <f aca="false">IF(AND(AC5560=1,AA5560&lt;2),IF(AND(C5561=C5560,AA5561=AA5560+1),IF(AC5561=1,"",INDEX(DATAS,AA5560+1)),INDEX(DATAS,AA5560+1)),"")</f>
        <v/>
      </c>
    </row>
    <row r="5561" customFormat="false" ht="15" hidden="false" customHeight="false" outlineLevel="0" collapsed="false">
      <c r="A5561" s="60" t="n">
        <v>46310</v>
      </c>
      <c r="B5561" s="0" t="n">
        <v>13</v>
      </c>
      <c r="C5561" s="0" t="n">
        <v>7150</v>
      </c>
      <c r="E5561" s="0" t="n">
        <v>0</v>
      </c>
      <c r="F5561" s="55" t="s">
        <v>1398</v>
      </c>
      <c r="I5561" s="55" t="s">
        <v>185</v>
      </c>
      <c r="U5561" s="0" t="n">
        <v>330</v>
      </c>
      <c r="V5561" s="0" t="n">
        <v>0</v>
      </c>
      <c r="X5561" s="55" t="n">
        <f aca="false">IF(I5561="Male",0,1)</f>
        <v>1</v>
      </c>
      <c r="Y5561" s="55" t="n">
        <f aca="false">IF(OR(I5561="DNB",I5561="Dry DNB"),1,0)</f>
        <v>0</v>
      </c>
      <c r="Z5561" s="0" t="str">
        <f aca="false">IF(ISNUMBER(W5561),A5561-W5561,"")</f>
        <v/>
      </c>
      <c r="AA5561" s="55" t="n">
        <f aca="false">MATCH(A5561,DATAS,0)</f>
        <v>2</v>
      </c>
      <c r="AB5561" s="55" t="n">
        <f aca="false">IF(AND(E5561&gt;0,OR(AND(B5561&gt;=1,B5561&lt;=6),B5561=10)),1,0)</f>
        <v>0</v>
      </c>
      <c r="AC5561" s="55" t="n">
        <f aca="false">IF(AND(E5561&gt;0,B5561=10),1,0)</f>
        <v>0</v>
      </c>
      <c r="AD5561" s="55" t="n">
        <f aca="false">IF(AND(C5560=C5561,AA5560=AA5561-1),AB5560,"")</f>
        <v>0</v>
      </c>
      <c r="AE5561" s="55" t="n">
        <f aca="false">IF(AND(C5560=C5561,AA5560=AA5561-1),AC5560,"")</f>
        <v>0</v>
      </c>
      <c r="AF5561" s="55" t="n">
        <f aca="false">IF(AA5561=1,"",IF(AND(AB5561=1,AD5561&lt;&gt;1),1,0))</f>
        <v>0</v>
      </c>
      <c r="AG5561" s="55" t="n">
        <f aca="false">IF(AA5561=1,"",IF(AND(AC5561=1,AE5561&lt;&gt;1),1,0))</f>
        <v>0</v>
      </c>
      <c r="AH5561" s="60" t="str">
        <f aca="false">IF(AND(E5561&gt;0,AA5561&lt;2,NOT(AND(C5562=C5561,AA5562=AA5561+1))),INDEX(DATAS,AA5561+1),"")</f>
        <v/>
      </c>
      <c r="AI5561" s="60" t="str">
        <f aca="false">IF(AND(AC5561=1,AA5561&lt;2),IF(AND(C5562=C5561,AA5562=AA5561+1),IF(AC5562=1,"",INDEX(DATAS,AA5561+1)),INDEX(DATAS,AA5561+1)),"")</f>
        <v/>
      </c>
    </row>
    <row r="5562" customFormat="false" ht="15" hidden="false" customHeight="false" outlineLevel="0" collapsed="false">
      <c r="A5562" s="60" t="n">
        <v>46309</v>
      </c>
      <c r="B5562" s="0" t="n">
        <v>13</v>
      </c>
      <c r="C5562" s="0" t="n">
        <v>7151</v>
      </c>
      <c r="E5562" s="0" t="n">
        <v>0</v>
      </c>
      <c r="F5562" s="55" t="s">
        <v>1398</v>
      </c>
      <c r="I5562" s="55" t="s">
        <v>185</v>
      </c>
      <c r="U5562" s="0" t="n">
        <v>329</v>
      </c>
      <c r="V5562" s="0" t="n">
        <v>0</v>
      </c>
      <c r="X5562" s="55" t="n">
        <f aca="false">IF(I5562="Male",0,1)</f>
        <v>1</v>
      </c>
      <c r="Y5562" s="55" t="n">
        <f aca="false">IF(OR(I5562="DNB",I5562="Dry DNB"),1,0)</f>
        <v>0</v>
      </c>
      <c r="Z5562" s="0" t="str">
        <f aca="false">IF(ISNUMBER(W5562),A5562-W5562,"")</f>
        <v/>
      </c>
      <c r="AA5562" s="55" t="n">
        <f aca="false">MATCH(A5562,DATAS,0)</f>
        <v>1</v>
      </c>
      <c r="AB5562" s="55" t="n">
        <f aca="false">IF(AND(E5562&gt;0,OR(AND(B5562&gt;=1,B5562&lt;=6),B5562=10)),1,0)</f>
        <v>0</v>
      </c>
      <c r="AC5562" s="55" t="n">
        <f aca="false">IF(AND(E5562&gt;0,B5562=10),1,0)</f>
        <v>0</v>
      </c>
      <c r="AD5562" s="0" t="str">
        <f aca="false">IF(AND(C5561=C5562,AA5561=AA5562-1),AB5561,"")</f>
        <v/>
      </c>
      <c r="AE5562" s="0" t="str">
        <f aca="false">IF(AND(C5561=C5562,AA5561=AA5562-1),AC5561,"")</f>
        <v/>
      </c>
      <c r="AF5562" s="0" t="str">
        <f aca="false">IF(AA5562=1,"",IF(AND(AB5562=1,AD5562&lt;&gt;1),1,0))</f>
        <v/>
      </c>
      <c r="AG5562" s="0" t="str">
        <f aca="false">IF(AA5562=1,"",IF(AND(AC5562=1,AE5562&lt;&gt;1),1,0))</f>
        <v/>
      </c>
      <c r="AH5562" s="60" t="str">
        <f aca="false">IF(AND(E5562&gt;0,AA5562&lt;2,NOT(AND(C5563=C5562,AA5563=AA5562+1))),INDEX(DATAS,AA5562+1),"")</f>
        <v/>
      </c>
      <c r="AI5562" s="60" t="str">
        <f aca="false">IF(AND(AC5562=1,AA5562&lt;2),IF(AND(C5563=C5562,AA5563=AA5562+1),IF(AC5563=1,"",INDEX(DATAS,AA5562+1)),INDEX(DATAS,AA5562+1)),"")</f>
        <v/>
      </c>
    </row>
    <row r="5563" customFormat="false" ht="15" hidden="false" customHeight="false" outlineLevel="0" collapsed="false">
      <c r="A5563" s="60" t="n">
        <v>46310</v>
      </c>
      <c r="B5563" s="0" t="n">
        <v>13</v>
      </c>
      <c r="C5563" s="0" t="n">
        <v>7151</v>
      </c>
      <c r="E5563" s="0" t="n">
        <v>0</v>
      </c>
      <c r="F5563" s="55" t="s">
        <v>1398</v>
      </c>
      <c r="I5563" s="55" t="s">
        <v>185</v>
      </c>
      <c r="U5563" s="0" t="n">
        <v>330</v>
      </c>
      <c r="V5563" s="0" t="n">
        <v>0</v>
      </c>
      <c r="X5563" s="55" t="n">
        <f aca="false">IF(I5563="Male",0,1)</f>
        <v>1</v>
      </c>
      <c r="Y5563" s="55" t="n">
        <f aca="false">IF(OR(I5563="DNB",I5563="Dry DNB"),1,0)</f>
        <v>0</v>
      </c>
      <c r="Z5563" s="0" t="str">
        <f aca="false">IF(ISNUMBER(W5563),A5563-W5563,"")</f>
        <v/>
      </c>
      <c r="AA5563" s="55" t="n">
        <f aca="false">MATCH(A5563,DATAS,0)</f>
        <v>2</v>
      </c>
      <c r="AB5563" s="55" t="n">
        <f aca="false">IF(AND(E5563&gt;0,OR(AND(B5563&gt;=1,B5563&lt;=6),B5563=10)),1,0)</f>
        <v>0</v>
      </c>
      <c r="AC5563" s="55" t="n">
        <f aca="false">IF(AND(E5563&gt;0,B5563=10),1,0)</f>
        <v>0</v>
      </c>
      <c r="AD5563" s="55" t="n">
        <f aca="false">IF(AND(C5562=C5563,AA5562=AA5563-1),AB5562,"")</f>
        <v>0</v>
      </c>
      <c r="AE5563" s="55" t="n">
        <f aca="false">IF(AND(C5562=C5563,AA5562=AA5563-1),AC5562,"")</f>
        <v>0</v>
      </c>
      <c r="AF5563" s="55" t="n">
        <f aca="false">IF(AA5563=1,"",IF(AND(AB5563=1,AD5563&lt;&gt;1),1,0))</f>
        <v>0</v>
      </c>
      <c r="AG5563" s="55" t="n">
        <f aca="false">IF(AA5563=1,"",IF(AND(AC5563=1,AE5563&lt;&gt;1),1,0))</f>
        <v>0</v>
      </c>
      <c r="AH5563" s="60" t="str">
        <f aca="false">IF(AND(E5563&gt;0,AA5563&lt;2,NOT(AND(C5564=C5563,AA5564=AA5563+1))),INDEX(DATAS,AA5563+1),"")</f>
        <v/>
      </c>
      <c r="AI5563" s="60" t="str">
        <f aca="false">IF(AND(AC5563=1,AA5563&lt;2),IF(AND(C5564=C5563,AA5564=AA5563+1),IF(AC5564=1,"",INDEX(DATAS,AA5563+1)),INDEX(DATAS,AA5563+1)),"")</f>
        <v/>
      </c>
    </row>
    <row r="5564" customFormat="false" ht="15" hidden="false" customHeight="false" outlineLevel="0" collapsed="false">
      <c r="A5564" s="60" t="n">
        <v>46309</v>
      </c>
      <c r="B5564" s="0" t="n">
        <v>13</v>
      </c>
      <c r="C5564" s="0" t="n">
        <v>7152</v>
      </c>
      <c r="E5564" s="0" t="n">
        <v>0</v>
      </c>
      <c r="F5564" s="55" t="s">
        <v>1399</v>
      </c>
      <c r="I5564" s="55" t="s">
        <v>185</v>
      </c>
      <c r="U5564" s="0" t="n">
        <v>328</v>
      </c>
      <c r="V5564" s="0" t="n">
        <v>0</v>
      </c>
      <c r="X5564" s="55" t="n">
        <f aca="false">IF(I5564="Male",0,1)</f>
        <v>1</v>
      </c>
      <c r="Y5564" s="55" t="n">
        <f aca="false">IF(OR(I5564="DNB",I5564="Dry DNB"),1,0)</f>
        <v>0</v>
      </c>
      <c r="Z5564" s="0" t="str">
        <f aca="false">IF(ISNUMBER(W5564),A5564-W5564,"")</f>
        <v/>
      </c>
      <c r="AA5564" s="55" t="n">
        <f aca="false">MATCH(A5564,DATAS,0)</f>
        <v>1</v>
      </c>
      <c r="AB5564" s="55" t="n">
        <f aca="false">IF(AND(E5564&gt;0,OR(AND(B5564&gt;=1,B5564&lt;=6),B5564=10)),1,0)</f>
        <v>0</v>
      </c>
      <c r="AC5564" s="55" t="n">
        <f aca="false">IF(AND(E5564&gt;0,B5564=10),1,0)</f>
        <v>0</v>
      </c>
      <c r="AD5564" s="0" t="str">
        <f aca="false">IF(AND(C5563=C5564,AA5563=AA5564-1),AB5563,"")</f>
        <v/>
      </c>
      <c r="AE5564" s="0" t="str">
        <f aca="false">IF(AND(C5563=C5564,AA5563=AA5564-1),AC5563,"")</f>
        <v/>
      </c>
      <c r="AF5564" s="0" t="str">
        <f aca="false">IF(AA5564=1,"",IF(AND(AB5564=1,AD5564&lt;&gt;1),1,0))</f>
        <v/>
      </c>
      <c r="AG5564" s="0" t="str">
        <f aca="false">IF(AA5564=1,"",IF(AND(AC5564=1,AE5564&lt;&gt;1),1,0))</f>
        <v/>
      </c>
      <c r="AH5564" s="60" t="str">
        <f aca="false">IF(AND(E5564&gt;0,AA5564&lt;2,NOT(AND(C5565=C5564,AA5565=AA5564+1))),INDEX(DATAS,AA5564+1),"")</f>
        <v/>
      </c>
      <c r="AI5564" s="60" t="str">
        <f aca="false">IF(AND(AC5564=1,AA5564&lt;2),IF(AND(C5565=C5564,AA5565=AA5564+1),IF(AC5565=1,"",INDEX(DATAS,AA5564+1)),INDEX(DATAS,AA5564+1)),"")</f>
        <v/>
      </c>
    </row>
    <row r="5565" customFormat="false" ht="15" hidden="false" customHeight="false" outlineLevel="0" collapsed="false">
      <c r="A5565" s="60" t="n">
        <v>46310</v>
      </c>
      <c r="B5565" s="0" t="n">
        <v>13</v>
      </c>
      <c r="C5565" s="0" t="n">
        <v>7152</v>
      </c>
      <c r="E5565" s="0" t="n">
        <v>0</v>
      </c>
      <c r="F5565" s="55" t="s">
        <v>1399</v>
      </c>
      <c r="I5565" s="55" t="s">
        <v>185</v>
      </c>
      <c r="U5565" s="0" t="n">
        <v>329</v>
      </c>
      <c r="V5565" s="0" t="n">
        <v>0</v>
      </c>
      <c r="X5565" s="55" t="n">
        <f aca="false">IF(I5565="Male",0,1)</f>
        <v>1</v>
      </c>
      <c r="Y5565" s="55" t="n">
        <f aca="false">IF(OR(I5565="DNB",I5565="Dry DNB"),1,0)</f>
        <v>0</v>
      </c>
      <c r="Z5565" s="0" t="str">
        <f aca="false">IF(ISNUMBER(W5565),A5565-W5565,"")</f>
        <v/>
      </c>
      <c r="AA5565" s="55" t="n">
        <f aca="false">MATCH(A5565,DATAS,0)</f>
        <v>2</v>
      </c>
      <c r="AB5565" s="55" t="n">
        <f aca="false">IF(AND(E5565&gt;0,OR(AND(B5565&gt;=1,B5565&lt;=6),B5565=10)),1,0)</f>
        <v>0</v>
      </c>
      <c r="AC5565" s="55" t="n">
        <f aca="false">IF(AND(E5565&gt;0,B5565=10),1,0)</f>
        <v>0</v>
      </c>
      <c r="AD5565" s="55" t="n">
        <f aca="false">IF(AND(C5564=C5565,AA5564=AA5565-1),AB5564,"")</f>
        <v>0</v>
      </c>
      <c r="AE5565" s="55" t="n">
        <f aca="false">IF(AND(C5564=C5565,AA5564=AA5565-1),AC5564,"")</f>
        <v>0</v>
      </c>
      <c r="AF5565" s="55" t="n">
        <f aca="false">IF(AA5565=1,"",IF(AND(AB5565=1,AD5565&lt;&gt;1),1,0))</f>
        <v>0</v>
      </c>
      <c r="AG5565" s="55" t="n">
        <f aca="false">IF(AA5565=1,"",IF(AND(AC5565=1,AE5565&lt;&gt;1),1,0))</f>
        <v>0</v>
      </c>
      <c r="AH5565" s="60" t="str">
        <f aca="false">IF(AND(E5565&gt;0,AA5565&lt;2,NOT(AND(C5566=C5565,AA5566=AA5565+1))),INDEX(DATAS,AA5565+1),"")</f>
        <v/>
      </c>
      <c r="AI5565" s="60" t="str">
        <f aca="false">IF(AND(AC5565=1,AA5565&lt;2),IF(AND(C5566=C5565,AA5566=AA5565+1),IF(AC5566=1,"",INDEX(DATAS,AA5565+1)),INDEX(DATAS,AA5565+1)),"")</f>
        <v/>
      </c>
    </row>
    <row r="5566" customFormat="false" ht="15" hidden="false" customHeight="false" outlineLevel="0" collapsed="false">
      <c r="A5566" s="60" t="n">
        <v>46309</v>
      </c>
      <c r="B5566" s="0" t="n">
        <v>13</v>
      </c>
      <c r="C5566" s="0" t="n">
        <v>7153</v>
      </c>
      <c r="E5566" s="0" t="n">
        <v>0</v>
      </c>
      <c r="F5566" s="55" t="s">
        <v>1400</v>
      </c>
      <c r="I5566" s="55" t="s">
        <v>185</v>
      </c>
      <c r="U5566" s="0" t="n">
        <v>327</v>
      </c>
      <c r="V5566" s="0" t="n">
        <v>0</v>
      </c>
      <c r="X5566" s="55" t="n">
        <f aca="false">IF(I5566="Male",0,1)</f>
        <v>1</v>
      </c>
      <c r="Y5566" s="55" t="n">
        <f aca="false">IF(OR(I5566="DNB",I5566="Dry DNB"),1,0)</f>
        <v>0</v>
      </c>
      <c r="Z5566" s="0" t="str">
        <f aca="false">IF(ISNUMBER(W5566),A5566-W5566,"")</f>
        <v/>
      </c>
      <c r="AA5566" s="55" t="n">
        <f aca="false">MATCH(A5566,DATAS,0)</f>
        <v>1</v>
      </c>
      <c r="AB5566" s="55" t="n">
        <f aca="false">IF(AND(E5566&gt;0,OR(AND(B5566&gt;=1,B5566&lt;=6),B5566=10)),1,0)</f>
        <v>0</v>
      </c>
      <c r="AC5566" s="55" t="n">
        <f aca="false">IF(AND(E5566&gt;0,B5566=10),1,0)</f>
        <v>0</v>
      </c>
      <c r="AD5566" s="0" t="str">
        <f aca="false">IF(AND(C5565=C5566,AA5565=AA5566-1),AB5565,"")</f>
        <v/>
      </c>
      <c r="AE5566" s="0" t="str">
        <f aca="false">IF(AND(C5565=C5566,AA5565=AA5566-1),AC5565,"")</f>
        <v/>
      </c>
      <c r="AF5566" s="0" t="str">
        <f aca="false">IF(AA5566=1,"",IF(AND(AB5566=1,AD5566&lt;&gt;1),1,0))</f>
        <v/>
      </c>
      <c r="AG5566" s="0" t="str">
        <f aca="false">IF(AA5566=1,"",IF(AND(AC5566=1,AE5566&lt;&gt;1),1,0))</f>
        <v/>
      </c>
      <c r="AH5566" s="60" t="str">
        <f aca="false">IF(AND(E5566&gt;0,AA5566&lt;2,NOT(AND(C5567=C5566,AA5567=AA5566+1))),INDEX(DATAS,AA5566+1),"")</f>
        <v/>
      </c>
      <c r="AI5566" s="60" t="str">
        <f aca="false">IF(AND(AC5566=1,AA5566&lt;2),IF(AND(C5567=C5566,AA5567=AA5566+1),IF(AC5567=1,"",INDEX(DATAS,AA5566+1)),INDEX(DATAS,AA5566+1)),"")</f>
        <v/>
      </c>
    </row>
    <row r="5567" customFormat="false" ht="15" hidden="false" customHeight="false" outlineLevel="0" collapsed="false">
      <c r="A5567" s="60" t="n">
        <v>46310</v>
      </c>
      <c r="B5567" s="0" t="n">
        <v>13</v>
      </c>
      <c r="C5567" s="0" t="n">
        <v>7153</v>
      </c>
      <c r="E5567" s="0" t="n">
        <v>0</v>
      </c>
      <c r="F5567" s="55" t="s">
        <v>1400</v>
      </c>
      <c r="I5567" s="55" t="s">
        <v>185</v>
      </c>
      <c r="U5567" s="0" t="n">
        <v>328</v>
      </c>
      <c r="V5567" s="0" t="n">
        <v>0</v>
      </c>
      <c r="X5567" s="55" t="n">
        <f aca="false">IF(I5567="Male",0,1)</f>
        <v>1</v>
      </c>
      <c r="Y5567" s="55" t="n">
        <f aca="false">IF(OR(I5567="DNB",I5567="Dry DNB"),1,0)</f>
        <v>0</v>
      </c>
      <c r="Z5567" s="0" t="str">
        <f aca="false">IF(ISNUMBER(W5567),A5567-W5567,"")</f>
        <v/>
      </c>
      <c r="AA5567" s="55" t="n">
        <f aca="false">MATCH(A5567,DATAS,0)</f>
        <v>2</v>
      </c>
      <c r="AB5567" s="55" t="n">
        <f aca="false">IF(AND(E5567&gt;0,OR(AND(B5567&gt;=1,B5567&lt;=6),B5567=10)),1,0)</f>
        <v>0</v>
      </c>
      <c r="AC5567" s="55" t="n">
        <f aca="false">IF(AND(E5567&gt;0,B5567=10),1,0)</f>
        <v>0</v>
      </c>
      <c r="AD5567" s="55" t="n">
        <f aca="false">IF(AND(C5566=C5567,AA5566=AA5567-1),AB5566,"")</f>
        <v>0</v>
      </c>
      <c r="AE5567" s="55" t="n">
        <f aca="false">IF(AND(C5566=C5567,AA5566=AA5567-1),AC5566,"")</f>
        <v>0</v>
      </c>
      <c r="AF5567" s="55" t="n">
        <f aca="false">IF(AA5567=1,"",IF(AND(AB5567=1,AD5567&lt;&gt;1),1,0))</f>
        <v>0</v>
      </c>
      <c r="AG5567" s="55" t="n">
        <f aca="false">IF(AA5567=1,"",IF(AND(AC5567=1,AE5567&lt;&gt;1),1,0))</f>
        <v>0</v>
      </c>
      <c r="AH5567" s="60" t="str">
        <f aca="false">IF(AND(E5567&gt;0,AA5567&lt;2,NOT(AND(C5568=C5567,AA5568=AA5567+1))),INDEX(DATAS,AA5567+1),"")</f>
        <v/>
      </c>
      <c r="AI5567" s="60" t="str">
        <f aca="false">IF(AND(AC5567=1,AA5567&lt;2),IF(AND(C5568=C5567,AA5568=AA5567+1),IF(AC5568=1,"",INDEX(DATAS,AA5567+1)),INDEX(DATAS,AA5567+1)),"")</f>
        <v/>
      </c>
    </row>
    <row r="5568" customFormat="false" ht="15" hidden="false" customHeight="false" outlineLevel="0" collapsed="false">
      <c r="A5568" s="60" t="n">
        <v>46309</v>
      </c>
      <c r="B5568" s="0" t="n">
        <v>13</v>
      </c>
      <c r="C5568" s="0" t="n">
        <v>7154</v>
      </c>
      <c r="E5568" s="0" t="n">
        <v>0</v>
      </c>
      <c r="F5568" s="55" t="s">
        <v>1400</v>
      </c>
      <c r="I5568" s="55" t="s">
        <v>185</v>
      </c>
      <c r="U5568" s="0" t="n">
        <v>327</v>
      </c>
      <c r="V5568" s="0" t="n">
        <v>0</v>
      </c>
      <c r="X5568" s="55" t="n">
        <f aca="false">IF(I5568="Male",0,1)</f>
        <v>1</v>
      </c>
      <c r="Y5568" s="55" t="n">
        <f aca="false">IF(OR(I5568="DNB",I5568="Dry DNB"),1,0)</f>
        <v>0</v>
      </c>
      <c r="Z5568" s="0" t="str">
        <f aca="false">IF(ISNUMBER(W5568),A5568-W5568,"")</f>
        <v/>
      </c>
      <c r="AA5568" s="55" t="n">
        <f aca="false">MATCH(A5568,DATAS,0)</f>
        <v>1</v>
      </c>
      <c r="AB5568" s="55" t="n">
        <f aca="false">IF(AND(E5568&gt;0,OR(AND(B5568&gt;=1,B5568&lt;=6),B5568=10)),1,0)</f>
        <v>0</v>
      </c>
      <c r="AC5568" s="55" t="n">
        <f aca="false">IF(AND(E5568&gt;0,B5568=10),1,0)</f>
        <v>0</v>
      </c>
      <c r="AD5568" s="0" t="str">
        <f aca="false">IF(AND(C5567=C5568,AA5567=AA5568-1),AB5567,"")</f>
        <v/>
      </c>
      <c r="AE5568" s="0" t="str">
        <f aca="false">IF(AND(C5567=C5568,AA5567=AA5568-1),AC5567,"")</f>
        <v/>
      </c>
      <c r="AF5568" s="0" t="str">
        <f aca="false">IF(AA5568=1,"",IF(AND(AB5568=1,AD5568&lt;&gt;1),1,0))</f>
        <v/>
      </c>
      <c r="AG5568" s="0" t="str">
        <f aca="false">IF(AA5568=1,"",IF(AND(AC5568=1,AE5568&lt;&gt;1),1,0))</f>
        <v/>
      </c>
      <c r="AH5568" s="60" t="str">
        <f aca="false">IF(AND(E5568&gt;0,AA5568&lt;2,NOT(AND(C5569=C5568,AA5569=AA5568+1))),INDEX(DATAS,AA5568+1),"")</f>
        <v/>
      </c>
      <c r="AI5568" s="60" t="str">
        <f aca="false">IF(AND(AC5568=1,AA5568&lt;2),IF(AND(C5569=C5568,AA5569=AA5568+1),IF(AC5569=1,"",INDEX(DATAS,AA5568+1)),INDEX(DATAS,AA5568+1)),"")</f>
        <v/>
      </c>
    </row>
    <row r="5569" customFormat="false" ht="15" hidden="false" customHeight="false" outlineLevel="0" collapsed="false">
      <c r="A5569" s="60" t="n">
        <v>46310</v>
      </c>
      <c r="B5569" s="0" t="n">
        <v>13</v>
      </c>
      <c r="C5569" s="0" t="n">
        <v>7154</v>
      </c>
      <c r="E5569" s="0" t="n">
        <v>0</v>
      </c>
      <c r="F5569" s="55" t="s">
        <v>1400</v>
      </c>
      <c r="I5569" s="55" t="s">
        <v>185</v>
      </c>
      <c r="U5569" s="0" t="n">
        <v>328</v>
      </c>
      <c r="V5569" s="0" t="n">
        <v>0</v>
      </c>
      <c r="X5569" s="55" t="n">
        <f aca="false">IF(I5569="Male",0,1)</f>
        <v>1</v>
      </c>
      <c r="Y5569" s="55" t="n">
        <f aca="false">IF(OR(I5569="DNB",I5569="Dry DNB"),1,0)</f>
        <v>0</v>
      </c>
      <c r="Z5569" s="0" t="str">
        <f aca="false">IF(ISNUMBER(W5569),A5569-W5569,"")</f>
        <v/>
      </c>
      <c r="AA5569" s="55" t="n">
        <f aca="false">MATCH(A5569,DATAS,0)</f>
        <v>2</v>
      </c>
      <c r="AB5569" s="55" t="n">
        <f aca="false">IF(AND(E5569&gt;0,OR(AND(B5569&gt;=1,B5569&lt;=6),B5569=10)),1,0)</f>
        <v>0</v>
      </c>
      <c r="AC5569" s="55" t="n">
        <f aca="false">IF(AND(E5569&gt;0,B5569=10),1,0)</f>
        <v>0</v>
      </c>
      <c r="AD5569" s="55" t="n">
        <f aca="false">IF(AND(C5568=C5569,AA5568=AA5569-1),AB5568,"")</f>
        <v>0</v>
      </c>
      <c r="AE5569" s="55" t="n">
        <f aca="false">IF(AND(C5568=C5569,AA5568=AA5569-1),AC5568,"")</f>
        <v>0</v>
      </c>
      <c r="AF5569" s="55" t="n">
        <f aca="false">IF(AA5569=1,"",IF(AND(AB5569=1,AD5569&lt;&gt;1),1,0))</f>
        <v>0</v>
      </c>
      <c r="AG5569" s="55" t="n">
        <f aca="false">IF(AA5569=1,"",IF(AND(AC5569=1,AE5569&lt;&gt;1),1,0))</f>
        <v>0</v>
      </c>
      <c r="AH5569" s="60" t="str">
        <f aca="false">IF(AND(E5569&gt;0,AA5569&lt;2,NOT(AND(C5570=C5569,AA5570=AA5569+1))),INDEX(DATAS,AA5569+1),"")</f>
        <v/>
      </c>
      <c r="AI5569" s="60" t="str">
        <f aca="false">IF(AND(AC5569=1,AA5569&lt;2),IF(AND(C5570=C5569,AA5570=AA5569+1),IF(AC5570=1,"",INDEX(DATAS,AA5569+1)),INDEX(DATAS,AA5569+1)),"")</f>
        <v/>
      </c>
    </row>
    <row r="5570" customFormat="false" ht="15" hidden="false" customHeight="false" outlineLevel="0" collapsed="false">
      <c r="A5570" s="60" t="n">
        <v>46309</v>
      </c>
      <c r="B5570" s="0" t="n">
        <v>13</v>
      </c>
      <c r="C5570" s="0" t="n">
        <v>7155</v>
      </c>
      <c r="E5570" s="0" t="n">
        <v>0</v>
      </c>
      <c r="F5570" s="55" t="s">
        <v>1401</v>
      </c>
      <c r="I5570" s="55" t="s">
        <v>185</v>
      </c>
      <c r="U5570" s="0" t="n">
        <v>326</v>
      </c>
      <c r="V5570" s="0" t="n">
        <v>0</v>
      </c>
      <c r="X5570" s="55" t="n">
        <f aca="false">IF(I5570="Male",0,1)</f>
        <v>1</v>
      </c>
      <c r="Y5570" s="55" t="n">
        <f aca="false">IF(OR(I5570="DNB",I5570="Dry DNB"),1,0)</f>
        <v>0</v>
      </c>
      <c r="Z5570" s="0" t="str">
        <f aca="false">IF(ISNUMBER(W5570),A5570-W5570,"")</f>
        <v/>
      </c>
      <c r="AA5570" s="55" t="n">
        <f aca="false">MATCH(A5570,DATAS,0)</f>
        <v>1</v>
      </c>
      <c r="AB5570" s="55" t="n">
        <f aca="false">IF(AND(E5570&gt;0,OR(AND(B5570&gt;=1,B5570&lt;=6),B5570=10)),1,0)</f>
        <v>0</v>
      </c>
      <c r="AC5570" s="55" t="n">
        <f aca="false">IF(AND(E5570&gt;0,B5570=10),1,0)</f>
        <v>0</v>
      </c>
      <c r="AD5570" s="0" t="str">
        <f aca="false">IF(AND(C5569=C5570,AA5569=AA5570-1),AB5569,"")</f>
        <v/>
      </c>
      <c r="AE5570" s="0" t="str">
        <f aca="false">IF(AND(C5569=C5570,AA5569=AA5570-1),AC5569,"")</f>
        <v/>
      </c>
      <c r="AF5570" s="0" t="str">
        <f aca="false">IF(AA5570=1,"",IF(AND(AB5570=1,AD5570&lt;&gt;1),1,0))</f>
        <v/>
      </c>
      <c r="AG5570" s="0" t="str">
        <f aca="false">IF(AA5570=1,"",IF(AND(AC5570=1,AE5570&lt;&gt;1),1,0))</f>
        <v/>
      </c>
      <c r="AH5570" s="60" t="str">
        <f aca="false">IF(AND(E5570&gt;0,AA5570&lt;2,NOT(AND(C5571=C5570,AA5571=AA5570+1))),INDEX(DATAS,AA5570+1),"")</f>
        <v/>
      </c>
      <c r="AI5570" s="60" t="str">
        <f aca="false">IF(AND(AC5570=1,AA5570&lt;2),IF(AND(C5571=C5570,AA5571=AA5570+1),IF(AC5571=1,"",INDEX(DATAS,AA5570+1)),INDEX(DATAS,AA5570+1)),"")</f>
        <v/>
      </c>
    </row>
    <row r="5571" customFormat="false" ht="15" hidden="false" customHeight="false" outlineLevel="0" collapsed="false">
      <c r="A5571" s="60" t="n">
        <v>46310</v>
      </c>
      <c r="B5571" s="0" t="n">
        <v>13</v>
      </c>
      <c r="C5571" s="0" t="n">
        <v>7155</v>
      </c>
      <c r="E5571" s="0" t="n">
        <v>0</v>
      </c>
      <c r="F5571" s="55" t="s">
        <v>1401</v>
      </c>
      <c r="I5571" s="55" t="s">
        <v>185</v>
      </c>
      <c r="U5571" s="0" t="n">
        <v>327</v>
      </c>
      <c r="V5571" s="0" t="n">
        <v>0</v>
      </c>
      <c r="X5571" s="55" t="n">
        <f aca="false">IF(I5571="Male",0,1)</f>
        <v>1</v>
      </c>
      <c r="Y5571" s="55" t="n">
        <f aca="false">IF(OR(I5571="DNB",I5571="Dry DNB"),1,0)</f>
        <v>0</v>
      </c>
      <c r="Z5571" s="0" t="str">
        <f aca="false">IF(ISNUMBER(W5571),A5571-W5571,"")</f>
        <v/>
      </c>
      <c r="AA5571" s="55" t="n">
        <f aca="false">MATCH(A5571,DATAS,0)</f>
        <v>2</v>
      </c>
      <c r="AB5571" s="55" t="n">
        <f aca="false">IF(AND(E5571&gt;0,OR(AND(B5571&gt;=1,B5571&lt;=6),B5571=10)),1,0)</f>
        <v>0</v>
      </c>
      <c r="AC5571" s="55" t="n">
        <f aca="false">IF(AND(E5571&gt;0,B5571=10),1,0)</f>
        <v>0</v>
      </c>
      <c r="AD5571" s="55" t="n">
        <f aca="false">IF(AND(C5570=C5571,AA5570=AA5571-1),AB5570,"")</f>
        <v>0</v>
      </c>
      <c r="AE5571" s="55" t="n">
        <f aca="false">IF(AND(C5570=C5571,AA5570=AA5571-1),AC5570,"")</f>
        <v>0</v>
      </c>
      <c r="AF5571" s="55" t="n">
        <f aca="false">IF(AA5571=1,"",IF(AND(AB5571=1,AD5571&lt;&gt;1),1,0))</f>
        <v>0</v>
      </c>
      <c r="AG5571" s="55" t="n">
        <f aca="false">IF(AA5571=1,"",IF(AND(AC5571=1,AE5571&lt;&gt;1),1,0))</f>
        <v>0</v>
      </c>
      <c r="AH5571" s="60" t="str">
        <f aca="false">IF(AND(E5571&gt;0,AA5571&lt;2,NOT(AND(C5572=C5571,AA5572=AA5571+1))),INDEX(DATAS,AA5571+1),"")</f>
        <v/>
      </c>
      <c r="AI5571" s="60" t="str">
        <f aca="false">IF(AND(AC5571=1,AA5571&lt;2),IF(AND(C5572=C5571,AA5572=AA5571+1),IF(AC5572=1,"",INDEX(DATAS,AA5571+1)),INDEX(DATAS,AA5571+1)),"")</f>
        <v/>
      </c>
    </row>
    <row r="5572" customFormat="false" ht="15" hidden="false" customHeight="false" outlineLevel="0" collapsed="false">
      <c r="A5572" s="60" t="n">
        <v>46309</v>
      </c>
      <c r="B5572" s="0" t="n">
        <v>13</v>
      </c>
      <c r="C5572" s="0" t="n">
        <v>7156</v>
      </c>
      <c r="E5572" s="0" t="n">
        <v>0</v>
      </c>
      <c r="F5572" s="55" t="s">
        <v>1401</v>
      </c>
      <c r="I5572" s="55" t="s">
        <v>185</v>
      </c>
      <c r="U5572" s="0" t="n">
        <v>326</v>
      </c>
      <c r="V5572" s="0" t="n">
        <v>0</v>
      </c>
      <c r="X5572" s="55" t="n">
        <f aca="false">IF(I5572="Male",0,1)</f>
        <v>1</v>
      </c>
      <c r="Y5572" s="55" t="n">
        <f aca="false">IF(OR(I5572="DNB",I5572="Dry DNB"),1,0)</f>
        <v>0</v>
      </c>
      <c r="Z5572" s="0" t="str">
        <f aca="false">IF(ISNUMBER(W5572),A5572-W5572,"")</f>
        <v/>
      </c>
      <c r="AA5572" s="55" t="n">
        <f aca="false">MATCH(A5572,DATAS,0)</f>
        <v>1</v>
      </c>
      <c r="AB5572" s="55" t="n">
        <f aca="false">IF(AND(E5572&gt;0,OR(AND(B5572&gt;=1,B5572&lt;=6),B5572=10)),1,0)</f>
        <v>0</v>
      </c>
      <c r="AC5572" s="55" t="n">
        <f aca="false">IF(AND(E5572&gt;0,B5572=10),1,0)</f>
        <v>0</v>
      </c>
      <c r="AD5572" s="0" t="str">
        <f aca="false">IF(AND(C5571=C5572,AA5571=AA5572-1),AB5571,"")</f>
        <v/>
      </c>
      <c r="AE5572" s="0" t="str">
        <f aca="false">IF(AND(C5571=C5572,AA5571=AA5572-1),AC5571,"")</f>
        <v/>
      </c>
      <c r="AF5572" s="0" t="str">
        <f aca="false">IF(AA5572=1,"",IF(AND(AB5572=1,AD5572&lt;&gt;1),1,0))</f>
        <v/>
      </c>
      <c r="AG5572" s="0" t="str">
        <f aca="false">IF(AA5572=1,"",IF(AND(AC5572=1,AE5572&lt;&gt;1),1,0))</f>
        <v/>
      </c>
      <c r="AH5572" s="60" t="str">
        <f aca="false">IF(AND(E5572&gt;0,AA5572&lt;2,NOT(AND(C5573=C5572,AA5573=AA5572+1))),INDEX(DATAS,AA5572+1),"")</f>
        <v/>
      </c>
      <c r="AI5572" s="60" t="str">
        <f aca="false">IF(AND(AC5572=1,AA5572&lt;2),IF(AND(C5573=C5572,AA5573=AA5572+1),IF(AC5573=1,"",INDEX(DATAS,AA5572+1)),INDEX(DATAS,AA5572+1)),"")</f>
        <v/>
      </c>
    </row>
    <row r="5573" customFormat="false" ht="15" hidden="false" customHeight="false" outlineLevel="0" collapsed="false">
      <c r="A5573" s="60" t="n">
        <v>46310</v>
      </c>
      <c r="B5573" s="0" t="n">
        <v>13</v>
      </c>
      <c r="C5573" s="0" t="n">
        <v>7156</v>
      </c>
      <c r="E5573" s="0" t="n">
        <v>0</v>
      </c>
      <c r="F5573" s="55" t="s">
        <v>1401</v>
      </c>
      <c r="I5573" s="55" t="s">
        <v>185</v>
      </c>
      <c r="U5573" s="0" t="n">
        <v>327</v>
      </c>
      <c r="V5573" s="0" t="n">
        <v>0</v>
      </c>
      <c r="X5573" s="55" t="n">
        <f aca="false">IF(I5573="Male",0,1)</f>
        <v>1</v>
      </c>
      <c r="Y5573" s="55" t="n">
        <f aca="false">IF(OR(I5573="DNB",I5573="Dry DNB"),1,0)</f>
        <v>0</v>
      </c>
      <c r="Z5573" s="0" t="str">
        <f aca="false">IF(ISNUMBER(W5573),A5573-W5573,"")</f>
        <v/>
      </c>
      <c r="AA5573" s="55" t="n">
        <f aca="false">MATCH(A5573,DATAS,0)</f>
        <v>2</v>
      </c>
      <c r="AB5573" s="55" t="n">
        <f aca="false">IF(AND(E5573&gt;0,OR(AND(B5573&gt;=1,B5573&lt;=6),B5573=10)),1,0)</f>
        <v>0</v>
      </c>
      <c r="AC5573" s="55" t="n">
        <f aca="false">IF(AND(E5573&gt;0,B5573=10),1,0)</f>
        <v>0</v>
      </c>
      <c r="AD5573" s="55" t="n">
        <f aca="false">IF(AND(C5572=C5573,AA5572=AA5573-1),AB5572,"")</f>
        <v>0</v>
      </c>
      <c r="AE5573" s="55" t="n">
        <f aca="false">IF(AND(C5572=C5573,AA5572=AA5573-1),AC5572,"")</f>
        <v>0</v>
      </c>
      <c r="AF5573" s="55" t="n">
        <f aca="false">IF(AA5573=1,"",IF(AND(AB5573=1,AD5573&lt;&gt;1),1,0))</f>
        <v>0</v>
      </c>
      <c r="AG5573" s="55" t="n">
        <f aca="false">IF(AA5573=1,"",IF(AND(AC5573=1,AE5573&lt;&gt;1),1,0))</f>
        <v>0</v>
      </c>
      <c r="AH5573" s="60" t="str">
        <f aca="false">IF(AND(E5573&gt;0,AA5573&lt;2,NOT(AND(C5574=C5573,AA5574=AA5573+1))),INDEX(DATAS,AA5573+1),"")</f>
        <v/>
      </c>
      <c r="AI5573" s="60" t="str">
        <f aca="false">IF(AND(AC5573=1,AA5573&lt;2),IF(AND(C5574=C5573,AA5574=AA5573+1),IF(AC5574=1,"",INDEX(DATAS,AA5573+1)),INDEX(DATAS,AA5573+1)),"")</f>
        <v/>
      </c>
    </row>
    <row r="5574" customFormat="false" ht="15" hidden="false" customHeight="false" outlineLevel="0" collapsed="false">
      <c r="A5574" s="60" t="n">
        <v>46309</v>
      </c>
      <c r="B5574" s="0" t="n">
        <v>13</v>
      </c>
      <c r="C5574" s="0" t="n">
        <v>7157</v>
      </c>
      <c r="E5574" s="0" t="n">
        <v>0</v>
      </c>
      <c r="F5574" s="55" t="s">
        <v>1401</v>
      </c>
      <c r="I5574" s="55" t="s">
        <v>185</v>
      </c>
      <c r="U5574" s="0" t="n">
        <v>326</v>
      </c>
      <c r="V5574" s="0" t="n">
        <v>0</v>
      </c>
      <c r="X5574" s="55" t="n">
        <f aca="false">IF(I5574="Male",0,1)</f>
        <v>1</v>
      </c>
      <c r="Y5574" s="55" t="n">
        <f aca="false">IF(OR(I5574="DNB",I5574="Dry DNB"),1,0)</f>
        <v>0</v>
      </c>
      <c r="Z5574" s="0" t="str">
        <f aca="false">IF(ISNUMBER(W5574),A5574-W5574,"")</f>
        <v/>
      </c>
      <c r="AA5574" s="55" t="n">
        <f aca="false">MATCH(A5574,DATAS,0)</f>
        <v>1</v>
      </c>
      <c r="AB5574" s="55" t="n">
        <f aca="false">IF(AND(E5574&gt;0,OR(AND(B5574&gt;=1,B5574&lt;=6),B5574=10)),1,0)</f>
        <v>0</v>
      </c>
      <c r="AC5574" s="55" t="n">
        <f aca="false">IF(AND(E5574&gt;0,B5574=10),1,0)</f>
        <v>0</v>
      </c>
      <c r="AD5574" s="0" t="str">
        <f aca="false">IF(AND(C5573=C5574,AA5573=AA5574-1),AB5573,"")</f>
        <v/>
      </c>
      <c r="AE5574" s="0" t="str">
        <f aca="false">IF(AND(C5573=C5574,AA5573=AA5574-1),AC5573,"")</f>
        <v/>
      </c>
      <c r="AF5574" s="0" t="str">
        <f aca="false">IF(AA5574=1,"",IF(AND(AB5574=1,AD5574&lt;&gt;1),1,0))</f>
        <v/>
      </c>
      <c r="AG5574" s="0" t="str">
        <f aca="false">IF(AA5574=1,"",IF(AND(AC5574=1,AE5574&lt;&gt;1),1,0))</f>
        <v/>
      </c>
      <c r="AH5574" s="60" t="str">
        <f aca="false">IF(AND(E5574&gt;0,AA5574&lt;2,NOT(AND(C5575=C5574,AA5575=AA5574+1))),INDEX(DATAS,AA5574+1),"")</f>
        <v/>
      </c>
      <c r="AI5574" s="60" t="str">
        <f aca="false">IF(AND(AC5574=1,AA5574&lt;2),IF(AND(C5575=C5574,AA5575=AA5574+1),IF(AC5575=1,"",INDEX(DATAS,AA5574+1)),INDEX(DATAS,AA5574+1)),"")</f>
        <v/>
      </c>
    </row>
    <row r="5575" customFormat="false" ht="15" hidden="false" customHeight="false" outlineLevel="0" collapsed="false">
      <c r="A5575" s="60" t="n">
        <v>46310</v>
      </c>
      <c r="B5575" s="0" t="n">
        <v>13</v>
      </c>
      <c r="C5575" s="0" t="n">
        <v>7157</v>
      </c>
      <c r="E5575" s="0" t="n">
        <v>0</v>
      </c>
      <c r="F5575" s="55" t="s">
        <v>1401</v>
      </c>
      <c r="I5575" s="55" t="s">
        <v>185</v>
      </c>
      <c r="U5575" s="0" t="n">
        <v>327</v>
      </c>
      <c r="V5575" s="0" t="n">
        <v>0</v>
      </c>
      <c r="X5575" s="55" t="n">
        <f aca="false">IF(I5575="Male",0,1)</f>
        <v>1</v>
      </c>
      <c r="Y5575" s="55" t="n">
        <f aca="false">IF(OR(I5575="DNB",I5575="Dry DNB"),1,0)</f>
        <v>0</v>
      </c>
      <c r="Z5575" s="0" t="str">
        <f aca="false">IF(ISNUMBER(W5575),A5575-W5575,"")</f>
        <v/>
      </c>
      <c r="AA5575" s="55" t="n">
        <f aca="false">MATCH(A5575,DATAS,0)</f>
        <v>2</v>
      </c>
      <c r="AB5575" s="55" t="n">
        <f aca="false">IF(AND(E5575&gt;0,OR(AND(B5575&gt;=1,B5575&lt;=6),B5575=10)),1,0)</f>
        <v>0</v>
      </c>
      <c r="AC5575" s="55" t="n">
        <f aca="false">IF(AND(E5575&gt;0,B5575=10),1,0)</f>
        <v>0</v>
      </c>
      <c r="AD5575" s="55" t="n">
        <f aca="false">IF(AND(C5574=C5575,AA5574=AA5575-1),AB5574,"")</f>
        <v>0</v>
      </c>
      <c r="AE5575" s="55" t="n">
        <f aca="false">IF(AND(C5574=C5575,AA5574=AA5575-1),AC5574,"")</f>
        <v>0</v>
      </c>
      <c r="AF5575" s="55" t="n">
        <f aca="false">IF(AA5575=1,"",IF(AND(AB5575=1,AD5575&lt;&gt;1),1,0))</f>
        <v>0</v>
      </c>
      <c r="AG5575" s="55" t="n">
        <f aca="false">IF(AA5575=1,"",IF(AND(AC5575=1,AE5575&lt;&gt;1),1,0))</f>
        <v>0</v>
      </c>
      <c r="AH5575" s="60" t="str">
        <f aca="false">IF(AND(E5575&gt;0,AA5575&lt;2,NOT(AND(C5576=C5575,AA5576=AA5575+1))),INDEX(DATAS,AA5575+1),"")</f>
        <v/>
      </c>
      <c r="AI5575" s="60" t="str">
        <f aca="false">IF(AND(AC5575=1,AA5575&lt;2),IF(AND(C5576=C5575,AA5576=AA5575+1),IF(AC5576=1,"",INDEX(DATAS,AA5575+1)),INDEX(DATAS,AA5575+1)),"")</f>
        <v/>
      </c>
    </row>
    <row r="5576" customFormat="false" ht="15" hidden="false" customHeight="false" outlineLevel="0" collapsed="false">
      <c r="A5576" s="60" t="n">
        <v>46309</v>
      </c>
      <c r="B5576" s="0" t="n">
        <v>13</v>
      </c>
      <c r="C5576" s="0" t="n">
        <v>7158</v>
      </c>
      <c r="E5576" s="0" t="n">
        <v>0</v>
      </c>
      <c r="F5576" s="55" t="s">
        <v>1127</v>
      </c>
      <c r="I5576" s="55" t="s">
        <v>185</v>
      </c>
      <c r="U5576" s="0" t="n">
        <v>325</v>
      </c>
      <c r="V5576" s="0" t="n">
        <v>0</v>
      </c>
      <c r="X5576" s="55" t="n">
        <f aca="false">IF(I5576="Male",0,1)</f>
        <v>1</v>
      </c>
      <c r="Y5576" s="55" t="n">
        <f aca="false">IF(OR(I5576="DNB",I5576="Dry DNB"),1,0)</f>
        <v>0</v>
      </c>
      <c r="Z5576" s="0" t="str">
        <f aca="false">IF(ISNUMBER(W5576),A5576-W5576,"")</f>
        <v/>
      </c>
      <c r="AA5576" s="55" t="n">
        <f aca="false">MATCH(A5576,DATAS,0)</f>
        <v>1</v>
      </c>
      <c r="AB5576" s="55" t="n">
        <f aca="false">IF(AND(E5576&gt;0,OR(AND(B5576&gt;=1,B5576&lt;=6),B5576=10)),1,0)</f>
        <v>0</v>
      </c>
      <c r="AC5576" s="55" t="n">
        <f aca="false">IF(AND(E5576&gt;0,B5576=10),1,0)</f>
        <v>0</v>
      </c>
      <c r="AD5576" s="0" t="str">
        <f aca="false">IF(AND(C5575=C5576,AA5575=AA5576-1),AB5575,"")</f>
        <v/>
      </c>
      <c r="AE5576" s="0" t="str">
        <f aca="false">IF(AND(C5575=C5576,AA5575=AA5576-1),AC5575,"")</f>
        <v/>
      </c>
      <c r="AF5576" s="0" t="str">
        <f aca="false">IF(AA5576=1,"",IF(AND(AB5576=1,AD5576&lt;&gt;1),1,0))</f>
        <v/>
      </c>
      <c r="AG5576" s="0" t="str">
        <f aca="false">IF(AA5576=1,"",IF(AND(AC5576=1,AE5576&lt;&gt;1),1,0))</f>
        <v/>
      </c>
      <c r="AH5576" s="60" t="str">
        <f aca="false">IF(AND(E5576&gt;0,AA5576&lt;2,NOT(AND(C5577=C5576,AA5577=AA5576+1))),INDEX(DATAS,AA5576+1),"")</f>
        <v/>
      </c>
      <c r="AI5576" s="60" t="str">
        <f aca="false">IF(AND(AC5576=1,AA5576&lt;2),IF(AND(C5577=C5576,AA5577=AA5576+1),IF(AC5577=1,"",INDEX(DATAS,AA5576+1)),INDEX(DATAS,AA5576+1)),"")</f>
        <v/>
      </c>
    </row>
    <row r="5577" customFormat="false" ht="15" hidden="false" customHeight="false" outlineLevel="0" collapsed="false">
      <c r="A5577" s="60" t="n">
        <v>46310</v>
      </c>
      <c r="B5577" s="0" t="n">
        <v>13</v>
      </c>
      <c r="C5577" s="0" t="n">
        <v>7158</v>
      </c>
      <c r="E5577" s="0" t="n">
        <v>0</v>
      </c>
      <c r="F5577" s="55" t="s">
        <v>1127</v>
      </c>
      <c r="I5577" s="55" t="s">
        <v>185</v>
      </c>
      <c r="U5577" s="0" t="n">
        <v>326</v>
      </c>
      <c r="V5577" s="0" t="n">
        <v>0</v>
      </c>
      <c r="X5577" s="55" t="n">
        <f aca="false">IF(I5577="Male",0,1)</f>
        <v>1</v>
      </c>
      <c r="Y5577" s="55" t="n">
        <f aca="false">IF(OR(I5577="DNB",I5577="Dry DNB"),1,0)</f>
        <v>0</v>
      </c>
      <c r="Z5577" s="0" t="str">
        <f aca="false">IF(ISNUMBER(W5577),A5577-W5577,"")</f>
        <v/>
      </c>
      <c r="AA5577" s="55" t="n">
        <f aca="false">MATCH(A5577,DATAS,0)</f>
        <v>2</v>
      </c>
      <c r="AB5577" s="55" t="n">
        <f aca="false">IF(AND(E5577&gt;0,OR(AND(B5577&gt;=1,B5577&lt;=6),B5577=10)),1,0)</f>
        <v>0</v>
      </c>
      <c r="AC5577" s="55" t="n">
        <f aca="false">IF(AND(E5577&gt;0,B5577=10),1,0)</f>
        <v>0</v>
      </c>
      <c r="AD5577" s="55" t="n">
        <f aca="false">IF(AND(C5576=C5577,AA5576=AA5577-1),AB5576,"")</f>
        <v>0</v>
      </c>
      <c r="AE5577" s="55" t="n">
        <f aca="false">IF(AND(C5576=C5577,AA5576=AA5577-1),AC5576,"")</f>
        <v>0</v>
      </c>
      <c r="AF5577" s="55" t="n">
        <f aca="false">IF(AA5577=1,"",IF(AND(AB5577=1,AD5577&lt;&gt;1),1,0))</f>
        <v>0</v>
      </c>
      <c r="AG5577" s="55" t="n">
        <f aca="false">IF(AA5577=1,"",IF(AND(AC5577=1,AE5577&lt;&gt;1),1,0))</f>
        <v>0</v>
      </c>
      <c r="AH5577" s="60" t="str">
        <f aca="false">IF(AND(E5577&gt;0,AA5577&lt;2,NOT(AND(C5578=C5577,AA5578=AA5577+1))),INDEX(DATAS,AA5577+1),"")</f>
        <v/>
      </c>
      <c r="AI5577" s="60" t="str">
        <f aca="false">IF(AND(AC5577=1,AA5577&lt;2),IF(AND(C5578=C5577,AA5578=AA5577+1),IF(AC5578=1,"",INDEX(DATAS,AA5577+1)),INDEX(DATAS,AA5577+1)),"")</f>
        <v/>
      </c>
    </row>
    <row r="5578" customFormat="false" ht="15" hidden="false" customHeight="false" outlineLevel="0" collapsed="false">
      <c r="A5578" s="60" t="n">
        <v>46309</v>
      </c>
      <c r="B5578" s="0" t="n">
        <v>13</v>
      </c>
      <c r="C5578" s="0" t="n">
        <v>7159</v>
      </c>
      <c r="E5578" s="0" t="n">
        <v>0</v>
      </c>
      <c r="F5578" s="55" t="s">
        <v>1127</v>
      </c>
      <c r="I5578" s="55" t="s">
        <v>185</v>
      </c>
      <c r="U5578" s="0" t="n">
        <v>325</v>
      </c>
      <c r="V5578" s="0" t="n">
        <v>0</v>
      </c>
      <c r="X5578" s="55" t="n">
        <f aca="false">IF(I5578="Male",0,1)</f>
        <v>1</v>
      </c>
      <c r="Y5578" s="55" t="n">
        <f aca="false">IF(OR(I5578="DNB",I5578="Dry DNB"),1,0)</f>
        <v>0</v>
      </c>
      <c r="Z5578" s="0" t="str">
        <f aca="false">IF(ISNUMBER(W5578),A5578-W5578,"")</f>
        <v/>
      </c>
      <c r="AA5578" s="55" t="n">
        <f aca="false">MATCH(A5578,DATAS,0)</f>
        <v>1</v>
      </c>
      <c r="AB5578" s="55" t="n">
        <f aca="false">IF(AND(E5578&gt;0,OR(AND(B5578&gt;=1,B5578&lt;=6),B5578=10)),1,0)</f>
        <v>0</v>
      </c>
      <c r="AC5578" s="55" t="n">
        <f aca="false">IF(AND(E5578&gt;0,B5578=10),1,0)</f>
        <v>0</v>
      </c>
      <c r="AD5578" s="0" t="str">
        <f aca="false">IF(AND(C5577=C5578,AA5577=AA5578-1),AB5577,"")</f>
        <v/>
      </c>
      <c r="AE5578" s="0" t="str">
        <f aca="false">IF(AND(C5577=C5578,AA5577=AA5578-1),AC5577,"")</f>
        <v/>
      </c>
      <c r="AF5578" s="0" t="str">
        <f aca="false">IF(AA5578=1,"",IF(AND(AB5578=1,AD5578&lt;&gt;1),1,0))</f>
        <v/>
      </c>
      <c r="AG5578" s="0" t="str">
        <f aca="false">IF(AA5578=1,"",IF(AND(AC5578=1,AE5578&lt;&gt;1),1,0))</f>
        <v/>
      </c>
      <c r="AH5578" s="60" t="str">
        <f aca="false">IF(AND(E5578&gt;0,AA5578&lt;2,NOT(AND(C5579=C5578,AA5579=AA5578+1))),INDEX(DATAS,AA5578+1),"")</f>
        <v/>
      </c>
      <c r="AI5578" s="60" t="str">
        <f aca="false">IF(AND(AC5578=1,AA5578&lt;2),IF(AND(C5579=C5578,AA5579=AA5578+1),IF(AC5579=1,"",INDEX(DATAS,AA5578+1)),INDEX(DATAS,AA5578+1)),"")</f>
        <v/>
      </c>
    </row>
    <row r="5579" customFormat="false" ht="15" hidden="false" customHeight="false" outlineLevel="0" collapsed="false">
      <c r="A5579" s="60" t="n">
        <v>46310</v>
      </c>
      <c r="B5579" s="0" t="n">
        <v>13</v>
      </c>
      <c r="C5579" s="0" t="n">
        <v>7159</v>
      </c>
      <c r="E5579" s="0" t="n">
        <v>0</v>
      </c>
      <c r="F5579" s="55" t="s">
        <v>1127</v>
      </c>
      <c r="I5579" s="55" t="s">
        <v>185</v>
      </c>
      <c r="U5579" s="0" t="n">
        <v>326</v>
      </c>
      <c r="V5579" s="0" t="n">
        <v>0</v>
      </c>
      <c r="X5579" s="55" t="n">
        <f aca="false">IF(I5579="Male",0,1)</f>
        <v>1</v>
      </c>
      <c r="Y5579" s="55" t="n">
        <f aca="false">IF(OR(I5579="DNB",I5579="Dry DNB"),1,0)</f>
        <v>0</v>
      </c>
      <c r="Z5579" s="0" t="str">
        <f aca="false">IF(ISNUMBER(W5579),A5579-W5579,"")</f>
        <v/>
      </c>
      <c r="AA5579" s="55" t="n">
        <f aca="false">MATCH(A5579,DATAS,0)</f>
        <v>2</v>
      </c>
      <c r="AB5579" s="55" t="n">
        <f aca="false">IF(AND(E5579&gt;0,OR(AND(B5579&gt;=1,B5579&lt;=6),B5579=10)),1,0)</f>
        <v>0</v>
      </c>
      <c r="AC5579" s="55" t="n">
        <f aca="false">IF(AND(E5579&gt;0,B5579=10),1,0)</f>
        <v>0</v>
      </c>
      <c r="AD5579" s="55" t="n">
        <f aca="false">IF(AND(C5578=C5579,AA5578=AA5579-1),AB5578,"")</f>
        <v>0</v>
      </c>
      <c r="AE5579" s="55" t="n">
        <f aca="false">IF(AND(C5578=C5579,AA5578=AA5579-1),AC5578,"")</f>
        <v>0</v>
      </c>
      <c r="AF5579" s="55" t="n">
        <f aca="false">IF(AA5579=1,"",IF(AND(AB5579=1,AD5579&lt;&gt;1),1,0))</f>
        <v>0</v>
      </c>
      <c r="AG5579" s="55" t="n">
        <f aca="false">IF(AA5579=1,"",IF(AND(AC5579=1,AE5579&lt;&gt;1),1,0))</f>
        <v>0</v>
      </c>
      <c r="AH5579" s="60" t="str">
        <f aca="false">IF(AND(E5579&gt;0,AA5579&lt;2,NOT(AND(C5580=C5579,AA5580=AA5579+1))),INDEX(DATAS,AA5579+1),"")</f>
        <v/>
      </c>
      <c r="AI5579" s="60" t="str">
        <f aca="false">IF(AND(AC5579=1,AA5579&lt;2),IF(AND(C5580=C5579,AA5580=AA5579+1),IF(AC5580=1,"",INDEX(DATAS,AA5579+1)),INDEX(DATAS,AA5579+1)),"")</f>
        <v/>
      </c>
    </row>
    <row r="5580" customFormat="false" ht="15" hidden="false" customHeight="false" outlineLevel="0" collapsed="false">
      <c r="A5580" s="60" t="n">
        <v>46309</v>
      </c>
      <c r="B5580" s="0" t="n">
        <v>13</v>
      </c>
      <c r="C5580" s="0" t="n">
        <v>7161</v>
      </c>
      <c r="E5580" s="0" t="n">
        <v>0</v>
      </c>
      <c r="F5580" s="55" t="s">
        <v>1127</v>
      </c>
      <c r="I5580" s="55" t="s">
        <v>185</v>
      </c>
      <c r="U5580" s="0" t="n">
        <v>325</v>
      </c>
      <c r="V5580" s="0" t="n">
        <v>0</v>
      </c>
      <c r="X5580" s="55" t="n">
        <f aca="false">IF(I5580="Male",0,1)</f>
        <v>1</v>
      </c>
      <c r="Y5580" s="55" t="n">
        <f aca="false">IF(OR(I5580="DNB",I5580="Dry DNB"),1,0)</f>
        <v>0</v>
      </c>
      <c r="Z5580" s="0" t="str">
        <f aca="false">IF(ISNUMBER(W5580),A5580-W5580,"")</f>
        <v/>
      </c>
      <c r="AA5580" s="55" t="n">
        <f aca="false">MATCH(A5580,DATAS,0)</f>
        <v>1</v>
      </c>
      <c r="AB5580" s="55" t="n">
        <f aca="false">IF(AND(E5580&gt;0,OR(AND(B5580&gt;=1,B5580&lt;=6),B5580=10)),1,0)</f>
        <v>0</v>
      </c>
      <c r="AC5580" s="55" t="n">
        <f aca="false">IF(AND(E5580&gt;0,B5580=10),1,0)</f>
        <v>0</v>
      </c>
      <c r="AD5580" s="0" t="str">
        <f aca="false">IF(AND(C5579=C5580,AA5579=AA5580-1),AB5579,"")</f>
        <v/>
      </c>
      <c r="AE5580" s="0" t="str">
        <f aca="false">IF(AND(C5579=C5580,AA5579=AA5580-1),AC5579,"")</f>
        <v/>
      </c>
      <c r="AF5580" s="0" t="str">
        <f aca="false">IF(AA5580=1,"",IF(AND(AB5580=1,AD5580&lt;&gt;1),1,0))</f>
        <v/>
      </c>
      <c r="AG5580" s="0" t="str">
        <f aca="false">IF(AA5580=1,"",IF(AND(AC5580=1,AE5580&lt;&gt;1),1,0))</f>
        <v/>
      </c>
      <c r="AH5580" s="60" t="str">
        <f aca="false">IF(AND(E5580&gt;0,AA5580&lt;2,NOT(AND(C5581=C5580,AA5581=AA5580+1))),INDEX(DATAS,AA5580+1),"")</f>
        <v/>
      </c>
      <c r="AI5580" s="60" t="str">
        <f aca="false">IF(AND(AC5580=1,AA5580&lt;2),IF(AND(C5581=C5580,AA5581=AA5580+1),IF(AC5581=1,"",INDEX(DATAS,AA5580+1)),INDEX(DATAS,AA5580+1)),"")</f>
        <v/>
      </c>
    </row>
    <row r="5581" customFormat="false" ht="15" hidden="false" customHeight="false" outlineLevel="0" collapsed="false">
      <c r="A5581" s="60" t="n">
        <v>46310</v>
      </c>
      <c r="B5581" s="0" t="n">
        <v>13</v>
      </c>
      <c r="C5581" s="0" t="n">
        <v>7161</v>
      </c>
      <c r="E5581" s="0" t="n">
        <v>0</v>
      </c>
      <c r="F5581" s="55" t="s">
        <v>1127</v>
      </c>
      <c r="I5581" s="55" t="s">
        <v>185</v>
      </c>
      <c r="U5581" s="0" t="n">
        <v>326</v>
      </c>
      <c r="V5581" s="0" t="n">
        <v>0</v>
      </c>
      <c r="X5581" s="55" t="n">
        <f aca="false">IF(I5581="Male",0,1)</f>
        <v>1</v>
      </c>
      <c r="Y5581" s="55" t="n">
        <f aca="false">IF(OR(I5581="DNB",I5581="Dry DNB"),1,0)</f>
        <v>0</v>
      </c>
      <c r="Z5581" s="0" t="str">
        <f aca="false">IF(ISNUMBER(W5581),A5581-W5581,"")</f>
        <v/>
      </c>
      <c r="AA5581" s="55" t="n">
        <f aca="false">MATCH(A5581,DATAS,0)</f>
        <v>2</v>
      </c>
      <c r="AB5581" s="55" t="n">
        <f aca="false">IF(AND(E5581&gt;0,OR(AND(B5581&gt;=1,B5581&lt;=6),B5581=10)),1,0)</f>
        <v>0</v>
      </c>
      <c r="AC5581" s="55" t="n">
        <f aca="false">IF(AND(E5581&gt;0,B5581=10),1,0)</f>
        <v>0</v>
      </c>
      <c r="AD5581" s="55" t="n">
        <f aca="false">IF(AND(C5580=C5581,AA5580=AA5581-1),AB5580,"")</f>
        <v>0</v>
      </c>
      <c r="AE5581" s="55" t="n">
        <f aca="false">IF(AND(C5580=C5581,AA5580=AA5581-1),AC5580,"")</f>
        <v>0</v>
      </c>
      <c r="AF5581" s="55" t="n">
        <f aca="false">IF(AA5581=1,"",IF(AND(AB5581=1,AD5581&lt;&gt;1),1,0))</f>
        <v>0</v>
      </c>
      <c r="AG5581" s="55" t="n">
        <f aca="false">IF(AA5581=1,"",IF(AND(AC5581=1,AE5581&lt;&gt;1),1,0))</f>
        <v>0</v>
      </c>
      <c r="AH5581" s="60" t="str">
        <f aca="false">IF(AND(E5581&gt;0,AA5581&lt;2,NOT(AND(C5582=C5581,AA5582=AA5581+1))),INDEX(DATAS,AA5581+1),"")</f>
        <v/>
      </c>
      <c r="AI5581" s="60" t="str">
        <f aca="false">IF(AND(AC5581=1,AA5581&lt;2),IF(AND(C5582=C5581,AA5582=AA5581+1),IF(AC5582=1,"",INDEX(DATAS,AA5581+1)),INDEX(DATAS,AA5581+1)),"")</f>
        <v/>
      </c>
    </row>
    <row r="5582" customFormat="false" ht="15" hidden="false" customHeight="false" outlineLevel="0" collapsed="false">
      <c r="A5582" s="60" t="n">
        <v>46309</v>
      </c>
      <c r="B5582" s="0" t="n">
        <v>13</v>
      </c>
      <c r="C5582" s="0" t="n">
        <v>7163</v>
      </c>
      <c r="E5582" s="0" t="n">
        <v>0</v>
      </c>
      <c r="F5582" s="55" t="s">
        <v>1402</v>
      </c>
      <c r="I5582" s="55" t="s">
        <v>185</v>
      </c>
      <c r="U5582" s="0" t="n">
        <v>324</v>
      </c>
      <c r="V5582" s="0" t="n">
        <v>0</v>
      </c>
      <c r="X5582" s="55" t="n">
        <f aca="false">IF(I5582="Male",0,1)</f>
        <v>1</v>
      </c>
      <c r="Y5582" s="55" t="n">
        <f aca="false">IF(OR(I5582="DNB",I5582="Dry DNB"),1,0)</f>
        <v>0</v>
      </c>
      <c r="Z5582" s="0" t="str">
        <f aca="false">IF(ISNUMBER(W5582),A5582-W5582,"")</f>
        <v/>
      </c>
      <c r="AA5582" s="55" t="n">
        <f aca="false">MATCH(A5582,DATAS,0)</f>
        <v>1</v>
      </c>
      <c r="AB5582" s="55" t="n">
        <f aca="false">IF(AND(E5582&gt;0,OR(AND(B5582&gt;=1,B5582&lt;=6),B5582=10)),1,0)</f>
        <v>0</v>
      </c>
      <c r="AC5582" s="55" t="n">
        <f aca="false">IF(AND(E5582&gt;0,B5582=10),1,0)</f>
        <v>0</v>
      </c>
      <c r="AD5582" s="0" t="str">
        <f aca="false">IF(AND(C5581=C5582,AA5581=AA5582-1),AB5581,"")</f>
        <v/>
      </c>
      <c r="AE5582" s="0" t="str">
        <f aca="false">IF(AND(C5581=C5582,AA5581=AA5582-1),AC5581,"")</f>
        <v/>
      </c>
      <c r="AF5582" s="0" t="str">
        <f aca="false">IF(AA5582=1,"",IF(AND(AB5582=1,AD5582&lt;&gt;1),1,0))</f>
        <v/>
      </c>
      <c r="AG5582" s="0" t="str">
        <f aca="false">IF(AA5582=1,"",IF(AND(AC5582=1,AE5582&lt;&gt;1),1,0))</f>
        <v/>
      </c>
      <c r="AH5582" s="60" t="str">
        <f aca="false">IF(AND(E5582&gt;0,AA5582&lt;2,NOT(AND(C5583=C5582,AA5583=AA5582+1))),INDEX(DATAS,AA5582+1),"")</f>
        <v/>
      </c>
      <c r="AI5582" s="60" t="str">
        <f aca="false">IF(AND(AC5582=1,AA5582&lt;2),IF(AND(C5583=C5582,AA5583=AA5582+1),IF(AC5583=1,"",INDEX(DATAS,AA5582+1)),INDEX(DATAS,AA5582+1)),"")</f>
        <v/>
      </c>
    </row>
    <row r="5583" customFormat="false" ht="15" hidden="false" customHeight="false" outlineLevel="0" collapsed="false">
      <c r="A5583" s="60" t="n">
        <v>46310</v>
      </c>
      <c r="B5583" s="0" t="n">
        <v>13</v>
      </c>
      <c r="C5583" s="0" t="n">
        <v>7163</v>
      </c>
      <c r="E5583" s="0" t="n">
        <v>0</v>
      </c>
      <c r="F5583" s="55" t="s">
        <v>1402</v>
      </c>
      <c r="I5583" s="55" t="s">
        <v>185</v>
      </c>
      <c r="U5583" s="0" t="n">
        <v>325</v>
      </c>
      <c r="V5583" s="0" t="n">
        <v>0</v>
      </c>
      <c r="X5583" s="55" t="n">
        <f aca="false">IF(I5583="Male",0,1)</f>
        <v>1</v>
      </c>
      <c r="Y5583" s="55" t="n">
        <f aca="false">IF(OR(I5583="DNB",I5583="Dry DNB"),1,0)</f>
        <v>0</v>
      </c>
      <c r="Z5583" s="0" t="str">
        <f aca="false">IF(ISNUMBER(W5583),A5583-W5583,"")</f>
        <v/>
      </c>
      <c r="AA5583" s="55" t="n">
        <f aca="false">MATCH(A5583,DATAS,0)</f>
        <v>2</v>
      </c>
      <c r="AB5583" s="55" t="n">
        <f aca="false">IF(AND(E5583&gt;0,OR(AND(B5583&gt;=1,B5583&lt;=6),B5583=10)),1,0)</f>
        <v>0</v>
      </c>
      <c r="AC5583" s="55" t="n">
        <f aca="false">IF(AND(E5583&gt;0,B5583=10),1,0)</f>
        <v>0</v>
      </c>
      <c r="AD5583" s="55" t="n">
        <f aca="false">IF(AND(C5582=C5583,AA5582=AA5583-1),AB5582,"")</f>
        <v>0</v>
      </c>
      <c r="AE5583" s="55" t="n">
        <f aca="false">IF(AND(C5582=C5583,AA5582=AA5583-1),AC5582,"")</f>
        <v>0</v>
      </c>
      <c r="AF5583" s="55" t="n">
        <f aca="false">IF(AA5583=1,"",IF(AND(AB5583=1,AD5583&lt;&gt;1),1,0))</f>
        <v>0</v>
      </c>
      <c r="AG5583" s="55" t="n">
        <f aca="false">IF(AA5583=1,"",IF(AND(AC5583=1,AE5583&lt;&gt;1),1,0))</f>
        <v>0</v>
      </c>
      <c r="AH5583" s="60" t="str">
        <f aca="false">IF(AND(E5583&gt;0,AA5583&lt;2,NOT(AND(C5584=C5583,AA5584=AA5583+1))),INDEX(DATAS,AA5583+1),"")</f>
        <v/>
      </c>
      <c r="AI5583" s="60" t="str">
        <f aca="false">IF(AND(AC5583=1,AA5583&lt;2),IF(AND(C5584=C5583,AA5584=AA5583+1),IF(AC5584=1,"",INDEX(DATAS,AA5583+1)),INDEX(DATAS,AA5583+1)),"")</f>
        <v/>
      </c>
    </row>
    <row r="5584" customFormat="false" ht="15" hidden="false" customHeight="false" outlineLevel="0" collapsed="false">
      <c r="A5584" s="60" t="n">
        <v>46309</v>
      </c>
      <c r="B5584" s="0" t="n">
        <v>13</v>
      </c>
      <c r="C5584" s="0" t="n">
        <v>7165</v>
      </c>
      <c r="E5584" s="0" t="n">
        <v>0</v>
      </c>
      <c r="F5584" s="55" t="s">
        <v>1403</v>
      </c>
      <c r="I5584" s="55" t="s">
        <v>185</v>
      </c>
      <c r="U5584" s="0" t="n">
        <v>323</v>
      </c>
      <c r="V5584" s="0" t="n">
        <v>0</v>
      </c>
      <c r="X5584" s="55" t="n">
        <f aca="false">IF(I5584="Male",0,1)</f>
        <v>1</v>
      </c>
      <c r="Y5584" s="55" t="n">
        <f aca="false">IF(OR(I5584="DNB",I5584="Dry DNB"),1,0)</f>
        <v>0</v>
      </c>
      <c r="Z5584" s="0" t="str">
        <f aca="false">IF(ISNUMBER(W5584),A5584-W5584,"")</f>
        <v/>
      </c>
      <c r="AA5584" s="55" t="n">
        <f aca="false">MATCH(A5584,DATAS,0)</f>
        <v>1</v>
      </c>
      <c r="AB5584" s="55" t="n">
        <f aca="false">IF(AND(E5584&gt;0,OR(AND(B5584&gt;=1,B5584&lt;=6),B5584=10)),1,0)</f>
        <v>0</v>
      </c>
      <c r="AC5584" s="55" t="n">
        <f aca="false">IF(AND(E5584&gt;0,B5584=10),1,0)</f>
        <v>0</v>
      </c>
      <c r="AD5584" s="0" t="str">
        <f aca="false">IF(AND(C5583=C5584,AA5583=AA5584-1),AB5583,"")</f>
        <v/>
      </c>
      <c r="AE5584" s="0" t="str">
        <f aca="false">IF(AND(C5583=C5584,AA5583=AA5584-1),AC5583,"")</f>
        <v/>
      </c>
      <c r="AF5584" s="0" t="str">
        <f aca="false">IF(AA5584=1,"",IF(AND(AB5584=1,AD5584&lt;&gt;1),1,0))</f>
        <v/>
      </c>
      <c r="AG5584" s="0" t="str">
        <f aca="false">IF(AA5584=1,"",IF(AND(AC5584=1,AE5584&lt;&gt;1),1,0))</f>
        <v/>
      </c>
      <c r="AH5584" s="60" t="str">
        <f aca="false">IF(AND(E5584&gt;0,AA5584&lt;2,NOT(AND(C5585=C5584,AA5585=AA5584+1))),INDEX(DATAS,AA5584+1),"")</f>
        <v/>
      </c>
      <c r="AI5584" s="60" t="str">
        <f aca="false">IF(AND(AC5584=1,AA5584&lt;2),IF(AND(C5585=C5584,AA5585=AA5584+1),IF(AC5585=1,"",INDEX(DATAS,AA5584+1)),INDEX(DATAS,AA5584+1)),"")</f>
        <v/>
      </c>
    </row>
    <row r="5585" customFormat="false" ht="15" hidden="false" customHeight="false" outlineLevel="0" collapsed="false">
      <c r="A5585" s="60" t="n">
        <v>46310</v>
      </c>
      <c r="B5585" s="0" t="n">
        <v>13</v>
      </c>
      <c r="C5585" s="0" t="n">
        <v>7165</v>
      </c>
      <c r="E5585" s="0" t="n">
        <v>0</v>
      </c>
      <c r="F5585" s="55" t="s">
        <v>1403</v>
      </c>
      <c r="I5585" s="55" t="s">
        <v>185</v>
      </c>
      <c r="U5585" s="0" t="n">
        <v>324</v>
      </c>
      <c r="V5585" s="0" t="n">
        <v>0</v>
      </c>
      <c r="X5585" s="55" t="n">
        <f aca="false">IF(I5585="Male",0,1)</f>
        <v>1</v>
      </c>
      <c r="Y5585" s="55" t="n">
        <f aca="false">IF(OR(I5585="DNB",I5585="Dry DNB"),1,0)</f>
        <v>0</v>
      </c>
      <c r="Z5585" s="0" t="str">
        <f aca="false">IF(ISNUMBER(W5585),A5585-W5585,"")</f>
        <v/>
      </c>
      <c r="AA5585" s="55" t="n">
        <f aca="false">MATCH(A5585,DATAS,0)</f>
        <v>2</v>
      </c>
      <c r="AB5585" s="55" t="n">
        <f aca="false">IF(AND(E5585&gt;0,OR(AND(B5585&gt;=1,B5585&lt;=6),B5585=10)),1,0)</f>
        <v>0</v>
      </c>
      <c r="AC5585" s="55" t="n">
        <f aca="false">IF(AND(E5585&gt;0,B5585=10),1,0)</f>
        <v>0</v>
      </c>
      <c r="AD5585" s="55" t="n">
        <f aca="false">IF(AND(C5584=C5585,AA5584=AA5585-1),AB5584,"")</f>
        <v>0</v>
      </c>
      <c r="AE5585" s="55" t="n">
        <f aca="false">IF(AND(C5584=C5585,AA5584=AA5585-1),AC5584,"")</f>
        <v>0</v>
      </c>
      <c r="AF5585" s="55" t="n">
        <f aca="false">IF(AA5585=1,"",IF(AND(AB5585=1,AD5585&lt;&gt;1),1,0))</f>
        <v>0</v>
      </c>
      <c r="AG5585" s="55" t="n">
        <f aca="false">IF(AA5585=1,"",IF(AND(AC5585=1,AE5585&lt;&gt;1),1,0))</f>
        <v>0</v>
      </c>
      <c r="AH5585" s="60" t="str">
        <f aca="false">IF(AND(E5585&gt;0,AA5585&lt;2,NOT(AND(C5586=C5585,AA5586=AA5585+1))),INDEX(DATAS,AA5585+1),"")</f>
        <v/>
      </c>
      <c r="AI5585" s="60" t="str">
        <f aca="false">IF(AND(AC5585=1,AA5585&lt;2),IF(AND(C5586=C5585,AA5586=AA5585+1),IF(AC5586=1,"",INDEX(DATAS,AA5585+1)),INDEX(DATAS,AA5585+1)),"")</f>
        <v/>
      </c>
    </row>
    <row r="5586" customFormat="false" ht="15" hidden="false" customHeight="false" outlineLevel="0" collapsed="false">
      <c r="A5586" s="60" t="n">
        <v>46309</v>
      </c>
      <c r="B5586" s="0" t="n">
        <v>13</v>
      </c>
      <c r="C5586" s="0" t="n">
        <v>7166</v>
      </c>
      <c r="E5586" s="0" t="n">
        <v>0</v>
      </c>
      <c r="F5586" s="55" t="s">
        <v>1403</v>
      </c>
      <c r="I5586" s="55" t="s">
        <v>185</v>
      </c>
      <c r="U5586" s="0" t="n">
        <v>323</v>
      </c>
      <c r="V5586" s="0" t="n">
        <v>0</v>
      </c>
      <c r="X5586" s="55" t="n">
        <f aca="false">IF(I5586="Male",0,1)</f>
        <v>1</v>
      </c>
      <c r="Y5586" s="55" t="n">
        <f aca="false">IF(OR(I5586="DNB",I5586="Dry DNB"),1,0)</f>
        <v>0</v>
      </c>
      <c r="Z5586" s="0" t="str">
        <f aca="false">IF(ISNUMBER(W5586),A5586-W5586,"")</f>
        <v/>
      </c>
      <c r="AA5586" s="55" t="n">
        <f aca="false">MATCH(A5586,DATAS,0)</f>
        <v>1</v>
      </c>
      <c r="AB5586" s="55" t="n">
        <f aca="false">IF(AND(E5586&gt;0,OR(AND(B5586&gt;=1,B5586&lt;=6),B5586=10)),1,0)</f>
        <v>0</v>
      </c>
      <c r="AC5586" s="55" t="n">
        <f aca="false">IF(AND(E5586&gt;0,B5586=10),1,0)</f>
        <v>0</v>
      </c>
      <c r="AD5586" s="0" t="str">
        <f aca="false">IF(AND(C5585=C5586,AA5585=AA5586-1),AB5585,"")</f>
        <v/>
      </c>
      <c r="AE5586" s="0" t="str">
        <f aca="false">IF(AND(C5585=C5586,AA5585=AA5586-1),AC5585,"")</f>
        <v/>
      </c>
      <c r="AF5586" s="0" t="str">
        <f aca="false">IF(AA5586=1,"",IF(AND(AB5586=1,AD5586&lt;&gt;1),1,0))</f>
        <v/>
      </c>
      <c r="AG5586" s="0" t="str">
        <f aca="false">IF(AA5586=1,"",IF(AND(AC5586=1,AE5586&lt;&gt;1),1,0))</f>
        <v/>
      </c>
      <c r="AH5586" s="60" t="str">
        <f aca="false">IF(AND(E5586&gt;0,AA5586&lt;2,NOT(AND(C5587=C5586,AA5587=AA5586+1))),INDEX(DATAS,AA5586+1),"")</f>
        <v/>
      </c>
      <c r="AI5586" s="60" t="str">
        <f aca="false">IF(AND(AC5586=1,AA5586&lt;2),IF(AND(C5587=C5586,AA5587=AA5586+1),IF(AC5587=1,"",INDEX(DATAS,AA5586+1)),INDEX(DATAS,AA5586+1)),"")</f>
        <v/>
      </c>
    </row>
    <row r="5587" customFormat="false" ht="15" hidden="false" customHeight="false" outlineLevel="0" collapsed="false">
      <c r="A5587" s="60" t="n">
        <v>46310</v>
      </c>
      <c r="B5587" s="0" t="n">
        <v>13</v>
      </c>
      <c r="C5587" s="0" t="n">
        <v>7166</v>
      </c>
      <c r="E5587" s="0" t="n">
        <v>0</v>
      </c>
      <c r="F5587" s="55" t="s">
        <v>1403</v>
      </c>
      <c r="I5587" s="55" t="s">
        <v>185</v>
      </c>
      <c r="U5587" s="0" t="n">
        <v>324</v>
      </c>
      <c r="V5587" s="0" t="n">
        <v>0</v>
      </c>
      <c r="X5587" s="55" t="n">
        <f aca="false">IF(I5587="Male",0,1)</f>
        <v>1</v>
      </c>
      <c r="Y5587" s="55" t="n">
        <f aca="false">IF(OR(I5587="DNB",I5587="Dry DNB"),1,0)</f>
        <v>0</v>
      </c>
      <c r="Z5587" s="0" t="str">
        <f aca="false">IF(ISNUMBER(W5587),A5587-W5587,"")</f>
        <v/>
      </c>
      <c r="AA5587" s="55" t="n">
        <f aca="false">MATCH(A5587,DATAS,0)</f>
        <v>2</v>
      </c>
      <c r="AB5587" s="55" t="n">
        <f aca="false">IF(AND(E5587&gt;0,OR(AND(B5587&gt;=1,B5587&lt;=6),B5587=10)),1,0)</f>
        <v>0</v>
      </c>
      <c r="AC5587" s="55" t="n">
        <f aca="false">IF(AND(E5587&gt;0,B5587=10),1,0)</f>
        <v>0</v>
      </c>
      <c r="AD5587" s="55" t="n">
        <f aca="false">IF(AND(C5586=C5587,AA5586=AA5587-1),AB5586,"")</f>
        <v>0</v>
      </c>
      <c r="AE5587" s="55" t="n">
        <f aca="false">IF(AND(C5586=C5587,AA5586=AA5587-1),AC5586,"")</f>
        <v>0</v>
      </c>
      <c r="AF5587" s="55" t="n">
        <f aca="false">IF(AA5587=1,"",IF(AND(AB5587=1,AD5587&lt;&gt;1),1,0))</f>
        <v>0</v>
      </c>
      <c r="AG5587" s="55" t="n">
        <f aca="false">IF(AA5587=1,"",IF(AND(AC5587=1,AE5587&lt;&gt;1),1,0))</f>
        <v>0</v>
      </c>
      <c r="AH5587" s="60" t="str">
        <f aca="false">IF(AND(E5587&gt;0,AA5587&lt;2,NOT(AND(C5588=C5587,AA5588=AA5587+1))),INDEX(DATAS,AA5587+1),"")</f>
        <v/>
      </c>
      <c r="AI5587" s="60" t="str">
        <f aca="false">IF(AND(AC5587=1,AA5587&lt;2),IF(AND(C5588=C5587,AA5588=AA5587+1),IF(AC5588=1,"",INDEX(DATAS,AA5587+1)),INDEX(DATAS,AA5587+1)),"")</f>
        <v/>
      </c>
    </row>
    <row r="5588" customFormat="false" ht="15" hidden="false" customHeight="false" outlineLevel="0" collapsed="false">
      <c r="A5588" s="60" t="n">
        <v>46309</v>
      </c>
      <c r="B5588" s="0" t="n">
        <v>13</v>
      </c>
      <c r="C5588" s="0" t="n">
        <v>7167</v>
      </c>
      <c r="E5588" s="0" t="n">
        <v>0</v>
      </c>
      <c r="F5588" s="55" t="s">
        <v>1403</v>
      </c>
      <c r="I5588" s="55" t="s">
        <v>185</v>
      </c>
      <c r="U5588" s="0" t="n">
        <v>323</v>
      </c>
      <c r="V5588" s="0" t="n">
        <v>0</v>
      </c>
      <c r="X5588" s="55" t="n">
        <f aca="false">IF(I5588="Male",0,1)</f>
        <v>1</v>
      </c>
      <c r="Y5588" s="55" t="n">
        <f aca="false">IF(OR(I5588="DNB",I5588="Dry DNB"),1,0)</f>
        <v>0</v>
      </c>
      <c r="Z5588" s="0" t="str">
        <f aca="false">IF(ISNUMBER(W5588),A5588-W5588,"")</f>
        <v/>
      </c>
      <c r="AA5588" s="55" t="n">
        <f aca="false">MATCH(A5588,DATAS,0)</f>
        <v>1</v>
      </c>
      <c r="AB5588" s="55" t="n">
        <f aca="false">IF(AND(E5588&gt;0,OR(AND(B5588&gt;=1,B5588&lt;=6),B5588=10)),1,0)</f>
        <v>0</v>
      </c>
      <c r="AC5588" s="55" t="n">
        <f aca="false">IF(AND(E5588&gt;0,B5588=10),1,0)</f>
        <v>0</v>
      </c>
      <c r="AD5588" s="0" t="str">
        <f aca="false">IF(AND(C5587=C5588,AA5587=AA5588-1),AB5587,"")</f>
        <v/>
      </c>
      <c r="AE5588" s="0" t="str">
        <f aca="false">IF(AND(C5587=C5588,AA5587=AA5588-1),AC5587,"")</f>
        <v/>
      </c>
      <c r="AF5588" s="0" t="str">
        <f aca="false">IF(AA5588=1,"",IF(AND(AB5588=1,AD5588&lt;&gt;1),1,0))</f>
        <v/>
      </c>
      <c r="AG5588" s="0" t="str">
        <f aca="false">IF(AA5588=1,"",IF(AND(AC5588=1,AE5588&lt;&gt;1),1,0))</f>
        <v/>
      </c>
      <c r="AH5588" s="60" t="str">
        <f aca="false">IF(AND(E5588&gt;0,AA5588&lt;2,NOT(AND(C5589=C5588,AA5589=AA5588+1))),INDEX(DATAS,AA5588+1),"")</f>
        <v/>
      </c>
      <c r="AI5588" s="60" t="str">
        <f aca="false">IF(AND(AC5588=1,AA5588&lt;2),IF(AND(C5589=C5588,AA5589=AA5588+1),IF(AC5589=1,"",INDEX(DATAS,AA5588+1)),INDEX(DATAS,AA5588+1)),"")</f>
        <v/>
      </c>
    </row>
    <row r="5589" customFormat="false" ht="15" hidden="false" customHeight="false" outlineLevel="0" collapsed="false">
      <c r="A5589" s="60" t="n">
        <v>46310</v>
      </c>
      <c r="B5589" s="0" t="n">
        <v>13</v>
      </c>
      <c r="C5589" s="0" t="n">
        <v>7167</v>
      </c>
      <c r="E5589" s="0" t="n">
        <v>0</v>
      </c>
      <c r="F5589" s="55" t="s">
        <v>1403</v>
      </c>
      <c r="I5589" s="55" t="s">
        <v>185</v>
      </c>
      <c r="U5589" s="0" t="n">
        <v>324</v>
      </c>
      <c r="V5589" s="0" t="n">
        <v>0</v>
      </c>
      <c r="X5589" s="55" t="n">
        <f aca="false">IF(I5589="Male",0,1)</f>
        <v>1</v>
      </c>
      <c r="Y5589" s="55" t="n">
        <f aca="false">IF(OR(I5589="DNB",I5589="Dry DNB"),1,0)</f>
        <v>0</v>
      </c>
      <c r="Z5589" s="0" t="str">
        <f aca="false">IF(ISNUMBER(W5589),A5589-W5589,"")</f>
        <v/>
      </c>
      <c r="AA5589" s="55" t="n">
        <f aca="false">MATCH(A5589,DATAS,0)</f>
        <v>2</v>
      </c>
      <c r="AB5589" s="55" t="n">
        <f aca="false">IF(AND(E5589&gt;0,OR(AND(B5589&gt;=1,B5589&lt;=6),B5589=10)),1,0)</f>
        <v>0</v>
      </c>
      <c r="AC5589" s="55" t="n">
        <f aca="false">IF(AND(E5589&gt;0,B5589=10),1,0)</f>
        <v>0</v>
      </c>
      <c r="AD5589" s="55" t="n">
        <f aca="false">IF(AND(C5588=C5589,AA5588=AA5589-1),AB5588,"")</f>
        <v>0</v>
      </c>
      <c r="AE5589" s="55" t="n">
        <f aca="false">IF(AND(C5588=C5589,AA5588=AA5589-1),AC5588,"")</f>
        <v>0</v>
      </c>
      <c r="AF5589" s="55" t="n">
        <f aca="false">IF(AA5589=1,"",IF(AND(AB5589=1,AD5589&lt;&gt;1),1,0))</f>
        <v>0</v>
      </c>
      <c r="AG5589" s="55" t="n">
        <f aca="false">IF(AA5589=1,"",IF(AND(AC5589=1,AE5589&lt;&gt;1),1,0))</f>
        <v>0</v>
      </c>
      <c r="AH5589" s="60" t="str">
        <f aca="false">IF(AND(E5589&gt;0,AA5589&lt;2,NOT(AND(C5590=C5589,AA5590=AA5589+1))),INDEX(DATAS,AA5589+1),"")</f>
        <v/>
      </c>
      <c r="AI5589" s="60" t="str">
        <f aca="false">IF(AND(AC5589=1,AA5589&lt;2),IF(AND(C5590=C5589,AA5590=AA5589+1),IF(AC5590=1,"",INDEX(DATAS,AA5589+1)),INDEX(DATAS,AA5589+1)),"")</f>
        <v/>
      </c>
    </row>
    <row r="5590" customFormat="false" ht="15" hidden="false" customHeight="false" outlineLevel="0" collapsed="false">
      <c r="A5590" s="60" t="n">
        <v>46309</v>
      </c>
      <c r="B5590" s="0" t="n">
        <v>13</v>
      </c>
      <c r="C5590" s="0" t="n">
        <v>7168</v>
      </c>
      <c r="E5590" s="0" t="n">
        <v>0</v>
      </c>
      <c r="F5590" s="55" t="s">
        <v>1403</v>
      </c>
      <c r="I5590" s="55" t="s">
        <v>185</v>
      </c>
      <c r="U5590" s="0" t="n">
        <v>323</v>
      </c>
      <c r="V5590" s="0" t="n">
        <v>0</v>
      </c>
      <c r="X5590" s="55" t="n">
        <f aca="false">IF(I5590="Male",0,1)</f>
        <v>1</v>
      </c>
      <c r="Y5590" s="55" t="n">
        <f aca="false">IF(OR(I5590="DNB",I5590="Dry DNB"),1,0)</f>
        <v>0</v>
      </c>
      <c r="Z5590" s="0" t="str">
        <f aca="false">IF(ISNUMBER(W5590),A5590-W5590,"")</f>
        <v/>
      </c>
      <c r="AA5590" s="55" t="n">
        <f aca="false">MATCH(A5590,DATAS,0)</f>
        <v>1</v>
      </c>
      <c r="AB5590" s="55" t="n">
        <f aca="false">IF(AND(E5590&gt;0,OR(AND(B5590&gt;=1,B5590&lt;=6),B5590=10)),1,0)</f>
        <v>0</v>
      </c>
      <c r="AC5590" s="55" t="n">
        <f aca="false">IF(AND(E5590&gt;0,B5590=10),1,0)</f>
        <v>0</v>
      </c>
      <c r="AD5590" s="0" t="str">
        <f aca="false">IF(AND(C5589=C5590,AA5589=AA5590-1),AB5589,"")</f>
        <v/>
      </c>
      <c r="AE5590" s="0" t="str">
        <f aca="false">IF(AND(C5589=C5590,AA5589=AA5590-1),AC5589,"")</f>
        <v/>
      </c>
      <c r="AF5590" s="0" t="str">
        <f aca="false">IF(AA5590=1,"",IF(AND(AB5590=1,AD5590&lt;&gt;1),1,0))</f>
        <v/>
      </c>
      <c r="AG5590" s="0" t="str">
        <f aca="false">IF(AA5590=1,"",IF(AND(AC5590=1,AE5590&lt;&gt;1),1,0))</f>
        <v/>
      </c>
      <c r="AH5590" s="60" t="str">
        <f aca="false">IF(AND(E5590&gt;0,AA5590&lt;2,NOT(AND(C5591=C5590,AA5591=AA5590+1))),INDEX(DATAS,AA5590+1),"")</f>
        <v/>
      </c>
      <c r="AI5590" s="60" t="str">
        <f aca="false">IF(AND(AC5590=1,AA5590&lt;2),IF(AND(C5591=C5590,AA5591=AA5590+1),IF(AC5591=1,"",INDEX(DATAS,AA5590+1)),INDEX(DATAS,AA5590+1)),"")</f>
        <v/>
      </c>
    </row>
    <row r="5591" customFormat="false" ht="15" hidden="false" customHeight="false" outlineLevel="0" collapsed="false">
      <c r="A5591" s="60" t="n">
        <v>46310</v>
      </c>
      <c r="B5591" s="0" t="n">
        <v>13</v>
      </c>
      <c r="C5591" s="0" t="n">
        <v>7168</v>
      </c>
      <c r="E5591" s="0" t="n">
        <v>0</v>
      </c>
      <c r="F5591" s="55" t="s">
        <v>1403</v>
      </c>
      <c r="I5591" s="55" t="s">
        <v>185</v>
      </c>
      <c r="U5591" s="0" t="n">
        <v>324</v>
      </c>
      <c r="V5591" s="0" t="n">
        <v>0</v>
      </c>
      <c r="X5591" s="55" t="n">
        <f aca="false">IF(I5591="Male",0,1)</f>
        <v>1</v>
      </c>
      <c r="Y5591" s="55" t="n">
        <f aca="false">IF(OR(I5591="DNB",I5591="Dry DNB"),1,0)</f>
        <v>0</v>
      </c>
      <c r="Z5591" s="0" t="str">
        <f aca="false">IF(ISNUMBER(W5591),A5591-W5591,"")</f>
        <v/>
      </c>
      <c r="AA5591" s="55" t="n">
        <f aca="false">MATCH(A5591,DATAS,0)</f>
        <v>2</v>
      </c>
      <c r="AB5591" s="55" t="n">
        <f aca="false">IF(AND(E5591&gt;0,OR(AND(B5591&gt;=1,B5591&lt;=6),B5591=10)),1,0)</f>
        <v>0</v>
      </c>
      <c r="AC5591" s="55" t="n">
        <f aca="false">IF(AND(E5591&gt;0,B5591=10),1,0)</f>
        <v>0</v>
      </c>
      <c r="AD5591" s="55" t="n">
        <f aca="false">IF(AND(C5590=C5591,AA5590=AA5591-1),AB5590,"")</f>
        <v>0</v>
      </c>
      <c r="AE5591" s="55" t="n">
        <f aca="false">IF(AND(C5590=C5591,AA5590=AA5591-1),AC5590,"")</f>
        <v>0</v>
      </c>
      <c r="AF5591" s="55" t="n">
        <f aca="false">IF(AA5591=1,"",IF(AND(AB5591=1,AD5591&lt;&gt;1),1,0))</f>
        <v>0</v>
      </c>
      <c r="AG5591" s="55" t="n">
        <f aca="false">IF(AA5591=1,"",IF(AND(AC5591=1,AE5591&lt;&gt;1),1,0))</f>
        <v>0</v>
      </c>
      <c r="AH5591" s="60" t="str">
        <f aca="false">IF(AND(E5591&gt;0,AA5591&lt;2,NOT(AND(C5592=C5591,AA5592=AA5591+1))),INDEX(DATAS,AA5591+1),"")</f>
        <v/>
      </c>
      <c r="AI5591" s="60" t="str">
        <f aca="false">IF(AND(AC5591=1,AA5591&lt;2),IF(AND(C5592=C5591,AA5592=AA5591+1),IF(AC5592=1,"",INDEX(DATAS,AA5591+1)),INDEX(DATAS,AA5591+1)),"")</f>
        <v/>
      </c>
    </row>
    <row r="5592" customFormat="false" ht="15" hidden="false" customHeight="false" outlineLevel="0" collapsed="false">
      <c r="A5592" s="60" t="n">
        <v>46309</v>
      </c>
      <c r="B5592" s="0" t="n">
        <v>13</v>
      </c>
      <c r="C5592" s="0" t="n">
        <v>7169</v>
      </c>
      <c r="E5592" s="0" t="n">
        <v>0</v>
      </c>
      <c r="F5592" s="55" t="s">
        <v>1404</v>
      </c>
      <c r="I5592" s="55" t="s">
        <v>185</v>
      </c>
      <c r="U5592" s="0" t="n">
        <v>321</v>
      </c>
      <c r="V5592" s="0" t="n">
        <v>0</v>
      </c>
      <c r="X5592" s="55" t="n">
        <f aca="false">IF(I5592="Male",0,1)</f>
        <v>1</v>
      </c>
      <c r="Y5592" s="55" t="n">
        <f aca="false">IF(OR(I5592="DNB",I5592="Dry DNB"),1,0)</f>
        <v>0</v>
      </c>
      <c r="Z5592" s="0" t="str">
        <f aca="false">IF(ISNUMBER(W5592),A5592-W5592,"")</f>
        <v/>
      </c>
      <c r="AA5592" s="55" t="n">
        <f aca="false">MATCH(A5592,DATAS,0)</f>
        <v>1</v>
      </c>
      <c r="AB5592" s="55" t="n">
        <f aca="false">IF(AND(E5592&gt;0,OR(AND(B5592&gt;=1,B5592&lt;=6),B5592=10)),1,0)</f>
        <v>0</v>
      </c>
      <c r="AC5592" s="55" t="n">
        <f aca="false">IF(AND(E5592&gt;0,B5592=10),1,0)</f>
        <v>0</v>
      </c>
      <c r="AD5592" s="0" t="str">
        <f aca="false">IF(AND(C5591=C5592,AA5591=AA5592-1),AB5591,"")</f>
        <v/>
      </c>
      <c r="AE5592" s="0" t="str">
        <f aca="false">IF(AND(C5591=C5592,AA5591=AA5592-1),AC5591,"")</f>
        <v/>
      </c>
      <c r="AF5592" s="0" t="str">
        <f aca="false">IF(AA5592=1,"",IF(AND(AB5592=1,AD5592&lt;&gt;1),1,0))</f>
        <v/>
      </c>
      <c r="AG5592" s="0" t="str">
        <f aca="false">IF(AA5592=1,"",IF(AND(AC5592=1,AE5592&lt;&gt;1),1,0))</f>
        <v/>
      </c>
      <c r="AH5592" s="60" t="str">
        <f aca="false">IF(AND(E5592&gt;0,AA5592&lt;2,NOT(AND(C5593=C5592,AA5593=AA5592+1))),INDEX(DATAS,AA5592+1),"")</f>
        <v/>
      </c>
      <c r="AI5592" s="60" t="str">
        <f aca="false">IF(AND(AC5592=1,AA5592&lt;2),IF(AND(C5593=C5592,AA5593=AA5592+1),IF(AC5593=1,"",INDEX(DATAS,AA5592+1)),INDEX(DATAS,AA5592+1)),"")</f>
        <v/>
      </c>
    </row>
    <row r="5593" customFormat="false" ht="15" hidden="false" customHeight="false" outlineLevel="0" collapsed="false">
      <c r="A5593" s="60" t="n">
        <v>46310</v>
      </c>
      <c r="B5593" s="0" t="n">
        <v>13</v>
      </c>
      <c r="C5593" s="0" t="n">
        <v>7169</v>
      </c>
      <c r="E5593" s="0" t="n">
        <v>0</v>
      </c>
      <c r="F5593" s="55" t="s">
        <v>1404</v>
      </c>
      <c r="I5593" s="55" t="s">
        <v>185</v>
      </c>
      <c r="U5593" s="0" t="n">
        <v>322</v>
      </c>
      <c r="V5593" s="0" t="n">
        <v>0</v>
      </c>
      <c r="X5593" s="55" t="n">
        <f aca="false">IF(I5593="Male",0,1)</f>
        <v>1</v>
      </c>
      <c r="Y5593" s="55" t="n">
        <f aca="false">IF(OR(I5593="DNB",I5593="Dry DNB"),1,0)</f>
        <v>0</v>
      </c>
      <c r="Z5593" s="0" t="str">
        <f aca="false">IF(ISNUMBER(W5593),A5593-W5593,"")</f>
        <v/>
      </c>
      <c r="AA5593" s="55" t="n">
        <f aca="false">MATCH(A5593,DATAS,0)</f>
        <v>2</v>
      </c>
      <c r="AB5593" s="55" t="n">
        <f aca="false">IF(AND(E5593&gt;0,OR(AND(B5593&gt;=1,B5593&lt;=6),B5593=10)),1,0)</f>
        <v>0</v>
      </c>
      <c r="AC5593" s="55" t="n">
        <f aca="false">IF(AND(E5593&gt;0,B5593=10),1,0)</f>
        <v>0</v>
      </c>
      <c r="AD5593" s="55" t="n">
        <f aca="false">IF(AND(C5592=C5593,AA5592=AA5593-1),AB5592,"")</f>
        <v>0</v>
      </c>
      <c r="AE5593" s="55" t="n">
        <f aca="false">IF(AND(C5592=C5593,AA5592=AA5593-1),AC5592,"")</f>
        <v>0</v>
      </c>
      <c r="AF5593" s="55" t="n">
        <f aca="false">IF(AA5593=1,"",IF(AND(AB5593=1,AD5593&lt;&gt;1),1,0))</f>
        <v>0</v>
      </c>
      <c r="AG5593" s="55" t="n">
        <f aca="false">IF(AA5593=1,"",IF(AND(AC5593=1,AE5593&lt;&gt;1),1,0))</f>
        <v>0</v>
      </c>
      <c r="AH5593" s="60" t="str">
        <f aca="false">IF(AND(E5593&gt;0,AA5593&lt;2,NOT(AND(C5594=C5593,AA5594=AA5593+1))),INDEX(DATAS,AA5593+1),"")</f>
        <v/>
      </c>
      <c r="AI5593" s="60" t="str">
        <f aca="false">IF(AND(AC5593=1,AA5593&lt;2),IF(AND(C5594=C5593,AA5594=AA5593+1),IF(AC5594=1,"",INDEX(DATAS,AA5593+1)),INDEX(DATAS,AA5593+1)),"")</f>
        <v/>
      </c>
    </row>
    <row r="5594" customFormat="false" ht="15" hidden="false" customHeight="false" outlineLevel="0" collapsed="false">
      <c r="A5594" s="60" t="n">
        <v>46309</v>
      </c>
      <c r="B5594" s="0" t="n">
        <v>13</v>
      </c>
      <c r="C5594" s="0" t="n">
        <v>7170</v>
      </c>
      <c r="E5594" s="0" t="n">
        <v>0</v>
      </c>
      <c r="F5594" s="55" t="s">
        <v>1405</v>
      </c>
      <c r="I5594" s="55" t="s">
        <v>185</v>
      </c>
      <c r="U5594" s="0" t="n">
        <v>322</v>
      </c>
      <c r="V5594" s="0" t="n">
        <v>0</v>
      </c>
      <c r="X5594" s="55" t="n">
        <f aca="false">IF(I5594="Male",0,1)</f>
        <v>1</v>
      </c>
      <c r="Y5594" s="55" t="n">
        <f aca="false">IF(OR(I5594="DNB",I5594="Dry DNB"),1,0)</f>
        <v>0</v>
      </c>
      <c r="Z5594" s="0" t="str">
        <f aca="false">IF(ISNUMBER(W5594),A5594-W5594,"")</f>
        <v/>
      </c>
      <c r="AA5594" s="55" t="n">
        <f aca="false">MATCH(A5594,DATAS,0)</f>
        <v>1</v>
      </c>
      <c r="AB5594" s="55" t="n">
        <f aca="false">IF(AND(E5594&gt;0,OR(AND(B5594&gt;=1,B5594&lt;=6),B5594=10)),1,0)</f>
        <v>0</v>
      </c>
      <c r="AC5594" s="55" t="n">
        <f aca="false">IF(AND(E5594&gt;0,B5594=10),1,0)</f>
        <v>0</v>
      </c>
      <c r="AD5594" s="0" t="str">
        <f aca="false">IF(AND(C5593=C5594,AA5593=AA5594-1),AB5593,"")</f>
        <v/>
      </c>
      <c r="AE5594" s="0" t="str">
        <f aca="false">IF(AND(C5593=C5594,AA5593=AA5594-1),AC5593,"")</f>
        <v/>
      </c>
      <c r="AF5594" s="0" t="str">
        <f aca="false">IF(AA5594=1,"",IF(AND(AB5594=1,AD5594&lt;&gt;1),1,0))</f>
        <v/>
      </c>
      <c r="AG5594" s="0" t="str">
        <f aca="false">IF(AA5594=1,"",IF(AND(AC5594=1,AE5594&lt;&gt;1),1,0))</f>
        <v/>
      </c>
      <c r="AH5594" s="60" t="str">
        <f aca="false">IF(AND(E5594&gt;0,AA5594&lt;2,NOT(AND(C5595=C5594,AA5595=AA5594+1))),INDEX(DATAS,AA5594+1),"")</f>
        <v/>
      </c>
      <c r="AI5594" s="60" t="str">
        <f aca="false">IF(AND(AC5594=1,AA5594&lt;2),IF(AND(C5595=C5594,AA5595=AA5594+1),IF(AC5595=1,"",INDEX(DATAS,AA5594+1)),INDEX(DATAS,AA5594+1)),"")</f>
        <v/>
      </c>
    </row>
    <row r="5595" customFormat="false" ht="15" hidden="false" customHeight="false" outlineLevel="0" collapsed="false">
      <c r="A5595" s="60" t="n">
        <v>46310</v>
      </c>
      <c r="B5595" s="0" t="n">
        <v>13</v>
      </c>
      <c r="C5595" s="0" t="n">
        <v>7170</v>
      </c>
      <c r="E5595" s="0" t="n">
        <v>0</v>
      </c>
      <c r="F5595" s="55" t="s">
        <v>1405</v>
      </c>
      <c r="I5595" s="55" t="s">
        <v>185</v>
      </c>
      <c r="U5595" s="0" t="n">
        <v>323</v>
      </c>
      <c r="V5595" s="0" t="n">
        <v>0</v>
      </c>
      <c r="X5595" s="55" t="n">
        <f aca="false">IF(I5595="Male",0,1)</f>
        <v>1</v>
      </c>
      <c r="Y5595" s="55" t="n">
        <f aca="false">IF(OR(I5595="DNB",I5595="Dry DNB"),1,0)</f>
        <v>0</v>
      </c>
      <c r="Z5595" s="0" t="str">
        <f aca="false">IF(ISNUMBER(W5595),A5595-W5595,"")</f>
        <v/>
      </c>
      <c r="AA5595" s="55" t="n">
        <f aca="false">MATCH(A5595,DATAS,0)</f>
        <v>2</v>
      </c>
      <c r="AB5595" s="55" t="n">
        <f aca="false">IF(AND(E5595&gt;0,OR(AND(B5595&gt;=1,B5595&lt;=6),B5595=10)),1,0)</f>
        <v>0</v>
      </c>
      <c r="AC5595" s="55" t="n">
        <f aca="false">IF(AND(E5595&gt;0,B5595=10),1,0)</f>
        <v>0</v>
      </c>
      <c r="AD5595" s="55" t="n">
        <f aca="false">IF(AND(C5594=C5595,AA5594=AA5595-1),AB5594,"")</f>
        <v>0</v>
      </c>
      <c r="AE5595" s="55" t="n">
        <f aca="false">IF(AND(C5594=C5595,AA5594=AA5595-1),AC5594,"")</f>
        <v>0</v>
      </c>
      <c r="AF5595" s="55" t="n">
        <f aca="false">IF(AA5595=1,"",IF(AND(AB5595=1,AD5595&lt;&gt;1),1,0))</f>
        <v>0</v>
      </c>
      <c r="AG5595" s="55" t="n">
        <f aca="false">IF(AA5595=1,"",IF(AND(AC5595=1,AE5595&lt;&gt;1),1,0))</f>
        <v>0</v>
      </c>
      <c r="AH5595" s="60" t="str">
        <f aca="false">IF(AND(E5595&gt;0,AA5595&lt;2,NOT(AND(C5596=C5595,AA5596=AA5595+1))),INDEX(DATAS,AA5595+1),"")</f>
        <v/>
      </c>
      <c r="AI5595" s="60" t="str">
        <f aca="false">IF(AND(AC5595=1,AA5595&lt;2),IF(AND(C5596=C5595,AA5596=AA5595+1),IF(AC5596=1,"",INDEX(DATAS,AA5595+1)),INDEX(DATAS,AA5595+1)),"")</f>
        <v/>
      </c>
    </row>
    <row r="5596" customFormat="false" ht="15" hidden="false" customHeight="false" outlineLevel="0" collapsed="false">
      <c r="A5596" s="60" t="n">
        <v>46309</v>
      </c>
      <c r="B5596" s="0" t="n">
        <v>13</v>
      </c>
      <c r="C5596" s="0" t="n">
        <v>7171</v>
      </c>
      <c r="E5596" s="0" t="n">
        <v>0</v>
      </c>
      <c r="F5596" s="55" t="s">
        <v>1405</v>
      </c>
      <c r="I5596" s="55" t="s">
        <v>185</v>
      </c>
      <c r="U5596" s="0" t="n">
        <v>322</v>
      </c>
      <c r="V5596" s="0" t="n">
        <v>0</v>
      </c>
      <c r="X5596" s="55" t="n">
        <f aca="false">IF(I5596="Male",0,1)</f>
        <v>1</v>
      </c>
      <c r="Y5596" s="55" t="n">
        <f aca="false">IF(OR(I5596="DNB",I5596="Dry DNB"),1,0)</f>
        <v>0</v>
      </c>
      <c r="Z5596" s="0" t="str">
        <f aca="false">IF(ISNUMBER(W5596),A5596-W5596,"")</f>
        <v/>
      </c>
      <c r="AA5596" s="55" t="n">
        <f aca="false">MATCH(A5596,DATAS,0)</f>
        <v>1</v>
      </c>
      <c r="AB5596" s="55" t="n">
        <f aca="false">IF(AND(E5596&gt;0,OR(AND(B5596&gt;=1,B5596&lt;=6),B5596=10)),1,0)</f>
        <v>0</v>
      </c>
      <c r="AC5596" s="55" t="n">
        <f aca="false">IF(AND(E5596&gt;0,B5596=10),1,0)</f>
        <v>0</v>
      </c>
      <c r="AD5596" s="0" t="str">
        <f aca="false">IF(AND(C5595=C5596,AA5595=AA5596-1),AB5595,"")</f>
        <v/>
      </c>
      <c r="AE5596" s="0" t="str">
        <f aca="false">IF(AND(C5595=C5596,AA5595=AA5596-1),AC5595,"")</f>
        <v/>
      </c>
      <c r="AF5596" s="0" t="str">
        <f aca="false">IF(AA5596=1,"",IF(AND(AB5596=1,AD5596&lt;&gt;1),1,0))</f>
        <v/>
      </c>
      <c r="AG5596" s="0" t="str">
        <f aca="false">IF(AA5596=1,"",IF(AND(AC5596=1,AE5596&lt;&gt;1),1,0))</f>
        <v/>
      </c>
      <c r="AH5596" s="60" t="str">
        <f aca="false">IF(AND(E5596&gt;0,AA5596&lt;2,NOT(AND(C5597=C5596,AA5597=AA5596+1))),INDEX(DATAS,AA5596+1),"")</f>
        <v/>
      </c>
      <c r="AI5596" s="60" t="str">
        <f aca="false">IF(AND(AC5596=1,AA5596&lt;2),IF(AND(C5597=C5596,AA5597=AA5596+1),IF(AC5597=1,"",INDEX(DATAS,AA5596+1)),INDEX(DATAS,AA5596+1)),"")</f>
        <v/>
      </c>
    </row>
    <row r="5597" customFormat="false" ht="15" hidden="false" customHeight="false" outlineLevel="0" collapsed="false">
      <c r="A5597" s="60" t="n">
        <v>46310</v>
      </c>
      <c r="B5597" s="0" t="n">
        <v>13</v>
      </c>
      <c r="C5597" s="0" t="n">
        <v>7171</v>
      </c>
      <c r="E5597" s="0" t="n">
        <v>0</v>
      </c>
      <c r="F5597" s="55" t="s">
        <v>1405</v>
      </c>
      <c r="I5597" s="55" t="s">
        <v>185</v>
      </c>
      <c r="U5597" s="0" t="n">
        <v>323</v>
      </c>
      <c r="V5597" s="0" t="n">
        <v>0</v>
      </c>
      <c r="X5597" s="55" t="n">
        <f aca="false">IF(I5597="Male",0,1)</f>
        <v>1</v>
      </c>
      <c r="Y5597" s="55" t="n">
        <f aca="false">IF(OR(I5597="DNB",I5597="Dry DNB"),1,0)</f>
        <v>0</v>
      </c>
      <c r="Z5597" s="0" t="str">
        <f aca="false">IF(ISNUMBER(W5597),A5597-W5597,"")</f>
        <v/>
      </c>
      <c r="AA5597" s="55" t="n">
        <f aca="false">MATCH(A5597,DATAS,0)</f>
        <v>2</v>
      </c>
      <c r="AB5597" s="55" t="n">
        <f aca="false">IF(AND(E5597&gt;0,OR(AND(B5597&gt;=1,B5597&lt;=6),B5597=10)),1,0)</f>
        <v>0</v>
      </c>
      <c r="AC5597" s="55" t="n">
        <f aca="false">IF(AND(E5597&gt;0,B5597=10),1,0)</f>
        <v>0</v>
      </c>
      <c r="AD5597" s="55" t="n">
        <f aca="false">IF(AND(C5596=C5597,AA5596=AA5597-1),AB5596,"")</f>
        <v>0</v>
      </c>
      <c r="AE5597" s="55" t="n">
        <f aca="false">IF(AND(C5596=C5597,AA5596=AA5597-1),AC5596,"")</f>
        <v>0</v>
      </c>
      <c r="AF5597" s="55" t="n">
        <f aca="false">IF(AA5597=1,"",IF(AND(AB5597=1,AD5597&lt;&gt;1),1,0))</f>
        <v>0</v>
      </c>
      <c r="AG5597" s="55" t="n">
        <f aca="false">IF(AA5597=1,"",IF(AND(AC5597=1,AE5597&lt;&gt;1),1,0))</f>
        <v>0</v>
      </c>
      <c r="AH5597" s="60" t="str">
        <f aca="false">IF(AND(E5597&gt;0,AA5597&lt;2,NOT(AND(C5598=C5597,AA5598=AA5597+1))),INDEX(DATAS,AA5597+1),"")</f>
        <v/>
      </c>
      <c r="AI5597" s="60" t="str">
        <f aca="false">IF(AND(AC5597=1,AA5597&lt;2),IF(AND(C5598=C5597,AA5598=AA5597+1),IF(AC5598=1,"",INDEX(DATAS,AA5597+1)),INDEX(DATAS,AA5597+1)),"")</f>
        <v/>
      </c>
    </row>
    <row r="5598" customFormat="false" ht="15" hidden="false" customHeight="false" outlineLevel="0" collapsed="false">
      <c r="A5598" s="60" t="n">
        <v>46309</v>
      </c>
      <c r="B5598" s="0" t="n">
        <v>13</v>
      </c>
      <c r="C5598" s="0" t="n">
        <v>7172</v>
      </c>
      <c r="E5598" s="0" t="n">
        <v>0</v>
      </c>
      <c r="F5598" s="55" t="s">
        <v>1404</v>
      </c>
      <c r="I5598" s="55" t="s">
        <v>185</v>
      </c>
      <c r="U5598" s="0" t="n">
        <v>321</v>
      </c>
      <c r="V5598" s="0" t="n">
        <v>0</v>
      </c>
      <c r="X5598" s="55" t="n">
        <f aca="false">IF(I5598="Male",0,1)</f>
        <v>1</v>
      </c>
      <c r="Y5598" s="55" t="n">
        <f aca="false">IF(OR(I5598="DNB",I5598="Dry DNB"),1,0)</f>
        <v>0</v>
      </c>
      <c r="Z5598" s="0" t="str">
        <f aca="false">IF(ISNUMBER(W5598),A5598-W5598,"")</f>
        <v/>
      </c>
      <c r="AA5598" s="55" t="n">
        <f aca="false">MATCH(A5598,DATAS,0)</f>
        <v>1</v>
      </c>
      <c r="AB5598" s="55" t="n">
        <f aca="false">IF(AND(E5598&gt;0,OR(AND(B5598&gt;=1,B5598&lt;=6),B5598=10)),1,0)</f>
        <v>0</v>
      </c>
      <c r="AC5598" s="55" t="n">
        <f aca="false">IF(AND(E5598&gt;0,B5598=10),1,0)</f>
        <v>0</v>
      </c>
      <c r="AD5598" s="0" t="str">
        <f aca="false">IF(AND(C5597=C5598,AA5597=AA5598-1),AB5597,"")</f>
        <v/>
      </c>
      <c r="AE5598" s="0" t="str">
        <f aca="false">IF(AND(C5597=C5598,AA5597=AA5598-1),AC5597,"")</f>
        <v/>
      </c>
      <c r="AF5598" s="0" t="str">
        <f aca="false">IF(AA5598=1,"",IF(AND(AB5598=1,AD5598&lt;&gt;1),1,0))</f>
        <v/>
      </c>
      <c r="AG5598" s="0" t="str">
        <f aca="false">IF(AA5598=1,"",IF(AND(AC5598=1,AE5598&lt;&gt;1),1,0))</f>
        <v/>
      </c>
      <c r="AH5598" s="60" t="str">
        <f aca="false">IF(AND(E5598&gt;0,AA5598&lt;2,NOT(AND(C5599=C5598,AA5599=AA5598+1))),INDEX(DATAS,AA5598+1),"")</f>
        <v/>
      </c>
      <c r="AI5598" s="60" t="str">
        <f aca="false">IF(AND(AC5598=1,AA5598&lt;2),IF(AND(C5599=C5598,AA5599=AA5598+1),IF(AC5599=1,"",INDEX(DATAS,AA5598+1)),INDEX(DATAS,AA5598+1)),"")</f>
        <v/>
      </c>
    </row>
    <row r="5599" customFormat="false" ht="15" hidden="false" customHeight="false" outlineLevel="0" collapsed="false">
      <c r="A5599" s="60" t="n">
        <v>46310</v>
      </c>
      <c r="B5599" s="0" t="n">
        <v>13</v>
      </c>
      <c r="C5599" s="0" t="n">
        <v>7172</v>
      </c>
      <c r="E5599" s="0" t="n">
        <v>0</v>
      </c>
      <c r="F5599" s="55" t="s">
        <v>1404</v>
      </c>
      <c r="I5599" s="55" t="s">
        <v>185</v>
      </c>
      <c r="U5599" s="0" t="n">
        <v>322</v>
      </c>
      <c r="V5599" s="0" t="n">
        <v>0</v>
      </c>
      <c r="X5599" s="55" t="n">
        <f aca="false">IF(I5599="Male",0,1)</f>
        <v>1</v>
      </c>
      <c r="Y5599" s="55" t="n">
        <f aca="false">IF(OR(I5599="DNB",I5599="Dry DNB"),1,0)</f>
        <v>0</v>
      </c>
      <c r="Z5599" s="0" t="str">
        <f aca="false">IF(ISNUMBER(W5599),A5599-W5599,"")</f>
        <v/>
      </c>
      <c r="AA5599" s="55" t="n">
        <f aca="false">MATCH(A5599,DATAS,0)</f>
        <v>2</v>
      </c>
      <c r="AB5599" s="55" t="n">
        <f aca="false">IF(AND(E5599&gt;0,OR(AND(B5599&gt;=1,B5599&lt;=6),B5599=10)),1,0)</f>
        <v>0</v>
      </c>
      <c r="AC5599" s="55" t="n">
        <f aca="false">IF(AND(E5599&gt;0,B5599=10),1,0)</f>
        <v>0</v>
      </c>
      <c r="AD5599" s="55" t="n">
        <f aca="false">IF(AND(C5598=C5599,AA5598=AA5599-1),AB5598,"")</f>
        <v>0</v>
      </c>
      <c r="AE5599" s="55" t="n">
        <f aca="false">IF(AND(C5598=C5599,AA5598=AA5599-1),AC5598,"")</f>
        <v>0</v>
      </c>
      <c r="AF5599" s="55" t="n">
        <f aca="false">IF(AA5599=1,"",IF(AND(AB5599=1,AD5599&lt;&gt;1),1,0))</f>
        <v>0</v>
      </c>
      <c r="AG5599" s="55" t="n">
        <f aca="false">IF(AA5599=1,"",IF(AND(AC5599=1,AE5599&lt;&gt;1),1,0))</f>
        <v>0</v>
      </c>
      <c r="AH5599" s="60" t="str">
        <f aca="false">IF(AND(E5599&gt;0,AA5599&lt;2,NOT(AND(C5600=C5599,AA5600=AA5599+1))),INDEX(DATAS,AA5599+1),"")</f>
        <v/>
      </c>
      <c r="AI5599" s="60" t="str">
        <f aca="false">IF(AND(AC5599=1,AA5599&lt;2),IF(AND(C5600=C5599,AA5600=AA5599+1),IF(AC5600=1,"",INDEX(DATAS,AA5599+1)),INDEX(DATAS,AA5599+1)),"")</f>
        <v/>
      </c>
    </row>
    <row r="5600" customFormat="false" ht="15" hidden="false" customHeight="false" outlineLevel="0" collapsed="false">
      <c r="A5600" s="60" t="n">
        <v>46309</v>
      </c>
      <c r="B5600" s="0" t="n">
        <v>13</v>
      </c>
      <c r="C5600" s="0" t="n">
        <v>7174</v>
      </c>
      <c r="E5600" s="0" t="n">
        <v>0</v>
      </c>
      <c r="F5600" s="55" t="s">
        <v>1406</v>
      </c>
      <c r="I5600" s="55" t="s">
        <v>185</v>
      </c>
      <c r="U5600" s="0" t="n">
        <v>320</v>
      </c>
      <c r="V5600" s="0" t="n">
        <v>0</v>
      </c>
      <c r="X5600" s="55" t="n">
        <f aca="false">IF(I5600="Male",0,1)</f>
        <v>1</v>
      </c>
      <c r="Y5600" s="55" t="n">
        <f aca="false">IF(OR(I5600="DNB",I5600="Dry DNB"),1,0)</f>
        <v>0</v>
      </c>
      <c r="Z5600" s="0" t="str">
        <f aca="false">IF(ISNUMBER(W5600),A5600-W5600,"")</f>
        <v/>
      </c>
      <c r="AA5600" s="55" t="n">
        <f aca="false">MATCH(A5600,DATAS,0)</f>
        <v>1</v>
      </c>
      <c r="AB5600" s="55" t="n">
        <f aca="false">IF(AND(E5600&gt;0,OR(AND(B5600&gt;=1,B5600&lt;=6),B5600=10)),1,0)</f>
        <v>0</v>
      </c>
      <c r="AC5600" s="55" t="n">
        <f aca="false">IF(AND(E5600&gt;0,B5600=10),1,0)</f>
        <v>0</v>
      </c>
      <c r="AD5600" s="0" t="str">
        <f aca="false">IF(AND(C5599=C5600,AA5599=AA5600-1),AB5599,"")</f>
        <v/>
      </c>
      <c r="AE5600" s="0" t="str">
        <f aca="false">IF(AND(C5599=C5600,AA5599=AA5600-1),AC5599,"")</f>
        <v/>
      </c>
      <c r="AF5600" s="0" t="str">
        <f aca="false">IF(AA5600=1,"",IF(AND(AB5600=1,AD5600&lt;&gt;1),1,0))</f>
        <v/>
      </c>
      <c r="AG5600" s="0" t="str">
        <f aca="false">IF(AA5600=1,"",IF(AND(AC5600=1,AE5600&lt;&gt;1),1,0))</f>
        <v/>
      </c>
      <c r="AH5600" s="60" t="str">
        <f aca="false">IF(AND(E5600&gt;0,AA5600&lt;2,NOT(AND(C5601=C5600,AA5601=AA5600+1))),INDEX(DATAS,AA5600+1),"")</f>
        <v/>
      </c>
      <c r="AI5600" s="60" t="str">
        <f aca="false">IF(AND(AC5600=1,AA5600&lt;2),IF(AND(C5601=C5600,AA5601=AA5600+1),IF(AC5601=1,"",INDEX(DATAS,AA5600+1)),INDEX(DATAS,AA5600+1)),"")</f>
        <v/>
      </c>
    </row>
    <row r="5601" customFormat="false" ht="15" hidden="false" customHeight="false" outlineLevel="0" collapsed="false">
      <c r="A5601" s="60" t="n">
        <v>46310</v>
      </c>
      <c r="B5601" s="0" t="n">
        <v>13</v>
      </c>
      <c r="C5601" s="0" t="n">
        <v>7174</v>
      </c>
      <c r="E5601" s="0" t="n">
        <v>0</v>
      </c>
      <c r="F5601" s="55" t="s">
        <v>1406</v>
      </c>
      <c r="I5601" s="55" t="s">
        <v>185</v>
      </c>
      <c r="U5601" s="0" t="n">
        <v>321</v>
      </c>
      <c r="V5601" s="0" t="n">
        <v>0</v>
      </c>
      <c r="X5601" s="55" t="n">
        <f aca="false">IF(I5601="Male",0,1)</f>
        <v>1</v>
      </c>
      <c r="Y5601" s="55" t="n">
        <f aca="false">IF(OR(I5601="DNB",I5601="Dry DNB"),1,0)</f>
        <v>0</v>
      </c>
      <c r="Z5601" s="0" t="str">
        <f aca="false">IF(ISNUMBER(W5601),A5601-W5601,"")</f>
        <v/>
      </c>
      <c r="AA5601" s="55" t="n">
        <f aca="false">MATCH(A5601,DATAS,0)</f>
        <v>2</v>
      </c>
      <c r="AB5601" s="55" t="n">
        <f aca="false">IF(AND(E5601&gt;0,OR(AND(B5601&gt;=1,B5601&lt;=6),B5601=10)),1,0)</f>
        <v>0</v>
      </c>
      <c r="AC5601" s="55" t="n">
        <f aca="false">IF(AND(E5601&gt;0,B5601=10),1,0)</f>
        <v>0</v>
      </c>
      <c r="AD5601" s="55" t="n">
        <f aca="false">IF(AND(C5600=C5601,AA5600=AA5601-1),AB5600,"")</f>
        <v>0</v>
      </c>
      <c r="AE5601" s="55" t="n">
        <f aca="false">IF(AND(C5600=C5601,AA5600=AA5601-1),AC5600,"")</f>
        <v>0</v>
      </c>
      <c r="AF5601" s="55" t="n">
        <f aca="false">IF(AA5601=1,"",IF(AND(AB5601=1,AD5601&lt;&gt;1),1,0))</f>
        <v>0</v>
      </c>
      <c r="AG5601" s="55" t="n">
        <f aca="false">IF(AA5601=1,"",IF(AND(AC5601=1,AE5601&lt;&gt;1),1,0))</f>
        <v>0</v>
      </c>
      <c r="AH5601" s="60" t="str">
        <f aca="false">IF(AND(E5601&gt;0,AA5601&lt;2,NOT(AND(C5602=C5601,AA5602=AA5601+1))),INDEX(DATAS,AA5601+1),"")</f>
        <v/>
      </c>
      <c r="AI5601" s="60" t="str">
        <f aca="false">IF(AND(AC5601=1,AA5601&lt;2),IF(AND(C5602=C5601,AA5602=AA5601+1),IF(AC5602=1,"",INDEX(DATAS,AA5601+1)),INDEX(DATAS,AA5601+1)),"")</f>
        <v/>
      </c>
    </row>
    <row r="5602" customFormat="false" ht="15" hidden="false" customHeight="false" outlineLevel="0" collapsed="false">
      <c r="A5602" s="60" t="n">
        <v>46309</v>
      </c>
      <c r="B5602" s="0" t="n">
        <v>13</v>
      </c>
      <c r="C5602" s="0" t="n">
        <v>7175</v>
      </c>
      <c r="E5602" s="0" t="n">
        <v>0</v>
      </c>
      <c r="F5602" s="55" t="s">
        <v>1406</v>
      </c>
      <c r="I5602" s="55" t="s">
        <v>185</v>
      </c>
      <c r="U5602" s="0" t="n">
        <v>320</v>
      </c>
      <c r="V5602" s="0" t="n">
        <v>0</v>
      </c>
      <c r="X5602" s="55" t="n">
        <f aca="false">IF(I5602="Male",0,1)</f>
        <v>1</v>
      </c>
      <c r="Y5602" s="55" t="n">
        <f aca="false">IF(OR(I5602="DNB",I5602="Dry DNB"),1,0)</f>
        <v>0</v>
      </c>
      <c r="Z5602" s="0" t="str">
        <f aca="false">IF(ISNUMBER(W5602),A5602-W5602,"")</f>
        <v/>
      </c>
      <c r="AA5602" s="55" t="n">
        <f aca="false">MATCH(A5602,DATAS,0)</f>
        <v>1</v>
      </c>
      <c r="AB5602" s="55" t="n">
        <f aca="false">IF(AND(E5602&gt;0,OR(AND(B5602&gt;=1,B5602&lt;=6),B5602=10)),1,0)</f>
        <v>0</v>
      </c>
      <c r="AC5602" s="55" t="n">
        <f aca="false">IF(AND(E5602&gt;0,B5602=10),1,0)</f>
        <v>0</v>
      </c>
      <c r="AD5602" s="0" t="str">
        <f aca="false">IF(AND(C5601=C5602,AA5601=AA5602-1),AB5601,"")</f>
        <v/>
      </c>
      <c r="AE5602" s="0" t="str">
        <f aca="false">IF(AND(C5601=C5602,AA5601=AA5602-1),AC5601,"")</f>
        <v/>
      </c>
      <c r="AF5602" s="0" t="str">
        <f aca="false">IF(AA5602=1,"",IF(AND(AB5602=1,AD5602&lt;&gt;1),1,0))</f>
        <v/>
      </c>
      <c r="AG5602" s="0" t="str">
        <f aca="false">IF(AA5602=1,"",IF(AND(AC5602=1,AE5602&lt;&gt;1),1,0))</f>
        <v/>
      </c>
      <c r="AH5602" s="60" t="str">
        <f aca="false">IF(AND(E5602&gt;0,AA5602&lt;2,NOT(AND(C5603=C5602,AA5603=AA5602+1))),INDEX(DATAS,AA5602+1),"")</f>
        <v/>
      </c>
      <c r="AI5602" s="60" t="str">
        <f aca="false">IF(AND(AC5602=1,AA5602&lt;2),IF(AND(C5603=C5602,AA5603=AA5602+1),IF(AC5603=1,"",INDEX(DATAS,AA5602+1)),INDEX(DATAS,AA5602+1)),"")</f>
        <v/>
      </c>
    </row>
    <row r="5603" customFormat="false" ht="15" hidden="false" customHeight="false" outlineLevel="0" collapsed="false">
      <c r="A5603" s="60" t="n">
        <v>46310</v>
      </c>
      <c r="B5603" s="0" t="n">
        <v>13</v>
      </c>
      <c r="C5603" s="0" t="n">
        <v>7175</v>
      </c>
      <c r="E5603" s="0" t="n">
        <v>0</v>
      </c>
      <c r="F5603" s="55" t="s">
        <v>1406</v>
      </c>
      <c r="I5603" s="55" t="s">
        <v>185</v>
      </c>
      <c r="U5603" s="0" t="n">
        <v>321</v>
      </c>
      <c r="V5603" s="0" t="n">
        <v>0</v>
      </c>
      <c r="X5603" s="55" t="n">
        <f aca="false">IF(I5603="Male",0,1)</f>
        <v>1</v>
      </c>
      <c r="Y5603" s="55" t="n">
        <f aca="false">IF(OR(I5603="DNB",I5603="Dry DNB"),1,0)</f>
        <v>0</v>
      </c>
      <c r="Z5603" s="0" t="str">
        <f aca="false">IF(ISNUMBER(W5603),A5603-W5603,"")</f>
        <v/>
      </c>
      <c r="AA5603" s="55" t="n">
        <f aca="false">MATCH(A5603,DATAS,0)</f>
        <v>2</v>
      </c>
      <c r="AB5603" s="55" t="n">
        <f aca="false">IF(AND(E5603&gt;0,OR(AND(B5603&gt;=1,B5603&lt;=6),B5603=10)),1,0)</f>
        <v>0</v>
      </c>
      <c r="AC5603" s="55" t="n">
        <f aca="false">IF(AND(E5603&gt;0,B5603=10),1,0)</f>
        <v>0</v>
      </c>
      <c r="AD5603" s="55" t="n">
        <f aca="false">IF(AND(C5602=C5603,AA5602=AA5603-1),AB5602,"")</f>
        <v>0</v>
      </c>
      <c r="AE5603" s="55" t="n">
        <f aca="false">IF(AND(C5602=C5603,AA5602=AA5603-1),AC5602,"")</f>
        <v>0</v>
      </c>
      <c r="AF5603" s="55" t="n">
        <f aca="false">IF(AA5603=1,"",IF(AND(AB5603=1,AD5603&lt;&gt;1),1,0))</f>
        <v>0</v>
      </c>
      <c r="AG5603" s="55" t="n">
        <f aca="false">IF(AA5603=1,"",IF(AND(AC5603=1,AE5603&lt;&gt;1),1,0))</f>
        <v>0</v>
      </c>
      <c r="AH5603" s="60" t="str">
        <f aca="false">IF(AND(E5603&gt;0,AA5603&lt;2,NOT(AND(C5604=C5603,AA5604=AA5603+1))),INDEX(DATAS,AA5603+1),"")</f>
        <v/>
      </c>
      <c r="AI5603" s="60" t="str">
        <f aca="false">IF(AND(AC5603=1,AA5603&lt;2),IF(AND(C5604=C5603,AA5604=AA5603+1),IF(AC5604=1,"",INDEX(DATAS,AA5603+1)),INDEX(DATAS,AA5603+1)),"")</f>
        <v/>
      </c>
    </row>
    <row r="5604" customFormat="false" ht="15" hidden="false" customHeight="false" outlineLevel="0" collapsed="false">
      <c r="A5604" s="60" t="n">
        <v>46309</v>
      </c>
      <c r="B5604" s="0" t="n">
        <v>13</v>
      </c>
      <c r="C5604" s="0" t="n">
        <v>7176</v>
      </c>
      <c r="E5604" s="0" t="n">
        <v>0</v>
      </c>
      <c r="F5604" s="55" t="s">
        <v>1406</v>
      </c>
      <c r="I5604" s="55" t="s">
        <v>185</v>
      </c>
      <c r="U5604" s="0" t="n">
        <v>320</v>
      </c>
      <c r="V5604" s="0" t="n">
        <v>0</v>
      </c>
      <c r="X5604" s="55" t="n">
        <f aca="false">IF(I5604="Male",0,1)</f>
        <v>1</v>
      </c>
      <c r="Y5604" s="55" t="n">
        <f aca="false">IF(OR(I5604="DNB",I5604="Dry DNB"),1,0)</f>
        <v>0</v>
      </c>
      <c r="Z5604" s="0" t="str">
        <f aca="false">IF(ISNUMBER(W5604),A5604-W5604,"")</f>
        <v/>
      </c>
      <c r="AA5604" s="55" t="n">
        <f aca="false">MATCH(A5604,DATAS,0)</f>
        <v>1</v>
      </c>
      <c r="AB5604" s="55" t="n">
        <f aca="false">IF(AND(E5604&gt;0,OR(AND(B5604&gt;=1,B5604&lt;=6),B5604=10)),1,0)</f>
        <v>0</v>
      </c>
      <c r="AC5604" s="55" t="n">
        <f aca="false">IF(AND(E5604&gt;0,B5604=10),1,0)</f>
        <v>0</v>
      </c>
      <c r="AD5604" s="0" t="str">
        <f aca="false">IF(AND(C5603=C5604,AA5603=AA5604-1),AB5603,"")</f>
        <v/>
      </c>
      <c r="AE5604" s="0" t="str">
        <f aca="false">IF(AND(C5603=C5604,AA5603=AA5604-1),AC5603,"")</f>
        <v/>
      </c>
      <c r="AF5604" s="0" t="str">
        <f aca="false">IF(AA5604=1,"",IF(AND(AB5604=1,AD5604&lt;&gt;1),1,0))</f>
        <v/>
      </c>
      <c r="AG5604" s="0" t="str">
        <f aca="false">IF(AA5604=1,"",IF(AND(AC5604=1,AE5604&lt;&gt;1),1,0))</f>
        <v/>
      </c>
      <c r="AH5604" s="60" t="str">
        <f aca="false">IF(AND(E5604&gt;0,AA5604&lt;2,NOT(AND(C5605=C5604,AA5605=AA5604+1))),INDEX(DATAS,AA5604+1),"")</f>
        <v/>
      </c>
      <c r="AI5604" s="60" t="str">
        <f aca="false">IF(AND(AC5604=1,AA5604&lt;2),IF(AND(C5605=C5604,AA5605=AA5604+1),IF(AC5605=1,"",INDEX(DATAS,AA5604+1)),INDEX(DATAS,AA5604+1)),"")</f>
        <v/>
      </c>
    </row>
    <row r="5605" customFormat="false" ht="15" hidden="false" customHeight="false" outlineLevel="0" collapsed="false">
      <c r="A5605" s="60" t="n">
        <v>46310</v>
      </c>
      <c r="B5605" s="0" t="n">
        <v>13</v>
      </c>
      <c r="C5605" s="0" t="n">
        <v>7176</v>
      </c>
      <c r="E5605" s="0" t="n">
        <v>0</v>
      </c>
      <c r="F5605" s="55" t="s">
        <v>1406</v>
      </c>
      <c r="I5605" s="55" t="s">
        <v>185</v>
      </c>
      <c r="U5605" s="0" t="n">
        <v>321</v>
      </c>
      <c r="V5605" s="0" t="n">
        <v>0</v>
      </c>
      <c r="X5605" s="55" t="n">
        <f aca="false">IF(I5605="Male",0,1)</f>
        <v>1</v>
      </c>
      <c r="Y5605" s="55" t="n">
        <f aca="false">IF(OR(I5605="DNB",I5605="Dry DNB"),1,0)</f>
        <v>0</v>
      </c>
      <c r="Z5605" s="0" t="str">
        <f aca="false">IF(ISNUMBER(W5605),A5605-W5605,"")</f>
        <v/>
      </c>
      <c r="AA5605" s="55" t="n">
        <f aca="false">MATCH(A5605,DATAS,0)</f>
        <v>2</v>
      </c>
      <c r="AB5605" s="55" t="n">
        <f aca="false">IF(AND(E5605&gt;0,OR(AND(B5605&gt;=1,B5605&lt;=6),B5605=10)),1,0)</f>
        <v>0</v>
      </c>
      <c r="AC5605" s="55" t="n">
        <f aca="false">IF(AND(E5605&gt;0,B5605=10),1,0)</f>
        <v>0</v>
      </c>
      <c r="AD5605" s="55" t="n">
        <f aca="false">IF(AND(C5604=C5605,AA5604=AA5605-1),AB5604,"")</f>
        <v>0</v>
      </c>
      <c r="AE5605" s="55" t="n">
        <f aca="false">IF(AND(C5604=C5605,AA5604=AA5605-1),AC5604,"")</f>
        <v>0</v>
      </c>
      <c r="AF5605" s="55" t="n">
        <f aca="false">IF(AA5605=1,"",IF(AND(AB5605=1,AD5605&lt;&gt;1),1,0))</f>
        <v>0</v>
      </c>
      <c r="AG5605" s="55" t="n">
        <f aca="false">IF(AA5605=1,"",IF(AND(AC5605=1,AE5605&lt;&gt;1),1,0))</f>
        <v>0</v>
      </c>
      <c r="AH5605" s="60" t="str">
        <f aca="false">IF(AND(E5605&gt;0,AA5605&lt;2,NOT(AND(C5606=C5605,AA5606=AA5605+1))),INDEX(DATAS,AA5605+1),"")</f>
        <v/>
      </c>
      <c r="AI5605" s="60" t="str">
        <f aca="false">IF(AND(AC5605=1,AA5605&lt;2),IF(AND(C5606=C5605,AA5606=AA5605+1),IF(AC5606=1,"",INDEX(DATAS,AA5605+1)),INDEX(DATAS,AA5605+1)),"")</f>
        <v/>
      </c>
    </row>
    <row r="5606" customFormat="false" ht="15" hidden="false" customHeight="false" outlineLevel="0" collapsed="false">
      <c r="A5606" s="60" t="n">
        <v>46309</v>
      </c>
      <c r="B5606" s="0" t="n">
        <v>13</v>
      </c>
      <c r="C5606" s="0" t="n">
        <v>7177</v>
      </c>
      <c r="E5606" s="0" t="n">
        <v>0</v>
      </c>
      <c r="F5606" s="55" t="s">
        <v>1407</v>
      </c>
      <c r="I5606" s="55" t="s">
        <v>185</v>
      </c>
      <c r="U5606" s="0" t="n">
        <v>319</v>
      </c>
      <c r="V5606" s="0" t="n">
        <v>0</v>
      </c>
      <c r="X5606" s="55" t="n">
        <f aca="false">IF(I5606="Male",0,1)</f>
        <v>1</v>
      </c>
      <c r="Y5606" s="55" t="n">
        <f aca="false">IF(OR(I5606="DNB",I5606="Dry DNB"),1,0)</f>
        <v>0</v>
      </c>
      <c r="Z5606" s="0" t="str">
        <f aca="false">IF(ISNUMBER(W5606),A5606-W5606,"")</f>
        <v/>
      </c>
      <c r="AA5606" s="55" t="n">
        <f aca="false">MATCH(A5606,DATAS,0)</f>
        <v>1</v>
      </c>
      <c r="AB5606" s="55" t="n">
        <f aca="false">IF(AND(E5606&gt;0,OR(AND(B5606&gt;=1,B5606&lt;=6),B5606=10)),1,0)</f>
        <v>0</v>
      </c>
      <c r="AC5606" s="55" t="n">
        <f aca="false">IF(AND(E5606&gt;0,B5606=10),1,0)</f>
        <v>0</v>
      </c>
      <c r="AD5606" s="0" t="str">
        <f aca="false">IF(AND(C5605=C5606,AA5605=AA5606-1),AB5605,"")</f>
        <v/>
      </c>
      <c r="AE5606" s="0" t="str">
        <f aca="false">IF(AND(C5605=C5606,AA5605=AA5606-1),AC5605,"")</f>
        <v/>
      </c>
      <c r="AF5606" s="0" t="str">
        <f aca="false">IF(AA5606=1,"",IF(AND(AB5606=1,AD5606&lt;&gt;1),1,0))</f>
        <v/>
      </c>
      <c r="AG5606" s="0" t="str">
        <f aca="false">IF(AA5606=1,"",IF(AND(AC5606=1,AE5606&lt;&gt;1),1,0))</f>
        <v/>
      </c>
      <c r="AH5606" s="60" t="str">
        <f aca="false">IF(AND(E5606&gt;0,AA5606&lt;2,NOT(AND(C5607=C5606,AA5607=AA5606+1))),INDEX(DATAS,AA5606+1),"")</f>
        <v/>
      </c>
      <c r="AI5606" s="60" t="str">
        <f aca="false">IF(AND(AC5606=1,AA5606&lt;2),IF(AND(C5607=C5606,AA5607=AA5606+1),IF(AC5607=1,"",INDEX(DATAS,AA5606+1)),INDEX(DATAS,AA5606+1)),"")</f>
        <v/>
      </c>
    </row>
    <row r="5607" customFormat="false" ht="15" hidden="false" customHeight="false" outlineLevel="0" collapsed="false">
      <c r="A5607" s="60" t="n">
        <v>46310</v>
      </c>
      <c r="B5607" s="0" t="n">
        <v>13</v>
      </c>
      <c r="C5607" s="0" t="n">
        <v>7177</v>
      </c>
      <c r="E5607" s="0" t="n">
        <v>0</v>
      </c>
      <c r="F5607" s="55" t="s">
        <v>1407</v>
      </c>
      <c r="I5607" s="55" t="s">
        <v>185</v>
      </c>
      <c r="U5607" s="0" t="n">
        <v>320</v>
      </c>
      <c r="V5607" s="0" t="n">
        <v>0</v>
      </c>
      <c r="X5607" s="55" t="n">
        <f aca="false">IF(I5607="Male",0,1)</f>
        <v>1</v>
      </c>
      <c r="Y5607" s="55" t="n">
        <f aca="false">IF(OR(I5607="DNB",I5607="Dry DNB"),1,0)</f>
        <v>0</v>
      </c>
      <c r="Z5607" s="0" t="str">
        <f aca="false">IF(ISNUMBER(W5607),A5607-W5607,"")</f>
        <v/>
      </c>
      <c r="AA5607" s="55" t="n">
        <f aca="false">MATCH(A5607,DATAS,0)</f>
        <v>2</v>
      </c>
      <c r="AB5607" s="55" t="n">
        <f aca="false">IF(AND(E5607&gt;0,OR(AND(B5607&gt;=1,B5607&lt;=6),B5607=10)),1,0)</f>
        <v>0</v>
      </c>
      <c r="AC5607" s="55" t="n">
        <f aca="false">IF(AND(E5607&gt;0,B5607=10),1,0)</f>
        <v>0</v>
      </c>
      <c r="AD5607" s="55" t="n">
        <f aca="false">IF(AND(C5606=C5607,AA5606=AA5607-1),AB5606,"")</f>
        <v>0</v>
      </c>
      <c r="AE5607" s="55" t="n">
        <f aca="false">IF(AND(C5606=C5607,AA5606=AA5607-1),AC5606,"")</f>
        <v>0</v>
      </c>
      <c r="AF5607" s="55" t="n">
        <f aca="false">IF(AA5607=1,"",IF(AND(AB5607=1,AD5607&lt;&gt;1),1,0))</f>
        <v>0</v>
      </c>
      <c r="AG5607" s="55" t="n">
        <f aca="false">IF(AA5607=1,"",IF(AND(AC5607=1,AE5607&lt;&gt;1),1,0))</f>
        <v>0</v>
      </c>
      <c r="AH5607" s="60" t="str">
        <f aca="false">IF(AND(E5607&gt;0,AA5607&lt;2,NOT(AND(C5608=C5607,AA5608=AA5607+1))),INDEX(DATAS,AA5607+1),"")</f>
        <v/>
      </c>
      <c r="AI5607" s="60" t="str">
        <f aca="false">IF(AND(AC5607=1,AA5607&lt;2),IF(AND(C5608=C5607,AA5608=AA5607+1),IF(AC5608=1,"",INDEX(DATAS,AA5607+1)),INDEX(DATAS,AA5607+1)),"")</f>
        <v/>
      </c>
    </row>
    <row r="5608" customFormat="false" ht="15" hidden="false" customHeight="false" outlineLevel="0" collapsed="false">
      <c r="A5608" s="60" t="n">
        <v>46309</v>
      </c>
      <c r="B5608" s="0" t="n">
        <v>13</v>
      </c>
      <c r="C5608" s="0" t="n">
        <v>7178</v>
      </c>
      <c r="E5608" s="0" t="n">
        <v>0</v>
      </c>
      <c r="F5608" s="55" t="s">
        <v>1407</v>
      </c>
      <c r="I5608" s="55" t="s">
        <v>185</v>
      </c>
      <c r="U5608" s="0" t="n">
        <v>319</v>
      </c>
      <c r="V5608" s="0" t="n">
        <v>0</v>
      </c>
      <c r="X5608" s="55" t="n">
        <f aca="false">IF(I5608="Male",0,1)</f>
        <v>1</v>
      </c>
      <c r="Y5608" s="55" t="n">
        <f aca="false">IF(OR(I5608="DNB",I5608="Dry DNB"),1,0)</f>
        <v>0</v>
      </c>
      <c r="Z5608" s="0" t="str">
        <f aca="false">IF(ISNUMBER(W5608),A5608-W5608,"")</f>
        <v/>
      </c>
      <c r="AA5608" s="55" t="n">
        <f aca="false">MATCH(A5608,DATAS,0)</f>
        <v>1</v>
      </c>
      <c r="AB5608" s="55" t="n">
        <f aca="false">IF(AND(E5608&gt;0,OR(AND(B5608&gt;=1,B5608&lt;=6),B5608=10)),1,0)</f>
        <v>0</v>
      </c>
      <c r="AC5608" s="55" t="n">
        <f aca="false">IF(AND(E5608&gt;0,B5608=10),1,0)</f>
        <v>0</v>
      </c>
      <c r="AD5608" s="0" t="str">
        <f aca="false">IF(AND(C5607=C5608,AA5607=AA5608-1),AB5607,"")</f>
        <v/>
      </c>
      <c r="AE5608" s="0" t="str">
        <f aca="false">IF(AND(C5607=C5608,AA5607=AA5608-1),AC5607,"")</f>
        <v/>
      </c>
      <c r="AF5608" s="0" t="str">
        <f aca="false">IF(AA5608=1,"",IF(AND(AB5608=1,AD5608&lt;&gt;1),1,0))</f>
        <v/>
      </c>
      <c r="AG5608" s="0" t="str">
        <f aca="false">IF(AA5608=1,"",IF(AND(AC5608=1,AE5608&lt;&gt;1),1,0))</f>
        <v/>
      </c>
      <c r="AH5608" s="60" t="str">
        <f aca="false">IF(AND(E5608&gt;0,AA5608&lt;2,NOT(AND(C5609=C5608,AA5609=AA5608+1))),INDEX(DATAS,AA5608+1),"")</f>
        <v/>
      </c>
      <c r="AI5608" s="60" t="str">
        <f aca="false">IF(AND(AC5608=1,AA5608&lt;2),IF(AND(C5609=C5608,AA5609=AA5608+1),IF(AC5609=1,"",INDEX(DATAS,AA5608+1)),INDEX(DATAS,AA5608+1)),"")</f>
        <v/>
      </c>
    </row>
    <row r="5609" customFormat="false" ht="15" hidden="false" customHeight="false" outlineLevel="0" collapsed="false">
      <c r="A5609" s="60" t="n">
        <v>46310</v>
      </c>
      <c r="B5609" s="0" t="n">
        <v>13</v>
      </c>
      <c r="C5609" s="0" t="n">
        <v>7178</v>
      </c>
      <c r="E5609" s="0" t="n">
        <v>0</v>
      </c>
      <c r="F5609" s="55" t="s">
        <v>1407</v>
      </c>
      <c r="I5609" s="55" t="s">
        <v>185</v>
      </c>
      <c r="U5609" s="0" t="n">
        <v>320</v>
      </c>
      <c r="V5609" s="0" t="n">
        <v>0</v>
      </c>
      <c r="X5609" s="55" t="n">
        <f aca="false">IF(I5609="Male",0,1)</f>
        <v>1</v>
      </c>
      <c r="Y5609" s="55" t="n">
        <f aca="false">IF(OR(I5609="DNB",I5609="Dry DNB"),1,0)</f>
        <v>0</v>
      </c>
      <c r="Z5609" s="0" t="str">
        <f aca="false">IF(ISNUMBER(W5609),A5609-W5609,"")</f>
        <v/>
      </c>
      <c r="AA5609" s="55" t="n">
        <f aca="false">MATCH(A5609,DATAS,0)</f>
        <v>2</v>
      </c>
      <c r="AB5609" s="55" t="n">
        <f aca="false">IF(AND(E5609&gt;0,OR(AND(B5609&gt;=1,B5609&lt;=6),B5609=10)),1,0)</f>
        <v>0</v>
      </c>
      <c r="AC5609" s="55" t="n">
        <f aca="false">IF(AND(E5609&gt;0,B5609=10),1,0)</f>
        <v>0</v>
      </c>
      <c r="AD5609" s="55" t="n">
        <f aca="false">IF(AND(C5608=C5609,AA5608=AA5609-1),AB5608,"")</f>
        <v>0</v>
      </c>
      <c r="AE5609" s="55" t="n">
        <f aca="false">IF(AND(C5608=C5609,AA5608=AA5609-1),AC5608,"")</f>
        <v>0</v>
      </c>
      <c r="AF5609" s="55" t="n">
        <f aca="false">IF(AA5609=1,"",IF(AND(AB5609=1,AD5609&lt;&gt;1),1,0))</f>
        <v>0</v>
      </c>
      <c r="AG5609" s="55" t="n">
        <f aca="false">IF(AA5609=1,"",IF(AND(AC5609=1,AE5609&lt;&gt;1),1,0))</f>
        <v>0</v>
      </c>
      <c r="AH5609" s="60" t="str">
        <f aca="false">IF(AND(E5609&gt;0,AA5609&lt;2,NOT(AND(C5610=C5609,AA5610=AA5609+1))),INDEX(DATAS,AA5609+1),"")</f>
        <v/>
      </c>
      <c r="AI5609" s="60" t="str">
        <f aca="false">IF(AND(AC5609=1,AA5609&lt;2),IF(AND(C5610=C5609,AA5610=AA5609+1),IF(AC5610=1,"",INDEX(DATAS,AA5609+1)),INDEX(DATAS,AA5609+1)),"")</f>
        <v/>
      </c>
    </row>
    <row r="5610" customFormat="false" ht="15" hidden="false" customHeight="false" outlineLevel="0" collapsed="false">
      <c r="A5610" s="60" t="n">
        <v>46309</v>
      </c>
      <c r="B5610" s="0" t="n">
        <v>13</v>
      </c>
      <c r="C5610" s="0" t="n">
        <v>7180</v>
      </c>
      <c r="E5610" s="0" t="n">
        <v>0</v>
      </c>
      <c r="F5610" s="55" t="s">
        <v>1408</v>
      </c>
      <c r="I5610" s="55" t="s">
        <v>185</v>
      </c>
      <c r="U5610" s="0" t="n">
        <v>318</v>
      </c>
      <c r="V5610" s="0" t="n">
        <v>0</v>
      </c>
      <c r="X5610" s="55" t="n">
        <f aca="false">IF(I5610="Male",0,1)</f>
        <v>1</v>
      </c>
      <c r="Y5610" s="55" t="n">
        <f aca="false">IF(OR(I5610="DNB",I5610="Dry DNB"),1,0)</f>
        <v>0</v>
      </c>
      <c r="Z5610" s="0" t="str">
        <f aca="false">IF(ISNUMBER(W5610),A5610-W5610,"")</f>
        <v/>
      </c>
      <c r="AA5610" s="55" t="n">
        <f aca="false">MATCH(A5610,DATAS,0)</f>
        <v>1</v>
      </c>
      <c r="AB5610" s="55" t="n">
        <f aca="false">IF(AND(E5610&gt;0,OR(AND(B5610&gt;=1,B5610&lt;=6),B5610=10)),1,0)</f>
        <v>0</v>
      </c>
      <c r="AC5610" s="55" t="n">
        <f aca="false">IF(AND(E5610&gt;0,B5610=10),1,0)</f>
        <v>0</v>
      </c>
      <c r="AD5610" s="0" t="str">
        <f aca="false">IF(AND(C5609=C5610,AA5609=AA5610-1),AB5609,"")</f>
        <v/>
      </c>
      <c r="AE5610" s="0" t="str">
        <f aca="false">IF(AND(C5609=C5610,AA5609=AA5610-1),AC5609,"")</f>
        <v/>
      </c>
      <c r="AF5610" s="0" t="str">
        <f aca="false">IF(AA5610=1,"",IF(AND(AB5610=1,AD5610&lt;&gt;1),1,0))</f>
        <v/>
      </c>
      <c r="AG5610" s="0" t="str">
        <f aca="false">IF(AA5610=1,"",IF(AND(AC5610=1,AE5610&lt;&gt;1),1,0))</f>
        <v/>
      </c>
      <c r="AH5610" s="60" t="str">
        <f aca="false">IF(AND(E5610&gt;0,AA5610&lt;2,NOT(AND(C5611=C5610,AA5611=AA5610+1))),INDEX(DATAS,AA5610+1),"")</f>
        <v/>
      </c>
      <c r="AI5610" s="60" t="str">
        <f aca="false">IF(AND(AC5610=1,AA5610&lt;2),IF(AND(C5611=C5610,AA5611=AA5610+1),IF(AC5611=1,"",INDEX(DATAS,AA5610+1)),INDEX(DATAS,AA5610+1)),"")</f>
        <v/>
      </c>
    </row>
    <row r="5611" customFormat="false" ht="15" hidden="false" customHeight="false" outlineLevel="0" collapsed="false">
      <c r="A5611" s="60" t="n">
        <v>46310</v>
      </c>
      <c r="B5611" s="0" t="n">
        <v>13</v>
      </c>
      <c r="C5611" s="0" t="n">
        <v>7180</v>
      </c>
      <c r="E5611" s="0" t="n">
        <v>0</v>
      </c>
      <c r="F5611" s="55" t="s">
        <v>1408</v>
      </c>
      <c r="I5611" s="55" t="s">
        <v>185</v>
      </c>
      <c r="U5611" s="0" t="n">
        <v>319</v>
      </c>
      <c r="V5611" s="0" t="n">
        <v>0</v>
      </c>
      <c r="X5611" s="55" t="n">
        <f aca="false">IF(I5611="Male",0,1)</f>
        <v>1</v>
      </c>
      <c r="Y5611" s="55" t="n">
        <f aca="false">IF(OR(I5611="DNB",I5611="Dry DNB"),1,0)</f>
        <v>0</v>
      </c>
      <c r="Z5611" s="0" t="str">
        <f aca="false">IF(ISNUMBER(W5611),A5611-W5611,"")</f>
        <v/>
      </c>
      <c r="AA5611" s="55" t="n">
        <f aca="false">MATCH(A5611,DATAS,0)</f>
        <v>2</v>
      </c>
      <c r="AB5611" s="55" t="n">
        <f aca="false">IF(AND(E5611&gt;0,OR(AND(B5611&gt;=1,B5611&lt;=6),B5611=10)),1,0)</f>
        <v>0</v>
      </c>
      <c r="AC5611" s="55" t="n">
        <f aca="false">IF(AND(E5611&gt;0,B5611=10),1,0)</f>
        <v>0</v>
      </c>
      <c r="AD5611" s="55" t="n">
        <f aca="false">IF(AND(C5610=C5611,AA5610=AA5611-1),AB5610,"")</f>
        <v>0</v>
      </c>
      <c r="AE5611" s="55" t="n">
        <f aca="false">IF(AND(C5610=C5611,AA5610=AA5611-1),AC5610,"")</f>
        <v>0</v>
      </c>
      <c r="AF5611" s="55" t="n">
        <f aca="false">IF(AA5611=1,"",IF(AND(AB5611=1,AD5611&lt;&gt;1),1,0))</f>
        <v>0</v>
      </c>
      <c r="AG5611" s="55" t="n">
        <f aca="false">IF(AA5611=1,"",IF(AND(AC5611=1,AE5611&lt;&gt;1),1,0))</f>
        <v>0</v>
      </c>
      <c r="AH5611" s="60" t="str">
        <f aca="false">IF(AND(E5611&gt;0,AA5611&lt;2,NOT(AND(C5612=C5611,AA5612=AA5611+1))),INDEX(DATAS,AA5611+1),"")</f>
        <v/>
      </c>
      <c r="AI5611" s="60" t="str">
        <f aca="false">IF(AND(AC5611=1,AA5611&lt;2),IF(AND(C5612=C5611,AA5612=AA5611+1),IF(AC5612=1,"",INDEX(DATAS,AA5611+1)),INDEX(DATAS,AA5611+1)),"")</f>
        <v/>
      </c>
    </row>
    <row r="5612" customFormat="false" ht="15" hidden="false" customHeight="false" outlineLevel="0" collapsed="false">
      <c r="A5612" s="60" t="n">
        <v>46309</v>
      </c>
      <c r="B5612" s="0" t="n">
        <v>13</v>
      </c>
      <c r="C5612" s="0" t="n">
        <v>7181</v>
      </c>
      <c r="E5612" s="0" t="n">
        <v>0</v>
      </c>
      <c r="F5612" s="55" t="s">
        <v>1408</v>
      </c>
      <c r="I5612" s="55" t="s">
        <v>185</v>
      </c>
      <c r="U5612" s="0" t="n">
        <v>318</v>
      </c>
      <c r="V5612" s="0" t="n">
        <v>0</v>
      </c>
      <c r="X5612" s="55" t="n">
        <f aca="false">IF(I5612="Male",0,1)</f>
        <v>1</v>
      </c>
      <c r="Y5612" s="55" t="n">
        <f aca="false">IF(OR(I5612="DNB",I5612="Dry DNB"),1,0)</f>
        <v>0</v>
      </c>
      <c r="Z5612" s="0" t="str">
        <f aca="false">IF(ISNUMBER(W5612),A5612-W5612,"")</f>
        <v/>
      </c>
      <c r="AA5612" s="55" t="n">
        <f aca="false">MATCH(A5612,DATAS,0)</f>
        <v>1</v>
      </c>
      <c r="AB5612" s="55" t="n">
        <f aca="false">IF(AND(E5612&gt;0,OR(AND(B5612&gt;=1,B5612&lt;=6),B5612=10)),1,0)</f>
        <v>0</v>
      </c>
      <c r="AC5612" s="55" t="n">
        <f aca="false">IF(AND(E5612&gt;0,B5612=10),1,0)</f>
        <v>0</v>
      </c>
      <c r="AD5612" s="0" t="str">
        <f aca="false">IF(AND(C5611=C5612,AA5611=AA5612-1),AB5611,"")</f>
        <v/>
      </c>
      <c r="AE5612" s="0" t="str">
        <f aca="false">IF(AND(C5611=C5612,AA5611=AA5612-1),AC5611,"")</f>
        <v/>
      </c>
      <c r="AF5612" s="0" t="str">
        <f aca="false">IF(AA5612=1,"",IF(AND(AB5612=1,AD5612&lt;&gt;1),1,0))</f>
        <v/>
      </c>
      <c r="AG5612" s="0" t="str">
        <f aca="false">IF(AA5612=1,"",IF(AND(AC5612=1,AE5612&lt;&gt;1),1,0))</f>
        <v/>
      </c>
      <c r="AH5612" s="60" t="str">
        <f aca="false">IF(AND(E5612&gt;0,AA5612&lt;2,NOT(AND(C5613=C5612,AA5613=AA5612+1))),INDEX(DATAS,AA5612+1),"")</f>
        <v/>
      </c>
      <c r="AI5612" s="60" t="str">
        <f aca="false">IF(AND(AC5612=1,AA5612&lt;2),IF(AND(C5613=C5612,AA5613=AA5612+1),IF(AC5613=1,"",INDEX(DATAS,AA5612+1)),INDEX(DATAS,AA5612+1)),"")</f>
        <v/>
      </c>
    </row>
    <row r="5613" customFormat="false" ht="15" hidden="false" customHeight="false" outlineLevel="0" collapsed="false">
      <c r="A5613" s="60" t="n">
        <v>46310</v>
      </c>
      <c r="B5613" s="0" t="n">
        <v>13</v>
      </c>
      <c r="C5613" s="0" t="n">
        <v>7181</v>
      </c>
      <c r="E5613" s="0" t="n">
        <v>0</v>
      </c>
      <c r="F5613" s="55" t="s">
        <v>1408</v>
      </c>
      <c r="I5613" s="55" t="s">
        <v>185</v>
      </c>
      <c r="U5613" s="0" t="n">
        <v>319</v>
      </c>
      <c r="V5613" s="0" t="n">
        <v>0</v>
      </c>
      <c r="X5613" s="55" t="n">
        <f aca="false">IF(I5613="Male",0,1)</f>
        <v>1</v>
      </c>
      <c r="Y5613" s="55" t="n">
        <f aca="false">IF(OR(I5613="DNB",I5613="Dry DNB"),1,0)</f>
        <v>0</v>
      </c>
      <c r="Z5613" s="0" t="str">
        <f aca="false">IF(ISNUMBER(W5613),A5613-W5613,"")</f>
        <v/>
      </c>
      <c r="AA5613" s="55" t="n">
        <f aca="false">MATCH(A5613,DATAS,0)</f>
        <v>2</v>
      </c>
      <c r="AB5613" s="55" t="n">
        <f aca="false">IF(AND(E5613&gt;0,OR(AND(B5613&gt;=1,B5613&lt;=6),B5613=10)),1,0)</f>
        <v>0</v>
      </c>
      <c r="AC5613" s="55" t="n">
        <f aca="false">IF(AND(E5613&gt;0,B5613=10),1,0)</f>
        <v>0</v>
      </c>
      <c r="AD5613" s="55" t="n">
        <f aca="false">IF(AND(C5612=C5613,AA5612=AA5613-1),AB5612,"")</f>
        <v>0</v>
      </c>
      <c r="AE5613" s="55" t="n">
        <f aca="false">IF(AND(C5612=C5613,AA5612=AA5613-1),AC5612,"")</f>
        <v>0</v>
      </c>
      <c r="AF5613" s="55" t="n">
        <f aca="false">IF(AA5613=1,"",IF(AND(AB5613=1,AD5613&lt;&gt;1),1,0))</f>
        <v>0</v>
      </c>
      <c r="AG5613" s="55" t="n">
        <f aca="false">IF(AA5613=1,"",IF(AND(AC5613=1,AE5613&lt;&gt;1),1,0))</f>
        <v>0</v>
      </c>
      <c r="AH5613" s="60" t="str">
        <f aca="false">IF(AND(E5613&gt;0,AA5613&lt;2,NOT(AND(C5614=C5613,AA5614=AA5613+1))),INDEX(DATAS,AA5613+1),"")</f>
        <v/>
      </c>
      <c r="AI5613" s="60" t="str">
        <f aca="false">IF(AND(AC5613=1,AA5613&lt;2),IF(AND(C5614=C5613,AA5614=AA5613+1),IF(AC5614=1,"",INDEX(DATAS,AA5613+1)),INDEX(DATAS,AA5613+1)),"")</f>
        <v/>
      </c>
    </row>
    <row r="5614" customFormat="false" ht="15" hidden="false" customHeight="false" outlineLevel="0" collapsed="false">
      <c r="A5614" s="60" t="n">
        <v>46309</v>
      </c>
      <c r="B5614" s="0" t="n">
        <v>13</v>
      </c>
      <c r="C5614" s="0" t="n">
        <v>7182</v>
      </c>
      <c r="E5614" s="0" t="n">
        <v>0</v>
      </c>
      <c r="F5614" s="55" t="s">
        <v>1408</v>
      </c>
      <c r="I5614" s="55" t="s">
        <v>185</v>
      </c>
      <c r="U5614" s="0" t="n">
        <v>318</v>
      </c>
      <c r="V5614" s="0" t="n">
        <v>0</v>
      </c>
      <c r="X5614" s="55" t="n">
        <f aca="false">IF(I5614="Male",0,1)</f>
        <v>1</v>
      </c>
      <c r="Y5614" s="55" t="n">
        <f aca="false">IF(OR(I5614="DNB",I5614="Dry DNB"),1,0)</f>
        <v>0</v>
      </c>
      <c r="Z5614" s="0" t="str">
        <f aca="false">IF(ISNUMBER(W5614),A5614-W5614,"")</f>
        <v/>
      </c>
      <c r="AA5614" s="55" t="n">
        <f aca="false">MATCH(A5614,DATAS,0)</f>
        <v>1</v>
      </c>
      <c r="AB5614" s="55" t="n">
        <f aca="false">IF(AND(E5614&gt;0,OR(AND(B5614&gt;=1,B5614&lt;=6),B5614=10)),1,0)</f>
        <v>0</v>
      </c>
      <c r="AC5614" s="55" t="n">
        <f aca="false">IF(AND(E5614&gt;0,B5614=10),1,0)</f>
        <v>0</v>
      </c>
      <c r="AD5614" s="0" t="str">
        <f aca="false">IF(AND(C5613=C5614,AA5613=AA5614-1),AB5613,"")</f>
        <v/>
      </c>
      <c r="AE5614" s="0" t="str">
        <f aca="false">IF(AND(C5613=C5614,AA5613=AA5614-1),AC5613,"")</f>
        <v/>
      </c>
      <c r="AF5614" s="0" t="str">
        <f aca="false">IF(AA5614=1,"",IF(AND(AB5614=1,AD5614&lt;&gt;1),1,0))</f>
        <v/>
      </c>
      <c r="AG5614" s="0" t="str">
        <f aca="false">IF(AA5614=1,"",IF(AND(AC5614=1,AE5614&lt;&gt;1),1,0))</f>
        <v/>
      </c>
      <c r="AH5614" s="60" t="str">
        <f aca="false">IF(AND(E5614&gt;0,AA5614&lt;2,NOT(AND(C5615=C5614,AA5615=AA5614+1))),INDEX(DATAS,AA5614+1),"")</f>
        <v/>
      </c>
      <c r="AI5614" s="60" t="str">
        <f aca="false">IF(AND(AC5614=1,AA5614&lt;2),IF(AND(C5615=C5614,AA5615=AA5614+1),IF(AC5615=1,"",INDEX(DATAS,AA5614+1)),INDEX(DATAS,AA5614+1)),"")</f>
        <v/>
      </c>
    </row>
    <row r="5615" customFormat="false" ht="15" hidden="false" customHeight="false" outlineLevel="0" collapsed="false">
      <c r="A5615" s="60" t="n">
        <v>46310</v>
      </c>
      <c r="B5615" s="0" t="n">
        <v>13</v>
      </c>
      <c r="C5615" s="0" t="n">
        <v>7182</v>
      </c>
      <c r="E5615" s="0" t="n">
        <v>0</v>
      </c>
      <c r="F5615" s="55" t="s">
        <v>1408</v>
      </c>
      <c r="I5615" s="55" t="s">
        <v>185</v>
      </c>
      <c r="U5615" s="0" t="n">
        <v>319</v>
      </c>
      <c r="V5615" s="0" t="n">
        <v>0</v>
      </c>
      <c r="X5615" s="55" t="n">
        <f aca="false">IF(I5615="Male",0,1)</f>
        <v>1</v>
      </c>
      <c r="Y5615" s="55" t="n">
        <f aca="false">IF(OR(I5615="DNB",I5615="Dry DNB"),1,0)</f>
        <v>0</v>
      </c>
      <c r="Z5615" s="0" t="str">
        <f aca="false">IF(ISNUMBER(W5615),A5615-W5615,"")</f>
        <v/>
      </c>
      <c r="AA5615" s="55" t="n">
        <f aca="false">MATCH(A5615,DATAS,0)</f>
        <v>2</v>
      </c>
      <c r="AB5615" s="55" t="n">
        <f aca="false">IF(AND(E5615&gt;0,OR(AND(B5615&gt;=1,B5615&lt;=6),B5615=10)),1,0)</f>
        <v>0</v>
      </c>
      <c r="AC5615" s="55" t="n">
        <f aca="false">IF(AND(E5615&gt;0,B5615=10),1,0)</f>
        <v>0</v>
      </c>
      <c r="AD5615" s="55" t="n">
        <f aca="false">IF(AND(C5614=C5615,AA5614=AA5615-1),AB5614,"")</f>
        <v>0</v>
      </c>
      <c r="AE5615" s="55" t="n">
        <f aca="false">IF(AND(C5614=C5615,AA5614=AA5615-1),AC5614,"")</f>
        <v>0</v>
      </c>
      <c r="AF5615" s="55" t="n">
        <f aca="false">IF(AA5615=1,"",IF(AND(AB5615=1,AD5615&lt;&gt;1),1,0))</f>
        <v>0</v>
      </c>
      <c r="AG5615" s="55" t="n">
        <f aca="false">IF(AA5615=1,"",IF(AND(AC5615=1,AE5615&lt;&gt;1),1,0))</f>
        <v>0</v>
      </c>
      <c r="AH5615" s="60" t="str">
        <f aca="false">IF(AND(E5615&gt;0,AA5615&lt;2,NOT(AND(C5616=C5615,AA5616=AA5615+1))),INDEX(DATAS,AA5615+1),"")</f>
        <v/>
      </c>
      <c r="AI5615" s="60" t="str">
        <f aca="false">IF(AND(AC5615=1,AA5615&lt;2),IF(AND(C5616=C5615,AA5616=AA5615+1),IF(AC5616=1,"",INDEX(DATAS,AA5615+1)),INDEX(DATAS,AA5615+1)),"")</f>
        <v/>
      </c>
    </row>
    <row r="5616" customFormat="false" ht="15" hidden="false" customHeight="false" outlineLevel="0" collapsed="false">
      <c r="A5616" s="60" t="n">
        <v>46309</v>
      </c>
      <c r="B5616" s="0" t="n">
        <v>13</v>
      </c>
      <c r="C5616" s="0" t="n">
        <v>7183</v>
      </c>
      <c r="E5616" s="0" t="n">
        <v>0</v>
      </c>
      <c r="F5616" s="55" t="s">
        <v>1408</v>
      </c>
      <c r="I5616" s="55" t="s">
        <v>185</v>
      </c>
      <c r="U5616" s="0" t="n">
        <v>318</v>
      </c>
      <c r="V5616" s="0" t="n">
        <v>0</v>
      </c>
      <c r="X5616" s="55" t="n">
        <f aca="false">IF(I5616="Male",0,1)</f>
        <v>1</v>
      </c>
      <c r="Y5616" s="55" t="n">
        <f aca="false">IF(OR(I5616="DNB",I5616="Dry DNB"),1,0)</f>
        <v>0</v>
      </c>
      <c r="Z5616" s="0" t="str">
        <f aca="false">IF(ISNUMBER(W5616),A5616-W5616,"")</f>
        <v/>
      </c>
      <c r="AA5616" s="55" t="n">
        <f aca="false">MATCH(A5616,DATAS,0)</f>
        <v>1</v>
      </c>
      <c r="AB5616" s="55" t="n">
        <f aca="false">IF(AND(E5616&gt;0,OR(AND(B5616&gt;=1,B5616&lt;=6),B5616=10)),1,0)</f>
        <v>0</v>
      </c>
      <c r="AC5616" s="55" t="n">
        <f aca="false">IF(AND(E5616&gt;0,B5616=10),1,0)</f>
        <v>0</v>
      </c>
      <c r="AD5616" s="0" t="str">
        <f aca="false">IF(AND(C5615=C5616,AA5615=AA5616-1),AB5615,"")</f>
        <v/>
      </c>
      <c r="AE5616" s="0" t="str">
        <f aca="false">IF(AND(C5615=C5616,AA5615=AA5616-1),AC5615,"")</f>
        <v/>
      </c>
      <c r="AF5616" s="0" t="str">
        <f aca="false">IF(AA5616=1,"",IF(AND(AB5616=1,AD5616&lt;&gt;1),1,0))</f>
        <v/>
      </c>
      <c r="AG5616" s="0" t="str">
        <f aca="false">IF(AA5616=1,"",IF(AND(AC5616=1,AE5616&lt;&gt;1),1,0))</f>
        <v/>
      </c>
      <c r="AH5616" s="60" t="str">
        <f aca="false">IF(AND(E5616&gt;0,AA5616&lt;2,NOT(AND(C5617=C5616,AA5617=AA5616+1))),INDEX(DATAS,AA5616+1),"")</f>
        <v/>
      </c>
      <c r="AI5616" s="60" t="str">
        <f aca="false">IF(AND(AC5616=1,AA5616&lt;2),IF(AND(C5617=C5616,AA5617=AA5616+1),IF(AC5617=1,"",INDEX(DATAS,AA5616+1)),INDEX(DATAS,AA5616+1)),"")</f>
        <v/>
      </c>
    </row>
    <row r="5617" customFormat="false" ht="15" hidden="false" customHeight="false" outlineLevel="0" collapsed="false">
      <c r="A5617" s="60" t="n">
        <v>46310</v>
      </c>
      <c r="B5617" s="0" t="n">
        <v>13</v>
      </c>
      <c r="C5617" s="0" t="n">
        <v>7183</v>
      </c>
      <c r="E5617" s="0" t="n">
        <v>0</v>
      </c>
      <c r="F5617" s="55" t="s">
        <v>1408</v>
      </c>
      <c r="I5617" s="55" t="s">
        <v>185</v>
      </c>
      <c r="U5617" s="0" t="n">
        <v>319</v>
      </c>
      <c r="V5617" s="0" t="n">
        <v>0</v>
      </c>
      <c r="X5617" s="55" t="n">
        <f aca="false">IF(I5617="Male",0,1)</f>
        <v>1</v>
      </c>
      <c r="Y5617" s="55" t="n">
        <f aca="false">IF(OR(I5617="DNB",I5617="Dry DNB"),1,0)</f>
        <v>0</v>
      </c>
      <c r="Z5617" s="0" t="str">
        <f aca="false">IF(ISNUMBER(W5617),A5617-W5617,"")</f>
        <v/>
      </c>
      <c r="AA5617" s="55" t="n">
        <f aca="false">MATCH(A5617,DATAS,0)</f>
        <v>2</v>
      </c>
      <c r="AB5617" s="55" t="n">
        <f aca="false">IF(AND(E5617&gt;0,OR(AND(B5617&gt;=1,B5617&lt;=6),B5617=10)),1,0)</f>
        <v>0</v>
      </c>
      <c r="AC5617" s="55" t="n">
        <f aca="false">IF(AND(E5617&gt;0,B5617=10),1,0)</f>
        <v>0</v>
      </c>
      <c r="AD5617" s="55" t="n">
        <f aca="false">IF(AND(C5616=C5617,AA5616=AA5617-1),AB5616,"")</f>
        <v>0</v>
      </c>
      <c r="AE5617" s="55" t="n">
        <f aca="false">IF(AND(C5616=C5617,AA5616=AA5617-1),AC5616,"")</f>
        <v>0</v>
      </c>
      <c r="AF5617" s="55" t="n">
        <f aca="false">IF(AA5617=1,"",IF(AND(AB5617=1,AD5617&lt;&gt;1),1,0))</f>
        <v>0</v>
      </c>
      <c r="AG5617" s="55" t="n">
        <f aca="false">IF(AA5617=1,"",IF(AND(AC5617=1,AE5617&lt;&gt;1),1,0))</f>
        <v>0</v>
      </c>
      <c r="AH5617" s="60" t="str">
        <f aca="false">IF(AND(E5617&gt;0,AA5617&lt;2,NOT(AND(C5618=C5617,AA5618=AA5617+1))),INDEX(DATAS,AA5617+1),"")</f>
        <v/>
      </c>
      <c r="AI5617" s="60" t="str">
        <f aca="false">IF(AND(AC5617=1,AA5617&lt;2),IF(AND(C5618=C5617,AA5618=AA5617+1),IF(AC5618=1,"",INDEX(DATAS,AA5617+1)),INDEX(DATAS,AA5617+1)),"")</f>
        <v/>
      </c>
    </row>
    <row r="5618" customFormat="false" ht="15" hidden="false" customHeight="false" outlineLevel="0" collapsed="false">
      <c r="A5618" s="60" t="n">
        <v>46309</v>
      </c>
      <c r="B5618" s="0" t="n">
        <v>13</v>
      </c>
      <c r="C5618" s="0" t="n">
        <v>7184</v>
      </c>
      <c r="E5618" s="0" t="n">
        <v>0</v>
      </c>
      <c r="F5618" s="55" t="s">
        <v>1408</v>
      </c>
      <c r="I5618" s="55" t="s">
        <v>185</v>
      </c>
      <c r="U5618" s="0" t="n">
        <v>318</v>
      </c>
      <c r="V5618" s="0" t="n">
        <v>0</v>
      </c>
      <c r="X5618" s="55" t="n">
        <f aca="false">IF(I5618="Male",0,1)</f>
        <v>1</v>
      </c>
      <c r="Y5618" s="55" t="n">
        <f aca="false">IF(OR(I5618="DNB",I5618="Dry DNB"),1,0)</f>
        <v>0</v>
      </c>
      <c r="Z5618" s="0" t="str">
        <f aca="false">IF(ISNUMBER(W5618),A5618-W5618,"")</f>
        <v/>
      </c>
      <c r="AA5618" s="55" t="n">
        <f aca="false">MATCH(A5618,DATAS,0)</f>
        <v>1</v>
      </c>
      <c r="AB5618" s="55" t="n">
        <f aca="false">IF(AND(E5618&gt;0,OR(AND(B5618&gt;=1,B5618&lt;=6),B5618=10)),1,0)</f>
        <v>0</v>
      </c>
      <c r="AC5618" s="55" t="n">
        <f aca="false">IF(AND(E5618&gt;0,B5618=10),1,0)</f>
        <v>0</v>
      </c>
      <c r="AD5618" s="0" t="str">
        <f aca="false">IF(AND(C5617=C5618,AA5617=AA5618-1),AB5617,"")</f>
        <v/>
      </c>
      <c r="AE5618" s="0" t="str">
        <f aca="false">IF(AND(C5617=C5618,AA5617=AA5618-1),AC5617,"")</f>
        <v/>
      </c>
      <c r="AF5618" s="0" t="str">
        <f aca="false">IF(AA5618=1,"",IF(AND(AB5618=1,AD5618&lt;&gt;1),1,0))</f>
        <v/>
      </c>
      <c r="AG5618" s="0" t="str">
        <f aca="false">IF(AA5618=1,"",IF(AND(AC5618=1,AE5618&lt;&gt;1),1,0))</f>
        <v/>
      </c>
      <c r="AH5618" s="60" t="str">
        <f aca="false">IF(AND(E5618&gt;0,AA5618&lt;2,NOT(AND(C5619=C5618,AA5619=AA5618+1))),INDEX(DATAS,AA5618+1),"")</f>
        <v/>
      </c>
      <c r="AI5618" s="60" t="str">
        <f aca="false">IF(AND(AC5618=1,AA5618&lt;2),IF(AND(C5619=C5618,AA5619=AA5618+1),IF(AC5619=1,"",INDEX(DATAS,AA5618+1)),INDEX(DATAS,AA5618+1)),"")</f>
        <v/>
      </c>
    </row>
    <row r="5619" customFormat="false" ht="15" hidden="false" customHeight="false" outlineLevel="0" collapsed="false">
      <c r="A5619" s="60" t="n">
        <v>46310</v>
      </c>
      <c r="B5619" s="0" t="n">
        <v>13</v>
      </c>
      <c r="C5619" s="0" t="n">
        <v>7184</v>
      </c>
      <c r="E5619" s="0" t="n">
        <v>0</v>
      </c>
      <c r="F5619" s="55" t="s">
        <v>1408</v>
      </c>
      <c r="I5619" s="55" t="s">
        <v>185</v>
      </c>
      <c r="U5619" s="0" t="n">
        <v>319</v>
      </c>
      <c r="V5619" s="0" t="n">
        <v>0</v>
      </c>
      <c r="X5619" s="55" t="n">
        <f aca="false">IF(I5619="Male",0,1)</f>
        <v>1</v>
      </c>
      <c r="Y5619" s="55" t="n">
        <f aca="false">IF(OR(I5619="DNB",I5619="Dry DNB"),1,0)</f>
        <v>0</v>
      </c>
      <c r="Z5619" s="0" t="str">
        <f aca="false">IF(ISNUMBER(W5619),A5619-W5619,"")</f>
        <v/>
      </c>
      <c r="AA5619" s="55" t="n">
        <f aca="false">MATCH(A5619,DATAS,0)</f>
        <v>2</v>
      </c>
      <c r="AB5619" s="55" t="n">
        <f aca="false">IF(AND(E5619&gt;0,OR(AND(B5619&gt;=1,B5619&lt;=6),B5619=10)),1,0)</f>
        <v>0</v>
      </c>
      <c r="AC5619" s="55" t="n">
        <f aca="false">IF(AND(E5619&gt;0,B5619=10),1,0)</f>
        <v>0</v>
      </c>
      <c r="AD5619" s="55" t="n">
        <f aca="false">IF(AND(C5618=C5619,AA5618=AA5619-1),AB5618,"")</f>
        <v>0</v>
      </c>
      <c r="AE5619" s="55" t="n">
        <f aca="false">IF(AND(C5618=C5619,AA5618=AA5619-1),AC5618,"")</f>
        <v>0</v>
      </c>
      <c r="AF5619" s="55" t="n">
        <f aca="false">IF(AA5619=1,"",IF(AND(AB5619=1,AD5619&lt;&gt;1),1,0))</f>
        <v>0</v>
      </c>
      <c r="AG5619" s="55" t="n">
        <f aca="false">IF(AA5619=1,"",IF(AND(AC5619=1,AE5619&lt;&gt;1),1,0))</f>
        <v>0</v>
      </c>
      <c r="AH5619" s="60" t="str">
        <f aca="false">IF(AND(E5619&gt;0,AA5619&lt;2,NOT(AND(C5620=C5619,AA5620=AA5619+1))),INDEX(DATAS,AA5619+1),"")</f>
        <v/>
      </c>
      <c r="AI5619" s="60" t="str">
        <f aca="false">IF(AND(AC5619=1,AA5619&lt;2),IF(AND(C5620=C5619,AA5620=AA5619+1),IF(AC5620=1,"",INDEX(DATAS,AA5619+1)),INDEX(DATAS,AA5619+1)),"")</f>
        <v/>
      </c>
    </row>
    <row r="5620" customFormat="false" ht="15" hidden="false" customHeight="false" outlineLevel="0" collapsed="false">
      <c r="A5620" s="60" t="n">
        <v>46309</v>
      </c>
      <c r="B5620" s="0" t="n">
        <v>13</v>
      </c>
      <c r="C5620" s="0" t="n">
        <v>7185</v>
      </c>
      <c r="E5620" s="0" t="n">
        <v>0</v>
      </c>
      <c r="F5620" s="55" t="s">
        <v>1409</v>
      </c>
      <c r="I5620" s="55" t="s">
        <v>185</v>
      </c>
      <c r="U5620" s="0" t="n">
        <v>317</v>
      </c>
      <c r="V5620" s="0" t="n">
        <v>0</v>
      </c>
      <c r="X5620" s="55" t="n">
        <f aca="false">IF(I5620="Male",0,1)</f>
        <v>1</v>
      </c>
      <c r="Y5620" s="55" t="n">
        <f aca="false">IF(OR(I5620="DNB",I5620="Dry DNB"),1,0)</f>
        <v>0</v>
      </c>
      <c r="Z5620" s="0" t="str">
        <f aca="false">IF(ISNUMBER(W5620),A5620-W5620,"")</f>
        <v/>
      </c>
      <c r="AA5620" s="55" t="n">
        <f aca="false">MATCH(A5620,DATAS,0)</f>
        <v>1</v>
      </c>
      <c r="AB5620" s="55" t="n">
        <f aca="false">IF(AND(E5620&gt;0,OR(AND(B5620&gt;=1,B5620&lt;=6),B5620=10)),1,0)</f>
        <v>0</v>
      </c>
      <c r="AC5620" s="55" t="n">
        <f aca="false">IF(AND(E5620&gt;0,B5620=10),1,0)</f>
        <v>0</v>
      </c>
      <c r="AD5620" s="0" t="str">
        <f aca="false">IF(AND(C5619=C5620,AA5619=AA5620-1),AB5619,"")</f>
        <v/>
      </c>
      <c r="AE5620" s="0" t="str">
        <f aca="false">IF(AND(C5619=C5620,AA5619=AA5620-1),AC5619,"")</f>
        <v/>
      </c>
      <c r="AF5620" s="0" t="str">
        <f aca="false">IF(AA5620=1,"",IF(AND(AB5620=1,AD5620&lt;&gt;1),1,0))</f>
        <v/>
      </c>
      <c r="AG5620" s="0" t="str">
        <f aca="false">IF(AA5620=1,"",IF(AND(AC5620=1,AE5620&lt;&gt;1),1,0))</f>
        <v/>
      </c>
      <c r="AH5620" s="60" t="str">
        <f aca="false">IF(AND(E5620&gt;0,AA5620&lt;2,NOT(AND(C5621=C5620,AA5621=AA5620+1))),INDEX(DATAS,AA5620+1),"")</f>
        <v/>
      </c>
      <c r="AI5620" s="60" t="str">
        <f aca="false">IF(AND(AC5620=1,AA5620&lt;2),IF(AND(C5621=C5620,AA5621=AA5620+1),IF(AC5621=1,"",INDEX(DATAS,AA5620+1)),INDEX(DATAS,AA5620+1)),"")</f>
        <v/>
      </c>
    </row>
    <row r="5621" customFormat="false" ht="15" hidden="false" customHeight="false" outlineLevel="0" collapsed="false">
      <c r="A5621" s="60" t="n">
        <v>46310</v>
      </c>
      <c r="B5621" s="0" t="n">
        <v>13</v>
      </c>
      <c r="C5621" s="0" t="n">
        <v>7185</v>
      </c>
      <c r="E5621" s="0" t="n">
        <v>0</v>
      </c>
      <c r="F5621" s="55" t="s">
        <v>1409</v>
      </c>
      <c r="I5621" s="55" t="s">
        <v>185</v>
      </c>
      <c r="U5621" s="0" t="n">
        <v>318</v>
      </c>
      <c r="V5621" s="0" t="n">
        <v>0</v>
      </c>
      <c r="X5621" s="55" t="n">
        <f aca="false">IF(I5621="Male",0,1)</f>
        <v>1</v>
      </c>
      <c r="Y5621" s="55" t="n">
        <f aca="false">IF(OR(I5621="DNB",I5621="Dry DNB"),1,0)</f>
        <v>0</v>
      </c>
      <c r="Z5621" s="0" t="str">
        <f aca="false">IF(ISNUMBER(W5621),A5621-W5621,"")</f>
        <v/>
      </c>
      <c r="AA5621" s="55" t="n">
        <f aca="false">MATCH(A5621,DATAS,0)</f>
        <v>2</v>
      </c>
      <c r="AB5621" s="55" t="n">
        <f aca="false">IF(AND(E5621&gt;0,OR(AND(B5621&gt;=1,B5621&lt;=6),B5621=10)),1,0)</f>
        <v>0</v>
      </c>
      <c r="AC5621" s="55" t="n">
        <f aca="false">IF(AND(E5621&gt;0,B5621=10),1,0)</f>
        <v>0</v>
      </c>
      <c r="AD5621" s="55" t="n">
        <f aca="false">IF(AND(C5620=C5621,AA5620=AA5621-1),AB5620,"")</f>
        <v>0</v>
      </c>
      <c r="AE5621" s="55" t="n">
        <f aca="false">IF(AND(C5620=C5621,AA5620=AA5621-1),AC5620,"")</f>
        <v>0</v>
      </c>
      <c r="AF5621" s="55" t="n">
        <f aca="false">IF(AA5621=1,"",IF(AND(AB5621=1,AD5621&lt;&gt;1),1,0))</f>
        <v>0</v>
      </c>
      <c r="AG5621" s="55" t="n">
        <f aca="false">IF(AA5621=1,"",IF(AND(AC5621=1,AE5621&lt;&gt;1),1,0))</f>
        <v>0</v>
      </c>
      <c r="AH5621" s="60" t="str">
        <f aca="false">IF(AND(E5621&gt;0,AA5621&lt;2,NOT(AND(C5622=C5621,AA5622=AA5621+1))),INDEX(DATAS,AA5621+1),"")</f>
        <v/>
      </c>
      <c r="AI5621" s="60" t="str">
        <f aca="false">IF(AND(AC5621=1,AA5621&lt;2),IF(AND(C5622=C5621,AA5622=AA5621+1),IF(AC5622=1,"",INDEX(DATAS,AA5621+1)),INDEX(DATAS,AA5621+1)),"")</f>
        <v/>
      </c>
    </row>
    <row r="5622" customFormat="false" ht="15" hidden="false" customHeight="false" outlineLevel="0" collapsed="false">
      <c r="A5622" s="60" t="n">
        <v>46309</v>
      </c>
      <c r="B5622" s="0" t="n">
        <v>13</v>
      </c>
      <c r="C5622" s="0" t="n">
        <v>7186</v>
      </c>
      <c r="E5622" s="0" t="n">
        <v>0</v>
      </c>
      <c r="F5622" s="55" t="s">
        <v>1410</v>
      </c>
      <c r="I5622" s="55" t="s">
        <v>185</v>
      </c>
      <c r="U5622" s="0" t="n">
        <v>316</v>
      </c>
      <c r="V5622" s="0" t="n">
        <v>0</v>
      </c>
      <c r="X5622" s="55" t="n">
        <f aca="false">IF(I5622="Male",0,1)</f>
        <v>1</v>
      </c>
      <c r="Y5622" s="55" t="n">
        <f aca="false">IF(OR(I5622="DNB",I5622="Dry DNB"),1,0)</f>
        <v>0</v>
      </c>
      <c r="Z5622" s="0" t="str">
        <f aca="false">IF(ISNUMBER(W5622),A5622-W5622,"")</f>
        <v/>
      </c>
      <c r="AA5622" s="55" t="n">
        <f aca="false">MATCH(A5622,DATAS,0)</f>
        <v>1</v>
      </c>
      <c r="AB5622" s="55" t="n">
        <f aca="false">IF(AND(E5622&gt;0,OR(AND(B5622&gt;=1,B5622&lt;=6),B5622=10)),1,0)</f>
        <v>0</v>
      </c>
      <c r="AC5622" s="55" t="n">
        <f aca="false">IF(AND(E5622&gt;0,B5622=10),1,0)</f>
        <v>0</v>
      </c>
      <c r="AD5622" s="0" t="str">
        <f aca="false">IF(AND(C5621=C5622,AA5621=AA5622-1),AB5621,"")</f>
        <v/>
      </c>
      <c r="AE5622" s="0" t="str">
        <f aca="false">IF(AND(C5621=C5622,AA5621=AA5622-1),AC5621,"")</f>
        <v/>
      </c>
      <c r="AF5622" s="0" t="str">
        <f aca="false">IF(AA5622=1,"",IF(AND(AB5622=1,AD5622&lt;&gt;1),1,0))</f>
        <v/>
      </c>
      <c r="AG5622" s="0" t="str">
        <f aca="false">IF(AA5622=1,"",IF(AND(AC5622=1,AE5622&lt;&gt;1),1,0))</f>
        <v/>
      </c>
      <c r="AH5622" s="60" t="str">
        <f aca="false">IF(AND(E5622&gt;0,AA5622&lt;2,NOT(AND(C5623=C5622,AA5623=AA5622+1))),INDEX(DATAS,AA5622+1),"")</f>
        <v/>
      </c>
      <c r="AI5622" s="60" t="str">
        <f aca="false">IF(AND(AC5622=1,AA5622&lt;2),IF(AND(C5623=C5622,AA5623=AA5622+1),IF(AC5623=1,"",INDEX(DATAS,AA5622+1)),INDEX(DATAS,AA5622+1)),"")</f>
        <v/>
      </c>
    </row>
    <row r="5623" customFormat="false" ht="15" hidden="false" customHeight="false" outlineLevel="0" collapsed="false">
      <c r="A5623" s="60" t="n">
        <v>46310</v>
      </c>
      <c r="B5623" s="0" t="n">
        <v>13</v>
      </c>
      <c r="C5623" s="0" t="n">
        <v>7186</v>
      </c>
      <c r="E5623" s="0" t="n">
        <v>0</v>
      </c>
      <c r="F5623" s="55" t="s">
        <v>1410</v>
      </c>
      <c r="I5623" s="55" t="s">
        <v>185</v>
      </c>
      <c r="U5623" s="0" t="n">
        <v>317</v>
      </c>
      <c r="V5623" s="0" t="n">
        <v>0</v>
      </c>
      <c r="X5623" s="55" t="n">
        <f aca="false">IF(I5623="Male",0,1)</f>
        <v>1</v>
      </c>
      <c r="Y5623" s="55" t="n">
        <f aca="false">IF(OR(I5623="DNB",I5623="Dry DNB"),1,0)</f>
        <v>0</v>
      </c>
      <c r="Z5623" s="0" t="str">
        <f aca="false">IF(ISNUMBER(W5623),A5623-W5623,"")</f>
        <v/>
      </c>
      <c r="AA5623" s="55" t="n">
        <f aca="false">MATCH(A5623,DATAS,0)</f>
        <v>2</v>
      </c>
      <c r="AB5623" s="55" t="n">
        <f aca="false">IF(AND(E5623&gt;0,OR(AND(B5623&gt;=1,B5623&lt;=6),B5623=10)),1,0)</f>
        <v>0</v>
      </c>
      <c r="AC5623" s="55" t="n">
        <f aca="false">IF(AND(E5623&gt;0,B5623=10),1,0)</f>
        <v>0</v>
      </c>
      <c r="AD5623" s="55" t="n">
        <f aca="false">IF(AND(C5622=C5623,AA5622=AA5623-1),AB5622,"")</f>
        <v>0</v>
      </c>
      <c r="AE5623" s="55" t="n">
        <f aca="false">IF(AND(C5622=C5623,AA5622=AA5623-1),AC5622,"")</f>
        <v>0</v>
      </c>
      <c r="AF5623" s="55" t="n">
        <f aca="false">IF(AA5623=1,"",IF(AND(AB5623=1,AD5623&lt;&gt;1),1,0))</f>
        <v>0</v>
      </c>
      <c r="AG5623" s="55" t="n">
        <f aca="false">IF(AA5623=1,"",IF(AND(AC5623=1,AE5623&lt;&gt;1),1,0))</f>
        <v>0</v>
      </c>
      <c r="AH5623" s="60" t="str">
        <f aca="false">IF(AND(E5623&gt;0,AA5623&lt;2,NOT(AND(C5624=C5623,AA5624=AA5623+1))),INDEX(DATAS,AA5623+1),"")</f>
        <v/>
      </c>
      <c r="AI5623" s="60" t="str">
        <f aca="false">IF(AND(AC5623=1,AA5623&lt;2),IF(AND(C5624=C5623,AA5624=AA5623+1),IF(AC5624=1,"",INDEX(DATAS,AA5623+1)),INDEX(DATAS,AA5623+1)),"")</f>
        <v/>
      </c>
    </row>
    <row r="5624" customFormat="false" ht="15" hidden="false" customHeight="false" outlineLevel="0" collapsed="false">
      <c r="A5624" s="60" t="n">
        <v>46309</v>
      </c>
      <c r="B5624" s="0" t="n">
        <v>13</v>
      </c>
      <c r="C5624" s="0" t="n">
        <v>7187</v>
      </c>
      <c r="E5624" s="0" t="n">
        <v>0</v>
      </c>
      <c r="F5624" s="55" t="s">
        <v>1410</v>
      </c>
      <c r="I5624" s="55" t="s">
        <v>185</v>
      </c>
      <c r="U5624" s="0" t="n">
        <v>316</v>
      </c>
      <c r="V5624" s="0" t="n">
        <v>0</v>
      </c>
      <c r="X5624" s="55" t="n">
        <f aca="false">IF(I5624="Male",0,1)</f>
        <v>1</v>
      </c>
      <c r="Y5624" s="55" t="n">
        <f aca="false">IF(OR(I5624="DNB",I5624="Dry DNB"),1,0)</f>
        <v>0</v>
      </c>
      <c r="Z5624" s="0" t="str">
        <f aca="false">IF(ISNUMBER(W5624),A5624-W5624,"")</f>
        <v/>
      </c>
      <c r="AA5624" s="55" t="n">
        <f aca="false">MATCH(A5624,DATAS,0)</f>
        <v>1</v>
      </c>
      <c r="AB5624" s="55" t="n">
        <f aca="false">IF(AND(E5624&gt;0,OR(AND(B5624&gt;=1,B5624&lt;=6),B5624=10)),1,0)</f>
        <v>0</v>
      </c>
      <c r="AC5624" s="55" t="n">
        <f aca="false">IF(AND(E5624&gt;0,B5624=10),1,0)</f>
        <v>0</v>
      </c>
      <c r="AD5624" s="0" t="str">
        <f aca="false">IF(AND(C5623=C5624,AA5623=AA5624-1),AB5623,"")</f>
        <v/>
      </c>
      <c r="AE5624" s="0" t="str">
        <f aca="false">IF(AND(C5623=C5624,AA5623=AA5624-1),AC5623,"")</f>
        <v/>
      </c>
      <c r="AF5624" s="0" t="str">
        <f aca="false">IF(AA5624=1,"",IF(AND(AB5624=1,AD5624&lt;&gt;1),1,0))</f>
        <v/>
      </c>
      <c r="AG5624" s="0" t="str">
        <f aca="false">IF(AA5624=1,"",IF(AND(AC5624=1,AE5624&lt;&gt;1),1,0))</f>
        <v/>
      </c>
      <c r="AH5624" s="60" t="str">
        <f aca="false">IF(AND(E5624&gt;0,AA5624&lt;2,NOT(AND(C5625=C5624,AA5625=AA5624+1))),INDEX(DATAS,AA5624+1),"")</f>
        <v/>
      </c>
      <c r="AI5624" s="60" t="str">
        <f aca="false">IF(AND(AC5624=1,AA5624&lt;2),IF(AND(C5625=C5624,AA5625=AA5624+1),IF(AC5625=1,"",INDEX(DATAS,AA5624+1)),INDEX(DATAS,AA5624+1)),"")</f>
        <v/>
      </c>
    </row>
    <row r="5625" customFormat="false" ht="15" hidden="false" customHeight="false" outlineLevel="0" collapsed="false">
      <c r="A5625" s="60" t="n">
        <v>46310</v>
      </c>
      <c r="B5625" s="0" t="n">
        <v>13</v>
      </c>
      <c r="C5625" s="0" t="n">
        <v>7187</v>
      </c>
      <c r="E5625" s="0" t="n">
        <v>0</v>
      </c>
      <c r="F5625" s="55" t="s">
        <v>1410</v>
      </c>
      <c r="I5625" s="55" t="s">
        <v>185</v>
      </c>
      <c r="U5625" s="0" t="n">
        <v>317</v>
      </c>
      <c r="V5625" s="0" t="n">
        <v>0</v>
      </c>
      <c r="X5625" s="55" t="n">
        <f aca="false">IF(I5625="Male",0,1)</f>
        <v>1</v>
      </c>
      <c r="Y5625" s="55" t="n">
        <f aca="false">IF(OR(I5625="DNB",I5625="Dry DNB"),1,0)</f>
        <v>0</v>
      </c>
      <c r="Z5625" s="0" t="str">
        <f aca="false">IF(ISNUMBER(W5625),A5625-W5625,"")</f>
        <v/>
      </c>
      <c r="AA5625" s="55" t="n">
        <f aca="false">MATCH(A5625,DATAS,0)</f>
        <v>2</v>
      </c>
      <c r="AB5625" s="55" t="n">
        <f aca="false">IF(AND(E5625&gt;0,OR(AND(B5625&gt;=1,B5625&lt;=6),B5625=10)),1,0)</f>
        <v>0</v>
      </c>
      <c r="AC5625" s="55" t="n">
        <f aca="false">IF(AND(E5625&gt;0,B5625=10),1,0)</f>
        <v>0</v>
      </c>
      <c r="AD5625" s="55" t="n">
        <f aca="false">IF(AND(C5624=C5625,AA5624=AA5625-1),AB5624,"")</f>
        <v>0</v>
      </c>
      <c r="AE5625" s="55" t="n">
        <f aca="false">IF(AND(C5624=C5625,AA5624=AA5625-1),AC5624,"")</f>
        <v>0</v>
      </c>
      <c r="AF5625" s="55" t="n">
        <f aca="false">IF(AA5625=1,"",IF(AND(AB5625=1,AD5625&lt;&gt;1),1,0))</f>
        <v>0</v>
      </c>
      <c r="AG5625" s="55" t="n">
        <f aca="false">IF(AA5625=1,"",IF(AND(AC5625=1,AE5625&lt;&gt;1),1,0))</f>
        <v>0</v>
      </c>
      <c r="AH5625" s="60" t="str">
        <f aca="false">IF(AND(E5625&gt;0,AA5625&lt;2,NOT(AND(C5626=C5625,AA5626=AA5625+1))),INDEX(DATAS,AA5625+1),"")</f>
        <v/>
      </c>
      <c r="AI5625" s="60" t="str">
        <f aca="false">IF(AND(AC5625=1,AA5625&lt;2),IF(AND(C5626=C5625,AA5626=AA5625+1),IF(AC5626=1,"",INDEX(DATAS,AA5625+1)),INDEX(DATAS,AA5625+1)),"")</f>
        <v/>
      </c>
    </row>
    <row r="5626" customFormat="false" ht="15" hidden="false" customHeight="false" outlineLevel="0" collapsed="false">
      <c r="A5626" s="60" t="n">
        <v>46309</v>
      </c>
      <c r="B5626" s="0" t="n">
        <v>13</v>
      </c>
      <c r="C5626" s="0" t="n">
        <v>7188</v>
      </c>
      <c r="E5626" s="0" t="n">
        <v>0</v>
      </c>
      <c r="F5626" s="55" t="s">
        <v>1410</v>
      </c>
      <c r="I5626" s="55" t="s">
        <v>185</v>
      </c>
      <c r="U5626" s="0" t="n">
        <v>316</v>
      </c>
      <c r="V5626" s="0" t="n">
        <v>0</v>
      </c>
      <c r="X5626" s="55" t="n">
        <f aca="false">IF(I5626="Male",0,1)</f>
        <v>1</v>
      </c>
      <c r="Y5626" s="55" t="n">
        <f aca="false">IF(OR(I5626="DNB",I5626="Dry DNB"),1,0)</f>
        <v>0</v>
      </c>
      <c r="Z5626" s="0" t="str">
        <f aca="false">IF(ISNUMBER(W5626),A5626-W5626,"")</f>
        <v/>
      </c>
      <c r="AA5626" s="55" t="n">
        <f aca="false">MATCH(A5626,DATAS,0)</f>
        <v>1</v>
      </c>
      <c r="AB5626" s="55" t="n">
        <f aca="false">IF(AND(E5626&gt;0,OR(AND(B5626&gt;=1,B5626&lt;=6),B5626=10)),1,0)</f>
        <v>0</v>
      </c>
      <c r="AC5626" s="55" t="n">
        <f aca="false">IF(AND(E5626&gt;0,B5626=10),1,0)</f>
        <v>0</v>
      </c>
      <c r="AD5626" s="0" t="str">
        <f aca="false">IF(AND(C5625=C5626,AA5625=AA5626-1),AB5625,"")</f>
        <v/>
      </c>
      <c r="AE5626" s="0" t="str">
        <f aca="false">IF(AND(C5625=C5626,AA5625=AA5626-1),AC5625,"")</f>
        <v/>
      </c>
      <c r="AF5626" s="0" t="str">
        <f aca="false">IF(AA5626=1,"",IF(AND(AB5626=1,AD5626&lt;&gt;1),1,0))</f>
        <v/>
      </c>
      <c r="AG5626" s="0" t="str">
        <f aca="false">IF(AA5626=1,"",IF(AND(AC5626=1,AE5626&lt;&gt;1),1,0))</f>
        <v/>
      </c>
      <c r="AH5626" s="60" t="str">
        <f aca="false">IF(AND(E5626&gt;0,AA5626&lt;2,NOT(AND(C5627=C5626,AA5627=AA5626+1))),INDEX(DATAS,AA5626+1),"")</f>
        <v/>
      </c>
      <c r="AI5626" s="60" t="str">
        <f aca="false">IF(AND(AC5626=1,AA5626&lt;2),IF(AND(C5627=C5626,AA5627=AA5626+1),IF(AC5627=1,"",INDEX(DATAS,AA5626+1)),INDEX(DATAS,AA5626+1)),"")</f>
        <v/>
      </c>
    </row>
    <row r="5627" customFormat="false" ht="15" hidden="false" customHeight="false" outlineLevel="0" collapsed="false">
      <c r="A5627" s="60" t="n">
        <v>46310</v>
      </c>
      <c r="B5627" s="0" t="n">
        <v>13</v>
      </c>
      <c r="C5627" s="0" t="n">
        <v>7188</v>
      </c>
      <c r="E5627" s="0" t="n">
        <v>0</v>
      </c>
      <c r="F5627" s="55" t="s">
        <v>1410</v>
      </c>
      <c r="I5627" s="55" t="s">
        <v>185</v>
      </c>
      <c r="U5627" s="0" t="n">
        <v>317</v>
      </c>
      <c r="V5627" s="0" t="n">
        <v>0</v>
      </c>
      <c r="X5627" s="55" t="n">
        <f aca="false">IF(I5627="Male",0,1)</f>
        <v>1</v>
      </c>
      <c r="Y5627" s="55" t="n">
        <f aca="false">IF(OR(I5627="DNB",I5627="Dry DNB"),1,0)</f>
        <v>0</v>
      </c>
      <c r="Z5627" s="0" t="str">
        <f aca="false">IF(ISNUMBER(W5627),A5627-W5627,"")</f>
        <v/>
      </c>
      <c r="AA5627" s="55" t="n">
        <f aca="false">MATCH(A5627,DATAS,0)</f>
        <v>2</v>
      </c>
      <c r="AB5627" s="55" t="n">
        <f aca="false">IF(AND(E5627&gt;0,OR(AND(B5627&gt;=1,B5627&lt;=6),B5627=10)),1,0)</f>
        <v>0</v>
      </c>
      <c r="AC5627" s="55" t="n">
        <f aca="false">IF(AND(E5627&gt;0,B5627=10),1,0)</f>
        <v>0</v>
      </c>
      <c r="AD5627" s="55" t="n">
        <f aca="false">IF(AND(C5626=C5627,AA5626=AA5627-1),AB5626,"")</f>
        <v>0</v>
      </c>
      <c r="AE5627" s="55" t="n">
        <f aca="false">IF(AND(C5626=C5627,AA5626=AA5627-1),AC5626,"")</f>
        <v>0</v>
      </c>
      <c r="AF5627" s="55" t="n">
        <f aca="false">IF(AA5627=1,"",IF(AND(AB5627=1,AD5627&lt;&gt;1),1,0))</f>
        <v>0</v>
      </c>
      <c r="AG5627" s="55" t="n">
        <f aca="false">IF(AA5627=1,"",IF(AND(AC5627=1,AE5627&lt;&gt;1),1,0))</f>
        <v>0</v>
      </c>
      <c r="AH5627" s="60" t="str">
        <f aca="false">IF(AND(E5627&gt;0,AA5627&lt;2,NOT(AND(C5628=C5627,AA5628=AA5627+1))),INDEX(DATAS,AA5627+1),"")</f>
        <v/>
      </c>
      <c r="AI5627" s="60" t="str">
        <f aca="false">IF(AND(AC5627=1,AA5627&lt;2),IF(AND(C5628=C5627,AA5628=AA5627+1),IF(AC5628=1,"",INDEX(DATAS,AA5627+1)),INDEX(DATAS,AA5627+1)),"")</f>
        <v/>
      </c>
    </row>
    <row r="5628" customFormat="false" ht="15" hidden="false" customHeight="false" outlineLevel="0" collapsed="false">
      <c r="A5628" s="60" t="n">
        <v>46309</v>
      </c>
      <c r="B5628" s="0" t="n">
        <v>13</v>
      </c>
      <c r="C5628" s="0" t="n">
        <v>7189</v>
      </c>
      <c r="E5628" s="0" t="n">
        <v>0</v>
      </c>
      <c r="F5628" s="55" t="s">
        <v>1410</v>
      </c>
      <c r="I5628" s="55" t="s">
        <v>185</v>
      </c>
      <c r="U5628" s="0" t="n">
        <v>316</v>
      </c>
      <c r="V5628" s="0" t="n">
        <v>0</v>
      </c>
      <c r="X5628" s="55" t="n">
        <f aca="false">IF(I5628="Male",0,1)</f>
        <v>1</v>
      </c>
      <c r="Y5628" s="55" t="n">
        <f aca="false">IF(OR(I5628="DNB",I5628="Dry DNB"),1,0)</f>
        <v>0</v>
      </c>
      <c r="Z5628" s="0" t="str">
        <f aca="false">IF(ISNUMBER(W5628),A5628-W5628,"")</f>
        <v/>
      </c>
      <c r="AA5628" s="55" t="n">
        <f aca="false">MATCH(A5628,DATAS,0)</f>
        <v>1</v>
      </c>
      <c r="AB5628" s="55" t="n">
        <f aca="false">IF(AND(E5628&gt;0,OR(AND(B5628&gt;=1,B5628&lt;=6),B5628=10)),1,0)</f>
        <v>0</v>
      </c>
      <c r="AC5628" s="55" t="n">
        <f aca="false">IF(AND(E5628&gt;0,B5628=10),1,0)</f>
        <v>0</v>
      </c>
      <c r="AD5628" s="0" t="str">
        <f aca="false">IF(AND(C5627=C5628,AA5627=AA5628-1),AB5627,"")</f>
        <v/>
      </c>
      <c r="AE5628" s="0" t="str">
        <f aca="false">IF(AND(C5627=C5628,AA5627=AA5628-1),AC5627,"")</f>
        <v/>
      </c>
      <c r="AF5628" s="0" t="str">
        <f aca="false">IF(AA5628=1,"",IF(AND(AB5628=1,AD5628&lt;&gt;1),1,0))</f>
        <v/>
      </c>
      <c r="AG5628" s="0" t="str">
        <f aca="false">IF(AA5628=1,"",IF(AND(AC5628=1,AE5628&lt;&gt;1),1,0))</f>
        <v/>
      </c>
      <c r="AH5628" s="60" t="str">
        <f aca="false">IF(AND(E5628&gt;0,AA5628&lt;2,NOT(AND(C5629=C5628,AA5629=AA5628+1))),INDEX(DATAS,AA5628+1),"")</f>
        <v/>
      </c>
      <c r="AI5628" s="60" t="str">
        <f aca="false">IF(AND(AC5628=1,AA5628&lt;2),IF(AND(C5629=C5628,AA5629=AA5628+1),IF(AC5629=1,"",INDEX(DATAS,AA5628+1)),INDEX(DATAS,AA5628+1)),"")</f>
        <v/>
      </c>
    </row>
    <row r="5629" customFormat="false" ht="15" hidden="false" customHeight="false" outlineLevel="0" collapsed="false">
      <c r="A5629" s="60" t="n">
        <v>46310</v>
      </c>
      <c r="B5629" s="0" t="n">
        <v>13</v>
      </c>
      <c r="C5629" s="0" t="n">
        <v>7189</v>
      </c>
      <c r="E5629" s="0" t="n">
        <v>0</v>
      </c>
      <c r="F5629" s="55" t="s">
        <v>1410</v>
      </c>
      <c r="I5629" s="55" t="s">
        <v>185</v>
      </c>
      <c r="U5629" s="0" t="n">
        <v>317</v>
      </c>
      <c r="V5629" s="0" t="n">
        <v>0</v>
      </c>
      <c r="X5629" s="55" t="n">
        <f aca="false">IF(I5629="Male",0,1)</f>
        <v>1</v>
      </c>
      <c r="Y5629" s="55" t="n">
        <f aca="false">IF(OR(I5629="DNB",I5629="Dry DNB"),1,0)</f>
        <v>0</v>
      </c>
      <c r="Z5629" s="0" t="str">
        <f aca="false">IF(ISNUMBER(W5629),A5629-W5629,"")</f>
        <v/>
      </c>
      <c r="AA5629" s="55" t="n">
        <f aca="false">MATCH(A5629,DATAS,0)</f>
        <v>2</v>
      </c>
      <c r="AB5629" s="55" t="n">
        <f aca="false">IF(AND(E5629&gt;0,OR(AND(B5629&gt;=1,B5629&lt;=6),B5629=10)),1,0)</f>
        <v>0</v>
      </c>
      <c r="AC5629" s="55" t="n">
        <f aca="false">IF(AND(E5629&gt;0,B5629=10),1,0)</f>
        <v>0</v>
      </c>
      <c r="AD5629" s="55" t="n">
        <f aca="false">IF(AND(C5628=C5629,AA5628=AA5629-1),AB5628,"")</f>
        <v>0</v>
      </c>
      <c r="AE5629" s="55" t="n">
        <f aca="false">IF(AND(C5628=C5629,AA5628=AA5629-1),AC5628,"")</f>
        <v>0</v>
      </c>
      <c r="AF5629" s="55" t="n">
        <f aca="false">IF(AA5629=1,"",IF(AND(AB5629=1,AD5629&lt;&gt;1),1,0))</f>
        <v>0</v>
      </c>
      <c r="AG5629" s="55" t="n">
        <f aca="false">IF(AA5629=1,"",IF(AND(AC5629=1,AE5629&lt;&gt;1),1,0))</f>
        <v>0</v>
      </c>
      <c r="AH5629" s="60" t="str">
        <f aca="false">IF(AND(E5629&gt;0,AA5629&lt;2,NOT(AND(C5630=C5629,AA5630=AA5629+1))),INDEX(DATAS,AA5629+1),"")</f>
        <v/>
      </c>
      <c r="AI5629" s="60" t="str">
        <f aca="false">IF(AND(AC5629=1,AA5629&lt;2),IF(AND(C5630=C5629,AA5630=AA5629+1),IF(AC5630=1,"",INDEX(DATAS,AA5629+1)),INDEX(DATAS,AA5629+1)),"")</f>
        <v/>
      </c>
    </row>
    <row r="5630" customFormat="false" ht="15" hidden="false" customHeight="false" outlineLevel="0" collapsed="false">
      <c r="A5630" s="60" t="n">
        <v>46309</v>
      </c>
      <c r="B5630" s="0" t="n">
        <v>13</v>
      </c>
      <c r="C5630" s="0" t="n">
        <v>7190</v>
      </c>
      <c r="E5630" s="0" t="n">
        <v>0</v>
      </c>
      <c r="F5630" s="55" t="s">
        <v>1411</v>
      </c>
      <c r="I5630" s="55" t="s">
        <v>185</v>
      </c>
      <c r="U5630" s="0" t="n">
        <v>315</v>
      </c>
      <c r="V5630" s="0" t="n">
        <v>0</v>
      </c>
      <c r="X5630" s="55" t="n">
        <f aca="false">IF(I5630="Male",0,1)</f>
        <v>1</v>
      </c>
      <c r="Y5630" s="55" t="n">
        <f aca="false">IF(OR(I5630="DNB",I5630="Dry DNB"),1,0)</f>
        <v>0</v>
      </c>
      <c r="Z5630" s="0" t="str">
        <f aca="false">IF(ISNUMBER(W5630),A5630-W5630,"")</f>
        <v/>
      </c>
      <c r="AA5630" s="55" t="n">
        <f aca="false">MATCH(A5630,DATAS,0)</f>
        <v>1</v>
      </c>
      <c r="AB5630" s="55" t="n">
        <f aca="false">IF(AND(E5630&gt;0,OR(AND(B5630&gt;=1,B5630&lt;=6),B5630=10)),1,0)</f>
        <v>0</v>
      </c>
      <c r="AC5630" s="55" t="n">
        <f aca="false">IF(AND(E5630&gt;0,B5630=10),1,0)</f>
        <v>0</v>
      </c>
      <c r="AD5630" s="0" t="str">
        <f aca="false">IF(AND(C5629=C5630,AA5629=AA5630-1),AB5629,"")</f>
        <v/>
      </c>
      <c r="AE5630" s="0" t="str">
        <f aca="false">IF(AND(C5629=C5630,AA5629=AA5630-1),AC5629,"")</f>
        <v/>
      </c>
      <c r="AF5630" s="0" t="str">
        <f aca="false">IF(AA5630=1,"",IF(AND(AB5630=1,AD5630&lt;&gt;1),1,0))</f>
        <v/>
      </c>
      <c r="AG5630" s="0" t="str">
        <f aca="false">IF(AA5630=1,"",IF(AND(AC5630=1,AE5630&lt;&gt;1),1,0))</f>
        <v/>
      </c>
      <c r="AH5630" s="60" t="str">
        <f aca="false">IF(AND(E5630&gt;0,AA5630&lt;2,NOT(AND(C5631=C5630,AA5631=AA5630+1))),INDEX(DATAS,AA5630+1),"")</f>
        <v/>
      </c>
      <c r="AI5630" s="60" t="str">
        <f aca="false">IF(AND(AC5630=1,AA5630&lt;2),IF(AND(C5631=C5630,AA5631=AA5630+1),IF(AC5631=1,"",INDEX(DATAS,AA5630+1)),INDEX(DATAS,AA5630+1)),"")</f>
        <v/>
      </c>
    </row>
    <row r="5631" customFormat="false" ht="15" hidden="false" customHeight="false" outlineLevel="0" collapsed="false">
      <c r="A5631" s="60" t="n">
        <v>46310</v>
      </c>
      <c r="B5631" s="0" t="n">
        <v>13</v>
      </c>
      <c r="C5631" s="0" t="n">
        <v>7190</v>
      </c>
      <c r="E5631" s="0" t="n">
        <v>0</v>
      </c>
      <c r="F5631" s="55" t="s">
        <v>1411</v>
      </c>
      <c r="I5631" s="55" t="s">
        <v>185</v>
      </c>
      <c r="U5631" s="0" t="n">
        <v>316</v>
      </c>
      <c r="V5631" s="0" t="n">
        <v>0</v>
      </c>
      <c r="X5631" s="55" t="n">
        <f aca="false">IF(I5631="Male",0,1)</f>
        <v>1</v>
      </c>
      <c r="Y5631" s="55" t="n">
        <f aca="false">IF(OR(I5631="DNB",I5631="Dry DNB"),1,0)</f>
        <v>0</v>
      </c>
      <c r="Z5631" s="0" t="str">
        <f aca="false">IF(ISNUMBER(W5631),A5631-W5631,"")</f>
        <v/>
      </c>
      <c r="AA5631" s="55" t="n">
        <f aca="false">MATCH(A5631,DATAS,0)</f>
        <v>2</v>
      </c>
      <c r="AB5631" s="55" t="n">
        <f aca="false">IF(AND(E5631&gt;0,OR(AND(B5631&gt;=1,B5631&lt;=6),B5631=10)),1,0)</f>
        <v>0</v>
      </c>
      <c r="AC5631" s="55" t="n">
        <f aca="false">IF(AND(E5631&gt;0,B5631=10),1,0)</f>
        <v>0</v>
      </c>
      <c r="AD5631" s="55" t="n">
        <f aca="false">IF(AND(C5630=C5631,AA5630=AA5631-1),AB5630,"")</f>
        <v>0</v>
      </c>
      <c r="AE5631" s="55" t="n">
        <f aca="false">IF(AND(C5630=C5631,AA5630=AA5631-1),AC5630,"")</f>
        <v>0</v>
      </c>
      <c r="AF5631" s="55" t="n">
        <f aca="false">IF(AA5631=1,"",IF(AND(AB5631=1,AD5631&lt;&gt;1),1,0))</f>
        <v>0</v>
      </c>
      <c r="AG5631" s="55" t="n">
        <f aca="false">IF(AA5631=1,"",IF(AND(AC5631=1,AE5631&lt;&gt;1),1,0))</f>
        <v>0</v>
      </c>
      <c r="AH5631" s="60" t="str">
        <f aca="false">IF(AND(E5631&gt;0,AA5631&lt;2,NOT(AND(C5632=C5631,AA5632=AA5631+1))),INDEX(DATAS,AA5631+1),"")</f>
        <v/>
      </c>
      <c r="AI5631" s="60" t="str">
        <f aca="false">IF(AND(AC5631=1,AA5631&lt;2),IF(AND(C5632=C5631,AA5632=AA5631+1),IF(AC5632=1,"",INDEX(DATAS,AA5631+1)),INDEX(DATAS,AA5631+1)),"")</f>
        <v/>
      </c>
    </row>
    <row r="5632" customFormat="false" ht="15" hidden="false" customHeight="false" outlineLevel="0" collapsed="false">
      <c r="A5632" s="60" t="n">
        <v>46309</v>
      </c>
      <c r="B5632" s="0" t="n">
        <v>13</v>
      </c>
      <c r="C5632" s="0" t="n">
        <v>7192</v>
      </c>
      <c r="E5632" s="0" t="n">
        <v>0</v>
      </c>
      <c r="F5632" s="55" t="s">
        <v>1411</v>
      </c>
      <c r="I5632" s="55" t="s">
        <v>185</v>
      </c>
      <c r="U5632" s="0" t="n">
        <v>315</v>
      </c>
      <c r="V5632" s="0" t="n">
        <v>0</v>
      </c>
      <c r="X5632" s="55" t="n">
        <f aca="false">IF(I5632="Male",0,1)</f>
        <v>1</v>
      </c>
      <c r="Y5632" s="55" t="n">
        <f aca="false">IF(OR(I5632="DNB",I5632="Dry DNB"),1,0)</f>
        <v>0</v>
      </c>
      <c r="Z5632" s="0" t="str">
        <f aca="false">IF(ISNUMBER(W5632),A5632-W5632,"")</f>
        <v/>
      </c>
      <c r="AA5632" s="55" t="n">
        <f aca="false">MATCH(A5632,DATAS,0)</f>
        <v>1</v>
      </c>
      <c r="AB5632" s="55" t="n">
        <f aca="false">IF(AND(E5632&gt;0,OR(AND(B5632&gt;=1,B5632&lt;=6),B5632=10)),1,0)</f>
        <v>0</v>
      </c>
      <c r="AC5632" s="55" t="n">
        <f aca="false">IF(AND(E5632&gt;0,B5632=10),1,0)</f>
        <v>0</v>
      </c>
      <c r="AD5632" s="0" t="str">
        <f aca="false">IF(AND(C5631=C5632,AA5631=AA5632-1),AB5631,"")</f>
        <v/>
      </c>
      <c r="AE5632" s="0" t="str">
        <f aca="false">IF(AND(C5631=C5632,AA5631=AA5632-1),AC5631,"")</f>
        <v/>
      </c>
      <c r="AF5632" s="0" t="str">
        <f aca="false">IF(AA5632=1,"",IF(AND(AB5632=1,AD5632&lt;&gt;1),1,0))</f>
        <v/>
      </c>
      <c r="AG5632" s="0" t="str">
        <f aca="false">IF(AA5632=1,"",IF(AND(AC5632=1,AE5632&lt;&gt;1),1,0))</f>
        <v/>
      </c>
      <c r="AH5632" s="60" t="str">
        <f aca="false">IF(AND(E5632&gt;0,AA5632&lt;2,NOT(AND(C5633=C5632,AA5633=AA5632+1))),INDEX(DATAS,AA5632+1),"")</f>
        <v/>
      </c>
      <c r="AI5632" s="60" t="str">
        <f aca="false">IF(AND(AC5632=1,AA5632&lt;2),IF(AND(C5633=C5632,AA5633=AA5632+1),IF(AC5633=1,"",INDEX(DATAS,AA5632+1)),INDEX(DATAS,AA5632+1)),"")</f>
        <v/>
      </c>
    </row>
    <row r="5633" customFormat="false" ht="15" hidden="false" customHeight="false" outlineLevel="0" collapsed="false">
      <c r="A5633" s="60" t="n">
        <v>46310</v>
      </c>
      <c r="B5633" s="0" t="n">
        <v>13</v>
      </c>
      <c r="C5633" s="0" t="n">
        <v>7192</v>
      </c>
      <c r="E5633" s="0" t="n">
        <v>0</v>
      </c>
      <c r="F5633" s="55" t="s">
        <v>1411</v>
      </c>
      <c r="I5633" s="55" t="s">
        <v>185</v>
      </c>
      <c r="U5633" s="0" t="n">
        <v>316</v>
      </c>
      <c r="V5633" s="0" t="n">
        <v>0</v>
      </c>
      <c r="X5633" s="55" t="n">
        <f aca="false">IF(I5633="Male",0,1)</f>
        <v>1</v>
      </c>
      <c r="Y5633" s="55" t="n">
        <f aca="false">IF(OR(I5633="DNB",I5633="Dry DNB"),1,0)</f>
        <v>0</v>
      </c>
      <c r="Z5633" s="0" t="str">
        <f aca="false">IF(ISNUMBER(W5633),A5633-W5633,"")</f>
        <v/>
      </c>
      <c r="AA5633" s="55" t="n">
        <f aca="false">MATCH(A5633,DATAS,0)</f>
        <v>2</v>
      </c>
      <c r="AB5633" s="55" t="n">
        <f aca="false">IF(AND(E5633&gt;0,OR(AND(B5633&gt;=1,B5633&lt;=6),B5633=10)),1,0)</f>
        <v>0</v>
      </c>
      <c r="AC5633" s="55" t="n">
        <f aca="false">IF(AND(E5633&gt;0,B5633=10),1,0)</f>
        <v>0</v>
      </c>
      <c r="AD5633" s="55" t="n">
        <f aca="false">IF(AND(C5632=C5633,AA5632=AA5633-1),AB5632,"")</f>
        <v>0</v>
      </c>
      <c r="AE5633" s="55" t="n">
        <f aca="false">IF(AND(C5632=C5633,AA5632=AA5633-1),AC5632,"")</f>
        <v>0</v>
      </c>
      <c r="AF5633" s="55" t="n">
        <f aca="false">IF(AA5633=1,"",IF(AND(AB5633=1,AD5633&lt;&gt;1),1,0))</f>
        <v>0</v>
      </c>
      <c r="AG5633" s="55" t="n">
        <f aca="false">IF(AA5633=1,"",IF(AND(AC5633=1,AE5633&lt;&gt;1),1,0))</f>
        <v>0</v>
      </c>
      <c r="AH5633" s="60" t="str">
        <f aca="false">IF(AND(E5633&gt;0,AA5633&lt;2,NOT(AND(C5634=C5633,AA5634=AA5633+1))),INDEX(DATAS,AA5633+1),"")</f>
        <v/>
      </c>
      <c r="AI5633" s="60" t="str">
        <f aca="false">IF(AND(AC5633=1,AA5633&lt;2),IF(AND(C5634=C5633,AA5634=AA5633+1),IF(AC5634=1,"",INDEX(DATAS,AA5633+1)),INDEX(DATAS,AA5633+1)),"")</f>
        <v/>
      </c>
    </row>
    <row r="5634" customFormat="false" ht="15" hidden="false" customHeight="false" outlineLevel="0" collapsed="false">
      <c r="A5634" s="60" t="n">
        <v>46309</v>
      </c>
      <c r="B5634" s="0" t="n">
        <v>13</v>
      </c>
      <c r="C5634" s="0" t="n">
        <v>7193</v>
      </c>
      <c r="E5634" s="0" t="n">
        <v>0</v>
      </c>
      <c r="F5634" s="55" t="s">
        <v>1411</v>
      </c>
      <c r="I5634" s="55" t="s">
        <v>185</v>
      </c>
      <c r="U5634" s="0" t="n">
        <v>315</v>
      </c>
      <c r="V5634" s="0" t="n">
        <v>0</v>
      </c>
      <c r="X5634" s="55" t="n">
        <f aca="false">IF(I5634="Male",0,1)</f>
        <v>1</v>
      </c>
      <c r="Y5634" s="55" t="n">
        <f aca="false">IF(OR(I5634="DNB",I5634="Dry DNB"),1,0)</f>
        <v>0</v>
      </c>
      <c r="Z5634" s="0" t="str">
        <f aca="false">IF(ISNUMBER(W5634),A5634-W5634,"")</f>
        <v/>
      </c>
      <c r="AA5634" s="55" t="n">
        <f aca="false">MATCH(A5634,DATAS,0)</f>
        <v>1</v>
      </c>
      <c r="AB5634" s="55" t="n">
        <f aca="false">IF(AND(E5634&gt;0,OR(AND(B5634&gt;=1,B5634&lt;=6),B5634=10)),1,0)</f>
        <v>0</v>
      </c>
      <c r="AC5634" s="55" t="n">
        <f aca="false">IF(AND(E5634&gt;0,B5634=10),1,0)</f>
        <v>0</v>
      </c>
      <c r="AD5634" s="0" t="str">
        <f aca="false">IF(AND(C5633=C5634,AA5633=AA5634-1),AB5633,"")</f>
        <v/>
      </c>
      <c r="AE5634" s="0" t="str">
        <f aca="false">IF(AND(C5633=C5634,AA5633=AA5634-1),AC5633,"")</f>
        <v/>
      </c>
      <c r="AF5634" s="0" t="str">
        <f aca="false">IF(AA5634=1,"",IF(AND(AB5634=1,AD5634&lt;&gt;1),1,0))</f>
        <v/>
      </c>
      <c r="AG5634" s="0" t="str">
        <f aca="false">IF(AA5634=1,"",IF(AND(AC5634=1,AE5634&lt;&gt;1),1,0))</f>
        <v/>
      </c>
      <c r="AH5634" s="60" t="str">
        <f aca="false">IF(AND(E5634&gt;0,AA5634&lt;2,NOT(AND(C5635=C5634,AA5635=AA5634+1))),INDEX(DATAS,AA5634+1),"")</f>
        <v/>
      </c>
      <c r="AI5634" s="60" t="str">
        <f aca="false">IF(AND(AC5634=1,AA5634&lt;2),IF(AND(C5635=C5634,AA5635=AA5634+1),IF(AC5635=1,"",INDEX(DATAS,AA5634+1)),INDEX(DATAS,AA5634+1)),"")</f>
        <v/>
      </c>
    </row>
    <row r="5635" customFormat="false" ht="15" hidden="false" customHeight="false" outlineLevel="0" collapsed="false">
      <c r="A5635" s="60" t="n">
        <v>46310</v>
      </c>
      <c r="B5635" s="0" t="n">
        <v>13</v>
      </c>
      <c r="C5635" s="0" t="n">
        <v>7193</v>
      </c>
      <c r="E5635" s="0" t="n">
        <v>0</v>
      </c>
      <c r="F5635" s="55" t="s">
        <v>1411</v>
      </c>
      <c r="I5635" s="55" t="s">
        <v>185</v>
      </c>
      <c r="U5635" s="0" t="n">
        <v>316</v>
      </c>
      <c r="V5635" s="0" t="n">
        <v>0</v>
      </c>
      <c r="X5635" s="55" t="n">
        <f aca="false">IF(I5635="Male",0,1)</f>
        <v>1</v>
      </c>
      <c r="Y5635" s="55" t="n">
        <f aca="false">IF(OR(I5635="DNB",I5635="Dry DNB"),1,0)</f>
        <v>0</v>
      </c>
      <c r="Z5635" s="0" t="str">
        <f aca="false">IF(ISNUMBER(W5635),A5635-W5635,"")</f>
        <v/>
      </c>
      <c r="AA5635" s="55" t="n">
        <f aca="false">MATCH(A5635,DATAS,0)</f>
        <v>2</v>
      </c>
      <c r="AB5635" s="55" t="n">
        <f aca="false">IF(AND(E5635&gt;0,OR(AND(B5635&gt;=1,B5635&lt;=6),B5635=10)),1,0)</f>
        <v>0</v>
      </c>
      <c r="AC5635" s="55" t="n">
        <f aca="false">IF(AND(E5635&gt;0,B5635=10),1,0)</f>
        <v>0</v>
      </c>
      <c r="AD5635" s="55" t="n">
        <f aca="false">IF(AND(C5634=C5635,AA5634=AA5635-1),AB5634,"")</f>
        <v>0</v>
      </c>
      <c r="AE5635" s="55" t="n">
        <f aca="false">IF(AND(C5634=C5635,AA5634=AA5635-1),AC5634,"")</f>
        <v>0</v>
      </c>
      <c r="AF5635" s="55" t="n">
        <f aca="false">IF(AA5635=1,"",IF(AND(AB5635=1,AD5635&lt;&gt;1),1,0))</f>
        <v>0</v>
      </c>
      <c r="AG5635" s="55" t="n">
        <f aca="false">IF(AA5635=1,"",IF(AND(AC5635=1,AE5635&lt;&gt;1),1,0))</f>
        <v>0</v>
      </c>
      <c r="AH5635" s="60" t="str">
        <f aca="false">IF(AND(E5635&gt;0,AA5635&lt;2,NOT(AND(C5636=C5635,AA5636=AA5635+1))),INDEX(DATAS,AA5635+1),"")</f>
        <v/>
      </c>
      <c r="AI5635" s="60" t="str">
        <f aca="false">IF(AND(AC5635=1,AA5635&lt;2),IF(AND(C5636=C5635,AA5636=AA5635+1),IF(AC5636=1,"",INDEX(DATAS,AA5635+1)),INDEX(DATAS,AA5635+1)),"")</f>
        <v/>
      </c>
    </row>
    <row r="5636" customFormat="false" ht="15" hidden="false" customHeight="false" outlineLevel="0" collapsed="false">
      <c r="A5636" s="60" t="n">
        <v>46309</v>
      </c>
      <c r="B5636" s="0" t="n">
        <v>13</v>
      </c>
      <c r="C5636" s="0" t="n">
        <v>7194</v>
      </c>
      <c r="E5636" s="0" t="n">
        <v>0</v>
      </c>
      <c r="F5636" s="55" t="s">
        <v>1411</v>
      </c>
      <c r="I5636" s="55" t="s">
        <v>185</v>
      </c>
      <c r="U5636" s="0" t="n">
        <v>315</v>
      </c>
      <c r="V5636" s="0" t="n">
        <v>0</v>
      </c>
      <c r="X5636" s="55" t="n">
        <f aca="false">IF(I5636="Male",0,1)</f>
        <v>1</v>
      </c>
      <c r="Y5636" s="55" t="n">
        <f aca="false">IF(OR(I5636="DNB",I5636="Dry DNB"),1,0)</f>
        <v>0</v>
      </c>
      <c r="Z5636" s="0" t="str">
        <f aca="false">IF(ISNUMBER(W5636),A5636-W5636,"")</f>
        <v/>
      </c>
      <c r="AA5636" s="55" t="n">
        <f aca="false">MATCH(A5636,DATAS,0)</f>
        <v>1</v>
      </c>
      <c r="AB5636" s="55" t="n">
        <f aca="false">IF(AND(E5636&gt;0,OR(AND(B5636&gt;=1,B5636&lt;=6),B5636=10)),1,0)</f>
        <v>0</v>
      </c>
      <c r="AC5636" s="55" t="n">
        <f aca="false">IF(AND(E5636&gt;0,B5636=10),1,0)</f>
        <v>0</v>
      </c>
      <c r="AD5636" s="0" t="str">
        <f aca="false">IF(AND(C5635=C5636,AA5635=AA5636-1),AB5635,"")</f>
        <v/>
      </c>
      <c r="AE5636" s="0" t="str">
        <f aca="false">IF(AND(C5635=C5636,AA5635=AA5636-1),AC5635,"")</f>
        <v/>
      </c>
      <c r="AF5636" s="0" t="str">
        <f aca="false">IF(AA5636=1,"",IF(AND(AB5636=1,AD5636&lt;&gt;1),1,0))</f>
        <v/>
      </c>
      <c r="AG5636" s="0" t="str">
        <f aca="false">IF(AA5636=1,"",IF(AND(AC5636=1,AE5636&lt;&gt;1),1,0))</f>
        <v/>
      </c>
      <c r="AH5636" s="60" t="str">
        <f aca="false">IF(AND(E5636&gt;0,AA5636&lt;2,NOT(AND(C5637=C5636,AA5637=AA5636+1))),INDEX(DATAS,AA5636+1),"")</f>
        <v/>
      </c>
      <c r="AI5636" s="60" t="str">
        <f aca="false">IF(AND(AC5636=1,AA5636&lt;2),IF(AND(C5637=C5636,AA5637=AA5636+1),IF(AC5637=1,"",INDEX(DATAS,AA5636+1)),INDEX(DATAS,AA5636+1)),"")</f>
        <v/>
      </c>
    </row>
    <row r="5637" customFormat="false" ht="15" hidden="false" customHeight="false" outlineLevel="0" collapsed="false">
      <c r="A5637" s="60" t="n">
        <v>46310</v>
      </c>
      <c r="B5637" s="0" t="n">
        <v>13</v>
      </c>
      <c r="C5637" s="0" t="n">
        <v>7194</v>
      </c>
      <c r="E5637" s="0" t="n">
        <v>0</v>
      </c>
      <c r="F5637" s="55" t="s">
        <v>1411</v>
      </c>
      <c r="I5637" s="55" t="s">
        <v>185</v>
      </c>
      <c r="U5637" s="0" t="n">
        <v>316</v>
      </c>
      <c r="V5637" s="0" t="n">
        <v>0</v>
      </c>
      <c r="X5637" s="55" t="n">
        <f aca="false">IF(I5637="Male",0,1)</f>
        <v>1</v>
      </c>
      <c r="Y5637" s="55" t="n">
        <f aca="false">IF(OR(I5637="DNB",I5637="Dry DNB"),1,0)</f>
        <v>0</v>
      </c>
      <c r="Z5637" s="0" t="str">
        <f aca="false">IF(ISNUMBER(W5637),A5637-W5637,"")</f>
        <v/>
      </c>
      <c r="AA5637" s="55" t="n">
        <f aca="false">MATCH(A5637,DATAS,0)</f>
        <v>2</v>
      </c>
      <c r="AB5637" s="55" t="n">
        <f aca="false">IF(AND(E5637&gt;0,OR(AND(B5637&gt;=1,B5637&lt;=6),B5637=10)),1,0)</f>
        <v>0</v>
      </c>
      <c r="AC5637" s="55" t="n">
        <f aca="false">IF(AND(E5637&gt;0,B5637=10),1,0)</f>
        <v>0</v>
      </c>
      <c r="AD5637" s="55" t="n">
        <f aca="false">IF(AND(C5636=C5637,AA5636=AA5637-1),AB5636,"")</f>
        <v>0</v>
      </c>
      <c r="AE5637" s="55" t="n">
        <f aca="false">IF(AND(C5636=C5637,AA5636=AA5637-1),AC5636,"")</f>
        <v>0</v>
      </c>
      <c r="AF5637" s="55" t="n">
        <f aca="false">IF(AA5637=1,"",IF(AND(AB5637=1,AD5637&lt;&gt;1),1,0))</f>
        <v>0</v>
      </c>
      <c r="AG5637" s="55" t="n">
        <f aca="false">IF(AA5637=1,"",IF(AND(AC5637=1,AE5637&lt;&gt;1),1,0))</f>
        <v>0</v>
      </c>
      <c r="AH5637" s="60" t="str">
        <f aca="false">IF(AND(E5637&gt;0,AA5637&lt;2,NOT(AND(C5638=C5637,AA5638=AA5637+1))),INDEX(DATAS,AA5637+1),"")</f>
        <v/>
      </c>
      <c r="AI5637" s="60" t="str">
        <f aca="false">IF(AND(AC5637=1,AA5637&lt;2),IF(AND(C5638=C5637,AA5638=AA5637+1),IF(AC5638=1,"",INDEX(DATAS,AA5637+1)),INDEX(DATAS,AA5637+1)),"")</f>
        <v/>
      </c>
    </row>
    <row r="5638" customFormat="false" ht="15" hidden="false" customHeight="false" outlineLevel="0" collapsed="false">
      <c r="A5638" s="60" t="n">
        <v>46309</v>
      </c>
      <c r="B5638" s="0" t="n">
        <v>13</v>
      </c>
      <c r="C5638" s="0" t="n">
        <v>7195</v>
      </c>
      <c r="E5638" s="0" t="n">
        <v>0</v>
      </c>
      <c r="F5638" s="55" t="s">
        <v>1411</v>
      </c>
      <c r="I5638" s="55" t="s">
        <v>185</v>
      </c>
      <c r="U5638" s="0" t="n">
        <v>315</v>
      </c>
      <c r="V5638" s="0" t="n">
        <v>0</v>
      </c>
      <c r="X5638" s="55" t="n">
        <f aca="false">IF(I5638="Male",0,1)</f>
        <v>1</v>
      </c>
      <c r="Y5638" s="55" t="n">
        <f aca="false">IF(OR(I5638="DNB",I5638="Dry DNB"),1,0)</f>
        <v>0</v>
      </c>
      <c r="Z5638" s="0" t="str">
        <f aca="false">IF(ISNUMBER(W5638),A5638-W5638,"")</f>
        <v/>
      </c>
      <c r="AA5638" s="55" t="n">
        <f aca="false">MATCH(A5638,DATAS,0)</f>
        <v>1</v>
      </c>
      <c r="AB5638" s="55" t="n">
        <f aca="false">IF(AND(E5638&gt;0,OR(AND(B5638&gt;=1,B5638&lt;=6),B5638=10)),1,0)</f>
        <v>0</v>
      </c>
      <c r="AC5638" s="55" t="n">
        <f aca="false">IF(AND(E5638&gt;0,B5638=10),1,0)</f>
        <v>0</v>
      </c>
      <c r="AD5638" s="0" t="str">
        <f aca="false">IF(AND(C5637=C5638,AA5637=AA5638-1),AB5637,"")</f>
        <v/>
      </c>
      <c r="AE5638" s="0" t="str">
        <f aca="false">IF(AND(C5637=C5638,AA5637=AA5638-1),AC5637,"")</f>
        <v/>
      </c>
      <c r="AF5638" s="0" t="str">
        <f aca="false">IF(AA5638=1,"",IF(AND(AB5638=1,AD5638&lt;&gt;1),1,0))</f>
        <v/>
      </c>
      <c r="AG5638" s="0" t="str">
        <f aca="false">IF(AA5638=1,"",IF(AND(AC5638=1,AE5638&lt;&gt;1),1,0))</f>
        <v/>
      </c>
      <c r="AH5638" s="60" t="str">
        <f aca="false">IF(AND(E5638&gt;0,AA5638&lt;2,NOT(AND(C5639=C5638,AA5639=AA5638+1))),INDEX(DATAS,AA5638+1),"")</f>
        <v/>
      </c>
      <c r="AI5638" s="60" t="str">
        <f aca="false">IF(AND(AC5638=1,AA5638&lt;2),IF(AND(C5639=C5638,AA5639=AA5638+1),IF(AC5639=1,"",INDEX(DATAS,AA5638+1)),INDEX(DATAS,AA5638+1)),"")</f>
        <v/>
      </c>
    </row>
    <row r="5639" customFormat="false" ht="15" hidden="false" customHeight="false" outlineLevel="0" collapsed="false">
      <c r="A5639" s="60" t="n">
        <v>46310</v>
      </c>
      <c r="B5639" s="0" t="n">
        <v>13</v>
      </c>
      <c r="C5639" s="0" t="n">
        <v>7195</v>
      </c>
      <c r="E5639" s="0" t="n">
        <v>0</v>
      </c>
      <c r="F5639" s="55" t="s">
        <v>1411</v>
      </c>
      <c r="I5639" s="55" t="s">
        <v>185</v>
      </c>
      <c r="U5639" s="0" t="n">
        <v>316</v>
      </c>
      <c r="V5639" s="0" t="n">
        <v>0</v>
      </c>
      <c r="X5639" s="55" t="n">
        <f aca="false">IF(I5639="Male",0,1)</f>
        <v>1</v>
      </c>
      <c r="Y5639" s="55" t="n">
        <f aca="false">IF(OR(I5639="DNB",I5639="Dry DNB"),1,0)</f>
        <v>0</v>
      </c>
      <c r="Z5639" s="0" t="str">
        <f aca="false">IF(ISNUMBER(W5639),A5639-W5639,"")</f>
        <v/>
      </c>
      <c r="AA5639" s="55" t="n">
        <f aca="false">MATCH(A5639,DATAS,0)</f>
        <v>2</v>
      </c>
      <c r="AB5639" s="55" t="n">
        <f aca="false">IF(AND(E5639&gt;0,OR(AND(B5639&gt;=1,B5639&lt;=6),B5639=10)),1,0)</f>
        <v>0</v>
      </c>
      <c r="AC5639" s="55" t="n">
        <f aca="false">IF(AND(E5639&gt;0,B5639=10),1,0)</f>
        <v>0</v>
      </c>
      <c r="AD5639" s="55" t="n">
        <f aca="false">IF(AND(C5638=C5639,AA5638=AA5639-1),AB5638,"")</f>
        <v>0</v>
      </c>
      <c r="AE5639" s="55" t="n">
        <f aca="false">IF(AND(C5638=C5639,AA5638=AA5639-1),AC5638,"")</f>
        <v>0</v>
      </c>
      <c r="AF5639" s="55" t="n">
        <f aca="false">IF(AA5639=1,"",IF(AND(AB5639=1,AD5639&lt;&gt;1),1,0))</f>
        <v>0</v>
      </c>
      <c r="AG5639" s="55" t="n">
        <f aca="false">IF(AA5639=1,"",IF(AND(AC5639=1,AE5639&lt;&gt;1),1,0))</f>
        <v>0</v>
      </c>
      <c r="AH5639" s="60" t="str">
        <f aca="false">IF(AND(E5639&gt;0,AA5639&lt;2,NOT(AND(C5640=C5639,AA5640=AA5639+1))),INDEX(DATAS,AA5639+1),"")</f>
        <v/>
      </c>
      <c r="AI5639" s="60" t="str">
        <f aca="false">IF(AND(AC5639=1,AA5639&lt;2),IF(AND(C5640=C5639,AA5640=AA5639+1),IF(AC5640=1,"",INDEX(DATAS,AA5639+1)),INDEX(DATAS,AA5639+1)),"")</f>
        <v/>
      </c>
    </row>
    <row r="5640" customFormat="false" ht="15" hidden="false" customHeight="false" outlineLevel="0" collapsed="false">
      <c r="A5640" s="60" t="n">
        <v>46309</v>
      </c>
      <c r="B5640" s="0" t="n">
        <v>13</v>
      </c>
      <c r="C5640" s="0" t="n">
        <v>7196</v>
      </c>
      <c r="E5640" s="0" t="n">
        <v>0</v>
      </c>
      <c r="F5640" s="55" t="s">
        <v>1412</v>
      </c>
      <c r="I5640" s="55" t="s">
        <v>185</v>
      </c>
      <c r="U5640" s="0" t="n">
        <v>314</v>
      </c>
      <c r="V5640" s="0" t="n">
        <v>0</v>
      </c>
      <c r="X5640" s="55" t="n">
        <f aca="false">IF(I5640="Male",0,1)</f>
        <v>1</v>
      </c>
      <c r="Y5640" s="55" t="n">
        <f aca="false">IF(OR(I5640="DNB",I5640="Dry DNB"),1,0)</f>
        <v>0</v>
      </c>
      <c r="Z5640" s="0" t="str">
        <f aca="false">IF(ISNUMBER(W5640),A5640-W5640,"")</f>
        <v/>
      </c>
      <c r="AA5640" s="55" t="n">
        <f aca="false">MATCH(A5640,DATAS,0)</f>
        <v>1</v>
      </c>
      <c r="AB5640" s="55" t="n">
        <f aca="false">IF(AND(E5640&gt;0,OR(AND(B5640&gt;=1,B5640&lt;=6),B5640=10)),1,0)</f>
        <v>0</v>
      </c>
      <c r="AC5640" s="55" t="n">
        <f aca="false">IF(AND(E5640&gt;0,B5640=10),1,0)</f>
        <v>0</v>
      </c>
      <c r="AD5640" s="0" t="str">
        <f aca="false">IF(AND(C5639=C5640,AA5639=AA5640-1),AB5639,"")</f>
        <v/>
      </c>
      <c r="AE5640" s="0" t="str">
        <f aca="false">IF(AND(C5639=C5640,AA5639=AA5640-1),AC5639,"")</f>
        <v/>
      </c>
      <c r="AF5640" s="0" t="str">
        <f aca="false">IF(AA5640=1,"",IF(AND(AB5640=1,AD5640&lt;&gt;1),1,0))</f>
        <v/>
      </c>
      <c r="AG5640" s="0" t="str">
        <f aca="false">IF(AA5640=1,"",IF(AND(AC5640=1,AE5640&lt;&gt;1),1,0))</f>
        <v/>
      </c>
      <c r="AH5640" s="60" t="str">
        <f aca="false">IF(AND(E5640&gt;0,AA5640&lt;2,NOT(AND(C5641=C5640,AA5641=AA5640+1))),INDEX(DATAS,AA5640+1),"")</f>
        <v/>
      </c>
      <c r="AI5640" s="60" t="str">
        <f aca="false">IF(AND(AC5640=1,AA5640&lt;2),IF(AND(C5641=C5640,AA5641=AA5640+1),IF(AC5641=1,"",INDEX(DATAS,AA5640+1)),INDEX(DATAS,AA5640+1)),"")</f>
        <v/>
      </c>
    </row>
    <row r="5641" customFormat="false" ht="15" hidden="false" customHeight="false" outlineLevel="0" collapsed="false">
      <c r="A5641" s="60" t="n">
        <v>46310</v>
      </c>
      <c r="B5641" s="0" t="n">
        <v>13</v>
      </c>
      <c r="C5641" s="0" t="n">
        <v>7196</v>
      </c>
      <c r="E5641" s="0" t="n">
        <v>0</v>
      </c>
      <c r="F5641" s="55" t="s">
        <v>1412</v>
      </c>
      <c r="I5641" s="55" t="s">
        <v>185</v>
      </c>
      <c r="U5641" s="0" t="n">
        <v>315</v>
      </c>
      <c r="V5641" s="0" t="n">
        <v>0</v>
      </c>
      <c r="X5641" s="55" t="n">
        <f aca="false">IF(I5641="Male",0,1)</f>
        <v>1</v>
      </c>
      <c r="Y5641" s="55" t="n">
        <f aca="false">IF(OR(I5641="DNB",I5641="Dry DNB"),1,0)</f>
        <v>0</v>
      </c>
      <c r="Z5641" s="0" t="str">
        <f aca="false">IF(ISNUMBER(W5641),A5641-W5641,"")</f>
        <v/>
      </c>
      <c r="AA5641" s="55" t="n">
        <f aca="false">MATCH(A5641,DATAS,0)</f>
        <v>2</v>
      </c>
      <c r="AB5641" s="55" t="n">
        <f aca="false">IF(AND(E5641&gt;0,OR(AND(B5641&gt;=1,B5641&lt;=6),B5641=10)),1,0)</f>
        <v>0</v>
      </c>
      <c r="AC5641" s="55" t="n">
        <f aca="false">IF(AND(E5641&gt;0,B5641=10),1,0)</f>
        <v>0</v>
      </c>
      <c r="AD5641" s="55" t="n">
        <f aca="false">IF(AND(C5640=C5641,AA5640=AA5641-1),AB5640,"")</f>
        <v>0</v>
      </c>
      <c r="AE5641" s="55" t="n">
        <f aca="false">IF(AND(C5640=C5641,AA5640=AA5641-1),AC5640,"")</f>
        <v>0</v>
      </c>
      <c r="AF5641" s="55" t="n">
        <f aca="false">IF(AA5641=1,"",IF(AND(AB5641=1,AD5641&lt;&gt;1),1,0))</f>
        <v>0</v>
      </c>
      <c r="AG5641" s="55" t="n">
        <f aca="false">IF(AA5641=1,"",IF(AND(AC5641=1,AE5641&lt;&gt;1),1,0))</f>
        <v>0</v>
      </c>
      <c r="AH5641" s="60" t="str">
        <f aca="false">IF(AND(E5641&gt;0,AA5641&lt;2,NOT(AND(C5642=C5641,AA5642=AA5641+1))),INDEX(DATAS,AA5641+1),"")</f>
        <v/>
      </c>
      <c r="AI5641" s="60" t="str">
        <f aca="false">IF(AND(AC5641=1,AA5641&lt;2),IF(AND(C5642=C5641,AA5642=AA5641+1),IF(AC5642=1,"",INDEX(DATAS,AA5641+1)),INDEX(DATAS,AA5641+1)),"")</f>
        <v/>
      </c>
    </row>
    <row r="5642" customFormat="false" ht="15" hidden="false" customHeight="false" outlineLevel="0" collapsed="false">
      <c r="A5642" s="60" t="n">
        <v>46309</v>
      </c>
      <c r="B5642" s="0" t="n">
        <v>13</v>
      </c>
      <c r="C5642" s="0" t="n">
        <v>7198</v>
      </c>
      <c r="E5642" s="0" t="n">
        <v>0</v>
      </c>
      <c r="F5642" s="55" t="s">
        <v>1412</v>
      </c>
      <c r="I5642" s="55" t="s">
        <v>185</v>
      </c>
      <c r="U5642" s="0" t="n">
        <v>314</v>
      </c>
      <c r="V5642" s="0" t="n">
        <v>0</v>
      </c>
      <c r="X5642" s="55" t="n">
        <f aca="false">IF(I5642="Male",0,1)</f>
        <v>1</v>
      </c>
      <c r="Y5642" s="55" t="n">
        <f aca="false">IF(OR(I5642="DNB",I5642="Dry DNB"),1,0)</f>
        <v>0</v>
      </c>
      <c r="Z5642" s="0" t="str">
        <f aca="false">IF(ISNUMBER(W5642),A5642-W5642,"")</f>
        <v/>
      </c>
      <c r="AA5642" s="55" t="n">
        <f aca="false">MATCH(A5642,DATAS,0)</f>
        <v>1</v>
      </c>
      <c r="AB5642" s="55" t="n">
        <f aca="false">IF(AND(E5642&gt;0,OR(AND(B5642&gt;=1,B5642&lt;=6),B5642=10)),1,0)</f>
        <v>0</v>
      </c>
      <c r="AC5642" s="55" t="n">
        <f aca="false">IF(AND(E5642&gt;0,B5642=10),1,0)</f>
        <v>0</v>
      </c>
      <c r="AD5642" s="0" t="str">
        <f aca="false">IF(AND(C5641=C5642,AA5641=AA5642-1),AB5641,"")</f>
        <v/>
      </c>
      <c r="AE5642" s="0" t="str">
        <f aca="false">IF(AND(C5641=C5642,AA5641=AA5642-1),AC5641,"")</f>
        <v/>
      </c>
      <c r="AF5642" s="0" t="str">
        <f aca="false">IF(AA5642=1,"",IF(AND(AB5642=1,AD5642&lt;&gt;1),1,0))</f>
        <v/>
      </c>
      <c r="AG5642" s="0" t="str">
        <f aca="false">IF(AA5642=1,"",IF(AND(AC5642=1,AE5642&lt;&gt;1),1,0))</f>
        <v/>
      </c>
      <c r="AH5642" s="60" t="str">
        <f aca="false">IF(AND(E5642&gt;0,AA5642&lt;2,NOT(AND(C5643=C5642,AA5643=AA5642+1))),INDEX(DATAS,AA5642+1),"")</f>
        <v/>
      </c>
      <c r="AI5642" s="60" t="str">
        <f aca="false">IF(AND(AC5642=1,AA5642&lt;2),IF(AND(C5643=C5642,AA5643=AA5642+1),IF(AC5643=1,"",INDEX(DATAS,AA5642+1)),INDEX(DATAS,AA5642+1)),"")</f>
        <v/>
      </c>
    </row>
    <row r="5643" customFormat="false" ht="15" hidden="false" customHeight="false" outlineLevel="0" collapsed="false">
      <c r="A5643" s="60" t="n">
        <v>46310</v>
      </c>
      <c r="B5643" s="0" t="n">
        <v>13</v>
      </c>
      <c r="C5643" s="0" t="n">
        <v>7198</v>
      </c>
      <c r="E5643" s="0" t="n">
        <v>0</v>
      </c>
      <c r="F5643" s="55" t="s">
        <v>1412</v>
      </c>
      <c r="I5643" s="55" t="s">
        <v>185</v>
      </c>
      <c r="U5643" s="0" t="n">
        <v>315</v>
      </c>
      <c r="V5643" s="0" t="n">
        <v>0</v>
      </c>
      <c r="X5643" s="55" t="n">
        <f aca="false">IF(I5643="Male",0,1)</f>
        <v>1</v>
      </c>
      <c r="Y5643" s="55" t="n">
        <f aca="false">IF(OR(I5643="DNB",I5643="Dry DNB"),1,0)</f>
        <v>0</v>
      </c>
      <c r="Z5643" s="0" t="str">
        <f aca="false">IF(ISNUMBER(W5643),A5643-W5643,"")</f>
        <v/>
      </c>
      <c r="AA5643" s="55" t="n">
        <f aca="false">MATCH(A5643,DATAS,0)</f>
        <v>2</v>
      </c>
      <c r="AB5643" s="55" t="n">
        <f aca="false">IF(AND(E5643&gt;0,OR(AND(B5643&gt;=1,B5643&lt;=6),B5643=10)),1,0)</f>
        <v>0</v>
      </c>
      <c r="AC5643" s="55" t="n">
        <f aca="false">IF(AND(E5643&gt;0,B5643=10),1,0)</f>
        <v>0</v>
      </c>
      <c r="AD5643" s="55" t="n">
        <f aca="false">IF(AND(C5642=C5643,AA5642=AA5643-1),AB5642,"")</f>
        <v>0</v>
      </c>
      <c r="AE5643" s="55" t="n">
        <f aca="false">IF(AND(C5642=C5643,AA5642=AA5643-1),AC5642,"")</f>
        <v>0</v>
      </c>
      <c r="AF5643" s="55" t="n">
        <f aca="false">IF(AA5643=1,"",IF(AND(AB5643=1,AD5643&lt;&gt;1),1,0))</f>
        <v>0</v>
      </c>
      <c r="AG5643" s="55" t="n">
        <f aca="false">IF(AA5643=1,"",IF(AND(AC5643=1,AE5643&lt;&gt;1),1,0))</f>
        <v>0</v>
      </c>
      <c r="AH5643" s="60" t="str">
        <f aca="false">IF(AND(E5643&gt;0,AA5643&lt;2,NOT(AND(C5644=C5643,AA5644=AA5643+1))),INDEX(DATAS,AA5643+1),"")</f>
        <v/>
      </c>
      <c r="AI5643" s="60" t="str">
        <f aca="false">IF(AND(AC5643=1,AA5643&lt;2),IF(AND(C5644=C5643,AA5644=AA5643+1),IF(AC5644=1,"",INDEX(DATAS,AA5643+1)),INDEX(DATAS,AA5643+1)),"")</f>
        <v/>
      </c>
    </row>
    <row r="5644" customFormat="false" ht="15" hidden="false" customHeight="false" outlineLevel="0" collapsed="false">
      <c r="A5644" s="60" t="n">
        <v>46309</v>
      </c>
      <c r="B5644" s="0" t="n">
        <v>13</v>
      </c>
      <c r="C5644" s="0" t="n">
        <v>7200</v>
      </c>
      <c r="E5644" s="0" t="n">
        <v>0</v>
      </c>
      <c r="F5644" s="55" t="s">
        <v>1413</v>
      </c>
      <c r="I5644" s="55" t="s">
        <v>185</v>
      </c>
      <c r="U5644" s="0" t="n">
        <v>313</v>
      </c>
      <c r="V5644" s="0" t="n">
        <v>0</v>
      </c>
      <c r="X5644" s="55" t="n">
        <f aca="false">IF(I5644="Male",0,1)</f>
        <v>1</v>
      </c>
      <c r="Y5644" s="55" t="n">
        <f aca="false">IF(OR(I5644="DNB",I5644="Dry DNB"),1,0)</f>
        <v>0</v>
      </c>
      <c r="Z5644" s="0" t="str">
        <f aca="false">IF(ISNUMBER(W5644),A5644-W5644,"")</f>
        <v/>
      </c>
      <c r="AA5644" s="55" t="n">
        <f aca="false">MATCH(A5644,DATAS,0)</f>
        <v>1</v>
      </c>
      <c r="AB5644" s="55" t="n">
        <f aca="false">IF(AND(E5644&gt;0,OR(AND(B5644&gt;=1,B5644&lt;=6),B5644=10)),1,0)</f>
        <v>0</v>
      </c>
      <c r="AC5644" s="55" t="n">
        <f aca="false">IF(AND(E5644&gt;0,B5644=10),1,0)</f>
        <v>0</v>
      </c>
      <c r="AD5644" s="0" t="str">
        <f aca="false">IF(AND(C5643=C5644,AA5643=AA5644-1),AB5643,"")</f>
        <v/>
      </c>
      <c r="AE5644" s="0" t="str">
        <f aca="false">IF(AND(C5643=C5644,AA5643=AA5644-1),AC5643,"")</f>
        <v/>
      </c>
      <c r="AF5644" s="0" t="str">
        <f aca="false">IF(AA5644=1,"",IF(AND(AB5644=1,AD5644&lt;&gt;1),1,0))</f>
        <v/>
      </c>
      <c r="AG5644" s="0" t="str">
        <f aca="false">IF(AA5644=1,"",IF(AND(AC5644=1,AE5644&lt;&gt;1),1,0))</f>
        <v/>
      </c>
      <c r="AH5644" s="60" t="str">
        <f aca="false">IF(AND(E5644&gt;0,AA5644&lt;2,NOT(AND(C5645=C5644,AA5645=AA5644+1))),INDEX(DATAS,AA5644+1),"")</f>
        <v/>
      </c>
      <c r="AI5644" s="60" t="str">
        <f aca="false">IF(AND(AC5644=1,AA5644&lt;2),IF(AND(C5645=C5644,AA5645=AA5644+1),IF(AC5645=1,"",INDEX(DATAS,AA5644+1)),INDEX(DATAS,AA5644+1)),"")</f>
        <v/>
      </c>
    </row>
    <row r="5645" customFormat="false" ht="15" hidden="false" customHeight="false" outlineLevel="0" collapsed="false">
      <c r="A5645" s="60" t="n">
        <v>46310</v>
      </c>
      <c r="B5645" s="0" t="n">
        <v>13</v>
      </c>
      <c r="C5645" s="0" t="n">
        <v>7200</v>
      </c>
      <c r="E5645" s="0" t="n">
        <v>0</v>
      </c>
      <c r="F5645" s="55" t="s">
        <v>1413</v>
      </c>
      <c r="I5645" s="55" t="s">
        <v>185</v>
      </c>
      <c r="U5645" s="0" t="n">
        <v>314</v>
      </c>
      <c r="V5645" s="0" t="n">
        <v>0</v>
      </c>
      <c r="X5645" s="55" t="n">
        <f aca="false">IF(I5645="Male",0,1)</f>
        <v>1</v>
      </c>
      <c r="Y5645" s="55" t="n">
        <f aca="false">IF(OR(I5645="DNB",I5645="Dry DNB"),1,0)</f>
        <v>0</v>
      </c>
      <c r="Z5645" s="0" t="str">
        <f aca="false">IF(ISNUMBER(W5645),A5645-W5645,"")</f>
        <v/>
      </c>
      <c r="AA5645" s="55" t="n">
        <f aca="false">MATCH(A5645,DATAS,0)</f>
        <v>2</v>
      </c>
      <c r="AB5645" s="55" t="n">
        <f aca="false">IF(AND(E5645&gt;0,OR(AND(B5645&gt;=1,B5645&lt;=6),B5645=10)),1,0)</f>
        <v>0</v>
      </c>
      <c r="AC5645" s="55" t="n">
        <f aca="false">IF(AND(E5645&gt;0,B5645=10),1,0)</f>
        <v>0</v>
      </c>
      <c r="AD5645" s="55" t="n">
        <f aca="false">IF(AND(C5644=C5645,AA5644=AA5645-1),AB5644,"")</f>
        <v>0</v>
      </c>
      <c r="AE5645" s="55" t="n">
        <f aca="false">IF(AND(C5644=C5645,AA5644=AA5645-1),AC5644,"")</f>
        <v>0</v>
      </c>
      <c r="AF5645" s="55" t="n">
        <f aca="false">IF(AA5645=1,"",IF(AND(AB5645=1,AD5645&lt;&gt;1),1,0))</f>
        <v>0</v>
      </c>
      <c r="AG5645" s="55" t="n">
        <f aca="false">IF(AA5645=1,"",IF(AND(AC5645=1,AE5645&lt;&gt;1),1,0))</f>
        <v>0</v>
      </c>
      <c r="AH5645" s="60" t="str">
        <f aca="false">IF(AND(E5645&gt;0,AA5645&lt;2,NOT(AND(C5646=C5645,AA5646=AA5645+1))),INDEX(DATAS,AA5645+1),"")</f>
        <v/>
      </c>
      <c r="AI5645" s="60" t="str">
        <f aca="false">IF(AND(AC5645=1,AA5645&lt;2),IF(AND(C5646=C5645,AA5646=AA5645+1),IF(AC5646=1,"",INDEX(DATAS,AA5645+1)),INDEX(DATAS,AA5645+1)),"")</f>
        <v/>
      </c>
    </row>
    <row r="5646" customFormat="false" ht="15" hidden="false" customHeight="false" outlineLevel="0" collapsed="false">
      <c r="A5646" s="60" t="n">
        <v>46309</v>
      </c>
      <c r="B5646" s="0" t="n">
        <v>13</v>
      </c>
      <c r="C5646" s="0" t="n">
        <v>7201</v>
      </c>
      <c r="E5646" s="0" t="n">
        <v>0</v>
      </c>
      <c r="F5646" s="55" t="s">
        <v>1413</v>
      </c>
      <c r="I5646" s="55" t="s">
        <v>185</v>
      </c>
      <c r="U5646" s="0" t="n">
        <v>313</v>
      </c>
      <c r="V5646" s="0" t="n">
        <v>0</v>
      </c>
      <c r="X5646" s="55" t="n">
        <f aca="false">IF(I5646="Male",0,1)</f>
        <v>1</v>
      </c>
      <c r="Y5646" s="55" t="n">
        <f aca="false">IF(OR(I5646="DNB",I5646="Dry DNB"),1,0)</f>
        <v>0</v>
      </c>
      <c r="Z5646" s="0" t="str">
        <f aca="false">IF(ISNUMBER(W5646),A5646-W5646,"")</f>
        <v/>
      </c>
      <c r="AA5646" s="55" t="n">
        <f aca="false">MATCH(A5646,DATAS,0)</f>
        <v>1</v>
      </c>
      <c r="AB5646" s="55" t="n">
        <f aca="false">IF(AND(E5646&gt;0,OR(AND(B5646&gt;=1,B5646&lt;=6),B5646=10)),1,0)</f>
        <v>0</v>
      </c>
      <c r="AC5646" s="55" t="n">
        <f aca="false">IF(AND(E5646&gt;0,B5646=10),1,0)</f>
        <v>0</v>
      </c>
      <c r="AD5646" s="0" t="str">
        <f aca="false">IF(AND(C5645=C5646,AA5645=AA5646-1),AB5645,"")</f>
        <v/>
      </c>
      <c r="AE5646" s="0" t="str">
        <f aca="false">IF(AND(C5645=C5646,AA5645=AA5646-1),AC5645,"")</f>
        <v/>
      </c>
      <c r="AF5646" s="0" t="str">
        <f aca="false">IF(AA5646=1,"",IF(AND(AB5646=1,AD5646&lt;&gt;1),1,0))</f>
        <v/>
      </c>
      <c r="AG5646" s="0" t="str">
        <f aca="false">IF(AA5646=1,"",IF(AND(AC5646=1,AE5646&lt;&gt;1),1,0))</f>
        <v/>
      </c>
      <c r="AH5646" s="60" t="str">
        <f aca="false">IF(AND(E5646&gt;0,AA5646&lt;2,NOT(AND(C5647=C5646,AA5647=AA5646+1))),INDEX(DATAS,AA5646+1),"")</f>
        <v/>
      </c>
      <c r="AI5646" s="60" t="str">
        <f aca="false">IF(AND(AC5646=1,AA5646&lt;2),IF(AND(C5647=C5646,AA5647=AA5646+1),IF(AC5647=1,"",INDEX(DATAS,AA5646+1)),INDEX(DATAS,AA5646+1)),"")</f>
        <v/>
      </c>
    </row>
    <row r="5647" customFormat="false" ht="15" hidden="false" customHeight="false" outlineLevel="0" collapsed="false">
      <c r="A5647" s="60" t="n">
        <v>46310</v>
      </c>
      <c r="B5647" s="0" t="n">
        <v>13</v>
      </c>
      <c r="C5647" s="0" t="n">
        <v>7201</v>
      </c>
      <c r="E5647" s="0" t="n">
        <v>0</v>
      </c>
      <c r="F5647" s="55" t="s">
        <v>1413</v>
      </c>
      <c r="I5647" s="55" t="s">
        <v>185</v>
      </c>
      <c r="U5647" s="0" t="n">
        <v>314</v>
      </c>
      <c r="V5647" s="0" t="n">
        <v>0</v>
      </c>
      <c r="X5647" s="55" t="n">
        <f aca="false">IF(I5647="Male",0,1)</f>
        <v>1</v>
      </c>
      <c r="Y5647" s="55" t="n">
        <f aca="false">IF(OR(I5647="DNB",I5647="Dry DNB"),1,0)</f>
        <v>0</v>
      </c>
      <c r="Z5647" s="0" t="str">
        <f aca="false">IF(ISNUMBER(W5647),A5647-W5647,"")</f>
        <v/>
      </c>
      <c r="AA5647" s="55" t="n">
        <f aca="false">MATCH(A5647,DATAS,0)</f>
        <v>2</v>
      </c>
      <c r="AB5647" s="55" t="n">
        <f aca="false">IF(AND(E5647&gt;0,OR(AND(B5647&gt;=1,B5647&lt;=6),B5647=10)),1,0)</f>
        <v>0</v>
      </c>
      <c r="AC5647" s="55" t="n">
        <f aca="false">IF(AND(E5647&gt;0,B5647=10),1,0)</f>
        <v>0</v>
      </c>
      <c r="AD5647" s="55" t="n">
        <f aca="false">IF(AND(C5646=C5647,AA5646=AA5647-1),AB5646,"")</f>
        <v>0</v>
      </c>
      <c r="AE5647" s="55" t="n">
        <f aca="false">IF(AND(C5646=C5647,AA5646=AA5647-1),AC5646,"")</f>
        <v>0</v>
      </c>
      <c r="AF5647" s="55" t="n">
        <f aca="false">IF(AA5647=1,"",IF(AND(AB5647=1,AD5647&lt;&gt;1),1,0))</f>
        <v>0</v>
      </c>
      <c r="AG5647" s="55" t="n">
        <f aca="false">IF(AA5647=1,"",IF(AND(AC5647=1,AE5647&lt;&gt;1),1,0))</f>
        <v>0</v>
      </c>
      <c r="AH5647" s="60" t="str">
        <f aca="false">IF(AND(E5647&gt;0,AA5647&lt;2,NOT(AND(C5648=C5647,AA5648=AA5647+1))),INDEX(DATAS,AA5647+1),"")</f>
        <v/>
      </c>
      <c r="AI5647" s="60" t="str">
        <f aca="false">IF(AND(AC5647=1,AA5647&lt;2),IF(AND(C5648=C5647,AA5648=AA5647+1),IF(AC5648=1,"",INDEX(DATAS,AA5647+1)),INDEX(DATAS,AA5647+1)),"")</f>
        <v/>
      </c>
    </row>
    <row r="5648" customFormat="false" ht="15" hidden="false" customHeight="false" outlineLevel="0" collapsed="false">
      <c r="A5648" s="60" t="n">
        <v>46309</v>
      </c>
      <c r="B5648" s="0" t="n">
        <v>13</v>
      </c>
      <c r="C5648" s="0" t="n">
        <v>7202</v>
      </c>
      <c r="E5648" s="0" t="n">
        <v>0</v>
      </c>
      <c r="F5648" s="55" t="s">
        <v>1413</v>
      </c>
      <c r="I5648" s="55" t="s">
        <v>185</v>
      </c>
      <c r="U5648" s="0" t="n">
        <v>313</v>
      </c>
      <c r="V5648" s="0" t="n">
        <v>0</v>
      </c>
      <c r="X5648" s="55" t="n">
        <f aca="false">IF(I5648="Male",0,1)</f>
        <v>1</v>
      </c>
      <c r="Y5648" s="55" t="n">
        <f aca="false">IF(OR(I5648="DNB",I5648="Dry DNB"),1,0)</f>
        <v>0</v>
      </c>
      <c r="Z5648" s="0" t="str">
        <f aca="false">IF(ISNUMBER(W5648),A5648-W5648,"")</f>
        <v/>
      </c>
      <c r="AA5648" s="55" t="n">
        <f aca="false">MATCH(A5648,DATAS,0)</f>
        <v>1</v>
      </c>
      <c r="AB5648" s="55" t="n">
        <f aca="false">IF(AND(E5648&gt;0,OR(AND(B5648&gt;=1,B5648&lt;=6),B5648=10)),1,0)</f>
        <v>0</v>
      </c>
      <c r="AC5648" s="55" t="n">
        <f aca="false">IF(AND(E5648&gt;0,B5648=10),1,0)</f>
        <v>0</v>
      </c>
      <c r="AD5648" s="0" t="str">
        <f aca="false">IF(AND(C5647=C5648,AA5647=AA5648-1),AB5647,"")</f>
        <v/>
      </c>
      <c r="AE5648" s="0" t="str">
        <f aca="false">IF(AND(C5647=C5648,AA5647=AA5648-1),AC5647,"")</f>
        <v/>
      </c>
      <c r="AF5648" s="0" t="str">
        <f aca="false">IF(AA5648=1,"",IF(AND(AB5648=1,AD5648&lt;&gt;1),1,0))</f>
        <v/>
      </c>
      <c r="AG5648" s="0" t="str">
        <f aca="false">IF(AA5648=1,"",IF(AND(AC5648=1,AE5648&lt;&gt;1),1,0))</f>
        <v/>
      </c>
      <c r="AH5648" s="60" t="str">
        <f aca="false">IF(AND(E5648&gt;0,AA5648&lt;2,NOT(AND(C5649=C5648,AA5649=AA5648+1))),INDEX(DATAS,AA5648+1),"")</f>
        <v/>
      </c>
      <c r="AI5648" s="60" t="str">
        <f aca="false">IF(AND(AC5648=1,AA5648&lt;2),IF(AND(C5649=C5648,AA5649=AA5648+1),IF(AC5649=1,"",INDEX(DATAS,AA5648+1)),INDEX(DATAS,AA5648+1)),"")</f>
        <v/>
      </c>
    </row>
    <row r="5649" customFormat="false" ht="15" hidden="false" customHeight="false" outlineLevel="0" collapsed="false">
      <c r="A5649" s="60" t="n">
        <v>46310</v>
      </c>
      <c r="B5649" s="0" t="n">
        <v>13</v>
      </c>
      <c r="C5649" s="0" t="n">
        <v>7202</v>
      </c>
      <c r="E5649" s="0" t="n">
        <v>0</v>
      </c>
      <c r="F5649" s="55" t="s">
        <v>1413</v>
      </c>
      <c r="I5649" s="55" t="s">
        <v>185</v>
      </c>
      <c r="U5649" s="0" t="n">
        <v>314</v>
      </c>
      <c r="V5649" s="0" t="n">
        <v>0</v>
      </c>
      <c r="X5649" s="55" t="n">
        <f aca="false">IF(I5649="Male",0,1)</f>
        <v>1</v>
      </c>
      <c r="Y5649" s="55" t="n">
        <f aca="false">IF(OR(I5649="DNB",I5649="Dry DNB"),1,0)</f>
        <v>0</v>
      </c>
      <c r="Z5649" s="0" t="str">
        <f aca="false">IF(ISNUMBER(W5649),A5649-W5649,"")</f>
        <v/>
      </c>
      <c r="AA5649" s="55" t="n">
        <f aca="false">MATCH(A5649,DATAS,0)</f>
        <v>2</v>
      </c>
      <c r="AB5649" s="55" t="n">
        <f aca="false">IF(AND(E5649&gt;0,OR(AND(B5649&gt;=1,B5649&lt;=6),B5649=10)),1,0)</f>
        <v>0</v>
      </c>
      <c r="AC5649" s="55" t="n">
        <f aca="false">IF(AND(E5649&gt;0,B5649=10),1,0)</f>
        <v>0</v>
      </c>
      <c r="AD5649" s="55" t="n">
        <f aca="false">IF(AND(C5648=C5649,AA5648=AA5649-1),AB5648,"")</f>
        <v>0</v>
      </c>
      <c r="AE5649" s="55" t="n">
        <f aca="false">IF(AND(C5648=C5649,AA5648=AA5649-1),AC5648,"")</f>
        <v>0</v>
      </c>
      <c r="AF5649" s="55" t="n">
        <f aca="false">IF(AA5649=1,"",IF(AND(AB5649=1,AD5649&lt;&gt;1),1,0))</f>
        <v>0</v>
      </c>
      <c r="AG5649" s="55" t="n">
        <f aca="false">IF(AA5649=1,"",IF(AND(AC5649=1,AE5649&lt;&gt;1),1,0))</f>
        <v>0</v>
      </c>
      <c r="AH5649" s="60" t="str">
        <f aca="false">IF(AND(E5649&gt;0,AA5649&lt;2,NOT(AND(C5650=C5649,AA5650=AA5649+1))),INDEX(DATAS,AA5649+1),"")</f>
        <v/>
      </c>
      <c r="AI5649" s="60" t="str">
        <f aca="false">IF(AND(AC5649=1,AA5649&lt;2),IF(AND(C5650=C5649,AA5650=AA5649+1),IF(AC5650=1,"",INDEX(DATAS,AA5649+1)),INDEX(DATAS,AA5649+1)),"")</f>
        <v/>
      </c>
    </row>
    <row r="5650" customFormat="false" ht="15" hidden="false" customHeight="false" outlineLevel="0" collapsed="false">
      <c r="A5650" s="60" t="n">
        <v>46309</v>
      </c>
      <c r="B5650" s="0" t="n">
        <v>13</v>
      </c>
      <c r="C5650" s="0" t="n">
        <v>7203</v>
      </c>
      <c r="E5650" s="0" t="n">
        <v>0</v>
      </c>
      <c r="F5650" s="55" t="s">
        <v>1413</v>
      </c>
      <c r="I5650" s="55" t="s">
        <v>185</v>
      </c>
      <c r="U5650" s="0" t="n">
        <v>313</v>
      </c>
      <c r="V5650" s="0" t="n">
        <v>0</v>
      </c>
      <c r="X5650" s="55" t="n">
        <f aca="false">IF(I5650="Male",0,1)</f>
        <v>1</v>
      </c>
      <c r="Y5650" s="55" t="n">
        <f aca="false">IF(OR(I5650="DNB",I5650="Dry DNB"),1,0)</f>
        <v>0</v>
      </c>
      <c r="Z5650" s="0" t="str">
        <f aca="false">IF(ISNUMBER(W5650),A5650-W5650,"")</f>
        <v/>
      </c>
      <c r="AA5650" s="55" t="n">
        <f aca="false">MATCH(A5650,DATAS,0)</f>
        <v>1</v>
      </c>
      <c r="AB5650" s="55" t="n">
        <f aca="false">IF(AND(E5650&gt;0,OR(AND(B5650&gt;=1,B5650&lt;=6),B5650=10)),1,0)</f>
        <v>0</v>
      </c>
      <c r="AC5650" s="55" t="n">
        <f aca="false">IF(AND(E5650&gt;0,B5650=10),1,0)</f>
        <v>0</v>
      </c>
      <c r="AD5650" s="0" t="str">
        <f aca="false">IF(AND(C5649=C5650,AA5649=AA5650-1),AB5649,"")</f>
        <v/>
      </c>
      <c r="AE5650" s="0" t="str">
        <f aca="false">IF(AND(C5649=C5650,AA5649=AA5650-1),AC5649,"")</f>
        <v/>
      </c>
      <c r="AF5650" s="0" t="str">
        <f aca="false">IF(AA5650=1,"",IF(AND(AB5650=1,AD5650&lt;&gt;1),1,0))</f>
        <v/>
      </c>
      <c r="AG5650" s="0" t="str">
        <f aca="false">IF(AA5650=1,"",IF(AND(AC5650=1,AE5650&lt;&gt;1),1,0))</f>
        <v/>
      </c>
      <c r="AH5650" s="60" t="str">
        <f aca="false">IF(AND(E5650&gt;0,AA5650&lt;2,NOT(AND(C5651=C5650,AA5651=AA5650+1))),INDEX(DATAS,AA5650+1),"")</f>
        <v/>
      </c>
      <c r="AI5650" s="60" t="str">
        <f aca="false">IF(AND(AC5650=1,AA5650&lt;2),IF(AND(C5651=C5650,AA5651=AA5650+1),IF(AC5651=1,"",INDEX(DATAS,AA5650+1)),INDEX(DATAS,AA5650+1)),"")</f>
        <v/>
      </c>
    </row>
    <row r="5651" customFormat="false" ht="15" hidden="false" customHeight="false" outlineLevel="0" collapsed="false">
      <c r="A5651" s="60" t="n">
        <v>46310</v>
      </c>
      <c r="B5651" s="0" t="n">
        <v>13</v>
      </c>
      <c r="C5651" s="0" t="n">
        <v>7203</v>
      </c>
      <c r="E5651" s="0" t="n">
        <v>0</v>
      </c>
      <c r="F5651" s="55" t="s">
        <v>1413</v>
      </c>
      <c r="I5651" s="55" t="s">
        <v>185</v>
      </c>
      <c r="U5651" s="0" t="n">
        <v>314</v>
      </c>
      <c r="V5651" s="0" t="n">
        <v>0</v>
      </c>
      <c r="X5651" s="55" t="n">
        <f aca="false">IF(I5651="Male",0,1)</f>
        <v>1</v>
      </c>
      <c r="Y5651" s="55" t="n">
        <f aca="false">IF(OR(I5651="DNB",I5651="Dry DNB"),1,0)</f>
        <v>0</v>
      </c>
      <c r="Z5651" s="0" t="str">
        <f aca="false">IF(ISNUMBER(W5651),A5651-W5651,"")</f>
        <v/>
      </c>
      <c r="AA5651" s="55" t="n">
        <f aca="false">MATCH(A5651,DATAS,0)</f>
        <v>2</v>
      </c>
      <c r="AB5651" s="55" t="n">
        <f aca="false">IF(AND(E5651&gt;0,OR(AND(B5651&gt;=1,B5651&lt;=6),B5651=10)),1,0)</f>
        <v>0</v>
      </c>
      <c r="AC5651" s="55" t="n">
        <f aca="false">IF(AND(E5651&gt;0,B5651=10),1,0)</f>
        <v>0</v>
      </c>
      <c r="AD5651" s="55" t="n">
        <f aca="false">IF(AND(C5650=C5651,AA5650=AA5651-1),AB5650,"")</f>
        <v>0</v>
      </c>
      <c r="AE5651" s="55" t="n">
        <f aca="false">IF(AND(C5650=C5651,AA5650=AA5651-1),AC5650,"")</f>
        <v>0</v>
      </c>
      <c r="AF5651" s="55" t="n">
        <f aca="false">IF(AA5651=1,"",IF(AND(AB5651=1,AD5651&lt;&gt;1),1,0))</f>
        <v>0</v>
      </c>
      <c r="AG5651" s="55" t="n">
        <f aca="false">IF(AA5651=1,"",IF(AND(AC5651=1,AE5651&lt;&gt;1),1,0))</f>
        <v>0</v>
      </c>
      <c r="AH5651" s="60" t="str">
        <f aca="false">IF(AND(E5651&gt;0,AA5651&lt;2,NOT(AND(C5652=C5651,AA5652=AA5651+1))),INDEX(DATAS,AA5651+1),"")</f>
        <v/>
      </c>
      <c r="AI5651" s="60" t="str">
        <f aca="false">IF(AND(AC5651=1,AA5651&lt;2),IF(AND(C5652=C5651,AA5652=AA5651+1),IF(AC5652=1,"",INDEX(DATAS,AA5651+1)),INDEX(DATAS,AA5651+1)),"")</f>
        <v/>
      </c>
    </row>
    <row r="5652" customFormat="false" ht="15" hidden="false" customHeight="false" outlineLevel="0" collapsed="false">
      <c r="A5652" s="60" t="n">
        <v>46309</v>
      </c>
      <c r="B5652" s="0" t="n">
        <v>13</v>
      </c>
      <c r="C5652" s="0" t="n">
        <v>7204</v>
      </c>
      <c r="E5652" s="0" t="n">
        <v>0</v>
      </c>
      <c r="F5652" s="55" t="s">
        <v>1414</v>
      </c>
      <c r="I5652" s="55" t="s">
        <v>185</v>
      </c>
      <c r="U5652" s="0" t="n">
        <v>311</v>
      </c>
      <c r="V5652" s="0" t="n">
        <v>0</v>
      </c>
      <c r="X5652" s="55" t="n">
        <f aca="false">IF(I5652="Male",0,1)</f>
        <v>1</v>
      </c>
      <c r="Y5652" s="55" t="n">
        <f aca="false">IF(OR(I5652="DNB",I5652="Dry DNB"),1,0)</f>
        <v>0</v>
      </c>
      <c r="Z5652" s="0" t="str">
        <f aca="false">IF(ISNUMBER(W5652),A5652-W5652,"")</f>
        <v/>
      </c>
      <c r="AA5652" s="55" t="n">
        <f aca="false">MATCH(A5652,DATAS,0)</f>
        <v>1</v>
      </c>
      <c r="AB5652" s="55" t="n">
        <f aca="false">IF(AND(E5652&gt;0,OR(AND(B5652&gt;=1,B5652&lt;=6),B5652=10)),1,0)</f>
        <v>0</v>
      </c>
      <c r="AC5652" s="55" t="n">
        <f aca="false">IF(AND(E5652&gt;0,B5652=10),1,0)</f>
        <v>0</v>
      </c>
      <c r="AD5652" s="0" t="str">
        <f aca="false">IF(AND(C5651=C5652,AA5651=AA5652-1),AB5651,"")</f>
        <v/>
      </c>
      <c r="AE5652" s="0" t="str">
        <f aca="false">IF(AND(C5651=C5652,AA5651=AA5652-1),AC5651,"")</f>
        <v/>
      </c>
      <c r="AF5652" s="0" t="str">
        <f aca="false">IF(AA5652=1,"",IF(AND(AB5652=1,AD5652&lt;&gt;1),1,0))</f>
        <v/>
      </c>
      <c r="AG5652" s="0" t="str">
        <f aca="false">IF(AA5652=1,"",IF(AND(AC5652=1,AE5652&lt;&gt;1),1,0))</f>
        <v/>
      </c>
      <c r="AH5652" s="60" t="str">
        <f aca="false">IF(AND(E5652&gt;0,AA5652&lt;2,NOT(AND(C5653=C5652,AA5653=AA5652+1))),INDEX(DATAS,AA5652+1),"")</f>
        <v/>
      </c>
      <c r="AI5652" s="60" t="str">
        <f aca="false">IF(AND(AC5652=1,AA5652&lt;2),IF(AND(C5653=C5652,AA5653=AA5652+1),IF(AC5653=1,"",INDEX(DATAS,AA5652+1)),INDEX(DATAS,AA5652+1)),"")</f>
        <v/>
      </c>
    </row>
    <row r="5653" customFormat="false" ht="15" hidden="false" customHeight="false" outlineLevel="0" collapsed="false">
      <c r="A5653" s="60" t="n">
        <v>46310</v>
      </c>
      <c r="B5653" s="0" t="n">
        <v>13</v>
      </c>
      <c r="C5653" s="0" t="n">
        <v>7204</v>
      </c>
      <c r="E5653" s="0" t="n">
        <v>0</v>
      </c>
      <c r="F5653" s="55" t="s">
        <v>1414</v>
      </c>
      <c r="I5653" s="55" t="s">
        <v>185</v>
      </c>
      <c r="U5653" s="0" t="n">
        <v>312</v>
      </c>
      <c r="V5653" s="0" t="n">
        <v>0</v>
      </c>
      <c r="X5653" s="55" t="n">
        <f aca="false">IF(I5653="Male",0,1)</f>
        <v>1</v>
      </c>
      <c r="Y5653" s="55" t="n">
        <f aca="false">IF(OR(I5653="DNB",I5653="Dry DNB"),1,0)</f>
        <v>0</v>
      </c>
      <c r="Z5653" s="0" t="str">
        <f aca="false">IF(ISNUMBER(W5653),A5653-W5653,"")</f>
        <v/>
      </c>
      <c r="AA5653" s="55" t="n">
        <f aca="false">MATCH(A5653,DATAS,0)</f>
        <v>2</v>
      </c>
      <c r="AB5653" s="55" t="n">
        <f aca="false">IF(AND(E5653&gt;0,OR(AND(B5653&gt;=1,B5653&lt;=6),B5653=10)),1,0)</f>
        <v>0</v>
      </c>
      <c r="AC5653" s="55" t="n">
        <f aca="false">IF(AND(E5653&gt;0,B5653=10),1,0)</f>
        <v>0</v>
      </c>
      <c r="AD5653" s="55" t="n">
        <f aca="false">IF(AND(C5652=C5653,AA5652=AA5653-1),AB5652,"")</f>
        <v>0</v>
      </c>
      <c r="AE5653" s="55" t="n">
        <f aca="false">IF(AND(C5652=C5653,AA5652=AA5653-1),AC5652,"")</f>
        <v>0</v>
      </c>
      <c r="AF5653" s="55" t="n">
        <f aca="false">IF(AA5653=1,"",IF(AND(AB5653=1,AD5653&lt;&gt;1),1,0))</f>
        <v>0</v>
      </c>
      <c r="AG5653" s="55" t="n">
        <f aca="false">IF(AA5653=1,"",IF(AND(AC5653=1,AE5653&lt;&gt;1),1,0))</f>
        <v>0</v>
      </c>
      <c r="AH5653" s="60" t="str">
        <f aca="false">IF(AND(E5653&gt;0,AA5653&lt;2,NOT(AND(C5654=C5653,AA5654=AA5653+1))),INDEX(DATAS,AA5653+1),"")</f>
        <v/>
      </c>
      <c r="AI5653" s="60" t="str">
        <f aca="false">IF(AND(AC5653=1,AA5653&lt;2),IF(AND(C5654=C5653,AA5654=AA5653+1),IF(AC5654=1,"",INDEX(DATAS,AA5653+1)),INDEX(DATAS,AA5653+1)),"")</f>
        <v/>
      </c>
    </row>
    <row r="5654" customFormat="false" ht="15" hidden="false" customHeight="false" outlineLevel="0" collapsed="false">
      <c r="A5654" s="60" t="n">
        <v>46309</v>
      </c>
      <c r="B5654" s="0" t="n">
        <v>13</v>
      </c>
      <c r="C5654" s="0" t="n">
        <v>7205</v>
      </c>
      <c r="E5654" s="0" t="n">
        <v>0</v>
      </c>
      <c r="F5654" s="55" t="s">
        <v>1414</v>
      </c>
      <c r="I5654" s="55" t="s">
        <v>185</v>
      </c>
      <c r="U5654" s="0" t="n">
        <v>311</v>
      </c>
      <c r="V5654" s="0" t="n">
        <v>0</v>
      </c>
      <c r="X5654" s="55" t="n">
        <f aca="false">IF(I5654="Male",0,1)</f>
        <v>1</v>
      </c>
      <c r="Y5654" s="55" t="n">
        <f aca="false">IF(OR(I5654="DNB",I5654="Dry DNB"),1,0)</f>
        <v>0</v>
      </c>
      <c r="Z5654" s="0" t="str">
        <f aca="false">IF(ISNUMBER(W5654),A5654-W5654,"")</f>
        <v/>
      </c>
      <c r="AA5654" s="55" t="n">
        <f aca="false">MATCH(A5654,DATAS,0)</f>
        <v>1</v>
      </c>
      <c r="AB5654" s="55" t="n">
        <f aca="false">IF(AND(E5654&gt;0,OR(AND(B5654&gt;=1,B5654&lt;=6),B5654=10)),1,0)</f>
        <v>0</v>
      </c>
      <c r="AC5654" s="55" t="n">
        <f aca="false">IF(AND(E5654&gt;0,B5654=10),1,0)</f>
        <v>0</v>
      </c>
      <c r="AD5654" s="0" t="str">
        <f aca="false">IF(AND(C5653=C5654,AA5653=AA5654-1),AB5653,"")</f>
        <v/>
      </c>
      <c r="AE5654" s="0" t="str">
        <f aca="false">IF(AND(C5653=C5654,AA5653=AA5654-1),AC5653,"")</f>
        <v/>
      </c>
      <c r="AF5654" s="0" t="str">
        <f aca="false">IF(AA5654=1,"",IF(AND(AB5654=1,AD5654&lt;&gt;1),1,0))</f>
        <v/>
      </c>
      <c r="AG5654" s="0" t="str">
        <f aca="false">IF(AA5654=1,"",IF(AND(AC5654=1,AE5654&lt;&gt;1),1,0))</f>
        <v/>
      </c>
      <c r="AH5654" s="60" t="str">
        <f aca="false">IF(AND(E5654&gt;0,AA5654&lt;2,NOT(AND(C5655=C5654,AA5655=AA5654+1))),INDEX(DATAS,AA5654+1),"")</f>
        <v/>
      </c>
      <c r="AI5654" s="60" t="str">
        <f aca="false">IF(AND(AC5654=1,AA5654&lt;2),IF(AND(C5655=C5654,AA5655=AA5654+1),IF(AC5655=1,"",INDEX(DATAS,AA5654+1)),INDEX(DATAS,AA5654+1)),"")</f>
        <v/>
      </c>
    </row>
    <row r="5655" customFormat="false" ht="15" hidden="false" customHeight="false" outlineLevel="0" collapsed="false">
      <c r="A5655" s="60" t="n">
        <v>46310</v>
      </c>
      <c r="B5655" s="0" t="n">
        <v>13</v>
      </c>
      <c r="C5655" s="0" t="n">
        <v>7205</v>
      </c>
      <c r="E5655" s="0" t="n">
        <v>0</v>
      </c>
      <c r="F5655" s="55" t="s">
        <v>1414</v>
      </c>
      <c r="I5655" s="55" t="s">
        <v>185</v>
      </c>
      <c r="U5655" s="0" t="n">
        <v>312</v>
      </c>
      <c r="V5655" s="0" t="n">
        <v>0</v>
      </c>
      <c r="X5655" s="55" t="n">
        <f aca="false">IF(I5655="Male",0,1)</f>
        <v>1</v>
      </c>
      <c r="Y5655" s="55" t="n">
        <f aca="false">IF(OR(I5655="DNB",I5655="Dry DNB"),1,0)</f>
        <v>0</v>
      </c>
      <c r="Z5655" s="0" t="str">
        <f aca="false">IF(ISNUMBER(W5655),A5655-W5655,"")</f>
        <v/>
      </c>
      <c r="AA5655" s="55" t="n">
        <f aca="false">MATCH(A5655,DATAS,0)</f>
        <v>2</v>
      </c>
      <c r="AB5655" s="55" t="n">
        <f aca="false">IF(AND(E5655&gt;0,OR(AND(B5655&gt;=1,B5655&lt;=6),B5655=10)),1,0)</f>
        <v>0</v>
      </c>
      <c r="AC5655" s="55" t="n">
        <f aca="false">IF(AND(E5655&gt;0,B5655=10),1,0)</f>
        <v>0</v>
      </c>
      <c r="AD5655" s="55" t="n">
        <f aca="false">IF(AND(C5654=C5655,AA5654=AA5655-1),AB5654,"")</f>
        <v>0</v>
      </c>
      <c r="AE5655" s="55" t="n">
        <f aca="false">IF(AND(C5654=C5655,AA5654=AA5655-1),AC5654,"")</f>
        <v>0</v>
      </c>
      <c r="AF5655" s="55" t="n">
        <f aca="false">IF(AA5655=1,"",IF(AND(AB5655=1,AD5655&lt;&gt;1),1,0))</f>
        <v>0</v>
      </c>
      <c r="AG5655" s="55" t="n">
        <f aca="false">IF(AA5655=1,"",IF(AND(AC5655=1,AE5655&lt;&gt;1),1,0))</f>
        <v>0</v>
      </c>
      <c r="AH5655" s="60" t="str">
        <f aca="false">IF(AND(E5655&gt;0,AA5655&lt;2,NOT(AND(C5656=C5655,AA5656=AA5655+1))),INDEX(DATAS,AA5655+1),"")</f>
        <v/>
      </c>
      <c r="AI5655" s="60" t="str">
        <f aca="false">IF(AND(AC5655=1,AA5655&lt;2),IF(AND(C5656=C5655,AA5656=AA5655+1),IF(AC5656=1,"",INDEX(DATAS,AA5655+1)),INDEX(DATAS,AA5655+1)),"")</f>
        <v/>
      </c>
    </row>
    <row r="5656" customFormat="false" ht="15" hidden="false" customHeight="false" outlineLevel="0" collapsed="false">
      <c r="A5656" s="60" t="n">
        <v>46309</v>
      </c>
      <c r="B5656" s="0" t="n">
        <v>13</v>
      </c>
      <c r="C5656" s="0" t="n">
        <v>7207</v>
      </c>
      <c r="E5656" s="0" t="n">
        <v>0</v>
      </c>
      <c r="F5656" s="55" t="s">
        <v>1414</v>
      </c>
      <c r="I5656" s="55" t="s">
        <v>185</v>
      </c>
      <c r="U5656" s="0" t="n">
        <v>311</v>
      </c>
      <c r="V5656" s="0" t="n">
        <v>0</v>
      </c>
      <c r="X5656" s="55" t="n">
        <f aca="false">IF(I5656="Male",0,1)</f>
        <v>1</v>
      </c>
      <c r="Y5656" s="55" t="n">
        <f aca="false">IF(OR(I5656="DNB",I5656="Dry DNB"),1,0)</f>
        <v>0</v>
      </c>
      <c r="Z5656" s="0" t="str">
        <f aca="false">IF(ISNUMBER(W5656),A5656-W5656,"")</f>
        <v/>
      </c>
      <c r="AA5656" s="55" t="n">
        <f aca="false">MATCH(A5656,DATAS,0)</f>
        <v>1</v>
      </c>
      <c r="AB5656" s="55" t="n">
        <f aca="false">IF(AND(E5656&gt;0,OR(AND(B5656&gt;=1,B5656&lt;=6),B5656=10)),1,0)</f>
        <v>0</v>
      </c>
      <c r="AC5656" s="55" t="n">
        <f aca="false">IF(AND(E5656&gt;0,B5656=10),1,0)</f>
        <v>0</v>
      </c>
      <c r="AD5656" s="0" t="str">
        <f aca="false">IF(AND(C5655=C5656,AA5655=AA5656-1),AB5655,"")</f>
        <v/>
      </c>
      <c r="AE5656" s="0" t="str">
        <f aca="false">IF(AND(C5655=C5656,AA5655=AA5656-1),AC5655,"")</f>
        <v/>
      </c>
      <c r="AF5656" s="0" t="str">
        <f aca="false">IF(AA5656=1,"",IF(AND(AB5656=1,AD5656&lt;&gt;1),1,0))</f>
        <v/>
      </c>
      <c r="AG5656" s="0" t="str">
        <f aca="false">IF(AA5656=1,"",IF(AND(AC5656=1,AE5656&lt;&gt;1),1,0))</f>
        <v/>
      </c>
      <c r="AH5656" s="60" t="str">
        <f aca="false">IF(AND(E5656&gt;0,AA5656&lt;2,NOT(AND(C5657=C5656,AA5657=AA5656+1))),INDEX(DATAS,AA5656+1),"")</f>
        <v/>
      </c>
      <c r="AI5656" s="60" t="str">
        <f aca="false">IF(AND(AC5656=1,AA5656&lt;2),IF(AND(C5657=C5656,AA5657=AA5656+1),IF(AC5657=1,"",INDEX(DATAS,AA5656+1)),INDEX(DATAS,AA5656+1)),"")</f>
        <v/>
      </c>
    </row>
    <row r="5657" customFormat="false" ht="15" hidden="false" customHeight="false" outlineLevel="0" collapsed="false">
      <c r="A5657" s="60" t="n">
        <v>46310</v>
      </c>
      <c r="B5657" s="0" t="n">
        <v>13</v>
      </c>
      <c r="C5657" s="0" t="n">
        <v>7207</v>
      </c>
      <c r="E5657" s="0" t="n">
        <v>0</v>
      </c>
      <c r="F5657" s="55" t="s">
        <v>1414</v>
      </c>
      <c r="I5657" s="55" t="s">
        <v>185</v>
      </c>
      <c r="U5657" s="0" t="n">
        <v>312</v>
      </c>
      <c r="V5657" s="0" t="n">
        <v>0</v>
      </c>
      <c r="X5657" s="55" t="n">
        <f aca="false">IF(I5657="Male",0,1)</f>
        <v>1</v>
      </c>
      <c r="Y5657" s="55" t="n">
        <f aca="false">IF(OR(I5657="DNB",I5657="Dry DNB"),1,0)</f>
        <v>0</v>
      </c>
      <c r="Z5657" s="0" t="str">
        <f aca="false">IF(ISNUMBER(W5657),A5657-W5657,"")</f>
        <v/>
      </c>
      <c r="AA5657" s="55" t="n">
        <f aca="false">MATCH(A5657,DATAS,0)</f>
        <v>2</v>
      </c>
      <c r="AB5657" s="55" t="n">
        <f aca="false">IF(AND(E5657&gt;0,OR(AND(B5657&gt;=1,B5657&lt;=6),B5657=10)),1,0)</f>
        <v>0</v>
      </c>
      <c r="AC5657" s="55" t="n">
        <f aca="false">IF(AND(E5657&gt;0,B5657=10),1,0)</f>
        <v>0</v>
      </c>
      <c r="AD5657" s="55" t="n">
        <f aca="false">IF(AND(C5656=C5657,AA5656=AA5657-1),AB5656,"")</f>
        <v>0</v>
      </c>
      <c r="AE5657" s="55" t="n">
        <f aca="false">IF(AND(C5656=C5657,AA5656=AA5657-1),AC5656,"")</f>
        <v>0</v>
      </c>
      <c r="AF5657" s="55" t="n">
        <f aca="false">IF(AA5657=1,"",IF(AND(AB5657=1,AD5657&lt;&gt;1),1,0))</f>
        <v>0</v>
      </c>
      <c r="AG5657" s="55" t="n">
        <f aca="false">IF(AA5657=1,"",IF(AND(AC5657=1,AE5657&lt;&gt;1),1,0))</f>
        <v>0</v>
      </c>
      <c r="AH5657" s="60" t="str">
        <f aca="false">IF(AND(E5657&gt;0,AA5657&lt;2,NOT(AND(C5658=C5657,AA5658=AA5657+1))),INDEX(DATAS,AA5657+1),"")</f>
        <v/>
      </c>
      <c r="AI5657" s="60" t="str">
        <f aca="false">IF(AND(AC5657=1,AA5657&lt;2),IF(AND(C5658=C5657,AA5658=AA5657+1),IF(AC5658=1,"",INDEX(DATAS,AA5657+1)),INDEX(DATAS,AA5657+1)),"")</f>
        <v/>
      </c>
    </row>
    <row r="5658" customFormat="false" ht="15" hidden="false" customHeight="false" outlineLevel="0" collapsed="false">
      <c r="A5658" s="60" t="n">
        <v>46309</v>
      </c>
      <c r="B5658" s="0" t="n">
        <v>13</v>
      </c>
      <c r="C5658" s="0" t="n">
        <v>7208</v>
      </c>
      <c r="E5658" s="0" t="n">
        <v>0</v>
      </c>
      <c r="F5658" s="55" t="s">
        <v>1415</v>
      </c>
      <c r="I5658" s="55" t="s">
        <v>185</v>
      </c>
      <c r="U5658" s="0" t="n">
        <v>310</v>
      </c>
      <c r="V5658" s="0" t="n">
        <v>0</v>
      </c>
      <c r="X5658" s="55" t="n">
        <f aca="false">IF(I5658="Male",0,1)</f>
        <v>1</v>
      </c>
      <c r="Y5658" s="55" t="n">
        <f aca="false">IF(OR(I5658="DNB",I5658="Dry DNB"),1,0)</f>
        <v>0</v>
      </c>
      <c r="Z5658" s="0" t="str">
        <f aca="false">IF(ISNUMBER(W5658),A5658-W5658,"")</f>
        <v/>
      </c>
      <c r="AA5658" s="55" t="n">
        <f aca="false">MATCH(A5658,DATAS,0)</f>
        <v>1</v>
      </c>
      <c r="AB5658" s="55" t="n">
        <f aca="false">IF(AND(E5658&gt;0,OR(AND(B5658&gt;=1,B5658&lt;=6),B5658=10)),1,0)</f>
        <v>0</v>
      </c>
      <c r="AC5658" s="55" t="n">
        <f aca="false">IF(AND(E5658&gt;0,B5658=10),1,0)</f>
        <v>0</v>
      </c>
      <c r="AD5658" s="0" t="str">
        <f aca="false">IF(AND(C5657=C5658,AA5657=AA5658-1),AB5657,"")</f>
        <v/>
      </c>
      <c r="AE5658" s="0" t="str">
        <f aca="false">IF(AND(C5657=C5658,AA5657=AA5658-1),AC5657,"")</f>
        <v/>
      </c>
      <c r="AF5658" s="0" t="str">
        <f aca="false">IF(AA5658=1,"",IF(AND(AB5658=1,AD5658&lt;&gt;1),1,0))</f>
        <v/>
      </c>
      <c r="AG5658" s="0" t="str">
        <f aca="false">IF(AA5658=1,"",IF(AND(AC5658=1,AE5658&lt;&gt;1),1,0))</f>
        <v/>
      </c>
      <c r="AH5658" s="60" t="str">
        <f aca="false">IF(AND(E5658&gt;0,AA5658&lt;2,NOT(AND(C5659=C5658,AA5659=AA5658+1))),INDEX(DATAS,AA5658+1),"")</f>
        <v/>
      </c>
      <c r="AI5658" s="60" t="str">
        <f aca="false">IF(AND(AC5658=1,AA5658&lt;2),IF(AND(C5659=C5658,AA5659=AA5658+1),IF(AC5659=1,"",INDEX(DATAS,AA5658+1)),INDEX(DATAS,AA5658+1)),"")</f>
        <v/>
      </c>
    </row>
    <row r="5659" customFormat="false" ht="15" hidden="false" customHeight="false" outlineLevel="0" collapsed="false">
      <c r="A5659" s="60" t="n">
        <v>46310</v>
      </c>
      <c r="B5659" s="0" t="n">
        <v>13</v>
      </c>
      <c r="C5659" s="0" t="n">
        <v>7208</v>
      </c>
      <c r="E5659" s="0" t="n">
        <v>0</v>
      </c>
      <c r="F5659" s="55" t="s">
        <v>1415</v>
      </c>
      <c r="I5659" s="55" t="s">
        <v>185</v>
      </c>
      <c r="U5659" s="0" t="n">
        <v>311</v>
      </c>
      <c r="V5659" s="0" t="n">
        <v>0</v>
      </c>
      <c r="X5659" s="55" t="n">
        <f aca="false">IF(I5659="Male",0,1)</f>
        <v>1</v>
      </c>
      <c r="Y5659" s="55" t="n">
        <f aca="false">IF(OR(I5659="DNB",I5659="Dry DNB"),1,0)</f>
        <v>0</v>
      </c>
      <c r="Z5659" s="0" t="str">
        <f aca="false">IF(ISNUMBER(W5659),A5659-W5659,"")</f>
        <v/>
      </c>
      <c r="AA5659" s="55" t="n">
        <f aca="false">MATCH(A5659,DATAS,0)</f>
        <v>2</v>
      </c>
      <c r="AB5659" s="55" t="n">
        <f aca="false">IF(AND(E5659&gt;0,OR(AND(B5659&gt;=1,B5659&lt;=6),B5659=10)),1,0)</f>
        <v>0</v>
      </c>
      <c r="AC5659" s="55" t="n">
        <f aca="false">IF(AND(E5659&gt;0,B5659=10),1,0)</f>
        <v>0</v>
      </c>
      <c r="AD5659" s="55" t="n">
        <f aca="false">IF(AND(C5658=C5659,AA5658=AA5659-1),AB5658,"")</f>
        <v>0</v>
      </c>
      <c r="AE5659" s="55" t="n">
        <f aca="false">IF(AND(C5658=C5659,AA5658=AA5659-1),AC5658,"")</f>
        <v>0</v>
      </c>
      <c r="AF5659" s="55" t="n">
        <f aca="false">IF(AA5659=1,"",IF(AND(AB5659=1,AD5659&lt;&gt;1),1,0))</f>
        <v>0</v>
      </c>
      <c r="AG5659" s="55" t="n">
        <f aca="false">IF(AA5659=1,"",IF(AND(AC5659=1,AE5659&lt;&gt;1),1,0))</f>
        <v>0</v>
      </c>
      <c r="AH5659" s="60" t="str">
        <f aca="false">IF(AND(E5659&gt;0,AA5659&lt;2,NOT(AND(C5660=C5659,AA5660=AA5659+1))),INDEX(DATAS,AA5659+1),"")</f>
        <v/>
      </c>
      <c r="AI5659" s="60" t="str">
        <f aca="false">IF(AND(AC5659=1,AA5659&lt;2),IF(AND(C5660=C5659,AA5660=AA5659+1),IF(AC5660=1,"",INDEX(DATAS,AA5659+1)),INDEX(DATAS,AA5659+1)),"")</f>
        <v/>
      </c>
    </row>
    <row r="5660" customFormat="false" ht="15" hidden="false" customHeight="false" outlineLevel="0" collapsed="false">
      <c r="A5660" s="60" t="n">
        <v>46309</v>
      </c>
      <c r="B5660" s="0" t="n">
        <v>13</v>
      </c>
      <c r="C5660" s="0" t="n">
        <v>7209</v>
      </c>
      <c r="E5660" s="0" t="n">
        <v>0</v>
      </c>
      <c r="F5660" s="55" t="s">
        <v>1416</v>
      </c>
      <c r="I5660" s="55" t="s">
        <v>185</v>
      </c>
      <c r="U5660" s="0" t="n">
        <v>309</v>
      </c>
      <c r="V5660" s="0" t="n">
        <v>0</v>
      </c>
      <c r="X5660" s="55" t="n">
        <f aca="false">IF(I5660="Male",0,1)</f>
        <v>1</v>
      </c>
      <c r="Y5660" s="55" t="n">
        <f aca="false">IF(OR(I5660="DNB",I5660="Dry DNB"),1,0)</f>
        <v>0</v>
      </c>
      <c r="Z5660" s="0" t="str">
        <f aca="false">IF(ISNUMBER(W5660),A5660-W5660,"")</f>
        <v/>
      </c>
      <c r="AA5660" s="55" t="n">
        <f aca="false">MATCH(A5660,DATAS,0)</f>
        <v>1</v>
      </c>
      <c r="AB5660" s="55" t="n">
        <f aca="false">IF(AND(E5660&gt;0,OR(AND(B5660&gt;=1,B5660&lt;=6),B5660=10)),1,0)</f>
        <v>0</v>
      </c>
      <c r="AC5660" s="55" t="n">
        <f aca="false">IF(AND(E5660&gt;0,B5660=10),1,0)</f>
        <v>0</v>
      </c>
      <c r="AD5660" s="0" t="str">
        <f aca="false">IF(AND(C5659=C5660,AA5659=AA5660-1),AB5659,"")</f>
        <v/>
      </c>
      <c r="AE5660" s="0" t="str">
        <f aca="false">IF(AND(C5659=C5660,AA5659=AA5660-1),AC5659,"")</f>
        <v/>
      </c>
      <c r="AF5660" s="0" t="str">
        <f aca="false">IF(AA5660=1,"",IF(AND(AB5660=1,AD5660&lt;&gt;1),1,0))</f>
        <v/>
      </c>
      <c r="AG5660" s="0" t="str">
        <f aca="false">IF(AA5660=1,"",IF(AND(AC5660=1,AE5660&lt;&gt;1),1,0))</f>
        <v/>
      </c>
      <c r="AH5660" s="60" t="str">
        <f aca="false">IF(AND(E5660&gt;0,AA5660&lt;2,NOT(AND(C5661=C5660,AA5661=AA5660+1))),INDEX(DATAS,AA5660+1),"")</f>
        <v/>
      </c>
      <c r="AI5660" s="60" t="str">
        <f aca="false">IF(AND(AC5660=1,AA5660&lt;2),IF(AND(C5661=C5660,AA5661=AA5660+1),IF(AC5661=1,"",INDEX(DATAS,AA5660+1)),INDEX(DATAS,AA5660+1)),"")</f>
        <v/>
      </c>
    </row>
    <row r="5661" customFormat="false" ht="15" hidden="false" customHeight="false" outlineLevel="0" collapsed="false">
      <c r="A5661" s="60" t="n">
        <v>46310</v>
      </c>
      <c r="B5661" s="0" t="n">
        <v>13</v>
      </c>
      <c r="C5661" s="0" t="n">
        <v>7209</v>
      </c>
      <c r="E5661" s="0" t="n">
        <v>0</v>
      </c>
      <c r="F5661" s="55" t="s">
        <v>1416</v>
      </c>
      <c r="I5661" s="55" t="s">
        <v>185</v>
      </c>
      <c r="U5661" s="0" t="n">
        <v>310</v>
      </c>
      <c r="V5661" s="0" t="n">
        <v>0</v>
      </c>
      <c r="X5661" s="55" t="n">
        <f aca="false">IF(I5661="Male",0,1)</f>
        <v>1</v>
      </c>
      <c r="Y5661" s="55" t="n">
        <f aca="false">IF(OR(I5661="DNB",I5661="Dry DNB"),1,0)</f>
        <v>0</v>
      </c>
      <c r="Z5661" s="0" t="str">
        <f aca="false">IF(ISNUMBER(W5661),A5661-W5661,"")</f>
        <v/>
      </c>
      <c r="AA5661" s="55" t="n">
        <f aca="false">MATCH(A5661,DATAS,0)</f>
        <v>2</v>
      </c>
      <c r="AB5661" s="55" t="n">
        <f aca="false">IF(AND(E5661&gt;0,OR(AND(B5661&gt;=1,B5661&lt;=6),B5661=10)),1,0)</f>
        <v>0</v>
      </c>
      <c r="AC5661" s="55" t="n">
        <f aca="false">IF(AND(E5661&gt;0,B5661=10),1,0)</f>
        <v>0</v>
      </c>
      <c r="AD5661" s="55" t="n">
        <f aca="false">IF(AND(C5660=C5661,AA5660=AA5661-1),AB5660,"")</f>
        <v>0</v>
      </c>
      <c r="AE5661" s="55" t="n">
        <f aca="false">IF(AND(C5660=C5661,AA5660=AA5661-1),AC5660,"")</f>
        <v>0</v>
      </c>
      <c r="AF5661" s="55" t="n">
        <f aca="false">IF(AA5661=1,"",IF(AND(AB5661=1,AD5661&lt;&gt;1),1,0))</f>
        <v>0</v>
      </c>
      <c r="AG5661" s="55" t="n">
        <f aca="false">IF(AA5661=1,"",IF(AND(AC5661=1,AE5661&lt;&gt;1),1,0))</f>
        <v>0</v>
      </c>
      <c r="AH5661" s="60" t="str">
        <f aca="false">IF(AND(E5661&gt;0,AA5661&lt;2,NOT(AND(C5662=C5661,AA5662=AA5661+1))),INDEX(DATAS,AA5661+1),"")</f>
        <v/>
      </c>
      <c r="AI5661" s="60" t="str">
        <f aca="false">IF(AND(AC5661=1,AA5661&lt;2),IF(AND(C5662=C5661,AA5662=AA5661+1),IF(AC5662=1,"",INDEX(DATAS,AA5661+1)),INDEX(DATAS,AA5661+1)),"")</f>
        <v/>
      </c>
    </row>
    <row r="5662" customFormat="false" ht="15" hidden="false" customHeight="false" outlineLevel="0" collapsed="false">
      <c r="A5662" s="60" t="n">
        <v>46309</v>
      </c>
      <c r="B5662" s="0" t="n">
        <v>13</v>
      </c>
      <c r="C5662" s="0" t="n">
        <v>7210</v>
      </c>
      <c r="E5662" s="0" t="n">
        <v>0</v>
      </c>
      <c r="F5662" s="55" t="s">
        <v>1416</v>
      </c>
      <c r="I5662" s="55" t="s">
        <v>185</v>
      </c>
      <c r="U5662" s="0" t="n">
        <v>309</v>
      </c>
      <c r="V5662" s="0" t="n">
        <v>0</v>
      </c>
      <c r="X5662" s="55" t="n">
        <f aca="false">IF(I5662="Male",0,1)</f>
        <v>1</v>
      </c>
      <c r="Y5662" s="55" t="n">
        <f aca="false">IF(OR(I5662="DNB",I5662="Dry DNB"),1,0)</f>
        <v>0</v>
      </c>
      <c r="Z5662" s="0" t="str">
        <f aca="false">IF(ISNUMBER(W5662),A5662-W5662,"")</f>
        <v/>
      </c>
      <c r="AA5662" s="55" t="n">
        <f aca="false">MATCH(A5662,DATAS,0)</f>
        <v>1</v>
      </c>
      <c r="AB5662" s="55" t="n">
        <f aca="false">IF(AND(E5662&gt;0,OR(AND(B5662&gt;=1,B5662&lt;=6),B5662=10)),1,0)</f>
        <v>0</v>
      </c>
      <c r="AC5662" s="55" t="n">
        <f aca="false">IF(AND(E5662&gt;0,B5662=10),1,0)</f>
        <v>0</v>
      </c>
      <c r="AD5662" s="0" t="str">
        <f aca="false">IF(AND(C5661=C5662,AA5661=AA5662-1),AB5661,"")</f>
        <v/>
      </c>
      <c r="AE5662" s="0" t="str">
        <f aca="false">IF(AND(C5661=C5662,AA5661=AA5662-1),AC5661,"")</f>
        <v/>
      </c>
      <c r="AF5662" s="0" t="str">
        <f aca="false">IF(AA5662=1,"",IF(AND(AB5662=1,AD5662&lt;&gt;1),1,0))</f>
        <v/>
      </c>
      <c r="AG5662" s="0" t="str">
        <f aca="false">IF(AA5662=1,"",IF(AND(AC5662=1,AE5662&lt;&gt;1),1,0))</f>
        <v/>
      </c>
      <c r="AH5662" s="60" t="str">
        <f aca="false">IF(AND(E5662&gt;0,AA5662&lt;2,NOT(AND(C5663=C5662,AA5663=AA5662+1))),INDEX(DATAS,AA5662+1),"")</f>
        <v/>
      </c>
      <c r="AI5662" s="60" t="str">
        <f aca="false">IF(AND(AC5662=1,AA5662&lt;2),IF(AND(C5663=C5662,AA5663=AA5662+1),IF(AC5663=1,"",INDEX(DATAS,AA5662+1)),INDEX(DATAS,AA5662+1)),"")</f>
        <v/>
      </c>
    </row>
    <row r="5663" customFormat="false" ht="15" hidden="false" customHeight="false" outlineLevel="0" collapsed="false">
      <c r="A5663" s="60" t="n">
        <v>46310</v>
      </c>
      <c r="B5663" s="0" t="n">
        <v>13</v>
      </c>
      <c r="C5663" s="0" t="n">
        <v>7210</v>
      </c>
      <c r="E5663" s="0" t="n">
        <v>0</v>
      </c>
      <c r="F5663" s="55" t="s">
        <v>1416</v>
      </c>
      <c r="I5663" s="55" t="s">
        <v>185</v>
      </c>
      <c r="U5663" s="0" t="n">
        <v>310</v>
      </c>
      <c r="V5663" s="0" t="n">
        <v>0</v>
      </c>
      <c r="X5663" s="55" t="n">
        <f aca="false">IF(I5663="Male",0,1)</f>
        <v>1</v>
      </c>
      <c r="Y5663" s="55" t="n">
        <f aca="false">IF(OR(I5663="DNB",I5663="Dry DNB"),1,0)</f>
        <v>0</v>
      </c>
      <c r="Z5663" s="0" t="str">
        <f aca="false">IF(ISNUMBER(W5663),A5663-W5663,"")</f>
        <v/>
      </c>
      <c r="AA5663" s="55" t="n">
        <f aca="false">MATCH(A5663,DATAS,0)</f>
        <v>2</v>
      </c>
      <c r="AB5663" s="55" t="n">
        <f aca="false">IF(AND(E5663&gt;0,OR(AND(B5663&gt;=1,B5663&lt;=6),B5663=10)),1,0)</f>
        <v>0</v>
      </c>
      <c r="AC5663" s="55" t="n">
        <f aca="false">IF(AND(E5663&gt;0,B5663=10),1,0)</f>
        <v>0</v>
      </c>
      <c r="AD5663" s="55" t="n">
        <f aca="false">IF(AND(C5662=C5663,AA5662=AA5663-1),AB5662,"")</f>
        <v>0</v>
      </c>
      <c r="AE5663" s="55" t="n">
        <f aca="false">IF(AND(C5662=C5663,AA5662=AA5663-1),AC5662,"")</f>
        <v>0</v>
      </c>
      <c r="AF5663" s="55" t="n">
        <f aca="false">IF(AA5663=1,"",IF(AND(AB5663=1,AD5663&lt;&gt;1),1,0))</f>
        <v>0</v>
      </c>
      <c r="AG5663" s="55" t="n">
        <f aca="false">IF(AA5663=1,"",IF(AND(AC5663=1,AE5663&lt;&gt;1),1,0))</f>
        <v>0</v>
      </c>
      <c r="AH5663" s="60" t="str">
        <f aca="false">IF(AND(E5663&gt;0,AA5663&lt;2,NOT(AND(C5664=C5663,AA5664=AA5663+1))),INDEX(DATAS,AA5663+1),"")</f>
        <v/>
      </c>
      <c r="AI5663" s="60" t="str">
        <f aca="false">IF(AND(AC5663=1,AA5663&lt;2),IF(AND(C5664=C5663,AA5664=AA5663+1),IF(AC5664=1,"",INDEX(DATAS,AA5663+1)),INDEX(DATAS,AA5663+1)),"")</f>
        <v/>
      </c>
    </row>
    <row r="5664" customFormat="false" ht="15" hidden="false" customHeight="false" outlineLevel="0" collapsed="false">
      <c r="A5664" s="60" t="n">
        <v>46309</v>
      </c>
      <c r="B5664" s="0" t="n">
        <v>13</v>
      </c>
      <c r="C5664" s="0" t="n">
        <v>7211</v>
      </c>
      <c r="E5664" s="0" t="n">
        <v>0</v>
      </c>
      <c r="F5664" s="55" t="s">
        <v>1416</v>
      </c>
      <c r="I5664" s="55" t="s">
        <v>185</v>
      </c>
      <c r="U5664" s="0" t="n">
        <v>309</v>
      </c>
      <c r="V5664" s="0" t="n">
        <v>0</v>
      </c>
      <c r="X5664" s="55" t="n">
        <f aca="false">IF(I5664="Male",0,1)</f>
        <v>1</v>
      </c>
      <c r="Y5664" s="55" t="n">
        <f aca="false">IF(OR(I5664="DNB",I5664="Dry DNB"),1,0)</f>
        <v>0</v>
      </c>
      <c r="Z5664" s="0" t="str">
        <f aca="false">IF(ISNUMBER(W5664),A5664-W5664,"")</f>
        <v/>
      </c>
      <c r="AA5664" s="55" t="n">
        <f aca="false">MATCH(A5664,DATAS,0)</f>
        <v>1</v>
      </c>
      <c r="AB5664" s="55" t="n">
        <f aca="false">IF(AND(E5664&gt;0,OR(AND(B5664&gt;=1,B5664&lt;=6),B5664=10)),1,0)</f>
        <v>0</v>
      </c>
      <c r="AC5664" s="55" t="n">
        <f aca="false">IF(AND(E5664&gt;0,B5664=10),1,0)</f>
        <v>0</v>
      </c>
      <c r="AD5664" s="0" t="str">
        <f aca="false">IF(AND(C5663=C5664,AA5663=AA5664-1),AB5663,"")</f>
        <v/>
      </c>
      <c r="AE5664" s="0" t="str">
        <f aca="false">IF(AND(C5663=C5664,AA5663=AA5664-1),AC5663,"")</f>
        <v/>
      </c>
      <c r="AF5664" s="0" t="str">
        <f aca="false">IF(AA5664=1,"",IF(AND(AB5664=1,AD5664&lt;&gt;1),1,0))</f>
        <v/>
      </c>
      <c r="AG5664" s="0" t="str">
        <f aca="false">IF(AA5664=1,"",IF(AND(AC5664=1,AE5664&lt;&gt;1),1,0))</f>
        <v/>
      </c>
      <c r="AH5664" s="60" t="str">
        <f aca="false">IF(AND(E5664&gt;0,AA5664&lt;2,NOT(AND(C5665=C5664,AA5665=AA5664+1))),INDEX(DATAS,AA5664+1),"")</f>
        <v/>
      </c>
      <c r="AI5664" s="60" t="str">
        <f aca="false">IF(AND(AC5664=1,AA5664&lt;2),IF(AND(C5665=C5664,AA5665=AA5664+1),IF(AC5665=1,"",INDEX(DATAS,AA5664+1)),INDEX(DATAS,AA5664+1)),"")</f>
        <v/>
      </c>
    </row>
    <row r="5665" customFormat="false" ht="15" hidden="false" customHeight="false" outlineLevel="0" collapsed="false">
      <c r="A5665" s="60" t="n">
        <v>46310</v>
      </c>
      <c r="B5665" s="0" t="n">
        <v>13</v>
      </c>
      <c r="C5665" s="0" t="n">
        <v>7211</v>
      </c>
      <c r="E5665" s="0" t="n">
        <v>0</v>
      </c>
      <c r="F5665" s="55" t="s">
        <v>1416</v>
      </c>
      <c r="I5665" s="55" t="s">
        <v>185</v>
      </c>
      <c r="U5665" s="0" t="n">
        <v>310</v>
      </c>
      <c r="V5665" s="0" t="n">
        <v>0</v>
      </c>
      <c r="X5665" s="55" t="n">
        <f aca="false">IF(I5665="Male",0,1)</f>
        <v>1</v>
      </c>
      <c r="Y5665" s="55" t="n">
        <f aca="false">IF(OR(I5665="DNB",I5665="Dry DNB"),1,0)</f>
        <v>0</v>
      </c>
      <c r="Z5665" s="0" t="str">
        <f aca="false">IF(ISNUMBER(W5665),A5665-W5665,"")</f>
        <v/>
      </c>
      <c r="AA5665" s="55" t="n">
        <f aca="false">MATCH(A5665,DATAS,0)</f>
        <v>2</v>
      </c>
      <c r="AB5665" s="55" t="n">
        <f aca="false">IF(AND(E5665&gt;0,OR(AND(B5665&gt;=1,B5665&lt;=6),B5665=10)),1,0)</f>
        <v>0</v>
      </c>
      <c r="AC5665" s="55" t="n">
        <f aca="false">IF(AND(E5665&gt;0,B5665=10),1,0)</f>
        <v>0</v>
      </c>
      <c r="AD5665" s="55" t="n">
        <f aca="false">IF(AND(C5664=C5665,AA5664=AA5665-1),AB5664,"")</f>
        <v>0</v>
      </c>
      <c r="AE5665" s="55" t="n">
        <f aca="false">IF(AND(C5664=C5665,AA5664=AA5665-1),AC5664,"")</f>
        <v>0</v>
      </c>
      <c r="AF5665" s="55" t="n">
        <f aca="false">IF(AA5665=1,"",IF(AND(AB5665=1,AD5665&lt;&gt;1),1,0))</f>
        <v>0</v>
      </c>
      <c r="AG5665" s="55" t="n">
        <f aca="false">IF(AA5665=1,"",IF(AND(AC5665=1,AE5665&lt;&gt;1),1,0))</f>
        <v>0</v>
      </c>
      <c r="AH5665" s="60" t="str">
        <f aca="false">IF(AND(E5665&gt;0,AA5665&lt;2,NOT(AND(C5666=C5665,AA5666=AA5665+1))),INDEX(DATAS,AA5665+1),"")</f>
        <v/>
      </c>
      <c r="AI5665" s="60" t="str">
        <f aca="false">IF(AND(AC5665=1,AA5665&lt;2),IF(AND(C5666=C5665,AA5666=AA5665+1),IF(AC5666=1,"",INDEX(DATAS,AA5665+1)),INDEX(DATAS,AA5665+1)),"")</f>
        <v/>
      </c>
    </row>
    <row r="5666" customFormat="false" ht="15" hidden="false" customHeight="false" outlineLevel="0" collapsed="false">
      <c r="A5666" s="60" t="n">
        <v>46309</v>
      </c>
      <c r="B5666" s="0" t="n">
        <v>13</v>
      </c>
      <c r="C5666" s="0" t="n">
        <v>7212</v>
      </c>
      <c r="E5666" s="0" t="n">
        <v>0</v>
      </c>
      <c r="F5666" s="55" t="s">
        <v>1417</v>
      </c>
      <c r="I5666" s="55" t="s">
        <v>185</v>
      </c>
      <c r="U5666" s="0" t="n">
        <v>308</v>
      </c>
      <c r="V5666" s="0" t="n">
        <v>0</v>
      </c>
      <c r="X5666" s="55" t="n">
        <f aca="false">IF(I5666="Male",0,1)</f>
        <v>1</v>
      </c>
      <c r="Y5666" s="55" t="n">
        <f aca="false">IF(OR(I5666="DNB",I5666="Dry DNB"),1,0)</f>
        <v>0</v>
      </c>
      <c r="Z5666" s="0" t="str">
        <f aca="false">IF(ISNUMBER(W5666),A5666-W5666,"")</f>
        <v/>
      </c>
      <c r="AA5666" s="55" t="n">
        <f aca="false">MATCH(A5666,DATAS,0)</f>
        <v>1</v>
      </c>
      <c r="AB5666" s="55" t="n">
        <f aca="false">IF(AND(E5666&gt;0,OR(AND(B5666&gt;=1,B5666&lt;=6),B5666=10)),1,0)</f>
        <v>0</v>
      </c>
      <c r="AC5666" s="55" t="n">
        <f aca="false">IF(AND(E5666&gt;0,B5666=10),1,0)</f>
        <v>0</v>
      </c>
      <c r="AD5666" s="0" t="str">
        <f aca="false">IF(AND(C5665=C5666,AA5665=AA5666-1),AB5665,"")</f>
        <v/>
      </c>
      <c r="AE5666" s="0" t="str">
        <f aca="false">IF(AND(C5665=C5666,AA5665=AA5666-1),AC5665,"")</f>
        <v/>
      </c>
      <c r="AF5666" s="0" t="str">
        <f aca="false">IF(AA5666=1,"",IF(AND(AB5666=1,AD5666&lt;&gt;1),1,0))</f>
        <v/>
      </c>
      <c r="AG5666" s="0" t="str">
        <f aca="false">IF(AA5666=1,"",IF(AND(AC5666=1,AE5666&lt;&gt;1),1,0))</f>
        <v/>
      </c>
      <c r="AH5666" s="60" t="str">
        <f aca="false">IF(AND(E5666&gt;0,AA5666&lt;2,NOT(AND(C5667=C5666,AA5667=AA5666+1))),INDEX(DATAS,AA5666+1),"")</f>
        <v/>
      </c>
      <c r="AI5666" s="60" t="str">
        <f aca="false">IF(AND(AC5666=1,AA5666&lt;2),IF(AND(C5667=C5666,AA5667=AA5666+1),IF(AC5667=1,"",INDEX(DATAS,AA5666+1)),INDEX(DATAS,AA5666+1)),"")</f>
        <v/>
      </c>
    </row>
    <row r="5667" customFormat="false" ht="15" hidden="false" customHeight="false" outlineLevel="0" collapsed="false">
      <c r="A5667" s="60" t="n">
        <v>46310</v>
      </c>
      <c r="B5667" s="0" t="n">
        <v>13</v>
      </c>
      <c r="C5667" s="0" t="n">
        <v>7212</v>
      </c>
      <c r="E5667" s="0" t="n">
        <v>0</v>
      </c>
      <c r="F5667" s="55" t="s">
        <v>1417</v>
      </c>
      <c r="I5667" s="55" t="s">
        <v>185</v>
      </c>
      <c r="U5667" s="0" t="n">
        <v>309</v>
      </c>
      <c r="V5667" s="0" t="n">
        <v>0</v>
      </c>
      <c r="X5667" s="55" t="n">
        <f aca="false">IF(I5667="Male",0,1)</f>
        <v>1</v>
      </c>
      <c r="Y5667" s="55" t="n">
        <f aca="false">IF(OR(I5667="DNB",I5667="Dry DNB"),1,0)</f>
        <v>0</v>
      </c>
      <c r="Z5667" s="0" t="str">
        <f aca="false">IF(ISNUMBER(W5667),A5667-W5667,"")</f>
        <v/>
      </c>
      <c r="AA5667" s="55" t="n">
        <f aca="false">MATCH(A5667,DATAS,0)</f>
        <v>2</v>
      </c>
      <c r="AB5667" s="55" t="n">
        <f aca="false">IF(AND(E5667&gt;0,OR(AND(B5667&gt;=1,B5667&lt;=6),B5667=10)),1,0)</f>
        <v>0</v>
      </c>
      <c r="AC5667" s="55" t="n">
        <f aca="false">IF(AND(E5667&gt;0,B5667=10),1,0)</f>
        <v>0</v>
      </c>
      <c r="AD5667" s="55" t="n">
        <f aca="false">IF(AND(C5666=C5667,AA5666=AA5667-1),AB5666,"")</f>
        <v>0</v>
      </c>
      <c r="AE5667" s="55" t="n">
        <f aca="false">IF(AND(C5666=C5667,AA5666=AA5667-1),AC5666,"")</f>
        <v>0</v>
      </c>
      <c r="AF5667" s="55" t="n">
        <f aca="false">IF(AA5667=1,"",IF(AND(AB5667=1,AD5667&lt;&gt;1),1,0))</f>
        <v>0</v>
      </c>
      <c r="AG5667" s="55" t="n">
        <f aca="false">IF(AA5667=1,"",IF(AND(AC5667=1,AE5667&lt;&gt;1),1,0))</f>
        <v>0</v>
      </c>
      <c r="AH5667" s="60" t="str">
        <f aca="false">IF(AND(E5667&gt;0,AA5667&lt;2,NOT(AND(C5668=C5667,AA5668=AA5667+1))),INDEX(DATAS,AA5667+1),"")</f>
        <v/>
      </c>
      <c r="AI5667" s="60" t="str">
        <f aca="false">IF(AND(AC5667=1,AA5667&lt;2),IF(AND(C5668=C5667,AA5668=AA5667+1),IF(AC5668=1,"",INDEX(DATAS,AA5667+1)),INDEX(DATAS,AA5667+1)),"")</f>
        <v/>
      </c>
    </row>
    <row r="5668" customFormat="false" ht="15" hidden="false" customHeight="false" outlineLevel="0" collapsed="false">
      <c r="A5668" s="60" t="n">
        <v>46309</v>
      </c>
      <c r="B5668" s="0" t="n">
        <v>13</v>
      </c>
      <c r="C5668" s="0" t="n">
        <v>7213</v>
      </c>
      <c r="E5668" s="0" t="n">
        <v>0</v>
      </c>
      <c r="F5668" s="55" t="s">
        <v>1417</v>
      </c>
      <c r="I5668" s="55" t="s">
        <v>185</v>
      </c>
      <c r="U5668" s="0" t="n">
        <v>308</v>
      </c>
      <c r="V5668" s="0" t="n">
        <v>0</v>
      </c>
      <c r="X5668" s="55" t="n">
        <f aca="false">IF(I5668="Male",0,1)</f>
        <v>1</v>
      </c>
      <c r="Y5668" s="55" t="n">
        <f aca="false">IF(OR(I5668="DNB",I5668="Dry DNB"),1,0)</f>
        <v>0</v>
      </c>
      <c r="Z5668" s="0" t="str">
        <f aca="false">IF(ISNUMBER(W5668),A5668-W5668,"")</f>
        <v/>
      </c>
      <c r="AA5668" s="55" t="n">
        <f aca="false">MATCH(A5668,DATAS,0)</f>
        <v>1</v>
      </c>
      <c r="AB5668" s="55" t="n">
        <f aca="false">IF(AND(E5668&gt;0,OR(AND(B5668&gt;=1,B5668&lt;=6),B5668=10)),1,0)</f>
        <v>0</v>
      </c>
      <c r="AC5668" s="55" t="n">
        <f aca="false">IF(AND(E5668&gt;0,B5668=10),1,0)</f>
        <v>0</v>
      </c>
      <c r="AD5668" s="0" t="str">
        <f aca="false">IF(AND(C5667=C5668,AA5667=AA5668-1),AB5667,"")</f>
        <v/>
      </c>
      <c r="AE5668" s="0" t="str">
        <f aca="false">IF(AND(C5667=C5668,AA5667=AA5668-1),AC5667,"")</f>
        <v/>
      </c>
      <c r="AF5668" s="0" t="str">
        <f aca="false">IF(AA5668=1,"",IF(AND(AB5668=1,AD5668&lt;&gt;1),1,0))</f>
        <v/>
      </c>
      <c r="AG5668" s="0" t="str">
        <f aca="false">IF(AA5668=1,"",IF(AND(AC5668=1,AE5668&lt;&gt;1),1,0))</f>
        <v/>
      </c>
      <c r="AH5668" s="60" t="str">
        <f aca="false">IF(AND(E5668&gt;0,AA5668&lt;2,NOT(AND(C5669=C5668,AA5669=AA5668+1))),INDEX(DATAS,AA5668+1),"")</f>
        <v/>
      </c>
      <c r="AI5668" s="60" t="str">
        <f aca="false">IF(AND(AC5668=1,AA5668&lt;2),IF(AND(C5669=C5668,AA5669=AA5668+1),IF(AC5669=1,"",INDEX(DATAS,AA5668+1)),INDEX(DATAS,AA5668+1)),"")</f>
        <v/>
      </c>
    </row>
    <row r="5669" customFormat="false" ht="15" hidden="false" customHeight="false" outlineLevel="0" collapsed="false">
      <c r="A5669" s="60" t="n">
        <v>46310</v>
      </c>
      <c r="B5669" s="0" t="n">
        <v>13</v>
      </c>
      <c r="C5669" s="0" t="n">
        <v>7213</v>
      </c>
      <c r="E5669" s="0" t="n">
        <v>0</v>
      </c>
      <c r="F5669" s="55" t="s">
        <v>1417</v>
      </c>
      <c r="I5669" s="55" t="s">
        <v>185</v>
      </c>
      <c r="U5669" s="0" t="n">
        <v>309</v>
      </c>
      <c r="V5669" s="0" t="n">
        <v>0</v>
      </c>
      <c r="X5669" s="55" t="n">
        <f aca="false">IF(I5669="Male",0,1)</f>
        <v>1</v>
      </c>
      <c r="Y5669" s="55" t="n">
        <f aca="false">IF(OR(I5669="DNB",I5669="Dry DNB"),1,0)</f>
        <v>0</v>
      </c>
      <c r="Z5669" s="0" t="str">
        <f aca="false">IF(ISNUMBER(W5669),A5669-W5669,"")</f>
        <v/>
      </c>
      <c r="AA5669" s="55" t="n">
        <f aca="false">MATCH(A5669,DATAS,0)</f>
        <v>2</v>
      </c>
      <c r="AB5669" s="55" t="n">
        <f aca="false">IF(AND(E5669&gt;0,OR(AND(B5669&gt;=1,B5669&lt;=6),B5669=10)),1,0)</f>
        <v>0</v>
      </c>
      <c r="AC5669" s="55" t="n">
        <f aca="false">IF(AND(E5669&gt;0,B5669=10),1,0)</f>
        <v>0</v>
      </c>
      <c r="AD5669" s="55" t="n">
        <f aca="false">IF(AND(C5668=C5669,AA5668=AA5669-1),AB5668,"")</f>
        <v>0</v>
      </c>
      <c r="AE5669" s="55" t="n">
        <f aca="false">IF(AND(C5668=C5669,AA5668=AA5669-1),AC5668,"")</f>
        <v>0</v>
      </c>
      <c r="AF5669" s="55" t="n">
        <f aca="false">IF(AA5669=1,"",IF(AND(AB5669=1,AD5669&lt;&gt;1),1,0))</f>
        <v>0</v>
      </c>
      <c r="AG5669" s="55" t="n">
        <f aca="false">IF(AA5669=1,"",IF(AND(AC5669=1,AE5669&lt;&gt;1),1,0))</f>
        <v>0</v>
      </c>
      <c r="AH5669" s="60" t="str">
        <f aca="false">IF(AND(E5669&gt;0,AA5669&lt;2,NOT(AND(C5670=C5669,AA5670=AA5669+1))),INDEX(DATAS,AA5669+1),"")</f>
        <v/>
      </c>
      <c r="AI5669" s="60" t="str">
        <f aca="false">IF(AND(AC5669=1,AA5669&lt;2),IF(AND(C5670=C5669,AA5670=AA5669+1),IF(AC5670=1,"",INDEX(DATAS,AA5669+1)),INDEX(DATAS,AA5669+1)),"")</f>
        <v/>
      </c>
    </row>
    <row r="5670" customFormat="false" ht="15" hidden="false" customHeight="false" outlineLevel="0" collapsed="false">
      <c r="A5670" s="60" t="n">
        <v>46309</v>
      </c>
      <c r="B5670" s="0" t="n">
        <v>13</v>
      </c>
      <c r="C5670" s="0" t="n">
        <v>7214</v>
      </c>
      <c r="E5670" s="0" t="n">
        <v>0</v>
      </c>
      <c r="F5670" s="55" t="s">
        <v>1418</v>
      </c>
      <c r="I5670" s="55" t="s">
        <v>185</v>
      </c>
      <c r="U5670" s="0" t="n">
        <v>307</v>
      </c>
      <c r="V5670" s="0" t="n">
        <v>0</v>
      </c>
      <c r="X5670" s="55" t="n">
        <f aca="false">IF(I5670="Male",0,1)</f>
        <v>1</v>
      </c>
      <c r="Y5670" s="55" t="n">
        <f aca="false">IF(OR(I5670="DNB",I5670="Dry DNB"),1,0)</f>
        <v>0</v>
      </c>
      <c r="Z5670" s="0" t="str">
        <f aca="false">IF(ISNUMBER(W5670),A5670-W5670,"")</f>
        <v/>
      </c>
      <c r="AA5670" s="55" t="n">
        <f aca="false">MATCH(A5670,DATAS,0)</f>
        <v>1</v>
      </c>
      <c r="AB5670" s="55" t="n">
        <f aca="false">IF(AND(E5670&gt;0,OR(AND(B5670&gt;=1,B5670&lt;=6),B5670=10)),1,0)</f>
        <v>0</v>
      </c>
      <c r="AC5670" s="55" t="n">
        <f aca="false">IF(AND(E5670&gt;0,B5670=10),1,0)</f>
        <v>0</v>
      </c>
      <c r="AD5670" s="0" t="str">
        <f aca="false">IF(AND(C5669=C5670,AA5669=AA5670-1),AB5669,"")</f>
        <v/>
      </c>
      <c r="AE5670" s="0" t="str">
        <f aca="false">IF(AND(C5669=C5670,AA5669=AA5670-1),AC5669,"")</f>
        <v/>
      </c>
      <c r="AF5670" s="0" t="str">
        <f aca="false">IF(AA5670=1,"",IF(AND(AB5670=1,AD5670&lt;&gt;1),1,0))</f>
        <v/>
      </c>
      <c r="AG5670" s="0" t="str">
        <f aca="false">IF(AA5670=1,"",IF(AND(AC5670=1,AE5670&lt;&gt;1),1,0))</f>
        <v/>
      </c>
      <c r="AH5670" s="60" t="str">
        <f aca="false">IF(AND(E5670&gt;0,AA5670&lt;2,NOT(AND(C5671=C5670,AA5671=AA5670+1))),INDEX(DATAS,AA5670+1),"")</f>
        <v/>
      </c>
      <c r="AI5670" s="60" t="str">
        <f aca="false">IF(AND(AC5670=1,AA5670&lt;2),IF(AND(C5671=C5670,AA5671=AA5670+1),IF(AC5671=1,"",INDEX(DATAS,AA5670+1)),INDEX(DATAS,AA5670+1)),"")</f>
        <v/>
      </c>
    </row>
    <row r="5671" customFormat="false" ht="15" hidden="false" customHeight="false" outlineLevel="0" collapsed="false">
      <c r="A5671" s="60" t="n">
        <v>46310</v>
      </c>
      <c r="B5671" s="0" t="n">
        <v>13</v>
      </c>
      <c r="C5671" s="0" t="n">
        <v>7214</v>
      </c>
      <c r="E5671" s="0" t="n">
        <v>0</v>
      </c>
      <c r="F5671" s="55" t="s">
        <v>1418</v>
      </c>
      <c r="I5671" s="55" t="s">
        <v>185</v>
      </c>
      <c r="U5671" s="0" t="n">
        <v>308</v>
      </c>
      <c r="V5671" s="0" t="n">
        <v>0</v>
      </c>
      <c r="X5671" s="55" t="n">
        <f aca="false">IF(I5671="Male",0,1)</f>
        <v>1</v>
      </c>
      <c r="Y5671" s="55" t="n">
        <f aca="false">IF(OR(I5671="DNB",I5671="Dry DNB"),1,0)</f>
        <v>0</v>
      </c>
      <c r="Z5671" s="0" t="str">
        <f aca="false">IF(ISNUMBER(W5671),A5671-W5671,"")</f>
        <v/>
      </c>
      <c r="AA5671" s="55" t="n">
        <f aca="false">MATCH(A5671,DATAS,0)</f>
        <v>2</v>
      </c>
      <c r="AB5671" s="55" t="n">
        <f aca="false">IF(AND(E5671&gt;0,OR(AND(B5671&gt;=1,B5671&lt;=6),B5671=10)),1,0)</f>
        <v>0</v>
      </c>
      <c r="AC5671" s="55" t="n">
        <f aca="false">IF(AND(E5671&gt;0,B5671=10),1,0)</f>
        <v>0</v>
      </c>
      <c r="AD5671" s="55" t="n">
        <f aca="false">IF(AND(C5670=C5671,AA5670=AA5671-1),AB5670,"")</f>
        <v>0</v>
      </c>
      <c r="AE5671" s="55" t="n">
        <f aca="false">IF(AND(C5670=C5671,AA5670=AA5671-1),AC5670,"")</f>
        <v>0</v>
      </c>
      <c r="AF5671" s="55" t="n">
        <f aca="false">IF(AA5671=1,"",IF(AND(AB5671=1,AD5671&lt;&gt;1),1,0))</f>
        <v>0</v>
      </c>
      <c r="AG5671" s="55" t="n">
        <f aca="false">IF(AA5671=1,"",IF(AND(AC5671=1,AE5671&lt;&gt;1),1,0))</f>
        <v>0</v>
      </c>
      <c r="AH5671" s="60" t="str">
        <f aca="false">IF(AND(E5671&gt;0,AA5671&lt;2,NOT(AND(C5672=C5671,AA5672=AA5671+1))),INDEX(DATAS,AA5671+1),"")</f>
        <v/>
      </c>
      <c r="AI5671" s="60" t="str">
        <f aca="false">IF(AND(AC5671=1,AA5671&lt;2),IF(AND(C5672=C5671,AA5672=AA5671+1),IF(AC5672=1,"",INDEX(DATAS,AA5671+1)),INDEX(DATAS,AA5671+1)),"")</f>
        <v/>
      </c>
    </row>
    <row r="5672" customFormat="false" ht="15" hidden="false" customHeight="false" outlineLevel="0" collapsed="false">
      <c r="A5672" s="60" t="n">
        <v>46309</v>
      </c>
      <c r="B5672" s="0" t="n">
        <v>13</v>
      </c>
      <c r="C5672" s="0" t="n">
        <v>7215</v>
      </c>
      <c r="E5672" s="0" t="n">
        <v>0</v>
      </c>
      <c r="F5672" s="55" t="s">
        <v>1418</v>
      </c>
      <c r="I5672" s="55" t="s">
        <v>185</v>
      </c>
      <c r="U5672" s="0" t="n">
        <v>307</v>
      </c>
      <c r="V5672" s="0" t="n">
        <v>0</v>
      </c>
      <c r="X5672" s="55" t="n">
        <f aca="false">IF(I5672="Male",0,1)</f>
        <v>1</v>
      </c>
      <c r="Y5672" s="55" t="n">
        <f aca="false">IF(OR(I5672="DNB",I5672="Dry DNB"),1,0)</f>
        <v>0</v>
      </c>
      <c r="Z5672" s="0" t="str">
        <f aca="false">IF(ISNUMBER(W5672),A5672-W5672,"")</f>
        <v/>
      </c>
      <c r="AA5672" s="55" t="n">
        <f aca="false">MATCH(A5672,DATAS,0)</f>
        <v>1</v>
      </c>
      <c r="AB5672" s="55" t="n">
        <f aca="false">IF(AND(E5672&gt;0,OR(AND(B5672&gt;=1,B5672&lt;=6),B5672=10)),1,0)</f>
        <v>0</v>
      </c>
      <c r="AC5672" s="55" t="n">
        <f aca="false">IF(AND(E5672&gt;0,B5672=10),1,0)</f>
        <v>0</v>
      </c>
      <c r="AD5672" s="0" t="str">
        <f aca="false">IF(AND(C5671=C5672,AA5671=AA5672-1),AB5671,"")</f>
        <v/>
      </c>
      <c r="AE5672" s="0" t="str">
        <f aca="false">IF(AND(C5671=C5672,AA5671=AA5672-1),AC5671,"")</f>
        <v/>
      </c>
      <c r="AF5672" s="0" t="str">
        <f aca="false">IF(AA5672=1,"",IF(AND(AB5672=1,AD5672&lt;&gt;1),1,0))</f>
        <v/>
      </c>
      <c r="AG5672" s="0" t="str">
        <f aca="false">IF(AA5672=1,"",IF(AND(AC5672=1,AE5672&lt;&gt;1),1,0))</f>
        <v/>
      </c>
      <c r="AH5672" s="60" t="str">
        <f aca="false">IF(AND(E5672&gt;0,AA5672&lt;2,NOT(AND(C5673=C5672,AA5673=AA5672+1))),INDEX(DATAS,AA5672+1),"")</f>
        <v/>
      </c>
      <c r="AI5672" s="60" t="str">
        <f aca="false">IF(AND(AC5672=1,AA5672&lt;2),IF(AND(C5673=C5672,AA5673=AA5672+1),IF(AC5673=1,"",INDEX(DATAS,AA5672+1)),INDEX(DATAS,AA5672+1)),"")</f>
        <v/>
      </c>
    </row>
    <row r="5673" customFormat="false" ht="15" hidden="false" customHeight="false" outlineLevel="0" collapsed="false">
      <c r="A5673" s="60" t="n">
        <v>46310</v>
      </c>
      <c r="B5673" s="0" t="n">
        <v>13</v>
      </c>
      <c r="C5673" s="0" t="n">
        <v>7215</v>
      </c>
      <c r="E5673" s="0" t="n">
        <v>0</v>
      </c>
      <c r="F5673" s="55" t="s">
        <v>1418</v>
      </c>
      <c r="I5673" s="55" t="s">
        <v>185</v>
      </c>
      <c r="U5673" s="0" t="n">
        <v>308</v>
      </c>
      <c r="V5673" s="0" t="n">
        <v>0</v>
      </c>
      <c r="X5673" s="55" t="n">
        <f aca="false">IF(I5673="Male",0,1)</f>
        <v>1</v>
      </c>
      <c r="Y5673" s="55" t="n">
        <f aca="false">IF(OR(I5673="DNB",I5673="Dry DNB"),1,0)</f>
        <v>0</v>
      </c>
      <c r="Z5673" s="0" t="str">
        <f aca="false">IF(ISNUMBER(W5673),A5673-W5673,"")</f>
        <v/>
      </c>
      <c r="AA5673" s="55" t="n">
        <f aca="false">MATCH(A5673,DATAS,0)</f>
        <v>2</v>
      </c>
      <c r="AB5673" s="55" t="n">
        <f aca="false">IF(AND(E5673&gt;0,OR(AND(B5673&gt;=1,B5673&lt;=6),B5673=10)),1,0)</f>
        <v>0</v>
      </c>
      <c r="AC5673" s="55" t="n">
        <f aca="false">IF(AND(E5673&gt;0,B5673=10),1,0)</f>
        <v>0</v>
      </c>
      <c r="AD5673" s="55" t="n">
        <f aca="false">IF(AND(C5672=C5673,AA5672=AA5673-1),AB5672,"")</f>
        <v>0</v>
      </c>
      <c r="AE5673" s="55" t="n">
        <f aca="false">IF(AND(C5672=C5673,AA5672=AA5673-1),AC5672,"")</f>
        <v>0</v>
      </c>
      <c r="AF5673" s="55" t="n">
        <f aca="false">IF(AA5673=1,"",IF(AND(AB5673=1,AD5673&lt;&gt;1),1,0))</f>
        <v>0</v>
      </c>
      <c r="AG5673" s="55" t="n">
        <f aca="false">IF(AA5673=1,"",IF(AND(AC5673=1,AE5673&lt;&gt;1),1,0))</f>
        <v>0</v>
      </c>
      <c r="AH5673" s="60" t="str">
        <f aca="false">IF(AND(E5673&gt;0,AA5673&lt;2,NOT(AND(C5674=C5673,AA5674=AA5673+1))),INDEX(DATAS,AA5673+1),"")</f>
        <v/>
      </c>
      <c r="AI5673" s="60" t="str">
        <f aca="false">IF(AND(AC5673=1,AA5673&lt;2),IF(AND(C5674=C5673,AA5674=AA5673+1),IF(AC5674=1,"",INDEX(DATAS,AA5673+1)),INDEX(DATAS,AA5673+1)),"")</f>
        <v/>
      </c>
    </row>
    <row r="5674" customFormat="false" ht="15" hidden="false" customHeight="false" outlineLevel="0" collapsed="false">
      <c r="A5674" s="60" t="n">
        <v>46309</v>
      </c>
      <c r="B5674" s="0" t="n">
        <v>13</v>
      </c>
      <c r="C5674" s="0" t="n">
        <v>7216</v>
      </c>
      <c r="E5674" s="0" t="n">
        <v>0</v>
      </c>
      <c r="F5674" s="55" t="s">
        <v>1418</v>
      </c>
      <c r="I5674" s="55" t="s">
        <v>185</v>
      </c>
      <c r="U5674" s="0" t="n">
        <v>307</v>
      </c>
      <c r="V5674" s="0" t="n">
        <v>0</v>
      </c>
      <c r="X5674" s="55" t="n">
        <f aca="false">IF(I5674="Male",0,1)</f>
        <v>1</v>
      </c>
      <c r="Y5674" s="55" t="n">
        <f aca="false">IF(OR(I5674="DNB",I5674="Dry DNB"),1,0)</f>
        <v>0</v>
      </c>
      <c r="Z5674" s="0" t="str">
        <f aca="false">IF(ISNUMBER(W5674),A5674-W5674,"")</f>
        <v/>
      </c>
      <c r="AA5674" s="55" t="n">
        <f aca="false">MATCH(A5674,DATAS,0)</f>
        <v>1</v>
      </c>
      <c r="AB5674" s="55" t="n">
        <f aca="false">IF(AND(E5674&gt;0,OR(AND(B5674&gt;=1,B5674&lt;=6),B5674=10)),1,0)</f>
        <v>0</v>
      </c>
      <c r="AC5674" s="55" t="n">
        <f aca="false">IF(AND(E5674&gt;0,B5674=10),1,0)</f>
        <v>0</v>
      </c>
      <c r="AD5674" s="0" t="str">
        <f aca="false">IF(AND(C5673=C5674,AA5673=AA5674-1),AB5673,"")</f>
        <v/>
      </c>
      <c r="AE5674" s="0" t="str">
        <f aca="false">IF(AND(C5673=C5674,AA5673=AA5674-1),AC5673,"")</f>
        <v/>
      </c>
      <c r="AF5674" s="0" t="str">
        <f aca="false">IF(AA5674=1,"",IF(AND(AB5674=1,AD5674&lt;&gt;1),1,0))</f>
        <v/>
      </c>
      <c r="AG5674" s="0" t="str">
        <f aca="false">IF(AA5674=1,"",IF(AND(AC5674=1,AE5674&lt;&gt;1),1,0))</f>
        <v/>
      </c>
      <c r="AH5674" s="60" t="str">
        <f aca="false">IF(AND(E5674&gt;0,AA5674&lt;2,NOT(AND(C5675=C5674,AA5675=AA5674+1))),INDEX(DATAS,AA5674+1),"")</f>
        <v/>
      </c>
      <c r="AI5674" s="60" t="str">
        <f aca="false">IF(AND(AC5674=1,AA5674&lt;2),IF(AND(C5675=C5674,AA5675=AA5674+1),IF(AC5675=1,"",INDEX(DATAS,AA5674+1)),INDEX(DATAS,AA5674+1)),"")</f>
        <v/>
      </c>
    </row>
    <row r="5675" customFormat="false" ht="15" hidden="false" customHeight="false" outlineLevel="0" collapsed="false">
      <c r="A5675" s="60" t="n">
        <v>46310</v>
      </c>
      <c r="B5675" s="0" t="n">
        <v>13</v>
      </c>
      <c r="C5675" s="0" t="n">
        <v>7216</v>
      </c>
      <c r="E5675" s="0" t="n">
        <v>0</v>
      </c>
      <c r="F5675" s="55" t="s">
        <v>1418</v>
      </c>
      <c r="I5675" s="55" t="s">
        <v>185</v>
      </c>
      <c r="U5675" s="0" t="n">
        <v>308</v>
      </c>
      <c r="V5675" s="0" t="n">
        <v>0</v>
      </c>
      <c r="X5675" s="55" t="n">
        <f aca="false">IF(I5675="Male",0,1)</f>
        <v>1</v>
      </c>
      <c r="Y5675" s="55" t="n">
        <f aca="false">IF(OR(I5675="DNB",I5675="Dry DNB"),1,0)</f>
        <v>0</v>
      </c>
      <c r="Z5675" s="0" t="str">
        <f aca="false">IF(ISNUMBER(W5675),A5675-W5675,"")</f>
        <v/>
      </c>
      <c r="AA5675" s="55" t="n">
        <f aca="false">MATCH(A5675,DATAS,0)</f>
        <v>2</v>
      </c>
      <c r="AB5675" s="55" t="n">
        <f aca="false">IF(AND(E5675&gt;0,OR(AND(B5675&gt;=1,B5675&lt;=6),B5675=10)),1,0)</f>
        <v>0</v>
      </c>
      <c r="AC5675" s="55" t="n">
        <f aca="false">IF(AND(E5675&gt;0,B5675=10),1,0)</f>
        <v>0</v>
      </c>
      <c r="AD5675" s="55" t="n">
        <f aca="false">IF(AND(C5674=C5675,AA5674=AA5675-1),AB5674,"")</f>
        <v>0</v>
      </c>
      <c r="AE5675" s="55" t="n">
        <f aca="false">IF(AND(C5674=C5675,AA5674=AA5675-1),AC5674,"")</f>
        <v>0</v>
      </c>
      <c r="AF5675" s="55" t="n">
        <f aca="false">IF(AA5675=1,"",IF(AND(AB5675=1,AD5675&lt;&gt;1),1,0))</f>
        <v>0</v>
      </c>
      <c r="AG5675" s="55" t="n">
        <f aca="false">IF(AA5675=1,"",IF(AND(AC5675=1,AE5675&lt;&gt;1),1,0))</f>
        <v>0</v>
      </c>
      <c r="AH5675" s="60" t="str">
        <f aca="false">IF(AND(E5675&gt;0,AA5675&lt;2,NOT(AND(C5676=C5675,AA5676=AA5675+1))),INDEX(DATAS,AA5675+1),"")</f>
        <v/>
      </c>
      <c r="AI5675" s="60" t="str">
        <f aca="false">IF(AND(AC5675=1,AA5675&lt;2),IF(AND(C5676=C5675,AA5676=AA5675+1),IF(AC5676=1,"",INDEX(DATAS,AA5675+1)),INDEX(DATAS,AA5675+1)),"")</f>
        <v/>
      </c>
    </row>
    <row r="5676" customFormat="false" ht="15" hidden="false" customHeight="false" outlineLevel="0" collapsed="false">
      <c r="A5676" s="60" t="n">
        <v>46309</v>
      </c>
      <c r="B5676" s="0" t="n">
        <v>13</v>
      </c>
      <c r="C5676" s="0" t="n">
        <v>7217</v>
      </c>
      <c r="E5676" s="0" t="n">
        <v>0</v>
      </c>
      <c r="F5676" s="55" t="s">
        <v>1419</v>
      </c>
      <c r="I5676" s="55" t="s">
        <v>185</v>
      </c>
      <c r="U5676" s="0" t="n">
        <v>306</v>
      </c>
      <c r="V5676" s="0" t="n">
        <v>0</v>
      </c>
      <c r="X5676" s="55" t="n">
        <f aca="false">IF(I5676="Male",0,1)</f>
        <v>1</v>
      </c>
      <c r="Y5676" s="55" t="n">
        <f aca="false">IF(OR(I5676="DNB",I5676="Dry DNB"),1,0)</f>
        <v>0</v>
      </c>
      <c r="Z5676" s="0" t="str">
        <f aca="false">IF(ISNUMBER(W5676),A5676-W5676,"")</f>
        <v/>
      </c>
      <c r="AA5676" s="55" t="n">
        <f aca="false">MATCH(A5676,DATAS,0)</f>
        <v>1</v>
      </c>
      <c r="AB5676" s="55" t="n">
        <f aca="false">IF(AND(E5676&gt;0,OR(AND(B5676&gt;=1,B5676&lt;=6),B5676=10)),1,0)</f>
        <v>0</v>
      </c>
      <c r="AC5676" s="55" t="n">
        <f aca="false">IF(AND(E5676&gt;0,B5676=10),1,0)</f>
        <v>0</v>
      </c>
      <c r="AD5676" s="0" t="str">
        <f aca="false">IF(AND(C5675=C5676,AA5675=AA5676-1),AB5675,"")</f>
        <v/>
      </c>
      <c r="AE5676" s="0" t="str">
        <f aca="false">IF(AND(C5675=C5676,AA5675=AA5676-1),AC5675,"")</f>
        <v/>
      </c>
      <c r="AF5676" s="0" t="str">
        <f aca="false">IF(AA5676=1,"",IF(AND(AB5676=1,AD5676&lt;&gt;1),1,0))</f>
        <v/>
      </c>
      <c r="AG5676" s="0" t="str">
        <f aca="false">IF(AA5676=1,"",IF(AND(AC5676=1,AE5676&lt;&gt;1),1,0))</f>
        <v/>
      </c>
      <c r="AH5676" s="60" t="str">
        <f aca="false">IF(AND(E5676&gt;0,AA5676&lt;2,NOT(AND(C5677=C5676,AA5677=AA5676+1))),INDEX(DATAS,AA5676+1),"")</f>
        <v/>
      </c>
      <c r="AI5676" s="60" t="str">
        <f aca="false">IF(AND(AC5676=1,AA5676&lt;2),IF(AND(C5677=C5676,AA5677=AA5676+1),IF(AC5677=1,"",INDEX(DATAS,AA5676+1)),INDEX(DATAS,AA5676+1)),"")</f>
        <v/>
      </c>
    </row>
    <row r="5677" customFormat="false" ht="15" hidden="false" customHeight="false" outlineLevel="0" collapsed="false">
      <c r="A5677" s="60" t="n">
        <v>46310</v>
      </c>
      <c r="B5677" s="0" t="n">
        <v>13</v>
      </c>
      <c r="C5677" s="0" t="n">
        <v>7217</v>
      </c>
      <c r="E5677" s="0" t="n">
        <v>0</v>
      </c>
      <c r="F5677" s="55" t="s">
        <v>1419</v>
      </c>
      <c r="I5677" s="55" t="s">
        <v>185</v>
      </c>
      <c r="U5677" s="0" t="n">
        <v>307</v>
      </c>
      <c r="V5677" s="0" t="n">
        <v>0</v>
      </c>
      <c r="X5677" s="55" t="n">
        <f aca="false">IF(I5677="Male",0,1)</f>
        <v>1</v>
      </c>
      <c r="Y5677" s="55" t="n">
        <f aca="false">IF(OR(I5677="DNB",I5677="Dry DNB"),1,0)</f>
        <v>0</v>
      </c>
      <c r="Z5677" s="0" t="str">
        <f aca="false">IF(ISNUMBER(W5677),A5677-W5677,"")</f>
        <v/>
      </c>
      <c r="AA5677" s="55" t="n">
        <f aca="false">MATCH(A5677,DATAS,0)</f>
        <v>2</v>
      </c>
      <c r="AB5677" s="55" t="n">
        <f aca="false">IF(AND(E5677&gt;0,OR(AND(B5677&gt;=1,B5677&lt;=6),B5677=10)),1,0)</f>
        <v>0</v>
      </c>
      <c r="AC5677" s="55" t="n">
        <f aca="false">IF(AND(E5677&gt;0,B5677=10),1,0)</f>
        <v>0</v>
      </c>
      <c r="AD5677" s="55" t="n">
        <f aca="false">IF(AND(C5676=C5677,AA5676=AA5677-1),AB5676,"")</f>
        <v>0</v>
      </c>
      <c r="AE5677" s="55" t="n">
        <f aca="false">IF(AND(C5676=C5677,AA5676=AA5677-1),AC5676,"")</f>
        <v>0</v>
      </c>
      <c r="AF5677" s="55" t="n">
        <f aca="false">IF(AA5677=1,"",IF(AND(AB5677=1,AD5677&lt;&gt;1),1,0))</f>
        <v>0</v>
      </c>
      <c r="AG5677" s="55" t="n">
        <f aca="false">IF(AA5677=1,"",IF(AND(AC5677=1,AE5677&lt;&gt;1),1,0))</f>
        <v>0</v>
      </c>
      <c r="AH5677" s="60" t="str">
        <f aca="false">IF(AND(E5677&gt;0,AA5677&lt;2,NOT(AND(C5678=C5677,AA5678=AA5677+1))),INDEX(DATAS,AA5677+1),"")</f>
        <v/>
      </c>
      <c r="AI5677" s="60" t="str">
        <f aca="false">IF(AND(AC5677=1,AA5677&lt;2),IF(AND(C5678=C5677,AA5678=AA5677+1),IF(AC5678=1,"",INDEX(DATAS,AA5677+1)),INDEX(DATAS,AA5677+1)),"")</f>
        <v/>
      </c>
    </row>
    <row r="5678" customFormat="false" ht="15" hidden="false" customHeight="false" outlineLevel="0" collapsed="false">
      <c r="A5678" s="60" t="n">
        <v>46309</v>
      </c>
      <c r="B5678" s="0" t="n">
        <v>13</v>
      </c>
      <c r="C5678" s="0" t="n">
        <v>7218</v>
      </c>
      <c r="E5678" s="0" t="n">
        <v>0</v>
      </c>
      <c r="F5678" s="55" t="s">
        <v>1419</v>
      </c>
      <c r="I5678" s="55" t="s">
        <v>185</v>
      </c>
      <c r="U5678" s="0" t="n">
        <v>306</v>
      </c>
      <c r="V5678" s="0" t="n">
        <v>0</v>
      </c>
      <c r="X5678" s="55" t="n">
        <f aca="false">IF(I5678="Male",0,1)</f>
        <v>1</v>
      </c>
      <c r="Y5678" s="55" t="n">
        <f aca="false">IF(OR(I5678="DNB",I5678="Dry DNB"),1,0)</f>
        <v>0</v>
      </c>
      <c r="Z5678" s="0" t="str">
        <f aca="false">IF(ISNUMBER(W5678),A5678-W5678,"")</f>
        <v/>
      </c>
      <c r="AA5678" s="55" t="n">
        <f aca="false">MATCH(A5678,DATAS,0)</f>
        <v>1</v>
      </c>
      <c r="AB5678" s="55" t="n">
        <f aca="false">IF(AND(E5678&gt;0,OR(AND(B5678&gt;=1,B5678&lt;=6),B5678=10)),1,0)</f>
        <v>0</v>
      </c>
      <c r="AC5678" s="55" t="n">
        <f aca="false">IF(AND(E5678&gt;0,B5678=10),1,0)</f>
        <v>0</v>
      </c>
      <c r="AD5678" s="0" t="str">
        <f aca="false">IF(AND(C5677=C5678,AA5677=AA5678-1),AB5677,"")</f>
        <v/>
      </c>
      <c r="AE5678" s="0" t="str">
        <f aca="false">IF(AND(C5677=C5678,AA5677=AA5678-1),AC5677,"")</f>
        <v/>
      </c>
      <c r="AF5678" s="0" t="str">
        <f aca="false">IF(AA5678=1,"",IF(AND(AB5678=1,AD5678&lt;&gt;1),1,0))</f>
        <v/>
      </c>
      <c r="AG5678" s="0" t="str">
        <f aca="false">IF(AA5678=1,"",IF(AND(AC5678=1,AE5678&lt;&gt;1),1,0))</f>
        <v/>
      </c>
      <c r="AH5678" s="60" t="str">
        <f aca="false">IF(AND(E5678&gt;0,AA5678&lt;2,NOT(AND(C5679=C5678,AA5679=AA5678+1))),INDEX(DATAS,AA5678+1),"")</f>
        <v/>
      </c>
      <c r="AI5678" s="60" t="str">
        <f aca="false">IF(AND(AC5678=1,AA5678&lt;2),IF(AND(C5679=C5678,AA5679=AA5678+1),IF(AC5679=1,"",INDEX(DATAS,AA5678+1)),INDEX(DATAS,AA5678+1)),"")</f>
        <v/>
      </c>
    </row>
    <row r="5679" customFormat="false" ht="15" hidden="false" customHeight="false" outlineLevel="0" collapsed="false">
      <c r="A5679" s="60" t="n">
        <v>46310</v>
      </c>
      <c r="B5679" s="0" t="n">
        <v>13</v>
      </c>
      <c r="C5679" s="0" t="n">
        <v>7218</v>
      </c>
      <c r="E5679" s="0" t="n">
        <v>0</v>
      </c>
      <c r="F5679" s="55" t="s">
        <v>1419</v>
      </c>
      <c r="I5679" s="55" t="s">
        <v>185</v>
      </c>
      <c r="U5679" s="0" t="n">
        <v>307</v>
      </c>
      <c r="V5679" s="0" t="n">
        <v>0</v>
      </c>
      <c r="X5679" s="55" t="n">
        <f aca="false">IF(I5679="Male",0,1)</f>
        <v>1</v>
      </c>
      <c r="Y5679" s="55" t="n">
        <f aca="false">IF(OR(I5679="DNB",I5679="Dry DNB"),1,0)</f>
        <v>0</v>
      </c>
      <c r="Z5679" s="0" t="str">
        <f aca="false">IF(ISNUMBER(W5679),A5679-W5679,"")</f>
        <v/>
      </c>
      <c r="AA5679" s="55" t="n">
        <f aca="false">MATCH(A5679,DATAS,0)</f>
        <v>2</v>
      </c>
      <c r="AB5679" s="55" t="n">
        <f aca="false">IF(AND(E5679&gt;0,OR(AND(B5679&gt;=1,B5679&lt;=6),B5679=10)),1,0)</f>
        <v>0</v>
      </c>
      <c r="AC5679" s="55" t="n">
        <f aca="false">IF(AND(E5679&gt;0,B5679=10),1,0)</f>
        <v>0</v>
      </c>
      <c r="AD5679" s="55" t="n">
        <f aca="false">IF(AND(C5678=C5679,AA5678=AA5679-1),AB5678,"")</f>
        <v>0</v>
      </c>
      <c r="AE5679" s="55" t="n">
        <f aca="false">IF(AND(C5678=C5679,AA5678=AA5679-1),AC5678,"")</f>
        <v>0</v>
      </c>
      <c r="AF5679" s="55" t="n">
        <f aca="false">IF(AA5679=1,"",IF(AND(AB5679=1,AD5679&lt;&gt;1),1,0))</f>
        <v>0</v>
      </c>
      <c r="AG5679" s="55" t="n">
        <f aca="false">IF(AA5679=1,"",IF(AND(AC5679=1,AE5679&lt;&gt;1),1,0))</f>
        <v>0</v>
      </c>
      <c r="AH5679" s="60" t="str">
        <f aca="false">IF(AND(E5679&gt;0,AA5679&lt;2,NOT(AND(C5680=C5679,AA5680=AA5679+1))),INDEX(DATAS,AA5679+1),"")</f>
        <v/>
      </c>
      <c r="AI5679" s="60" t="str">
        <f aca="false">IF(AND(AC5679=1,AA5679&lt;2),IF(AND(C5680=C5679,AA5680=AA5679+1),IF(AC5680=1,"",INDEX(DATAS,AA5679+1)),INDEX(DATAS,AA5679+1)),"")</f>
        <v/>
      </c>
    </row>
    <row r="5680" customFormat="false" ht="15" hidden="false" customHeight="false" outlineLevel="0" collapsed="false">
      <c r="A5680" s="60" t="n">
        <v>46309</v>
      </c>
      <c r="B5680" s="0" t="n">
        <v>13</v>
      </c>
      <c r="C5680" s="0" t="n">
        <v>7219</v>
      </c>
      <c r="E5680" s="0" t="n">
        <v>0</v>
      </c>
      <c r="F5680" s="55" t="s">
        <v>1419</v>
      </c>
      <c r="I5680" s="55" t="s">
        <v>185</v>
      </c>
      <c r="U5680" s="0" t="n">
        <v>306</v>
      </c>
      <c r="V5680" s="0" t="n">
        <v>0</v>
      </c>
      <c r="X5680" s="55" t="n">
        <f aca="false">IF(I5680="Male",0,1)</f>
        <v>1</v>
      </c>
      <c r="Y5680" s="55" t="n">
        <f aca="false">IF(OR(I5680="DNB",I5680="Dry DNB"),1,0)</f>
        <v>0</v>
      </c>
      <c r="Z5680" s="0" t="str">
        <f aca="false">IF(ISNUMBER(W5680),A5680-W5680,"")</f>
        <v/>
      </c>
      <c r="AA5680" s="55" t="n">
        <f aca="false">MATCH(A5680,DATAS,0)</f>
        <v>1</v>
      </c>
      <c r="AB5680" s="55" t="n">
        <f aca="false">IF(AND(E5680&gt;0,OR(AND(B5680&gt;=1,B5680&lt;=6),B5680=10)),1,0)</f>
        <v>0</v>
      </c>
      <c r="AC5680" s="55" t="n">
        <f aca="false">IF(AND(E5680&gt;0,B5680=10),1,0)</f>
        <v>0</v>
      </c>
      <c r="AD5680" s="0" t="str">
        <f aca="false">IF(AND(C5679=C5680,AA5679=AA5680-1),AB5679,"")</f>
        <v/>
      </c>
      <c r="AE5680" s="0" t="str">
        <f aca="false">IF(AND(C5679=C5680,AA5679=AA5680-1),AC5679,"")</f>
        <v/>
      </c>
      <c r="AF5680" s="0" t="str">
        <f aca="false">IF(AA5680=1,"",IF(AND(AB5680=1,AD5680&lt;&gt;1),1,0))</f>
        <v/>
      </c>
      <c r="AG5680" s="0" t="str">
        <f aca="false">IF(AA5680=1,"",IF(AND(AC5680=1,AE5680&lt;&gt;1),1,0))</f>
        <v/>
      </c>
      <c r="AH5680" s="60" t="str">
        <f aca="false">IF(AND(E5680&gt;0,AA5680&lt;2,NOT(AND(C5681=C5680,AA5681=AA5680+1))),INDEX(DATAS,AA5680+1),"")</f>
        <v/>
      </c>
      <c r="AI5680" s="60" t="str">
        <f aca="false">IF(AND(AC5680=1,AA5680&lt;2),IF(AND(C5681=C5680,AA5681=AA5680+1),IF(AC5681=1,"",INDEX(DATAS,AA5680+1)),INDEX(DATAS,AA5680+1)),"")</f>
        <v/>
      </c>
    </row>
    <row r="5681" customFormat="false" ht="15" hidden="false" customHeight="false" outlineLevel="0" collapsed="false">
      <c r="A5681" s="60" t="n">
        <v>46310</v>
      </c>
      <c r="B5681" s="0" t="n">
        <v>13</v>
      </c>
      <c r="C5681" s="0" t="n">
        <v>7219</v>
      </c>
      <c r="E5681" s="0" t="n">
        <v>0</v>
      </c>
      <c r="F5681" s="55" t="s">
        <v>1419</v>
      </c>
      <c r="I5681" s="55" t="s">
        <v>185</v>
      </c>
      <c r="U5681" s="0" t="n">
        <v>307</v>
      </c>
      <c r="V5681" s="0" t="n">
        <v>0</v>
      </c>
      <c r="X5681" s="55" t="n">
        <f aca="false">IF(I5681="Male",0,1)</f>
        <v>1</v>
      </c>
      <c r="Y5681" s="55" t="n">
        <f aca="false">IF(OR(I5681="DNB",I5681="Dry DNB"),1,0)</f>
        <v>0</v>
      </c>
      <c r="Z5681" s="0" t="str">
        <f aca="false">IF(ISNUMBER(W5681),A5681-W5681,"")</f>
        <v/>
      </c>
      <c r="AA5681" s="55" t="n">
        <f aca="false">MATCH(A5681,DATAS,0)</f>
        <v>2</v>
      </c>
      <c r="AB5681" s="55" t="n">
        <f aca="false">IF(AND(E5681&gt;0,OR(AND(B5681&gt;=1,B5681&lt;=6),B5681=10)),1,0)</f>
        <v>0</v>
      </c>
      <c r="AC5681" s="55" t="n">
        <f aca="false">IF(AND(E5681&gt;0,B5681=10),1,0)</f>
        <v>0</v>
      </c>
      <c r="AD5681" s="55" t="n">
        <f aca="false">IF(AND(C5680=C5681,AA5680=AA5681-1),AB5680,"")</f>
        <v>0</v>
      </c>
      <c r="AE5681" s="55" t="n">
        <f aca="false">IF(AND(C5680=C5681,AA5680=AA5681-1),AC5680,"")</f>
        <v>0</v>
      </c>
      <c r="AF5681" s="55" t="n">
        <f aca="false">IF(AA5681=1,"",IF(AND(AB5681=1,AD5681&lt;&gt;1),1,0))</f>
        <v>0</v>
      </c>
      <c r="AG5681" s="55" t="n">
        <f aca="false">IF(AA5681=1,"",IF(AND(AC5681=1,AE5681&lt;&gt;1),1,0))</f>
        <v>0</v>
      </c>
      <c r="AH5681" s="60" t="str">
        <f aca="false">IF(AND(E5681&gt;0,AA5681&lt;2,NOT(AND(C5682=C5681,AA5682=AA5681+1))),INDEX(DATAS,AA5681+1),"")</f>
        <v/>
      </c>
      <c r="AI5681" s="60" t="str">
        <f aca="false">IF(AND(AC5681=1,AA5681&lt;2),IF(AND(C5682=C5681,AA5682=AA5681+1),IF(AC5682=1,"",INDEX(DATAS,AA5681+1)),INDEX(DATAS,AA5681+1)),"")</f>
        <v/>
      </c>
    </row>
    <row r="5682" customFormat="false" ht="15" hidden="false" customHeight="false" outlineLevel="0" collapsed="false">
      <c r="A5682" s="60" t="n">
        <v>46309</v>
      </c>
      <c r="B5682" s="0" t="n">
        <v>13</v>
      </c>
      <c r="C5682" s="0" t="n">
        <v>7220</v>
      </c>
      <c r="E5682" s="0" t="n">
        <v>0</v>
      </c>
      <c r="F5682" s="55" t="s">
        <v>1419</v>
      </c>
      <c r="I5682" s="55" t="s">
        <v>185</v>
      </c>
      <c r="U5682" s="0" t="n">
        <v>306</v>
      </c>
      <c r="V5682" s="0" t="n">
        <v>0</v>
      </c>
      <c r="X5682" s="55" t="n">
        <f aca="false">IF(I5682="Male",0,1)</f>
        <v>1</v>
      </c>
      <c r="Y5682" s="55" t="n">
        <f aca="false">IF(OR(I5682="DNB",I5682="Dry DNB"),1,0)</f>
        <v>0</v>
      </c>
      <c r="Z5682" s="0" t="str">
        <f aca="false">IF(ISNUMBER(W5682),A5682-W5682,"")</f>
        <v/>
      </c>
      <c r="AA5682" s="55" t="n">
        <f aca="false">MATCH(A5682,DATAS,0)</f>
        <v>1</v>
      </c>
      <c r="AB5682" s="55" t="n">
        <f aca="false">IF(AND(E5682&gt;0,OR(AND(B5682&gt;=1,B5682&lt;=6),B5682=10)),1,0)</f>
        <v>0</v>
      </c>
      <c r="AC5682" s="55" t="n">
        <f aca="false">IF(AND(E5682&gt;0,B5682=10),1,0)</f>
        <v>0</v>
      </c>
      <c r="AD5682" s="0" t="str">
        <f aca="false">IF(AND(C5681=C5682,AA5681=AA5682-1),AB5681,"")</f>
        <v/>
      </c>
      <c r="AE5682" s="0" t="str">
        <f aca="false">IF(AND(C5681=C5682,AA5681=AA5682-1),AC5681,"")</f>
        <v/>
      </c>
      <c r="AF5682" s="0" t="str">
        <f aca="false">IF(AA5682=1,"",IF(AND(AB5682=1,AD5682&lt;&gt;1),1,0))</f>
        <v/>
      </c>
      <c r="AG5682" s="0" t="str">
        <f aca="false">IF(AA5682=1,"",IF(AND(AC5682=1,AE5682&lt;&gt;1),1,0))</f>
        <v/>
      </c>
      <c r="AH5682" s="60" t="str">
        <f aca="false">IF(AND(E5682&gt;0,AA5682&lt;2,NOT(AND(C5683=C5682,AA5683=AA5682+1))),INDEX(DATAS,AA5682+1),"")</f>
        <v/>
      </c>
      <c r="AI5682" s="60" t="str">
        <f aca="false">IF(AND(AC5682=1,AA5682&lt;2),IF(AND(C5683=C5682,AA5683=AA5682+1),IF(AC5683=1,"",INDEX(DATAS,AA5682+1)),INDEX(DATAS,AA5682+1)),"")</f>
        <v/>
      </c>
    </row>
    <row r="5683" customFormat="false" ht="15" hidden="false" customHeight="false" outlineLevel="0" collapsed="false">
      <c r="A5683" s="60" t="n">
        <v>46310</v>
      </c>
      <c r="B5683" s="0" t="n">
        <v>13</v>
      </c>
      <c r="C5683" s="0" t="n">
        <v>7220</v>
      </c>
      <c r="E5683" s="0" t="n">
        <v>0</v>
      </c>
      <c r="F5683" s="55" t="s">
        <v>1419</v>
      </c>
      <c r="I5683" s="55" t="s">
        <v>185</v>
      </c>
      <c r="U5683" s="0" t="n">
        <v>307</v>
      </c>
      <c r="V5683" s="0" t="n">
        <v>0</v>
      </c>
      <c r="X5683" s="55" t="n">
        <f aca="false">IF(I5683="Male",0,1)</f>
        <v>1</v>
      </c>
      <c r="Y5683" s="55" t="n">
        <f aca="false">IF(OR(I5683="DNB",I5683="Dry DNB"),1,0)</f>
        <v>0</v>
      </c>
      <c r="Z5683" s="0" t="str">
        <f aca="false">IF(ISNUMBER(W5683),A5683-W5683,"")</f>
        <v/>
      </c>
      <c r="AA5683" s="55" t="n">
        <f aca="false">MATCH(A5683,DATAS,0)</f>
        <v>2</v>
      </c>
      <c r="AB5683" s="55" t="n">
        <f aca="false">IF(AND(E5683&gt;0,OR(AND(B5683&gt;=1,B5683&lt;=6),B5683=10)),1,0)</f>
        <v>0</v>
      </c>
      <c r="AC5683" s="55" t="n">
        <f aca="false">IF(AND(E5683&gt;0,B5683=10),1,0)</f>
        <v>0</v>
      </c>
      <c r="AD5683" s="55" t="n">
        <f aca="false">IF(AND(C5682=C5683,AA5682=AA5683-1),AB5682,"")</f>
        <v>0</v>
      </c>
      <c r="AE5683" s="55" t="n">
        <f aca="false">IF(AND(C5682=C5683,AA5682=AA5683-1),AC5682,"")</f>
        <v>0</v>
      </c>
      <c r="AF5683" s="55" t="n">
        <f aca="false">IF(AA5683=1,"",IF(AND(AB5683=1,AD5683&lt;&gt;1),1,0))</f>
        <v>0</v>
      </c>
      <c r="AG5683" s="55" t="n">
        <f aca="false">IF(AA5683=1,"",IF(AND(AC5683=1,AE5683&lt;&gt;1),1,0))</f>
        <v>0</v>
      </c>
      <c r="AH5683" s="60" t="str">
        <f aca="false">IF(AND(E5683&gt;0,AA5683&lt;2,NOT(AND(C5684=C5683,AA5684=AA5683+1))),INDEX(DATAS,AA5683+1),"")</f>
        <v/>
      </c>
      <c r="AI5683" s="60" t="str">
        <f aca="false">IF(AND(AC5683=1,AA5683&lt;2),IF(AND(C5684=C5683,AA5684=AA5683+1),IF(AC5684=1,"",INDEX(DATAS,AA5683+1)),INDEX(DATAS,AA5683+1)),"")</f>
        <v/>
      </c>
    </row>
    <row r="5684" customFormat="false" ht="15" hidden="false" customHeight="false" outlineLevel="0" collapsed="false">
      <c r="A5684" s="60" t="n">
        <v>46309</v>
      </c>
      <c r="B5684" s="0" t="n">
        <v>13</v>
      </c>
      <c r="C5684" s="0" t="n">
        <v>7221</v>
      </c>
      <c r="E5684" s="0" t="n">
        <v>0</v>
      </c>
      <c r="F5684" s="55" t="s">
        <v>1419</v>
      </c>
      <c r="I5684" s="55" t="s">
        <v>185</v>
      </c>
      <c r="U5684" s="0" t="n">
        <v>306</v>
      </c>
      <c r="V5684" s="0" t="n">
        <v>0</v>
      </c>
      <c r="X5684" s="55" t="n">
        <f aca="false">IF(I5684="Male",0,1)</f>
        <v>1</v>
      </c>
      <c r="Y5684" s="55" t="n">
        <f aca="false">IF(OR(I5684="DNB",I5684="Dry DNB"),1,0)</f>
        <v>0</v>
      </c>
      <c r="Z5684" s="0" t="str">
        <f aca="false">IF(ISNUMBER(W5684),A5684-W5684,"")</f>
        <v/>
      </c>
      <c r="AA5684" s="55" t="n">
        <f aca="false">MATCH(A5684,DATAS,0)</f>
        <v>1</v>
      </c>
      <c r="AB5684" s="55" t="n">
        <f aca="false">IF(AND(E5684&gt;0,OR(AND(B5684&gt;=1,B5684&lt;=6),B5684=10)),1,0)</f>
        <v>0</v>
      </c>
      <c r="AC5684" s="55" t="n">
        <f aca="false">IF(AND(E5684&gt;0,B5684=10),1,0)</f>
        <v>0</v>
      </c>
      <c r="AD5684" s="0" t="str">
        <f aca="false">IF(AND(C5683=C5684,AA5683=AA5684-1),AB5683,"")</f>
        <v/>
      </c>
      <c r="AE5684" s="0" t="str">
        <f aca="false">IF(AND(C5683=C5684,AA5683=AA5684-1),AC5683,"")</f>
        <v/>
      </c>
      <c r="AF5684" s="0" t="str">
        <f aca="false">IF(AA5684=1,"",IF(AND(AB5684=1,AD5684&lt;&gt;1),1,0))</f>
        <v/>
      </c>
      <c r="AG5684" s="0" t="str">
        <f aca="false">IF(AA5684=1,"",IF(AND(AC5684=1,AE5684&lt;&gt;1),1,0))</f>
        <v/>
      </c>
      <c r="AH5684" s="60" t="str">
        <f aca="false">IF(AND(E5684&gt;0,AA5684&lt;2,NOT(AND(C5685=C5684,AA5685=AA5684+1))),INDEX(DATAS,AA5684+1),"")</f>
        <v/>
      </c>
      <c r="AI5684" s="60" t="str">
        <f aca="false">IF(AND(AC5684=1,AA5684&lt;2),IF(AND(C5685=C5684,AA5685=AA5684+1),IF(AC5685=1,"",INDEX(DATAS,AA5684+1)),INDEX(DATAS,AA5684+1)),"")</f>
        <v/>
      </c>
    </row>
    <row r="5685" customFormat="false" ht="15" hidden="false" customHeight="false" outlineLevel="0" collapsed="false">
      <c r="A5685" s="60" t="n">
        <v>46310</v>
      </c>
      <c r="B5685" s="0" t="n">
        <v>13</v>
      </c>
      <c r="C5685" s="0" t="n">
        <v>7221</v>
      </c>
      <c r="E5685" s="0" t="n">
        <v>0</v>
      </c>
      <c r="F5685" s="55" t="s">
        <v>1419</v>
      </c>
      <c r="I5685" s="55" t="s">
        <v>185</v>
      </c>
      <c r="U5685" s="0" t="n">
        <v>307</v>
      </c>
      <c r="V5685" s="0" t="n">
        <v>0</v>
      </c>
      <c r="X5685" s="55" t="n">
        <f aca="false">IF(I5685="Male",0,1)</f>
        <v>1</v>
      </c>
      <c r="Y5685" s="55" t="n">
        <f aca="false">IF(OR(I5685="DNB",I5685="Dry DNB"),1,0)</f>
        <v>0</v>
      </c>
      <c r="Z5685" s="0" t="str">
        <f aca="false">IF(ISNUMBER(W5685),A5685-W5685,"")</f>
        <v/>
      </c>
      <c r="AA5685" s="55" t="n">
        <f aca="false">MATCH(A5685,DATAS,0)</f>
        <v>2</v>
      </c>
      <c r="AB5685" s="55" t="n">
        <f aca="false">IF(AND(E5685&gt;0,OR(AND(B5685&gt;=1,B5685&lt;=6),B5685=10)),1,0)</f>
        <v>0</v>
      </c>
      <c r="AC5685" s="55" t="n">
        <f aca="false">IF(AND(E5685&gt;0,B5685=10),1,0)</f>
        <v>0</v>
      </c>
      <c r="AD5685" s="55" t="n">
        <f aca="false">IF(AND(C5684=C5685,AA5684=AA5685-1),AB5684,"")</f>
        <v>0</v>
      </c>
      <c r="AE5685" s="55" t="n">
        <f aca="false">IF(AND(C5684=C5685,AA5684=AA5685-1),AC5684,"")</f>
        <v>0</v>
      </c>
      <c r="AF5685" s="55" t="n">
        <f aca="false">IF(AA5685=1,"",IF(AND(AB5685=1,AD5685&lt;&gt;1),1,0))</f>
        <v>0</v>
      </c>
      <c r="AG5685" s="55" t="n">
        <f aca="false">IF(AA5685=1,"",IF(AND(AC5685=1,AE5685&lt;&gt;1),1,0))</f>
        <v>0</v>
      </c>
      <c r="AH5685" s="60" t="str">
        <f aca="false">IF(AND(E5685&gt;0,AA5685&lt;2,NOT(AND(C5686=C5685,AA5686=AA5685+1))),INDEX(DATAS,AA5685+1),"")</f>
        <v/>
      </c>
      <c r="AI5685" s="60" t="str">
        <f aca="false">IF(AND(AC5685=1,AA5685&lt;2),IF(AND(C5686=C5685,AA5686=AA5685+1),IF(AC5686=1,"",INDEX(DATAS,AA5685+1)),INDEX(DATAS,AA5685+1)),"")</f>
        <v/>
      </c>
    </row>
    <row r="5686" customFormat="false" ht="15" hidden="false" customHeight="false" outlineLevel="0" collapsed="false">
      <c r="A5686" s="60" t="n">
        <v>46309</v>
      </c>
      <c r="B5686" s="0" t="n">
        <v>13</v>
      </c>
      <c r="C5686" s="0" t="n">
        <v>7222</v>
      </c>
      <c r="E5686" s="0" t="n">
        <v>0</v>
      </c>
      <c r="F5686" s="55" t="s">
        <v>1419</v>
      </c>
      <c r="I5686" s="55" t="s">
        <v>185</v>
      </c>
      <c r="U5686" s="0" t="n">
        <v>306</v>
      </c>
      <c r="V5686" s="0" t="n">
        <v>0</v>
      </c>
      <c r="X5686" s="55" t="n">
        <f aca="false">IF(I5686="Male",0,1)</f>
        <v>1</v>
      </c>
      <c r="Y5686" s="55" t="n">
        <f aca="false">IF(OR(I5686="DNB",I5686="Dry DNB"),1,0)</f>
        <v>0</v>
      </c>
      <c r="Z5686" s="0" t="str">
        <f aca="false">IF(ISNUMBER(W5686),A5686-W5686,"")</f>
        <v/>
      </c>
      <c r="AA5686" s="55" t="n">
        <f aca="false">MATCH(A5686,DATAS,0)</f>
        <v>1</v>
      </c>
      <c r="AB5686" s="55" t="n">
        <f aca="false">IF(AND(E5686&gt;0,OR(AND(B5686&gt;=1,B5686&lt;=6),B5686=10)),1,0)</f>
        <v>0</v>
      </c>
      <c r="AC5686" s="55" t="n">
        <f aca="false">IF(AND(E5686&gt;0,B5686=10),1,0)</f>
        <v>0</v>
      </c>
      <c r="AD5686" s="0" t="str">
        <f aca="false">IF(AND(C5685=C5686,AA5685=AA5686-1),AB5685,"")</f>
        <v/>
      </c>
      <c r="AE5686" s="0" t="str">
        <f aca="false">IF(AND(C5685=C5686,AA5685=AA5686-1),AC5685,"")</f>
        <v/>
      </c>
      <c r="AF5686" s="0" t="str">
        <f aca="false">IF(AA5686=1,"",IF(AND(AB5686=1,AD5686&lt;&gt;1),1,0))</f>
        <v/>
      </c>
      <c r="AG5686" s="0" t="str">
        <f aca="false">IF(AA5686=1,"",IF(AND(AC5686=1,AE5686&lt;&gt;1),1,0))</f>
        <v/>
      </c>
      <c r="AH5686" s="60" t="str">
        <f aca="false">IF(AND(E5686&gt;0,AA5686&lt;2,NOT(AND(C5687=C5686,AA5687=AA5686+1))),INDEX(DATAS,AA5686+1),"")</f>
        <v/>
      </c>
      <c r="AI5686" s="60" t="str">
        <f aca="false">IF(AND(AC5686=1,AA5686&lt;2),IF(AND(C5687=C5686,AA5687=AA5686+1),IF(AC5687=1,"",INDEX(DATAS,AA5686+1)),INDEX(DATAS,AA5686+1)),"")</f>
        <v/>
      </c>
    </row>
    <row r="5687" customFormat="false" ht="15" hidden="false" customHeight="false" outlineLevel="0" collapsed="false">
      <c r="A5687" s="60" t="n">
        <v>46310</v>
      </c>
      <c r="B5687" s="0" t="n">
        <v>13</v>
      </c>
      <c r="C5687" s="0" t="n">
        <v>7222</v>
      </c>
      <c r="E5687" s="0" t="n">
        <v>0</v>
      </c>
      <c r="F5687" s="55" t="s">
        <v>1419</v>
      </c>
      <c r="I5687" s="55" t="s">
        <v>185</v>
      </c>
      <c r="U5687" s="0" t="n">
        <v>307</v>
      </c>
      <c r="V5687" s="0" t="n">
        <v>0</v>
      </c>
      <c r="X5687" s="55" t="n">
        <f aca="false">IF(I5687="Male",0,1)</f>
        <v>1</v>
      </c>
      <c r="Y5687" s="55" t="n">
        <f aca="false">IF(OR(I5687="DNB",I5687="Dry DNB"),1,0)</f>
        <v>0</v>
      </c>
      <c r="Z5687" s="0" t="str">
        <f aca="false">IF(ISNUMBER(W5687),A5687-W5687,"")</f>
        <v/>
      </c>
      <c r="AA5687" s="55" t="n">
        <f aca="false">MATCH(A5687,DATAS,0)</f>
        <v>2</v>
      </c>
      <c r="AB5687" s="55" t="n">
        <f aca="false">IF(AND(E5687&gt;0,OR(AND(B5687&gt;=1,B5687&lt;=6),B5687=10)),1,0)</f>
        <v>0</v>
      </c>
      <c r="AC5687" s="55" t="n">
        <f aca="false">IF(AND(E5687&gt;0,B5687=10),1,0)</f>
        <v>0</v>
      </c>
      <c r="AD5687" s="55" t="n">
        <f aca="false">IF(AND(C5686=C5687,AA5686=AA5687-1),AB5686,"")</f>
        <v>0</v>
      </c>
      <c r="AE5687" s="55" t="n">
        <f aca="false">IF(AND(C5686=C5687,AA5686=AA5687-1),AC5686,"")</f>
        <v>0</v>
      </c>
      <c r="AF5687" s="55" t="n">
        <f aca="false">IF(AA5687=1,"",IF(AND(AB5687=1,AD5687&lt;&gt;1),1,0))</f>
        <v>0</v>
      </c>
      <c r="AG5687" s="55" t="n">
        <f aca="false">IF(AA5687=1,"",IF(AND(AC5687=1,AE5687&lt;&gt;1),1,0))</f>
        <v>0</v>
      </c>
      <c r="AH5687" s="60" t="str">
        <f aca="false">IF(AND(E5687&gt;0,AA5687&lt;2,NOT(AND(C5688=C5687,AA5688=AA5687+1))),INDEX(DATAS,AA5687+1),"")</f>
        <v/>
      </c>
      <c r="AI5687" s="60" t="str">
        <f aca="false">IF(AND(AC5687=1,AA5687&lt;2),IF(AND(C5688=C5687,AA5688=AA5687+1),IF(AC5688=1,"",INDEX(DATAS,AA5687+1)),INDEX(DATAS,AA5687+1)),"")</f>
        <v/>
      </c>
    </row>
    <row r="5688" customFormat="false" ht="15" hidden="false" customHeight="false" outlineLevel="0" collapsed="false">
      <c r="A5688" s="60" t="n">
        <v>46309</v>
      </c>
      <c r="B5688" s="0" t="n">
        <v>13</v>
      </c>
      <c r="C5688" s="0" t="n">
        <v>7223</v>
      </c>
      <c r="E5688" s="0" t="n">
        <v>0</v>
      </c>
      <c r="F5688" s="55" t="s">
        <v>1419</v>
      </c>
      <c r="I5688" s="55" t="s">
        <v>185</v>
      </c>
      <c r="U5688" s="0" t="n">
        <v>306</v>
      </c>
      <c r="V5688" s="0" t="n">
        <v>0</v>
      </c>
      <c r="X5688" s="55" t="n">
        <f aca="false">IF(I5688="Male",0,1)</f>
        <v>1</v>
      </c>
      <c r="Y5688" s="55" t="n">
        <f aca="false">IF(OR(I5688="DNB",I5688="Dry DNB"),1,0)</f>
        <v>0</v>
      </c>
      <c r="Z5688" s="0" t="str">
        <f aca="false">IF(ISNUMBER(W5688),A5688-W5688,"")</f>
        <v/>
      </c>
      <c r="AA5688" s="55" t="n">
        <f aca="false">MATCH(A5688,DATAS,0)</f>
        <v>1</v>
      </c>
      <c r="AB5688" s="55" t="n">
        <f aca="false">IF(AND(E5688&gt;0,OR(AND(B5688&gt;=1,B5688&lt;=6),B5688=10)),1,0)</f>
        <v>0</v>
      </c>
      <c r="AC5688" s="55" t="n">
        <f aca="false">IF(AND(E5688&gt;0,B5688=10),1,0)</f>
        <v>0</v>
      </c>
      <c r="AD5688" s="0" t="str">
        <f aca="false">IF(AND(C5687=C5688,AA5687=AA5688-1),AB5687,"")</f>
        <v/>
      </c>
      <c r="AE5688" s="0" t="str">
        <f aca="false">IF(AND(C5687=C5688,AA5687=AA5688-1),AC5687,"")</f>
        <v/>
      </c>
      <c r="AF5688" s="0" t="str">
        <f aca="false">IF(AA5688=1,"",IF(AND(AB5688=1,AD5688&lt;&gt;1),1,0))</f>
        <v/>
      </c>
      <c r="AG5688" s="0" t="str">
        <f aca="false">IF(AA5688=1,"",IF(AND(AC5688=1,AE5688&lt;&gt;1),1,0))</f>
        <v/>
      </c>
      <c r="AH5688" s="60" t="str">
        <f aca="false">IF(AND(E5688&gt;0,AA5688&lt;2,NOT(AND(C5689=C5688,AA5689=AA5688+1))),INDEX(DATAS,AA5688+1),"")</f>
        <v/>
      </c>
      <c r="AI5688" s="60" t="str">
        <f aca="false">IF(AND(AC5688=1,AA5688&lt;2),IF(AND(C5689=C5688,AA5689=AA5688+1),IF(AC5689=1,"",INDEX(DATAS,AA5688+1)),INDEX(DATAS,AA5688+1)),"")</f>
        <v/>
      </c>
    </row>
    <row r="5689" customFormat="false" ht="15" hidden="false" customHeight="false" outlineLevel="0" collapsed="false">
      <c r="A5689" s="60" t="n">
        <v>46310</v>
      </c>
      <c r="B5689" s="0" t="n">
        <v>13</v>
      </c>
      <c r="C5689" s="0" t="n">
        <v>7223</v>
      </c>
      <c r="E5689" s="0" t="n">
        <v>0</v>
      </c>
      <c r="F5689" s="55" t="s">
        <v>1419</v>
      </c>
      <c r="I5689" s="55" t="s">
        <v>185</v>
      </c>
      <c r="U5689" s="0" t="n">
        <v>307</v>
      </c>
      <c r="V5689" s="0" t="n">
        <v>0</v>
      </c>
      <c r="X5689" s="55" t="n">
        <f aca="false">IF(I5689="Male",0,1)</f>
        <v>1</v>
      </c>
      <c r="Y5689" s="55" t="n">
        <f aca="false">IF(OR(I5689="DNB",I5689="Dry DNB"),1,0)</f>
        <v>0</v>
      </c>
      <c r="Z5689" s="0" t="str">
        <f aca="false">IF(ISNUMBER(W5689),A5689-W5689,"")</f>
        <v/>
      </c>
      <c r="AA5689" s="55" t="n">
        <f aca="false">MATCH(A5689,DATAS,0)</f>
        <v>2</v>
      </c>
      <c r="AB5689" s="55" t="n">
        <f aca="false">IF(AND(E5689&gt;0,OR(AND(B5689&gt;=1,B5689&lt;=6),B5689=10)),1,0)</f>
        <v>0</v>
      </c>
      <c r="AC5689" s="55" t="n">
        <f aca="false">IF(AND(E5689&gt;0,B5689=10),1,0)</f>
        <v>0</v>
      </c>
      <c r="AD5689" s="55" t="n">
        <f aca="false">IF(AND(C5688=C5689,AA5688=AA5689-1),AB5688,"")</f>
        <v>0</v>
      </c>
      <c r="AE5689" s="55" t="n">
        <f aca="false">IF(AND(C5688=C5689,AA5688=AA5689-1),AC5688,"")</f>
        <v>0</v>
      </c>
      <c r="AF5689" s="55" t="n">
        <f aca="false">IF(AA5689=1,"",IF(AND(AB5689=1,AD5689&lt;&gt;1),1,0))</f>
        <v>0</v>
      </c>
      <c r="AG5689" s="55" t="n">
        <f aca="false">IF(AA5689=1,"",IF(AND(AC5689=1,AE5689&lt;&gt;1),1,0))</f>
        <v>0</v>
      </c>
      <c r="AH5689" s="60" t="str">
        <f aca="false">IF(AND(E5689&gt;0,AA5689&lt;2,NOT(AND(C5690=C5689,AA5690=AA5689+1))),INDEX(DATAS,AA5689+1),"")</f>
        <v/>
      </c>
      <c r="AI5689" s="60" t="str">
        <f aca="false">IF(AND(AC5689=1,AA5689&lt;2),IF(AND(C5690=C5689,AA5690=AA5689+1),IF(AC5690=1,"",INDEX(DATAS,AA5689+1)),INDEX(DATAS,AA5689+1)),"")</f>
        <v/>
      </c>
    </row>
    <row r="5690" customFormat="false" ht="15" hidden="false" customHeight="false" outlineLevel="0" collapsed="false">
      <c r="A5690" s="60" t="n">
        <v>46309</v>
      </c>
      <c r="B5690" s="0" t="n">
        <v>13</v>
      </c>
      <c r="C5690" s="0" t="n">
        <v>7224</v>
      </c>
      <c r="E5690" s="0" t="n">
        <v>0</v>
      </c>
      <c r="F5690" s="55" t="s">
        <v>1420</v>
      </c>
      <c r="I5690" s="55" t="s">
        <v>185</v>
      </c>
      <c r="U5690" s="0" t="n">
        <v>305</v>
      </c>
      <c r="V5690" s="0" t="n">
        <v>0</v>
      </c>
      <c r="X5690" s="55" t="n">
        <f aca="false">IF(I5690="Male",0,1)</f>
        <v>1</v>
      </c>
      <c r="Y5690" s="55" t="n">
        <f aca="false">IF(OR(I5690="DNB",I5690="Dry DNB"),1,0)</f>
        <v>0</v>
      </c>
      <c r="Z5690" s="0" t="str">
        <f aca="false">IF(ISNUMBER(W5690),A5690-W5690,"")</f>
        <v/>
      </c>
      <c r="AA5690" s="55" t="n">
        <f aca="false">MATCH(A5690,DATAS,0)</f>
        <v>1</v>
      </c>
      <c r="AB5690" s="55" t="n">
        <f aca="false">IF(AND(E5690&gt;0,OR(AND(B5690&gt;=1,B5690&lt;=6),B5690=10)),1,0)</f>
        <v>0</v>
      </c>
      <c r="AC5690" s="55" t="n">
        <f aca="false">IF(AND(E5690&gt;0,B5690=10),1,0)</f>
        <v>0</v>
      </c>
      <c r="AD5690" s="0" t="str">
        <f aca="false">IF(AND(C5689=C5690,AA5689=AA5690-1),AB5689,"")</f>
        <v/>
      </c>
      <c r="AE5690" s="0" t="str">
        <f aca="false">IF(AND(C5689=C5690,AA5689=AA5690-1),AC5689,"")</f>
        <v/>
      </c>
      <c r="AF5690" s="0" t="str">
        <f aca="false">IF(AA5690=1,"",IF(AND(AB5690=1,AD5690&lt;&gt;1),1,0))</f>
        <v/>
      </c>
      <c r="AG5690" s="0" t="str">
        <f aca="false">IF(AA5690=1,"",IF(AND(AC5690=1,AE5690&lt;&gt;1),1,0))</f>
        <v/>
      </c>
      <c r="AH5690" s="60" t="str">
        <f aca="false">IF(AND(E5690&gt;0,AA5690&lt;2,NOT(AND(C5691=C5690,AA5691=AA5690+1))),INDEX(DATAS,AA5690+1),"")</f>
        <v/>
      </c>
      <c r="AI5690" s="60" t="str">
        <f aca="false">IF(AND(AC5690=1,AA5690&lt;2),IF(AND(C5691=C5690,AA5691=AA5690+1),IF(AC5691=1,"",INDEX(DATAS,AA5690+1)),INDEX(DATAS,AA5690+1)),"")</f>
        <v/>
      </c>
    </row>
    <row r="5691" customFormat="false" ht="15" hidden="false" customHeight="false" outlineLevel="0" collapsed="false">
      <c r="A5691" s="60" t="n">
        <v>46310</v>
      </c>
      <c r="B5691" s="0" t="n">
        <v>13</v>
      </c>
      <c r="C5691" s="0" t="n">
        <v>7224</v>
      </c>
      <c r="E5691" s="0" t="n">
        <v>0</v>
      </c>
      <c r="F5691" s="55" t="s">
        <v>1420</v>
      </c>
      <c r="I5691" s="55" t="s">
        <v>185</v>
      </c>
      <c r="U5691" s="0" t="n">
        <v>306</v>
      </c>
      <c r="V5691" s="0" t="n">
        <v>0</v>
      </c>
      <c r="X5691" s="55" t="n">
        <f aca="false">IF(I5691="Male",0,1)</f>
        <v>1</v>
      </c>
      <c r="Y5691" s="55" t="n">
        <f aca="false">IF(OR(I5691="DNB",I5691="Dry DNB"),1,0)</f>
        <v>0</v>
      </c>
      <c r="Z5691" s="0" t="str">
        <f aca="false">IF(ISNUMBER(W5691),A5691-W5691,"")</f>
        <v/>
      </c>
      <c r="AA5691" s="55" t="n">
        <f aca="false">MATCH(A5691,DATAS,0)</f>
        <v>2</v>
      </c>
      <c r="AB5691" s="55" t="n">
        <f aca="false">IF(AND(E5691&gt;0,OR(AND(B5691&gt;=1,B5691&lt;=6),B5691=10)),1,0)</f>
        <v>0</v>
      </c>
      <c r="AC5691" s="55" t="n">
        <f aca="false">IF(AND(E5691&gt;0,B5691=10),1,0)</f>
        <v>0</v>
      </c>
      <c r="AD5691" s="55" t="n">
        <f aca="false">IF(AND(C5690=C5691,AA5690=AA5691-1),AB5690,"")</f>
        <v>0</v>
      </c>
      <c r="AE5691" s="55" t="n">
        <f aca="false">IF(AND(C5690=C5691,AA5690=AA5691-1),AC5690,"")</f>
        <v>0</v>
      </c>
      <c r="AF5691" s="55" t="n">
        <f aca="false">IF(AA5691=1,"",IF(AND(AB5691=1,AD5691&lt;&gt;1),1,0))</f>
        <v>0</v>
      </c>
      <c r="AG5691" s="55" t="n">
        <f aca="false">IF(AA5691=1,"",IF(AND(AC5691=1,AE5691&lt;&gt;1),1,0))</f>
        <v>0</v>
      </c>
      <c r="AH5691" s="60" t="str">
        <f aca="false">IF(AND(E5691&gt;0,AA5691&lt;2,NOT(AND(C5692=C5691,AA5692=AA5691+1))),INDEX(DATAS,AA5691+1),"")</f>
        <v/>
      </c>
      <c r="AI5691" s="60" t="str">
        <f aca="false">IF(AND(AC5691=1,AA5691&lt;2),IF(AND(C5692=C5691,AA5692=AA5691+1),IF(AC5692=1,"",INDEX(DATAS,AA5691+1)),INDEX(DATAS,AA5691+1)),"")</f>
        <v/>
      </c>
    </row>
    <row r="5692" customFormat="false" ht="15" hidden="false" customHeight="false" outlineLevel="0" collapsed="false">
      <c r="A5692" s="60" t="n">
        <v>46309</v>
      </c>
      <c r="B5692" s="0" t="n">
        <v>13</v>
      </c>
      <c r="C5692" s="0" t="n">
        <v>7225</v>
      </c>
      <c r="E5692" s="0" t="n">
        <v>0</v>
      </c>
      <c r="F5692" s="55" t="s">
        <v>1420</v>
      </c>
      <c r="I5692" s="55" t="s">
        <v>185</v>
      </c>
      <c r="U5692" s="0" t="n">
        <v>305</v>
      </c>
      <c r="V5692" s="0" t="n">
        <v>0</v>
      </c>
      <c r="X5692" s="55" t="n">
        <f aca="false">IF(I5692="Male",0,1)</f>
        <v>1</v>
      </c>
      <c r="Y5692" s="55" t="n">
        <f aca="false">IF(OR(I5692="DNB",I5692="Dry DNB"),1,0)</f>
        <v>0</v>
      </c>
      <c r="Z5692" s="0" t="str">
        <f aca="false">IF(ISNUMBER(W5692),A5692-W5692,"")</f>
        <v/>
      </c>
      <c r="AA5692" s="55" t="n">
        <f aca="false">MATCH(A5692,DATAS,0)</f>
        <v>1</v>
      </c>
      <c r="AB5692" s="55" t="n">
        <f aca="false">IF(AND(E5692&gt;0,OR(AND(B5692&gt;=1,B5692&lt;=6),B5692=10)),1,0)</f>
        <v>0</v>
      </c>
      <c r="AC5692" s="55" t="n">
        <f aca="false">IF(AND(E5692&gt;0,B5692=10),1,0)</f>
        <v>0</v>
      </c>
      <c r="AD5692" s="0" t="str">
        <f aca="false">IF(AND(C5691=C5692,AA5691=AA5692-1),AB5691,"")</f>
        <v/>
      </c>
      <c r="AE5692" s="0" t="str">
        <f aca="false">IF(AND(C5691=C5692,AA5691=AA5692-1),AC5691,"")</f>
        <v/>
      </c>
      <c r="AF5692" s="0" t="str">
        <f aca="false">IF(AA5692=1,"",IF(AND(AB5692=1,AD5692&lt;&gt;1),1,0))</f>
        <v/>
      </c>
      <c r="AG5692" s="0" t="str">
        <f aca="false">IF(AA5692=1,"",IF(AND(AC5692=1,AE5692&lt;&gt;1),1,0))</f>
        <v/>
      </c>
      <c r="AH5692" s="60" t="str">
        <f aca="false">IF(AND(E5692&gt;0,AA5692&lt;2,NOT(AND(C5693=C5692,AA5693=AA5692+1))),INDEX(DATAS,AA5692+1),"")</f>
        <v/>
      </c>
      <c r="AI5692" s="60" t="str">
        <f aca="false">IF(AND(AC5692=1,AA5692&lt;2),IF(AND(C5693=C5692,AA5693=AA5692+1),IF(AC5693=1,"",INDEX(DATAS,AA5692+1)),INDEX(DATAS,AA5692+1)),"")</f>
        <v/>
      </c>
    </row>
    <row r="5693" customFormat="false" ht="15" hidden="false" customHeight="false" outlineLevel="0" collapsed="false">
      <c r="A5693" s="60" t="n">
        <v>46310</v>
      </c>
      <c r="B5693" s="0" t="n">
        <v>13</v>
      </c>
      <c r="C5693" s="0" t="n">
        <v>7225</v>
      </c>
      <c r="E5693" s="0" t="n">
        <v>0</v>
      </c>
      <c r="F5693" s="55" t="s">
        <v>1420</v>
      </c>
      <c r="I5693" s="55" t="s">
        <v>185</v>
      </c>
      <c r="U5693" s="0" t="n">
        <v>306</v>
      </c>
      <c r="V5693" s="0" t="n">
        <v>0</v>
      </c>
      <c r="X5693" s="55" t="n">
        <f aca="false">IF(I5693="Male",0,1)</f>
        <v>1</v>
      </c>
      <c r="Y5693" s="55" t="n">
        <f aca="false">IF(OR(I5693="DNB",I5693="Dry DNB"),1,0)</f>
        <v>0</v>
      </c>
      <c r="Z5693" s="0" t="str">
        <f aca="false">IF(ISNUMBER(W5693),A5693-W5693,"")</f>
        <v/>
      </c>
      <c r="AA5693" s="55" t="n">
        <f aca="false">MATCH(A5693,DATAS,0)</f>
        <v>2</v>
      </c>
      <c r="AB5693" s="55" t="n">
        <f aca="false">IF(AND(E5693&gt;0,OR(AND(B5693&gt;=1,B5693&lt;=6),B5693=10)),1,0)</f>
        <v>0</v>
      </c>
      <c r="AC5693" s="55" t="n">
        <f aca="false">IF(AND(E5693&gt;0,B5693=10),1,0)</f>
        <v>0</v>
      </c>
      <c r="AD5693" s="55" t="n">
        <f aca="false">IF(AND(C5692=C5693,AA5692=AA5693-1),AB5692,"")</f>
        <v>0</v>
      </c>
      <c r="AE5693" s="55" t="n">
        <f aca="false">IF(AND(C5692=C5693,AA5692=AA5693-1),AC5692,"")</f>
        <v>0</v>
      </c>
      <c r="AF5693" s="55" t="n">
        <f aca="false">IF(AA5693=1,"",IF(AND(AB5693=1,AD5693&lt;&gt;1),1,0))</f>
        <v>0</v>
      </c>
      <c r="AG5693" s="55" t="n">
        <f aca="false">IF(AA5693=1,"",IF(AND(AC5693=1,AE5693&lt;&gt;1),1,0))</f>
        <v>0</v>
      </c>
      <c r="AH5693" s="60" t="str">
        <f aca="false">IF(AND(E5693&gt;0,AA5693&lt;2,NOT(AND(C5694=C5693,AA5694=AA5693+1))),INDEX(DATAS,AA5693+1),"")</f>
        <v/>
      </c>
      <c r="AI5693" s="60" t="str">
        <f aca="false">IF(AND(AC5693=1,AA5693&lt;2),IF(AND(C5694=C5693,AA5694=AA5693+1),IF(AC5694=1,"",INDEX(DATAS,AA5693+1)),INDEX(DATAS,AA5693+1)),"")</f>
        <v/>
      </c>
    </row>
    <row r="5694" customFormat="false" ht="15" hidden="false" customHeight="false" outlineLevel="0" collapsed="false">
      <c r="A5694" s="60" t="n">
        <v>46309</v>
      </c>
      <c r="B5694" s="0" t="n">
        <v>13</v>
      </c>
      <c r="C5694" s="0" t="n">
        <v>7226</v>
      </c>
      <c r="E5694" s="0" t="n">
        <v>0</v>
      </c>
      <c r="F5694" s="55" t="s">
        <v>1420</v>
      </c>
      <c r="I5694" s="55" t="s">
        <v>185</v>
      </c>
      <c r="U5694" s="0" t="n">
        <v>305</v>
      </c>
      <c r="V5694" s="0" t="n">
        <v>0</v>
      </c>
      <c r="X5694" s="55" t="n">
        <f aca="false">IF(I5694="Male",0,1)</f>
        <v>1</v>
      </c>
      <c r="Y5694" s="55" t="n">
        <f aca="false">IF(OR(I5694="DNB",I5694="Dry DNB"),1,0)</f>
        <v>0</v>
      </c>
      <c r="Z5694" s="0" t="str">
        <f aca="false">IF(ISNUMBER(W5694),A5694-W5694,"")</f>
        <v/>
      </c>
      <c r="AA5694" s="55" t="n">
        <f aca="false">MATCH(A5694,DATAS,0)</f>
        <v>1</v>
      </c>
      <c r="AB5694" s="55" t="n">
        <f aca="false">IF(AND(E5694&gt;0,OR(AND(B5694&gt;=1,B5694&lt;=6),B5694=10)),1,0)</f>
        <v>0</v>
      </c>
      <c r="AC5694" s="55" t="n">
        <f aca="false">IF(AND(E5694&gt;0,B5694=10),1,0)</f>
        <v>0</v>
      </c>
      <c r="AD5694" s="0" t="str">
        <f aca="false">IF(AND(C5693=C5694,AA5693=AA5694-1),AB5693,"")</f>
        <v/>
      </c>
      <c r="AE5694" s="0" t="str">
        <f aca="false">IF(AND(C5693=C5694,AA5693=AA5694-1),AC5693,"")</f>
        <v/>
      </c>
      <c r="AF5694" s="0" t="str">
        <f aca="false">IF(AA5694=1,"",IF(AND(AB5694=1,AD5694&lt;&gt;1),1,0))</f>
        <v/>
      </c>
      <c r="AG5694" s="0" t="str">
        <f aca="false">IF(AA5694=1,"",IF(AND(AC5694=1,AE5694&lt;&gt;1),1,0))</f>
        <v/>
      </c>
      <c r="AH5694" s="60" t="str">
        <f aca="false">IF(AND(E5694&gt;0,AA5694&lt;2,NOT(AND(C5695=C5694,AA5695=AA5694+1))),INDEX(DATAS,AA5694+1),"")</f>
        <v/>
      </c>
      <c r="AI5694" s="60" t="str">
        <f aca="false">IF(AND(AC5694=1,AA5694&lt;2),IF(AND(C5695=C5694,AA5695=AA5694+1),IF(AC5695=1,"",INDEX(DATAS,AA5694+1)),INDEX(DATAS,AA5694+1)),"")</f>
        <v/>
      </c>
    </row>
    <row r="5695" customFormat="false" ht="15" hidden="false" customHeight="false" outlineLevel="0" collapsed="false">
      <c r="A5695" s="60" t="n">
        <v>46310</v>
      </c>
      <c r="B5695" s="0" t="n">
        <v>13</v>
      </c>
      <c r="C5695" s="0" t="n">
        <v>7226</v>
      </c>
      <c r="E5695" s="0" t="n">
        <v>0</v>
      </c>
      <c r="F5695" s="55" t="s">
        <v>1420</v>
      </c>
      <c r="I5695" s="55" t="s">
        <v>185</v>
      </c>
      <c r="U5695" s="0" t="n">
        <v>306</v>
      </c>
      <c r="V5695" s="0" t="n">
        <v>0</v>
      </c>
      <c r="X5695" s="55" t="n">
        <f aca="false">IF(I5695="Male",0,1)</f>
        <v>1</v>
      </c>
      <c r="Y5695" s="55" t="n">
        <f aca="false">IF(OR(I5695="DNB",I5695="Dry DNB"),1,0)</f>
        <v>0</v>
      </c>
      <c r="Z5695" s="0" t="str">
        <f aca="false">IF(ISNUMBER(W5695),A5695-W5695,"")</f>
        <v/>
      </c>
      <c r="AA5695" s="55" t="n">
        <f aca="false">MATCH(A5695,DATAS,0)</f>
        <v>2</v>
      </c>
      <c r="AB5695" s="55" t="n">
        <f aca="false">IF(AND(E5695&gt;0,OR(AND(B5695&gt;=1,B5695&lt;=6),B5695=10)),1,0)</f>
        <v>0</v>
      </c>
      <c r="AC5695" s="55" t="n">
        <f aca="false">IF(AND(E5695&gt;0,B5695=10),1,0)</f>
        <v>0</v>
      </c>
      <c r="AD5695" s="55" t="n">
        <f aca="false">IF(AND(C5694=C5695,AA5694=AA5695-1),AB5694,"")</f>
        <v>0</v>
      </c>
      <c r="AE5695" s="55" t="n">
        <f aca="false">IF(AND(C5694=C5695,AA5694=AA5695-1),AC5694,"")</f>
        <v>0</v>
      </c>
      <c r="AF5695" s="55" t="n">
        <f aca="false">IF(AA5695=1,"",IF(AND(AB5695=1,AD5695&lt;&gt;1),1,0))</f>
        <v>0</v>
      </c>
      <c r="AG5695" s="55" t="n">
        <f aca="false">IF(AA5695=1,"",IF(AND(AC5695=1,AE5695&lt;&gt;1),1,0))</f>
        <v>0</v>
      </c>
      <c r="AH5695" s="60" t="str">
        <f aca="false">IF(AND(E5695&gt;0,AA5695&lt;2,NOT(AND(C5696=C5695,AA5696=AA5695+1))),INDEX(DATAS,AA5695+1),"")</f>
        <v/>
      </c>
      <c r="AI5695" s="60" t="str">
        <f aca="false">IF(AND(AC5695=1,AA5695&lt;2),IF(AND(C5696=C5695,AA5696=AA5695+1),IF(AC5696=1,"",INDEX(DATAS,AA5695+1)),INDEX(DATAS,AA5695+1)),"")</f>
        <v/>
      </c>
    </row>
    <row r="5696" customFormat="false" ht="15" hidden="false" customHeight="false" outlineLevel="0" collapsed="false">
      <c r="A5696" s="60" t="n">
        <v>46309</v>
      </c>
      <c r="B5696" s="0" t="n">
        <v>13</v>
      </c>
      <c r="C5696" s="0" t="n">
        <v>7227</v>
      </c>
      <c r="E5696" s="0" t="n">
        <v>0</v>
      </c>
      <c r="F5696" s="55" t="s">
        <v>1420</v>
      </c>
      <c r="I5696" s="55" t="s">
        <v>185</v>
      </c>
      <c r="U5696" s="0" t="n">
        <v>305</v>
      </c>
      <c r="V5696" s="0" t="n">
        <v>0</v>
      </c>
      <c r="X5696" s="55" t="n">
        <f aca="false">IF(I5696="Male",0,1)</f>
        <v>1</v>
      </c>
      <c r="Y5696" s="55" t="n">
        <f aca="false">IF(OR(I5696="DNB",I5696="Dry DNB"),1,0)</f>
        <v>0</v>
      </c>
      <c r="Z5696" s="0" t="str">
        <f aca="false">IF(ISNUMBER(W5696),A5696-W5696,"")</f>
        <v/>
      </c>
      <c r="AA5696" s="55" t="n">
        <f aca="false">MATCH(A5696,DATAS,0)</f>
        <v>1</v>
      </c>
      <c r="AB5696" s="55" t="n">
        <f aca="false">IF(AND(E5696&gt;0,OR(AND(B5696&gt;=1,B5696&lt;=6),B5696=10)),1,0)</f>
        <v>0</v>
      </c>
      <c r="AC5696" s="55" t="n">
        <f aca="false">IF(AND(E5696&gt;0,B5696=10),1,0)</f>
        <v>0</v>
      </c>
      <c r="AD5696" s="0" t="str">
        <f aca="false">IF(AND(C5695=C5696,AA5695=AA5696-1),AB5695,"")</f>
        <v/>
      </c>
      <c r="AE5696" s="0" t="str">
        <f aca="false">IF(AND(C5695=C5696,AA5695=AA5696-1),AC5695,"")</f>
        <v/>
      </c>
      <c r="AF5696" s="0" t="str">
        <f aca="false">IF(AA5696=1,"",IF(AND(AB5696=1,AD5696&lt;&gt;1),1,0))</f>
        <v/>
      </c>
      <c r="AG5696" s="0" t="str">
        <f aca="false">IF(AA5696=1,"",IF(AND(AC5696=1,AE5696&lt;&gt;1),1,0))</f>
        <v/>
      </c>
      <c r="AH5696" s="60" t="str">
        <f aca="false">IF(AND(E5696&gt;0,AA5696&lt;2,NOT(AND(C5697=C5696,AA5697=AA5696+1))),INDEX(DATAS,AA5696+1),"")</f>
        <v/>
      </c>
      <c r="AI5696" s="60" t="str">
        <f aca="false">IF(AND(AC5696=1,AA5696&lt;2),IF(AND(C5697=C5696,AA5697=AA5696+1),IF(AC5697=1,"",INDEX(DATAS,AA5696+1)),INDEX(DATAS,AA5696+1)),"")</f>
        <v/>
      </c>
    </row>
    <row r="5697" customFormat="false" ht="15" hidden="false" customHeight="false" outlineLevel="0" collapsed="false">
      <c r="A5697" s="60" t="n">
        <v>46310</v>
      </c>
      <c r="B5697" s="0" t="n">
        <v>13</v>
      </c>
      <c r="C5697" s="0" t="n">
        <v>7227</v>
      </c>
      <c r="E5697" s="0" t="n">
        <v>0</v>
      </c>
      <c r="F5697" s="55" t="s">
        <v>1420</v>
      </c>
      <c r="I5697" s="55" t="s">
        <v>185</v>
      </c>
      <c r="U5697" s="0" t="n">
        <v>306</v>
      </c>
      <c r="V5697" s="0" t="n">
        <v>0</v>
      </c>
      <c r="X5697" s="55" t="n">
        <f aca="false">IF(I5697="Male",0,1)</f>
        <v>1</v>
      </c>
      <c r="Y5697" s="55" t="n">
        <f aca="false">IF(OR(I5697="DNB",I5697="Dry DNB"),1,0)</f>
        <v>0</v>
      </c>
      <c r="Z5697" s="0" t="str">
        <f aca="false">IF(ISNUMBER(W5697),A5697-W5697,"")</f>
        <v/>
      </c>
      <c r="AA5697" s="55" t="n">
        <f aca="false">MATCH(A5697,DATAS,0)</f>
        <v>2</v>
      </c>
      <c r="AB5697" s="55" t="n">
        <f aca="false">IF(AND(E5697&gt;0,OR(AND(B5697&gt;=1,B5697&lt;=6),B5697=10)),1,0)</f>
        <v>0</v>
      </c>
      <c r="AC5697" s="55" t="n">
        <f aca="false">IF(AND(E5697&gt;0,B5697=10),1,0)</f>
        <v>0</v>
      </c>
      <c r="AD5697" s="55" t="n">
        <f aca="false">IF(AND(C5696=C5697,AA5696=AA5697-1),AB5696,"")</f>
        <v>0</v>
      </c>
      <c r="AE5697" s="55" t="n">
        <f aca="false">IF(AND(C5696=C5697,AA5696=AA5697-1),AC5696,"")</f>
        <v>0</v>
      </c>
      <c r="AF5697" s="55" t="n">
        <f aca="false">IF(AA5697=1,"",IF(AND(AB5697=1,AD5697&lt;&gt;1),1,0))</f>
        <v>0</v>
      </c>
      <c r="AG5697" s="55" t="n">
        <f aca="false">IF(AA5697=1,"",IF(AND(AC5697=1,AE5697&lt;&gt;1),1,0))</f>
        <v>0</v>
      </c>
      <c r="AH5697" s="60" t="str">
        <f aca="false">IF(AND(E5697&gt;0,AA5697&lt;2,NOT(AND(C5698=C5697,AA5698=AA5697+1))),INDEX(DATAS,AA5697+1),"")</f>
        <v/>
      </c>
      <c r="AI5697" s="60" t="str">
        <f aca="false">IF(AND(AC5697=1,AA5697&lt;2),IF(AND(C5698=C5697,AA5698=AA5697+1),IF(AC5698=1,"",INDEX(DATAS,AA5697+1)),INDEX(DATAS,AA5697+1)),"")</f>
        <v/>
      </c>
    </row>
    <row r="5698" customFormat="false" ht="15" hidden="false" customHeight="false" outlineLevel="0" collapsed="false">
      <c r="A5698" s="60" t="n">
        <v>46309</v>
      </c>
      <c r="B5698" s="0" t="n">
        <v>13</v>
      </c>
      <c r="C5698" s="0" t="n">
        <v>7228</v>
      </c>
      <c r="E5698" s="0" t="n">
        <v>0</v>
      </c>
      <c r="F5698" s="55" t="s">
        <v>1421</v>
      </c>
      <c r="I5698" s="55" t="s">
        <v>185</v>
      </c>
      <c r="U5698" s="0" t="n">
        <v>304</v>
      </c>
      <c r="V5698" s="0" t="n">
        <v>0</v>
      </c>
      <c r="X5698" s="55" t="n">
        <f aca="false">IF(I5698="Male",0,1)</f>
        <v>1</v>
      </c>
      <c r="Y5698" s="55" t="n">
        <f aca="false">IF(OR(I5698="DNB",I5698="Dry DNB"),1,0)</f>
        <v>0</v>
      </c>
      <c r="Z5698" s="0" t="str">
        <f aca="false">IF(ISNUMBER(W5698),A5698-W5698,"")</f>
        <v/>
      </c>
      <c r="AA5698" s="55" t="n">
        <f aca="false">MATCH(A5698,DATAS,0)</f>
        <v>1</v>
      </c>
      <c r="AB5698" s="55" t="n">
        <f aca="false">IF(AND(E5698&gt;0,OR(AND(B5698&gt;=1,B5698&lt;=6),B5698=10)),1,0)</f>
        <v>0</v>
      </c>
      <c r="AC5698" s="55" t="n">
        <f aca="false">IF(AND(E5698&gt;0,B5698=10),1,0)</f>
        <v>0</v>
      </c>
      <c r="AD5698" s="0" t="str">
        <f aca="false">IF(AND(C5697=C5698,AA5697=AA5698-1),AB5697,"")</f>
        <v/>
      </c>
      <c r="AE5698" s="0" t="str">
        <f aca="false">IF(AND(C5697=C5698,AA5697=AA5698-1),AC5697,"")</f>
        <v/>
      </c>
      <c r="AF5698" s="0" t="str">
        <f aca="false">IF(AA5698=1,"",IF(AND(AB5698=1,AD5698&lt;&gt;1),1,0))</f>
        <v/>
      </c>
      <c r="AG5698" s="0" t="str">
        <f aca="false">IF(AA5698=1,"",IF(AND(AC5698=1,AE5698&lt;&gt;1),1,0))</f>
        <v/>
      </c>
      <c r="AH5698" s="60" t="str">
        <f aca="false">IF(AND(E5698&gt;0,AA5698&lt;2,NOT(AND(C5699=C5698,AA5699=AA5698+1))),INDEX(DATAS,AA5698+1),"")</f>
        <v/>
      </c>
      <c r="AI5698" s="60" t="str">
        <f aca="false">IF(AND(AC5698=1,AA5698&lt;2),IF(AND(C5699=C5698,AA5699=AA5698+1),IF(AC5699=1,"",INDEX(DATAS,AA5698+1)),INDEX(DATAS,AA5698+1)),"")</f>
        <v/>
      </c>
    </row>
    <row r="5699" customFormat="false" ht="15" hidden="false" customHeight="false" outlineLevel="0" collapsed="false">
      <c r="A5699" s="60" t="n">
        <v>46310</v>
      </c>
      <c r="B5699" s="0" t="n">
        <v>13</v>
      </c>
      <c r="C5699" s="0" t="n">
        <v>7228</v>
      </c>
      <c r="E5699" s="0" t="n">
        <v>0</v>
      </c>
      <c r="F5699" s="55" t="s">
        <v>1421</v>
      </c>
      <c r="I5699" s="55" t="s">
        <v>185</v>
      </c>
      <c r="U5699" s="0" t="n">
        <v>305</v>
      </c>
      <c r="V5699" s="0" t="n">
        <v>0</v>
      </c>
      <c r="X5699" s="55" t="n">
        <f aca="false">IF(I5699="Male",0,1)</f>
        <v>1</v>
      </c>
      <c r="Y5699" s="55" t="n">
        <f aca="false">IF(OR(I5699="DNB",I5699="Dry DNB"),1,0)</f>
        <v>0</v>
      </c>
      <c r="Z5699" s="0" t="str">
        <f aca="false">IF(ISNUMBER(W5699),A5699-W5699,"")</f>
        <v/>
      </c>
      <c r="AA5699" s="55" t="n">
        <f aca="false">MATCH(A5699,DATAS,0)</f>
        <v>2</v>
      </c>
      <c r="AB5699" s="55" t="n">
        <f aca="false">IF(AND(E5699&gt;0,OR(AND(B5699&gt;=1,B5699&lt;=6),B5699=10)),1,0)</f>
        <v>0</v>
      </c>
      <c r="AC5699" s="55" t="n">
        <f aca="false">IF(AND(E5699&gt;0,B5699=10),1,0)</f>
        <v>0</v>
      </c>
      <c r="AD5699" s="55" t="n">
        <f aca="false">IF(AND(C5698=C5699,AA5698=AA5699-1),AB5698,"")</f>
        <v>0</v>
      </c>
      <c r="AE5699" s="55" t="n">
        <f aca="false">IF(AND(C5698=C5699,AA5698=AA5699-1),AC5698,"")</f>
        <v>0</v>
      </c>
      <c r="AF5699" s="55" t="n">
        <f aca="false">IF(AA5699=1,"",IF(AND(AB5699=1,AD5699&lt;&gt;1),1,0))</f>
        <v>0</v>
      </c>
      <c r="AG5699" s="55" t="n">
        <f aca="false">IF(AA5699=1,"",IF(AND(AC5699=1,AE5699&lt;&gt;1),1,0))</f>
        <v>0</v>
      </c>
      <c r="AH5699" s="60" t="str">
        <f aca="false">IF(AND(E5699&gt;0,AA5699&lt;2,NOT(AND(C5700=C5699,AA5700=AA5699+1))),INDEX(DATAS,AA5699+1),"")</f>
        <v/>
      </c>
      <c r="AI5699" s="60" t="str">
        <f aca="false">IF(AND(AC5699=1,AA5699&lt;2),IF(AND(C5700=C5699,AA5700=AA5699+1),IF(AC5700=1,"",INDEX(DATAS,AA5699+1)),INDEX(DATAS,AA5699+1)),"")</f>
        <v/>
      </c>
    </row>
    <row r="5700" customFormat="false" ht="15" hidden="false" customHeight="false" outlineLevel="0" collapsed="false">
      <c r="A5700" s="60" t="n">
        <v>46309</v>
      </c>
      <c r="B5700" s="0" t="n">
        <v>13</v>
      </c>
      <c r="C5700" s="0" t="n">
        <v>7229</v>
      </c>
      <c r="E5700" s="0" t="n">
        <v>0</v>
      </c>
      <c r="F5700" s="55" t="s">
        <v>1422</v>
      </c>
      <c r="I5700" s="55" t="s">
        <v>185</v>
      </c>
      <c r="U5700" s="0" t="n">
        <v>303</v>
      </c>
      <c r="V5700" s="0" t="n">
        <v>0</v>
      </c>
      <c r="X5700" s="55" t="n">
        <f aca="false">IF(I5700="Male",0,1)</f>
        <v>1</v>
      </c>
      <c r="Y5700" s="55" t="n">
        <f aca="false">IF(OR(I5700="DNB",I5700="Dry DNB"),1,0)</f>
        <v>0</v>
      </c>
      <c r="Z5700" s="0" t="str">
        <f aca="false">IF(ISNUMBER(W5700),A5700-W5700,"")</f>
        <v/>
      </c>
      <c r="AA5700" s="55" t="n">
        <f aca="false">MATCH(A5700,DATAS,0)</f>
        <v>1</v>
      </c>
      <c r="AB5700" s="55" t="n">
        <f aca="false">IF(AND(E5700&gt;0,OR(AND(B5700&gt;=1,B5700&lt;=6),B5700=10)),1,0)</f>
        <v>0</v>
      </c>
      <c r="AC5700" s="55" t="n">
        <f aca="false">IF(AND(E5700&gt;0,B5700=10),1,0)</f>
        <v>0</v>
      </c>
      <c r="AD5700" s="0" t="str">
        <f aca="false">IF(AND(C5699=C5700,AA5699=AA5700-1),AB5699,"")</f>
        <v/>
      </c>
      <c r="AE5700" s="0" t="str">
        <f aca="false">IF(AND(C5699=C5700,AA5699=AA5700-1),AC5699,"")</f>
        <v/>
      </c>
      <c r="AF5700" s="0" t="str">
        <f aca="false">IF(AA5700=1,"",IF(AND(AB5700=1,AD5700&lt;&gt;1),1,0))</f>
        <v/>
      </c>
      <c r="AG5700" s="0" t="str">
        <f aca="false">IF(AA5700=1,"",IF(AND(AC5700=1,AE5700&lt;&gt;1),1,0))</f>
        <v/>
      </c>
      <c r="AH5700" s="60" t="str">
        <f aca="false">IF(AND(E5700&gt;0,AA5700&lt;2,NOT(AND(C5701=C5700,AA5701=AA5700+1))),INDEX(DATAS,AA5700+1),"")</f>
        <v/>
      </c>
      <c r="AI5700" s="60" t="str">
        <f aca="false">IF(AND(AC5700=1,AA5700&lt;2),IF(AND(C5701=C5700,AA5701=AA5700+1),IF(AC5701=1,"",INDEX(DATAS,AA5700+1)),INDEX(DATAS,AA5700+1)),"")</f>
        <v/>
      </c>
    </row>
    <row r="5701" customFormat="false" ht="15" hidden="false" customHeight="false" outlineLevel="0" collapsed="false">
      <c r="A5701" s="60" t="n">
        <v>46310</v>
      </c>
      <c r="B5701" s="0" t="n">
        <v>13</v>
      </c>
      <c r="C5701" s="0" t="n">
        <v>7229</v>
      </c>
      <c r="E5701" s="0" t="n">
        <v>0</v>
      </c>
      <c r="F5701" s="55" t="s">
        <v>1422</v>
      </c>
      <c r="I5701" s="55" t="s">
        <v>185</v>
      </c>
      <c r="U5701" s="0" t="n">
        <v>304</v>
      </c>
      <c r="V5701" s="0" t="n">
        <v>0</v>
      </c>
      <c r="X5701" s="55" t="n">
        <f aca="false">IF(I5701="Male",0,1)</f>
        <v>1</v>
      </c>
      <c r="Y5701" s="55" t="n">
        <f aca="false">IF(OR(I5701="DNB",I5701="Dry DNB"),1,0)</f>
        <v>0</v>
      </c>
      <c r="Z5701" s="0" t="str">
        <f aca="false">IF(ISNUMBER(W5701),A5701-W5701,"")</f>
        <v/>
      </c>
      <c r="AA5701" s="55" t="n">
        <f aca="false">MATCH(A5701,DATAS,0)</f>
        <v>2</v>
      </c>
      <c r="AB5701" s="55" t="n">
        <f aca="false">IF(AND(E5701&gt;0,OR(AND(B5701&gt;=1,B5701&lt;=6),B5701=10)),1,0)</f>
        <v>0</v>
      </c>
      <c r="AC5701" s="55" t="n">
        <f aca="false">IF(AND(E5701&gt;0,B5701=10),1,0)</f>
        <v>0</v>
      </c>
      <c r="AD5701" s="55" t="n">
        <f aca="false">IF(AND(C5700=C5701,AA5700=AA5701-1),AB5700,"")</f>
        <v>0</v>
      </c>
      <c r="AE5701" s="55" t="n">
        <f aca="false">IF(AND(C5700=C5701,AA5700=AA5701-1),AC5700,"")</f>
        <v>0</v>
      </c>
      <c r="AF5701" s="55" t="n">
        <f aca="false">IF(AA5701=1,"",IF(AND(AB5701=1,AD5701&lt;&gt;1),1,0))</f>
        <v>0</v>
      </c>
      <c r="AG5701" s="55" t="n">
        <f aca="false">IF(AA5701=1,"",IF(AND(AC5701=1,AE5701&lt;&gt;1),1,0))</f>
        <v>0</v>
      </c>
      <c r="AH5701" s="60" t="str">
        <f aca="false">IF(AND(E5701&gt;0,AA5701&lt;2,NOT(AND(C5702=C5701,AA5702=AA5701+1))),INDEX(DATAS,AA5701+1),"")</f>
        <v/>
      </c>
      <c r="AI5701" s="60" t="str">
        <f aca="false">IF(AND(AC5701=1,AA5701&lt;2),IF(AND(C5702=C5701,AA5702=AA5701+1),IF(AC5702=1,"",INDEX(DATAS,AA5701+1)),INDEX(DATAS,AA5701+1)),"")</f>
        <v/>
      </c>
    </row>
    <row r="5702" customFormat="false" ht="15" hidden="false" customHeight="false" outlineLevel="0" collapsed="false">
      <c r="A5702" s="60" t="n">
        <v>46309</v>
      </c>
      <c r="B5702" s="0" t="n">
        <v>13</v>
      </c>
      <c r="C5702" s="0" t="n">
        <v>7230</v>
      </c>
      <c r="E5702" s="0" t="n">
        <v>0</v>
      </c>
      <c r="F5702" s="55" t="s">
        <v>1422</v>
      </c>
      <c r="I5702" s="55" t="s">
        <v>185</v>
      </c>
      <c r="U5702" s="0" t="n">
        <v>303</v>
      </c>
      <c r="V5702" s="0" t="n">
        <v>0</v>
      </c>
      <c r="X5702" s="55" t="n">
        <f aca="false">IF(I5702="Male",0,1)</f>
        <v>1</v>
      </c>
      <c r="Y5702" s="55" t="n">
        <f aca="false">IF(OR(I5702="DNB",I5702="Dry DNB"),1,0)</f>
        <v>0</v>
      </c>
      <c r="Z5702" s="0" t="str">
        <f aca="false">IF(ISNUMBER(W5702),A5702-W5702,"")</f>
        <v/>
      </c>
      <c r="AA5702" s="55" t="n">
        <f aca="false">MATCH(A5702,DATAS,0)</f>
        <v>1</v>
      </c>
      <c r="AB5702" s="55" t="n">
        <f aca="false">IF(AND(E5702&gt;0,OR(AND(B5702&gt;=1,B5702&lt;=6),B5702=10)),1,0)</f>
        <v>0</v>
      </c>
      <c r="AC5702" s="55" t="n">
        <f aca="false">IF(AND(E5702&gt;0,B5702=10),1,0)</f>
        <v>0</v>
      </c>
      <c r="AD5702" s="0" t="str">
        <f aca="false">IF(AND(C5701=C5702,AA5701=AA5702-1),AB5701,"")</f>
        <v/>
      </c>
      <c r="AE5702" s="0" t="str">
        <f aca="false">IF(AND(C5701=C5702,AA5701=AA5702-1),AC5701,"")</f>
        <v/>
      </c>
      <c r="AF5702" s="0" t="str">
        <f aca="false">IF(AA5702=1,"",IF(AND(AB5702=1,AD5702&lt;&gt;1),1,0))</f>
        <v/>
      </c>
      <c r="AG5702" s="0" t="str">
        <f aca="false">IF(AA5702=1,"",IF(AND(AC5702=1,AE5702&lt;&gt;1),1,0))</f>
        <v/>
      </c>
      <c r="AH5702" s="60" t="str">
        <f aca="false">IF(AND(E5702&gt;0,AA5702&lt;2,NOT(AND(C5703=C5702,AA5703=AA5702+1))),INDEX(DATAS,AA5702+1),"")</f>
        <v/>
      </c>
      <c r="AI5702" s="60" t="str">
        <f aca="false">IF(AND(AC5702=1,AA5702&lt;2),IF(AND(C5703=C5702,AA5703=AA5702+1),IF(AC5703=1,"",INDEX(DATAS,AA5702+1)),INDEX(DATAS,AA5702+1)),"")</f>
        <v/>
      </c>
    </row>
    <row r="5703" customFormat="false" ht="15" hidden="false" customHeight="false" outlineLevel="0" collapsed="false">
      <c r="A5703" s="60" t="n">
        <v>46310</v>
      </c>
      <c r="B5703" s="0" t="n">
        <v>13</v>
      </c>
      <c r="C5703" s="0" t="n">
        <v>7230</v>
      </c>
      <c r="E5703" s="0" t="n">
        <v>0</v>
      </c>
      <c r="F5703" s="55" t="s">
        <v>1422</v>
      </c>
      <c r="I5703" s="55" t="s">
        <v>185</v>
      </c>
      <c r="U5703" s="0" t="n">
        <v>304</v>
      </c>
      <c r="V5703" s="0" t="n">
        <v>0</v>
      </c>
      <c r="X5703" s="55" t="n">
        <f aca="false">IF(I5703="Male",0,1)</f>
        <v>1</v>
      </c>
      <c r="Y5703" s="55" t="n">
        <f aca="false">IF(OR(I5703="DNB",I5703="Dry DNB"),1,0)</f>
        <v>0</v>
      </c>
      <c r="Z5703" s="0" t="str">
        <f aca="false">IF(ISNUMBER(W5703),A5703-W5703,"")</f>
        <v/>
      </c>
      <c r="AA5703" s="55" t="n">
        <f aca="false">MATCH(A5703,DATAS,0)</f>
        <v>2</v>
      </c>
      <c r="AB5703" s="55" t="n">
        <f aca="false">IF(AND(E5703&gt;0,OR(AND(B5703&gt;=1,B5703&lt;=6),B5703=10)),1,0)</f>
        <v>0</v>
      </c>
      <c r="AC5703" s="55" t="n">
        <f aca="false">IF(AND(E5703&gt;0,B5703=10),1,0)</f>
        <v>0</v>
      </c>
      <c r="AD5703" s="55" t="n">
        <f aca="false">IF(AND(C5702=C5703,AA5702=AA5703-1),AB5702,"")</f>
        <v>0</v>
      </c>
      <c r="AE5703" s="55" t="n">
        <f aca="false">IF(AND(C5702=C5703,AA5702=AA5703-1),AC5702,"")</f>
        <v>0</v>
      </c>
      <c r="AF5703" s="55" t="n">
        <f aca="false">IF(AA5703=1,"",IF(AND(AB5703=1,AD5703&lt;&gt;1),1,0))</f>
        <v>0</v>
      </c>
      <c r="AG5703" s="55" t="n">
        <f aca="false">IF(AA5703=1,"",IF(AND(AC5703=1,AE5703&lt;&gt;1),1,0))</f>
        <v>0</v>
      </c>
      <c r="AH5703" s="60" t="str">
        <f aca="false">IF(AND(E5703&gt;0,AA5703&lt;2,NOT(AND(C5704=C5703,AA5704=AA5703+1))),INDEX(DATAS,AA5703+1),"")</f>
        <v/>
      </c>
      <c r="AI5703" s="60" t="str">
        <f aca="false">IF(AND(AC5703=1,AA5703&lt;2),IF(AND(C5704=C5703,AA5704=AA5703+1),IF(AC5704=1,"",INDEX(DATAS,AA5703+1)),INDEX(DATAS,AA5703+1)),"")</f>
        <v/>
      </c>
    </row>
    <row r="5704" customFormat="false" ht="15" hidden="false" customHeight="false" outlineLevel="0" collapsed="false">
      <c r="A5704" s="60" t="n">
        <v>46309</v>
      </c>
      <c r="B5704" s="0" t="n">
        <v>13</v>
      </c>
      <c r="C5704" s="0" t="n">
        <v>7231</v>
      </c>
      <c r="E5704" s="0" t="n">
        <v>0</v>
      </c>
      <c r="F5704" s="55" t="s">
        <v>1422</v>
      </c>
      <c r="I5704" s="55" t="s">
        <v>185</v>
      </c>
      <c r="U5704" s="0" t="n">
        <v>303</v>
      </c>
      <c r="V5704" s="0" t="n">
        <v>0</v>
      </c>
      <c r="X5704" s="55" t="n">
        <f aca="false">IF(I5704="Male",0,1)</f>
        <v>1</v>
      </c>
      <c r="Y5704" s="55" t="n">
        <f aca="false">IF(OR(I5704="DNB",I5704="Dry DNB"),1,0)</f>
        <v>0</v>
      </c>
      <c r="Z5704" s="0" t="str">
        <f aca="false">IF(ISNUMBER(W5704),A5704-W5704,"")</f>
        <v/>
      </c>
      <c r="AA5704" s="55" t="n">
        <f aca="false">MATCH(A5704,DATAS,0)</f>
        <v>1</v>
      </c>
      <c r="AB5704" s="55" t="n">
        <f aca="false">IF(AND(E5704&gt;0,OR(AND(B5704&gt;=1,B5704&lt;=6),B5704=10)),1,0)</f>
        <v>0</v>
      </c>
      <c r="AC5704" s="55" t="n">
        <f aca="false">IF(AND(E5704&gt;0,B5704=10),1,0)</f>
        <v>0</v>
      </c>
      <c r="AD5704" s="0" t="str">
        <f aca="false">IF(AND(C5703=C5704,AA5703=AA5704-1),AB5703,"")</f>
        <v/>
      </c>
      <c r="AE5704" s="0" t="str">
        <f aca="false">IF(AND(C5703=C5704,AA5703=AA5704-1),AC5703,"")</f>
        <v/>
      </c>
      <c r="AF5704" s="0" t="str">
        <f aca="false">IF(AA5704=1,"",IF(AND(AB5704=1,AD5704&lt;&gt;1),1,0))</f>
        <v/>
      </c>
      <c r="AG5704" s="0" t="str">
        <f aca="false">IF(AA5704=1,"",IF(AND(AC5704=1,AE5704&lt;&gt;1),1,0))</f>
        <v/>
      </c>
      <c r="AH5704" s="60" t="str">
        <f aca="false">IF(AND(E5704&gt;0,AA5704&lt;2,NOT(AND(C5705=C5704,AA5705=AA5704+1))),INDEX(DATAS,AA5704+1),"")</f>
        <v/>
      </c>
      <c r="AI5704" s="60" t="str">
        <f aca="false">IF(AND(AC5704=1,AA5704&lt;2),IF(AND(C5705=C5704,AA5705=AA5704+1),IF(AC5705=1,"",INDEX(DATAS,AA5704+1)),INDEX(DATAS,AA5704+1)),"")</f>
        <v/>
      </c>
    </row>
    <row r="5705" customFormat="false" ht="15" hidden="false" customHeight="false" outlineLevel="0" collapsed="false">
      <c r="A5705" s="60" t="n">
        <v>46310</v>
      </c>
      <c r="B5705" s="0" t="n">
        <v>13</v>
      </c>
      <c r="C5705" s="0" t="n">
        <v>7231</v>
      </c>
      <c r="E5705" s="0" t="n">
        <v>0</v>
      </c>
      <c r="F5705" s="55" t="s">
        <v>1422</v>
      </c>
      <c r="I5705" s="55" t="s">
        <v>185</v>
      </c>
      <c r="U5705" s="0" t="n">
        <v>304</v>
      </c>
      <c r="V5705" s="0" t="n">
        <v>0</v>
      </c>
      <c r="X5705" s="55" t="n">
        <f aca="false">IF(I5705="Male",0,1)</f>
        <v>1</v>
      </c>
      <c r="Y5705" s="55" t="n">
        <f aca="false">IF(OR(I5705="DNB",I5705="Dry DNB"),1,0)</f>
        <v>0</v>
      </c>
      <c r="Z5705" s="0" t="str">
        <f aca="false">IF(ISNUMBER(W5705),A5705-W5705,"")</f>
        <v/>
      </c>
      <c r="AA5705" s="55" t="n">
        <f aca="false">MATCH(A5705,DATAS,0)</f>
        <v>2</v>
      </c>
      <c r="AB5705" s="55" t="n">
        <f aca="false">IF(AND(E5705&gt;0,OR(AND(B5705&gt;=1,B5705&lt;=6),B5705=10)),1,0)</f>
        <v>0</v>
      </c>
      <c r="AC5705" s="55" t="n">
        <f aca="false">IF(AND(E5705&gt;0,B5705=10),1,0)</f>
        <v>0</v>
      </c>
      <c r="AD5705" s="55" t="n">
        <f aca="false">IF(AND(C5704=C5705,AA5704=AA5705-1),AB5704,"")</f>
        <v>0</v>
      </c>
      <c r="AE5705" s="55" t="n">
        <f aca="false">IF(AND(C5704=C5705,AA5704=AA5705-1),AC5704,"")</f>
        <v>0</v>
      </c>
      <c r="AF5705" s="55" t="n">
        <f aca="false">IF(AA5705=1,"",IF(AND(AB5705=1,AD5705&lt;&gt;1),1,0))</f>
        <v>0</v>
      </c>
      <c r="AG5705" s="55" t="n">
        <f aca="false">IF(AA5705=1,"",IF(AND(AC5705=1,AE5705&lt;&gt;1),1,0))</f>
        <v>0</v>
      </c>
      <c r="AH5705" s="60" t="str">
        <f aca="false">IF(AND(E5705&gt;0,AA5705&lt;2,NOT(AND(C5706=C5705,AA5706=AA5705+1))),INDEX(DATAS,AA5705+1),"")</f>
        <v/>
      </c>
      <c r="AI5705" s="60" t="str">
        <f aca="false">IF(AND(AC5705=1,AA5705&lt;2),IF(AND(C5706=C5705,AA5706=AA5705+1),IF(AC5706=1,"",INDEX(DATAS,AA5705+1)),INDEX(DATAS,AA5705+1)),"")</f>
        <v/>
      </c>
    </row>
    <row r="5706" customFormat="false" ht="15" hidden="false" customHeight="false" outlineLevel="0" collapsed="false">
      <c r="A5706" s="60" t="n">
        <v>46309</v>
      </c>
      <c r="B5706" s="0" t="n">
        <v>13</v>
      </c>
      <c r="C5706" s="0" t="n">
        <v>7232</v>
      </c>
      <c r="E5706" s="0" t="n">
        <v>0</v>
      </c>
      <c r="F5706" s="55" t="s">
        <v>1423</v>
      </c>
      <c r="I5706" s="55" t="s">
        <v>185</v>
      </c>
      <c r="U5706" s="0" t="n">
        <v>302</v>
      </c>
      <c r="V5706" s="0" t="n">
        <v>0</v>
      </c>
      <c r="X5706" s="55" t="n">
        <f aca="false">IF(I5706="Male",0,1)</f>
        <v>1</v>
      </c>
      <c r="Y5706" s="55" t="n">
        <f aca="false">IF(OR(I5706="DNB",I5706="Dry DNB"),1,0)</f>
        <v>0</v>
      </c>
      <c r="Z5706" s="0" t="str">
        <f aca="false">IF(ISNUMBER(W5706),A5706-W5706,"")</f>
        <v/>
      </c>
      <c r="AA5706" s="55" t="n">
        <f aca="false">MATCH(A5706,DATAS,0)</f>
        <v>1</v>
      </c>
      <c r="AB5706" s="55" t="n">
        <f aca="false">IF(AND(E5706&gt;0,OR(AND(B5706&gt;=1,B5706&lt;=6),B5706=10)),1,0)</f>
        <v>0</v>
      </c>
      <c r="AC5706" s="55" t="n">
        <f aca="false">IF(AND(E5706&gt;0,B5706=10),1,0)</f>
        <v>0</v>
      </c>
      <c r="AD5706" s="0" t="str">
        <f aca="false">IF(AND(C5705=C5706,AA5705=AA5706-1),AB5705,"")</f>
        <v/>
      </c>
      <c r="AE5706" s="0" t="str">
        <f aca="false">IF(AND(C5705=C5706,AA5705=AA5706-1),AC5705,"")</f>
        <v/>
      </c>
      <c r="AF5706" s="0" t="str">
        <f aca="false">IF(AA5706=1,"",IF(AND(AB5706=1,AD5706&lt;&gt;1),1,0))</f>
        <v/>
      </c>
      <c r="AG5706" s="0" t="str">
        <f aca="false">IF(AA5706=1,"",IF(AND(AC5706=1,AE5706&lt;&gt;1),1,0))</f>
        <v/>
      </c>
      <c r="AH5706" s="60" t="str">
        <f aca="false">IF(AND(E5706&gt;0,AA5706&lt;2,NOT(AND(C5707=C5706,AA5707=AA5706+1))),INDEX(DATAS,AA5706+1),"")</f>
        <v/>
      </c>
      <c r="AI5706" s="60" t="str">
        <f aca="false">IF(AND(AC5706=1,AA5706&lt;2),IF(AND(C5707=C5706,AA5707=AA5706+1),IF(AC5707=1,"",INDEX(DATAS,AA5706+1)),INDEX(DATAS,AA5706+1)),"")</f>
        <v/>
      </c>
    </row>
    <row r="5707" customFormat="false" ht="15" hidden="false" customHeight="false" outlineLevel="0" collapsed="false">
      <c r="A5707" s="60" t="n">
        <v>46310</v>
      </c>
      <c r="B5707" s="0" t="n">
        <v>13</v>
      </c>
      <c r="C5707" s="0" t="n">
        <v>7232</v>
      </c>
      <c r="E5707" s="0" t="n">
        <v>0</v>
      </c>
      <c r="F5707" s="55" t="s">
        <v>1423</v>
      </c>
      <c r="I5707" s="55" t="s">
        <v>185</v>
      </c>
      <c r="U5707" s="0" t="n">
        <v>303</v>
      </c>
      <c r="V5707" s="0" t="n">
        <v>0</v>
      </c>
      <c r="X5707" s="55" t="n">
        <f aca="false">IF(I5707="Male",0,1)</f>
        <v>1</v>
      </c>
      <c r="Y5707" s="55" t="n">
        <f aca="false">IF(OR(I5707="DNB",I5707="Dry DNB"),1,0)</f>
        <v>0</v>
      </c>
      <c r="Z5707" s="0" t="str">
        <f aca="false">IF(ISNUMBER(W5707),A5707-W5707,"")</f>
        <v/>
      </c>
      <c r="AA5707" s="55" t="n">
        <f aca="false">MATCH(A5707,DATAS,0)</f>
        <v>2</v>
      </c>
      <c r="AB5707" s="55" t="n">
        <f aca="false">IF(AND(E5707&gt;0,OR(AND(B5707&gt;=1,B5707&lt;=6),B5707=10)),1,0)</f>
        <v>0</v>
      </c>
      <c r="AC5707" s="55" t="n">
        <f aca="false">IF(AND(E5707&gt;0,B5707=10),1,0)</f>
        <v>0</v>
      </c>
      <c r="AD5707" s="55" t="n">
        <f aca="false">IF(AND(C5706=C5707,AA5706=AA5707-1),AB5706,"")</f>
        <v>0</v>
      </c>
      <c r="AE5707" s="55" t="n">
        <f aca="false">IF(AND(C5706=C5707,AA5706=AA5707-1),AC5706,"")</f>
        <v>0</v>
      </c>
      <c r="AF5707" s="55" t="n">
        <f aca="false">IF(AA5707=1,"",IF(AND(AB5707=1,AD5707&lt;&gt;1),1,0))</f>
        <v>0</v>
      </c>
      <c r="AG5707" s="55" t="n">
        <f aca="false">IF(AA5707=1,"",IF(AND(AC5707=1,AE5707&lt;&gt;1),1,0))</f>
        <v>0</v>
      </c>
      <c r="AH5707" s="60" t="str">
        <f aca="false">IF(AND(E5707&gt;0,AA5707&lt;2,NOT(AND(C5708=C5707,AA5708=AA5707+1))),INDEX(DATAS,AA5707+1),"")</f>
        <v/>
      </c>
      <c r="AI5707" s="60" t="str">
        <f aca="false">IF(AND(AC5707=1,AA5707&lt;2),IF(AND(C5708=C5707,AA5708=AA5707+1),IF(AC5708=1,"",INDEX(DATAS,AA5707+1)),INDEX(DATAS,AA5707+1)),"")</f>
        <v/>
      </c>
    </row>
    <row r="5708" customFormat="false" ht="15" hidden="false" customHeight="false" outlineLevel="0" collapsed="false">
      <c r="A5708" s="60" t="n">
        <v>46309</v>
      </c>
      <c r="B5708" s="0" t="n">
        <v>13</v>
      </c>
      <c r="C5708" s="0" t="n">
        <v>7233</v>
      </c>
      <c r="E5708" s="0" t="n">
        <v>0</v>
      </c>
      <c r="F5708" s="55" t="s">
        <v>1423</v>
      </c>
      <c r="I5708" s="55" t="s">
        <v>185</v>
      </c>
      <c r="U5708" s="0" t="n">
        <v>302</v>
      </c>
      <c r="V5708" s="0" t="n">
        <v>0</v>
      </c>
      <c r="X5708" s="55" t="n">
        <f aca="false">IF(I5708="Male",0,1)</f>
        <v>1</v>
      </c>
      <c r="Y5708" s="55" t="n">
        <f aca="false">IF(OR(I5708="DNB",I5708="Dry DNB"),1,0)</f>
        <v>0</v>
      </c>
      <c r="Z5708" s="0" t="str">
        <f aca="false">IF(ISNUMBER(W5708),A5708-W5708,"")</f>
        <v/>
      </c>
      <c r="AA5708" s="55" t="n">
        <f aca="false">MATCH(A5708,DATAS,0)</f>
        <v>1</v>
      </c>
      <c r="AB5708" s="55" t="n">
        <f aca="false">IF(AND(E5708&gt;0,OR(AND(B5708&gt;=1,B5708&lt;=6),B5708=10)),1,0)</f>
        <v>0</v>
      </c>
      <c r="AC5708" s="55" t="n">
        <f aca="false">IF(AND(E5708&gt;0,B5708=10),1,0)</f>
        <v>0</v>
      </c>
      <c r="AD5708" s="0" t="str">
        <f aca="false">IF(AND(C5707=C5708,AA5707=AA5708-1),AB5707,"")</f>
        <v/>
      </c>
      <c r="AE5708" s="0" t="str">
        <f aca="false">IF(AND(C5707=C5708,AA5707=AA5708-1),AC5707,"")</f>
        <v/>
      </c>
      <c r="AF5708" s="0" t="str">
        <f aca="false">IF(AA5708=1,"",IF(AND(AB5708=1,AD5708&lt;&gt;1),1,0))</f>
        <v/>
      </c>
      <c r="AG5708" s="0" t="str">
        <f aca="false">IF(AA5708=1,"",IF(AND(AC5708=1,AE5708&lt;&gt;1),1,0))</f>
        <v/>
      </c>
      <c r="AH5708" s="60" t="str">
        <f aca="false">IF(AND(E5708&gt;0,AA5708&lt;2,NOT(AND(C5709=C5708,AA5709=AA5708+1))),INDEX(DATAS,AA5708+1),"")</f>
        <v/>
      </c>
      <c r="AI5708" s="60" t="str">
        <f aca="false">IF(AND(AC5708=1,AA5708&lt;2),IF(AND(C5709=C5708,AA5709=AA5708+1),IF(AC5709=1,"",INDEX(DATAS,AA5708+1)),INDEX(DATAS,AA5708+1)),"")</f>
        <v/>
      </c>
    </row>
    <row r="5709" customFormat="false" ht="15" hidden="false" customHeight="false" outlineLevel="0" collapsed="false">
      <c r="A5709" s="60" t="n">
        <v>46310</v>
      </c>
      <c r="B5709" s="0" t="n">
        <v>13</v>
      </c>
      <c r="C5709" s="0" t="n">
        <v>7233</v>
      </c>
      <c r="E5709" s="0" t="n">
        <v>0</v>
      </c>
      <c r="F5709" s="55" t="s">
        <v>1423</v>
      </c>
      <c r="I5709" s="55" t="s">
        <v>185</v>
      </c>
      <c r="U5709" s="0" t="n">
        <v>303</v>
      </c>
      <c r="V5709" s="0" t="n">
        <v>0</v>
      </c>
      <c r="X5709" s="55" t="n">
        <f aca="false">IF(I5709="Male",0,1)</f>
        <v>1</v>
      </c>
      <c r="Y5709" s="55" t="n">
        <f aca="false">IF(OR(I5709="DNB",I5709="Dry DNB"),1,0)</f>
        <v>0</v>
      </c>
      <c r="Z5709" s="0" t="str">
        <f aca="false">IF(ISNUMBER(W5709),A5709-W5709,"")</f>
        <v/>
      </c>
      <c r="AA5709" s="55" t="n">
        <f aca="false">MATCH(A5709,DATAS,0)</f>
        <v>2</v>
      </c>
      <c r="AB5709" s="55" t="n">
        <f aca="false">IF(AND(E5709&gt;0,OR(AND(B5709&gt;=1,B5709&lt;=6),B5709=10)),1,0)</f>
        <v>0</v>
      </c>
      <c r="AC5709" s="55" t="n">
        <f aca="false">IF(AND(E5709&gt;0,B5709=10),1,0)</f>
        <v>0</v>
      </c>
      <c r="AD5709" s="55" t="n">
        <f aca="false">IF(AND(C5708=C5709,AA5708=AA5709-1),AB5708,"")</f>
        <v>0</v>
      </c>
      <c r="AE5709" s="55" t="n">
        <f aca="false">IF(AND(C5708=C5709,AA5708=AA5709-1),AC5708,"")</f>
        <v>0</v>
      </c>
      <c r="AF5709" s="55" t="n">
        <f aca="false">IF(AA5709=1,"",IF(AND(AB5709=1,AD5709&lt;&gt;1),1,0))</f>
        <v>0</v>
      </c>
      <c r="AG5709" s="55" t="n">
        <f aca="false">IF(AA5709=1,"",IF(AND(AC5709=1,AE5709&lt;&gt;1),1,0))</f>
        <v>0</v>
      </c>
      <c r="AH5709" s="60" t="str">
        <f aca="false">IF(AND(E5709&gt;0,AA5709&lt;2,NOT(AND(C5710=C5709,AA5710=AA5709+1))),INDEX(DATAS,AA5709+1),"")</f>
        <v/>
      </c>
      <c r="AI5709" s="60" t="str">
        <f aca="false">IF(AND(AC5709=1,AA5709&lt;2),IF(AND(C5710=C5709,AA5710=AA5709+1),IF(AC5710=1,"",INDEX(DATAS,AA5709+1)),INDEX(DATAS,AA5709+1)),"")</f>
        <v/>
      </c>
    </row>
    <row r="5710" customFormat="false" ht="15" hidden="false" customHeight="false" outlineLevel="0" collapsed="false">
      <c r="A5710" s="60" t="n">
        <v>46309</v>
      </c>
      <c r="B5710" s="0" t="n">
        <v>13</v>
      </c>
      <c r="C5710" s="0" t="n">
        <v>7234</v>
      </c>
      <c r="E5710" s="0" t="n">
        <v>0</v>
      </c>
      <c r="F5710" s="55" t="s">
        <v>1423</v>
      </c>
      <c r="I5710" s="55" t="s">
        <v>185</v>
      </c>
      <c r="U5710" s="0" t="n">
        <v>302</v>
      </c>
      <c r="V5710" s="0" t="n">
        <v>0</v>
      </c>
      <c r="X5710" s="55" t="n">
        <f aca="false">IF(I5710="Male",0,1)</f>
        <v>1</v>
      </c>
      <c r="Y5710" s="55" t="n">
        <f aca="false">IF(OR(I5710="DNB",I5710="Dry DNB"),1,0)</f>
        <v>0</v>
      </c>
      <c r="Z5710" s="0" t="str">
        <f aca="false">IF(ISNUMBER(W5710),A5710-W5710,"")</f>
        <v/>
      </c>
      <c r="AA5710" s="55" t="n">
        <f aca="false">MATCH(A5710,DATAS,0)</f>
        <v>1</v>
      </c>
      <c r="AB5710" s="55" t="n">
        <f aca="false">IF(AND(E5710&gt;0,OR(AND(B5710&gt;=1,B5710&lt;=6),B5710=10)),1,0)</f>
        <v>0</v>
      </c>
      <c r="AC5710" s="55" t="n">
        <f aca="false">IF(AND(E5710&gt;0,B5710=10),1,0)</f>
        <v>0</v>
      </c>
      <c r="AD5710" s="0" t="str">
        <f aca="false">IF(AND(C5709=C5710,AA5709=AA5710-1),AB5709,"")</f>
        <v/>
      </c>
      <c r="AE5710" s="0" t="str">
        <f aca="false">IF(AND(C5709=C5710,AA5709=AA5710-1),AC5709,"")</f>
        <v/>
      </c>
      <c r="AF5710" s="0" t="str">
        <f aca="false">IF(AA5710=1,"",IF(AND(AB5710=1,AD5710&lt;&gt;1),1,0))</f>
        <v/>
      </c>
      <c r="AG5710" s="0" t="str">
        <f aca="false">IF(AA5710=1,"",IF(AND(AC5710=1,AE5710&lt;&gt;1),1,0))</f>
        <v/>
      </c>
      <c r="AH5710" s="60" t="str">
        <f aca="false">IF(AND(E5710&gt;0,AA5710&lt;2,NOT(AND(C5711=C5710,AA5711=AA5710+1))),INDEX(DATAS,AA5710+1),"")</f>
        <v/>
      </c>
      <c r="AI5710" s="60" t="str">
        <f aca="false">IF(AND(AC5710=1,AA5710&lt;2),IF(AND(C5711=C5710,AA5711=AA5710+1),IF(AC5711=1,"",INDEX(DATAS,AA5710+1)),INDEX(DATAS,AA5710+1)),"")</f>
        <v/>
      </c>
    </row>
    <row r="5711" customFormat="false" ht="15" hidden="false" customHeight="false" outlineLevel="0" collapsed="false">
      <c r="A5711" s="60" t="n">
        <v>46310</v>
      </c>
      <c r="B5711" s="0" t="n">
        <v>13</v>
      </c>
      <c r="C5711" s="0" t="n">
        <v>7234</v>
      </c>
      <c r="E5711" s="0" t="n">
        <v>0</v>
      </c>
      <c r="F5711" s="55" t="s">
        <v>1423</v>
      </c>
      <c r="I5711" s="55" t="s">
        <v>185</v>
      </c>
      <c r="U5711" s="0" t="n">
        <v>303</v>
      </c>
      <c r="V5711" s="0" t="n">
        <v>0</v>
      </c>
      <c r="X5711" s="55" t="n">
        <f aca="false">IF(I5711="Male",0,1)</f>
        <v>1</v>
      </c>
      <c r="Y5711" s="55" t="n">
        <f aca="false">IF(OR(I5711="DNB",I5711="Dry DNB"),1,0)</f>
        <v>0</v>
      </c>
      <c r="Z5711" s="0" t="str">
        <f aca="false">IF(ISNUMBER(W5711),A5711-W5711,"")</f>
        <v/>
      </c>
      <c r="AA5711" s="55" t="n">
        <f aca="false">MATCH(A5711,DATAS,0)</f>
        <v>2</v>
      </c>
      <c r="AB5711" s="55" t="n">
        <f aca="false">IF(AND(E5711&gt;0,OR(AND(B5711&gt;=1,B5711&lt;=6),B5711=10)),1,0)</f>
        <v>0</v>
      </c>
      <c r="AC5711" s="55" t="n">
        <f aca="false">IF(AND(E5711&gt;0,B5711=10),1,0)</f>
        <v>0</v>
      </c>
      <c r="AD5711" s="55" t="n">
        <f aca="false">IF(AND(C5710=C5711,AA5710=AA5711-1),AB5710,"")</f>
        <v>0</v>
      </c>
      <c r="AE5711" s="55" t="n">
        <f aca="false">IF(AND(C5710=C5711,AA5710=AA5711-1),AC5710,"")</f>
        <v>0</v>
      </c>
      <c r="AF5711" s="55" t="n">
        <f aca="false">IF(AA5711=1,"",IF(AND(AB5711=1,AD5711&lt;&gt;1),1,0))</f>
        <v>0</v>
      </c>
      <c r="AG5711" s="55" t="n">
        <f aca="false">IF(AA5711=1,"",IF(AND(AC5711=1,AE5711&lt;&gt;1),1,0))</f>
        <v>0</v>
      </c>
      <c r="AH5711" s="60" t="str">
        <f aca="false">IF(AND(E5711&gt;0,AA5711&lt;2,NOT(AND(C5712=C5711,AA5712=AA5711+1))),INDEX(DATAS,AA5711+1),"")</f>
        <v/>
      </c>
      <c r="AI5711" s="60" t="str">
        <f aca="false">IF(AND(AC5711=1,AA5711&lt;2),IF(AND(C5712=C5711,AA5712=AA5711+1),IF(AC5712=1,"",INDEX(DATAS,AA5711+1)),INDEX(DATAS,AA5711+1)),"")</f>
        <v/>
      </c>
    </row>
    <row r="5712" customFormat="false" ht="15" hidden="false" customHeight="false" outlineLevel="0" collapsed="false">
      <c r="A5712" s="60" t="n">
        <v>46309</v>
      </c>
      <c r="B5712" s="0" t="n">
        <v>13</v>
      </c>
      <c r="C5712" s="0" t="n">
        <v>7235</v>
      </c>
      <c r="E5712" s="0" t="n">
        <v>0</v>
      </c>
      <c r="F5712" s="55" t="s">
        <v>1423</v>
      </c>
      <c r="I5712" s="55" t="s">
        <v>185</v>
      </c>
      <c r="U5712" s="0" t="n">
        <v>302</v>
      </c>
      <c r="V5712" s="0" t="n">
        <v>0</v>
      </c>
      <c r="X5712" s="55" t="n">
        <f aca="false">IF(I5712="Male",0,1)</f>
        <v>1</v>
      </c>
      <c r="Y5712" s="55" t="n">
        <f aca="false">IF(OR(I5712="DNB",I5712="Dry DNB"),1,0)</f>
        <v>0</v>
      </c>
      <c r="Z5712" s="0" t="str">
        <f aca="false">IF(ISNUMBER(W5712),A5712-W5712,"")</f>
        <v/>
      </c>
      <c r="AA5712" s="55" t="n">
        <f aca="false">MATCH(A5712,DATAS,0)</f>
        <v>1</v>
      </c>
      <c r="AB5712" s="55" t="n">
        <f aca="false">IF(AND(E5712&gt;0,OR(AND(B5712&gt;=1,B5712&lt;=6),B5712=10)),1,0)</f>
        <v>0</v>
      </c>
      <c r="AC5712" s="55" t="n">
        <f aca="false">IF(AND(E5712&gt;0,B5712=10),1,0)</f>
        <v>0</v>
      </c>
      <c r="AD5712" s="0" t="str">
        <f aca="false">IF(AND(C5711=C5712,AA5711=AA5712-1),AB5711,"")</f>
        <v/>
      </c>
      <c r="AE5712" s="0" t="str">
        <f aca="false">IF(AND(C5711=C5712,AA5711=AA5712-1),AC5711,"")</f>
        <v/>
      </c>
      <c r="AF5712" s="0" t="str">
        <f aca="false">IF(AA5712=1,"",IF(AND(AB5712=1,AD5712&lt;&gt;1),1,0))</f>
        <v/>
      </c>
      <c r="AG5712" s="0" t="str">
        <f aca="false">IF(AA5712=1,"",IF(AND(AC5712=1,AE5712&lt;&gt;1),1,0))</f>
        <v/>
      </c>
      <c r="AH5712" s="60" t="str">
        <f aca="false">IF(AND(E5712&gt;0,AA5712&lt;2,NOT(AND(C5713=C5712,AA5713=AA5712+1))),INDEX(DATAS,AA5712+1),"")</f>
        <v/>
      </c>
      <c r="AI5712" s="60" t="str">
        <f aca="false">IF(AND(AC5712=1,AA5712&lt;2),IF(AND(C5713=C5712,AA5713=AA5712+1),IF(AC5713=1,"",INDEX(DATAS,AA5712+1)),INDEX(DATAS,AA5712+1)),"")</f>
        <v/>
      </c>
    </row>
    <row r="5713" customFormat="false" ht="15" hidden="false" customHeight="false" outlineLevel="0" collapsed="false">
      <c r="A5713" s="60" t="n">
        <v>46310</v>
      </c>
      <c r="B5713" s="0" t="n">
        <v>13</v>
      </c>
      <c r="C5713" s="0" t="n">
        <v>7235</v>
      </c>
      <c r="E5713" s="0" t="n">
        <v>0</v>
      </c>
      <c r="F5713" s="55" t="s">
        <v>1423</v>
      </c>
      <c r="I5713" s="55" t="s">
        <v>185</v>
      </c>
      <c r="U5713" s="0" t="n">
        <v>303</v>
      </c>
      <c r="V5713" s="0" t="n">
        <v>0</v>
      </c>
      <c r="X5713" s="55" t="n">
        <f aca="false">IF(I5713="Male",0,1)</f>
        <v>1</v>
      </c>
      <c r="Y5713" s="55" t="n">
        <f aca="false">IF(OR(I5713="DNB",I5713="Dry DNB"),1,0)</f>
        <v>0</v>
      </c>
      <c r="Z5713" s="0" t="str">
        <f aca="false">IF(ISNUMBER(W5713),A5713-W5713,"")</f>
        <v/>
      </c>
      <c r="AA5713" s="55" t="n">
        <f aca="false">MATCH(A5713,DATAS,0)</f>
        <v>2</v>
      </c>
      <c r="AB5713" s="55" t="n">
        <f aca="false">IF(AND(E5713&gt;0,OR(AND(B5713&gt;=1,B5713&lt;=6),B5713=10)),1,0)</f>
        <v>0</v>
      </c>
      <c r="AC5713" s="55" t="n">
        <f aca="false">IF(AND(E5713&gt;0,B5713=10),1,0)</f>
        <v>0</v>
      </c>
      <c r="AD5713" s="55" t="n">
        <f aca="false">IF(AND(C5712=C5713,AA5712=AA5713-1),AB5712,"")</f>
        <v>0</v>
      </c>
      <c r="AE5713" s="55" t="n">
        <f aca="false">IF(AND(C5712=C5713,AA5712=AA5713-1),AC5712,"")</f>
        <v>0</v>
      </c>
      <c r="AF5713" s="55" t="n">
        <f aca="false">IF(AA5713=1,"",IF(AND(AB5713=1,AD5713&lt;&gt;1),1,0))</f>
        <v>0</v>
      </c>
      <c r="AG5713" s="55" t="n">
        <f aca="false">IF(AA5713=1,"",IF(AND(AC5713=1,AE5713&lt;&gt;1),1,0))</f>
        <v>0</v>
      </c>
      <c r="AH5713" s="60" t="str">
        <f aca="false">IF(AND(E5713&gt;0,AA5713&lt;2,NOT(AND(C5714=C5713,AA5714=AA5713+1))),INDEX(DATAS,AA5713+1),"")</f>
        <v/>
      </c>
      <c r="AI5713" s="60" t="str">
        <f aca="false">IF(AND(AC5713=1,AA5713&lt;2),IF(AND(C5714=C5713,AA5714=AA5713+1),IF(AC5714=1,"",INDEX(DATAS,AA5713+1)),INDEX(DATAS,AA5713+1)),"")</f>
        <v/>
      </c>
    </row>
    <row r="5714" customFormat="false" ht="15" hidden="false" customHeight="false" outlineLevel="0" collapsed="false">
      <c r="A5714" s="60" t="n">
        <v>46309</v>
      </c>
      <c r="B5714" s="0" t="n">
        <v>13</v>
      </c>
      <c r="C5714" s="0" t="n">
        <v>7237</v>
      </c>
      <c r="E5714" s="0" t="n">
        <v>0</v>
      </c>
      <c r="F5714" s="55" t="s">
        <v>1424</v>
      </c>
      <c r="I5714" s="55" t="s">
        <v>185</v>
      </c>
      <c r="U5714" s="0" t="n">
        <v>300</v>
      </c>
      <c r="V5714" s="0" t="n">
        <v>0</v>
      </c>
      <c r="X5714" s="55" t="n">
        <f aca="false">IF(I5714="Male",0,1)</f>
        <v>1</v>
      </c>
      <c r="Y5714" s="55" t="n">
        <f aca="false">IF(OR(I5714="DNB",I5714="Dry DNB"),1,0)</f>
        <v>0</v>
      </c>
      <c r="Z5714" s="0" t="str">
        <f aca="false">IF(ISNUMBER(W5714),A5714-W5714,"")</f>
        <v/>
      </c>
      <c r="AA5714" s="55" t="n">
        <f aca="false">MATCH(A5714,DATAS,0)</f>
        <v>1</v>
      </c>
      <c r="AB5714" s="55" t="n">
        <f aca="false">IF(AND(E5714&gt;0,OR(AND(B5714&gt;=1,B5714&lt;=6),B5714=10)),1,0)</f>
        <v>0</v>
      </c>
      <c r="AC5714" s="55" t="n">
        <f aca="false">IF(AND(E5714&gt;0,B5714=10),1,0)</f>
        <v>0</v>
      </c>
      <c r="AD5714" s="0" t="str">
        <f aca="false">IF(AND(C5713=C5714,AA5713=AA5714-1),AB5713,"")</f>
        <v/>
      </c>
      <c r="AE5714" s="0" t="str">
        <f aca="false">IF(AND(C5713=C5714,AA5713=AA5714-1),AC5713,"")</f>
        <v/>
      </c>
      <c r="AF5714" s="0" t="str">
        <f aca="false">IF(AA5714=1,"",IF(AND(AB5714=1,AD5714&lt;&gt;1),1,0))</f>
        <v/>
      </c>
      <c r="AG5714" s="0" t="str">
        <f aca="false">IF(AA5714=1,"",IF(AND(AC5714=1,AE5714&lt;&gt;1),1,0))</f>
        <v/>
      </c>
      <c r="AH5714" s="60" t="str">
        <f aca="false">IF(AND(E5714&gt;0,AA5714&lt;2,NOT(AND(C5715=C5714,AA5715=AA5714+1))),INDEX(DATAS,AA5714+1),"")</f>
        <v/>
      </c>
      <c r="AI5714" s="60" t="str">
        <f aca="false">IF(AND(AC5714=1,AA5714&lt;2),IF(AND(C5715=C5714,AA5715=AA5714+1),IF(AC5715=1,"",INDEX(DATAS,AA5714+1)),INDEX(DATAS,AA5714+1)),"")</f>
        <v/>
      </c>
    </row>
    <row r="5715" customFormat="false" ht="15" hidden="false" customHeight="false" outlineLevel="0" collapsed="false">
      <c r="A5715" s="60" t="n">
        <v>46310</v>
      </c>
      <c r="B5715" s="0" t="n">
        <v>13</v>
      </c>
      <c r="C5715" s="0" t="n">
        <v>7237</v>
      </c>
      <c r="E5715" s="0" t="n">
        <v>0</v>
      </c>
      <c r="F5715" s="55" t="s">
        <v>1424</v>
      </c>
      <c r="I5715" s="55" t="s">
        <v>185</v>
      </c>
      <c r="U5715" s="0" t="n">
        <v>301</v>
      </c>
      <c r="V5715" s="0" t="n">
        <v>0</v>
      </c>
      <c r="X5715" s="55" t="n">
        <f aca="false">IF(I5715="Male",0,1)</f>
        <v>1</v>
      </c>
      <c r="Y5715" s="55" t="n">
        <f aca="false">IF(OR(I5715="DNB",I5715="Dry DNB"),1,0)</f>
        <v>0</v>
      </c>
      <c r="Z5715" s="0" t="str">
        <f aca="false">IF(ISNUMBER(W5715),A5715-W5715,"")</f>
        <v/>
      </c>
      <c r="AA5715" s="55" t="n">
        <f aca="false">MATCH(A5715,DATAS,0)</f>
        <v>2</v>
      </c>
      <c r="AB5715" s="55" t="n">
        <f aca="false">IF(AND(E5715&gt;0,OR(AND(B5715&gt;=1,B5715&lt;=6),B5715=10)),1,0)</f>
        <v>0</v>
      </c>
      <c r="AC5715" s="55" t="n">
        <f aca="false">IF(AND(E5715&gt;0,B5715=10),1,0)</f>
        <v>0</v>
      </c>
      <c r="AD5715" s="55" t="n">
        <f aca="false">IF(AND(C5714=C5715,AA5714=AA5715-1),AB5714,"")</f>
        <v>0</v>
      </c>
      <c r="AE5715" s="55" t="n">
        <f aca="false">IF(AND(C5714=C5715,AA5714=AA5715-1),AC5714,"")</f>
        <v>0</v>
      </c>
      <c r="AF5715" s="55" t="n">
        <f aca="false">IF(AA5715=1,"",IF(AND(AB5715=1,AD5715&lt;&gt;1),1,0))</f>
        <v>0</v>
      </c>
      <c r="AG5715" s="55" t="n">
        <f aca="false">IF(AA5715=1,"",IF(AND(AC5715=1,AE5715&lt;&gt;1),1,0))</f>
        <v>0</v>
      </c>
      <c r="AH5715" s="60" t="str">
        <f aca="false">IF(AND(E5715&gt;0,AA5715&lt;2,NOT(AND(C5716=C5715,AA5716=AA5715+1))),INDEX(DATAS,AA5715+1),"")</f>
        <v/>
      </c>
      <c r="AI5715" s="60" t="str">
        <f aca="false">IF(AND(AC5715=1,AA5715&lt;2),IF(AND(C5716=C5715,AA5716=AA5715+1),IF(AC5716=1,"",INDEX(DATAS,AA5715+1)),INDEX(DATAS,AA5715+1)),"")</f>
        <v/>
      </c>
    </row>
    <row r="5716" customFormat="false" ht="15" hidden="false" customHeight="false" outlineLevel="0" collapsed="false">
      <c r="A5716" s="60" t="n">
        <v>46309</v>
      </c>
      <c r="B5716" s="0" t="n">
        <v>13</v>
      </c>
      <c r="C5716" s="0" t="n">
        <v>7239</v>
      </c>
      <c r="E5716" s="0" t="n">
        <v>0</v>
      </c>
      <c r="F5716" s="55" t="s">
        <v>1424</v>
      </c>
      <c r="I5716" s="55" t="s">
        <v>185</v>
      </c>
      <c r="U5716" s="0" t="n">
        <v>300</v>
      </c>
      <c r="V5716" s="0" t="n">
        <v>0</v>
      </c>
      <c r="X5716" s="55" t="n">
        <f aca="false">IF(I5716="Male",0,1)</f>
        <v>1</v>
      </c>
      <c r="Y5716" s="55" t="n">
        <f aca="false">IF(OR(I5716="DNB",I5716="Dry DNB"),1,0)</f>
        <v>0</v>
      </c>
      <c r="Z5716" s="0" t="str">
        <f aca="false">IF(ISNUMBER(W5716),A5716-W5716,"")</f>
        <v/>
      </c>
      <c r="AA5716" s="55" t="n">
        <f aca="false">MATCH(A5716,DATAS,0)</f>
        <v>1</v>
      </c>
      <c r="AB5716" s="55" t="n">
        <f aca="false">IF(AND(E5716&gt;0,OR(AND(B5716&gt;=1,B5716&lt;=6),B5716=10)),1,0)</f>
        <v>0</v>
      </c>
      <c r="AC5716" s="55" t="n">
        <f aca="false">IF(AND(E5716&gt;0,B5716=10),1,0)</f>
        <v>0</v>
      </c>
      <c r="AD5716" s="0" t="str">
        <f aca="false">IF(AND(C5715=C5716,AA5715=AA5716-1),AB5715,"")</f>
        <v/>
      </c>
      <c r="AE5716" s="0" t="str">
        <f aca="false">IF(AND(C5715=C5716,AA5715=AA5716-1),AC5715,"")</f>
        <v/>
      </c>
      <c r="AF5716" s="0" t="str">
        <f aca="false">IF(AA5716=1,"",IF(AND(AB5716=1,AD5716&lt;&gt;1),1,0))</f>
        <v/>
      </c>
      <c r="AG5716" s="0" t="str">
        <f aca="false">IF(AA5716=1,"",IF(AND(AC5716=1,AE5716&lt;&gt;1),1,0))</f>
        <v/>
      </c>
      <c r="AH5716" s="60" t="str">
        <f aca="false">IF(AND(E5716&gt;0,AA5716&lt;2,NOT(AND(C5717=C5716,AA5717=AA5716+1))),INDEX(DATAS,AA5716+1),"")</f>
        <v/>
      </c>
      <c r="AI5716" s="60" t="str">
        <f aca="false">IF(AND(AC5716=1,AA5716&lt;2),IF(AND(C5717=C5716,AA5717=AA5716+1),IF(AC5717=1,"",INDEX(DATAS,AA5716+1)),INDEX(DATAS,AA5716+1)),"")</f>
        <v/>
      </c>
    </row>
    <row r="5717" customFormat="false" ht="15" hidden="false" customHeight="false" outlineLevel="0" collapsed="false">
      <c r="A5717" s="60" t="n">
        <v>46310</v>
      </c>
      <c r="B5717" s="0" t="n">
        <v>13</v>
      </c>
      <c r="C5717" s="0" t="n">
        <v>7239</v>
      </c>
      <c r="E5717" s="0" t="n">
        <v>0</v>
      </c>
      <c r="F5717" s="55" t="s">
        <v>1424</v>
      </c>
      <c r="I5717" s="55" t="s">
        <v>185</v>
      </c>
      <c r="U5717" s="0" t="n">
        <v>301</v>
      </c>
      <c r="V5717" s="0" t="n">
        <v>0</v>
      </c>
      <c r="X5717" s="55" t="n">
        <f aca="false">IF(I5717="Male",0,1)</f>
        <v>1</v>
      </c>
      <c r="Y5717" s="55" t="n">
        <f aca="false">IF(OR(I5717="DNB",I5717="Dry DNB"),1,0)</f>
        <v>0</v>
      </c>
      <c r="Z5717" s="0" t="str">
        <f aca="false">IF(ISNUMBER(W5717),A5717-W5717,"")</f>
        <v/>
      </c>
      <c r="AA5717" s="55" t="n">
        <f aca="false">MATCH(A5717,DATAS,0)</f>
        <v>2</v>
      </c>
      <c r="AB5717" s="55" t="n">
        <f aca="false">IF(AND(E5717&gt;0,OR(AND(B5717&gt;=1,B5717&lt;=6),B5717=10)),1,0)</f>
        <v>0</v>
      </c>
      <c r="AC5717" s="55" t="n">
        <f aca="false">IF(AND(E5717&gt;0,B5717=10),1,0)</f>
        <v>0</v>
      </c>
      <c r="AD5717" s="55" t="n">
        <f aca="false">IF(AND(C5716=C5717,AA5716=AA5717-1),AB5716,"")</f>
        <v>0</v>
      </c>
      <c r="AE5717" s="55" t="n">
        <f aca="false">IF(AND(C5716=C5717,AA5716=AA5717-1),AC5716,"")</f>
        <v>0</v>
      </c>
      <c r="AF5717" s="55" t="n">
        <f aca="false">IF(AA5717=1,"",IF(AND(AB5717=1,AD5717&lt;&gt;1),1,0))</f>
        <v>0</v>
      </c>
      <c r="AG5717" s="55" t="n">
        <f aca="false">IF(AA5717=1,"",IF(AND(AC5717=1,AE5717&lt;&gt;1),1,0))</f>
        <v>0</v>
      </c>
      <c r="AH5717" s="60" t="str">
        <f aca="false">IF(AND(E5717&gt;0,AA5717&lt;2,NOT(AND(C5718=C5717,AA5718=AA5717+1))),INDEX(DATAS,AA5717+1),"")</f>
        <v/>
      </c>
      <c r="AI5717" s="60" t="str">
        <f aca="false">IF(AND(AC5717=1,AA5717&lt;2),IF(AND(C5718=C5717,AA5718=AA5717+1),IF(AC5718=1,"",INDEX(DATAS,AA5717+1)),INDEX(DATAS,AA5717+1)),"")</f>
        <v/>
      </c>
    </row>
    <row r="5718" customFormat="false" ht="15" hidden="false" customHeight="false" outlineLevel="0" collapsed="false">
      <c r="A5718" s="60" t="n">
        <v>46309</v>
      </c>
      <c r="B5718" s="0" t="n">
        <v>13</v>
      </c>
      <c r="C5718" s="0" t="n">
        <v>7240</v>
      </c>
      <c r="E5718" s="0" t="n">
        <v>0</v>
      </c>
      <c r="F5718" s="55" t="s">
        <v>1425</v>
      </c>
      <c r="I5718" s="55" t="s">
        <v>185</v>
      </c>
      <c r="U5718" s="0" t="n">
        <v>299</v>
      </c>
      <c r="V5718" s="0" t="n">
        <v>0</v>
      </c>
      <c r="X5718" s="55" t="n">
        <f aca="false">IF(I5718="Male",0,1)</f>
        <v>1</v>
      </c>
      <c r="Y5718" s="55" t="n">
        <f aca="false">IF(OR(I5718="DNB",I5718="Dry DNB"),1,0)</f>
        <v>0</v>
      </c>
      <c r="Z5718" s="0" t="str">
        <f aca="false">IF(ISNUMBER(W5718),A5718-W5718,"")</f>
        <v/>
      </c>
      <c r="AA5718" s="55" t="n">
        <f aca="false">MATCH(A5718,DATAS,0)</f>
        <v>1</v>
      </c>
      <c r="AB5718" s="55" t="n">
        <f aca="false">IF(AND(E5718&gt;0,OR(AND(B5718&gt;=1,B5718&lt;=6),B5718=10)),1,0)</f>
        <v>0</v>
      </c>
      <c r="AC5718" s="55" t="n">
        <f aca="false">IF(AND(E5718&gt;0,B5718=10),1,0)</f>
        <v>0</v>
      </c>
      <c r="AD5718" s="0" t="str">
        <f aca="false">IF(AND(C5717=C5718,AA5717=AA5718-1),AB5717,"")</f>
        <v/>
      </c>
      <c r="AE5718" s="0" t="str">
        <f aca="false">IF(AND(C5717=C5718,AA5717=AA5718-1),AC5717,"")</f>
        <v/>
      </c>
      <c r="AF5718" s="0" t="str">
        <f aca="false">IF(AA5718=1,"",IF(AND(AB5718=1,AD5718&lt;&gt;1),1,0))</f>
        <v/>
      </c>
      <c r="AG5718" s="0" t="str">
        <f aca="false">IF(AA5718=1,"",IF(AND(AC5718=1,AE5718&lt;&gt;1),1,0))</f>
        <v/>
      </c>
      <c r="AH5718" s="60" t="str">
        <f aca="false">IF(AND(E5718&gt;0,AA5718&lt;2,NOT(AND(C5719=C5718,AA5719=AA5718+1))),INDEX(DATAS,AA5718+1),"")</f>
        <v/>
      </c>
      <c r="AI5718" s="60" t="str">
        <f aca="false">IF(AND(AC5718=1,AA5718&lt;2),IF(AND(C5719=C5718,AA5719=AA5718+1),IF(AC5719=1,"",INDEX(DATAS,AA5718+1)),INDEX(DATAS,AA5718+1)),"")</f>
        <v/>
      </c>
    </row>
    <row r="5719" customFormat="false" ht="15" hidden="false" customHeight="false" outlineLevel="0" collapsed="false">
      <c r="A5719" s="60" t="n">
        <v>46310</v>
      </c>
      <c r="B5719" s="0" t="n">
        <v>13</v>
      </c>
      <c r="C5719" s="0" t="n">
        <v>7240</v>
      </c>
      <c r="E5719" s="0" t="n">
        <v>0</v>
      </c>
      <c r="F5719" s="55" t="s">
        <v>1425</v>
      </c>
      <c r="I5719" s="55" t="s">
        <v>185</v>
      </c>
      <c r="U5719" s="0" t="n">
        <v>300</v>
      </c>
      <c r="V5719" s="0" t="n">
        <v>0</v>
      </c>
      <c r="X5719" s="55" t="n">
        <f aca="false">IF(I5719="Male",0,1)</f>
        <v>1</v>
      </c>
      <c r="Y5719" s="55" t="n">
        <f aca="false">IF(OR(I5719="DNB",I5719="Dry DNB"),1,0)</f>
        <v>0</v>
      </c>
      <c r="Z5719" s="0" t="str">
        <f aca="false">IF(ISNUMBER(W5719),A5719-W5719,"")</f>
        <v/>
      </c>
      <c r="AA5719" s="55" t="n">
        <f aca="false">MATCH(A5719,DATAS,0)</f>
        <v>2</v>
      </c>
      <c r="AB5719" s="55" t="n">
        <f aca="false">IF(AND(E5719&gt;0,OR(AND(B5719&gt;=1,B5719&lt;=6),B5719=10)),1,0)</f>
        <v>0</v>
      </c>
      <c r="AC5719" s="55" t="n">
        <f aca="false">IF(AND(E5719&gt;0,B5719=10),1,0)</f>
        <v>0</v>
      </c>
      <c r="AD5719" s="55" t="n">
        <f aca="false">IF(AND(C5718=C5719,AA5718=AA5719-1),AB5718,"")</f>
        <v>0</v>
      </c>
      <c r="AE5719" s="55" t="n">
        <f aca="false">IF(AND(C5718=C5719,AA5718=AA5719-1),AC5718,"")</f>
        <v>0</v>
      </c>
      <c r="AF5719" s="55" t="n">
        <f aca="false">IF(AA5719=1,"",IF(AND(AB5719=1,AD5719&lt;&gt;1),1,0))</f>
        <v>0</v>
      </c>
      <c r="AG5719" s="55" t="n">
        <f aca="false">IF(AA5719=1,"",IF(AND(AC5719=1,AE5719&lt;&gt;1),1,0))</f>
        <v>0</v>
      </c>
      <c r="AH5719" s="60" t="str">
        <f aca="false">IF(AND(E5719&gt;0,AA5719&lt;2,NOT(AND(C5720=C5719,AA5720=AA5719+1))),INDEX(DATAS,AA5719+1),"")</f>
        <v/>
      </c>
      <c r="AI5719" s="60" t="str">
        <f aca="false">IF(AND(AC5719=1,AA5719&lt;2),IF(AND(C5720=C5719,AA5720=AA5719+1),IF(AC5720=1,"",INDEX(DATAS,AA5719+1)),INDEX(DATAS,AA5719+1)),"")</f>
        <v/>
      </c>
    </row>
    <row r="5720" customFormat="false" ht="15" hidden="false" customHeight="false" outlineLevel="0" collapsed="false">
      <c r="A5720" s="60" t="n">
        <v>46309</v>
      </c>
      <c r="B5720" s="0" t="n">
        <v>13</v>
      </c>
      <c r="C5720" s="0" t="n">
        <v>7241</v>
      </c>
      <c r="E5720" s="0" t="n">
        <v>0</v>
      </c>
      <c r="F5720" s="55" t="s">
        <v>1425</v>
      </c>
      <c r="I5720" s="55" t="s">
        <v>185</v>
      </c>
      <c r="U5720" s="0" t="n">
        <v>299</v>
      </c>
      <c r="V5720" s="0" t="n">
        <v>0</v>
      </c>
      <c r="X5720" s="55" t="n">
        <f aca="false">IF(I5720="Male",0,1)</f>
        <v>1</v>
      </c>
      <c r="Y5720" s="55" t="n">
        <f aca="false">IF(OR(I5720="DNB",I5720="Dry DNB"),1,0)</f>
        <v>0</v>
      </c>
      <c r="Z5720" s="0" t="str">
        <f aca="false">IF(ISNUMBER(W5720),A5720-W5720,"")</f>
        <v/>
      </c>
      <c r="AA5720" s="55" t="n">
        <f aca="false">MATCH(A5720,DATAS,0)</f>
        <v>1</v>
      </c>
      <c r="AB5720" s="55" t="n">
        <f aca="false">IF(AND(E5720&gt;0,OR(AND(B5720&gt;=1,B5720&lt;=6),B5720=10)),1,0)</f>
        <v>0</v>
      </c>
      <c r="AC5720" s="55" t="n">
        <f aca="false">IF(AND(E5720&gt;0,B5720=10),1,0)</f>
        <v>0</v>
      </c>
      <c r="AD5720" s="0" t="str">
        <f aca="false">IF(AND(C5719=C5720,AA5719=AA5720-1),AB5719,"")</f>
        <v/>
      </c>
      <c r="AE5720" s="0" t="str">
        <f aca="false">IF(AND(C5719=C5720,AA5719=AA5720-1),AC5719,"")</f>
        <v/>
      </c>
      <c r="AF5720" s="0" t="str">
        <f aca="false">IF(AA5720=1,"",IF(AND(AB5720=1,AD5720&lt;&gt;1),1,0))</f>
        <v/>
      </c>
      <c r="AG5720" s="0" t="str">
        <f aca="false">IF(AA5720=1,"",IF(AND(AC5720=1,AE5720&lt;&gt;1),1,0))</f>
        <v/>
      </c>
      <c r="AH5720" s="60" t="str">
        <f aca="false">IF(AND(E5720&gt;0,AA5720&lt;2,NOT(AND(C5721=C5720,AA5721=AA5720+1))),INDEX(DATAS,AA5720+1),"")</f>
        <v/>
      </c>
      <c r="AI5720" s="60" t="str">
        <f aca="false">IF(AND(AC5720=1,AA5720&lt;2),IF(AND(C5721=C5720,AA5721=AA5720+1),IF(AC5721=1,"",INDEX(DATAS,AA5720+1)),INDEX(DATAS,AA5720+1)),"")</f>
        <v/>
      </c>
    </row>
    <row r="5721" customFormat="false" ht="15" hidden="false" customHeight="false" outlineLevel="0" collapsed="false">
      <c r="A5721" s="60" t="n">
        <v>46310</v>
      </c>
      <c r="B5721" s="0" t="n">
        <v>13</v>
      </c>
      <c r="C5721" s="0" t="n">
        <v>7241</v>
      </c>
      <c r="E5721" s="0" t="n">
        <v>0</v>
      </c>
      <c r="F5721" s="55" t="s">
        <v>1425</v>
      </c>
      <c r="I5721" s="55" t="s">
        <v>185</v>
      </c>
      <c r="U5721" s="0" t="n">
        <v>300</v>
      </c>
      <c r="V5721" s="0" t="n">
        <v>0</v>
      </c>
      <c r="X5721" s="55" t="n">
        <f aca="false">IF(I5721="Male",0,1)</f>
        <v>1</v>
      </c>
      <c r="Y5721" s="55" t="n">
        <f aca="false">IF(OR(I5721="DNB",I5721="Dry DNB"),1,0)</f>
        <v>0</v>
      </c>
      <c r="Z5721" s="0" t="str">
        <f aca="false">IF(ISNUMBER(W5721),A5721-W5721,"")</f>
        <v/>
      </c>
      <c r="AA5721" s="55" t="n">
        <f aca="false">MATCH(A5721,DATAS,0)</f>
        <v>2</v>
      </c>
      <c r="AB5721" s="55" t="n">
        <f aca="false">IF(AND(E5721&gt;0,OR(AND(B5721&gt;=1,B5721&lt;=6),B5721=10)),1,0)</f>
        <v>0</v>
      </c>
      <c r="AC5721" s="55" t="n">
        <f aca="false">IF(AND(E5721&gt;0,B5721=10),1,0)</f>
        <v>0</v>
      </c>
      <c r="AD5721" s="55" t="n">
        <f aca="false">IF(AND(C5720=C5721,AA5720=AA5721-1),AB5720,"")</f>
        <v>0</v>
      </c>
      <c r="AE5721" s="55" t="n">
        <f aca="false">IF(AND(C5720=C5721,AA5720=AA5721-1),AC5720,"")</f>
        <v>0</v>
      </c>
      <c r="AF5721" s="55" t="n">
        <f aca="false">IF(AA5721=1,"",IF(AND(AB5721=1,AD5721&lt;&gt;1),1,0))</f>
        <v>0</v>
      </c>
      <c r="AG5721" s="55" t="n">
        <f aca="false">IF(AA5721=1,"",IF(AND(AC5721=1,AE5721&lt;&gt;1),1,0))</f>
        <v>0</v>
      </c>
      <c r="AH5721" s="60" t="str">
        <f aca="false">IF(AND(E5721&gt;0,AA5721&lt;2,NOT(AND(C5722=C5721,AA5722=AA5721+1))),INDEX(DATAS,AA5721+1),"")</f>
        <v/>
      </c>
      <c r="AI5721" s="60" t="str">
        <f aca="false">IF(AND(AC5721=1,AA5721&lt;2),IF(AND(C5722=C5721,AA5722=AA5721+1),IF(AC5722=1,"",INDEX(DATAS,AA5721+1)),INDEX(DATAS,AA5721+1)),"")</f>
        <v/>
      </c>
    </row>
    <row r="5722" customFormat="false" ht="15" hidden="false" customHeight="false" outlineLevel="0" collapsed="false">
      <c r="A5722" s="60" t="n">
        <v>46309</v>
      </c>
      <c r="B5722" s="0" t="n">
        <v>13</v>
      </c>
      <c r="C5722" s="0" t="n">
        <v>7242</v>
      </c>
      <c r="E5722" s="0" t="n">
        <v>0</v>
      </c>
      <c r="F5722" s="55" t="s">
        <v>1426</v>
      </c>
      <c r="I5722" s="55" t="s">
        <v>185</v>
      </c>
      <c r="U5722" s="0" t="n">
        <v>298</v>
      </c>
      <c r="V5722" s="0" t="n">
        <v>0</v>
      </c>
      <c r="X5722" s="55" t="n">
        <f aca="false">IF(I5722="Male",0,1)</f>
        <v>1</v>
      </c>
      <c r="Y5722" s="55" t="n">
        <f aca="false">IF(OR(I5722="DNB",I5722="Dry DNB"),1,0)</f>
        <v>0</v>
      </c>
      <c r="Z5722" s="0" t="str">
        <f aca="false">IF(ISNUMBER(W5722),A5722-W5722,"")</f>
        <v/>
      </c>
      <c r="AA5722" s="55" t="n">
        <f aca="false">MATCH(A5722,DATAS,0)</f>
        <v>1</v>
      </c>
      <c r="AB5722" s="55" t="n">
        <f aca="false">IF(AND(E5722&gt;0,OR(AND(B5722&gt;=1,B5722&lt;=6),B5722=10)),1,0)</f>
        <v>0</v>
      </c>
      <c r="AC5722" s="55" t="n">
        <f aca="false">IF(AND(E5722&gt;0,B5722=10),1,0)</f>
        <v>0</v>
      </c>
      <c r="AD5722" s="0" t="str">
        <f aca="false">IF(AND(C5721=C5722,AA5721=AA5722-1),AB5721,"")</f>
        <v/>
      </c>
      <c r="AE5722" s="0" t="str">
        <f aca="false">IF(AND(C5721=C5722,AA5721=AA5722-1),AC5721,"")</f>
        <v/>
      </c>
      <c r="AF5722" s="0" t="str">
        <f aca="false">IF(AA5722=1,"",IF(AND(AB5722=1,AD5722&lt;&gt;1),1,0))</f>
        <v/>
      </c>
      <c r="AG5722" s="0" t="str">
        <f aca="false">IF(AA5722=1,"",IF(AND(AC5722=1,AE5722&lt;&gt;1),1,0))</f>
        <v/>
      </c>
      <c r="AH5722" s="60" t="str">
        <f aca="false">IF(AND(E5722&gt;0,AA5722&lt;2,NOT(AND(C5723=C5722,AA5723=AA5722+1))),INDEX(DATAS,AA5722+1),"")</f>
        <v/>
      </c>
      <c r="AI5722" s="60" t="str">
        <f aca="false">IF(AND(AC5722=1,AA5722&lt;2),IF(AND(C5723=C5722,AA5723=AA5722+1),IF(AC5723=1,"",INDEX(DATAS,AA5722+1)),INDEX(DATAS,AA5722+1)),"")</f>
        <v/>
      </c>
    </row>
    <row r="5723" customFormat="false" ht="15" hidden="false" customHeight="false" outlineLevel="0" collapsed="false">
      <c r="A5723" s="60" t="n">
        <v>46310</v>
      </c>
      <c r="B5723" s="0" t="n">
        <v>13</v>
      </c>
      <c r="C5723" s="0" t="n">
        <v>7242</v>
      </c>
      <c r="E5723" s="0" t="n">
        <v>0</v>
      </c>
      <c r="F5723" s="55" t="s">
        <v>1426</v>
      </c>
      <c r="I5723" s="55" t="s">
        <v>185</v>
      </c>
      <c r="U5723" s="0" t="n">
        <v>299</v>
      </c>
      <c r="V5723" s="0" t="n">
        <v>0</v>
      </c>
      <c r="X5723" s="55" t="n">
        <f aca="false">IF(I5723="Male",0,1)</f>
        <v>1</v>
      </c>
      <c r="Y5723" s="55" t="n">
        <f aca="false">IF(OR(I5723="DNB",I5723="Dry DNB"),1,0)</f>
        <v>0</v>
      </c>
      <c r="Z5723" s="0" t="str">
        <f aca="false">IF(ISNUMBER(W5723),A5723-W5723,"")</f>
        <v/>
      </c>
      <c r="AA5723" s="55" t="n">
        <f aca="false">MATCH(A5723,DATAS,0)</f>
        <v>2</v>
      </c>
      <c r="AB5723" s="55" t="n">
        <f aca="false">IF(AND(E5723&gt;0,OR(AND(B5723&gt;=1,B5723&lt;=6),B5723=10)),1,0)</f>
        <v>0</v>
      </c>
      <c r="AC5723" s="55" t="n">
        <f aca="false">IF(AND(E5723&gt;0,B5723=10),1,0)</f>
        <v>0</v>
      </c>
      <c r="AD5723" s="55" t="n">
        <f aca="false">IF(AND(C5722=C5723,AA5722=AA5723-1),AB5722,"")</f>
        <v>0</v>
      </c>
      <c r="AE5723" s="55" t="n">
        <f aca="false">IF(AND(C5722=C5723,AA5722=AA5723-1),AC5722,"")</f>
        <v>0</v>
      </c>
      <c r="AF5723" s="55" t="n">
        <f aca="false">IF(AA5723=1,"",IF(AND(AB5723=1,AD5723&lt;&gt;1),1,0))</f>
        <v>0</v>
      </c>
      <c r="AG5723" s="55" t="n">
        <f aca="false">IF(AA5723=1,"",IF(AND(AC5723=1,AE5723&lt;&gt;1),1,0))</f>
        <v>0</v>
      </c>
      <c r="AH5723" s="60" t="str">
        <f aca="false">IF(AND(E5723&gt;0,AA5723&lt;2,NOT(AND(C5724=C5723,AA5724=AA5723+1))),INDEX(DATAS,AA5723+1),"")</f>
        <v/>
      </c>
      <c r="AI5723" s="60" t="str">
        <f aca="false">IF(AND(AC5723=1,AA5723&lt;2),IF(AND(C5724=C5723,AA5724=AA5723+1),IF(AC5724=1,"",INDEX(DATAS,AA5723+1)),INDEX(DATAS,AA5723+1)),"")</f>
        <v/>
      </c>
    </row>
    <row r="5724" customFormat="false" ht="15" hidden="false" customHeight="false" outlineLevel="0" collapsed="false">
      <c r="A5724" s="60" t="n">
        <v>46309</v>
      </c>
      <c r="B5724" s="0" t="n">
        <v>13</v>
      </c>
      <c r="C5724" s="0" t="n">
        <v>7243</v>
      </c>
      <c r="E5724" s="0" t="n">
        <v>0</v>
      </c>
      <c r="F5724" s="55" t="s">
        <v>1426</v>
      </c>
      <c r="I5724" s="55" t="s">
        <v>185</v>
      </c>
      <c r="U5724" s="0" t="n">
        <v>298</v>
      </c>
      <c r="V5724" s="0" t="n">
        <v>0</v>
      </c>
      <c r="X5724" s="55" t="n">
        <f aca="false">IF(I5724="Male",0,1)</f>
        <v>1</v>
      </c>
      <c r="Y5724" s="55" t="n">
        <f aca="false">IF(OR(I5724="DNB",I5724="Dry DNB"),1,0)</f>
        <v>0</v>
      </c>
      <c r="Z5724" s="0" t="str">
        <f aca="false">IF(ISNUMBER(W5724),A5724-W5724,"")</f>
        <v/>
      </c>
      <c r="AA5724" s="55" t="n">
        <f aca="false">MATCH(A5724,DATAS,0)</f>
        <v>1</v>
      </c>
      <c r="AB5724" s="55" t="n">
        <f aca="false">IF(AND(E5724&gt;0,OR(AND(B5724&gt;=1,B5724&lt;=6),B5724=10)),1,0)</f>
        <v>0</v>
      </c>
      <c r="AC5724" s="55" t="n">
        <f aca="false">IF(AND(E5724&gt;0,B5724=10),1,0)</f>
        <v>0</v>
      </c>
      <c r="AD5724" s="0" t="str">
        <f aca="false">IF(AND(C5723=C5724,AA5723=AA5724-1),AB5723,"")</f>
        <v/>
      </c>
      <c r="AE5724" s="0" t="str">
        <f aca="false">IF(AND(C5723=C5724,AA5723=AA5724-1),AC5723,"")</f>
        <v/>
      </c>
      <c r="AF5724" s="0" t="str">
        <f aca="false">IF(AA5724=1,"",IF(AND(AB5724=1,AD5724&lt;&gt;1),1,0))</f>
        <v/>
      </c>
      <c r="AG5724" s="0" t="str">
        <f aca="false">IF(AA5724=1,"",IF(AND(AC5724=1,AE5724&lt;&gt;1),1,0))</f>
        <v/>
      </c>
      <c r="AH5724" s="60" t="str">
        <f aca="false">IF(AND(E5724&gt;0,AA5724&lt;2,NOT(AND(C5725=C5724,AA5725=AA5724+1))),INDEX(DATAS,AA5724+1),"")</f>
        <v/>
      </c>
      <c r="AI5724" s="60" t="str">
        <f aca="false">IF(AND(AC5724=1,AA5724&lt;2),IF(AND(C5725=C5724,AA5725=AA5724+1),IF(AC5725=1,"",INDEX(DATAS,AA5724+1)),INDEX(DATAS,AA5724+1)),"")</f>
        <v/>
      </c>
    </row>
    <row r="5725" customFormat="false" ht="15" hidden="false" customHeight="false" outlineLevel="0" collapsed="false">
      <c r="A5725" s="60" t="n">
        <v>46310</v>
      </c>
      <c r="B5725" s="0" t="n">
        <v>13</v>
      </c>
      <c r="C5725" s="0" t="n">
        <v>7243</v>
      </c>
      <c r="E5725" s="0" t="n">
        <v>0</v>
      </c>
      <c r="F5725" s="55" t="s">
        <v>1426</v>
      </c>
      <c r="I5725" s="55" t="s">
        <v>185</v>
      </c>
      <c r="U5725" s="0" t="n">
        <v>299</v>
      </c>
      <c r="V5725" s="0" t="n">
        <v>0</v>
      </c>
      <c r="X5725" s="55" t="n">
        <f aca="false">IF(I5725="Male",0,1)</f>
        <v>1</v>
      </c>
      <c r="Y5725" s="55" t="n">
        <f aca="false">IF(OR(I5725="DNB",I5725="Dry DNB"),1,0)</f>
        <v>0</v>
      </c>
      <c r="Z5725" s="0" t="str">
        <f aca="false">IF(ISNUMBER(W5725),A5725-W5725,"")</f>
        <v/>
      </c>
      <c r="AA5725" s="55" t="n">
        <f aca="false">MATCH(A5725,DATAS,0)</f>
        <v>2</v>
      </c>
      <c r="AB5725" s="55" t="n">
        <f aca="false">IF(AND(E5725&gt;0,OR(AND(B5725&gt;=1,B5725&lt;=6),B5725=10)),1,0)</f>
        <v>0</v>
      </c>
      <c r="AC5725" s="55" t="n">
        <f aca="false">IF(AND(E5725&gt;0,B5725=10),1,0)</f>
        <v>0</v>
      </c>
      <c r="AD5725" s="55" t="n">
        <f aca="false">IF(AND(C5724=C5725,AA5724=AA5725-1),AB5724,"")</f>
        <v>0</v>
      </c>
      <c r="AE5725" s="55" t="n">
        <f aca="false">IF(AND(C5724=C5725,AA5724=AA5725-1),AC5724,"")</f>
        <v>0</v>
      </c>
      <c r="AF5725" s="55" t="n">
        <f aca="false">IF(AA5725=1,"",IF(AND(AB5725=1,AD5725&lt;&gt;1),1,0))</f>
        <v>0</v>
      </c>
      <c r="AG5725" s="55" t="n">
        <f aca="false">IF(AA5725=1,"",IF(AND(AC5725=1,AE5725&lt;&gt;1),1,0))</f>
        <v>0</v>
      </c>
      <c r="AH5725" s="60" t="str">
        <f aca="false">IF(AND(E5725&gt;0,AA5725&lt;2,NOT(AND(C5726=C5725,AA5726=AA5725+1))),INDEX(DATAS,AA5725+1),"")</f>
        <v/>
      </c>
      <c r="AI5725" s="60" t="str">
        <f aca="false">IF(AND(AC5725=1,AA5725&lt;2),IF(AND(C5726=C5725,AA5726=AA5725+1),IF(AC5726=1,"",INDEX(DATAS,AA5725+1)),INDEX(DATAS,AA5725+1)),"")</f>
        <v/>
      </c>
    </row>
    <row r="5726" customFormat="false" ht="15" hidden="false" customHeight="false" outlineLevel="0" collapsed="false">
      <c r="A5726" s="60" t="n">
        <v>46309</v>
      </c>
      <c r="B5726" s="0" t="n">
        <v>13</v>
      </c>
      <c r="C5726" s="0" t="n">
        <v>7245</v>
      </c>
      <c r="E5726" s="0" t="n">
        <v>0</v>
      </c>
      <c r="F5726" s="55" t="s">
        <v>1427</v>
      </c>
      <c r="I5726" s="55" t="s">
        <v>185</v>
      </c>
      <c r="U5726" s="0" t="n">
        <v>297</v>
      </c>
      <c r="V5726" s="0" t="n">
        <v>0</v>
      </c>
      <c r="X5726" s="55" t="n">
        <f aca="false">IF(I5726="Male",0,1)</f>
        <v>1</v>
      </c>
      <c r="Y5726" s="55" t="n">
        <f aca="false">IF(OR(I5726="DNB",I5726="Dry DNB"),1,0)</f>
        <v>0</v>
      </c>
      <c r="Z5726" s="0" t="str">
        <f aca="false">IF(ISNUMBER(W5726),A5726-W5726,"")</f>
        <v/>
      </c>
      <c r="AA5726" s="55" t="n">
        <f aca="false">MATCH(A5726,DATAS,0)</f>
        <v>1</v>
      </c>
      <c r="AB5726" s="55" t="n">
        <f aca="false">IF(AND(E5726&gt;0,OR(AND(B5726&gt;=1,B5726&lt;=6),B5726=10)),1,0)</f>
        <v>0</v>
      </c>
      <c r="AC5726" s="55" t="n">
        <f aca="false">IF(AND(E5726&gt;0,B5726=10),1,0)</f>
        <v>0</v>
      </c>
      <c r="AD5726" s="0" t="str">
        <f aca="false">IF(AND(C5725=C5726,AA5725=AA5726-1),AB5725,"")</f>
        <v/>
      </c>
      <c r="AE5726" s="0" t="str">
        <f aca="false">IF(AND(C5725=C5726,AA5725=AA5726-1),AC5725,"")</f>
        <v/>
      </c>
      <c r="AF5726" s="0" t="str">
        <f aca="false">IF(AA5726=1,"",IF(AND(AB5726=1,AD5726&lt;&gt;1),1,0))</f>
        <v/>
      </c>
      <c r="AG5726" s="0" t="str">
        <f aca="false">IF(AA5726=1,"",IF(AND(AC5726=1,AE5726&lt;&gt;1),1,0))</f>
        <v/>
      </c>
      <c r="AH5726" s="60" t="str">
        <f aca="false">IF(AND(E5726&gt;0,AA5726&lt;2,NOT(AND(C5727=C5726,AA5727=AA5726+1))),INDEX(DATAS,AA5726+1),"")</f>
        <v/>
      </c>
      <c r="AI5726" s="60" t="str">
        <f aca="false">IF(AND(AC5726=1,AA5726&lt;2),IF(AND(C5727=C5726,AA5727=AA5726+1),IF(AC5727=1,"",INDEX(DATAS,AA5726+1)),INDEX(DATAS,AA5726+1)),"")</f>
        <v/>
      </c>
    </row>
    <row r="5727" customFormat="false" ht="15" hidden="false" customHeight="false" outlineLevel="0" collapsed="false">
      <c r="A5727" s="60" t="n">
        <v>46310</v>
      </c>
      <c r="B5727" s="0" t="n">
        <v>13</v>
      </c>
      <c r="C5727" s="0" t="n">
        <v>7245</v>
      </c>
      <c r="E5727" s="0" t="n">
        <v>0</v>
      </c>
      <c r="F5727" s="55" t="s">
        <v>1427</v>
      </c>
      <c r="I5727" s="55" t="s">
        <v>185</v>
      </c>
      <c r="U5727" s="0" t="n">
        <v>298</v>
      </c>
      <c r="V5727" s="0" t="n">
        <v>0</v>
      </c>
      <c r="X5727" s="55" t="n">
        <f aca="false">IF(I5727="Male",0,1)</f>
        <v>1</v>
      </c>
      <c r="Y5727" s="55" t="n">
        <f aca="false">IF(OR(I5727="DNB",I5727="Dry DNB"),1,0)</f>
        <v>0</v>
      </c>
      <c r="Z5727" s="0" t="str">
        <f aca="false">IF(ISNUMBER(W5727),A5727-W5727,"")</f>
        <v/>
      </c>
      <c r="AA5727" s="55" t="n">
        <f aca="false">MATCH(A5727,DATAS,0)</f>
        <v>2</v>
      </c>
      <c r="AB5727" s="55" t="n">
        <f aca="false">IF(AND(E5727&gt;0,OR(AND(B5727&gt;=1,B5727&lt;=6),B5727=10)),1,0)</f>
        <v>0</v>
      </c>
      <c r="AC5727" s="55" t="n">
        <f aca="false">IF(AND(E5727&gt;0,B5727=10),1,0)</f>
        <v>0</v>
      </c>
      <c r="AD5727" s="55" t="n">
        <f aca="false">IF(AND(C5726=C5727,AA5726=AA5727-1),AB5726,"")</f>
        <v>0</v>
      </c>
      <c r="AE5727" s="55" t="n">
        <f aca="false">IF(AND(C5726=C5727,AA5726=AA5727-1),AC5726,"")</f>
        <v>0</v>
      </c>
      <c r="AF5727" s="55" t="n">
        <f aca="false">IF(AA5727=1,"",IF(AND(AB5727=1,AD5727&lt;&gt;1),1,0))</f>
        <v>0</v>
      </c>
      <c r="AG5727" s="55" t="n">
        <f aca="false">IF(AA5727=1,"",IF(AND(AC5727=1,AE5727&lt;&gt;1),1,0))</f>
        <v>0</v>
      </c>
      <c r="AH5727" s="60" t="str">
        <f aca="false">IF(AND(E5727&gt;0,AA5727&lt;2,NOT(AND(C5728=C5727,AA5728=AA5727+1))),INDEX(DATAS,AA5727+1),"")</f>
        <v/>
      </c>
      <c r="AI5727" s="60" t="str">
        <f aca="false">IF(AND(AC5727=1,AA5727&lt;2),IF(AND(C5728=C5727,AA5728=AA5727+1),IF(AC5728=1,"",INDEX(DATAS,AA5727+1)),INDEX(DATAS,AA5727+1)),"")</f>
        <v/>
      </c>
    </row>
    <row r="5728" customFormat="false" ht="15" hidden="false" customHeight="false" outlineLevel="0" collapsed="false">
      <c r="A5728" s="60" t="n">
        <v>46309</v>
      </c>
      <c r="B5728" s="0" t="n">
        <v>13</v>
      </c>
      <c r="C5728" s="0" t="n">
        <v>7247</v>
      </c>
      <c r="E5728" s="0" t="n">
        <v>0</v>
      </c>
      <c r="F5728" s="55" t="s">
        <v>1400</v>
      </c>
      <c r="I5728" s="55" t="s">
        <v>185</v>
      </c>
      <c r="U5728" s="0" t="n">
        <v>327</v>
      </c>
      <c r="V5728" s="0" t="n">
        <v>0</v>
      </c>
      <c r="X5728" s="55" t="n">
        <f aca="false">IF(I5728="Male",0,1)</f>
        <v>1</v>
      </c>
      <c r="Y5728" s="55" t="n">
        <f aca="false">IF(OR(I5728="DNB",I5728="Dry DNB"),1,0)</f>
        <v>0</v>
      </c>
      <c r="Z5728" s="0" t="str">
        <f aca="false">IF(ISNUMBER(W5728),A5728-W5728,"")</f>
        <v/>
      </c>
      <c r="AA5728" s="55" t="n">
        <f aca="false">MATCH(A5728,DATAS,0)</f>
        <v>1</v>
      </c>
      <c r="AB5728" s="55" t="n">
        <f aca="false">IF(AND(E5728&gt;0,OR(AND(B5728&gt;=1,B5728&lt;=6),B5728=10)),1,0)</f>
        <v>0</v>
      </c>
      <c r="AC5728" s="55" t="n">
        <f aca="false">IF(AND(E5728&gt;0,B5728=10),1,0)</f>
        <v>0</v>
      </c>
      <c r="AD5728" s="0" t="str">
        <f aca="false">IF(AND(C5727=C5728,AA5727=AA5728-1),AB5727,"")</f>
        <v/>
      </c>
      <c r="AE5728" s="0" t="str">
        <f aca="false">IF(AND(C5727=C5728,AA5727=AA5728-1),AC5727,"")</f>
        <v/>
      </c>
      <c r="AF5728" s="0" t="str">
        <f aca="false">IF(AA5728=1,"",IF(AND(AB5728=1,AD5728&lt;&gt;1),1,0))</f>
        <v/>
      </c>
      <c r="AG5728" s="0" t="str">
        <f aca="false">IF(AA5728=1,"",IF(AND(AC5728=1,AE5728&lt;&gt;1),1,0))</f>
        <v/>
      </c>
      <c r="AH5728" s="60" t="str">
        <f aca="false">IF(AND(E5728&gt;0,AA5728&lt;2,NOT(AND(C5729=C5728,AA5729=AA5728+1))),INDEX(DATAS,AA5728+1),"")</f>
        <v/>
      </c>
      <c r="AI5728" s="60" t="str">
        <f aca="false">IF(AND(AC5728=1,AA5728&lt;2),IF(AND(C5729=C5728,AA5729=AA5728+1),IF(AC5729=1,"",INDEX(DATAS,AA5728+1)),INDEX(DATAS,AA5728+1)),"")</f>
        <v/>
      </c>
    </row>
    <row r="5729" customFormat="false" ht="15" hidden="false" customHeight="false" outlineLevel="0" collapsed="false">
      <c r="A5729" s="60" t="n">
        <v>46310</v>
      </c>
      <c r="B5729" s="0" t="n">
        <v>13</v>
      </c>
      <c r="C5729" s="0" t="n">
        <v>7247</v>
      </c>
      <c r="E5729" s="0" t="n">
        <v>0</v>
      </c>
      <c r="F5729" s="55" t="s">
        <v>1400</v>
      </c>
      <c r="I5729" s="55" t="s">
        <v>185</v>
      </c>
      <c r="U5729" s="0" t="n">
        <v>328</v>
      </c>
      <c r="V5729" s="0" t="n">
        <v>0</v>
      </c>
      <c r="X5729" s="55" t="n">
        <f aca="false">IF(I5729="Male",0,1)</f>
        <v>1</v>
      </c>
      <c r="Y5729" s="55" t="n">
        <f aca="false">IF(OR(I5729="DNB",I5729="Dry DNB"),1,0)</f>
        <v>0</v>
      </c>
      <c r="Z5729" s="0" t="str">
        <f aca="false">IF(ISNUMBER(W5729),A5729-W5729,"")</f>
        <v/>
      </c>
      <c r="AA5729" s="55" t="n">
        <f aca="false">MATCH(A5729,DATAS,0)</f>
        <v>2</v>
      </c>
      <c r="AB5729" s="55" t="n">
        <f aca="false">IF(AND(E5729&gt;0,OR(AND(B5729&gt;=1,B5729&lt;=6),B5729=10)),1,0)</f>
        <v>0</v>
      </c>
      <c r="AC5729" s="55" t="n">
        <f aca="false">IF(AND(E5729&gt;0,B5729=10),1,0)</f>
        <v>0</v>
      </c>
      <c r="AD5729" s="55" t="n">
        <f aca="false">IF(AND(C5728=C5729,AA5728=AA5729-1),AB5728,"")</f>
        <v>0</v>
      </c>
      <c r="AE5729" s="55" t="n">
        <f aca="false">IF(AND(C5728=C5729,AA5728=AA5729-1),AC5728,"")</f>
        <v>0</v>
      </c>
      <c r="AF5729" s="55" t="n">
        <f aca="false">IF(AA5729=1,"",IF(AND(AB5729=1,AD5729&lt;&gt;1),1,0))</f>
        <v>0</v>
      </c>
      <c r="AG5729" s="55" t="n">
        <f aca="false">IF(AA5729=1,"",IF(AND(AC5729=1,AE5729&lt;&gt;1),1,0))</f>
        <v>0</v>
      </c>
      <c r="AH5729" s="60" t="str">
        <f aca="false">IF(AND(E5729&gt;0,AA5729&lt;2,NOT(AND(C5730=C5729,AA5730=AA5729+1))),INDEX(DATAS,AA5729+1),"")</f>
        <v/>
      </c>
      <c r="AI5729" s="60" t="str">
        <f aca="false">IF(AND(AC5729=1,AA5729&lt;2),IF(AND(C5730=C5729,AA5730=AA5729+1),IF(AC5730=1,"",INDEX(DATAS,AA5729+1)),INDEX(DATAS,AA5729+1)),"")</f>
        <v/>
      </c>
    </row>
    <row r="5730" customFormat="false" ht="15" hidden="false" customHeight="false" outlineLevel="0" collapsed="false">
      <c r="A5730" s="60" t="n">
        <v>46309</v>
      </c>
      <c r="B5730" s="0" t="n">
        <v>13</v>
      </c>
      <c r="C5730" s="0" t="n">
        <v>7248</v>
      </c>
      <c r="E5730" s="0" t="n">
        <v>0</v>
      </c>
      <c r="F5730" s="55" t="s">
        <v>1427</v>
      </c>
      <c r="I5730" s="55" t="s">
        <v>185</v>
      </c>
      <c r="U5730" s="0" t="n">
        <v>297</v>
      </c>
      <c r="V5730" s="0" t="n">
        <v>0</v>
      </c>
      <c r="X5730" s="55" t="n">
        <f aca="false">IF(I5730="Male",0,1)</f>
        <v>1</v>
      </c>
      <c r="Y5730" s="55" t="n">
        <f aca="false">IF(OR(I5730="DNB",I5730="Dry DNB"),1,0)</f>
        <v>0</v>
      </c>
      <c r="Z5730" s="0" t="str">
        <f aca="false">IF(ISNUMBER(W5730),A5730-W5730,"")</f>
        <v/>
      </c>
      <c r="AA5730" s="55" t="n">
        <f aca="false">MATCH(A5730,DATAS,0)</f>
        <v>1</v>
      </c>
      <c r="AB5730" s="55" t="n">
        <f aca="false">IF(AND(E5730&gt;0,OR(AND(B5730&gt;=1,B5730&lt;=6),B5730=10)),1,0)</f>
        <v>0</v>
      </c>
      <c r="AC5730" s="55" t="n">
        <f aca="false">IF(AND(E5730&gt;0,B5730=10),1,0)</f>
        <v>0</v>
      </c>
      <c r="AD5730" s="0" t="str">
        <f aca="false">IF(AND(C5729=C5730,AA5729=AA5730-1),AB5729,"")</f>
        <v/>
      </c>
      <c r="AE5730" s="0" t="str">
        <f aca="false">IF(AND(C5729=C5730,AA5729=AA5730-1),AC5729,"")</f>
        <v/>
      </c>
      <c r="AF5730" s="0" t="str">
        <f aca="false">IF(AA5730=1,"",IF(AND(AB5730=1,AD5730&lt;&gt;1),1,0))</f>
        <v/>
      </c>
      <c r="AG5730" s="0" t="str">
        <f aca="false">IF(AA5730=1,"",IF(AND(AC5730=1,AE5730&lt;&gt;1),1,0))</f>
        <v/>
      </c>
      <c r="AH5730" s="60" t="str">
        <f aca="false">IF(AND(E5730&gt;0,AA5730&lt;2,NOT(AND(C5731=C5730,AA5731=AA5730+1))),INDEX(DATAS,AA5730+1),"")</f>
        <v/>
      </c>
      <c r="AI5730" s="60" t="str">
        <f aca="false">IF(AND(AC5730=1,AA5730&lt;2),IF(AND(C5731=C5730,AA5731=AA5730+1),IF(AC5731=1,"",INDEX(DATAS,AA5730+1)),INDEX(DATAS,AA5730+1)),"")</f>
        <v/>
      </c>
    </row>
    <row r="5731" customFormat="false" ht="15" hidden="false" customHeight="false" outlineLevel="0" collapsed="false">
      <c r="A5731" s="60" t="n">
        <v>46310</v>
      </c>
      <c r="B5731" s="0" t="n">
        <v>13</v>
      </c>
      <c r="C5731" s="0" t="n">
        <v>7248</v>
      </c>
      <c r="E5731" s="0" t="n">
        <v>0</v>
      </c>
      <c r="F5731" s="55" t="s">
        <v>1427</v>
      </c>
      <c r="I5731" s="55" t="s">
        <v>185</v>
      </c>
      <c r="U5731" s="0" t="n">
        <v>298</v>
      </c>
      <c r="V5731" s="0" t="n">
        <v>0</v>
      </c>
      <c r="X5731" s="55" t="n">
        <f aca="false">IF(I5731="Male",0,1)</f>
        <v>1</v>
      </c>
      <c r="Y5731" s="55" t="n">
        <f aca="false">IF(OR(I5731="DNB",I5731="Dry DNB"),1,0)</f>
        <v>0</v>
      </c>
      <c r="Z5731" s="0" t="str">
        <f aca="false">IF(ISNUMBER(W5731),A5731-W5731,"")</f>
        <v/>
      </c>
      <c r="AA5731" s="55" t="n">
        <f aca="false">MATCH(A5731,DATAS,0)</f>
        <v>2</v>
      </c>
      <c r="AB5731" s="55" t="n">
        <f aca="false">IF(AND(E5731&gt;0,OR(AND(B5731&gt;=1,B5731&lt;=6),B5731=10)),1,0)</f>
        <v>0</v>
      </c>
      <c r="AC5731" s="55" t="n">
        <f aca="false">IF(AND(E5731&gt;0,B5731=10),1,0)</f>
        <v>0</v>
      </c>
      <c r="AD5731" s="55" t="n">
        <f aca="false">IF(AND(C5730=C5731,AA5730=AA5731-1),AB5730,"")</f>
        <v>0</v>
      </c>
      <c r="AE5731" s="55" t="n">
        <f aca="false">IF(AND(C5730=C5731,AA5730=AA5731-1),AC5730,"")</f>
        <v>0</v>
      </c>
      <c r="AF5731" s="55" t="n">
        <f aca="false">IF(AA5731=1,"",IF(AND(AB5731=1,AD5731&lt;&gt;1),1,0))</f>
        <v>0</v>
      </c>
      <c r="AG5731" s="55" t="n">
        <f aca="false">IF(AA5731=1,"",IF(AND(AC5731=1,AE5731&lt;&gt;1),1,0))</f>
        <v>0</v>
      </c>
      <c r="AH5731" s="60" t="str">
        <f aca="false">IF(AND(E5731&gt;0,AA5731&lt;2,NOT(AND(C5732=C5731,AA5732=AA5731+1))),INDEX(DATAS,AA5731+1),"")</f>
        <v/>
      </c>
      <c r="AI5731" s="60" t="str">
        <f aca="false">IF(AND(AC5731=1,AA5731&lt;2),IF(AND(C5732=C5731,AA5732=AA5731+1),IF(AC5732=1,"",INDEX(DATAS,AA5731+1)),INDEX(DATAS,AA5731+1)),"")</f>
        <v/>
      </c>
    </row>
    <row r="5732" customFormat="false" ht="15" hidden="false" customHeight="false" outlineLevel="0" collapsed="false">
      <c r="A5732" s="60" t="n">
        <v>46309</v>
      </c>
      <c r="B5732" s="0" t="n">
        <v>13</v>
      </c>
      <c r="C5732" s="0" t="n">
        <v>7249</v>
      </c>
      <c r="E5732" s="0" t="n">
        <v>0</v>
      </c>
      <c r="F5732" s="55" t="s">
        <v>1428</v>
      </c>
      <c r="I5732" s="55" t="s">
        <v>185</v>
      </c>
      <c r="U5732" s="0" t="n">
        <v>296</v>
      </c>
      <c r="V5732" s="0" t="n">
        <v>0</v>
      </c>
      <c r="X5732" s="55" t="n">
        <f aca="false">IF(I5732="Male",0,1)</f>
        <v>1</v>
      </c>
      <c r="Y5732" s="55" t="n">
        <f aca="false">IF(OR(I5732="DNB",I5732="Dry DNB"),1,0)</f>
        <v>0</v>
      </c>
      <c r="Z5732" s="0" t="str">
        <f aca="false">IF(ISNUMBER(W5732),A5732-W5732,"")</f>
        <v/>
      </c>
      <c r="AA5732" s="55" t="n">
        <f aca="false">MATCH(A5732,DATAS,0)</f>
        <v>1</v>
      </c>
      <c r="AB5732" s="55" t="n">
        <f aca="false">IF(AND(E5732&gt;0,OR(AND(B5732&gt;=1,B5732&lt;=6),B5732=10)),1,0)</f>
        <v>0</v>
      </c>
      <c r="AC5732" s="55" t="n">
        <f aca="false">IF(AND(E5732&gt;0,B5732=10),1,0)</f>
        <v>0</v>
      </c>
      <c r="AD5732" s="0" t="str">
        <f aca="false">IF(AND(C5731=C5732,AA5731=AA5732-1),AB5731,"")</f>
        <v/>
      </c>
      <c r="AE5732" s="0" t="str">
        <f aca="false">IF(AND(C5731=C5732,AA5731=AA5732-1),AC5731,"")</f>
        <v/>
      </c>
      <c r="AF5732" s="0" t="str">
        <f aca="false">IF(AA5732=1,"",IF(AND(AB5732=1,AD5732&lt;&gt;1),1,0))</f>
        <v/>
      </c>
      <c r="AG5732" s="0" t="str">
        <f aca="false">IF(AA5732=1,"",IF(AND(AC5732=1,AE5732&lt;&gt;1),1,0))</f>
        <v/>
      </c>
      <c r="AH5732" s="60" t="str">
        <f aca="false">IF(AND(E5732&gt;0,AA5732&lt;2,NOT(AND(C5733=C5732,AA5733=AA5732+1))),INDEX(DATAS,AA5732+1),"")</f>
        <v/>
      </c>
      <c r="AI5732" s="60" t="str">
        <f aca="false">IF(AND(AC5732=1,AA5732&lt;2),IF(AND(C5733=C5732,AA5733=AA5732+1),IF(AC5733=1,"",INDEX(DATAS,AA5732+1)),INDEX(DATAS,AA5732+1)),"")</f>
        <v/>
      </c>
    </row>
    <row r="5733" customFormat="false" ht="15" hidden="false" customHeight="false" outlineLevel="0" collapsed="false">
      <c r="A5733" s="60" t="n">
        <v>46310</v>
      </c>
      <c r="B5733" s="0" t="n">
        <v>13</v>
      </c>
      <c r="C5733" s="0" t="n">
        <v>7249</v>
      </c>
      <c r="E5733" s="0" t="n">
        <v>0</v>
      </c>
      <c r="F5733" s="55" t="s">
        <v>1428</v>
      </c>
      <c r="I5733" s="55" t="s">
        <v>185</v>
      </c>
      <c r="U5733" s="0" t="n">
        <v>297</v>
      </c>
      <c r="V5733" s="0" t="n">
        <v>0</v>
      </c>
      <c r="X5733" s="55" t="n">
        <f aca="false">IF(I5733="Male",0,1)</f>
        <v>1</v>
      </c>
      <c r="Y5733" s="55" t="n">
        <f aca="false">IF(OR(I5733="DNB",I5733="Dry DNB"),1,0)</f>
        <v>0</v>
      </c>
      <c r="Z5733" s="0" t="str">
        <f aca="false">IF(ISNUMBER(W5733),A5733-W5733,"")</f>
        <v/>
      </c>
      <c r="AA5733" s="55" t="n">
        <f aca="false">MATCH(A5733,DATAS,0)</f>
        <v>2</v>
      </c>
      <c r="AB5733" s="55" t="n">
        <f aca="false">IF(AND(E5733&gt;0,OR(AND(B5733&gt;=1,B5733&lt;=6),B5733=10)),1,0)</f>
        <v>0</v>
      </c>
      <c r="AC5733" s="55" t="n">
        <f aca="false">IF(AND(E5733&gt;0,B5733=10),1,0)</f>
        <v>0</v>
      </c>
      <c r="AD5733" s="55" t="n">
        <f aca="false">IF(AND(C5732=C5733,AA5732=AA5733-1),AB5732,"")</f>
        <v>0</v>
      </c>
      <c r="AE5733" s="55" t="n">
        <f aca="false">IF(AND(C5732=C5733,AA5732=AA5733-1),AC5732,"")</f>
        <v>0</v>
      </c>
      <c r="AF5733" s="55" t="n">
        <f aca="false">IF(AA5733=1,"",IF(AND(AB5733=1,AD5733&lt;&gt;1),1,0))</f>
        <v>0</v>
      </c>
      <c r="AG5733" s="55" t="n">
        <f aca="false">IF(AA5733=1,"",IF(AND(AC5733=1,AE5733&lt;&gt;1),1,0))</f>
        <v>0</v>
      </c>
      <c r="AH5733" s="60" t="str">
        <f aca="false">IF(AND(E5733&gt;0,AA5733&lt;2,NOT(AND(C5734=C5733,AA5734=AA5733+1))),INDEX(DATAS,AA5733+1),"")</f>
        <v/>
      </c>
      <c r="AI5733" s="60" t="str">
        <f aca="false">IF(AND(AC5733=1,AA5733&lt;2),IF(AND(C5734=C5733,AA5734=AA5733+1),IF(AC5734=1,"",INDEX(DATAS,AA5733+1)),INDEX(DATAS,AA5733+1)),"")</f>
        <v/>
      </c>
    </row>
    <row r="5734" customFormat="false" ht="15" hidden="false" customHeight="false" outlineLevel="0" collapsed="false">
      <c r="A5734" s="60" t="n">
        <v>46309</v>
      </c>
      <c r="B5734" s="0" t="n">
        <v>13</v>
      </c>
      <c r="C5734" s="0" t="n">
        <v>7250</v>
      </c>
      <c r="E5734" s="0" t="n">
        <v>0</v>
      </c>
      <c r="F5734" s="55" t="s">
        <v>1428</v>
      </c>
      <c r="I5734" s="55" t="s">
        <v>185</v>
      </c>
      <c r="U5734" s="0" t="n">
        <v>296</v>
      </c>
      <c r="V5734" s="0" t="n">
        <v>0</v>
      </c>
      <c r="X5734" s="55" t="n">
        <f aca="false">IF(I5734="Male",0,1)</f>
        <v>1</v>
      </c>
      <c r="Y5734" s="55" t="n">
        <f aca="false">IF(OR(I5734="DNB",I5734="Dry DNB"),1,0)</f>
        <v>0</v>
      </c>
      <c r="Z5734" s="0" t="str">
        <f aca="false">IF(ISNUMBER(W5734),A5734-W5734,"")</f>
        <v/>
      </c>
      <c r="AA5734" s="55" t="n">
        <f aca="false">MATCH(A5734,DATAS,0)</f>
        <v>1</v>
      </c>
      <c r="AB5734" s="55" t="n">
        <f aca="false">IF(AND(E5734&gt;0,OR(AND(B5734&gt;=1,B5734&lt;=6),B5734=10)),1,0)</f>
        <v>0</v>
      </c>
      <c r="AC5734" s="55" t="n">
        <f aca="false">IF(AND(E5734&gt;0,B5734=10),1,0)</f>
        <v>0</v>
      </c>
      <c r="AD5734" s="0" t="str">
        <f aca="false">IF(AND(C5733=C5734,AA5733=AA5734-1),AB5733,"")</f>
        <v/>
      </c>
      <c r="AE5734" s="0" t="str">
        <f aca="false">IF(AND(C5733=C5734,AA5733=AA5734-1),AC5733,"")</f>
        <v/>
      </c>
      <c r="AF5734" s="0" t="str">
        <f aca="false">IF(AA5734=1,"",IF(AND(AB5734=1,AD5734&lt;&gt;1),1,0))</f>
        <v/>
      </c>
      <c r="AG5734" s="0" t="str">
        <f aca="false">IF(AA5734=1,"",IF(AND(AC5734=1,AE5734&lt;&gt;1),1,0))</f>
        <v/>
      </c>
      <c r="AH5734" s="60" t="str">
        <f aca="false">IF(AND(E5734&gt;0,AA5734&lt;2,NOT(AND(C5735=C5734,AA5735=AA5734+1))),INDEX(DATAS,AA5734+1),"")</f>
        <v/>
      </c>
      <c r="AI5734" s="60" t="str">
        <f aca="false">IF(AND(AC5734=1,AA5734&lt;2),IF(AND(C5735=C5734,AA5735=AA5734+1),IF(AC5735=1,"",INDEX(DATAS,AA5734+1)),INDEX(DATAS,AA5734+1)),"")</f>
        <v/>
      </c>
    </row>
    <row r="5735" customFormat="false" ht="15" hidden="false" customHeight="false" outlineLevel="0" collapsed="false">
      <c r="A5735" s="60" t="n">
        <v>46310</v>
      </c>
      <c r="B5735" s="0" t="n">
        <v>13</v>
      </c>
      <c r="C5735" s="0" t="n">
        <v>7250</v>
      </c>
      <c r="E5735" s="0" t="n">
        <v>0</v>
      </c>
      <c r="F5735" s="55" t="s">
        <v>1428</v>
      </c>
      <c r="I5735" s="55" t="s">
        <v>185</v>
      </c>
      <c r="U5735" s="0" t="n">
        <v>297</v>
      </c>
      <c r="V5735" s="0" t="n">
        <v>0</v>
      </c>
      <c r="X5735" s="55" t="n">
        <f aca="false">IF(I5735="Male",0,1)</f>
        <v>1</v>
      </c>
      <c r="Y5735" s="55" t="n">
        <f aca="false">IF(OR(I5735="DNB",I5735="Dry DNB"),1,0)</f>
        <v>0</v>
      </c>
      <c r="Z5735" s="0" t="str">
        <f aca="false">IF(ISNUMBER(W5735),A5735-W5735,"")</f>
        <v/>
      </c>
      <c r="AA5735" s="55" t="n">
        <f aca="false">MATCH(A5735,DATAS,0)</f>
        <v>2</v>
      </c>
      <c r="AB5735" s="55" t="n">
        <f aca="false">IF(AND(E5735&gt;0,OR(AND(B5735&gt;=1,B5735&lt;=6),B5735=10)),1,0)</f>
        <v>0</v>
      </c>
      <c r="AC5735" s="55" t="n">
        <f aca="false">IF(AND(E5735&gt;0,B5735=10),1,0)</f>
        <v>0</v>
      </c>
      <c r="AD5735" s="55" t="n">
        <f aca="false">IF(AND(C5734=C5735,AA5734=AA5735-1),AB5734,"")</f>
        <v>0</v>
      </c>
      <c r="AE5735" s="55" t="n">
        <f aca="false">IF(AND(C5734=C5735,AA5734=AA5735-1),AC5734,"")</f>
        <v>0</v>
      </c>
      <c r="AF5735" s="55" t="n">
        <f aca="false">IF(AA5735=1,"",IF(AND(AB5735=1,AD5735&lt;&gt;1),1,0))</f>
        <v>0</v>
      </c>
      <c r="AG5735" s="55" t="n">
        <f aca="false">IF(AA5735=1,"",IF(AND(AC5735=1,AE5735&lt;&gt;1),1,0))</f>
        <v>0</v>
      </c>
      <c r="AH5735" s="60" t="str">
        <f aca="false">IF(AND(E5735&gt;0,AA5735&lt;2,NOT(AND(C5736=C5735,AA5736=AA5735+1))),INDEX(DATAS,AA5735+1),"")</f>
        <v/>
      </c>
      <c r="AI5735" s="60" t="str">
        <f aca="false">IF(AND(AC5735=1,AA5735&lt;2),IF(AND(C5736=C5735,AA5736=AA5735+1),IF(AC5736=1,"",INDEX(DATAS,AA5735+1)),INDEX(DATAS,AA5735+1)),"")</f>
        <v/>
      </c>
    </row>
    <row r="5736" customFormat="false" ht="15" hidden="false" customHeight="false" outlineLevel="0" collapsed="false">
      <c r="A5736" s="60" t="n">
        <v>46309</v>
      </c>
      <c r="B5736" s="0" t="n">
        <v>13</v>
      </c>
      <c r="C5736" s="0" t="n">
        <v>7251</v>
      </c>
      <c r="E5736" s="0" t="n">
        <v>0</v>
      </c>
      <c r="F5736" s="55" t="s">
        <v>1428</v>
      </c>
      <c r="I5736" s="55" t="s">
        <v>185</v>
      </c>
      <c r="U5736" s="0" t="n">
        <v>296</v>
      </c>
      <c r="V5736" s="0" t="n">
        <v>0</v>
      </c>
      <c r="X5736" s="55" t="n">
        <f aca="false">IF(I5736="Male",0,1)</f>
        <v>1</v>
      </c>
      <c r="Y5736" s="55" t="n">
        <f aca="false">IF(OR(I5736="DNB",I5736="Dry DNB"),1,0)</f>
        <v>0</v>
      </c>
      <c r="Z5736" s="0" t="str">
        <f aca="false">IF(ISNUMBER(W5736),A5736-W5736,"")</f>
        <v/>
      </c>
      <c r="AA5736" s="55" t="n">
        <f aca="false">MATCH(A5736,DATAS,0)</f>
        <v>1</v>
      </c>
      <c r="AB5736" s="55" t="n">
        <f aca="false">IF(AND(E5736&gt;0,OR(AND(B5736&gt;=1,B5736&lt;=6),B5736=10)),1,0)</f>
        <v>0</v>
      </c>
      <c r="AC5736" s="55" t="n">
        <f aca="false">IF(AND(E5736&gt;0,B5736=10),1,0)</f>
        <v>0</v>
      </c>
      <c r="AD5736" s="0" t="str">
        <f aca="false">IF(AND(C5735=C5736,AA5735=AA5736-1),AB5735,"")</f>
        <v/>
      </c>
      <c r="AE5736" s="0" t="str">
        <f aca="false">IF(AND(C5735=C5736,AA5735=AA5736-1),AC5735,"")</f>
        <v/>
      </c>
      <c r="AF5736" s="0" t="str">
        <f aca="false">IF(AA5736=1,"",IF(AND(AB5736=1,AD5736&lt;&gt;1),1,0))</f>
        <v/>
      </c>
      <c r="AG5736" s="0" t="str">
        <f aca="false">IF(AA5736=1,"",IF(AND(AC5736=1,AE5736&lt;&gt;1),1,0))</f>
        <v/>
      </c>
      <c r="AH5736" s="60" t="str">
        <f aca="false">IF(AND(E5736&gt;0,AA5736&lt;2,NOT(AND(C5737=C5736,AA5737=AA5736+1))),INDEX(DATAS,AA5736+1),"")</f>
        <v/>
      </c>
      <c r="AI5736" s="60" t="str">
        <f aca="false">IF(AND(AC5736=1,AA5736&lt;2),IF(AND(C5737=C5736,AA5737=AA5736+1),IF(AC5737=1,"",INDEX(DATAS,AA5736+1)),INDEX(DATAS,AA5736+1)),"")</f>
        <v/>
      </c>
    </row>
    <row r="5737" customFormat="false" ht="15" hidden="false" customHeight="false" outlineLevel="0" collapsed="false">
      <c r="A5737" s="60" t="n">
        <v>46310</v>
      </c>
      <c r="B5737" s="0" t="n">
        <v>13</v>
      </c>
      <c r="C5737" s="0" t="n">
        <v>7251</v>
      </c>
      <c r="E5737" s="0" t="n">
        <v>0</v>
      </c>
      <c r="F5737" s="55" t="s">
        <v>1428</v>
      </c>
      <c r="I5737" s="55" t="s">
        <v>185</v>
      </c>
      <c r="U5737" s="0" t="n">
        <v>297</v>
      </c>
      <c r="V5737" s="0" t="n">
        <v>0</v>
      </c>
      <c r="X5737" s="55" t="n">
        <f aca="false">IF(I5737="Male",0,1)</f>
        <v>1</v>
      </c>
      <c r="Y5737" s="55" t="n">
        <f aca="false">IF(OR(I5737="DNB",I5737="Dry DNB"),1,0)</f>
        <v>0</v>
      </c>
      <c r="Z5737" s="0" t="str">
        <f aca="false">IF(ISNUMBER(W5737),A5737-W5737,"")</f>
        <v/>
      </c>
      <c r="AA5737" s="55" t="n">
        <f aca="false">MATCH(A5737,DATAS,0)</f>
        <v>2</v>
      </c>
      <c r="AB5737" s="55" t="n">
        <f aca="false">IF(AND(E5737&gt;0,OR(AND(B5737&gt;=1,B5737&lt;=6),B5737=10)),1,0)</f>
        <v>0</v>
      </c>
      <c r="AC5737" s="55" t="n">
        <f aca="false">IF(AND(E5737&gt;0,B5737=10),1,0)</f>
        <v>0</v>
      </c>
      <c r="AD5737" s="55" t="n">
        <f aca="false">IF(AND(C5736=C5737,AA5736=AA5737-1),AB5736,"")</f>
        <v>0</v>
      </c>
      <c r="AE5737" s="55" t="n">
        <f aca="false">IF(AND(C5736=C5737,AA5736=AA5737-1),AC5736,"")</f>
        <v>0</v>
      </c>
      <c r="AF5737" s="55" t="n">
        <f aca="false">IF(AA5737=1,"",IF(AND(AB5737=1,AD5737&lt;&gt;1),1,0))</f>
        <v>0</v>
      </c>
      <c r="AG5737" s="55" t="n">
        <f aca="false">IF(AA5737=1,"",IF(AND(AC5737=1,AE5737&lt;&gt;1),1,0))</f>
        <v>0</v>
      </c>
      <c r="AH5737" s="60" t="str">
        <f aca="false">IF(AND(E5737&gt;0,AA5737&lt;2,NOT(AND(C5738=C5737,AA5738=AA5737+1))),INDEX(DATAS,AA5737+1),"")</f>
        <v/>
      </c>
      <c r="AI5737" s="60" t="str">
        <f aca="false">IF(AND(AC5737=1,AA5737&lt;2),IF(AND(C5738=C5737,AA5738=AA5737+1),IF(AC5738=1,"",INDEX(DATAS,AA5737+1)),INDEX(DATAS,AA5737+1)),"")</f>
        <v/>
      </c>
    </row>
    <row r="5738" customFormat="false" ht="15" hidden="false" customHeight="false" outlineLevel="0" collapsed="false">
      <c r="A5738" s="60" t="n">
        <v>46309</v>
      </c>
      <c r="B5738" s="0" t="n">
        <v>13</v>
      </c>
      <c r="C5738" s="0" t="n">
        <v>7252</v>
      </c>
      <c r="E5738" s="0" t="n">
        <v>0</v>
      </c>
      <c r="F5738" s="55" t="s">
        <v>1428</v>
      </c>
      <c r="I5738" s="55" t="s">
        <v>185</v>
      </c>
      <c r="U5738" s="0" t="n">
        <v>296</v>
      </c>
      <c r="V5738" s="0" t="n">
        <v>0</v>
      </c>
      <c r="X5738" s="55" t="n">
        <f aca="false">IF(I5738="Male",0,1)</f>
        <v>1</v>
      </c>
      <c r="Y5738" s="55" t="n">
        <f aca="false">IF(OR(I5738="DNB",I5738="Dry DNB"),1,0)</f>
        <v>0</v>
      </c>
      <c r="Z5738" s="0" t="str">
        <f aca="false">IF(ISNUMBER(W5738),A5738-W5738,"")</f>
        <v/>
      </c>
      <c r="AA5738" s="55" t="n">
        <f aca="false">MATCH(A5738,DATAS,0)</f>
        <v>1</v>
      </c>
      <c r="AB5738" s="55" t="n">
        <f aca="false">IF(AND(E5738&gt;0,OR(AND(B5738&gt;=1,B5738&lt;=6),B5738=10)),1,0)</f>
        <v>0</v>
      </c>
      <c r="AC5738" s="55" t="n">
        <f aca="false">IF(AND(E5738&gt;0,B5738=10),1,0)</f>
        <v>0</v>
      </c>
      <c r="AD5738" s="0" t="str">
        <f aca="false">IF(AND(C5737=C5738,AA5737=AA5738-1),AB5737,"")</f>
        <v/>
      </c>
      <c r="AE5738" s="0" t="str">
        <f aca="false">IF(AND(C5737=C5738,AA5737=AA5738-1),AC5737,"")</f>
        <v/>
      </c>
      <c r="AF5738" s="0" t="str">
        <f aca="false">IF(AA5738=1,"",IF(AND(AB5738=1,AD5738&lt;&gt;1),1,0))</f>
        <v/>
      </c>
      <c r="AG5738" s="0" t="str">
        <f aca="false">IF(AA5738=1,"",IF(AND(AC5738=1,AE5738&lt;&gt;1),1,0))</f>
        <v/>
      </c>
      <c r="AH5738" s="60" t="str">
        <f aca="false">IF(AND(E5738&gt;0,AA5738&lt;2,NOT(AND(C5739=C5738,AA5739=AA5738+1))),INDEX(DATAS,AA5738+1),"")</f>
        <v/>
      </c>
      <c r="AI5738" s="60" t="str">
        <f aca="false">IF(AND(AC5738=1,AA5738&lt;2),IF(AND(C5739=C5738,AA5739=AA5738+1),IF(AC5739=1,"",INDEX(DATAS,AA5738+1)),INDEX(DATAS,AA5738+1)),"")</f>
        <v/>
      </c>
    </row>
    <row r="5739" customFormat="false" ht="15" hidden="false" customHeight="false" outlineLevel="0" collapsed="false">
      <c r="A5739" s="60" t="n">
        <v>46310</v>
      </c>
      <c r="B5739" s="0" t="n">
        <v>13</v>
      </c>
      <c r="C5739" s="0" t="n">
        <v>7252</v>
      </c>
      <c r="E5739" s="0" t="n">
        <v>0</v>
      </c>
      <c r="F5739" s="55" t="s">
        <v>1428</v>
      </c>
      <c r="I5739" s="55" t="s">
        <v>185</v>
      </c>
      <c r="U5739" s="0" t="n">
        <v>297</v>
      </c>
      <c r="V5739" s="0" t="n">
        <v>0</v>
      </c>
      <c r="X5739" s="55" t="n">
        <f aca="false">IF(I5739="Male",0,1)</f>
        <v>1</v>
      </c>
      <c r="Y5739" s="55" t="n">
        <f aca="false">IF(OR(I5739="DNB",I5739="Dry DNB"),1,0)</f>
        <v>0</v>
      </c>
      <c r="Z5739" s="0" t="str">
        <f aca="false">IF(ISNUMBER(W5739),A5739-W5739,"")</f>
        <v/>
      </c>
      <c r="AA5739" s="55" t="n">
        <f aca="false">MATCH(A5739,DATAS,0)</f>
        <v>2</v>
      </c>
      <c r="AB5739" s="55" t="n">
        <f aca="false">IF(AND(E5739&gt;0,OR(AND(B5739&gt;=1,B5739&lt;=6),B5739=10)),1,0)</f>
        <v>0</v>
      </c>
      <c r="AC5739" s="55" t="n">
        <f aca="false">IF(AND(E5739&gt;0,B5739=10),1,0)</f>
        <v>0</v>
      </c>
      <c r="AD5739" s="55" t="n">
        <f aca="false">IF(AND(C5738=C5739,AA5738=AA5739-1),AB5738,"")</f>
        <v>0</v>
      </c>
      <c r="AE5739" s="55" t="n">
        <f aca="false">IF(AND(C5738=C5739,AA5738=AA5739-1),AC5738,"")</f>
        <v>0</v>
      </c>
      <c r="AF5739" s="55" t="n">
        <f aca="false">IF(AA5739=1,"",IF(AND(AB5739=1,AD5739&lt;&gt;1),1,0))</f>
        <v>0</v>
      </c>
      <c r="AG5739" s="55" t="n">
        <f aca="false">IF(AA5739=1,"",IF(AND(AC5739=1,AE5739&lt;&gt;1),1,0))</f>
        <v>0</v>
      </c>
      <c r="AH5739" s="60" t="str">
        <f aca="false">IF(AND(E5739&gt;0,AA5739&lt;2,NOT(AND(C5740=C5739,AA5740=AA5739+1))),INDEX(DATAS,AA5739+1),"")</f>
        <v/>
      </c>
      <c r="AI5739" s="60" t="str">
        <f aca="false">IF(AND(AC5739=1,AA5739&lt;2),IF(AND(C5740=C5739,AA5740=AA5739+1),IF(AC5740=1,"",INDEX(DATAS,AA5739+1)),INDEX(DATAS,AA5739+1)),"")</f>
        <v/>
      </c>
    </row>
    <row r="5740" customFormat="false" ht="15" hidden="false" customHeight="false" outlineLevel="0" collapsed="false">
      <c r="A5740" s="60" t="n">
        <v>46309</v>
      </c>
      <c r="B5740" s="0" t="n">
        <v>13</v>
      </c>
      <c r="C5740" s="0" t="n">
        <v>7253</v>
      </c>
      <c r="E5740" s="0" t="n">
        <v>0</v>
      </c>
      <c r="F5740" s="55" t="s">
        <v>1429</v>
      </c>
      <c r="I5740" s="55" t="s">
        <v>185</v>
      </c>
      <c r="U5740" s="0" t="n">
        <v>295</v>
      </c>
      <c r="V5740" s="0" t="n">
        <v>0</v>
      </c>
      <c r="X5740" s="55" t="n">
        <f aca="false">IF(I5740="Male",0,1)</f>
        <v>1</v>
      </c>
      <c r="Y5740" s="55" t="n">
        <f aca="false">IF(OR(I5740="DNB",I5740="Dry DNB"),1,0)</f>
        <v>0</v>
      </c>
      <c r="Z5740" s="0" t="str">
        <f aca="false">IF(ISNUMBER(W5740),A5740-W5740,"")</f>
        <v/>
      </c>
      <c r="AA5740" s="55" t="n">
        <f aca="false">MATCH(A5740,DATAS,0)</f>
        <v>1</v>
      </c>
      <c r="AB5740" s="55" t="n">
        <f aca="false">IF(AND(E5740&gt;0,OR(AND(B5740&gt;=1,B5740&lt;=6),B5740=10)),1,0)</f>
        <v>0</v>
      </c>
      <c r="AC5740" s="55" t="n">
        <f aca="false">IF(AND(E5740&gt;0,B5740=10),1,0)</f>
        <v>0</v>
      </c>
      <c r="AD5740" s="0" t="str">
        <f aca="false">IF(AND(C5739=C5740,AA5739=AA5740-1),AB5739,"")</f>
        <v/>
      </c>
      <c r="AE5740" s="0" t="str">
        <f aca="false">IF(AND(C5739=C5740,AA5739=AA5740-1),AC5739,"")</f>
        <v/>
      </c>
      <c r="AF5740" s="0" t="str">
        <f aca="false">IF(AA5740=1,"",IF(AND(AB5740=1,AD5740&lt;&gt;1),1,0))</f>
        <v/>
      </c>
      <c r="AG5740" s="0" t="str">
        <f aca="false">IF(AA5740=1,"",IF(AND(AC5740=1,AE5740&lt;&gt;1),1,0))</f>
        <v/>
      </c>
      <c r="AH5740" s="60" t="str">
        <f aca="false">IF(AND(E5740&gt;0,AA5740&lt;2,NOT(AND(C5741=C5740,AA5741=AA5740+1))),INDEX(DATAS,AA5740+1),"")</f>
        <v/>
      </c>
      <c r="AI5740" s="60" t="str">
        <f aca="false">IF(AND(AC5740=1,AA5740&lt;2),IF(AND(C5741=C5740,AA5741=AA5740+1),IF(AC5741=1,"",INDEX(DATAS,AA5740+1)),INDEX(DATAS,AA5740+1)),"")</f>
        <v/>
      </c>
    </row>
    <row r="5741" customFormat="false" ht="15" hidden="false" customHeight="false" outlineLevel="0" collapsed="false">
      <c r="A5741" s="60" t="n">
        <v>46310</v>
      </c>
      <c r="B5741" s="0" t="n">
        <v>13</v>
      </c>
      <c r="C5741" s="0" t="n">
        <v>7253</v>
      </c>
      <c r="E5741" s="0" t="n">
        <v>0</v>
      </c>
      <c r="F5741" s="55" t="s">
        <v>1429</v>
      </c>
      <c r="I5741" s="55" t="s">
        <v>185</v>
      </c>
      <c r="U5741" s="0" t="n">
        <v>296</v>
      </c>
      <c r="V5741" s="0" t="n">
        <v>0</v>
      </c>
      <c r="X5741" s="55" t="n">
        <f aca="false">IF(I5741="Male",0,1)</f>
        <v>1</v>
      </c>
      <c r="Y5741" s="55" t="n">
        <f aca="false">IF(OR(I5741="DNB",I5741="Dry DNB"),1,0)</f>
        <v>0</v>
      </c>
      <c r="Z5741" s="0" t="str">
        <f aca="false">IF(ISNUMBER(W5741),A5741-W5741,"")</f>
        <v/>
      </c>
      <c r="AA5741" s="55" t="n">
        <f aca="false">MATCH(A5741,DATAS,0)</f>
        <v>2</v>
      </c>
      <c r="AB5741" s="55" t="n">
        <f aca="false">IF(AND(E5741&gt;0,OR(AND(B5741&gt;=1,B5741&lt;=6),B5741=10)),1,0)</f>
        <v>0</v>
      </c>
      <c r="AC5741" s="55" t="n">
        <f aca="false">IF(AND(E5741&gt;0,B5741=10),1,0)</f>
        <v>0</v>
      </c>
      <c r="AD5741" s="55" t="n">
        <f aca="false">IF(AND(C5740=C5741,AA5740=AA5741-1),AB5740,"")</f>
        <v>0</v>
      </c>
      <c r="AE5741" s="55" t="n">
        <f aca="false">IF(AND(C5740=C5741,AA5740=AA5741-1),AC5740,"")</f>
        <v>0</v>
      </c>
      <c r="AF5741" s="55" t="n">
        <f aca="false">IF(AA5741=1,"",IF(AND(AB5741=1,AD5741&lt;&gt;1),1,0))</f>
        <v>0</v>
      </c>
      <c r="AG5741" s="55" t="n">
        <f aca="false">IF(AA5741=1,"",IF(AND(AC5741=1,AE5741&lt;&gt;1),1,0))</f>
        <v>0</v>
      </c>
      <c r="AH5741" s="60" t="str">
        <f aca="false">IF(AND(E5741&gt;0,AA5741&lt;2,NOT(AND(C5742=C5741,AA5742=AA5741+1))),INDEX(DATAS,AA5741+1),"")</f>
        <v/>
      </c>
      <c r="AI5741" s="60" t="str">
        <f aca="false">IF(AND(AC5741=1,AA5741&lt;2),IF(AND(C5742=C5741,AA5742=AA5741+1),IF(AC5742=1,"",INDEX(DATAS,AA5741+1)),INDEX(DATAS,AA5741+1)),"")</f>
        <v/>
      </c>
    </row>
    <row r="5742" customFormat="false" ht="15" hidden="false" customHeight="false" outlineLevel="0" collapsed="false">
      <c r="A5742" s="60" t="n">
        <v>46309</v>
      </c>
      <c r="B5742" s="0" t="n">
        <v>13</v>
      </c>
      <c r="C5742" s="0" t="n">
        <v>7256</v>
      </c>
      <c r="E5742" s="0" t="n">
        <v>0</v>
      </c>
      <c r="F5742" s="55" t="s">
        <v>1429</v>
      </c>
      <c r="I5742" s="55" t="s">
        <v>185</v>
      </c>
      <c r="U5742" s="0" t="n">
        <v>295</v>
      </c>
      <c r="V5742" s="0" t="n">
        <v>0</v>
      </c>
      <c r="X5742" s="55" t="n">
        <f aca="false">IF(I5742="Male",0,1)</f>
        <v>1</v>
      </c>
      <c r="Y5742" s="55" t="n">
        <f aca="false">IF(OR(I5742="DNB",I5742="Dry DNB"),1,0)</f>
        <v>0</v>
      </c>
      <c r="Z5742" s="0" t="str">
        <f aca="false">IF(ISNUMBER(W5742),A5742-W5742,"")</f>
        <v/>
      </c>
      <c r="AA5742" s="55" t="n">
        <f aca="false">MATCH(A5742,DATAS,0)</f>
        <v>1</v>
      </c>
      <c r="AB5742" s="55" t="n">
        <f aca="false">IF(AND(E5742&gt;0,OR(AND(B5742&gt;=1,B5742&lt;=6),B5742=10)),1,0)</f>
        <v>0</v>
      </c>
      <c r="AC5742" s="55" t="n">
        <f aca="false">IF(AND(E5742&gt;0,B5742=10),1,0)</f>
        <v>0</v>
      </c>
      <c r="AD5742" s="0" t="str">
        <f aca="false">IF(AND(C5741=C5742,AA5741=AA5742-1),AB5741,"")</f>
        <v/>
      </c>
      <c r="AE5742" s="0" t="str">
        <f aca="false">IF(AND(C5741=C5742,AA5741=AA5742-1),AC5741,"")</f>
        <v/>
      </c>
      <c r="AF5742" s="0" t="str">
        <f aca="false">IF(AA5742=1,"",IF(AND(AB5742=1,AD5742&lt;&gt;1),1,0))</f>
        <v/>
      </c>
      <c r="AG5742" s="0" t="str">
        <f aca="false">IF(AA5742=1,"",IF(AND(AC5742=1,AE5742&lt;&gt;1),1,0))</f>
        <v/>
      </c>
      <c r="AH5742" s="60" t="str">
        <f aca="false">IF(AND(E5742&gt;0,AA5742&lt;2,NOT(AND(C5743=C5742,AA5743=AA5742+1))),INDEX(DATAS,AA5742+1),"")</f>
        <v/>
      </c>
      <c r="AI5742" s="60" t="str">
        <f aca="false">IF(AND(AC5742=1,AA5742&lt;2),IF(AND(C5743=C5742,AA5743=AA5742+1),IF(AC5743=1,"",INDEX(DATAS,AA5742+1)),INDEX(DATAS,AA5742+1)),"")</f>
        <v/>
      </c>
    </row>
    <row r="5743" customFormat="false" ht="15" hidden="false" customHeight="false" outlineLevel="0" collapsed="false">
      <c r="A5743" s="60" t="n">
        <v>46310</v>
      </c>
      <c r="B5743" s="0" t="n">
        <v>13</v>
      </c>
      <c r="C5743" s="0" t="n">
        <v>7256</v>
      </c>
      <c r="E5743" s="0" t="n">
        <v>0</v>
      </c>
      <c r="F5743" s="55" t="s">
        <v>1429</v>
      </c>
      <c r="I5743" s="55" t="s">
        <v>185</v>
      </c>
      <c r="U5743" s="0" t="n">
        <v>296</v>
      </c>
      <c r="V5743" s="0" t="n">
        <v>0</v>
      </c>
      <c r="X5743" s="55" t="n">
        <f aca="false">IF(I5743="Male",0,1)</f>
        <v>1</v>
      </c>
      <c r="Y5743" s="55" t="n">
        <f aca="false">IF(OR(I5743="DNB",I5743="Dry DNB"),1,0)</f>
        <v>0</v>
      </c>
      <c r="Z5743" s="0" t="str">
        <f aca="false">IF(ISNUMBER(W5743),A5743-W5743,"")</f>
        <v/>
      </c>
      <c r="AA5743" s="55" t="n">
        <f aca="false">MATCH(A5743,DATAS,0)</f>
        <v>2</v>
      </c>
      <c r="AB5743" s="55" t="n">
        <f aca="false">IF(AND(E5743&gt;0,OR(AND(B5743&gt;=1,B5743&lt;=6),B5743=10)),1,0)</f>
        <v>0</v>
      </c>
      <c r="AC5743" s="55" t="n">
        <f aca="false">IF(AND(E5743&gt;0,B5743=10),1,0)</f>
        <v>0</v>
      </c>
      <c r="AD5743" s="55" t="n">
        <f aca="false">IF(AND(C5742=C5743,AA5742=AA5743-1),AB5742,"")</f>
        <v>0</v>
      </c>
      <c r="AE5743" s="55" t="n">
        <f aca="false">IF(AND(C5742=C5743,AA5742=AA5743-1),AC5742,"")</f>
        <v>0</v>
      </c>
      <c r="AF5743" s="55" t="n">
        <f aca="false">IF(AA5743=1,"",IF(AND(AB5743=1,AD5743&lt;&gt;1),1,0))</f>
        <v>0</v>
      </c>
      <c r="AG5743" s="55" t="n">
        <f aca="false">IF(AA5743=1,"",IF(AND(AC5743=1,AE5743&lt;&gt;1),1,0))</f>
        <v>0</v>
      </c>
      <c r="AH5743" s="60" t="str">
        <f aca="false">IF(AND(E5743&gt;0,AA5743&lt;2,NOT(AND(C5744=C5743,AA5744=AA5743+1))),INDEX(DATAS,AA5743+1),"")</f>
        <v/>
      </c>
      <c r="AI5743" s="60" t="str">
        <f aca="false">IF(AND(AC5743=1,AA5743&lt;2),IF(AND(C5744=C5743,AA5744=AA5743+1),IF(AC5744=1,"",INDEX(DATAS,AA5743+1)),INDEX(DATAS,AA5743+1)),"")</f>
        <v/>
      </c>
    </row>
    <row r="5744" customFormat="false" ht="15" hidden="false" customHeight="false" outlineLevel="0" collapsed="false">
      <c r="A5744" s="60" t="n">
        <v>46309</v>
      </c>
      <c r="B5744" s="0" t="n">
        <v>13</v>
      </c>
      <c r="C5744" s="0" t="n">
        <v>7257</v>
      </c>
      <c r="E5744" s="0" t="n">
        <v>0</v>
      </c>
      <c r="F5744" s="55" t="s">
        <v>1430</v>
      </c>
      <c r="I5744" s="55" t="s">
        <v>185</v>
      </c>
      <c r="U5744" s="0" t="n">
        <v>294</v>
      </c>
      <c r="V5744" s="0" t="n">
        <v>0</v>
      </c>
      <c r="X5744" s="55" t="n">
        <f aca="false">IF(I5744="Male",0,1)</f>
        <v>1</v>
      </c>
      <c r="Y5744" s="55" t="n">
        <f aca="false">IF(OR(I5744="DNB",I5744="Dry DNB"),1,0)</f>
        <v>0</v>
      </c>
      <c r="Z5744" s="0" t="str">
        <f aca="false">IF(ISNUMBER(W5744),A5744-W5744,"")</f>
        <v/>
      </c>
      <c r="AA5744" s="55" t="n">
        <f aca="false">MATCH(A5744,DATAS,0)</f>
        <v>1</v>
      </c>
      <c r="AB5744" s="55" t="n">
        <f aca="false">IF(AND(E5744&gt;0,OR(AND(B5744&gt;=1,B5744&lt;=6),B5744=10)),1,0)</f>
        <v>0</v>
      </c>
      <c r="AC5744" s="55" t="n">
        <f aca="false">IF(AND(E5744&gt;0,B5744=10),1,0)</f>
        <v>0</v>
      </c>
      <c r="AD5744" s="0" t="str">
        <f aca="false">IF(AND(C5743=C5744,AA5743=AA5744-1),AB5743,"")</f>
        <v/>
      </c>
      <c r="AE5744" s="0" t="str">
        <f aca="false">IF(AND(C5743=C5744,AA5743=AA5744-1),AC5743,"")</f>
        <v/>
      </c>
      <c r="AF5744" s="0" t="str">
        <f aca="false">IF(AA5744=1,"",IF(AND(AB5744=1,AD5744&lt;&gt;1),1,0))</f>
        <v/>
      </c>
      <c r="AG5744" s="0" t="str">
        <f aca="false">IF(AA5744=1,"",IF(AND(AC5744=1,AE5744&lt;&gt;1),1,0))</f>
        <v/>
      </c>
      <c r="AH5744" s="60" t="str">
        <f aca="false">IF(AND(E5744&gt;0,AA5744&lt;2,NOT(AND(C5745=C5744,AA5745=AA5744+1))),INDEX(DATAS,AA5744+1),"")</f>
        <v/>
      </c>
      <c r="AI5744" s="60" t="str">
        <f aca="false">IF(AND(AC5744=1,AA5744&lt;2),IF(AND(C5745=C5744,AA5745=AA5744+1),IF(AC5745=1,"",INDEX(DATAS,AA5744+1)),INDEX(DATAS,AA5744+1)),"")</f>
        <v/>
      </c>
    </row>
    <row r="5745" customFormat="false" ht="15" hidden="false" customHeight="false" outlineLevel="0" collapsed="false">
      <c r="A5745" s="60" t="n">
        <v>46310</v>
      </c>
      <c r="B5745" s="0" t="n">
        <v>13</v>
      </c>
      <c r="C5745" s="0" t="n">
        <v>7257</v>
      </c>
      <c r="E5745" s="0" t="n">
        <v>0</v>
      </c>
      <c r="F5745" s="55" t="s">
        <v>1430</v>
      </c>
      <c r="I5745" s="55" t="s">
        <v>185</v>
      </c>
      <c r="U5745" s="0" t="n">
        <v>295</v>
      </c>
      <c r="V5745" s="0" t="n">
        <v>0</v>
      </c>
      <c r="X5745" s="55" t="n">
        <f aca="false">IF(I5745="Male",0,1)</f>
        <v>1</v>
      </c>
      <c r="Y5745" s="55" t="n">
        <f aca="false">IF(OR(I5745="DNB",I5745="Dry DNB"),1,0)</f>
        <v>0</v>
      </c>
      <c r="Z5745" s="0" t="str">
        <f aca="false">IF(ISNUMBER(W5745),A5745-W5745,"")</f>
        <v/>
      </c>
      <c r="AA5745" s="55" t="n">
        <f aca="false">MATCH(A5745,DATAS,0)</f>
        <v>2</v>
      </c>
      <c r="AB5745" s="55" t="n">
        <f aca="false">IF(AND(E5745&gt;0,OR(AND(B5745&gt;=1,B5745&lt;=6),B5745=10)),1,0)</f>
        <v>0</v>
      </c>
      <c r="AC5745" s="55" t="n">
        <f aca="false">IF(AND(E5745&gt;0,B5745=10),1,0)</f>
        <v>0</v>
      </c>
      <c r="AD5745" s="55" t="n">
        <f aca="false">IF(AND(C5744=C5745,AA5744=AA5745-1),AB5744,"")</f>
        <v>0</v>
      </c>
      <c r="AE5745" s="55" t="n">
        <f aca="false">IF(AND(C5744=C5745,AA5744=AA5745-1),AC5744,"")</f>
        <v>0</v>
      </c>
      <c r="AF5745" s="55" t="n">
        <f aca="false">IF(AA5745=1,"",IF(AND(AB5745=1,AD5745&lt;&gt;1),1,0))</f>
        <v>0</v>
      </c>
      <c r="AG5745" s="55" t="n">
        <f aca="false">IF(AA5745=1,"",IF(AND(AC5745=1,AE5745&lt;&gt;1),1,0))</f>
        <v>0</v>
      </c>
      <c r="AH5745" s="60" t="str">
        <f aca="false">IF(AND(E5745&gt;0,AA5745&lt;2,NOT(AND(C5746=C5745,AA5746=AA5745+1))),INDEX(DATAS,AA5745+1),"")</f>
        <v/>
      </c>
      <c r="AI5745" s="60" t="str">
        <f aca="false">IF(AND(AC5745=1,AA5745&lt;2),IF(AND(C5746=C5745,AA5746=AA5745+1),IF(AC5746=1,"",INDEX(DATAS,AA5745+1)),INDEX(DATAS,AA5745+1)),"")</f>
        <v/>
      </c>
    </row>
    <row r="5746" customFormat="false" ht="15" hidden="false" customHeight="false" outlineLevel="0" collapsed="false">
      <c r="A5746" s="60" t="n">
        <v>46309</v>
      </c>
      <c r="B5746" s="0" t="n">
        <v>13</v>
      </c>
      <c r="C5746" s="0" t="n">
        <v>7258</v>
      </c>
      <c r="E5746" s="0" t="n">
        <v>0</v>
      </c>
      <c r="F5746" s="55" t="s">
        <v>1430</v>
      </c>
      <c r="I5746" s="55" t="s">
        <v>185</v>
      </c>
      <c r="U5746" s="0" t="n">
        <v>294</v>
      </c>
      <c r="V5746" s="0" t="n">
        <v>0</v>
      </c>
      <c r="X5746" s="55" t="n">
        <f aca="false">IF(I5746="Male",0,1)</f>
        <v>1</v>
      </c>
      <c r="Y5746" s="55" t="n">
        <f aca="false">IF(OR(I5746="DNB",I5746="Dry DNB"),1,0)</f>
        <v>0</v>
      </c>
      <c r="Z5746" s="0" t="str">
        <f aca="false">IF(ISNUMBER(W5746),A5746-W5746,"")</f>
        <v/>
      </c>
      <c r="AA5746" s="55" t="n">
        <f aca="false">MATCH(A5746,DATAS,0)</f>
        <v>1</v>
      </c>
      <c r="AB5746" s="55" t="n">
        <f aca="false">IF(AND(E5746&gt;0,OR(AND(B5746&gt;=1,B5746&lt;=6),B5746=10)),1,0)</f>
        <v>0</v>
      </c>
      <c r="AC5746" s="55" t="n">
        <f aca="false">IF(AND(E5746&gt;0,B5746=10),1,0)</f>
        <v>0</v>
      </c>
      <c r="AD5746" s="0" t="str">
        <f aca="false">IF(AND(C5745=C5746,AA5745=AA5746-1),AB5745,"")</f>
        <v/>
      </c>
      <c r="AE5746" s="0" t="str">
        <f aca="false">IF(AND(C5745=C5746,AA5745=AA5746-1),AC5745,"")</f>
        <v/>
      </c>
      <c r="AF5746" s="0" t="str">
        <f aca="false">IF(AA5746=1,"",IF(AND(AB5746=1,AD5746&lt;&gt;1),1,0))</f>
        <v/>
      </c>
      <c r="AG5746" s="0" t="str">
        <f aca="false">IF(AA5746=1,"",IF(AND(AC5746=1,AE5746&lt;&gt;1),1,0))</f>
        <v/>
      </c>
      <c r="AH5746" s="60" t="str">
        <f aca="false">IF(AND(E5746&gt;0,AA5746&lt;2,NOT(AND(C5747=C5746,AA5747=AA5746+1))),INDEX(DATAS,AA5746+1),"")</f>
        <v/>
      </c>
      <c r="AI5746" s="60" t="str">
        <f aca="false">IF(AND(AC5746=1,AA5746&lt;2),IF(AND(C5747=C5746,AA5747=AA5746+1),IF(AC5747=1,"",INDEX(DATAS,AA5746+1)),INDEX(DATAS,AA5746+1)),"")</f>
        <v/>
      </c>
    </row>
    <row r="5747" customFormat="false" ht="15" hidden="false" customHeight="false" outlineLevel="0" collapsed="false">
      <c r="A5747" s="60" t="n">
        <v>46310</v>
      </c>
      <c r="B5747" s="0" t="n">
        <v>13</v>
      </c>
      <c r="C5747" s="0" t="n">
        <v>7258</v>
      </c>
      <c r="E5747" s="0" t="n">
        <v>0</v>
      </c>
      <c r="F5747" s="55" t="s">
        <v>1430</v>
      </c>
      <c r="I5747" s="55" t="s">
        <v>185</v>
      </c>
      <c r="U5747" s="0" t="n">
        <v>295</v>
      </c>
      <c r="V5747" s="0" t="n">
        <v>0</v>
      </c>
      <c r="X5747" s="55" t="n">
        <f aca="false">IF(I5747="Male",0,1)</f>
        <v>1</v>
      </c>
      <c r="Y5747" s="55" t="n">
        <f aca="false">IF(OR(I5747="DNB",I5747="Dry DNB"),1,0)</f>
        <v>0</v>
      </c>
      <c r="Z5747" s="0" t="str">
        <f aca="false">IF(ISNUMBER(W5747),A5747-W5747,"")</f>
        <v/>
      </c>
      <c r="AA5747" s="55" t="n">
        <f aca="false">MATCH(A5747,DATAS,0)</f>
        <v>2</v>
      </c>
      <c r="AB5747" s="55" t="n">
        <f aca="false">IF(AND(E5747&gt;0,OR(AND(B5747&gt;=1,B5747&lt;=6),B5747=10)),1,0)</f>
        <v>0</v>
      </c>
      <c r="AC5747" s="55" t="n">
        <f aca="false">IF(AND(E5747&gt;0,B5747=10),1,0)</f>
        <v>0</v>
      </c>
      <c r="AD5747" s="55" t="n">
        <f aca="false">IF(AND(C5746=C5747,AA5746=AA5747-1),AB5746,"")</f>
        <v>0</v>
      </c>
      <c r="AE5747" s="55" t="n">
        <f aca="false">IF(AND(C5746=C5747,AA5746=AA5747-1),AC5746,"")</f>
        <v>0</v>
      </c>
      <c r="AF5747" s="55" t="n">
        <f aca="false">IF(AA5747=1,"",IF(AND(AB5747=1,AD5747&lt;&gt;1),1,0))</f>
        <v>0</v>
      </c>
      <c r="AG5747" s="55" t="n">
        <f aca="false">IF(AA5747=1,"",IF(AND(AC5747=1,AE5747&lt;&gt;1),1,0))</f>
        <v>0</v>
      </c>
      <c r="AH5747" s="60" t="str">
        <f aca="false">IF(AND(E5747&gt;0,AA5747&lt;2,NOT(AND(C5748=C5747,AA5748=AA5747+1))),INDEX(DATAS,AA5747+1),"")</f>
        <v/>
      </c>
      <c r="AI5747" s="60" t="str">
        <f aca="false">IF(AND(AC5747=1,AA5747&lt;2),IF(AND(C5748=C5747,AA5748=AA5747+1),IF(AC5748=1,"",INDEX(DATAS,AA5747+1)),INDEX(DATAS,AA5747+1)),"")</f>
        <v/>
      </c>
    </row>
    <row r="5748" customFormat="false" ht="15" hidden="false" customHeight="false" outlineLevel="0" collapsed="false">
      <c r="A5748" s="60" t="n">
        <v>46309</v>
      </c>
      <c r="B5748" s="0" t="n">
        <v>13</v>
      </c>
      <c r="C5748" s="0" t="n">
        <v>7260</v>
      </c>
      <c r="E5748" s="0" t="n">
        <v>0</v>
      </c>
      <c r="F5748" s="55" t="s">
        <v>1430</v>
      </c>
      <c r="I5748" s="55" t="s">
        <v>185</v>
      </c>
      <c r="U5748" s="0" t="n">
        <v>294</v>
      </c>
      <c r="V5748" s="0" t="n">
        <v>0</v>
      </c>
      <c r="X5748" s="55" t="n">
        <f aca="false">IF(I5748="Male",0,1)</f>
        <v>1</v>
      </c>
      <c r="Y5748" s="55" t="n">
        <f aca="false">IF(OR(I5748="DNB",I5748="Dry DNB"),1,0)</f>
        <v>0</v>
      </c>
      <c r="Z5748" s="0" t="str">
        <f aca="false">IF(ISNUMBER(W5748),A5748-W5748,"")</f>
        <v/>
      </c>
      <c r="AA5748" s="55" t="n">
        <f aca="false">MATCH(A5748,DATAS,0)</f>
        <v>1</v>
      </c>
      <c r="AB5748" s="55" t="n">
        <f aca="false">IF(AND(E5748&gt;0,OR(AND(B5748&gt;=1,B5748&lt;=6),B5748=10)),1,0)</f>
        <v>0</v>
      </c>
      <c r="AC5748" s="55" t="n">
        <f aca="false">IF(AND(E5748&gt;0,B5748=10),1,0)</f>
        <v>0</v>
      </c>
      <c r="AD5748" s="0" t="str">
        <f aca="false">IF(AND(C5747=C5748,AA5747=AA5748-1),AB5747,"")</f>
        <v/>
      </c>
      <c r="AE5748" s="0" t="str">
        <f aca="false">IF(AND(C5747=C5748,AA5747=AA5748-1),AC5747,"")</f>
        <v/>
      </c>
      <c r="AF5748" s="0" t="str">
        <f aca="false">IF(AA5748=1,"",IF(AND(AB5748=1,AD5748&lt;&gt;1),1,0))</f>
        <v/>
      </c>
      <c r="AG5748" s="0" t="str">
        <f aca="false">IF(AA5748=1,"",IF(AND(AC5748=1,AE5748&lt;&gt;1),1,0))</f>
        <v/>
      </c>
      <c r="AH5748" s="60" t="str">
        <f aca="false">IF(AND(E5748&gt;0,AA5748&lt;2,NOT(AND(C5749=C5748,AA5749=AA5748+1))),INDEX(DATAS,AA5748+1),"")</f>
        <v/>
      </c>
      <c r="AI5748" s="60" t="str">
        <f aca="false">IF(AND(AC5748=1,AA5748&lt;2),IF(AND(C5749=C5748,AA5749=AA5748+1),IF(AC5749=1,"",INDEX(DATAS,AA5748+1)),INDEX(DATAS,AA5748+1)),"")</f>
        <v/>
      </c>
    </row>
    <row r="5749" customFormat="false" ht="15" hidden="false" customHeight="false" outlineLevel="0" collapsed="false">
      <c r="A5749" s="60" t="n">
        <v>46310</v>
      </c>
      <c r="B5749" s="0" t="n">
        <v>13</v>
      </c>
      <c r="C5749" s="0" t="n">
        <v>7260</v>
      </c>
      <c r="E5749" s="0" t="n">
        <v>0</v>
      </c>
      <c r="F5749" s="55" t="s">
        <v>1430</v>
      </c>
      <c r="I5749" s="55" t="s">
        <v>185</v>
      </c>
      <c r="U5749" s="0" t="n">
        <v>295</v>
      </c>
      <c r="V5749" s="0" t="n">
        <v>0</v>
      </c>
      <c r="X5749" s="55" t="n">
        <f aca="false">IF(I5749="Male",0,1)</f>
        <v>1</v>
      </c>
      <c r="Y5749" s="55" t="n">
        <f aca="false">IF(OR(I5749="DNB",I5749="Dry DNB"),1,0)</f>
        <v>0</v>
      </c>
      <c r="Z5749" s="0" t="str">
        <f aca="false">IF(ISNUMBER(W5749),A5749-W5749,"")</f>
        <v/>
      </c>
      <c r="AA5749" s="55" t="n">
        <f aca="false">MATCH(A5749,DATAS,0)</f>
        <v>2</v>
      </c>
      <c r="AB5749" s="55" t="n">
        <f aca="false">IF(AND(E5749&gt;0,OR(AND(B5749&gt;=1,B5749&lt;=6),B5749=10)),1,0)</f>
        <v>0</v>
      </c>
      <c r="AC5749" s="55" t="n">
        <f aca="false">IF(AND(E5749&gt;0,B5749=10),1,0)</f>
        <v>0</v>
      </c>
      <c r="AD5749" s="55" t="n">
        <f aca="false">IF(AND(C5748=C5749,AA5748=AA5749-1),AB5748,"")</f>
        <v>0</v>
      </c>
      <c r="AE5749" s="55" t="n">
        <f aca="false">IF(AND(C5748=C5749,AA5748=AA5749-1),AC5748,"")</f>
        <v>0</v>
      </c>
      <c r="AF5749" s="55" t="n">
        <f aca="false">IF(AA5749=1,"",IF(AND(AB5749=1,AD5749&lt;&gt;1),1,0))</f>
        <v>0</v>
      </c>
      <c r="AG5749" s="55" t="n">
        <f aca="false">IF(AA5749=1,"",IF(AND(AC5749=1,AE5749&lt;&gt;1),1,0))</f>
        <v>0</v>
      </c>
      <c r="AH5749" s="60" t="str">
        <f aca="false">IF(AND(E5749&gt;0,AA5749&lt;2,NOT(AND(C5750=C5749,AA5750=AA5749+1))),INDEX(DATAS,AA5749+1),"")</f>
        <v/>
      </c>
      <c r="AI5749" s="60" t="str">
        <f aca="false">IF(AND(AC5749=1,AA5749&lt;2),IF(AND(C5750=C5749,AA5750=AA5749+1),IF(AC5750=1,"",INDEX(DATAS,AA5749+1)),INDEX(DATAS,AA5749+1)),"")</f>
        <v/>
      </c>
    </row>
    <row r="5750" customFormat="false" ht="15" hidden="false" customHeight="false" outlineLevel="0" collapsed="false">
      <c r="A5750" s="60" t="n">
        <v>46309</v>
      </c>
      <c r="B5750" s="0" t="n">
        <v>13</v>
      </c>
      <c r="C5750" s="0" t="n">
        <v>7261</v>
      </c>
      <c r="E5750" s="0" t="n">
        <v>0</v>
      </c>
      <c r="F5750" s="55" t="s">
        <v>1430</v>
      </c>
      <c r="I5750" s="55" t="s">
        <v>185</v>
      </c>
      <c r="U5750" s="0" t="n">
        <v>294</v>
      </c>
      <c r="V5750" s="0" t="n">
        <v>0</v>
      </c>
      <c r="X5750" s="55" t="n">
        <f aca="false">IF(I5750="Male",0,1)</f>
        <v>1</v>
      </c>
      <c r="Y5750" s="55" t="n">
        <f aca="false">IF(OR(I5750="DNB",I5750="Dry DNB"),1,0)</f>
        <v>0</v>
      </c>
      <c r="Z5750" s="0" t="str">
        <f aca="false">IF(ISNUMBER(W5750),A5750-W5750,"")</f>
        <v/>
      </c>
      <c r="AA5750" s="55" t="n">
        <f aca="false">MATCH(A5750,DATAS,0)</f>
        <v>1</v>
      </c>
      <c r="AB5750" s="55" t="n">
        <f aca="false">IF(AND(E5750&gt;0,OR(AND(B5750&gt;=1,B5750&lt;=6),B5750=10)),1,0)</f>
        <v>0</v>
      </c>
      <c r="AC5750" s="55" t="n">
        <f aca="false">IF(AND(E5750&gt;0,B5750=10),1,0)</f>
        <v>0</v>
      </c>
      <c r="AD5750" s="0" t="str">
        <f aca="false">IF(AND(C5749=C5750,AA5749=AA5750-1),AB5749,"")</f>
        <v/>
      </c>
      <c r="AE5750" s="0" t="str">
        <f aca="false">IF(AND(C5749=C5750,AA5749=AA5750-1),AC5749,"")</f>
        <v/>
      </c>
      <c r="AF5750" s="0" t="str">
        <f aca="false">IF(AA5750=1,"",IF(AND(AB5750=1,AD5750&lt;&gt;1),1,0))</f>
        <v/>
      </c>
      <c r="AG5750" s="0" t="str">
        <f aca="false">IF(AA5750=1,"",IF(AND(AC5750=1,AE5750&lt;&gt;1),1,0))</f>
        <v/>
      </c>
      <c r="AH5750" s="60" t="str">
        <f aca="false">IF(AND(E5750&gt;0,AA5750&lt;2,NOT(AND(C5751=C5750,AA5751=AA5750+1))),INDEX(DATAS,AA5750+1),"")</f>
        <v/>
      </c>
      <c r="AI5750" s="60" t="str">
        <f aca="false">IF(AND(AC5750=1,AA5750&lt;2),IF(AND(C5751=C5750,AA5751=AA5750+1),IF(AC5751=1,"",INDEX(DATAS,AA5750+1)),INDEX(DATAS,AA5750+1)),"")</f>
        <v/>
      </c>
    </row>
    <row r="5751" customFormat="false" ht="15" hidden="false" customHeight="false" outlineLevel="0" collapsed="false">
      <c r="A5751" s="60" t="n">
        <v>46310</v>
      </c>
      <c r="B5751" s="0" t="n">
        <v>13</v>
      </c>
      <c r="C5751" s="0" t="n">
        <v>7261</v>
      </c>
      <c r="E5751" s="0" t="n">
        <v>0</v>
      </c>
      <c r="F5751" s="55" t="s">
        <v>1430</v>
      </c>
      <c r="I5751" s="55" t="s">
        <v>185</v>
      </c>
      <c r="U5751" s="0" t="n">
        <v>295</v>
      </c>
      <c r="V5751" s="0" t="n">
        <v>0</v>
      </c>
      <c r="X5751" s="55" t="n">
        <f aca="false">IF(I5751="Male",0,1)</f>
        <v>1</v>
      </c>
      <c r="Y5751" s="55" t="n">
        <f aca="false">IF(OR(I5751="DNB",I5751="Dry DNB"),1,0)</f>
        <v>0</v>
      </c>
      <c r="Z5751" s="0" t="str">
        <f aca="false">IF(ISNUMBER(W5751),A5751-W5751,"")</f>
        <v/>
      </c>
      <c r="AA5751" s="55" t="n">
        <f aca="false">MATCH(A5751,DATAS,0)</f>
        <v>2</v>
      </c>
      <c r="AB5751" s="55" t="n">
        <f aca="false">IF(AND(E5751&gt;0,OR(AND(B5751&gt;=1,B5751&lt;=6),B5751=10)),1,0)</f>
        <v>0</v>
      </c>
      <c r="AC5751" s="55" t="n">
        <f aca="false">IF(AND(E5751&gt;0,B5751=10),1,0)</f>
        <v>0</v>
      </c>
      <c r="AD5751" s="55" t="n">
        <f aca="false">IF(AND(C5750=C5751,AA5750=AA5751-1),AB5750,"")</f>
        <v>0</v>
      </c>
      <c r="AE5751" s="55" t="n">
        <f aca="false">IF(AND(C5750=C5751,AA5750=AA5751-1),AC5750,"")</f>
        <v>0</v>
      </c>
      <c r="AF5751" s="55" t="n">
        <f aca="false">IF(AA5751=1,"",IF(AND(AB5751=1,AD5751&lt;&gt;1),1,0))</f>
        <v>0</v>
      </c>
      <c r="AG5751" s="55" t="n">
        <f aca="false">IF(AA5751=1,"",IF(AND(AC5751=1,AE5751&lt;&gt;1),1,0))</f>
        <v>0</v>
      </c>
      <c r="AH5751" s="60" t="str">
        <f aca="false">IF(AND(E5751&gt;0,AA5751&lt;2,NOT(AND(C5752=C5751,AA5752=AA5751+1))),INDEX(DATAS,AA5751+1),"")</f>
        <v/>
      </c>
      <c r="AI5751" s="60" t="str">
        <f aca="false">IF(AND(AC5751=1,AA5751&lt;2),IF(AND(C5752=C5751,AA5752=AA5751+1),IF(AC5752=1,"",INDEX(DATAS,AA5751+1)),INDEX(DATAS,AA5751+1)),"")</f>
        <v/>
      </c>
    </row>
    <row r="5752" customFormat="false" ht="15" hidden="false" customHeight="false" outlineLevel="0" collapsed="false">
      <c r="A5752" s="60" t="n">
        <v>46309</v>
      </c>
      <c r="B5752" s="0" t="n">
        <v>13</v>
      </c>
      <c r="C5752" s="0" t="n">
        <v>7262</v>
      </c>
      <c r="E5752" s="0" t="n">
        <v>0</v>
      </c>
      <c r="F5752" s="55" t="s">
        <v>1430</v>
      </c>
      <c r="I5752" s="55" t="s">
        <v>185</v>
      </c>
      <c r="U5752" s="0" t="n">
        <v>294</v>
      </c>
      <c r="V5752" s="0" t="n">
        <v>0</v>
      </c>
      <c r="X5752" s="55" t="n">
        <f aca="false">IF(I5752="Male",0,1)</f>
        <v>1</v>
      </c>
      <c r="Y5752" s="55" t="n">
        <f aca="false">IF(OR(I5752="DNB",I5752="Dry DNB"),1,0)</f>
        <v>0</v>
      </c>
      <c r="Z5752" s="0" t="str">
        <f aca="false">IF(ISNUMBER(W5752),A5752-W5752,"")</f>
        <v/>
      </c>
      <c r="AA5752" s="55" t="n">
        <f aca="false">MATCH(A5752,DATAS,0)</f>
        <v>1</v>
      </c>
      <c r="AB5752" s="55" t="n">
        <f aca="false">IF(AND(E5752&gt;0,OR(AND(B5752&gt;=1,B5752&lt;=6),B5752=10)),1,0)</f>
        <v>0</v>
      </c>
      <c r="AC5752" s="55" t="n">
        <f aca="false">IF(AND(E5752&gt;0,B5752=10),1,0)</f>
        <v>0</v>
      </c>
      <c r="AD5752" s="0" t="str">
        <f aca="false">IF(AND(C5751=C5752,AA5751=AA5752-1),AB5751,"")</f>
        <v/>
      </c>
      <c r="AE5752" s="0" t="str">
        <f aca="false">IF(AND(C5751=C5752,AA5751=AA5752-1),AC5751,"")</f>
        <v/>
      </c>
      <c r="AF5752" s="0" t="str">
        <f aca="false">IF(AA5752=1,"",IF(AND(AB5752=1,AD5752&lt;&gt;1),1,0))</f>
        <v/>
      </c>
      <c r="AG5752" s="0" t="str">
        <f aca="false">IF(AA5752=1,"",IF(AND(AC5752=1,AE5752&lt;&gt;1),1,0))</f>
        <v/>
      </c>
      <c r="AH5752" s="60" t="str">
        <f aca="false">IF(AND(E5752&gt;0,AA5752&lt;2,NOT(AND(C5753=C5752,AA5753=AA5752+1))),INDEX(DATAS,AA5752+1),"")</f>
        <v/>
      </c>
      <c r="AI5752" s="60" t="str">
        <f aca="false">IF(AND(AC5752=1,AA5752&lt;2),IF(AND(C5753=C5752,AA5753=AA5752+1),IF(AC5753=1,"",INDEX(DATAS,AA5752+1)),INDEX(DATAS,AA5752+1)),"")</f>
        <v/>
      </c>
    </row>
    <row r="5753" customFormat="false" ht="15" hidden="false" customHeight="false" outlineLevel="0" collapsed="false">
      <c r="A5753" s="60" t="n">
        <v>46310</v>
      </c>
      <c r="B5753" s="0" t="n">
        <v>13</v>
      </c>
      <c r="C5753" s="0" t="n">
        <v>7262</v>
      </c>
      <c r="E5753" s="0" t="n">
        <v>0</v>
      </c>
      <c r="F5753" s="55" t="s">
        <v>1430</v>
      </c>
      <c r="I5753" s="55" t="s">
        <v>185</v>
      </c>
      <c r="U5753" s="0" t="n">
        <v>295</v>
      </c>
      <c r="V5753" s="0" t="n">
        <v>0</v>
      </c>
      <c r="X5753" s="55" t="n">
        <f aca="false">IF(I5753="Male",0,1)</f>
        <v>1</v>
      </c>
      <c r="Y5753" s="55" t="n">
        <f aca="false">IF(OR(I5753="DNB",I5753="Dry DNB"),1,0)</f>
        <v>0</v>
      </c>
      <c r="Z5753" s="0" t="str">
        <f aca="false">IF(ISNUMBER(W5753),A5753-W5753,"")</f>
        <v/>
      </c>
      <c r="AA5753" s="55" t="n">
        <f aca="false">MATCH(A5753,DATAS,0)</f>
        <v>2</v>
      </c>
      <c r="AB5753" s="55" t="n">
        <f aca="false">IF(AND(E5753&gt;0,OR(AND(B5753&gt;=1,B5753&lt;=6),B5753=10)),1,0)</f>
        <v>0</v>
      </c>
      <c r="AC5753" s="55" t="n">
        <f aca="false">IF(AND(E5753&gt;0,B5753=10),1,0)</f>
        <v>0</v>
      </c>
      <c r="AD5753" s="55" t="n">
        <f aca="false">IF(AND(C5752=C5753,AA5752=AA5753-1),AB5752,"")</f>
        <v>0</v>
      </c>
      <c r="AE5753" s="55" t="n">
        <f aca="false">IF(AND(C5752=C5753,AA5752=AA5753-1),AC5752,"")</f>
        <v>0</v>
      </c>
      <c r="AF5753" s="55" t="n">
        <f aca="false">IF(AA5753=1,"",IF(AND(AB5753=1,AD5753&lt;&gt;1),1,0))</f>
        <v>0</v>
      </c>
      <c r="AG5753" s="55" t="n">
        <f aca="false">IF(AA5753=1,"",IF(AND(AC5753=1,AE5753&lt;&gt;1),1,0))</f>
        <v>0</v>
      </c>
      <c r="AH5753" s="60" t="str">
        <f aca="false">IF(AND(E5753&gt;0,AA5753&lt;2,NOT(AND(C5754=C5753,AA5754=AA5753+1))),INDEX(DATAS,AA5753+1),"")</f>
        <v/>
      </c>
      <c r="AI5753" s="60" t="str">
        <f aca="false">IF(AND(AC5753=1,AA5753&lt;2),IF(AND(C5754=C5753,AA5754=AA5753+1),IF(AC5754=1,"",INDEX(DATAS,AA5753+1)),INDEX(DATAS,AA5753+1)),"")</f>
        <v/>
      </c>
    </row>
    <row r="5754" customFormat="false" ht="15" hidden="false" customHeight="false" outlineLevel="0" collapsed="false">
      <c r="A5754" s="60" t="n">
        <v>46309</v>
      </c>
      <c r="B5754" s="0" t="n">
        <v>13</v>
      </c>
      <c r="C5754" s="0" t="n">
        <v>7264</v>
      </c>
      <c r="E5754" s="0" t="n">
        <v>0</v>
      </c>
      <c r="F5754" s="55" t="s">
        <v>1430</v>
      </c>
      <c r="I5754" s="55" t="s">
        <v>185</v>
      </c>
      <c r="U5754" s="0" t="n">
        <v>294</v>
      </c>
      <c r="V5754" s="0" t="n">
        <v>0</v>
      </c>
      <c r="X5754" s="55" t="n">
        <f aca="false">IF(I5754="Male",0,1)</f>
        <v>1</v>
      </c>
      <c r="Y5754" s="55" t="n">
        <f aca="false">IF(OR(I5754="DNB",I5754="Dry DNB"),1,0)</f>
        <v>0</v>
      </c>
      <c r="Z5754" s="0" t="str">
        <f aca="false">IF(ISNUMBER(W5754),A5754-W5754,"")</f>
        <v/>
      </c>
      <c r="AA5754" s="55" t="n">
        <f aca="false">MATCH(A5754,DATAS,0)</f>
        <v>1</v>
      </c>
      <c r="AB5754" s="55" t="n">
        <f aca="false">IF(AND(E5754&gt;0,OR(AND(B5754&gt;=1,B5754&lt;=6),B5754=10)),1,0)</f>
        <v>0</v>
      </c>
      <c r="AC5754" s="55" t="n">
        <f aca="false">IF(AND(E5754&gt;0,B5754=10),1,0)</f>
        <v>0</v>
      </c>
      <c r="AD5754" s="0" t="str">
        <f aca="false">IF(AND(C5753=C5754,AA5753=AA5754-1),AB5753,"")</f>
        <v/>
      </c>
      <c r="AE5754" s="0" t="str">
        <f aca="false">IF(AND(C5753=C5754,AA5753=AA5754-1),AC5753,"")</f>
        <v/>
      </c>
      <c r="AF5754" s="0" t="str">
        <f aca="false">IF(AA5754=1,"",IF(AND(AB5754=1,AD5754&lt;&gt;1),1,0))</f>
        <v/>
      </c>
      <c r="AG5754" s="0" t="str">
        <f aca="false">IF(AA5754=1,"",IF(AND(AC5754=1,AE5754&lt;&gt;1),1,0))</f>
        <v/>
      </c>
      <c r="AH5754" s="60" t="str">
        <f aca="false">IF(AND(E5754&gt;0,AA5754&lt;2,NOT(AND(C5755=C5754,AA5755=AA5754+1))),INDEX(DATAS,AA5754+1),"")</f>
        <v/>
      </c>
      <c r="AI5754" s="60" t="str">
        <f aca="false">IF(AND(AC5754=1,AA5754&lt;2),IF(AND(C5755=C5754,AA5755=AA5754+1),IF(AC5755=1,"",INDEX(DATAS,AA5754+1)),INDEX(DATAS,AA5754+1)),"")</f>
        <v/>
      </c>
    </row>
    <row r="5755" customFormat="false" ht="15" hidden="false" customHeight="false" outlineLevel="0" collapsed="false">
      <c r="A5755" s="60" t="n">
        <v>46310</v>
      </c>
      <c r="B5755" s="0" t="n">
        <v>13</v>
      </c>
      <c r="C5755" s="0" t="n">
        <v>7264</v>
      </c>
      <c r="E5755" s="0" t="n">
        <v>0</v>
      </c>
      <c r="F5755" s="55" t="s">
        <v>1430</v>
      </c>
      <c r="I5755" s="55" t="s">
        <v>185</v>
      </c>
      <c r="U5755" s="0" t="n">
        <v>295</v>
      </c>
      <c r="V5755" s="0" t="n">
        <v>0</v>
      </c>
      <c r="X5755" s="55" t="n">
        <f aca="false">IF(I5755="Male",0,1)</f>
        <v>1</v>
      </c>
      <c r="Y5755" s="55" t="n">
        <f aca="false">IF(OR(I5755="DNB",I5755="Dry DNB"),1,0)</f>
        <v>0</v>
      </c>
      <c r="Z5755" s="0" t="str">
        <f aca="false">IF(ISNUMBER(W5755),A5755-W5755,"")</f>
        <v/>
      </c>
      <c r="AA5755" s="55" t="n">
        <f aca="false">MATCH(A5755,DATAS,0)</f>
        <v>2</v>
      </c>
      <c r="AB5755" s="55" t="n">
        <f aca="false">IF(AND(E5755&gt;0,OR(AND(B5755&gt;=1,B5755&lt;=6),B5755=10)),1,0)</f>
        <v>0</v>
      </c>
      <c r="AC5755" s="55" t="n">
        <f aca="false">IF(AND(E5755&gt;0,B5755=10),1,0)</f>
        <v>0</v>
      </c>
      <c r="AD5755" s="55" t="n">
        <f aca="false">IF(AND(C5754=C5755,AA5754=AA5755-1),AB5754,"")</f>
        <v>0</v>
      </c>
      <c r="AE5755" s="55" t="n">
        <f aca="false">IF(AND(C5754=C5755,AA5754=AA5755-1),AC5754,"")</f>
        <v>0</v>
      </c>
      <c r="AF5755" s="55" t="n">
        <f aca="false">IF(AA5755=1,"",IF(AND(AB5755=1,AD5755&lt;&gt;1),1,0))</f>
        <v>0</v>
      </c>
      <c r="AG5755" s="55" t="n">
        <f aca="false">IF(AA5755=1,"",IF(AND(AC5755=1,AE5755&lt;&gt;1),1,0))</f>
        <v>0</v>
      </c>
      <c r="AH5755" s="60" t="str">
        <f aca="false">IF(AND(E5755&gt;0,AA5755&lt;2,NOT(AND(C5756=C5755,AA5756=AA5755+1))),INDEX(DATAS,AA5755+1),"")</f>
        <v/>
      </c>
      <c r="AI5755" s="60" t="str">
        <f aca="false">IF(AND(AC5755=1,AA5755&lt;2),IF(AND(C5756=C5755,AA5756=AA5755+1),IF(AC5756=1,"",INDEX(DATAS,AA5755+1)),INDEX(DATAS,AA5755+1)),"")</f>
        <v/>
      </c>
    </row>
    <row r="5756" customFormat="false" ht="15" hidden="false" customHeight="false" outlineLevel="0" collapsed="false">
      <c r="A5756" s="60" t="n">
        <v>46309</v>
      </c>
      <c r="B5756" s="0" t="n">
        <v>13</v>
      </c>
      <c r="C5756" s="0" t="n">
        <v>7265</v>
      </c>
      <c r="E5756" s="0" t="n">
        <v>0</v>
      </c>
      <c r="F5756" s="55" t="s">
        <v>1431</v>
      </c>
      <c r="I5756" s="55" t="s">
        <v>185</v>
      </c>
      <c r="U5756" s="0" t="n">
        <v>292</v>
      </c>
      <c r="V5756" s="0" t="n">
        <v>0</v>
      </c>
      <c r="X5756" s="55" t="n">
        <f aca="false">IF(I5756="Male",0,1)</f>
        <v>1</v>
      </c>
      <c r="Y5756" s="55" t="n">
        <f aca="false">IF(OR(I5756="DNB",I5756="Dry DNB"),1,0)</f>
        <v>0</v>
      </c>
      <c r="Z5756" s="0" t="str">
        <f aca="false">IF(ISNUMBER(W5756),A5756-W5756,"")</f>
        <v/>
      </c>
      <c r="AA5756" s="55" t="n">
        <f aca="false">MATCH(A5756,DATAS,0)</f>
        <v>1</v>
      </c>
      <c r="AB5756" s="55" t="n">
        <f aca="false">IF(AND(E5756&gt;0,OR(AND(B5756&gt;=1,B5756&lt;=6),B5756=10)),1,0)</f>
        <v>0</v>
      </c>
      <c r="AC5756" s="55" t="n">
        <f aca="false">IF(AND(E5756&gt;0,B5756=10),1,0)</f>
        <v>0</v>
      </c>
      <c r="AD5756" s="0" t="str">
        <f aca="false">IF(AND(C5755=C5756,AA5755=AA5756-1),AB5755,"")</f>
        <v/>
      </c>
      <c r="AE5756" s="0" t="str">
        <f aca="false">IF(AND(C5755=C5756,AA5755=AA5756-1),AC5755,"")</f>
        <v/>
      </c>
      <c r="AF5756" s="0" t="str">
        <f aca="false">IF(AA5756=1,"",IF(AND(AB5756=1,AD5756&lt;&gt;1),1,0))</f>
        <v/>
      </c>
      <c r="AG5756" s="0" t="str">
        <f aca="false">IF(AA5756=1,"",IF(AND(AC5756=1,AE5756&lt;&gt;1),1,0))</f>
        <v/>
      </c>
      <c r="AH5756" s="60" t="str">
        <f aca="false">IF(AND(E5756&gt;0,AA5756&lt;2,NOT(AND(C5757=C5756,AA5757=AA5756+1))),INDEX(DATAS,AA5756+1),"")</f>
        <v/>
      </c>
      <c r="AI5756" s="60" t="str">
        <f aca="false">IF(AND(AC5756=1,AA5756&lt;2),IF(AND(C5757=C5756,AA5757=AA5756+1),IF(AC5757=1,"",INDEX(DATAS,AA5756+1)),INDEX(DATAS,AA5756+1)),"")</f>
        <v/>
      </c>
    </row>
    <row r="5757" customFormat="false" ht="15" hidden="false" customHeight="false" outlineLevel="0" collapsed="false">
      <c r="A5757" s="60" t="n">
        <v>46310</v>
      </c>
      <c r="B5757" s="0" t="n">
        <v>13</v>
      </c>
      <c r="C5757" s="0" t="n">
        <v>7265</v>
      </c>
      <c r="E5757" s="0" t="n">
        <v>0</v>
      </c>
      <c r="F5757" s="55" t="s">
        <v>1431</v>
      </c>
      <c r="I5757" s="55" t="s">
        <v>185</v>
      </c>
      <c r="U5757" s="0" t="n">
        <v>293</v>
      </c>
      <c r="V5757" s="0" t="n">
        <v>0</v>
      </c>
      <c r="X5757" s="55" t="n">
        <f aca="false">IF(I5757="Male",0,1)</f>
        <v>1</v>
      </c>
      <c r="Y5757" s="55" t="n">
        <f aca="false">IF(OR(I5757="DNB",I5757="Dry DNB"),1,0)</f>
        <v>0</v>
      </c>
      <c r="Z5757" s="0" t="str">
        <f aca="false">IF(ISNUMBER(W5757),A5757-W5757,"")</f>
        <v/>
      </c>
      <c r="AA5757" s="55" t="n">
        <f aca="false">MATCH(A5757,DATAS,0)</f>
        <v>2</v>
      </c>
      <c r="AB5757" s="55" t="n">
        <f aca="false">IF(AND(E5757&gt;0,OR(AND(B5757&gt;=1,B5757&lt;=6),B5757=10)),1,0)</f>
        <v>0</v>
      </c>
      <c r="AC5757" s="55" t="n">
        <f aca="false">IF(AND(E5757&gt;0,B5757=10),1,0)</f>
        <v>0</v>
      </c>
      <c r="AD5757" s="55" t="n">
        <f aca="false">IF(AND(C5756=C5757,AA5756=AA5757-1),AB5756,"")</f>
        <v>0</v>
      </c>
      <c r="AE5757" s="55" t="n">
        <f aca="false">IF(AND(C5756=C5757,AA5756=AA5757-1),AC5756,"")</f>
        <v>0</v>
      </c>
      <c r="AF5757" s="55" t="n">
        <f aca="false">IF(AA5757=1,"",IF(AND(AB5757=1,AD5757&lt;&gt;1),1,0))</f>
        <v>0</v>
      </c>
      <c r="AG5757" s="55" t="n">
        <f aca="false">IF(AA5757=1,"",IF(AND(AC5757=1,AE5757&lt;&gt;1),1,0))</f>
        <v>0</v>
      </c>
      <c r="AH5757" s="60" t="str">
        <f aca="false">IF(AND(E5757&gt;0,AA5757&lt;2,NOT(AND(C5758=C5757,AA5758=AA5757+1))),INDEX(DATAS,AA5757+1),"")</f>
        <v/>
      </c>
      <c r="AI5757" s="60" t="str">
        <f aca="false">IF(AND(AC5757=1,AA5757&lt;2),IF(AND(C5758=C5757,AA5758=AA5757+1),IF(AC5758=1,"",INDEX(DATAS,AA5757+1)),INDEX(DATAS,AA5757+1)),"")</f>
        <v/>
      </c>
    </row>
    <row r="5758" customFormat="false" ht="15" hidden="false" customHeight="false" outlineLevel="0" collapsed="false">
      <c r="A5758" s="60" t="n">
        <v>46309</v>
      </c>
      <c r="B5758" s="0" t="n">
        <v>13</v>
      </c>
      <c r="C5758" s="0" t="n">
        <v>7266</v>
      </c>
      <c r="E5758" s="0" t="n">
        <v>0</v>
      </c>
      <c r="F5758" s="55" t="s">
        <v>1431</v>
      </c>
      <c r="I5758" s="55" t="s">
        <v>185</v>
      </c>
      <c r="U5758" s="0" t="n">
        <v>292</v>
      </c>
      <c r="V5758" s="0" t="n">
        <v>0</v>
      </c>
      <c r="X5758" s="55" t="n">
        <f aca="false">IF(I5758="Male",0,1)</f>
        <v>1</v>
      </c>
      <c r="Y5758" s="55" t="n">
        <f aca="false">IF(OR(I5758="DNB",I5758="Dry DNB"),1,0)</f>
        <v>0</v>
      </c>
      <c r="Z5758" s="0" t="str">
        <f aca="false">IF(ISNUMBER(W5758),A5758-W5758,"")</f>
        <v/>
      </c>
      <c r="AA5758" s="55" t="n">
        <f aca="false">MATCH(A5758,DATAS,0)</f>
        <v>1</v>
      </c>
      <c r="AB5758" s="55" t="n">
        <f aca="false">IF(AND(E5758&gt;0,OR(AND(B5758&gt;=1,B5758&lt;=6),B5758=10)),1,0)</f>
        <v>0</v>
      </c>
      <c r="AC5758" s="55" t="n">
        <f aca="false">IF(AND(E5758&gt;0,B5758=10),1,0)</f>
        <v>0</v>
      </c>
      <c r="AD5758" s="0" t="str">
        <f aca="false">IF(AND(C5757=C5758,AA5757=AA5758-1),AB5757,"")</f>
        <v/>
      </c>
      <c r="AE5758" s="0" t="str">
        <f aca="false">IF(AND(C5757=C5758,AA5757=AA5758-1),AC5757,"")</f>
        <v/>
      </c>
      <c r="AF5758" s="0" t="str">
        <f aca="false">IF(AA5758=1,"",IF(AND(AB5758=1,AD5758&lt;&gt;1),1,0))</f>
        <v/>
      </c>
      <c r="AG5758" s="0" t="str">
        <f aca="false">IF(AA5758=1,"",IF(AND(AC5758=1,AE5758&lt;&gt;1),1,0))</f>
        <v/>
      </c>
      <c r="AH5758" s="60" t="str">
        <f aca="false">IF(AND(E5758&gt;0,AA5758&lt;2,NOT(AND(C5759=C5758,AA5759=AA5758+1))),INDEX(DATAS,AA5758+1),"")</f>
        <v/>
      </c>
      <c r="AI5758" s="60" t="str">
        <f aca="false">IF(AND(AC5758=1,AA5758&lt;2),IF(AND(C5759=C5758,AA5759=AA5758+1),IF(AC5759=1,"",INDEX(DATAS,AA5758+1)),INDEX(DATAS,AA5758+1)),"")</f>
        <v/>
      </c>
    </row>
    <row r="5759" customFormat="false" ht="15" hidden="false" customHeight="false" outlineLevel="0" collapsed="false">
      <c r="A5759" s="60" t="n">
        <v>46310</v>
      </c>
      <c r="B5759" s="0" t="n">
        <v>13</v>
      </c>
      <c r="C5759" s="0" t="n">
        <v>7266</v>
      </c>
      <c r="E5759" s="0" t="n">
        <v>0</v>
      </c>
      <c r="F5759" s="55" t="s">
        <v>1431</v>
      </c>
      <c r="I5759" s="55" t="s">
        <v>185</v>
      </c>
      <c r="U5759" s="0" t="n">
        <v>293</v>
      </c>
      <c r="V5759" s="0" t="n">
        <v>0</v>
      </c>
      <c r="X5759" s="55" t="n">
        <f aca="false">IF(I5759="Male",0,1)</f>
        <v>1</v>
      </c>
      <c r="Y5759" s="55" t="n">
        <f aca="false">IF(OR(I5759="DNB",I5759="Dry DNB"),1,0)</f>
        <v>0</v>
      </c>
      <c r="Z5759" s="0" t="str">
        <f aca="false">IF(ISNUMBER(W5759),A5759-W5759,"")</f>
        <v/>
      </c>
      <c r="AA5759" s="55" t="n">
        <f aca="false">MATCH(A5759,DATAS,0)</f>
        <v>2</v>
      </c>
      <c r="AB5759" s="55" t="n">
        <f aca="false">IF(AND(E5759&gt;0,OR(AND(B5759&gt;=1,B5759&lt;=6),B5759=10)),1,0)</f>
        <v>0</v>
      </c>
      <c r="AC5759" s="55" t="n">
        <f aca="false">IF(AND(E5759&gt;0,B5759=10),1,0)</f>
        <v>0</v>
      </c>
      <c r="AD5759" s="55" t="n">
        <f aca="false">IF(AND(C5758=C5759,AA5758=AA5759-1),AB5758,"")</f>
        <v>0</v>
      </c>
      <c r="AE5759" s="55" t="n">
        <f aca="false">IF(AND(C5758=C5759,AA5758=AA5759-1),AC5758,"")</f>
        <v>0</v>
      </c>
      <c r="AF5759" s="55" t="n">
        <f aca="false">IF(AA5759=1,"",IF(AND(AB5759=1,AD5759&lt;&gt;1),1,0))</f>
        <v>0</v>
      </c>
      <c r="AG5759" s="55" t="n">
        <f aca="false">IF(AA5759=1,"",IF(AND(AC5759=1,AE5759&lt;&gt;1),1,0))</f>
        <v>0</v>
      </c>
      <c r="AH5759" s="60" t="str">
        <f aca="false">IF(AND(E5759&gt;0,AA5759&lt;2,NOT(AND(C5760=C5759,AA5760=AA5759+1))),INDEX(DATAS,AA5759+1),"")</f>
        <v/>
      </c>
      <c r="AI5759" s="60" t="str">
        <f aca="false">IF(AND(AC5759=1,AA5759&lt;2),IF(AND(C5760=C5759,AA5760=AA5759+1),IF(AC5760=1,"",INDEX(DATAS,AA5759+1)),INDEX(DATAS,AA5759+1)),"")</f>
        <v/>
      </c>
    </row>
    <row r="5760" customFormat="false" ht="15" hidden="false" customHeight="false" outlineLevel="0" collapsed="false">
      <c r="A5760" s="60" t="n">
        <v>46309</v>
      </c>
      <c r="B5760" s="0" t="n">
        <v>13</v>
      </c>
      <c r="C5760" s="0" t="n">
        <v>7267</v>
      </c>
      <c r="E5760" s="0" t="n">
        <v>0</v>
      </c>
      <c r="F5760" s="55" t="s">
        <v>1431</v>
      </c>
      <c r="I5760" s="55" t="s">
        <v>185</v>
      </c>
      <c r="U5760" s="0" t="n">
        <v>292</v>
      </c>
      <c r="V5760" s="0" t="n">
        <v>0</v>
      </c>
      <c r="X5760" s="55" t="n">
        <f aca="false">IF(I5760="Male",0,1)</f>
        <v>1</v>
      </c>
      <c r="Y5760" s="55" t="n">
        <f aca="false">IF(OR(I5760="DNB",I5760="Dry DNB"),1,0)</f>
        <v>0</v>
      </c>
      <c r="Z5760" s="0" t="str">
        <f aca="false">IF(ISNUMBER(W5760),A5760-W5760,"")</f>
        <v/>
      </c>
      <c r="AA5760" s="55" t="n">
        <f aca="false">MATCH(A5760,DATAS,0)</f>
        <v>1</v>
      </c>
      <c r="AB5760" s="55" t="n">
        <f aca="false">IF(AND(E5760&gt;0,OR(AND(B5760&gt;=1,B5760&lt;=6),B5760=10)),1,0)</f>
        <v>0</v>
      </c>
      <c r="AC5760" s="55" t="n">
        <f aca="false">IF(AND(E5760&gt;0,B5760=10),1,0)</f>
        <v>0</v>
      </c>
      <c r="AD5760" s="0" t="str">
        <f aca="false">IF(AND(C5759=C5760,AA5759=AA5760-1),AB5759,"")</f>
        <v/>
      </c>
      <c r="AE5760" s="0" t="str">
        <f aca="false">IF(AND(C5759=C5760,AA5759=AA5760-1),AC5759,"")</f>
        <v/>
      </c>
      <c r="AF5760" s="0" t="str">
        <f aca="false">IF(AA5760=1,"",IF(AND(AB5760=1,AD5760&lt;&gt;1),1,0))</f>
        <v/>
      </c>
      <c r="AG5760" s="0" t="str">
        <f aca="false">IF(AA5760=1,"",IF(AND(AC5760=1,AE5760&lt;&gt;1),1,0))</f>
        <v/>
      </c>
      <c r="AH5760" s="60" t="str">
        <f aca="false">IF(AND(E5760&gt;0,AA5760&lt;2,NOT(AND(C5761=C5760,AA5761=AA5760+1))),INDEX(DATAS,AA5760+1),"")</f>
        <v/>
      </c>
      <c r="AI5760" s="60" t="str">
        <f aca="false">IF(AND(AC5760=1,AA5760&lt;2),IF(AND(C5761=C5760,AA5761=AA5760+1),IF(AC5761=1,"",INDEX(DATAS,AA5760+1)),INDEX(DATAS,AA5760+1)),"")</f>
        <v/>
      </c>
    </row>
    <row r="5761" customFormat="false" ht="15" hidden="false" customHeight="false" outlineLevel="0" collapsed="false">
      <c r="A5761" s="60" t="n">
        <v>46310</v>
      </c>
      <c r="B5761" s="0" t="n">
        <v>13</v>
      </c>
      <c r="C5761" s="0" t="n">
        <v>7267</v>
      </c>
      <c r="E5761" s="0" t="n">
        <v>0</v>
      </c>
      <c r="F5761" s="55" t="s">
        <v>1431</v>
      </c>
      <c r="I5761" s="55" t="s">
        <v>185</v>
      </c>
      <c r="U5761" s="0" t="n">
        <v>293</v>
      </c>
      <c r="V5761" s="0" t="n">
        <v>0</v>
      </c>
      <c r="X5761" s="55" t="n">
        <f aca="false">IF(I5761="Male",0,1)</f>
        <v>1</v>
      </c>
      <c r="Y5761" s="55" t="n">
        <f aca="false">IF(OR(I5761="DNB",I5761="Dry DNB"),1,0)</f>
        <v>0</v>
      </c>
      <c r="Z5761" s="0" t="str">
        <f aca="false">IF(ISNUMBER(W5761),A5761-W5761,"")</f>
        <v/>
      </c>
      <c r="AA5761" s="55" t="n">
        <f aca="false">MATCH(A5761,DATAS,0)</f>
        <v>2</v>
      </c>
      <c r="AB5761" s="55" t="n">
        <f aca="false">IF(AND(E5761&gt;0,OR(AND(B5761&gt;=1,B5761&lt;=6),B5761=10)),1,0)</f>
        <v>0</v>
      </c>
      <c r="AC5761" s="55" t="n">
        <f aca="false">IF(AND(E5761&gt;0,B5761=10),1,0)</f>
        <v>0</v>
      </c>
      <c r="AD5761" s="55" t="n">
        <f aca="false">IF(AND(C5760=C5761,AA5760=AA5761-1),AB5760,"")</f>
        <v>0</v>
      </c>
      <c r="AE5761" s="55" t="n">
        <f aca="false">IF(AND(C5760=C5761,AA5760=AA5761-1),AC5760,"")</f>
        <v>0</v>
      </c>
      <c r="AF5761" s="55" t="n">
        <f aca="false">IF(AA5761=1,"",IF(AND(AB5761=1,AD5761&lt;&gt;1),1,0))</f>
        <v>0</v>
      </c>
      <c r="AG5761" s="55" t="n">
        <f aca="false">IF(AA5761=1,"",IF(AND(AC5761=1,AE5761&lt;&gt;1),1,0))</f>
        <v>0</v>
      </c>
      <c r="AH5761" s="60" t="str">
        <f aca="false">IF(AND(E5761&gt;0,AA5761&lt;2,NOT(AND(C5762=C5761,AA5762=AA5761+1))),INDEX(DATAS,AA5761+1),"")</f>
        <v/>
      </c>
      <c r="AI5761" s="60" t="str">
        <f aca="false">IF(AND(AC5761=1,AA5761&lt;2),IF(AND(C5762=C5761,AA5762=AA5761+1),IF(AC5762=1,"",INDEX(DATAS,AA5761+1)),INDEX(DATAS,AA5761+1)),"")</f>
        <v/>
      </c>
    </row>
    <row r="5762" customFormat="false" ht="15" hidden="false" customHeight="false" outlineLevel="0" collapsed="false">
      <c r="A5762" s="60" t="n">
        <v>46309</v>
      </c>
      <c r="B5762" s="0" t="n">
        <v>13</v>
      </c>
      <c r="C5762" s="0" t="n">
        <v>7268</v>
      </c>
      <c r="E5762" s="0" t="n">
        <v>0</v>
      </c>
      <c r="F5762" s="55" t="s">
        <v>1431</v>
      </c>
      <c r="I5762" s="55" t="s">
        <v>185</v>
      </c>
      <c r="U5762" s="0" t="n">
        <v>292</v>
      </c>
      <c r="V5762" s="0" t="n">
        <v>0</v>
      </c>
      <c r="X5762" s="55" t="n">
        <f aca="false">IF(I5762="Male",0,1)</f>
        <v>1</v>
      </c>
      <c r="Y5762" s="55" t="n">
        <f aca="false">IF(OR(I5762="DNB",I5762="Dry DNB"),1,0)</f>
        <v>0</v>
      </c>
      <c r="Z5762" s="0" t="str">
        <f aca="false">IF(ISNUMBER(W5762),A5762-W5762,"")</f>
        <v/>
      </c>
      <c r="AA5762" s="55" t="n">
        <f aca="false">MATCH(A5762,DATAS,0)</f>
        <v>1</v>
      </c>
      <c r="AB5762" s="55" t="n">
        <f aca="false">IF(AND(E5762&gt;0,OR(AND(B5762&gt;=1,B5762&lt;=6),B5762=10)),1,0)</f>
        <v>0</v>
      </c>
      <c r="AC5762" s="55" t="n">
        <f aca="false">IF(AND(E5762&gt;0,B5762=10),1,0)</f>
        <v>0</v>
      </c>
      <c r="AD5762" s="0" t="str">
        <f aca="false">IF(AND(C5761=C5762,AA5761=AA5762-1),AB5761,"")</f>
        <v/>
      </c>
      <c r="AE5762" s="0" t="str">
        <f aca="false">IF(AND(C5761=C5762,AA5761=AA5762-1),AC5761,"")</f>
        <v/>
      </c>
      <c r="AF5762" s="0" t="str">
        <f aca="false">IF(AA5762=1,"",IF(AND(AB5762=1,AD5762&lt;&gt;1),1,0))</f>
        <v/>
      </c>
      <c r="AG5762" s="0" t="str">
        <f aca="false">IF(AA5762=1,"",IF(AND(AC5762=1,AE5762&lt;&gt;1),1,0))</f>
        <v/>
      </c>
      <c r="AH5762" s="60" t="str">
        <f aca="false">IF(AND(E5762&gt;0,AA5762&lt;2,NOT(AND(C5763=C5762,AA5763=AA5762+1))),INDEX(DATAS,AA5762+1),"")</f>
        <v/>
      </c>
      <c r="AI5762" s="60" t="str">
        <f aca="false">IF(AND(AC5762=1,AA5762&lt;2),IF(AND(C5763=C5762,AA5763=AA5762+1),IF(AC5763=1,"",INDEX(DATAS,AA5762+1)),INDEX(DATAS,AA5762+1)),"")</f>
        <v/>
      </c>
    </row>
    <row r="5763" customFormat="false" ht="15" hidden="false" customHeight="false" outlineLevel="0" collapsed="false">
      <c r="A5763" s="60" t="n">
        <v>46310</v>
      </c>
      <c r="B5763" s="0" t="n">
        <v>13</v>
      </c>
      <c r="C5763" s="0" t="n">
        <v>7268</v>
      </c>
      <c r="E5763" s="0" t="n">
        <v>0</v>
      </c>
      <c r="F5763" s="55" t="s">
        <v>1431</v>
      </c>
      <c r="I5763" s="55" t="s">
        <v>185</v>
      </c>
      <c r="U5763" s="0" t="n">
        <v>293</v>
      </c>
      <c r="V5763" s="0" t="n">
        <v>0</v>
      </c>
      <c r="X5763" s="55" t="n">
        <f aca="false">IF(I5763="Male",0,1)</f>
        <v>1</v>
      </c>
      <c r="Y5763" s="55" t="n">
        <f aca="false">IF(OR(I5763="DNB",I5763="Dry DNB"),1,0)</f>
        <v>0</v>
      </c>
      <c r="Z5763" s="0" t="str">
        <f aca="false">IF(ISNUMBER(W5763),A5763-W5763,"")</f>
        <v/>
      </c>
      <c r="AA5763" s="55" t="n">
        <f aca="false">MATCH(A5763,DATAS,0)</f>
        <v>2</v>
      </c>
      <c r="AB5763" s="55" t="n">
        <f aca="false">IF(AND(E5763&gt;0,OR(AND(B5763&gt;=1,B5763&lt;=6),B5763=10)),1,0)</f>
        <v>0</v>
      </c>
      <c r="AC5763" s="55" t="n">
        <f aca="false">IF(AND(E5763&gt;0,B5763=10),1,0)</f>
        <v>0</v>
      </c>
      <c r="AD5763" s="55" t="n">
        <f aca="false">IF(AND(C5762=C5763,AA5762=AA5763-1),AB5762,"")</f>
        <v>0</v>
      </c>
      <c r="AE5763" s="55" t="n">
        <f aca="false">IF(AND(C5762=C5763,AA5762=AA5763-1),AC5762,"")</f>
        <v>0</v>
      </c>
      <c r="AF5763" s="55" t="n">
        <f aca="false">IF(AA5763=1,"",IF(AND(AB5763=1,AD5763&lt;&gt;1),1,0))</f>
        <v>0</v>
      </c>
      <c r="AG5763" s="55" t="n">
        <f aca="false">IF(AA5763=1,"",IF(AND(AC5763=1,AE5763&lt;&gt;1),1,0))</f>
        <v>0</v>
      </c>
      <c r="AH5763" s="60" t="str">
        <f aca="false">IF(AND(E5763&gt;0,AA5763&lt;2,NOT(AND(C5764=C5763,AA5764=AA5763+1))),INDEX(DATAS,AA5763+1),"")</f>
        <v/>
      </c>
      <c r="AI5763" s="60" t="str">
        <f aca="false">IF(AND(AC5763=1,AA5763&lt;2),IF(AND(C5764=C5763,AA5764=AA5763+1),IF(AC5764=1,"",INDEX(DATAS,AA5763+1)),INDEX(DATAS,AA5763+1)),"")</f>
        <v/>
      </c>
    </row>
    <row r="5764" customFormat="false" ht="15" hidden="false" customHeight="false" outlineLevel="0" collapsed="false">
      <c r="A5764" s="60" t="n">
        <v>46309</v>
      </c>
      <c r="B5764" s="0" t="n">
        <v>13</v>
      </c>
      <c r="C5764" s="0" t="n">
        <v>7269</v>
      </c>
      <c r="E5764" s="0" t="n">
        <v>0</v>
      </c>
      <c r="F5764" s="55" t="s">
        <v>1432</v>
      </c>
      <c r="I5764" s="55" t="s">
        <v>185</v>
      </c>
      <c r="U5764" s="0" t="n">
        <v>291</v>
      </c>
      <c r="V5764" s="0" t="n">
        <v>0</v>
      </c>
      <c r="X5764" s="55" t="n">
        <f aca="false">IF(I5764="Male",0,1)</f>
        <v>1</v>
      </c>
      <c r="Y5764" s="55" t="n">
        <f aca="false">IF(OR(I5764="DNB",I5764="Dry DNB"),1,0)</f>
        <v>0</v>
      </c>
      <c r="Z5764" s="0" t="str">
        <f aca="false">IF(ISNUMBER(W5764),A5764-W5764,"")</f>
        <v/>
      </c>
      <c r="AA5764" s="55" t="n">
        <f aca="false">MATCH(A5764,DATAS,0)</f>
        <v>1</v>
      </c>
      <c r="AB5764" s="55" t="n">
        <f aca="false">IF(AND(E5764&gt;0,OR(AND(B5764&gt;=1,B5764&lt;=6),B5764=10)),1,0)</f>
        <v>0</v>
      </c>
      <c r="AC5764" s="55" t="n">
        <f aca="false">IF(AND(E5764&gt;0,B5764=10),1,0)</f>
        <v>0</v>
      </c>
      <c r="AD5764" s="0" t="str">
        <f aca="false">IF(AND(C5763=C5764,AA5763=AA5764-1),AB5763,"")</f>
        <v/>
      </c>
      <c r="AE5764" s="0" t="str">
        <f aca="false">IF(AND(C5763=C5764,AA5763=AA5764-1),AC5763,"")</f>
        <v/>
      </c>
      <c r="AF5764" s="0" t="str">
        <f aca="false">IF(AA5764=1,"",IF(AND(AB5764=1,AD5764&lt;&gt;1),1,0))</f>
        <v/>
      </c>
      <c r="AG5764" s="0" t="str">
        <f aca="false">IF(AA5764=1,"",IF(AND(AC5764=1,AE5764&lt;&gt;1),1,0))</f>
        <v/>
      </c>
      <c r="AH5764" s="60" t="str">
        <f aca="false">IF(AND(E5764&gt;0,AA5764&lt;2,NOT(AND(C5765=C5764,AA5765=AA5764+1))),INDEX(DATAS,AA5764+1),"")</f>
        <v/>
      </c>
      <c r="AI5764" s="60" t="str">
        <f aca="false">IF(AND(AC5764=1,AA5764&lt;2),IF(AND(C5765=C5764,AA5765=AA5764+1),IF(AC5765=1,"",INDEX(DATAS,AA5764+1)),INDEX(DATAS,AA5764+1)),"")</f>
        <v/>
      </c>
    </row>
    <row r="5765" customFormat="false" ht="15" hidden="false" customHeight="false" outlineLevel="0" collapsed="false">
      <c r="A5765" s="60" t="n">
        <v>46310</v>
      </c>
      <c r="B5765" s="0" t="n">
        <v>13</v>
      </c>
      <c r="C5765" s="0" t="n">
        <v>7269</v>
      </c>
      <c r="E5765" s="0" t="n">
        <v>0</v>
      </c>
      <c r="F5765" s="55" t="s">
        <v>1432</v>
      </c>
      <c r="I5765" s="55" t="s">
        <v>185</v>
      </c>
      <c r="U5765" s="0" t="n">
        <v>292</v>
      </c>
      <c r="V5765" s="0" t="n">
        <v>0</v>
      </c>
      <c r="X5765" s="55" t="n">
        <f aca="false">IF(I5765="Male",0,1)</f>
        <v>1</v>
      </c>
      <c r="Y5765" s="55" t="n">
        <f aca="false">IF(OR(I5765="DNB",I5765="Dry DNB"),1,0)</f>
        <v>0</v>
      </c>
      <c r="Z5765" s="0" t="str">
        <f aca="false">IF(ISNUMBER(W5765),A5765-W5765,"")</f>
        <v/>
      </c>
      <c r="AA5765" s="55" t="n">
        <f aca="false">MATCH(A5765,DATAS,0)</f>
        <v>2</v>
      </c>
      <c r="AB5765" s="55" t="n">
        <f aca="false">IF(AND(E5765&gt;0,OR(AND(B5765&gt;=1,B5765&lt;=6),B5765=10)),1,0)</f>
        <v>0</v>
      </c>
      <c r="AC5765" s="55" t="n">
        <f aca="false">IF(AND(E5765&gt;0,B5765=10),1,0)</f>
        <v>0</v>
      </c>
      <c r="AD5765" s="55" t="n">
        <f aca="false">IF(AND(C5764=C5765,AA5764=AA5765-1),AB5764,"")</f>
        <v>0</v>
      </c>
      <c r="AE5765" s="55" t="n">
        <f aca="false">IF(AND(C5764=C5765,AA5764=AA5765-1),AC5764,"")</f>
        <v>0</v>
      </c>
      <c r="AF5765" s="55" t="n">
        <f aca="false">IF(AA5765=1,"",IF(AND(AB5765=1,AD5765&lt;&gt;1),1,0))</f>
        <v>0</v>
      </c>
      <c r="AG5765" s="55" t="n">
        <f aca="false">IF(AA5765=1,"",IF(AND(AC5765=1,AE5765&lt;&gt;1),1,0))</f>
        <v>0</v>
      </c>
      <c r="AH5765" s="60" t="str">
        <f aca="false">IF(AND(E5765&gt;0,AA5765&lt;2,NOT(AND(C5766=C5765,AA5766=AA5765+1))),INDEX(DATAS,AA5765+1),"")</f>
        <v/>
      </c>
      <c r="AI5765" s="60" t="str">
        <f aca="false">IF(AND(AC5765=1,AA5765&lt;2),IF(AND(C5766=C5765,AA5766=AA5765+1),IF(AC5766=1,"",INDEX(DATAS,AA5765+1)),INDEX(DATAS,AA5765+1)),"")</f>
        <v/>
      </c>
    </row>
    <row r="5766" customFormat="false" ht="15" hidden="false" customHeight="false" outlineLevel="0" collapsed="false">
      <c r="A5766" s="60" t="n">
        <v>46309</v>
      </c>
      <c r="B5766" s="0" t="n">
        <v>13</v>
      </c>
      <c r="C5766" s="0" t="n">
        <v>7270</v>
      </c>
      <c r="E5766" s="0" t="n">
        <v>0</v>
      </c>
      <c r="F5766" s="55" t="s">
        <v>1432</v>
      </c>
      <c r="I5766" s="55" t="s">
        <v>185</v>
      </c>
      <c r="U5766" s="0" t="n">
        <v>291</v>
      </c>
      <c r="V5766" s="0" t="n">
        <v>0</v>
      </c>
      <c r="X5766" s="55" t="n">
        <f aca="false">IF(I5766="Male",0,1)</f>
        <v>1</v>
      </c>
      <c r="Y5766" s="55" t="n">
        <f aca="false">IF(OR(I5766="DNB",I5766="Dry DNB"),1,0)</f>
        <v>0</v>
      </c>
      <c r="Z5766" s="0" t="str">
        <f aca="false">IF(ISNUMBER(W5766),A5766-W5766,"")</f>
        <v/>
      </c>
      <c r="AA5766" s="55" t="n">
        <f aca="false">MATCH(A5766,DATAS,0)</f>
        <v>1</v>
      </c>
      <c r="AB5766" s="55" t="n">
        <f aca="false">IF(AND(E5766&gt;0,OR(AND(B5766&gt;=1,B5766&lt;=6),B5766=10)),1,0)</f>
        <v>0</v>
      </c>
      <c r="AC5766" s="55" t="n">
        <f aca="false">IF(AND(E5766&gt;0,B5766=10),1,0)</f>
        <v>0</v>
      </c>
      <c r="AD5766" s="0" t="str">
        <f aca="false">IF(AND(C5765=C5766,AA5765=AA5766-1),AB5765,"")</f>
        <v/>
      </c>
      <c r="AE5766" s="0" t="str">
        <f aca="false">IF(AND(C5765=C5766,AA5765=AA5766-1),AC5765,"")</f>
        <v/>
      </c>
      <c r="AF5766" s="0" t="str">
        <f aca="false">IF(AA5766=1,"",IF(AND(AB5766=1,AD5766&lt;&gt;1),1,0))</f>
        <v/>
      </c>
      <c r="AG5766" s="0" t="str">
        <f aca="false">IF(AA5766=1,"",IF(AND(AC5766=1,AE5766&lt;&gt;1),1,0))</f>
        <v/>
      </c>
      <c r="AH5766" s="60" t="str">
        <f aca="false">IF(AND(E5766&gt;0,AA5766&lt;2,NOT(AND(C5767=C5766,AA5767=AA5766+1))),INDEX(DATAS,AA5766+1),"")</f>
        <v/>
      </c>
      <c r="AI5766" s="60" t="str">
        <f aca="false">IF(AND(AC5766=1,AA5766&lt;2),IF(AND(C5767=C5766,AA5767=AA5766+1),IF(AC5767=1,"",INDEX(DATAS,AA5766+1)),INDEX(DATAS,AA5766+1)),"")</f>
        <v/>
      </c>
    </row>
    <row r="5767" customFormat="false" ht="15" hidden="false" customHeight="false" outlineLevel="0" collapsed="false">
      <c r="A5767" s="60" t="n">
        <v>46310</v>
      </c>
      <c r="B5767" s="0" t="n">
        <v>13</v>
      </c>
      <c r="C5767" s="0" t="n">
        <v>7270</v>
      </c>
      <c r="E5767" s="0" t="n">
        <v>0</v>
      </c>
      <c r="F5767" s="55" t="s">
        <v>1432</v>
      </c>
      <c r="I5767" s="55" t="s">
        <v>185</v>
      </c>
      <c r="U5767" s="0" t="n">
        <v>292</v>
      </c>
      <c r="V5767" s="0" t="n">
        <v>0</v>
      </c>
      <c r="X5767" s="55" t="n">
        <f aca="false">IF(I5767="Male",0,1)</f>
        <v>1</v>
      </c>
      <c r="Y5767" s="55" t="n">
        <f aca="false">IF(OR(I5767="DNB",I5767="Dry DNB"),1,0)</f>
        <v>0</v>
      </c>
      <c r="Z5767" s="0" t="str">
        <f aca="false">IF(ISNUMBER(W5767),A5767-W5767,"")</f>
        <v/>
      </c>
      <c r="AA5767" s="55" t="n">
        <f aca="false">MATCH(A5767,DATAS,0)</f>
        <v>2</v>
      </c>
      <c r="AB5767" s="55" t="n">
        <f aca="false">IF(AND(E5767&gt;0,OR(AND(B5767&gt;=1,B5767&lt;=6),B5767=10)),1,0)</f>
        <v>0</v>
      </c>
      <c r="AC5767" s="55" t="n">
        <f aca="false">IF(AND(E5767&gt;0,B5767=10),1,0)</f>
        <v>0</v>
      </c>
      <c r="AD5767" s="55" t="n">
        <f aca="false">IF(AND(C5766=C5767,AA5766=AA5767-1),AB5766,"")</f>
        <v>0</v>
      </c>
      <c r="AE5767" s="55" t="n">
        <f aca="false">IF(AND(C5766=C5767,AA5766=AA5767-1),AC5766,"")</f>
        <v>0</v>
      </c>
      <c r="AF5767" s="55" t="n">
        <f aca="false">IF(AA5767=1,"",IF(AND(AB5767=1,AD5767&lt;&gt;1),1,0))</f>
        <v>0</v>
      </c>
      <c r="AG5767" s="55" t="n">
        <f aca="false">IF(AA5767=1,"",IF(AND(AC5767=1,AE5767&lt;&gt;1),1,0))</f>
        <v>0</v>
      </c>
      <c r="AH5767" s="60" t="str">
        <f aca="false">IF(AND(E5767&gt;0,AA5767&lt;2,NOT(AND(C5768=C5767,AA5768=AA5767+1))),INDEX(DATAS,AA5767+1),"")</f>
        <v/>
      </c>
      <c r="AI5767" s="60" t="str">
        <f aca="false">IF(AND(AC5767=1,AA5767&lt;2),IF(AND(C5768=C5767,AA5768=AA5767+1),IF(AC5768=1,"",INDEX(DATAS,AA5767+1)),INDEX(DATAS,AA5767+1)),"")</f>
        <v/>
      </c>
    </row>
    <row r="5768" customFormat="false" ht="15" hidden="false" customHeight="false" outlineLevel="0" collapsed="false">
      <c r="A5768" s="60" t="n">
        <v>46309</v>
      </c>
      <c r="B5768" s="0" t="n">
        <v>13</v>
      </c>
      <c r="C5768" s="0" t="n">
        <v>7271</v>
      </c>
      <c r="E5768" s="0" t="n">
        <v>0</v>
      </c>
      <c r="F5768" s="55" t="s">
        <v>1432</v>
      </c>
      <c r="I5768" s="55" t="s">
        <v>185</v>
      </c>
      <c r="U5768" s="0" t="n">
        <v>291</v>
      </c>
      <c r="V5768" s="0" t="n">
        <v>0</v>
      </c>
      <c r="X5768" s="55" t="n">
        <f aca="false">IF(I5768="Male",0,1)</f>
        <v>1</v>
      </c>
      <c r="Y5768" s="55" t="n">
        <f aca="false">IF(OR(I5768="DNB",I5768="Dry DNB"),1,0)</f>
        <v>0</v>
      </c>
      <c r="Z5768" s="0" t="str">
        <f aca="false">IF(ISNUMBER(W5768),A5768-W5768,"")</f>
        <v/>
      </c>
      <c r="AA5768" s="55" t="n">
        <f aca="false">MATCH(A5768,DATAS,0)</f>
        <v>1</v>
      </c>
      <c r="AB5768" s="55" t="n">
        <f aca="false">IF(AND(E5768&gt;0,OR(AND(B5768&gt;=1,B5768&lt;=6),B5768=10)),1,0)</f>
        <v>0</v>
      </c>
      <c r="AC5768" s="55" t="n">
        <f aca="false">IF(AND(E5768&gt;0,B5768=10),1,0)</f>
        <v>0</v>
      </c>
      <c r="AD5768" s="0" t="str">
        <f aca="false">IF(AND(C5767=C5768,AA5767=AA5768-1),AB5767,"")</f>
        <v/>
      </c>
      <c r="AE5768" s="0" t="str">
        <f aca="false">IF(AND(C5767=C5768,AA5767=AA5768-1),AC5767,"")</f>
        <v/>
      </c>
      <c r="AF5768" s="0" t="str">
        <f aca="false">IF(AA5768=1,"",IF(AND(AB5768=1,AD5768&lt;&gt;1),1,0))</f>
        <v/>
      </c>
      <c r="AG5768" s="0" t="str">
        <f aca="false">IF(AA5768=1,"",IF(AND(AC5768=1,AE5768&lt;&gt;1),1,0))</f>
        <v/>
      </c>
      <c r="AH5768" s="60" t="str">
        <f aca="false">IF(AND(E5768&gt;0,AA5768&lt;2,NOT(AND(C5769=C5768,AA5769=AA5768+1))),INDEX(DATAS,AA5768+1),"")</f>
        <v/>
      </c>
      <c r="AI5768" s="60" t="str">
        <f aca="false">IF(AND(AC5768=1,AA5768&lt;2),IF(AND(C5769=C5768,AA5769=AA5768+1),IF(AC5769=1,"",INDEX(DATAS,AA5768+1)),INDEX(DATAS,AA5768+1)),"")</f>
        <v/>
      </c>
    </row>
    <row r="5769" customFormat="false" ht="15" hidden="false" customHeight="false" outlineLevel="0" collapsed="false">
      <c r="A5769" s="60" t="n">
        <v>46310</v>
      </c>
      <c r="B5769" s="0" t="n">
        <v>13</v>
      </c>
      <c r="C5769" s="0" t="n">
        <v>7271</v>
      </c>
      <c r="E5769" s="0" t="n">
        <v>0</v>
      </c>
      <c r="F5769" s="55" t="s">
        <v>1432</v>
      </c>
      <c r="I5769" s="55" t="s">
        <v>185</v>
      </c>
      <c r="U5769" s="0" t="n">
        <v>292</v>
      </c>
      <c r="V5769" s="0" t="n">
        <v>0</v>
      </c>
      <c r="X5769" s="55" t="n">
        <f aca="false">IF(I5769="Male",0,1)</f>
        <v>1</v>
      </c>
      <c r="Y5769" s="55" t="n">
        <f aca="false">IF(OR(I5769="DNB",I5769="Dry DNB"),1,0)</f>
        <v>0</v>
      </c>
      <c r="Z5769" s="0" t="str">
        <f aca="false">IF(ISNUMBER(W5769),A5769-W5769,"")</f>
        <v/>
      </c>
      <c r="AA5769" s="55" t="n">
        <f aca="false">MATCH(A5769,DATAS,0)</f>
        <v>2</v>
      </c>
      <c r="AB5769" s="55" t="n">
        <f aca="false">IF(AND(E5769&gt;0,OR(AND(B5769&gt;=1,B5769&lt;=6),B5769=10)),1,0)</f>
        <v>0</v>
      </c>
      <c r="AC5769" s="55" t="n">
        <f aca="false">IF(AND(E5769&gt;0,B5769=10),1,0)</f>
        <v>0</v>
      </c>
      <c r="AD5769" s="55" t="n">
        <f aca="false">IF(AND(C5768=C5769,AA5768=AA5769-1),AB5768,"")</f>
        <v>0</v>
      </c>
      <c r="AE5769" s="55" t="n">
        <f aca="false">IF(AND(C5768=C5769,AA5768=AA5769-1),AC5768,"")</f>
        <v>0</v>
      </c>
      <c r="AF5769" s="55" t="n">
        <f aca="false">IF(AA5769=1,"",IF(AND(AB5769=1,AD5769&lt;&gt;1),1,0))</f>
        <v>0</v>
      </c>
      <c r="AG5769" s="55" t="n">
        <f aca="false">IF(AA5769=1,"",IF(AND(AC5769=1,AE5769&lt;&gt;1),1,0))</f>
        <v>0</v>
      </c>
      <c r="AH5769" s="60" t="str">
        <f aca="false">IF(AND(E5769&gt;0,AA5769&lt;2,NOT(AND(C5770=C5769,AA5770=AA5769+1))),INDEX(DATAS,AA5769+1),"")</f>
        <v/>
      </c>
      <c r="AI5769" s="60" t="str">
        <f aca="false">IF(AND(AC5769=1,AA5769&lt;2),IF(AND(C5770=C5769,AA5770=AA5769+1),IF(AC5770=1,"",INDEX(DATAS,AA5769+1)),INDEX(DATAS,AA5769+1)),"")</f>
        <v/>
      </c>
    </row>
    <row r="5770" customFormat="false" ht="15" hidden="false" customHeight="false" outlineLevel="0" collapsed="false">
      <c r="A5770" s="60" t="n">
        <v>46309</v>
      </c>
      <c r="B5770" s="0" t="n">
        <v>13</v>
      </c>
      <c r="C5770" s="0" t="n">
        <v>7272</v>
      </c>
      <c r="E5770" s="0" t="n">
        <v>0</v>
      </c>
      <c r="F5770" s="55" t="s">
        <v>1433</v>
      </c>
      <c r="I5770" s="55" t="s">
        <v>185</v>
      </c>
      <c r="U5770" s="0" t="n">
        <v>289</v>
      </c>
      <c r="V5770" s="0" t="n">
        <v>0</v>
      </c>
      <c r="X5770" s="55" t="n">
        <f aca="false">IF(I5770="Male",0,1)</f>
        <v>1</v>
      </c>
      <c r="Y5770" s="55" t="n">
        <f aca="false">IF(OR(I5770="DNB",I5770="Dry DNB"),1,0)</f>
        <v>0</v>
      </c>
      <c r="Z5770" s="0" t="str">
        <f aca="false">IF(ISNUMBER(W5770),A5770-W5770,"")</f>
        <v/>
      </c>
      <c r="AA5770" s="55" t="n">
        <f aca="false">MATCH(A5770,DATAS,0)</f>
        <v>1</v>
      </c>
      <c r="AB5770" s="55" t="n">
        <f aca="false">IF(AND(E5770&gt;0,OR(AND(B5770&gt;=1,B5770&lt;=6),B5770=10)),1,0)</f>
        <v>0</v>
      </c>
      <c r="AC5770" s="55" t="n">
        <f aca="false">IF(AND(E5770&gt;0,B5770=10),1,0)</f>
        <v>0</v>
      </c>
      <c r="AD5770" s="0" t="str">
        <f aca="false">IF(AND(C5769=C5770,AA5769=AA5770-1),AB5769,"")</f>
        <v/>
      </c>
      <c r="AE5770" s="0" t="str">
        <f aca="false">IF(AND(C5769=C5770,AA5769=AA5770-1),AC5769,"")</f>
        <v/>
      </c>
      <c r="AF5770" s="0" t="str">
        <f aca="false">IF(AA5770=1,"",IF(AND(AB5770=1,AD5770&lt;&gt;1),1,0))</f>
        <v/>
      </c>
      <c r="AG5770" s="0" t="str">
        <f aca="false">IF(AA5770=1,"",IF(AND(AC5770=1,AE5770&lt;&gt;1),1,0))</f>
        <v/>
      </c>
      <c r="AH5770" s="60" t="str">
        <f aca="false">IF(AND(E5770&gt;0,AA5770&lt;2,NOT(AND(C5771=C5770,AA5771=AA5770+1))),INDEX(DATAS,AA5770+1),"")</f>
        <v/>
      </c>
      <c r="AI5770" s="60" t="str">
        <f aca="false">IF(AND(AC5770=1,AA5770&lt;2),IF(AND(C5771=C5770,AA5771=AA5770+1),IF(AC5771=1,"",INDEX(DATAS,AA5770+1)),INDEX(DATAS,AA5770+1)),"")</f>
        <v/>
      </c>
    </row>
    <row r="5771" customFormat="false" ht="15" hidden="false" customHeight="false" outlineLevel="0" collapsed="false">
      <c r="A5771" s="60" t="n">
        <v>46310</v>
      </c>
      <c r="B5771" s="0" t="n">
        <v>13</v>
      </c>
      <c r="C5771" s="0" t="n">
        <v>7272</v>
      </c>
      <c r="E5771" s="0" t="n">
        <v>0</v>
      </c>
      <c r="F5771" s="55" t="s">
        <v>1433</v>
      </c>
      <c r="I5771" s="55" t="s">
        <v>185</v>
      </c>
      <c r="U5771" s="0" t="n">
        <v>290</v>
      </c>
      <c r="V5771" s="0" t="n">
        <v>0</v>
      </c>
      <c r="X5771" s="55" t="n">
        <f aca="false">IF(I5771="Male",0,1)</f>
        <v>1</v>
      </c>
      <c r="Y5771" s="55" t="n">
        <f aca="false">IF(OR(I5771="DNB",I5771="Dry DNB"),1,0)</f>
        <v>0</v>
      </c>
      <c r="Z5771" s="0" t="str">
        <f aca="false">IF(ISNUMBER(W5771),A5771-W5771,"")</f>
        <v/>
      </c>
      <c r="AA5771" s="55" t="n">
        <f aca="false">MATCH(A5771,DATAS,0)</f>
        <v>2</v>
      </c>
      <c r="AB5771" s="55" t="n">
        <f aca="false">IF(AND(E5771&gt;0,OR(AND(B5771&gt;=1,B5771&lt;=6),B5771=10)),1,0)</f>
        <v>0</v>
      </c>
      <c r="AC5771" s="55" t="n">
        <f aca="false">IF(AND(E5771&gt;0,B5771=10),1,0)</f>
        <v>0</v>
      </c>
      <c r="AD5771" s="55" t="n">
        <f aca="false">IF(AND(C5770=C5771,AA5770=AA5771-1),AB5770,"")</f>
        <v>0</v>
      </c>
      <c r="AE5771" s="55" t="n">
        <f aca="false">IF(AND(C5770=C5771,AA5770=AA5771-1),AC5770,"")</f>
        <v>0</v>
      </c>
      <c r="AF5771" s="55" t="n">
        <f aca="false">IF(AA5771=1,"",IF(AND(AB5771=1,AD5771&lt;&gt;1),1,0))</f>
        <v>0</v>
      </c>
      <c r="AG5771" s="55" t="n">
        <f aca="false">IF(AA5771=1,"",IF(AND(AC5771=1,AE5771&lt;&gt;1),1,0))</f>
        <v>0</v>
      </c>
      <c r="AH5771" s="60" t="str">
        <f aca="false">IF(AND(E5771&gt;0,AA5771&lt;2,NOT(AND(C5772=C5771,AA5772=AA5771+1))),INDEX(DATAS,AA5771+1),"")</f>
        <v/>
      </c>
      <c r="AI5771" s="60" t="str">
        <f aca="false">IF(AND(AC5771=1,AA5771&lt;2),IF(AND(C5772=C5771,AA5772=AA5771+1),IF(AC5772=1,"",INDEX(DATAS,AA5771+1)),INDEX(DATAS,AA5771+1)),"")</f>
        <v/>
      </c>
    </row>
    <row r="5772" customFormat="false" ht="15" hidden="false" customHeight="false" outlineLevel="0" collapsed="false">
      <c r="A5772" s="60" t="n">
        <v>46309</v>
      </c>
      <c r="B5772" s="0" t="n">
        <v>13</v>
      </c>
      <c r="C5772" s="0" t="n">
        <v>7273</v>
      </c>
      <c r="E5772" s="0" t="n">
        <v>0</v>
      </c>
      <c r="F5772" s="55" t="s">
        <v>1433</v>
      </c>
      <c r="I5772" s="55" t="s">
        <v>185</v>
      </c>
      <c r="U5772" s="0" t="n">
        <v>289</v>
      </c>
      <c r="V5772" s="0" t="n">
        <v>0</v>
      </c>
      <c r="X5772" s="55" t="n">
        <f aca="false">IF(I5772="Male",0,1)</f>
        <v>1</v>
      </c>
      <c r="Y5772" s="55" t="n">
        <f aca="false">IF(OR(I5772="DNB",I5772="Dry DNB"),1,0)</f>
        <v>0</v>
      </c>
      <c r="Z5772" s="0" t="str">
        <f aca="false">IF(ISNUMBER(W5772),A5772-W5772,"")</f>
        <v/>
      </c>
      <c r="AA5772" s="55" t="n">
        <f aca="false">MATCH(A5772,DATAS,0)</f>
        <v>1</v>
      </c>
      <c r="AB5772" s="55" t="n">
        <f aca="false">IF(AND(E5772&gt;0,OR(AND(B5772&gt;=1,B5772&lt;=6),B5772=10)),1,0)</f>
        <v>0</v>
      </c>
      <c r="AC5772" s="55" t="n">
        <f aca="false">IF(AND(E5772&gt;0,B5772=10),1,0)</f>
        <v>0</v>
      </c>
      <c r="AD5772" s="0" t="str">
        <f aca="false">IF(AND(C5771=C5772,AA5771=AA5772-1),AB5771,"")</f>
        <v/>
      </c>
      <c r="AE5772" s="0" t="str">
        <f aca="false">IF(AND(C5771=C5772,AA5771=AA5772-1),AC5771,"")</f>
        <v/>
      </c>
      <c r="AF5772" s="0" t="str">
        <f aca="false">IF(AA5772=1,"",IF(AND(AB5772=1,AD5772&lt;&gt;1),1,0))</f>
        <v/>
      </c>
      <c r="AG5772" s="0" t="str">
        <f aca="false">IF(AA5772=1,"",IF(AND(AC5772=1,AE5772&lt;&gt;1),1,0))</f>
        <v/>
      </c>
      <c r="AH5772" s="60" t="str">
        <f aca="false">IF(AND(E5772&gt;0,AA5772&lt;2,NOT(AND(C5773=C5772,AA5773=AA5772+1))),INDEX(DATAS,AA5772+1),"")</f>
        <v/>
      </c>
      <c r="AI5772" s="60" t="str">
        <f aca="false">IF(AND(AC5772=1,AA5772&lt;2),IF(AND(C5773=C5772,AA5773=AA5772+1),IF(AC5773=1,"",INDEX(DATAS,AA5772+1)),INDEX(DATAS,AA5772+1)),"")</f>
        <v/>
      </c>
    </row>
    <row r="5773" customFormat="false" ht="15" hidden="false" customHeight="false" outlineLevel="0" collapsed="false">
      <c r="A5773" s="60" t="n">
        <v>46310</v>
      </c>
      <c r="B5773" s="0" t="n">
        <v>13</v>
      </c>
      <c r="C5773" s="0" t="n">
        <v>7273</v>
      </c>
      <c r="E5773" s="0" t="n">
        <v>0</v>
      </c>
      <c r="F5773" s="55" t="s">
        <v>1433</v>
      </c>
      <c r="I5773" s="55" t="s">
        <v>185</v>
      </c>
      <c r="U5773" s="0" t="n">
        <v>290</v>
      </c>
      <c r="V5773" s="0" t="n">
        <v>0</v>
      </c>
      <c r="X5773" s="55" t="n">
        <f aca="false">IF(I5773="Male",0,1)</f>
        <v>1</v>
      </c>
      <c r="Y5773" s="55" t="n">
        <f aca="false">IF(OR(I5773="DNB",I5773="Dry DNB"),1,0)</f>
        <v>0</v>
      </c>
      <c r="Z5773" s="0" t="str">
        <f aca="false">IF(ISNUMBER(W5773),A5773-W5773,"")</f>
        <v/>
      </c>
      <c r="AA5773" s="55" t="n">
        <f aca="false">MATCH(A5773,DATAS,0)</f>
        <v>2</v>
      </c>
      <c r="AB5773" s="55" t="n">
        <f aca="false">IF(AND(E5773&gt;0,OR(AND(B5773&gt;=1,B5773&lt;=6),B5773=10)),1,0)</f>
        <v>0</v>
      </c>
      <c r="AC5773" s="55" t="n">
        <f aca="false">IF(AND(E5773&gt;0,B5773=10),1,0)</f>
        <v>0</v>
      </c>
      <c r="AD5773" s="55" t="n">
        <f aca="false">IF(AND(C5772=C5773,AA5772=AA5773-1),AB5772,"")</f>
        <v>0</v>
      </c>
      <c r="AE5773" s="55" t="n">
        <f aca="false">IF(AND(C5772=C5773,AA5772=AA5773-1),AC5772,"")</f>
        <v>0</v>
      </c>
      <c r="AF5773" s="55" t="n">
        <f aca="false">IF(AA5773=1,"",IF(AND(AB5773=1,AD5773&lt;&gt;1),1,0))</f>
        <v>0</v>
      </c>
      <c r="AG5773" s="55" t="n">
        <f aca="false">IF(AA5773=1,"",IF(AND(AC5773=1,AE5773&lt;&gt;1),1,0))</f>
        <v>0</v>
      </c>
      <c r="AH5773" s="60" t="str">
        <f aca="false">IF(AND(E5773&gt;0,AA5773&lt;2,NOT(AND(C5774=C5773,AA5774=AA5773+1))),INDEX(DATAS,AA5773+1),"")</f>
        <v/>
      </c>
      <c r="AI5773" s="60" t="str">
        <f aca="false">IF(AND(AC5773=1,AA5773&lt;2),IF(AND(C5774=C5773,AA5774=AA5773+1),IF(AC5774=1,"",INDEX(DATAS,AA5773+1)),INDEX(DATAS,AA5773+1)),"")</f>
        <v/>
      </c>
    </row>
    <row r="5774" customFormat="false" ht="15" hidden="false" customHeight="false" outlineLevel="0" collapsed="false">
      <c r="A5774" s="60" t="n">
        <v>46309</v>
      </c>
      <c r="B5774" s="0" t="n">
        <v>13</v>
      </c>
      <c r="C5774" s="0" t="n">
        <v>7274</v>
      </c>
      <c r="E5774" s="0" t="n">
        <v>0</v>
      </c>
      <c r="F5774" s="55" t="s">
        <v>1433</v>
      </c>
      <c r="I5774" s="55" t="s">
        <v>185</v>
      </c>
      <c r="U5774" s="0" t="n">
        <v>289</v>
      </c>
      <c r="V5774" s="0" t="n">
        <v>0</v>
      </c>
      <c r="X5774" s="55" t="n">
        <f aca="false">IF(I5774="Male",0,1)</f>
        <v>1</v>
      </c>
      <c r="Y5774" s="55" t="n">
        <f aca="false">IF(OR(I5774="DNB",I5774="Dry DNB"),1,0)</f>
        <v>0</v>
      </c>
      <c r="Z5774" s="0" t="str">
        <f aca="false">IF(ISNUMBER(W5774),A5774-W5774,"")</f>
        <v/>
      </c>
      <c r="AA5774" s="55" t="n">
        <f aca="false">MATCH(A5774,DATAS,0)</f>
        <v>1</v>
      </c>
      <c r="AB5774" s="55" t="n">
        <f aca="false">IF(AND(E5774&gt;0,OR(AND(B5774&gt;=1,B5774&lt;=6),B5774=10)),1,0)</f>
        <v>0</v>
      </c>
      <c r="AC5774" s="55" t="n">
        <f aca="false">IF(AND(E5774&gt;0,B5774=10),1,0)</f>
        <v>0</v>
      </c>
      <c r="AD5774" s="0" t="str">
        <f aca="false">IF(AND(C5773=C5774,AA5773=AA5774-1),AB5773,"")</f>
        <v/>
      </c>
      <c r="AE5774" s="0" t="str">
        <f aca="false">IF(AND(C5773=C5774,AA5773=AA5774-1),AC5773,"")</f>
        <v/>
      </c>
      <c r="AF5774" s="0" t="str">
        <f aca="false">IF(AA5774=1,"",IF(AND(AB5774=1,AD5774&lt;&gt;1),1,0))</f>
        <v/>
      </c>
      <c r="AG5774" s="0" t="str">
        <f aca="false">IF(AA5774=1,"",IF(AND(AC5774=1,AE5774&lt;&gt;1),1,0))</f>
        <v/>
      </c>
      <c r="AH5774" s="60" t="str">
        <f aca="false">IF(AND(E5774&gt;0,AA5774&lt;2,NOT(AND(C5775=C5774,AA5775=AA5774+1))),INDEX(DATAS,AA5774+1),"")</f>
        <v/>
      </c>
      <c r="AI5774" s="60" t="str">
        <f aca="false">IF(AND(AC5774=1,AA5774&lt;2),IF(AND(C5775=C5774,AA5775=AA5774+1),IF(AC5775=1,"",INDEX(DATAS,AA5774+1)),INDEX(DATAS,AA5774+1)),"")</f>
        <v/>
      </c>
    </row>
    <row r="5775" customFormat="false" ht="15" hidden="false" customHeight="false" outlineLevel="0" collapsed="false">
      <c r="A5775" s="60" t="n">
        <v>46310</v>
      </c>
      <c r="B5775" s="0" t="n">
        <v>13</v>
      </c>
      <c r="C5775" s="0" t="n">
        <v>7274</v>
      </c>
      <c r="E5775" s="0" t="n">
        <v>0</v>
      </c>
      <c r="F5775" s="55" t="s">
        <v>1433</v>
      </c>
      <c r="I5775" s="55" t="s">
        <v>185</v>
      </c>
      <c r="U5775" s="0" t="n">
        <v>290</v>
      </c>
      <c r="V5775" s="0" t="n">
        <v>0</v>
      </c>
      <c r="X5775" s="55" t="n">
        <f aca="false">IF(I5775="Male",0,1)</f>
        <v>1</v>
      </c>
      <c r="Y5775" s="55" t="n">
        <f aca="false">IF(OR(I5775="DNB",I5775="Dry DNB"),1,0)</f>
        <v>0</v>
      </c>
      <c r="Z5775" s="0" t="str">
        <f aca="false">IF(ISNUMBER(W5775),A5775-W5775,"")</f>
        <v/>
      </c>
      <c r="AA5775" s="55" t="n">
        <f aca="false">MATCH(A5775,DATAS,0)</f>
        <v>2</v>
      </c>
      <c r="AB5775" s="55" t="n">
        <f aca="false">IF(AND(E5775&gt;0,OR(AND(B5775&gt;=1,B5775&lt;=6),B5775=10)),1,0)</f>
        <v>0</v>
      </c>
      <c r="AC5775" s="55" t="n">
        <f aca="false">IF(AND(E5775&gt;0,B5775=10),1,0)</f>
        <v>0</v>
      </c>
      <c r="AD5775" s="55" t="n">
        <f aca="false">IF(AND(C5774=C5775,AA5774=AA5775-1),AB5774,"")</f>
        <v>0</v>
      </c>
      <c r="AE5775" s="55" t="n">
        <f aca="false">IF(AND(C5774=C5775,AA5774=AA5775-1),AC5774,"")</f>
        <v>0</v>
      </c>
      <c r="AF5775" s="55" t="n">
        <f aca="false">IF(AA5775=1,"",IF(AND(AB5775=1,AD5775&lt;&gt;1),1,0))</f>
        <v>0</v>
      </c>
      <c r="AG5775" s="55" t="n">
        <f aca="false">IF(AA5775=1,"",IF(AND(AC5775=1,AE5775&lt;&gt;1),1,0))</f>
        <v>0</v>
      </c>
      <c r="AH5775" s="60" t="str">
        <f aca="false">IF(AND(E5775&gt;0,AA5775&lt;2,NOT(AND(C5776=C5775,AA5776=AA5775+1))),INDEX(DATAS,AA5775+1),"")</f>
        <v/>
      </c>
      <c r="AI5775" s="60" t="str">
        <f aca="false">IF(AND(AC5775=1,AA5775&lt;2),IF(AND(C5776=C5775,AA5776=AA5775+1),IF(AC5776=1,"",INDEX(DATAS,AA5775+1)),INDEX(DATAS,AA5775+1)),"")</f>
        <v/>
      </c>
    </row>
    <row r="5776" customFormat="false" ht="15" hidden="false" customHeight="false" outlineLevel="0" collapsed="false">
      <c r="A5776" s="60" t="n">
        <v>46309</v>
      </c>
      <c r="B5776" s="0" t="n">
        <v>13</v>
      </c>
      <c r="C5776" s="0" t="n">
        <v>7275</v>
      </c>
      <c r="E5776" s="0" t="n">
        <v>0</v>
      </c>
      <c r="F5776" s="55" t="s">
        <v>1434</v>
      </c>
      <c r="I5776" s="55" t="s">
        <v>185</v>
      </c>
      <c r="U5776" s="0" t="n">
        <v>288</v>
      </c>
      <c r="V5776" s="0" t="n">
        <v>0</v>
      </c>
      <c r="X5776" s="55" t="n">
        <f aca="false">IF(I5776="Male",0,1)</f>
        <v>1</v>
      </c>
      <c r="Y5776" s="55" t="n">
        <f aca="false">IF(OR(I5776="DNB",I5776="Dry DNB"),1,0)</f>
        <v>0</v>
      </c>
      <c r="Z5776" s="0" t="str">
        <f aca="false">IF(ISNUMBER(W5776),A5776-W5776,"")</f>
        <v/>
      </c>
      <c r="AA5776" s="55" t="n">
        <f aca="false">MATCH(A5776,DATAS,0)</f>
        <v>1</v>
      </c>
      <c r="AB5776" s="55" t="n">
        <f aca="false">IF(AND(E5776&gt;0,OR(AND(B5776&gt;=1,B5776&lt;=6),B5776=10)),1,0)</f>
        <v>0</v>
      </c>
      <c r="AC5776" s="55" t="n">
        <f aca="false">IF(AND(E5776&gt;0,B5776=10),1,0)</f>
        <v>0</v>
      </c>
      <c r="AD5776" s="0" t="str">
        <f aca="false">IF(AND(C5775=C5776,AA5775=AA5776-1),AB5775,"")</f>
        <v/>
      </c>
      <c r="AE5776" s="0" t="str">
        <f aca="false">IF(AND(C5775=C5776,AA5775=AA5776-1),AC5775,"")</f>
        <v/>
      </c>
      <c r="AF5776" s="0" t="str">
        <f aca="false">IF(AA5776=1,"",IF(AND(AB5776=1,AD5776&lt;&gt;1),1,0))</f>
        <v/>
      </c>
      <c r="AG5776" s="0" t="str">
        <f aca="false">IF(AA5776=1,"",IF(AND(AC5776=1,AE5776&lt;&gt;1),1,0))</f>
        <v/>
      </c>
      <c r="AH5776" s="60" t="str">
        <f aca="false">IF(AND(E5776&gt;0,AA5776&lt;2,NOT(AND(C5777=C5776,AA5777=AA5776+1))),INDEX(DATAS,AA5776+1),"")</f>
        <v/>
      </c>
      <c r="AI5776" s="60" t="str">
        <f aca="false">IF(AND(AC5776=1,AA5776&lt;2),IF(AND(C5777=C5776,AA5777=AA5776+1),IF(AC5777=1,"",INDEX(DATAS,AA5776+1)),INDEX(DATAS,AA5776+1)),"")</f>
        <v/>
      </c>
    </row>
    <row r="5777" customFormat="false" ht="15" hidden="false" customHeight="false" outlineLevel="0" collapsed="false">
      <c r="A5777" s="60" t="n">
        <v>46310</v>
      </c>
      <c r="B5777" s="0" t="n">
        <v>13</v>
      </c>
      <c r="C5777" s="0" t="n">
        <v>7275</v>
      </c>
      <c r="E5777" s="0" t="n">
        <v>0</v>
      </c>
      <c r="F5777" s="55" t="s">
        <v>1434</v>
      </c>
      <c r="I5777" s="55" t="s">
        <v>185</v>
      </c>
      <c r="U5777" s="0" t="n">
        <v>289</v>
      </c>
      <c r="V5777" s="0" t="n">
        <v>0</v>
      </c>
      <c r="X5777" s="55" t="n">
        <f aca="false">IF(I5777="Male",0,1)</f>
        <v>1</v>
      </c>
      <c r="Y5777" s="55" t="n">
        <f aca="false">IF(OR(I5777="DNB",I5777="Dry DNB"),1,0)</f>
        <v>0</v>
      </c>
      <c r="Z5777" s="0" t="str">
        <f aca="false">IF(ISNUMBER(W5777),A5777-W5777,"")</f>
        <v/>
      </c>
      <c r="AA5777" s="55" t="n">
        <f aca="false">MATCH(A5777,DATAS,0)</f>
        <v>2</v>
      </c>
      <c r="AB5777" s="55" t="n">
        <f aca="false">IF(AND(E5777&gt;0,OR(AND(B5777&gt;=1,B5777&lt;=6),B5777=10)),1,0)</f>
        <v>0</v>
      </c>
      <c r="AC5777" s="55" t="n">
        <f aca="false">IF(AND(E5777&gt;0,B5777=10),1,0)</f>
        <v>0</v>
      </c>
      <c r="AD5777" s="55" t="n">
        <f aca="false">IF(AND(C5776=C5777,AA5776=AA5777-1),AB5776,"")</f>
        <v>0</v>
      </c>
      <c r="AE5777" s="55" t="n">
        <f aca="false">IF(AND(C5776=C5777,AA5776=AA5777-1),AC5776,"")</f>
        <v>0</v>
      </c>
      <c r="AF5777" s="55" t="n">
        <f aca="false">IF(AA5777=1,"",IF(AND(AB5777=1,AD5777&lt;&gt;1),1,0))</f>
        <v>0</v>
      </c>
      <c r="AG5777" s="55" t="n">
        <f aca="false">IF(AA5777=1,"",IF(AND(AC5777=1,AE5777&lt;&gt;1),1,0))</f>
        <v>0</v>
      </c>
      <c r="AH5777" s="60" t="str">
        <f aca="false">IF(AND(E5777&gt;0,AA5777&lt;2,NOT(AND(C5778=C5777,AA5778=AA5777+1))),INDEX(DATAS,AA5777+1),"")</f>
        <v/>
      </c>
      <c r="AI5777" s="60" t="str">
        <f aca="false">IF(AND(AC5777=1,AA5777&lt;2),IF(AND(C5778=C5777,AA5778=AA5777+1),IF(AC5778=1,"",INDEX(DATAS,AA5777+1)),INDEX(DATAS,AA5777+1)),"")</f>
        <v/>
      </c>
    </row>
    <row r="5778" customFormat="false" ht="15" hidden="false" customHeight="false" outlineLevel="0" collapsed="false">
      <c r="A5778" s="60" t="n">
        <v>46309</v>
      </c>
      <c r="B5778" s="0" t="n">
        <v>13</v>
      </c>
      <c r="C5778" s="0" t="n">
        <v>7276</v>
      </c>
      <c r="E5778" s="0" t="n">
        <v>0</v>
      </c>
      <c r="F5778" s="55" t="s">
        <v>1434</v>
      </c>
      <c r="I5778" s="55" t="s">
        <v>185</v>
      </c>
      <c r="U5778" s="0" t="n">
        <v>288</v>
      </c>
      <c r="V5778" s="0" t="n">
        <v>0</v>
      </c>
      <c r="X5778" s="55" t="n">
        <f aca="false">IF(I5778="Male",0,1)</f>
        <v>1</v>
      </c>
      <c r="Y5778" s="55" t="n">
        <f aca="false">IF(OR(I5778="DNB",I5778="Dry DNB"),1,0)</f>
        <v>0</v>
      </c>
      <c r="Z5778" s="0" t="str">
        <f aca="false">IF(ISNUMBER(W5778),A5778-W5778,"")</f>
        <v/>
      </c>
      <c r="AA5778" s="55" t="n">
        <f aca="false">MATCH(A5778,DATAS,0)</f>
        <v>1</v>
      </c>
      <c r="AB5778" s="55" t="n">
        <f aca="false">IF(AND(E5778&gt;0,OR(AND(B5778&gt;=1,B5778&lt;=6),B5778=10)),1,0)</f>
        <v>0</v>
      </c>
      <c r="AC5778" s="55" t="n">
        <f aca="false">IF(AND(E5778&gt;0,B5778=10),1,0)</f>
        <v>0</v>
      </c>
      <c r="AD5778" s="0" t="str">
        <f aca="false">IF(AND(C5777=C5778,AA5777=AA5778-1),AB5777,"")</f>
        <v/>
      </c>
      <c r="AE5778" s="0" t="str">
        <f aca="false">IF(AND(C5777=C5778,AA5777=AA5778-1),AC5777,"")</f>
        <v/>
      </c>
      <c r="AF5778" s="0" t="str">
        <f aca="false">IF(AA5778=1,"",IF(AND(AB5778=1,AD5778&lt;&gt;1),1,0))</f>
        <v/>
      </c>
      <c r="AG5778" s="0" t="str">
        <f aca="false">IF(AA5778=1,"",IF(AND(AC5778=1,AE5778&lt;&gt;1),1,0))</f>
        <v/>
      </c>
      <c r="AH5778" s="60" t="str">
        <f aca="false">IF(AND(E5778&gt;0,AA5778&lt;2,NOT(AND(C5779=C5778,AA5779=AA5778+1))),INDEX(DATAS,AA5778+1),"")</f>
        <v/>
      </c>
      <c r="AI5778" s="60" t="str">
        <f aca="false">IF(AND(AC5778=1,AA5778&lt;2),IF(AND(C5779=C5778,AA5779=AA5778+1),IF(AC5779=1,"",INDEX(DATAS,AA5778+1)),INDEX(DATAS,AA5778+1)),"")</f>
        <v/>
      </c>
    </row>
    <row r="5779" customFormat="false" ht="15" hidden="false" customHeight="false" outlineLevel="0" collapsed="false">
      <c r="A5779" s="60" t="n">
        <v>46310</v>
      </c>
      <c r="B5779" s="0" t="n">
        <v>13</v>
      </c>
      <c r="C5779" s="0" t="n">
        <v>7276</v>
      </c>
      <c r="E5779" s="0" t="n">
        <v>0</v>
      </c>
      <c r="F5779" s="55" t="s">
        <v>1434</v>
      </c>
      <c r="I5779" s="55" t="s">
        <v>185</v>
      </c>
      <c r="U5779" s="0" t="n">
        <v>289</v>
      </c>
      <c r="V5779" s="0" t="n">
        <v>0</v>
      </c>
      <c r="X5779" s="55" t="n">
        <f aca="false">IF(I5779="Male",0,1)</f>
        <v>1</v>
      </c>
      <c r="Y5779" s="55" t="n">
        <f aca="false">IF(OR(I5779="DNB",I5779="Dry DNB"),1,0)</f>
        <v>0</v>
      </c>
      <c r="Z5779" s="0" t="str">
        <f aca="false">IF(ISNUMBER(W5779),A5779-W5779,"")</f>
        <v/>
      </c>
      <c r="AA5779" s="55" t="n">
        <f aca="false">MATCH(A5779,DATAS,0)</f>
        <v>2</v>
      </c>
      <c r="AB5779" s="55" t="n">
        <f aca="false">IF(AND(E5779&gt;0,OR(AND(B5779&gt;=1,B5779&lt;=6),B5779=10)),1,0)</f>
        <v>0</v>
      </c>
      <c r="AC5779" s="55" t="n">
        <f aca="false">IF(AND(E5779&gt;0,B5779=10),1,0)</f>
        <v>0</v>
      </c>
      <c r="AD5779" s="55" t="n">
        <f aca="false">IF(AND(C5778=C5779,AA5778=AA5779-1),AB5778,"")</f>
        <v>0</v>
      </c>
      <c r="AE5779" s="55" t="n">
        <f aca="false">IF(AND(C5778=C5779,AA5778=AA5779-1),AC5778,"")</f>
        <v>0</v>
      </c>
      <c r="AF5779" s="55" t="n">
        <f aca="false">IF(AA5779=1,"",IF(AND(AB5779=1,AD5779&lt;&gt;1),1,0))</f>
        <v>0</v>
      </c>
      <c r="AG5779" s="55" t="n">
        <f aca="false">IF(AA5779=1,"",IF(AND(AC5779=1,AE5779&lt;&gt;1),1,0))</f>
        <v>0</v>
      </c>
      <c r="AH5779" s="60" t="str">
        <f aca="false">IF(AND(E5779&gt;0,AA5779&lt;2,NOT(AND(C5780=C5779,AA5780=AA5779+1))),INDEX(DATAS,AA5779+1),"")</f>
        <v/>
      </c>
      <c r="AI5779" s="60" t="str">
        <f aca="false">IF(AND(AC5779=1,AA5779&lt;2),IF(AND(C5780=C5779,AA5780=AA5779+1),IF(AC5780=1,"",INDEX(DATAS,AA5779+1)),INDEX(DATAS,AA5779+1)),"")</f>
        <v/>
      </c>
    </row>
    <row r="5780" customFormat="false" ht="15" hidden="false" customHeight="false" outlineLevel="0" collapsed="false">
      <c r="A5780" s="60" t="n">
        <v>46309</v>
      </c>
      <c r="B5780" s="0" t="n">
        <v>13</v>
      </c>
      <c r="C5780" s="0" t="n">
        <v>7277</v>
      </c>
      <c r="E5780" s="0" t="n">
        <v>0</v>
      </c>
      <c r="F5780" s="55" t="s">
        <v>1434</v>
      </c>
      <c r="I5780" s="55" t="s">
        <v>185</v>
      </c>
      <c r="U5780" s="0" t="n">
        <v>288</v>
      </c>
      <c r="V5780" s="0" t="n">
        <v>0</v>
      </c>
      <c r="X5780" s="55" t="n">
        <f aca="false">IF(I5780="Male",0,1)</f>
        <v>1</v>
      </c>
      <c r="Y5780" s="55" t="n">
        <f aca="false">IF(OR(I5780="DNB",I5780="Dry DNB"),1,0)</f>
        <v>0</v>
      </c>
      <c r="Z5780" s="0" t="str">
        <f aca="false">IF(ISNUMBER(W5780),A5780-W5780,"")</f>
        <v/>
      </c>
      <c r="AA5780" s="55" t="n">
        <f aca="false">MATCH(A5780,DATAS,0)</f>
        <v>1</v>
      </c>
      <c r="AB5780" s="55" t="n">
        <f aca="false">IF(AND(E5780&gt;0,OR(AND(B5780&gt;=1,B5780&lt;=6),B5780=10)),1,0)</f>
        <v>0</v>
      </c>
      <c r="AC5780" s="55" t="n">
        <f aca="false">IF(AND(E5780&gt;0,B5780=10),1,0)</f>
        <v>0</v>
      </c>
      <c r="AD5780" s="0" t="str">
        <f aca="false">IF(AND(C5779=C5780,AA5779=AA5780-1),AB5779,"")</f>
        <v/>
      </c>
      <c r="AE5780" s="0" t="str">
        <f aca="false">IF(AND(C5779=C5780,AA5779=AA5780-1),AC5779,"")</f>
        <v/>
      </c>
      <c r="AF5780" s="0" t="str">
        <f aca="false">IF(AA5780=1,"",IF(AND(AB5780=1,AD5780&lt;&gt;1),1,0))</f>
        <v/>
      </c>
      <c r="AG5780" s="0" t="str">
        <f aca="false">IF(AA5780=1,"",IF(AND(AC5780=1,AE5780&lt;&gt;1),1,0))</f>
        <v/>
      </c>
      <c r="AH5780" s="60" t="str">
        <f aca="false">IF(AND(E5780&gt;0,AA5780&lt;2,NOT(AND(C5781=C5780,AA5781=AA5780+1))),INDEX(DATAS,AA5780+1),"")</f>
        <v/>
      </c>
      <c r="AI5780" s="60" t="str">
        <f aca="false">IF(AND(AC5780=1,AA5780&lt;2),IF(AND(C5781=C5780,AA5781=AA5780+1),IF(AC5781=1,"",INDEX(DATAS,AA5780+1)),INDEX(DATAS,AA5780+1)),"")</f>
        <v/>
      </c>
    </row>
    <row r="5781" customFormat="false" ht="15" hidden="false" customHeight="false" outlineLevel="0" collapsed="false">
      <c r="A5781" s="60" t="n">
        <v>46310</v>
      </c>
      <c r="B5781" s="0" t="n">
        <v>13</v>
      </c>
      <c r="C5781" s="0" t="n">
        <v>7277</v>
      </c>
      <c r="E5781" s="0" t="n">
        <v>0</v>
      </c>
      <c r="F5781" s="55" t="s">
        <v>1434</v>
      </c>
      <c r="I5781" s="55" t="s">
        <v>185</v>
      </c>
      <c r="U5781" s="0" t="n">
        <v>289</v>
      </c>
      <c r="V5781" s="0" t="n">
        <v>0</v>
      </c>
      <c r="X5781" s="55" t="n">
        <f aca="false">IF(I5781="Male",0,1)</f>
        <v>1</v>
      </c>
      <c r="Y5781" s="55" t="n">
        <f aca="false">IF(OR(I5781="DNB",I5781="Dry DNB"),1,0)</f>
        <v>0</v>
      </c>
      <c r="Z5781" s="0" t="str">
        <f aca="false">IF(ISNUMBER(W5781),A5781-W5781,"")</f>
        <v/>
      </c>
      <c r="AA5781" s="55" t="n">
        <f aca="false">MATCH(A5781,DATAS,0)</f>
        <v>2</v>
      </c>
      <c r="AB5781" s="55" t="n">
        <f aca="false">IF(AND(E5781&gt;0,OR(AND(B5781&gt;=1,B5781&lt;=6),B5781=10)),1,0)</f>
        <v>0</v>
      </c>
      <c r="AC5781" s="55" t="n">
        <f aca="false">IF(AND(E5781&gt;0,B5781=10),1,0)</f>
        <v>0</v>
      </c>
      <c r="AD5781" s="55" t="n">
        <f aca="false">IF(AND(C5780=C5781,AA5780=AA5781-1),AB5780,"")</f>
        <v>0</v>
      </c>
      <c r="AE5781" s="55" t="n">
        <f aca="false">IF(AND(C5780=C5781,AA5780=AA5781-1),AC5780,"")</f>
        <v>0</v>
      </c>
      <c r="AF5781" s="55" t="n">
        <f aca="false">IF(AA5781=1,"",IF(AND(AB5781=1,AD5781&lt;&gt;1),1,0))</f>
        <v>0</v>
      </c>
      <c r="AG5781" s="55" t="n">
        <f aca="false">IF(AA5781=1,"",IF(AND(AC5781=1,AE5781&lt;&gt;1),1,0))</f>
        <v>0</v>
      </c>
      <c r="AH5781" s="60" t="str">
        <f aca="false">IF(AND(E5781&gt;0,AA5781&lt;2,NOT(AND(C5782=C5781,AA5782=AA5781+1))),INDEX(DATAS,AA5781+1),"")</f>
        <v/>
      </c>
      <c r="AI5781" s="60" t="str">
        <f aca="false">IF(AND(AC5781=1,AA5781&lt;2),IF(AND(C5782=C5781,AA5782=AA5781+1),IF(AC5782=1,"",INDEX(DATAS,AA5781+1)),INDEX(DATAS,AA5781+1)),"")</f>
        <v/>
      </c>
    </row>
    <row r="5782" customFormat="false" ht="15" hidden="false" customHeight="false" outlineLevel="0" collapsed="false">
      <c r="A5782" s="60" t="n">
        <v>46309</v>
      </c>
      <c r="B5782" s="0" t="n">
        <v>13</v>
      </c>
      <c r="C5782" s="0" t="n">
        <v>7278</v>
      </c>
      <c r="E5782" s="0" t="n">
        <v>0</v>
      </c>
      <c r="F5782" s="55" t="s">
        <v>1434</v>
      </c>
      <c r="I5782" s="55" t="s">
        <v>185</v>
      </c>
      <c r="U5782" s="0" t="n">
        <v>288</v>
      </c>
      <c r="V5782" s="0" t="n">
        <v>0</v>
      </c>
      <c r="X5782" s="55" t="n">
        <f aca="false">IF(I5782="Male",0,1)</f>
        <v>1</v>
      </c>
      <c r="Y5782" s="55" t="n">
        <f aca="false">IF(OR(I5782="DNB",I5782="Dry DNB"),1,0)</f>
        <v>0</v>
      </c>
      <c r="Z5782" s="0" t="str">
        <f aca="false">IF(ISNUMBER(W5782),A5782-W5782,"")</f>
        <v/>
      </c>
      <c r="AA5782" s="55" t="n">
        <f aca="false">MATCH(A5782,DATAS,0)</f>
        <v>1</v>
      </c>
      <c r="AB5782" s="55" t="n">
        <f aca="false">IF(AND(E5782&gt;0,OR(AND(B5782&gt;=1,B5782&lt;=6),B5782=10)),1,0)</f>
        <v>0</v>
      </c>
      <c r="AC5782" s="55" t="n">
        <f aca="false">IF(AND(E5782&gt;0,B5782=10),1,0)</f>
        <v>0</v>
      </c>
      <c r="AD5782" s="0" t="str">
        <f aca="false">IF(AND(C5781=C5782,AA5781=AA5782-1),AB5781,"")</f>
        <v/>
      </c>
      <c r="AE5782" s="0" t="str">
        <f aca="false">IF(AND(C5781=C5782,AA5781=AA5782-1),AC5781,"")</f>
        <v/>
      </c>
      <c r="AF5782" s="0" t="str">
        <f aca="false">IF(AA5782=1,"",IF(AND(AB5782=1,AD5782&lt;&gt;1),1,0))</f>
        <v/>
      </c>
      <c r="AG5782" s="0" t="str">
        <f aca="false">IF(AA5782=1,"",IF(AND(AC5782=1,AE5782&lt;&gt;1),1,0))</f>
        <v/>
      </c>
      <c r="AH5782" s="60" t="str">
        <f aca="false">IF(AND(E5782&gt;0,AA5782&lt;2,NOT(AND(C5783=C5782,AA5783=AA5782+1))),INDEX(DATAS,AA5782+1),"")</f>
        <v/>
      </c>
      <c r="AI5782" s="60" t="str">
        <f aca="false">IF(AND(AC5782=1,AA5782&lt;2),IF(AND(C5783=C5782,AA5783=AA5782+1),IF(AC5783=1,"",INDEX(DATAS,AA5782+1)),INDEX(DATAS,AA5782+1)),"")</f>
        <v/>
      </c>
    </row>
    <row r="5783" customFormat="false" ht="15" hidden="false" customHeight="false" outlineLevel="0" collapsed="false">
      <c r="A5783" s="60" t="n">
        <v>46310</v>
      </c>
      <c r="B5783" s="0" t="n">
        <v>13</v>
      </c>
      <c r="C5783" s="0" t="n">
        <v>7278</v>
      </c>
      <c r="E5783" s="0" t="n">
        <v>0</v>
      </c>
      <c r="F5783" s="55" t="s">
        <v>1434</v>
      </c>
      <c r="I5783" s="55" t="s">
        <v>185</v>
      </c>
      <c r="U5783" s="0" t="n">
        <v>289</v>
      </c>
      <c r="V5783" s="0" t="n">
        <v>0</v>
      </c>
      <c r="X5783" s="55" t="n">
        <f aca="false">IF(I5783="Male",0,1)</f>
        <v>1</v>
      </c>
      <c r="Y5783" s="55" t="n">
        <f aca="false">IF(OR(I5783="DNB",I5783="Dry DNB"),1,0)</f>
        <v>0</v>
      </c>
      <c r="Z5783" s="0" t="str">
        <f aca="false">IF(ISNUMBER(W5783),A5783-W5783,"")</f>
        <v/>
      </c>
      <c r="AA5783" s="55" t="n">
        <f aca="false">MATCH(A5783,DATAS,0)</f>
        <v>2</v>
      </c>
      <c r="AB5783" s="55" t="n">
        <f aca="false">IF(AND(E5783&gt;0,OR(AND(B5783&gt;=1,B5783&lt;=6),B5783=10)),1,0)</f>
        <v>0</v>
      </c>
      <c r="AC5783" s="55" t="n">
        <f aca="false">IF(AND(E5783&gt;0,B5783=10),1,0)</f>
        <v>0</v>
      </c>
      <c r="AD5783" s="55" t="n">
        <f aca="false">IF(AND(C5782=C5783,AA5782=AA5783-1),AB5782,"")</f>
        <v>0</v>
      </c>
      <c r="AE5783" s="55" t="n">
        <f aca="false">IF(AND(C5782=C5783,AA5782=AA5783-1),AC5782,"")</f>
        <v>0</v>
      </c>
      <c r="AF5783" s="55" t="n">
        <f aca="false">IF(AA5783=1,"",IF(AND(AB5783=1,AD5783&lt;&gt;1),1,0))</f>
        <v>0</v>
      </c>
      <c r="AG5783" s="55" t="n">
        <f aca="false">IF(AA5783=1,"",IF(AND(AC5783=1,AE5783&lt;&gt;1),1,0))</f>
        <v>0</v>
      </c>
      <c r="AH5783" s="60" t="str">
        <f aca="false">IF(AND(E5783&gt;0,AA5783&lt;2,NOT(AND(C5784=C5783,AA5784=AA5783+1))),INDEX(DATAS,AA5783+1),"")</f>
        <v/>
      </c>
      <c r="AI5783" s="60" t="str">
        <f aca="false">IF(AND(AC5783=1,AA5783&lt;2),IF(AND(C5784=C5783,AA5784=AA5783+1),IF(AC5784=1,"",INDEX(DATAS,AA5783+1)),INDEX(DATAS,AA5783+1)),"")</f>
        <v/>
      </c>
    </row>
    <row r="5784" customFormat="false" ht="15" hidden="false" customHeight="false" outlineLevel="0" collapsed="false">
      <c r="A5784" s="60" t="n">
        <v>46309</v>
      </c>
      <c r="B5784" s="0" t="n">
        <v>13</v>
      </c>
      <c r="C5784" s="0" t="n">
        <v>7279</v>
      </c>
      <c r="E5784" s="0" t="n">
        <v>0</v>
      </c>
      <c r="F5784" s="55" t="s">
        <v>1435</v>
      </c>
      <c r="I5784" s="55" t="s">
        <v>185</v>
      </c>
      <c r="U5784" s="0" t="n">
        <v>287</v>
      </c>
      <c r="V5784" s="0" t="n">
        <v>0</v>
      </c>
      <c r="X5784" s="55" t="n">
        <f aca="false">IF(I5784="Male",0,1)</f>
        <v>1</v>
      </c>
      <c r="Y5784" s="55" t="n">
        <f aca="false">IF(OR(I5784="DNB",I5784="Dry DNB"),1,0)</f>
        <v>0</v>
      </c>
      <c r="Z5784" s="0" t="str">
        <f aca="false">IF(ISNUMBER(W5784),A5784-W5784,"")</f>
        <v/>
      </c>
      <c r="AA5784" s="55" t="n">
        <f aca="false">MATCH(A5784,DATAS,0)</f>
        <v>1</v>
      </c>
      <c r="AB5784" s="55" t="n">
        <f aca="false">IF(AND(E5784&gt;0,OR(AND(B5784&gt;=1,B5784&lt;=6),B5784=10)),1,0)</f>
        <v>0</v>
      </c>
      <c r="AC5784" s="55" t="n">
        <f aca="false">IF(AND(E5784&gt;0,B5784=10),1,0)</f>
        <v>0</v>
      </c>
      <c r="AD5784" s="0" t="str">
        <f aca="false">IF(AND(C5783=C5784,AA5783=AA5784-1),AB5783,"")</f>
        <v/>
      </c>
      <c r="AE5784" s="0" t="str">
        <f aca="false">IF(AND(C5783=C5784,AA5783=AA5784-1),AC5783,"")</f>
        <v/>
      </c>
      <c r="AF5784" s="0" t="str">
        <f aca="false">IF(AA5784=1,"",IF(AND(AB5784=1,AD5784&lt;&gt;1),1,0))</f>
        <v/>
      </c>
      <c r="AG5784" s="0" t="str">
        <f aca="false">IF(AA5784=1,"",IF(AND(AC5784=1,AE5784&lt;&gt;1),1,0))</f>
        <v/>
      </c>
      <c r="AH5784" s="60" t="str">
        <f aca="false">IF(AND(E5784&gt;0,AA5784&lt;2,NOT(AND(C5785=C5784,AA5785=AA5784+1))),INDEX(DATAS,AA5784+1),"")</f>
        <v/>
      </c>
      <c r="AI5784" s="60" t="str">
        <f aca="false">IF(AND(AC5784=1,AA5784&lt;2),IF(AND(C5785=C5784,AA5785=AA5784+1),IF(AC5785=1,"",INDEX(DATAS,AA5784+1)),INDEX(DATAS,AA5784+1)),"")</f>
        <v/>
      </c>
    </row>
    <row r="5785" customFormat="false" ht="15" hidden="false" customHeight="false" outlineLevel="0" collapsed="false">
      <c r="A5785" s="60" t="n">
        <v>46310</v>
      </c>
      <c r="B5785" s="0" t="n">
        <v>13</v>
      </c>
      <c r="C5785" s="0" t="n">
        <v>7279</v>
      </c>
      <c r="E5785" s="0" t="n">
        <v>0</v>
      </c>
      <c r="F5785" s="55" t="s">
        <v>1435</v>
      </c>
      <c r="I5785" s="55" t="s">
        <v>185</v>
      </c>
      <c r="U5785" s="0" t="n">
        <v>288</v>
      </c>
      <c r="V5785" s="0" t="n">
        <v>0</v>
      </c>
      <c r="X5785" s="55" t="n">
        <f aca="false">IF(I5785="Male",0,1)</f>
        <v>1</v>
      </c>
      <c r="Y5785" s="55" t="n">
        <f aca="false">IF(OR(I5785="DNB",I5785="Dry DNB"),1,0)</f>
        <v>0</v>
      </c>
      <c r="Z5785" s="0" t="str">
        <f aca="false">IF(ISNUMBER(W5785),A5785-W5785,"")</f>
        <v/>
      </c>
      <c r="AA5785" s="55" t="n">
        <f aca="false">MATCH(A5785,DATAS,0)</f>
        <v>2</v>
      </c>
      <c r="AB5785" s="55" t="n">
        <f aca="false">IF(AND(E5785&gt;0,OR(AND(B5785&gt;=1,B5785&lt;=6),B5785=10)),1,0)</f>
        <v>0</v>
      </c>
      <c r="AC5785" s="55" t="n">
        <f aca="false">IF(AND(E5785&gt;0,B5785=10),1,0)</f>
        <v>0</v>
      </c>
      <c r="AD5785" s="55" t="n">
        <f aca="false">IF(AND(C5784=C5785,AA5784=AA5785-1),AB5784,"")</f>
        <v>0</v>
      </c>
      <c r="AE5785" s="55" t="n">
        <f aca="false">IF(AND(C5784=C5785,AA5784=AA5785-1),AC5784,"")</f>
        <v>0</v>
      </c>
      <c r="AF5785" s="55" t="n">
        <f aca="false">IF(AA5785=1,"",IF(AND(AB5785=1,AD5785&lt;&gt;1),1,0))</f>
        <v>0</v>
      </c>
      <c r="AG5785" s="55" t="n">
        <f aca="false">IF(AA5785=1,"",IF(AND(AC5785=1,AE5785&lt;&gt;1),1,0))</f>
        <v>0</v>
      </c>
      <c r="AH5785" s="60" t="str">
        <f aca="false">IF(AND(E5785&gt;0,AA5785&lt;2,NOT(AND(C5786=C5785,AA5786=AA5785+1))),INDEX(DATAS,AA5785+1),"")</f>
        <v/>
      </c>
      <c r="AI5785" s="60" t="str">
        <f aca="false">IF(AND(AC5785=1,AA5785&lt;2),IF(AND(C5786=C5785,AA5786=AA5785+1),IF(AC5786=1,"",INDEX(DATAS,AA5785+1)),INDEX(DATAS,AA5785+1)),"")</f>
        <v/>
      </c>
    </row>
    <row r="5786" customFormat="false" ht="15" hidden="false" customHeight="false" outlineLevel="0" collapsed="false">
      <c r="A5786" s="60" t="n">
        <v>46309</v>
      </c>
      <c r="B5786" s="0" t="n">
        <v>13</v>
      </c>
      <c r="C5786" s="0" t="n">
        <v>7280</v>
      </c>
      <c r="E5786" s="0" t="n">
        <v>0</v>
      </c>
      <c r="F5786" s="55" t="s">
        <v>1435</v>
      </c>
      <c r="I5786" s="55" t="s">
        <v>185</v>
      </c>
      <c r="U5786" s="0" t="n">
        <v>287</v>
      </c>
      <c r="V5786" s="0" t="n">
        <v>0</v>
      </c>
      <c r="X5786" s="55" t="n">
        <f aca="false">IF(I5786="Male",0,1)</f>
        <v>1</v>
      </c>
      <c r="Y5786" s="55" t="n">
        <f aca="false">IF(OR(I5786="DNB",I5786="Dry DNB"),1,0)</f>
        <v>0</v>
      </c>
      <c r="Z5786" s="0" t="str">
        <f aca="false">IF(ISNUMBER(W5786),A5786-W5786,"")</f>
        <v/>
      </c>
      <c r="AA5786" s="55" t="n">
        <f aca="false">MATCH(A5786,DATAS,0)</f>
        <v>1</v>
      </c>
      <c r="AB5786" s="55" t="n">
        <f aca="false">IF(AND(E5786&gt;0,OR(AND(B5786&gt;=1,B5786&lt;=6),B5786=10)),1,0)</f>
        <v>0</v>
      </c>
      <c r="AC5786" s="55" t="n">
        <f aca="false">IF(AND(E5786&gt;0,B5786=10),1,0)</f>
        <v>0</v>
      </c>
      <c r="AD5786" s="0" t="str">
        <f aca="false">IF(AND(C5785=C5786,AA5785=AA5786-1),AB5785,"")</f>
        <v/>
      </c>
      <c r="AE5786" s="0" t="str">
        <f aca="false">IF(AND(C5785=C5786,AA5785=AA5786-1),AC5785,"")</f>
        <v/>
      </c>
      <c r="AF5786" s="0" t="str">
        <f aca="false">IF(AA5786=1,"",IF(AND(AB5786=1,AD5786&lt;&gt;1),1,0))</f>
        <v/>
      </c>
      <c r="AG5786" s="0" t="str">
        <f aca="false">IF(AA5786=1,"",IF(AND(AC5786=1,AE5786&lt;&gt;1),1,0))</f>
        <v/>
      </c>
      <c r="AH5786" s="60" t="str">
        <f aca="false">IF(AND(E5786&gt;0,AA5786&lt;2,NOT(AND(C5787=C5786,AA5787=AA5786+1))),INDEX(DATAS,AA5786+1),"")</f>
        <v/>
      </c>
      <c r="AI5786" s="60" t="str">
        <f aca="false">IF(AND(AC5786=1,AA5786&lt;2),IF(AND(C5787=C5786,AA5787=AA5786+1),IF(AC5787=1,"",INDEX(DATAS,AA5786+1)),INDEX(DATAS,AA5786+1)),"")</f>
        <v/>
      </c>
    </row>
    <row r="5787" customFormat="false" ht="15" hidden="false" customHeight="false" outlineLevel="0" collapsed="false">
      <c r="A5787" s="60" t="n">
        <v>46310</v>
      </c>
      <c r="B5787" s="0" t="n">
        <v>13</v>
      </c>
      <c r="C5787" s="0" t="n">
        <v>7280</v>
      </c>
      <c r="E5787" s="0" t="n">
        <v>0</v>
      </c>
      <c r="F5787" s="55" t="s">
        <v>1435</v>
      </c>
      <c r="I5787" s="55" t="s">
        <v>185</v>
      </c>
      <c r="U5787" s="0" t="n">
        <v>288</v>
      </c>
      <c r="V5787" s="0" t="n">
        <v>0</v>
      </c>
      <c r="X5787" s="55" t="n">
        <f aca="false">IF(I5787="Male",0,1)</f>
        <v>1</v>
      </c>
      <c r="Y5787" s="55" t="n">
        <f aca="false">IF(OR(I5787="DNB",I5787="Dry DNB"),1,0)</f>
        <v>0</v>
      </c>
      <c r="Z5787" s="0" t="str">
        <f aca="false">IF(ISNUMBER(W5787),A5787-W5787,"")</f>
        <v/>
      </c>
      <c r="AA5787" s="55" t="n">
        <f aca="false">MATCH(A5787,DATAS,0)</f>
        <v>2</v>
      </c>
      <c r="AB5787" s="55" t="n">
        <f aca="false">IF(AND(E5787&gt;0,OR(AND(B5787&gt;=1,B5787&lt;=6),B5787=10)),1,0)</f>
        <v>0</v>
      </c>
      <c r="AC5787" s="55" t="n">
        <f aca="false">IF(AND(E5787&gt;0,B5787=10),1,0)</f>
        <v>0</v>
      </c>
      <c r="AD5787" s="55" t="n">
        <f aca="false">IF(AND(C5786=C5787,AA5786=AA5787-1),AB5786,"")</f>
        <v>0</v>
      </c>
      <c r="AE5787" s="55" t="n">
        <f aca="false">IF(AND(C5786=C5787,AA5786=AA5787-1),AC5786,"")</f>
        <v>0</v>
      </c>
      <c r="AF5787" s="55" t="n">
        <f aca="false">IF(AA5787=1,"",IF(AND(AB5787=1,AD5787&lt;&gt;1),1,0))</f>
        <v>0</v>
      </c>
      <c r="AG5787" s="55" t="n">
        <f aca="false">IF(AA5787=1,"",IF(AND(AC5787=1,AE5787&lt;&gt;1),1,0))</f>
        <v>0</v>
      </c>
      <c r="AH5787" s="60" t="str">
        <f aca="false">IF(AND(E5787&gt;0,AA5787&lt;2,NOT(AND(C5788=C5787,AA5788=AA5787+1))),INDEX(DATAS,AA5787+1),"")</f>
        <v/>
      </c>
      <c r="AI5787" s="60" t="str">
        <f aca="false">IF(AND(AC5787=1,AA5787&lt;2),IF(AND(C5788=C5787,AA5788=AA5787+1),IF(AC5788=1,"",INDEX(DATAS,AA5787+1)),INDEX(DATAS,AA5787+1)),"")</f>
        <v/>
      </c>
    </row>
    <row r="5788" customFormat="false" ht="15" hidden="false" customHeight="false" outlineLevel="0" collapsed="false">
      <c r="A5788" s="60" t="n">
        <v>46309</v>
      </c>
      <c r="B5788" s="0" t="n">
        <v>13</v>
      </c>
      <c r="C5788" s="0" t="n">
        <v>7281</v>
      </c>
      <c r="E5788" s="0" t="n">
        <v>0</v>
      </c>
      <c r="F5788" s="55" t="s">
        <v>1435</v>
      </c>
      <c r="I5788" s="55" t="s">
        <v>185</v>
      </c>
      <c r="U5788" s="0" t="n">
        <v>287</v>
      </c>
      <c r="V5788" s="0" t="n">
        <v>0</v>
      </c>
      <c r="X5788" s="55" t="n">
        <f aca="false">IF(I5788="Male",0,1)</f>
        <v>1</v>
      </c>
      <c r="Y5788" s="55" t="n">
        <f aca="false">IF(OR(I5788="DNB",I5788="Dry DNB"),1,0)</f>
        <v>0</v>
      </c>
      <c r="Z5788" s="0" t="str">
        <f aca="false">IF(ISNUMBER(W5788),A5788-W5788,"")</f>
        <v/>
      </c>
      <c r="AA5788" s="55" t="n">
        <f aca="false">MATCH(A5788,DATAS,0)</f>
        <v>1</v>
      </c>
      <c r="AB5788" s="55" t="n">
        <f aca="false">IF(AND(E5788&gt;0,OR(AND(B5788&gt;=1,B5788&lt;=6),B5788=10)),1,0)</f>
        <v>0</v>
      </c>
      <c r="AC5788" s="55" t="n">
        <f aca="false">IF(AND(E5788&gt;0,B5788=10),1,0)</f>
        <v>0</v>
      </c>
      <c r="AD5788" s="0" t="str">
        <f aca="false">IF(AND(C5787=C5788,AA5787=AA5788-1),AB5787,"")</f>
        <v/>
      </c>
      <c r="AE5788" s="0" t="str">
        <f aca="false">IF(AND(C5787=C5788,AA5787=AA5788-1),AC5787,"")</f>
        <v/>
      </c>
      <c r="AF5788" s="0" t="str">
        <f aca="false">IF(AA5788=1,"",IF(AND(AB5788=1,AD5788&lt;&gt;1),1,0))</f>
        <v/>
      </c>
      <c r="AG5788" s="0" t="str">
        <f aca="false">IF(AA5788=1,"",IF(AND(AC5788=1,AE5788&lt;&gt;1),1,0))</f>
        <v/>
      </c>
      <c r="AH5788" s="60" t="str">
        <f aca="false">IF(AND(E5788&gt;0,AA5788&lt;2,NOT(AND(C5789=C5788,AA5789=AA5788+1))),INDEX(DATAS,AA5788+1),"")</f>
        <v/>
      </c>
      <c r="AI5788" s="60" t="str">
        <f aca="false">IF(AND(AC5788=1,AA5788&lt;2),IF(AND(C5789=C5788,AA5789=AA5788+1),IF(AC5789=1,"",INDEX(DATAS,AA5788+1)),INDEX(DATAS,AA5788+1)),"")</f>
        <v/>
      </c>
    </row>
    <row r="5789" customFormat="false" ht="15" hidden="false" customHeight="false" outlineLevel="0" collapsed="false">
      <c r="A5789" s="60" t="n">
        <v>46310</v>
      </c>
      <c r="B5789" s="0" t="n">
        <v>13</v>
      </c>
      <c r="C5789" s="0" t="n">
        <v>7281</v>
      </c>
      <c r="E5789" s="0" t="n">
        <v>0</v>
      </c>
      <c r="F5789" s="55" t="s">
        <v>1435</v>
      </c>
      <c r="I5789" s="55" t="s">
        <v>185</v>
      </c>
      <c r="U5789" s="0" t="n">
        <v>288</v>
      </c>
      <c r="V5789" s="0" t="n">
        <v>0</v>
      </c>
      <c r="X5789" s="55" t="n">
        <f aca="false">IF(I5789="Male",0,1)</f>
        <v>1</v>
      </c>
      <c r="Y5789" s="55" t="n">
        <f aca="false">IF(OR(I5789="DNB",I5789="Dry DNB"),1,0)</f>
        <v>0</v>
      </c>
      <c r="Z5789" s="0" t="str">
        <f aca="false">IF(ISNUMBER(W5789),A5789-W5789,"")</f>
        <v/>
      </c>
      <c r="AA5789" s="55" t="n">
        <f aca="false">MATCH(A5789,DATAS,0)</f>
        <v>2</v>
      </c>
      <c r="AB5789" s="55" t="n">
        <f aca="false">IF(AND(E5789&gt;0,OR(AND(B5789&gt;=1,B5789&lt;=6),B5789=10)),1,0)</f>
        <v>0</v>
      </c>
      <c r="AC5789" s="55" t="n">
        <f aca="false">IF(AND(E5789&gt;0,B5789=10),1,0)</f>
        <v>0</v>
      </c>
      <c r="AD5789" s="55" t="n">
        <f aca="false">IF(AND(C5788=C5789,AA5788=AA5789-1),AB5788,"")</f>
        <v>0</v>
      </c>
      <c r="AE5789" s="55" t="n">
        <f aca="false">IF(AND(C5788=C5789,AA5788=AA5789-1),AC5788,"")</f>
        <v>0</v>
      </c>
      <c r="AF5789" s="55" t="n">
        <f aca="false">IF(AA5789=1,"",IF(AND(AB5789=1,AD5789&lt;&gt;1),1,0))</f>
        <v>0</v>
      </c>
      <c r="AG5789" s="55" t="n">
        <f aca="false">IF(AA5789=1,"",IF(AND(AC5789=1,AE5789&lt;&gt;1),1,0))</f>
        <v>0</v>
      </c>
      <c r="AH5789" s="60" t="str">
        <f aca="false">IF(AND(E5789&gt;0,AA5789&lt;2,NOT(AND(C5790=C5789,AA5790=AA5789+1))),INDEX(DATAS,AA5789+1),"")</f>
        <v/>
      </c>
      <c r="AI5789" s="60" t="str">
        <f aca="false">IF(AND(AC5789=1,AA5789&lt;2),IF(AND(C5790=C5789,AA5790=AA5789+1),IF(AC5790=1,"",INDEX(DATAS,AA5789+1)),INDEX(DATAS,AA5789+1)),"")</f>
        <v/>
      </c>
    </row>
    <row r="5790" customFormat="false" ht="15" hidden="false" customHeight="false" outlineLevel="0" collapsed="false">
      <c r="A5790" s="60" t="n">
        <v>46309</v>
      </c>
      <c r="B5790" s="0" t="n">
        <v>13</v>
      </c>
      <c r="C5790" s="0" t="n">
        <v>7282</v>
      </c>
      <c r="E5790" s="0" t="n">
        <v>0</v>
      </c>
      <c r="F5790" s="55" t="s">
        <v>1436</v>
      </c>
      <c r="I5790" s="55" t="s">
        <v>185</v>
      </c>
      <c r="U5790" s="0" t="n">
        <v>286</v>
      </c>
      <c r="V5790" s="0" t="n">
        <v>0</v>
      </c>
      <c r="X5790" s="55" t="n">
        <f aca="false">IF(I5790="Male",0,1)</f>
        <v>1</v>
      </c>
      <c r="Y5790" s="55" t="n">
        <f aca="false">IF(OR(I5790="DNB",I5790="Dry DNB"),1,0)</f>
        <v>0</v>
      </c>
      <c r="Z5790" s="0" t="str">
        <f aca="false">IF(ISNUMBER(W5790),A5790-W5790,"")</f>
        <v/>
      </c>
      <c r="AA5790" s="55" t="n">
        <f aca="false">MATCH(A5790,DATAS,0)</f>
        <v>1</v>
      </c>
      <c r="AB5790" s="55" t="n">
        <f aca="false">IF(AND(E5790&gt;0,OR(AND(B5790&gt;=1,B5790&lt;=6),B5790=10)),1,0)</f>
        <v>0</v>
      </c>
      <c r="AC5790" s="55" t="n">
        <f aca="false">IF(AND(E5790&gt;0,B5790=10),1,0)</f>
        <v>0</v>
      </c>
      <c r="AD5790" s="0" t="str">
        <f aca="false">IF(AND(C5789=C5790,AA5789=AA5790-1),AB5789,"")</f>
        <v/>
      </c>
      <c r="AE5790" s="0" t="str">
        <f aca="false">IF(AND(C5789=C5790,AA5789=AA5790-1),AC5789,"")</f>
        <v/>
      </c>
      <c r="AF5790" s="0" t="str">
        <f aca="false">IF(AA5790=1,"",IF(AND(AB5790=1,AD5790&lt;&gt;1),1,0))</f>
        <v/>
      </c>
      <c r="AG5790" s="0" t="str">
        <f aca="false">IF(AA5790=1,"",IF(AND(AC5790=1,AE5790&lt;&gt;1),1,0))</f>
        <v/>
      </c>
      <c r="AH5790" s="60" t="str">
        <f aca="false">IF(AND(E5790&gt;0,AA5790&lt;2,NOT(AND(C5791=C5790,AA5791=AA5790+1))),INDEX(DATAS,AA5790+1),"")</f>
        <v/>
      </c>
      <c r="AI5790" s="60" t="str">
        <f aca="false">IF(AND(AC5790=1,AA5790&lt;2),IF(AND(C5791=C5790,AA5791=AA5790+1),IF(AC5791=1,"",INDEX(DATAS,AA5790+1)),INDEX(DATAS,AA5790+1)),"")</f>
        <v/>
      </c>
    </row>
    <row r="5791" customFormat="false" ht="15" hidden="false" customHeight="false" outlineLevel="0" collapsed="false">
      <c r="A5791" s="60" t="n">
        <v>46310</v>
      </c>
      <c r="B5791" s="0" t="n">
        <v>13</v>
      </c>
      <c r="C5791" s="0" t="n">
        <v>7282</v>
      </c>
      <c r="E5791" s="0" t="n">
        <v>0</v>
      </c>
      <c r="F5791" s="55" t="s">
        <v>1436</v>
      </c>
      <c r="I5791" s="55" t="s">
        <v>185</v>
      </c>
      <c r="U5791" s="0" t="n">
        <v>287</v>
      </c>
      <c r="V5791" s="0" t="n">
        <v>0</v>
      </c>
      <c r="X5791" s="55" t="n">
        <f aca="false">IF(I5791="Male",0,1)</f>
        <v>1</v>
      </c>
      <c r="Y5791" s="55" t="n">
        <f aca="false">IF(OR(I5791="DNB",I5791="Dry DNB"),1,0)</f>
        <v>0</v>
      </c>
      <c r="Z5791" s="0" t="str">
        <f aca="false">IF(ISNUMBER(W5791),A5791-W5791,"")</f>
        <v/>
      </c>
      <c r="AA5791" s="55" t="n">
        <f aca="false">MATCH(A5791,DATAS,0)</f>
        <v>2</v>
      </c>
      <c r="AB5791" s="55" t="n">
        <f aca="false">IF(AND(E5791&gt;0,OR(AND(B5791&gt;=1,B5791&lt;=6),B5791=10)),1,0)</f>
        <v>0</v>
      </c>
      <c r="AC5791" s="55" t="n">
        <f aca="false">IF(AND(E5791&gt;0,B5791=10),1,0)</f>
        <v>0</v>
      </c>
      <c r="AD5791" s="55" t="n">
        <f aca="false">IF(AND(C5790=C5791,AA5790=AA5791-1),AB5790,"")</f>
        <v>0</v>
      </c>
      <c r="AE5791" s="55" t="n">
        <f aca="false">IF(AND(C5790=C5791,AA5790=AA5791-1),AC5790,"")</f>
        <v>0</v>
      </c>
      <c r="AF5791" s="55" t="n">
        <f aca="false">IF(AA5791=1,"",IF(AND(AB5791=1,AD5791&lt;&gt;1),1,0))</f>
        <v>0</v>
      </c>
      <c r="AG5791" s="55" t="n">
        <f aca="false">IF(AA5791=1,"",IF(AND(AC5791=1,AE5791&lt;&gt;1),1,0))</f>
        <v>0</v>
      </c>
      <c r="AH5791" s="60" t="str">
        <f aca="false">IF(AND(E5791&gt;0,AA5791&lt;2,NOT(AND(C5792=C5791,AA5792=AA5791+1))),INDEX(DATAS,AA5791+1),"")</f>
        <v/>
      </c>
      <c r="AI5791" s="60" t="str">
        <f aca="false">IF(AND(AC5791=1,AA5791&lt;2),IF(AND(C5792=C5791,AA5792=AA5791+1),IF(AC5792=1,"",INDEX(DATAS,AA5791+1)),INDEX(DATAS,AA5791+1)),"")</f>
        <v/>
      </c>
    </row>
    <row r="5792" customFormat="false" ht="15" hidden="false" customHeight="false" outlineLevel="0" collapsed="false">
      <c r="A5792" s="60" t="n">
        <v>46309</v>
      </c>
      <c r="B5792" s="0" t="n">
        <v>13</v>
      </c>
      <c r="C5792" s="0" t="n">
        <v>7283</v>
      </c>
      <c r="E5792" s="0" t="n">
        <v>0</v>
      </c>
      <c r="F5792" s="55" t="s">
        <v>1436</v>
      </c>
      <c r="I5792" s="55" t="s">
        <v>185</v>
      </c>
      <c r="U5792" s="0" t="n">
        <v>286</v>
      </c>
      <c r="V5792" s="0" t="n">
        <v>0</v>
      </c>
      <c r="X5792" s="55" t="n">
        <f aca="false">IF(I5792="Male",0,1)</f>
        <v>1</v>
      </c>
      <c r="Y5792" s="55" t="n">
        <f aca="false">IF(OR(I5792="DNB",I5792="Dry DNB"),1,0)</f>
        <v>0</v>
      </c>
      <c r="Z5792" s="0" t="str">
        <f aca="false">IF(ISNUMBER(W5792),A5792-W5792,"")</f>
        <v/>
      </c>
      <c r="AA5792" s="55" t="n">
        <f aca="false">MATCH(A5792,DATAS,0)</f>
        <v>1</v>
      </c>
      <c r="AB5792" s="55" t="n">
        <f aca="false">IF(AND(E5792&gt;0,OR(AND(B5792&gt;=1,B5792&lt;=6),B5792=10)),1,0)</f>
        <v>0</v>
      </c>
      <c r="AC5792" s="55" t="n">
        <f aca="false">IF(AND(E5792&gt;0,B5792=10),1,0)</f>
        <v>0</v>
      </c>
      <c r="AD5792" s="0" t="str">
        <f aca="false">IF(AND(C5791=C5792,AA5791=AA5792-1),AB5791,"")</f>
        <v/>
      </c>
      <c r="AE5792" s="0" t="str">
        <f aca="false">IF(AND(C5791=C5792,AA5791=AA5792-1),AC5791,"")</f>
        <v/>
      </c>
      <c r="AF5792" s="0" t="str">
        <f aca="false">IF(AA5792=1,"",IF(AND(AB5792=1,AD5792&lt;&gt;1),1,0))</f>
        <v/>
      </c>
      <c r="AG5792" s="0" t="str">
        <f aca="false">IF(AA5792=1,"",IF(AND(AC5792=1,AE5792&lt;&gt;1),1,0))</f>
        <v/>
      </c>
      <c r="AH5792" s="60" t="str">
        <f aca="false">IF(AND(E5792&gt;0,AA5792&lt;2,NOT(AND(C5793=C5792,AA5793=AA5792+1))),INDEX(DATAS,AA5792+1),"")</f>
        <v/>
      </c>
      <c r="AI5792" s="60" t="str">
        <f aca="false">IF(AND(AC5792=1,AA5792&lt;2),IF(AND(C5793=C5792,AA5793=AA5792+1),IF(AC5793=1,"",INDEX(DATAS,AA5792+1)),INDEX(DATAS,AA5792+1)),"")</f>
        <v/>
      </c>
    </row>
    <row r="5793" customFormat="false" ht="15" hidden="false" customHeight="false" outlineLevel="0" collapsed="false">
      <c r="A5793" s="60" t="n">
        <v>46310</v>
      </c>
      <c r="B5793" s="0" t="n">
        <v>13</v>
      </c>
      <c r="C5793" s="0" t="n">
        <v>7283</v>
      </c>
      <c r="E5793" s="0" t="n">
        <v>0</v>
      </c>
      <c r="F5793" s="55" t="s">
        <v>1436</v>
      </c>
      <c r="I5793" s="55" t="s">
        <v>185</v>
      </c>
      <c r="U5793" s="0" t="n">
        <v>287</v>
      </c>
      <c r="V5793" s="0" t="n">
        <v>0</v>
      </c>
      <c r="X5793" s="55" t="n">
        <f aca="false">IF(I5793="Male",0,1)</f>
        <v>1</v>
      </c>
      <c r="Y5793" s="55" t="n">
        <f aca="false">IF(OR(I5793="DNB",I5793="Dry DNB"),1,0)</f>
        <v>0</v>
      </c>
      <c r="Z5793" s="0" t="str">
        <f aca="false">IF(ISNUMBER(W5793),A5793-W5793,"")</f>
        <v/>
      </c>
      <c r="AA5793" s="55" t="n">
        <f aca="false">MATCH(A5793,DATAS,0)</f>
        <v>2</v>
      </c>
      <c r="AB5793" s="55" t="n">
        <f aca="false">IF(AND(E5793&gt;0,OR(AND(B5793&gt;=1,B5793&lt;=6),B5793=10)),1,0)</f>
        <v>0</v>
      </c>
      <c r="AC5793" s="55" t="n">
        <f aca="false">IF(AND(E5793&gt;0,B5793=10),1,0)</f>
        <v>0</v>
      </c>
      <c r="AD5793" s="55" t="n">
        <f aca="false">IF(AND(C5792=C5793,AA5792=AA5793-1),AB5792,"")</f>
        <v>0</v>
      </c>
      <c r="AE5793" s="55" t="n">
        <f aca="false">IF(AND(C5792=C5793,AA5792=AA5793-1),AC5792,"")</f>
        <v>0</v>
      </c>
      <c r="AF5793" s="55" t="n">
        <f aca="false">IF(AA5793=1,"",IF(AND(AB5793=1,AD5793&lt;&gt;1),1,0))</f>
        <v>0</v>
      </c>
      <c r="AG5793" s="55" t="n">
        <f aca="false">IF(AA5793=1,"",IF(AND(AC5793=1,AE5793&lt;&gt;1),1,0))</f>
        <v>0</v>
      </c>
      <c r="AH5793" s="60" t="str">
        <f aca="false">IF(AND(E5793&gt;0,AA5793&lt;2,NOT(AND(C5794=C5793,AA5794=AA5793+1))),INDEX(DATAS,AA5793+1),"")</f>
        <v/>
      </c>
      <c r="AI5793" s="60" t="str">
        <f aca="false">IF(AND(AC5793=1,AA5793&lt;2),IF(AND(C5794=C5793,AA5794=AA5793+1),IF(AC5794=1,"",INDEX(DATAS,AA5793+1)),INDEX(DATAS,AA5793+1)),"")</f>
        <v/>
      </c>
    </row>
    <row r="5794" customFormat="false" ht="15" hidden="false" customHeight="false" outlineLevel="0" collapsed="false">
      <c r="A5794" s="60" t="n">
        <v>46309</v>
      </c>
      <c r="B5794" s="0" t="n">
        <v>13</v>
      </c>
      <c r="C5794" s="0" t="n">
        <v>7284</v>
      </c>
      <c r="E5794" s="0" t="n">
        <v>0</v>
      </c>
      <c r="F5794" s="55" t="s">
        <v>1437</v>
      </c>
      <c r="I5794" s="55" t="s">
        <v>185</v>
      </c>
      <c r="U5794" s="0" t="n">
        <v>285</v>
      </c>
      <c r="V5794" s="0" t="n">
        <v>0</v>
      </c>
      <c r="X5794" s="55" t="n">
        <f aca="false">IF(I5794="Male",0,1)</f>
        <v>1</v>
      </c>
      <c r="Y5794" s="55" t="n">
        <f aca="false">IF(OR(I5794="DNB",I5794="Dry DNB"),1,0)</f>
        <v>0</v>
      </c>
      <c r="Z5794" s="0" t="str">
        <f aca="false">IF(ISNUMBER(W5794),A5794-W5794,"")</f>
        <v/>
      </c>
      <c r="AA5794" s="55" t="n">
        <f aca="false">MATCH(A5794,DATAS,0)</f>
        <v>1</v>
      </c>
      <c r="AB5794" s="55" t="n">
        <f aca="false">IF(AND(E5794&gt;0,OR(AND(B5794&gt;=1,B5794&lt;=6),B5794=10)),1,0)</f>
        <v>0</v>
      </c>
      <c r="AC5794" s="55" t="n">
        <f aca="false">IF(AND(E5794&gt;0,B5794=10),1,0)</f>
        <v>0</v>
      </c>
      <c r="AD5794" s="0" t="str">
        <f aca="false">IF(AND(C5793=C5794,AA5793=AA5794-1),AB5793,"")</f>
        <v/>
      </c>
      <c r="AE5794" s="0" t="str">
        <f aca="false">IF(AND(C5793=C5794,AA5793=AA5794-1),AC5793,"")</f>
        <v/>
      </c>
      <c r="AF5794" s="0" t="str">
        <f aca="false">IF(AA5794=1,"",IF(AND(AB5794=1,AD5794&lt;&gt;1),1,0))</f>
        <v/>
      </c>
      <c r="AG5794" s="0" t="str">
        <f aca="false">IF(AA5794=1,"",IF(AND(AC5794=1,AE5794&lt;&gt;1),1,0))</f>
        <v/>
      </c>
      <c r="AH5794" s="60" t="str">
        <f aca="false">IF(AND(E5794&gt;0,AA5794&lt;2,NOT(AND(C5795=C5794,AA5795=AA5794+1))),INDEX(DATAS,AA5794+1),"")</f>
        <v/>
      </c>
      <c r="AI5794" s="60" t="str">
        <f aca="false">IF(AND(AC5794=1,AA5794&lt;2),IF(AND(C5795=C5794,AA5795=AA5794+1),IF(AC5795=1,"",INDEX(DATAS,AA5794+1)),INDEX(DATAS,AA5794+1)),"")</f>
        <v/>
      </c>
    </row>
    <row r="5795" customFormat="false" ht="15" hidden="false" customHeight="false" outlineLevel="0" collapsed="false">
      <c r="A5795" s="60" t="n">
        <v>46310</v>
      </c>
      <c r="B5795" s="0" t="n">
        <v>13</v>
      </c>
      <c r="C5795" s="0" t="n">
        <v>7284</v>
      </c>
      <c r="E5795" s="0" t="n">
        <v>0</v>
      </c>
      <c r="F5795" s="55" t="s">
        <v>1437</v>
      </c>
      <c r="I5795" s="55" t="s">
        <v>185</v>
      </c>
      <c r="U5795" s="0" t="n">
        <v>286</v>
      </c>
      <c r="V5795" s="0" t="n">
        <v>0</v>
      </c>
      <c r="X5795" s="55" t="n">
        <f aca="false">IF(I5795="Male",0,1)</f>
        <v>1</v>
      </c>
      <c r="Y5795" s="55" t="n">
        <f aca="false">IF(OR(I5795="DNB",I5795="Dry DNB"),1,0)</f>
        <v>0</v>
      </c>
      <c r="Z5795" s="0" t="str">
        <f aca="false">IF(ISNUMBER(W5795),A5795-W5795,"")</f>
        <v/>
      </c>
      <c r="AA5795" s="55" t="n">
        <f aca="false">MATCH(A5795,DATAS,0)</f>
        <v>2</v>
      </c>
      <c r="AB5795" s="55" t="n">
        <f aca="false">IF(AND(E5795&gt;0,OR(AND(B5795&gt;=1,B5795&lt;=6),B5795=10)),1,0)</f>
        <v>0</v>
      </c>
      <c r="AC5795" s="55" t="n">
        <f aca="false">IF(AND(E5795&gt;0,B5795=10),1,0)</f>
        <v>0</v>
      </c>
      <c r="AD5795" s="55" t="n">
        <f aca="false">IF(AND(C5794=C5795,AA5794=AA5795-1),AB5794,"")</f>
        <v>0</v>
      </c>
      <c r="AE5795" s="55" t="n">
        <f aca="false">IF(AND(C5794=C5795,AA5794=AA5795-1),AC5794,"")</f>
        <v>0</v>
      </c>
      <c r="AF5795" s="55" t="n">
        <f aca="false">IF(AA5795=1,"",IF(AND(AB5795=1,AD5795&lt;&gt;1),1,0))</f>
        <v>0</v>
      </c>
      <c r="AG5795" s="55" t="n">
        <f aca="false">IF(AA5795=1,"",IF(AND(AC5795=1,AE5795&lt;&gt;1),1,0))</f>
        <v>0</v>
      </c>
      <c r="AH5795" s="60" t="str">
        <f aca="false">IF(AND(E5795&gt;0,AA5795&lt;2,NOT(AND(C5796=C5795,AA5796=AA5795+1))),INDEX(DATAS,AA5795+1),"")</f>
        <v/>
      </c>
      <c r="AI5795" s="60" t="str">
        <f aca="false">IF(AND(AC5795=1,AA5795&lt;2),IF(AND(C5796=C5795,AA5796=AA5795+1),IF(AC5796=1,"",INDEX(DATAS,AA5795+1)),INDEX(DATAS,AA5795+1)),"")</f>
        <v/>
      </c>
    </row>
    <row r="5796" customFormat="false" ht="15" hidden="false" customHeight="false" outlineLevel="0" collapsed="false">
      <c r="A5796" s="60" t="n">
        <v>46309</v>
      </c>
      <c r="B5796" s="0" t="n">
        <v>13</v>
      </c>
      <c r="C5796" s="0" t="n">
        <v>7285</v>
      </c>
      <c r="E5796" s="0" t="n">
        <v>0</v>
      </c>
      <c r="F5796" s="55" t="s">
        <v>1437</v>
      </c>
      <c r="I5796" s="55" t="s">
        <v>185</v>
      </c>
      <c r="U5796" s="0" t="n">
        <v>285</v>
      </c>
      <c r="V5796" s="0" t="n">
        <v>0</v>
      </c>
      <c r="X5796" s="55" t="n">
        <f aca="false">IF(I5796="Male",0,1)</f>
        <v>1</v>
      </c>
      <c r="Y5796" s="55" t="n">
        <f aca="false">IF(OR(I5796="DNB",I5796="Dry DNB"),1,0)</f>
        <v>0</v>
      </c>
      <c r="Z5796" s="0" t="str">
        <f aca="false">IF(ISNUMBER(W5796),A5796-W5796,"")</f>
        <v/>
      </c>
      <c r="AA5796" s="55" t="n">
        <f aca="false">MATCH(A5796,DATAS,0)</f>
        <v>1</v>
      </c>
      <c r="AB5796" s="55" t="n">
        <f aca="false">IF(AND(E5796&gt;0,OR(AND(B5796&gt;=1,B5796&lt;=6),B5796=10)),1,0)</f>
        <v>0</v>
      </c>
      <c r="AC5796" s="55" t="n">
        <f aca="false">IF(AND(E5796&gt;0,B5796=10),1,0)</f>
        <v>0</v>
      </c>
      <c r="AD5796" s="0" t="str">
        <f aca="false">IF(AND(C5795=C5796,AA5795=AA5796-1),AB5795,"")</f>
        <v/>
      </c>
      <c r="AE5796" s="0" t="str">
        <f aca="false">IF(AND(C5795=C5796,AA5795=AA5796-1),AC5795,"")</f>
        <v/>
      </c>
      <c r="AF5796" s="0" t="str">
        <f aca="false">IF(AA5796=1,"",IF(AND(AB5796=1,AD5796&lt;&gt;1),1,0))</f>
        <v/>
      </c>
      <c r="AG5796" s="0" t="str">
        <f aca="false">IF(AA5796=1,"",IF(AND(AC5796=1,AE5796&lt;&gt;1),1,0))</f>
        <v/>
      </c>
      <c r="AH5796" s="60" t="str">
        <f aca="false">IF(AND(E5796&gt;0,AA5796&lt;2,NOT(AND(C5797=C5796,AA5797=AA5796+1))),INDEX(DATAS,AA5796+1),"")</f>
        <v/>
      </c>
      <c r="AI5796" s="60" t="str">
        <f aca="false">IF(AND(AC5796=1,AA5796&lt;2),IF(AND(C5797=C5796,AA5797=AA5796+1),IF(AC5797=1,"",INDEX(DATAS,AA5796+1)),INDEX(DATAS,AA5796+1)),"")</f>
        <v/>
      </c>
    </row>
    <row r="5797" customFormat="false" ht="15" hidden="false" customHeight="false" outlineLevel="0" collapsed="false">
      <c r="A5797" s="60" t="n">
        <v>46310</v>
      </c>
      <c r="B5797" s="0" t="n">
        <v>13</v>
      </c>
      <c r="C5797" s="0" t="n">
        <v>7285</v>
      </c>
      <c r="E5797" s="0" t="n">
        <v>0</v>
      </c>
      <c r="F5797" s="55" t="s">
        <v>1437</v>
      </c>
      <c r="I5797" s="55" t="s">
        <v>185</v>
      </c>
      <c r="U5797" s="0" t="n">
        <v>286</v>
      </c>
      <c r="V5797" s="0" t="n">
        <v>0</v>
      </c>
      <c r="X5797" s="55" t="n">
        <f aca="false">IF(I5797="Male",0,1)</f>
        <v>1</v>
      </c>
      <c r="Y5797" s="55" t="n">
        <f aca="false">IF(OR(I5797="DNB",I5797="Dry DNB"),1,0)</f>
        <v>0</v>
      </c>
      <c r="Z5797" s="0" t="str">
        <f aca="false">IF(ISNUMBER(W5797),A5797-W5797,"")</f>
        <v/>
      </c>
      <c r="AA5797" s="55" t="n">
        <f aca="false">MATCH(A5797,DATAS,0)</f>
        <v>2</v>
      </c>
      <c r="AB5797" s="55" t="n">
        <f aca="false">IF(AND(E5797&gt;0,OR(AND(B5797&gt;=1,B5797&lt;=6),B5797=10)),1,0)</f>
        <v>0</v>
      </c>
      <c r="AC5797" s="55" t="n">
        <f aca="false">IF(AND(E5797&gt;0,B5797=10),1,0)</f>
        <v>0</v>
      </c>
      <c r="AD5797" s="55" t="n">
        <f aca="false">IF(AND(C5796=C5797,AA5796=AA5797-1),AB5796,"")</f>
        <v>0</v>
      </c>
      <c r="AE5797" s="55" t="n">
        <f aca="false">IF(AND(C5796=C5797,AA5796=AA5797-1),AC5796,"")</f>
        <v>0</v>
      </c>
      <c r="AF5797" s="55" t="n">
        <f aca="false">IF(AA5797=1,"",IF(AND(AB5797=1,AD5797&lt;&gt;1),1,0))</f>
        <v>0</v>
      </c>
      <c r="AG5797" s="55" t="n">
        <f aca="false">IF(AA5797=1,"",IF(AND(AC5797=1,AE5797&lt;&gt;1),1,0))</f>
        <v>0</v>
      </c>
      <c r="AH5797" s="60" t="str">
        <f aca="false">IF(AND(E5797&gt;0,AA5797&lt;2,NOT(AND(C5798=C5797,AA5798=AA5797+1))),INDEX(DATAS,AA5797+1),"")</f>
        <v/>
      </c>
      <c r="AI5797" s="60" t="str">
        <f aca="false">IF(AND(AC5797=1,AA5797&lt;2),IF(AND(C5798=C5797,AA5798=AA5797+1),IF(AC5798=1,"",INDEX(DATAS,AA5797+1)),INDEX(DATAS,AA5797+1)),"")</f>
        <v/>
      </c>
    </row>
    <row r="5798" customFormat="false" ht="15" hidden="false" customHeight="false" outlineLevel="0" collapsed="false">
      <c r="A5798" s="60" t="n">
        <v>46309</v>
      </c>
      <c r="B5798" s="0" t="n">
        <v>13</v>
      </c>
      <c r="C5798" s="0" t="n">
        <v>7286</v>
      </c>
      <c r="E5798" s="0" t="n">
        <v>0</v>
      </c>
      <c r="F5798" s="55" t="s">
        <v>1437</v>
      </c>
      <c r="I5798" s="55" t="s">
        <v>185</v>
      </c>
      <c r="U5798" s="0" t="n">
        <v>285</v>
      </c>
      <c r="V5798" s="0" t="n">
        <v>0</v>
      </c>
      <c r="X5798" s="55" t="n">
        <f aca="false">IF(I5798="Male",0,1)</f>
        <v>1</v>
      </c>
      <c r="Y5798" s="55" t="n">
        <f aca="false">IF(OR(I5798="DNB",I5798="Dry DNB"),1,0)</f>
        <v>0</v>
      </c>
      <c r="Z5798" s="0" t="str">
        <f aca="false">IF(ISNUMBER(W5798),A5798-W5798,"")</f>
        <v/>
      </c>
      <c r="AA5798" s="55" t="n">
        <f aca="false">MATCH(A5798,DATAS,0)</f>
        <v>1</v>
      </c>
      <c r="AB5798" s="55" t="n">
        <f aca="false">IF(AND(E5798&gt;0,OR(AND(B5798&gt;=1,B5798&lt;=6),B5798=10)),1,0)</f>
        <v>0</v>
      </c>
      <c r="AC5798" s="55" t="n">
        <f aca="false">IF(AND(E5798&gt;0,B5798=10),1,0)</f>
        <v>0</v>
      </c>
      <c r="AD5798" s="0" t="str">
        <f aca="false">IF(AND(C5797=C5798,AA5797=AA5798-1),AB5797,"")</f>
        <v/>
      </c>
      <c r="AE5798" s="0" t="str">
        <f aca="false">IF(AND(C5797=C5798,AA5797=AA5798-1),AC5797,"")</f>
        <v/>
      </c>
      <c r="AF5798" s="0" t="str">
        <f aca="false">IF(AA5798=1,"",IF(AND(AB5798=1,AD5798&lt;&gt;1),1,0))</f>
        <v/>
      </c>
      <c r="AG5798" s="0" t="str">
        <f aca="false">IF(AA5798=1,"",IF(AND(AC5798=1,AE5798&lt;&gt;1),1,0))</f>
        <v/>
      </c>
      <c r="AH5798" s="60" t="str">
        <f aca="false">IF(AND(E5798&gt;0,AA5798&lt;2,NOT(AND(C5799=C5798,AA5799=AA5798+1))),INDEX(DATAS,AA5798+1),"")</f>
        <v/>
      </c>
      <c r="AI5798" s="60" t="str">
        <f aca="false">IF(AND(AC5798=1,AA5798&lt;2),IF(AND(C5799=C5798,AA5799=AA5798+1),IF(AC5799=1,"",INDEX(DATAS,AA5798+1)),INDEX(DATAS,AA5798+1)),"")</f>
        <v/>
      </c>
    </row>
    <row r="5799" customFormat="false" ht="15" hidden="false" customHeight="false" outlineLevel="0" collapsed="false">
      <c r="A5799" s="60" t="n">
        <v>46310</v>
      </c>
      <c r="B5799" s="0" t="n">
        <v>13</v>
      </c>
      <c r="C5799" s="0" t="n">
        <v>7286</v>
      </c>
      <c r="E5799" s="0" t="n">
        <v>0</v>
      </c>
      <c r="F5799" s="55" t="s">
        <v>1437</v>
      </c>
      <c r="I5799" s="55" t="s">
        <v>185</v>
      </c>
      <c r="U5799" s="0" t="n">
        <v>286</v>
      </c>
      <c r="V5799" s="0" t="n">
        <v>0</v>
      </c>
      <c r="X5799" s="55" t="n">
        <f aca="false">IF(I5799="Male",0,1)</f>
        <v>1</v>
      </c>
      <c r="Y5799" s="55" t="n">
        <f aca="false">IF(OR(I5799="DNB",I5799="Dry DNB"),1,0)</f>
        <v>0</v>
      </c>
      <c r="Z5799" s="0" t="str">
        <f aca="false">IF(ISNUMBER(W5799),A5799-W5799,"")</f>
        <v/>
      </c>
      <c r="AA5799" s="55" t="n">
        <f aca="false">MATCH(A5799,DATAS,0)</f>
        <v>2</v>
      </c>
      <c r="AB5799" s="55" t="n">
        <f aca="false">IF(AND(E5799&gt;0,OR(AND(B5799&gt;=1,B5799&lt;=6),B5799=10)),1,0)</f>
        <v>0</v>
      </c>
      <c r="AC5799" s="55" t="n">
        <f aca="false">IF(AND(E5799&gt;0,B5799=10),1,0)</f>
        <v>0</v>
      </c>
      <c r="AD5799" s="55" t="n">
        <f aca="false">IF(AND(C5798=C5799,AA5798=AA5799-1),AB5798,"")</f>
        <v>0</v>
      </c>
      <c r="AE5799" s="55" t="n">
        <f aca="false">IF(AND(C5798=C5799,AA5798=AA5799-1),AC5798,"")</f>
        <v>0</v>
      </c>
      <c r="AF5799" s="55" t="n">
        <f aca="false">IF(AA5799=1,"",IF(AND(AB5799=1,AD5799&lt;&gt;1),1,0))</f>
        <v>0</v>
      </c>
      <c r="AG5799" s="55" t="n">
        <f aca="false">IF(AA5799=1,"",IF(AND(AC5799=1,AE5799&lt;&gt;1),1,0))</f>
        <v>0</v>
      </c>
      <c r="AH5799" s="60" t="str">
        <f aca="false">IF(AND(E5799&gt;0,AA5799&lt;2,NOT(AND(C5800=C5799,AA5800=AA5799+1))),INDEX(DATAS,AA5799+1),"")</f>
        <v/>
      </c>
      <c r="AI5799" s="60" t="str">
        <f aca="false">IF(AND(AC5799=1,AA5799&lt;2),IF(AND(C5800=C5799,AA5800=AA5799+1),IF(AC5800=1,"",INDEX(DATAS,AA5799+1)),INDEX(DATAS,AA5799+1)),"")</f>
        <v/>
      </c>
    </row>
    <row r="5800" customFormat="false" ht="15" hidden="false" customHeight="false" outlineLevel="0" collapsed="false">
      <c r="A5800" s="60" t="n">
        <v>46309</v>
      </c>
      <c r="B5800" s="0" t="n">
        <v>13</v>
      </c>
      <c r="C5800" s="0" t="n">
        <v>7287</v>
      </c>
      <c r="E5800" s="0" t="n">
        <v>0</v>
      </c>
      <c r="F5800" s="55" t="s">
        <v>1438</v>
      </c>
      <c r="I5800" s="55" t="s">
        <v>185</v>
      </c>
      <c r="U5800" s="0" t="n">
        <v>284</v>
      </c>
      <c r="V5800" s="0" t="n">
        <v>0</v>
      </c>
      <c r="X5800" s="55" t="n">
        <f aca="false">IF(I5800="Male",0,1)</f>
        <v>1</v>
      </c>
      <c r="Y5800" s="55" t="n">
        <f aca="false">IF(OR(I5800="DNB",I5800="Dry DNB"),1,0)</f>
        <v>0</v>
      </c>
      <c r="Z5800" s="0" t="str">
        <f aca="false">IF(ISNUMBER(W5800),A5800-W5800,"")</f>
        <v/>
      </c>
      <c r="AA5800" s="55" t="n">
        <f aca="false">MATCH(A5800,DATAS,0)</f>
        <v>1</v>
      </c>
      <c r="AB5800" s="55" t="n">
        <f aca="false">IF(AND(E5800&gt;0,OR(AND(B5800&gt;=1,B5800&lt;=6),B5800=10)),1,0)</f>
        <v>0</v>
      </c>
      <c r="AC5800" s="55" t="n">
        <f aca="false">IF(AND(E5800&gt;0,B5800=10),1,0)</f>
        <v>0</v>
      </c>
      <c r="AD5800" s="0" t="str">
        <f aca="false">IF(AND(C5799=C5800,AA5799=AA5800-1),AB5799,"")</f>
        <v/>
      </c>
      <c r="AE5800" s="0" t="str">
        <f aca="false">IF(AND(C5799=C5800,AA5799=AA5800-1),AC5799,"")</f>
        <v/>
      </c>
      <c r="AF5800" s="0" t="str">
        <f aca="false">IF(AA5800=1,"",IF(AND(AB5800=1,AD5800&lt;&gt;1),1,0))</f>
        <v/>
      </c>
      <c r="AG5800" s="0" t="str">
        <f aca="false">IF(AA5800=1,"",IF(AND(AC5800=1,AE5800&lt;&gt;1),1,0))</f>
        <v/>
      </c>
      <c r="AH5800" s="60" t="str">
        <f aca="false">IF(AND(E5800&gt;0,AA5800&lt;2,NOT(AND(C5801=C5800,AA5801=AA5800+1))),INDEX(DATAS,AA5800+1),"")</f>
        <v/>
      </c>
      <c r="AI5800" s="60" t="str">
        <f aca="false">IF(AND(AC5800=1,AA5800&lt;2),IF(AND(C5801=C5800,AA5801=AA5800+1),IF(AC5801=1,"",INDEX(DATAS,AA5800+1)),INDEX(DATAS,AA5800+1)),"")</f>
        <v/>
      </c>
    </row>
    <row r="5801" customFormat="false" ht="15" hidden="false" customHeight="false" outlineLevel="0" collapsed="false">
      <c r="A5801" s="60" t="n">
        <v>46310</v>
      </c>
      <c r="B5801" s="0" t="n">
        <v>13</v>
      </c>
      <c r="C5801" s="0" t="n">
        <v>7287</v>
      </c>
      <c r="E5801" s="0" t="n">
        <v>0</v>
      </c>
      <c r="F5801" s="55" t="s">
        <v>1438</v>
      </c>
      <c r="I5801" s="55" t="s">
        <v>185</v>
      </c>
      <c r="U5801" s="0" t="n">
        <v>285</v>
      </c>
      <c r="V5801" s="0" t="n">
        <v>0</v>
      </c>
      <c r="X5801" s="55" t="n">
        <f aca="false">IF(I5801="Male",0,1)</f>
        <v>1</v>
      </c>
      <c r="Y5801" s="55" t="n">
        <f aca="false">IF(OR(I5801="DNB",I5801="Dry DNB"),1,0)</f>
        <v>0</v>
      </c>
      <c r="Z5801" s="0" t="str">
        <f aca="false">IF(ISNUMBER(W5801),A5801-W5801,"")</f>
        <v/>
      </c>
      <c r="AA5801" s="55" t="n">
        <f aca="false">MATCH(A5801,DATAS,0)</f>
        <v>2</v>
      </c>
      <c r="AB5801" s="55" t="n">
        <f aca="false">IF(AND(E5801&gt;0,OR(AND(B5801&gt;=1,B5801&lt;=6),B5801=10)),1,0)</f>
        <v>0</v>
      </c>
      <c r="AC5801" s="55" t="n">
        <f aca="false">IF(AND(E5801&gt;0,B5801=10),1,0)</f>
        <v>0</v>
      </c>
      <c r="AD5801" s="55" t="n">
        <f aca="false">IF(AND(C5800=C5801,AA5800=AA5801-1),AB5800,"")</f>
        <v>0</v>
      </c>
      <c r="AE5801" s="55" t="n">
        <f aca="false">IF(AND(C5800=C5801,AA5800=AA5801-1),AC5800,"")</f>
        <v>0</v>
      </c>
      <c r="AF5801" s="55" t="n">
        <f aca="false">IF(AA5801=1,"",IF(AND(AB5801=1,AD5801&lt;&gt;1),1,0))</f>
        <v>0</v>
      </c>
      <c r="AG5801" s="55" t="n">
        <f aca="false">IF(AA5801=1,"",IF(AND(AC5801=1,AE5801&lt;&gt;1),1,0))</f>
        <v>0</v>
      </c>
      <c r="AH5801" s="60" t="str">
        <f aca="false">IF(AND(E5801&gt;0,AA5801&lt;2,NOT(AND(C5802=C5801,AA5802=AA5801+1))),INDEX(DATAS,AA5801+1),"")</f>
        <v/>
      </c>
      <c r="AI5801" s="60" t="str">
        <f aca="false">IF(AND(AC5801=1,AA5801&lt;2),IF(AND(C5802=C5801,AA5802=AA5801+1),IF(AC5802=1,"",INDEX(DATAS,AA5801+1)),INDEX(DATAS,AA5801+1)),"")</f>
        <v/>
      </c>
    </row>
    <row r="5802" customFormat="false" ht="15" hidden="false" customHeight="false" outlineLevel="0" collapsed="false">
      <c r="A5802" s="60" t="n">
        <v>46309</v>
      </c>
      <c r="B5802" s="0" t="n">
        <v>13</v>
      </c>
      <c r="C5802" s="0" t="n">
        <v>7288</v>
      </c>
      <c r="E5802" s="0" t="n">
        <v>0</v>
      </c>
      <c r="F5802" s="55" t="s">
        <v>1438</v>
      </c>
      <c r="I5802" s="55" t="s">
        <v>185</v>
      </c>
      <c r="U5802" s="0" t="n">
        <v>284</v>
      </c>
      <c r="V5802" s="0" t="n">
        <v>0</v>
      </c>
      <c r="X5802" s="55" t="n">
        <f aca="false">IF(I5802="Male",0,1)</f>
        <v>1</v>
      </c>
      <c r="Y5802" s="55" t="n">
        <f aca="false">IF(OR(I5802="DNB",I5802="Dry DNB"),1,0)</f>
        <v>0</v>
      </c>
      <c r="Z5802" s="0" t="str">
        <f aca="false">IF(ISNUMBER(W5802),A5802-W5802,"")</f>
        <v/>
      </c>
      <c r="AA5802" s="55" t="n">
        <f aca="false">MATCH(A5802,DATAS,0)</f>
        <v>1</v>
      </c>
      <c r="AB5802" s="55" t="n">
        <f aca="false">IF(AND(E5802&gt;0,OR(AND(B5802&gt;=1,B5802&lt;=6),B5802=10)),1,0)</f>
        <v>0</v>
      </c>
      <c r="AC5802" s="55" t="n">
        <f aca="false">IF(AND(E5802&gt;0,B5802=10),1,0)</f>
        <v>0</v>
      </c>
      <c r="AD5802" s="0" t="str">
        <f aca="false">IF(AND(C5801=C5802,AA5801=AA5802-1),AB5801,"")</f>
        <v/>
      </c>
      <c r="AE5802" s="0" t="str">
        <f aca="false">IF(AND(C5801=C5802,AA5801=AA5802-1),AC5801,"")</f>
        <v/>
      </c>
      <c r="AF5802" s="0" t="str">
        <f aca="false">IF(AA5802=1,"",IF(AND(AB5802=1,AD5802&lt;&gt;1),1,0))</f>
        <v/>
      </c>
      <c r="AG5802" s="0" t="str">
        <f aca="false">IF(AA5802=1,"",IF(AND(AC5802=1,AE5802&lt;&gt;1),1,0))</f>
        <v/>
      </c>
      <c r="AH5802" s="60" t="str">
        <f aca="false">IF(AND(E5802&gt;0,AA5802&lt;2,NOT(AND(C5803=C5802,AA5803=AA5802+1))),INDEX(DATAS,AA5802+1),"")</f>
        <v/>
      </c>
      <c r="AI5802" s="60" t="str">
        <f aca="false">IF(AND(AC5802=1,AA5802&lt;2),IF(AND(C5803=C5802,AA5803=AA5802+1),IF(AC5803=1,"",INDEX(DATAS,AA5802+1)),INDEX(DATAS,AA5802+1)),"")</f>
        <v/>
      </c>
    </row>
    <row r="5803" customFormat="false" ht="15" hidden="false" customHeight="false" outlineLevel="0" collapsed="false">
      <c r="A5803" s="60" t="n">
        <v>46310</v>
      </c>
      <c r="B5803" s="0" t="n">
        <v>13</v>
      </c>
      <c r="C5803" s="0" t="n">
        <v>7288</v>
      </c>
      <c r="E5803" s="0" t="n">
        <v>0</v>
      </c>
      <c r="F5803" s="55" t="s">
        <v>1438</v>
      </c>
      <c r="I5803" s="55" t="s">
        <v>185</v>
      </c>
      <c r="U5803" s="0" t="n">
        <v>285</v>
      </c>
      <c r="V5803" s="0" t="n">
        <v>0</v>
      </c>
      <c r="X5803" s="55" t="n">
        <f aca="false">IF(I5803="Male",0,1)</f>
        <v>1</v>
      </c>
      <c r="Y5803" s="55" t="n">
        <f aca="false">IF(OR(I5803="DNB",I5803="Dry DNB"),1,0)</f>
        <v>0</v>
      </c>
      <c r="Z5803" s="0" t="str">
        <f aca="false">IF(ISNUMBER(W5803),A5803-W5803,"")</f>
        <v/>
      </c>
      <c r="AA5803" s="55" t="n">
        <f aca="false">MATCH(A5803,DATAS,0)</f>
        <v>2</v>
      </c>
      <c r="AB5803" s="55" t="n">
        <f aca="false">IF(AND(E5803&gt;0,OR(AND(B5803&gt;=1,B5803&lt;=6),B5803=10)),1,0)</f>
        <v>0</v>
      </c>
      <c r="AC5803" s="55" t="n">
        <f aca="false">IF(AND(E5803&gt;0,B5803=10),1,0)</f>
        <v>0</v>
      </c>
      <c r="AD5803" s="55" t="n">
        <f aca="false">IF(AND(C5802=C5803,AA5802=AA5803-1),AB5802,"")</f>
        <v>0</v>
      </c>
      <c r="AE5803" s="55" t="n">
        <f aca="false">IF(AND(C5802=C5803,AA5802=AA5803-1),AC5802,"")</f>
        <v>0</v>
      </c>
      <c r="AF5803" s="55" t="n">
        <f aca="false">IF(AA5803=1,"",IF(AND(AB5803=1,AD5803&lt;&gt;1),1,0))</f>
        <v>0</v>
      </c>
      <c r="AG5803" s="55" t="n">
        <f aca="false">IF(AA5803=1,"",IF(AND(AC5803=1,AE5803&lt;&gt;1),1,0))</f>
        <v>0</v>
      </c>
      <c r="AH5803" s="60" t="str">
        <f aca="false">IF(AND(E5803&gt;0,AA5803&lt;2,NOT(AND(C5804=C5803,AA5804=AA5803+1))),INDEX(DATAS,AA5803+1),"")</f>
        <v/>
      </c>
      <c r="AI5803" s="60" t="str">
        <f aca="false">IF(AND(AC5803=1,AA5803&lt;2),IF(AND(C5804=C5803,AA5804=AA5803+1),IF(AC5804=1,"",INDEX(DATAS,AA5803+1)),INDEX(DATAS,AA5803+1)),"")</f>
        <v/>
      </c>
    </row>
    <row r="5804" customFormat="false" ht="15" hidden="false" customHeight="false" outlineLevel="0" collapsed="false">
      <c r="A5804" s="60" t="n">
        <v>46309</v>
      </c>
      <c r="B5804" s="0" t="n">
        <v>13</v>
      </c>
      <c r="C5804" s="0" t="n">
        <v>7289</v>
      </c>
      <c r="E5804" s="0" t="n">
        <v>0</v>
      </c>
      <c r="F5804" s="55" t="s">
        <v>1439</v>
      </c>
      <c r="I5804" s="55" t="s">
        <v>185</v>
      </c>
      <c r="U5804" s="0" t="n">
        <v>283</v>
      </c>
      <c r="V5804" s="0" t="n">
        <v>0</v>
      </c>
      <c r="X5804" s="55" t="n">
        <f aca="false">IF(I5804="Male",0,1)</f>
        <v>1</v>
      </c>
      <c r="Y5804" s="55" t="n">
        <f aca="false">IF(OR(I5804="DNB",I5804="Dry DNB"),1,0)</f>
        <v>0</v>
      </c>
      <c r="Z5804" s="0" t="str">
        <f aca="false">IF(ISNUMBER(W5804),A5804-W5804,"")</f>
        <v/>
      </c>
      <c r="AA5804" s="55" t="n">
        <f aca="false">MATCH(A5804,DATAS,0)</f>
        <v>1</v>
      </c>
      <c r="AB5804" s="55" t="n">
        <f aca="false">IF(AND(E5804&gt;0,OR(AND(B5804&gt;=1,B5804&lt;=6),B5804=10)),1,0)</f>
        <v>0</v>
      </c>
      <c r="AC5804" s="55" t="n">
        <f aca="false">IF(AND(E5804&gt;0,B5804=10),1,0)</f>
        <v>0</v>
      </c>
      <c r="AD5804" s="0" t="str">
        <f aca="false">IF(AND(C5803=C5804,AA5803=AA5804-1),AB5803,"")</f>
        <v/>
      </c>
      <c r="AE5804" s="0" t="str">
        <f aca="false">IF(AND(C5803=C5804,AA5803=AA5804-1),AC5803,"")</f>
        <v/>
      </c>
      <c r="AF5804" s="0" t="str">
        <f aca="false">IF(AA5804=1,"",IF(AND(AB5804=1,AD5804&lt;&gt;1),1,0))</f>
        <v/>
      </c>
      <c r="AG5804" s="0" t="str">
        <f aca="false">IF(AA5804=1,"",IF(AND(AC5804=1,AE5804&lt;&gt;1),1,0))</f>
        <v/>
      </c>
      <c r="AH5804" s="60" t="str">
        <f aca="false">IF(AND(E5804&gt;0,AA5804&lt;2,NOT(AND(C5805=C5804,AA5805=AA5804+1))),INDEX(DATAS,AA5804+1),"")</f>
        <v/>
      </c>
      <c r="AI5804" s="60" t="str">
        <f aca="false">IF(AND(AC5804=1,AA5804&lt;2),IF(AND(C5805=C5804,AA5805=AA5804+1),IF(AC5805=1,"",INDEX(DATAS,AA5804+1)),INDEX(DATAS,AA5804+1)),"")</f>
        <v/>
      </c>
    </row>
    <row r="5805" customFormat="false" ht="15" hidden="false" customHeight="false" outlineLevel="0" collapsed="false">
      <c r="A5805" s="60" t="n">
        <v>46310</v>
      </c>
      <c r="B5805" s="0" t="n">
        <v>13</v>
      </c>
      <c r="C5805" s="0" t="n">
        <v>7289</v>
      </c>
      <c r="E5805" s="0" t="n">
        <v>0</v>
      </c>
      <c r="F5805" s="55" t="s">
        <v>1439</v>
      </c>
      <c r="I5805" s="55" t="s">
        <v>185</v>
      </c>
      <c r="U5805" s="0" t="n">
        <v>284</v>
      </c>
      <c r="V5805" s="0" t="n">
        <v>0</v>
      </c>
      <c r="X5805" s="55" t="n">
        <f aca="false">IF(I5805="Male",0,1)</f>
        <v>1</v>
      </c>
      <c r="Y5805" s="55" t="n">
        <f aca="false">IF(OR(I5805="DNB",I5805="Dry DNB"),1,0)</f>
        <v>0</v>
      </c>
      <c r="Z5805" s="0" t="str">
        <f aca="false">IF(ISNUMBER(W5805),A5805-W5805,"")</f>
        <v/>
      </c>
      <c r="AA5805" s="55" t="n">
        <f aca="false">MATCH(A5805,DATAS,0)</f>
        <v>2</v>
      </c>
      <c r="AB5805" s="55" t="n">
        <f aca="false">IF(AND(E5805&gt;0,OR(AND(B5805&gt;=1,B5805&lt;=6),B5805=10)),1,0)</f>
        <v>0</v>
      </c>
      <c r="AC5805" s="55" t="n">
        <f aca="false">IF(AND(E5805&gt;0,B5805=10),1,0)</f>
        <v>0</v>
      </c>
      <c r="AD5805" s="55" t="n">
        <f aca="false">IF(AND(C5804=C5805,AA5804=AA5805-1),AB5804,"")</f>
        <v>0</v>
      </c>
      <c r="AE5805" s="55" t="n">
        <f aca="false">IF(AND(C5804=C5805,AA5804=AA5805-1),AC5804,"")</f>
        <v>0</v>
      </c>
      <c r="AF5805" s="55" t="n">
        <f aca="false">IF(AA5805=1,"",IF(AND(AB5805=1,AD5805&lt;&gt;1),1,0))</f>
        <v>0</v>
      </c>
      <c r="AG5805" s="55" t="n">
        <f aca="false">IF(AA5805=1,"",IF(AND(AC5805=1,AE5805&lt;&gt;1),1,0))</f>
        <v>0</v>
      </c>
      <c r="AH5805" s="60" t="str">
        <f aca="false">IF(AND(E5805&gt;0,AA5805&lt;2,NOT(AND(C5806=C5805,AA5806=AA5805+1))),INDEX(DATAS,AA5805+1),"")</f>
        <v/>
      </c>
      <c r="AI5805" s="60" t="str">
        <f aca="false">IF(AND(AC5805=1,AA5805&lt;2),IF(AND(C5806=C5805,AA5806=AA5805+1),IF(AC5806=1,"",INDEX(DATAS,AA5805+1)),INDEX(DATAS,AA5805+1)),"")</f>
        <v/>
      </c>
    </row>
    <row r="5806" customFormat="false" ht="15" hidden="false" customHeight="false" outlineLevel="0" collapsed="false">
      <c r="A5806" s="60" t="n">
        <v>46309</v>
      </c>
      <c r="B5806" s="0" t="n">
        <v>13</v>
      </c>
      <c r="C5806" s="0" t="n">
        <v>7290</v>
      </c>
      <c r="E5806" s="0" t="n">
        <v>0</v>
      </c>
      <c r="F5806" s="55" t="s">
        <v>1439</v>
      </c>
      <c r="I5806" s="55" t="s">
        <v>185</v>
      </c>
      <c r="U5806" s="0" t="n">
        <v>283</v>
      </c>
      <c r="V5806" s="0" t="n">
        <v>0</v>
      </c>
      <c r="X5806" s="55" t="n">
        <f aca="false">IF(I5806="Male",0,1)</f>
        <v>1</v>
      </c>
      <c r="Y5806" s="55" t="n">
        <f aca="false">IF(OR(I5806="DNB",I5806="Dry DNB"),1,0)</f>
        <v>0</v>
      </c>
      <c r="Z5806" s="0" t="str">
        <f aca="false">IF(ISNUMBER(W5806),A5806-W5806,"")</f>
        <v/>
      </c>
      <c r="AA5806" s="55" t="n">
        <f aca="false">MATCH(A5806,DATAS,0)</f>
        <v>1</v>
      </c>
      <c r="AB5806" s="55" t="n">
        <f aca="false">IF(AND(E5806&gt;0,OR(AND(B5806&gt;=1,B5806&lt;=6),B5806=10)),1,0)</f>
        <v>0</v>
      </c>
      <c r="AC5806" s="55" t="n">
        <f aca="false">IF(AND(E5806&gt;0,B5806=10),1,0)</f>
        <v>0</v>
      </c>
      <c r="AD5806" s="0" t="str">
        <f aca="false">IF(AND(C5805=C5806,AA5805=AA5806-1),AB5805,"")</f>
        <v/>
      </c>
      <c r="AE5806" s="0" t="str">
        <f aca="false">IF(AND(C5805=C5806,AA5805=AA5806-1),AC5805,"")</f>
        <v/>
      </c>
      <c r="AF5806" s="0" t="str">
        <f aca="false">IF(AA5806=1,"",IF(AND(AB5806=1,AD5806&lt;&gt;1),1,0))</f>
        <v/>
      </c>
      <c r="AG5806" s="0" t="str">
        <f aca="false">IF(AA5806=1,"",IF(AND(AC5806=1,AE5806&lt;&gt;1),1,0))</f>
        <v/>
      </c>
      <c r="AH5806" s="60" t="str">
        <f aca="false">IF(AND(E5806&gt;0,AA5806&lt;2,NOT(AND(C5807=C5806,AA5807=AA5806+1))),INDEX(DATAS,AA5806+1),"")</f>
        <v/>
      </c>
      <c r="AI5806" s="60" t="str">
        <f aca="false">IF(AND(AC5806=1,AA5806&lt;2),IF(AND(C5807=C5806,AA5807=AA5806+1),IF(AC5807=1,"",INDEX(DATAS,AA5806+1)),INDEX(DATAS,AA5806+1)),"")</f>
        <v/>
      </c>
    </row>
    <row r="5807" customFormat="false" ht="15" hidden="false" customHeight="false" outlineLevel="0" collapsed="false">
      <c r="A5807" s="60" t="n">
        <v>46310</v>
      </c>
      <c r="B5807" s="0" t="n">
        <v>13</v>
      </c>
      <c r="C5807" s="0" t="n">
        <v>7290</v>
      </c>
      <c r="E5807" s="0" t="n">
        <v>0</v>
      </c>
      <c r="F5807" s="55" t="s">
        <v>1439</v>
      </c>
      <c r="I5807" s="55" t="s">
        <v>185</v>
      </c>
      <c r="U5807" s="0" t="n">
        <v>284</v>
      </c>
      <c r="V5807" s="0" t="n">
        <v>0</v>
      </c>
      <c r="X5807" s="55" t="n">
        <f aca="false">IF(I5807="Male",0,1)</f>
        <v>1</v>
      </c>
      <c r="Y5807" s="55" t="n">
        <f aca="false">IF(OR(I5807="DNB",I5807="Dry DNB"),1,0)</f>
        <v>0</v>
      </c>
      <c r="Z5807" s="0" t="str">
        <f aca="false">IF(ISNUMBER(W5807),A5807-W5807,"")</f>
        <v/>
      </c>
      <c r="AA5807" s="55" t="n">
        <f aca="false">MATCH(A5807,DATAS,0)</f>
        <v>2</v>
      </c>
      <c r="AB5807" s="55" t="n">
        <f aca="false">IF(AND(E5807&gt;0,OR(AND(B5807&gt;=1,B5807&lt;=6),B5807=10)),1,0)</f>
        <v>0</v>
      </c>
      <c r="AC5807" s="55" t="n">
        <f aca="false">IF(AND(E5807&gt;0,B5807=10),1,0)</f>
        <v>0</v>
      </c>
      <c r="AD5807" s="55" t="n">
        <f aca="false">IF(AND(C5806=C5807,AA5806=AA5807-1),AB5806,"")</f>
        <v>0</v>
      </c>
      <c r="AE5807" s="55" t="n">
        <f aca="false">IF(AND(C5806=C5807,AA5806=AA5807-1),AC5806,"")</f>
        <v>0</v>
      </c>
      <c r="AF5807" s="55" t="n">
        <f aca="false">IF(AA5807=1,"",IF(AND(AB5807=1,AD5807&lt;&gt;1),1,0))</f>
        <v>0</v>
      </c>
      <c r="AG5807" s="55" t="n">
        <f aca="false">IF(AA5807=1,"",IF(AND(AC5807=1,AE5807&lt;&gt;1),1,0))</f>
        <v>0</v>
      </c>
      <c r="AH5807" s="60" t="str">
        <f aca="false">IF(AND(E5807&gt;0,AA5807&lt;2,NOT(AND(C5808=C5807,AA5808=AA5807+1))),INDEX(DATAS,AA5807+1),"")</f>
        <v/>
      </c>
      <c r="AI5807" s="60" t="str">
        <f aca="false">IF(AND(AC5807=1,AA5807&lt;2),IF(AND(C5808=C5807,AA5808=AA5807+1),IF(AC5808=1,"",INDEX(DATAS,AA5807+1)),INDEX(DATAS,AA5807+1)),"")</f>
        <v/>
      </c>
    </row>
    <row r="5808" customFormat="false" ht="15" hidden="false" customHeight="false" outlineLevel="0" collapsed="false">
      <c r="A5808" s="60" t="n">
        <v>46309</v>
      </c>
      <c r="B5808" s="0" t="n">
        <v>13</v>
      </c>
      <c r="C5808" s="0" t="n">
        <v>7291</v>
      </c>
      <c r="E5808" s="0" t="n">
        <v>0</v>
      </c>
      <c r="F5808" s="55" t="s">
        <v>1439</v>
      </c>
      <c r="I5808" s="55" t="s">
        <v>185</v>
      </c>
      <c r="U5808" s="0" t="n">
        <v>283</v>
      </c>
      <c r="V5808" s="0" t="n">
        <v>0</v>
      </c>
      <c r="X5808" s="55" t="n">
        <f aca="false">IF(I5808="Male",0,1)</f>
        <v>1</v>
      </c>
      <c r="Y5808" s="55" t="n">
        <f aca="false">IF(OR(I5808="DNB",I5808="Dry DNB"),1,0)</f>
        <v>0</v>
      </c>
      <c r="Z5808" s="0" t="str">
        <f aca="false">IF(ISNUMBER(W5808),A5808-W5808,"")</f>
        <v/>
      </c>
      <c r="AA5808" s="55" t="n">
        <f aca="false">MATCH(A5808,DATAS,0)</f>
        <v>1</v>
      </c>
      <c r="AB5808" s="55" t="n">
        <f aca="false">IF(AND(E5808&gt;0,OR(AND(B5808&gt;=1,B5808&lt;=6),B5808=10)),1,0)</f>
        <v>0</v>
      </c>
      <c r="AC5808" s="55" t="n">
        <f aca="false">IF(AND(E5808&gt;0,B5808=10),1,0)</f>
        <v>0</v>
      </c>
      <c r="AD5808" s="0" t="str">
        <f aca="false">IF(AND(C5807=C5808,AA5807=AA5808-1),AB5807,"")</f>
        <v/>
      </c>
      <c r="AE5808" s="0" t="str">
        <f aca="false">IF(AND(C5807=C5808,AA5807=AA5808-1),AC5807,"")</f>
        <v/>
      </c>
      <c r="AF5808" s="0" t="str">
        <f aca="false">IF(AA5808=1,"",IF(AND(AB5808=1,AD5808&lt;&gt;1),1,0))</f>
        <v/>
      </c>
      <c r="AG5808" s="0" t="str">
        <f aca="false">IF(AA5808=1,"",IF(AND(AC5808=1,AE5808&lt;&gt;1),1,0))</f>
        <v/>
      </c>
      <c r="AH5808" s="60" t="str">
        <f aca="false">IF(AND(E5808&gt;0,AA5808&lt;2,NOT(AND(C5809=C5808,AA5809=AA5808+1))),INDEX(DATAS,AA5808+1),"")</f>
        <v/>
      </c>
      <c r="AI5808" s="60" t="str">
        <f aca="false">IF(AND(AC5808=1,AA5808&lt;2),IF(AND(C5809=C5808,AA5809=AA5808+1),IF(AC5809=1,"",INDEX(DATAS,AA5808+1)),INDEX(DATAS,AA5808+1)),"")</f>
        <v/>
      </c>
    </row>
    <row r="5809" customFormat="false" ht="15" hidden="false" customHeight="false" outlineLevel="0" collapsed="false">
      <c r="A5809" s="60" t="n">
        <v>46310</v>
      </c>
      <c r="B5809" s="0" t="n">
        <v>13</v>
      </c>
      <c r="C5809" s="0" t="n">
        <v>7291</v>
      </c>
      <c r="E5809" s="0" t="n">
        <v>0</v>
      </c>
      <c r="F5809" s="55" t="s">
        <v>1439</v>
      </c>
      <c r="I5809" s="55" t="s">
        <v>185</v>
      </c>
      <c r="U5809" s="0" t="n">
        <v>284</v>
      </c>
      <c r="V5809" s="0" t="n">
        <v>0</v>
      </c>
      <c r="X5809" s="55" t="n">
        <f aca="false">IF(I5809="Male",0,1)</f>
        <v>1</v>
      </c>
      <c r="Y5809" s="55" t="n">
        <f aca="false">IF(OR(I5809="DNB",I5809="Dry DNB"),1,0)</f>
        <v>0</v>
      </c>
      <c r="Z5809" s="0" t="str">
        <f aca="false">IF(ISNUMBER(W5809),A5809-W5809,"")</f>
        <v/>
      </c>
      <c r="AA5809" s="55" t="n">
        <f aca="false">MATCH(A5809,DATAS,0)</f>
        <v>2</v>
      </c>
      <c r="AB5809" s="55" t="n">
        <f aca="false">IF(AND(E5809&gt;0,OR(AND(B5809&gt;=1,B5809&lt;=6),B5809=10)),1,0)</f>
        <v>0</v>
      </c>
      <c r="AC5809" s="55" t="n">
        <f aca="false">IF(AND(E5809&gt;0,B5809=10),1,0)</f>
        <v>0</v>
      </c>
      <c r="AD5809" s="55" t="n">
        <f aca="false">IF(AND(C5808=C5809,AA5808=AA5809-1),AB5808,"")</f>
        <v>0</v>
      </c>
      <c r="AE5809" s="55" t="n">
        <f aca="false">IF(AND(C5808=C5809,AA5808=AA5809-1),AC5808,"")</f>
        <v>0</v>
      </c>
      <c r="AF5809" s="55" t="n">
        <f aca="false">IF(AA5809=1,"",IF(AND(AB5809=1,AD5809&lt;&gt;1),1,0))</f>
        <v>0</v>
      </c>
      <c r="AG5809" s="55" t="n">
        <f aca="false">IF(AA5809=1,"",IF(AND(AC5809=1,AE5809&lt;&gt;1),1,0))</f>
        <v>0</v>
      </c>
      <c r="AH5809" s="60" t="str">
        <f aca="false">IF(AND(E5809&gt;0,AA5809&lt;2,NOT(AND(C5810=C5809,AA5810=AA5809+1))),INDEX(DATAS,AA5809+1),"")</f>
        <v/>
      </c>
      <c r="AI5809" s="60" t="str">
        <f aca="false">IF(AND(AC5809=1,AA5809&lt;2),IF(AND(C5810=C5809,AA5810=AA5809+1),IF(AC5810=1,"",INDEX(DATAS,AA5809+1)),INDEX(DATAS,AA5809+1)),"")</f>
        <v/>
      </c>
    </row>
    <row r="5810" customFormat="false" ht="15" hidden="false" customHeight="false" outlineLevel="0" collapsed="false">
      <c r="A5810" s="60" t="n">
        <v>46309</v>
      </c>
      <c r="B5810" s="0" t="n">
        <v>13</v>
      </c>
      <c r="C5810" s="0" t="n">
        <v>7292</v>
      </c>
      <c r="E5810" s="0" t="n">
        <v>0</v>
      </c>
      <c r="F5810" s="55" t="s">
        <v>1439</v>
      </c>
      <c r="I5810" s="55" t="s">
        <v>185</v>
      </c>
      <c r="U5810" s="0" t="n">
        <v>283</v>
      </c>
      <c r="V5810" s="0" t="n">
        <v>0</v>
      </c>
      <c r="X5810" s="55" t="n">
        <f aca="false">IF(I5810="Male",0,1)</f>
        <v>1</v>
      </c>
      <c r="Y5810" s="55" t="n">
        <f aca="false">IF(OR(I5810="DNB",I5810="Dry DNB"),1,0)</f>
        <v>0</v>
      </c>
      <c r="Z5810" s="0" t="str">
        <f aca="false">IF(ISNUMBER(W5810),A5810-W5810,"")</f>
        <v/>
      </c>
      <c r="AA5810" s="55" t="n">
        <f aca="false">MATCH(A5810,DATAS,0)</f>
        <v>1</v>
      </c>
      <c r="AB5810" s="55" t="n">
        <f aca="false">IF(AND(E5810&gt;0,OR(AND(B5810&gt;=1,B5810&lt;=6),B5810=10)),1,0)</f>
        <v>0</v>
      </c>
      <c r="AC5810" s="55" t="n">
        <f aca="false">IF(AND(E5810&gt;0,B5810=10),1,0)</f>
        <v>0</v>
      </c>
      <c r="AD5810" s="0" t="str">
        <f aca="false">IF(AND(C5809=C5810,AA5809=AA5810-1),AB5809,"")</f>
        <v/>
      </c>
      <c r="AE5810" s="0" t="str">
        <f aca="false">IF(AND(C5809=C5810,AA5809=AA5810-1),AC5809,"")</f>
        <v/>
      </c>
      <c r="AF5810" s="0" t="str">
        <f aca="false">IF(AA5810=1,"",IF(AND(AB5810=1,AD5810&lt;&gt;1),1,0))</f>
        <v/>
      </c>
      <c r="AG5810" s="0" t="str">
        <f aca="false">IF(AA5810=1,"",IF(AND(AC5810=1,AE5810&lt;&gt;1),1,0))</f>
        <v/>
      </c>
      <c r="AH5810" s="60" t="str">
        <f aca="false">IF(AND(E5810&gt;0,AA5810&lt;2,NOT(AND(C5811=C5810,AA5811=AA5810+1))),INDEX(DATAS,AA5810+1),"")</f>
        <v/>
      </c>
      <c r="AI5810" s="60" t="str">
        <f aca="false">IF(AND(AC5810=1,AA5810&lt;2),IF(AND(C5811=C5810,AA5811=AA5810+1),IF(AC5811=1,"",INDEX(DATAS,AA5810+1)),INDEX(DATAS,AA5810+1)),"")</f>
        <v/>
      </c>
    </row>
    <row r="5811" customFormat="false" ht="15" hidden="false" customHeight="false" outlineLevel="0" collapsed="false">
      <c r="A5811" s="60" t="n">
        <v>46310</v>
      </c>
      <c r="B5811" s="0" t="n">
        <v>13</v>
      </c>
      <c r="C5811" s="0" t="n">
        <v>7292</v>
      </c>
      <c r="E5811" s="0" t="n">
        <v>0</v>
      </c>
      <c r="F5811" s="55" t="s">
        <v>1439</v>
      </c>
      <c r="I5811" s="55" t="s">
        <v>185</v>
      </c>
      <c r="U5811" s="0" t="n">
        <v>284</v>
      </c>
      <c r="V5811" s="0" t="n">
        <v>0</v>
      </c>
      <c r="X5811" s="55" t="n">
        <f aca="false">IF(I5811="Male",0,1)</f>
        <v>1</v>
      </c>
      <c r="Y5811" s="55" t="n">
        <f aca="false">IF(OR(I5811="DNB",I5811="Dry DNB"),1,0)</f>
        <v>0</v>
      </c>
      <c r="Z5811" s="0" t="str">
        <f aca="false">IF(ISNUMBER(W5811),A5811-W5811,"")</f>
        <v/>
      </c>
      <c r="AA5811" s="55" t="n">
        <f aca="false">MATCH(A5811,DATAS,0)</f>
        <v>2</v>
      </c>
      <c r="AB5811" s="55" t="n">
        <f aca="false">IF(AND(E5811&gt;0,OR(AND(B5811&gt;=1,B5811&lt;=6),B5811=10)),1,0)</f>
        <v>0</v>
      </c>
      <c r="AC5811" s="55" t="n">
        <f aca="false">IF(AND(E5811&gt;0,B5811=10),1,0)</f>
        <v>0</v>
      </c>
      <c r="AD5811" s="55" t="n">
        <f aca="false">IF(AND(C5810=C5811,AA5810=AA5811-1),AB5810,"")</f>
        <v>0</v>
      </c>
      <c r="AE5811" s="55" t="n">
        <f aca="false">IF(AND(C5810=C5811,AA5810=AA5811-1),AC5810,"")</f>
        <v>0</v>
      </c>
      <c r="AF5811" s="55" t="n">
        <f aca="false">IF(AA5811=1,"",IF(AND(AB5811=1,AD5811&lt;&gt;1),1,0))</f>
        <v>0</v>
      </c>
      <c r="AG5811" s="55" t="n">
        <f aca="false">IF(AA5811=1,"",IF(AND(AC5811=1,AE5811&lt;&gt;1),1,0))</f>
        <v>0</v>
      </c>
      <c r="AH5811" s="60" t="str">
        <f aca="false">IF(AND(E5811&gt;0,AA5811&lt;2,NOT(AND(C5812=C5811,AA5812=AA5811+1))),INDEX(DATAS,AA5811+1),"")</f>
        <v/>
      </c>
      <c r="AI5811" s="60" t="str">
        <f aca="false">IF(AND(AC5811=1,AA5811&lt;2),IF(AND(C5812=C5811,AA5812=AA5811+1),IF(AC5812=1,"",INDEX(DATAS,AA5811+1)),INDEX(DATAS,AA5811+1)),"")</f>
        <v/>
      </c>
    </row>
    <row r="5812" customFormat="false" ht="15" hidden="false" customHeight="false" outlineLevel="0" collapsed="false">
      <c r="A5812" s="60" t="n">
        <v>46309</v>
      </c>
      <c r="B5812" s="0" t="n">
        <v>13</v>
      </c>
      <c r="C5812" s="0" t="n">
        <v>7293</v>
      </c>
      <c r="E5812" s="0" t="n">
        <v>0</v>
      </c>
      <c r="F5812" s="55" t="s">
        <v>1440</v>
      </c>
      <c r="I5812" s="55" t="s">
        <v>185</v>
      </c>
      <c r="U5812" s="0" t="n">
        <v>282</v>
      </c>
      <c r="V5812" s="0" t="n">
        <v>0</v>
      </c>
      <c r="X5812" s="55" t="n">
        <f aca="false">IF(I5812="Male",0,1)</f>
        <v>1</v>
      </c>
      <c r="Y5812" s="55" t="n">
        <f aca="false">IF(OR(I5812="DNB",I5812="Dry DNB"),1,0)</f>
        <v>0</v>
      </c>
      <c r="Z5812" s="0" t="str">
        <f aca="false">IF(ISNUMBER(W5812),A5812-W5812,"")</f>
        <v/>
      </c>
      <c r="AA5812" s="55" t="n">
        <f aca="false">MATCH(A5812,DATAS,0)</f>
        <v>1</v>
      </c>
      <c r="AB5812" s="55" t="n">
        <f aca="false">IF(AND(E5812&gt;0,OR(AND(B5812&gt;=1,B5812&lt;=6),B5812=10)),1,0)</f>
        <v>0</v>
      </c>
      <c r="AC5812" s="55" t="n">
        <f aca="false">IF(AND(E5812&gt;0,B5812=10),1,0)</f>
        <v>0</v>
      </c>
      <c r="AD5812" s="0" t="str">
        <f aca="false">IF(AND(C5811=C5812,AA5811=AA5812-1),AB5811,"")</f>
        <v/>
      </c>
      <c r="AE5812" s="0" t="str">
        <f aca="false">IF(AND(C5811=C5812,AA5811=AA5812-1),AC5811,"")</f>
        <v/>
      </c>
      <c r="AF5812" s="0" t="str">
        <f aca="false">IF(AA5812=1,"",IF(AND(AB5812=1,AD5812&lt;&gt;1),1,0))</f>
        <v/>
      </c>
      <c r="AG5812" s="0" t="str">
        <f aca="false">IF(AA5812=1,"",IF(AND(AC5812=1,AE5812&lt;&gt;1),1,0))</f>
        <v/>
      </c>
      <c r="AH5812" s="60" t="str">
        <f aca="false">IF(AND(E5812&gt;0,AA5812&lt;2,NOT(AND(C5813=C5812,AA5813=AA5812+1))),INDEX(DATAS,AA5812+1),"")</f>
        <v/>
      </c>
      <c r="AI5812" s="60" t="str">
        <f aca="false">IF(AND(AC5812=1,AA5812&lt;2),IF(AND(C5813=C5812,AA5813=AA5812+1),IF(AC5813=1,"",INDEX(DATAS,AA5812+1)),INDEX(DATAS,AA5812+1)),"")</f>
        <v/>
      </c>
    </row>
    <row r="5813" customFormat="false" ht="15" hidden="false" customHeight="false" outlineLevel="0" collapsed="false">
      <c r="A5813" s="60" t="n">
        <v>46310</v>
      </c>
      <c r="B5813" s="0" t="n">
        <v>13</v>
      </c>
      <c r="C5813" s="0" t="n">
        <v>7293</v>
      </c>
      <c r="E5813" s="0" t="n">
        <v>0</v>
      </c>
      <c r="F5813" s="55" t="s">
        <v>1440</v>
      </c>
      <c r="I5813" s="55" t="s">
        <v>185</v>
      </c>
      <c r="U5813" s="0" t="n">
        <v>283</v>
      </c>
      <c r="V5813" s="0" t="n">
        <v>0</v>
      </c>
      <c r="X5813" s="55" t="n">
        <f aca="false">IF(I5813="Male",0,1)</f>
        <v>1</v>
      </c>
      <c r="Y5813" s="55" t="n">
        <f aca="false">IF(OR(I5813="DNB",I5813="Dry DNB"),1,0)</f>
        <v>0</v>
      </c>
      <c r="Z5813" s="0" t="str">
        <f aca="false">IF(ISNUMBER(W5813),A5813-W5813,"")</f>
        <v/>
      </c>
      <c r="AA5813" s="55" t="n">
        <f aca="false">MATCH(A5813,DATAS,0)</f>
        <v>2</v>
      </c>
      <c r="AB5813" s="55" t="n">
        <f aca="false">IF(AND(E5813&gt;0,OR(AND(B5813&gt;=1,B5813&lt;=6),B5813=10)),1,0)</f>
        <v>0</v>
      </c>
      <c r="AC5813" s="55" t="n">
        <f aca="false">IF(AND(E5813&gt;0,B5813=10),1,0)</f>
        <v>0</v>
      </c>
      <c r="AD5813" s="55" t="n">
        <f aca="false">IF(AND(C5812=C5813,AA5812=AA5813-1),AB5812,"")</f>
        <v>0</v>
      </c>
      <c r="AE5813" s="55" t="n">
        <f aca="false">IF(AND(C5812=C5813,AA5812=AA5813-1),AC5812,"")</f>
        <v>0</v>
      </c>
      <c r="AF5813" s="55" t="n">
        <f aca="false">IF(AA5813=1,"",IF(AND(AB5813=1,AD5813&lt;&gt;1),1,0))</f>
        <v>0</v>
      </c>
      <c r="AG5813" s="55" t="n">
        <f aca="false">IF(AA5813=1,"",IF(AND(AC5813=1,AE5813&lt;&gt;1),1,0))</f>
        <v>0</v>
      </c>
      <c r="AH5813" s="60" t="str">
        <f aca="false">IF(AND(E5813&gt;0,AA5813&lt;2,NOT(AND(C5814=C5813,AA5814=AA5813+1))),INDEX(DATAS,AA5813+1),"")</f>
        <v/>
      </c>
      <c r="AI5813" s="60" t="str">
        <f aca="false">IF(AND(AC5813=1,AA5813&lt;2),IF(AND(C5814=C5813,AA5814=AA5813+1),IF(AC5814=1,"",INDEX(DATAS,AA5813+1)),INDEX(DATAS,AA5813+1)),"")</f>
        <v/>
      </c>
    </row>
    <row r="5814" customFormat="false" ht="15" hidden="false" customHeight="false" outlineLevel="0" collapsed="false">
      <c r="A5814" s="60" t="n">
        <v>46309</v>
      </c>
      <c r="B5814" s="0" t="n">
        <v>13</v>
      </c>
      <c r="C5814" s="0" t="n">
        <v>7294</v>
      </c>
      <c r="E5814" s="0" t="n">
        <v>0</v>
      </c>
      <c r="F5814" s="55" t="s">
        <v>1440</v>
      </c>
      <c r="I5814" s="55" t="s">
        <v>185</v>
      </c>
      <c r="U5814" s="0" t="n">
        <v>282</v>
      </c>
      <c r="V5814" s="0" t="n">
        <v>0</v>
      </c>
      <c r="X5814" s="55" t="n">
        <f aca="false">IF(I5814="Male",0,1)</f>
        <v>1</v>
      </c>
      <c r="Y5814" s="55" t="n">
        <f aca="false">IF(OR(I5814="DNB",I5814="Dry DNB"),1,0)</f>
        <v>0</v>
      </c>
      <c r="Z5814" s="0" t="str">
        <f aca="false">IF(ISNUMBER(W5814),A5814-W5814,"")</f>
        <v/>
      </c>
      <c r="AA5814" s="55" t="n">
        <f aca="false">MATCH(A5814,DATAS,0)</f>
        <v>1</v>
      </c>
      <c r="AB5814" s="55" t="n">
        <f aca="false">IF(AND(E5814&gt;0,OR(AND(B5814&gt;=1,B5814&lt;=6),B5814=10)),1,0)</f>
        <v>0</v>
      </c>
      <c r="AC5814" s="55" t="n">
        <f aca="false">IF(AND(E5814&gt;0,B5814=10),1,0)</f>
        <v>0</v>
      </c>
      <c r="AD5814" s="0" t="str">
        <f aca="false">IF(AND(C5813=C5814,AA5813=AA5814-1),AB5813,"")</f>
        <v/>
      </c>
      <c r="AE5814" s="0" t="str">
        <f aca="false">IF(AND(C5813=C5814,AA5813=AA5814-1),AC5813,"")</f>
        <v/>
      </c>
      <c r="AF5814" s="0" t="str">
        <f aca="false">IF(AA5814=1,"",IF(AND(AB5814=1,AD5814&lt;&gt;1),1,0))</f>
        <v/>
      </c>
      <c r="AG5814" s="0" t="str">
        <f aca="false">IF(AA5814=1,"",IF(AND(AC5814=1,AE5814&lt;&gt;1),1,0))</f>
        <v/>
      </c>
      <c r="AH5814" s="60" t="str">
        <f aca="false">IF(AND(E5814&gt;0,AA5814&lt;2,NOT(AND(C5815=C5814,AA5815=AA5814+1))),INDEX(DATAS,AA5814+1),"")</f>
        <v/>
      </c>
      <c r="AI5814" s="60" t="str">
        <f aca="false">IF(AND(AC5814=1,AA5814&lt;2),IF(AND(C5815=C5814,AA5815=AA5814+1),IF(AC5815=1,"",INDEX(DATAS,AA5814+1)),INDEX(DATAS,AA5814+1)),"")</f>
        <v/>
      </c>
    </row>
    <row r="5815" customFormat="false" ht="15" hidden="false" customHeight="false" outlineLevel="0" collapsed="false">
      <c r="A5815" s="60" t="n">
        <v>46310</v>
      </c>
      <c r="B5815" s="0" t="n">
        <v>13</v>
      </c>
      <c r="C5815" s="0" t="n">
        <v>7294</v>
      </c>
      <c r="E5815" s="0" t="n">
        <v>0</v>
      </c>
      <c r="F5815" s="55" t="s">
        <v>1440</v>
      </c>
      <c r="I5815" s="55" t="s">
        <v>185</v>
      </c>
      <c r="U5815" s="0" t="n">
        <v>283</v>
      </c>
      <c r="V5815" s="0" t="n">
        <v>0</v>
      </c>
      <c r="X5815" s="55" t="n">
        <f aca="false">IF(I5815="Male",0,1)</f>
        <v>1</v>
      </c>
      <c r="Y5815" s="55" t="n">
        <f aca="false">IF(OR(I5815="DNB",I5815="Dry DNB"),1,0)</f>
        <v>0</v>
      </c>
      <c r="Z5815" s="0" t="str">
        <f aca="false">IF(ISNUMBER(W5815),A5815-W5815,"")</f>
        <v/>
      </c>
      <c r="AA5815" s="55" t="n">
        <f aca="false">MATCH(A5815,DATAS,0)</f>
        <v>2</v>
      </c>
      <c r="AB5815" s="55" t="n">
        <f aca="false">IF(AND(E5815&gt;0,OR(AND(B5815&gt;=1,B5815&lt;=6),B5815=10)),1,0)</f>
        <v>0</v>
      </c>
      <c r="AC5815" s="55" t="n">
        <f aca="false">IF(AND(E5815&gt;0,B5815=10),1,0)</f>
        <v>0</v>
      </c>
      <c r="AD5815" s="55" t="n">
        <f aca="false">IF(AND(C5814=C5815,AA5814=AA5815-1),AB5814,"")</f>
        <v>0</v>
      </c>
      <c r="AE5815" s="55" t="n">
        <f aca="false">IF(AND(C5814=C5815,AA5814=AA5815-1),AC5814,"")</f>
        <v>0</v>
      </c>
      <c r="AF5815" s="55" t="n">
        <f aca="false">IF(AA5815=1,"",IF(AND(AB5815=1,AD5815&lt;&gt;1),1,0))</f>
        <v>0</v>
      </c>
      <c r="AG5815" s="55" t="n">
        <f aca="false">IF(AA5815=1,"",IF(AND(AC5815=1,AE5815&lt;&gt;1),1,0))</f>
        <v>0</v>
      </c>
      <c r="AH5815" s="60" t="str">
        <f aca="false">IF(AND(E5815&gt;0,AA5815&lt;2,NOT(AND(C5816=C5815,AA5816=AA5815+1))),INDEX(DATAS,AA5815+1),"")</f>
        <v/>
      </c>
      <c r="AI5815" s="60" t="str">
        <f aca="false">IF(AND(AC5815=1,AA5815&lt;2),IF(AND(C5816=C5815,AA5816=AA5815+1),IF(AC5816=1,"",INDEX(DATAS,AA5815+1)),INDEX(DATAS,AA5815+1)),"")</f>
        <v/>
      </c>
    </row>
    <row r="5816" customFormat="false" ht="15" hidden="false" customHeight="false" outlineLevel="0" collapsed="false">
      <c r="A5816" s="60" t="n">
        <v>46309</v>
      </c>
      <c r="B5816" s="0" t="n">
        <v>13</v>
      </c>
      <c r="C5816" s="0" t="n">
        <v>7295</v>
      </c>
      <c r="E5816" s="0" t="n">
        <v>0</v>
      </c>
      <c r="F5816" s="55" t="s">
        <v>1441</v>
      </c>
      <c r="I5816" s="55" t="s">
        <v>185</v>
      </c>
      <c r="U5816" s="0" t="n">
        <v>281</v>
      </c>
      <c r="V5816" s="0" t="n">
        <v>0</v>
      </c>
      <c r="X5816" s="55" t="n">
        <f aca="false">IF(I5816="Male",0,1)</f>
        <v>1</v>
      </c>
      <c r="Y5816" s="55" t="n">
        <f aca="false">IF(OR(I5816="DNB",I5816="Dry DNB"),1,0)</f>
        <v>0</v>
      </c>
      <c r="Z5816" s="0" t="str">
        <f aca="false">IF(ISNUMBER(W5816),A5816-W5816,"")</f>
        <v/>
      </c>
      <c r="AA5816" s="55" t="n">
        <f aca="false">MATCH(A5816,DATAS,0)</f>
        <v>1</v>
      </c>
      <c r="AB5816" s="55" t="n">
        <f aca="false">IF(AND(E5816&gt;0,OR(AND(B5816&gt;=1,B5816&lt;=6),B5816=10)),1,0)</f>
        <v>0</v>
      </c>
      <c r="AC5816" s="55" t="n">
        <f aca="false">IF(AND(E5816&gt;0,B5816=10),1,0)</f>
        <v>0</v>
      </c>
      <c r="AD5816" s="0" t="str">
        <f aca="false">IF(AND(C5815=C5816,AA5815=AA5816-1),AB5815,"")</f>
        <v/>
      </c>
      <c r="AE5816" s="0" t="str">
        <f aca="false">IF(AND(C5815=C5816,AA5815=AA5816-1),AC5815,"")</f>
        <v/>
      </c>
      <c r="AF5816" s="0" t="str">
        <f aca="false">IF(AA5816=1,"",IF(AND(AB5816=1,AD5816&lt;&gt;1),1,0))</f>
        <v/>
      </c>
      <c r="AG5816" s="0" t="str">
        <f aca="false">IF(AA5816=1,"",IF(AND(AC5816=1,AE5816&lt;&gt;1),1,0))</f>
        <v/>
      </c>
      <c r="AH5816" s="60" t="str">
        <f aca="false">IF(AND(E5816&gt;0,AA5816&lt;2,NOT(AND(C5817=C5816,AA5817=AA5816+1))),INDEX(DATAS,AA5816+1),"")</f>
        <v/>
      </c>
      <c r="AI5816" s="60" t="str">
        <f aca="false">IF(AND(AC5816=1,AA5816&lt;2),IF(AND(C5817=C5816,AA5817=AA5816+1),IF(AC5817=1,"",INDEX(DATAS,AA5816+1)),INDEX(DATAS,AA5816+1)),"")</f>
        <v/>
      </c>
    </row>
    <row r="5817" customFormat="false" ht="15" hidden="false" customHeight="false" outlineLevel="0" collapsed="false">
      <c r="A5817" s="60" t="n">
        <v>46310</v>
      </c>
      <c r="B5817" s="0" t="n">
        <v>13</v>
      </c>
      <c r="C5817" s="0" t="n">
        <v>7295</v>
      </c>
      <c r="E5817" s="0" t="n">
        <v>0</v>
      </c>
      <c r="F5817" s="55" t="s">
        <v>1441</v>
      </c>
      <c r="I5817" s="55" t="s">
        <v>185</v>
      </c>
      <c r="U5817" s="0" t="n">
        <v>282</v>
      </c>
      <c r="V5817" s="0" t="n">
        <v>0</v>
      </c>
      <c r="X5817" s="55" t="n">
        <f aca="false">IF(I5817="Male",0,1)</f>
        <v>1</v>
      </c>
      <c r="Y5817" s="55" t="n">
        <f aca="false">IF(OR(I5817="DNB",I5817="Dry DNB"),1,0)</f>
        <v>0</v>
      </c>
      <c r="Z5817" s="0" t="str">
        <f aca="false">IF(ISNUMBER(W5817),A5817-W5817,"")</f>
        <v/>
      </c>
      <c r="AA5817" s="55" t="n">
        <f aca="false">MATCH(A5817,DATAS,0)</f>
        <v>2</v>
      </c>
      <c r="AB5817" s="55" t="n">
        <f aca="false">IF(AND(E5817&gt;0,OR(AND(B5817&gt;=1,B5817&lt;=6),B5817=10)),1,0)</f>
        <v>0</v>
      </c>
      <c r="AC5817" s="55" t="n">
        <f aca="false">IF(AND(E5817&gt;0,B5817=10),1,0)</f>
        <v>0</v>
      </c>
      <c r="AD5817" s="55" t="n">
        <f aca="false">IF(AND(C5816=C5817,AA5816=AA5817-1),AB5816,"")</f>
        <v>0</v>
      </c>
      <c r="AE5817" s="55" t="n">
        <f aca="false">IF(AND(C5816=C5817,AA5816=AA5817-1),AC5816,"")</f>
        <v>0</v>
      </c>
      <c r="AF5817" s="55" t="n">
        <f aca="false">IF(AA5817=1,"",IF(AND(AB5817=1,AD5817&lt;&gt;1),1,0))</f>
        <v>0</v>
      </c>
      <c r="AG5817" s="55" t="n">
        <f aca="false">IF(AA5817=1,"",IF(AND(AC5817=1,AE5817&lt;&gt;1),1,0))</f>
        <v>0</v>
      </c>
      <c r="AH5817" s="60" t="str">
        <f aca="false">IF(AND(E5817&gt;0,AA5817&lt;2,NOT(AND(C5818=C5817,AA5818=AA5817+1))),INDEX(DATAS,AA5817+1),"")</f>
        <v/>
      </c>
      <c r="AI5817" s="60" t="str">
        <f aca="false">IF(AND(AC5817=1,AA5817&lt;2),IF(AND(C5818=C5817,AA5818=AA5817+1),IF(AC5818=1,"",INDEX(DATAS,AA5817+1)),INDEX(DATAS,AA5817+1)),"")</f>
        <v/>
      </c>
    </row>
    <row r="5818" customFormat="false" ht="15" hidden="false" customHeight="false" outlineLevel="0" collapsed="false">
      <c r="A5818" s="60" t="n">
        <v>46309</v>
      </c>
      <c r="B5818" s="0" t="n">
        <v>13</v>
      </c>
      <c r="C5818" s="0" t="n">
        <v>7296</v>
      </c>
      <c r="E5818" s="0" t="n">
        <v>0</v>
      </c>
      <c r="F5818" s="55" t="s">
        <v>1441</v>
      </c>
      <c r="I5818" s="55" t="s">
        <v>185</v>
      </c>
      <c r="U5818" s="0" t="n">
        <v>281</v>
      </c>
      <c r="V5818" s="0" t="n">
        <v>0</v>
      </c>
      <c r="X5818" s="55" t="n">
        <f aca="false">IF(I5818="Male",0,1)</f>
        <v>1</v>
      </c>
      <c r="Y5818" s="55" t="n">
        <f aca="false">IF(OR(I5818="DNB",I5818="Dry DNB"),1,0)</f>
        <v>0</v>
      </c>
      <c r="Z5818" s="0" t="str">
        <f aca="false">IF(ISNUMBER(W5818),A5818-W5818,"")</f>
        <v/>
      </c>
      <c r="AA5818" s="55" t="n">
        <f aca="false">MATCH(A5818,DATAS,0)</f>
        <v>1</v>
      </c>
      <c r="AB5818" s="55" t="n">
        <f aca="false">IF(AND(E5818&gt;0,OR(AND(B5818&gt;=1,B5818&lt;=6),B5818=10)),1,0)</f>
        <v>0</v>
      </c>
      <c r="AC5818" s="55" t="n">
        <f aca="false">IF(AND(E5818&gt;0,B5818=10),1,0)</f>
        <v>0</v>
      </c>
      <c r="AD5818" s="0" t="str">
        <f aca="false">IF(AND(C5817=C5818,AA5817=AA5818-1),AB5817,"")</f>
        <v/>
      </c>
      <c r="AE5818" s="0" t="str">
        <f aca="false">IF(AND(C5817=C5818,AA5817=AA5818-1),AC5817,"")</f>
        <v/>
      </c>
      <c r="AF5818" s="0" t="str">
        <f aca="false">IF(AA5818=1,"",IF(AND(AB5818=1,AD5818&lt;&gt;1),1,0))</f>
        <v/>
      </c>
      <c r="AG5818" s="0" t="str">
        <f aca="false">IF(AA5818=1,"",IF(AND(AC5818=1,AE5818&lt;&gt;1),1,0))</f>
        <v/>
      </c>
      <c r="AH5818" s="60" t="str">
        <f aca="false">IF(AND(E5818&gt;0,AA5818&lt;2,NOT(AND(C5819=C5818,AA5819=AA5818+1))),INDEX(DATAS,AA5818+1),"")</f>
        <v/>
      </c>
      <c r="AI5818" s="60" t="str">
        <f aca="false">IF(AND(AC5818=1,AA5818&lt;2),IF(AND(C5819=C5818,AA5819=AA5818+1),IF(AC5819=1,"",INDEX(DATAS,AA5818+1)),INDEX(DATAS,AA5818+1)),"")</f>
        <v/>
      </c>
    </row>
    <row r="5819" customFormat="false" ht="15" hidden="false" customHeight="false" outlineLevel="0" collapsed="false">
      <c r="A5819" s="60" t="n">
        <v>46310</v>
      </c>
      <c r="B5819" s="0" t="n">
        <v>13</v>
      </c>
      <c r="C5819" s="0" t="n">
        <v>7296</v>
      </c>
      <c r="E5819" s="0" t="n">
        <v>0</v>
      </c>
      <c r="F5819" s="55" t="s">
        <v>1441</v>
      </c>
      <c r="I5819" s="55" t="s">
        <v>185</v>
      </c>
      <c r="U5819" s="0" t="n">
        <v>282</v>
      </c>
      <c r="V5819" s="0" t="n">
        <v>0</v>
      </c>
      <c r="X5819" s="55" t="n">
        <f aca="false">IF(I5819="Male",0,1)</f>
        <v>1</v>
      </c>
      <c r="Y5819" s="55" t="n">
        <f aca="false">IF(OR(I5819="DNB",I5819="Dry DNB"),1,0)</f>
        <v>0</v>
      </c>
      <c r="Z5819" s="0" t="str">
        <f aca="false">IF(ISNUMBER(W5819),A5819-W5819,"")</f>
        <v/>
      </c>
      <c r="AA5819" s="55" t="n">
        <f aca="false">MATCH(A5819,DATAS,0)</f>
        <v>2</v>
      </c>
      <c r="AB5819" s="55" t="n">
        <f aca="false">IF(AND(E5819&gt;0,OR(AND(B5819&gt;=1,B5819&lt;=6),B5819=10)),1,0)</f>
        <v>0</v>
      </c>
      <c r="AC5819" s="55" t="n">
        <f aca="false">IF(AND(E5819&gt;0,B5819=10),1,0)</f>
        <v>0</v>
      </c>
      <c r="AD5819" s="55" t="n">
        <f aca="false">IF(AND(C5818=C5819,AA5818=AA5819-1),AB5818,"")</f>
        <v>0</v>
      </c>
      <c r="AE5819" s="55" t="n">
        <f aca="false">IF(AND(C5818=C5819,AA5818=AA5819-1),AC5818,"")</f>
        <v>0</v>
      </c>
      <c r="AF5819" s="55" t="n">
        <f aca="false">IF(AA5819=1,"",IF(AND(AB5819=1,AD5819&lt;&gt;1),1,0))</f>
        <v>0</v>
      </c>
      <c r="AG5819" s="55" t="n">
        <f aca="false">IF(AA5819=1,"",IF(AND(AC5819=1,AE5819&lt;&gt;1),1,0))</f>
        <v>0</v>
      </c>
      <c r="AH5819" s="60" t="str">
        <f aca="false">IF(AND(E5819&gt;0,AA5819&lt;2,NOT(AND(C5820=C5819,AA5820=AA5819+1))),INDEX(DATAS,AA5819+1),"")</f>
        <v/>
      </c>
      <c r="AI5819" s="60" t="str">
        <f aca="false">IF(AND(AC5819=1,AA5819&lt;2),IF(AND(C5820=C5819,AA5820=AA5819+1),IF(AC5820=1,"",INDEX(DATAS,AA5819+1)),INDEX(DATAS,AA5819+1)),"")</f>
        <v/>
      </c>
    </row>
    <row r="5820" customFormat="false" ht="15" hidden="false" customHeight="false" outlineLevel="0" collapsed="false">
      <c r="A5820" s="60" t="n">
        <v>46309</v>
      </c>
      <c r="B5820" s="0" t="n">
        <v>13</v>
      </c>
      <c r="C5820" s="0" t="n">
        <v>7297</v>
      </c>
      <c r="E5820" s="0" t="n">
        <v>0</v>
      </c>
      <c r="F5820" s="55" t="s">
        <v>1441</v>
      </c>
      <c r="I5820" s="55" t="s">
        <v>185</v>
      </c>
      <c r="U5820" s="0" t="n">
        <v>281</v>
      </c>
      <c r="V5820" s="0" t="n">
        <v>0</v>
      </c>
      <c r="X5820" s="55" t="n">
        <f aca="false">IF(I5820="Male",0,1)</f>
        <v>1</v>
      </c>
      <c r="Y5820" s="55" t="n">
        <f aca="false">IF(OR(I5820="DNB",I5820="Dry DNB"),1,0)</f>
        <v>0</v>
      </c>
      <c r="Z5820" s="0" t="str">
        <f aca="false">IF(ISNUMBER(W5820),A5820-W5820,"")</f>
        <v/>
      </c>
      <c r="AA5820" s="55" t="n">
        <f aca="false">MATCH(A5820,DATAS,0)</f>
        <v>1</v>
      </c>
      <c r="AB5820" s="55" t="n">
        <f aca="false">IF(AND(E5820&gt;0,OR(AND(B5820&gt;=1,B5820&lt;=6),B5820=10)),1,0)</f>
        <v>0</v>
      </c>
      <c r="AC5820" s="55" t="n">
        <f aca="false">IF(AND(E5820&gt;0,B5820=10),1,0)</f>
        <v>0</v>
      </c>
      <c r="AD5820" s="0" t="str">
        <f aca="false">IF(AND(C5819=C5820,AA5819=AA5820-1),AB5819,"")</f>
        <v/>
      </c>
      <c r="AE5820" s="0" t="str">
        <f aca="false">IF(AND(C5819=C5820,AA5819=AA5820-1),AC5819,"")</f>
        <v/>
      </c>
      <c r="AF5820" s="0" t="str">
        <f aca="false">IF(AA5820=1,"",IF(AND(AB5820=1,AD5820&lt;&gt;1),1,0))</f>
        <v/>
      </c>
      <c r="AG5820" s="0" t="str">
        <f aca="false">IF(AA5820=1,"",IF(AND(AC5820=1,AE5820&lt;&gt;1),1,0))</f>
        <v/>
      </c>
      <c r="AH5820" s="60" t="str">
        <f aca="false">IF(AND(E5820&gt;0,AA5820&lt;2,NOT(AND(C5821=C5820,AA5821=AA5820+1))),INDEX(DATAS,AA5820+1),"")</f>
        <v/>
      </c>
      <c r="AI5820" s="60" t="str">
        <f aca="false">IF(AND(AC5820=1,AA5820&lt;2),IF(AND(C5821=C5820,AA5821=AA5820+1),IF(AC5821=1,"",INDEX(DATAS,AA5820+1)),INDEX(DATAS,AA5820+1)),"")</f>
        <v/>
      </c>
    </row>
    <row r="5821" customFormat="false" ht="15" hidden="false" customHeight="false" outlineLevel="0" collapsed="false">
      <c r="A5821" s="60" t="n">
        <v>46310</v>
      </c>
      <c r="B5821" s="0" t="n">
        <v>13</v>
      </c>
      <c r="C5821" s="0" t="n">
        <v>7297</v>
      </c>
      <c r="E5821" s="0" t="n">
        <v>0</v>
      </c>
      <c r="F5821" s="55" t="s">
        <v>1441</v>
      </c>
      <c r="I5821" s="55" t="s">
        <v>185</v>
      </c>
      <c r="U5821" s="0" t="n">
        <v>282</v>
      </c>
      <c r="V5821" s="0" t="n">
        <v>0</v>
      </c>
      <c r="X5821" s="55" t="n">
        <f aca="false">IF(I5821="Male",0,1)</f>
        <v>1</v>
      </c>
      <c r="Y5821" s="55" t="n">
        <f aca="false">IF(OR(I5821="DNB",I5821="Dry DNB"),1,0)</f>
        <v>0</v>
      </c>
      <c r="Z5821" s="0" t="str">
        <f aca="false">IF(ISNUMBER(W5821),A5821-W5821,"")</f>
        <v/>
      </c>
      <c r="AA5821" s="55" t="n">
        <f aca="false">MATCH(A5821,DATAS,0)</f>
        <v>2</v>
      </c>
      <c r="AB5821" s="55" t="n">
        <f aca="false">IF(AND(E5821&gt;0,OR(AND(B5821&gt;=1,B5821&lt;=6),B5821=10)),1,0)</f>
        <v>0</v>
      </c>
      <c r="AC5821" s="55" t="n">
        <f aca="false">IF(AND(E5821&gt;0,B5821=10),1,0)</f>
        <v>0</v>
      </c>
      <c r="AD5821" s="55" t="n">
        <f aca="false">IF(AND(C5820=C5821,AA5820=AA5821-1),AB5820,"")</f>
        <v>0</v>
      </c>
      <c r="AE5821" s="55" t="n">
        <f aca="false">IF(AND(C5820=C5821,AA5820=AA5821-1),AC5820,"")</f>
        <v>0</v>
      </c>
      <c r="AF5821" s="55" t="n">
        <f aca="false">IF(AA5821=1,"",IF(AND(AB5821=1,AD5821&lt;&gt;1),1,0))</f>
        <v>0</v>
      </c>
      <c r="AG5821" s="55" t="n">
        <f aca="false">IF(AA5821=1,"",IF(AND(AC5821=1,AE5821&lt;&gt;1),1,0))</f>
        <v>0</v>
      </c>
      <c r="AH5821" s="60" t="str">
        <f aca="false">IF(AND(E5821&gt;0,AA5821&lt;2,NOT(AND(C5822=C5821,AA5822=AA5821+1))),INDEX(DATAS,AA5821+1),"")</f>
        <v/>
      </c>
      <c r="AI5821" s="60" t="str">
        <f aca="false">IF(AND(AC5821=1,AA5821&lt;2),IF(AND(C5822=C5821,AA5822=AA5821+1),IF(AC5822=1,"",INDEX(DATAS,AA5821+1)),INDEX(DATAS,AA5821+1)),"")</f>
        <v/>
      </c>
    </row>
    <row r="5822" customFormat="false" ht="15" hidden="false" customHeight="false" outlineLevel="0" collapsed="false">
      <c r="A5822" s="60" t="n">
        <v>46309</v>
      </c>
      <c r="B5822" s="0" t="n">
        <v>13</v>
      </c>
      <c r="C5822" s="0" t="n">
        <v>7298</v>
      </c>
      <c r="E5822" s="0" t="n">
        <v>0</v>
      </c>
      <c r="F5822" s="55" t="s">
        <v>1441</v>
      </c>
      <c r="I5822" s="55" t="s">
        <v>185</v>
      </c>
      <c r="U5822" s="0" t="n">
        <v>281</v>
      </c>
      <c r="V5822" s="0" t="n">
        <v>0</v>
      </c>
      <c r="X5822" s="55" t="n">
        <f aca="false">IF(I5822="Male",0,1)</f>
        <v>1</v>
      </c>
      <c r="Y5822" s="55" t="n">
        <f aca="false">IF(OR(I5822="DNB",I5822="Dry DNB"),1,0)</f>
        <v>0</v>
      </c>
      <c r="Z5822" s="0" t="str">
        <f aca="false">IF(ISNUMBER(W5822),A5822-W5822,"")</f>
        <v/>
      </c>
      <c r="AA5822" s="55" t="n">
        <f aca="false">MATCH(A5822,DATAS,0)</f>
        <v>1</v>
      </c>
      <c r="AB5822" s="55" t="n">
        <f aca="false">IF(AND(E5822&gt;0,OR(AND(B5822&gt;=1,B5822&lt;=6),B5822=10)),1,0)</f>
        <v>0</v>
      </c>
      <c r="AC5822" s="55" t="n">
        <f aca="false">IF(AND(E5822&gt;0,B5822=10),1,0)</f>
        <v>0</v>
      </c>
      <c r="AD5822" s="0" t="str">
        <f aca="false">IF(AND(C5821=C5822,AA5821=AA5822-1),AB5821,"")</f>
        <v/>
      </c>
      <c r="AE5822" s="0" t="str">
        <f aca="false">IF(AND(C5821=C5822,AA5821=AA5822-1),AC5821,"")</f>
        <v/>
      </c>
      <c r="AF5822" s="0" t="str">
        <f aca="false">IF(AA5822=1,"",IF(AND(AB5822=1,AD5822&lt;&gt;1),1,0))</f>
        <v/>
      </c>
      <c r="AG5822" s="0" t="str">
        <f aca="false">IF(AA5822=1,"",IF(AND(AC5822=1,AE5822&lt;&gt;1),1,0))</f>
        <v/>
      </c>
      <c r="AH5822" s="60" t="str">
        <f aca="false">IF(AND(E5822&gt;0,AA5822&lt;2,NOT(AND(C5823=C5822,AA5823=AA5822+1))),INDEX(DATAS,AA5822+1),"")</f>
        <v/>
      </c>
      <c r="AI5822" s="60" t="str">
        <f aca="false">IF(AND(AC5822=1,AA5822&lt;2),IF(AND(C5823=C5822,AA5823=AA5822+1),IF(AC5823=1,"",INDEX(DATAS,AA5822+1)),INDEX(DATAS,AA5822+1)),"")</f>
        <v/>
      </c>
    </row>
    <row r="5823" customFormat="false" ht="15" hidden="false" customHeight="false" outlineLevel="0" collapsed="false">
      <c r="A5823" s="60" t="n">
        <v>46310</v>
      </c>
      <c r="B5823" s="0" t="n">
        <v>13</v>
      </c>
      <c r="C5823" s="0" t="n">
        <v>7298</v>
      </c>
      <c r="E5823" s="0" t="n">
        <v>0</v>
      </c>
      <c r="F5823" s="55" t="s">
        <v>1441</v>
      </c>
      <c r="I5823" s="55" t="s">
        <v>185</v>
      </c>
      <c r="U5823" s="0" t="n">
        <v>282</v>
      </c>
      <c r="V5823" s="0" t="n">
        <v>0</v>
      </c>
      <c r="X5823" s="55" t="n">
        <f aca="false">IF(I5823="Male",0,1)</f>
        <v>1</v>
      </c>
      <c r="Y5823" s="55" t="n">
        <f aca="false">IF(OR(I5823="DNB",I5823="Dry DNB"),1,0)</f>
        <v>0</v>
      </c>
      <c r="Z5823" s="0" t="str">
        <f aca="false">IF(ISNUMBER(W5823),A5823-W5823,"")</f>
        <v/>
      </c>
      <c r="AA5823" s="55" t="n">
        <f aca="false">MATCH(A5823,DATAS,0)</f>
        <v>2</v>
      </c>
      <c r="AB5823" s="55" t="n">
        <f aca="false">IF(AND(E5823&gt;0,OR(AND(B5823&gt;=1,B5823&lt;=6),B5823=10)),1,0)</f>
        <v>0</v>
      </c>
      <c r="AC5823" s="55" t="n">
        <f aca="false">IF(AND(E5823&gt;0,B5823=10),1,0)</f>
        <v>0</v>
      </c>
      <c r="AD5823" s="55" t="n">
        <f aca="false">IF(AND(C5822=C5823,AA5822=AA5823-1),AB5822,"")</f>
        <v>0</v>
      </c>
      <c r="AE5823" s="55" t="n">
        <f aca="false">IF(AND(C5822=C5823,AA5822=AA5823-1),AC5822,"")</f>
        <v>0</v>
      </c>
      <c r="AF5823" s="55" t="n">
        <f aca="false">IF(AA5823=1,"",IF(AND(AB5823=1,AD5823&lt;&gt;1),1,0))</f>
        <v>0</v>
      </c>
      <c r="AG5823" s="55" t="n">
        <f aca="false">IF(AA5823=1,"",IF(AND(AC5823=1,AE5823&lt;&gt;1),1,0))</f>
        <v>0</v>
      </c>
      <c r="AH5823" s="60" t="str">
        <f aca="false">IF(AND(E5823&gt;0,AA5823&lt;2,NOT(AND(C5824=C5823,AA5824=AA5823+1))),INDEX(DATAS,AA5823+1),"")</f>
        <v/>
      </c>
      <c r="AI5823" s="60" t="str">
        <f aca="false">IF(AND(AC5823=1,AA5823&lt;2),IF(AND(C5824=C5823,AA5824=AA5823+1),IF(AC5824=1,"",INDEX(DATAS,AA5823+1)),INDEX(DATAS,AA5823+1)),"")</f>
        <v/>
      </c>
    </row>
    <row r="5824" customFormat="false" ht="15" hidden="false" customHeight="false" outlineLevel="0" collapsed="false">
      <c r="A5824" s="60" t="n">
        <v>46309</v>
      </c>
      <c r="B5824" s="0" t="n">
        <v>13</v>
      </c>
      <c r="C5824" s="0" t="n">
        <v>7299</v>
      </c>
      <c r="E5824" s="0" t="n">
        <v>0</v>
      </c>
      <c r="F5824" s="55" t="s">
        <v>1441</v>
      </c>
      <c r="I5824" s="55" t="s">
        <v>185</v>
      </c>
      <c r="U5824" s="0" t="n">
        <v>281</v>
      </c>
      <c r="V5824" s="0" t="n">
        <v>0</v>
      </c>
      <c r="X5824" s="55" t="n">
        <f aca="false">IF(I5824="Male",0,1)</f>
        <v>1</v>
      </c>
      <c r="Y5824" s="55" t="n">
        <f aca="false">IF(OR(I5824="DNB",I5824="Dry DNB"),1,0)</f>
        <v>0</v>
      </c>
      <c r="Z5824" s="0" t="str">
        <f aca="false">IF(ISNUMBER(W5824),A5824-W5824,"")</f>
        <v/>
      </c>
      <c r="AA5824" s="55" t="n">
        <f aca="false">MATCH(A5824,DATAS,0)</f>
        <v>1</v>
      </c>
      <c r="AB5824" s="55" t="n">
        <f aca="false">IF(AND(E5824&gt;0,OR(AND(B5824&gt;=1,B5824&lt;=6),B5824=10)),1,0)</f>
        <v>0</v>
      </c>
      <c r="AC5824" s="55" t="n">
        <f aca="false">IF(AND(E5824&gt;0,B5824=10),1,0)</f>
        <v>0</v>
      </c>
      <c r="AD5824" s="0" t="str">
        <f aca="false">IF(AND(C5823=C5824,AA5823=AA5824-1),AB5823,"")</f>
        <v/>
      </c>
      <c r="AE5824" s="0" t="str">
        <f aca="false">IF(AND(C5823=C5824,AA5823=AA5824-1),AC5823,"")</f>
        <v/>
      </c>
      <c r="AF5824" s="0" t="str">
        <f aca="false">IF(AA5824=1,"",IF(AND(AB5824=1,AD5824&lt;&gt;1),1,0))</f>
        <v/>
      </c>
      <c r="AG5824" s="0" t="str">
        <f aca="false">IF(AA5824=1,"",IF(AND(AC5824=1,AE5824&lt;&gt;1),1,0))</f>
        <v/>
      </c>
      <c r="AH5824" s="60" t="str">
        <f aca="false">IF(AND(E5824&gt;0,AA5824&lt;2,NOT(AND(C5825=C5824,AA5825=AA5824+1))),INDEX(DATAS,AA5824+1),"")</f>
        <v/>
      </c>
      <c r="AI5824" s="60" t="str">
        <f aca="false">IF(AND(AC5824=1,AA5824&lt;2),IF(AND(C5825=C5824,AA5825=AA5824+1),IF(AC5825=1,"",INDEX(DATAS,AA5824+1)),INDEX(DATAS,AA5824+1)),"")</f>
        <v/>
      </c>
    </row>
    <row r="5825" customFormat="false" ht="15" hidden="false" customHeight="false" outlineLevel="0" collapsed="false">
      <c r="A5825" s="60" t="n">
        <v>46310</v>
      </c>
      <c r="B5825" s="0" t="n">
        <v>13</v>
      </c>
      <c r="C5825" s="0" t="n">
        <v>7299</v>
      </c>
      <c r="E5825" s="0" t="n">
        <v>0</v>
      </c>
      <c r="F5825" s="55" t="s">
        <v>1441</v>
      </c>
      <c r="I5825" s="55" t="s">
        <v>185</v>
      </c>
      <c r="U5825" s="0" t="n">
        <v>282</v>
      </c>
      <c r="V5825" s="0" t="n">
        <v>0</v>
      </c>
      <c r="X5825" s="55" t="n">
        <f aca="false">IF(I5825="Male",0,1)</f>
        <v>1</v>
      </c>
      <c r="Y5825" s="55" t="n">
        <f aca="false">IF(OR(I5825="DNB",I5825="Dry DNB"),1,0)</f>
        <v>0</v>
      </c>
      <c r="Z5825" s="0" t="str">
        <f aca="false">IF(ISNUMBER(W5825),A5825-W5825,"")</f>
        <v/>
      </c>
      <c r="AA5825" s="55" t="n">
        <f aca="false">MATCH(A5825,DATAS,0)</f>
        <v>2</v>
      </c>
      <c r="AB5825" s="55" t="n">
        <f aca="false">IF(AND(E5825&gt;0,OR(AND(B5825&gt;=1,B5825&lt;=6),B5825=10)),1,0)</f>
        <v>0</v>
      </c>
      <c r="AC5825" s="55" t="n">
        <f aca="false">IF(AND(E5825&gt;0,B5825=10),1,0)</f>
        <v>0</v>
      </c>
      <c r="AD5825" s="55" t="n">
        <f aca="false">IF(AND(C5824=C5825,AA5824=AA5825-1),AB5824,"")</f>
        <v>0</v>
      </c>
      <c r="AE5825" s="55" t="n">
        <f aca="false">IF(AND(C5824=C5825,AA5824=AA5825-1),AC5824,"")</f>
        <v>0</v>
      </c>
      <c r="AF5825" s="55" t="n">
        <f aca="false">IF(AA5825=1,"",IF(AND(AB5825=1,AD5825&lt;&gt;1),1,0))</f>
        <v>0</v>
      </c>
      <c r="AG5825" s="55" t="n">
        <f aca="false">IF(AA5825=1,"",IF(AND(AC5825=1,AE5825&lt;&gt;1),1,0))</f>
        <v>0</v>
      </c>
      <c r="AH5825" s="60" t="str">
        <f aca="false">IF(AND(E5825&gt;0,AA5825&lt;2,NOT(AND(C5826=C5825,AA5826=AA5825+1))),INDEX(DATAS,AA5825+1),"")</f>
        <v/>
      </c>
      <c r="AI5825" s="60" t="str">
        <f aca="false">IF(AND(AC5825=1,AA5825&lt;2),IF(AND(C5826=C5825,AA5826=AA5825+1),IF(AC5826=1,"",INDEX(DATAS,AA5825+1)),INDEX(DATAS,AA5825+1)),"")</f>
        <v/>
      </c>
    </row>
    <row r="5826" customFormat="false" ht="15" hidden="false" customHeight="false" outlineLevel="0" collapsed="false">
      <c r="A5826" s="60" t="n">
        <v>46309</v>
      </c>
      <c r="B5826" s="0" t="n">
        <v>13</v>
      </c>
      <c r="C5826" s="0" t="n">
        <v>7300</v>
      </c>
      <c r="E5826" s="0" t="n">
        <v>0</v>
      </c>
      <c r="F5826" s="55" t="s">
        <v>1442</v>
      </c>
      <c r="I5826" s="55" t="s">
        <v>185</v>
      </c>
      <c r="U5826" s="0" t="n">
        <v>280</v>
      </c>
      <c r="V5826" s="0" t="n">
        <v>0</v>
      </c>
      <c r="X5826" s="55" t="n">
        <f aca="false">IF(I5826="Male",0,1)</f>
        <v>1</v>
      </c>
      <c r="Y5826" s="55" t="n">
        <f aca="false">IF(OR(I5826="DNB",I5826="Dry DNB"),1,0)</f>
        <v>0</v>
      </c>
      <c r="Z5826" s="0" t="str">
        <f aca="false">IF(ISNUMBER(W5826),A5826-W5826,"")</f>
        <v/>
      </c>
      <c r="AA5826" s="55" t="n">
        <f aca="false">MATCH(A5826,DATAS,0)</f>
        <v>1</v>
      </c>
      <c r="AB5826" s="55" t="n">
        <f aca="false">IF(AND(E5826&gt;0,OR(AND(B5826&gt;=1,B5826&lt;=6),B5826=10)),1,0)</f>
        <v>0</v>
      </c>
      <c r="AC5826" s="55" t="n">
        <f aca="false">IF(AND(E5826&gt;0,B5826=10),1,0)</f>
        <v>0</v>
      </c>
      <c r="AD5826" s="0" t="str">
        <f aca="false">IF(AND(C5825=C5826,AA5825=AA5826-1),AB5825,"")</f>
        <v/>
      </c>
      <c r="AE5826" s="0" t="str">
        <f aca="false">IF(AND(C5825=C5826,AA5825=AA5826-1),AC5825,"")</f>
        <v/>
      </c>
      <c r="AF5826" s="0" t="str">
        <f aca="false">IF(AA5826=1,"",IF(AND(AB5826=1,AD5826&lt;&gt;1),1,0))</f>
        <v/>
      </c>
      <c r="AG5826" s="0" t="str">
        <f aca="false">IF(AA5826=1,"",IF(AND(AC5826=1,AE5826&lt;&gt;1),1,0))</f>
        <v/>
      </c>
      <c r="AH5826" s="60" t="str">
        <f aca="false">IF(AND(E5826&gt;0,AA5826&lt;2,NOT(AND(C5827=C5826,AA5827=AA5826+1))),INDEX(DATAS,AA5826+1),"")</f>
        <v/>
      </c>
      <c r="AI5826" s="60" t="str">
        <f aca="false">IF(AND(AC5826=1,AA5826&lt;2),IF(AND(C5827=C5826,AA5827=AA5826+1),IF(AC5827=1,"",INDEX(DATAS,AA5826+1)),INDEX(DATAS,AA5826+1)),"")</f>
        <v/>
      </c>
    </row>
    <row r="5827" customFormat="false" ht="15" hidden="false" customHeight="false" outlineLevel="0" collapsed="false">
      <c r="A5827" s="60" t="n">
        <v>46310</v>
      </c>
      <c r="B5827" s="0" t="n">
        <v>13</v>
      </c>
      <c r="C5827" s="0" t="n">
        <v>7300</v>
      </c>
      <c r="E5827" s="0" t="n">
        <v>0</v>
      </c>
      <c r="F5827" s="55" t="s">
        <v>1442</v>
      </c>
      <c r="I5827" s="55" t="s">
        <v>185</v>
      </c>
      <c r="U5827" s="0" t="n">
        <v>281</v>
      </c>
      <c r="V5827" s="0" t="n">
        <v>0</v>
      </c>
      <c r="X5827" s="55" t="n">
        <f aca="false">IF(I5827="Male",0,1)</f>
        <v>1</v>
      </c>
      <c r="Y5827" s="55" t="n">
        <f aca="false">IF(OR(I5827="DNB",I5827="Dry DNB"),1,0)</f>
        <v>0</v>
      </c>
      <c r="Z5827" s="0" t="str">
        <f aca="false">IF(ISNUMBER(W5827),A5827-W5827,"")</f>
        <v/>
      </c>
      <c r="AA5827" s="55" t="n">
        <f aca="false">MATCH(A5827,DATAS,0)</f>
        <v>2</v>
      </c>
      <c r="AB5827" s="55" t="n">
        <f aca="false">IF(AND(E5827&gt;0,OR(AND(B5827&gt;=1,B5827&lt;=6),B5827=10)),1,0)</f>
        <v>0</v>
      </c>
      <c r="AC5827" s="55" t="n">
        <f aca="false">IF(AND(E5827&gt;0,B5827=10),1,0)</f>
        <v>0</v>
      </c>
      <c r="AD5827" s="55" t="n">
        <f aca="false">IF(AND(C5826=C5827,AA5826=AA5827-1),AB5826,"")</f>
        <v>0</v>
      </c>
      <c r="AE5827" s="55" t="n">
        <f aca="false">IF(AND(C5826=C5827,AA5826=AA5827-1),AC5826,"")</f>
        <v>0</v>
      </c>
      <c r="AF5827" s="55" t="n">
        <f aca="false">IF(AA5827=1,"",IF(AND(AB5827=1,AD5827&lt;&gt;1),1,0))</f>
        <v>0</v>
      </c>
      <c r="AG5827" s="55" t="n">
        <f aca="false">IF(AA5827=1,"",IF(AND(AC5827=1,AE5827&lt;&gt;1),1,0))</f>
        <v>0</v>
      </c>
      <c r="AH5827" s="60" t="str">
        <f aca="false">IF(AND(E5827&gt;0,AA5827&lt;2,NOT(AND(C5828=C5827,AA5828=AA5827+1))),INDEX(DATAS,AA5827+1),"")</f>
        <v/>
      </c>
      <c r="AI5827" s="60" t="str">
        <f aca="false">IF(AND(AC5827=1,AA5827&lt;2),IF(AND(C5828=C5827,AA5828=AA5827+1),IF(AC5828=1,"",INDEX(DATAS,AA5827+1)),INDEX(DATAS,AA5827+1)),"")</f>
        <v/>
      </c>
    </row>
    <row r="5828" customFormat="false" ht="15" hidden="false" customHeight="false" outlineLevel="0" collapsed="false">
      <c r="A5828" s="60" t="n">
        <v>46309</v>
      </c>
      <c r="B5828" s="0" t="n">
        <v>13</v>
      </c>
      <c r="C5828" s="0" t="n">
        <v>7301</v>
      </c>
      <c r="E5828" s="0" t="n">
        <v>0</v>
      </c>
      <c r="F5828" s="55" t="s">
        <v>1442</v>
      </c>
      <c r="I5828" s="55" t="s">
        <v>185</v>
      </c>
      <c r="U5828" s="0" t="n">
        <v>280</v>
      </c>
      <c r="V5828" s="0" t="n">
        <v>0</v>
      </c>
      <c r="X5828" s="55" t="n">
        <f aca="false">IF(I5828="Male",0,1)</f>
        <v>1</v>
      </c>
      <c r="Y5828" s="55" t="n">
        <f aca="false">IF(OR(I5828="DNB",I5828="Dry DNB"),1,0)</f>
        <v>0</v>
      </c>
      <c r="Z5828" s="0" t="str">
        <f aca="false">IF(ISNUMBER(W5828),A5828-W5828,"")</f>
        <v/>
      </c>
      <c r="AA5828" s="55" t="n">
        <f aca="false">MATCH(A5828,DATAS,0)</f>
        <v>1</v>
      </c>
      <c r="AB5828" s="55" t="n">
        <f aca="false">IF(AND(E5828&gt;0,OR(AND(B5828&gt;=1,B5828&lt;=6),B5828=10)),1,0)</f>
        <v>0</v>
      </c>
      <c r="AC5828" s="55" t="n">
        <f aca="false">IF(AND(E5828&gt;0,B5828=10),1,0)</f>
        <v>0</v>
      </c>
      <c r="AD5828" s="0" t="str">
        <f aca="false">IF(AND(C5827=C5828,AA5827=AA5828-1),AB5827,"")</f>
        <v/>
      </c>
      <c r="AE5828" s="0" t="str">
        <f aca="false">IF(AND(C5827=C5828,AA5827=AA5828-1),AC5827,"")</f>
        <v/>
      </c>
      <c r="AF5828" s="0" t="str">
        <f aca="false">IF(AA5828=1,"",IF(AND(AB5828=1,AD5828&lt;&gt;1),1,0))</f>
        <v/>
      </c>
      <c r="AG5828" s="0" t="str">
        <f aca="false">IF(AA5828=1,"",IF(AND(AC5828=1,AE5828&lt;&gt;1),1,0))</f>
        <v/>
      </c>
      <c r="AH5828" s="60" t="str">
        <f aca="false">IF(AND(E5828&gt;0,AA5828&lt;2,NOT(AND(C5829=C5828,AA5829=AA5828+1))),INDEX(DATAS,AA5828+1),"")</f>
        <v/>
      </c>
      <c r="AI5828" s="60" t="str">
        <f aca="false">IF(AND(AC5828=1,AA5828&lt;2),IF(AND(C5829=C5828,AA5829=AA5828+1),IF(AC5829=1,"",INDEX(DATAS,AA5828+1)),INDEX(DATAS,AA5828+1)),"")</f>
        <v/>
      </c>
    </row>
    <row r="5829" customFormat="false" ht="15" hidden="false" customHeight="false" outlineLevel="0" collapsed="false">
      <c r="A5829" s="60" t="n">
        <v>46310</v>
      </c>
      <c r="B5829" s="0" t="n">
        <v>13</v>
      </c>
      <c r="C5829" s="0" t="n">
        <v>7301</v>
      </c>
      <c r="E5829" s="0" t="n">
        <v>0</v>
      </c>
      <c r="F5829" s="55" t="s">
        <v>1442</v>
      </c>
      <c r="I5829" s="55" t="s">
        <v>185</v>
      </c>
      <c r="U5829" s="0" t="n">
        <v>281</v>
      </c>
      <c r="V5829" s="0" t="n">
        <v>0</v>
      </c>
      <c r="X5829" s="55" t="n">
        <f aca="false">IF(I5829="Male",0,1)</f>
        <v>1</v>
      </c>
      <c r="Y5829" s="55" t="n">
        <f aca="false">IF(OR(I5829="DNB",I5829="Dry DNB"),1,0)</f>
        <v>0</v>
      </c>
      <c r="Z5829" s="0" t="str">
        <f aca="false">IF(ISNUMBER(W5829),A5829-W5829,"")</f>
        <v/>
      </c>
      <c r="AA5829" s="55" t="n">
        <f aca="false">MATCH(A5829,DATAS,0)</f>
        <v>2</v>
      </c>
      <c r="AB5829" s="55" t="n">
        <f aca="false">IF(AND(E5829&gt;0,OR(AND(B5829&gt;=1,B5829&lt;=6),B5829=10)),1,0)</f>
        <v>0</v>
      </c>
      <c r="AC5829" s="55" t="n">
        <f aca="false">IF(AND(E5829&gt;0,B5829=10),1,0)</f>
        <v>0</v>
      </c>
      <c r="AD5829" s="55" t="n">
        <f aca="false">IF(AND(C5828=C5829,AA5828=AA5829-1),AB5828,"")</f>
        <v>0</v>
      </c>
      <c r="AE5829" s="55" t="n">
        <f aca="false">IF(AND(C5828=C5829,AA5828=AA5829-1),AC5828,"")</f>
        <v>0</v>
      </c>
      <c r="AF5829" s="55" t="n">
        <f aca="false">IF(AA5829=1,"",IF(AND(AB5829=1,AD5829&lt;&gt;1),1,0))</f>
        <v>0</v>
      </c>
      <c r="AG5829" s="55" t="n">
        <f aca="false">IF(AA5829=1,"",IF(AND(AC5829=1,AE5829&lt;&gt;1),1,0))</f>
        <v>0</v>
      </c>
      <c r="AH5829" s="60" t="str">
        <f aca="false">IF(AND(E5829&gt;0,AA5829&lt;2,NOT(AND(C5830=C5829,AA5830=AA5829+1))),INDEX(DATAS,AA5829+1),"")</f>
        <v/>
      </c>
      <c r="AI5829" s="60" t="str">
        <f aca="false">IF(AND(AC5829=1,AA5829&lt;2),IF(AND(C5830=C5829,AA5830=AA5829+1),IF(AC5830=1,"",INDEX(DATAS,AA5829+1)),INDEX(DATAS,AA5829+1)),"")</f>
        <v/>
      </c>
    </row>
    <row r="5830" customFormat="false" ht="15" hidden="false" customHeight="false" outlineLevel="0" collapsed="false">
      <c r="A5830" s="60" t="n">
        <v>46309</v>
      </c>
      <c r="B5830" s="0" t="n">
        <v>13</v>
      </c>
      <c r="C5830" s="0" t="n">
        <v>7302</v>
      </c>
      <c r="E5830" s="0" t="n">
        <v>0</v>
      </c>
      <c r="F5830" s="55" t="s">
        <v>1442</v>
      </c>
      <c r="I5830" s="55" t="s">
        <v>185</v>
      </c>
      <c r="U5830" s="0" t="n">
        <v>280</v>
      </c>
      <c r="V5830" s="0" t="n">
        <v>0</v>
      </c>
      <c r="X5830" s="55" t="n">
        <f aca="false">IF(I5830="Male",0,1)</f>
        <v>1</v>
      </c>
      <c r="Y5830" s="55" t="n">
        <f aca="false">IF(OR(I5830="DNB",I5830="Dry DNB"),1,0)</f>
        <v>0</v>
      </c>
      <c r="Z5830" s="0" t="str">
        <f aca="false">IF(ISNUMBER(W5830),A5830-W5830,"")</f>
        <v/>
      </c>
      <c r="AA5830" s="55" t="n">
        <f aca="false">MATCH(A5830,DATAS,0)</f>
        <v>1</v>
      </c>
      <c r="AB5830" s="55" t="n">
        <f aca="false">IF(AND(E5830&gt;0,OR(AND(B5830&gt;=1,B5830&lt;=6),B5830=10)),1,0)</f>
        <v>0</v>
      </c>
      <c r="AC5830" s="55" t="n">
        <f aca="false">IF(AND(E5830&gt;0,B5830=10),1,0)</f>
        <v>0</v>
      </c>
      <c r="AD5830" s="0" t="str">
        <f aca="false">IF(AND(C5829=C5830,AA5829=AA5830-1),AB5829,"")</f>
        <v/>
      </c>
      <c r="AE5830" s="0" t="str">
        <f aca="false">IF(AND(C5829=C5830,AA5829=AA5830-1),AC5829,"")</f>
        <v/>
      </c>
      <c r="AF5830" s="0" t="str">
        <f aca="false">IF(AA5830=1,"",IF(AND(AB5830=1,AD5830&lt;&gt;1),1,0))</f>
        <v/>
      </c>
      <c r="AG5830" s="0" t="str">
        <f aca="false">IF(AA5830=1,"",IF(AND(AC5830=1,AE5830&lt;&gt;1),1,0))</f>
        <v/>
      </c>
      <c r="AH5830" s="60" t="str">
        <f aca="false">IF(AND(E5830&gt;0,AA5830&lt;2,NOT(AND(C5831=C5830,AA5831=AA5830+1))),INDEX(DATAS,AA5830+1),"")</f>
        <v/>
      </c>
      <c r="AI5830" s="60" t="str">
        <f aca="false">IF(AND(AC5830=1,AA5830&lt;2),IF(AND(C5831=C5830,AA5831=AA5830+1),IF(AC5831=1,"",INDEX(DATAS,AA5830+1)),INDEX(DATAS,AA5830+1)),"")</f>
        <v/>
      </c>
    </row>
    <row r="5831" customFormat="false" ht="15" hidden="false" customHeight="false" outlineLevel="0" collapsed="false">
      <c r="A5831" s="60" t="n">
        <v>46310</v>
      </c>
      <c r="B5831" s="0" t="n">
        <v>13</v>
      </c>
      <c r="C5831" s="0" t="n">
        <v>7302</v>
      </c>
      <c r="E5831" s="0" t="n">
        <v>0</v>
      </c>
      <c r="F5831" s="55" t="s">
        <v>1442</v>
      </c>
      <c r="I5831" s="55" t="s">
        <v>185</v>
      </c>
      <c r="U5831" s="0" t="n">
        <v>281</v>
      </c>
      <c r="V5831" s="0" t="n">
        <v>0</v>
      </c>
      <c r="X5831" s="55" t="n">
        <f aca="false">IF(I5831="Male",0,1)</f>
        <v>1</v>
      </c>
      <c r="Y5831" s="55" t="n">
        <f aca="false">IF(OR(I5831="DNB",I5831="Dry DNB"),1,0)</f>
        <v>0</v>
      </c>
      <c r="Z5831" s="0" t="str">
        <f aca="false">IF(ISNUMBER(W5831),A5831-W5831,"")</f>
        <v/>
      </c>
      <c r="AA5831" s="55" t="n">
        <f aca="false">MATCH(A5831,DATAS,0)</f>
        <v>2</v>
      </c>
      <c r="AB5831" s="55" t="n">
        <f aca="false">IF(AND(E5831&gt;0,OR(AND(B5831&gt;=1,B5831&lt;=6),B5831=10)),1,0)</f>
        <v>0</v>
      </c>
      <c r="AC5831" s="55" t="n">
        <f aca="false">IF(AND(E5831&gt;0,B5831=10),1,0)</f>
        <v>0</v>
      </c>
      <c r="AD5831" s="55" t="n">
        <f aca="false">IF(AND(C5830=C5831,AA5830=AA5831-1),AB5830,"")</f>
        <v>0</v>
      </c>
      <c r="AE5831" s="55" t="n">
        <f aca="false">IF(AND(C5830=C5831,AA5830=AA5831-1),AC5830,"")</f>
        <v>0</v>
      </c>
      <c r="AF5831" s="55" t="n">
        <f aca="false">IF(AA5831=1,"",IF(AND(AB5831=1,AD5831&lt;&gt;1),1,0))</f>
        <v>0</v>
      </c>
      <c r="AG5831" s="55" t="n">
        <f aca="false">IF(AA5831=1,"",IF(AND(AC5831=1,AE5831&lt;&gt;1),1,0))</f>
        <v>0</v>
      </c>
      <c r="AH5831" s="60" t="str">
        <f aca="false">IF(AND(E5831&gt;0,AA5831&lt;2,NOT(AND(C5832=C5831,AA5832=AA5831+1))),INDEX(DATAS,AA5831+1),"")</f>
        <v/>
      </c>
      <c r="AI5831" s="60" t="str">
        <f aca="false">IF(AND(AC5831=1,AA5831&lt;2),IF(AND(C5832=C5831,AA5832=AA5831+1),IF(AC5832=1,"",INDEX(DATAS,AA5831+1)),INDEX(DATAS,AA5831+1)),"")</f>
        <v/>
      </c>
    </row>
    <row r="5832" customFormat="false" ht="15" hidden="false" customHeight="false" outlineLevel="0" collapsed="false">
      <c r="A5832" s="60" t="n">
        <v>46309</v>
      </c>
      <c r="B5832" s="0" t="n">
        <v>13</v>
      </c>
      <c r="C5832" s="0" t="n">
        <v>7303</v>
      </c>
      <c r="E5832" s="0" t="n">
        <v>0</v>
      </c>
      <c r="F5832" s="55" t="s">
        <v>1442</v>
      </c>
      <c r="I5832" s="55" t="s">
        <v>185</v>
      </c>
      <c r="U5832" s="0" t="n">
        <v>280</v>
      </c>
      <c r="V5832" s="0" t="n">
        <v>0</v>
      </c>
      <c r="X5832" s="55" t="n">
        <f aca="false">IF(I5832="Male",0,1)</f>
        <v>1</v>
      </c>
      <c r="Y5832" s="55" t="n">
        <f aca="false">IF(OR(I5832="DNB",I5832="Dry DNB"),1,0)</f>
        <v>0</v>
      </c>
      <c r="Z5832" s="0" t="str">
        <f aca="false">IF(ISNUMBER(W5832),A5832-W5832,"")</f>
        <v/>
      </c>
      <c r="AA5832" s="55" t="n">
        <f aca="false">MATCH(A5832,DATAS,0)</f>
        <v>1</v>
      </c>
      <c r="AB5832" s="55" t="n">
        <f aca="false">IF(AND(E5832&gt;0,OR(AND(B5832&gt;=1,B5832&lt;=6),B5832=10)),1,0)</f>
        <v>0</v>
      </c>
      <c r="AC5832" s="55" t="n">
        <f aca="false">IF(AND(E5832&gt;0,B5832=10),1,0)</f>
        <v>0</v>
      </c>
      <c r="AD5832" s="0" t="str">
        <f aca="false">IF(AND(C5831=C5832,AA5831=AA5832-1),AB5831,"")</f>
        <v/>
      </c>
      <c r="AE5832" s="0" t="str">
        <f aca="false">IF(AND(C5831=C5832,AA5831=AA5832-1),AC5831,"")</f>
        <v/>
      </c>
      <c r="AF5832" s="0" t="str">
        <f aca="false">IF(AA5832=1,"",IF(AND(AB5832=1,AD5832&lt;&gt;1),1,0))</f>
        <v/>
      </c>
      <c r="AG5832" s="0" t="str">
        <f aca="false">IF(AA5832=1,"",IF(AND(AC5832=1,AE5832&lt;&gt;1),1,0))</f>
        <v/>
      </c>
      <c r="AH5832" s="60" t="str">
        <f aca="false">IF(AND(E5832&gt;0,AA5832&lt;2,NOT(AND(C5833=C5832,AA5833=AA5832+1))),INDEX(DATAS,AA5832+1),"")</f>
        <v/>
      </c>
      <c r="AI5832" s="60" t="str">
        <f aca="false">IF(AND(AC5832=1,AA5832&lt;2),IF(AND(C5833=C5832,AA5833=AA5832+1),IF(AC5833=1,"",INDEX(DATAS,AA5832+1)),INDEX(DATAS,AA5832+1)),"")</f>
        <v/>
      </c>
    </row>
    <row r="5833" customFormat="false" ht="15" hidden="false" customHeight="false" outlineLevel="0" collapsed="false">
      <c r="A5833" s="60" t="n">
        <v>46310</v>
      </c>
      <c r="B5833" s="0" t="n">
        <v>13</v>
      </c>
      <c r="C5833" s="0" t="n">
        <v>7303</v>
      </c>
      <c r="E5833" s="0" t="n">
        <v>0</v>
      </c>
      <c r="F5833" s="55" t="s">
        <v>1442</v>
      </c>
      <c r="I5833" s="55" t="s">
        <v>185</v>
      </c>
      <c r="U5833" s="0" t="n">
        <v>281</v>
      </c>
      <c r="V5833" s="0" t="n">
        <v>0</v>
      </c>
      <c r="X5833" s="55" t="n">
        <f aca="false">IF(I5833="Male",0,1)</f>
        <v>1</v>
      </c>
      <c r="Y5833" s="55" t="n">
        <f aca="false">IF(OR(I5833="DNB",I5833="Dry DNB"),1,0)</f>
        <v>0</v>
      </c>
      <c r="Z5833" s="0" t="str">
        <f aca="false">IF(ISNUMBER(W5833),A5833-W5833,"")</f>
        <v/>
      </c>
      <c r="AA5833" s="55" t="n">
        <f aca="false">MATCH(A5833,DATAS,0)</f>
        <v>2</v>
      </c>
      <c r="AB5833" s="55" t="n">
        <f aca="false">IF(AND(E5833&gt;0,OR(AND(B5833&gt;=1,B5833&lt;=6),B5833=10)),1,0)</f>
        <v>0</v>
      </c>
      <c r="AC5833" s="55" t="n">
        <f aca="false">IF(AND(E5833&gt;0,B5833=10),1,0)</f>
        <v>0</v>
      </c>
      <c r="AD5833" s="55" t="n">
        <f aca="false">IF(AND(C5832=C5833,AA5832=AA5833-1),AB5832,"")</f>
        <v>0</v>
      </c>
      <c r="AE5833" s="55" t="n">
        <f aca="false">IF(AND(C5832=C5833,AA5832=AA5833-1),AC5832,"")</f>
        <v>0</v>
      </c>
      <c r="AF5833" s="55" t="n">
        <f aca="false">IF(AA5833=1,"",IF(AND(AB5833=1,AD5833&lt;&gt;1),1,0))</f>
        <v>0</v>
      </c>
      <c r="AG5833" s="55" t="n">
        <f aca="false">IF(AA5833=1,"",IF(AND(AC5833=1,AE5833&lt;&gt;1),1,0))</f>
        <v>0</v>
      </c>
      <c r="AH5833" s="60" t="str">
        <f aca="false">IF(AND(E5833&gt;0,AA5833&lt;2,NOT(AND(C5834=C5833,AA5834=AA5833+1))),INDEX(DATAS,AA5833+1),"")</f>
        <v/>
      </c>
      <c r="AI5833" s="60" t="str">
        <f aca="false">IF(AND(AC5833=1,AA5833&lt;2),IF(AND(C5834=C5833,AA5834=AA5833+1),IF(AC5834=1,"",INDEX(DATAS,AA5833+1)),INDEX(DATAS,AA5833+1)),"")</f>
        <v/>
      </c>
    </row>
    <row r="5834" customFormat="false" ht="15" hidden="false" customHeight="false" outlineLevel="0" collapsed="false">
      <c r="A5834" s="60" t="n">
        <v>46309</v>
      </c>
      <c r="B5834" s="0" t="n">
        <v>13</v>
      </c>
      <c r="C5834" s="0" t="n">
        <v>7304</v>
      </c>
      <c r="E5834" s="0" t="n">
        <v>0</v>
      </c>
      <c r="F5834" s="55" t="s">
        <v>1443</v>
      </c>
      <c r="I5834" s="55" t="s">
        <v>185</v>
      </c>
      <c r="U5834" s="0" t="n">
        <v>279</v>
      </c>
      <c r="V5834" s="0" t="n">
        <v>0</v>
      </c>
      <c r="X5834" s="55" t="n">
        <f aca="false">IF(I5834="Male",0,1)</f>
        <v>1</v>
      </c>
      <c r="Y5834" s="55" t="n">
        <f aca="false">IF(OR(I5834="DNB",I5834="Dry DNB"),1,0)</f>
        <v>0</v>
      </c>
      <c r="Z5834" s="0" t="str">
        <f aca="false">IF(ISNUMBER(W5834),A5834-W5834,"")</f>
        <v/>
      </c>
      <c r="AA5834" s="55" t="n">
        <f aca="false">MATCH(A5834,DATAS,0)</f>
        <v>1</v>
      </c>
      <c r="AB5834" s="55" t="n">
        <f aca="false">IF(AND(E5834&gt;0,OR(AND(B5834&gt;=1,B5834&lt;=6),B5834=10)),1,0)</f>
        <v>0</v>
      </c>
      <c r="AC5834" s="55" t="n">
        <f aca="false">IF(AND(E5834&gt;0,B5834=10),1,0)</f>
        <v>0</v>
      </c>
      <c r="AD5834" s="0" t="str">
        <f aca="false">IF(AND(C5833=C5834,AA5833=AA5834-1),AB5833,"")</f>
        <v/>
      </c>
      <c r="AE5834" s="0" t="str">
        <f aca="false">IF(AND(C5833=C5834,AA5833=AA5834-1),AC5833,"")</f>
        <v/>
      </c>
      <c r="AF5834" s="0" t="str">
        <f aca="false">IF(AA5834=1,"",IF(AND(AB5834=1,AD5834&lt;&gt;1),1,0))</f>
        <v/>
      </c>
      <c r="AG5834" s="0" t="str">
        <f aca="false">IF(AA5834=1,"",IF(AND(AC5834=1,AE5834&lt;&gt;1),1,0))</f>
        <v/>
      </c>
      <c r="AH5834" s="60" t="str">
        <f aca="false">IF(AND(E5834&gt;0,AA5834&lt;2,NOT(AND(C5835=C5834,AA5835=AA5834+1))),INDEX(DATAS,AA5834+1),"")</f>
        <v/>
      </c>
      <c r="AI5834" s="60" t="str">
        <f aca="false">IF(AND(AC5834=1,AA5834&lt;2),IF(AND(C5835=C5834,AA5835=AA5834+1),IF(AC5835=1,"",INDEX(DATAS,AA5834+1)),INDEX(DATAS,AA5834+1)),"")</f>
        <v/>
      </c>
    </row>
    <row r="5835" customFormat="false" ht="15" hidden="false" customHeight="false" outlineLevel="0" collapsed="false">
      <c r="A5835" s="60" t="n">
        <v>46310</v>
      </c>
      <c r="B5835" s="0" t="n">
        <v>13</v>
      </c>
      <c r="C5835" s="0" t="n">
        <v>7304</v>
      </c>
      <c r="E5835" s="0" t="n">
        <v>0</v>
      </c>
      <c r="F5835" s="55" t="s">
        <v>1443</v>
      </c>
      <c r="I5835" s="55" t="s">
        <v>185</v>
      </c>
      <c r="U5835" s="0" t="n">
        <v>280</v>
      </c>
      <c r="V5835" s="0" t="n">
        <v>0</v>
      </c>
      <c r="X5835" s="55" t="n">
        <f aca="false">IF(I5835="Male",0,1)</f>
        <v>1</v>
      </c>
      <c r="Y5835" s="55" t="n">
        <f aca="false">IF(OR(I5835="DNB",I5835="Dry DNB"),1,0)</f>
        <v>0</v>
      </c>
      <c r="Z5835" s="0" t="str">
        <f aca="false">IF(ISNUMBER(W5835),A5835-W5835,"")</f>
        <v/>
      </c>
      <c r="AA5835" s="55" t="n">
        <f aca="false">MATCH(A5835,DATAS,0)</f>
        <v>2</v>
      </c>
      <c r="AB5835" s="55" t="n">
        <f aca="false">IF(AND(E5835&gt;0,OR(AND(B5835&gt;=1,B5835&lt;=6),B5835=10)),1,0)</f>
        <v>0</v>
      </c>
      <c r="AC5835" s="55" t="n">
        <f aca="false">IF(AND(E5835&gt;0,B5835=10),1,0)</f>
        <v>0</v>
      </c>
      <c r="AD5835" s="55" t="n">
        <f aca="false">IF(AND(C5834=C5835,AA5834=AA5835-1),AB5834,"")</f>
        <v>0</v>
      </c>
      <c r="AE5835" s="55" t="n">
        <f aca="false">IF(AND(C5834=C5835,AA5834=AA5835-1),AC5834,"")</f>
        <v>0</v>
      </c>
      <c r="AF5835" s="55" t="n">
        <f aca="false">IF(AA5835=1,"",IF(AND(AB5835=1,AD5835&lt;&gt;1),1,0))</f>
        <v>0</v>
      </c>
      <c r="AG5835" s="55" t="n">
        <f aca="false">IF(AA5835=1,"",IF(AND(AC5835=1,AE5835&lt;&gt;1),1,0))</f>
        <v>0</v>
      </c>
      <c r="AH5835" s="60" t="str">
        <f aca="false">IF(AND(E5835&gt;0,AA5835&lt;2,NOT(AND(C5836=C5835,AA5836=AA5835+1))),INDEX(DATAS,AA5835+1),"")</f>
        <v/>
      </c>
      <c r="AI5835" s="60" t="str">
        <f aca="false">IF(AND(AC5835=1,AA5835&lt;2),IF(AND(C5836=C5835,AA5836=AA5835+1),IF(AC5836=1,"",INDEX(DATAS,AA5835+1)),INDEX(DATAS,AA5835+1)),"")</f>
        <v/>
      </c>
    </row>
    <row r="5836" customFormat="false" ht="15" hidden="false" customHeight="false" outlineLevel="0" collapsed="false">
      <c r="A5836" s="60" t="n">
        <v>46309</v>
      </c>
      <c r="B5836" s="0" t="n">
        <v>13</v>
      </c>
      <c r="C5836" s="0" t="n">
        <v>7305</v>
      </c>
      <c r="E5836" s="0" t="n">
        <v>0</v>
      </c>
      <c r="F5836" s="55" t="s">
        <v>1443</v>
      </c>
      <c r="I5836" s="55" t="s">
        <v>185</v>
      </c>
      <c r="U5836" s="0" t="n">
        <v>279</v>
      </c>
      <c r="V5836" s="0" t="n">
        <v>0</v>
      </c>
      <c r="X5836" s="55" t="n">
        <f aca="false">IF(I5836="Male",0,1)</f>
        <v>1</v>
      </c>
      <c r="Y5836" s="55" t="n">
        <f aca="false">IF(OR(I5836="DNB",I5836="Dry DNB"),1,0)</f>
        <v>0</v>
      </c>
      <c r="Z5836" s="0" t="str">
        <f aca="false">IF(ISNUMBER(W5836),A5836-W5836,"")</f>
        <v/>
      </c>
      <c r="AA5836" s="55" t="n">
        <f aca="false">MATCH(A5836,DATAS,0)</f>
        <v>1</v>
      </c>
      <c r="AB5836" s="55" t="n">
        <f aca="false">IF(AND(E5836&gt;0,OR(AND(B5836&gt;=1,B5836&lt;=6),B5836=10)),1,0)</f>
        <v>0</v>
      </c>
      <c r="AC5836" s="55" t="n">
        <f aca="false">IF(AND(E5836&gt;0,B5836=10),1,0)</f>
        <v>0</v>
      </c>
      <c r="AD5836" s="0" t="str">
        <f aca="false">IF(AND(C5835=C5836,AA5835=AA5836-1),AB5835,"")</f>
        <v/>
      </c>
      <c r="AE5836" s="0" t="str">
        <f aca="false">IF(AND(C5835=C5836,AA5835=AA5836-1),AC5835,"")</f>
        <v/>
      </c>
      <c r="AF5836" s="0" t="str">
        <f aca="false">IF(AA5836=1,"",IF(AND(AB5836=1,AD5836&lt;&gt;1),1,0))</f>
        <v/>
      </c>
      <c r="AG5836" s="0" t="str">
        <f aca="false">IF(AA5836=1,"",IF(AND(AC5836=1,AE5836&lt;&gt;1),1,0))</f>
        <v/>
      </c>
      <c r="AH5836" s="60" t="str">
        <f aca="false">IF(AND(E5836&gt;0,AA5836&lt;2,NOT(AND(C5837=C5836,AA5837=AA5836+1))),INDEX(DATAS,AA5836+1),"")</f>
        <v/>
      </c>
      <c r="AI5836" s="60" t="str">
        <f aca="false">IF(AND(AC5836=1,AA5836&lt;2),IF(AND(C5837=C5836,AA5837=AA5836+1),IF(AC5837=1,"",INDEX(DATAS,AA5836+1)),INDEX(DATAS,AA5836+1)),"")</f>
        <v/>
      </c>
    </row>
    <row r="5837" customFormat="false" ht="15" hidden="false" customHeight="false" outlineLevel="0" collapsed="false">
      <c r="A5837" s="60" t="n">
        <v>46310</v>
      </c>
      <c r="B5837" s="0" t="n">
        <v>13</v>
      </c>
      <c r="C5837" s="0" t="n">
        <v>7305</v>
      </c>
      <c r="E5837" s="0" t="n">
        <v>0</v>
      </c>
      <c r="F5837" s="55" t="s">
        <v>1443</v>
      </c>
      <c r="I5837" s="55" t="s">
        <v>185</v>
      </c>
      <c r="U5837" s="0" t="n">
        <v>280</v>
      </c>
      <c r="V5837" s="0" t="n">
        <v>0</v>
      </c>
      <c r="X5837" s="55" t="n">
        <f aca="false">IF(I5837="Male",0,1)</f>
        <v>1</v>
      </c>
      <c r="Y5837" s="55" t="n">
        <f aca="false">IF(OR(I5837="DNB",I5837="Dry DNB"),1,0)</f>
        <v>0</v>
      </c>
      <c r="Z5837" s="0" t="str">
        <f aca="false">IF(ISNUMBER(W5837),A5837-W5837,"")</f>
        <v/>
      </c>
      <c r="AA5837" s="55" t="n">
        <f aca="false">MATCH(A5837,DATAS,0)</f>
        <v>2</v>
      </c>
      <c r="AB5837" s="55" t="n">
        <f aca="false">IF(AND(E5837&gt;0,OR(AND(B5837&gt;=1,B5837&lt;=6),B5837=10)),1,0)</f>
        <v>0</v>
      </c>
      <c r="AC5837" s="55" t="n">
        <f aca="false">IF(AND(E5837&gt;0,B5837=10),1,0)</f>
        <v>0</v>
      </c>
      <c r="AD5837" s="55" t="n">
        <f aca="false">IF(AND(C5836=C5837,AA5836=AA5837-1),AB5836,"")</f>
        <v>0</v>
      </c>
      <c r="AE5837" s="55" t="n">
        <f aca="false">IF(AND(C5836=C5837,AA5836=AA5837-1),AC5836,"")</f>
        <v>0</v>
      </c>
      <c r="AF5837" s="55" t="n">
        <f aca="false">IF(AA5837=1,"",IF(AND(AB5837=1,AD5837&lt;&gt;1),1,0))</f>
        <v>0</v>
      </c>
      <c r="AG5837" s="55" t="n">
        <f aca="false">IF(AA5837=1,"",IF(AND(AC5837=1,AE5837&lt;&gt;1),1,0))</f>
        <v>0</v>
      </c>
      <c r="AH5837" s="60" t="str">
        <f aca="false">IF(AND(E5837&gt;0,AA5837&lt;2,NOT(AND(C5838=C5837,AA5838=AA5837+1))),INDEX(DATAS,AA5837+1),"")</f>
        <v/>
      </c>
      <c r="AI5837" s="60" t="str">
        <f aca="false">IF(AND(AC5837=1,AA5837&lt;2),IF(AND(C5838=C5837,AA5838=AA5837+1),IF(AC5838=1,"",INDEX(DATAS,AA5837+1)),INDEX(DATAS,AA5837+1)),"")</f>
        <v/>
      </c>
    </row>
    <row r="5838" customFormat="false" ht="15" hidden="false" customHeight="false" outlineLevel="0" collapsed="false">
      <c r="A5838" s="60" t="n">
        <v>46309</v>
      </c>
      <c r="B5838" s="0" t="n">
        <v>13</v>
      </c>
      <c r="C5838" s="0" t="n">
        <v>7306</v>
      </c>
      <c r="E5838" s="0" t="n">
        <v>0</v>
      </c>
      <c r="F5838" s="55" t="s">
        <v>1443</v>
      </c>
      <c r="I5838" s="55" t="s">
        <v>185</v>
      </c>
      <c r="U5838" s="0" t="n">
        <v>279</v>
      </c>
      <c r="V5838" s="0" t="n">
        <v>0</v>
      </c>
      <c r="X5838" s="55" t="n">
        <f aca="false">IF(I5838="Male",0,1)</f>
        <v>1</v>
      </c>
      <c r="Y5838" s="55" t="n">
        <f aca="false">IF(OR(I5838="DNB",I5838="Dry DNB"),1,0)</f>
        <v>0</v>
      </c>
      <c r="Z5838" s="0" t="str">
        <f aca="false">IF(ISNUMBER(W5838),A5838-W5838,"")</f>
        <v/>
      </c>
      <c r="AA5838" s="55" t="n">
        <f aca="false">MATCH(A5838,DATAS,0)</f>
        <v>1</v>
      </c>
      <c r="AB5838" s="55" t="n">
        <f aca="false">IF(AND(E5838&gt;0,OR(AND(B5838&gt;=1,B5838&lt;=6),B5838=10)),1,0)</f>
        <v>0</v>
      </c>
      <c r="AC5838" s="55" t="n">
        <f aca="false">IF(AND(E5838&gt;0,B5838=10),1,0)</f>
        <v>0</v>
      </c>
      <c r="AD5838" s="0" t="str">
        <f aca="false">IF(AND(C5837=C5838,AA5837=AA5838-1),AB5837,"")</f>
        <v/>
      </c>
      <c r="AE5838" s="0" t="str">
        <f aca="false">IF(AND(C5837=C5838,AA5837=AA5838-1),AC5837,"")</f>
        <v/>
      </c>
      <c r="AF5838" s="0" t="str">
        <f aca="false">IF(AA5838=1,"",IF(AND(AB5838=1,AD5838&lt;&gt;1),1,0))</f>
        <v/>
      </c>
      <c r="AG5838" s="0" t="str">
        <f aca="false">IF(AA5838=1,"",IF(AND(AC5838=1,AE5838&lt;&gt;1),1,0))</f>
        <v/>
      </c>
      <c r="AH5838" s="60" t="str">
        <f aca="false">IF(AND(E5838&gt;0,AA5838&lt;2,NOT(AND(C5839=C5838,AA5839=AA5838+1))),INDEX(DATAS,AA5838+1),"")</f>
        <v/>
      </c>
      <c r="AI5838" s="60" t="str">
        <f aca="false">IF(AND(AC5838=1,AA5838&lt;2),IF(AND(C5839=C5838,AA5839=AA5838+1),IF(AC5839=1,"",INDEX(DATAS,AA5838+1)),INDEX(DATAS,AA5838+1)),"")</f>
        <v/>
      </c>
    </row>
    <row r="5839" customFormat="false" ht="15" hidden="false" customHeight="false" outlineLevel="0" collapsed="false">
      <c r="A5839" s="60" t="n">
        <v>46310</v>
      </c>
      <c r="B5839" s="0" t="n">
        <v>13</v>
      </c>
      <c r="C5839" s="0" t="n">
        <v>7306</v>
      </c>
      <c r="E5839" s="0" t="n">
        <v>0</v>
      </c>
      <c r="F5839" s="55" t="s">
        <v>1443</v>
      </c>
      <c r="I5839" s="55" t="s">
        <v>185</v>
      </c>
      <c r="U5839" s="0" t="n">
        <v>280</v>
      </c>
      <c r="V5839" s="0" t="n">
        <v>0</v>
      </c>
      <c r="X5839" s="55" t="n">
        <f aca="false">IF(I5839="Male",0,1)</f>
        <v>1</v>
      </c>
      <c r="Y5839" s="55" t="n">
        <f aca="false">IF(OR(I5839="DNB",I5839="Dry DNB"),1,0)</f>
        <v>0</v>
      </c>
      <c r="Z5839" s="0" t="str">
        <f aca="false">IF(ISNUMBER(W5839),A5839-W5839,"")</f>
        <v/>
      </c>
      <c r="AA5839" s="55" t="n">
        <f aca="false">MATCH(A5839,DATAS,0)</f>
        <v>2</v>
      </c>
      <c r="AB5839" s="55" t="n">
        <f aca="false">IF(AND(E5839&gt;0,OR(AND(B5839&gt;=1,B5839&lt;=6),B5839=10)),1,0)</f>
        <v>0</v>
      </c>
      <c r="AC5839" s="55" t="n">
        <f aca="false">IF(AND(E5839&gt;0,B5839=10),1,0)</f>
        <v>0</v>
      </c>
      <c r="AD5839" s="55" t="n">
        <f aca="false">IF(AND(C5838=C5839,AA5838=AA5839-1),AB5838,"")</f>
        <v>0</v>
      </c>
      <c r="AE5839" s="55" t="n">
        <f aca="false">IF(AND(C5838=C5839,AA5838=AA5839-1),AC5838,"")</f>
        <v>0</v>
      </c>
      <c r="AF5839" s="55" t="n">
        <f aca="false">IF(AA5839=1,"",IF(AND(AB5839=1,AD5839&lt;&gt;1),1,0))</f>
        <v>0</v>
      </c>
      <c r="AG5839" s="55" t="n">
        <f aca="false">IF(AA5839=1,"",IF(AND(AC5839=1,AE5839&lt;&gt;1),1,0))</f>
        <v>0</v>
      </c>
      <c r="AH5839" s="60" t="str">
        <f aca="false">IF(AND(E5839&gt;0,AA5839&lt;2,NOT(AND(C5840=C5839,AA5840=AA5839+1))),INDEX(DATAS,AA5839+1),"")</f>
        <v/>
      </c>
      <c r="AI5839" s="60" t="str">
        <f aca="false">IF(AND(AC5839=1,AA5839&lt;2),IF(AND(C5840=C5839,AA5840=AA5839+1),IF(AC5840=1,"",INDEX(DATAS,AA5839+1)),INDEX(DATAS,AA5839+1)),"")</f>
        <v/>
      </c>
    </row>
    <row r="5840" customFormat="false" ht="15" hidden="false" customHeight="false" outlineLevel="0" collapsed="false">
      <c r="A5840" s="60" t="n">
        <v>46309</v>
      </c>
      <c r="B5840" s="0" t="n">
        <v>13</v>
      </c>
      <c r="C5840" s="0" t="n">
        <v>7307</v>
      </c>
      <c r="E5840" s="0" t="n">
        <v>0</v>
      </c>
      <c r="F5840" s="55" t="s">
        <v>1443</v>
      </c>
      <c r="I5840" s="55" t="s">
        <v>185</v>
      </c>
      <c r="U5840" s="0" t="n">
        <v>279</v>
      </c>
      <c r="V5840" s="0" t="n">
        <v>0</v>
      </c>
      <c r="X5840" s="55" t="n">
        <f aca="false">IF(I5840="Male",0,1)</f>
        <v>1</v>
      </c>
      <c r="Y5840" s="55" t="n">
        <f aca="false">IF(OR(I5840="DNB",I5840="Dry DNB"),1,0)</f>
        <v>0</v>
      </c>
      <c r="Z5840" s="0" t="str">
        <f aca="false">IF(ISNUMBER(W5840),A5840-W5840,"")</f>
        <v/>
      </c>
      <c r="AA5840" s="55" t="n">
        <f aca="false">MATCH(A5840,DATAS,0)</f>
        <v>1</v>
      </c>
      <c r="AB5840" s="55" t="n">
        <f aca="false">IF(AND(E5840&gt;0,OR(AND(B5840&gt;=1,B5840&lt;=6),B5840=10)),1,0)</f>
        <v>0</v>
      </c>
      <c r="AC5840" s="55" t="n">
        <f aca="false">IF(AND(E5840&gt;0,B5840=10),1,0)</f>
        <v>0</v>
      </c>
      <c r="AD5840" s="0" t="str">
        <f aca="false">IF(AND(C5839=C5840,AA5839=AA5840-1),AB5839,"")</f>
        <v/>
      </c>
      <c r="AE5840" s="0" t="str">
        <f aca="false">IF(AND(C5839=C5840,AA5839=AA5840-1),AC5839,"")</f>
        <v/>
      </c>
      <c r="AF5840" s="0" t="str">
        <f aca="false">IF(AA5840=1,"",IF(AND(AB5840=1,AD5840&lt;&gt;1),1,0))</f>
        <v/>
      </c>
      <c r="AG5840" s="0" t="str">
        <f aca="false">IF(AA5840=1,"",IF(AND(AC5840=1,AE5840&lt;&gt;1),1,0))</f>
        <v/>
      </c>
      <c r="AH5840" s="60" t="str">
        <f aca="false">IF(AND(E5840&gt;0,AA5840&lt;2,NOT(AND(C5841=C5840,AA5841=AA5840+1))),INDEX(DATAS,AA5840+1),"")</f>
        <v/>
      </c>
      <c r="AI5840" s="60" t="str">
        <f aca="false">IF(AND(AC5840=1,AA5840&lt;2),IF(AND(C5841=C5840,AA5841=AA5840+1),IF(AC5841=1,"",INDEX(DATAS,AA5840+1)),INDEX(DATAS,AA5840+1)),"")</f>
        <v/>
      </c>
    </row>
    <row r="5841" customFormat="false" ht="15" hidden="false" customHeight="false" outlineLevel="0" collapsed="false">
      <c r="A5841" s="60" t="n">
        <v>46310</v>
      </c>
      <c r="B5841" s="0" t="n">
        <v>13</v>
      </c>
      <c r="C5841" s="0" t="n">
        <v>7307</v>
      </c>
      <c r="E5841" s="0" t="n">
        <v>0</v>
      </c>
      <c r="F5841" s="55" t="s">
        <v>1443</v>
      </c>
      <c r="I5841" s="55" t="s">
        <v>185</v>
      </c>
      <c r="U5841" s="0" t="n">
        <v>280</v>
      </c>
      <c r="V5841" s="0" t="n">
        <v>0</v>
      </c>
      <c r="X5841" s="55" t="n">
        <f aca="false">IF(I5841="Male",0,1)</f>
        <v>1</v>
      </c>
      <c r="Y5841" s="55" t="n">
        <f aca="false">IF(OR(I5841="DNB",I5841="Dry DNB"),1,0)</f>
        <v>0</v>
      </c>
      <c r="Z5841" s="0" t="str">
        <f aca="false">IF(ISNUMBER(W5841),A5841-W5841,"")</f>
        <v/>
      </c>
      <c r="AA5841" s="55" t="n">
        <f aca="false">MATCH(A5841,DATAS,0)</f>
        <v>2</v>
      </c>
      <c r="AB5841" s="55" t="n">
        <f aca="false">IF(AND(E5841&gt;0,OR(AND(B5841&gt;=1,B5841&lt;=6),B5841=10)),1,0)</f>
        <v>0</v>
      </c>
      <c r="AC5841" s="55" t="n">
        <f aca="false">IF(AND(E5841&gt;0,B5841=10),1,0)</f>
        <v>0</v>
      </c>
      <c r="AD5841" s="55" t="n">
        <f aca="false">IF(AND(C5840=C5841,AA5840=AA5841-1),AB5840,"")</f>
        <v>0</v>
      </c>
      <c r="AE5841" s="55" t="n">
        <f aca="false">IF(AND(C5840=C5841,AA5840=AA5841-1),AC5840,"")</f>
        <v>0</v>
      </c>
      <c r="AF5841" s="55" t="n">
        <f aca="false">IF(AA5841=1,"",IF(AND(AB5841=1,AD5841&lt;&gt;1),1,0))</f>
        <v>0</v>
      </c>
      <c r="AG5841" s="55" t="n">
        <f aca="false">IF(AA5841=1,"",IF(AND(AC5841=1,AE5841&lt;&gt;1),1,0))</f>
        <v>0</v>
      </c>
      <c r="AH5841" s="60" t="str">
        <f aca="false">IF(AND(E5841&gt;0,AA5841&lt;2,NOT(AND(C5842=C5841,AA5842=AA5841+1))),INDEX(DATAS,AA5841+1),"")</f>
        <v/>
      </c>
      <c r="AI5841" s="60" t="str">
        <f aca="false">IF(AND(AC5841=1,AA5841&lt;2),IF(AND(C5842=C5841,AA5842=AA5841+1),IF(AC5842=1,"",INDEX(DATAS,AA5841+1)),INDEX(DATAS,AA5841+1)),"")</f>
        <v/>
      </c>
    </row>
    <row r="5842" customFormat="false" ht="15" hidden="false" customHeight="false" outlineLevel="0" collapsed="false">
      <c r="A5842" s="60" t="n">
        <v>46309</v>
      </c>
      <c r="B5842" s="0" t="n">
        <v>13</v>
      </c>
      <c r="C5842" s="0" t="n">
        <v>7308</v>
      </c>
      <c r="E5842" s="0" t="n">
        <v>0</v>
      </c>
      <c r="F5842" s="55" t="s">
        <v>1443</v>
      </c>
      <c r="I5842" s="55" t="s">
        <v>185</v>
      </c>
      <c r="U5842" s="0" t="n">
        <v>279</v>
      </c>
      <c r="V5842" s="0" t="n">
        <v>0</v>
      </c>
      <c r="X5842" s="55" t="n">
        <f aca="false">IF(I5842="Male",0,1)</f>
        <v>1</v>
      </c>
      <c r="Y5842" s="55" t="n">
        <f aca="false">IF(OR(I5842="DNB",I5842="Dry DNB"),1,0)</f>
        <v>0</v>
      </c>
      <c r="Z5842" s="0" t="str">
        <f aca="false">IF(ISNUMBER(W5842),A5842-W5842,"")</f>
        <v/>
      </c>
      <c r="AA5842" s="55" t="n">
        <f aca="false">MATCH(A5842,DATAS,0)</f>
        <v>1</v>
      </c>
      <c r="AB5842" s="55" t="n">
        <f aca="false">IF(AND(E5842&gt;0,OR(AND(B5842&gt;=1,B5842&lt;=6),B5842=10)),1,0)</f>
        <v>0</v>
      </c>
      <c r="AC5842" s="55" t="n">
        <f aca="false">IF(AND(E5842&gt;0,B5842=10),1,0)</f>
        <v>0</v>
      </c>
      <c r="AD5842" s="0" t="str">
        <f aca="false">IF(AND(C5841=C5842,AA5841=AA5842-1),AB5841,"")</f>
        <v/>
      </c>
      <c r="AE5842" s="0" t="str">
        <f aca="false">IF(AND(C5841=C5842,AA5841=AA5842-1),AC5841,"")</f>
        <v/>
      </c>
      <c r="AF5842" s="0" t="str">
        <f aca="false">IF(AA5842=1,"",IF(AND(AB5842=1,AD5842&lt;&gt;1),1,0))</f>
        <v/>
      </c>
      <c r="AG5842" s="0" t="str">
        <f aca="false">IF(AA5842=1,"",IF(AND(AC5842=1,AE5842&lt;&gt;1),1,0))</f>
        <v/>
      </c>
      <c r="AH5842" s="60" t="str">
        <f aca="false">IF(AND(E5842&gt;0,AA5842&lt;2,NOT(AND(C5843=C5842,AA5843=AA5842+1))),INDEX(DATAS,AA5842+1),"")</f>
        <v/>
      </c>
      <c r="AI5842" s="60" t="str">
        <f aca="false">IF(AND(AC5842=1,AA5842&lt;2),IF(AND(C5843=C5842,AA5843=AA5842+1),IF(AC5843=1,"",INDEX(DATAS,AA5842+1)),INDEX(DATAS,AA5842+1)),"")</f>
        <v/>
      </c>
    </row>
    <row r="5843" customFormat="false" ht="15" hidden="false" customHeight="false" outlineLevel="0" collapsed="false">
      <c r="A5843" s="60" t="n">
        <v>46310</v>
      </c>
      <c r="B5843" s="0" t="n">
        <v>13</v>
      </c>
      <c r="C5843" s="0" t="n">
        <v>7308</v>
      </c>
      <c r="E5843" s="0" t="n">
        <v>0</v>
      </c>
      <c r="F5843" s="55" t="s">
        <v>1443</v>
      </c>
      <c r="I5843" s="55" t="s">
        <v>185</v>
      </c>
      <c r="U5843" s="0" t="n">
        <v>280</v>
      </c>
      <c r="V5843" s="0" t="n">
        <v>0</v>
      </c>
      <c r="X5843" s="55" t="n">
        <f aca="false">IF(I5843="Male",0,1)</f>
        <v>1</v>
      </c>
      <c r="Y5843" s="55" t="n">
        <f aca="false">IF(OR(I5843="DNB",I5843="Dry DNB"),1,0)</f>
        <v>0</v>
      </c>
      <c r="Z5843" s="0" t="str">
        <f aca="false">IF(ISNUMBER(W5843),A5843-W5843,"")</f>
        <v/>
      </c>
      <c r="AA5843" s="55" t="n">
        <f aca="false">MATCH(A5843,DATAS,0)</f>
        <v>2</v>
      </c>
      <c r="AB5843" s="55" t="n">
        <f aca="false">IF(AND(E5843&gt;0,OR(AND(B5843&gt;=1,B5843&lt;=6),B5843=10)),1,0)</f>
        <v>0</v>
      </c>
      <c r="AC5843" s="55" t="n">
        <f aca="false">IF(AND(E5843&gt;0,B5843=10),1,0)</f>
        <v>0</v>
      </c>
      <c r="AD5843" s="55" t="n">
        <f aca="false">IF(AND(C5842=C5843,AA5842=AA5843-1),AB5842,"")</f>
        <v>0</v>
      </c>
      <c r="AE5843" s="55" t="n">
        <f aca="false">IF(AND(C5842=C5843,AA5842=AA5843-1),AC5842,"")</f>
        <v>0</v>
      </c>
      <c r="AF5843" s="55" t="n">
        <f aca="false">IF(AA5843=1,"",IF(AND(AB5843=1,AD5843&lt;&gt;1),1,0))</f>
        <v>0</v>
      </c>
      <c r="AG5843" s="55" t="n">
        <f aca="false">IF(AA5843=1,"",IF(AND(AC5843=1,AE5843&lt;&gt;1),1,0))</f>
        <v>0</v>
      </c>
      <c r="AH5843" s="60" t="str">
        <f aca="false">IF(AND(E5843&gt;0,AA5843&lt;2,NOT(AND(C5844=C5843,AA5844=AA5843+1))),INDEX(DATAS,AA5843+1),"")</f>
        <v/>
      </c>
      <c r="AI5843" s="60" t="str">
        <f aca="false">IF(AND(AC5843=1,AA5843&lt;2),IF(AND(C5844=C5843,AA5844=AA5843+1),IF(AC5844=1,"",INDEX(DATAS,AA5843+1)),INDEX(DATAS,AA5843+1)),"")</f>
        <v/>
      </c>
    </row>
    <row r="5844" customFormat="false" ht="15" hidden="false" customHeight="false" outlineLevel="0" collapsed="false">
      <c r="A5844" s="60" t="n">
        <v>46309</v>
      </c>
      <c r="B5844" s="0" t="n">
        <v>13</v>
      </c>
      <c r="C5844" s="0" t="n">
        <v>7309</v>
      </c>
      <c r="E5844" s="0" t="n">
        <v>0</v>
      </c>
      <c r="F5844" s="55" t="s">
        <v>1444</v>
      </c>
      <c r="I5844" s="55" t="s">
        <v>185</v>
      </c>
      <c r="U5844" s="0" t="n">
        <v>278</v>
      </c>
      <c r="V5844" s="0" t="n">
        <v>0</v>
      </c>
      <c r="X5844" s="55" t="n">
        <f aca="false">IF(I5844="Male",0,1)</f>
        <v>1</v>
      </c>
      <c r="Y5844" s="55" t="n">
        <f aca="false">IF(OR(I5844="DNB",I5844="Dry DNB"),1,0)</f>
        <v>0</v>
      </c>
      <c r="Z5844" s="0" t="str">
        <f aca="false">IF(ISNUMBER(W5844),A5844-W5844,"")</f>
        <v/>
      </c>
      <c r="AA5844" s="55" t="n">
        <f aca="false">MATCH(A5844,DATAS,0)</f>
        <v>1</v>
      </c>
      <c r="AB5844" s="55" t="n">
        <f aca="false">IF(AND(E5844&gt;0,OR(AND(B5844&gt;=1,B5844&lt;=6),B5844=10)),1,0)</f>
        <v>0</v>
      </c>
      <c r="AC5844" s="55" t="n">
        <f aca="false">IF(AND(E5844&gt;0,B5844=10),1,0)</f>
        <v>0</v>
      </c>
      <c r="AD5844" s="0" t="str">
        <f aca="false">IF(AND(C5843=C5844,AA5843=AA5844-1),AB5843,"")</f>
        <v/>
      </c>
      <c r="AE5844" s="0" t="str">
        <f aca="false">IF(AND(C5843=C5844,AA5843=AA5844-1),AC5843,"")</f>
        <v/>
      </c>
      <c r="AF5844" s="0" t="str">
        <f aca="false">IF(AA5844=1,"",IF(AND(AB5844=1,AD5844&lt;&gt;1),1,0))</f>
        <v/>
      </c>
      <c r="AG5844" s="0" t="str">
        <f aca="false">IF(AA5844=1,"",IF(AND(AC5844=1,AE5844&lt;&gt;1),1,0))</f>
        <v/>
      </c>
      <c r="AH5844" s="60" t="str">
        <f aca="false">IF(AND(E5844&gt;0,AA5844&lt;2,NOT(AND(C5845=C5844,AA5845=AA5844+1))),INDEX(DATAS,AA5844+1),"")</f>
        <v/>
      </c>
      <c r="AI5844" s="60" t="str">
        <f aca="false">IF(AND(AC5844=1,AA5844&lt;2),IF(AND(C5845=C5844,AA5845=AA5844+1),IF(AC5845=1,"",INDEX(DATAS,AA5844+1)),INDEX(DATAS,AA5844+1)),"")</f>
        <v/>
      </c>
    </row>
    <row r="5845" customFormat="false" ht="15" hidden="false" customHeight="false" outlineLevel="0" collapsed="false">
      <c r="A5845" s="60" t="n">
        <v>46310</v>
      </c>
      <c r="B5845" s="0" t="n">
        <v>13</v>
      </c>
      <c r="C5845" s="0" t="n">
        <v>7309</v>
      </c>
      <c r="E5845" s="0" t="n">
        <v>0</v>
      </c>
      <c r="F5845" s="55" t="s">
        <v>1444</v>
      </c>
      <c r="I5845" s="55" t="s">
        <v>185</v>
      </c>
      <c r="U5845" s="0" t="n">
        <v>279</v>
      </c>
      <c r="V5845" s="0" t="n">
        <v>0</v>
      </c>
      <c r="X5845" s="55" t="n">
        <f aca="false">IF(I5845="Male",0,1)</f>
        <v>1</v>
      </c>
      <c r="Y5845" s="55" t="n">
        <f aca="false">IF(OR(I5845="DNB",I5845="Dry DNB"),1,0)</f>
        <v>0</v>
      </c>
      <c r="Z5845" s="0" t="str">
        <f aca="false">IF(ISNUMBER(W5845),A5845-W5845,"")</f>
        <v/>
      </c>
      <c r="AA5845" s="55" t="n">
        <f aca="false">MATCH(A5845,DATAS,0)</f>
        <v>2</v>
      </c>
      <c r="AB5845" s="55" t="n">
        <f aca="false">IF(AND(E5845&gt;0,OR(AND(B5845&gt;=1,B5845&lt;=6),B5845=10)),1,0)</f>
        <v>0</v>
      </c>
      <c r="AC5845" s="55" t="n">
        <f aca="false">IF(AND(E5845&gt;0,B5845=10),1,0)</f>
        <v>0</v>
      </c>
      <c r="AD5845" s="55" t="n">
        <f aca="false">IF(AND(C5844=C5845,AA5844=AA5845-1),AB5844,"")</f>
        <v>0</v>
      </c>
      <c r="AE5845" s="55" t="n">
        <f aca="false">IF(AND(C5844=C5845,AA5844=AA5845-1),AC5844,"")</f>
        <v>0</v>
      </c>
      <c r="AF5845" s="55" t="n">
        <f aca="false">IF(AA5845=1,"",IF(AND(AB5845=1,AD5845&lt;&gt;1),1,0))</f>
        <v>0</v>
      </c>
      <c r="AG5845" s="55" t="n">
        <f aca="false">IF(AA5845=1,"",IF(AND(AC5845=1,AE5845&lt;&gt;1),1,0))</f>
        <v>0</v>
      </c>
      <c r="AH5845" s="60" t="str">
        <f aca="false">IF(AND(E5845&gt;0,AA5845&lt;2,NOT(AND(C5846=C5845,AA5846=AA5845+1))),INDEX(DATAS,AA5845+1),"")</f>
        <v/>
      </c>
      <c r="AI5845" s="60" t="str">
        <f aca="false">IF(AND(AC5845=1,AA5845&lt;2),IF(AND(C5846=C5845,AA5846=AA5845+1),IF(AC5846=1,"",INDEX(DATAS,AA5845+1)),INDEX(DATAS,AA5845+1)),"")</f>
        <v/>
      </c>
    </row>
    <row r="5846" customFormat="false" ht="15" hidden="false" customHeight="false" outlineLevel="0" collapsed="false">
      <c r="A5846" s="60" t="n">
        <v>46309</v>
      </c>
      <c r="B5846" s="0" t="n">
        <v>13</v>
      </c>
      <c r="C5846" s="0" t="n">
        <v>7310</v>
      </c>
      <c r="E5846" s="0" t="n">
        <v>0</v>
      </c>
      <c r="F5846" s="55" t="s">
        <v>1444</v>
      </c>
      <c r="I5846" s="55" t="s">
        <v>185</v>
      </c>
      <c r="U5846" s="0" t="n">
        <v>278</v>
      </c>
      <c r="V5846" s="0" t="n">
        <v>0</v>
      </c>
      <c r="X5846" s="55" t="n">
        <f aca="false">IF(I5846="Male",0,1)</f>
        <v>1</v>
      </c>
      <c r="Y5846" s="55" t="n">
        <f aca="false">IF(OR(I5846="DNB",I5846="Dry DNB"),1,0)</f>
        <v>0</v>
      </c>
      <c r="Z5846" s="0" t="str">
        <f aca="false">IF(ISNUMBER(W5846),A5846-W5846,"")</f>
        <v/>
      </c>
      <c r="AA5846" s="55" t="n">
        <f aca="false">MATCH(A5846,DATAS,0)</f>
        <v>1</v>
      </c>
      <c r="AB5846" s="55" t="n">
        <f aca="false">IF(AND(E5846&gt;0,OR(AND(B5846&gt;=1,B5846&lt;=6),B5846=10)),1,0)</f>
        <v>0</v>
      </c>
      <c r="AC5846" s="55" t="n">
        <f aca="false">IF(AND(E5846&gt;0,B5846=10),1,0)</f>
        <v>0</v>
      </c>
      <c r="AD5846" s="0" t="str">
        <f aca="false">IF(AND(C5845=C5846,AA5845=AA5846-1),AB5845,"")</f>
        <v/>
      </c>
      <c r="AE5846" s="0" t="str">
        <f aca="false">IF(AND(C5845=C5846,AA5845=AA5846-1),AC5845,"")</f>
        <v/>
      </c>
      <c r="AF5846" s="0" t="str">
        <f aca="false">IF(AA5846=1,"",IF(AND(AB5846=1,AD5846&lt;&gt;1),1,0))</f>
        <v/>
      </c>
      <c r="AG5846" s="0" t="str">
        <f aca="false">IF(AA5846=1,"",IF(AND(AC5846=1,AE5846&lt;&gt;1),1,0))</f>
        <v/>
      </c>
      <c r="AH5846" s="60" t="str">
        <f aca="false">IF(AND(E5846&gt;0,AA5846&lt;2,NOT(AND(C5847=C5846,AA5847=AA5846+1))),INDEX(DATAS,AA5846+1),"")</f>
        <v/>
      </c>
      <c r="AI5846" s="60" t="str">
        <f aca="false">IF(AND(AC5846=1,AA5846&lt;2),IF(AND(C5847=C5846,AA5847=AA5846+1),IF(AC5847=1,"",INDEX(DATAS,AA5846+1)),INDEX(DATAS,AA5846+1)),"")</f>
        <v/>
      </c>
    </row>
    <row r="5847" customFormat="false" ht="15" hidden="false" customHeight="false" outlineLevel="0" collapsed="false">
      <c r="A5847" s="60" t="n">
        <v>46310</v>
      </c>
      <c r="B5847" s="0" t="n">
        <v>13</v>
      </c>
      <c r="C5847" s="0" t="n">
        <v>7310</v>
      </c>
      <c r="E5847" s="0" t="n">
        <v>0</v>
      </c>
      <c r="F5847" s="55" t="s">
        <v>1444</v>
      </c>
      <c r="I5847" s="55" t="s">
        <v>185</v>
      </c>
      <c r="U5847" s="0" t="n">
        <v>279</v>
      </c>
      <c r="V5847" s="0" t="n">
        <v>0</v>
      </c>
      <c r="X5847" s="55" t="n">
        <f aca="false">IF(I5847="Male",0,1)</f>
        <v>1</v>
      </c>
      <c r="Y5847" s="55" t="n">
        <f aca="false">IF(OR(I5847="DNB",I5847="Dry DNB"),1,0)</f>
        <v>0</v>
      </c>
      <c r="Z5847" s="0" t="str">
        <f aca="false">IF(ISNUMBER(W5847),A5847-W5847,"")</f>
        <v/>
      </c>
      <c r="AA5847" s="55" t="n">
        <f aca="false">MATCH(A5847,DATAS,0)</f>
        <v>2</v>
      </c>
      <c r="AB5847" s="55" t="n">
        <f aca="false">IF(AND(E5847&gt;0,OR(AND(B5847&gt;=1,B5847&lt;=6),B5847=10)),1,0)</f>
        <v>0</v>
      </c>
      <c r="AC5847" s="55" t="n">
        <f aca="false">IF(AND(E5847&gt;0,B5847=10),1,0)</f>
        <v>0</v>
      </c>
      <c r="AD5847" s="55" t="n">
        <f aca="false">IF(AND(C5846=C5847,AA5846=AA5847-1),AB5846,"")</f>
        <v>0</v>
      </c>
      <c r="AE5847" s="55" t="n">
        <f aca="false">IF(AND(C5846=C5847,AA5846=AA5847-1),AC5846,"")</f>
        <v>0</v>
      </c>
      <c r="AF5847" s="55" t="n">
        <f aca="false">IF(AA5847=1,"",IF(AND(AB5847=1,AD5847&lt;&gt;1),1,0))</f>
        <v>0</v>
      </c>
      <c r="AG5847" s="55" t="n">
        <f aca="false">IF(AA5847=1,"",IF(AND(AC5847=1,AE5847&lt;&gt;1),1,0))</f>
        <v>0</v>
      </c>
      <c r="AH5847" s="60" t="str">
        <f aca="false">IF(AND(E5847&gt;0,AA5847&lt;2,NOT(AND(C5848=C5847,AA5848=AA5847+1))),INDEX(DATAS,AA5847+1),"")</f>
        <v/>
      </c>
      <c r="AI5847" s="60" t="str">
        <f aca="false">IF(AND(AC5847=1,AA5847&lt;2),IF(AND(C5848=C5847,AA5848=AA5847+1),IF(AC5848=1,"",INDEX(DATAS,AA5847+1)),INDEX(DATAS,AA5847+1)),"")</f>
        <v/>
      </c>
    </row>
    <row r="5848" customFormat="false" ht="15" hidden="false" customHeight="false" outlineLevel="0" collapsed="false">
      <c r="A5848" s="60" t="n">
        <v>46309</v>
      </c>
      <c r="B5848" s="0" t="n">
        <v>13</v>
      </c>
      <c r="C5848" s="0" t="n">
        <v>7311</v>
      </c>
      <c r="E5848" s="0" t="n">
        <v>0</v>
      </c>
      <c r="F5848" s="55" t="s">
        <v>1444</v>
      </c>
      <c r="I5848" s="55" t="s">
        <v>185</v>
      </c>
      <c r="U5848" s="0" t="n">
        <v>278</v>
      </c>
      <c r="V5848" s="0" t="n">
        <v>0</v>
      </c>
      <c r="X5848" s="55" t="n">
        <f aca="false">IF(I5848="Male",0,1)</f>
        <v>1</v>
      </c>
      <c r="Y5848" s="55" t="n">
        <f aca="false">IF(OR(I5848="DNB",I5848="Dry DNB"),1,0)</f>
        <v>0</v>
      </c>
      <c r="Z5848" s="0" t="str">
        <f aca="false">IF(ISNUMBER(W5848),A5848-W5848,"")</f>
        <v/>
      </c>
      <c r="AA5848" s="55" t="n">
        <f aca="false">MATCH(A5848,DATAS,0)</f>
        <v>1</v>
      </c>
      <c r="AB5848" s="55" t="n">
        <f aca="false">IF(AND(E5848&gt;0,OR(AND(B5848&gt;=1,B5848&lt;=6),B5848=10)),1,0)</f>
        <v>0</v>
      </c>
      <c r="AC5848" s="55" t="n">
        <f aca="false">IF(AND(E5848&gt;0,B5848=10),1,0)</f>
        <v>0</v>
      </c>
      <c r="AD5848" s="0" t="str">
        <f aca="false">IF(AND(C5847=C5848,AA5847=AA5848-1),AB5847,"")</f>
        <v/>
      </c>
      <c r="AE5848" s="0" t="str">
        <f aca="false">IF(AND(C5847=C5848,AA5847=AA5848-1),AC5847,"")</f>
        <v/>
      </c>
      <c r="AF5848" s="0" t="str">
        <f aca="false">IF(AA5848=1,"",IF(AND(AB5848=1,AD5848&lt;&gt;1),1,0))</f>
        <v/>
      </c>
      <c r="AG5848" s="0" t="str">
        <f aca="false">IF(AA5848=1,"",IF(AND(AC5848=1,AE5848&lt;&gt;1),1,0))</f>
        <v/>
      </c>
      <c r="AH5848" s="60" t="str">
        <f aca="false">IF(AND(E5848&gt;0,AA5848&lt;2,NOT(AND(C5849=C5848,AA5849=AA5848+1))),INDEX(DATAS,AA5848+1),"")</f>
        <v/>
      </c>
      <c r="AI5848" s="60" t="str">
        <f aca="false">IF(AND(AC5848=1,AA5848&lt;2),IF(AND(C5849=C5848,AA5849=AA5848+1),IF(AC5849=1,"",INDEX(DATAS,AA5848+1)),INDEX(DATAS,AA5848+1)),"")</f>
        <v/>
      </c>
    </row>
    <row r="5849" customFormat="false" ht="15" hidden="false" customHeight="false" outlineLevel="0" collapsed="false">
      <c r="A5849" s="60" t="n">
        <v>46310</v>
      </c>
      <c r="B5849" s="0" t="n">
        <v>13</v>
      </c>
      <c r="C5849" s="0" t="n">
        <v>7311</v>
      </c>
      <c r="E5849" s="0" t="n">
        <v>0</v>
      </c>
      <c r="F5849" s="55" t="s">
        <v>1444</v>
      </c>
      <c r="I5849" s="55" t="s">
        <v>185</v>
      </c>
      <c r="U5849" s="0" t="n">
        <v>279</v>
      </c>
      <c r="V5849" s="0" t="n">
        <v>0</v>
      </c>
      <c r="X5849" s="55" t="n">
        <f aca="false">IF(I5849="Male",0,1)</f>
        <v>1</v>
      </c>
      <c r="Y5849" s="55" t="n">
        <f aca="false">IF(OR(I5849="DNB",I5849="Dry DNB"),1,0)</f>
        <v>0</v>
      </c>
      <c r="Z5849" s="0" t="str">
        <f aca="false">IF(ISNUMBER(W5849),A5849-W5849,"")</f>
        <v/>
      </c>
      <c r="AA5849" s="55" t="n">
        <f aca="false">MATCH(A5849,DATAS,0)</f>
        <v>2</v>
      </c>
      <c r="AB5849" s="55" t="n">
        <f aca="false">IF(AND(E5849&gt;0,OR(AND(B5849&gt;=1,B5849&lt;=6),B5849=10)),1,0)</f>
        <v>0</v>
      </c>
      <c r="AC5849" s="55" t="n">
        <f aca="false">IF(AND(E5849&gt;0,B5849=10),1,0)</f>
        <v>0</v>
      </c>
      <c r="AD5849" s="55" t="n">
        <f aca="false">IF(AND(C5848=C5849,AA5848=AA5849-1),AB5848,"")</f>
        <v>0</v>
      </c>
      <c r="AE5849" s="55" t="n">
        <f aca="false">IF(AND(C5848=C5849,AA5848=AA5849-1),AC5848,"")</f>
        <v>0</v>
      </c>
      <c r="AF5849" s="55" t="n">
        <f aca="false">IF(AA5849=1,"",IF(AND(AB5849=1,AD5849&lt;&gt;1),1,0))</f>
        <v>0</v>
      </c>
      <c r="AG5849" s="55" t="n">
        <f aca="false">IF(AA5849=1,"",IF(AND(AC5849=1,AE5849&lt;&gt;1),1,0))</f>
        <v>0</v>
      </c>
      <c r="AH5849" s="60" t="str">
        <f aca="false">IF(AND(E5849&gt;0,AA5849&lt;2,NOT(AND(C5850=C5849,AA5850=AA5849+1))),INDEX(DATAS,AA5849+1),"")</f>
        <v/>
      </c>
      <c r="AI5849" s="60" t="str">
        <f aca="false">IF(AND(AC5849=1,AA5849&lt;2),IF(AND(C5850=C5849,AA5850=AA5849+1),IF(AC5850=1,"",INDEX(DATAS,AA5849+1)),INDEX(DATAS,AA5849+1)),"")</f>
        <v/>
      </c>
    </row>
    <row r="5850" customFormat="false" ht="15" hidden="false" customHeight="false" outlineLevel="0" collapsed="false">
      <c r="A5850" s="60" t="n">
        <v>46309</v>
      </c>
      <c r="B5850" s="0" t="n">
        <v>13</v>
      </c>
      <c r="C5850" s="0" t="n">
        <v>7312</v>
      </c>
      <c r="E5850" s="0" t="n">
        <v>0</v>
      </c>
      <c r="F5850" s="55" t="s">
        <v>1444</v>
      </c>
      <c r="I5850" s="55" t="s">
        <v>185</v>
      </c>
      <c r="U5850" s="0" t="n">
        <v>278</v>
      </c>
      <c r="V5850" s="0" t="n">
        <v>0</v>
      </c>
      <c r="X5850" s="55" t="n">
        <f aca="false">IF(I5850="Male",0,1)</f>
        <v>1</v>
      </c>
      <c r="Y5850" s="55" t="n">
        <f aca="false">IF(OR(I5850="DNB",I5850="Dry DNB"),1,0)</f>
        <v>0</v>
      </c>
      <c r="Z5850" s="0" t="str">
        <f aca="false">IF(ISNUMBER(W5850),A5850-W5850,"")</f>
        <v/>
      </c>
      <c r="AA5850" s="55" t="n">
        <f aca="false">MATCH(A5850,DATAS,0)</f>
        <v>1</v>
      </c>
      <c r="AB5850" s="55" t="n">
        <f aca="false">IF(AND(E5850&gt;0,OR(AND(B5850&gt;=1,B5850&lt;=6),B5850=10)),1,0)</f>
        <v>0</v>
      </c>
      <c r="AC5850" s="55" t="n">
        <f aca="false">IF(AND(E5850&gt;0,B5850=10),1,0)</f>
        <v>0</v>
      </c>
      <c r="AD5850" s="0" t="str">
        <f aca="false">IF(AND(C5849=C5850,AA5849=AA5850-1),AB5849,"")</f>
        <v/>
      </c>
      <c r="AE5850" s="0" t="str">
        <f aca="false">IF(AND(C5849=C5850,AA5849=AA5850-1),AC5849,"")</f>
        <v/>
      </c>
      <c r="AF5850" s="0" t="str">
        <f aca="false">IF(AA5850=1,"",IF(AND(AB5850=1,AD5850&lt;&gt;1),1,0))</f>
        <v/>
      </c>
      <c r="AG5850" s="0" t="str">
        <f aca="false">IF(AA5850=1,"",IF(AND(AC5850=1,AE5850&lt;&gt;1),1,0))</f>
        <v/>
      </c>
      <c r="AH5850" s="60" t="str">
        <f aca="false">IF(AND(E5850&gt;0,AA5850&lt;2,NOT(AND(C5851=C5850,AA5851=AA5850+1))),INDEX(DATAS,AA5850+1),"")</f>
        <v/>
      </c>
      <c r="AI5850" s="60" t="str">
        <f aca="false">IF(AND(AC5850=1,AA5850&lt;2),IF(AND(C5851=C5850,AA5851=AA5850+1),IF(AC5851=1,"",INDEX(DATAS,AA5850+1)),INDEX(DATAS,AA5850+1)),"")</f>
        <v/>
      </c>
    </row>
    <row r="5851" customFormat="false" ht="15" hidden="false" customHeight="false" outlineLevel="0" collapsed="false">
      <c r="A5851" s="60" t="n">
        <v>46310</v>
      </c>
      <c r="B5851" s="0" t="n">
        <v>13</v>
      </c>
      <c r="C5851" s="0" t="n">
        <v>7312</v>
      </c>
      <c r="E5851" s="0" t="n">
        <v>0</v>
      </c>
      <c r="F5851" s="55" t="s">
        <v>1444</v>
      </c>
      <c r="I5851" s="55" t="s">
        <v>185</v>
      </c>
      <c r="U5851" s="0" t="n">
        <v>279</v>
      </c>
      <c r="V5851" s="0" t="n">
        <v>0</v>
      </c>
      <c r="X5851" s="55" t="n">
        <f aca="false">IF(I5851="Male",0,1)</f>
        <v>1</v>
      </c>
      <c r="Y5851" s="55" t="n">
        <f aca="false">IF(OR(I5851="DNB",I5851="Dry DNB"),1,0)</f>
        <v>0</v>
      </c>
      <c r="Z5851" s="0" t="str">
        <f aca="false">IF(ISNUMBER(W5851),A5851-W5851,"")</f>
        <v/>
      </c>
      <c r="AA5851" s="55" t="n">
        <f aca="false">MATCH(A5851,DATAS,0)</f>
        <v>2</v>
      </c>
      <c r="AB5851" s="55" t="n">
        <f aca="false">IF(AND(E5851&gt;0,OR(AND(B5851&gt;=1,B5851&lt;=6),B5851=10)),1,0)</f>
        <v>0</v>
      </c>
      <c r="AC5851" s="55" t="n">
        <f aca="false">IF(AND(E5851&gt;0,B5851=10),1,0)</f>
        <v>0</v>
      </c>
      <c r="AD5851" s="55" t="n">
        <f aca="false">IF(AND(C5850=C5851,AA5850=AA5851-1),AB5850,"")</f>
        <v>0</v>
      </c>
      <c r="AE5851" s="55" t="n">
        <f aca="false">IF(AND(C5850=C5851,AA5850=AA5851-1),AC5850,"")</f>
        <v>0</v>
      </c>
      <c r="AF5851" s="55" t="n">
        <f aca="false">IF(AA5851=1,"",IF(AND(AB5851=1,AD5851&lt;&gt;1),1,0))</f>
        <v>0</v>
      </c>
      <c r="AG5851" s="55" t="n">
        <f aca="false">IF(AA5851=1,"",IF(AND(AC5851=1,AE5851&lt;&gt;1),1,0))</f>
        <v>0</v>
      </c>
      <c r="AH5851" s="60" t="str">
        <f aca="false">IF(AND(E5851&gt;0,AA5851&lt;2,NOT(AND(C5852=C5851,AA5852=AA5851+1))),INDEX(DATAS,AA5851+1),"")</f>
        <v/>
      </c>
      <c r="AI5851" s="60" t="str">
        <f aca="false">IF(AND(AC5851=1,AA5851&lt;2),IF(AND(C5852=C5851,AA5852=AA5851+1),IF(AC5852=1,"",INDEX(DATAS,AA5851+1)),INDEX(DATAS,AA5851+1)),"")</f>
        <v/>
      </c>
    </row>
    <row r="5852" customFormat="false" ht="15" hidden="false" customHeight="false" outlineLevel="0" collapsed="false">
      <c r="A5852" s="60" t="n">
        <v>46309</v>
      </c>
      <c r="B5852" s="0" t="n">
        <v>13</v>
      </c>
      <c r="C5852" s="0" t="n">
        <v>7313</v>
      </c>
      <c r="E5852" s="0" t="n">
        <v>0</v>
      </c>
      <c r="F5852" s="55" t="s">
        <v>1444</v>
      </c>
      <c r="I5852" s="55" t="s">
        <v>185</v>
      </c>
      <c r="U5852" s="0" t="n">
        <v>278</v>
      </c>
      <c r="V5852" s="0" t="n">
        <v>0</v>
      </c>
      <c r="X5852" s="55" t="n">
        <f aca="false">IF(I5852="Male",0,1)</f>
        <v>1</v>
      </c>
      <c r="Y5852" s="55" t="n">
        <f aca="false">IF(OR(I5852="DNB",I5852="Dry DNB"),1,0)</f>
        <v>0</v>
      </c>
      <c r="Z5852" s="0" t="str">
        <f aca="false">IF(ISNUMBER(W5852),A5852-W5852,"")</f>
        <v/>
      </c>
      <c r="AA5852" s="55" t="n">
        <f aca="false">MATCH(A5852,DATAS,0)</f>
        <v>1</v>
      </c>
      <c r="AB5852" s="55" t="n">
        <f aca="false">IF(AND(E5852&gt;0,OR(AND(B5852&gt;=1,B5852&lt;=6),B5852=10)),1,0)</f>
        <v>0</v>
      </c>
      <c r="AC5852" s="55" t="n">
        <f aca="false">IF(AND(E5852&gt;0,B5852=10),1,0)</f>
        <v>0</v>
      </c>
      <c r="AD5852" s="0" t="str">
        <f aca="false">IF(AND(C5851=C5852,AA5851=AA5852-1),AB5851,"")</f>
        <v/>
      </c>
      <c r="AE5852" s="0" t="str">
        <f aca="false">IF(AND(C5851=C5852,AA5851=AA5852-1),AC5851,"")</f>
        <v/>
      </c>
      <c r="AF5852" s="0" t="str">
        <f aca="false">IF(AA5852=1,"",IF(AND(AB5852=1,AD5852&lt;&gt;1),1,0))</f>
        <v/>
      </c>
      <c r="AG5852" s="0" t="str">
        <f aca="false">IF(AA5852=1,"",IF(AND(AC5852=1,AE5852&lt;&gt;1),1,0))</f>
        <v/>
      </c>
      <c r="AH5852" s="60" t="str">
        <f aca="false">IF(AND(E5852&gt;0,AA5852&lt;2,NOT(AND(C5853=C5852,AA5853=AA5852+1))),INDEX(DATAS,AA5852+1),"")</f>
        <v/>
      </c>
      <c r="AI5852" s="60" t="str">
        <f aca="false">IF(AND(AC5852=1,AA5852&lt;2),IF(AND(C5853=C5852,AA5853=AA5852+1),IF(AC5853=1,"",INDEX(DATAS,AA5852+1)),INDEX(DATAS,AA5852+1)),"")</f>
        <v/>
      </c>
    </row>
    <row r="5853" customFormat="false" ht="15" hidden="false" customHeight="false" outlineLevel="0" collapsed="false">
      <c r="A5853" s="60" t="n">
        <v>46310</v>
      </c>
      <c r="B5853" s="0" t="n">
        <v>13</v>
      </c>
      <c r="C5853" s="0" t="n">
        <v>7313</v>
      </c>
      <c r="E5853" s="0" t="n">
        <v>0</v>
      </c>
      <c r="F5853" s="55" t="s">
        <v>1444</v>
      </c>
      <c r="I5853" s="55" t="s">
        <v>185</v>
      </c>
      <c r="U5853" s="0" t="n">
        <v>279</v>
      </c>
      <c r="V5853" s="0" t="n">
        <v>0</v>
      </c>
      <c r="X5853" s="55" t="n">
        <f aca="false">IF(I5853="Male",0,1)</f>
        <v>1</v>
      </c>
      <c r="Y5853" s="55" t="n">
        <f aca="false">IF(OR(I5853="DNB",I5853="Dry DNB"),1,0)</f>
        <v>0</v>
      </c>
      <c r="Z5853" s="0" t="str">
        <f aca="false">IF(ISNUMBER(W5853),A5853-W5853,"")</f>
        <v/>
      </c>
      <c r="AA5853" s="55" t="n">
        <f aca="false">MATCH(A5853,DATAS,0)</f>
        <v>2</v>
      </c>
      <c r="AB5853" s="55" t="n">
        <f aca="false">IF(AND(E5853&gt;0,OR(AND(B5853&gt;=1,B5853&lt;=6),B5853=10)),1,0)</f>
        <v>0</v>
      </c>
      <c r="AC5853" s="55" t="n">
        <f aca="false">IF(AND(E5853&gt;0,B5853=10),1,0)</f>
        <v>0</v>
      </c>
      <c r="AD5853" s="55" t="n">
        <f aca="false">IF(AND(C5852=C5853,AA5852=AA5853-1),AB5852,"")</f>
        <v>0</v>
      </c>
      <c r="AE5853" s="55" t="n">
        <f aca="false">IF(AND(C5852=C5853,AA5852=AA5853-1),AC5852,"")</f>
        <v>0</v>
      </c>
      <c r="AF5853" s="55" t="n">
        <f aca="false">IF(AA5853=1,"",IF(AND(AB5853=1,AD5853&lt;&gt;1),1,0))</f>
        <v>0</v>
      </c>
      <c r="AG5853" s="55" t="n">
        <f aca="false">IF(AA5853=1,"",IF(AND(AC5853=1,AE5853&lt;&gt;1),1,0))</f>
        <v>0</v>
      </c>
      <c r="AH5853" s="60" t="str">
        <f aca="false">IF(AND(E5853&gt;0,AA5853&lt;2,NOT(AND(C5854=C5853,AA5854=AA5853+1))),INDEX(DATAS,AA5853+1),"")</f>
        <v/>
      </c>
      <c r="AI5853" s="60" t="str">
        <f aca="false">IF(AND(AC5853=1,AA5853&lt;2),IF(AND(C5854=C5853,AA5854=AA5853+1),IF(AC5854=1,"",INDEX(DATAS,AA5853+1)),INDEX(DATAS,AA5853+1)),"")</f>
        <v/>
      </c>
    </row>
    <row r="5854" customFormat="false" ht="15" hidden="false" customHeight="false" outlineLevel="0" collapsed="false">
      <c r="A5854" s="60" t="n">
        <v>46309</v>
      </c>
      <c r="B5854" s="0" t="n">
        <v>13</v>
      </c>
      <c r="C5854" s="0" t="n">
        <v>7314</v>
      </c>
      <c r="E5854" s="0" t="n">
        <v>0</v>
      </c>
      <c r="F5854" s="55" t="s">
        <v>1444</v>
      </c>
      <c r="I5854" s="55" t="s">
        <v>185</v>
      </c>
      <c r="U5854" s="0" t="n">
        <v>278</v>
      </c>
      <c r="V5854" s="0" t="n">
        <v>0</v>
      </c>
      <c r="X5854" s="55" t="n">
        <f aca="false">IF(I5854="Male",0,1)</f>
        <v>1</v>
      </c>
      <c r="Y5854" s="55" t="n">
        <f aca="false">IF(OR(I5854="DNB",I5854="Dry DNB"),1,0)</f>
        <v>0</v>
      </c>
      <c r="Z5854" s="0" t="str">
        <f aca="false">IF(ISNUMBER(W5854),A5854-W5854,"")</f>
        <v/>
      </c>
      <c r="AA5854" s="55" t="n">
        <f aca="false">MATCH(A5854,DATAS,0)</f>
        <v>1</v>
      </c>
      <c r="AB5854" s="55" t="n">
        <f aca="false">IF(AND(E5854&gt;0,OR(AND(B5854&gt;=1,B5854&lt;=6),B5854=10)),1,0)</f>
        <v>0</v>
      </c>
      <c r="AC5854" s="55" t="n">
        <f aca="false">IF(AND(E5854&gt;0,B5854=10),1,0)</f>
        <v>0</v>
      </c>
      <c r="AD5854" s="0" t="str">
        <f aca="false">IF(AND(C5853=C5854,AA5853=AA5854-1),AB5853,"")</f>
        <v/>
      </c>
      <c r="AE5854" s="0" t="str">
        <f aca="false">IF(AND(C5853=C5854,AA5853=AA5854-1),AC5853,"")</f>
        <v/>
      </c>
      <c r="AF5854" s="0" t="str">
        <f aca="false">IF(AA5854=1,"",IF(AND(AB5854=1,AD5854&lt;&gt;1),1,0))</f>
        <v/>
      </c>
      <c r="AG5854" s="0" t="str">
        <f aca="false">IF(AA5854=1,"",IF(AND(AC5854=1,AE5854&lt;&gt;1),1,0))</f>
        <v/>
      </c>
      <c r="AH5854" s="60" t="str">
        <f aca="false">IF(AND(E5854&gt;0,AA5854&lt;2,NOT(AND(C5855=C5854,AA5855=AA5854+1))),INDEX(DATAS,AA5854+1),"")</f>
        <v/>
      </c>
      <c r="AI5854" s="60" t="str">
        <f aca="false">IF(AND(AC5854=1,AA5854&lt;2),IF(AND(C5855=C5854,AA5855=AA5854+1),IF(AC5855=1,"",INDEX(DATAS,AA5854+1)),INDEX(DATAS,AA5854+1)),"")</f>
        <v/>
      </c>
    </row>
    <row r="5855" customFormat="false" ht="15" hidden="false" customHeight="false" outlineLevel="0" collapsed="false">
      <c r="A5855" s="60" t="n">
        <v>46310</v>
      </c>
      <c r="B5855" s="0" t="n">
        <v>13</v>
      </c>
      <c r="C5855" s="0" t="n">
        <v>7314</v>
      </c>
      <c r="E5855" s="0" t="n">
        <v>0</v>
      </c>
      <c r="F5855" s="55" t="s">
        <v>1444</v>
      </c>
      <c r="I5855" s="55" t="s">
        <v>185</v>
      </c>
      <c r="U5855" s="0" t="n">
        <v>279</v>
      </c>
      <c r="V5855" s="0" t="n">
        <v>0</v>
      </c>
      <c r="X5855" s="55" t="n">
        <f aca="false">IF(I5855="Male",0,1)</f>
        <v>1</v>
      </c>
      <c r="Y5855" s="55" t="n">
        <f aca="false">IF(OR(I5855="DNB",I5855="Dry DNB"),1,0)</f>
        <v>0</v>
      </c>
      <c r="Z5855" s="0" t="str">
        <f aca="false">IF(ISNUMBER(W5855),A5855-W5855,"")</f>
        <v/>
      </c>
      <c r="AA5855" s="55" t="n">
        <f aca="false">MATCH(A5855,DATAS,0)</f>
        <v>2</v>
      </c>
      <c r="AB5855" s="55" t="n">
        <f aca="false">IF(AND(E5855&gt;0,OR(AND(B5855&gt;=1,B5855&lt;=6),B5855=10)),1,0)</f>
        <v>0</v>
      </c>
      <c r="AC5855" s="55" t="n">
        <f aca="false">IF(AND(E5855&gt;0,B5855=10),1,0)</f>
        <v>0</v>
      </c>
      <c r="AD5855" s="55" t="n">
        <f aca="false">IF(AND(C5854=C5855,AA5854=AA5855-1),AB5854,"")</f>
        <v>0</v>
      </c>
      <c r="AE5855" s="55" t="n">
        <f aca="false">IF(AND(C5854=C5855,AA5854=AA5855-1),AC5854,"")</f>
        <v>0</v>
      </c>
      <c r="AF5855" s="55" t="n">
        <f aca="false">IF(AA5855=1,"",IF(AND(AB5855=1,AD5855&lt;&gt;1),1,0))</f>
        <v>0</v>
      </c>
      <c r="AG5855" s="55" t="n">
        <f aca="false">IF(AA5855=1,"",IF(AND(AC5855=1,AE5855&lt;&gt;1),1,0))</f>
        <v>0</v>
      </c>
      <c r="AH5855" s="60" t="str">
        <f aca="false">IF(AND(E5855&gt;0,AA5855&lt;2,NOT(AND(C5856=C5855,AA5856=AA5855+1))),INDEX(DATAS,AA5855+1),"")</f>
        <v/>
      </c>
      <c r="AI5855" s="60" t="str">
        <f aca="false">IF(AND(AC5855=1,AA5855&lt;2),IF(AND(C5856=C5855,AA5856=AA5855+1),IF(AC5856=1,"",INDEX(DATAS,AA5855+1)),INDEX(DATAS,AA5855+1)),"")</f>
        <v/>
      </c>
    </row>
    <row r="5856" customFormat="false" ht="15" hidden="false" customHeight="false" outlineLevel="0" collapsed="false">
      <c r="A5856" s="60" t="n">
        <v>46309</v>
      </c>
      <c r="B5856" s="0" t="n">
        <v>13</v>
      </c>
      <c r="C5856" s="0" t="n">
        <v>7315</v>
      </c>
      <c r="E5856" s="0" t="n">
        <v>0</v>
      </c>
      <c r="F5856" s="55" t="s">
        <v>1445</v>
      </c>
      <c r="I5856" s="55" t="s">
        <v>185</v>
      </c>
      <c r="U5856" s="0" t="n">
        <v>277</v>
      </c>
      <c r="V5856" s="0" t="n">
        <v>0</v>
      </c>
      <c r="X5856" s="55" t="n">
        <f aca="false">IF(I5856="Male",0,1)</f>
        <v>1</v>
      </c>
      <c r="Y5856" s="55" t="n">
        <f aca="false">IF(OR(I5856="DNB",I5856="Dry DNB"),1,0)</f>
        <v>0</v>
      </c>
      <c r="Z5856" s="0" t="str">
        <f aca="false">IF(ISNUMBER(W5856),A5856-W5856,"")</f>
        <v/>
      </c>
      <c r="AA5856" s="55" t="n">
        <f aca="false">MATCH(A5856,DATAS,0)</f>
        <v>1</v>
      </c>
      <c r="AB5856" s="55" t="n">
        <f aca="false">IF(AND(E5856&gt;0,OR(AND(B5856&gt;=1,B5856&lt;=6),B5856=10)),1,0)</f>
        <v>0</v>
      </c>
      <c r="AC5856" s="55" t="n">
        <f aca="false">IF(AND(E5856&gt;0,B5856=10),1,0)</f>
        <v>0</v>
      </c>
      <c r="AD5856" s="0" t="str">
        <f aca="false">IF(AND(C5855=C5856,AA5855=AA5856-1),AB5855,"")</f>
        <v/>
      </c>
      <c r="AE5856" s="0" t="str">
        <f aca="false">IF(AND(C5855=C5856,AA5855=AA5856-1),AC5855,"")</f>
        <v/>
      </c>
      <c r="AF5856" s="0" t="str">
        <f aca="false">IF(AA5856=1,"",IF(AND(AB5856=1,AD5856&lt;&gt;1),1,0))</f>
        <v/>
      </c>
      <c r="AG5856" s="0" t="str">
        <f aca="false">IF(AA5856=1,"",IF(AND(AC5856=1,AE5856&lt;&gt;1),1,0))</f>
        <v/>
      </c>
      <c r="AH5856" s="60" t="str">
        <f aca="false">IF(AND(E5856&gt;0,AA5856&lt;2,NOT(AND(C5857=C5856,AA5857=AA5856+1))),INDEX(DATAS,AA5856+1),"")</f>
        <v/>
      </c>
      <c r="AI5856" s="60" t="str">
        <f aca="false">IF(AND(AC5856=1,AA5856&lt;2),IF(AND(C5857=C5856,AA5857=AA5856+1),IF(AC5857=1,"",INDEX(DATAS,AA5856+1)),INDEX(DATAS,AA5856+1)),"")</f>
        <v/>
      </c>
    </row>
    <row r="5857" customFormat="false" ht="15" hidden="false" customHeight="false" outlineLevel="0" collapsed="false">
      <c r="A5857" s="60" t="n">
        <v>46310</v>
      </c>
      <c r="B5857" s="0" t="n">
        <v>13</v>
      </c>
      <c r="C5857" s="0" t="n">
        <v>7315</v>
      </c>
      <c r="E5857" s="0" t="n">
        <v>0</v>
      </c>
      <c r="F5857" s="55" t="s">
        <v>1445</v>
      </c>
      <c r="I5857" s="55" t="s">
        <v>185</v>
      </c>
      <c r="U5857" s="0" t="n">
        <v>278</v>
      </c>
      <c r="V5857" s="0" t="n">
        <v>0</v>
      </c>
      <c r="X5857" s="55" t="n">
        <f aca="false">IF(I5857="Male",0,1)</f>
        <v>1</v>
      </c>
      <c r="Y5857" s="55" t="n">
        <f aca="false">IF(OR(I5857="DNB",I5857="Dry DNB"),1,0)</f>
        <v>0</v>
      </c>
      <c r="Z5857" s="0" t="str">
        <f aca="false">IF(ISNUMBER(W5857),A5857-W5857,"")</f>
        <v/>
      </c>
      <c r="AA5857" s="55" t="n">
        <f aca="false">MATCH(A5857,DATAS,0)</f>
        <v>2</v>
      </c>
      <c r="AB5857" s="55" t="n">
        <f aca="false">IF(AND(E5857&gt;0,OR(AND(B5857&gt;=1,B5857&lt;=6),B5857=10)),1,0)</f>
        <v>0</v>
      </c>
      <c r="AC5857" s="55" t="n">
        <f aca="false">IF(AND(E5857&gt;0,B5857=10),1,0)</f>
        <v>0</v>
      </c>
      <c r="AD5857" s="55" t="n">
        <f aca="false">IF(AND(C5856=C5857,AA5856=AA5857-1),AB5856,"")</f>
        <v>0</v>
      </c>
      <c r="AE5857" s="55" t="n">
        <f aca="false">IF(AND(C5856=C5857,AA5856=AA5857-1),AC5856,"")</f>
        <v>0</v>
      </c>
      <c r="AF5857" s="55" t="n">
        <f aca="false">IF(AA5857=1,"",IF(AND(AB5857=1,AD5857&lt;&gt;1),1,0))</f>
        <v>0</v>
      </c>
      <c r="AG5857" s="55" t="n">
        <f aca="false">IF(AA5857=1,"",IF(AND(AC5857=1,AE5857&lt;&gt;1),1,0))</f>
        <v>0</v>
      </c>
      <c r="AH5857" s="60" t="str">
        <f aca="false">IF(AND(E5857&gt;0,AA5857&lt;2,NOT(AND(C5858=C5857,AA5858=AA5857+1))),INDEX(DATAS,AA5857+1),"")</f>
        <v/>
      </c>
      <c r="AI5857" s="60" t="str">
        <f aca="false">IF(AND(AC5857=1,AA5857&lt;2),IF(AND(C5858=C5857,AA5858=AA5857+1),IF(AC5858=1,"",INDEX(DATAS,AA5857+1)),INDEX(DATAS,AA5857+1)),"")</f>
        <v/>
      </c>
    </row>
    <row r="5858" customFormat="false" ht="15" hidden="false" customHeight="false" outlineLevel="0" collapsed="false">
      <c r="A5858" s="60" t="n">
        <v>46309</v>
      </c>
      <c r="B5858" s="0" t="n">
        <v>13</v>
      </c>
      <c r="C5858" s="0" t="n">
        <v>7316</v>
      </c>
      <c r="E5858" s="0" t="n">
        <v>0</v>
      </c>
      <c r="F5858" s="55" t="s">
        <v>1445</v>
      </c>
      <c r="I5858" s="55" t="s">
        <v>185</v>
      </c>
      <c r="U5858" s="0" t="n">
        <v>277</v>
      </c>
      <c r="V5858" s="0" t="n">
        <v>0</v>
      </c>
      <c r="X5858" s="55" t="n">
        <f aca="false">IF(I5858="Male",0,1)</f>
        <v>1</v>
      </c>
      <c r="Y5858" s="55" t="n">
        <f aca="false">IF(OR(I5858="DNB",I5858="Dry DNB"),1,0)</f>
        <v>0</v>
      </c>
      <c r="Z5858" s="0" t="str">
        <f aca="false">IF(ISNUMBER(W5858),A5858-W5858,"")</f>
        <v/>
      </c>
      <c r="AA5858" s="55" t="n">
        <f aca="false">MATCH(A5858,DATAS,0)</f>
        <v>1</v>
      </c>
      <c r="AB5858" s="55" t="n">
        <f aca="false">IF(AND(E5858&gt;0,OR(AND(B5858&gt;=1,B5858&lt;=6),B5858=10)),1,0)</f>
        <v>0</v>
      </c>
      <c r="AC5858" s="55" t="n">
        <f aca="false">IF(AND(E5858&gt;0,B5858=10),1,0)</f>
        <v>0</v>
      </c>
      <c r="AD5858" s="0" t="str">
        <f aca="false">IF(AND(C5857=C5858,AA5857=AA5858-1),AB5857,"")</f>
        <v/>
      </c>
      <c r="AE5858" s="0" t="str">
        <f aca="false">IF(AND(C5857=C5858,AA5857=AA5858-1),AC5857,"")</f>
        <v/>
      </c>
      <c r="AF5858" s="0" t="str">
        <f aca="false">IF(AA5858=1,"",IF(AND(AB5858=1,AD5858&lt;&gt;1),1,0))</f>
        <v/>
      </c>
      <c r="AG5858" s="0" t="str">
        <f aca="false">IF(AA5858=1,"",IF(AND(AC5858=1,AE5858&lt;&gt;1),1,0))</f>
        <v/>
      </c>
      <c r="AH5858" s="60" t="str">
        <f aca="false">IF(AND(E5858&gt;0,AA5858&lt;2,NOT(AND(C5859=C5858,AA5859=AA5858+1))),INDEX(DATAS,AA5858+1),"")</f>
        <v/>
      </c>
      <c r="AI5858" s="60" t="str">
        <f aca="false">IF(AND(AC5858=1,AA5858&lt;2),IF(AND(C5859=C5858,AA5859=AA5858+1),IF(AC5859=1,"",INDEX(DATAS,AA5858+1)),INDEX(DATAS,AA5858+1)),"")</f>
        <v/>
      </c>
    </row>
    <row r="5859" customFormat="false" ht="15" hidden="false" customHeight="false" outlineLevel="0" collapsed="false">
      <c r="A5859" s="60" t="n">
        <v>46310</v>
      </c>
      <c r="B5859" s="0" t="n">
        <v>13</v>
      </c>
      <c r="C5859" s="0" t="n">
        <v>7316</v>
      </c>
      <c r="E5859" s="0" t="n">
        <v>0</v>
      </c>
      <c r="F5859" s="55" t="s">
        <v>1445</v>
      </c>
      <c r="I5859" s="55" t="s">
        <v>185</v>
      </c>
      <c r="U5859" s="0" t="n">
        <v>278</v>
      </c>
      <c r="V5859" s="0" t="n">
        <v>0</v>
      </c>
      <c r="X5859" s="55" t="n">
        <f aca="false">IF(I5859="Male",0,1)</f>
        <v>1</v>
      </c>
      <c r="Y5859" s="55" t="n">
        <f aca="false">IF(OR(I5859="DNB",I5859="Dry DNB"),1,0)</f>
        <v>0</v>
      </c>
      <c r="Z5859" s="0" t="str">
        <f aca="false">IF(ISNUMBER(W5859),A5859-W5859,"")</f>
        <v/>
      </c>
      <c r="AA5859" s="55" t="n">
        <f aca="false">MATCH(A5859,DATAS,0)</f>
        <v>2</v>
      </c>
      <c r="AB5859" s="55" t="n">
        <f aca="false">IF(AND(E5859&gt;0,OR(AND(B5859&gt;=1,B5859&lt;=6),B5859=10)),1,0)</f>
        <v>0</v>
      </c>
      <c r="AC5859" s="55" t="n">
        <f aca="false">IF(AND(E5859&gt;0,B5859=10),1,0)</f>
        <v>0</v>
      </c>
      <c r="AD5859" s="55" t="n">
        <f aca="false">IF(AND(C5858=C5859,AA5858=AA5859-1),AB5858,"")</f>
        <v>0</v>
      </c>
      <c r="AE5859" s="55" t="n">
        <f aca="false">IF(AND(C5858=C5859,AA5858=AA5859-1),AC5858,"")</f>
        <v>0</v>
      </c>
      <c r="AF5859" s="55" t="n">
        <f aca="false">IF(AA5859=1,"",IF(AND(AB5859=1,AD5859&lt;&gt;1),1,0))</f>
        <v>0</v>
      </c>
      <c r="AG5859" s="55" t="n">
        <f aca="false">IF(AA5859=1,"",IF(AND(AC5859=1,AE5859&lt;&gt;1),1,0))</f>
        <v>0</v>
      </c>
      <c r="AH5859" s="60" t="str">
        <f aca="false">IF(AND(E5859&gt;0,AA5859&lt;2,NOT(AND(C5860=C5859,AA5860=AA5859+1))),INDEX(DATAS,AA5859+1),"")</f>
        <v/>
      </c>
      <c r="AI5859" s="60" t="str">
        <f aca="false">IF(AND(AC5859=1,AA5859&lt;2),IF(AND(C5860=C5859,AA5860=AA5859+1),IF(AC5860=1,"",INDEX(DATAS,AA5859+1)),INDEX(DATAS,AA5859+1)),"")</f>
        <v/>
      </c>
    </row>
    <row r="5860" customFormat="false" ht="15" hidden="false" customHeight="false" outlineLevel="0" collapsed="false">
      <c r="A5860" s="60" t="n">
        <v>46309</v>
      </c>
      <c r="B5860" s="0" t="n">
        <v>13</v>
      </c>
      <c r="C5860" s="0" t="n">
        <v>7317</v>
      </c>
      <c r="E5860" s="0" t="n">
        <v>0</v>
      </c>
      <c r="F5860" s="55" t="s">
        <v>1445</v>
      </c>
      <c r="I5860" s="55" t="s">
        <v>185</v>
      </c>
      <c r="U5860" s="0" t="n">
        <v>277</v>
      </c>
      <c r="V5860" s="0" t="n">
        <v>0</v>
      </c>
      <c r="X5860" s="55" t="n">
        <f aca="false">IF(I5860="Male",0,1)</f>
        <v>1</v>
      </c>
      <c r="Y5860" s="55" t="n">
        <f aca="false">IF(OR(I5860="DNB",I5860="Dry DNB"),1,0)</f>
        <v>0</v>
      </c>
      <c r="Z5860" s="0" t="str">
        <f aca="false">IF(ISNUMBER(W5860),A5860-W5860,"")</f>
        <v/>
      </c>
      <c r="AA5860" s="55" t="n">
        <f aca="false">MATCH(A5860,DATAS,0)</f>
        <v>1</v>
      </c>
      <c r="AB5860" s="55" t="n">
        <f aca="false">IF(AND(E5860&gt;0,OR(AND(B5860&gt;=1,B5860&lt;=6),B5860=10)),1,0)</f>
        <v>0</v>
      </c>
      <c r="AC5860" s="55" t="n">
        <f aca="false">IF(AND(E5860&gt;0,B5860=10),1,0)</f>
        <v>0</v>
      </c>
      <c r="AD5860" s="0" t="str">
        <f aca="false">IF(AND(C5859=C5860,AA5859=AA5860-1),AB5859,"")</f>
        <v/>
      </c>
      <c r="AE5860" s="0" t="str">
        <f aca="false">IF(AND(C5859=C5860,AA5859=AA5860-1),AC5859,"")</f>
        <v/>
      </c>
      <c r="AF5860" s="0" t="str">
        <f aca="false">IF(AA5860=1,"",IF(AND(AB5860=1,AD5860&lt;&gt;1),1,0))</f>
        <v/>
      </c>
      <c r="AG5860" s="0" t="str">
        <f aca="false">IF(AA5860=1,"",IF(AND(AC5860=1,AE5860&lt;&gt;1),1,0))</f>
        <v/>
      </c>
      <c r="AH5860" s="60" t="str">
        <f aca="false">IF(AND(E5860&gt;0,AA5860&lt;2,NOT(AND(C5861=C5860,AA5861=AA5860+1))),INDEX(DATAS,AA5860+1),"")</f>
        <v/>
      </c>
      <c r="AI5860" s="60" t="str">
        <f aca="false">IF(AND(AC5860=1,AA5860&lt;2),IF(AND(C5861=C5860,AA5861=AA5860+1),IF(AC5861=1,"",INDEX(DATAS,AA5860+1)),INDEX(DATAS,AA5860+1)),"")</f>
        <v/>
      </c>
    </row>
    <row r="5861" customFormat="false" ht="15" hidden="false" customHeight="false" outlineLevel="0" collapsed="false">
      <c r="A5861" s="60" t="n">
        <v>46310</v>
      </c>
      <c r="B5861" s="0" t="n">
        <v>13</v>
      </c>
      <c r="C5861" s="0" t="n">
        <v>7317</v>
      </c>
      <c r="E5861" s="0" t="n">
        <v>0</v>
      </c>
      <c r="F5861" s="55" t="s">
        <v>1445</v>
      </c>
      <c r="I5861" s="55" t="s">
        <v>185</v>
      </c>
      <c r="U5861" s="0" t="n">
        <v>278</v>
      </c>
      <c r="V5861" s="0" t="n">
        <v>0</v>
      </c>
      <c r="X5861" s="55" t="n">
        <f aca="false">IF(I5861="Male",0,1)</f>
        <v>1</v>
      </c>
      <c r="Y5861" s="55" t="n">
        <f aca="false">IF(OR(I5861="DNB",I5861="Dry DNB"),1,0)</f>
        <v>0</v>
      </c>
      <c r="Z5861" s="0" t="str">
        <f aca="false">IF(ISNUMBER(W5861),A5861-W5861,"")</f>
        <v/>
      </c>
      <c r="AA5861" s="55" t="n">
        <f aca="false">MATCH(A5861,DATAS,0)</f>
        <v>2</v>
      </c>
      <c r="AB5861" s="55" t="n">
        <f aca="false">IF(AND(E5861&gt;0,OR(AND(B5861&gt;=1,B5861&lt;=6),B5861=10)),1,0)</f>
        <v>0</v>
      </c>
      <c r="AC5861" s="55" t="n">
        <f aca="false">IF(AND(E5861&gt;0,B5861=10),1,0)</f>
        <v>0</v>
      </c>
      <c r="AD5861" s="55" t="n">
        <f aca="false">IF(AND(C5860=C5861,AA5860=AA5861-1),AB5860,"")</f>
        <v>0</v>
      </c>
      <c r="AE5861" s="55" t="n">
        <f aca="false">IF(AND(C5860=C5861,AA5860=AA5861-1),AC5860,"")</f>
        <v>0</v>
      </c>
      <c r="AF5861" s="55" t="n">
        <f aca="false">IF(AA5861=1,"",IF(AND(AB5861=1,AD5861&lt;&gt;1),1,0))</f>
        <v>0</v>
      </c>
      <c r="AG5861" s="55" t="n">
        <f aca="false">IF(AA5861=1,"",IF(AND(AC5861=1,AE5861&lt;&gt;1),1,0))</f>
        <v>0</v>
      </c>
      <c r="AH5861" s="60" t="str">
        <f aca="false">IF(AND(E5861&gt;0,AA5861&lt;2,NOT(AND(C5862=C5861,AA5862=AA5861+1))),INDEX(DATAS,AA5861+1),"")</f>
        <v/>
      </c>
      <c r="AI5861" s="60" t="str">
        <f aca="false">IF(AND(AC5861=1,AA5861&lt;2),IF(AND(C5862=C5861,AA5862=AA5861+1),IF(AC5862=1,"",INDEX(DATAS,AA5861+1)),INDEX(DATAS,AA5861+1)),"")</f>
        <v/>
      </c>
    </row>
    <row r="5862" customFormat="false" ht="15" hidden="false" customHeight="false" outlineLevel="0" collapsed="false">
      <c r="A5862" s="60" t="n">
        <v>46309</v>
      </c>
      <c r="B5862" s="0" t="n">
        <v>13</v>
      </c>
      <c r="C5862" s="0" t="n">
        <v>7318</v>
      </c>
      <c r="E5862" s="0" t="n">
        <v>0</v>
      </c>
      <c r="F5862" s="55" t="s">
        <v>1446</v>
      </c>
      <c r="I5862" s="55" t="s">
        <v>185</v>
      </c>
      <c r="U5862" s="0" t="n">
        <v>276</v>
      </c>
      <c r="V5862" s="0" t="n">
        <v>0</v>
      </c>
      <c r="X5862" s="55" t="n">
        <f aca="false">IF(I5862="Male",0,1)</f>
        <v>1</v>
      </c>
      <c r="Y5862" s="55" t="n">
        <f aca="false">IF(OR(I5862="DNB",I5862="Dry DNB"),1,0)</f>
        <v>0</v>
      </c>
      <c r="Z5862" s="0" t="str">
        <f aca="false">IF(ISNUMBER(W5862),A5862-W5862,"")</f>
        <v/>
      </c>
      <c r="AA5862" s="55" t="n">
        <f aca="false">MATCH(A5862,DATAS,0)</f>
        <v>1</v>
      </c>
      <c r="AB5862" s="55" t="n">
        <f aca="false">IF(AND(E5862&gt;0,OR(AND(B5862&gt;=1,B5862&lt;=6),B5862=10)),1,0)</f>
        <v>0</v>
      </c>
      <c r="AC5862" s="55" t="n">
        <f aca="false">IF(AND(E5862&gt;0,B5862=10),1,0)</f>
        <v>0</v>
      </c>
      <c r="AD5862" s="0" t="str">
        <f aca="false">IF(AND(C5861=C5862,AA5861=AA5862-1),AB5861,"")</f>
        <v/>
      </c>
      <c r="AE5862" s="0" t="str">
        <f aca="false">IF(AND(C5861=C5862,AA5861=AA5862-1),AC5861,"")</f>
        <v/>
      </c>
      <c r="AF5862" s="0" t="str">
        <f aca="false">IF(AA5862=1,"",IF(AND(AB5862=1,AD5862&lt;&gt;1),1,0))</f>
        <v/>
      </c>
      <c r="AG5862" s="0" t="str">
        <f aca="false">IF(AA5862=1,"",IF(AND(AC5862=1,AE5862&lt;&gt;1),1,0))</f>
        <v/>
      </c>
      <c r="AH5862" s="60" t="str">
        <f aca="false">IF(AND(E5862&gt;0,AA5862&lt;2,NOT(AND(C5863=C5862,AA5863=AA5862+1))),INDEX(DATAS,AA5862+1),"")</f>
        <v/>
      </c>
      <c r="AI5862" s="60" t="str">
        <f aca="false">IF(AND(AC5862=1,AA5862&lt;2),IF(AND(C5863=C5862,AA5863=AA5862+1),IF(AC5863=1,"",INDEX(DATAS,AA5862+1)),INDEX(DATAS,AA5862+1)),"")</f>
        <v/>
      </c>
    </row>
    <row r="5863" customFormat="false" ht="15" hidden="false" customHeight="false" outlineLevel="0" collapsed="false">
      <c r="A5863" s="60" t="n">
        <v>46310</v>
      </c>
      <c r="B5863" s="0" t="n">
        <v>13</v>
      </c>
      <c r="C5863" s="0" t="n">
        <v>7318</v>
      </c>
      <c r="E5863" s="0" t="n">
        <v>0</v>
      </c>
      <c r="F5863" s="55" t="s">
        <v>1446</v>
      </c>
      <c r="I5863" s="55" t="s">
        <v>185</v>
      </c>
      <c r="U5863" s="0" t="n">
        <v>277</v>
      </c>
      <c r="V5863" s="0" t="n">
        <v>0</v>
      </c>
      <c r="X5863" s="55" t="n">
        <f aca="false">IF(I5863="Male",0,1)</f>
        <v>1</v>
      </c>
      <c r="Y5863" s="55" t="n">
        <f aca="false">IF(OR(I5863="DNB",I5863="Dry DNB"),1,0)</f>
        <v>0</v>
      </c>
      <c r="Z5863" s="0" t="str">
        <f aca="false">IF(ISNUMBER(W5863),A5863-W5863,"")</f>
        <v/>
      </c>
      <c r="AA5863" s="55" t="n">
        <f aca="false">MATCH(A5863,DATAS,0)</f>
        <v>2</v>
      </c>
      <c r="AB5863" s="55" t="n">
        <f aca="false">IF(AND(E5863&gt;0,OR(AND(B5863&gt;=1,B5863&lt;=6),B5863=10)),1,0)</f>
        <v>0</v>
      </c>
      <c r="AC5863" s="55" t="n">
        <f aca="false">IF(AND(E5863&gt;0,B5863=10),1,0)</f>
        <v>0</v>
      </c>
      <c r="AD5863" s="55" t="n">
        <f aca="false">IF(AND(C5862=C5863,AA5862=AA5863-1),AB5862,"")</f>
        <v>0</v>
      </c>
      <c r="AE5863" s="55" t="n">
        <f aca="false">IF(AND(C5862=C5863,AA5862=AA5863-1),AC5862,"")</f>
        <v>0</v>
      </c>
      <c r="AF5863" s="55" t="n">
        <f aca="false">IF(AA5863=1,"",IF(AND(AB5863=1,AD5863&lt;&gt;1),1,0))</f>
        <v>0</v>
      </c>
      <c r="AG5863" s="55" t="n">
        <f aca="false">IF(AA5863=1,"",IF(AND(AC5863=1,AE5863&lt;&gt;1),1,0))</f>
        <v>0</v>
      </c>
      <c r="AH5863" s="60" t="str">
        <f aca="false">IF(AND(E5863&gt;0,AA5863&lt;2,NOT(AND(C5864=C5863,AA5864=AA5863+1))),INDEX(DATAS,AA5863+1),"")</f>
        <v/>
      </c>
      <c r="AI5863" s="60" t="str">
        <f aca="false">IF(AND(AC5863=1,AA5863&lt;2),IF(AND(C5864=C5863,AA5864=AA5863+1),IF(AC5864=1,"",INDEX(DATAS,AA5863+1)),INDEX(DATAS,AA5863+1)),"")</f>
        <v/>
      </c>
    </row>
    <row r="5864" customFormat="false" ht="15" hidden="false" customHeight="false" outlineLevel="0" collapsed="false">
      <c r="A5864" s="60" t="n">
        <v>46309</v>
      </c>
      <c r="B5864" s="0" t="n">
        <v>13</v>
      </c>
      <c r="C5864" s="0" t="n">
        <v>7319</v>
      </c>
      <c r="E5864" s="0" t="n">
        <v>0</v>
      </c>
      <c r="F5864" s="55" t="s">
        <v>1446</v>
      </c>
      <c r="I5864" s="55" t="s">
        <v>185</v>
      </c>
      <c r="U5864" s="0" t="n">
        <v>276</v>
      </c>
      <c r="V5864" s="0" t="n">
        <v>0</v>
      </c>
      <c r="X5864" s="55" t="n">
        <f aca="false">IF(I5864="Male",0,1)</f>
        <v>1</v>
      </c>
      <c r="Y5864" s="55" t="n">
        <f aca="false">IF(OR(I5864="DNB",I5864="Dry DNB"),1,0)</f>
        <v>0</v>
      </c>
      <c r="Z5864" s="0" t="str">
        <f aca="false">IF(ISNUMBER(W5864),A5864-W5864,"")</f>
        <v/>
      </c>
      <c r="AA5864" s="55" t="n">
        <f aca="false">MATCH(A5864,DATAS,0)</f>
        <v>1</v>
      </c>
      <c r="AB5864" s="55" t="n">
        <f aca="false">IF(AND(E5864&gt;0,OR(AND(B5864&gt;=1,B5864&lt;=6),B5864=10)),1,0)</f>
        <v>0</v>
      </c>
      <c r="AC5864" s="55" t="n">
        <f aca="false">IF(AND(E5864&gt;0,B5864=10),1,0)</f>
        <v>0</v>
      </c>
      <c r="AD5864" s="0" t="str">
        <f aca="false">IF(AND(C5863=C5864,AA5863=AA5864-1),AB5863,"")</f>
        <v/>
      </c>
      <c r="AE5864" s="0" t="str">
        <f aca="false">IF(AND(C5863=C5864,AA5863=AA5864-1),AC5863,"")</f>
        <v/>
      </c>
      <c r="AF5864" s="0" t="str">
        <f aca="false">IF(AA5864=1,"",IF(AND(AB5864=1,AD5864&lt;&gt;1),1,0))</f>
        <v/>
      </c>
      <c r="AG5864" s="0" t="str">
        <f aca="false">IF(AA5864=1,"",IF(AND(AC5864=1,AE5864&lt;&gt;1),1,0))</f>
        <v/>
      </c>
      <c r="AH5864" s="60" t="str">
        <f aca="false">IF(AND(E5864&gt;0,AA5864&lt;2,NOT(AND(C5865=C5864,AA5865=AA5864+1))),INDEX(DATAS,AA5864+1),"")</f>
        <v/>
      </c>
      <c r="AI5864" s="60" t="str">
        <f aca="false">IF(AND(AC5864=1,AA5864&lt;2),IF(AND(C5865=C5864,AA5865=AA5864+1),IF(AC5865=1,"",INDEX(DATAS,AA5864+1)),INDEX(DATAS,AA5864+1)),"")</f>
        <v/>
      </c>
    </row>
    <row r="5865" customFormat="false" ht="15" hidden="false" customHeight="false" outlineLevel="0" collapsed="false">
      <c r="A5865" s="60" t="n">
        <v>46310</v>
      </c>
      <c r="B5865" s="0" t="n">
        <v>13</v>
      </c>
      <c r="C5865" s="0" t="n">
        <v>7319</v>
      </c>
      <c r="E5865" s="0" t="n">
        <v>0</v>
      </c>
      <c r="F5865" s="55" t="s">
        <v>1446</v>
      </c>
      <c r="I5865" s="55" t="s">
        <v>185</v>
      </c>
      <c r="U5865" s="0" t="n">
        <v>277</v>
      </c>
      <c r="V5865" s="0" t="n">
        <v>0</v>
      </c>
      <c r="X5865" s="55" t="n">
        <f aca="false">IF(I5865="Male",0,1)</f>
        <v>1</v>
      </c>
      <c r="Y5865" s="55" t="n">
        <f aca="false">IF(OR(I5865="DNB",I5865="Dry DNB"),1,0)</f>
        <v>0</v>
      </c>
      <c r="Z5865" s="0" t="str">
        <f aca="false">IF(ISNUMBER(W5865),A5865-W5865,"")</f>
        <v/>
      </c>
      <c r="AA5865" s="55" t="n">
        <f aca="false">MATCH(A5865,DATAS,0)</f>
        <v>2</v>
      </c>
      <c r="AB5865" s="55" t="n">
        <f aca="false">IF(AND(E5865&gt;0,OR(AND(B5865&gt;=1,B5865&lt;=6),B5865=10)),1,0)</f>
        <v>0</v>
      </c>
      <c r="AC5865" s="55" t="n">
        <f aca="false">IF(AND(E5865&gt;0,B5865=10),1,0)</f>
        <v>0</v>
      </c>
      <c r="AD5865" s="55" t="n">
        <f aca="false">IF(AND(C5864=C5865,AA5864=AA5865-1),AB5864,"")</f>
        <v>0</v>
      </c>
      <c r="AE5865" s="55" t="n">
        <f aca="false">IF(AND(C5864=C5865,AA5864=AA5865-1),AC5864,"")</f>
        <v>0</v>
      </c>
      <c r="AF5865" s="55" t="n">
        <f aca="false">IF(AA5865=1,"",IF(AND(AB5865=1,AD5865&lt;&gt;1),1,0))</f>
        <v>0</v>
      </c>
      <c r="AG5865" s="55" t="n">
        <f aca="false">IF(AA5865=1,"",IF(AND(AC5865=1,AE5865&lt;&gt;1),1,0))</f>
        <v>0</v>
      </c>
      <c r="AH5865" s="60" t="str">
        <f aca="false">IF(AND(E5865&gt;0,AA5865&lt;2,NOT(AND(C5866=C5865,AA5866=AA5865+1))),INDEX(DATAS,AA5865+1),"")</f>
        <v/>
      </c>
      <c r="AI5865" s="60" t="str">
        <f aca="false">IF(AND(AC5865=1,AA5865&lt;2),IF(AND(C5866=C5865,AA5866=AA5865+1),IF(AC5866=1,"",INDEX(DATAS,AA5865+1)),INDEX(DATAS,AA5865+1)),"")</f>
        <v/>
      </c>
    </row>
    <row r="5866" customFormat="false" ht="15" hidden="false" customHeight="false" outlineLevel="0" collapsed="false">
      <c r="A5866" s="60" t="n">
        <v>46309</v>
      </c>
      <c r="B5866" s="0" t="n">
        <v>13</v>
      </c>
      <c r="C5866" s="0" t="n">
        <v>7320</v>
      </c>
      <c r="E5866" s="0" t="n">
        <v>0</v>
      </c>
      <c r="F5866" s="55" t="s">
        <v>1446</v>
      </c>
      <c r="I5866" s="55" t="s">
        <v>185</v>
      </c>
      <c r="U5866" s="0" t="n">
        <v>276</v>
      </c>
      <c r="V5866" s="0" t="n">
        <v>0</v>
      </c>
      <c r="X5866" s="55" t="n">
        <f aca="false">IF(I5866="Male",0,1)</f>
        <v>1</v>
      </c>
      <c r="Y5866" s="55" t="n">
        <f aca="false">IF(OR(I5866="DNB",I5866="Dry DNB"),1,0)</f>
        <v>0</v>
      </c>
      <c r="Z5866" s="0" t="str">
        <f aca="false">IF(ISNUMBER(W5866),A5866-W5866,"")</f>
        <v/>
      </c>
      <c r="AA5866" s="55" t="n">
        <f aca="false">MATCH(A5866,DATAS,0)</f>
        <v>1</v>
      </c>
      <c r="AB5866" s="55" t="n">
        <f aca="false">IF(AND(E5866&gt;0,OR(AND(B5866&gt;=1,B5866&lt;=6),B5866=10)),1,0)</f>
        <v>0</v>
      </c>
      <c r="AC5866" s="55" t="n">
        <f aca="false">IF(AND(E5866&gt;0,B5866=10),1,0)</f>
        <v>0</v>
      </c>
      <c r="AD5866" s="0" t="str">
        <f aca="false">IF(AND(C5865=C5866,AA5865=AA5866-1),AB5865,"")</f>
        <v/>
      </c>
      <c r="AE5866" s="0" t="str">
        <f aca="false">IF(AND(C5865=C5866,AA5865=AA5866-1),AC5865,"")</f>
        <v/>
      </c>
      <c r="AF5866" s="0" t="str">
        <f aca="false">IF(AA5866=1,"",IF(AND(AB5866=1,AD5866&lt;&gt;1),1,0))</f>
        <v/>
      </c>
      <c r="AG5866" s="0" t="str">
        <f aca="false">IF(AA5866=1,"",IF(AND(AC5866=1,AE5866&lt;&gt;1),1,0))</f>
        <v/>
      </c>
      <c r="AH5866" s="60" t="str">
        <f aca="false">IF(AND(E5866&gt;0,AA5866&lt;2,NOT(AND(C5867=C5866,AA5867=AA5866+1))),INDEX(DATAS,AA5866+1),"")</f>
        <v/>
      </c>
      <c r="AI5866" s="60" t="str">
        <f aca="false">IF(AND(AC5866=1,AA5866&lt;2),IF(AND(C5867=C5866,AA5867=AA5866+1),IF(AC5867=1,"",INDEX(DATAS,AA5866+1)),INDEX(DATAS,AA5866+1)),"")</f>
        <v/>
      </c>
    </row>
    <row r="5867" customFormat="false" ht="15" hidden="false" customHeight="false" outlineLevel="0" collapsed="false">
      <c r="A5867" s="60" t="n">
        <v>46310</v>
      </c>
      <c r="B5867" s="0" t="n">
        <v>13</v>
      </c>
      <c r="C5867" s="0" t="n">
        <v>7320</v>
      </c>
      <c r="E5867" s="0" t="n">
        <v>0</v>
      </c>
      <c r="F5867" s="55" t="s">
        <v>1446</v>
      </c>
      <c r="I5867" s="55" t="s">
        <v>185</v>
      </c>
      <c r="U5867" s="0" t="n">
        <v>277</v>
      </c>
      <c r="V5867" s="0" t="n">
        <v>0</v>
      </c>
      <c r="X5867" s="55" t="n">
        <f aca="false">IF(I5867="Male",0,1)</f>
        <v>1</v>
      </c>
      <c r="Y5867" s="55" t="n">
        <f aca="false">IF(OR(I5867="DNB",I5867="Dry DNB"),1,0)</f>
        <v>0</v>
      </c>
      <c r="Z5867" s="0" t="str">
        <f aca="false">IF(ISNUMBER(W5867),A5867-W5867,"")</f>
        <v/>
      </c>
      <c r="AA5867" s="55" t="n">
        <f aca="false">MATCH(A5867,DATAS,0)</f>
        <v>2</v>
      </c>
      <c r="AB5867" s="55" t="n">
        <f aca="false">IF(AND(E5867&gt;0,OR(AND(B5867&gt;=1,B5867&lt;=6),B5867=10)),1,0)</f>
        <v>0</v>
      </c>
      <c r="AC5867" s="55" t="n">
        <f aca="false">IF(AND(E5867&gt;0,B5867=10),1,0)</f>
        <v>0</v>
      </c>
      <c r="AD5867" s="55" t="n">
        <f aca="false">IF(AND(C5866=C5867,AA5866=AA5867-1),AB5866,"")</f>
        <v>0</v>
      </c>
      <c r="AE5867" s="55" t="n">
        <f aca="false">IF(AND(C5866=C5867,AA5866=AA5867-1),AC5866,"")</f>
        <v>0</v>
      </c>
      <c r="AF5867" s="55" t="n">
        <f aca="false">IF(AA5867=1,"",IF(AND(AB5867=1,AD5867&lt;&gt;1),1,0))</f>
        <v>0</v>
      </c>
      <c r="AG5867" s="55" t="n">
        <f aca="false">IF(AA5867=1,"",IF(AND(AC5867=1,AE5867&lt;&gt;1),1,0))</f>
        <v>0</v>
      </c>
      <c r="AH5867" s="60" t="str">
        <f aca="false">IF(AND(E5867&gt;0,AA5867&lt;2,NOT(AND(C5868=C5867,AA5868=AA5867+1))),INDEX(DATAS,AA5867+1),"")</f>
        <v/>
      </c>
      <c r="AI5867" s="60" t="str">
        <f aca="false">IF(AND(AC5867=1,AA5867&lt;2),IF(AND(C5868=C5867,AA5868=AA5867+1),IF(AC5868=1,"",INDEX(DATAS,AA5867+1)),INDEX(DATAS,AA5867+1)),"")</f>
        <v/>
      </c>
    </row>
    <row r="5868" customFormat="false" ht="15" hidden="false" customHeight="false" outlineLevel="0" collapsed="false">
      <c r="A5868" s="60" t="n">
        <v>46309</v>
      </c>
      <c r="B5868" s="0" t="n">
        <v>13</v>
      </c>
      <c r="C5868" s="0" t="n">
        <v>7321</v>
      </c>
      <c r="E5868" s="0" t="n">
        <v>0</v>
      </c>
      <c r="F5868" s="55" t="s">
        <v>1447</v>
      </c>
      <c r="I5868" s="55" t="s">
        <v>185</v>
      </c>
      <c r="U5868" s="0" t="n">
        <v>275</v>
      </c>
      <c r="V5868" s="0" t="n">
        <v>0</v>
      </c>
      <c r="X5868" s="55" t="n">
        <f aca="false">IF(I5868="Male",0,1)</f>
        <v>1</v>
      </c>
      <c r="Y5868" s="55" t="n">
        <f aca="false">IF(OR(I5868="DNB",I5868="Dry DNB"),1,0)</f>
        <v>0</v>
      </c>
      <c r="Z5868" s="0" t="str">
        <f aca="false">IF(ISNUMBER(W5868),A5868-W5868,"")</f>
        <v/>
      </c>
      <c r="AA5868" s="55" t="n">
        <f aca="false">MATCH(A5868,DATAS,0)</f>
        <v>1</v>
      </c>
      <c r="AB5868" s="55" t="n">
        <f aca="false">IF(AND(E5868&gt;0,OR(AND(B5868&gt;=1,B5868&lt;=6),B5868=10)),1,0)</f>
        <v>0</v>
      </c>
      <c r="AC5868" s="55" t="n">
        <f aca="false">IF(AND(E5868&gt;0,B5868=10),1,0)</f>
        <v>0</v>
      </c>
      <c r="AD5868" s="0" t="str">
        <f aca="false">IF(AND(C5867=C5868,AA5867=AA5868-1),AB5867,"")</f>
        <v/>
      </c>
      <c r="AE5868" s="0" t="str">
        <f aca="false">IF(AND(C5867=C5868,AA5867=AA5868-1),AC5867,"")</f>
        <v/>
      </c>
      <c r="AF5868" s="0" t="str">
        <f aca="false">IF(AA5868=1,"",IF(AND(AB5868=1,AD5868&lt;&gt;1),1,0))</f>
        <v/>
      </c>
      <c r="AG5868" s="0" t="str">
        <f aca="false">IF(AA5868=1,"",IF(AND(AC5868=1,AE5868&lt;&gt;1),1,0))</f>
        <v/>
      </c>
      <c r="AH5868" s="60" t="str">
        <f aca="false">IF(AND(E5868&gt;0,AA5868&lt;2,NOT(AND(C5869=C5868,AA5869=AA5868+1))),INDEX(DATAS,AA5868+1),"")</f>
        <v/>
      </c>
      <c r="AI5868" s="60" t="str">
        <f aca="false">IF(AND(AC5868=1,AA5868&lt;2),IF(AND(C5869=C5868,AA5869=AA5868+1),IF(AC5869=1,"",INDEX(DATAS,AA5868+1)),INDEX(DATAS,AA5868+1)),"")</f>
        <v/>
      </c>
    </row>
    <row r="5869" customFormat="false" ht="15" hidden="false" customHeight="false" outlineLevel="0" collapsed="false">
      <c r="A5869" s="60" t="n">
        <v>46310</v>
      </c>
      <c r="B5869" s="0" t="n">
        <v>13</v>
      </c>
      <c r="C5869" s="0" t="n">
        <v>7321</v>
      </c>
      <c r="E5869" s="0" t="n">
        <v>0</v>
      </c>
      <c r="F5869" s="55" t="s">
        <v>1447</v>
      </c>
      <c r="I5869" s="55" t="s">
        <v>185</v>
      </c>
      <c r="U5869" s="0" t="n">
        <v>276</v>
      </c>
      <c r="V5869" s="0" t="n">
        <v>0</v>
      </c>
      <c r="X5869" s="55" t="n">
        <f aca="false">IF(I5869="Male",0,1)</f>
        <v>1</v>
      </c>
      <c r="Y5869" s="55" t="n">
        <f aca="false">IF(OR(I5869="DNB",I5869="Dry DNB"),1,0)</f>
        <v>0</v>
      </c>
      <c r="Z5869" s="0" t="str">
        <f aca="false">IF(ISNUMBER(W5869),A5869-W5869,"")</f>
        <v/>
      </c>
      <c r="AA5869" s="55" t="n">
        <f aca="false">MATCH(A5869,DATAS,0)</f>
        <v>2</v>
      </c>
      <c r="AB5869" s="55" t="n">
        <f aca="false">IF(AND(E5869&gt;0,OR(AND(B5869&gt;=1,B5869&lt;=6),B5869=10)),1,0)</f>
        <v>0</v>
      </c>
      <c r="AC5869" s="55" t="n">
        <f aca="false">IF(AND(E5869&gt;0,B5869=10),1,0)</f>
        <v>0</v>
      </c>
      <c r="AD5869" s="55" t="n">
        <f aca="false">IF(AND(C5868=C5869,AA5868=AA5869-1),AB5868,"")</f>
        <v>0</v>
      </c>
      <c r="AE5869" s="55" t="n">
        <f aca="false">IF(AND(C5868=C5869,AA5868=AA5869-1),AC5868,"")</f>
        <v>0</v>
      </c>
      <c r="AF5869" s="55" t="n">
        <f aca="false">IF(AA5869=1,"",IF(AND(AB5869=1,AD5869&lt;&gt;1),1,0))</f>
        <v>0</v>
      </c>
      <c r="AG5869" s="55" t="n">
        <f aca="false">IF(AA5869=1,"",IF(AND(AC5869=1,AE5869&lt;&gt;1),1,0))</f>
        <v>0</v>
      </c>
      <c r="AH5869" s="60" t="str">
        <f aca="false">IF(AND(E5869&gt;0,AA5869&lt;2,NOT(AND(C5870=C5869,AA5870=AA5869+1))),INDEX(DATAS,AA5869+1),"")</f>
        <v/>
      </c>
      <c r="AI5869" s="60" t="str">
        <f aca="false">IF(AND(AC5869=1,AA5869&lt;2),IF(AND(C5870=C5869,AA5870=AA5869+1),IF(AC5870=1,"",INDEX(DATAS,AA5869+1)),INDEX(DATAS,AA5869+1)),"")</f>
        <v/>
      </c>
    </row>
    <row r="5870" customFormat="false" ht="15" hidden="false" customHeight="false" outlineLevel="0" collapsed="false">
      <c r="A5870" s="60" t="n">
        <v>46309</v>
      </c>
      <c r="B5870" s="0" t="n">
        <v>13</v>
      </c>
      <c r="C5870" s="0" t="n">
        <v>7322</v>
      </c>
      <c r="E5870" s="0" t="n">
        <v>0</v>
      </c>
      <c r="F5870" s="55" t="s">
        <v>1447</v>
      </c>
      <c r="I5870" s="55" t="s">
        <v>185</v>
      </c>
      <c r="U5870" s="0" t="n">
        <v>275</v>
      </c>
      <c r="V5870" s="0" t="n">
        <v>0</v>
      </c>
      <c r="X5870" s="55" t="n">
        <f aca="false">IF(I5870="Male",0,1)</f>
        <v>1</v>
      </c>
      <c r="Y5870" s="55" t="n">
        <f aca="false">IF(OR(I5870="DNB",I5870="Dry DNB"),1,0)</f>
        <v>0</v>
      </c>
      <c r="Z5870" s="0" t="str">
        <f aca="false">IF(ISNUMBER(W5870),A5870-W5870,"")</f>
        <v/>
      </c>
      <c r="AA5870" s="55" t="n">
        <f aca="false">MATCH(A5870,DATAS,0)</f>
        <v>1</v>
      </c>
      <c r="AB5870" s="55" t="n">
        <f aca="false">IF(AND(E5870&gt;0,OR(AND(B5870&gt;=1,B5870&lt;=6),B5870=10)),1,0)</f>
        <v>0</v>
      </c>
      <c r="AC5870" s="55" t="n">
        <f aca="false">IF(AND(E5870&gt;0,B5870=10),1,0)</f>
        <v>0</v>
      </c>
      <c r="AD5870" s="0" t="str">
        <f aca="false">IF(AND(C5869=C5870,AA5869=AA5870-1),AB5869,"")</f>
        <v/>
      </c>
      <c r="AE5870" s="0" t="str">
        <f aca="false">IF(AND(C5869=C5870,AA5869=AA5870-1),AC5869,"")</f>
        <v/>
      </c>
      <c r="AF5870" s="0" t="str">
        <f aca="false">IF(AA5870=1,"",IF(AND(AB5870=1,AD5870&lt;&gt;1),1,0))</f>
        <v/>
      </c>
      <c r="AG5870" s="0" t="str">
        <f aca="false">IF(AA5870=1,"",IF(AND(AC5870=1,AE5870&lt;&gt;1),1,0))</f>
        <v/>
      </c>
      <c r="AH5870" s="60" t="str">
        <f aca="false">IF(AND(E5870&gt;0,AA5870&lt;2,NOT(AND(C5871=C5870,AA5871=AA5870+1))),INDEX(DATAS,AA5870+1),"")</f>
        <v/>
      </c>
      <c r="AI5870" s="60" t="str">
        <f aca="false">IF(AND(AC5870=1,AA5870&lt;2),IF(AND(C5871=C5870,AA5871=AA5870+1),IF(AC5871=1,"",INDEX(DATAS,AA5870+1)),INDEX(DATAS,AA5870+1)),"")</f>
        <v/>
      </c>
    </row>
    <row r="5871" customFormat="false" ht="15" hidden="false" customHeight="false" outlineLevel="0" collapsed="false">
      <c r="A5871" s="60" t="n">
        <v>46310</v>
      </c>
      <c r="B5871" s="0" t="n">
        <v>13</v>
      </c>
      <c r="C5871" s="0" t="n">
        <v>7322</v>
      </c>
      <c r="E5871" s="0" t="n">
        <v>0</v>
      </c>
      <c r="F5871" s="55" t="s">
        <v>1447</v>
      </c>
      <c r="I5871" s="55" t="s">
        <v>185</v>
      </c>
      <c r="U5871" s="0" t="n">
        <v>276</v>
      </c>
      <c r="V5871" s="0" t="n">
        <v>0</v>
      </c>
      <c r="X5871" s="55" t="n">
        <f aca="false">IF(I5871="Male",0,1)</f>
        <v>1</v>
      </c>
      <c r="Y5871" s="55" t="n">
        <f aca="false">IF(OR(I5871="DNB",I5871="Dry DNB"),1,0)</f>
        <v>0</v>
      </c>
      <c r="Z5871" s="0" t="str">
        <f aca="false">IF(ISNUMBER(W5871),A5871-W5871,"")</f>
        <v/>
      </c>
      <c r="AA5871" s="55" t="n">
        <f aca="false">MATCH(A5871,DATAS,0)</f>
        <v>2</v>
      </c>
      <c r="AB5871" s="55" t="n">
        <f aca="false">IF(AND(E5871&gt;0,OR(AND(B5871&gt;=1,B5871&lt;=6),B5871=10)),1,0)</f>
        <v>0</v>
      </c>
      <c r="AC5871" s="55" t="n">
        <f aca="false">IF(AND(E5871&gt;0,B5871=10),1,0)</f>
        <v>0</v>
      </c>
      <c r="AD5871" s="55" t="n">
        <f aca="false">IF(AND(C5870=C5871,AA5870=AA5871-1),AB5870,"")</f>
        <v>0</v>
      </c>
      <c r="AE5871" s="55" t="n">
        <f aca="false">IF(AND(C5870=C5871,AA5870=AA5871-1),AC5870,"")</f>
        <v>0</v>
      </c>
      <c r="AF5871" s="55" t="n">
        <f aca="false">IF(AA5871=1,"",IF(AND(AB5871=1,AD5871&lt;&gt;1),1,0))</f>
        <v>0</v>
      </c>
      <c r="AG5871" s="55" t="n">
        <f aca="false">IF(AA5871=1,"",IF(AND(AC5871=1,AE5871&lt;&gt;1),1,0))</f>
        <v>0</v>
      </c>
      <c r="AH5871" s="60" t="str">
        <f aca="false">IF(AND(E5871&gt;0,AA5871&lt;2,NOT(AND(C5872=C5871,AA5872=AA5871+1))),INDEX(DATAS,AA5871+1),"")</f>
        <v/>
      </c>
      <c r="AI5871" s="60" t="str">
        <f aca="false">IF(AND(AC5871=1,AA5871&lt;2),IF(AND(C5872=C5871,AA5872=AA5871+1),IF(AC5872=1,"",INDEX(DATAS,AA5871+1)),INDEX(DATAS,AA5871+1)),"")</f>
        <v/>
      </c>
    </row>
    <row r="5872" customFormat="false" ht="15" hidden="false" customHeight="false" outlineLevel="0" collapsed="false">
      <c r="A5872" s="60" t="n">
        <v>46309</v>
      </c>
      <c r="B5872" s="0" t="n">
        <v>13</v>
      </c>
      <c r="C5872" s="0" t="n">
        <v>7323</v>
      </c>
      <c r="E5872" s="0" t="n">
        <v>0</v>
      </c>
      <c r="F5872" s="55" t="s">
        <v>1448</v>
      </c>
      <c r="I5872" s="55" t="s">
        <v>185</v>
      </c>
      <c r="U5872" s="0" t="n">
        <v>274</v>
      </c>
      <c r="V5872" s="0" t="n">
        <v>0</v>
      </c>
      <c r="X5872" s="55" t="n">
        <f aca="false">IF(I5872="Male",0,1)</f>
        <v>1</v>
      </c>
      <c r="Y5872" s="55" t="n">
        <f aca="false">IF(OR(I5872="DNB",I5872="Dry DNB"),1,0)</f>
        <v>0</v>
      </c>
      <c r="Z5872" s="0" t="str">
        <f aca="false">IF(ISNUMBER(W5872),A5872-W5872,"")</f>
        <v/>
      </c>
      <c r="AA5872" s="55" t="n">
        <f aca="false">MATCH(A5872,DATAS,0)</f>
        <v>1</v>
      </c>
      <c r="AB5872" s="55" t="n">
        <f aca="false">IF(AND(E5872&gt;0,OR(AND(B5872&gt;=1,B5872&lt;=6),B5872=10)),1,0)</f>
        <v>0</v>
      </c>
      <c r="AC5872" s="55" t="n">
        <f aca="false">IF(AND(E5872&gt;0,B5872=10),1,0)</f>
        <v>0</v>
      </c>
      <c r="AD5872" s="0" t="str">
        <f aca="false">IF(AND(C5871=C5872,AA5871=AA5872-1),AB5871,"")</f>
        <v/>
      </c>
      <c r="AE5872" s="0" t="str">
        <f aca="false">IF(AND(C5871=C5872,AA5871=AA5872-1),AC5871,"")</f>
        <v/>
      </c>
      <c r="AF5872" s="0" t="str">
        <f aca="false">IF(AA5872=1,"",IF(AND(AB5872=1,AD5872&lt;&gt;1),1,0))</f>
        <v/>
      </c>
      <c r="AG5872" s="0" t="str">
        <f aca="false">IF(AA5872=1,"",IF(AND(AC5872=1,AE5872&lt;&gt;1),1,0))</f>
        <v/>
      </c>
      <c r="AH5872" s="60" t="str">
        <f aca="false">IF(AND(E5872&gt;0,AA5872&lt;2,NOT(AND(C5873=C5872,AA5873=AA5872+1))),INDEX(DATAS,AA5872+1),"")</f>
        <v/>
      </c>
      <c r="AI5872" s="60" t="str">
        <f aca="false">IF(AND(AC5872=1,AA5872&lt;2),IF(AND(C5873=C5872,AA5873=AA5872+1),IF(AC5873=1,"",INDEX(DATAS,AA5872+1)),INDEX(DATAS,AA5872+1)),"")</f>
        <v/>
      </c>
    </row>
    <row r="5873" customFormat="false" ht="15" hidden="false" customHeight="false" outlineLevel="0" collapsed="false">
      <c r="A5873" s="60" t="n">
        <v>46310</v>
      </c>
      <c r="B5873" s="0" t="n">
        <v>13</v>
      </c>
      <c r="C5873" s="0" t="n">
        <v>7323</v>
      </c>
      <c r="E5873" s="0" t="n">
        <v>0</v>
      </c>
      <c r="F5873" s="55" t="s">
        <v>1448</v>
      </c>
      <c r="I5873" s="55" t="s">
        <v>185</v>
      </c>
      <c r="U5873" s="0" t="n">
        <v>275</v>
      </c>
      <c r="V5873" s="0" t="n">
        <v>0</v>
      </c>
      <c r="X5873" s="55" t="n">
        <f aca="false">IF(I5873="Male",0,1)</f>
        <v>1</v>
      </c>
      <c r="Y5873" s="55" t="n">
        <f aca="false">IF(OR(I5873="DNB",I5873="Dry DNB"),1,0)</f>
        <v>0</v>
      </c>
      <c r="Z5873" s="0" t="str">
        <f aca="false">IF(ISNUMBER(W5873),A5873-W5873,"")</f>
        <v/>
      </c>
      <c r="AA5873" s="55" t="n">
        <f aca="false">MATCH(A5873,DATAS,0)</f>
        <v>2</v>
      </c>
      <c r="AB5873" s="55" t="n">
        <f aca="false">IF(AND(E5873&gt;0,OR(AND(B5873&gt;=1,B5873&lt;=6),B5873=10)),1,0)</f>
        <v>0</v>
      </c>
      <c r="AC5873" s="55" t="n">
        <f aca="false">IF(AND(E5873&gt;0,B5873=10),1,0)</f>
        <v>0</v>
      </c>
      <c r="AD5873" s="55" t="n">
        <f aca="false">IF(AND(C5872=C5873,AA5872=AA5873-1),AB5872,"")</f>
        <v>0</v>
      </c>
      <c r="AE5873" s="55" t="n">
        <f aca="false">IF(AND(C5872=C5873,AA5872=AA5873-1),AC5872,"")</f>
        <v>0</v>
      </c>
      <c r="AF5873" s="55" t="n">
        <f aca="false">IF(AA5873=1,"",IF(AND(AB5873=1,AD5873&lt;&gt;1),1,0))</f>
        <v>0</v>
      </c>
      <c r="AG5873" s="55" t="n">
        <f aca="false">IF(AA5873=1,"",IF(AND(AC5873=1,AE5873&lt;&gt;1),1,0))</f>
        <v>0</v>
      </c>
      <c r="AH5873" s="60" t="str">
        <f aca="false">IF(AND(E5873&gt;0,AA5873&lt;2,NOT(AND(C5874=C5873,AA5874=AA5873+1))),INDEX(DATAS,AA5873+1),"")</f>
        <v/>
      </c>
      <c r="AI5873" s="60" t="str">
        <f aca="false">IF(AND(AC5873=1,AA5873&lt;2),IF(AND(C5874=C5873,AA5874=AA5873+1),IF(AC5874=1,"",INDEX(DATAS,AA5873+1)),INDEX(DATAS,AA5873+1)),"")</f>
        <v/>
      </c>
    </row>
    <row r="5874" customFormat="false" ht="15" hidden="false" customHeight="false" outlineLevel="0" collapsed="false">
      <c r="A5874" s="60" t="n">
        <v>46309</v>
      </c>
      <c r="B5874" s="0" t="n">
        <v>13</v>
      </c>
      <c r="C5874" s="0" t="n">
        <v>7324</v>
      </c>
      <c r="E5874" s="0" t="n">
        <v>0</v>
      </c>
      <c r="F5874" s="55" t="s">
        <v>1448</v>
      </c>
      <c r="I5874" s="55" t="s">
        <v>185</v>
      </c>
      <c r="U5874" s="0" t="n">
        <v>274</v>
      </c>
      <c r="V5874" s="0" t="n">
        <v>0</v>
      </c>
      <c r="X5874" s="55" t="n">
        <f aca="false">IF(I5874="Male",0,1)</f>
        <v>1</v>
      </c>
      <c r="Y5874" s="55" t="n">
        <f aca="false">IF(OR(I5874="DNB",I5874="Dry DNB"),1,0)</f>
        <v>0</v>
      </c>
      <c r="Z5874" s="0" t="str">
        <f aca="false">IF(ISNUMBER(W5874),A5874-W5874,"")</f>
        <v/>
      </c>
      <c r="AA5874" s="55" t="n">
        <f aca="false">MATCH(A5874,DATAS,0)</f>
        <v>1</v>
      </c>
      <c r="AB5874" s="55" t="n">
        <f aca="false">IF(AND(E5874&gt;0,OR(AND(B5874&gt;=1,B5874&lt;=6),B5874=10)),1,0)</f>
        <v>0</v>
      </c>
      <c r="AC5874" s="55" t="n">
        <f aca="false">IF(AND(E5874&gt;0,B5874=10),1,0)</f>
        <v>0</v>
      </c>
      <c r="AD5874" s="0" t="str">
        <f aca="false">IF(AND(C5873=C5874,AA5873=AA5874-1),AB5873,"")</f>
        <v/>
      </c>
      <c r="AE5874" s="0" t="str">
        <f aca="false">IF(AND(C5873=C5874,AA5873=AA5874-1),AC5873,"")</f>
        <v/>
      </c>
      <c r="AF5874" s="0" t="str">
        <f aca="false">IF(AA5874=1,"",IF(AND(AB5874=1,AD5874&lt;&gt;1),1,0))</f>
        <v/>
      </c>
      <c r="AG5874" s="0" t="str">
        <f aca="false">IF(AA5874=1,"",IF(AND(AC5874=1,AE5874&lt;&gt;1),1,0))</f>
        <v/>
      </c>
      <c r="AH5874" s="60" t="str">
        <f aca="false">IF(AND(E5874&gt;0,AA5874&lt;2,NOT(AND(C5875=C5874,AA5875=AA5874+1))),INDEX(DATAS,AA5874+1),"")</f>
        <v/>
      </c>
      <c r="AI5874" s="60" t="str">
        <f aca="false">IF(AND(AC5874=1,AA5874&lt;2),IF(AND(C5875=C5874,AA5875=AA5874+1),IF(AC5875=1,"",INDEX(DATAS,AA5874+1)),INDEX(DATAS,AA5874+1)),"")</f>
        <v/>
      </c>
    </row>
    <row r="5875" customFormat="false" ht="15" hidden="false" customHeight="false" outlineLevel="0" collapsed="false">
      <c r="A5875" s="60" t="n">
        <v>46310</v>
      </c>
      <c r="B5875" s="0" t="n">
        <v>13</v>
      </c>
      <c r="C5875" s="0" t="n">
        <v>7324</v>
      </c>
      <c r="E5875" s="0" t="n">
        <v>0</v>
      </c>
      <c r="F5875" s="55" t="s">
        <v>1448</v>
      </c>
      <c r="I5875" s="55" t="s">
        <v>185</v>
      </c>
      <c r="U5875" s="0" t="n">
        <v>275</v>
      </c>
      <c r="V5875" s="0" t="n">
        <v>0</v>
      </c>
      <c r="X5875" s="55" t="n">
        <f aca="false">IF(I5875="Male",0,1)</f>
        <v>1</v>
      </c>
      <c r="Y5875" s="55" t="n">
        <f aca="false">IF(OR(I5875="DNB",I5875="Dry DNB"),1,0)</f>
        <v>0</v>
      </c>
      <c r="Z5875" s="0" t="str">
        <f aca="false">IF(ISNUMBER(W5875),A5875-W5875,"")</f>
        <v/>
      </c>
      <c r="AA5875" s="55" t="n">
        <f aca="false">MATCH(A5875,DATAS,0)</f>
        <v>2</v>
      </c>
      <c r="AB5875" s="55" t="n">
        <f aca="false">IF(AND(E5875&gt;0,OR(AND(B5875&gt;=1,B5875&lt;=6),B5875=10)),1,0)</f>
        <v>0</v>
      </c>
      <c r="AC5875" s="55" t="n">
        <f aca="false">IF(AND(E5875&gt;0,B5875=10),1,0)</f>
        <v>0</v>
      </c>
      <c r="AD5875" s="55" t="n">
        <f aca="false">IF(AND(C5874=C5875,AA5874=AA5875-1),AB5874,"")</f>
        <v>0</v>
      </c>
      <c r="AE5875" s="55" t="n">
        <f aca="false">IF(AND(C5874=C5875,AA5874=AA5875-1),AC5874,"")</f>
        <v>0</v>
      </c>
      <c r="AF5875" s="55" t="n">
        <f aca="false">IF(AA5875=1,"",IF(AND(AB5875=1,AD5875&lt;&gt;1),1,0))</f>
        <v>0</v>
      </c>
      <c r="AG5875" s="55" t="n">
        <f aca="false">IF(AA5875=1,"",IF(AND(AC5875=1,AE5875&lt;&gt;1),1,0))</f>
        <v>0</v>
      </c>
      <c r="AH5875" s="60" t="str">
        <f aca="false">IF(AND(E5875&gt;0,AA5875&lt;2,NOT(AND(C5876=C5875,AA5876=AA5875+1))),INDEX(DATAS,AA5875+1),"")</f>
        <v/>
      </c>
      <c r="AI5875" s="60" t="str">
        <f aca="false">IF(AND(AC5875=1,AA5875&lt;2),IF(AND(C5876=C5875,AA5876=AA5875+1),IF(AC5876=1,"",INDEX(DATAS,AA5875+1)),INDEX(DATAS,AA5875+1)),"")</f>
        <v/>
      </c>
    </row>
    <row r="5876" customFormat="false" ht="15" hidden="false" customHeight="false" outlineLevel="0" collapsed="false">
      <c r="A5876" s="60" t="n">
        <v>46309</v>
      </c>
      <c r="B5876" s="0" t="n">
        <v>13</v>
      </c>
      <c r="C5876" s="0" t="n">
        <v>7326</v>
      </c>
      <c r="E5876" s="0" t="n">
        <v>0</v>
      </c>
      <c r="F5876" s="55" t="s">
        <v>1449</v>
      </c>
      <c r="I5876" s="55" t="s">
        <v>185</v>
      </c>
      <c r="U5876" s="0" t="n">
        <v>273</v>
      </c>
      <c r="V5876" s="0" t="n">
        <v>0</v>
      </c>
      <c r="X5876" s="55" t="n">
        <f aca="false">IF(I5876="Male",0,1)</f>
        <v>1</v>
      </c>
      <c r="Y5876" s="55" t="n">
        <f aca="false">IF(OR(I5876="DNB",I5876="Dry DNB"),1,0)</f>
        <v>0</v>
      </c>
      <c r="Z5876" s="0" t="str">
        <f aca="false">IF(ISNUMBER(W5876),A5876-W5876,"")</f>
        <v/>
      </c>
      <c r="AA5876" s="55" t="n">
        <f aca="false">MATCH(A5876,DATAS,0)</f>
        <v>1</v>
      </c>
      <c r="AB5876" s="55" t="n">
        <f aca="false">IF(AND(E5876&gt;0,OR(AND(B5876&gt;=1,B5876&lt;=6),B5876=10)),1,0)</f>
        <v>0</v>
      </c>
      <c r="AC5876" s="55" t="n">
        <f aca="false">IF(AND(E5876&gt;0,B5876=10),1,0)</f>
        <v>0</v>
      </c>
      <c r="AD5876" s="0" t="str">
        <f aca="false">IF(AND(C5875=C5876,AA5875=AA5876-1),AB5875,"")</f>
        <v/>
      </c>
      <c r="AE5876" s="0" t="str">
        <f aca="false">IF(AND(C5875=C5876,AA5875=AA5876-1),AC5875,"")</f>
        <v/>
      </c>
      <c r="AF5876" s="0" t="str">
        <f aca="false">IF(AA5876=1,"",IF(AND(AB5876=1,AD5876&lt;&gt;1),1,0))</f>
        <v/>
      </c>
      <c r="AG5876" s="0" t="str">
        <f aca="false">IF(AA5876=1,"",IF(AND(AC5876=1,AE5876&lt;&gt;1),1,0))</f>
        <v/>
      </c>
      <c r="AH5876" s="60" t="str">
        <f aca="false">IF(AND(E5876&gt;0,AA5876&lt;2,NOT(AND(C5877=C5876,AA5877=AA5876+1))),INDEX(DATAS,AA5876+1),"")</f>
        <v/>
      </c>
      <c r="AI5876" s="60" t="str">
        <f aca="false">IF(AND(AC5876=1,AA5876&lt;2),IF(AND(C5877=C5876,AA5877=AA5876+1),IF(AC5877=1,"",INDEX(DATAS,AA5876+1)),INDEX(DATAS,AA5876+1)),"")</f>
        <v/>
      </c>
    </row>
    <row r="5877" customFormat="false" ht="15" hidden="false" customHeight="false" outlineLevel="0" collapsed="false">
      <c r="A5877" s="60" t="n">
        <v>46310</v>
      </c>
      <c r="B5877" s="0" t="n">
        <v>13</v>
      </c>
      <c r="C5877" s="0" t="n">
        <v>7326</v>
      </c>
      <c r="E5877" s="0" t="n">
        <v>0</v>
      </c>
      <c r="F5877" s="55" t="s">
        <v>1449</v>
      </c>
      <c r="I5877" s="55" t="s">
        <v>185</v>
      </c>
      <c r="U5877" s="0" t="n">
        <v>274</v>
      </c>
      <c r="V5877" s="0" t="n">
        <v>0</v>
      </c>
      <c r="X5877" s="55" t="n">
        <f aca="false">IF(I5877="Male",0,1)</f>
        <v>1</v>
      </c>
      <c r="Y5877" s="55" t="n">
        <f aca="false">IF(OR(I5877="DNB",I5877="Dry DNB"),1,0)</f>
        <v>0</v>
      </c>
      <c r="Z5877" s="0" t="str">
        <f aca="false">IF(ISNUMBER(W5877),A5877-W5877,"")</f>
        <v/>
      </c>
      <c r="AA5877" s="55" t="n">
        <f aca="false">MATCH(A5877,DATAS,0)</f>
        <v>2</v>
      </c>
      <c r="AB5877" s="55" t="n">
        <f aca="false">IF(AND(E5877&gt;0,OR(AND(B5877&gt;=1,B5877&lt;=6),B5877=10)),1,0)</f>
        <v>0</v>
      </c>
      <c r="AC5877" s="55" t="n">
        <f aca="false">IF(AND(E5877&gt;0,B5877=10),1,0)</f>
        <v>0</v>
      </c>
      <c r="AD5877" s="55" t="n">
        <f aca="false">IF(AND(C5876=C5877,AA5876=AA5877-1),AB5876,"")</f>
        <v>0</v>
      </c>
      <c r="AE5877" s="55" t="n">
        <f aca="false">IF(AND(C5876=C5877,AA5876=AA5877-1),AC5876,"")</f>
        <v>0</v>
      </c>
      <c r="AF5877" s="55" t="n">
        <f aca="false">IF(AA5877=1,"",IF(AND(AB5877=1,AD5877&lt;&gt;1),1,0))</f>
        <v>0</v>
      </c>
      <c r="AG5877" s="55" t="n">
        <f aca="false">IF(AA5877=1,"",IF(AND(AC5877=1,AE5877&lt;&gt;1),1,0))</f>
        <v>0</v>
      </c>
      <c r="AH5877" s="60" t="str">
        <f aca="false">IF(AND(E5877&gt;0,AA5877&lt;2,NOT(AND(C5878=C5877,AA5878=AA5877+1))),INDEX(DATAS,AA5877+1),"")</f>
        <v/>
      </c>
      <c r="AI5877" s="60" t="str">
        <f aca="false">IF(AND(AC5877=1,AA5877&lt;2),IF(AND(C5878=C5877,AA5878=AA5877+1),IF(AC5878=1,"",INDEX(DATAS,AA5877+1)),INDEX(DATAS,AA5877+1)),"")</f>
        <v/>
      </c>
    </row>
    <row r="5878" customFormat="false" ht="15" hidden="false" customHeight="false" outlineLevel="0" collapsed="false">
      <c r="A5878" s="60" t="n">
        <v>46309</v>
      </c>
      <c r="B5878" s="0" t="n">
        <v>13</v>
      </c>
      <c r="C5878" s="0" t="n">
        <v>7327</v>
      </c>
      <c r="E5878" s="0" t="n">
        <v>0</v>
      </c>
      <c r="F5878" s="55" t="s">
        <v>1450</v>
      </c>
      <c r="I5878" s="55" t="s">
        <v>185</v>
      </c>
      <c r="U5878" s="0" t="n">
        <v>272</v>
      </c>
      <c r="V5878" s="0" t="n">
        <v>0</v>
      </c>
      <c r="X5878" s="55" t="n">
        <f aca="false">IF(I5878="Male",0,1)</f>
        <v>1</v>
      </c>
      <c r="Y5878" s="55" t="n">
        <f aca="false">IF(OR(I5878="DNB",I5878="Dry DNB"),1,0)</f>
        <v>0</v>
      </c>
      <c r="Z5878" s="0" t="str">
        <f aca="false">IF(ISNUMBER(W5878),A5878-W5878,"")</f>
        <v/>
      </c>
      <c r="AA5878" s="55" t="n">
        <f aca="false">MATCH(A5878,DATAS,0)</f>
        <v>1</v>
      </c>
      <c r="AB5878" s="55" t="n">
        <f aca="false">IF(AND(E5878&gt;0,OR(AND(B5878&gt;=1,B5878&lt;=6),B5878=10)),1,0)</f>
        <v>0</v>
      </c>
      <c r="AC5878" s="55" t="n">
        <f aca="false">IF(AND(E5878&gt;0,B5878=10),1,0)</f>
        <v>0</v>
      </c>
      <c r="AD5878" s="0" t="str">
        <f aca="false">IF(AND(C5877=C5878,AA5877=AA5878-1),AB5877,"")</f>
        <v/>
      </c>
      <c r="AE5878" s="0" t="str">
        <f aca="false">IF(AND(C5877=C5878,AA5877=AA5878-1),AC5877,"")</f>
        <v/>
      </c>
      <c r="AF5878" s="0" t="str">
        <f aca="false">IF(AA5878=1,"",IF(AND(AB5878=1,AD5878&lt;&gt;1),1,0))</f>
        <v/>
      </c>
      <c r="AG5878" s="0" t="str">
        <f aca="false">IF(AA5878=1,"",IF(AND(AC5878=1,AE5878&lt;&gt;1),1,0))</f>
        <v/>
      </c>
      <c r="AH5878" s="60" t="str">
        <f aca="false">IF(AND(E5878&gt;0,AA5878&lt;2,NOT(AND(C5879=C5878,AA5879=AA5878+1))),INDEX(DATAS,AA5878+1),"")</f>
        <v/>
      </c>
      <c r="AI5878" s="60" t="str">
        <f aca="false">IF(AND(AC5878=1,AA5878&lt;2),IF(AND(C5879=C5878,AA5879=AA5878+1),IF(AC5879=1,"",INDEX(DATAS,AA5878+1)),INDEX(DATAS,AA5878+1)),"")</f>
        <v/>
      </c>
    </row>
    <row r="5879" customFormat="false" ht="15" hidden="false" customHeight="false" outlineLevel="0" collapsed="false">
      <c r="A5879" s="60" t="n">
        <v>46310</v>
      </c>
      <c r="B5879" s="0" t="n">
        <v>13</v>
      </c>
      <c r="C5879" s="0" t="n">
        <v>7327</v>
      </c>
      <c r="E5879" s="0" t="n">
        <v>0</v>
      </c>
      <c r="F5879" s="55" t="s">
        <v>1450</v>
      </c>
      <c r="I5879" s="55" t="s">
        <v>185</v>
      </c>
      <c r="U5879" s="0" t="n">
        <v>273</v>
      </c>
      <c r="V5879" s="0" t="n">
        <v>0</v>
      </c>
      <c r="X5879" s="55" t="n">
        <f aca="false">IF(I5879="Male",0,1)</f>
        <v>1</v>
      </c>
      <c r="Y5879" s="55" t="n">
        <f aca="false">IF(OR(I5879="DNB",I5879="Dry DNB"),1,0)</f>
        <v>0</v>
      </c>
      <c r="Z5879" s="0" t="str">
        <f aca="false">IF(ISNUMBER(W5879),A5879-W5879,"")</f>
        <v/>
      </c>
      <c r="AA5879" s="55" t="n">
        <f aca="false">MATCH(A5879,DATAS,0)</f>
        <v>2</v>
      </c>
      <c r="AB5879" s="55" t="n">
        <f aca="false">IF(AND(E5879&gt;0,OR(AND(B5879&gt;=1,B5879&lt;=6),B5879=10)),1,0)</f>
        <v>0</v>
      </c>
      <c r="AC5879" s="55" t="n">
        <f aca="false">IF(AND(E5879&gt;0,B5879=10),1,0)</f>
        <v>0</v>
      </c>
      <c r="AD5879" s="55" t="n">
        <f aca="false">IF(AND(C5878=C5879,AA5878=AA5879-1),AB5878,"")</f>
        <v>0</v>
      </c>
      <c r="AE5879" s="55" t="n">
        <f aca="false">IF(AND(C5878=C5879,AA5878=AA5879-1),AC5878,"")</f>
        <v>0</v>
      </c>
      <c r="AF5879" s="55" t="n">
        <f aca="false">IF(AA5879=1,"",IF(AND(AB5879=1,AD5879&lt;&gt;1),1,0))</f>
        <v>0</v>
      </c>
      <c r="AG5879" s="55" t="n">
        <f aca="false">IF(AA5879=1,"",IF(AND(AC5879=1,AE5879&lt;&gt;1),1,0))</f>
        <v>0</v>
      </c>
      <c r="AH5879" s="60" t="str">
        <f aca="false">IF(AND(E5879&gt;0,AA5879&lt;2,NOT(AND(C5880=C5879,AA5880=AA5879+1))),INDEX(DATAS,AA5879+1),"")</f>
        <v/>
      </c>
      <c r="AI5879" s="60" t="str">
        <f aca="false">IF(AND(AC5879=1,AA5879&lt;2),IF(AND(C5880=C5879,AA5880=AA5879+1),IF(AC5880=1,"",INDEX(DATAS,AA5879+1)),INDEX(DATAS,AA5879+1)),"")</f>
        <v/>
      </c>
    </row>
    <row r="5880" customFormat="false" ht="15" hidden="false" customHeight="false" outlineLevel="0" collapsed="false">
      <c r="A5880" s="60" t="n">
        <v>46309</v>
      </c>
      <c r="B5880" s="0" t="n">
        <v>13</v>
      </c>
      <c r="C5880" s="0" t="n">
        <v>7328</v>
      </c>
      <c r="E5880" s="0" t="n">
        <v>0</v>
      </c>
      <c r="F5880" s="55" t="s">
        <v>1451</v>
      </c>
      <c r="I5880" s="55" t="s">
        <v>185</v>
      </c>
      <c r="U5880" s="0" t="n">
        <v>271</v>
      </c>
      <c r="V5880" s="0" t="n">
        <v>0</v>
      </c>
      <c r="X5880" s="55" t="n">
        <f aca="false">IF(I5880="Male",0,1)</f>
        <v>1</v>
      </c>
      <c r="Y5880" s="55" t="n">
        <f aca="false">IF(OR(I5880="DNB",I5880="Dry DNB"),1,0)</f>
        <v>0</v>
      </c>
      <c r="Z5880" s="0" t="str">
        <f aca="false">IF(ISNUMBER(W5880),A5880-W5880,"")</f>
        <v/>
      </c>
      <c r="AA5880" s="55" t="n">
        <f aca="false">MATCH(A5880,DATAS,0)</f>
        <v>1</v>
      </c>
      <c r="AB5880" s="55" t="n">
        <f aca="false">IF(AND(E5880&gt;0,OR(AND(B5880&gt;=1,B5880&lt;=6),B5880=10)),1,0)</f>
        <v>0</v>
      </c>
      <c r="AC5880" s="55" t="n">
        <f aca="false">IF(AND(E5880&gt;0,B5880=10),1,0)</f>
        <v>0</v>
      </c>
      <c r="AD5880" s="0" t="str">
        <f aca="false">IF(AND(C5879=C5880,AA5879=AA5880-1),AB5879,"")</f>
        <v/>
      </c>
      <c r="AE5880" s="0" t="str">
        <f aca="false">IF(AND(C5879=C5880,AA5879=AA5880-1),AC5879,"")</f>
        <v/>
      </c>
      <c r="AF5880" s="0" t="str">
        <f aca="false">IF(AA5880=1,"",IF(AND(AB5880=1,AD5880&lt;&gt;1),1,0))</f>
        <v/>
      </c>
      <c r="AG5880" s="0" t="str">
        <f aca="false">IF(AA5880=1,"",IF(AND(AC5880=1,AE5880&lt;&gt;1),1,0))</f>
        <v/>
      </c>
      <c r="AH5880" s="60" t="str">
        <f aca="false">IF(AND(E5880&gt;0,AA5880&lt;2,NOT(AND(C5881=C5880,AA5881=AA5880+1))),INDEX(DATAS,AA5880+1),"")</f>
        <v/>
      </c>
      <c r="AI5880" s="60" t="str">
        <f aca="false">IF(AND(AC5880=1,AA5880&lt;2),IF(AND(C5881=C5880,AA5881=AA5880+1),IF(AC5881=1,"",INDEX(DATAS,AA5880+1)),INDEX(DATAS,AA5880+1)),"")</f>
        <v/>
      </c>
    </row>
    <row r="5881" customFormat="false" ht="15" hidden="false" customHeight="false" outlineLevel="0" collapsed="false">
      <c r="A5881" s="60" t="n">
        <v>46310</v>
      </c>
      <c r="B5881" s="0" t="n">
        <v>13</v>
      </c>
      <c r="C5881" s="0" t="n">
        <v>7328</v>
      </c>
      <c r="E5881" s="0" t="n">
        <v>0</v>
      </c>
      <c r="F5881" s="55" t="s">
        <v>1451</v>
      </c>
      <c r="I5881" s="55" t="s">
        <v>185</v>
      </c>
      <c r="U5881" s="0" t="n">
        <v>272</v>
      </c>
      <c r="V5881" s="0" t="n">
        <v>0</v>
      </c>
      <c r="X5881" s="55" t="n">
        <f aca="false">IF(I5881="Male",0,1)</f>
        <v>1</v>
      </c>
      <c r="Y5881" s="55" t="n">
        <f aca="false">IF(OR(I5881="DNB",I5881="Dry DNB"),1,0)</f>
        <v>0</v>
      </c>
      <c r="Z5881" s="0" t="str">
        <f aca="false">IF(ISNUMBER(W5881),A5881-W5881,"")</f>
        <v/>
      </c>
      <c r="AA5881" s="55" t="n">
        <f aca="false">MATCH(A5881,DATAS,0)</f>
        <v>2</v>
      </c>
      <c r="AB5881" s="55" t="n">
        <f aca="false">IF(AND(E5881&gt;0,OR(AND(B5881&gt;=1,B5881&lt;=6),B5881=10)),1,0)</f>
        <v>0</v>
      </c>
      <c r="AC5881" s="55" t="n">
        <f aca="false">IF(AND(E5881&gt;0,B5881=10),1,0)</f>
        <v>0</v>
      </c>
      <c r="AD5881" s="55" t="n">
        <f aca="false">IF(AND(C5880=C5881,AA5880=AA5881-1),AB5880,"")</f>
        <v>0</v>
      </c>
      <c r="AE5881" s="55" t="n">
        <f aca="false">IF(AND(C5880=C5881,AA5880=AA5881-1),AC5880,"")</f>
        <v>0</v>
      </c>
      <c r="AF5881" s="55" t="n">
        <f aca="false">IF(AA5881=1,"",IF(AND(AB5881=1,AD5881&lt;&gt;1),1,0))</f>
        <v>0</v>
      </c>
      <c r="AG5881" s="55" t="n">
        <f aca="false">IF(AA5881=1,"",IF(AND(AC5881=1,AE5881&lt;&gt;1),1,0))</f>
        <v>0</v>
      </c>
      <c r="AH5881" s="60" t="str">
        <f aca="false">IF(AND(E5881&gt;0,AA5881&lt;2,NOT(AND(C5882=C5881,AA5882=AA5881+1))),INDEX(DATAS,AA5881+1),"")</f>
        <v/>
      </c>
      <c r="AI5881" s="60" t="str">
        <f aca="false">IF(AND(AC5881=1,AA5881&lt;2),IF(AND(C5882=C5881,AA5882=AA5881+1),IF(AC5882=1,"",INDEX(DATAS,AA5881+1)),INDEX(DATAS,AA5881+1)),"")</f>
        <v/>
      </c>
    </row>
    <row r="5882" customFormat="false" ht="15" hidden="false" customHeight="false" outlineLevel="0" collapsed="false">
      <c r="A5882" s="60" t="n">
        <v>46309</v>
      </c>
      <c r="B5882" s="0" t="n">
        <v>13</v>
      </c>
      <c r="C5882" s="0" t="n">
        <v>7329</v>
      </c>
      <c r="E5882" s="0" t="n">
        <v>0</v>
      </c>
      <c r="F5882" s="55" t="s">
        <v>1451</v>
      </c>
      <c r="I5882" s="55" t="s">
        <v>185</v>
      </c>
      <c r="U5882" s="0" t="n">
        <v>271</v>
      </c>
      <c r="V5882" s="0" t="n">
        <v>0</v>
      </c>
      <c r="X5882" s="55" t="n">
        <f aca="false">IF(I5882="Male",0,1)</f>
        <v>1</v>
      </c>
      <c r="Y5882" s="55" t="n">
        <f aca="false">IF(OR(I5882="DNB",I5882="Dry DNB"),1,0)</f>
        <v>0</v>
      </c>
      <c r="Z5882" s="0" t="str">
        <f aca="false">IF(ISNUMBER(W5882),A5882-W5882,"")</f>
        <v/>
      </c>
      <c r="AA5882" s="55" t="n">
        <f aca="false">MATCH(A5882,DATAS,0)</f>
        <v>1</v>
      </c>
      <c r="AB5882" s="55" t="n">
        <f aca="false">IF(AND(E5882&gt;0,OR(AND(B5882&gt;=1,B5882&lt;=6),B5882=10)),1,0)</f>
        <v>0</v>
      </c>
      <c r="AC5882" s="55" t="n">
        <f aca="false">IF(AND(E5882&gt;0,B5882=10),1,0)</f>
        <v>0</v>
      </c>
      <c r="AD5882" s="0" t="str">
        <f aca="false">IF(AND(C5881=C5882,AA5881=AA5882-1),AB5881,"")</f>
        <v/>
      </c>
      <c r="AE5882" s="0" t="str">
        <f aca="false">IF(AND(C5881=C5882,AA5881=AA5882-1),AC5881,"")</f>
        <v/>
      </c>
      <c r="AF5882" s="0" t="str">
        <f aca="false">IF(AA5882=1,"",IF(AND(AB5882=1,AD5882&lt;&gt;1),1,0))</f>
        <v/>
      </c>
      <c r="AG5882" s="0" t="str">
        <f aca="false">IF(AA5882=1,"",IF(AND(AC5882=1,AE5882&lt;&gt;1),1,0))</f>
        <v/>
      </c>
      <c r="AH5882" s="60" t="str">
        <f aca="false">IF(AND(E5882&gt;0,AA5882&lt;2,NOT(AND(C5883=C5882,AA5883=AA5882+1))),INDEX(DATAS,AA5882+1),"")</f>
        <v/>
      </c>
      <c r="AI5882" s="60" t="str">
        <f aca="false">IF(AND(AC5882=1,AA5882&lt;2),IF(AND(C5883=C5882,AA5883=AA5882+1),IF(AC5883=1,"",INDEX(DATAS,AA5882+1)),INDEX(DATAS,AA5882+1)),"")</f>
        <v/>
      </c>
    </row>
    <row r="5883" customFormat="false" ht="15" hidden="false" customHeight="false" outlineLevel="0" collapsed="false">
      <c r="A5883" s="60" t="n">
        <v>46310</v>
      </c>
      <c r="B5883" s="0" t="n">
        <v>13</v>
      </c>
      <c r="C5883" s="0" t="n">
        <v>7329</v>
      </c>
      <c r="E5883" s="0" t="n">
        <v>0</v>
      </c>
      <c r="F5883" s="55" t="s">
        <v>1451</v>
      </c>
      <c r="I5883" s="55" t="s">
        <v>185</v>
      </c>
      <c r="U5883" s="0" t="n">
        <v>272</v>
      </c>
      <c r="V5883" s="0" t="n">
        <v>0</v>
      </c>
      <c r="X5883" s="55" t="n">
        <f aca="false">IF(I5883="Male",0,1)</f>
        <v>1</v>
      </c>
      <c r="Y5883" s="55" t="n">
        <f aca="false">IF(OR(I5883="DNB",I5883="Dry DNB"),1,0)</f>
        <v>0</v>
      </c>
      <c r="Z5883" s="0" t="str">
        <f aca="false">IF(ISNUMBER(W5883),A5883-W5883,"")</f>
        <v/>
      </c>
      <c r="AA5883" s="55" t="n">
        <f aca="false">MATCH(A5883,DATAS,0)</f>
        <v>2</v>
      </c>
      <c r="AB5883" s="55" t="n">
        <f aca="false">IF(AND(E5883&gt;0,OR(AND(B5883&gt;=1,B5883&lt;=6),B5883=10)),1,0)</f>
        <v>0</v>
      </c>
      <c r="AC5883" s="55" t="n">
        <f aca="false">IF(AND(E5883&gt;0,B5883=10),1,0)</f>
        <v>0</v>
      </c>
      <c r="AD5883" s="55" t="n">
        <f aca="false">IF(AND(C5882=C5883,AA5882=AA5883-1),AB5882,"")</f>
        <v>0</v>
      </c>
      <c r="AE5883" s="55" t="n">
        <f aca="false">IF(AND(C5882=C5883,AA5882=AA5883-1),AC5882,"")</f>
        <v>0</v>
      </c>
      <c r="AF5883" s="55" t="n">
        <f aca="false">IF(AA5883=1,"",IF(AND(AB5883=1,AD5883&lt;&gt;1),1,0))</f>
        <v>0</v>
      </c>
      <c r="AG5883" s="55" t="n">
        <f aca="false">IF(AA5883=1,"",IF(AND(AC5883=1,AE5883&lt;&gt;1),1,0))</f>
        <v>0</v>
      </c>
      <c r="AH5883" s="60" t="str">
        <f aca="false">IF(AND(E5883&gt;0,AA5883&lt;2,NOT(AND(C5884=C5883,AA5884=AA5883+1))),INDEX(DATAS,AA5883+1),"")</f>
        <v/>
      </c>
      <c r="AI5883" s="60" t="str">
        <f aca="false">IF(AND(AC5883=1,AA5883&lt;2),IF(AND(C5884=C5883,AA5884=AA5883+1),IF(AC5884=1,"",INDEX(DATAS,AA5883+1)),INDEX(DATAS,AA5883+1)),"")</f>
        <v/>
      </c>
    </row>
    <row r="5884" customFormat="false" ht="15" hidden="false" customHeight="false" outlineLevel="0" collapsed="false">
      <c r="A5884" s="60" t="n">
        <v>46309</v>
      </c>
      <c r="B5884" s="0" t="n">
        <v>13</v>
      </c>
      <c r="C5884" s="0" t="n">
        <v>7330</v>
      </c>
      <c r="E5884" s="0" t="n">
        <v>0</v>
      </c>
      <c r="F5884" s="55" t="s">
        <v>1451</v>
      </c>
      <c r="I5884" s="55" t="s">
        <v>185</v>
      </c>
      <c r="U5884" s="0" t="n">
        <v>271</v>
      </c>
      <c r="V5884" s="0" t="n">
        <v>0</v>
      </c>
      <c r="X5884" s="55" t="n">
        <f aca="false">IF(I5884="Male",0,1)</f>
        <v>1</v>
      </c>
      <c r="Y5884" s="55" t="n">
        <f aca="false">IF(OR(I5884="DNB",I5884="Dry DNB"),1,0)</f>
        <v>0</v>
      </c>
      <c r="Z5884" s="0" t="str">
        <f aca="false">IF(ISNUMBER(W5884),A5884-W5884,"")</f>
        <v/>
      </c>
      <c r="AA5884" s="55" t="n">
        <f aca="false">MATCH(A5884,DATAS,0)</f>
        <v>1</v>
      </c>
      <c r="AB5884" s="55" t="n">
        <f aca="false">IF(AND(E5884&gt;0,OR(AND(B5884&gt;=1,B5884&lt;=6),B5884=10)),1,0)</f>
        <v>0</v>
      </c>
      <c r="AC5884" s="55" t="n">
        <f aca="false">IF(AND(E5884&gt;0,B5884=10),1,0)</f>
        <v>0</v>
      </c>
      <c r="AD5884" s="0" t="str">
        <f aca="false">IF(AND(C5883=C5884,AA5883=AA5884-1),AB5883,"")</f>
        <v/>
      </c>
      <c r="AE5884" s="0" t="str">
        <f aca="false">IF(AND(C5883=C5884,AA5883=AA5884-1),AC5883,"")</f>
        <v/>
      </c>
      <c r="AF5884" s="0" t="str">
        <f aca="false">IF(AA5884=1,"",IF(AND(AB5884=1,AD5884&lt;&gt;1),1,0))</f>
        <v/>
      </c>
      <c r="AG5884" s="0" t="str">
        <f aca="false">IF(AA5884=1,"",IF(AND(AC5884=1,AE5884&lt;&gt;1),1,0))</f>
        <v/>
      </c>
      <c r="AH5884" s="60" t="str">
        <f aca="false">IF(AND(E5884&gt;0,AA5884&lt;2,NOT(AND(C5885=C5884,AA5885=AA5884+1))),INDEX(DATAS,AA5884+1),"")</f>
        <v/>
      </c>
      <c r="AI5884" s="60" t="str">
        <f aca="false">IF(AND(AC5884=1,AA5884&lt;2),IF(AND(C5885=C5884,AA5885=AA5884+1),IF(AC5885=1,"",INDEX(DATAS,AA5884+1)),INDEX(DATAS,AA5884+1)),"")</f>
        <v/>
      </c>
    </row>
    <row r="5885" customFormat="false" ht="15" hidden="false" customHeight="false" outlineLevel="0" collapsed="false">
      <c r="A5885" s="60" t="n">
        <v>46310</v>
      </c>
      <c r="B5885" s="0" t="n">
        <v>13</v>
      </c>
      <c r="C5885" s="0" t="n">
        <v>7330</v>
      </c>
      <c r="E5885" s="0" t="n">
        <v>0</v>
      </c>
      <c r="F5885" s="55" t="s">
        <v>1451</v>
      </c>
      <c r="I5885" s="55" t="s">
        <v>185</v>
      </c>
      <c r="U5885" s="0" t="n">
        <v>272</v>
      </c>
      <c r="V5885" s="0" t="n">
        <v>0</v>
      </c>
      <c r="X5885" s="55" t="n">
        <f aca="false">IF(I5885="Male",0,1)</f>
        <v>1</v>
      </c>
      <c r="Y5885" s="55" t="n">
        <f aca="false">IF(OR(I5885="DNB",I5885="Dry DNB"),1,0)</f>
        <v>0</v>
      </c>
      <c r="Z5885" s="0" t="str">
        <f aca="false">IF(ISNUMBER(W5885),A5885-W5885,"")</f>
        <v/>
      </c>
      <c r="AA5885" s="55" t="n">
        <f aca="false">MATCH(A5885,DATAS,0)</f>
        <v>2</v>
      </c>
      <c r="AB5885" s="55" t="n">
        <f aca="false">IF(AND(E5885&gt;0,OR(AND(B5885&gt;=1,B5885&lt;=6),B5885=10)),1,0)</f>
        <v>0</v>
      </c>
      <c r="AC5885" s="55" t="n">
        <f aca="false">IF(AND(E5885&gt;0,B5885=10),1,0)</f>
        <v>0</v>
      </c>
      <c r="AD5885" s="55" t="n">
        <f aca="false">IF(AND(C5884=C5885,AA5884=AA5885-1),AB5884,"")</f>
        <v>0</v>
      </c>
      <c r="AE5885" s="55" t="n">
        <f aca="false">IF(AND(C5884=C5885,AA5884=AA5885-1),AC5884,"")</f>
        <v>0</v>
      </c>
      <c r="AF5885" s="55" t="n">
        <f aca="false">IF(AA5885=1,"",IF(AND(AB5885=1,AD5885&lt;&gt;1),1,0))</f>
        <v>0</v>
      </c>
      <c r="AG5885" s="55" t="n">
        <f aca="false">IF(AA5885=1,"",IF(AND(AC5885=1,AE5885&lt;&gt;1),1,0))</f>
        <v>0</v>
      </c>
      <c r="AH5885" s="60" t="str">
        <f aca="false">IF(AND(E5885&gt;0,AA5885&lt;2,NOT(AND(C5886=C5885,AA5886=AA5885+1))),INDEX(DATAS,AA5885+1),"")</f>
        <v/>
      </c>
      <c r="AI5885" s="60" t="str">
        <f aca="false">IF(AND(AC5885=1,AA5885&lt;2),IF(AND(C5886=C5885,AA5886=AA5885+1),IF(AC5886=1,"",INDEX(DATAS,AA5885+1)),INDEX(DATAS,AA5885+1)),"")</f>
        <v/>
      </c>
    </row>
    <row r="5886" customFormat="false" ht="15" hidden="false" customHeight="false" outlineLevel="0" collapsed="false">
      <c r="A5886" s="60" t="n">
        <v>46309</v>
      </c>
      <c r="B5886" s="0" t="n">
        <v>13</v>
      </c>
      <c r="C5886" s="0" t="n">
        <v>7331</v>
      </c>
      <c r="E5886" s="0" t="n">
        <v>0</v>
      </c>
      <c r="F5886" s="55" t="s">
        <v>1451</v>
      </c>
      <c r="I5886" s="55" t="s">
        <v>185</v>
      </c>
      <c r="U5886" s="0" t="n">
        <v>271</v>
      </c>
      <c r="V5886" s="0" t="n">
        <v>0</v>
      </c>
      <c r="X5886" s="55" t="n">
        <f aca="false">IF(I5886="Male",0,1)</f>
        <v>1</v>
      </c>
      <c r="Y5886" s="55" t="n">
        <f aca="false">IF(OR(I5886="DNB",I5886="Dry DNB"),1,0)</f>
        <v>0</v>
      </c>
      <c r="Z5886" s="0" t="str">
        <f aca="false">IF(ISNUMBER(W5886),A5886-W5886,"")</f>
        <v/>
      </c>
      <c r="AA5886" s="55" t="n">
        <f aca="false">MATCH(A5886,DATAS,0)</f>
        <v>1</v>
      </c>
      <c r="AB5886" s="55" t="n">
        <f aca="false">IF(AND(E5886&gt;0,OR(AND(B5886&gt;=1,B5886&lt;=6),B5886=10)),1,0)</f>
        <v>0</v>
      </c>
      <c r="AC5886" s="55" t="n">
        <f aca="false">IF(AND(E5886&gt;0,B5886=10),1,0)</f>
        <v>0</v>
      </c>
      <c r="AD5886" s="0" t="str">
        <f aca="false">IF(AND(C5885=C5886,AA5885=AA5886-1),AB5885,"")</f>
        <v/>
      </c>
      <c r="AE5886" s="0" t="str">
        <f aca="false">IF(AND(C5885=C5886,AA5885=AA5886-1),AC5885,"")</f>
        <v/>
      </c>
      <c r="AF5886" s="0" t="str">
        <f aca="false">IF(AA5886=1,"",IF(AND(AB5886=1,AD5886&lt;&gt;1),1,0))</f>
        <v/>
      </c>
      <c r="AG5886" s="0" t="str">
        <f aca="false">IF(AA5886=1,"",IF(AND(AC5886=1,AE5886&lt;&gt;1),1,0))</f>
        <v/>
      </c>
      <c r="AH5886" s="60" t="str">
        <f aca="false">IF(AND(E5886&gt;0,AA5886&lt;2,NOT(AND(C5887=C5886,AA5887=AA5886+1))),INDEX(DATAS,AA5886+1),"")</f>
        <v/>
      </c>
      <c r="AI5886" s="60" t="str">
        <f aca="false">IF(AND(AC5886=1,AA5886&lt;2),IF(AND(C5887=C5886,AA5887=AA5886+1),IF(AC5887=1,"",INDEX(DATAS,AA5886+1)),INDEX(DATAS,AA5886+1)),"")</f>
        <v/>
      </c>
    </row>
    <row r="5887" customFormat="false" ht="15" hidden="false" customHeight="false" outlineLevel="0" collapsed="false">
      <c r="A5887" s="60" t="n">
        <v>46310</v>
      </c>
      <c r="B5887" s="0" t="n">
        <v>13</v>
      </c>
      <c r="C5887" s="0" t="n">
        <v>7331</v>
      </c>
      <c r="E5887" s="0" t="n">
        <v>0</v>
      </c>
      <c r="F5887" s="55" t="s">
        <v>1451</v>
      </c>
      <c r="I5887" s="55" t="s">
        <v>185</v>
      </c>
      <c r="U5887" s="0" t="n">
        <v>272</v>
      </c>
      <c r="V5887" s="0" t="n">
        <v>0</v>
      </c>
      <c r="X5887" s="55" t="n">
        <f aca="false">IF(I5887="Male",0,1)</f>
        <v>1</v>
      </c>
      <c r="Y5887" s="55" t="n">
        <f aca="false">IF(OR(I5887="DNB",I5887="Dry DNB"),1,0)</f>
        <v>0</v>
      </c>
      <c r="Z5887" s="0" t="str">
        <f aca="false">IF(ISNUMBER(W5887),A5887-W5887,"")</f>
        <v/>
      </c>
      <c r="AA5887" s="55" t="n">
        <f aca="false">MATCH(A5887,DATAS,0)</f>
        <v>2</v>
      </c>
      <c r="AB5887" s="55" t="n">
        <f aca="false">IF(AND(E5887&gt;0,OR(AND(B5887&gt;=1,B5887&lt;=6),B5887=10)),1,0)</f>
        <v>0</v>
      </c>
      <c r="AC5887" s="55" t="n">
        <f aca="false">IF(AND(E5887&gt;0,B5887=10),1,0)</f>
        <v>0</v>
      </c>
      <c r="AD5887" s="55" t="n">
        <f aca="false">IF(AND(C5886=C5887,AA5886=AA5887-1),AB5886,"")</f>
        <v>0</v>
      </c>
      <c r="AE5887" s="55" t="n">
        <f aca="false">IF(AND(C5886=C5887,AA5886=AA5887-1),AC5886,"")</f>
        <v>0</v>
      </c>
      <c r="AF5887" s="55" t="n">
        <f aca="false">IF(AA5887=1,"",IF(AND(AB5887=1,AD5887&lt;&gt;1),1,0))</f>
        <v>0</v>
      </c>
      <c r="AG5887" s="55" t="n">
        <f aca="false">IF(AA5887=1,"",IF(AND(AC5887=1,AE5887&lt;&gt;1),1,0))</f>
        <v>0</v>
      </c>
      <c r="AH5887" s="60" t="str">
        <f aca="false">IF(AND(E5887&gt;0,AA5887&lt;2,NOT(AND(C5888=C5887,AA5888=AA5887+1))),INDEX(DATAS,AA5887+1),"")</f>
        <v/>
      </c>
      <c r="AI5887" s="60" t="str">
        <f aca="false">IF(AND(AC5887=1,AA5887&lt;2),IF(AND(C5888=C5887,AA5888=AA5887+1),IF(AC5888=1,"",INDEX(DATAS,AA5887+1)),INDEX(DATAS,AA5887+1)),"")</f>
        <v/>
      </c>
    </row>
    <row r="5888" customFormat="false" ht="15" hidden="false" customHeight="false" outlineLevel="0" collapsed="false">
      <c r="A5888" s="60" t="n">
        <v>46309</v>
      </c>
      <c r="B5888" s="0" t="n">
        <v>13</v>
      </c>
      <c r="C5888" s="0" t="n">
        <v>7332</v>
      </c>
      <c r="E5888" s="0" t="n">
        <v>0</v>
      </c>
      <c r="F5888" s="55" t="s">
        <v>1452</v>
      </c>
      <c r="I5888" s="55" t="s">
        <v>185</v>
      </c>
      <c r="U5888" s="0" t="n">
        <v>270</v>
      </c>
      <c r="V5888" s="0" t="n">
        <v>0</v>
      </c>
      <c r="X5888" s="55" t="n">
        <f aca="false">IF(I5888="Male",0,1)</f>
        <v>1</v>
      </c>
      <c r="Y5888" s="55" t="n">
        <f aca="false">IF(OR(I5888="DNB",I5888="Dry DNB"),1,0)</f>
        <v>0</v>
      </c>
      <c r="Z5888" s="0" t="str">
        <f aca="false">IF(ISNUMBER(W5888),A5888-W5888,"")</f>
        <v/>
      </c>
      <c r="AA5888" s="55" t="n">
        <f aca="false">MATCH(A5888,DATAS,0)</f>
        <v>1</v>
      </c>
      <c r="AB5888" s="55" t="n">
        <f aca="false">IF(AND(E5888&gt;0,OR(AND(B5888&gt;=1,B5888&lt;=6),B5888=10)),1,0)</f>
        <v>0</v>
      </c>
      <c r="AC5888" s="55" t="n">
        <f aca="false">IF(AND(E5888&gt;0,B5888=10),1,0)</f>
        <v>0</v>
      </c>
      <c r="AD5888" s="0" t="str">
        <f aca="false">IF(AND(C5887=C5888,AA5887=AA5888-1),AB5887,"")</f>
        <v/>
      </c>
      <c r="AE5888" s="0" t="str">
        <f aca="false">IF(AND(C5887=C5888,AA5887=AA5888-1),AC5887,"")</f>
        <v/>
      </c>
      <c r="AF5888" s="0" t="str">
        <f aca="false">IF(AA5888=1,"",IF(AND(AB5888=1,AD5888&lt;&gt;1),1,0))</f>
        <v/>
      </c>
      <c r="AG5888" s="0" t="str">
        <f aca="false">IF(AA5888=1,"",IF(AND(AC5888=1,AE5888&lt;&gt;1),1,0))</f>
        <v/>
      </c>
      <c r="AH5888" s="60" t="str">
        <f aca="false">IF(AND(E5888&gt;0,AA5888&lt;2,NOT(AND(C5889=C5888,AA5889=AA5888+1))),INDEX(DATAS,AA5888+1),"")</f>
        <v/>
      </c>
      <c r="AI5888" s="60" t="str">
        <f aca="false">IF(AND(AC5888=1,AA5888&lt;2),IF(AND(C5889=C5888,AA5889=AA5888+1),IF(AC5889=1,"",INDEX(DATAS,AA5888+1)),INDEX(DATAS,AA5888+1)),"")</f>
        <v/>
      </c>
    </row>
    <row r="5889" customFormat="false" ht="15" hidden="false" customHeight="false" outlineLevel="0" collapsed="false">
      <c r="A5889" s="60" t="n">
        <v>46310</v>
      </c>
      <c r="B5889" s="0" t="n">
        <v>13</v>
      </c>
      <c r="C5889" s="0" t="n">
        <v>7332</v>
      </c>
      <c r="E5889" s="0" t="n">
        <v>0</v>
      </c>
      <c r="F5889" s="55" t="s">
        <v>1452</v>
      </c>
      <c r="I5889" s="55" t="s">
        <v>185</v>
      </c>
      <c r="U5889" s="0" t="n">
        <v>271</v>
      </c>
      <c r="V5889" s="0" t="n">
        <v>0</v>
      </c>
      <c r="X5889" s="55" t="n">
        <f aca="false">IF(I5889="Male",0,1)</f>
        <v>1</v>
      </c>
      <c r="Y5889" s="55" t="n">
        <f aca="false">IF(OR(I5889="DNB",I5889="Dry DNB"),1,0)</f>
        <v>0</v>
      </c>
      <c r="Z5889" s="0" t="str">
        <f aca="false">IF(ISNUMBER(W5889),A5889-W5889,"")</f>
        <v/>
      </c>
      <c r="AA5889" s="55" t="n">
        <f aca="false">MATCH(A5889,DATAS,0)</f>
        <v>2</v>
      </c>
      <c r="AB5889" s="55" t="n">
        <f aca="false">IF(AND(E5889&gt;0,OR(AND(B5889&gt;=1,B5889&lt;=6),B5889=10)),1,0)</f>
        <v>0</v>
      </c>
      <c r="AC5889" s="55" t="n">
        <f aca="false">IF(AND(E5889&gt;0,B5889=10),1,0)</f>
        <v>0</v>
      </c>
      <c r="AD5889" s="55" t="n">
        <f aca="false">IF(AND(C5888=C5889,AA5888=AA5889-1),AB5888,"")</f>
        <v>0</v>
      </c>
      <c r="AE5889" s="55" t="n">
        <f aca="false">IF(AND(C5888=C5889,AA5888=AA5889-1),AC5888,"")</f>
        <v>0</v>
      </c>
      <c r="AF5889" s="55" t="n">
        <f aca="false">IF(AA5889=1,"",IF(AND(AB5889=1,AD5889&lt;&gt;1),1,0))</f>
        <v>0</v>
      </c>
      <c r="AG5889" s="55" t="n">
        <f aca="false">IF(AA5889=1,"",IF(AND(AC5889=1,AE5889&lt;&gt;1),1,0))</f>
        <v>0</v>
      </c>
      <c r="AH5889" s="60" t="str">
        <f aca="false">IF(AND(E5889&gt;0,AA5889&lt;2,NOT(AND(C5890=C5889,AA5890=AA5889+1))),INDEX(DATAS,AA5889+1),"")</f>
        <v/>
      </c>
      <c r="AI5889" s="60" t="str">
        <f aca="false">IF(AND(AC5889=1,AA5889&lt;2),IF(AND(C5890=C5889,AA5890=AA5889+1),IF(AC5890=1,"",INDEX(DATAS,AA5889+1)),INDEX(DATAS,AA5889+1)),"")</f>
        <v/>
      </c>
    </row>
    <row r="5890" customFormat="false" ht="15" hidden="false" customHeight="false" outlineLevel="0" collapsed="false">
      <c r="A5890" s="60" t="n">
        <v>46309</v>
      </c>
      <c r="B5890" s="0" t="n">
        <v>13</v>
      </c>
      <c r="C5890" s="0" t="n">
        <v>7333</v>
      </c>
      <c r="E5890" s="0" t="n">
        <v>0</v>
      </c>
      <c r="F5890" s="55" t="s">
        <v>1452</v>
      </c>
      <c r="I5890" s="55" t="s">
        <v>185</v>
      </c>
      <c r="U5890" s="0" t="n">
        <v>270</v>
      </c>
      <c r="V5890" s="0" t="n">
        <v>0</v>
      </c>
      <c r="X5890" s="55" t="n">
        <f aca="false">IF(I5890="Male",0,1)</f>
        <v>1</v>
      </c>
      <c r="Y5890" s="55" t="n">
        <f aca="false">IF(OR(I5890="DNB",I5890="Dry DNB"),1,0)</f>
        <v>0</v>
      </c>
      <c r="Z5890" s="0" t="str">
        <f aca="false">IF(ISNUMBER(W5890),A5890-W5890,"")</f>
        <v/>
      </c>
      <c r="AA5890" s="55" t="n">
        <f aca="false">MATCH(A5890,DATAS,0)</f>
        <v>1</v>
      </c>
      <c r="AB5890" s="55" t="n">
        <f aca="false">IF(AND(E5890&gt;0,OR(AND(B5890&gt;=1,B5890&lt;=6),B5890=10)),1,0)</f>
        <v>0</v>
      </c>
      <c r="AC5890" s="55" t="n">
        <f aca="false">IF(AND(E5890&gt;0,B5890=10),1,0)</f>
        <v>0</v>
      </c>
      <c r="AD5890" s="0" t="str">
        <f aca="false">IF(AND(C5889=C5890,AA5889=AA5890-1),AB5889,"")</f>
        <v/>
      </c>
      <c r="AE5890" s="0" t="str">
        <f aca="false">IF(AND(C5889=C5890,AA5889=AA5890-1),AC5889,"")</f>
        <v/>
      </c>
      <c r="AF5890" s="0" t="str">
        <f aca="false">IF(AA5890=1,"",IF(AND(AB5890=1,AD5890&lt;&gt;1),1,0))</f>
        <v/>
      </c>
      <c r="AG5890" s="0" t="str">
        <f aca="false">IF(AA5890=1,"",IF(AND(AC5890=1,AE5890&lt;&gt;1),1,0))</f>
        <v/>
      </c>
      <c r="AH5890" s="60" t="str">
        <f aca="false">IF(AND(E5890&gt;0,AA5890&lt;2,NOT(AND(C5891=C5890,AA5891=AA5890+1))),INDEX(DATAS,AA5890+1),"")</f>
        <v/>
      </c>
      <c r="AI5890" s="60" t="str">
        <f aca="false">IF(AND(AC5890=1,AA5890&lt;2),IF(AND(C5891=C5890,AA5891=AA5890+1),IF(AC5891=1,"",INDEX(DATAS,AA5890+1)),INDEX(DATAS,AA5890+1)),"")</f>
        <v/>
      </c>
    </row>
    <row r="5891" customFormat="false" ht="15" hidden="false" customHeight="false" outlineLevel="0" collapsed="false">
      <c r="A5891" s="60" t="n">
        <v>46310</v>
      </c>
      <c r="B5891" s="0" t="n">
        <v>13</v>
      </c>
      <c r="C5891" s="0" t="n">
        <v>7333</v>
      </c>
      <c r="E5891" s="0" t="n">
        <v>0</v>
      </c>
      <c r="F5891" s="55" t="s">
        <v>1452</v>
      </c>
      <c r="I5891" s="55" t="s">
        <v>185</v>
      </c>
      <c r="U5891" s="0" t="n">
        <v>271</v>
      </c>
      <c r="V5891" s="0" t="n">
        <v>0</v>
      </c>
      <c r="X5891" s="55" t="n">
        <f aca="false">IF(I5891="Male",0,1)</f>
        <v>1</v>
      </c>
      <c r="Y5891" s="55" t="n">
        <f aca="false">IF(OR(I5891="DNB",I5891="Dry DNB"),1,0)</f>
        <v>0</v>
      </c>
      <c r="Z5891" s="0" t="str">
        <f aca="false">IF(ISNUMBER(W5891),A5891-W5891,"")</f>
        <v/>
      </c>
      <c r="AA5891" s="55" t="n">
        <f aca="false">MATCH(A5891,DATAS,0)</f>
        <v>2</v>
      </c>
      <c r="AB5891" s="55" t="n">
        <f aca="false">IF(AND(E5891&gt;0,OR(AND(B5891&gt;=1,B5891&lt;=6),B5891=10)),1,0)</f>
        <v>0</v>
      </c>
      <c r="AC5891" s="55" t="n">
        <f aca="false">IF(AND(E5891&gt;0,B5891=10),1,0)</f>
        <v>0</v>
      </c>
      <c r="AD5891" s="55" t="n">
        <f aca="false">IF(AND(C5890=C5891,AA5890=AA5891-1),AB5890,"")</f>
        <v>0</v>
      </c>
      <c r="AE5891" s="55" t="n">
        <f aca="false">IF(AND(C5890=C5891,AA5890=AA5891-1),AC5890,"")</f>
        <v>0</v>
      </c>
      <c r="AF5891" s="55" t="n">
        <f aca="false">IF(AA5891=1,"",IF(AND(AB5891=1,AD5891&lt;&gt;1),1,0))</f>
        <v>0</v>
      </c>
      <c r="AG5891" s="55" t="n">
        <f aca="false">IF(AA5891=1,"",IF(AND(AC5891=1,AE5891&lt;&gt;1),1,0))</f>
        <v>0</v>
      </c>
      <c r="AH5891" s="60" t="str">
        <f aca="false">IF(AND(E5891&gt;0,AA5891&lt;2,NOT(AND(C5892=C5891,AA5892=AA5891+1))),INDEX(DATAS,AA5891+1),"")</f>
        <v/>
      </c>
      <c r="AI5891" s="60" t="str">
        <f aca="false">IF(AND(AC5891=1,AA5891&lt;2),IF(AND(C5892=C5891,AA5892=AA5891+1),IF(AC5892=1,"",INDEX(DATAS,AA5891+1)),INDEX(DATAS,AA5891+1)),"")</f>
        <v/>
      </c>
    </row>
    <row r="5892" customFormat="false" ht="15" hidden="false" customHeight="false" outlineLevel="0" collapsed="false">
      <c r="A5892" s="60" t="n">
        <v>46309</v>
      </c>
      <c r="B5892" s="0" t="n">
        <v>13</v>
      </c>
      <c r="C5892" s="0" t="n">
        <v>7334</v>
      </c>
      <c r="E5892" s="0" t="n">
        <v>0</v>
      </c>
      <c r="F5892" s="55" t="s">
        <v>1452</v>
      </c>
      <c r="I5892" s="55" t="s">
        <v>185</v>
      </c>
      <c r="U5892" s="0" t="n">
        <v>270</v>
      </c>
      <c r="V5892" s="0" t="n">
        <v>0</v>
      </c>
      <c r="X5892" s="55" t="n">
        <f aca="false">IF(I5892="Male",0,1)</f>
        <v>1</v>
      </c>
      <c r="Y5892" s="55" t="n">
        <f aca="false">IF(OR(I5892="DNB",I5892="Dry DNB"),1,0)</f>
        <v>0</v>
      </c>
      <c r="Z5892" s="0" t="str">
        <f aca="false">IF(ISNUMBER(W5892),A5892-W5892,"")</f>
        <v/>
      </c>
      <c r="AA5892" s="55" t="n">
        <f aca="false">MATCH(A5892,DATAS,0)</f>
        <v>1</v>
      </c>
      <c r="AB5892" s="55" t="n">
        <f aca="false">IF(AND(E5892&gt;0,OR(AND(B5892&gt;=1,B5892&lt;=6),B5892=10)),1,0)</f>
        <v>0</v>
      </c>
      <c r="AC5892" s="55" t="n">
        <f aca="false">IF(AND(E5892&gt;0,B5892=10),1,0)</f>
        <v>0</v>
      </c>
      <c r="AD5892" s="0" t="str">
        <f aca="false">IF(AND(C5891=C5892,AA5891=AA5892-1),AB5891,"")</f>
        <v/>
      </c>
      <c r="AE5892" s="0" t="str">
        <f aca="false">IF(AND(C5891=C5892,AA5891=AA5892-1),AC5891,"")</f>
        <v/>
      </c>
      <c r="AF5892" s="0" t="str">
        <f aca="false">IF(AA5892=1,"",IF(AND(AB5892=1,AD5892&lt;&gt;1),1,0))</f>
        <v/>
      </c>
      <c r="AG5892" s="0" t="str">
        <f aca="false">IF(AA5892=1,"",IF(AND(AC5892=1,AE5892&lt;&gt;1),1,0))</f>
        <v/>
      </c>
      <c r="AH5892" s="60" t="str">
        <f aca="false">IF(AND(E5892&gt;0,AA5892&lt;2,NOT(AND(C5893=C5892,AA5893=AA5892+1))),INDEX(DATAS,AA5892+1),"")</f>
        <v/>
      </c>
      <c r="AI5892" s="60" t="str">
        <f aca="false">IF(AND(AC5892=1,AA5892&lt;2),IF(AND(C5893=C5892,AA5893=AA5892+1),IF(AC5893=1,"",INDEX(DATAS,AA5892+1)),INDEX(DATAS,AA5892+1)),"")</f>
        <v/>
      </c>
    </row>
    <row r="5893" customFormat="false" ht="15" hidden="false" customHeight="false" outlineLevel="0" collapsed="false">
      <c r="A5893" s="60" t="n">
        <v>46310</v>
      </c>
      <c r="B5893" s="0" t="n">
        <v>13</v>
      </c>
      <c r="C5893" s="0" t="n">
        <v>7334</v>
      </c>
      <c r="E5893" s="0" t="n">
        <v>0</v>
      </c>
      <c r="F5893" s="55" t="s">
        <v>1452</v>
      </c>
      <c r="I5893" s="55" t="s">
        <v>185</v>
      </c>
      <c r="U5893" s="0" t="n">
        <v>271</v>
      </c>
      <c r="V5893" s="0" t="n">
        <v>0</v>
      </c>
      <c r="X5893" s="55" t="n">
        <f aca="false">IF(I5893="Male",0,1)</f>
        <v>1</v>
      </c>
      <c r="Y5893" s="55" t="n">
        <f aca="false">IF(OR(I5893="DNB",I5893="Dry DNB"),1,0)</f>
        <v>0</v>
      </c>
      <c r="Z5893" s="0" t="str">
        <f aca="false">IF(ISNUMBER(W5893),A5893-W5893,"")</f>
        <v/>
      </c>
      <c r="AA5893" s="55" t="n">
        <f aca="false">MATCH(A5893,DATAS,0)</f>
        <v>2</v>
      </c>
      <c r="AB5893" s="55" t="n">
        <f aca="false">IF(AND(E5893&gt;0,OR(AND(B5893&gt;=1,B5893&lt;=6),B5893=10)),1,0)</f>
        <v>0</v>
      </c>
      <c r="AC5893" s="55" t="n">
        <f aca="false">IF(AND(E5893&gt;0,B5893=10),1,0)</f>
        <v>0</v>
      </c>
      <c r="AD5893" s="55" t="n">
        <f aca="false">IF(AND(C5892=C5893,AA5892=AA5893-1),AB5892,"")</f>
        <v>0</v>
      </c>
      <c r="AE5893" s="55" t="n">
        <f aca="false">IF(AND(C5892=C5893,AA5892=AA5893-1),AC5892,"")</f>
        <v>0</v>
      </c>
      <c r="AF5893" s="55" t="n">
        <f aca="false">IF(AA5893=1,"",IF(AND(AB5893=1,AD5893&lt;&gt;1),1,0))</f>
        <v>0</v>
      </c>
      <c r="AG5893" s="55" t="n">
        <f aca="false">IF(AA5893=1,"",IF(AND(AC5893=1,AE5893&lt;&gt;1),1,0))</f>
        <v>0</v>
      </c>
      <c r="AH5893" s="60" t="str">
        <f aca="false">IF(AND(E5893&gt;0,AA5893&lt;2,NOT(AND(C5894=C5893,AA5894=AA5893+1))),INDEX(DATAS,AA5893+1),"")</f>
        <v/>
      </c>
      <c r="AI5893" s="60" t="str">
        <f aca="false">IF(AND(AC5893=1,AA5893&lt;2),IF(AND(C5894=C5893,AA5894=AA5893+1),IF(AC5894=1,"",INDEX(DATAS,AA5893+1)),INDEX(DATAS,AA5893+1)),"")</f>
        <v/>
      </c>
    </row>
    <row r="5894" customFormat="false" ht="15" hidden="false" customHeight="false" outlineLevel="0" collapsed="false">
      <c r="A5894" s="60" t="n">
        <v>46309</v>
      </c>
      <c r="B5894" s="0" t="n">
        <v>13</v>
      </c>
      <c r="C5894" s="0" t="n">
        <v>7335</v>
      </c>
      <c r="E5894" s="0" t="n">
        <v>0</v>
      </c>
      <c r="F5894" s="55" t="s">
        <v>1452</v>
      </c>
      <c r="I5894" s="55" t="s">
        <v>185</v>
      </c>
      <c r="U5894" s="0" t="n">
        <v>270</v>
      </c>
      <c r="V5894" s="0" t="n">
        <v>0</v>
      </c>
      <c r="X5894" s="55" t="n">
        <f aca="false">IF(I5894="Male",0,1)</f>
        <v>1</v>
      </c>
      <c r="Y5894" s="55" t="n">
        <f aca="false">IF(OR(I5894="DNB",I5894="Dry DNB"),1,0)</f>
        <v>0</v>
      </c>
      <c r="Z5894" s="0" t="str">
        <f aca="false">IF(ISNUMBER(W5894),A5894-W5894,"")</f>
        <v/>
      </c>
      <c r="AA5894" s="55" t="n">
        <f aca="false">MATCH(A5894,DATAS,0)</f>
        <v>1</v>
      </c>
      <c r="AB5894" s="55" t="n">
        <f aca="false">IF(AND(E5894&gt;0,OR(AND(B5894&gt;=1,B5894&lt;=6),B5894=10)),1,0)</f>
        <v>0</v>
      </c>
      <c r="AC5894" s="55" t="n">
        <f aca="false">IF(AND(E5894&gt;0,B5894=10),1,0)</f>
        <v>0</v>
      </c>
      <c r="AD5894" s="0" t="str">
        <f aca="false">IF(AND(C5893=C5894,AA5893=AA5894-1),AB5893,"")</f>
        <v/>
      </c>
      <c r="AE5894" s="0" t="str">
        <f aca="false">IF(AND(C5893=C5894,AA5893=AA5894-1),AC5893,"")</f>
        <v/>
      </c>
      <c r="AF5894" s="0" t="str">
        <f aca="false">IF(AA5894=1,"",IF(AND(AB5894=1,AD5894&lt;&gt;1),1,0))</f>
        <v/>
      </c>
      <c r="AG5894" s="0" t="str">
        <f aca="false">IF(AA5894=1,"",IF(AND(AC5894=1,AE5894&lt;&gt;1),1,0))</f>
        <v/>
      </c>
      <c r="AH5894" s="60" t="str">
        <f aca="false">IF(AND(E5894&gt;0,AA5894&lt;2,NOT(AND(C5895=C5894,AA5895=AA5894+1))),INDEX(DATAS,AA5894+1),"")</f>
        <v/>
      </c>
      <c r="AI5894" s="60" t="str">
        <f aca="false">IF(AND(AC5894=1,AA5894&lt;2),IF(AND(C5895=C5894,AA5895=AA5894+1),IF(AC5895=1,"",INDEX(DATAS,AA5894+1)),INDEX(DATAS,AA5894+1)),"")</f>
        <v/>
      </c>
    </row>
    <row r="5895" customFormat="false" ht="15" hidden="false" customHeight="false" outlineLevel="0" collapsed="false">
      <c r="A5895" s="60" t="n">
        <v>46310</v>
      </c>
      <c r="B5895" s="0" t="n">
        <v>13</v>
      </c>
      <c r="C5895" s="0" t="n">
        <v>7335</v>
      </c>
      <c r="E5895" s="0" t="n">
        <v>0</v>
      </c>
      <c r="F5895" s="55" t="s">
        <v>1452</v>
      </c>
      <c r="I5895" s="55" t="s">
        <v>185</v>
      </c>
      <c r="U5895" s="0" t="n">
        <v>271</v>
      </c>
      <c r="V5895" s="0" t="n">
        <v>0</v>
      </c>
      <c r="X5895" s="55" t="n">
        <f aca="false">IF(I5895="Male",0,1)</f>
        <v>1</v>
      </c>
      <c r="Y5895" s="55" t="n">
        <f aca="false">IF(OR(I5895="DNB",I5895="Dry DNB"),1,0)</f>
        <v>0</v>
      </c>
      <c r="Z5895" s="0" t="str">
        <f aca="false">IF(ISNUMBER(W5895),A5895-W5895,"")</f>
        <v/>
      </c>
      <c r="AA5895" s="55" t="n">
        <f aca="false">MATCH(A5895,DATAS,0)</f>
        <v>2</v>
      </c>
      <c r="AB5895" s="55" t="n">
        <f aca="false">IF(AND(E5895&gt;0,OR(AND(B5895&gt;=1,B5895&lt;=6),B5895=10)),1,0)</f>
        <v>0</v>
      </c>
      <c r="AC5895" s="55" t="n">
        <f aca="false">IF(AND(E5895&gt;0,B5895=10),1,0)</f>
        <v>0</v>
      </c>
      <c r="AD5895" s="55" t="n">
        <f aca="false">IF(AND(C5894=C5895,AA5894=AA5895-1),AB5894,"")</f>
        <v>0</v>
      </c>
      <c r="AE5895" s="55" t="n">
        <f aca="false">IF(AND(C5894=C5895,AA5894=AA5895-1),AC5894,"")</f>
        <v>0</v>
      </c>
      <c r="AF5895" s="55" t="n">
        <f aca="false">IF(AA5895=1,"",IF(AND(AB5895=1,AD5895&lt;&gt;1),1,0))</f>
        <v>0</v>
      </c>
      <c r="AG5895" s="55" t="n">
        <f aca="false">IF(AA5895=1,"",IF(AND(AC5895=1,AE5895&lt;&gt;1),1,0))</f>
        <v>0</v>
      </c>
      <c r="AH5895" s="60" t="str">
        <f aca="false">IF(AND(E5895&gt;0,AA5895&lt;2,NOT(AND(C5896=C5895,AA5896=AA5895+1))),INDEX(DATAS,AA5895+1),"")</f>
        <v/>
      </c>
      <c r="AI5895" s="60" t="str">
        <f aca="false">IF(AND(AC5895=1,AA5895&lt;2),IF(AND(C5896=C5895,AA5896=AA5895+1),IF(AC5896=1,"",INDEX(DATAS,AA5895+1)),INDEX(DATAS,AA5895+1)),"")</f>
        <v/>
      </c>
    </row>
    <row r="5896" customFormat="false" ht="15" hidden="false" customHeight="false" outlineLevel="0" collapsed="false">
      <c r="A5896" s="60" t="n">
        <v>46309</v>
      </c>
      <c r="B5896" s="0" t="n">
        <v>13</v>
      </c>
      <c r="C5896" s="0" t="n">
        <v>7336</v>
      </c>
      <c r="E5896" s="0" t="n">
        <v>0</v>
      </c>
      <c r="F5896" s="55" t="s">
        <v>1452</v>
      </c>
      <c r="I5896" s="55" t="s">
        <v>185</v>
      </c>
      <c r="U5896" s="0" t="n">
        <v>270</v>
      </c>
      <c r="V5896" s="0" t="n">
        <v>0</v>
      </c>
      <c r="X5896" s="55" t="n">
        <f aca="false">IF(I5896="Male",0,1)</f>
        <v>1</v>
      </c>
      <c r="Y5896" s="55" t="n">
        <f aca="false">IF(OR(I5896="DNB",I5896="Dry DNB"),1,0)</f>
        <v>0</v>
      </c>
      <c r="Z5896" s="0" t="str">
        <f aca="false">IF(ISNUMBER(W5896),A5896-W5896,"")</f>
        <v/>
      </c>
      <c r="AA5896" s="55" t="n">
        <f aca="false">MATCH(A5896,DATAS,0)</f>
        <v>1</v>
      </c>
      <c r="AB5896" s="55" t="n">
        <f aca="false">IF(AND(E5896&gt;0,OR(AND(B5896&gt;=1,B5896&lt;=6),B5896=10)),1,0)</f>
        <v>0</v>
      </c>
      <c r="AC5896" s="55" t="n">
        <f aca="false">IF(AND(E5896&gt;0,B5896=10),1,0)</f>
        <v>0</v>
      </c>
      <c r="AD5896" s="0" t="str">
        <f aca="false">IF(AND(C5895=C5896,AA5895=AA5896-1),AB5895,"")</f>
        <v/>
      </c>
      <c r="AE5896" s="0" t="str">
        <f aca="false">IF(AND(C5895=C5896,AA5895=AA5896-1),AC5895,"")</f>
        <v/>
      </c>
      <c r="AF5896" s="0" t="str">
        <f aca="false">IF(AA5896=1,"",IF(AND(AB5896=1,AD5896&lt;&gt;1),1,0))</f>
        <v/>
      </c>
      <c r="AG5896" s="0" t="str">
        <f aca="false">IF(AA5896=1,"",IF(AND(AC5896=1,AE5896&lt;&gt;1),1,0))</f>
        <v/>
      </c>
      <c r="AH5896" s="60" t="str">
        <f aca="false">IF(AND(E5896&gt;0,AA5896&lt;2,NOT(AND(C5897=C5896,AA5897=AA5896+1))),INDEX(DATAS,AA5896+1),"")</f>
        <v/>
      </c>
      <c r="AI5896" s="60" t="str">
        <f aca="false">IF(AND(AC5896=1,AA5896&lt;2),IF(AND(C5897=C5896,AA5897=AA5896+1),IF(AC5897=1,"",INDEX(DATAS,AA5896+1)),INDEX(DATAS,AA5896+1)),"")</f>
        <v/>
      </c>
    </row>
    <row r="5897" customFormat="false" ht="15" hidden="false" customHeight="false" outlineLevel="0" collapsed="false">
      <c r="A5897" s="60" t="n">
        <v>46310</v>
      </c>
      <c r="B5897" s="0" t="n">
        <v>13</v>
      </c>
      <c r="C5897" s="0" t="n">
        <v>7336</v>
      </c>
      <c r="E5897" s="0" t="n">
        <v>0</v>
      </c>
      <c r="F5897" s="55" t="s">
        <v>1452</v>
      </c>
      <c r="I5897" s="55" t="s">
        <v>185</v>
      </c>
      <c r="U5897" s="0" t="n">
        <v>271</v>
      </c>
      <c r="V5897" s="0" t="n">
        <v>0</v>
      </c>
      <c r="X5897" s="55" t="n">
        <f aca="false">IF(I5897="Male",0,1)</f>
        <v>1</v>
      </c>
      <c r="Y5897" s="55" t="n">
        <f aca="false">IF(OR(I5897="DNB",I5897="Dry DNB"),1,0)</f>
        <v>0</v>
      </c>
      <c r="Z5897" s="0" t="str">
        <f aca="false">IF(ISNUMBER(W5897),A5897-W5897,"")</f>
        <v/>
      </c>
      <c r="AA5897" s="55" t="n">
        <f aca="false">MATCH(A5897,DATAS,0)</f>
        <v>2</v>
      </c>
      <c r="AB5897" s="55" t="n">
        <f aca="false">IF(AND(E5897&gt;0,OR(AND(B5897&gt;=1,B5897&lt;=6),B5897=10)),1,0)</f>
        <v>0</v>
      </c>
      <c r="AC5897" s="55" t="n">
        <f aca="false">IF(AND(E5897&gt;0,B5897=10),1,0)</f>
        <v>0</v>
      </c>
      <c r="AD5897" s="55" t="n">
        <f aca="false">IF(AND(C5896=C5897,AA5896=AA5897-1),AB5896,"")</f>
        <v>0</v>
      </c>
      <c r="AE5897" s="55" t="n">
        <f aca="false">IF(AND(C5896=C5897,AA5896=AA5897-1),AC5896,"")</f>
        <v>0</v>
      </c>
      <c r="AF5897" s="55" t="n">
        <f aca="false">IF(AA5897=1,"",IF(AND(AB5897=1,AD5897&lt;&gt;1),1,0))</f>
        <v>0</v>
      </c>
      <c r="AG5897" s="55" t="n">
        <f aca="false">IF(AA5897=1,"",IF(AND(AC5897=1,AE5897&lt;&gt;1),1,0))</f>
        <v>0</v>
      </c>
      <c r="AH5897" s="60" t="str">
        <f aca="false">IF(AND(E5897&gt;0,AA5897&lt;2,NOT(AND(C5898=C5897,AA5898=AA5897+1))),INDEX(DATAS,AA5897+1),"")</f>
        <v/>
      </c>
      <c r="AI5897" s="60" t="str">
        <f aca="false">IF(AND(AC5897=1,AA5897&lt;2),IF(AND(C5898=C5897,AA5898=AA5897+1),IF(AC5898=1,"",INDEX(DATAS,AA5897+1)),INDEX(DATAS,AA5897+1)),"")</f>
        <v/>
      </c>
    </row>
    <row r="5898" customFormat="false" ht="15" hidden="false" customHeight="false" outlineLevel="0" collapsed="false">
      <c r="A5898" s="60" t="n">
        <v>46309</v>
      </c>
      <c r="B5898" s="0" t="n">
        <v>13</v>
      </c>
      <c r="C5898" s="0" t="n">
        <v>7337</v>
      </c>
      <c r="E5898" s="0" t="n">
        <v>0</v>
      </c>
      <c r="F5898" s="55" t="s">
        <v>1452</v>
      </c>
      <c r="I5898" s="55" t="s">
        <v>185</v>
      </c>
      <c r="U5898" s="0" t="n">
        <v>270</v>
      </c>
      <c r="V5898" s="0" t="n">
        <v>0</v>
      </c>
      <c r="X5898" s="55" t="n">
        <f aca="false">IF(I5898="Male",0,1)</f>
        <v>1</v>
      </c>
      <c r="Y5898" s="55" t="n">
        <f aca="false">IF(OR(I5898="DNB",I5898="Dry DNB"),1,0)</f>
        <v>0</v>
      </c>
      <c r="Z5898" s="0" t="str">
        <f aca="false">IF(ISNUMBER(W5898),A5898-W5898,"")</f>
        <v/>
      </c>
      <c r="AA5898" s="55" t="n">
        <f aca="false">MATCH(A5898,DATAS,0)</f>
        <v>1</v>
      </c>
      <c r="AB5898" s="55" t="n">
        <f aca="false">IF(AND(E5898&gt;0,OR(AND(B5898&gt;=1,B5898&lt;=6),B5898=10)),1,0)</f>
        <v>0</v>
      </c>
      <c r="AC5898" s="55" t="n">
        <f aca="false">IF(AND(E5898&gt;0,B5898=10),1,0)</f>
        <v>0</v>
      </c>
      <c r="AD5898" s="0" t="str">
        <f aca="false">IF(AND(C5897=C5898,AA5897=AA5898-1),AB5897,"")</f>
        <v/>
      </c>
      <c r="AE5898" s="0" t="str">
        <f aca="false">IF(AND(C5897=C5898,AA5897=AA5898-1),AC5897,"")</f>
        <v/>
      </c>
      <c r="AF5898" s="0" t="str">
        <f aca="false">IF(AA5898=1,"",IF(AND(AB5898=1,AD5898&lt;&gt;1),1,0))</f>
        <v/>
      </c>
      <c r="AG5898" s="0" t="str">
        <f aca="false">IF(AA5898=1,"",IF(AND(AC5898=1,AE5898&lt;&gt;1),1,0))</f>
        <v/>
      </c>
      <c r="AH5898" s="60" t="str">
        <f aca="false">IF(AND(E5898&gt;0,AA5898&lt;2,NOT(AND(C5899=C5898,AA5899=AA5898+1))),INDEX(DATAS,AA5898+1),"")</f>
        <v/>
      </c>
      <c r="AI5898" s="60" t="str">
        <f aca="false">IF(AND(AC5898=1,AA5898&lt;2),IF(AND(C5899=C5898,AA5899=AA5898+1),IF(AC5899=1,"",INDEX(DATAS,AA5898+1)),INDEX(DATAS,AA5898+1)),"")</f>
        <v/>
      </c>
    </row>
    <row r="5899" customFormat="false" ht="15" hidden="false" customHeight="false" outlineLevel="0" collapsed="false">
      <c r="A5899" s="60" t="n">
        <v>46310</v>
      </c>
      <c r="B5899" s="0" t="n">
        <v>13</v>
      </c>
      <c r="C5899" s="0" t="n">
        <v>7337</v>
      </c>
      <c r="E5899" s="0" t="n">
        <v>0</v>
      </c>
      <c r="F5899" s="55" t="s">
        <v>1452</v>
      </c>
      <c r="I5899" s="55" t="s">
        <v>185</v>
      </c>
      <c r="U5899" s="0" t="n">
        <v>271</v>
      </c>
      <c r="V5899" s="0" t="n">
        <v>0</v>
      </c>
      <c r="X5899" s="55" t="n">
        <f aca="false">IF(I5899="Male",0,1)</f>
        <v>1</v>
      </c>
      <c r="Y5899" s="55" t="n">
        <f aca="false">IF(OR(I5899="DNB",I5899="Dry DNB"),1,0)</f>
        <v>0</v>
      </c>
      <c r="Z5899" s="0" t="str">
        <f aca="false">IF(ISNUMBER(W5899),A5899-W5899,"")</f>
        <v/>
      </c>
      <c r="AA5899" s="55" t="n">
        <f aca="false">MATCH(A5899,DATAS,0)</f>
        <v>2</v>
      </c>
      <c r="AB5899" s="55" t="n">
        <f aca="false">IF(AND(E5899&gt;0,OR(AND(B5899&gt;=1,B5899&lt;=6),B5899=10)),1,0)</f>
        <v>0</v>
      </c>
      <c r="AC5899" s="55" t="n">
        <f aca="false">IF(AND(E5899&gt;0,B5899=10),1,0)</f>
        <v>0</v>
      </c>
      <c r="AD5899" s="55" t="n">
        <f aca="false">IF(AND(C5898=C5899,AA5898=AA5899-1),AB5898,"")</f>
        <v>0</v>
      </c>
      <c r="AE5899" s="55" t="n">
        <f aca="false">IF(AND(C5898=C5899,AA5898=AA5899-1),AC5898,"")</f>
        <v>0</v>
      </c>
      <c r="AF5899" s="55" t="n">
        <f aca="false">IF(AA5899=1,"",IF(AND(AB5899=1,AD5899&lt;&gt;1),1,0))</f>
        <v>0</v>
      </c>
      <c r="AG5899" s="55" t="n">
        <f aca="false">IF(AA5899=1,"",IF(AND(AC5899=1,AE5899&lt;&gt;1),1,0))</f>
        <v>0</v>
      </c>
      <c r="AH5899" s="60" t="str">
        <f aca="false">IF(AND(E5899&gt;0,AA5899&lt;2,NOT(AND(C5900=C5899,AA5900=AA5899+1))),INDEX(DATAS,AA5899+1),"")</f>
        <v/>
      </c>
      <c r="AI5899" s="60" t="str">
        <f aca="false">IF(AND(AC5899=1,AA5899&lt;2),IF(AND(C5900=C5899,AA5900=AA5899+1),IF(AC5900=1,"",INDEX(DATAS,AA5899+1)),INDEX(DATAS,AA5899+1)),"")</f>
        <v/>
      </c>
    </row>
    <row r="5900" customFormat="false" ht="15" hidden="false" customHeight="false" outlineLevel="0" collapsed="false">
      <c r="A5900" s="60" t="n">
        <v>46309</v>
      </c>
      <c r="B5900" s="0" t="n">
        <v>13</v>
      </c>
      <c r="C5900" s="0" t="n">
        <v>7339</v>
      </c>
      <c r="E5900" s="0" t="n">
        <v>0</v>
      </c>
      <c r="F5900" s="55" t="s">
        <v>1453</v>
      </c>
      <c r="I5900" s="55" t="s">
        <v>185</v>
      </c>
      <c r="U5900" s="0" t="n">
        <v>268</v>
      </c>
      <c r="V5900" s="0" t="n">
        <v>0</v>
      </c>
      <c r="X5900" s="55" t="n">
        <f aca="false">IF(I5900="Male",0,1)</f>
        <v>1</v>
      </c>
      <c r="Y5900" s="55" t="n">
        <f aca="false">IF(OR(I5900="DNB",I5900="Dry DNB"),1,0)</f>
        <v>0</v>
      </c>
      <c r="Z5900" s="0" t="str">
        <f aca="false">IF(ISNUMBER(W5900),A5900-W5900,"")</f>
        <v/>
      </c>
      <c r="AA5900" s="55" t="n">
        <f aca="false">MATCH(A5900,DATAS,0)</f>
        <v>1</v>
      </c>
      <c r="AB5900" s="55" t="n">
        <f aca="false">IF(AND(E5900&gt;0,OR(AND(B5900&gt;=1,B5900&lt;=6),B5900=10)),1,0)</f>
        <v>0</v>
      </c>
      <c r="AC5900" s="55" t="n">
        <f aca="false">IF(AND(E5900&gt;0,B5900=10),1,0)</f>
        <v>0</v>
      </c>
      <c r="AD5900" s="0" t="str">
        <f aca="false">IF(AND(C5899=C5900,AA5899=AA5900-1),AB5899,"")</f>
        <v/>
      </c>
      <c r="AE5900" s="0" t="str">
        <f aca="false">IF(AND(C5899=C5900,AA5899=AA5900-1),AC5899,"")</f>
        <v/>
      </c>
      <c r="AF5900" s="0" t="str">
        <f aca="false">IF(AA5900=1,"",IF(AND(AB5900=1,AD5900&lt;&gt;1),1,0))</f>
        <v/>
      </c>
      <c r="AG5900" s="0" t="str">
        <f aca="false">IF(AA5900=1,"",IF(AND(AC5900=1,AE5900&lt;&gt;1),1,0))</f>
        <v/>
      </c>
      <c r="AH5900" s="60" t="str">
        <f aca="false">IF(AND(E5900&gt;0,AA5900&lt;2,NOT(AND(C5901=C5900,AA5901=AA5900+1))),INDEX(DATAS,AA5900+1),"")</f>
        <v/>
      </c>
      <c r="AI5900" s="60" t="str">
        <f aca="false">IF(AND(AC5900=1,AA5900&lt;2),IF(AND(C5901=C5900,AA5901=AA5900+1),IF(AC5901=1,"",INDEX(DATAS,AA5900+1)),INDEX(DATAS,AA5900+1)),"")</f>
        <v/>
      </c>
    </row>
    <row r="5901" customFormat="false" ht="15" hidden="false" customHeight="false" outlineLevel="0" collapsed="false">
      <c r="A5901" s="60" t="n">
        <v>46310</v>
      </c>
      <c r="B5901" s="0" t="n">
        <v>13</v>
      </c>
      <c r="C5901" s="0" t="n">
        <v>7339</v>
      </c>
      <c r="E5901" s="0" t="n">
        <v>0</v>
      </c>
      <c r="F5901" s="55" t="s">
        <v>1453</v>
      </c>
      <c r="I5901" s="55" t="s">
        <v>185</v>
      </c>
      <c r="U5901" s="0" t="n">
        <v>269</v>
      </c>
      <c r="V5901" s="0" t="n">
        <v>0</v>
      </c>
      <c r="X5901" s="55" t="n">
        <f aca="false">IF(I5901="Male",0,1)</f>
        <v>1</v>
      </c>
      <c r="Y5901" s="55" t="n">
        <f aca="false">IF(OR(I5901="DNB",I5901="Dry DNB"),1,0)</f>
        <v>0</v>
      </c>
      <c r="Z5901" s="0" t="str">
        <f aca="false">IF(ISNUMBER(W5901),A5901-W5901,"")</f>
        <v/>
      </c>
      <c r="AA5901" s="55" t="n">
        <f aca="false">MATCH(A5901,DATAS,0)</f>
        <v>2</v>
      </c>
      <c r="AB5901" s="55" t="n">
        <f aca="false">IF(AND(E5901&gt;0,OR(AND(B5901&gt;=1,B5901&lt;=6),B5901=10)),1,0)</f>
        <v>0</v>
      </c>
      <c r="AC5901" s="55" t="n">
        <f aca="false">IF(AND(E5901&gt;0,B5901=10),1,0)</f>
        <v>0</v>
      </c>
      <c r="AD5901" s="55" t="n">
        <f aca="false">IF(AND(C5900=C5901,AA5900=AA5901-1),AB5900,"")</f>
        <v>0</v>
      </c>
      <c r="AE5901" s="55" t="n">
        <f aca="false">IF(AND(C5900=C5901,AA5900=AA5901-1),AC5900,"")</f>
        <v>0</v>
      </c>
      <c r="AF5901" s="55" t="n">
        <f aca="false">IF(AA5901=1,"",IF(AND(AB5901=1,AD5901&lt;&gt;1),1,0))</f>
        <v>0</v>
      </c>
      <c r="AG5901" s="55" t="n">
        <f aca="false">IF(AA5901=1,"",IF(AND(AC5901=1,AE5901&lt;&gt;1),1,0))</f>
        <v>0</v>
      </c>
      <c r="AH5901" s="60" t="str">
        <f aca="false">IF(AND(E5901&gt;0,AA5901&lt;2,NOT(AND(C5902=C5901,AA5902=AA5901+1))),INDEX(DATAS,AA5901+1),"")</f>
        <v/>
      </c>
      <c r="AI5901" s="60" t="str">
        <f aca="false">IF(AND(AC5901=1,AA5901&lt;2),IF(AND(C5902=C5901,AA5902=AA5901+1),IF(AC5902=1,"",INDEX(DATAS,AA5901+1)),INDEX(DATAS,AA5901+1)),"")</f>
        <v/>
      </c>
    </row>
    <row r="5902" customFormat="false" ht="15" hidden="false" customHeight="false" outlineLevel="0" collapsed="false">
      <c r="A5902" s="60" t="n">
        <v>46309</v>
      </c>
      <c r="B5902" s="0" t="n">
        <v>13</v>
      </c>
      <c r="C5902" s="0" t="n">
        <v>7340</v>
      </c>
      <c r="E5902" s="0" t="n">
        <v>0</v>
      </c>
      <c r="F5902" s="55" t="s">
        <v>1453</v>
      </c>
      <c r="I5902" s="55" t="s">
        <v>185</v>
      </c>
      <c r="U5902" s="0" t="n">
        <v>268</v>
      </c>
      <c r="V5902" s="0" t="n">
        <v>0</v>
      </c>
      <c r="X5902" s="55" t="n">
        <f aca="false">IF(I5902="Male",0,1)</f>
        <v>1</v>
      </c>
      <c r="Y5902" s="55" t="n">
        <f aca="false">IF(OR(I5902="DNB",I5902="Dry DNB"),1,0)</f>
        <v>0</v>
      </c>
      <c r="Z5902" s="0" t="str">
        <f aca="false">IF(ISNUMBER(W5902),A5902-W5902,"")</f>
        <v/>
      </c>
      <c r="AA5902" s="55" t="n">
        <f aca="false">MATCH(A5902,DATAS,0)</f>
        <v>1</v>
      </c>
      <c r="AB5902" s="55" t="n">
        <f aca="false">IF(AND(E5902&gt;0,OR(AND(B5902&gt;=1,B5902&lt;=6),B5902=10)),1,0)</f>
        <v>0</v>
      </c>
      <c r="AC5902" s="55" t="n">
        <f aca="false">IF(AND(E5902&gt;0,B5902=10),1,0)</f>
        <v>0</v>
      </c>
      <c r="AD5902" s="0" t="str">
        <f aca="false">IF(AND(C5901=C5902,AA5901=AA5902-1),AB5901,"")</f>
        <v/>
      </c>
      <c r="AE5902" s="0" t="str">
        <f aca="false">IF(AND(C5901=C5902,AA5901=AA5902-1),AC5901,"")</f>
        <v/>
      </c>
      <c r="AF5902" s="0" t="str">
        <f aca="false">IF(AA5902=1,"",IF(AND(AB5902=1,AD5902&lt;&gt;1),1,0))</f>
        <v/>
      </c>
      <c r="AG5902" s="0" t="str">
        <f aca="false">IF(AA5902=1,"",IF(AND(AC5902=1,AE5902&lt;&gt;1),1,0))</f>
        <v/>
      </c>
      <c r="AH5902" s="60" t="str">
        <f aca="false">IF(AND(E5902&gt;0,AA5902&lt;2,NOT(AND(C5903=C5902,AA5903=AA5902+1))),INDEX(DATAS,AA5902+1),"")</f>
        <v/>
      </c>
      <c r="AI5902" s="60" t="str">
        <f aca="false">IF(AND(AC5902=1,AA5902&lt;2),IF(AND(C5903=C5902,AA5903=AA5902+1),IF(AC5903=1,"",INDEX(DATAS,AA5902+1)),INDEX(DATAS,AA5902+1)),"")</f>
        <v/>
      </c>
    </row>
    <row r="5903" customFormat="false" ht="15" hidden="false" customHeight="false" outlineLevel="0" collapsed="false">
      <c r="A5903" s="60" t="n">
        <v>46310</v>
      </c>
      <c r="B5903" s="0" t="n">
        <v>13</v>
      </c>
      <c r="C5903" s="0" t="n">
        <v>7340</v>
      </c>
      <c r="E5903" s="0" t="n">
        <v>0</v>
      </c>
      <c r="F5903" s="55" t="s">
        <v>1453</v>
      </c>
      <c r="I5903" s="55" t="s">
        <v>185</v>
      </c>
      <c r="U5903" s="0" t="n">
        <v>269</v>
      </c>
      <c r="V5903" s="0" t="n">
        <v>0</v>
      </c>
      <c r="X5903" s="55" t="n">
        <f aca="false">IF(I5903="Male",0,1)</f>
        <v>1</v>
      </c>
      <c r="Y5903" s="55" t="n">
        <f aca="false">IF(OR(I5903="DNB",I5903="Dry DNB"),1,0)</f>
        <v>0</v>
      </c>
      <c r="Z5903" s="0" t="str">
        <f aca="false">IF(ISNUMBER(W5903),A5903-W5903,"")</f>
        <v/>
      </c>
      <c r="AA5903" s="55" t="n">
        <f aca="false">MATCH(A5903,DATAS,0)</f>
        <v>2</v>
      </c>
      <c r="AB5903" s="55" t="n">
        <f aca="false">IF(AND(E5903&gt;0,OR(AND(B5903&gt;=1,B5903&lt;=6),B5903=10)),1,0)</f>
        <v>0</v>
      </c>
      <c r="AC5903" s="55" t="n">
        <f aca="false">IF(AND(E5903&gt;0,B5903=10),1,0)</f>
        <v>0</v>
      </c>
      <c r="AD5903" s="55" t="n">
        <f aca="false">IF(AND(C5902=C5903,AA5902=AA5903-1),AB5902,"")</f>
        <v>0</v>
      </c>
      <c r="AE5903" s="55" t="n">
        <f aca="false">IF(AND(C5902=C5903,AA5902=AA5903-1),AC5902,"")</f>
        <v>0</v>
      </c>
      <c r="AF5903" s="55" t="n">
        <f aca="false">IF(AA5903=1,"",IF(AND(AB5903=1,AD5903&lt;&gt;1),1,0))</f>
        <v>0</v>
      </c>
      <c r="AG5903" s="55" t="n">
        <f aca="false">IF(AA5903=1,"",IF(AND(AC5903=1,AE5903&lt;&gt;1),1,0))</f>
        <v>0</v>
      </c>
      <c r="AH5903" s="60" t="str">
        <f aca="false">IF(AND(E5903&gt;0,AA5903&lt;2,NOT(AND(C5904=C5903,AA5904=AA5903+1))),INDEX(DATAS,AA5903+1),"")</f>
        <v/>
      </c>
      <c r="AI5903" s="60" t="str">
        <f aca="false">IF(AND(AC5903=1,AA5903&lt;2),IF(AND(C5904=C5903,AA5904=AA5903+1),IF(AC5904=1,"",INDEX(DATAS,AA5903+1)),INDEX(DATAS,AA5903+1)),"")</f>
        <v/>
      </c>
    </row>
    <row r="5904" customFormat="false" ht="15" hidden="false" customHeight="false" outlineLevel="0" collapsed="false">
      <c r="A5904" s="60" t="n">
        <v>46309</v>
      </c>
      <c r="B5904" s="0" t="n">
        <v>13</v>
      </c>
      <c r="C5904" s="0" t="n">
        <v>7341</v>
      </c>
      <c r="E5904" s="0" t="n">
        <v>0</v>
      </c>
      <c r="F5904" s="55" t="s">
        <v>1453</v>
      </c>
      <c r="I5904" s="55" t="s">
        <v>185</v>
      </c>
      <c r="U5904" s="0" t="n">
        <v>268</v>
      </c>
      <c r="V5904" s="0" t="n">
        <v>0</v>
      </c>
      <c r="X5904" s="55" t="n">
        <f aca="false">IF(I5904="Male",0,1)</f>
        <v>1</v>
      </c>
      <c r="Y5904" s="55" t="n">
        <f aca="false">IF(OR(I5904="DNB",I5904="Dry DNB"),1,0)</f>
        <v>0</v>
      </c>
      <c r="Z5904" s="0" t="str">
        <f aca="false">IF(ISNUMBER(W5904),A5904-W5904,"")</f>
        <v/>
      </c>
      <c r="AA5904" s="55" t="n">
        <f aca="false">MATCH(A5904,DATAS,0)</f>
        <v>1</v>
      </c>
      <c r="AB5904" s="55" t="n">
        <f aca="false">IF(AND(E5904&gt;0,OR(AND(B5904&gt;=1,B5904&lt;=6),B5904=10)),1,0)</f>
        <v>0</v>
      </c>
      <c r="AC5904" s="55" t="n">
        <f aca="false">IF(AND(E5904&gt;0,B5904=10),1,0)</f>
        <v>0</v>
      </c>
      <c r="AD5904" s="0" t="str">
        <f aca="false">IF(AND(C5903=C5904,AA5903=AA5904-1),AB5903,"")</f>
        <v/>
      </c>
      <c r="AE5904" s="0" t="str">
        <f aca="false">IF(AND(C5903=C5904,AA5903=AA5904-1),AC5903,"")</f>
        <v/>
      </c>
      <c r="AF5904" s="0" t="str">
        <f aca="false">IF(AA5904=1,"",IF(AND(AB5904=1,AD5904&lt;&gt;1),1,0))</f>
        <v/>
      </c>
      <c r="AG5904" s="0" t="str">
        <f aca="false">IF(AA5904=1,"",IF(AND(AC5904=1,AE5904&lt;&gt;1),1,0))</f>
        <v/>
      </c>
      <c r="AH5904" s="60" t="str">
        <f aca="false">IF(AND(E5904&gt;0,AA5904&lt;2,NOT(AND(C5905=C5904,AA5905=AA5904+1))),INDEX(DATAS,AA5904+1),"")</f>
        <v/>
      </c>
      <c r="AI5904" s="60" t="str">
        <f aca="false">IF(AND(AC5904=1,AA5904&lt;2),IF(AND(C5905=C5904,AA5905=AA5904+1),IF(AC5905=1,"",INDEX(DATAS,AA5904+1)),INDEX(DATAS,AA5904+1)),"")</f>
        <v/>
      </c>
    </row>
    <row r="5905" customFormat="false" ht="15" hidden="false" customHeight="false" outlineLevel="0" collapsed="false">
      <c r="A5905" s="60" t="n">
        <v>46310</v>
      </c>
      <c r="B5905" s="0" t="n">
        <v>13</v>
      </c>
      <c r="C5905" s="0" t="n">
        <v>7341</v>
      </c>
      <c r="E5905" s="0" t="n">
        <v>0</v>
      </c>
      <c r="F5905" s="55" t="s">
        <v>1453</v>
      </c>
      <c r="I5905" s="55" t="s">
        <v>185</v>
      </c>
      <c r="U5905" s="0" t="n">
        <v>269</v>
      </c>
      <c r="V5905" s="0" t="n">
        <v>0</v>
      </c>
      <c r="X5905" s="55" t="n">
        <f aca="false">IF(I5905="Male",0,1)</f>
        <v>1</v>
      </c>
      <c r="Y5905" s="55" t="n">
        <f aca="false">IF(OR(I5905="DNB",I5905="Dry DNB"),1,0)</f>
        <v>0</v>
      </c>
      <c r="Z5905" s="0" t="str">
        <f aca="false">IF(ISNUMBER(W5905),A5905-W5905,"")</f>
        <v/>
      </c>
      <c r="AA5905" s="55" t="n">
        <f aca="false">MATCH(A5905,DATAS,0)</f>
        <v>2</v>
      </c>
      <c r="AB5905" s="55" t="n">
        <f aca="false">IF(AND(E5905&gt;0,OR(AND(B5905&gt;=1,B5905&lt;=6),B5905=10)),1,0)</f>
        <v>0</v>
      </c>
      <c r="AC5905" s="55" t="n">
        <f aca="false">IF(AND(E5905&gt;0,B5905=10),1,0)</f>
        <v>0</v>
      </c>
      <c r="AD5905" s="55" t="n">
        <f aca="false">IF(AND(C5904=C5905,AA5904=AA5905-1),AB5904,"")</f>
        <v>0</v>
      </c>
      <c r="AE5905" s="55" t="n">
        <f aca="false">IF(AND(C5904=C5905,AA5904=AA5905-1),AC5904,"")</f>
        <v>0</v>
      </c>
      <c r="AF5905" s="55" t="n">
        <f aca="false">IF(AA5905=1,"",IF(AND(AB5905=1,AD5905&lt;&gt;1),1,0))</f>
        <v>0</v>
      </c>
      <c r="AG5905" s="55" t="n">
        <f aca="false">IF(AA5905=1,"",IF(AND(AC5905=1,AE5905&lt;&gt;1),1,0))</f>
        <v>0</v>
      </c>
      <c r="AH5905" s="60" t="str">
        <f aca="false">IF(AND(E5905&gt;0,AA5905&lt;2,NOT(AND(C5906=C5905,AA5906=AA5905+1))),INDEX(DATAS,AA5905+1),"")</f>
        <v/>
      </c>
      <c r="AI5905" s="60" t="str">
        <f aca="false">IF(AND(AC5905=1,AA5905&lt;2),IF(AND(C5906=C5905,AA5906=AA5905+1),IF(AC5906=1,"",INDEX(DATAS,AA5905+1)),INDEX(DATAS,AA5905+1)),"")</f>
        <v/>
      </c>
    </row>
    <row r="5906" customFormat="false" ht="15" hidden="false" customHeight="false" outlineLevel="0" collapsed="false">
      <c r="A5906" s="60" t="n">
        <v>46309</v>
      </c>
      <c r="B5906" s="0" t="n">
        <v>13</v>
      </c>
      <c r="C5906" s="0" t="n">
        <v>7342</v>
      </c>
      <c r="E5906" s="0" t="n">
        <v>0</v>
      </c>
      <c r="F5906" s="55" t="s">
        <v>1454</v>
      </c>
      <c r="I5906" s="55" t="s">
        <v>185</v>
      </c>
      <c r="U5906" s="0" t="n">
        <v>267</v>
      </c>
      <c r="V5906" s="0" t="n">
        <v>0</v>
      </c>
      <c r="X5906" s="55" t="n">
        <f aca="false">IF(I5906="Male",0,1)</f>
        <v>1</v>
      </c>
      <c r="Y5906" s="55" t="n">
        <f aca="false">IF(OR(I5906="DNB",I5906="Dry DNB"),1,0)</f>
        <v>0</v>
      </c>
      <c r="Z5906" s="0" t="str">
        <f aca="false">IF(ISNUMBER(W5906),A5906-W5906,"")</f>
        <v/>
      </c>
      <c r="AA5906" s="55" t="n">
        <f aca="false">MATCH(A5906,DATAS,0)</f>
        <v>1</v>
      </c>
      <c r="AB5906" s="55" t="n">
        <f aca="false">IF(AND(E5906&gt;0,OR(AND(B5906&gt;=1,B5906&lt;=6),B5906=10)),1,0)</f>
        <v>0</v>
      </c>
      <c r="AC5906" s="55" t="n">
        <f aca="false">IF(AND(E5906&gt;0,B5906=10),1,0)</f>
        <v>0</v>
      </c>
      <c r="AD5906" s="0" t="str">
        <f aca="false">IF(AND(C5905=C5906,AA5905=AA5906-1),AB5905,"")</f>
        <v/>
      </c>
      <c r="AE5906" s="0" t="str">
        <f aca="false">IF(AND(C5905=C5906,AA5905=AA5906-1),AC5905,"")</f>
        <v/>
      </c>
      <c r="AF5906" s="0" t="str">
        <f aca="false">IF(AA5906=1,"",IF(AND(AB5906=1,AD5906&lt;&gt;1),1,0))</f>
        <v/>
      </c>
      <c r="AG5906" s="0" t="str">
        <f aca="false">IF(AA5906=1,"",IF(AND(AC5906=1,AE5906&lt;&gt;1),1,0))</f>
        <v/>
      </c>
      <c r="AH5906" s="60" t="str">
        <f aca="false">IF(AND(E5906&gt;0,AA5906&lt;2,NOT(AND(C5907=C5906,AA5907=AA5906+1))),INDEX(DATAS,AA5906+1),"")</f>
        <v/>
      </c>
      <c r="AI5906" s="60" t="str">
        <f aca="false">IF(AND(AC5906=1,AA5906&lt;2),IF(AND(C5907=C5906,AA5907=AA5906+1),IF(AC5907=1,"",INDEX(DATAS,AA5906+1)),INDEX(DATAS,AA5906+1)),"")</f>
        <v/>
      </c>
    </row>
    <row r="5907" customFormat="false" ht="15" hidden="false" customHeight="false" outlineLevel="0" collapsed="false">
      <c r="A5907" s="60" t="n">
        <v>46310</v>
      </c>
      <c r="B5907" s="0" t="n">
        <v>13</v>
      </c>
      <c r="C5907" s="0" t="n">
        <v>7342</v>
      </c>
      <c r="E5907" s="0" t="n">
        <v>0</v>
      </c>
      <c r="F5907" s="55" t="s">
        <v>1454</v>
      </c>
      <c r="I5907" s="55" t="s">
        <v>185</v>
      </c>
      <c r="U5907" s="0" t="n">
        <v>268</v>
      </c>
      <c r="V5907" s="0" t="n">
        <v>0</v>
      </c>
      <c r="X5907" s="55" t="n">
        <f aca="false">IF(I5907="Male",0,1)</f>
        <v>1</v>
      </c>
      <c r="Y5907" s="55" t="n">
        <f aca="false">IF(OR(I5907="DNB",I5907="Dry DNB"),1,0)</f>
        <v>0</v>
      </c>
      <c r="Z5907" s="0" t="str">
        <f aca="false">IF(ISNUMBER(W5907),A5907-W5907,"")</f>
        <v/>
      </c>
      <c r="AA5907" s="55" t="n">
        <f aca="false">MATCH(A5907,DATAS,0)</f>
        <v>2</v>
      </c>
      <c r="AB5907" s="55" t="n">
        <f aca="false">IF(AND(E5907&gt;0,OR(AND(B5907&gt;=1,B5907&lt;=6),B5907=10)),1,0)</f>
        <v>0</v>
      </c>
      <c r="AC5907" s="55" t="n">
        <f aca="false">IF(AND(E5907&gt;0,B5907=10),1,0)</f>
        <v>0</v>
      </c>
      <c r="AD5907" s="55" t="n">
        <f aca="false">IF(AND(C5906=C5907,AA5906=AA5907-1),AB5906,"")</f>
        <v>0</v>
      </c>
      <c r="AE5907" s="55" t="n">
        <f aca="false">IF(AND(C5906=C5907,AA5906=AA5907-1),AC5906,"")</f>
        <v>0</v>
      </c>
      <c r="AF5907" s="55" t="n">
        <f aca="false">IF(AA5907=1,"",IF(AND(AB5907=1,AD5907&lt;&gt;1),1,0))</f>
        <v>0</v>
      </c>
      <c r="AG5907" s="55" t="n">
        <f aca="false">IF(AA5907=1,"",IF(AND(AC5907=1,AE5907&lt;&gt;1),1,0))</f>
        <v>0</v>
      </c>
      <c r="AH5907" s="60" t="str">
        <f aca="false">IF(AND(E5907&gt;0,AA5907&lt;2,NOT(AND(C5908=C5907,AA5908=AA5907+1))),INDEX(DATAS,AA5907+1),"")</f>
        <v/>
      </c>
      <c r="AI5907" s="60" t="str">
        <f aca="false">IF(AND(AC5907=1,AA5907&lt;2),IF(AND(C5908=C5907,AA5908=AA5907+1),IF(AC5908=1,"",INDEX(DATAS,AA5907+1)),INDEX(DATAS,AA5907+1)),"")</f>
        <v/>
      </c>
    </row>
    <row r="5908" customFormat="false" ht="15" hidden="false" customHeight="false" outlineLevel="0" collapsed="false">
      <c r="A5908" s="60" t="n">
        <v>46309</v>
      </c>
      <c r="B5908" s="0" t="n">
        <v>13</v>
      </c>
      <c r="C5908" s="0" t="n">
        <v>7343</v>
      </c>
      <c r="E5908" s="0" t="n">
        <v>0</v>
      </c>
      <c r="F5908" s="55" t="s">
        <v>1454</v>
      </c>
      <c r="I5908" s="55" t="s">
        <v>185</v>
      </c>
      <c r="U5908" s="0" t="n">
        <v>267</v>
      </c>
      <c r="V5908" s="0" t="n">
        <v>0</v>
      </c>
      <c r="X5908" s="55" t="n">
        <f aca="false">IF(I5908="Male",0,1)</f>
        <v>1</v>
      </c>
      <c r="Y5908" s="55" t="n">
        <f aca="false">IF(OR(I5908="DNB",I5908="Dry DNB"),1,0)</f>
        <v>0</v>
      </c>
      <c r="Z5908" s="0" t="str">
        <f aca="false">IF(ISNUMBER(W5908),A5908-W5908,"")</f>
        <v/>
      </c>
      <c r="AA5908" s="55" t="n">
        <f aca="false">MATCH(A5908,DATAS,0)</f>
        <v>1</v>
      </c>
      <c r="AB5908" s="55" t="n">
        <f aca="false">IF(AND(E5908&gt;0,OR(AND(B5908&gt;=1,B5908&lt;=6),B5908=10)),1,0)</f>
        <v>0</v>
      </c>
      <c r="AC5908" s="55" t="n">
        <f aca="false">IF(AND(E5908&gt;0,B5908=10),1,0)</f>
        <v>0</v>
      </c>
      <c r="AD5908" s="0" t="str">
        <f aca="false">IF(AND(C5907=C5908,AA5907=AA5908-1),AB5907,"")</f>
        <v/>
      </c>
      <c r="AE5908" s="0" t="str">
        <f aca="false">IF(AND(C5907=C5908,AA5907=AA5908-1),AC5907,"")</f>
        <v/>
      </c>
      <c r="AF5908" s="0" t="str">
        <f aca="false">IF(AA5908=1,"",IF(AND(AB5908=1,AD5908&lt;&gt;1),1,0))</f>
        <v/>
      </c>
      <c r="AG5908" s="0" t="str">
        <f aca="false">IF(AA5908=1,"",IF(AND(AC5908=1,AE5908&lt;&gt;1),1,0))</f>
        <v/>
      </c>
      <c r="AH5908" s="60" t="str">
        <f aca="false">IF(AND(E5908&gt;0,AA5908&lt;2,NOT(AND(C5909=C5908,AA5909=AA5908+1))),INDEX(DATAS,AA5908+1),"")</f>
        <v/>
      </c>
      <c r="AI5908" s="60" t="str">
        <f aca="false">IF(AND(AC5908=1,AA5908&lt;2),IF(AND(C5909=C5908,AA5909=AA5908+1),IF(AC5909=1,"",INDEX(DATAS,AA5908+1)),INDEX(DATAS,AA5908+1)),"")</f>
        <v/>
      </c>
    </row>
    <row r="5909" customFormat="false" ht="15" hidden="false" customHeight="false" outlineLevel="0" collapsed="false">
      <c r="A5909" s="60" t="n">
        <v>46310</v>
      </c>
      <c r="B5909" s="0" t="n">
        <v>13</v>
      </c>
      <c r="C5909" s="0" t="n">
        <v>7343</v>
      </c>
      <c r="E5909" s="0" t="n">
        <v>0</v>
      </c>
      <c r="F5909" s="55" t="s">
        <v>1454</v>
      </c>
      <c r="I5909" s="55" t="s">
        <v>185</v>
      </c>
      <c r="U5909" s="0" t="n">
        <v>268</v>
      </c>
      <c r="V5909" s="0" t="n">
        <v>0</v>
      </c>
      <c r="X5909" s="55" t="n">
        <f aca="false">IF(I5909="Male",0,1)</f>
        <v>1</v>
      </c>
      <c r="Y5909" s="55" t="n">
        <f aca="false">IF(OR(I5909="DNB",I5909="Dry DNB"),1,0)</f>
        <v>0</v>
      </c>
      <c r="Z5909" s="0" t="str">
        <f aca="false">IF(ISNUMBER(W5909),A5909-W5909,"")</f>
        <v/>
      </c>
      <c r="AA5909" s="55" t="n">
        <f aca="false">MATCH(A5909,DATAS,0)</f>
        <v>2</v>
      </c>
      <c r="AB5909" s="55" t="n">
        <f aca="false">IF(AND(E5909&gt;0,OR(AND(B5909&gt;=1,B5909&lt;=6),B5909=10)),1,0)</f>
        <v>0</v>
      </c>
      <c r="AC5909" s="55" t="n">
        <f aca="false">IF(AND(E5909&gt;0,B5909=10),1,0)</f>
        <v>0</v>
      </c>
      <c r="AD5909" s="55" t="n">
        <f aca="false">IF(AND(C5908=C5909,AA5908=AA5909-1),AB5908,"")</f>
        <v>0</v>
      </c>
      <c r="AE5909" s="55" t="n">
        <f aca="false">IF(AND(C5908=C5909,AA5908=AA5909-1),AC5908,"")</f>
        <v>0</v>
      </c>
      <c r="AF5909" s="55" t="n">
        <f aca="false">IF(AA5909=1,"",IF(AND(AB5909=1,AD5909&lt;&gt;1),1,0))</f>
        <v>0</v>
      </c>
      <c r="AG5909" s="55" t="n">
        <f aca="false">IF(AA5909=1,"",IF(AND(AC5909=1,AE5909&lt;&gt;1),1,0))</f>
        <v>0</v>
      </c>
      <c r="AH5909" s="60" t="str">
        <f aca="false">IF(AND(E5909&gt;0,AA5909&lt;2,NOT(AND(C5910=C5909,AA5910=AA5909+1))),INDEX(DATAS,AA5909+1),"")</f>
        <v/>
      </c>
      <c r="AI5909" s="60" t="str">
        <f aca="false">IF(AND(AC5909=1,AA5909&lt;2),IF(AND(C5910=C5909,AA5910=AA5909+1),IF(AC5910=1,"",INDEX(DATAS,AA5909+1)),INDEX(DATAS,AA5909+1)),"")</f>
        <v/>
      </c>
    </row>
    <row r="5910" customFormat="false" ht="15" hidden="false" customHeight="false" outlineLevel="0" collapsed="false">
      <c r="A5910" s="60" t="n">
        <v>46309</v>
      </c>
      <c r="B5910" s="0" t="n">
        <v>13</v>
      </c>
      <c r="C5910" s="0" t="n">
        <v>7345</v>
      </c>
      <c r="E5910" s="0" t="n">
        <v>0</v>
      </c>
      <c r="F5910" s="55" t="s">
        <v>1454</v>
      </c>
      <c r="I5910" s="55" t="s">
        <v>185</v>
      </c>
      <c r="U5910" s="0" t="n">
        <v>267</v>
      </c>
      <c r="V5910" s="0" t="n">
        <v>0</v>
      </c>
      <c r="X5910" s="55" t="n">
        <f aca="false">IF(I5910="Male",0,1)</f>
        <v>1</v>
      </c>
      <c r="Y5910" s="55" t="n">
        <f aca="false">IF(OR(I5910="DNB",I5910="Dry DNB"),1,0)</f>
        <v>0</v>
      </c>
      <c r="Z5910" s="0" t="str">
        <f aca="false">IF(ISNUMBER(W5910),A5910-W5910,"")</f>
        <v/>
      </c>
      <c r="AA5910" s="55" t="n">
        <f aca="false">MATCH(A5910,DATAS,0)</f>
        <v>1</v>
      </c>
      <c r="AB5910" s="55" t="n">
        <f aca="false">IF(AND(E5910&gt;0,OR(AND(B5910&gt;=1,B5910&lt;=6),B5910=10)),1,0)</f>
        <v>0</v>
      </c>
      <c r="AC5910" s="55" t="n">
        <f aca="false">IF(AND(E5910&gt;0,B5910=10),1,0)</f>
        <v>0</v>
      </c>
      <c r="AD5910" s="0" t="str">
        <f aca="false">IF(AND(C5909=C5910,AA5909=AA5910-1),AB5909,"")</f>
        <v/>
      </c>
      <c r="AE5910" s="0" t="str">
        <f aca="false">IF(AND(C5909=C5910,AA5909=AA5910-1),AC5909,"")</f>
        <v/>
      </c>
      <c r="AF5910" s="0" t="str">
        <f aca="false">IF(AA5910=1,"",IF(AND(AB5910=1,AD5910&lt;&gt;1),1,0))</f>
        <v/>
      </c>
      <c r="AG5910" s="0" t="str">
        <f aca="false">IF(AA5910=1,"",IF(AND(AC5910=1,AE5910&lt;&gt;1),1,0))</f>
        <v/>
      </c>
      <c r="AH5910" s="60" t="str">
        <f aca="false">IF(AND(E5910&gt;0,AA5910&lt;2,NOT(AND(C5911=C5910,AA5911=AA5910+1))),INDEX(DATAS,AA5910+1),"")</f>
        <v/>
      </c>
      <c r="AI5910" s="60" t="str">
        <f aca="false">IF(AND(AC5910=1,AA5910&lt;2),IF(AND(C5911=C5910,AA5911=AA5910+1),IF(AC5911=1,"",INDEX(DATAS,AA5910+1)),INDEX(DATAS,AA5910+1)),"")</f>
        <v/>
      </c>
    </row>
    <row r="5911" customFormat="false" ht="15" hidden="false" customHeight="false" outlineLevel="0" collapsed="false">
      <c r="A5911" s="60" t="n">
        <v>46310</v>
      </c>
      <c r="B5911" s="0" t="n">
        <v>13</v>
      </c>
      <c r="C5911" s="0" t="n">
        <v>7345</v>
      </c>
      <c r="E5911" s="0" t="n">
        <v>0</v>
      </c>
      <c r="F5911" s="55" t="s">
        <v>1454</v>
      </c>
      <c r="I5911" s="55" t="s">
        <v>185</v>
      </c>
      <c r="U5911" s="0" t="n">
        <v>268</v>
      </c>
      <c r="V5911" s="0" t="n">
        <v>0</v>
      </c>
      <c r="X5911" s="55" t="n">
        <f aca="false">IF(I5911="Male",0,1)</f>
        <v>1</v>
      </c>
      <c r="Y5911" s="55" t="n">
        <f aca="false">IF(OR(I5911="DNB",I5911="Dry DNB"),1,0)</f>
        <v>0</v>
      </c>
      <c r="Z5911" s="0" t="str">
        <f aca="false">IF(ISNUMBER(W5911),A5911-W5911,"")</f>
        <v/>
      </c>
      <c r="AA5911" s="55" t="n">
        <f aca="false">MATCH(A5911,DATAS,0)</f>
        <v>2</v>
      </c>
      <c r="AB5911" s="55" t="n">
        <f aca="false">IF(AND(E5911&gt;0,OR(AND(B5911&gt;=1,B5911&lt;=6),B5911=10)),1,0)</f>
        <v>0</v>
      </c>
      <c r="AC5911" s="55" t="n">
        <f aca="false">IF(AND(E5911&gt;0,B5911=10),1,0)</f>
        <v>0</v>
      </c>
      <c r="AD5911" s="55" t="n">
        <f aca="false">IF(AND(C5910=C5911,AA5910=AA5911-1),AB5910,"")</f>
        <v>0</v>
      </c>
      <c r="AE5911" s="55" t="n">
        <f aca="false">IF(AND(C5910=C5911,AA5910=AA5911-1),AC5910,"")</f>
        <v>0</v>
      </c>
      <c r="AF5911" s="55" t="n">
        <f aca="false">IF(AA5911=1,"",IF(AND(AB5911=1,AD5911&lt;&gt;1),1,0))</f>
        <v>0</v>
      </c>
      <c r="AG5911" s="55" t="n">
        <f aca="false">IF(AA5911=1,"",IF(AND(AC5911=1,AE5911&lt;&gt;1),1,0))</f>
        <v>0</v>
      </c>
      <c r="AH5911" s="60" t="str">
        <f aca="false">IF(AND(E5911&gt;0,AA5911&lt;2,NOT(AND(C5912=C5911,AA5912=AA5911+1))),INDEX(DATAS,AA5911+1),"")</f>
        <v/>
      </c>
      <c r="AI5911" s="60" t="str">
        <f aca="false">IF(AND(AC5911=1,AA5911&lt;2),IF(AND(C5912=C5911,AA5912=AA5911+1),IF(AC5912=1,"",INDEX(DATAS,AA5911+1)),INDEX(DATAS,AA5911+1)),"")</f>
        <v/>
      </c>
    </row>
    <row r="5912" customFormat="false" ht="15" hidden="false" customHeight="false" outlineLevel="0" collapsed="false">
      <c r="A5912" s="60" t="n">
        <v>46309</v>
      </c>
      <c r="B5912" s="0" t="n">
        <v>13</v>
      </c>
      <c r="C5912" s="0" t="n">
        <v>7346</v>
      </c>
      <c r="E5912" s="0" t="n">
        <v>0</v>
      </c>
      <c r="F5912" s="55" t="s">
        <v>1455</v>
      </c>
      <c r="I5912" s="55" t="s">
        <v>185</v>
      </c>
      <c r="U5912" s="0" t="n">
        <v>266</v>
      </c>
      <c r="V5912" s="0" t="n">
        <v>0</v>
      </c>
      <c r="X5912" s="55" t="n">
        <f aca="false">IF(I5912="Male",0,1)</f>
        <v>1</v>
      </c>
      <c r="Y5912" s="55" t="n">
        <f aca="false">IF(OR(I5912="DNB",I5912="Dry DNB"),1,0)</f>
        <v>0</v>
      </c>
      <c r="Z5912" s="0" t="str">
        <f aca="false">IF(ISNUMBER(W5912),A5912-W5912,"")</f>
        <v/>
      </c>
      <c r="AA5912" s="55" t="n">
        <f aca="false">MATCH(A5912,DATAS,0)</f>
        <v>1</v>
      </c>
      <c r="AB5912" s="55" t="n">
        <f aca="false">IF(AND(E5912&gt;0,OR(AND(B5912&gt;=1,B5912&lt;=6),B5912=10)),1,0)</f>
        <v>0</v>
      </c>
      <c r="AC5912" s="55" t="n">
        <f aca="false">IF(AND(E5912&gt;0,B5912=10),1,0)</f>
        <v>0</v>
      </c>
      <c r="AD5912" s="0" t="str">
        <f aca="false">IF(AND(C5911=C5912,AA5911=AA5912-1),AB5911,"")</f>
        <v/>
      </c>
      <c r="AE5912" s="0" t="str">
        <f aca="false">IF(AND(C5911=C5912,AA5911=AA5912-1),AC5911,"")</f>
        <v/>
      </c>
      <c r="AF5912" s="0" t="str">
        <f aca="false">IF(AA5912=1,"",IF(AND(AB5912=1,AD5912&lt;&gt;1),1,0))</f>
        <v/>
      </c>
      <c r="AG5912" s="0" t="str">
        <f aca="false">IF(AA5912=1,"",IF(AND(AC5912=1,AE5912&lt;&gt;1),1,0))</f>
        <v/>
      </c>
      <c r="AH5912" s="60" t="str">
        <f aca="false">IF(AND(E5912&gt;0,AA5912&lt;2,NOT(AND(C5913=C5912,AA5913=AA5912+1))),INDEX(DATAS,AA5912+1),"")</f>
        <v/>
      </c>
      <c r="AI5912" s="60" t="str">
        <f aca="false">IF(AND(AC5912=1,AA5912&lt;2),IF(AND(C5913=C5912,AA5913=AA5912+1),IF(AC5913=1,"",INDEX(DATAS,AA5912+1)),INDEX(DATAS,AA5912+1)),"")</f>
        <v/>
      </c>
    </row>
    <row r="5913" customFormat="false" ht="15" hidden="false" customHeight="false" outlineLevel="0" collapsed="false">
      <c r="A5913" s="60" t="n">
        <v>46310</v>
      </c>
      <c r="B5913" s="0" t="n">
        <v>13</v>
      </c>
      <c r="C5913" s="0" t="n">
        <v>7346</v>
      </c>
      <c r="E5913" s="0" t="n">
        <v>0</v>
      </c>
      <c r="F5913" s="55" t="s">
        <v>1455</v>
      </c>
      <c r="I5913" s="55" t="s">
        <v>185</v>
      </c>
      <c r="U5913" s="0" t="n">
        <v>267</v>
      </c>
      <c r="V5913" s="0" t="n">
        <v>0</v>
      </c>
      <c r="X5913" s="55" t="n">
        <f aca="false">IF(I5913="Male",0,1)</f>
        <v>1</v>
      </c>
      <c r="Y5913" s="55" t="n">
        <f aca="false">IF(OR(I5913="DNB",I5913="Dry DNB"),1,0)</f>
        <v>0</v>
      </c>
      <c r="Z5913" s="0" t="str">
        <f aca="false">IF(ISNUMBER(W5913),A5913-W5913,"")</f>
        <v/>
      </c>
      <c r="AA5913" s="55" t="n">
        <f aca="false">MATCH(A5913,DATAS,0)</f>
        <v>2</v>
      </c>
      <c r="AB5913" s="55" t="n">
        <f aca="false">IF(AND(E5913&gt;0,OR(AND(B5913&gt;=1,B5913&lt;=6),B5913=10)),1,0)</f>
        <v>0</v>
      </c>
      <c r="AC5913" s="55" t="n">
        <f aca="false">IF(AND(E5913&gt;0,B5913=10),1,0)</f>
        <v>0</v>
      </c>
      <c r="AD5913" s="55" t="n">
        <f aca="false">IF(AND(C5912=C5913,AA5912=AA5913-1),AB5912,"")</f>
        <v>0</v>
      </c>
      <c r="AE5913" s="55" t="n">
        <f aca="false">IF(AND(C5912=C5913,AA5912=AA5913-1),AC5912,"")</f>
        <v>0</v>
      </c>
      <c r="AF5913" s="55" t="n">
        <f aca="false">IF(AA5913=1,"",IF(AND(AB5913=1,AD5913&lt;&gt;1),1,0))</f>
        <v>0</v>
      </c>
      <c r="AG5913" s="55" t="n">
        <f aca="false">IF(AA5913=1,"",IF(AND(AC5913=1,AE5913&lt;&gt;1),1,0))</f>
        <v>0</v>
      </c>
      <c r="AH5913" s="60" t="str">
        <f aca="false">IF(AND(E5913&gt;0,AA5913&lt;2,NOT(AND(C5914=C5913,AA5914=AA5913+1))),INDEX(DATAS,AA5913+1),"")</f>
        <v/>
      </c>
      <c r="AI5913" s="60" t="str">
        <f aca="false">IF(AND(AC5913=1,AA5913&lt;2),IF(AND(C5914=C5913,AA5914=AA5913+1),IF(AC5914=1,"",INDEX(DATAS,AA5913+1)),INDEX(DATAS,AA5913+1)),"")</f>
        <v/>
      </c>
    </row>
    <row r="5914" customFormat="false" ht="15" hidden="false" customHeight="false" outlineLevel="0" collapsed="false">
      <c r="A5914" s="60" t="n">
        <v>46309</v>
      </c>
      <c r="B5914" s="0" t="n">
        <v>13</v>
      </c>
      <c r="C5914" s="0" t="n">
        <v>7347</v>
      </c>
      <c r="E5914" s="0" t="n">
        <v>0</v>
      </c>
      <c r="F5914" s="55" t="s">
        <v>1455</v>
      </c>
      <c r="I5914" s="55" t="s">
        <v>185</v>
      </c>
      <c r="U5914" s="0" t="n">
        <v>266</v>
      </c>
      <c r="V5914" s="0" t="n">
        <v>0</v>
      </c>
      <c r="X5914" s="55" t="n">
        <f aca="false">IF(I5914="Male",0,1)</f>
        <v>1</v>
      </c>
      <c r="Y5914" s="55" t="n">
        <f aca="false">IF(OR(I5914="DNB",I5914="Dry DNB"),1,0)</f>
        <v>0</v>
      </c>
      <c r="Z5914" s="0" t="str">
        <f aca="false">IF(ISNUMBER(W5914),A5914-W5914,"")</f>
        <v/>
      </c>
      <c r="AA5914" s="55" t="n">
        <f aca="false">MATCH(A5914,DATAS,0)</f>
        <v>1</v>
      </c>
      <c r="AB5914" s="55" t="n">
        <f aca="false">IF(AND(E5914&gt;0,OR(AND(B5914&gt;=1,B5914&lt;=6),B5914=10)),1,0)</f>
        <v>0</v>
      </c>
      <c r="AC5914" s="55" t="n">
        <f aca="false">IF(AND(E5914&gt;0,B5914=10),1,0)</f>
        <v>0</v>
      </c>
      <c r="AD5914" s="0" t="str">
        <f aca="false">IF(AND(C5913=C5914,AA5913=AA5914-1),AB5913,"")</f>
        <v/>
      </c>
      <c r="AE5914" s="0" t="str">
        <f aca="false">IF(AND(C5913=C5914,AA5913=AA5914-1),AC5913,"")</f>
        <v/>
      </c>
      <c r="AF5914" s="0" t="str">
        <f aca="false">IF(AA5914=1,"",IF(AND(AB5914=1,AD5914&lt;&gt;1),1,0))</f>
        <v/>
      </c>
      <c r="AG5914" s="0" t="str">
        <f aca="false">IF(AA5914=1,"",IF(AND(AC5914=1,AE5914&lt;&gt;1),1,0))</f>
        <v/>
      </c>
      <c r="AH5914" s="60" t="str">
        <f aca="false">IF(AND(E5914&gt;0,AA5914&lt;2,NOT(AND(C5915=C5914,AA5915=AA5914+1))),INDEX(DATAS,AA5914+1),"")</f>
        <v/>
      </c>
      <c r="AI5914" s="60" t="str">
        <f aca="false">IF(AND(AC5914=1,AA5914&lt;2),IF(AND(C5915=C5914,AA5915=AA5914+1),IF(AC5915=1,"",INDEX(DATAS,AA5914+1)),INDEX(DATAS,AA5914+1)),"")</f>
        <v/>
      </c>
    </row>
    <row r="5915" customFormat="false" ht="15" hidden="false" customHeight="false" outlineLevel="0" collapsed="false">
      <c r="A5915" s="60" t="n">
        <v>46310</v>
      </c>
      <c r="B5915" s="0" t="n">
        <v>13</v>
      </c>
      <c r="C5915" s="0" t="n">
        <v>7347</v>
      </c>
      <c r="E5915" s="0" t="n">
        <v>0</v>
      </c>
      <c r="F5915" s="55" t="s">
        <v>1455</v>
      </c>
      <c r="I5915" s="55" t="s">
        <v>185</v>
      </c>
      <c r="U5915" s="0" t="n">
        <v>267</v>
      </c>
      <c r="V5915" s="0" t="n">
        <v>0</v>
      </c>
      <c r="X5915" s="55" t="n">
        <f aca="false">IF(I5915="Male",0,1)</f>
        <v>1</v>
      </c>
      <c r="Y5915" s="55" t="n">
        <f aca="false">IF(OR(I5915="DNB",I5915="Dry DNB"),1,0)</f>
        <v>0</v>
      </c>
      <c r="Z5915" s="0" t="str">
        <f aca="false">IF(ISNUMBER(W5915),A5915-W5915,"")</f>
        <v/>
      </c>
      <c r="AA5915" s="55" t="n">
        <f aca="false">MATCH(A5915,DATAS,0)</f>
        <v>2</v>
      </c>
      <c r="AB5915" s="55" t="n">
        <f aca="false">IF(AND(E5915&gt;0,OR(AND(B5915&gt;=1,B5915&lt;=6),B5915=10)),1,0)</f>
        <v>0</v>
      </c>
      <c r="AC5915" s="55" t="n">
        <f aca="false">IF(AND(E5915&gt;0,B5915=10),1,0)</f>
        <v>0</v>
      </c>
      <c r="AD5915" s="55" t="n">
        <f aca="false">IF(AND(C5914=C5915,AA5914=AA5915-1),AB5914,"")</f>
        <v>0</v>
      </c>
      <c r="AE5915" s="55" t="n">
        <f aca="false">IF(AND(C5914=C5915,AA5914=AA5915-1),AC5914,"")</f>
        <v>0</v>
      </c>
      <c r="AF5915" s="55" t="n">
        <f aca="false">IF(AA5915=1,"",IF(AND(AB5915=1,AD5915&lt;&gt;1),1,0))</f>
        <v>0</v>
      </c>
      <c r="AG5915" s="55" t="n">
        <f aca="false">IF(AA5915=1,"",IF(AND(AC5915=1,AE5915&lt;&gt;1),1,0))</f>
        <v>0</v>
      </c>
      <c r="AH5915" s="60" t="str">
        <f aca="false">IF(AND(E5915&gt;0,AA5915&lt;2,NOT(AND(C5916=C5915,AA5916=AA5915+1))),INDEX(DATAS,AA5915+1),"")</f>
        <v/>
      </c>
      <c r="AI5915" s="60" t="str">
        <f aca="false">IF(AND(AC5915=1,AA5915&lt;2),IF(AND(C5916=C5915,AA5916=AA5915+1),IF(AC5916=1,"",INDEX(DATAS,AA5915+1)),INDEX(DATAS,AA5915+1)),"")</f>
        <v/>
      </c>
    </row>
    <row r="5916" customFormat="false" ht="15" hidden="false" customHeight="false" outlineLevel="0" collapsed="false">
      <c r="A5916" s="60" t="n">
        <v>46309</v>
      </c>
      <c r="B5916" s="0" t="n">
        <v>13</v>
      </c>
      <c r="C5916" s="0" t="n">
        <v>7348</v>
      </c>
      <c r="E5916" s="0" t="n">
        <v>0</v>
      </c>
      <c r="F5916" s="55" t="s">
        <v>1455</v>
      </c>
      <c r="I5916" s="55" t="s">
        <v>185</v>
      </c>
      <c r="U5916" s="0" t="n">
        <v>266</v>
      </c>
      <c r="V5916" s="0" t="n">
        <v>0</v>
      </c>
      <c r="X5916" s="55" t="n">
        <f aca="false">IF(I5916="Male",0,1)</f>
        <v>1</v>
      </c>
      <c r="Y5916" s="55" t="n">
        <f aca="false">IF(OR(I5916="DNB",I5916="Dry DNB"),1,0)</f>
        <v>0</v>
      </c>
      <c r="Z5916" s="0" t="str">
        <f aca="false">IF(ISNUMBER(W5916),A5916-W5916,"")</f>
        <v/>
      </c>
      <c r="AA5916" s="55" t="n">
        <f aca="false">MATCH(A5916,DATAS,0)</f>
        <v>1</v>
      </c>
      <c r="AB5916" s="55" t="n">
        <f aca="false">IF(AND(E5916&gt;0,OR(AND(B5916&gt;=1,B5916&lt;=6),B5916=10)),1,0)</f>
        <v>0</v>
      </c>
      <c r="AC5916" s="55" t="n">
        <f aca="false">IF(AND(E5916&gt;0,B5916=10),1,0)</f>
        <v>0</v>
      </c>
      <c r="AD5916" s="0" t="str">
        <f aca="false">IF(AND(C5915=C5916,AA5915=AA5916-1),AB5915,"")</f>
        <v/>
      </c>
      <c r="AE5916" s="0" t="str">
        <f aca="false">IF(AND(C5915=C5916,AA5915=AA5916-1),AC5915,"")</f>
        <v/>
      </c>
      <c r="AF5916" s="0" t="str">
        <f aca="false">IF(AA5916=1,"",IF(AND(AB5916=1,AD5916&lt;&gt;1),1,0))</f>
        <v/>
      </c>
      <c r="AG5916" s="0" t="str">
        <f aca="false">IF(AA5916=1,"",IF(AND(AC5916=1,AE5916&lt;&gt;1),1,0))</f>
        <v/>
      </c>
      <c r="AH5916" s="60" t="str">
        <f aca="false">IF(AND(E5916&gt;0,AA5916&lt;2,NOT(AND(C5917=C5916,AA5917=AA5916+1))),INDEX(DATAS,AA5916+1),"")</f>
        <v/>
      </c>
      <c r="AI5916" s="60" t="str">
        <f aca="false">IF(AND(AC5916=1,AA5916&lt;2),IF(AND(C5917=C5916,AA5917=AA5916+1),IF(AC5917=1,"",INDEX(DATAS,AA5916+1)),INDEX(DATAS,AA5916+1)),"")</f>
        <v/>
      </c>
    </row>
    <row r="5917" customFormat="false" ht="15" hidden="false" customHeight="false" outlineLevel="0" collapsed="false">
      <c r="A5917" s="60" t="n">
        <v>46310</v>
      </c>
      <c r="B5917" s="0" t="n">
        <v>13</v>
      </c>
      <c r="C5917" s="0" t="n">
        <v>7348</v>
      </c>
      <c r="E5917" s="0" t="n">
        <v>0</v>
      </c>
      <c r="F5917" s="55" t="s">
        <v>1455</v>
      </c>
      <c r="I5917" s="55" t="s">
        <v>185</v>
      </c>
      <c r="U5917" s="0" t="n">
        <v>267</v>
      </c>
      <c r="V5917" s="0" t="n">
        <v>0</v>
      </c>
      <c r="X5917" s="55" t="n">
        <f aca="false">IF(I5917="Male",0,1)</f>
        <v>1</v>
      </c>
      <c r="Y5917" s="55" t="n">
        <f aca="false">IF(OR(I5917="DNB",I5917="Dry DNB"),1,0)</f>
        <v>0</v>
      </c>
      <c r="Z5917" s="0" t="str">
        <f aca="false">IF(ISNUMBER(W5917),A5917-W5917,"")</f>
        <v/>
      </c>
      <c r="AA5917" s="55" t="n">
        <f aca="false">MATCH(A5917,DATAS,0)</f>
        <v>2</v>
      </c>
      <c r="AB5917" s="55" t="n">
        <f aca="false">IF(AND(E5917&gt;0,OR(AND(B5917&gt;=1,B5917&lt;=6),B5917=10)),1,0)</f>
        <v>0</v>
      </c>
      <c r="AC5917" s="55" t="n">
        <f aca="false">IF(AND(E5917&gt;0,B5917=10),1,0)</f>
        <v>0</v>
      </c>
      <c r="AD5917" s="55" t="n">
        <f aca="false">IF(AND(C5916=C5917,AA5916=AA5917-1),AB5916,"")</f>
        <v>0</v>
      </c>
      <c r="AE5917" s="55" t="n">
        <f aca="false">IF(AND(C5916=C5917,AA5916=AA5917-1),AC5916,"")</f>
        <v>0</v>
      </c>
      <c r="AF5917" s="55" t="n">
        <f aca="false">IF(AA5917=1,"",IF(AND(AB5917=1,AD5917&lt;&gt;1),1,0))</f>
        <v>0</v>
      </c>
      <c r="AG5917" s="55" t="n">
        <f aca="false">IF(AA5917=1,"",IF(AND(AC5917=1,AE5917&lt;&gt;1),1,0))</f>
        <v>0</v>
      </c>
      <c r="AH5917" s="60" t="str">
        <f aca="false">IF(AND(E5917&gt;0,AA5917&lt;2,NOT(AND(C5918=C5917,AA5918=AA5917+1))),INDEX(DATAS,AA5917+1),"")</f>
        <v/>
      </c>
      <c r="AI5917" s="60" t="str">
        <f aca="false">IF(AND(AC5917=1,AA5917&lt;2),IF(AND(C5918=C5917,AA5918=AA5917+1),IF(AC5918=1,"",INDEX(DATAS,AA5917+1)),INDEX(DATAS,AA5917+1)),"")</f>
        <v/>
      </c>
    </row>
    <row r="5918" customFormat="false" ht="15" hidden="false" customHeight="false" outlineLevel="0" collapsed="false">
      <c r="A5918" s="60" t="n">
        <v>46309</v>
      </c>
      <c r="B5918" s="0" t="n">
        <v>13</v>
      </c>
      <c r="C5918" s="0" t="n">
        <v>7349</v>
      </c>
      <c r="E5918" s="0" t="n">
        <v>0</v>
      </c>
      <c r="F5918" s="55" t="s">
        <v>1456</v>
      </c>
      <c r="I5918" s="55" t="s">
        <v>185</v>
      </c>
      <c r="U5918" s="0" t="n">
        <v>264</v>
      </c>
      <c r="V5918" s="0" t="n">
        <v>0</v>
      </c>
      <c r="X5918" s="55" t="n">
        <f aca="false">IF(I5918="Male",0,1)</f>
        <v>1</v>
      </c>
      <c r="Y5918" s="55" t="n">
        <f aca="false">IF(OR(I5918="DNB",I5918="Dry DNB"),1,0)</f>
        <v>0</v>
      </c>
      <c r="Z5918" s="0" t="str">
        <f aca="false">IF(ISNUMBER(W5918),A5918-W5918,"")</f>
        <v/>
      </c>
      <c r="AA5918" s="55" t="n">
        <f aca="false">MATCH(A5918,DATAS,0)</f>
        <v>1</v>
      </c>
      <c r="AB5918" s="55" t="n">
        <f aca="false">IF(AND(E5918&gt;0,OR(AND(B5918&gt;=1,B5918&lt;=6),B5918=10)),1,0)</f>
        <v>0</v>
      </c>
      <c r="AC5918" s="55" t="n">
        <f aca="false">IF(AND(E5918&gt;0,B5918=10),1,0)</f>
        <v>0</v>
      </c>
      <c r="AD5918" s="0" t="str">
        <f aca="false">IF(AND(C5917=C5918,AA5917=AA5918-1),AB5917,"")</f>
        <v/>
      </c>
      <c r="AE5918" s="0" t="str">
        <f aca="false">IF(AND(C5917=C5918,AA5917=AA5918-1),AC5917,"")</f>
        <v/>
      </c>
      <c r="AF5918" s="0" t="str">
        <f aca="false">IF(AA5918=1,"",IF(AND(AB5918=1,AD5918&lt;&gt;1),1,0))</f>
        <v/>
      </c>
      <c r="AG5918" s="0" t="str">
        <f aca="false">IF(AA5918=1,"",IF(AND(AC5918=1,AE5918&lt;&gt;1),1,0))</f>
        <v/>
      </c>
      <c r="AH5918" s="60" t="str">
        <f aca="false">IF(AND(E5918&gt;0,AA5918&lt;2,NOT(AND(C5919=C5918,AA5919=AA5918+1))),INDEX(DATAS,AA5918+1),"")</f>
        <v/>
      </c>
      <c r="AI5918" s="60" t="str">
        <f aca="false">IF(AND(AC5918=1,AA5918&lt;2),IF(AND(C5919=C5918,AA5919=AA5918+1),IF(AC5919=1,"",INDEX(DATAS,AA5918+1)),INDEX(DATAS,AA5918+1)),"")</f>
        <v/>
      </c>
    </row>
    <row r="5919" customFormat="false" ht="15" hidden="false" customHeight="false" outlineLevel="0" collapsed="false">
      <c r="A5919" s="60" t="n">
        <v>46310</v>
      </c>
      <c r="B5919" s="0" t="n">
        <v>13</v>
      </c>
      <c r="C5919" s="0" t="n">
        <v>7349</v>
      </c>
      <c r="E5919" s="0" t="n">
        <v>0</v>
      </c>
      <c r="F5919" s="55" t="s">
        <v>1456</v>
      </c>
      <c r="I5919" s="55" t="s">
        <v>185</v>
      </c>
      <c r="U5919" s="0" t="n">
        <v>265</v>
      </c>
      <c r="V5919" s="0" t="n">
        <v>0</v>
      </c>
      <c r="X5919" s="55" t="n">
        <f aca="false">IF(I5919="Male",0,1)</f>
        <v>1</v>
      </c>
      <c r="Y5919" s="55" t="n">
        <f aca="false">IF(OR(I5919="DNB",I5919="Dry DNB"),1,0)</f>
        <v>0</v>
      </c>
      <c r="Z5919" s="0" t="str">
        <f aca="false">IF(ISNUMBER(W5919),A5919-W5919,"")</f>
        <v/>
      </c>
      <c r="AA5919" s="55" t="n">
        <f aca="false">MATCH(A5919,DATAS,0)</f>
        <v>2</v>
      </c>
      <c r="AB5919" s="55" t="n">
        <f aca="false">IF(AND(E5919&gt;0,OR(AND(B5919&gt;=1,B5919&lt;=6),B5919=10)),1,0)</f>
        <v>0</v>
      </c>
      <c r="AC5919" s="55" t="n">
        <f aca="false">IF(AND(E5919&gt;0,B5919=10),1,0)</f>
        <v>0</v>
      </c>
      <c r="AD5919" s="55" t="n">
        <f aca="false">IF(AND(C5918=C5919,AA5918=AA5919-1),AB5918,"")</f>
        <v>0</v>
      </c>
      <c r="AE5919" s="55" t="n">
        <f aca="false">IF(AND(C5918=C5919,AA5918=AA5919-1),AC5918,"")</f>
        <v>0</v>
      </c>
      <c r="AF5919" s="55" t="n">
        <f aca="false">IF(AA5919=1,"",IF(AND(AB5919=1,AD5919&lt;&gt;1),1,0))</f>
        <v>0</v>
      </c>
      <c r="AG5919" s="55" t="n">
        <f aca="false">IF(AA5919=1,"",IF(AND(AC5919=1,AE5919&lt;&gt;1),1,0))</f>
        <v>0</v>
      </c>
      <c r="AH5919" s="60" t="str">
        <f aca="false">IF(AND(E5919&gt;0,AA5919&lt;2,NOT(AND(C5920=C5919,AA5920=AA5919+1))),INDEX(DATAS,AA5919+1),"")</f>
        <v/>
      </c>
      <c r="AI5919" s="60" t="str">
        <f aca="false">IF(AND(AC5919=1,AA5919&lt;2),IF(AND(C5920=C5919,AA5920=AA5919+1),IF(AC5920=1,"",INDEX(DATAS,AA5919+1)),INDEX(DATAS,AA5919+1)),"")</f>
        <v/>
      </c>
    </row>
    <row r="5920" customFormat="false" ht="15" hidden="false" customHeight="false" outlineLevel="0" collapsed="false">
      <c r="A5920" s="60" t="n">
        <v>46309</v>
      </c>
      <c r="B5920" s="0" t="n">
        <v>13</v>
      </c>
      <c r="C5920" s="0" t="n">
        <v>7350</v>
      </c>
      <c r="E5920" s="0" t="n">
        <v>0</v>
      </c>
      <c r="F5920" s="55" t="s">
        <v>1456</v>
      </c>
      <c r="I5920" s="55" t="s">
        <v>185</v>
      </c>
      <c r="U5920" s="0" t="n">
        <v>264</v>
      </c>
      <c r="V5920" s="0" t="n">
        <v>0</v>
      </c>
      <c r="X5920" s="55" t="n">
        <f aca="false">IF(I5920="Male",0,1)</f>
        <v>1</v>
      </c>
      <c r="Y5920" s="55" t="n">
        <f aca="false">IF(OR(I5920="DNB",I5920="Dry DNB"),1,0)</f>
        <v>0</v>
      </c>
      <c r="Z5920" s="0" t="str">
        <f aca="false">IF(ISNUMBER(W5920),A5920-W5920,"")</f>
        <v/>
      </c>
      <c r="AA5920" s="55" t="n">
        <f aca="false">MATCH(A5920,DATAS,0)</f>
        <v>1</v>
      </c>
      <c r="AB5920" s="55" t="n">
        <f aca="false">IF(AND(E5920&gt;0,OR(AND(B5920&gt;=1,B5920&lt;=6),B5920=10)),1,0)</f>
        <v>0</v>
      </c>
      <c r="AC5920" s="55" t="n">
        <f aca="false">IF(AND(E5920&gt;0,B5920=10),1,0)</f>
        <v>0</v>
      </c>
      <c r="AD5920" s="0" t="str">
        <f aca="false">IF(AND(C5919=C5920,AA5919=AA5920-1),AB5919,"")</f>
        <v/>
      </c>
      <c r="AE5920" s="0" t="str">
        <f aca="false">IF(AND(C5919=C5920,AA5919=AA5920-1),AC5919,"")</f>
        <v/>
      </c>
      <c r="AF5920" s="0" t="str">
        <f aca="false">IF(AA5920=1,"",IF(AND(AB5920=1,AD5920&lt;&gt;1),1,0))</f>
        <v/>
      </c>
      <c r="AG5920" s="0" t="str">
        <f aca="false">IF(AA5920=1,"",IF(AND(AC5920=1,AE5920&lt;&gt;1),1,0))</f>
        <v/>
      </c>
      <c r="AH5920" s="60" t="str">
        <f aca="false">IF(AND(E5920&gt;0,AA5920&lt;2,NOT(AND(C5921=C5920,AA5921=AA5920+1))),INDEX(DATAS,AA5920+1),"")</f>
        <v/>
      </c>
      <c r="AI5920" s="60" t="str">
        <f aca="false">IF(AND(AC5920=1,AA5920&lt;2),IF(AND(C5921=C5920,AA5921=AA5920+1),IF(AC5921=1,"",INDEX(DATAS,AA5920+1)),INDEX(DATAS,AA5920+1)),"")</f>
        <v/>
      </c>
    </row>
    <row r="5921" customFormat="false" ht="15" hidden="false" customHeight="false" outlineLevel="0" collapsed="false">
      <c r="A5921" s="60" t="n">
        <v>46310</v>
      </c>
      <c r="B5921" s="0" t="n">
        <v>13</v>
      </c>
      <c r="C5921" s="0" t="n">
        <v>7350</v>
      </c>
      <c r="E5921" s="0" t="n">
        <v>0</v>
      </c>
      <c r="F5921" s="55" t="s">
        <v>1456</v>
      </c>
      <c r="I5921" s="55" t="s">
        <v>185</v>
      </c>
      <c r="U5921" s="0" t="n">
        <v>265</v>
      </c>
      <c r="V5921" s="0" t="n">
        <v>0</v>
      </c>
      <c r="X5921" s="55" t="n">
        <f aca="false">IF(I5921="Male",0,1)</f>
        <v>1</v>
      </c>
      <c r="Y5921" s="55" t="n">
        <f aca="false">IF(OR(I5921="DNB",I5921="Dry DNB"),1,0)</f>
        <v>0</v>
      </c>
      <c r="Z5921" s="0" t="str">
        <f aca="false">IF(ISNUMBER(W5921),A5921-W5921,"")</f>
        <v/>
      </c>
      <c r="AA5921" s="55" t="n">
        <f aca="false">MATCH(A5921,DATAS,0)</f>
        <v>2</v>
      </c>
      <c r="AB5921" s="55" t="n">
        <f aca="false">IF(AND(E5921&gt;0,OR(AND(B5921&gt;=1,B5921&lt;=6),B5921=10)),1,0)</f>
        <v>0</v>
      </c>
      <c r="AC5921" s="55" t="n">
        <f aca="false">IF(AND(E5921&gt;0,B5921=10),1,0)</f>
        <v>0</v>
      </c>
      <c r="AD5921" s="55" t="n">
        <f aca="false">IF(AND(C5920=C5921,AA5920=AA5921-1),AB5920,"")</f>
        <v>0</v>
      </c>
      <c r="AE5921" s="55" t="n">
        <f aca="false">IF(AND(C5920=C5921,AA5920=AA5921-1),AC5920,"")</f>
        <v>0</v>
      </c>
      <c r="AF5921" s="55" t="n">
        <f aca="false">IF(AA5921=1,"",IF(AND(AB5921=1,AD5921&lt;&gt;1),1,0))</f>
        <v>0</v>
      </c>
      <c r="AG5921" s="55" t="n">
        <f aca="false">IF(AA5921=1,"",IF(AND(AC5921=1,AE5921&lt;&gt;1),1,0))</f>
        <v>0</v>
      </c>
      <c r="AH5921" s="60" t="str">
        <f aca="false">IF(AND(E5921&gt;0,AA5921&lt;2,NOT(AND(C5922=C5921,AA5922=AA5921+1))),INDEX(DATAS,AA5921+1),"")</f>
        <v/>
      </c>
      <c r="AI5921" s="60" t="str">
        <f aca="false">IF(AND(AC5921=1,AA5921&lt;2),IF(AND(C5922=C5921,AA5922=AA5921+1),IF(AC5922=1,"",INDEX(DATAS,AA5921+1)),INDEX(DATAS,AA5921+1)),"")</f>
        <v/>
      </c>
    </row>
    <row r="5922" customFormat="false" ht="15" hidden="false" customHeight="false" outlineLevel="0" collapsed="false">
      <c r="A5922" s="60" t="n">
        <v>46309</v>
      </c>
      <c r="B5922" s="0" t="n">
        <v>13</v>
      </c>
      <c r="C5922" s="0" t="n">
        <v>7351</v>
      </c>
      <c r="E5922" s="0" t="n">
        <v>0</v>
      </c>
      <c r="F5922" s="55" t="s">
        <v>1456</v>
      </c>
      <c r="I5922" s="55" t="s">
        <v>185</v>
      </c>
      <c r="U5922" s="0" t="n">
        <v>264</v>
      </c>
      <c r="V5922" s="0" t="n">
        <v>0</v>
      </c>
      <c r="X5922" s="55" t="n">
        <f aca="false">IF(I5922="Male",0,1)</f>
        <v>1</v>
      </c>
      <c r="Y5922" s="55" t="n">
        <f aca="false">IF(OR(I5922="DNB",I5922="Dry DNB"),1,0)</f>
        <v>0</v>
      </c>
      <c r="Z5922" s="0" t="str">
        <f aca="false">IF(ISNUMBER(W5922),A5922-W5922,"")</f>
        <v/>
      </c>
      <c r="AA5922" s="55" t="n">
        <f aca="false">MATCH(A5922,DATAS,0)</f>
        <v>1</v>
      </c>
      <c r="AB5922" s="55" t="n">
        <f aca="false">IF(AND(E5922&gt;0,OR(AND(B5922&gt;=1,B5922&lt;=6),B5922=10)),1,0)</f>
        <v>0</v>
      </c>
      <c r="AC5922" s="55" t="n">
        <f aca="false">IF(AND(E5922&gt;0,B5922=10),1,0)</f>
        <v>0</v>
      </c>
      <c r="AD5922" s="0" t="str">
        <f aca="false">IF(AND(C5921=C5922,AA5921=AA5922-1),AB5921,"")</f>
        <v/>
      </c>
      <c r="AE5922" s="0" t="str">
        <f aca="false">IF(AND(C5921=C5922,AA5921=AA5922-1),AC5921,"")</f>
        <v/>
      </c>
      <c r="AF5922" s="0" t="str">
        <f aca="false">IF(AA5922=1,"",IF(AND(AB5922=1,AD5922&lt;&gt;1),1,0))</f>
        <v/>
      </c>
      <c r="AG5922" s="0" t="str">
        <f aca="false">IF(AA5922=1,"",IF(AND(AC5922=1,AE5922&lt;&gt;1),1,0))</f>
        <v/>
      </c>
      <c r="AH5922" s="60" t="str">
        <f aca="false">IF(AND(E5922&gt;0,AA5922&lt;2,NOT(AND(C5923=C5922,AA5923=AA5922+1))),INDEX(DATAS,AA5922+1),"")</f>
        <v/>
      </c>
      <c r="AI5922" s="60" t="str">
        <f aca="false">IF(AND(AC5922=1,AA5922&lt;2),IF(AND(C5923=C5922,AA5923=AA5922+1),IF(AC5923=1,"",INDEX(DATAS,AA5922+1)),INDEX(DATAS,AA5922+1)),"")</f>
        <v/>
      </c>
    </row>
    <row r="5923" customFormat="false" ht="15" hidden="false" customHeight="false" outlineLevel="0" collapsed="false">
      <c r="A5923" s="60" t="n">
        <v>46310</v>
      </c>
      <c r="B5923" s="0" t="n">
        <v>13</v>
      </c>
      <c r="C5923" s="0" t="n">
        <v>7351</v>
      </c>
      <c r="E5923" s="0" t="n">
        <v>0</v>
      </c>
      <c r="F5923" s="55" t="s">
        <v>1456</v>
      </c>
      <c r="I5923" s="55" t="s">
        <v>185</v>
      </c>
      <c r="U5923" s="0" t="n">
        <v>265</v>
      </c>
      <c r="V5923" s="0" t="n">
        <v>0</v>
      </c>
      <c r="X5923" s="55" t="n">
        <f aca="false">IF(I5923="Male",0,1)</f>
        <v>1</v>
      </c>
      <c r="Y5923" s="55" t="n">
        <f aca="false">IF(OR(I5923="DNB",I5923="Dry DNB"),1,0)</f>
        <v>0</v>
      </c>
      <c r="Z5923" s="0" t="str">
        <f aca="false">IF(ISNUMBER(W5923),A5923-W5923,"")</f>
        <v/>
      </c>
      <c r="AA5923" s="55" t="n">
        <f aca="false">MATCH(A5923,DATAS,0)</f>
        <v>2</v>
      </c>
      <c r="AB5923" s="55" t="n">
        <f aca="false">IF(AND(E5923&gt;0,OR(AND(B5923&gt;=1,B5923&lt;=6),B5923=10)),1,0)</f>
        <v>0</v>
      </c>
      <c r="AC5923" s="55" t="n">
        <f aca="false">IF(AND(E5923&gt;0,B5923=10),1,0)</f>
        <v>0</v>
      </c>
      <c r="AD5923" s="55" t="n">
        <f aca="false">IF(AND(C5922=C5923,AA5922=AA5923-1),AB5922,"")</f>
        <v>0</v>
      </c>
      <c r="AE5923" s="55" t="n">
        <f aca="false">IF(AND(C5922=C5923,AA5922=AA5923-1),AC5922,"")</f>
        <v>0</v>
      </c>
      <c r="AF5923" s="55" t="n">
        <f aca="false">IF(AA5923=1,"",IF(AND(AB5923=1,AD5923&lt;&gt;1),1,0))</f>
        <v>0</v>
      </c>
      <c r="AG5923" s="55" t="n">
        <f aca="false">IF(AA5923=1,"",IF(AND(AC5923=1,AE5923&lt;&gt;1),1,0))</f>
        <v>0</v>
      </c>
      <c r="AH5923" s="60" t="str">
        <f aca="false">IF(AND(E5923&gt;0,AA5923&lt;2,NOT(AND(C5924=C5923,AA5924=AA5923+1))),INDEX(DATAS,AA5923+1),"")</f>
        <v/>
      </c>
      <c r="AI5923" s="60" t="str">
        <f aca="false">IF(AND(AC5923=1,AA5923&lt;2),IF(AND(C5924=C5923,AA5924=AA5923+1),IF(AC5924=1,"",INDEX(DATAS,AA5923+1)),INDEX(DATAS,AA5923+1)),"")</f>
        <v/>
      </c>
    </row>
    <row r="5924" customFormat="false" ht="15" hidden="false" customHeight="false" outlineLevel="0" collapsed="false">
      <c r="A5924" s="60" t="n">
        <v>46309</v>
      </c>
      <c r="B5924" s="0" t="n">
        <v>13</v>
      </c>
      <c r="C5924" s="0" t="n">
        <v>7352</v>
      </c>
      <c r="E5924" s="0" t="n">
        <v>0</v>
      </c>
      <c r="F5924" s="55" t="s">
        <v>1456</v>
      </c>
      <c r="I5924" s="55" t="s">
        <v>185</v>
      </c>
      <c r="U5924" s="0" t="n">
        <v>264</v>
      </c>
      <c r="V5924" s="0" t="n">
        <v>0</v>
      </c>
      <c r="X5924" s="55" t="n">
        <f aca="false">IF(I5924="Male",0,1)</f>
        <v>1</v>
      </c>
      <c r="Y5924" s="55" t="n">
        <f aca="false">IF(OR(I5924="DNB",I5924="Dry DNB"),1,0)</f>
        <v>0</v>
      </c>
      <c r="Z5924" s="0" t="str">
        <f aca="false">IF(ISNUMBER(W5924),A5924-W5924,"")</f>
        <v/>
      </c>
      <c r="AA5924" s="55" t="n">
        <f aca="false">MATCH(A5924,DATAS,0)</f>
        <v>1</v>
      </c>
      <c r="AB5924" s="55" t="n">
        <f aca="false">IF(AND(E5924&gt;0,OR(AND(B5924&gt;=1,B5924&lt;=6),B5924=10)),1,0)</f>
        <v>0</v>
      </c>
      <c r="AC5924" s="55" t="n">
        <f aca="false">IF(AND(E5924&gt;0,B5924=10),1,0)</f>
        <v>0</v>
      </c>
      <c r="AD5924" s="0" t="str">
        <f aca="false">IF(AND(C5923=C5924,AA5923=AA5924-1),AB5923,"")</f>
        <v/>
      </c>
      <c r="AE5924" s="0" t="str">
        <f aca="false">IF(AND(C5923=C5924,AA5923=AA5924-1),AC5923,"")</f>
        <v/>
      </c>
      <c r="AF5924" s="0" t="str">
        <f aca="false">IF(AA5924=1,"",IF(AND(AB5924=1,AD5924&lt;&gt;1),1,0))</f>
        <v/>
      </c>
      <c r="AG5924" s="0" t="str">
        <f aca="false">IF(AA5924=1,"",IF(AND(AC5924=1,AE5924&lt;&gt;1),1,0))</f>
        <v/>
      </c>
      <c r="AH5924" s="60" t="str">
        <f aca="false">IF(AND(E5924&gt;0,AA5924&lt;2,NOT(AND(C5925=C5924,AA5925=AA5924+1))),INDEX(DATAS,AA5924+1),"")</f>
        <v/>
      </c>
      <c r="AI5924" s="60" t="str">
        <f aca="false">IF(AND(AC5924=1,AA5924&lt;2),IF(AND(C5925=C5924,AA5925=AA5924+1),IF(AC5925=1,"",INDEX(DATAS,AA5924+1)),INDEX(DATAS,AA5924+1)),"")</f>
        <v/>
      </c>
    </row>
    <row r="5925" customFormat="false" ht="15" hidden="false" customHeight="false" outlineLevel="0" collapsed="false">
      <c r="A5925" s="60" t="n">
        <v>46310</v>
      </c>
      <c r="B5925" s="0" t="n">
        <v>13</v>
      </c>
      <c r="C5925" s="0" t="n">
        <v>7352</v>
      </c>
      <c r="E5925" s="0" t="n">
        <v>0</v>
      </c>
      <c r="F5925" s="55" t="s">
        <v>1456</v>
      </c>
      <c r="I5925" s="55" t="s">
        <v>185</v>
      </c>
      <c r="U5925" s="0" t="n">
        <v>265</v>
      </c>
      <c r="V5925" s="0" t="n">
        <v>0</v>
      </c>
      <c r="X5925" s="55" t="n">
        <f aca="false">IF(I5925="Male",0,1)</f>
        <v>1</v>
      </c>
      <c r="Y5925" s="55" t="n">
        <f aca="false">IF(OR(I5925="DNB",I5925="Dry DNB"),1,0)</f>
        <v>0</v>
      </c>
      <c r="Z5925" s="0" t="str">
        <f aca="false">IF(ISNUMBER(W5925),A5925-W5925,"")</f>
        <v/>
      </c>
      <c r="AA5925" s="55" t="n">
        <f aca="false">MATCH(A5925,DATAS,0)</f>
        <v>2</v>
      </c>
      <c r="AB5925" s="55" t="n">
        <f aca="false">IF(AND(E5925&gt;0,OR(AND(B5925&gt;=1,B5925&lt;=6),B5925=10)),1,0)</f>
        <v>0</v>
      </c>
      <c r="AC5925" s="55" t="n">
        <f aca="false">IF(AND(E5925&gt;0,B5925=10),1,0)</f>
        <v>0</v>
      </c>
      <c r="AD5925" s="55" t="n">
        <f aca="false">IF(AND(C5924=C5925,AA5924=AA5925-1),AB5924,"")</f>
        <v>0</v>
      </c>
      <c r="AE5925" s="55" t="n">
        <f aca="false">IF(AND(C5924=C5925,AA5924=AA5925-1),AC5924,"")</f>
        <v>0</v>
      </c>
      <c r="AF5925" s="55" t="n">
        <f aca="false">IF(AA5925=1,"",IF(AND(AB5925=1,AD5925&lt;&gt;1),1,0))</f>
        <v>0</v>
      </c>
      <c r="AG5925" s="55" t="n">
        <f aca="false">IF(AA5925=1,"",IF(AND(AC5925=1,AE5925&lt;&gt;1),1,0))</f>
        <v>0</v>
      </c>
      <c r="AH5925" s="60" t="str">
        <f aca="false">IF(AND(E5925&gt;0,AA5925&lt;2,NOT(AND(C5926=C5925,AA5926=AA5925+1))),INDEX(DATAS,AA5925+1),"")</f>
        <v/>
      </c>
      <c r="AI5925" s="60" t="str">
        <f aca="false">IF(AND(AC5925=1,AA5925&lt;2),IF(AND(C5926=C5925,AA5926=AA5925+1),IF(AC5926=1,"",INDEX(DATAS,AA5925+1)),INDEX(DATAS,AA5925+1)),"")</f>
        <v/>
      </c>
    </row>
    <row r="5926" customFormat="false" ht="15" hidden="false" customHeight="false" outlineLevel="0" collapsed="false">
      <c r="A5926" s="60" t="n">
        <v>46309</v>
      </c>
      <c r="B5926" s="0" t="n">
        <v>13</v>
      </c>
      <c r="C5926" s="0" t="n">
        <v>7353</v>
      </c>
      <c r="E5926" s="0" t="n">
        <v>0</v>
      </c>
      <c r="F5926" s="55" t="s">
        <v>1456</v>
      </c>
      <c r="I5926" s="55" t="s">
        <v>185</v>
      </c>
      <c r="U5926" s="0" t="n">
        <v>264</v>
      </c>
      <c r="V5926" s="0" t="n">
        <v>0</v>
      </c>
      <c r="X5926" s="55" t="n">
        <f aca="false">IF(I5926="Male",0,1)</f>
        <v>1</v>
      </c>
      <c r="Y5926" s="55" t="n">
        <f aca="false">IF(OR(I5926="DNB",I5926="Dry DNB"),1,0)</f>
        <v>0</v>
      </c>
      <c r="Z5926" s="0" t="str">
        <f aca="false">IF(ISNUMBER(W5926),A5926-W5926,"")</f>
        <v/>
      </c>
      <c r="AA5926" s="55" t="n">
        <f aca="false">MATCH(A5926,DATAS,0)</f>
        <v>1</v>
      </c>
      <c r="AB5926" s="55" t="n">
        <f aca="false">IF(AND(E5926&gt;0,OR(AND(B5926&gt;=1,B5926&lt;=6),B5926=10)),1,0)</f>
        <v>0</v>
      </c>
      <c r="AC5926" s="55" t="n">
        <f aca="false">IF(AND(E5926&gt;0,B5926=10),1,0)</f>
        <v>0</v>
      </c>
      <c r="AD5926" s="0" t="str">
        <f aca="false">IF(AND(C5925=C5926,AA5925=AA5926-1),AB5925,"")</f>
        <v/>
      </c>
      <c r="AE5926" s="0" t="str">
        <f aca="false">IF(AND(C5925=C5926,AA5925=AA5926-1),AC5925,"")</f>
        <v/>
      </c>
      <c r="AF5926" s="0" t="str">
        <f aca="false">IF(AA5926=1,"",IF(AND(AB5926=1,AD5926&lt;&gt;1),1,0))</f>
        <v/>
      </c>
      <c r="AG5926" s="0" t="str">
        <f aca="false">IF(AA5926=1,"",IF(AND(AC5926=1,AE5926&lt;&gt;1),1,0))</f>
        <v/>
      </c>
      <c r="AH5926" s="60" t="str">
        <f aca="false">IF(AND(E5926&gt;0,AA5926&lt;2,NOT(AND(C5927=C5926,AA5927=AA5926+1))),INDEX(DATAS,AA5926+1),"")</f>
        <v/>
      </c>
      <c r="AI5926" s="60" t="str">
        <f aca="false">IF(AND(AC5926=1,AA5926&lt;2),IF(AND(C5927=C5926,AA5927=AA5926+1),IF(AC5927=1,"",INDEX(DATAS,AA5926+1)),INDEX(DATAS,AA5926+1)),"")</f>
        <v/>
      </c>
    </row>
    <row r="5927" customFormat="false" ht="15" hidden="false" customHeight="false" outlineLevel="0" collapsed="false">
      <c r="A5927" s="60" t="n">
        <v>46310</v>
      </c>
      <c r="B5927" s="0" t="n">
        <v>13</v>
      </c>
      <c r="C5927" s="0" t="n">
        <v>7353</v>
      </c>
      <c r="E5927" s="0" t="n">
        <v>0</v>
      </c>
      <c r="F5927" s="55" t="s">
        <v>1456</v>
      </c>
      <c r="I5927" s="55" t="s">
        <v>185</v>
      </c>
      <c r="U5927" s="0" t="n">
        <v>265</v>
      </c>
      <c r="V5927" s="0" t="n">
        <v>0</v>
      </c>
      <c r="X5927" s="55" t="n">
        <f aca="false">IF(I5927="Male",0,1)</f>
        <v>1</v>
      </c>
      <c r="Y5927" s="55" t="n">
        <f aca="false">IF(OR(I5927="DNB",I5927="Dry DNB"),1,0)</f>
        <v>0</v>
      </c>
      <c r="Z5927" s="0" t="str">
        <f aca="false">IF(ISNUMBER(W5927),A5927-W5927,"")</f>
        <v/>
      </c>
      <c r="AA5927" s="55" t="n">
        <f aca="false">MATCH(A5927,DATAS,0)</f>
        <v>2</v>
      </c>
      <c r="AB5927" s="55" t="n">
        <f aca="false">IF(AND(E5927&gt;0,OR(AND(B5927&gt;=1,B5927&lt;=6),B5927=10)),1,0)</f>
        <v>0</v>
      </c>
      <c r="AC5927" s="55" t="n">
        <f aca="false">IF(AND(E5927&gt;0,B5927=10),1,0)</f>
        <v>0</v>
      </c>
      <c r="AD5927" s="55" t="n">
        <f aca="false">IF(AND(C5926=C5927,AA5926=AA5927-1),AB5926,"")</f>
        <v>0</v>
      </c>
      <c r="AE5927" s="55" t="n">
        <f aca="false">IF(AND(C5926=C5927,AA5926=AA5927-1),AC5926,"")</f>
        <v>0</v>
      </c>
      <c r="AF5927" s="55" t="n">
        <f aca="false">IF(AA5927=1,"",IF(AND(AB5927=1,AD5927&lt;&gt;1),1,0))</f>
        <v>0</v>
      </c>
      <c r="AG5927" s="55" t="n">
        <f aca="false">IF(AA5927=1,"",IF(AND(AC5927=1,AE5927&lt;&gt;1),1,0))</f>
        <v>0</v>
      </c>
      <c r="AH5927" s="60" t="str">
        <f aca="false">IF(AND(E5927&gt;0,AA5927&lt;2,NOT(AND(C5928=C5927,AA5928=AA5927+1))),INDEX(DATAS,AA5927+1),"")</f>
        <v/>
      </c>
      <c r="AI5927" s="60" t="str">
        <f aca="false">IF(AND(AC5927=1,AA5927&lt;2),IF(AND(C5928=C5927,AA5928=AA5927+1),IF(AC5928=1,"",INDEX(DATAS,AA5927+1)),INDEX(DATAS,AA5927+1)),"")</f>
        <v/>
      </c>
    </row>
    <row r="5928" customFormat="false" ht="15" hidden="false" customHeight="false" outlineLevel="0" collapsed="false">
      <c r="A5928" s="60" t="n">
        <v>46309</v>
      </c>
      <c r="B5928" s="0" t="n">
        <v>13</v>
      </c>
      <c r="C5928" s="0" t="n">
        <v>7354</v>
      </c>
      <c r="E5928" s="0" t="n">
        <v>0</v>
      </c>
      <c r="F5928" s="55" t="s">
        <v>1456</v>
      </c>
      <c r="I5928" s="55" t="s">
        <v>185</v>
      </c>
      <c r="U5928" s="0" t="n">
        <v>264</v>
      </c>
      <c r="V5928" s="0" t="n">
        <v>0</v>
      </c>
      <c r="X5928" s="55" t="n">
        <f aca="false">IF(I5928="Male",0,1)</f>
        <v>1</v>
      </c>
      <c r="Y5928" s="55" t="n">
        <f aca="false">IF(OR(I5928="DNB",I5928="Dry DNB"),1,0)</f>
        <v>0</v>
      </c>
      <c r="Z5928" s="0" t="str">
        <f aca="false">IF(ISNUMBER(W5928),A5928-W5928,"")</f>
        <v/>
      </c>
      <c r="AA5928" s="55" t="n">
        <f aca="false">MATCH(A5928,DATAS,0)</f>
        <v>1</v>
      </c>
      <c r="AB5928" s="55" t="n">
        <f aca="false">IF(AND(E5928&gt;0,OR(AND(B5928&gt;=1,B5928&lt;=6),B5928=10)),1,0)</f>
        <v>0</v>
      </c>
      <c r="AC5928" s="55" t="n">
        <f aca="false">IF(AND(E5928&gt;0,B5928=10),1,0)</f>
        <v>0</v>
      </c>
      <c r="AD5928" s="0" t="str">
        <f aca="false">IF(AND(C5927=C5928,AA5927=AA5928-1),AB5927,"")</f>
        <v/>
      </c>
      <c r="AE5928" s="0" t="str">
        <f aca="false">IF(AND(C5927=C5928,AA5927=AA5928-1),AC5927,"")</f>
        <v/>
      </c>
      <c r="AF5928" s="0" t="str">
        <f aca="false">IF(AA5928=1,"",IF(AND(AB5928=1,AD5928&lt;&gt;1),1,0))</f>
        <v/>
      </c>
      <c r="AG5928" s="0" t="str">
        <f aca="false">IF(AA5928=1,"",IF(AND(AC5928=1,AE5928&lt;&gt;1),1,0))</f>
        <v/>
      </c>
      <c r="AH5928" s="60" t="str">
        <f aca="false">IF(AND(E5928&gt;0,AA5928&lt;2,NOT(AND(C5929=C5928,AA5929=AA5928+1))),INDEX(DATAS,AA5928+1),"")</f>
        <v/>
      </c>
      <c r="AI5928" s="60" t="str">
        <f aca="false">IF(AND(AC5928=1,AA5928&lt;2),IF(AND(C5929=C5928,AA5929=AA5928+1),IF(AC5929=1,"",INDEX(DATAS,AA5928+1)),INDEX(DATAS,AA5928+1)),"")</f>
        <v/>
      </c>
    </row>
    <row r="5929" customFormat="false" ht="15" hidden="false" customHeight="false" outlineLevel="0" collapsed="false">
      <c r="A5929" s="60" t="n">
        <v>46310</v>
      </c>
      <c r="B5929" s="0" t="n">
        <v>13</v>
      </c>
      <c r="C5929" s="0" t="n">
        <v>7354</v>
      </c>
      <c r="E5929" s="0" t="n">
        <v>0</v>
      </c>
      <c r="F5929" s="55" t="s">
        <v>1456</v>
      </c>
      <c r="I5929" s="55" t="s">
        <v>185</v>
      </c>
      <c r="U5929" s="0" t="n">
        <v>265</v>
      </c>
      <c r="V5929" s="0" t="n">
        <v>0</v>
      </c>
      <c r="X5929" s="55" t="n">
        <f aca="false">IF(I5929="Male",0,1)</f>
        <v>1</v>
      </c>
      <c r="Y5929" s="55" t="n">
        <f aca="false">IF(OR(I5929="DNB",I5929="Dry DNB"),1,0)</f>
        <v>0</v>
      </c>
      <c r="Z5929" s="0" t="str">
        <f aca="false">IF(ISNUMBER(W5929),A5929-W5929,"")</f>
        <v/>
      </c>
      <c r="AA5929" s="55" t="n">
        <f aca="false">MATCH(A5929,DATAS,0)</f>
        <v>2</v>
      </c>
      <c r="AB5929" s="55" t="n">
        <f aca="false">IF(AND(E5929&gt;0,OR(AND(B5929&gt;=1,B5929&lt;=6),B5929=10)),1,0)</f>
        <v>0</v>
      </c>
      <c r="AC5929" s="55" t="n">
        <f aca="false">IF(AND(E5929&gt;0,B5929=10),1,0)</f>
        <v>0</v>
      </c>
      <c r="AD5929" s="55" t="n">
        <f aca="false">IF(AND(C5928=C5929,AA5928=AA5929-1),AB5928,"")</f>
        <v>0</v>
      </c>
      <c r="AE5929" s="55" t="n">
        <f aca="false">IF(AND(C5928=C5929,AA5928=AA5929-1),AC5928,"")</f>
        <v>0</v>
      </c>
      <c r="AF5929" s="55" t="n">
        <f aca="false">IF(AA5929=1,"",IF(AND(AB5929=1,AD5929&lt;&gt;1),1,0))</f>
        <v>0</v>
      </c>
      <c r="AG5929" s="55" t="n">
        <f aca="false">IF(AA5929=1,"",IF(AND(AC5929=1,AE5929&lt;&gt;1),1,0))</f>
        <v>0</v>
      </c>
      <c r="AH5929" s="60" t="str">
        <f aca="false">IF(AND(E5929&gt;0,AA5929&lt;2,NOT(AND(C5930=C5929,AA5930=AA5929+1))),INDEX(DATAS,AA5929+1),"")</f>
        <v/>
      </c>
      <c r="AI5929" s="60" t="str">
        <f aca="false">IF(AND(AC5929=1,AA5929&lt;2),IF(AND(C5930=C5929,AA5930=AA5929+1),IF(AC5930=1,"",INDEX(DATAS,AA5929+1)),INDEX(DATAS,AA5929+1)),"")</f>
        <v/>
      </c>
    </row>
    <row r="5930" customFormat="false" ht="15" hidden="false" customHeight="false" outlineLevel="0" collapsed="false">
      <c r="A5930" s="60" t="n">
        <v>46309</v>
      </c>
      <c r="B5930" s="0" t="n">
        <v>13</v>
      </c>
      <c r="C5930" s="0" t="n">
        <v>7355</v>
      </c>
      <c r="E5930" s="0" t="n">
        <v>0</v>
      </c>
      <c r="F5930" s="55" t="s">
        <v>1456</v>
      </c>
      <c r="I5930" s="55" t="s">
        <v>185</v>
      </c>
      <c r="U5930" s="0" t="n">
        <v>264</v>
      </c>
      <c r="V5930" s="0" t="n">
        <v>0</v>
      </c>
      <c r="X5930" s="55" t="n">
        <f aca="false">IF(I5930="Male",0,1)</f>
        <v>1</v>
      </c>
      <c r="Y5930" s="55" t="n">
        <f aca="false">IF(OR(I5930="DNB",I5930="Dry DNB"),1,0)</f>
        <v>0</v>
      </c>
      <c r="Z5930" s="0" t="str">
        <f aca="false">IF(ISNUMBER(W5930),A5930-W5930,"")</f>
        <v/>
      </c>
      <c r="AA5930" s="55" t="n">
        <f aca="false">MATCH(A5930,DATAS,0)</f>
        <v>1</v>
      </c>
      <c r="AB5930" s="55" t="n">
        <f aca="false">IF(AND(E5930&gt;0,OR(AND(B5930&gt;=1,B5930&lt;=6),B5930=10)),1,0)</f>
        <v>0</v>
      </c>
      <c r="AC5930" s="55" t="n">
        <f aca="false">IF(AND(E5930&gt;0,B5930=10),1,0)</f>
        <v>0</v>
      </c>
      <c r="AD5930" s="0" t="str">
        <f aca="false">IF(AND(C5929=C5930,AA5929=AA5930-1),AB5929,"")</f>
        <v/>
      </c>
      <c r="AE5930" s="0" t="str">
        <f aca="false">IF(AND(C5929=C5930,AA5929=AA5930-1),AC5929,"")</f>
        <v/>
      </c>
      <c r="AF5930" s="0" t="str">
        <f aca="false">IF(AA5930=1,"",IF(AND(AB5930=1,AD5930&lt;&gt;1),1,0))</f>
        <v/>
      </c>
      <c r="AG5930" s="0" t="str">
        <f aca="false">IF(AA5930=1,"",IF(AND(AC5930=1,AE5930&lt;&gt;1),1,0))</f>
        <v/>
      </c>
      <c r="AH5930" s="60" t="str">
        <f aca="false">IF(AND(E5930&gt;0,AA5930&lt;2,NOT(AND(C5931=C5930,AA5931=AA5930+1))),INDEX(DATAS,AA5930+1),"")</f>
        <v/>
      </c>
      <c r="AI5930" s="60" t="str">
        <f aca="false">IF(AND(AC5930=1,AA5930&lt;2),IF(AND(C5931=C5930,AA5931=AA5930+1),IF(AC5931=1,"",INDEX(DATAS,AA5930+1)),INDEX(DATAS,AA5930+1)),"")</f>
        <v/>
      </c>
    </row>
    <row r="5931" customFormat="false" ht="15" hidden="false" customHeight="false" outlineLevel="0" collapsed="false">
      <c r="A5931" s="60" t="n">
        <v>46310</v>
      </c>
      <c r="B5931" s="0" t="n">
        <v>13</v>
      </c>
      <c r="C5931" s="0" t="n">
        <v>7355</v>
      </c>
      <c r="E5931" s="0" t="n">
        <v>0</v>
      </c>
      <c r="F5931" s="55" t="s">
        <v>1456</v>
      </c>
      <c r="I5931" s="55" t="s">
        <v>185</v>
      </c>
      <c r="U5931" s="0" t="n">
        <v>265</v>
      </c>
      <c r="V5931" s="0" t="n">
        <v>0</v>
      </c>
      <c r="X5931" s="55" t="n">
        <f aca="false">IF(I5931="Male",0,1)</f>
        <v>1</v>
      </c>
      <c r="Y5931" s="55" t="n">
        <f aca="false">IF(OR(I5931="DNB",I5931="Dry DNB"),1,0)</f>
        <v>0</v>
      </c>
      <c r="Z5931" s="0" t="str">
        <f aca="false">IF(ISNUMBER(W5931),A5931-W5931,"")</f>
        <v/>
      </c>
      <c r="AA5931" s="55" t="n">
        <f aca="false">MATCH(A5931,DATAS,0)</f>
        <v>2</v>
      </c>
      <c r="AB5931" s="55" t="n">
        <f aca="false">IF(AND(E5931&gt;0,OR(AND(B5931&gt;=1,B5931&lt;=6),B5931=10)),1,0)</f>
        <v>0</v>
      </c>
      <c r="AC5931" s="55" t="n">
        <f aca="false">IF(AND(E5931&gt;0,B5931=10),1,0)</f>
        <v>0</v>
      </c>
      <c r="AD5931" s="55" t="n">
        <f aca="false">IF(AND(C5930=C5931,AA5930=AA5931-1),AB5930,"")</f>
        <v>0</v>
      </c>
      <c r="AE5931" s="55" t="n">
        <f aca="false">IF(AND(C5930=C5931,AA5930=AA5931-1),AC5930,"")</f>
        <v>0</v>
      </c>
      <c r="AF5931" s="55" t="n">
        <f aca="false">IF(AA5931=1,"",IF(AND(AB5931=1,AD5931&lt;&gt;1),1,0))</f>
        <v>0</v>
      </c>
      <c r="AG5931" s="55" t="n">
        <f aca="false">IF(AA5931=1,"",IF(AND(AC5931=1,AE5931&lt;&gt;1),1,0))</f>
        <v>0</v>
      </c>
      <c r="AH5931" s="60" t="str">
        <f aca="false">IF(AND(E5931&gt;0,AA5931&lt;2,NOT(AND(C5932=C5931,AA5932=AA5931+1))),INDEX(DATAS,AA5931+1),"")</f>
        <v/>
      </c>
      <c r="AI5931" s="60" t="str">
        <f aca="false">IF(AND(AC5931=1,AA5931&lt;2),IF(AND(C5932=C5931,AA5932=AA5931+1),IF(AC5932=1,"",INDEX(DATAS,AA5931+1)),INDEX(DATAS,AA5931+1)),"")</f>
        <v/>
      </c>
    </row>
    <row r="5932" customFormat="false" ht="15" hidden="false" customHeight="false" outlineLevel="0" collapsed="false">
      <c r="A5932" s="60" t="n">
        <v>46309</v>
      </c>
      <c r="B5932" s="0" t="n">
        <v>13</v>
      </c>
      <c r="C5932" s="0" t="n">
        <v>7356</v>
      </c>
      <c r="E5932" s="0" t="n">
        <v>0</v>
      </c>
      <c r="F5932" s="55" t="s">
        <v>1456</v>
      </c>
      <c r="I5932" s="55" t="s">
        <v>185</v>
      </c>
      <c r="U5932" s="0" t="n">
        <v>264</v>
      </c>
      <c r="V5932" s="0" t="n">
        <v>0</v>
      </c>
      <c r="X5932" s="55" t="n">
        <f aca="false">IF(I5932="Male",0,1)</f>
        <v>1</v>
      </c>
      <c r="Y5932" s="55" t="n">
        <f aca="false">IF(OR(I5932="DNB",I5932="Dry DNB"),1,0)</f>
        <v>0</v>
      </c>
      <c r="Z5932" s="0" t="str">
        <f aca="false">IF(ISNUMBER(W5932),A5932-W5932,"")</f>
        <v/>
      </c>
      <c r="AA5932" s="55" t="n">
        <f aca="false">MATCH(A5932,DATAS,0)</f>
        <v>1</v>
      </c>
      <c r="AB5932" s="55" t="n">
        <f aca="false">IF(AND(E5932&gt;0,OR(AND(B5932&gt;=1,B5932&lt;=6),B5932=10)),1,0)</f>
        <v>0</v>
      </c>
      <c r="AC5932" s="55" t="n">
        <f aca="false">IF(AND(E5932&gt;0,B5932=10),1,0)</f>
        <v>0</v>
      </c>
      <c r="AD5932" s="0" t="str">
        <f aca="false">IF(AND(C5931=C5932,AA5931=AA5932-1),AB5931,"")</f>
        <v/>
      </c>
      <c r="AE5932" s="0" t="str">
        <f aca="false">IF(AND(C5931=C5932,AA5931=AA5932-1),AC5931,"")</f>
        <v/>
      </c>
      <c r="AF5932" s="0" t="str">
        <f aca="false">IF(AA5932=1,"",IF(AND(AB5932=1,AD5932&lt;&gt;1),1,0))</f>
        <v/>
      </c>
      <c r="AG5932" s="0" t="str">
        <f aca="false">IF(AA5932=1,"",IF(AND(AC5932=1,AE5932&lt;&gt;1),1,0))</f>
        <v/>
      </c>
      <c r="AH5932" s="60" t="str">
        <f aca="false">IF(AND(E5932&gt;0,AA5932&lt;2,NOT(AND(C5933=C5932,AA5933=AA5932+1))),INDEX(DATAS,AA5932+1),"")</f>
        <v/>
      </c>
      <c r="AI5932" s="60" t="str">
        <f aca="false">IF(AND(AC5932=1,AA5932&lt;2),IF(AND(C5933=C5932,AA5933=AA5932+1),IF(AC5933=1,"",INDEX(DATAS,AA5932+1)),INDEX(DATAS,AA5932+1)),"")</f>
        <v/>
      </c>
    </row>
    <row r="5933" customFormat="false" ht="15" hidden="false" customHeight="false" outlineLevel="0" collapsed="false">
      <c r="A5933" s="60" t="n">
        <v>46310</v>
      </c>
      <c r="B5933" s="0" t="n">
        <v>13</v>
      </c>
      <c r="C5933" s="0" t="n">
        <v>7356</v>
      </c>
      <c r="E5933" s="0" t="n">
        <v>0</v>
      </c>
      <c r="F5933" s="55" t="s">
        <v>1456</v>
      </c>
      <c r="I5933" s="55" t="s">
        <v>185</v>
      </c>
      <c r="U5933" s="0" t="n">
        <v>265</v>
      </c>
      <c r="V5933" s="0" t="n">
        <v>0</v>
      </c>
      <c r="X5933" s="55" t="n">
        <f aca="false">IF(I5933="Male",0,1)</f>
        <v>1</v>
      </c>
      <c r="Y5933" s="55" t="n">
        <f aca="false">IF(OR(I5933="DNB",I5933="Dry DNB"),1,0)</f>
        <v>0</v>
      </c>
      <c r="Z5933" s="0" t="str">
        <f aca="false">IF(ISNUMBER(W5933),A5933-W5933,"")</f>
        <v/>
      </c>
      <c r="AA5933" s="55" t="n">
        <f aca="false">MATCH(A5933,DATAS,0)</f>
        <v>2</v>
      </c>
      <c r="AB5933" s="55" t="n">
        <f aca="false">IF(AND(E5933&gt;0,OR(AND(B5933&gt;=1,B5933&lt;=6),B5933=10)),1,0)</f>
        <v>0</v>
      </c>
      <c r="AC5933" s="55" t="n">
        <f aca="false">IF(AND(E5933&gt;0,B5933=10),1,0)</f>
        <v>0</v>
      </c>
      <c r="AD5933" s="55" t="n">
        <f aca="false">IF(AND(C5932=C5933,AA5932=AA5933-1),AB5932,"")</f>
        <v>0</v>
      </c>
      <c r="AE5933" s="55" t="n">
        <f aca="false">IF(AND(C5932=C5933,AA5932=AA5933-1),AC5932,"")</f>
        <v>0</v>
      </c>
      <c r="AF5933" s="55" t="n">
        <f aca="false">IF(AA5933=1,"",IF(AND(AB5933=1,AD5933&lt;&gt;1),1,0))</f>
        <v>0</v>
      </c>
      <c r="AG5933" s="55" t="n">
        <f aca="false">IF(AA5933=1,"",IF(AND(AC5933=1,AE5933&lt;&gt;1),1,0))</f>
        <v>0</v>
      </c>
      <c r="AH5933" s="60" t="str">
        <f aca="false">IF(AND(E5933&gt;0,AA5933&lt;2,NOT(AND(C5934=C5933,AA5934=AA5933+1))),INDEX(DATAS,AA5933+1),"")</f>
        <v/>
      </c>
      <c r="AI5933" s="60" t="str">
        <f aca="false">IF(AND(AC5933=1,AA5933&lt;2),IF(AND(C5934=C5933,AA5934=AA5933+1),IF(AC5934=1,"",INDEX(DATAS,AA5933+1)),INDEX(DATAS,AA5933+1)),"")</f>
        <v/>
      </c>
    </row>
    <row r="5934" customFormat="false" ht="15" hidden="false" customHeight="false" outlineLevel="0" collapsed="false">
      <c r="A5934" s="60" t="n">
        <v>46309</v>
      </c>
      <c r="B5934" s="0" t="n">
        <v>13</v>
      </c>
      <c r="C5934" s="0" t="n">
        <v>7357</v>
      </c>
      <c r="E5934" s="0" t="n">
        <v>0</v>
      </c>
      <c r="F5934" s="55" t="s">
        <v>1456</v>
      </c>
      <c r="I5934" s="55" t="s">
        <v>185</v>
      </c>
      <c r="U5934" s="0" t="n">
        <v>264</v>
      </c>
      <c r="V5934" s="0" t="n">
        <v>0</v>
      </c>
      <c r="X5934" s="55" t="n">
        <f aca="false">IF(I5934="Male",0,1)</f>
        <v>1</v>
      </c>
      <c r="Y5934" s="55" t="n">
        <f aca="false">IF(OR(I5934="DNB",I5934="Dry DNB"),1,0)</f>
        <v>0</v>
      </c>
      <c r="Z5934" s="0" t="str">
        <f aca="false">IF(ISNUMBER(W5934),A5934-W5934,"")</f>
        <v/>
      </c>
      <c r="AA5934" s="55" t="n">
        <f aca="false">MATCH(A5934,DATAS,0)</f>
        <v>1</v>
      </c>
      <c r="AB5934" s="55" t="n">
        <f aca="false">IF(AND(E5934&gt;0,OR(AND(B5934&gt;=1,B5934&lt;=6),B5934=10)),1,0)</f>
        <v>0</v>
      </c>
      <c r="AC5934" s="55" t="n">
        <f aca="false">IF(AND(E5934&gt;0,B5934=10),1,0)</f>
        <v>0</v>
      </c>
      <c r="AD5934" s="0" t="str">
        <f aca="false">IF(AND(C5933=C5934,AA5933=AA5934-1),AB5933,"")</f>
        <v/>
      </c>
      <c r="AE5934" s="0" t="str">
        <f aca="false">IF(AND(C5933=C5934,AA5933=AA5934-1),AC5933,"")</f>
        <v/>
      </c>
      <c r="AF5934" s="0" t="str">
        <f aca="false">IF(AA5934=1,"",IF(AND(AB5934=1,AD5934&lt;&gt;1),1,0))</f>
        <v/>
      </c>
      <c r="AG5934" s="0" t="str">
        <f aca="false">IF(AA5934=1,"",IF(AND(AC5934=1,AE5934&lt;&gt;1),1,0))</f>
        <v/>
      </c>
      <c r="AH5934" s="60" t="str">
        <f aca="false">IF(AND(E5934&gt;0,AA5934&lt;2,NOT(AND(C5935=C5934,AA5935=AA5934+1))),INDEX(DATAS,AA5934+1),"")</f>
        <v/>
      </c>
      <c r="AI5934" s="60" t="str">
        <f aca="false">IF(AND(AC5934=1,AA5934&lt;2),IF(AND(C5935=C5934,AA5935=AA5934+1),IF(AC5935=1,"",INDEX(DATAS,AA5934+1)),INDEX(DATAS,AA5934+1)),"")</f>
        <v/>
      </c>
    </row>
    <row r="5935" customFormat="false" ht="15" hidden="false" customHeight="false" outlineLevel="0" collapsed="false">
      <c r="A5935" s="60" t="n">
        <v>46310</v>
      </c>
      <c r="B5935" s="0" t="n">
        <v>13</v>
      </c>
      <c r="C5935" s="0" t="n">
        <v>7357</v>
      </c>
      <c r="E5935" s="0" t="n">
        <v>0</v>
      </c>
      <c r="F5935" s="55" t="s">
        <v>1456</v>
      </c>
      <c r="I5935" s="55" t="s">
        <v>185</v>
      </c>
      <c r="U5935" s="0" t="n">
        <v>265</v>
      </c>
      <c r="V5935" s="0" t="n">
        <v>0</v>
      </c>
      <c r="X5935" s="55" t="n">
        <f aca="false">IF(I5935="Male",0,1)</f>
        <v>1</v>
      </c>
      <c r="Y5935" s="55" t="n">
        <f aca="false">IF(OR(I5935="DNB",I5935="Dry DNB"),1,0)</f>
        <v>0</v>
      </c>
      <c r="Z5935" s="0" t="str">
        <f aca="false">IF(ISNUMBER(W5935),A5935-W5935,"")</f>
        <v/>
      </c>
      <c r="AA5935" s="55" t="n">
        <f aca="false">MATCH(A5935,DATAS,0)</f>
        <v>2</v>
      </c>
      <c r="AB5935" s="55" t="n">
        <f aca="false">IF(AND(E5935&gt;0,OR(AND(B5935&gt;=1,B5935&lt;=6),B5935=10)),1,0)</f>
        <v>0</v>
      </c>
      <c r="AC5935" s="55" t="n">
        <f aca="false">IF(AND(E5935&gt;0,B5935=10),1,0)</f>
        <v>0</v>
      </c>
      <c r="AD5935" s="55" t="n">
        <f aca="false">IF(AND(C5934=C5935,AA5934=AA5935-1),AB5934,"")</f>
        <v>0</v>
      </c>
      <c r="AE5935" s="55" t="n">
        <f aca="false">IF(AND(C5934=C5935,AA5934=AA5935-1),AC5934,"")</f>
        <v>0</v>
      </c>
      <c r="AF5935" s="55" t="n">
        <f aca="false">IF(AA5935=1,"",IF(AND(AB5935=1,AD5935&lt;&gt;1),1,0))</f>
        <v>0</v>
      </c>
      <c r="AG5935" s="55" t="n">
        <f aca="false">IF(AA5935=1,"",IF(AND(AC5935=1,AE5935&lt;&gt;1),1,0))</f>
        <v>0</v>
      </c>
      <c r="AH5935" s="60" t="str">
        <f aca="false">IF(AND(E5935&gt;0,AA5935&lt;2,NOT(AND(C5936=C5935,AA5936=AA5935+1))),INDEX(DATAS,AA5935+1),"")</f>
        <v/>
      </c>
      <c r="AI5935" s="60" t="str">
        <f aca="false">IF(AND(AC5935=1,AA5935&lt;2),IF(AND(C5936=C5935,AA5936=AA5935+1),IF(AC5936=1,"",INDEX(DATAS,AA5935+1)),INDEX(DATAS,AA5935+1)),"")</f>
        <v/>
      </c>
    </row>
    <row r="5936" customFormat="false" ht="15" hidden="false" customHeight="false" outlineLevel="0" collapsed="false">
      <c r="A5936" s="60" t="n">
        <v>46309</v>
      </c>
      <c r="B5936" s="0" t="n">
        <v>13</v>
      </c>
      <c r="C5936" s="0" t="n">
        <v>7358</v>
      </c>
      <c r="E5936" s="0" t="n">
        <v>0</v>
      </c>
      <c r="F5936" s="55" t="s">
        <v>1457</v>
      </c>
      <c r="I5936" s="55" t="s">
        <v>185</v>
      </c>
      <c r="U5936" s="0" t="n">
        <v>263</v>
      </c>
      <c r="V5936" s="0" t="n">
        <v>0</v>
      </c>
      <c r="X5936" s="55" t="n">
        <f aca="false">IF(I5936="Male",0,1)</f>
        <v>1</v>
      </c>
      <c r="Y5936" s="55" t="n">
        <f aca="false">IF(OR(I5936="DNB",I5936="Dry DNB"),1,0)</f>
        <v>0</v>
      </c>
      <c r="Z5936" s="0" t="str">
        <f aca="false">IF(ISNUMBER(W5936),A5936-W5936,"")</f>
        <v/>
      </c>
      <c r="AA5936" s="55" t="n">
        <f aca="false">MATCH(A5936,DATAS,0)</f>
        <v>1</v>
      </c>
      <c r="AB5936" s="55" t="n">
        <f aca="false">IF(AND(E5936&gt;0,OR(AND(B5936&gt;=1,B5936&lt;=6),B5936=10)),1,0)</f>
        <v>0</v>
      </c>
      <c r="AC5936" s="55" t="n">
        <f aca="false">IF(AND(E5936&gt;0,B5936=10),1,0)</f>
        <v>0</v>
      </c>
      <c r="AD5936" s="0" t="str">
        <f aca="false">IF(AND(C5935=C5936,AA5935=AA5936-1),AB5935,"")</f>
        <v/>
      </c>
      <c r="AE5936" s="0" t="str">
        <f aca="false">IF(AND(C5935=C5936,AA5935=AA5936-1),AC5935,"")</f>
        <v/>
      </c>
      <c r="AF5936" s="0" t="str">
        <f aca="false">IF(AA5936=1,"",IF(AND(AB5936=1,AD5936&lt;&gt;1),1,0))</f>
        <v/>
      </c>
      <c r="AG5936" s="0" t="str">
        <f aca="false">IF(AA5936=1,"",IF(AND(AC5936=1,AE5936&lt;&gt;1),1,0))</f>
        <v/>
      </c>
      <c r="AH5936" s="60" t="str">
        <f aca="false">IF(AND(E5936&gt;0,AA5936&lt;2,NOT(AND(C5937=C5936,AA5937=AA5936+1))),INDEX(DATAS,AA5936+1),"")</f>
        <v/>
      </c>
      <c r="AI5936" s="60" t="str">
        <f aca="false">IF(AND(AC5936=1,AA5936&lt;2),IF(AND(C5937=C5936,AA5937=AA5936+1),IF(AC5937=1,"",INDEX(DATAS,AA5936+1)),INDEX(DATAS,AA5936+1)),"")</f>
        <v/>
      </c>
    </row>
    <row r="5937" customFormat="false" ht="15" hidden="false" customHeight="false" outlineLevel="0" collapsed="false">
      <c r="A5937" s="60" t="n">
        <v>46310</v>
      </c>
      <c r="B5937" s="0" t="n">
        <v>13</v>
      </c>
      <c r="C5937" s="0" t="n">
        <v>7358</v>
      </c>
      <c r="E5937" s="0" t="n">
        <v>0</v>
      </c>
      <c r="F5937" s="55" t="s">
        <v>1457</v>
      </c>
      <c r="I5937" s="55" t="s">
        <v>185</v>
      </c>
      <c r="U5937" s="0" t="n">
        <v>264</v>
      </c>
      <c r="V5937" s="0" t="n">
        <v>0</v>
      </c>
      <c r="X5937" s="55" t="n">
        <f aca="false">IF(I5937="Male",0,1)</f>
        <v>1</v>
      </c>
      <c r="Y5937" s="55" t="n">
        <f aca="false">IF(OR(I5937="DNB",I5937="Dry DNB"),1,0)</f>
        <v>0</v>
      </c>
      <c r="Z5937" s="0" t="str">
        <f aca="false">IF(ISNUMBER(W5937),A5937-W5937,"")</f>
        <v/>
      </c>
      <c r="AA5937" s="55" t="n">
        <f aca="false">MATCH(A5937,DATAS,0)</f>
        <v>2</v>
      </c>
      <c r="AB5937" s="55" t="n">
        <f aca="false">IF(AND(E5937&gt;0,OR(AND(B5937&gt;=1,B5937&lt;=6),B5937=10)),1,0)</f>
        <v>0</v>
      </c>
      <c r="AC5937" s="55" t="n">
        <f aca="false">IF(AND(E5937&gt;0,B5937=10),1,0)</f>
        <v>0</v>
      </c>
      <c r="AD5937" s="55" t="n">
        <f aca="false">IF(AND(C5936=C5937,AA5936=AA5937-1),AB5936,"")</f>
        <v>0</v>
      </c>
      <c r="AE5937" s="55" t="n">
        <f aca="false">IF(AND(C5936=C5937,AA5936=AA5937-1),AC5936,"")</f>
        <v>0</v>
      </c>
      <c r="AF5937" s="55" t="n">
        <f aca="false">IF(AA5937=1,"",IF(AND(AB5937=1,AD5937&lt;&gt;1),1,0))</f>
        <v>0</v>
      </c>
      <c r="AG5937" s="55" t="n">
        <f aca="false">IF(AA5937=1,"",IF(AND(AC5937=1,AE5937&lt;&gt;1),1,0))</f>
        <v>0</v>
      </c>
      <c r="AH5937" s="60" t="str">
        <f aca="false">IF(AND(E5937&gt;0,AA5937&lt;2,NOT(AND(C5938=C5937,AA5938=AA5937+1))),INDEX(DATAS,AA5937+1),"")</f>
        <v/>
      </c>
      <c r="AI5937" s="60" t="str">
        <f aca="false">IF(AND(AC5937=1,AA5937&lt;2),IF(AND(C5938=C5937,AA5938=AA5937+1),IF(AC5938=1,"",INDEX(DATAS,AA5937+1)),INDEX(DATAS,AA5937+1)),"")</f>
        <v/>
      </c>
    </row>
    <row r="5938" customFormat="false" ht="15" hidden="false" customHeight="false" outlineLevel="0" collapsed="false">
      <c r="A5938" s="60" t="n">
        <v>46309</v>
      </c>
      <c r="B5938" s="0" t="n">
        <v>13</v>
      </c>
      <c r="C5938" s="0" t="n">
        <v>7359</v>
      </c>
      <c r="E5938" s="0" t="n">
        <v>0</v>
      </c>
      <c r="F5938" s="55" t="s">
        <v>1458</v>
      </c>
      <c r="I5938" s="55" t="s">
        <v>185</v>
      </c>
      <c r="U5938" s="0" t="n">
        <v>262</v>
      </c>
      <c r="V5938" s="0" t="n">
        <v>0</v>
      </c>
      <c r="X5938" s="55" t="n">
        <f aca="false">IF(I5938="Male",0,1)</f>
        <v>1</v>
      </c>
      <c r="Y5938" s="55" t="n">
        <f aca="false">IF(OR(I5938="DNB",I5938="Dry DNB"),1,0)</f>
        <v>0</v>
      </c>
      <c r="Z5938" s="0" t="str">
        <f aca="false">IF(ISNUMBER(W5938),A5938-W5938,"")</f>
        <v/>
      </c>
      <c r="AA5938" s="55" t="n">
        <f aca="false">MATCH(A5938,DATAS,0)</f>
        <v>1</v>
      </c>
      <c r="AB5938" s="55" t="n">
        <f aca="false">IF(AND(E5938&gt;0,OR(AND(B5938&gt;=1,B5938&lt;=6),B5938=10)),1,0)</f>
        <v>0</v>
      </c>
      <c r="AC5938" s="55" t="n">
        <f aca="false">IF(AND(E5938&gt;0,B5938=10),1,0)</f>
        <v>0</v>
      </c>
      <c r="AD5938" s="0" t="str">
        <f aca="false">IF(AND(C5937=C5938,AA5937=AA5938-1),AB5937,"")</f>
        <v/>
      </c>
      <c r="AE5938" s="0" t="str">
        <f aca="false">IF(AND(C5937=C5938,AA5937=AA5938-1),AC5937,"")</f>
        <v/>
      </c>
      <c r="AF5938" s="0" t="str">
        <f aca="false">IF(AA5938=1,"",IF(AND(AB5938=1,AD5938&lt;&gt;1),1,0))</f>
        <v/>
      </c>
      <c r="AG5938" s="0" t="str">
        <f aca="false">IF(AA5938=1,"",IF(AND(AC5938=1,AE5938&lt;&gt;1),1,0))</f>
        <v/>
      </c>
      <c r="AH5938" s="60" t="str">
        <f aca="false">IF(AND(E5938&gt;0,AA5938&lt;2,NOT(AND(C5939=C5938,AA5939=AA5938+1))),INDEX(DATAS,AA5938+1),"")</f>
        <v/>
      </c>
      <c r="AI5938" s="60" t="str">
        <f aca="false">IF(AND(AC5938=1,AA5938&lt;2),IF(AND(C5939=C5938,AA5939=AA5938+1),IF(AC5939=1,"",INDEX(DATAS,AA5938+1)),INDEX(DATAS,AA5938+1)),"")</f>
        <v/>
      </c>
    </row>
    <row r="5939" customFormat="false" ht="15" hidden="false" customHeight="false" outlineLevel="0" collapsed="false">
      <c r="A5939" s="60" t="n">
        <v>46310</v>
      </c>
      <c r="B5939" s="0" t="n">
        <v>13</v>
      </c>
      <c r="C5939" s="0" t="n">
        <v>7359</v>
      </c>
      <c r="E5939" s="0" t="n">
        <v>0</v>
      </c>
      <c r="F5939" s="55" t="s">
        <v>1458</v>
      </c>
      <c r="I5939" s="55" t="s">
        <v>185</v>
      </c>
      <c r="U5939" s="0" t="n">
        <v>263</v>
      </c>
      <c r="V5939" s="0" t="n">
        <v>0</v>
      </c>
      <c r="X5939" s="55" t="n">
        <f aca="false">IF(I5939="Male",0,1)</f>
        <v>1</v>
      </c>
      <c r="Y5939" s="55" t="n">
        <f aca="false">IF(OR(I5939="DNB",I5939="Dry DNB"),1,0)</f>
        <v>0</v>
      </c>
      <c r="Z5939" s="0" t="str">
        <f aca="false">IF(ISNUMBER(W5939),A5939-W5939,"")</f>
        <v/>
      </c>
      <c r="AA5939" s="55" t="n">
        <f aca="false">MATCH(A5939,DATAS,0)</f>
        <v>2</v>
      </c>
      <c r="AB5939" s="55" t="n">
        <f aca="false">IF(AND(E5939&gt;0,OR(AND(B5939&gt;=1,B5939&lt;=6),B5939=10)),1,0)</f>
        <v>0</v>
      </c>
      <c r="AC5939" s="55" t="n">
        <f aca="false">IF(AND(E5939&gt;0,B5939=10),1,0)</f>
        <v>0</v>
      </c>
      <c r="AD5939" s="55" t="n">
        <f aca="false">IF(AND(C5938=C5939,AA5938=AA5939-1),AB5938,"")</f>
        <v>0</v>
      </c>
      <c r="AE5939" s="55" t="n">
        <f aca="false">IF(AND(C5938=C5939,AA5938=AA5939-1),AC5938,"")</f>
        <v>0</v>
      </c>
      <c r="AF5939" s="55" t="n">
        <f aca="false">IF(AA5939=1,"",IF(AND(AB5939=1,AD5939&lt;&gt;1),1,0))</f>
        <v>0</v>
      </c>
      <c r="AG5939" s="55" t="n">
        <f aca="false">IF(AA5939=1,"",IF(AND(AC5939=1,AE5939&lt;&gt;1),1,0))</f>
        <v>0</v>
      </c>
      <c r="AH5939" s="60" t="str">
        <f aca="false">IF(AND(E5939&gt;0,AA5939&lt;2,NOT(AND(C5940=C5939,AA5940=AA5939+1))),INDEX(DATAS,AA5939+1),"")</f>
        <v/>
      </c>
      <c r="AI5939" s="60" t="str">
        <f aca="false">IF(AND(AC5939=1,AA5939&lt;2),IF(AND(C5940=C5939,AA5940=AA5939+1),IF(AC5940=1,"",INDEX(DATAS,AA5939+1)),INDEX(DATAS,AA5939+1)),"")</f>
        <v/>
      </c>
    </row>
    <row r="5940" customFormat="false" ht="15" hidden="false" customHeight="false" outlineLevel="0" collapsed="false">
      <c r="A5940" s="60" t="n">
        <v>46309</v>
      </c>
      <c r="B5940" s="0" t="n">
        <v>13</v>
      </c>
      <c r="C5940" s="0" t="n">
        <v>7360</v>
      </c>
      <c r="E5940" s="0" t="n">
        <v>0</v>
      </c>
      <c r="F5940" s="55" t="s">
        <v>1458</v>
      </c>
      <c r="I5940" s="55" t="s">
        <v>185</v>
      </c>
      <c r="U5940" s="0" t="n">
        <v>262</v>
      </c>
      <c r="V5940" s="0" t="n">
        <v>0</v>
      </c>
      <c r="X5940" s="55" t="n">
        <f aca="false">IF(I5940="Male",0,1)</f>
        <v>1</v>
      </c>
      <c r="Y5940" s="55" t="n">
        <f aca="false">IF(OR(I5940="DNB",I5940="Dry DNB"),1,0)</f>
        <v>0</v>
      </c>
      <c r="Z5940" s="0" t="str">
        <f aca="false">IF(ISNUMBER(W5940),A5940-W5940,"")</f>
        <v/>
      </c>
      <c r="AA5940" s="55" t="n">
        <f aca="false">MATCH(A5940,DATAS,0)</f>
        <v>1</v>
      </c>
      <c r="AB5940" s="55" t="n">
        <f aca="false">IF(AND(E5940&gt;0,OR(AND(B5940&gt;=1,B5940&lt;=6),B5940=10)),1,0)</f>
        <v>0</v>
      </c>
      <c r="AC5940" s="55" t="n">
        <f aca="false">IF(AND(E5940&gt;0,B5940=10),1,0)</f>
        <v>0</v>
      </c>
      <c r="AD5940" s="0" t="str">
        <f aca="false">IF(AND(C5939=C5940,AA5939=AA5940-1),AB5939,"")</f>
        <v/>
      </c>
      <c r="AE5940" s="0" t="str">
        <f aca="false">IF(AND(C5939=C5940,AA5939=AA5940-1),AC5939,"")</f>
        <v/>
      </c>
      <c r="AF5940" s="0" t="str">
        <f aca="false">IF(AA5940=1,"",IF(AND(AB5940=1,AD5940&lt;&gt;1),1,0))</f>
        <v/>
      </c>
      <c r="AG5940" s="0" t="str">
        <f aca="false">IF(AA5940=1,"",IF(AND(AC5940=1,AE5940&lt;&gt;1),1,0))</f>
        <v/>
      </c>
      <c r="AH5940" s="60" t="str">
        <f aca="false">IF(AND(E5940&gt;0,AA5940&lt;2,NOT(AND(C5941=C5940,AA5941=AA5940+1))),INDEX(DATAS,AA5940+1),"")</f>
        <v/>
      </c>
      <c r="AI5940" s="60" t="str">
        <f aca="false">IF(AND(AC5940=1,AA5940&lt;2),IF(AND(C5941=C5940,AA5941=AA5940+1),IF(AC5941=1,"",INDEX(DATAS,AA5940+1)),INDEX(DATAS,AA5940+1)),"")</f>
        <v/>
      </c>
    </row>
    <row r="5941" customFormat="false" ht="15" hidden="false" customHeight="false" outlineLevel="0" collapsed="false">
      <c r="A5941" s="60" t="n">
        <v>46310</v>
      </c>
      <c r="B5941" s="0" t="n">
        <v>13</v>
      </c>
      <c r="C5941" s="0" t="n">
        <v>7360</v>
      </c>
      <c r="E5941" s="0" t="n">
        <v>0</v>
      </c>
      <c r="F5941" s="55" t="s">
        <v>1458</v>
      </c>
      <c r="I5941" s="55" t="s">
        <v>185</v>
      </c>
      <c r="U5941" s="0" t="n">
        <v>263</v>
      </c>
      <c r="V5941" s="0" t="n">
        <v>0</v>
      </c>
      <c r="X5941" s="55" t="n">
        <f aca="false">IF(I5941="Male",0,1)</f>
        <v>1</v>
      </c>
      <c r="Y5941" s="55" t="n">
        <f aca="false">IF(OR(I5941="DNB",I5941="Dry DNB"),1,0)</f>
        <v>0</v>
      </c>
      <c r="Z5941" s="0" t="str">
        <f aca="false">IF(ISNUMBER(W5941),A5941-W5941,"")</f>
        <v/>
      </c>
      <c r="AA5941" s="55" t="n">
        <f aca="false">MATCH(A5941,DATAS,0)</f>
        <v>2</v>
      </c>
      <c r="AB5941" s="55" t="n">
        <f aca="false">IF(AND(E5941&gt;0,OR(AND(B5941&gt;=1,B5941&lt;=6),B5941=10)),1,0)</f>
        <v>0</v>
      </c>
      <c r="AC5941" s="55" t="n">
        <f aca="false">IF(AND(E5941&gt;0,B5941=10),1,0)</f>
        <v>0</v>
      </c>
      <c r="AD5941" s="55" t="n">
        <f aca="false">IF(AND(C5940=C5941,AA5940=AA5941-1),AB5940,"")</f>
        <v>0</v>
      </c>
      <c r="AE5941" s="55" t="n">
        <f aca="false">IF(AND(C5940=C5941,AA5940=AA5941-1),AC5940,"")</f>
        <v>0</v>
      </c>
      <c r="AF5941" s="55" t="n">
        <f aca="false">IF(AA5941=1,"",IF(AND(AB5941=1,AD5941&lt;&gt;1),1,0))</f>
        <v>0</v>
      </c>
      <c r="AG5941" s="55" t="n">
        <f aca="false">IF(AA5941=1,"",IF(AND(AC5941=1,AE5941&lt;&gt;1),1,0))</f>
        <v>0</v>
      </c>
      <c r="AH5941" s="60" t="str">
        <f aca="false">IF(AND(E5941&gt;0,AA5941&lt;2,NOT(AND(C5942=C5941,AA5942=AA5941+1))),INDEX(DATAS,AA5941+1),"")</f>
        <v/>
      </c>
      <c r="AI5941" s="60" t="str">
        <f aca="false">IF(AND(AC5941=1,AA5941&lt;2),IF(AND(C5942=C5941,AA5942=AA5941+1),IF(AC5942=1,"",INDEX(DATAS,AA5941+1)),INDEX(DATAS,AA5941+1)),"")</f>
        <v/>
      </c>
    </row>
    <row r="5942" customFormat="false" ht="15" hidden="false" customHeight="false" outlineLevel="0" collapsed="false">
      <c r="A5942" s="60" t="n">
        <v>46309</v>
      </c>
      <c r="B5942" s="0" t="n">
        <v>13</v>
      </c>
      <c r="C5942" s="0" t="n">
        <v>7362</v>
      </c>
      <c r="E5942" s="0" t="n">
        <v>0</v>
      </c>
      <c r="F5942" s="55" t="s">
        <v>1459</v>
      </c>
      <c r="I5942" s="55" t="s">
        <v>185</v>
      </c>
      <c r="U5942" s="0" t="n">
        <v>261</v>
      </c>
      <c r="V5942" s="0" t="n">
        <v>0</v>
      </c>
      <c r="X5942" s="55" t="n">
        <f aca="false">IF(I5942="Male",0,1)</f>
        <v>1</v>
      </c>
      <c r="Y5942" s="55" t="n">
        <f aca="false">IF(OR(I5942="DNB",I5942="Dry DNB"),1,0)</f>
        <v>0</v>
      </c>
      <c r="Z5942" s="0" t="str">
        <f aca="false">IF(ISNUMBER(W5942),A5942-W5942,"")</f>
        <v/>
      </c>
      <c r="AA5942" s="55" t="n">
        <f aca="false">MATCH(A5942,DATAS,0)</f>
        <v>1</v>
      </c>
      <c r="AB5942" s="55" t="n">
        <f aca="false">IF(AND(E5942&gt;0,OR(AND(B5942&gt;=1,B5942&lt;=6),B5942=10)),1,0)</f>
        <v>0</v>
      </c>
      <c r="AC5942" s="55" t="n">
        <f aca="false">IF(AND(E5942&gt;0,B5942=10),1,0)</f>
        <v>0</v>
      </c>
      <c r="AD5942" s="0" t="str">
        <f aca="false">IF(AND(C5941=C5942,AA5941=AA5942-1),AB5941,"")</f>
        <v/>
      </c>
      <c r="AE5942" s="0" t="str">
        <f aca="false">IF(AND(C5941=C5942,AA5941=AA5942-1),AC5941,"")</f>
        <v/>
      </c>
      <c r="AF5942" s="0" t="str">
        <f aca="false">IF(AA5942=1,"",IF(AND(AB5942=1,AD5942&lt;&gt;1),1,0))</f>
        <v/>
      </c>
      <c r="AG5942" s="0" t="str">
        <f aca="false">IF(AA5942=1,"",IF(AND(AC5942=1,AE5942&lt;&gt;1),1,0))</f>
        <v/>
      </c>
      <c r="AH5942" s="60" t="str">
        <f aca="false">IF(AND(E5942&gt;0,AA5942&lt;2,NOT(AND(C5943=C5942,AA5943=AA5942+1))),INDEX(DATAS,AA5942+1),"")</f>
        <v/>
      </c>
      <c r="AI5942" s="60" t="str">
        <f aca="false">IF(AND(AC5942=1,AA5942&lt;2),IF(AND(C5943=C5942,AA5943=AA5942+1),IF(AC5943=1,"",INDEX(DATAS,AA5942+1)),INDEX(DATAS,AA5942+1)),"")</f>
        <v/>
      </c>
    </row>
    <row r="5943" customFormat="false" ht="15" hidden="false" customHeight="false" outlineLevel="0" collapsed="false">
      <c r="A5943" s="60" t="n">
        <v>46310</v>
      </c>
      <c r="B5943" s="0" t="n">
        <v>13</v>
      </c>
      <c r="C5943" s="0" t="n">
        <v>7362</v>
      </c>
      <c r="E5943" s="0" t="n">
        <v>0</v>
      </c>
      <c r="F5943" s="55" t="s">
        <v>1459</v>
      </c>
      <c r="I5943" s="55" t="s">
        <v>185</v>
      </c>
      <c r="U5943" s="0" t="n">
        <v>262</v>
      </c>
      <c r="V5943" s="0" t="n">
        <v>0</v>
      </c>
      <c r="X5943" s="55" t="n">
        <f aca="false">IF(I5943="Male",0,1)</f>
        <v>1</v>
      </c>
      <c r="Y5943" s="55" t="n">
        <f aca="false">IF(OR(I5943="DNB",I5943="Dry DNB"),1,0)</f>
        <v>0</v>
      </c>
      <c r="Z5943" s="0" t="str">
        <f aca="false">IF(ISNUMBER(W5943),A5943-W5943,"")</f>
        <v/>
      </c>
      <c r="AA5943" s="55" t="n">
        <f aca="false">MATCH(A5943,DATAS,0)</f>
        <v>2</v>
      </c>
      <c r="AB5943" s="55" t="n">
        <f aca="false">IF(AND(E5943&gt;0,OR(AND(B5943&gt;=1,B5943&lt;=6),B5943=10)),1,0)</f>
        <v>0</v>
      </c>
      <c r="AC5943" s="55" t="n">
        <f aca="false">IF(AND(E5943&gt;0,B5943=10),1,0)</f>
        <v>0</v>
      </c>
      <c r="AD5943" s="55" t="n">
        <f aca="false">IF(AND(C5942=C5943,AA5942=AA5943-1),AB5942,"")</f>
        <v>0</v>
      </c>
      <c r="AE5943" s="55" t="n">
        <f aca="false">IF(AND(C5942=C5943,AA5942=AA5943-1),AC5942,"")</f>
        <v>0</v>
      </c>
      <c r="AF5943" s="55" t="n">
        <f aca="false">IF(AA5943=1,"",IF(AND(AB5943=1,AD5943&lt;&gt;1),1,0))</f>
        <v>0</v>
      </c>
      <c r="AG5943" s="55" t="n">
        <f aca="false">IF(AA5943=1,"",IF(AND(AC5943=1,AE5943&lt;&gt;1),1,0))</f>
        <v>0</v>
      </c>
      <c r="AH5943" s="60" t="str">
        <f aca="false">IF(AND(E5943&gt;0,AA5943&lt;2,NOT(AND(C5944=C5943,AA5944=AA5943+1))),INDEX(DATAS,AA5943+1),"")</f>
        <v/>
      </c>
      <c r="AI5943" s="60" t="str">
        <f aca="false">IF(AND(AC5943=1,AA5943&lt;2),IF(AND(C5944=C5943,AA5944=AA5943+1),IF(AC5944=1,"",INDEX(DATAS,AA5943+1)),INDEX(DATAS,AA5943+1)),"")</f>
        <v/>
      </c>
    </row>
    <row r="5944" customFormat="false" ht="15" hidden="false" customHeight="false" outlineLevel="0" collapsed="false">
      <c r="A5944" s="60" t="n">
        <v>46309</v>
      </c>
      <c r="B5944" s="0" t="n">
        <v>13</v>
      </c>
      <c r="C5944" s="0" t="n">
        <v>7363</v>
      </c>
      <c r="E5944" s="0" t="n">
        <v>0</v>
      </c>
      <c r="F5944" s="55" t="s">
        <v>1459</v>
      </c>
      <c r="I5944" s="55" t="s">
        <v>185</v>
      </c>
      <c r="U5944" s="0" t="n">
        <v>261</v>
      </c>
      <c r="V5944" s="0" t="n">
        <v>0</v>
      </c>
      <c r="X5944" s="55" t="n">
        <f aca="false">IF(I5944="Male",0,1)</f>
        <v>1</v>
      </c>
      <c r="Y5944" s="55" t="n">
        <f aca="false">IF(OR(I5944="DNB",I5944="Dry DNB"),1,0)</f>
        <v>0</v>
      </c>
      <c r="Z5944" s="0" t="str">
        <f aca="false">IF(ISNUMBER(W5944),A5944-W5944,"")</f>
        <v/>
      </c>
      <c r="AA5944" s="55" t="n">
        <f aca="false">MATCH(A5944,DATAS,0)</f>
        <v>1</v>
      </c>
      <c r="AB5944" s="55" t="n">
        <f aca="false">IF(AND(E5944&gt;0,OR(AND(B5944&gt;=1,B5944&lt;=6),B5944=10)),1,0)</f>
        <v>0</v>
      </c>
      <c r="AC5944" s="55" t="n">
        <f aca="false">IF(AND(E5944&gt;0,B5944=10),1,0)</f>
        <v>0</v>
      </c>
      <c r="AD5944" s="0" t="str">
        <f aca="false">IF(AND(C5943=C5944,AA5943=AA5944-1),AB5943,"")</f>
        <v/>
      </c>
      <c r="AE5944" s="0" t="str">
        <f aca="false">IF(AND(C5943=C5944,AA5943=AA5944-1),AC5943,"")</f>
        <v/>
      </c>
      <c r="AF5944" s="0" t="str">
        <f aca="false">IF(AA5944=1,"",IF(AND(AB5944=1,AD5944&lt;&gt;1),1,0))</f>
        <v/>
      </c>
      <c r="AG5944" s="0" t="str">
        <f aca="false">IF(AA5944=1,"",IF(AND(AC5944=1,AE5944&lt;&gt;1),1,0))</f>
        <v/>
      </c>
      <c r="AH5944" s="60" t="str">
        <f aca="false">IF(AND(E5944&gt;0,AA5944&lt;2,NOT(AND(C5945=C5944,AA5945=AA5944+1))),INDEX(DATAS,AA5944+1),"")</f>
        <v/>
      </c>
      <c r="AI5944" s="60" t="str">
        <f aca="false">IF(AND(AC5944=1,AA5944&lt;2),IF(AND(C5945=C5944,AA5945=AA5944+1),IF(AC5945=1,"",INDEX(DATAS,AA5944+1)),INDEX(DATAS,AA5944+1)),"")</f>
        <v/>
      </c>
    </row>
    <row r="5945" customFormat="false" ht="15" hidden="false" customHeight="false" outlineLevel="0" collapsed="false">
      <c r="A5945" s="60" t="n">
        <v>46310</v>
      </c>
      <c r="B5945" s="0" t="n">
        <v>13</v>
      </c>
      <c r="C5945" s="0" t="n">
        <v>7363</v>
      </c>
      <c r="E5945" s="0" t="n">
        <v>0</v>
      </c>
      <c r="F5945" s="55" t="s">
        <v>1459</v>
      </c>
      <c r="I5945" s="55" t="s">
        <v>185</v>
      </c>
      <c r="U5945" s="0" t="n">
        <v>262</v>
      </c>
      <c r="V5945" s="0" t="n">
        <v>0</v>
      </c>
      <c r="X5945" s="55" t="n">
        <f aca="false">IF(I5945="Male",0,1)</f>
        <v>1</v>
      </c>
      <c r="Y5945" s="55" t="n">
        <f aca="false">IF(OR(I5945="DNB",I5945="Dry DNB"),1,0)</f>
        <v>0</v>
      </c>
      <c r="Z5945" s="0" t="str">
        <f aca="false">IF(ISNUMBER(W5945),A5945-W5945,"")</f>
        <v/>
      </c>
      <c r="AA5945" s="55" t="n">
        <f aca="false">MATCH(A5945,DATAS,0)</f>
        <v>2</v>
      </c>
      <c r="AB5945" s="55" t="n">
        <f aca="false">IF(AND(E5945&gt;0,OR(AND(B5945&gt;=1,B5945&lt;=6),B5945=10)),1,0)</f>
        <v>0</v>
      </c>
      <c r="AC5945" s="55" t="n">
        <f aca="false">IF(AND(E5945&gt;0,B5945=10),1,0)</f>
        <v>0</v>
      </c>
      <c r="AD5945" s="55" t="n">
        <f aca="false">IF(AND(C5944=C5945,AA5944=AA5945-1),AB5944,"")</f>
        <v>0</v>
      </c>
      <c r="AE5945" s="55" t="n">
        <f aca="false">IF(AND(C5944=C5945,AA5944=AA5945-1),AC5944,"")</f>
        <v>0</v>
      </c>
      <c r="AF5945" s="55" t="n">
        <f aca="false">IF(AA5945=1,"",IF(AND(AB5945=1,AD5945&lt;&gt;1),1,0))</f>
        <v>0</v>
      </c>
      <c r="AG5945" s="55" t="n">
        <f aca="false">IF(AA5945=1,"",IF(AND(AC5945=1,AE5945&lt;&gt;1),1,0))</f>
        <v>0</v>
      </c>
      <c r="AH5945" s="60" t="str">
        <f aca="false">IF(AND(E5945&gt;0,AA5945&lt;2,NOT(AND(C5946=C5945,AA5946=AA5945+1))),INDEX(DATAS,AA5945+1),"")</f>
        <v/>
      </c>
      <c r="AI5945" s="60" t="str">
        <f aca="false">IF(AND(AC5945=1,AA5945&lt;2),IF(AND(C5946=C5945,AA5946=AA5945+1),IF(AC5946=1,"",INDEX(DATAS,AA5945+1)),INDEX(DATAS,AA5945+1)),"")</f>
        <v/>
      </c>
    </row>
    <row r="5946" customFormat="false" ht="15" hidden="false" customHeight="false" outlineLevel="0" collapsed="false">
      <c r="A5946" s="60" t="n">
        <v>46309</v>
      </c>
      <c r="B5946" s="0" t="n">
        <v>13</v>
      </c>
      <c r="C5946" s="0" t="n">
        <v>7364</v>
      </c>
      <c r="E5946" s="0" t="n">
        <v>0</v>
      </c>
      <c r="F5946" s="55" t="s">
        <v>1459</v>
      </c>
      <c r="I5946" s="55" t="s">
        <v>185</v>
      </c>
      <c r="U5946" s="0" t="n">
        <v>261</v>
      </c>
      <c r="V5946" s="0" t="n">
        <v>0</v>
      </c>
      <c r="X5946" s="55" t="n">
        <f aca="false">IF(I5946="Male",0,1)</f>
        <v>1</v>
      </c>
      <c r="Y5946" s="55" t="n">
        <f aca="false">IF(OR(I5946="DNB",I5946="Dry DNB"),1,0)</f>
        <v>0</v>
      </c>
      <c r="Z5946" s="0" t="str">
        <f aca="false">IF(ISNUMBER(W5946),A5946-W5946,"")</f>
        <v/>
      </c>
      <c r="AA5946" s="55" t="n">
        <f aca="false">MATCH(A5946,DATAS,0)</f>
        <v>1</v>
      </c>
      <c r="AB5946" s="55" t="n">
        <f aca="false">IF(AND(E5946&gt;0,OR(AND(B5946&gt;=1,B5946&lt;=6),B5946=10)),1,0)</f>
        <v>0</v>
      </c>
      <c r="AC5946" s="55" t="n">
        <f aca="false">IF(AND(E5946&gt;0,B5946=10),1,0)</f>
        <v>0</v>
      </c>
      <c r="AD5946" s="0" t="str">
        <f aca="false">IF(AND(C5945=C5946,AA5945=AA5946-1),AB5945,"")</f>
        <v/>
      </c>
      <c r="AE5946" s="0" t="str">
        <f aca="false">IF(AND(C5945=C5946,AA5945=AA5946-1),AC5945,"")</f>
        <v/>
      </c>
      <c r="AF5946" s="0" t="str">
        <f aca="false">IF(AA5946=1,"",IF(AND(AB5946=1,AD5946&lt;&gt;1),1,0))</f>
        <v/>
      </c>
      <c r="AG5946" s="0" t="str">
        <f aca="false">IF(AA5946=1,"",IF(AND(AC5946=1,AE5946&lt;&gt;1),1,0))</f>
        <v/>
      </c>
      <c r="AH5946" s="60" t="str">
        <f aca="false">IF(AND(E5946&gt;0,AA5946&lt;2,NOT(AND(C5947=C5946,AA5947=AA5946+1))),INDEX(DATAS,AA5946+1),"")</f>
        <v/>
      </c>
      <c r="AI5946" s="60" t="str">
        <f aca="false">IF(AND(AC5946=1,AA5946&lt;2),IF(AND(C5947=C5946,AA5947=AA5946+1),IF(AC5947=1,"",INDEX(DATAS,AA5946+1)),INDEX(DATAS,AA5946+1)),"")</f>
        <v/>
      </c>
    </row>
    <row r="5947" customFormat="false" ht="15" hidden="false" customHeight="false" outlineLevel="0" collapsed="false">
      <c r="A5947" s="60" t="n">
        <v>46310</v>
      </c>
      <c r="B5947" s="0" t="n">
        <v>13</v>
      </c>
      <c r="C5947" s="0" t="n">
        <v>7364</v>
      </c>
      <c r="E5947" s="0" t="n">
        <v>0</v>
      </c>
      <c r="F5947" s="55" t="s">
        <v>1459</v>
      </c>
      <c r="I5947" s="55" t="s">
        <v>185</v>
      </c>
      <c r="U5947" s="0" t="n">
        <v>262</v>
      </c>
      <c r="V5947" s="0" t="n">
        <v>0</v>
      </c>
      <c r="X5947" s="55" t="n">
        <f aca="false">IF(I5947="Male",0,1)</f>
        <v>1</v>
      </c>
      <c r="Y5947" s="55" t="n">
        <f aca="false">IF(OR(I5947="DNB",I5947="Dry DNB"),1,0)</f>
        <v>0</v>
      </c>
      <c r="Z5947" s="0" t="str">
        <f aca="false">IF(ISNUMBER(W5947),A5947-W5947,"")</f>
        <v/>
      </c>
      <c r="AA5947" s="55" t="n">
        <f aca="false">MATCH(A5947,DATAS,0)</f>
        <v>2</v>
      </c>
      <c r="AB5947" s="55" t="n">
        <f aca="false">IF(AND(E5947&gt;0,OR(AND(B5947&gt;=1,B5947&lt;=6),B5947=10)),1,0)</f>
        <v>0</v>
      </c>
      <c r="AC5947" s="55" t="n">
        <f aca="false">IF(AND(E5947&gt;0,B5947=10),1,0)</f>
        <v>0</v>
      </c>
      <c r="AD5947" s="55" t="n">
        <f aca="false">IF(AND(C5946=C5947,AA5946=AA5947-1),AB5946,"")</f>
        <v>0</v>
      </c>
      <c r="AE5947" s="55" t="n">
        <f aca="false">IF(AND(C5946=C5947,AA5946=AA5947-1),AC5946,"")</f>
        <v>0</v>
      </c>
      <c r="AF5947" s="55" t="n">
        <f aca="false">IF(AA5947=1,"",IF(AND(AB5947=1,AD5947&lt;&gt;1),1,0))</f>
        <v>0</v>
      </c>
      <c r="AG5947" s="55" t="n">
        <f aca="false">IF(AA5947=1,"",IF(AND(AC5947=1,AE5947&lt;&gt;1),1,0))</f>
        <v>0</v>
      </c>
      <c r="AH5947" s="60" t="str">
        <f aca="false">IF(AND(E5947&gt;0,AA5947&lt;2,NOT(AND(C5948=C5947,AA5948=AA5947+1))),INDEX(DATAS,AA5947+1),"")</f>
        <v/>
      </c>
      <c r="AI5947" s="60" t="str">
        <f aca="false">IF(AND(AC5947=1,AA5947&lt;2),IF(AND(C5948=C5947,AA5948=AA5947+1),IF(AC5948=1,"",INDEX(DATAS,AA5947+1)),INDEX(DATAS,AA5947+1)),"")</f>
        <v/>
      </c>
    </row>
    <row r="5948" customFormat="false" ht="15" hidden="false" customHeight="false" outlineLevel="0" collapsed="false">
      <c r="A5948" s="60" t="n">
        <v>46309</v>
      </c>
      <c r="B5948" s="0" t="n">
        <v>13</v>
      </c>
      <c r="C5948" s="0" t="n">
        <v>7365</v>
      </c>
      <c r="E5948" s="0" t="n">
        <v>0</v>
      </c>
      <c r="F5948" s="55" t="s">
        <v>1460</v>
      </c>
      <c r="I5948" s="55" t="s">
        <v>185</v>
      </c>
      <c r="U5948" s="0" t="n">
        <v>260</v>
      </c>
      <c r="V5948" s="0" t="n">
        <v>0</v>
      </c>
      <c r="X5948" s="55" t="n">
        <f aca="false">IF(I5948="Male",0,1)</f>
        <v>1</v>
      </c>
      <c r="Y5948" s="55" t="n">
        <f aca="false">IF(OR(I5948="DNB",I5948="Dry DNB"),1,0)</f>
        <v>0</v>
      </c>
      <c r="Z5948" s="0" t="str">
        <f aca="false">IF(ISNUMBER(W5948),A5948-W5948,"")</f>
        <v/>
      </c>
      <c r="AA5948" s="55" t="n">
        <f aca="false">MATCH(A5948,DATAS,0)</f>
        <v>1</v>
      </c>
      <c r="AB5948" s="55" t="n">
        <f aca="false">IF(AND(E5948&gt;0,OR(AND(B5948&gt;=1,B5948&lt;=6),B5948=10)),1,0)</f>
        <v>0</v>
      </c>
      <c r="AC5948" s="55" t="n">
        <f aca="false">IF(AND(E5948&gt;0,B5948=10),1,0)</f>
        <v>0</v>
      </c>
      <c r="AD5948" s="0" t="str">
        <f aca="false">IF(AND(C5947=C5948,AA5947=AA5948-1),AB5947,"")</f>
        <v/>
      </c>
      <c r="AE5948" s="0" t="str">
        <f aca="false">IF(AND(C5947=C5948,AA5947=AA5948-1),AC5947,"")</f>
        <v/>
      </c>
      <c r="AF5948" s="0" t="str">
        <f aca="false">IF(AA5948=1,"",IF(AND(AB5948=1,AD5948&lt;&gt;1),1,0))</f>
        <v/>
      </c>
      <c r="AG5948" s="0" t="str">
        <f aca="false">IF(AA5948=1,"",IF(AND(AC5948=1,AE5948&lt;&gt;1),1,0))</f>
        <v/>
      </c>
      <c r="AH5948" s="60" t="str">
        <f aca="false">IF(AND(E5948&gt;0,AA5948&lt;2,NOT(AND(C5949=C5948,AA5949=AA5948+1))),INDEX(DATAS,AA5948+1),"")</f>
        <v/>
      </c>
      <c r="AI5948" s="60" t="str">
        <f aca="false">IF(AND(AC5948=1,AA5948&lt;2),IF(AND(C5949=C5948,AA5949=AA5948+1),IF(AC5949=1,"",INDEX(DATAS,AA5948+1)),INDEX(DATAS,AA5948+1)),"")</f>
        <v/>
      </c>
    </row>
    <row r="5949" customFormat="false" ht="15" hidden="false" customHeight="false" outlineLevel="0" collapsed="false">
      <c r="A5949" s="60" t="n">
        <v>46310</v>
      </c>
      <c r="B5949" s="0" t="n">
        <v>13</v>
      </c>
      <c r="C5949" s="0" t="n">
        <v>7365</v>
      </c>
      <c r="E5949" s="0" t="n">
        <v>0</v>
      </c>
      <c r="F5949" s="55" t="s">
        <v>1460</v>
      </c>
      <c r="I5949" s="55" t="s">
        <v>185</v>
      </c>
      <c r="U5949" s="0" t="n">
        <v>261</v>
      </c>
      <c r="V5949" s="0" t="n">
        <v>0</v>
      </c>
      <c r="X5949" s="55" t="n">
        <f aca="false">IF(I5949="Male",0,1)</f>
        <v>1</v>
      </c>
      <c r="Y5949" s="55" t="n">
        <f aca="false">IF(OR(I5949="DNB",I5949="Dry DNB"),1,0)</f>
        <v>0</v>
      </c>
      <c r="Z5949" s="0" t="str">
        <f aca="false">IF(ISNUMBER(W5949),A5949-W5949,"")</f>
        <v/>
      </c>
      <c r="AA5949" s="55" t="n">
        <f aca="false">MATCH(A5949,DATAS,0)</f>
        <v>2</v>
      </c>
      <c r="AB5949" s="55" t="n">
        <f aca="false">IF(AND(E5949&gt;0,OR(AND(B5949&gt;=1,B5949&lt;=6),B5949=10)),1,0)</f>
        <v>0</v>
      </c>
      <c r="AC5949" s="55" t="n">
        <f aca="false">IF(AND(E5949&gt;0,B5949=10),1,0)</f>
        <v>0</v>
      </c>
      <c r="AD5949" s="55" t="n">
        <f aca="false">IF(AND(C5948=C5949,AA5948=AA5949-1),AB5948,"")</f>
        <v>0</v>
      </c>
      <c r="AE5949" s="55" t="n">
        <f aca="false">IF(AND(C5948=C5949,AA5948=AA5949-1),AC5948,"")</f>
        <v>0</v>
      </c>
      <c r="AF5949" s="55" t="n">
        <f aca="false">IF(AA5949=1,"",IF(AND(AB5949=1,AD5949&lt;&gt;1),1,0))</f>
        <v>0</v>
      </c>
      <c r="AG5949" s="55" t="n">
        <f aca="false">IF(AA5949=1,"",IF(AND(AC5949=1,AE5949&lt;&gt;1),1,0))</f>
        <v>0</v>
      </c>
      <c r="AH5949" s="60" t="str">
        <f aca="false">IF(AND(E5949&gt;0,AA5949&lt;2,NOT(AND(C5950=C5949,AA5950=AA5949+1))),INDEX(DATAS,AA5949+1),"")</f>
        <v/>
      </c>
      <c r="AI5949" s="60" t="str">
        <f aca="false">IF(AND(AC5949=1,AA5949&lt;2),IF(AND(C5950=C5949,AA5950=AA5949+1),IF(AC5950=1,"",INDEX(DATAS,AA5949+1)),INDEX(DATAS,AA5949+1)),"")</f>
        <v/>
      </c>
    </row>
    <row r="5950" customFormat="false" ht="15" hidden="false" customHeight="false" outlineLevel="0" collapsed="false">
      <c r="A5950" s="60" t="n">
        <v>46309</v>
      </c>
      <c r="B5950" s="0" t="n">
        <v>13</v>
      </c>
      <c r="C5950" s="0" t="n">
        <v>7367</v>
      </c>
      <c r="E5950" s="0" t="n">
        <v>0</v>
      </c>
      <c r="F5950" s="55" t="s">
        <v>1461</v>
      </c>
      <c r="I5950" s="55" t="s">
        <v>185</v>
      </c>
      <c r="U5950" s="0" t="n">
        <v>259</v>
      </c>
      <c r="V5950" s="0" t="n">
        <v>0</v>
      </c>
      <c r="X5950" s="55" t="n">
        <f aca="false">IF(I5950="Male",0,1)</f>
        <v>1</v>
      </c>
      <c r="Y5950" s="55" t="n">
        <f aca="false">IF(OR(I5950="DNB",I5950="Dry DNB"),1,0)</f>
        <v>0</v>
      </c>
      <c r="Z5950" s="0" t="str">
        <f aca="false">IF(ISNUMBER(W5950),A5950-W5950,"")</f>
        <v/>
      </c>
      <c r="AA5950" s="55" t="n">
        <f aca="false">MATCH(A5950,DATAS,0)</f>
        <v>1</v>
      </c>
      <c r="AB5950" s="55" t="n">
        <f aca="false">IF(AND(E5950&gt;0,OR(AND(B5950&gt;=1,B5950&lt;=6),B5950=10)),1,0)</f>
        <v>0</v>
      </c>
      <c r="AC5950" s="55" t="n">
        <f aca="false">IF(AND(E5950&gt;0,B5950=10),1,0)</f>
        <v>0</v>
      </c>
      <c r="AD5950" s="0" t="str">
        <f aca="false">IF(AND(C5949=C5950,AA5949=AA5950-1),AB5949,"")</f>
        <v/>
      </c>
      <c r="AE5950" s="0" t="str">
        <f aca="false">IF(AND(C5949=C5950,AA5949=AA5950-1),AC5949,"")</f>
        <v/>
      </c>
      <c r="AF5950" s="0" t="str">
        <f aca="false">IF(AA5950=1,"",IF(AND(AB5950=1,AD5950&lt;&gt;1),1,0))</f>
        <v/>
      </c>
      <c r="AG5950" s="0" t="str">
        <f aca="false">IF(AA5950=1,"",IF(AND(AC5950=1,AE5950&lt;&gt;1),1,0))</f>
        <v/>
      </c>
      <c r="AH5950" s="60" t="str">
        <f aca="false">IF(AND(E5950&gt;0,AA5950&lt;2,NOT(AND(C5951=C5950,AA5951=AA5950+1))),INDEX(DATAS,AA5950+1),"")</f>
        <v/>
      </c>
      <c r="AI5950" s="60" t="str">
        <f aca="false">IF(AND(AC5950=1,AA5950&lt;2),IF(AND(C5951=C5950,AA5951=AA5950+1),IF(AC5951=1,"",INDEX(DATAS,AA5950+1)),INDEX(DATAS,AA5950+1)),"")</f>
        <v/>
      </c>
    </row>
    <row r="5951" customFormat="false" ht="15" hidden="false" customHeight="false" outlineLevel="0" collapsed="false">
      <c r="A5951" s="60" t="n">
        <v>46310</v>
      </c>
      <c r="B5951" s="0" t="n">
        <v>13</v>
      </c>
      <c r="C5951" s="0" t="n">
        <v>7367</v>
      </c>
      <c r="E5951" s="0" t="n">
        <v>0</v>
      </c>
      <c r="F5951" s="55" t="s">
        <v>1461</v>
      </c>
      <c r="I5951" s="55" t="s">
        <v>185</v>
      </c>
      <c r="U5951" s="0" t="n">
        <v>260</v>
      </c>
      <c r="V5951" s="0" t="n">
        <v>0</v>
      </c>
      <c r="X5951" s="55" t="n">
        <f aca="false">IF(I5951="Male",0,1)</f>
        <v>1</v>
      </c>
      <c r="Y5951" s="55" t="n">
        <f aca="false">IF(OR(I5951="DNB",I5951="Dry DNB"),1,0)</f>
        <v>0</v>
      </c>
      <c r="Z5951" s="0" t="str">
        <f aca="false">IF(ISNUMBER(W5951),A5951-W5951,"")</f>
        <v/>
      </c>
      <c r="AA5951" s="55" t="n">
        <f aca="false">MATCH(A5951,DATAS,0)</f>
        <v>2</v>
      </c>
      <c r="AB5951" s="55" t="n">
        <f aca="false">IF(AND(E5951&gt;0,OR(AND(B5951&gt;=1,B5951&lt;=6),B5951=10)),1,0)</f>
        <v>0</v>
      </c>
      <c r="AC5951" s="55" t="n">
        <f aca="false">IF(AND(E5951&gt;0,B5951=10),1,0)</f>
        <v>0</v>
      </c>
      <c r="AD5951" s="55" t="n">
        <f aca="false">IF(AND(C5950=C5951,AA5950=AA5951-1),AB5950,"")</f>
        <v>0</v>
      </c>
      <c r="AE5951" s="55" t="n">
        <f aca="false">IF(AND(C5950=C5951,AA5950=AA5951-1),AC5950,"")</f>
        <v>0</v>
      </c>
      <c r="AF5951" s="55" t="n">
        <f aca="false">IF(AA5951=1,"",IF(AND(AB5951=1,AD5951&lt;&gt;1),1,0))</f>
        <v>0</v>
      </c>
      <c r="AG5951" s="55" t="n">
        <f aca="false">IF(AA5951=1,"",IF(AND(AC5951=1,AE5951&lt;&gt;1),1,0))</f>
        <v>0</v>
      </c>
      <c r="AH5951" s="60" t="str">
        <f aca="false">IF(AND(E5951&gt;0,AA5951&lt;2,NOT(AND(C5952=C5951,AA5952=AA5951+1))),INDEX(DATAS,AA5951+1),"")</f>
        <v/>
      </c>
      <c r="AI5951" s="60" t="str">
        <f aca="false">IF(AND(AC5951=1,AA5951&lt;2),IF(AND(C5952=C5951,AA5952=AA5951+1),IF(AC5952=1,"",INDEX(DATAS,AA5951+1)),INDEX(DATAS,AA5951+1)),"")</f>
        <v/>
      </c>
    </row>
    <row r="5952" customFormat="false" ht="15" hidden="false" customHeight="false" outlineLevel="0" collapsed="false">
      <c r="A5952" s="60" t="n">
        <v>46309</v>
      </c>
      <c r="B5952" s="0" t="n">
        <v>13</v>
      </c>
      <c r="C5952" s="0" t="n">
        <v>7368</v>
      </c>
      <c r="E5952" s="0" t="n">
        <v>0</v>
      </c>
      <c r="F5952" s="55" t="s">
        <v>1461</v>
      </c>
      <c r="I5952" s="55" t="s">
        <v>185</v>
      </c>
      <c r="U5952" s="0" t="n">
        <v>259</v>
      </c>
      <c r="V5952" s="0" t="n">
        <v>0</v>
      </c>
      <c r="X5952" s="55" t="n">
        <f aca="false">IF(I5952="Male",0,1)</f>
        <v>1</v>
      </c>
      <c r="Y5952" s="55" t="n">
        <f aca="false">IF(OR(I5952="DNB",I5952="Dry DNB"),1,0)</f>
        <v>0</v>
      </c>
      <c r="Z5952" s="0" t="str">
        <f aca="false">IF(ISNUMBER(W5952),A5952-W5952,"")</f>
        <v/>
      </c>
      <c r="AA5952" s="55" t="n">
        <f aca="false">MATCH(A5952,DATAS,0)</f>
        <v>1</v>
      </c>
      <c r="AB5952" s="55" t="n">
        <f aca="false">IF(AND(E5952&gt;0,OR(AND(B5952&gt;=1,B5952&lt;=6),B5952=10)),1,0)</f>
        <v>0</v>
      </c>
      <c r="AC5952" s="55" t="n">
        <f aca="false">IF(AND(E5952&gt;0,B5952=10),1,0)</f>
        <v>0</v>
      </c>
      <c r="AD5952" s="0" t="str">
        <f aca="false">IF(AND(C5951=C5952,AA5951=AA5952-1),AB5951,"")</f>
        <v/>
      </c>
      <c r="AE5952" s="0" t="str">
        <f aca="false">IF(AND(C5951=C5952,AA5951=AA5952-1),AC5951,"")</f>
        <v/>
      </c>
      <c r="AF5952" s="0" t="str">
        <f aca="false">IF(AA5952=1,"",IF(AND(AB5952=1,AD5952&lt;&gt;1),1,0))</f>
        <v/>
      </c>
      <c r="AG5952" s="0" t="str">
        <f aca="false">IF(AA5952=1,"",IF(AND(AC5952=1,AE5952&lt;&gt;1),1,0))</f>
        <v/>
      </c>
      <c r="AH5952" s="60" t="str">
        <f aca="false">IF(AND(E5952&gt;0,AA5952&lt;2,NOT(AND(C5953=C5952,AA5953=AA5952+1))),INDEX(DATAS,AA5952+1),"")</f>
        <v/>
      </c>
      <c r="AI5952" s="60" t="str">
        <f aca="false">IF(AND(AC5952=1,AA5952&lt;2),IF(AND(C5953=C5952,AA5953=AA5952+1),IF(AC5953=1,"",INDEX(DATAS,AA5952+1)),INDEX(DATAS,AA5952+1)),"")</f>
        <v/>
      </c>
    </row>
    <row r="5953" customFormat="false" ht="15" hidden="false" customHeight="false" outlineLevel="0" collapsed="false">
      <c r="A5953" s="60" t="n">
        <v>46310</v>
      </c>
      <c r="B5953" s="0" t="n">
        <v>13</v>
      </c>
      <c r="C5953" s="0" t="n">
        <v>7368</v>
      </c>
      <c r="E5953" s="0" t="n">
        <v>0</v>
      </c>
      <c r="F5953" s="55" t="s">
        <v>1461</v>
      </c>
      <c r="I5953" s="55" t="s">
        <v>185</v>
      </c>
      <c r="U5953" s="0" t="n">
        <v>260</v>
      </c>
      <c r="V5953" s="0" t="n">
        <v>0</v>
      </c>
      <c r="X5953" s="55" t="n">
        <f aca="false">IF(I5953="Male",0,1)</f>
        <v>1</v>
      </c>
      <c r="Y5953" s="55" t="n">
        <f aca="false">IF(OR(I5953="DNB",I5953="Dry DNB"),1,0)</f>
        <v>0</v>
      </c>
      <c r="Z5953" s="0" t="str">
        <f aca="false">IF(ISNUMBER(W5953),A5953-W5953,"")</f>
        <v/>
      </c>
      <c r="AA5953" s="55" t="n">
        <f aca="false">MATCH(A5953,DATAS,0)</f>
        <v>2</v>
      </c>
      <c r="AB5953" s="55" t="n">
        <f aca="false">IF(AND(E5953&gt;0,OR(AND(B5953&gt;=1,B5953&lt;=6),B5953=10)),1,0)</f>
        <v>0</v>
      </c>
      <c r="AC5953" s="55" t="n">
        <f aca="false">IF(AND(E5953&gt;0,B5953=10),1,0)</f>
        <v>0</v>
      </c>
      <c r="AD5953" s="55" t="n">
        <f aca="false">IF(AND(C5952=C5953,AA5952=AA5953-1),AB5952,"")</f>
        <v>0</v>
      </c>
      <c r="AE5953" s="55" t="n">
        <f aca="false">IF(AND(C5952=C5953,AA5952=AA5953-1),AC5952,"")</f>
        <v>0</v>
      </c>
      <c r="AF5953" s="55" t="n">
        <f aca="false">IF(AA5953=1,"",IF(AND(AB5953=1,AD5953&lt;&gt;1),1,0))</f>
        <v>0</v>
      </c>
      <c r="AG5953" s="55" t="n">
        <f aca="false">IF(AA5953=1,"",IF(AND(AC5953=1,AE5953&lt;&gt;1),1,0))</f>
        <v>0</v>
      </c>
      <c r="AH5953" s="60" t="str">
        <f aca="false">IF(AND(E5953&gt;0,AA5953&lt;2,NOT(AND(C5954=C5953,AA5954=AA5953+1))),INDEX(DATAS,AA5953+1),"")</f>
        <v/>
      </c>
      <c r="AI5953" s="60" t="str">
        <f aca="false">IF(AND(AC5953=1,AA5953&lt;2),IF(AND(C5954=C5953,AA5954=AA5953+1),IF(AC5954=1,"",INDEX(DATAS,AA5953+1)),INDEX(DATAS,AA5953+1)),"")</f>
        <v/>
      </c>
    </row>
    <row r="5954" customFormat="false" ht="15" hidden="false" customHeight="false" outlineLevel="0" collapsed="false">
      <c r="A5954" s="60" t="n">
        <v>46309</v>
      </c>
      <c r="B5954" s="0" t="n">
        <v>13</v>
      </c>
      <c r="C5954" s="0" t="n">
        <v>7369</v>
      </c>
      <c r="E5954" s="0" t="n">
        <v>0</v>
      </c>
      <c r="F5954" s="55" t="s">
        <v>1462</v>
      </c>
      <c r="I5954" s="55" t="s">
        <v>185</v>
      </c>
      <c r="U5954" s="0" t="n">
        <v>258</v>
      </c>
      <c r="V5954" s="0" t="n">
        <v>0</v>
      </c>
      <c r="X5954" s="55" t="n">
        <f aca="false">IF(I5954="Male",0,1)</f>
        <v>1</v>
      </c>
      <c r="Y5954" s="55" t="n">
        <f aca="false">IF(OR(I5954="DNB",I5954="Dry DNB"),1,0)</f>
        <v>0</v>
      </c>
      <c r="Z5954" s="0" t="str">
        <f aca="false">IF(ISNUMBER(W5954),A5954-W5954,"")</f>
        <v/>
      </c>
      <c r="AA5954" s="55" t="n">
        <f aca="false">MATCH(A5954,DATAS,0)</f>
        <v>1</v>
      </c>
      <c r="AB5954" s="55" t="n">
        <f aca="false">IF(AND(E5954&gt;0,OR(AND(B5954&gt;=1,B5954&lt;=6),B5954=10)),1,0)</f>
        <v>0</v>
      </c>
      <c r="AC5954" s="55" t="n">
        <f aca="false">IF(AND(E5954&gt;0,B5954=10),1,0)</f>
        <v>0</v>
      </c>
      <c r="AD5954" s="0" t="str">
        <f aca="false">IF(AND(C5953=C5954,AA5953=AA5954-1),AB5953,"")</f>
        <v/>
      </c>
      <c r="AE5954" s="0" t="str">
        <f aca="false">IF(AND(C5953=C5954,AA5953=AA5954-1),AC5953,"")</f>
        <v/>
      </c>
      <c r="AF5954" s="0" t="str">
        <f aca="false">IF(AA5954=1,"",IF(AND(AB5954=1,AD5954&lt;&gt;1),1,0))</f>
        <v/>
      </c>
      <c r="AG5954" s="0" t="str">
        <f aca="false">IF(AA5954=1,"",IF(AND(AC5954=1,AE5954&lt;&gt;1),1,0))</f>
        <v/>
      </c>
      <c r="AH5954" s="60" t="str">
        <f aca="false">IF(AND(E5954&gt;0,AA5954&lt;2,NOT(AND(C5955=C5954,AA5955=AA5954+1))),INDEX(DATAS,AA5954+1),"")</f>
        <v/>
      </c>
      <c r="AI5954" s="60" t="str">
        <f aca="false">IF(AND(AC5954=1,AA5954&lt;2),IF(AND(C5955=C5954,AA5955=AA5954+1),IF(AC5955=1,"",INDEX(DATAS,AA5954+1)),INDEX(DATAS,AA5954+1)),"")</f>
        <v/>
      </c>
    </row>
    <row r="5955" customFormat="false" ht="15" hidden="false" customHeight="false" outlineLevel="0" collapsed="false">
      <c r="A5955" s="60" t="n">
        <v>46310</v>
      </c>
      <c r="B5955" s="0" t="n">
        <v>13</v>
      </c>
      <c r="C5955" s="0" t="n">
        <v>7369</v>
      </c>
      <c r="E5955" s="0" t="n">
        <v>0</v>
      </c>
      <c r="F5955" s="55" t="s">
        <v>1462</v>
      </c>
      <c r="I5955" s="55" t="s">
        <v>185</v>
      </c>
      <c r="U5955" s="0" t="n">
        <v>259</v>
      </c>
      <c r="V5955" s="0" t="n">
        <v>0</v>
      </c>
      <c r="X5955" s="55" t="n">
        <f aca="false">IF(I5955="Male",0,1)</f>
        <v>1</v>
      </c>
      <c r="Y5955" s="55" t="n">
        <f aca="false">IF(OR(I5955="DNB",I5955="Dry DNB"),1,0)</f>
        <v>0</v>
      </c>
      <c r="Z5955" s="0" t="str">
        <f aca="false">IF(ISNUMBER(W5955),A5955-W5955,"")</f>
        <v/>
      </c>
      <c r="AA5955" s="55" t="n">
        <f aca="false">MATCH(A5955,DATAS,0)</f>
        <v>2</v>
      </c>
      <c r="AB5955" s="55" t="n">
        <f aca="false">IF(AND(E5955&gt;0,OR(AND(B5955&gt;=1,B5955&lt;=6),B5955=10)),1,0)</f>
        <v>0</v>
      </c>
      <c r="AC5955" s="55" t="n">
        <f aca="false">IF(AND(E5955&gt;0,B5955=10),1,0)</f>
        <v>0</v>
      </c>
      <c r="AD5955" s="55" t="n">
        <f aca="false">IF(AND(C5954=C5955,AA5954=AA5955-1),AB5954,"")</f>
        <v>0</v>
      </c>
      <c r="AE5955" s="55" t="n">
        <f aca="false">IF(AND(C5954=C5955,AA5954=AA5955-1),AC5954,"")</f>
        <v>0</v>
      </c>
      <c r="AF5955" s="55" t="n">
        <f aca="false">IF(AA5955=1,"",IF(AND(AB5955=1,AD5955&lt;&gt;1),1,0))</f>
        <v>0</v>
      </c>
      <c r="AG5955" s="55" t="n">
        <f aca="false">IF(AA5955=1,"",IF(AND(AC5955=1,AE5955&lt;&gt;1),1,0))</f>
        <v>0</v>
      </c>
      <c r="AH5955" s="60" t="str">
        <f aca="false">IF(AND(E5955&gt;0,AA5955&lt;2,NOT(AND(C5956=C5955,AA5956=AA5955+1))),INDEX(DATAS,AA5955+1),"")</f>
        <v/>
      </c>
      <c r="AI5955" s="60" t="str">
        <f aca="false">IF(AND(AC5955=1,AA5955&lt;2),IF(AND(C5956=C5955,AA5956=AA5955+1),IF(AC5956=1,"",INDEX(DATAS,AA5955+1)),INDEX(DATAS,AA5955+1)),"")</f>
        <v/>
      </c>
    </row>
    <row r="5956" customFormat="false" ht="15" hidden="false" customHeight="false" outlineLevel="0" collapsed="false">
      <c r="A5956" s="60" t="n">
        <v>46309</v>
      </c>
      <c r="B5956" s="0" t="n">
        <v>13</v>
      </c>
      <c r="C5956" s="0" t="n">
        <v>7370</v>
      </c>
      <c r="E5956" s="0" t="n">
        <v>0</v>
      </c>
      <c r="F5956" s="55" t="s">
        <v>1462</v>
      </c>
      <c r="I5956" s="55" t="s">
        <v>185</v>
      </c>
      <c r="U5956" s="0" t="n">
        <v>258</v>
      </c>
      <c r="V5956" s="0" t="n">
        <v>0</v>
      </c>
      <c r="X5956" s="55" t="n">
        <f aca="false">IF(I5956="Male",0,1)</f>
        <v>1</v>
      </c>
      <c r="Y5956" s="55" t="n">
        <f aca="false">IF(OR(I5956="DNB",I5956="Dry DNB"),1,0)</f>
        <v>0</v>
      </c>
      <c r="Z5956" s="0" t="str">
        <f aca="false">IF(ISNUMBER(W5956),A5956-W5956,"")</f>
        <v/>
      </c>
      <c r="AA5956" s="55" t="n">
        <f aca="false">MATCH(A5956,DATAS,0)</f>
        <v>1</v>
      </c>
      <c r="AB5956" s="55" t="n">
        <f aca="false">IF(AND(E5956&gt;0,OR(AND(B5956&gt;=1,B5956&lt;=6),B5956=10)),1,0)</f>
        <v>0</v>
      </c>
      <c r="AC5956" s="55" t="n">
        <f aca="false">IF(AND(E5956&gt;0,B5956=10),1,0)</f>
        <v>0</v>
      </c>
      <c r="AD5956" s="0" t="str">
        <f aca="false">IF(AND(C5955=C5956,AA5955=AA5956-1),AB5955,"")</f>
        <v/>
      </c>
      <c r="AE5956" s="0" t="str">
        <f aca="false">IF(AND(C5955=C5956,AA5955=AA5956-1),AC5955,"")</f>
        <v/>
      </c>
      <c r="AF5956" s="0" t="str">
        <f aca="false">IF(AA5956=1,"",IF(AND(AB5956=1,AD5956&lt;&gt;1),1,0))</f>
        <v/>
      </c>
      <c r="AG5956" s="0" t="str">
        <f aca="false">IF(AA5956=1,"",IF(AND(AC5956=1,AE5956&lt;&gt;1),1,0))</f>
        <v/>
      </c>
      <c r="AH5956" s="60" t="str">
        <f aca="false">IF(AND(E5956&gt;0,AA5956&lt;2,NOT(AND(C5957=C5956,AA5957=AA5956+1))),INDEX(DATAS,AA5956+1),"")</f>
        <v/>
      </c>
      <c r="AI5956" s="60" t="str">
        <f aca="false">IF(AND(AC5956=1,AA5956&lt;2),IF(AND(C5957=C5956,AA5957=AA5956+1),IF(AC5957=1,"",INDEX(DATAS,AA5956+1)),INDEX(DATAS,AA5956+1)),"")</f>
        <v/>
      </c>
    </row>
    <row r="5957" customFormat="false" ht="15" hidden="false" customHeight="false" outlineLevel="0" collapsed="false">
      <c r="A5957" s="60" t="n">
        <v>46310</v>
      </c>
      <c r="B5957" s="0" t="n">
        <v>13</v>
      </c>
      <c r="C5957" s="0" t="n">
        <v>7370</v>
      </c>
      <c r="E5957" s="0" t="n">
        <v>0</v>
      </c>
      <c r="F5957" s="55" t="s">
        <v>1462</v>
      </c>
      <c r="I5957" s="55" t="s">
        <v>185</v>
      </c>
      <c r="U5957" s="0" t="n">
        <v>259</v>
      </c>
      <c r="V5957" s="0" t="n">
        <v>0</v>
      </c>
      <c r="X5957" s="55" t="n">
        <f aca="false">IF(I5957="Male",0,1)</f>
        <v>1</v>
      </c>
      <c r="Y5957" s="55" t="n">
        <f aca="false">IF(OR(I5957="DNB",I5957="Dry DNB"),1,0)</f>
        <v>0</v>
      </c>
      <c r="Z5957" s="0" t="str">
        <f aca="false">IF(ISNUMBER(W5957),A5957-W5957,"")</f>
        <v/>
      </c>
      <c r="AA5957" s="55" t="n">
        <f aca="false">MATCH(A5957,DATAS,0)</f>
        <v>2</v>
      </c>
      <c r="AB5957" s="55" t="n">
        <f aca="false">IF(AND(E5957&gt;0,OR(AND(B5957&gt;=1,B5957&lt;=6),B5957=10)),1,0)</f>
        <v>0</v>
      </c>
      <c r="AC5957" s="55" t="n">
        <f aca="false">IF(AND(E5957&gt;0,B5957=10),1,0)</f>
        <v>0</v>
      </c>
      <c r="AD5957" s="55" t="n">
        <f aca="false">IF(AND(C5956=C5957,AA5956=AA5957-1),AB5956,"")</f>
        <v>0</v>
      </c>
      <c r="AE5957" s="55" t="n">
        <f aca="false">IF(AND(C5956=C5957,AA5956=AA5957-1),AC5956,"")</f>
        <v>0</v>
      </c>
      <c r="AF5957" s="55" t="n">
        <f aca="false">IF(AA5957=1,"",IF(AND(AB5957=1,AD5957&lt;&gt;1),1,0))</f>
        <v>0</v>
      </c>
      <c r="AG5957" s="55" t="n">
        <f aca="false">IF(AA5957=1,"",IF(AND(AC5957=1,AE5957&lt;&gt;1),1,0))</f>
        <v>0</v>
      </c>
      <c r="AH5957" s="60" t="str">
        <f aca="false">IF(AND(E5957&gt;0,AA5957&lt;2,NOT(AND(C5958=C5957,AA5958=AA5957+1))),INDEX(DATAS,AA5957+1),"")</f>
        <v/>
      </c>
      <c r="AI5957" s="60" t="str">
        <f aca="false">IF(AND(AC5957=1,AA5957&lt;2),IF(AND(C5958=C5957,AA5958=AA5957+1),IF(AC5958=1,"",INDEX(DATAS,AA5957+1)),INDEX(DATAS,AA5957+1)),"")</f>
        <v/>
      </c>
    </row>
    <row r="5958" customFormat="false" ht="15" hidden="false" customHeight="false" outlineLevel="0" collapsed="false">
      <c r="A5958" s="60" t="n">
        <v>46309</v>
      </c>
      <c r="B5958" s="0" t="n">
        <v>13</v>
      </c>
      <c r="C5958" s="0" t="n">
        <v>7371</v>
      </c>
      <c r="E5958" s="0" t="n">
        <v>0</v>
      </c>
      <c r="F5958" s="55" t="s">
        <v>1462</v>
      </c>
      <c r="I5958" s="55" t="s">
        <v>185</v>
      </c>
      <c r="U5958" s="0" t="n">
        <v>258</v>
      </c>
      <c r="V5958" s="0" t="n">
        <v>0</v>
      </c>
      <c r="X5958" s="55" t="n">
        <f aca="false">IF(I5958="Male",0,1)</f>
        <v>1</v>
      </c>
      <c r="Y5958" s="55" t="n">
        <f aca="false">IF(OR(I5958="DNB",I5958="Dry DNB"),1,0)</f>
        <v>0</v>
      </c>
      <c r="Z5958" s="0" t="str">
        <f aca="false">IF(ISNUMBER(W5958),A5958-W5958,"")</f>
        <v/>
      </c>
      <c r="AA5958" s="55" t="n">
        <f aca="false">MATCH(A5958,DATAS,0)</f>
        <v>1</v>
      </c>
      <c r="AB5958" s="55" t="n">
        <f aca="false">IF(AND(E5958&gt;0,OR(AND(B5958&gt;=1,B5958&lt;=6),B5958=10)),1,0)</f>
        <v>0</v>
      </c>
      <c r="AC5958" s="55" t="n">
        <f aca="false">IF(AND(E5958&gt;0,B5958=10),1,0)</f>
        <v>0</v>
      </c>
      <c r="AD5958" s="0" t="str">
        <f aca="false">IF(AND(C5957=C5958,AA5957=AA5958-1),AB5957,"")</f>
        <v/>
      </c>
      <c r="AE5958" s="0" t="str">
        <f aca="false">IF(AND(C5957=C5958,AA5957=AA5958-1),AC5957,"")</f>
        <v/>
      </c>
      <c r="AF5958" s="0" t="str">
        <f aca="false">IF(AA5958=1,"",IF(AND(AB5958=1,AD5958&lt;&gt;1),1,0))</f>
        <v/>
      </c>
      <c r="AG5958" s="0" t="str">
        <f aca="false">IF(AA5958=1,"",IF(AND(AC5958=1,AE5958&lt;&gt;1),1,0))</f>
        <v/>
      </c>
      <c r="AH5958" s="60" t="str">
        <f aca="false">IF(AND(E5958&gt;0,AA5958&lt;2,NOT(AND(C5959=C5958,AA5959=AA5958+1))),INDEX(DATAS,AA5958+1),"")</f>
        <v/>
      </c>
      <c r="AI5958" s="60" t="str">
        <f aca="false">IF(AND(AC5958=1,AA5958&lt;2),IF(AND(C5959=C5958,AA5959=AA5958+1),IF(AC5959=1,"",INDEX(DATAS,AA5958+1)),INDEX(DATAS,AA5958+1)),"")</f>
        <v/>
      </c>
    </row>
    <row r="5959" customFormat="false" ht="15" hidden="false" customHeight="false" outlineLevel="0" collapsed="false">
      <c r="A5959" s="60" t="n">
        <v>46310</v>
      </c>
      <c r="B5959" s="0" t="n">
        <v>13</v>
      </c>
      <c r="C5959" s="0" t="n">
        <v>7371</v>
      </c>
      <c r="E5959" s="0" t="n">
        <v>0</v>
      </c>
      <c r="F5959" s="55" t="s">
        <v>1462</v>
      </c>
      <c r="I5959" s="55" t="s">
        <v>185</v>
      </c>
      <c r="U5959" s="0" t="n">
        <v>259</v>
      </c>
      <c r="V5959" s="0" t="n">
        <v>0</v>
      </c>
      <c r="X5959" s="55" t="n">
        <f aca="false">IF(I5959="Male",0,1)</f>
        <v>1</v>
      </c>
      <c r="Y5959" s="55" t="n">
        <f aca="false">IF(OR(I5959="DNB",I5959="Dry DNB"),1,0)</f>
        <v>0</v>
      </c>
      <c r="Z5959" s="0" t="str">
        <f aca="false">IF(ISNUMBER(W5959),A5959-W5959,"")</f>
        <v/>
      </c>
      <c r="AA5959" s="55" t="n">
        <f aca="false">MATCH(A5959,DATAS,0)</f>
        <v>2</v>
      </c>
      <c r="AB5959" s="55" t="n">
        <f aca="false">IF(AND(E5959&gt;0,OR(AND(B5959&gt;=1,B5959&lt;=6),B5959=10)),1,0)</f>
        <v>0</v>
      </c>
      <c r="AC5959" s="55" t="n">
        <f aca="false">IF(AND(E5959&gt;0,B5959=10),1,0)</f>
        <v>0</v>
      </c>
      <c r="AD5959" s="55" t="n">
        <f aca="false">IF(AND(C5958=C5959,AA5958=AA5959-1),AB5958,"")</f>
        <v>0</v>
      </c>
      <c r="AE5959" s="55" t="n">
        <f aca="false">IF(AND(C5958=C5959,AA5958=AA5959-1),AC5958,"")</f>
        <v>0</v>
      </c>
      <c r="AF5959" s="55" t="n">
        <f aca="false">IF(AA5959=1,"",IF(AND(AB5959=1,AD5959&lt;&gt;1),1,0))</f>
        <v>0</v>
      </c>
      <c r="AG5959" s="55" t="n">
        <f aca="false">IF(AA5959=1,"",IF(AND(AC5959=1,AE5959&lt;&gt;1),1,0))</f>
        <v>0</v>
      </c>
      <c r="AH5959" s="60" t="str">
        <f aca="false">IF(AND(E5959&gt;0,AA5959&lt;2,NOT(AND(C5960=C5959,AA5960=AA5959+1))),INDEX(DATAS,AA5959+1),"")</f>
        <v/>
      </c>
      <c r="AI5959" s="60" t="str">
        <f aca="false">IF(AND(AC5959=1,AA5959&lt;2),IF(AND(C5960=C5959,AA5960=AA5959+1),IF(AC5960=1,"",INDEX(DATAS,AA5959+1)),INDEX(DATAS,AA5959+1)),"")</f>
        <v/>
      </c>
    </row>
    <row r="5960" customFormat="false" ht="15" hidden="false" customHeight="false" outlineLevel="0" collapsed="false">
      <c r="A5960" s="60" t="n">
        <v>46309</v>
      </c>
      <c r="B5960" s="0" t="n">
        <v>13</v>
      </c>
      <c r="C5960" s="0" t="n">
        <v>7372</v>
      </c>
      <c r="E5960" s="0" t="n">
        <v>0</v>
      </c>
      <c r="F5960" s="55" t="s">
        <v>1463</v>
      </c>
      <c r="I5960" s="55" t="s">
        <v>185</v>
      </c>
      <c r="U5960" s="0" t="n">
        <v>257</v>
      </c>
      <c r="V5960" s="0" t="n">
        <v>0</v>
      </c>
      <c r="X5960" s="55" t="n">
        <f aca="false">IF(I5960="Male",0,1)</f>
        <v>1</v>
      </c>
      <c r="Y5960" s="55" t="n">
        <f aca="false">IF(OR(I5960="DNB",I5960="Dry DNB"),1,0)</f>
        <v>0</v>
      </c>
      <c r="Z5960" s="0" t="str">
        <f aca="false">IF(ISNUMBER(W5960),A5960-W5960,"")</f>
        <v/>
      </c>
      <c r="AA5960" s="55" t="n">
        <f aca="false">MATCH(A5960,DATAS,0)</f>
        <v>1</v>
      </c>
      <c r="AB5960" s="55" t="n">
        <f aca="false">IF(AND(E5960&gt;0,OR(AND(B5960&gt;=1,B5960&lt;=6),B5960=10)),1,0)</f>
        <v>0</v>
      </c>
      <c r="AC5960" s="55" t="n">
        <f aca="false">IF(AND(E5960&gt;0,B5960=10),1,0)</f>
        <v>0</v>
      </c>
      <c r="AD5960" s="0" t="str">
        <f aca="false">IF(AND(C5959=C5960,AA5959=AA5960-1),AB5959,"")</f>
        <v/>
      </c>
      <c r="AE5960" s="0" t="str">
        <f aca="false">IF(AND(C5959=C5960,AA5959=AA5960-1),AC5959,"")</f>
        <v/>
      </c>
      <c r="AF5960" s="0" t="str">
        <f aca="false">IF(AA5960=1,"",IF(AND(AB5960=1,AD5960&lt;&gt;1),1,0))</f>
        <v/>
      </c>
      <c r="AG5960" s="0" t="str">
        <f aca="false">IF(AA5960=1,"",IF(AND(AC5960=1,AE5960&lt;&gt;1),1,0))</f>
        <v/>
      </c>
      <c r="AH5960" s="60" t="str">
        <f aca="false">IF(AND(E5960&gt;0,AA5960&lt;2,NOT(AND(C5961=C5960,AA5961=AA5960+1))),INDEX(DATAS,AA5960+1),"")</f>
        <v/>
      </c>
      <c r="AI5960" s="60" t="str">
        <f aca="false">IF(AND(AC5960=1,AA5960&lt;2),IF(AND(C5961=C5960,AA5961=AA5960+1),IF(AC5961=1,"",INDEX(DATAS,AA5960+1)),INDEX(DATAS,AA5960+1)),"")</f>
        <v/>
      </c>
    </row>
    <row r="5961" customFormat="false" ht="15" hidden="false" customHeight="false" outlineLevel="0" collapsed="false">
      <c r="A5961" s="60" t="n">
        <v>46310</v>
      </c>
      <c r="B5961" s="0" t="n">
        <v>13</v>
      </c>
      <c r="C5961" s="0" t="n">
        <v>7372</v>
      </c>
      <c r="E5961" s="0" t="n">
        <v>0</v>
      </c>
      <c r="F5961" s="55" t="s">
        <v>1463</v>
      </c>
      <c r="I5961" s="55" t="s">
        <v>185</v>
      </c>
      <c r="U5961" s="0" t="n">
        <v>258</v>
      </c>
      <c r="V5961" s="0" t="n">
        <v>0</v>
      </c>
      <c r="X5961" s="55" t="n">
        <f aca="false">IF(I5961="Male",0,1)</f>
        <v>1</v>
      </c>
      <c r="Y5961" s="55" t="n">
        <f aca="false">IF(OR(I5961="DNB",I5961="Dry DNB"),1,0)</f>
        <v>0</v>
      </c>
      <c r="Z5961" s="0" t="str">
        <f aca="false">IF(ISNUMBER(W5961),A5961-W5961,"")</f>
        <v/>
      </c>
      <c r="AA5961" s="55" t="n">
        <f aca="false">MATCH(A5961,DATAS,0)</f>
        <v>2</v>
      </c>
      <c r="AB5961" s="55" t="n">
        <f aca="false">IF(AND(E5961&gt;0,OR(AND(B5961&gt;=1,B5961&lt;=6),B5961=10)),1,0)</f>
        <v>0</v>
      </c>
      <c r="AC5961" s="55" t="n">
        <f aca="false">IF(AND(E5961&gt;0,B5961=10),1,0)</f>
        <v>0</v>
      </c>
      <c r="AD5961" s="55" t="n">
        <f aca="false">IF(AND(C5960=C5961,AA5960=AA5961-1),AB5960,"")</f>
        <v>0</v>
      </c>
      <c r="AE5961" s="55" t="n">
        <f aca="false">IF(AND(C5960=C5961,AA5960=AA5961-1),AC5960,"")</f>
        <v>0</v>
      </c>
      <c r="AF5961" s="55" t="n">
        <f aca="false">IF(AA5961=1,"",IF(AND(AB5961=1,AD5961&lt;&gt;1),1,0))</f>
        <v>0</v>
      </c>
      <c r="AG5961" s="55" t="n">
        <f aca="false">IF(AA5961=1,"",IF(AND(AC5961=1,AE5961&lt;&gt;1),1,0))</f>
        <v>0</v>
      </c>
      <c r="AH5961" s="60" t="str">
        <f aca="false">IF(AND(E5961&gt;0,AA5961&lt;2,NOT(AND(C5962=C5961,AA5962=AA5961+1))),INDEX(DATAS,AA5961+1),"")</f>
        <v/>
      </c>
      <c r="AI5961" s="60" t="str">
        <f aca="false">IF(AND(AC5961=1,AA5961&lt;2),IF(AND(C5962=C5961,AA5962=AA5961+1),IF(AC5962=1,"",INDEX(DATAS,AA5961+1)),INDEX(DATAS,AA5961+1)),"")</f>
        <v/>
      </c>
    </row>
    <row r="5962" customFormat="false" ht="15" hidden="false" customHeight="false" outlineLevel="0" collapsed="false">
      <c r="A5962" s="60" t="n">
        <v>46309</v>
      </c>
      <c r="B5962" s="0" t="n">
        <v>13</v>
      </c>
      <c r="C5962" s="0" t="n">
        <v>7374</v>
      </c>
      <c r="E5962" s="0" t="n">
        <v>0</v>
      </c>
      <c r="F5962" s="55" t="s">
        <v>1464</v>
      </c>
      <c r="I5962" s="55" t="s">
        <v>185</v>
      </c>
      <c r="U5962" s="0" t="n">
        <v>256</v>
      </c>
      <c r="V5962" s="0" t="n">
        <v>0</v>
      </c>
      <c r="X5962" s="55" t="n">
        <f aca="false">IF(I5962="Male",0,1)</f>
        <v>1</v>
      </c>
      <c r="Y5962" s="55" t="n">
        <f aca="false">IF(OR(I5962="DNB",I5962="Dry DNB"),1,0)</f>
        <v>0</v>
      </c>
      <c r="Z5962" s="0" t="str">
        <f aca="false">IF(ISNUMBER(W5962),A5962-W5962,"")</f>
        <v/>
      </c>
      <c r="AA5962" s="55" t="n">
        <f aca="false">MATCH(A5962,DATAS,0)</f>
        <v>1</v>
      </c>
      <c r="AB5962" s="55" t="n">
        <f aca="false">IF(AND(E5962&gt;0,OR(AND(B5962&gt;=1,B5962&lt;=6),B5962=10)),1,0)</f>
        <v>0</v>
      </c>
      <c r="AC5962" s="55" t="n">
        <f aca="false">IF(AND(E5962&gt;0,B5962=10),1,0)</f>
        <v>0</v>
      </c>
      <c r="AD5962" s="0" t="str">
        <f aca="false">IF(AND(C5961=C5962,AA5961=AA5962-1),AB5961,"")</f>
        <v/>
      </c>
      <c r="AE5962" s="0" t="str">
        <f aca="false">IF(AND(C5961=C5962,AA5961=AA5962-1),AC5961,"")</f>
        <v/>
      </c>
      <c r="AF5962" s="0" t="str">
        <f aca="false">IF(AA5962=1,"",IF(AND(AB5962=1,AD5962&lt;&gt;1),1,0))</f>
        <v/>
      </c>
      <c r="AG5962" s="0" t="str">
        <f aca="false">IF(AA5962=1,"",IF(AND(AC5962=1,AE5962&lt;&gt;1),1,0))</f>
        <v/>
      </c>
      <c r="AH5962" s="60" t="str">
        <f aca="false">IF(AND(E5962&gt;0,AA5962&lt;2,NOT(AND(C5963=C5962,AA5963=AA5962+1))),INDEX(DATAS,AA5962+1),"")</f>
        <v/>
      </c>
      <c r="AI5962" s="60" t="str">
        <f aca="false">IF(AND(AC5962=1,AA5962&lt;2),IF(AND(C5963=C5962,AA5963=AA5962+1),IF(AC5963=1,"",INDEX(DATAS,AA5962+1)),INDEX(DATAS,AA5962+1)),"")</f>
        <v/>
      </c>
    </row>
    <row r="5963" customFormat="false" ht="15" hidden="false" customHeight="false" outlineLevel="0" collapsed="false">
      <c r="A5963" s="60" t="n">
        <v>46310</v>
      </c>
      <c r="B5963" s="0" t="n">
        <v>13</v>
      </c>
      <c r="C5963" s="0" t="n">
        <v>7374</v>
      </c>
      <c r="E5963" s="0" t="n">
        <v>0</v>
      </c>
      <c r="F5963" s="55" t="s">
        <v>1464</v>
      </c>
      <c r="I5963" s="55" t="s">
        <v>185</v>
      </c>
      <c r="U5963" s="0" t="n">
        <v>257</v>
      </c>
      <c r="V5963" s="0" t="n">
        <v>0</v>
      </c>
      <c r="X5963" s="55" t="n">
        <f aca="false">IF(I5963="Male",0,1)</f>
        <v>1</v>
      </c>
      <c r="Y5963" s="55" t="n">
        <f aca="false">IF(OR(I5963="DNB",I5963="Dry DNB"),1,0)</f>
        <v>0</v>
      </c>
      <c r="Z5963" s="0" t="str">
        <f aca="false">IF(ISNUMBER(W5963),A5963-W5963,"")</f>
        <v/>
      </c>
      <c r="AA5963" s="55" t="n">
        <f aca="false">MATCH(A5963,DATAS,0)</f>
        <v>2</v>
      </c>
      <c r="AB5963" s="55" t="n">
        <f aca="false">IF(AND(E5963&gt;0,OR(AND(B5963&gt;=1,B5963&lt;=6),B5963=10)),1,0)</f>
        <v>0</v>
      </c>
      <c r="AC5963" s="55" t="n">
        <f aca="false">IF(AND(E5963&gt;0,B5963=10),1,0)</f>
        <v>0</v>
      </c>
      <c r="AD5963" s="55" t="n">
        <f aca="false">IF(AND(C5962=C5963,AA5962=AA5963-1),AB5962,"")</f>
        <v>0</v>
      </c>
      <c r="AE5963" s="55" t="n">
        <f aca="false">IF(AND(C5962=C5963,AA5962=AA5963-1),AC5962,"")</f>
        <v>0</v>
      </c>
      <c r="AF5963" s="55" t="n">
        <f aca="false">IF(AA5963=1,"",IF(AND(AB5963=1,AD5963&lt;&gt;1),1,0))</f>
        <v>0</v>
      </c>
      <c r="AG5963" s="55" t="n">
        <f aca="false">IF(AA5963=1,"",IF(AND(AC5963=1,AE5963&lt;&gt;1),1,0))</f>
        <v>0</v>
      </c>
      <c r="AH5963" s="60" t="str">
        <f aca="false">IF(AND(E5963&gt;0,AA5963&lt;2,NOT(AND(C5964=C5963,AA5964=AA5963+1))),INDEX(DATAS,AA5963+1),"")</f>
        <v/>
      </c>
      <c r="AI5963" s="60" t="str">
        <f aca="false">IF(AND(AC5963=1,AA5963&lt;2),IF(AND(C5964=C5963,AA5964=AA5963+1),IF(AC5964=1,"",INDEX(DATAS,AA5963+1)),INDEX(DATAS,AA5963+1)),"")</f>
        <v/>
      </c>
    </row>
    <row r="5964" customFormat="false" ht="15" hidden="false" customHeight="false" outlineLevel="0" collapsed="false">
      <c r="A5964" s="60" t="n">
        <v>46309</v>
      </c>
      <c r="B5964" s="0" t="n">
        <v>13</v>
      </c>
      <c r="C5964" s="0" t="n">
        <v>7375</v>
      </c>
      <c r="E5964" s="0" t="n">
        <v>0</v>
      </c>
      <c r="F5964" s="55" t="s">
        <v>1464</v>
      </c>
      <c r="I5964" s="55" t="s">
        <v>185</v>
      </c>
      <c r="U5964" s="0" t="n">
        <v>256</v>
      </c>
      <c r="V5964" s="0" t="n">
        <v>0</v>
      </c>
      <c r="X5964" s="55" t="n">
        <f aca="false">IF(I5964="Male",0,1)</f>
        <v>1</v>
      </c>
      <c r="Y5964" s="55" t="n">
        <f aca="false">IF(OR(I5964="DNB",I5964="Dry DNB"),1,0)</f>
        <v>0</v>
      </c>
      <c r="Z5964" s="0" t="str">
        <f aca="false">IF(ISNUMBER(W5964),A5964-W5964,"")</f>
        <v/>
      </c>
      <c r="AA5964" s="55" t="n">
        <f aca="false">MATCH(A5964,DATAS,0)</f>
        <v>1</v>
      </c>
      <c r="AB5964" s="55" t="n">
        <f aca="false">IF(AND(E5964&gt;0,OR(AND(B5964&gt;=1,B5964&lt;=6),B5964=10)),1,0)</f>
        <v>0</v>
      </c>
      <c r="AC5964" s="55" t="n">
        <f aca="false">IF(AND(E5964&gt;0,B5964=10),1,0)</f>
        <v>0</v>
      </c>
      <c r="AD5964" s="0" t="str">
        <f aca="false">IF(AND(C5963=C5964,AA5963=AA5964-1),AB5963,"")</f>
        <v/>
      </c>
      <c r="AE5964" s="0" t="str">
        <f aca="false">IF(AND(C5963=C5964,AA5963=AA5964-1),AC5963,"")</f>
        <v/>
      </c>
      <c r="AF5964" s="0" t="str">
        <f aca="false">IF(AA5964=1,"",IF(AND(AB5964=1,AD5964&lt;&gt;1),1,0))</f>
        <v/>
      </c>
      <c r="AG5964" s="0" t="str">
        <f aca="false">IF(AA5964=1,"",IF(AND(AC5964=1,AE5964&lt;&gt;1),1,0))</f>
        <v/>
      </c>
      <c r="AH5964" s="60" t="str">
        <f aca="false">IF(AND(E5964&gt;0,AA5964&lt;2,NOT(AND(C5965=C5964,AA5965=AA5964+1))),INDEX(DATAS,AA5964+1),"")</f>
        <v/>
      </c>
      <c r="AI5964" s="60" t="str">
        <f aca="false">IF(AND(AC5964=1,AA5964&lt;2),IF(AND(C5965=C5964,AA5965=AA5964+1),IF(AC5965=1,"",INDEX(DATAS,AA5964+1)),INDEX(DATAS,AA5964+1)),"")</f>
        <v/>
      </c>
    </row>
    <row r="5965" customFormat="false" ht="15" hidden="false" customHeight="false" outlineLevel="0" collapsed="false">
      <c r="A5965" s="60" t="n">
        <v>46310</v>
      </c>
      <c r="B5965" s="0" t="n">
        <v>13</v>
      </c>
      <c r="C5965" s="0" t="n">
        <v>7375</v>
      </c>
      <c r="E5965" s="0" t="n">
        <v>0</v>
      </c>
      <c r="F5965" s="55" t="s">
        <v>1464</v>
      </c>
      <c r="I5965" s="55" t="s">
        <v>185</v>
      </c>
      <c r="U5965" s="0" t="n">
        <v>257</v>
      </c>
      <c r="V5965" s="0" t="n">
        <v>0</v>
      </c>
      <c r="X5965" s="55" t="n">
        <f aca="false">IF(I5965="Male",0,1)</f>
        <v>1</v>
      </c>
      <c r="Y5965" s="55" t="n">
        <f aca="false">IF(OR(I5965="DNB",I5965="Dry DNB"),1,0)</f>
        <v>0</v>
      </c>
      <c r="Z5965" s="0" t="str">
        <f aca="false">IF(ISNUMBER(W5965),A5965-W5965,"")</f>
        <v/>
      </c>
      <c r="AA5965" s="55" t="n">
        <f aca="false">MATCH(A5965,DATAS,0)</f>
        <v>2</v>
      </c>
      <c r="AB5965" s="55" t="n">
        <f aca="false">IF(AND(E5965&gt;0,OR(AND(B5965&gt;=1,B5965&lt;=6),B5965=10)),1,0)</f>
        <v>0</v>
      </c>
      <c r="AC5965" s="55" t="n">
        <f aca="false">IF(AND(E5965&gt;0,B5965=10),1,0)</f>
        <v>0</v>
      </c>
      <c r="AD5965" s="55" t="n">
        <f aca="false">IF(AND(C5964=C5965,AA5964=AA5965-1),AB5964,"")</f>
        <v>0</v>
      </c>
      <c r="AE5965" s="55" t="n">
        <f aca="false">IF(AND(C5964=C5965,AA5964=AA5965-1),AC5964,"")</f>
        <v>0</v>
      </c>
      <c r="AF5965" s="55" t="n">
        <f aca="false">IF(AA5965=1,"",IF(AND(AB5965=1,AD5965&lt;&gt;1),1,0))</f>
        <v>0</v>
      </c>
      <c r="AG5965" s="55" t="n">
        <f aca="false">IF(AA5965=1,"",IF(AND(AC5965=1,AE5965&lt;&gt;1),1,0))</f>
        <v>0</v>
      </c>
      <c r="AH5965" s="60" t="str">
        <f aca="false">IF(AND(E5965&gt;0,AA5965&lt;2,NOT(AND(C5966=C5965,AA5966=AA5965+1))),INDEX(DATAS,AA5965+1),"")</f>
        <v/>
      </c>
      <c r="AI5965" s="60" t="str">
        <f aca="false">IF(AND(AC5965=1,AA5965&lt;2),IF(AND(C5966=C5965,AA5966=AA5965+1),IF(AC5966=1,"",INDEX(DATAS,AA5965+1)),INDEX(DATAS,AA5965+1)),"")</f>
        <v/>
      </c>
    </row>
    <row r="5966" customFormat="false" ht="15" hidden="false" customHeight="false" outlineLevel="0" collapsed="false">
      <c r="A5966" s="60" t="n">
        <v>46309</v>
      </c>
      <c r="B5966" s="0" t="n">
        <v>13</v>
      </c>
      <c r="C5966" s="0" t="n">
        <v>7376</v>
      </c>
      <c r="E5966" s="0" t="n">
        <v>0</v>
      </c>
      <c r="F5966" s="55" t="s">
        <v>1464</v>
      </c>
      <c r="I5966" s="55" t="s">
        <v>185</v>
      </c>
      <c r="U5966" s="0" t="n">
        <v>256</v>
      </c>
      <c r="V5966" s="0" t="n">
        <v>0</v>
      </c>
      <c r="X5966" s="55" t="n">
        <f aca="false">IF(I5966="Male",0,1)</f>
        <v>1</v>
      </c>
      <c r="Y5966" s="55" t="n">
        <f aca="false">IF(OR(I5966="DNB",I5966="Dry DNB"),1,0)</f>
        <v>0</v>
      </c>
      <c r="Z5966" s="0" t="str">
        <f aca="false">IF(ISNUMBER(W5966),A5966-W5966,"")</f>
        <v/>
      </c>
      <c r="AA5966" s="55" t="n">
        <f aca="false">MATCH(A5966,DATAS,0)</f>
        <v>1</v>
      </c>
      <c r="AB5966" s="55" t="n">
        <f aca="false">IF(AND(E5966&gt;0,OR(AND(B5966&gt;=1,B5966&lt;=6),B5966=10)),1,0)</f>
        <v>0</v>
      </c>
      <c r="AC5966" s="55" t="n">
        <f aca="false">IF(AND(E5966&gt;0,B5966=10),1,0)</f>
        <v>0</v>
      </c>
      <c r="AD5966" s="0" t="str">
        <f aca="false">IF(AND(C5965=C5966,AA5965=AA5966-1),AB5965,"")</f>
        <v/>
      </c>
      <c r="AE5966" s="0" t="str">
        <f aca="false">IF(AND(C5965=C5966,AA5965=AA5966-1),AC5965,"")</f>
        <v/>
      </c>
      <c r="AF5966" s="0" t="str">
        <f aca="false">IF(AA5966=1,"",IF(AND(AB5966=1,AD5966&lt;&gt;1),1,0))</f>
        <v/>
      </c>
      <c r="AG5966" s="0" t="str">
        <f aca="false">IF(AA5966=1,"",IF(AND(AC5966=1,AE5966&lt;&gt;1),1,0))</f>
        <v/>
      </c>
      <c r="AH5966" s="60" t="str">
        <f aca="false">IF(AND(E5966&gt;0,AA5966&lt;2,NOT(AND(C5967=C5966,AA5967=AA5966+1))),INDEX(DATAS,AA5966+1),"")</f>
        <v/>
      </c>
      <c r="AI5966" s="60" t="str">
        <f aca="false">IF(AND(AC5966=1,AA5966&lt;2),IF(AND(C5967=C5966,AA5967=AA5966+1),IF(AC5967=1,"",INDEX(DATAS,AA5966+1)),INDEX(DATAS,AA5966+1)),"")</f>
        <v/>
      </c>
    </row>
    <row r="5967" customFormat="false" ht="15" hidden="false" customHeight="false" outlineLevel="0" collapsed="false">
      <c r="A5967" s="60" t="n">
        <v>46310</v>
      </c>
      <c r="B5967" s="0" t="n">
        <v>13</v>
      </c>
      <c r="C5967" s="0" t="n">
        <v>7376</v>
      </c>
      <c r="E5967" s="0" t="n">
        <v>0</v>
      </c>
      <c r="F5967" s="55" t="s">
        <v>1464</v>
      </c>
      <c r="I5967" s="55" t="s">
        <v>185</v>
      </c>
      <c r="U5967" s="0" t="n">
        <v>257</v>
      </c>
      <c r="V5967" s="0" t="n">
        <v>0</v>
      </c>
      <c r="X5967" s="55" t="n">
        <f aca="false">IF(I5967="Male",0,1)</f>
        <v>1</v>
      </c>
      <c r="Y5967" s="55" t="n">
        <f aca="false">IF(OR(I5967="DNB",I5967="Dry DNB"),1,0)</f>
        <v>0</v>
      </c>
      <c r="Z5967" s="0" t="str">
        <f aca="false">IF(ISNUMBER(W5967),A5967-W5967,"")</f>
        <v/>
      </c>
      <c r="AA5967" s="55" t="n">
        <f aca="false">MATCH(A5967,DATAS,0)</f>
        <v>2</v>
      </c>
      <c r="AB5967" s="55" t="n">
        <f aca="false">IF(AND(E5967&gt;0,OR(AND(B5967&gt;=1,B5967&lt;=6),B5967=10)),1,0)</f>
        <v>0</v>
      </c>
      <c r="AC5967" s="55" t="n">
        <f aca="false">IF(AND(E5967&gt;0,B5967=10),1,0)</f>
        <v>0</v>
      </c>
      <c r="AD5967" s="55" t="n">
        <f aca="false">IF(AND(C5966=C5967,AA5966=AA5967-1),AB5966,"")</f>
        <v>0</v>
      </c>
      <c r="AE5967" s="55" t="n">
        <f aca="false">IF(AND(C5966=C5967,AA5966=AA5967-1),AC5966,"")</f>
        <v>0</v>
      </c>
      <c r="AF5967" s="55" t="n">
        <f aca="false">IF(AA5967=1,"",IF(AND(AB5967=1,AD5967&lt;&gt;1),1,0))</f>
        <v>0</v>
      </c>
      <c r="AG5967" s="55" t="n">
        <f aca="false">IF(AA5967=1,"",IF(AND(AC5967=1,AE5967&lt;&gt;1),1,0))</f>
        <v>0</v>
      </c>
      <c r="AH5967" s="60" t="str">
        <f aca="false">IF(AND(E5967&gt;0,AA5967&lt;2,NOT(AND(C5968=C5967,AA5968=AA5967+1))),INDEX(DATAS,AA5967+1),"")</f>
        <v/>
      </c>
      <c r="AI5967" s="60" t="str">
        <f aca="false">IF(AND(AC5967=1,AA5967&lt;2),IF(AND(C5968=C5967,AA5968=AA5967+1),IF(AC5968=1,"",INDEX(DATAS,AA5967+1)),INDEX(DATAS,AA5967+1)),"")</f>
        <v/>
      </c>
    </row>
    <row r="5968" customFormat="false" ht="15" hidden="false" customHeight="false" outlineLevel="0" collapsed="false">
      <c r="A5968" s="60" t="n">
        <v>46309</v>
      </c>
      <c r="B5968" s="0" t="n">
        <v>13</v>
      </c>
      <c r="C5968" s="0" t="n">
        <v>7377</v>
      </c>
      <c r="E5968" s="0" t="n">
        <v>0</v>
      </c>
      <c r="F5968" s="55" t="s">
        <v>1464</v>
      </c>
      <c r="I5968" s="55" t="s">
        <v>185</v>
      </c>
      <c r="U5968" s="0" t="n">
        <v>256</v>
      </c>
      <c r="V5968" s="0" t="n">
        <v>0</v>
      </c>
      <c r="X5968" s="55" t="n">
        <f aca="false">IF(I5968="Male",0,1)</f>
        <v>1</v>
      </c>
      <c r="Y5968" s="55" t="n">
        <f aca="false">IF(OR(I5968="DNB",I5968="Dry DNB"),1,0)</f>
        <v>0</v>
      </c>
      <c r="Z5968" s="0" t="str">
        <f aca="false">IF(ISNUMBER(W5968),A5968-W5968,"")</f>
        <v/>
      </c>
      <c r="AA5968" s="55" t="n">
        <f aca="false">MATCH(A5968,DATAS,0)</f>
        <v>1</v>
      </c>
      <c r="AB5968" s="55" t="n">
        <f aca="false">IF(AND(E5968&gt;0,OR(AND(B5968&gt;=1,B5968&lt;=6),B5968=10)),1,0)</f>
        <v>0</v>
      </c>
      <c r="AC5968" s="55" t="n">
        <f aca="false">IF(AND(E5968&gt;0,B5968=10),1,0)</f>
        <v>0</v>
      </c>
      <c r="AD5968" s="0" t="str">
        <f aca="false">IF(AND(C5967=C5968,AA5967=AA5968-1),AB5967,"")</f>
        <v/>
      </c>
      <c r="AE5968" s="0" t="str">
        <f aca="false">IF(AND(C5967=C5968,AA5967=AA5968-1),AC5967,"")</f>
        <v/>
      </c>
      <c r="AF5968" s="0" t="str">
        <f aca="false">IF(AA5968=1,"",IF(AND(AB5968=1,AD5968&lt;&gt;1),1,0))</f>
        <v/>
      </c>
      <c r="AG5968" s="0" t="str">
        <f aca="false">IF(AA5968=1,"",IF(AND(AC5968=1,AE5968&lt;&gt;1),1,0))</f>
        <v/>
      </c>
      <c r="AH5968" s="60" t="str">
        <f aca="false">IF(AND(E5968&gt;0,AA5968&lt;2,NOT(AND(C5969=C5968,AA5969=AA5968+1))),INDEX(DATAS,AA5968+1),"")</f>
        <v/>
      </c>
      <c r="AI5968" s="60" t="str">
        <f aca="false">IF(AND(AC5968=1,AA5968&lt;2),IF(AND(C5969=C5968,AA5969=AA5968+1),IF(AC5969=1,"",INDEX(DATAS,AA5968+1)),INDEX(DATAS,AA5968+1)),"")</f>
        <v/>
      </c>
    </row>
    <row r="5969" customFormat="false" ht="15" hidden="false" customHeight="false" outlineLevel="0" collapsed="false">
      <c r="A5969" s="60" t="n">
        <v>46310</v>
      </c>
      <c r="B5969" s="0" t="n">
        <v>13</v>
      </c>
      <c r="C5969" s="0" t="n">
        <v>7377</v>
      </c>
      <c r="E5969" s="0" t="n">
        <v>0</v>
      </c>
      <c r="F5969" s="55" t="s">
        <v>1464</v>
      </c>
      <c r="I5969" s="55" t="s">
        <v>185</v>
      </c>
      <c r="U5969" s="0" t="n">
        <v>257</v>
      </c>
      <c r="V5969" s="0" t="n">
        <v>0</v>
      </c>
      <c r="X5969" s="55" t="n">
        <f aca="false">IF(I5969="Male",0,1)</f>
        <v>1</v>
      </c>
      <c r="Y5969" s="55" t="n">
        <f aca="false">IF(OR(I5969="DNB",I5969="Dry DNB"),1,0)</f>
        <v>0</v>
      </c>
      <c r="Z5969" s="0" t="str">
        <f aca="false">IF(ISNUMBER(W5969),A5969-W5969,"")</f>
        <v/>
      </c>
      <c r="AA5969" s="55" t="n">
        <f aca="false">MATCH(A5969,DATAS,0)</f>
        <v>2</v>
      </c>
      <c r="AB5969" s="55" t="n">
        <f aca="false">IF(AND(E5969&gt;0,OR(AND(B5969&gt;=1,B5969&lt;=6),B5969=10)),1,0)</f>
        <v>0</v>
      </c>
      <c r="AC5969" s="55" t="n">
        <f aca="false">IF(AND(E5969&gt;0,B5969=10),1,0)</f>
        <v>0</v>
      </c>
      <c r="AD5969" s="55" t="n">
        <f aca="false">IF(AND(C5968=C5969,AA5968=AA5969-1),AB5968,"")</f>
        <v>0</v>
      </c>
      <c r="AE5969" s="55" t="n">
        <f aca="false">IF(AND(C5968=C5969,AA5968=AA5969-1),AC5968,"")</f>
        <v>0</v>
      </c>
      <c r="AF5969" s="55" t="n">
        <f aca="false">IF(AA5969=1,"",IF(AND(AB5969=1,AD5969&lt;&gt;1),1,0))</f>
        <v>0</v>
      </c>
      <c r="AG5969" s="55" t="n">
        <f aca="false">IF(AA5969=1,"",IF(AND(AC5969=1,AE5969&lt;&gt;1),1,0))</f>
        <v>0</v>
      </c>
      <c r="AH5969" s="60" t="str">
        <f aca="false">IF(AND(E5969&gt;0,AA5969&lt;2,NOT(AND(C5970=C5969,AA5970=AA5969+1))),INDEX(DATAS,AA5969+1),"")</f>
        <v/>
      </c>
      <c r="AI5969" s="60" t="str">
        <f aca="false">IF(AND(AC5969=1,AA5969&lt;2),IF(AND(C5970=C5969,AA5970=AA5969+1),IF(AC5970=1,"",INDEX(DATAS,AA5969+1)),INDEX(DATAS,AA5969+1)),"")</f>
        <v/>
      </c>
    </row>
    <row r="5970" customFormat="false" ht="15" hidden="false" customHeight="false" outlineLevel="0" collapsed="false">
      <c r="A5970" s="60" t="n">
        <v>46309</v>
      </c>
      <c r="B5970" s="0" t="n">
        <v>13</v>
      </c>
      <c r="C5970" s="0" t="n">
        <v>7378</v>
      </c>
      <c r="E5970" s="0" t="n">
        <v>0</v>
      </c>
      <c r="F5970" s="55" t="s">
        <v>1464</v>
      </c>
      <c r="I5970" s="55" t="s">
        <v>185</v>
      </c>
      <c r="U5970" s="0" t="n">
        <v>256</v>
      </c>
      <c r="V5970" s="0" t="n">
        <v>0</v>
      </c>
      <c r="X5970" s="55" t="n">
        <f aca="false">IF(I5970="Male",0,1)</f>
        <v>1</v>
      </c>
      <c r="Y5970" s="55" t="n">
        <f aca="false">IF(OR(I5970="DNB",I5970="Dry DNB"),1,0)</f>
        <v>0</v>
      </c>
      <c r="Z5970" s="0" t="str">
        <f aca="false">IF(ISNUMBER(W5970),A5970-W5970,"")</f>
        <v/>
      </c>
      <c r="AA5970" s="55" t="n">
        <f aca="false">MATCH(A5970,DATAS,0)</f>
        <v>1</v>
      </c>
      <c r="AB5970" s="55" t="n">
        <f aca="false">IF(AND(E5970&gt;0,OR(AND(B5970&gt;=1,B5970&lt;=6),B5970=10)),1,0)</f>
        <v>0</v>
      </c>
      <c r="AC5970" s="55" t="n">
        <f aca="false">IF(AND(E5970&gt;0,B5970=10),1,0)</f>
        <v>0</v>
      </c>
      <c r="AD5970" s="0" t="str">
        <f aca="false">IF(AND(C5969=C5970,AA5969=AA5970-1),AB5969,"")</f>
        <v/>
      </c>
      <c r="AE5970" s="0" t="str">
        <f aca="false">IF(AND(C5969=C5970,AA5969=AA5970-1),AC5969,"")</f>
        <v/>
      </c>
      <c r="AF5970" s="0" t="str">
        <f aca="false">IF(AA5970=1,"",IF(AND(AB5970=1,AD5970&lt;&gt;1),1,0))</f>
        <v/>
      </c>
      <c r="AG5970" s="0" t="str">
        <f aca="false">IF(AA5970=1,"",IF(AND(AC5970=1,AE5970&lt;&gt;1),1,0))</f>
        <v/>
      </c>
      <c r="AH5970" s="60" t="str">
        <f aca="false">IF(AND(E5970&gt;0,AA5970&lt;2,NOT(AND(C5971=C5970,AA5971=AA5970+1))),INDEX(DATAS,AA5970+1),"")</f>
        <v/>
      </c>
      <c r="AI5970" s="60" t="str">
        <f aca="false">IF(AND(AC5970=1,AA5970&lt;2),IF(AND(C5971=C5970,AA5971=AA5970+1),IF(AC5971=1,"",INDEX(DATAS,AA5970+1)),INDEX(DATAS,AA5970+1)),"")</f>
        <v/>
      </c>
    </row>
    <row r="5971" customFormat="false" ht="15" hidden="false" customHeight="false" outlineLevel="0" collapsed="false">
      <c r="A5971" s="60" t="n">
        <v>46310</v>
      </c>
      <c r="B5971" s="0" t="n">
        <v>13</v>
      </c>
      <c r="C5971" s="0" t="n">
        <v>7378</v>
      </c>
      <c r="E5971" s="0" t="n">
        <v>0</v>
      </c>
      <c r="F5971" s="55" t="s">
        <v>1464</v>
      </c>
      <c r="I5971" s="55" t="s">
        <v>185</v>
      </c>
      <c r="U5971" s="0" t="n">
        <v>257</v>
      </c>
      <c r="V5971" s="0" t="n">
        <v>0</v>
      </c>
      <c r="X5971" s="55" t="n">
        <f aca="false">IF(I5971="Male",0,1)</f>
        <v>1</v>
      </c>
      <c r="Y5971" s="55" t="n">
        <f aca="false">IF(OR(I5971="DNB",I5971="Dry DNB"),1,0)</f>
        <v>0</v>
      </c>
      <c r="Z5971" s="0" t="str">
        <f aca="false">IF(ISNUMBER(W5971),A5971-W5971,"")</f>
        <v/>
      </c>
      <c r="AA5971" s="55" t="n">
        <f aca="false">MATCH(A5971,DATAS,0)</f>
        <v>2</v>
      </c>
      <c r="AB5971" s="55" t="n">
        <f aca="false">IF(AND(E5971&gt;0,OR(AND(B5971&gt;=1,B5971&lt;=6),B5971=10)),1,0)</f>
        <v>0</v>
      </c>
      <c r="AC5971" s="55" t="n">
        <f aca="false">IF(AND(E5971&gt;0,B5971=10),1,0)</f>
        <v>0</v>
      </c>
      <c r="AD5971" s="55" t="n">
        <f aca="false">IF(AND(C5970=C5971,AA5970=AA5971-1),AB5970,"")</f>
        <v>0</v>
      </c>
      <c r="AE5971" s="55" t="n">
        <f aca="false">IF(AND(C5970=C5971,AA5970=AA5971-1),AC5970,"")</f>
        <v>0</v>
      </c>
      <c r="AF5971" s="55" t="n">
        <f aca="false">IF(AA5971=1,"",IF(AND(AB5971=1,AD5971&lt;&gt;1),1,0))</f>
        <v>0</v>
      </c>
      <c r="AG5971" s="55" t="n">
        <f aca="false">IF(AA5971=1,"",IF(AND(AC5971=1,AE5971&lt;&gt;1),1,0))</f>
        <v>0</v>
      </c>
      <c r="AH5971" s="60" t="str">
        <f aca="false">IF(AND(E5971&gt;0,AA5971&lt;2,NOT(AND(C5972=C5971,AA5972=AA5971+1))),INDEX(DATAS,AA5971+1),"")</f>
        <v/>
      </c>
      <c r="AI5971" s="60" t="str">
        <f aca="false">IF(AND(AC5971=1,AA5971&lt;2),IF(AND(C5972=C5971,AA5972=AA5971+1),IF(AC5972=1,"",INDEX(DATAS,AA5971+1)),INDEX(DATAS,AA5971+1)),"")</f>
        <v/>
      </c>
    </row>
    <row r="5972" customFormat="false" ht="15" hidden="false" customHeight="false" outlineLevel="0" collapsed="false">
      <c r="A5972" s="60" t="n">
        <v>46309</v>
      </c>
      <c r="B5972" s="0" t="n">
        <v>13</v>
      </c>
      <c r="C5972" s="0" t="n">
        <v>7379</v>
      </c>
      <c r="E5972" s="0" t="n">
        <v>0</v>
      </c>
      <c r="F5972" s="55" t="s">
        <v>1465</v>
      </c>
      <c r="I5972" s="55" t="s">
        <v>185</v>
      </c>
      <c r="U5972" s="0" t="n">
        <v>255</v>
      </c>
      <c r="V5972" s="0" t="n">
        <v>0</v>
      </c>
      <c r="X5972" s="55" t="n">
        <f aca="false">IF(I5972="Male",0,1)</f>
        <v>1</v>
      </c>
      <c r="Y5972" s="55" t="n">
        <f aca="false">IF(OR(I5972="DNB",I5972="Dry DNB"),1,0)</f>
        <v>0</v>
      </c>
      <c r="Z5972" s="0" t="str">
        <f aca="false">IF(ISNUMBER(W5972),A5972-W5972,"")</f>
        <v/>
      </c>
      <c r="AA5972" s="55" t="n">
        <f aca="false">MATCH(A5972,DATAS,0)</f>
        <v>1</v>
      </c>
      <c r="AB5972" s="55" t="n">
        <f aca="false">IF(AND(E5972&gt;0,OR(AND(B5972&gt;=1,B5972&lt;=6),B5972=10)),1,0)</f>
        <v>0</v>
      </c>
      <c r="AC5972" s="55" t="n">
        <f aca="false">IF(AND(E5972&gt;0,B5972=10),1,0)</f>
        <v>0</v>
      </c>
      <c r="AD5972" s="0" t="str">
        <f aca="false">IF(AND(C5971=C5972,AA5971=AA5972-1),AB5971,"")</f>
        <v/>
      </c>
      <c r="AE5972" s="0" t="str">
        <f aca="false">IF(AND(C5971=C5972,AA5971=AA5972-1),AC5971,"")</f>
        <v/>
      </c>
      <c r="AF5972" s="0" t="str">
        <f aca="false">IF(AA5972=1,"",IF(AND(AB5972=1,AD5972&lt;&gt;1),1,0))</f>
        <v/>
      </c>
      <c r="AG5972" s="0" t="str">
        <f aca="false">IF(AA5972=1,"",IF(AND(AC5972=1,AE5972&lt;&gt;1),1,0))</f>
        <v/>
      </c>
      <c r="AH5972" s="60" t="str">
        <f aca="false">IF(AND(E5972&gt;0,AA5972&lt;2,NOT(AND(C5973=C5972,AA5973=AA5972+1))),INDEX(DATAS,AA5972+1),"")</f>
        <v/>
      </c>
      <c r="AI5972" s="60" t="str">
        <f aca="false">IF(AND(AC5972=1,AA5972&lt;2),IF(AND(C5973=C5972,AA5973=AA5972+1),IF(AC5973=1,"",INDEX(DATAS,AA5972+1)),INDEX(DATAS,AA5972+1)),"")</f>
        <v/>
      </c>
    </row>
    <row r="5973" customFormat="false" ht="15" hidden="false" customHeight="false" outlineLevel="0" collapsed="false">
      <c r="A5973" s="60" t="n">
        <v>46310</v>
      </c>
      <c r="B5973" s="0" t="n">
        <v>13</v>
      </c>
      <c r="C5973" s="0" t="n">
        <v>7379</v>
      </c>
      <c r="E5973" s="0" t="n">
        <v>0</v>
      </c>
      <c r="F5973" s="55" t="s">
        <v>1465</v>
      </c>
      <c r="I5973" s="55" t="s">
        <v>185</v>
      </c>
      <c r="U5973" s="0" t="n">
        <v>256</v>
      </c>
      <c r="V5973" s="0" t="n">
        <v>0</v>
      </c>
      <c r="X5973" s="55" t="n">
        <f aca="false">IF(I5973="Male",0,1)</f>
        <v>1</v>
      </c>
      <c r="Y5973" s="55" t="n">
        <f aca="false">IF(OR(I5973="DNB",I5973="Dry DNB"),1,0)</f>
        <v>0</v>
      </c>
      <c r="Z5973" s="0" t="str">
        <f aca="false">IF(ISNUMBER(W5973),A5973-W5973,"")</f>
        <v/>
      </c>
      <c r="AA5973" s="55" t="n">
        <f aca="false">MATCH(A5973,DATAS,0)</f>
        <v>2</v>
      </c>
      <c r="AB5973" s="55" t="n">
        <f aca="false">IF(AND(E5973&gt;0,OR(AND(B5973&gt;=1,B5973&lt;=6),B5973=10)),1,0)</f>
        <v>0</v>
      </c>
      <c r="AC5973" s="55" t="n">
        <f aca="false">IF(AND(E5973&gt;0,B5973=10),1,0)</f>
        <v>0</v>
      </c>
      <c r="AD5973" s="55" t="n">
        <f aca="false">IF(AND(C5972=C5973,AA5972=AA5973-1),AB5972,"")</f>
        <v>0</v>
      </c>
      <c r="AE5973" s="55" t="n">
        <f aca="false">IF(AND(C5972=C5973,AA5972=AA5973-1),AC5972,"")</f>
        <v>0</v>
      </c>
      <c r="AF5973" s="55" t="n">
        <f aca="false">IF(AA5973=1,"",IF(AND(AB5973=1,AD5973&lt;&gt;1),1,0))</f>
        <v>0</v>
      </c>
      <c r="AG5973" s="55" t="n">
        <f aca="false">IF(AA5973=1,"",IF(AND(AC5973=1,AE5973&lt;&gt;1),1,0))</f>
        <v>0</v>
      </c>
      <c r="AH5973" s="60" t="str">
        <f aca="false">IF(AND(E5973&gt;0,AA5973&lt;2,NOT(AND(C5974=C5973,AA5974=AA5973+1))),INDEX(DATAS,AA5973+1),"")</f>
        <v/>
      </c>
      <c r="AI5973" s="60" t="str">
        <f aca="false">IF(AND(AC5973=1,AA5973&lt;2),IF(AND(C5974=C5973,AA5974=AA5973+1),IF(AC5974=1,"",INDEX(DATAS,AA5973+1)),INDEX(DATAS,AA5973+1)),"")</f>
        <v/>
      </c>
    </row>
    <row r="5974" customFormat="false" ht="15" hidden="false" customHeight="false" outlineLevel="0" collapsed="false">
      <c r="A5974" s="60" t="n">
        <v>46309</v>
      </c>
      <c r="B5974" s="0" t="n">
        <v>13</v>
      </c>
      <c r="C5974" s="0" t="n">
        <v>7380</v>
      </c>
      <c r="E5974" s="0" t="n">
        <v>0</v>
      </c>
      <c r="F5974" s="55" t="s">
        <v>1465</v>
      </c>
      <c r="I5974" s="55" t="s">
        <v>185</v>
      </c>
      <c r="U5974" s="0" t="n">
        <v>255</v>
      </c>
      <c r="V5974" s="0" t="n">
        <v>0</v>
      </c>
      <c r="X5974" s="55" t="n">
        <f aca="false">IF(I5974="Male",0,1)</f>
        <v>1</v>
      </c>
      <c r="Y5974" s="55" t="n">
        <f aca="false">IF(OR(I5974="DNB",I5974="Dry DNB"),1,0)</f>
        <v>0</v>
      </c>
      <c r="Z5974" s="0" t="str">
        <f aca="false">IF(ISNUMBER(W5974),A5974-W5974,"")</f>
        <v/>
      </c>
      <c r="AA5974" s="55" t="n">
        <f aca="false">MATCH(A5974,DATAS,0)</f>
        <v>1</v>
      </c>
      <c r="AB5974" s="55" t="n">
        <f aca="false">IF(AND(E5974&gt;0,OR(AND(B5974&gt;=1,B5974&lt;=6),B5974=10)),1,0)</f>
        <v>0</v>
      </c>
      <c r="AC5974" s="55" t="n">
        <f aca="false">IF(AND(E5974&gt;0,B5974=10),1,0)</f>
        <v>0</v>
      </c>
      <c r="AD5974" s="0" t="str">
        <f aca="false">IF(AND(C5973=C5974,AA5973=AA5974-1),AB5973,"")</f>
        <v/>
      </c>
      <c r="AE5974" s="0" t="str">
        <f aca="false">IF(AND(C5973=C5974,AA5973=AA5974-1),AC5973,"")</f>
        <v/>
      </c>
      <c r="AF5974" s="0" t="str">
        <f aca="false">IF(AA5974=1,"",IF(AND(AB5974=1,AD5974&lt;&gt;1),1,0))</f>
        <v/>
      </c>
      <c r="AG5974" s="0" t="str">
        <f aca="false">IF(AA5974=1,"",IF(AND(AC5974=1,AE5974&lt;&gt;1),1,0))</f>
        <v/>
      </c>
      <c r="AH5974" s="60" t="str">
        <f aca="false">IF(AND(E5974&gt;0,AA5974&lt;2,NOT(AND(C5975=C5974,AA5975=AA5974+1))),INDEX(DATAS,AA5974+1),"")</f>
        <v/>
      </c>
      <c r="AI5974" s="60" t="str">
        <f aca="false">IF(AND(AC5974=1,AA5974&lt;2),IF(AND(C5975=C5974,AA5975=AA5974+1),IF(AC5975=1,"",INDEX(DATAS,AA5974+1)),INDEX(DATAS,AA5974+1)),"")</f>
        <v/>
      </c>
    </row>
    <row r="5975" customFormat="false" ht="15" hidden="false" customHeight="false" outlineLevel="0" collapsed="false">
      <c r="A5975" s="60" t="n">
        <v>46310</v>
      </c>
      <c r="B5975" s="0" t="n">
        <v>13</v>
      </c>
      <c r="C5975" s="0" t="n">
        <v>7380</v>
      </c>
      <c r="E5975" s="0" t="n">
        <v>0</v>
      </c>
      <c r="F5975" s="55" t="s">
        <v>1465</v>
      </c>
      <c r="I5975" s="55" t="s">
        <v>185</v>
      </c>
      <c r="U5975" s="0" t="n">
        <v>256</v>
      </c>
      <c r="V5975" s="0" t="n">
        <v>0</v>
      </c>
      <c r="X5975" s="55" t="n">
        <f aca="false">IF(I5975="Male",0,1)</f>
        <v>1</v>
      </c>
      <c r="Y5975" s="55" t="n">
        <f aca="false">IF(OR(I5975="DNB",I5975="Dry DNB"),1,0)</f>
        <v>0</v>
      </c>
      <c r="Z5975" s="0" t="str">
        <f aca="false">IF(ISNUMBER(W5975),A5975-W5975,"")</f>
        <v/>
      </c>
      <c r="AA5975" s="55" t="n">
        <f aca="false">MATCH(A5975,DATAS,0)</f>
        <v>2</v>
      </c>
      <c r="AB5975" s="55" t="n">
        <f aca="false">IF(AND(E5975&gt;0,OR(AND(B5975&gt;=1,B5975&lt;=6),B5975=10)),1,0)</f>
        <v>0</v>
      </c>
      <c r="AC5975" s="55" t="n">
        <f aca="false">IF(AND(E5975&gt;0,B5975=10),1,0)</f>
        <v>0</v>
      </c>
      <c r="AD5975" s="55" t="n">
        <f aca="false">IF(AND(C5974=C5975,AA5974=AA5975-1),AB5974,"")</f>
        <v>0</v>
      </c>
      <c r="AE5975" s="55" t="n">
        <f aca="false">IF(AND(C5974=C5975,AA5974=AA5975-1),AC5974,"")</f>
        <v>0</v>
      </c>
      <c r="AF5975" s="55" t="n">
        <f aca="false">IF(AA5975=1,"",IF(AND(AB5975=1,AD5975&lt;&gt;1),1,0))</f>
        <v>0</v>
      </c>
      <c r="AG5975" s="55" t="n">
        <f aca="false">IF(AA5975=1,"",IF(AND(AC5975=1,AE5975&lt;&gt;1),1,0))</f>
        <v>0</v>
      </c>
      <c r="AH5975" s="60" t="str">
        <f aca="false">IF(AND(E5975&gt;0,AA5975&lt;2,NOT(AND(C5976=C5975,AA5976=AA5975+1))),INDEX(DATAS,AA5975+1),"")</f>
        <v/>
      </c>
      <c r="AI5975" s="60" t="str">
        <f aca="false">IF(AND(AC5975=1,AA5975&lt;2),IF(AND(C5976=C5975,AA5976=AA5975+1),IF(AC5976=1,"",INDEX(DATAS,AA5975+1)),INDEX(DATAS,AA5975+1)),"")</f>
        <v/>
      </c>
    </row>
    <row r="5976" customFormat="false" ht="15" hidden="false" customHeight="false" outlineLevel="0" collapsed="false">
      <c r="A5976" s="60" t="n">
        <v>46309</v>
      </c>
      <c r="B5976" s="0" t="n">
        <v>13</v>
      </c>
      <c r="C5976" s="0" t="n">
        <v>7382</v>
      </c>
      <c r="E5976" s="0" t="n">
        <v>0</v>
      </c>
      <c r="F5976" s="55" t="s">
        <v>1466</v>
      </c>
      <c r="I5976" s="55" t="s">
        <v>185</v>
      </c>
      <c r="U5976" s="0" t="n">
        <v>254</v>
      </c>
      <c r="V5976" s="0" t="n">
        <v>0</v>
      </c>
      <c r="X5976" s="55" t="n">
        <f aca="false">IF(I5976="Male",0,1)</f>
        <v>1</v>
      </c>
      <c r="Y5976" s="55" t="n">
        <f aca="false">IF(OR(I5976="DNB",I5976="Dry DNB"),1,0)</f>
        <v>0</v>
      </c>
      <c r="Z5976" s="0" t="str">
        <f aca="false">IF(ISNUMBER(W5976),A5976-W5976,"")</f>
        <v/>
      </c>
      <c r="AA5976" s="55" t="n">
        <f aca="false">MATCH(A5976,DATAS,0)</f>
        <v>1</v>
      </c>
      <c r="AB5976" s="55" t="n">
        <f aca="false">IF(AND(E5976&gt;0,OR(AND(B5976&gt;=1,B5976&lt;=6),B5976=10)),1,0)</f>
        <v>0</v>
      </c>
      <c r="AC5976" s="55" t="n">
        <f aca="false">IF(AND(E5976&gt;0,B5976=10),1,0)</f>
        <v>0</v>
      </c>
      <c r="AD5976" s="0" t="str">
        <f aca="false">IF(AND(C5975=C5976,AA5975=AA5976-1),AB5975,"")</f>
        <v/>
      </c>
      <c r="AE5976" s="0" t="str">
        <f aca="false">IF(AND(C5975=C5976,AA5975=AA5976-1),AC5975,"")</f>
        <v/>
      </c>
      <c r="AF5976" s="0" t="str">
        <f aca="false">IF(AA5976=1,"",IF(AND(AB5976=1,AD5976&lt;&gt;1),1,0))</f>
        <v/>
      </c>
      <c r="AG5976" s="0" t="str">
        <f aca="false">IF(AA5976=1,"",IF(AND(AC5976=1,AE5976&lt;&gt;1),1,0))</f>
        <v/>
      </c>
      <c r="AH5976" s="60" t="str">
        <f aca="false">IF(AND(E5976&gt;0,AA5976&lt;2,NOT(AND(C5977=C5976,AA5977=AA5976+1))),INDEX(DATAS,AA5976+1),"")</f>
        <v/>
      </c>
      <c r="AI5976" s="60" t="str">
        <f aca="false">IF(AND(AC5976=1,AA5976&lt;2),IF(AND(C5977=C5976,AA5977=AA5976+1),IF(AC5977=1,"",INDEX(DATAS,AA5976+1)),INDEX(DATAS,AA5976+1)),"")</f>
        <v/>
      </c>
    </row>
    <row r="5977" customFormat="false" ht="15" hidden="false" customHeight="false" outlineLevel="0" collapsed="false">
      <c r="A5977" s="60" t="n">
        <v>46310</v>
      </c>
      <c r="B5977" s="0" t="n">
        <v>13</v>
      </c>
      <c r="C5977" s="0" t="n">
        <v>7382</v>
      </c>
      <c r="E5977" s="0" t="n">
        <v>0</v>
      </c>
      <c r="F5977" s="55" t="s">
        <v>1466</v>
      </c>
      <c r="I5977" s="55" t="s">
        <v>185</v>
      </c>
      <c r="U5977" s="0" t="n">
        <v>255</v>
      </c>
      <c r="V5977" s="0" t="n">
        <v>0</v>
      </c>
      <c r="X5977" s="55" t="n">
        <f aca="false">IF(I5977="Male",0,1)</f>
        <v>1</v>
      </c>
      <c r="Y5977" s="55" t="n">
        <f aca="false">IF(OR(I5977="DNB",I5977="Dry DNB"),1,0)</f>
        <v>0</v>
      </c>
      <c r="Z5977" s="0" t="str">
        <f aca="false">IF(ISNUMBER(W5977),A5977-W5977,"")</f>
        <v/>
      </c>
      <c r="AA5977" s="55" t="n">
        <f aca="false">MATCH(A5977,DATAS,0)</f>
        <v>2</v>
      </c>
      <c r="AB5977" s="55" t="n">
        <f aca="false">IF(AND(E5977&gt;0,OR(AND(B5977&gt;=1,B5977&lt;=6),B5977=10)),1,0)</f>
        <v>0</v>
      </c>
      <c r="AC5977" s="55" t="n">
        <f aca="false">IF(AND(E5977&gt;0,B5977=10),1,0)</f>
        <v>0</v>
      </c>
      <c r="AD5977" s="55" t="n">
        <f aca="false">IF(AND(C5976=C5977,AA5976=AA5977-1),AB5976,"")</f>
        <v>0</v>
      </c>
      <c r="AE5977" s="55" t="n">
        <f aca="false">IF(AND(C5976=C5977,AA5976=AA5977-1),AC5976,"")</f>
        <v>0</v>
      </c>
      <c r="AF5977" s="55" t="n">
        <f aca="false">IF(AA5977=1,"",IF(AND(AB5977=1,AD5977&lt;&gt;1),1,0))</f>
        <v>0</v>
      </c>
      <c r="AG5977" s="55" t="n">
        <f aca="false">IF(AA5977=1,"",IF(AND(AC5977=1,AE5977&lt;&gt;1),1,0))</f>
        <v>0</v>
      </c>
      <c r="AH5977" s="60" t="str">
        <f aca="false">IF(AND(E5977&gt;0,AA5977&lt;2,NOT(AND(C5978=C5977,AA5978=AA5977+1))),INDEX(DATAS,AA5977+1),"")</f>
        <v/>
      </c>
      <c r="AI5977" s="60" t="str">
        <f aca="false">IF(AND(AC5977=1,AA5977&lt;2),IF(AND(C5978=C5977,AA5978=AA5977+1),IF(AC5978=1,"",INDEX(DATAS,AA5977+1)),INDEX(DATAS,AA5977+1)),"")</f>
        <v/>
      </c>
    </row>
    <row r="5978" customFormat="false" ht="15" hidden="false" customHeight="false" outlineLevel="0" collapsed="false">
      <c r="A5978" s="60" t="n">
        <v>46309</v>
      </c>
      <c r="B5978" s="0" t="n">
        <v>13</v>
      </c>
      <c r="C5978" s="0" t="n">
        <v>7384</v>
      </c>
      <c r="E5978" s="0" t="n">
        <v>0</v>
      </c>
      <c r="F5978" s="55" t="s">
        <v>1466</v>
      </c>
      <c r="I5978" s="55" t="s">
        <v>185</v>
      </c>
      <c r="U5978" s="0" t="n">
        <v>254</v>
      </c>
      <c r="V5978" s="0" t="n">
        <v>0</v>
      </c>
      <c r="X5978" s="55" t="n">
        <f aca="false">IF(I5978="Male",0,1)</f>
        <v>1</v>
      </c>
      <c r="Y5978" s="55" t="n">
        <f aca="false">IF(OR(I5978="DNB",I5978="Dry DNB"),1,0)</f>
        <v>0</v>
      </c>
      <c r="Z5978" s="0" t="str">
        <f aca="false">IF(ISNUMBER(W5978),A5978-W5978,"")</f>
        <v/>
      </c>
      <c r="AA5978" s="55" t="n">
        <f aca="false">MATCH(A5978,DATAS,0)</f>
        <v>1</v>
      </c>
      <c r="AB5978" s="55" t="n">
        <f aca="false">IF(AND(E5978&gt;0,OR(AND(B5978&gt;=1,B5978&lt;=6),B5978=10)),1,0)</f>
        <v>0</v>
      </c>
      <c r="AC5978" s="55" t="n">
        <f aca="false">IF(AND(E5978&gt;0,B5978=10),1,0)</f>
        <v>0</v>
      </c>
      <c r="AD5978" s="0" t="str">
        <f aca="false">IF(AND(C5977=C5978,AA5977=AA5978-1),AB5977,"")</f>
        <v/>
      </c>
      <c r="AE5978" s="0" t="str">
        <f aca="false">IF(AND(C5977=C5978,AA5977=AA5978-1),AC5977,"")</f>
        <v/>
      </c>
      <c r="AF5978" s="0" t="str">
        <f aca="false">IF(AA5978=1,"",IF(AND(AB5978=1,AD5978&lt;&gt;1),1,0))</f>
        <v/>
      </c>
      <c r="AG5978" s="0" t="str">
        <f aca="false">IF(AA5978=1,"",IF(AND(AC5978=1,AE5978&lt;&gt;1),1,0))</f>
        <v/>
      </c>
      <c r="AH5978" s="60" t="str">
        <f aca="false">IF(AND(E5978&gt;0,AA5978&lt;2,NOT(AND(C5979=C5978,AA5979=AA5978+1))),INDEX(DATAS,AA5978+1),"")</f>
        <v/>
      </c>
      <c r="AI5978" s="60" t="str">
        <f aca="false">IF(AND(AC5978=1,AA5978&lt;2),IF(AND(C5979=C5978,AA5979=AA5978+1),IF(AC5979=1,"",INDEX(DATAS,AA5978+1)),INDEX(DATAS,AA5978+1)),"")</f>
        <v/>
      </c>
    </row>
    <row r="5979" customFormat="false" ht="15" hidden="false" customHeight="false" outlineLevel="0" collapsed="false">
      <c r="A5979" s="60" t="n">
        <v>46310</v>
      </c>
      <c r="B5979" s="0" t="n">
        <v>13</v>
      </c>
      <c r="C5979" s="0" t="n">
        <v>7384</v>
      </c>
      <c r="E5979" s="0" t="n">
        <v>0</v>
      </c>
      <c r="F5979" s="55" t="s">
        <v>1466</v>
      </c>
      <c r="I5979" s="55" t="s">
        <v>185</v>
      </c>
      <c r="U5979" s="0" t="n">
        <v>255</v>
      </c>
      <c r="V5979" s="0" t="n">
        <v>0</v>
      </c>
      <c r="X5979" s="55" t="n">
        <f aca="false">IF(I5979="Male",0,1)</f>
        <v>1</v>
      </c>
      <c r="Y5979" s="55" t="n">
        <f aca="false">IF(OR(I5979="DNB",I5979="Dry DNB"),1,0)</f>
        <v>0</v>
      </c>
      <c r="Z5979" s="0" t="str">
        <f aca="false">IF(ISNUMBER(W5979),A5979-W5979,"")</f>
        <v/>
      </c>
      <c r="AA5979" s="55" t="n">
        <f aca="false">MATCH(A5979,DATAS,0)</f>
        <v>2</v>
      </c>
      <c r="AB5979" s="55" t="n">
        <f aca="false">IF(AND(E5979&gt;0,OR(AND(B5979&gt;=1,B5979&lt;=6),B5979=10)),1,0)</f>
        <v>0</v>
      </c>
      <c r="AC5979" s="55" t="n">
        <f aca="false">IF(AND(E5979&gt;0,B5979=10),1,0)</f>
        <v>0</v>
      </c>
      <c r="AD5979" s="55" t="n">
        <f aca="false">IF(AND(C5978=C5979,AA5978=AA5979-1),AB5978,"")</f>
        <v>0</v>
      </c>
      <c r="AE5979" s="55" t="n">
        <f aca="false">IF(AND(C5978=C5979,AA5978=AA5979-1),AC5978,"")</f>
        <v>0</v>
      </c>
      <c r="AF5979" s="55" t="n">
        <f aca="false">IF(AA5979=1,"",IF(AND(AB5979=1,AD5979&lt;&gt;1),1,0))</f>
        <v>0</v>
      </c>
      <c r="AG5979" s="55" t="n">
        <f aca="false">IF(AA5979=1,"",IF(AND(AC5979=1,AE5979&lt;&gt;1),1,0))</f>
        <v>0</v>
      </c>
      <c r="AH5979" s="60" t="str">
        <f aca="false">IF(AND(E5979&gt;0,AA5979&lt;2,NOT(AND(C5980=C5979,AA5980=AA5979+1))),INDEX(DATAS,AA5979+1),"")</f>
        <v/>
      </c>
      <c r="AI5979" s="60" t="str">
        <f aca="false">IF(AND(AC5979=1,AA5979&lt;2),IF(AND(C5980=C5979,AA5980=AA5979+1),IF(AC5980=1,"",INDEX(DATAS,AA5979+1)),INDEX(DATAS,AA5979+1)),"")</f>
        <v/>
      </c>
    </row>
    <row r="5980" customFormat="false" ht="15" hidden="false" customHeight="false" outlineLevel="0" collapsed="false">
      <c r="A5980" s="60" t="n">
        <v>46309</v>
      </c>
      <c r="B5980" s="0" t="n">
        <v>13</v>
      </c>
      <c r="C5980" s="0" t="n">
        <v>7385</v>
      </c>
      <c r="E5980" s="0" t="n">
        <v>0</v>
      </c>
      <c r="F5980" s="55" t="s">
        <v>1467</v>
      </c>
      <c r="I5980" s="55" t="s">
        <v>185</v>
      </c>
      <c r="U5980" s="0" t="n">
        <v>253</v>
      </c>
      <c r="V5980" s="0" t="n">
        <v>0</v>
      </c>
      <c r="X5980" s="55" t="n">
        <f aca="false">IF(I5980="Male",0,1)</f>
        <v>1</v>
      </c>
      <c r="Y5980" s="55" t="n">
        <f aca="false">IF(OR(I5980="DNB",I5980="Dry DNB"),1,0)</f>
        <v>0</v>
      </c>
      <c r="Z5980" s="0" t="str">
        <f aca="false">IF(ISNUMBER(W5980),A5980-W5980,"")</f>
        <v/>
      </c>
      <c r="AA5980" s="55" t="n">
        <f aca="false">MATCH(A5980,DATAS,0)</f>
        <v>1</v>
      </c>
      <c r="AB5980" s="55" t="n">
        <f aca="false">IF(AND(E5980&gt;0,OR(AND(B5980&gt;=1,B5980&lt;=6),B5980=10)),1,0)</f>
        <v>0</v>
      </c>
      <c r="AC5980" s="55" t="n">
        <f aca="false">IF(AND(E5980&gt;0,B5980=10),1,0)</f>
        <v>0</v>
      </c>
      <c r="AD5980" s="0" t="str">
        <f aca="false">IF(AND(C5979=C5980,AA5979=AA5980-1),AB5979,"")</f>
        <v/>
      </c>
      <c r="AE5980" s="0" t="str">
        <f aca="false">IF(AND(C5979=C5980,AA5979=AA5980-1),AC5979,"")</f>
        <v/>
      </c>
      <c r="AF5980" s="0" t="str">
        <f aca="false">IF(AA5980=1,"",IF(AND(AB5980=1,AD5980&lt;&gt;1),1,0))</f>
        <v/>
      </c>
      <c r="AG5980" s="0" t="str">
        <f aca="false">IF(AA5980=1,"",IF(AND(AC5980=1,AE5980&lt;&gt;1),1,0))</f>
        <v/>
      </c>
      <c r="AH5980" s="60" t="str">
        <f aca="false">IF(AND(E5980&gt;0,AA5980&lt;2,NOT(AND(C5981=C5980,AA5981=AA5980+1))),INDEX(DATAS,AA5980+1),"")</f>
        <v/>
      </c>
      <c r="AI5980" s="60" t="str">
        <f aca="false">IF(AND(AC5980=1,AA5980&lt;2),IF(AND(C5981=C5980,AA5981=AA5980+1),IF(AC5981=1,"",INDEX(DATAS,AA5980+1)),INDEX(DATAS,AA5980+1)),"")</f>
        <v/>
      </c>
    </row>
    <row r="5981" customFormat="false" ht="15" hidden="false" customHeight="false" outlineLevel="0" collapsed="false">
      <c r="A5981" s="60" t="n">
        <v>46310</v>
      </c>
      <c r="B5981" s="0" t="n">
        <v>13</v>
      </c>
      <c r="C5981" s="0" t="n">
        <v>7385</v>
      </c>
      <c r="E5981" s="0" t="n">
        <v>0</v>
      </c>
      <c r="F5981" s="55" t="s">
        <v>1467</v>
      </c>
      <c r="I5981" s="55" t="s">
        <v>185</v>
      </c>
      <c r="U5981" s="0" t="n">
        <v>254</v>
      </c>
      <c r="V5981" s="0" t="n">
        <v>0</v>
      </c>
      <c r="X5981" s="55" t="n">
        <f aca="false">IF(I5981="Male",0,1)</f>
        <v>1</v>
      </c>
      <c r="Y5981" s="55" t="n">
        <f aca="false">IF(OR(I5981="DNB",I5981="Dry DNB"),1,0)</f>
        <v>0</v>
      </c>
      <c r="Z5981" s="0" t="str">
        <f aca="false">IF(ISNUMBER(W5981),A5981-W5981,"")</f>
        <v/>
      </c>
      <c r="AA5981" s="55" t="n">
        <f aca="false">MATCH(A5981,DATAS,0)</f>
        <v>2</v>
      </c>
      <c r="AB5981" s="55" t="n">
        <f aca="false">IF(AND(E5981&gt;0,OR(AND(B5981&gt;=1,B5981&lt;=6),B5981=10)),1,0)</f>
        <v>0</v>
      </c>
      <c r="AC5981" s="55" t="n">
        <f aca="false">IF(AND(E5981&gt;0,B5981=10),1,0)</f>
        <v>0</v>
      </c>
      <c r="AD5981" s="55" t="n">
        <f aca="false">IF(AND(C5980=C5981,AA5980=AA5981-1),AB5980,"")</f>
        <v>0</v>
      </c>
      <c r="AE5981" s="55" t="n">
        <f aca="false">IF(AND(C5980=C5981,AA5980=AA5981-1),AC5980,"")</f>
        <v>0</v>
      </c>
      <c r="AF5981" s="55" t="n">
        <f aca="false">IF(AA5981=1,"",IF(AND(AB5981=1,AD5981&lt;&gt;1),1,0))</f>
        <v>0</v>
      </c>
      <c r="AG5981" s="55" t="n">
        <f aca="false">IF(AA5981=1,"",IF(AND(AC5981=1,AE5981&lt;&gt;1),1,0))</f>
        <v>0</v>
      </c>
      <c r="AH5981" s="60" t="str">
        <f aca="false">IF(AND(E5981&gt;0,AA5981&lt;2,NOT(AND(C5982=C5981,AA5982=AA5981+1))),INDEX(DATAS,AA5981+1),"")</f>
        <v/>
      </c>
      <c r="AI5981" s="60" t="str">
        <f aca="false">IF(AND(AC5981=1,AA5981&lt;2),IF(AND(C5982=C5981,AA5982=AA5981+1),IF(AC5982=1,"",INDEX(DATAS,AA5981+1)),INDEX(DATAS,AA5981+1)),"")</f>
        <v/>
      </c>
    </row>
    <row r="5982" customFormat="false" ht="15" hidden="false" customHeight="false" outlineLevel="0" collapsed="false">
      <c r="A5982" s="60" t="n">
        <v>46309</v>
      </c>
      <c r="B5982" s="0" t="n">
        <v>13</v>
      </c>
      <c r="C5982" s="0" t="n">
        <v>7386</v>
      </c>
      <c r="E5982" s="0" t="n">
        <v>0</v>
      </c>
      <c r="F5982" s="55" t="s">
        <v>1467</v>
      </c>
      <c r="I5982" s="55" t="s">
        <v>185</v>
      </c>
      <c r="U5982" s="0" t="n">
        <v>253</v>
      </c>
      <c r="V5982" s="0" t="n">
        <v>0</v>
      </c>
      <c r="X5982" s="55" t="n">
        <f aca="false">IF(I5982="Male",0,1)</f>
        <v>1</v>
      </c>
      <c r="Y5982" s="55" t="n">
        <f aca="false">IF(OR(I5982="DNB",I5982="Dry DNB"),1,0)</f>
        <v>0</v>
      </c>
      <c r="Z5982" s="0" t="str">
        <f aca="false">IF(ISNUMBER(W5982),A5982-W5982,"")</f>
        <v/>
      </c>
      <c r="AA5982" s="55" t="n">
        <f aca="false">MATCH(A5982,DATAS,0)</f>
        <v>1</v>
      </c>
      <c r="AB5982" s="55" t="n">
        <f aca="false">IF(AND(E5982&gt;0,OR(AND(B5982&gt;=1,B5982&lt;=6),B5982=10)),1,0)</f>
        <v>0</v>
      </c>
      <c r="AC5982" s="55" t="n">
        <f aca="false">IF(AND(E5982&gt;0,B5982=10),1,0)</f>
        <v>0</v>
      </c>
      <c r="AD5982" s="0" t="str">
        <f aca="false">IF(AND(C5981=C5982,AA5981=AA5982-1),AB5981,"")</f>
        <v/>
      </c>
      <c r="AE5982" s="0" t="str">
        <f aca="false">IF(AND(C5981=C5982,AA5981=AA5982-1),AC5981,"")</f>
        <v/>
      </c>
      <c r="AF5982" s="0" t="str">
        <f aca="false">IF(AA5982=1,"",IF(AND(AB5982=1,AD5982&lt;&gt;1),1,0))</f>
        <v/>
      </c>
      <c r="AG5982" s="0" t="str">
        <f aca="false">IF(AA5982=1,"",IF(AND(AC5982=1,AE5982&lt;&gt;1),1,0))</f>
        <v/>
      </c>
      <c r="AH5982" s="60" t="str">
        <f aca="false">IF(AND(E5982&gt;0,AA5982&lt;2,NOT(AND(C5983=C5982,AA5983=AA5982+1))),INDEX(DATAS,AA5982+1),"")</f>
        <v/>
      </c>
      <c r="AI5982" s="60" t="str">
        <f aca="false">IF(AND(AC5982=1,AA5982&lt;2),IF(AND(C5983=C5982,AA5983=AA5982+1),IF(AC5983=1,"",INDEX(DATAS,AA5982+1)),INDEX(DATAS,AA5982+1)),"")</f>
        <v/>
      </c>
    </row>
    <row r="5983" customFormat="false" ht="15" hidden="false" customHeight="false" outlineLevel="0" collapsed="false">
      <c r="A5983" s="60" t="n">
        <v>46310</v>
      </c>
      <c r="B5983" s="0" t="n">
        <v>13</v>
      </c>
      <c r="C5983" s="0" t="n">
        <v>7386</v>
      </c>
      <c r="E5983" s="0" t="n">
        <v>0</v>
      </c>
      <c r="F5983" s="55" t="s">
        <v>1467</v>
      </c>
      <c r="I5983" s="55" t="s">
        <v>185</v>
      </c>
      <c r="U5983" s="0" t="n">
        <v>254</v>
      </c>
      <c r="V5983" s="0" t="n">
        <v>0</v>
      </c>
      <c r="X5983" s="55" t="n">
        <f aca="false">IF(I5983="Male",0,1)</f>
        <v>1</v>
      </c>
      <c r="Y5983" s="55" t="n">
        <f aca="false">IF(OR(I5983="DNB",I5983="Dry DNB"),1,0)</f>
        <v>0</v>
      </c>
      <c r="Z5983" s="0" t="str">
        <f aca="false">IF(ISNUMBER(W5983),A5983-W5983,"")</f>
        <v/>
      </c>
      <c r="AA5983" s="55" t="n">
        <f aca="false">MATCH(A5983,DATAS,0)</f>
        <v>2</v>
      </c>
      <c r="AB5983" s="55" t="n">
        <f aca="false">IF(AND(E5983&gt;0,OR(AND(B5983&gt;=1,B5983&lt;=6),B5983=10)),1,0)</f>
        <v>0</v>
      </c>
      <c r="AC5983" s="55" t="n">
        <f aca="false">IF(AND(E5983&gt;0,B5983=10),1,0)</f>
        <v>0</v>
      </c>
      <c r="AD5983" s="55" t="n">
        <f aca="false">IF(AND(C5982=C5983,AA5982=AA5983-1),AB5982,"")</f>
        <v>0</v>
      </c>
      <c r="AE5983" s="55" t="n">
        <f aca="false">IF(AND(C5982=C5983,AA5982=AA5983-1),AC5982,"")</f>
        <v>0</v>
      </c>
      <c r="AF5983" s="55" t="n">
        <f aca="false">IF(AA5983=1,"",IF(AND(AB5983=1,AD5983&lt;&gt;1),1,0))</f>
        <v>0</v>
      </c>
      <c r="AG5983" s="55" t="n">
        <f aca="false">IF(AA5983=1,"",IF(AND(AC5983=1,AE5983&lt;&gt;1),1,0))</f>
        <v>0</v>
      </c>
      <c r="AH5983" s="60" t="str">
        <f aca="false">IF(AND(E5983&gt;0,AA5983&lt;2,NOT(AND(C5984=C5983,AA5984=AA5983+1))),INDEX(DATAS,AA5983+1),"")</f>
        <v/>
      </c>
      <c r="AI5983" s="60" t="str">
        <f aca="false">IF(AND(AC5983=1,AA5983&lt;2),IF(AND(C5984=C5983,AA5984=AA5983+1),IF(AC5984=1,"",INDEX(DATAS,AA5983+1)),INDEX(DATAS,AA5983+1)),"")</f>
        <v/>
      </c>
    </row>
    <row r="5984" customFormat="false" ht="15" hidden="false" customHeight="false" outlineLevel="0" collapsed="false">
      <c r="A5984" s="60" t="n">
        <v>46309</v>
      </c>
      <c r="B5984" s="0" t="n">
        <v>13</v>
      </c>
      <c r="C5984" s="0" t="n">
        <v>7387</v>
      </c>
      <c r="E5984" s="0" t="n">
        <v>0</v>
      </c>
      <c r="F5984" s="55" t="s">
        <v>1467</v>
      </c>
      <c r="I5984" s="55" t="s">
        <v>185</v>
      </c>
      <c r="U5984" s="0" t="n">
        <v>253</v>
      </c>
      <c r="V5984" s="0" t="n">
        <v>0</v>
      </c>
      <c r="X5984" s="55" t="n">
        <f aca="false">IF(I5984="Male",0,1)</f>
        <v>1</v>
      </c>
      <c r="Y5984" s="55" t="n">
        <f aca="false">IF(OR(I5984="DNB",I5984="Dry DNB"),1,0)</f>
        <v>0</v>
      </c>
      <c r="Z5984" s="0" t="str">
        <f aca="false">IF(ISNUMBER(W5984),A5984-W5984,"")</f>
        <v/>
      </c>
      <c r="AA5984" s="55" t="n">
        <f aca="false">MATCH(A5984,DATAS,0)</f>
        <v>1</v>
      </c>
      <c r="AB5984" s="55" t="n">
        <f aca="false">IF(AND(E5984&gt;0,OR(AND(B5984&gt;=1,B5984&lt;=6),B5984=10)),1,0)</f>
        <v>0</v>
      </c>
      <c r="AC5984" s="55" t="n">
        <f aca="false">IF(AND(E5984&gt;0,B5984=10),1,0)</f>
        <v>0</v>
      </c>
      <c r="AD5984" s="0" t="str">
        <f aca="false">IF(AND(C5983=C5984,AA5983=AA5984-1),AB5983,"")</f>
        <v/>
      </c>
      <c r="AE5984" s="0" t="str">
        <f aca="false">IF(AND(C5983=C5984,AA5983=AA5984-1),AC5983,"")</f>
        <v/>
      </c>
      <c r="AF5984" s="0" t="str">
        <f aca="false">IF(AA5984=1,"",IF(AND(AB5984=1,AD5984&lt;&gt;1),1,0))</f>
        <v/>
      </c>
      <c r="AG5984" s="0" t="str">
        <f aca="false">IF(AA5984=1,"",IF(AND(AC5984=1,AE5984&lt;&gt;1),1,0))</f>
        <v/>
      </c>
      <c r="AH5984" s="60" t="str">
        <f aca="false">IF(AND(E5984&gt;0,AA5984&lt;2,NOT(AND(C5985=C5984,AA5985=AA5984+1))),INDEX(DATAS,AA5984+1),"")</f>
        <v/>
      </c>
      <c r="AI5984" s="60" t="str">
        <f aca="false">IF(AND(AC5984=1,AA5984&lt;2),IF(AND(C5985=C5984,AA5985=AA5984+1),IF(AC5985=1,"",INDEX(DATAS,AA5984+1)),INDEX(DATAS,AA5984+1)),"")</f>
        <v/>
      </c>
    </row>
    <row r="5985" customFormat="false" ht="15" hidden="false" customHeight="false" outlineLevel="0" collapsed="false">
      <c r="A5985" s="60" t="n">
        <v>46310</v>
      </c>
      <c r="B5985" s="0" t="n">
        <v>13</v>
      </c>
      <c r="C5985" s="0" t="n">
        <v>7387</v>
      </c>
      <c r="E5985" s="0" t="n">
        <v>0</v>
      </c>
      <c r="F5985" s="55" t="s">
        <v>1467</v>
      </c>
      <c r="I5985" s="55" t="s">
        <v>185</v>
      </c>
      <c r="U5985" s="0" t="n">
        <v>254</v>
      </c>
      <c r="V5985" s="0" t="n">
        <v>0</v>
      </c>
      <c r="X5985" s="55" t="n">
        <f aca="false">IF(I5985="Male",0,1)</f>
        <v>1</v>
      </c>
      <c r="Y5985" s="55" t="n">
        <f aca="false">IF(OR(I5985="DNB",I5985="Dry DNB"),1,0)</f>
        <v>0</v>
      </c>
      <c r="Z5985" s="0" t="str">
        <f aca="false">IF(ISNUMBER(W5985),A5985-W5985,"")</f>
        <v/>
      </c>
      <c r="AA5985" s="55" t="n">
        <f aca="false">MATCH(A5985,DATAS,0)</f>
        <v>2</v>
      </c>
      <c r="AB5985" s="55" t="n">
        <f aca="false">IF(AND(E5985&gt;0,OR(AND(B5985&gt;=1,B5985&lt;=6),B5985=10)),1,0)</f>
        <v>0</v>
      </c>
      <c r="AC5985" s="55" t="n">
        <f aca="false">IF(AND(E5985&gt;0,B5985=10),1,0)</f>
        <v>0</v>
      </c>
      <c r="AD5985" s="55" t="n">
        <f aca="false">IF(AND(C5984=C5985,AA5984=AA5985-1),AB5984,"")</f>
        <v>0</v>
      </c>
      <c r="AE5985" s="55" t="n">
        <f aca="false">IF(AND(C5984=C5985,AA5984=AA5985-1),AC5984,"")</f>
        <v>0</v>
      </c>
      <c r="AF5985" s="55" t="n">
        <f aca="false">IF(AA5985=1,"",IF(AND(AB5985=1,AD5985&lt;&gt;1),1,0))</f>
        <v>0</v>
      </c>
      <c r="AG5985" s="55" t="n">
        <f aca="false">IF(AA5985=1,"",IF(AND(AC5985=1,AE5985&lt;&gt;1),1,0))</f>
        <v>0</v>
      </c>
      <c r="AH5985" s="60" t="str">
        <f aca="false">IF(AND(E5985&gt;0,AA5985&lt;2,NOT(AND(C5986=C5985,AA5986=AA5985+1))),INDEX(DATAS,AA5985+1),"")</f>
        <v/>
      </c>
      <c r="AI5985" s="60" t="str">
        <f aca="false">IF(AND(AC5985=1,AA5985&lt;2),IF(AND(C5986=C5985,AA5986=AA5985+1),IF(AC5986=1,"",INDEX(DATAS,AA5985+1)),INDEX(DATAS,AA5985+1)),"")</f>
        <v/>
      </c>
    </row>
    <row r="5986" customFormat="false" ht="15" hidden="false" customHeight="false" outlineLevel="0" collapsed="false">
      <c r="A5986" s="60" t="n">
        <v>46309</v>
      </c>
      <c r="B5986" s="0" t="n">
        <v>13</v>
      </c>
      <c r="C5986" s="0" t="n">
        <v>7388</v>
      </c>
      <c r="E5986" s="0" t="n">
        <v>0</v>
      </c>
      <c r="F5986" s="55" t="s">
        <v>1467</v>
      </c>
      <c r="I5986" s="55" t="s">
        <v>185</v>
      </c>
      <c r="U5986" s="0" t="n">
        <v>253</v>
      </c>
      <c r="V5986" s="0" t="n">
        <v>0</v>
      </c>
      <c r="X5986" s="55" t="n">
        <f aca="false">IF(I5986="Male",0,1)</f>
        <v>1</v>
      </c>
      <c r="Y5986" s="55" t="n">
        <f aca="false">IF(OR(I5986="DNB",I5986="Dry DNB"),1,0)</f>
        <v>0</v>
      </c>
      <c r="Z5986" s="0" t="str">
        <f aca="false">IF(ISNUMBER(W5986),A5986-W5986,"")</f>
        <v/>
      </c>
      <c r="AA5986" s="55" t="n">
        <f aca="false">MATCH(A5986,DATAS,0)</f>
        <v>1</v>
      </c>
      <c r="AB5986" s="55" t="n">
        <f aca="false">IF(AND(E5986&gt;0,OR(AND(B5986&gt;=1,B5986&lt;=6),B5986=10)),1,0)</f>
        <v>0</v>
      </c>
      <c r="AC5986" s="55" t="n">
        <f aca="false">IF(AND(E5986&gt;0,B5986=10),1,0)</f>
        <v>0</v>
      </c>
      <c r="AD5986" s="0" t="str">
        <f aca="false">IF(AND(C5985=C5986,AA5985=AA5986-1),AB5985,"")</f>
        <v/>
      </c>
      <c r="AE5986" s="0" t="str">
        <f aca="false">IF(AND(C5985=C5986,AA5985=AA5986-1),AC5985,"")</f>
        <v/>
      </c>
      <c r="AF5986" s="0" t="str">
        <f aca="false">IF(AA5986=1,"",IF(AND(AB5986=1,AD5986&lt;&gt;1),1,0))</f>
        <v/>
      </c>
      <c r="AG5986" s="0" t="str">
        <f aca="false">IF(AA5986=1,"",IF(AND(AC5986=1,AE5986&lt;&gt;1),1,0))</f>
        <v/>
      </c>
      <c r="AH5986" s="60" t="str">
        <f aca="false">IF(AND(E5986&gt;0,AA5986&lt;2,NOT(AND(C5987=C5986,AA5987=AA5986+1))),INDEX(DATAS,AA5986+1),"")</f>
        <v/>
      </c>
      <c r="AI5986" s="60" t="str">
        <f aca="false">IF(AND(AC5986=1,AA5986&lt;2),IF(AND(C5987=C5986,AA5987=AA5986+1),IF(AC5987=1,"",INDEX(DATAS,AA5986+1)),INDEX(DATAS,AA5986+1)),"")</f>
        <v/>
      </c>
    </row>
    <row r="5987" customFormat="false" ht="15" hidden="false" customHeight="false" outlineLevel="0" collapsed="false">
      <c r="A5987" s="60" t="n">
        <v>46310</v>
      </c>
      <c r="B5987" s="0" t="n">
        <v>13</v>
      </c>
      <c r="C5987" s="0" t="n">
        <v>7388</v>
      </c>
      <c r="E5987" s="0" t="n">
        <v>0</v>
      </c>
      <c r="F5987" s="55" t="s">
        <v>1467</v>
      </c>
      <c r="I5987" s="55" t="s">
        <v>185</v>
      </c>
      <c r="U5987" s="0" t="n">
        <v>254</v>
      </c>
      <c r="V5987" s="0" t="n">
        <v>0</v>
      </c>
      <c r="X5987" s="55" t="n">
        <f aca="false">IF(I5987="Male",0,1)</f>
        <v>1</v>
      </c>
      <c r="Y5987" s="55" t="n">
        <f aca="false">IF(OR(I5987="DNB",I5987="Dry DNB"),1,0)</f>
        <v>0</v>
      </c>
      <c r="Z5987" s="0" t="str">
        <f aca="false">IF(ISNUMBER(W5987),A5987-W5987,"")</f>
        <v/>
      </c>
      <c r="AA5987" s="55" t="n">
        <f aca="false">MATCH(A5987,DATAS,0)</f>
        <v>2</v>
      </c>
      <c r="AB5987" s="55" t="n">
        <f aca="false">IF(AND(E5987&gt;0,OR(AND(B5987&gt;=1,B5987&lt;=6),B5987=10)),1,0)</f>
        <v>0</v>
      </c>
      <c r="AC5987" s="55" t="n">
        <f aca="false">IF(AND(E5987&gt;0,B5987=10),1,0)</f>
        <v>0</v>
      </c>
      <c r="AD5987" s="55" t="n">
        <f aca="false">IF(AND(C5986=C5987,AA5986=AA5987-1),AB5986,"")</f>
        <v>0</v>
      </c>
      <c r="AE5987" s="55" t="n">
        <f aca="false">IF(AND(C5986=C5987,AA5986=AA5987-1),AC5986,"")</f>
        <v>0</v>
      </c>
      <c r="AF5987" s="55" t="n">
        <f aca="false">IF(AA5987=1,"",IF(AND(AB5987=1,AD5987&lt;&gt;1),1,0))</f>
        <v>0</v>
      </c>
      <c r="AG5987" s="55" t="n">
        <f aca="false">IF(AA5987=1,"",IF(AND(AC5987=1,AE5987&lt;&gt;1),1,0))</f>
        <v>0</v>
      </c>
      <c r="AH5987" s="60" t="str">
        <f aca="false">IF(AND(E5987&gt;0,AA5987&lt;2,NOT(AND(C5988=C5987,AA5988=AA5987+1))),INDEX(DATAS,AA5987+1),"")</f>
        <v/>
      </c>
      <c r="AI5987" s="60" t="str">
        <f aca="false">IF(AND(AC5987=1,AA5987&lt;2),IF(AND(C5988=C5987,AA5988=AA5987+1),IF(AC5988=1,"",INDEX(DATAS,AA5987+1)),INDEX(DATAS,AA5987+1)),"")</f>
        <v/>
      </c>
    </row>
    <row r="5988" customFormat="false" ht="15" hidden="false" customHeight="false" outlineLevel="0" collapsed="false">
      <c r="A5988" s="60" t="n">
        <v>46309</v>
      </c>
      <c r="B5988" s="0" t="n">
        <v>13</v>
      </c>
      <c r="C5988" s="0" t="n">
        <v>7389</v>
      </c>
      <c r="E5988" s="0" t="n">
        <v>0</v>
      </c>
      <c r="F5988" s="55" t="s">
        <v>1467</v>
      </c>
      <c r="I5988" s="55" t="s">
        <v>185</v>
      </c>
      <c r="U5988" s="0" t="n">
        <v>253</v>
      </c>
      <c r="V5988" s="0" t="n">
        <v>0</v>
      </c>
      <c r="X5988" s="55" t="n">
        <f aca="false">IF(I5988="Male",0,1)</f>
        <v>1</v>
      </c>
      <c r="Y5988" s="55" t="n">
        <f aca="false">IF(OR(I5988="DNB",I5988="Dry DNB"),1,0)</f>
        <v>0</v>
      </c>
      <c r="Z5988" s="0" t="str">
        <f aca="false">IF(ISNUMBER(W5988),A5988-W5988,"")</f>
        <v/>
      </c>
      <c r="AA5988" s="55" t="n">
        <f aca="false">MATCH(A5988,DATAS,0)</f>
        <v>1</v>
      </c>
      <c r="AB5988" s="55" t="n">
        <f aca="false">IF(AND(E5988&gt;0,OR(AND(B5988&gt;=1,B5988&lt;=6),B5988=10)),1,0)</f>
        <v>0</v>
      </c>
      <c r="AC5988" s="55" t="n">
        <f aca="false">IF(AND(E5988&gt;0,B5988=10),1,0)</f>
        <v>0</v>
      </c>
      <c r="AD5988" s="0" t="str">
        <f aca="false">IF(AND(C5987=C5988,AA5987=AA5988-1),AB5987,"")</f>
        <v/>
      </c>
      <c r="AE5988" s="0" t="str">
        <f aca="false">IF(AND(C5987=C5988,AA5987=AA5988-1),AC5987,"")</f>
        <v/>
      </c>
      <c r="AF5988" s="0" t="str">
        <f aca="false">IF(AA5988=1,"",IF(AND(AB5988=1,AD5988&lt;&gt;1),1,0))</f>
        <v/>
      </c>
      <c r="AG5988" s="0" t="str">
        <f aca="false">IF(AA5988=1,"",IF(AND(AC5988=1,AE5988&lt;&gt;1),1,0))</f>
        <v/>
      </c>
      <c r="AH5988" s="60" t="str">
        <f aca="false">IF(AND(E5988&gt;0,AA5988&lt;2,NOT(AND(C5989=C5988,AA5989=AA5988+1))),INDEX(DATAS,AA5988+1),"")</f>
        <v/>
      </c>
      <c r="AI5988" s="60" t="str">
        <f aca="false">IF(AND(AC5988=1,AA5988&lt;2),IF(AND(C5989=C5988,AA5989=AA5988+1),IF(AC5989=1,"",INDEX(DATAS,AA5988+1)),INDEX(DATAS,AA5988+1)),"")</f>
        <v/>
      </c>
    </row>
    <row r="5989" customFormat="false" ht="15" hidden="false" customHeight="false" outlineLevel="0" collapsed="false">
      <c r="A5989" s="60" t="n">
        <v>46310</v>
      </c>
      <c r="B5989" s="0" t="n">
        <v>13</v>
      </c>
      <c r="C5989" s="0" t="n">
        <v>7389</v>
      </c>
      <c r="E5989" s="0" t="n">
        <v>0</v>
      </c>
      <c r="F5989" s="55" t="s">
        <v>1467</v>
      </c>
      <c r="I5989" s="55" t="s">
        <v>185</v>
      </c>
      <c r="U5989" s="0" t="n">
        <v>254</v>
      </c>
      <c r="V5989" s="0" t="n">
        <v>0</v>
      </c>
      <c r="X5989" s="55" t="n">
        <f aca="false">IF(I5989="Male",0,1)</f>
        <v>1</v>
      </c>
      <c r="Y5989" s="55" t="n">
        <f aca="false">IF(OR(I5989="DNB",I5989="Dry DNB"),1,0)</f>
        <v>0</v>
      </c>
      <c r="Z5989" s="0" t="str">
        <f aca="false">IF(ISNUMBER(W5989),A5989-W5989,"")</f>
        <v/>
      </c>
      <c r="AA5989" s="55" t="n">
        <f aca="false">MATCH(A5989,DATAS,0)</f>
        <v>2</v>
      </c>
      <c r="AB5989" s="55" t="n">
        <f aca="false">IF(AND(E5989&gt;0,OR(AND(B5989&gt;=1,B5989&lt;=6),B5989=10)),1,0)</f>
        <v>0</v>
      </c>
      <c r="AC5989" s="55" t="n">
        <f aca="false">IF(AND(E5989&gt;0,B5989=10),1,0)</f>
        <v>0</v>
      </c>
      <c r="AD5989" s="55" t="n">
        <f aca="false">IF(AND(C5988=C5989,AA5988=AA5989-1),AB5988,"")</f>
        <v>0</v>
      </c>
      <c r="AE5989" s="55" t="n">
        <f aca="false">IF(AND(C5988=C5989,AA5988=AA5989-1),AC5988,"")</f>
        <v>0</v>
      </c>
      <c r="AF5989" s="55" t="n">
        <f aca="false">IF(AA5989=1,"",IF(AND(AB5989=1,AD5989&lt;&gt;1),1,0))</f>
        <v>0</v>
      </c>
      <c r="AG5989" s="55" t="n">
        <f aca="false">IF(AA5989=1,"",IF(AND(AC5989=1,AE5989&lt;&gt;1),1,0))</f>
        <v>0</v>
      </c>
      <c r="AH5989" s="60" t="str">
        <f aca="false">IF(AND(E5989&gt;0,AA5989&lt;2,NOT(AND(C5990=C5989,AA5990=AA5989+1))),INDEX(DATAS,AA5989+1),"")</f>
        <v/>
      </c>
      <c r="AI5989" s="60" t="str">
        <f aca="false">IF(AND(AC5989=1,AA5989&lt;2),IF(AND(C5990=C5989,AA5990=AA5989+1),IF(AC5990=1,"",INDEX(DATAS,AA5989+1)),INDEX(DATAS,AA5989+1)),"")</f>
        <v/>
      </c>
    </row>
    <row r="5990" customFormat="false" ht="15" hidden="false" customHeight="false" outlineLevel="0" collapsed="false">
      <c r="A5990" s="60" t="n">
        <v>46309</v>
      </c>
      <c r="B5990" s="0" t="n">
        <v>13</v>
      </c>
      <c r="C5990" s="0" t="n">
        <v>7390</v>
      </c>
      <c r="E5990" s="0" t="n">
        <v>0</v>
      </c>
      <c r="F5990" s="55" t="s">
        <v>1468</v>
      </c>
      <c r="I5990" s="55" t="s">
        <v>185</v>
      </c>
      <c r="U5990" s="0" t="n">
        <v>252</v>
      </c>
      <c r="V5990" s="0" t="n">
        <v>0</v>
      </c>
      <c r="X5990" s="55" t="n">
        <f aca="false">IF(I5990="Male",0,1)</f>
        <v>1</v>
      </c>
      <c r="Y5990" s="55" t="n">
        <f aca="false">IF(OR(I5990="DNB",I5990="Dry DNB"),1,0)</f>
        <v>0</v>
      </c>
      <c r="Z5990" s="0" t="str">
        <f aca="false">IF(ISNUMBER(W5990),A5990-W5990,"")</f>
        <v/>
      </c>
      <c r="AA5990" s="55" t="n">
        <f aca="false">MATCH(A5990,DATAS,0)</f>
        <v>1</v>
      </c>
      <c r="AB5990" s="55" t="n">
        <f aca="false">IF(AND(E5990&gt;0,OR(AND(B5990&gt;=1,B5990&lt;=6),B5990=10)),1,0)</f>
        <v>0</v>
      </c>
      <c r="AC5990" s="55" t="n">
        <f aca="false">IF(AND(E5990&gt;0,B5990=10),1,0)</f>
        <v>0</v>
      </c>
      <c r="AD5990" s="0" t="str">
        <f aca="false">IF(AND(C5989=C5990,AA5989=AA5990-1),AB5989,"")</f>
        <v/>
      </c>
      <c r="AE5990" s="0" t="str">
        <f aca="false">IF(AND(C5989=C5990,AA5989=AA5990-1),AC5989,"")</f>
        <v/>
      </c>
      <c r="AF5990" s="0" t="str">
        <f aca="false">IF(AA5990=1,"",IF(AND(AB5990=1,AD5990&lt;&gt;1),1,0))</f>
        <v/>
      </c>
      <c r="AG5990" s="0" t="str">
        <f aca="false">IF(AA5990=1,"",IF(AND(AC5990=1,AE5990&lt;&gt;1),1,0))</f>
        <v/>
      </c>
      <c r="AH5990" s="60" t="str">
        <f aca="false">IF(AND(E5990&gt;0,AA5990&lt;2,NOT(AND(C5991=C5990,AA5991=AA5990+1))),INDEX(DATAS,AA5990+1),"")</f>
        <v/>
      </c>
      <c r="AI5990" s="60" t="str">
        <f aca="false">IF(AND(AC5990=1,AA5990&lt;2),IF(AND(C5991=C5990,AA5991=AA5990+1),IF(AC5991=1,"",INDEX(DATAS,AA5990+1)),INDEX(DATAS,AA5990+1)),"")</f>
        <v/>
      </c>
    </row>
    <row r="5991" customFormat="false" ht="15" hidden="false" customHeight="false" outlineLevel="0" collapsed="false">
      <c r="A5991" s="60" t="n">
        <v>46310</v>
      </c>
      <c r="B5991" s="0" t="n">
        <v>13</v>
      </c>
      <c r="C5991" s="0" t="n">
        <v>7390</v>
      </c>
      <c r="E5991" s="0" t="n">
        <v>0</v>
      </c>
      <c r="F5991" s="55" t="s">
        <v>1468</v>
      </c>
      <c r="I5991" s="55" t="s">
        <v>185</v>
      </c>
      <c r="U5991" s="0" t="n">
        <v>253</v>
      </c>
      <c r="V5991" s="0" t="n">
        <v>0</v>
      </c>
      <c r="X5991" s="55" t="n">
        <f aca="false">IF(I5991="Male",0,1)</f>
        <v>1</v>
      </c>
      <c r="Y5991" s="55" t="n">
        <f aca="false">IF(OR(I5991="DNB",I5991="Dry DNB"),1,0)</f>
        <v>0</v>
      </c>
      <c r="Z5991" s="0" t="str">
        <f aca="false">IF(ISNUMBER(W5991),A5991-W5991,"")</f>
        <v/>
      </c>
      <c r="AA5991" s="55" t="n">
        <f aca="false">MATCH(A5991,DATAS,0)</f>
        <v>2</v>
      </c>
      <c r="AB5991" s="55" t="n">
        <f aca="false">IF(AND(E5991&gt;0,OR(AND(B5991&gt;=1,B5991&lt;=6),B5991=10)),1,0)</f>
        <v>0</v>
      </c>
      <c r="AC5991" s="55" t="n">
        <f aca="false">IF(AND(E5991&gt;0,B5991=10),1,0)</f>
        <v>0</v>
      </c>
      <c r="AD5991" s="55" t="n">
        <f aca="false">IF(AND(C5990=C5991,AA5990=AA5991-1),AB5990,"")</f>
        <v>0</v>
      </c>
      <c r="AE5991" s="55" t="n">
        <f aca="false">IF(AND(C5990=C5991,AA5990=AA5991-1),AC5990,"")</f>
        <v>0</v>
      </c>
      <c r="AF5991" s="55" t="n">
        <f aca="false">IF(AA5991=1,"",IF(AND(AB5991=1,AD5991&lt;&gt;1),1,0))</f>
        <v>0</v>
      </c>
      <c r="AG5991" s="55" t="n">
        <f aca="false">IF(AA5991=1,"",IF(AND(AC5991=1,AE5991&lt;&gt;1),1,0))</f>
        <v>0</v>
      </c>
      <c r="AH5991" s="60" t="str">
        <f aca="false">IF(AND(E5991&gt;0,AA5991&lt;2,NOT(AND(C5992=C5991,AA5992=AA5991+1))),INDEX(DATAS,AA5991+1),"")</f>
        <v/>
      </c>
      <c r="AI5991" s="60" t="str">
        <f aca="false">IF(AND(AC5991=1,AA5991&lt;2),IF(AND(C5992=C5991,AA5992=AA5991+1),IF(AC5992=1,"",INDEX(DATAS,AA5991+1)),INDEX(DATAS,AA5991+1)),"")</f>
        <v/>
      </c>
    </row>
    <row r="5992" customFormat="false" ht="15" hidden="false" customHeight="false" outlineLevel="0" collapsed="false">
      <c r="A5992" s="60" t="n">
        <v>46309</v>
      </c>
      <c r="B5992" s="0" t="n">
        <v>13</v>
      </c>
      <c r="C5992" s="0" t="n">
        <v>7391</v>
      </c>
      <c r="E5992" s="0" t="n">
        <v>0</v>
      </c>
      <c r="F5992" s="55" t="s">
        <v>1468</v>
      </c>
      <c r="I5992" s="55" t="s">
        <v>185</v>
      </c>
      <c r="U5992" s="0" t="n">
        <v>252</v>
      </c>
      <c r="V5992" s="0" t="n">
        <v>0</v>
      </c>
      <c r="X5992" s="55" t="n">
        <f aca="false">IF(I5992="Male",0,1)</f>
        <v>1</v>
      </c>
      <c r="Y5992" s="55" t="n">
        <f aca="false">IF(OR(I5992="DNB",I5992="Dry DNB"),1,0)</f>
        <v>0</v>
      </c>
      <c r="Z5992" s="0" t="str">
        <f aca="false">IF(ISNUMBER(W5992),A5992-W5992,"")</f>
        <v/>
      </c>
      <c r="AA5992" s="55" t="n">
        <f aca="false">MATCH(A5992,DATAS,0)</f>
        <v>1</v>
      </c>
      <c r="AB5992" s="55" t="n">
        <f aca="false">IF(AND(E5992&gt;0,OR(AND(B5992&gt;=1,B5992&lt;=6),B5992=10)),1,0)</f>
        <v>0</v>
      </c>
      <c r="AC5992" s="55" t="n">
        <f aca="false">IF(AND(E5992&gt;0,B5992=10),1,0)</f>
        <v>0</v>
      </c>
      <c r="AD5992" s="0" t="str">
        <f aca="false">IF(AND(C5991=C5992,AA5991=AA5992-1),AB5991,"")</f>
        <v/>
      </c>
      <c r="AE5992" s="0" t="str">
        <f aca="false">IF(AND(C5991=C5992,AA5991=AA5992-1),AC5991,"")</f>
        <v/>
      </c>
      <c r="AF5992" s="0" t="str">
        <f aca="false">IF(AA5992=1,"",IF(AND(AB5992=1,AD5992&lt;&gt;1),1,0))</f>
        <v/>
      </c>
      <c r="AG5992" s="0" t="str">
        <f aca="false">IF(AA5992=1,"",IF(AND(AC5992=1,AE5992&lt;&gt;1),1,0))</f>
        <v/>
      </c>
      <c r="AH5992" s="60" t="str">
        <f aca="false">IF(AND(E5992&gt;0,AA5992&lt;2,NOT(AND(C5993=C5992,AA5993=AA5992+1))),INDEX(DATAS,AA5992+1),"")</f>
        <v/>
      </c>
      <c r="AI5992" s="60" t="str">
        <f aca="false">IF(AND(AC5992=1,AA5992&lt;2),IF(AND(C5993=C5992,AA5993=AA5992+1),IF(AC5993=1,"",INDEX(DATAS,AA5992+1)),INDEX(DATAS,AA5992+1)),"")</f>
        <v/>
      </c>
    </row>
    <row r="5993" customFormat="false" ht="15" hidden="false" customHeight="false" outlineLevel="0" collapsed="false">
      <c r="A5993" s="60" t="n">
        <v>46310</v>
      </c>
      <c r="B5993" s="0" t="n">
        <v>13</v>
      </c>
      <c r="C5993" s="0" t="n">
        <v>7391</v>
      </c>
      <c r="E5993" s="0" t="n">
        <v>0</v>
      </c>
      <c r="F5993" s="55" t="s">
        <v>1468</v>
      </c>
      <c r="I5993" s="55" t="s">
        <v>185</v>
      </c>
      <c r="U5993" s="0" t="n">
        <v>253</v>
      </c>
      <c r="V5993" s="0" t="n">
        <v>0</v>
      </c>
      <c r="X5993" s="55" t="n">
        <f aca="false">IF(I5993="Male",0,1)</f>
        <v>1</v>
      </c>
      <c r="Y5993" s="55" t="n">
        <f aca="false">IF(OR(I5993="DNB",I5993="Dry DNB"),1,0)</f>
        <v>0</v>
      </c>
      <c r="Z5993" s="0" t="str">
        <f aca="false">IF(ISNUMBER(W5993),A5993-W5993,"")</f>
        <v/>
      </c>
      <c r="AA5993" s="55" t="n">
        <f aca="false">MATCH(A5993,DATAS,0)</f>
        <v>2</v>
      </c>
      <c r="AB5993" s="55" t="n">
        <f aca="false">IF(AND(E5993&gt;0,OR(AND(B5993&gt;=1,B5993&lt;=6),B5993=10)),1,0)</f>
        <v>0</v>
      </c>
      <c r="AC5993" s="55" t="n">
        <f aca="false">IF(AND(E5993&gt;0,B5993=10),1,0)</f>
        <v>0</v>
      </c>
      <c r="AD5993" s="55" t="n">
        <f aca="false">IF(AND(C5992=C5993,AA5992=AA5993-1),AB5992,"")</f>
        <v>0</v>
      </c>
      <c r="AE5993" s="55" t="n">
        <f aca="false">IF(AND(C5992=C5993,AA5992=AA5993-1),AC5992,"")</f>
        <v>0</v>
      </c>
      <c r="AF5993" s="55" t="n">
        <f aca="false">IF(AA5993=1,"",IF(AND(AB5993=1,AD5993&lt;&gt;1),1,0))</f>
        <v>0</v>
      </c>
      <c r="AG5993" s="55" t="n">
        <f aca="false">IF(AA5993=1,"",IF(AND(AC5993=1,AE5993&lt;&gt;1),1,0))</f>
        <v>0</v>
      </c>
      <c r="AH5993" s="60" t="str">
        <f aca="false">IF(AND(E5993&gt;0,AA5993&lt;2,NOT(AND(C5994=C5993,AA5994=AA5993+1))),INDEX(DATAS,AA5993+1),"")</f>
        <v/>
      </c>
      <c r="AI5993" s="60" t="str">
        <f aca="false">IF(AND(AC5993=1,AA5993&lt;2),IF(AND(C5994=C5993,AA5994=AA5993+1),IF(AC5994=1,"",INDEX(DATAS,AA5993+1)),INDEX(DATAS,AA5993+1)),"")</f>
        <v/>
      </c>
    </row>
    <row r="5994" customFormat="false" ht="15" hidden="false" customHeight="false" outlineLevel="0" collapsed="false">
      <c r="A5994" s="60" t="n">
        <v>46309</v>
      </c>
      <c r="B5994" s="0" t="n">
        <v>13</v>
      </c>
      <c r="C5994" s="0" t="n">
        <v>7392</v>
      </c>
      <c r="E5994" s="0" t="n">
        <v>0</v>
      </c>
      <c r="F5994" s="55" t="s">
        <v>1468</v>
      </c>
      <c r="I5994" s="55" t="s">
        <v>185</v>
      </c>
      <c r="U5994" s="0" t="n">
        <v>252</v>
      </c>
      <c r="V5994" s="0" t="n">
        <v>0</v>
      </c>
      <c r="X5994" s="55" t="n">
        <f aca="false">IF(I5994="Male",0,1)</f>
        <v>1</v>
      </c>
      <c r="Y5994" s="55" t="n">
        <f aca="false">IF(OR(I5994="DNB",I5994="Dry DNB"),1,0)</f>
        <v>0</v>
      </c>
      <c r="Z5994" s="0" t="str">
        <f aca="false">IF(ISNUMBER(W5994),A5994-W5994,"")</f>
        <v/>
      </c>
      <c r="AA5994" s="55" t="n">
        <f aca="false">MATCH(A5994,DATAS,0)</f>
        <v>1</v>
      </c>
      <c r="AB5994" s="55" t="n">
        <f aca="false">IF(AND(E5994&gt;0,OR(AND(B5994&gt;=1,B5994&lt;=6),B5994=10)),1,0)</f>
        <v>0</v>
      </c>
      <c r="AC5994" s="55" t="n">
        <f aca="false">IF(AND(E5994&gt;0,B5994=10),1,0)</f>
        <v>0</v>
      </c>
      <c r="AD5994" s="0" t="str">
        <f aca="false">IF(AND(C5993=C5994,AA5993=AA5994-1),AB5993,"")</f>
        <v/>
      </c>
      <c r="AE5994" s="0" t="str">
        <f aca="false">IF(AND(C5993=C5994,AA5993=AA5994-1),AC5993,"")</f>
        <v/>
      </c>
      <c r="AF5994" s="0" t="str">
        <f aca="false">IF(AA5994=1,"",IF(AND(AB5994=1,AD5994&lt;&gt;1),1,0))</f>
        <v/>
      </c>
      <c r="AG5994" s="0" t="str">
        <f aca="false">IF(AA5994=1,"",IF(AND(AC5994=1,AE5994&lt;&gt;1),1,0))</f>
        <v/>
      </c>
      <c r="AH5994" s="60" t="str">
        <f aca="false">IF(AND(E5994&gt;0,AA5994&lt;2,NOT(AND(C5995=C5994,AA5995=AA5994+1))),INDEX(DATAS,AA5994+1),"")</f>
        <v/>
      </c>
      <c r="AI5994" s="60" t="str">
        <f aca="false">IF(AND(AC5994=1,AA5994&lt;2),IF(AND(C5995=C5994,AA5995=AA5994+1),IF(AC5995=1,"",INDEX(DATAS,AA5994+1)),INDEX(DATAS,AA5994+1)),"")</f>
        <v/>
      </c>
    </row>
    <row r="5995" customFormat="false" ht="15" hidden="false" customHeight="false" outlineLevel="0" collapsed="false">
      <c r="A5995" s="60" t="n">
        <v>46310</v>
      </c>
      <c r="B5995" s="0" t="n">
        <v>13</v>
      </c>
      <c r="C5995" s="0" t="n">
        <v>7392</v>
      </c>
      <c r="E5995" s="0" t="n">
        <v>0</v>
      </c>
      <c r="F5995" s="55" t="s">
        <v>1468</v>
      </c>
      <c r="I5995" s="55" t="s">
        <v>185</v>
      </c>
      <c r="U5995" s="0" t="n">
        <v>253</v>
      </c>
      <c r="V5995" s="0" t="n">
        <v>0</v>
      </c>
      <c r="X5995" s="55" t="n">
        <f aca="false">IF(I5995="Male",0,1)</f>
        <v>1</v>
      </c>
      <c r="Y5995" s="55" t="n">
        <f aca="false">IF(OR(I5995="DNB",I5995="Dry DNB"),1,0)</f>
        <v>0</v>
      </c>
      <c r="Z5995" s="0" t="str">
        <f aca="false">IF(ISNUMBER(W5995),A5995-W5995,"")</f>
        <v/>
      </c>
      <c r="AA5995" s="55" t="n">
        <f aca="false">MATCH(A5995,DATAS,0)</f>
        <v>2</v>
      </c>
      <c r="AB5995" s="55" t="n">
        <f aca="false">IF(AND(E5995&gt;0,OR(AND(B5995&gt;=1,B5995&lt;=6),B5995=10)),1,0)</f>
        <v>0</v>
      </c>
      <c r="AC5995" s="55" t="n">
        <f aca="false">IF(AND(E5995&gt;0,B5995=10),1,0)</f>
        <v>0</v>
      </c>
      <c r="AD5995" s="55" t="n">
        <f aca="false">IF(AND(C5994=C5995,AA5994=AA5995-1),AB5994,"")</f>
        <v>0</v>
      </c>
      <c r="AE5995" s="55" t="n">
        <f aca="false">IF(AND(C5994=C5995,AA5994=AA5995-1),AC5994,"")</f>
        <v>0</v>
      </c>
      <c r="AF5995" s="55" t="n">
        <f aca="false">IF(AA5995=1,"",IF(AND(AB5995=1,AD5995&lt;&gt;1),1,0))</f>
        <v>0</v>
      </c>
      <c r="AG5995" s="55" t="n">
        <f aca="false">IF(AA5995=1,"",IF(AND(AC5995=1,AE5995&lt;&gt;1),1,0))</f>
        <v>0</v>
      </c>
      <c r="AH5995" s="60" t="str">
        <f aca="false">IF(AND(E5995&gt;0,AA5995&lt;2,NOT(AND(C5996=C5995,AA5996=AA5995+1))),INDEX(DATAS,AA5995+1),"")</f>
        <v/>
      </c>
      <c r="AI5995" s="60" t="str">
        <f aca="false">IF(AND(AC5995=1,AA5995&lt;2),IF(AND(C5996=C5995,AA5996=AA5995+1),IF(AC5996=1,"",INDEX(DATAS,AA5995+1)),INDEX(DATAS,AA5995+1)),"")</f>
        <v/>
      </c>
    </row>
    <row r="5996" customFormat="false" ht="15" hidden="false" customHeight="false" outlineLevel="0" collapsed="false">
      <c r="A5996" s="60" t="n">
        <v>46309</v>
      </c>
      <c r="B5996" s="0" t="n">
        <v>13</v>
      </c>
      <c r="C5996" s="0" t="n">
        <v>7393</v>
      </c>
      <c r="E5996" s="0" t="n">
        <v>0</v>
      </c>
      <c r="F5996" s="55" t="s">
        <v>1468</v>
      </c>
      <c r="I5996" s="55" t="s">
        <v>185</v>
      </c>
      <c r="U5996" s="0" t="n">
        <v>252</v>
      </c>
      <c r="V5996" s="0" t="n">
        <v>0</v>
      </c>
      <c r="X5996" s="55" t="n">
        <f aca="false">IF(I5996="Male",0,1)</f>
        <v>1</v>
      </c>
      <c r="Y5996" s="55" t="n">
        <f aca="false">IF(OR(I5996="DNB",I5996="Dry DNB"),1,0)</f>
        <v>0</v>
      </c>
      <c r="Z5996" s="0" t="str">
        <f aca="false">IF(ISNUMBER(W5996),A5996-W5996,"")</f>
        <v/>
      </c>
      <c r="AA5996" s="55" t="n">
        <f aca="false">MATCH(A5996,DATAS,0)</f>
        <v>1</v>
      </c>
      <c r="AB5996" s="55" t="n">
        <f aca="false">IF(AND(E5996&gt;0,OR(AND(B5996&gt;=1,B5996&lt;=6),B5996=10)),1,0)</f>
        <v>0</v>
      </c>
      <c r="AC5996" s="55" t="n">
        <f aca="false">IF(AND(E5996&gt;0,B5996=10),1,0)</f>
        <v>0</v>
      </c>
      <c r="AD5996" s="0" t="str">
        <f aca="false">IF(AND(C5995=C5996,AA5995=AA5996-1),AB5995,"")</f>
        <v/>
      </c>
      <c r="AE5996" s="0" t="str">
        <f aca="false">IF(AND(C5995=C5996,AA5995=AA5996-1),AC5995,"")</f>
        <v/>
      </c>
      <c r="AF5996" s="0" t="str">
        <f aca="false">IF(AA5996=1,"",IF(AND(AB5996=1,AD5996&lt;&gt;1),1,0))</f>
        <v/>
      </c>
      <c r="AG5996" s="0" t="str">
        <f aca="false">IF(AA5996=1,"",IF(AND(AC5996=1,AE5996&lt;&gt;1),1,0))</f>
        <v/>
      </c>
      <c r="AH5996" s="60" t="str">
        <f aca="false">IF(AND(E5996&gt;0,AA5996&lt;2,NOT(AND(C5997=C5996,AA5997=AA5996+1))),INDEX(DATAS,AA5996+1),"")</f>
        <v/>
      </c>
      <c r="AI5996" s="60" t="str">
        <f aca="false">IF(AND(AC5996=1,AA5996&lt;2),IF(AND(C5997=C5996,AA5997=AA5996+1),IF(AC5997=1,"",INDEX(DATAS,AA5996+1)),INDEX(DATAS,AA5996+1)),"")</f>
        <v/>
      </c>
    </row>
    <row r="5997" customFormat="false" ht="15" hidden="false" customHeight="false" outlineLevel="0" collapsed="false">
      <c r="A5997" s="60" t="n">
        <v>46310</v>
      </c>
      <c r="B5997" s="0" t="n">
        <v>13</v>
      </c>
      <c r="C5997" s="0" t="n">
        <v>7393</v>
      </c>
      <c r="E5997" s="0" t="n">
        <v>0</v>
      </c>
      <c r="F5997" s="55" t="s">
        <v>1468</v>
      </c>
      <c r="I5997" s="55" t="s">
        <v>185</v>
      </c>
      <c r="U5997" s="0" t="n">
        <v>253</v>
      </c>
      <c r="V5997" s="0" t="n">
        <v>0</v>
      </c>
      <c r="X5997" s="55" t="n">
        <f aca="false">IF(I5997="Male",0,1)</f>
        <v>1</v>
      </c>
      <c r="Y5997" s="55" t="n">
        <f aca="false">IF(OR(I5997="DNB",I5997="Dry DNB"),1,0)</f>
        <v>0</v>
      </c>
      <c r="Z5997" s="0" t="str">
        <f aca="false">IF(ISNUMBER(W5997),A5997-W5997,"")</f>
        <v/>
      </c>
      <c r="AA5997" s="55" t="n">
        <f aca="false">MATCH(A5997,DATAS,0)</f>
        <v>2</v>
      </c>
      <c r="AB5997" s="55" t="n">
        <f aca="false">IF(AND(E5997&gt;0,OR(AND(B5997&gt;=1,B5997&lt;=6),B5997=10)),1,0)</f>
        <v>0</v>
      </c>
      <c r="AC5997" s="55" t="n">
        <f aca="false">IF(AND(E5997&gt;0,B5997=10),1,0)</f>
        <v>0</v>
      </c>
      <c r="AD5997" s="55" t="n">
        <f aca="false">IF(AND(C5996=C5997,AA5996=AA5997-1),AB5996,"")</f>
        <v>0</v>
      </c>
      <c r="AE5997" s="55" t="n">
        <f aca="false">IF(AND(C5996=C5997,AA5996=AA5997-1),AC5996,"")</f>
        <v>0</v>
      </c>
      <c r="AF5997" s="55" t="n">
        <f aca="false">IF(AA5997=1,"",IF(AND(AB5997=1,AD5997&lt;&gt;1),1,0))</f>
        <v>0</v>
      </c>
      <c r="AG5997" s="55" t="n">
        <f aca="false">IF(AA5997=1,"",IF(AND(AC5997=1,AE5997&lt;&gt;1),1,0))</f>
        <v>0</v>
      </c>
      <c r="AH5997" s="60" t="str">
        <f aca="false">IF(AND(E5997&gt;0,AA5997&lt;2,NOT(AND(C5998=C5997,AA5998=AA5997+1))),INDEX(DATAS,AA5997+1),"")</f>
        <v/>
      </c>
      <c r="AI5997" s="60" t="str">
        <f aca="false">IF(AND(AC5997=1,AA5997&lt;2),IF(AND(C5998=C5997,AA5998=AA5997+1),IF(AC5998=1,"",INDEX(DATAS,AA5997+1)),INDEX(DATAS,AA5997+1)),"")</f>
        <v/>
      </c>
    </row>
    <row r="5998" customFormat="false" ht="15" hidden="false" customHeight="false" outlineLevel="0" collapsed="false">
      <c r="A5998" s="60" t="n">
        <v>46309</v>
      </c>
      <c r="B5998" s="0" t="n">
        <v>13</v>
      </c>
      <c r="C5998" s="0" t="n">
        <v>7394</v>
      </c>
      <c r="E5998" s="0" t="n">
        <v>0</v>
      </c>
      <c r="F5998" s="55" t="s">
        <v>1469</v>
      </c>
      <c r="I5998" s="55" t="s">
        <v>185</v>
      </c>
      <c r="U5998" s="0" t="n">
        <v>251</v>
      </c>
      <c r="V5998" s="0" t="n">
        <v>0</v>
      </c>
      <c r="X5998" s="55" t="n">
        <f aca="false">IF(I5998="Male",0,1)</f>
        <v>1</v>
      </c>
      <c r="Y5998" s="55" t="n">
        <f aca="false">IF(OR(I5998="DNB",I5998="Dry DNB"),1,0)</f>
        <v>0</v>
      </c>
      <c r="Z5998" s="0" t="str">
        <f aca="false">IF(ISNUMBER(W5998),A5998-W5998,"")</f>
        <v/>
      </c>
      <c r="AA5998" s="55" t="n">
        <f aca="false">MATCH(A5998,DATAS,0)</f>
        <v>1</v>
      </c>
      <c r="AB5998" s="55" t="n">
        <f aca="false">IF(AND(E5998&gt;0,OR(AND(B5998&gt;=1,B5998&lt;=6),B5998=10)),1,0)</f>
        <v>0</v>
      </c>
      <c r="AC5998" s="55" t="n">
        <f aca="false">IF(AND(E5998&gt;0,B5998=10),1,0)</f>
        <v>0</v>
      </c>
      <c r="AD5998" s="0" t="str">
        <f aca="false">IF(AND(C5997=C5998,AA5997=AA5998-1),AB5997,"")</f>
        <v/>
      </c>
      <c r="AE5998" s="0" t="str">
        <f aca="false">IF(AND(C5997=C5998,AA5997=AA5998-1),AC5997,"")</f>
        <v/>
      </c>
      <c r="AF5998" s="0" t="str">
        <f aca="false">IF(AA5998=1,"",IF(AND(AB5998=1,AD5998&lt;&gt;1),1,0))</f>
        <v/>
      </c>
      <c r="AG5998" s="0" t="str">
        <f aca="false">IF(AA5998=1,"",IF(AND(AC5998=1,AE5998&lt;&gt;1),1,0))</f>
        <v/>
      </c>
      <c r="AH5998" s="60" t="str">
        <f aca="false">IF(AND(E5998&gt;0,AA5998&lt;2,NOT(AND(C5999=C5998,AA5999=AA5998+1))),INDEX(DATAS,AA5998+1),"")</f>
        <v/>
      </c>
      <c r="AI5998" s="60" t="str">
        <f aca="false">IF(AND(AC5998=1,AA5998&lt;2),IF(AND(C5999=C5998,AA5999=AA5998+1),IF(AC5999=1,"",INDEX(DATAS,AA5998+1)),INDEX(DATAS,AA5998+1)),"")</f>
        <v/>
      </c>
    </row>
    <row r="5999" customFormat="false" ht="15" hidden="false" customHeight="false" outlineLevel="0" collapsed="false">
      <c r="A5999" s="60" t="n">
        <v>46310</v>
      </c>
      <c r="B5999" s="0" t="n">
        <v>13</v>
      </c>
      <c r="C5999" s="0" t="n">
        <v>7394</v>
      </c>
      <c r="E5999" s="0" t="n">
        <v>0</v>
      </c>
      <c r="F5999" s="55" t="s">
        <v>1469</v>
      </c>
      <c r="I5999" s="55" t="s">
        <v>185</v>
      </c>
      <c r="U5999" s="0" t="n">
        <v>252</v>
      </c>
      <c r="V5999" s="0" t="n">
        <v>0</v>
      </c>
      <c r="X5999" s="55" t="n">
        <f aca="false">IF(I5999="Male",0,1)</f>
        <v>1</v>
      </c>
      <c r="Y5999" s="55" t="n">
        <f aca="false">IF(OR(I5999="DNB",I5999="Dry DNB"),1,0)</f>
        <v>0</v>
      </c>
      <c r="Z5999" s="0" t="str">
        <f aca="false">IF(ISNUMBER(W5999),A5999-W5999,"")</f>
        <v/>
      </c>
      <c r="AA5999" s="55" t="n">
        <f aca="false">MATCH(A5999,DATAS,0)</f>
        <v>2</v>
      </c>
      <c r="AB5999" s="55" t="n">
        <f aca="false">IF(AND(E5999&gt;0,OR(AND(B5999&gt;=1,B5999&lt;=6),B5999=10)),1,0)</f>
        <v>0</v>
      </c>
      <c r="AC5999" s="55" t="n">
        <f aca="false">IF(AND(E5999&gt;0,B5999=10),1,0)</f>
        <v>0</v>
      </c>
      <c r="AD5999" s="55" t="n">
        <f aca="false">IF(AND(C5998=C5999,AA5998=AA5999-1),AB5998,"")</f>
        <v>0</v>
      </c>
      <c r="AE5999" s="55" t="n">
        <f aca="false">IF(AND(C5998=C5999,AA5998=AA5999-1),AC5998,"")</f>
        <v>0</v>
      </c>
      <c r="AF5999" s="55" t="n">
        <f aca="false">IF(AA5999=1,"",IF(AND(AB5999=1,AD5999&lt;&gt;1),1,0))</f>
        <v>0</v>
      </c>
      <c r="AG5999" s="55" t="n">
        <f aca="false">IF(AA5999=1,"",IF(AND(AC5999=1,AE5999&lt;&gt;1),1,0))</f>
        <v>0</v>
      </c>
      <c r="AH5999" s="60" t="str">
        <f aca="false">IF(AND(E5999&gt;0,AA5999&lt;2,NOT(AND(C6000=C5999,AA6000=AA5999+1))),INDEX(DATAS,AA5999+1),"")</f>
        <v/>
      </c>
      <c r="AI5999" s="60" t="str">
        <f aca="false">IF(AND(AC5999=1,AA5999&lt;2),IF(AND(C6000=C5999,AA6000=AA5999+1),IF(AC6000=1,"",INDEX(DATAS,AA5999+1)),INDEX(DATAS,AA5999+1)),"")</f>
        <v/>
      </c>
    </row>
    <row r="6000" customFormat="false" ht="15" hidden="false" customHeight="false" outlineLevel="0" collapsed="false">
      <c r="A6000" s="60" t="n">
        <v>46309</v>
      </c>
      <c r="B6000" s="0" t="n">
        <v>13</v>
      </c>
      <c r="C6000" s="0" t="n">
        <v>7395</v>
      </c>
      <c r="E6000" s="0" t="n">
        <v>0</v>
      </c>
      <c r="F6000" s="55" t="s">
        <v>1469</v>
      </c>
      <c r="I6000" s="55" t="s">
        <v>185</v>
      </c>
      <c r="U6000" s="0" t="n">
        <v>251</v>
      </c>
      <c r="V6000" s="0" t="n">
        <v>0</v>
      </c>
      <c r="X6000" s="55" t="n">
        <f aca="false">IF(I6000="Male",0,1)</f>
        <v>1</v>
      </c>
      <c r="Y6000" s="55" t="n">
        <f aca="false">IF(OR(I6000="DNB",I6000="Dry DNB"),1,0)</f>
        <v>0</v>
      </c>
      <c r="Z6000" s="0" t="str">
        <f aca="false">IF(ISNUMBER(W6000),A6000-W6000,"")</f>
        <v/>
      </c>
      <c r="AA6000" s="55" t="n">
        <f aca="false">MATCH(A6000,DATAS,0)</f>
        <v>1</v>
      </c>
      <c r="AB6000" s="55" t="n">
        <f aca="false">IF(AND(E6000&gt;0,OR(AND(B6000&gt;=1,B6000&lt;=6),B6000=10)),1,0)</f>
        <v>0</v>
      </c>
      <c r="AC6000" s="55" t="n">
        <f aca="false">IF(AND(E6000&gt;0,B6000=10),1,0)</f>
        <v>0</v>
      </c>
      <c r="AD6000" s="0" t="str">
        <f aca="false">IF(AND(C5999=C6000,AA5999=AA6000-1),AB5999,"")</f>
        <v/>
      </c>
      <c r="AE6000" s="0" t="str">
        <f aca="false">IF(AND(C5999=C6000,AA5999=AA6000-1),AC5999,"")</f>
        <v/>
      </c>
      <c r="AF6000" s="0" t="str">
        <f aca="false">IF(AA6000=1,"",IF(AND(AB6000=1,AD6000&lt;&gt;1),1,0))</f>
        <v/>
      </c>
      <c r="AG6000" s="0" t="str">
        <f aca="false">IF(AA6000=1,"",IF(AND(AC6000=1,AE6000&lt;&gt;1),1,0))</f>
        <v/>
      </c>
      <c r="AH6000" s="60" t="str">
        <f aca="false">IF(AND(E6000&gt;0,AA6000&lt;2,NOT(AND(C6001=C6000,AA6001=AA6000+1))),INDEX(DATAS,AA6000+1),"")</f>
        <v/>
      </c>
      <c r="AI6000" s="60" t="str">
        <f aca="false">IF(AND(AC6000=1,AA6000&lt;2),IF(AND(C6001=C6000,AA6001=AA6000+1),IF(AC6001=1,"",INDEX(DATAS,AA6000+1)),INDEX(DATAS,AA6000+1)),"")</f>
        <v/>
      </c>
    </row>
    <row r="6001" customFormat="false" ht="15" hidden="false" customHeight="false" outlineLevel="0" collapsed="false">
      <c r="A6001" s="60" t="n">
        <v>46310</v>
      </c>
      <c r="B6001" s="0" t="n">
        <v>13</v>
      </c>
      <c r="C6001" s="0" t="n">
        <v>7395</v>
      </c>
      <c r="E6001" s="0" t="n">
        <v>0</v>
      </c>
      <c r="F6001" s="55" t="s">
        <v>1469</v>
      </c>
      <c r="I6001" s="55" t="s">
        <v>185</v>
      </c>
      <c r="U6001" s="0" t="n">
        <v>252</v>
      </c>
      <c r="V6001" s="0" t="n">
        <v>0</v>
      </c>
      <c r="X6001" s="55" t="n">
        <f aca="false">IF(I6001="Male",0,1)</f>
        <v>1</v>
      </c>
      <c r="Y6001" s="55" t="n">
        <f aca="false">IF(OR(I6001="DNB",I6001="Dry DNB"),1,0)</f>
        <v>0</v>
      </c>
      <c r="Z6001" s="0" t="str">
        <f aca="false">IF(ISNUMBER(W6001),A6001-W6001,"")</f>
        <v/>
      </c>
      <c r="AA6001" s="55" t="n">
        <f aca="false">MATCH(A6001,DATAS,0)</f>
        <v>2</v>
      </c>
      <c r="AB6001" s="55" t="n">
        <f aca="false">IF(AND(E6001&gt;0,OR(AND(B6001&gt;=1,B6001&lt;=6),B6001=10)),1,0)</f>
        <v>0</v>
      </c>
      <c r="AC6001" s="55" t="n">
        <f aca="false">IF(AND(E6001&gt;0,B6001=10),1,0)</f>
        <v>0</v>
      </c>
      <c r="AD6001" s="55" t="n">
        <f aca="false">IF(AND(C6000=C6001,AA6000=AA6001-1),AB6000,"")</f>
        <v>0</v>
      </c>
      <c r="AE6001" s="55" t="n">
        <f aca="false">IF(AND(C6000=C6001,AA6000=AA6001-1),AC6000,"")</f>
        <v>0</v>
      </c>
      <c r="AF6001" s="55" t="n">
        <f aca="false">IF(AA6001=1,"",IF(AND(AB6001=1,AD6001&lt;&gt;1),1,0))</f>
        <v>0</v>
      </c>
      <c r="AG6001" s="55" t="n">
        <f aca="false">IF(AA6001=1,"",IF(AND(AC6001=1,AE6001&lt;&gt;1),1,0))</f>
        <v>0</v>
      </c>
      <c r="AH6001" s="60" t="str">
        <f aca="false">IF(AND(E6001&gt;0,AA6001&lt;2,NOT(AND(C6002=C6001,AA6002=AA6001+1))),INDEX(DATAS,AA6001+1),"")</f>
        <v/>
      </c>
      <c r="AI6001" s="60" t="str">
        <f aca="false">IF(AND(AC6001=1,AA6001&lt;2),IF(AND(C6002=C6001,AA6002=AA6001+1),IF(AC6002=1,"",INDEX(DATAS,AA6001+1)),INDEX(DATAS,AA6001+1)),"")</f>
        <v/>
      </c>
    </row>
    <row r="6002" customFormat="false" ht="15" hidden="false" customHeight="false" outlineLevel="0" collapsed="false">
      <c r="A6002" s="60" t="n">
        <v>46309</v>
      </c>
      <c r="B6002" s="0" t="n">
        <v>13</v>
      </c>
      <c r="C6002" s="0" t="n">
        <v>7396</v>
      </c>
      <c r="E6002" s="0" t="n">
        <v>0</v>
      </c>
      <c r="F6002" s="55" t="s">
        <v>1469</v>
      </c>
      <c r="I6002" s="55" t="s">
        <v>185</v>
      </c>
      <c r="U6002" s="0" t="n">
        <v>251</v>
      </c>
      <c r="V6002" s="0" t="n">
        <v>0</v>
      </c>
      <c r="X6002" s="55" t="n">
        <f aca="false">IF(I6002="Male",0,1)</f>
        <v>1</v>
      </c>
      <c r="Y6002" s="55" t="n">
        <f aca="false">IF(OR(I6002="DNB",I6002="Dry DNB"),1,0)</f>
        <v>0</v>
      </c>
      <c r="Z6002" s="0" t="str">
        <f aca="false">IF(ISNUMBER(W6002),A6002-W6002,"")</f>
        <v/>
      </c>
      <c r="AA6002" s="55" t="n">
        <f aca="false">MATCH(A6002,DATAS,0)</f>
        <v>1</v>
      </c>
      <c r="AB6002" s="55" t="n">
        <f aca="false">IF(AND(E6002&gt;0,OR(AND(B6002&gt;=1,B6002&lt;=6),B6002=10)),1,0)</f>
        <v>0</v>
      </c>
      <c r="AC6002" s="55" t="n">
        <f aca="false">IF(AND(E6002&gt;0,B6002=10),1,0)</f>
        <v>0</v>
      </c>
      <c r="AD6002" s="0" t="str">
        <f aca="false">IF(AND(C6001=C6002,AA6001=AA6002-1),AB6001,"")</f>
        <v/>
      </c>
      <c r="AE6002" s="0" t="str">
        <f aca="false">IF(AND(C6001=C6002,AA6001=AA6002-1),AC6001,"")</f>
        <v/>
      </c>
      <c r="AF6002" s="0" t="str">
        <f aca="false">IF(AA6002=1,"",IF(AND(AB6002=1,AD6002&lt;&gt;1),1,0))</f>
        <v/>
      </c>
      <c r="AG6002" s="0" t="str">
        <f aca="false">IF(AA6002=1,"",IF(AND(AC6002=1,AE6002&lt;&gt;1),1,0))</f>
        <v/>
      </c>
      <c r="AH6002" s="60" t="str">
        <f aca="false">IF(AND(E6002&gt;0,AA6002&lt;2,NOT(AND(C6003=C6002,AA6003=AA6002+1))),INDEX(DATAS,AA6002+1),"")</f>
        <v/>
      </c>
      <c r="AI6002" s="60" t="str">
        <f aca="false">IF(AND(AC6002=1,AA6002&lt;2),IF(AND(C6003=C6002,AA6003=AA6002+1),IF(AC6003=1,"",INDEX(DATAS,AA6002+1)),INDEX(DATAS,AA6002+1)),"")</f>
        <v/>
      </c>
    </row>
    <row r="6003" customFormat="false" ht="15" hidden="false" customHeight="false" outlineLevel="0" collapsed="false">
      <c r="A6003" s="60" t="n">
        <v>46310</v>
      </c>
      <c r="B6003" s="0" t="n">
        <v>13</v>
      </c>
      <c r="C6003" s="0" t="n">
        <v>7396</v>
      </c>
      <c r="E6003" s="0" t="n">
        <v>0</v>
      </c>
      <c r="F6003" s="55" t="s">
        <v>1469</v>
      </c>
      <c r="I6003" s="55" t="s">
        <v>185</v>
      </c>
      <c r="U6003" s="0" t="n">
        <v>252</v>
      </c>
      <c r="V6003" s="0" t="n">
        <v>0</v>
      </c>
      <c r="X6003" s="55" t="n">
        <f aca="false">IF(I6003="Male",0,1)</f>
        <v>1</v>
      </c>
      <c r="Y6003" s="55" t="n">
        <f aca="false">IF(OR(I6003="DNB",I6003="Dry DNB"),1,0)</f>
        <v>0</v>
      </c>
      <c r="Z6003" s="0" t="str">
        <f aca="false">IF(ISNUMBER(W6003),A6003-W6003,"")</f>
        <v/>
      </c>
      <c r="AA6003" s="55" t="n">
        <f aca="false">MATCH(A6003,DATAS,0)</f>
        <v>2</v>
      </c>
      <c r="AB6003" s="55" t="n">
        <f aca="false">IF(AND(E6003&gt;0,OR(AND(B6003&gt;=1,B6003&lt;=6),B6003=10)),1,0)</f>
        <v>0</v>
      </c>
      <c r="AC6003" s="55" t="n">
        <f aca="false">IF(AND(E6003&gt;0,B6003=10),1,0)</f>
        <v>0</v>
      </c>
      <c r="AD6003" s="55" t="n">
        <f aca="false">IF(AND(C6002=C6003,AA6002=AA6003-1),AB6002,"")</f>
        <v>0</v>
      </c>
      <c r="AE6003" s="55" t="n">
        <f aca="false">IF(AND(C6002=C6003,AA6002=AA6003-1),AC6002,"")</f>
        <v>0</v>
      </c>
      <c r="AF6003" s="55" t="n">
        <f aca="false">IF(AA6003=1,"",IF(AND(AB6003=1,AD6003&lt;&gt;1),1,0))</f>
        <v>0</v>
      </c>
      <c r="AG6003" s="55" t="n">
        <f aca="false">IF(AA6003=1,"",IF(AND(AC6003=1,AE6003&lt;&gt;1),1,0))</f>
        <v>0</v>
      </c>
      <c r="AH6003" s="60" t="str">
        <f aca="false">IF(AND(E6003&gt;0,AA6003&lt;2,NOT(AND(C6004=C6003,AA6004=AA6003+1))),INDEX(DATAS,AA6003+1),"")</f>
        <v/>
      </c>
      <c r="AI6003" s="60" t="str">
        <f aca="false">IF(AND(AC6003=1,AA6003&lt;2),IF(AND(C6004=C6003,AA6004=AA6003+1),IF(AC6004=1,"",INDEX(DATAS,AA6003+1)),INDEX(DATAS,AA6003+1)),"")</f>
        <v/>
      </c>
    </row>
    <row r="6004" customFormat="false" ht="15" hidden="false" customHeight="false" outlineLevel="0" collapsed="false">
      <c r="A6004" s="60" t="n">
        <v>46309</v>
      </c>
      <c r="B6004" s="0" t="n">
        <v>13</v>
      </c>
      <c r="C6004" s="0" t="n">
        <v>7397</v>
      </c>
      <c r="E6004" s="0" t="n">
        <v>0</v>
      </c>
      <c r="F6004" s="55" t="s">
        <v>1469</v>
      </c>
      <c r="I6004" s="55" t="s">
        <v>185</v>
      </c>
      <c r="U6004" s="0" t="n">
        <v>251</v>
      </c>
      <c r="V6004" s="0" t="n">
        <v>0</v>
      </c>
      <c r="X6004" s="55" t="n">
        <f aca="false">IF(I6004="Male",0,1)</f>
        <v>1</v>
      </c>
      <c r="Y6004" s="55" t="n">
        <f aca="false">IF(OR(I6004="DNB",I6004="Dry DNB"),1,0)</f>
        <v>0</v>
      </c>
      <c r="Z6004" s="0" t="str">
        <f aca="false">IF(ISNUMBER(W6004),A6004-W6004,"")</f>
        <v/>
      </c>
      <c r="AA6004" s="55" t="n">
        <f aca="false">MATCH(A6004,DATAS,0)</f>
        <v>1</v>
      </c>
      <c r="AB6004" s="55" t="n">
        <f aca="false">IF(AND(E6004&gt;0,OR(AND(B6004&gt;=1,B6004&lt;=6),B6004=10)),1,0)</f>
        <v>0</v>
      </c>
      <c r="AC6004" s="55" t="n">
        <f aca="false">IF(AND(E6004&gt;0,B6004=10),1,0)</f>
        <v>0</v>
      </c>
      <c r="AD6004" s="0" t="str">
        <f aca="false">IF(AND(C6003=C6004,AA6003=AA6004-1),AB6003,"")</f>
        <v/>
      </c>
      <c r="AE6004" s="0" t="str">
        <f aca="false">IF(AND(C6003=C6004,AA6003=AA6004-1),AC6003,"")</f>
        <v/>
      </c>
      <c r="AF6004" s="0" t="str">
        <f aca="false">IF(AA6004=1,"",IF(AND(AB6004=1,AD6004&lt;&gt;1),1,0))</f>
        <v/>
      </c>
      <c r="AG6004" s="0" t="str">
        <f aca="false">IF(AA6004=1,"",IF(AND(AC6004=1,AE6004&lt;&gt;1),1,0))</f>
        <v/>
      </c>
      <c r="AH6004" s="60" t="str">
        <f aca="false">IF(AND(E6004&gt;0,AA6004&lt;2,NOT(AND(C6005=C6004,AA6005=AA6004+1))),INDEX(DATAS,AA6004+1),"")</f>
        <v/>
      </c>
      <c r="AI6004" s="60" t="str">
        <f aca="false">IF(AND(AC6004=1,AA6004&lt;2),IF(AND(C6005=C6004,AA6005=AA6004+1),IF(AC6005=1,"",INDEX(DATAS,AA6004+1)),INDEX(DATAS,AA6004+1)),"")</f>
        <v/>
      </c>
    </row>
    <row r="6005" customFormat="false" ht="15" hidden="false" customHeight="false" outlineLevel="0" collapsed="false">
      <c r="A6005" s="60" t="n">
        <v>46310</v>
      </c>
      <c r="B6005" s="0" t="n">
        <v>13</v>
      </c>
      <c r="C6005" s="0" t="n">
        <v>7397</v>
      </c>
      <c r="E6005" s="0" t="n">
        <v>0</v>
      </c>
      <c r="F6005" s="55" t="s">
        <v>1469</v>
      </c>
      <c r="I6005" s="55" t="s">
        <v>185</v>
      </c>
      <c r="U6005" s="0" t="n">
        <v>252</v>
      </c>
      <c r="V6005" s="0" t="n">
        <v>0</v>
      </c>
      <c r="X6005" s="55" t="n">
        <f aca="false">IF(I6005="Male",0,1)</f>
        <v>1</v>
      </c>
      <c r="Y6005" s="55" t="n">
        <f aca="false">IF(OR(I6005="DNB",I6005="Dry DNB"),1,0)</f>
        <v>0</v>
      </c>
      <c r="Z6005" s="0" t="str">
        <f aca="false">IF(ISNUMBER(W6005),A6005-W6005,"")</f>
        <v/>
      </c>
      <c r="AA6005" s="55" t="n">
        <f aca="false">MATCH(A6005,DATAS,0)</f>
        <v>2</v>
      </c>
      <c r="AB6005" s="55" t="n">
        <f aca="false">IF(AND(E6005&gt;0,OR(AND(B6005&gt;=1,B6005&lt;=6),B6005=10)),1,0)</f>
        <v>0</v>
      </c>
      <c r="AC6005" s="55" t="n">
        <f aca="false">IF(AND(E6005&gt;0,B6005=10),1,0)</f>
        <v>0</v>
      </c>
      <c r="AD6005" s="55" t="n">
        <f aca="false">IF(AND(C6004=C6005,AA6004=AA6005-1),AB6004,"")</f>
        <v>0</v>
      </c>
      <c r="AE6005" s="55" t="n">
        <f aca="false">IF(AND(C6004=C6005,AA6004=AA6005-1),AC6004,"")</f>
        <v>0</v>
      </c>
      <c r="AF6005" s="55" t="n">
        <f aca="false">IF(AA6005=1,"",IF(AND(AB6005=1,AD6005&lt;&gt;1),1,0))</f>
        <v>0</v>
      </c>
      <c r="AG6005" s="55" t="n">
        <f aca="false">IF(AA6005=1,"",IF(AND(AC6005=1,AE6005&lt;&gt;1),1,0))</f>
        <v>0</v>
      </c>
      <c r="AH6005" s="60" t="str">
        <f aca="false">IF(AND(E6005&gt;0,AA6005&lt;2,NOT(AND(C6006=C6005,AA6006=AA6005+1))),INDEX(DATAS,AA6005+1),"")</f>
        <v/>
      </c>
      <c r="AI6005" s="60" t="str">
        <f aca="false">IF(AND(AC6005=1,AA6005&lt;2),IF(AND(C6006=C6005,AA6006=AA6005+1),IF(AC6006=1,"",INDEX(DATAS,AA6005+1)),INDEX(DATAS,AA6005+1)),"")</f>
        <v/>
      </c>
    </row>
    <row r="6006" customFormat="false" ht="15" hidden="false" customHeight="false" outlineLevel="0" collapsed="false">
      <c r="A6006" s="60" t="n">
        <v>46309</v>
      </c>
      <c r="B6006" s="0" t="n">
        <v>13</v>
      </c>
      <c r="C6006" s="0" t="n">
        <v>7398</v>
      </c>
      <c r="E6006" s="0" t="n">
        <v>0</v>
      </c>
      <c r="F6006" s="55" t="s">
        <v>1469</v>
      </c>
      <c r="I6006" s="55" t="s">
        <v>185</v>
      </c>
      <c r="U6006" s="0" t="n">
        <v>251</v>
      </c>
      <c r="V6006" s="0" t="n">
        <v>0</v>
      </c>
      <c r="X6006" s="55" t="n">
        <f aca="false">IF(I6006="Male",0,1)</f>
        <v>1</v>
      </c>
      <c r="Y6006" s="55" t="n">
        <f aca="false">IF(OR(I6006="DNB",I6006="Dry DNB"),1,0)</f>
        <v>0</v>
      </c>
      <c r="Z6006" s="0" t="str">
        <f aca="false">IF(ISNUMBER(W6006),A6006-W6006,"")</f>
        <v/>
      </c>
      <c r="AA6006" s="55" t="n">
        <f aca="false">MATCH(A6006,DATAS,0)</f>
        <v>1</v>
      </c>
      <c r="AB6006" s="55" t="n">
        <f aca="false">IF(AND(E6006&gt;0,OR(AND(B6006&gt;=1,B6006&lt;=6),B6006=10)),1,0)</f>
        <v>0</v>
      </c>
      <c r="AC6006" s="55" t="n">
        <f aca="false">IF(AND(E6006&gt;0,B6006=10),1,0)</f>
        <v>0</v>
      </c>
      <c r="AD6006" s="0" t="str">
        <f aca="false">IF(AND(C6005=C6006,AA6005=AA6006-1),AB6005,"")</f>
        <v/>
      </c>
      <c r="AE6006" s="0" t="str">
        <f aca="false">IF(AND(C6005=C6006,AA6005=AA6006-1),AC6005,"")</f>
        <v/>
      </c>
      <c r="AF6006" s="0" t="str">
        <f aca="false">IF(AA6006=1,"",IF(AND(AB6006=1,AD6006&lt;&gt;1),1,0))</f>
        <v/>
      </c>
      <c r="AG6006" s="0" t="str">
        <f aca="false">IF(AA6006=1,"",IF(AND(AC6006=1,AE6006&lt;&gt;1),1,0))</f>
        <v/>
      </c>
      <c r="AH6006" s="60" t="str">
        <f aca="false">IF(AND(E6006&gt;0,AA6006&lt;2,NOT(AND(C6007=C6006,AA6007=AA6006+1))),INDEX(DATAS,AA6006+1),"")</f>
        <v/>
      </c>
      <c r="AI6006" s="60" t="str">
        <f aca="false">IF(AND(AC6006=1,AA6006&lt;2),IF(AND(C6007=C6006,AA6007=AA6006+1),IF(AC6007=1,"",INDEX(DATAS,AA6006+1)),INDEX(DATAS,AA6006+1)),"")</f>
        <v/>
      </c>
    </row>
    <row r="6007" customFormat="false" ht="15" hidden="false" customHeight="false" outlineLevel="0" collapsed="false">
      <c r="A6007" s="60" t="n">
        <v>46310</v>
      </c>
      <c r="B6007" s="0" t="n">
        <v>13</v>
      </c>
      <c r="C6007" s="0" t="n">
        <v>7398</v>
      </c>
      <c r="E6007" s="0" t="n">
        <v>0</v>
      </c>
      <c r="F6007" s="55" t="s">
        <v>1469</v>
      </c>
      <c r="I6007" s="55" t="s">
        <v>185</v>
      </c>
      <c r="U6007" s="0" t="n">
        <v>252</v>
      </c>
      <c r="V6007" s="0" t="n">
        <v>0</v>
      </c>
      <c r="X6007" s="55" t="n">
        <f aca="false">IF(I6007="Male",0,1)</f>
        <v>1</v>
      </c>
      <c r="Y6007" s="55" t="n">
        <f aca="false">IF(OR(I6007="DNB",I6007="Dry DNB"),1,0)</f>
        <v>0</v>
      </c>
      <c r="Z6007" s="0" t="str">
        <f aca="false">IF(ISNUMBER(W6007),A6007-W6007,"")</f>
        <v/>
      </c>
      <c r="AA6007" s="55" t="n">
        <f aca="false">MATCH(A6007,DATAS,0)</f>
        <v>2</v>
      </c>
      <c r="AB6007" s="55" t="n">
        <f aca="false">IF(AND(E6007&gt;0,OR(AND(B6007&gt;=1,B6007&lt;=6),B6007=10)),1,0)</f>
        <v>0</v>
      </c>
      <c r="AC6007" s="55" t="n">
        <f aca="false">IF(AND(E6007&gt;0,B6007=10),1,0)</f>
        <v>0</v>
      </c>
      <c r="AD6007" s="55" t="n">
        <f aca="false">IF(AND(C6006=C6007,AA6006=AA6007-1),AB6006,"")</f>
        <v>0</v>
      </c>
      <c r="AE6007" s="55" t="n">
        <f aca="false">IF(AND(C6006=C6007,AA6006=AA6007-1),AC6006,"")</f>
        <v>0</v>
      </c>
      <c r="AF6007" s="55" t="n">
        <f aca="false">IF(AA6007=1,"",IF(AND(AB6007=1,AD6007&lt;&gt;1),1,0))</f>
        <v>0</v>
      </c>
      <c r="AG6007" s="55" t="n">
        <f aca="false">IF(AA6007=1,"",IF(AND(AC6007=1,AE6007&lt;&gt;1),1,0))</f>
        <v>0</v>
      </c>
      <c r="AH6007" s="60" t="str">
        <f aca="false">IF(AND(E6007&gt;0,AA6007&lt;2,NOT(AND(C6008=C6007,AA6008=AA6007+1))),INDEX(DATAS,AA6007+1),"")</f>
        <v/>
      </c>
      <c r="AI6007" s="60" t="str">
        <f aca="false">IF(AND(AC6007=1,AA6007&lt;2),IF(AND(C6008=C6007,AA6008=AA6007+1),IF(AC6008=1,"",INDEX(DATAS,AA6007+1)),INDEX(DATAS,AA6007+1)),"")</f>
        <v/>
      </c>
    </row>
    <row r="6008" customFormat="false" ht="15" hidden="false" customHeight="false" outlineLevel="0" collapsed="false">
      <c r="A6008" s="60" t="n">
        <v>46309</v>
      </c>
      <c r="B6008" s="0" t="n">
        <v>13</v>
      </c>
      <c r="C6008" s="0" t="n">
        <v>7399</v>
      </c>
      <c r="E6008" s="0" t="n">
        <v>0</v>
      </c>
      <c r="F6008" s="55" t="s">
        <v>1469</v>
      </c>
      <c r="I6008" s="55" t="s">
        <v>185</v>
      </c>
      <c r="U6008" s="0" t="n">
        <v>251</v>
      </c>
      <c r="V6008" s="0" t="n">
        <v>0</v>
      </c>
      <c r="X6008" s="55" t="n">
        <f aca="false">IF(I6008="Male",0,1)</f>
        <v>1</v>
      </c>
      <c r="Y6008" s="55" t="n">
        <f aca="false">IF(OR(I6008="DNB",I6008="Dry DNB"),1,0)</f>
        <v>0</v>
      </c>
      <c r="Z6008" s="0" t="str">
        <f aca="false">IF(ISNUMBER(W6008),A6008-W6008,"")</f>
        <v/>
      </c>
      <c r="AA6008" s="55" t="n">
        <f aca="false">MATCH(A6008,DATAS,0)</f>
        <v>1</v>
      </c>
      <c r="AB6008" s="55" t="n">
        <f aca="false">IF(AND(E6008&gt;0,OR(AND(B6008&gt;=1,B6008&lt;=6),B6008=10)),1,0)</f>
        <v>0</v>
      </c>
      <c r="AC6008" s="55" t="n">
        <f aca="false">IF(AND(E6008&gt;0,B6008=10),1,0)</f>
        <v>0</v>
      </c>
      <c r="AD6008" s="0" t="str">
        <f aca="false">IF(AND(C6007=C6008,AA6007=AA6008-1),AB6007,"")</f>
        <v/>
      </c>
      <c r="AE6008" s="0" t="str">
        <f aca="false">IF(AND(C6007=C6008,AA6007=AA6008-1),AC6007,"")</f>
        <v/>
      </c>
      <c r="AF6008" s="0" t="str">
        <f aca="false">IF(AA6008=1,"",IF(AND(AB6008=1,AD6008&lt;&gt;1),1,0))</f>
        <v/>
      </c>
      <c r="AG6008" s="0" t="str">
        <f aca="false">IF(AA6008=1,"",IF(AND(AC6008=1,AE6008&lt;&gt;1),1,0))</f>
        <v/>
      </c>
      <c r="AH6008" s="60" t="str">
        <f aca="false">IF(AND(E6008&gt;0,AA6008&lt;2,NOT(AND(C6009=C6008,AA6009=AA6008+1))),INDEX(DATAS,AA6008+1),"")</f>
        <v/>
      </c>
      <c r="AI6008" s="60" t="str">
        <f aca="false">IF(AND(AC6008=1,AA6008&lt;2),IF(AND(C6009=C6008,AA6009=AA6008+1),IF(AC6009=1,"",INDEX(DATAS,AA6008+1)),INDEX(DATAS,AA6008+1)),"")</f>
        <v/>
      </c>
    </row>
    <row r="6009" customFormat="false" ht="15" hidden="false" customHeight="false" outlineLevel="0" collapsed="false">
      <c r="A6009" s="60" t="n">
        <v>46310</v>
      </c>
      <c r="B6009" s="0" t="n">
        <v>13</v>
      </c>
      <c r="C6009" s="0" t="n">
        <v>7399</v>
      </c>
      <c r="E6009" s="0" t="n">
        <v>0</v>
      </c>
      <c r="F6009" s="55" t="s">
        <v>1469</v>
      </c>
      <c r="I6009" s="55" t="s">
        <v>185</v>
      </c>
      <c r="U6009" s="0" t="n">
        <v>252</v>
      </c>
      <c r="V6009" s="0" t="n">
        <v>0</v>
      </c>
      <c r="X6009" s="55" t="n">
        <f aca="false">IF(I6009="Male",0,1)</f>
        <v>1</v>
      </c>
      <c r="Y6009" s="55" t="n">
        <f aca="false">IF(OR(I6009="DNB",I6009="Dry DNB"),1,0)</f>
        <v>0</v>
      </c>
      <c r="Z6009" s="0" t="str">
        <f aca="false">IF(ISNUMBER(W6009),A6009-W6009,"")</f>
        <v/>
      </c>
      <c r="AA6009" s="55" t="n">
        <f aca="false">MATCH(A6009,DATAS,0)</f>
        <v>2</v>
      </c>
      <c r="AB6009" s="55" t="n">
        <f aca="false">IF(AND(E6009&gt;0,OR(AND(B6009&gt;=1,B6009&lt;=6),B6009=10)),1,0)</f>
        <v>0</v>
      </c>
      <c r="AC6009" s="55" t="n">
        <f aca="false">IF(AND(E6009&gt;0,B6009=10),1,0)</f>
        <v>0</v>
      </c>
      <c r="AD6009" s="55" t="n">
        <f aca="false">IF(AND(C6008=C6009,AA6008=AA6009-1),AB6008,"")</f>
        <v>0</v>
      </c>
      <c r="AE6009" s="55" t="n">
        <f aca="false">IF(AND(C6008=C6009,AA6008=AA6009-1),AC6008,"")</f>
        <v>0</v>
      </c>
      <c r="AF6009" s="55" t="n">
        <f aca="false">IF(AA6009=1,"",IF(AND(AB6009=1,AD6009&lt;&gt;1),1,0))</f>
        <v>0</v>
      </c>
      <c r="AG6009" s="55" t="n">
        <f aca="false">IF(AA6009=1,"",IF(AND(AC6009=1,AE6009&lt;&gt;1),1,0))</f>
        <v>0</v>
      </c>
      <c r="AH6009" s="60" t="str">
        <f aca="false">IF(AND(E6009&gt;0,AA6009&lt;2,NOT(AND(C6010=C6009,AA6010=AA6009+1))),INDEX(DATAS,AA6009+1),"")</f>
        <v/>
      </c>
      <c r="AI6009" s="60" t="str">
        <f aca="false">IF(AND(AC6009=1,AA6009&lt;2),IF(AND(C6010=C6009,AA6010=AA6009+1),IF(AC6010=1,"",INDEX(DATAS,AA6009+1)),INDEX(DATAS,AA6009+1)),"")</f>
        <v/>
      </c>
    </row>
    <row r="6010" customFormat="false" ht="15" hidden="false" customHeight="false" outlineLevel="0" collapsed="false">
      <c r="A6010" s="60" t="n">
        <v>46309</v>
      </c>
      <c r="B6010" s="0" t="n">
        <v>13</v>
      </c>
      <c r="C6010" s="0" t="n">
        <v>7400</v>
      </c>
      <c r="E6010" s="0" t="n">
        <v>0</v>
      </c>
      <c r="F6010" s="55" t="s">
        <v>1470</v>
      </c>
      <c r="I6010" s="55" t="s">
        <v>185</v>
      </c>
      <c r="U6010" s="0" t="n">
        <v>250</v>
      </c>
      <c r="V6010" s="0" t="n">
        <v>0</v>
      </c>
      <c r="X6010" s="55" t="n">
        <f aca="false">IF(I6010="Male",0,1)</f>
        <v>1</v>
      </c>
      <c r="Y6010" s="55" t="n">
        <f aca="false">IF(OR(I6010="DNB",I6010="Dry DNB"),1,0)</f>
        <v>0</v>
      </c>
      <c r="Z6010" s="0" t="str">
        <f aca="false">IF(ISNUMBER(W6010),A6010-W6010,"")</f>
        <v/>
      </c>
      <c r="AA6010" s="55" t="n">
        <f aca="false">MATCH(A6010,DATAS,0)</f>
        <v>1</v>
      </c>
      <c r="AB6010" s="55" t="n">
        <f aca="false">IF(AND(E6010&gt;0,OR(AND(B6010&gt;=1,B6010&lt;=6),B6010=10)),1,0)</f>
        <v>0</v>
      </c>
      <c r="AC6010" s="55" t="n">
        <f aca="false">IF(AND(E6010&gt;0,B6010=10),1,0)</f>
        <v>0</v>
      </c>
      <c r="AD6010" s="0" t="str">
        <f aca="false">IF(AND(C6009=C6010,AA6009=AA6010-1),AB6009,"")</f>
        <v/>
      </c>
      <c r="AE6010" s="0" t="str">
        <f aca="false">IF(AND(C6009=C6010,AA6009=AA6010-1),AC6009,"")</f>
        <v/>
      </c>
      <c r="AF6010" s="0" t="str">
        <f aca="false">IF(AA6010=1,"",IF(AND(AB6010=1,AD6010&lt;&gt;1),1,0))</f>
        <v/>
      </c>
      <c r="AG6010" s="0" t="str">
        <f aca="false">IF(AA6010=1,"",IF(AND(AC6010=1,AE6010&lt;&gt;1),1,0))</f>
        <v/>
      </c>
      <c r="AH6010" s="60" t="str">
        <f aca="false">IF(AND(E6010&gt;0,AA6010&lt;2,NOT(AND(C6011=C6010,AA6011=AA6010+1))),INDEX(DATAS,AA6010+1),"")</f>
        <v/>
      </c>
      <c r="AI6010" s="60" t="str">
        <f aca="false">IF(AND(AC6010=1,AA6010&lt;2),IF(AND(C6011=C6010,AA6011=AA6010+1),IF(AC6011=1,"",INDEX(DATAS,AA6010+1)),INDEX(DATAS,AA6010+1)),"")</f>
        <v/>
      </c>
    </row>
    <row r="6011" customFormat="false" ht="15" hidden="false" customHeight="false" outlineLevel="0" collapsed="false">
      <c r="A6011" s="60" t="n">
        <v>46310</v>
      </c>
      <c r="B6011" s="0" t="n">
        <v>13</v>
      </c>
      <c r="C6011" s="0" t="n">
        <v>7400</v>
      </c>
      <c r="E6011" s="0" t="n">
        <v>0</v>
      </c>
      <c r="F6011" s="55" t="s">
        <v>1470</v>
      </c>
      <c r="I6011" s="55" t="s">
        <v>185</v>
      </c>
      <c r="U6011" s="0" t="n">
        <v>251</v>
      </c>
      <c r="V6011" s="0" t="n">
        <v>0</v>
      </c>
      <c r="X6011" s="55" t="n">
        <f aca="false">IF(I6011="Male",0,1)</f>
        <v>1</v>
      </c>
      <c r="Y6011" s="55" t="n">
        <f aca="false">IF(OR(I6011="DNB",I6011="Dry DNB"),1,0)</f>
        <v>0</v>
      </c>
      <c r="Z6011" s="0" t="str">
        <f aca="false">IF(ISNUMBER(W6011),A6011-W6011,"")</f>
        <v/>
      </c>
      <c r="AA6011" s="55" t="n">
        <f aca="false">MATCH(A6011,DATAS,0)</f>
        <v>2</v>
      </c>
      <c r="AB6011" s="55" t="n">
        <f aca="false">IF(AND(E6011&gt;0,OR(AND(B6011&gt;=1,B6011&lt;=6),B6011=10)),1,0)</f>
        <v>0</v>
      </c>
      <c r="AC6011" s="55" t="n">
        <f aca="false">IF(AND(E6011&gt;0,B6011=10),1,0)</f>
        <v>0</v>
      </c>
      <c r="AD6011" s="55" t="n">
        <f aca="false">IF(AND(C6010=C6011,AA6010=AA6011-1),AB6010,"")</f>
        <v>0</v>
      </c>
      <c r="AE6011" s="55" t="n">
        <f aca="false">IF(AND(C6010=C6011,AA6010=AA6011-1),AC6010,"")</f>
        <v>0</v>
      </c>
      <c r="AF6011" s="55" t="n">
        <f aca="false">IF(AA6011=1,"",IF(AND(AB6011=1,AD6011&lt;&gt;1),1,0))</f>
        <v>0</v>
      </c>
      <c r="AG6011" s="55" t="n">
        <f aca="false">IF(AA6011=1,"",IF(AND(AC6011=1,AE6011&lt;&gt;1),1,0))</f>
        <v>0</v>
      </c>
      <c r="AH6011" s="60" t="str">
        <f aca="false">IF(AND(E6011&gt;0,AA6011&lt;2,NOT(AND(C6012=C6011,AA6012=AA6011+1))),INDEX(DATAS,AA6011+1),"")</f>
        <v/>
      </c>
      <c r="AI6011" s="60" t="str">
        <f aca="false">IF(AND(AC6011=1,AA6011&lt;2),IF(AND(C6012=C6011,AA6012=AA6011+1),IF(AC6012=1,"",INDEX(DATAS,AA6011+1)),INDEX(DATAS,AA6011+1)),"")</f>
        <v/>
      </c>
    </row>
    <row r="6012" customFormat="false" ht="15" hidden="false" customHeight="false" outlineLevel="0" collapsed="false">
      <c r="A6012" s="60" t="n">
        <v>46309</v>
      </c>
      <c r="B6012" s="0" t="n">
        <v>13</v>
      </c>
      <c r="C6012" s="0" t="n">
        <v>7401</v>
      </c>
      <c r="E6012" s="0" t="n">
        <v>0</v>
      </c>
      <c r="F6012" s="55" t="s">
        <v>1470</v>
      </c>
      <c r="I6012" s="55" t="s">
        <v>185</v>
      </c>
      <c r="U6012" s="0" t="n">
        <v>250</v>
      </c>
      <c r="V6012" s="0" t="n">
        <v>0</v>
      </c>
      <c r="X6012" s="55" t="n">
        <f aca="false">IF(I6012="Male",0,1)</f>
        <v>1</v>
      </c>
      <c r="Y6012" s="55" t="n">
        <f aca="false">IF(OR(I6012="DNB",I6012="Dry DNB"),1,0)</f>
        <v>0</v>
      </c>
      <c r="Z6012" s="0" t="str">
        <f aca="false">IF(ISNUMBER(W6012),A6012-W6012,"")</f>
        <v/>
      </c>
      <c r="AA6012" s="55" t="n">
        <f aca="false">MATCH(A6012,DATAS,0)</f>
        <v>1</v>
      </c>
      <c r="AB6012" s="55" t="n">
        <f aca="false">IF(AND(E6012&gt;0,OR(AND(B6012&gt;=1,B6012&lt;=6),B6012=10)),1,0)</f>
        <v>0</v>
      </c>
      <c r="AC6012" s="55" t="n">
        <f aca="false">IF(AND(E6012&gt;0,B6012=10),1,0)</f>
        <v>0</v>
      </c>
      <c r="AD6012" s="0" t="str">
        <f aca="false">IF(AND(C6011=C6012,AA6011=AA6012-1),AB6011,"")</f>
        <v/>
      </c>
      <c r="AE6012" s="0" t="str">
        <f aca="false">IF(AND(C6011=C6012,AA6011=AA6012-1),AC6011,"")</f>
        <v/>
      </c>
      <c r="AF6012" s="0" t="str">
        <f aca="false">IF(AA6012=1,"",IF(AND(AB6012=1,AD6012&lt;&gt;1),1,0))</f>
        <v/>
      </c>
      <c r="AG6012" s="0" t="str">
        <f aca="false">IF(AA6012=1,"",IF(AND(AC6012=1,AE6012&lt;&gt;1),1,0))</f>
        <v/>
      </c>
      <c r="AH6012" s="60" t="str">
        <f aca="false">IF(AND(E6012&gt;0,AA6012&lt;2,NOT(AND(C6013=C6012,AA6013=AA6012+1))),INDEX(DATAS,AA6012+1),"")</f>
        <v/>
      </c>
      <c r="AI6012" s="60" t="str">
        <f aca="false">IF(AND(AC6012=1,AA6012&lt;2),IF(AND(C6013=C6012,AA6013=AA6012+1),IF(AC6013=1,"",INDEX(DATAS,AA6012+1)),INDEX(DATAS,AA6012+1)),"")</f>
        <v/>
      </c>
    </row>
    <row r="6013" customFormat="false" ht="15" hidden="false" customHeight="false" outlineLevel="0" collapsed="false">
      <c r="A6013" s="60" t="n">
        <v>46310</v>
      </c>
      <c r="B6013" s="0" t="n">
        <v>13</v>
      </c>
      <c r="C6013" s="0" t="n">
        <v>7401</v>
      </c>
      <c r="E6013" s="0" t="n">
        <v>0</v>
      </c>
      <c r="F6013" s="55" t="s">
        <v>1470</v>
      </c>
      <c r="I6013" s="55" t="s">
        <v>185</v>
      </c>
      <c r="U6013" s="0" t="n">
        <v>251</v>
      </c>
      <c r="V6013" s="0" t="n">
        <v>0</v>
      </c>
      <c r="X6013" s="55" t="n">
        <f aca="false">IF(I6013="Male",0,1)</f>
        <v>1</v>
      </c>
      <c r="Y6013" s="55" t="n">
        <f aca="false">IF(OR(I6013="DNB",I6013="Dry DNB"),1,0)</f>
        <v>0</v>
      </c>
      <c r="Z6013" s="0" t="str">
        <f aca="false">IF(ISNUMBER(W6013),A6013-W6013,"")</f>
        <v/>
      </c>
      <c r="AA6013" s="55" t="n">
        <f aca="false">MATCH(A6013,DATAS,0)</f>
        <v>2</v>
      </c>
      <c r="AB6013" s="55" t="n">
        <f aca="false">IF(AND(E6013&gt;0,OR(AND(B6013&gt;=1,B6013&lt;=6),B6013=10)),1,0)</f>
        <v>0</v>
      </c>
      <c r="AC6013" s="55" t="n">
        <f aca="false">IF(AND(E6013&gt;0,B6013=10),1,0)</f>
        <v>0</v>
      </c>
      <c r="AD6013" s="55" t="n">
        <f aca="false">IF(AND(C6012=C6013,AA6012=AA6013-1),AB6012,"")</f>
        <v>0</v>
      </c>
      <c r="AE6013" s="55" t="n">
        <f aca="false">IF(AND(C6012=C6013,AA6012=AA6013-1),AC6012,"")</f>
        <v>0</v>
      </c>
      <c r="AF6013" s="55" t="n">
        <f aca="false">IF(AA6013=1,"",IF(AND(AB6013=1,AD6013&lt;&gt;1),1,0))</f>
        <v>0</v>
      </c>
      <c r="AG6013" s="55" t="n">
        <f aca="false">IF(AA6013=1,"",IF(AND(AC6013=1,AE6013&lt;&gt;1),1,0))</f>
        <v>0</v>
      </c>
      <c r="AH6013" s="60" t="str">
        <f aca="false">IF(AND(E6013&gt;0,AA6013&lt;2,NOT(AND(C6014=C6013,AA6014=AA6013+1))),INDEX(DATAS,AA6013+1),"")</f>
        <v/>
      </c>
      <c r="AI6013" s="60" t="str">
        <f aca="false">IF(AND(AC6013=1,AA6013&lt;2),IF(AND(C6014=C6013,AA6014=AA6013+1),IF(AC6014=1,"",INDEX(DATAS,AA6013+1)),INDEX(DATAS,AA6013+1)),"")</f>
        <v/>
      </c>
    </row>
    <row r="6014" customFormat="false" ht="15" hidden="false" customHeight="false" outlineLevel="0" collapsed="false">
      <c r="A6014" s="60" t="n">
        <v>46309</v>
      </c>
      <c r="B6014" s="0" t="n">
        <v>13</v>
      </c>
      <c r="C6014" s="0" t="n">
        <v>7402</v>
      </c>
      <c r="E6014" s="0" t="n">
        <v>0</v>
      </c>
      <c r="F6014" s="55" t="s">
        <v>1471</v>
      </c>
      <c r="I6014" s="55" t="s">
        <v>185</v>
      </c>
      <c r="U6014" s="0" t="n">
        <v>249</v>
      </c>
      <c r="V6014" s="0" t="n">
        <v>0</v>
      </c>
      <c r="X6014" s="55" t="n">
        <f aca="false">IF(I6014="Male",0,1)</f>
        <v>1</v>
      </c>
      <c r="Y6014" s="55" t="n">
        <f aca="false">IF(OR(I6014="DNB",I6014="Dry DNB"),1,0)</f>
        <v>0</v>
      </c>
      <c r="Z6014" s="0" t="str">
        <f aca="false">IF(ISNUMBER(W6014),A6014-W6014,"")</f>
        <v/>
      </c>
      <c r="AA6014" s="55" t="n">
        <f aca="false">MATCH(A6014,DATAS,0)</f>
        <v>1</v>
      </c>
      <c r="AB6014" s="55" t="n">
        <f aca="false">IF(AND(E6014&gt;0,OR(AND(B6014&gt;=1,B6014&lt;=6),B6014=10)),1,0)</f>
        <v>0</v>
      </c>
      <c r="AC6014" s="55" t="n">
        <f aca="false">IF(AND(E6014&gt;0,B6014=10),1,0)</f>
        <v>0</v>
      </c>
      <c r="AD6014" s="0" t="str">
        <f aca="false">IF(AND(C6013=C6014,AA6013=AA6014-1),AB6013,"")</f>
        <v/>
      </c>
      <c r="AE6014" s="0" t="str">
        <f aca="false">IF(AND(C6013=C6014,AA6013=AA6014-1),AC6013,"")</f>
        <v/>
      </c>
      <c r="AF6014" s="0" t="str">
        <f aca="false">IF(AA6014=1,"",IF(AND(AB6014=1,AD6014&lt;&gt;1),1,0))</f>
        <v/>
      </c>
      <c r="AG6014" s="0" t="str">
        <f aca="false">IF(AA6014=1,"",IF(AND(AC6014=1,AE6014&lt;&gt;1),1,0))</f>
        <v/>
      </c>
      <c r="AH6014" s="60" t="str">
        <f aca="false">IF(AND(E6014&gt;0,AA6014&lt;2,NOT(AND(C6015=C6014,AA6015=AA6014+1))),INDEX(DATAS,AA6014+1),"")</f>
        <v/>
      </c>
      <c r="AI6014" s="60" t="str">
        <f aca="false">IF(AND(AC6014=1,AA6014&lt;2),IF(AND(C6015=C6014,AA6015=AA6014+1),IF(AC6015=1,"",INDEX(DATAS,AA6014+1)),INDEX(DATAS,AA6014+1)),"")</f>
        <v/>
      </c>
    </row>
    <row r="6015" customFormat="false" ht="15" hidden="false" customHeight="false" outlineLevel="0" collapsed="false">
      <c r="A6015" s="60" t="n">
        <v>46310</v>
      </c>
      <c r="B6015" s="0" t="n">
        <v>13</v>
      </c>
      <c r="C6015" s="0" t="n">
        <v>7402</v>
      </c>
      <c r="E6015" s="0" t="n">
        <v>0</v>
      </c>
      <c r="F6015" s="55" t="s">
        <v>1471</v>
      </c>
      <c r="I6015" s="55" t="s">
        <v>185</v>
      </c>
      <c r="U6015" s="0" t="n">
        <v>250</v>
      </c>
      <c r="V6015" s="0" t="n">
        <v>0</v>
      </c>
      <c r="X6015" s="55" t="n">
        <f aca="false">IF(I6015="Male",0,1)</f>
        <v>1</v>
      </c>
      <c r="Y6015" s="55" t="n">
        <f aca="false">IF(OR(I6015="DNB",I6015="Dry DNB"),1,0)</f>
        <v>0</v>
      </c>
      <c r="Z6015" s="0" t="str">
        <f aca="false">IF(ISNUMBER(W6015),A6015-W6015,"")</f>
        <v/>
      </c>
      <c r="AA6015" s="55" t="n">
        <f aca="false">MATCH(A6015,DATAS,0)</f>
        <v>2</v>
      </c>
      <c r="AB6015" s="55" t="n">
        <f aca="false">IF(AND(E6015&gt;0,OR(AND(B6015&gt;=1,B6015&lt;=6),B6015=10)),1,0)</f>
        <v>0</v>
      </c>
      <c r="AC6015" s="55" t="n">
        <f aca="false">IF(AND(E6015&gt;0,B6015=10),1,0)</f>
        <v>0</v>
      </c>
      <c r="AD6015" s="55" t="n">
        <f aca="false">IF(AND(C6014=C6015,AA6014=AA6015-1),AB6014,"")</f>
        <v>0</v>
      </c>
      <c r="AE6015" s="55" t="n">
        <f aca="false">IF(AND(C6014=C6015,AA6014=AA6015-1),AC6014,"")</f>
        <v>0</v>
      </c>
      <c r="AF6015" s="55" t="n">
        <f aca="false">IF(AA6015=1,"",IF(AND(AB6015=1,AD6015&lt;&gt;1),1,0))</f>
        <v>0</v>
      </c>
      <c r="AG6015" s="55" t="n">
        <f aca="false">IF(AA6015=1,"",IF(AND(AC6015=1,AE6015&lt;&gt;1),1,0))</f>
        <v>0</v>
      </c>
      <c r="AH6015" s="60" t="str">
        <f aca="false">IF(AND(E6015&gt;0,AA6015&lt;2,NOT(AND(C6016=C6015,AA6016=AA6015+1))),INDEX(DATAS,AA6015+1),"")</f>
        <v/>
      </c>
      <c r="AI6015" s="60" t="str">
        <f aca="false">IF(AND(AC6015=1,AA6015&lt;2),IF(AND(C6016=C6015,AA6016=AA6015+1),IF(AC6016=1,"",INDEX(DATAS,AA6015+1)),INDEX(DATAS,AA6015+1)),"")</f>
        <v/>
      </c>
    </row>
    <row r="6016" customFormat="false" ht="15" hidden="false" customHeight="false" outlineLevel="0" collapsed="false">
      <c r="A6016" s="60" t="n">
        <v>46309</v>
      </c>
      <c r="B6016" s="0" t="n">
        <v>13</v>
      </c>
      <c r="C6016" s="0" t="n">
        <v>7403</v>
      </c>
      <c r="E6016" s="0" t="n">
        <v>0</v>
      </c>
      <c r="F6016" s="55" t="s">
        <v>1471</v>
      </c>
      <c r="I6016" s="55" t="s">
        <v>185</v>
      </c>
      <c r="U6016" s="0" t="n">
        <v>249</v>
      </c>
      <c r="V6016" s="0" t="n">
        <v>0</v>
      </c>
      <c r="X6016" s="55" t="n">
        <f aca="false">IF(I6016="Male",0,1)</f>
        <v>1</v>
      </c>
      <c r="Y6016" s="55" t="n">
        <f aca="false">IF(OR(I6016="DNB",I6016="Dry DNB"),1,0)</f>
        <v>0</v>
      </c>
      <c r="Z6016" s="0" t="str">
        <f aca="false">IF(ISNUMBER(W6016),A6016-W6016,"")</f>
        <v/>
      </c>
      <c r="AA6016" s="55" t="n">
        <f aca="false">MATCH(A6016,DATAS,0)</f>
        <v>1</v>
      </c>
      <c r="AB6016" s="55" t="n">
        <f aca="false">IF(AND(E6016&gt;0,OR(AND(B6016&gt;=1,B6016&lt;=6),B6016=10)),1,0)</f>
        <v>0</v>
      </c>
      <c r="AC6016" s="55" t="n">
        <f aca="false">IF(AND(E6016&gt;0,B6016=10),1,0)</f>
        <v>0</v>
      </c>
      <c r="AD6016" s="0" t="str">
        <f aca="false">IF(AND(C6015=C6016,AA6015=AA6016-1),AB6015,"")</f>
        <v/>
      </c>
      <c r="AE6016" s="0" t="str">
        <f aca="false">IF(AND(C6015=C6016,AA6015=AA6016-1),AC6015,"")</f>
        <v/>
      </c>
      <c r="AF6016" s="0" t="str">
        <f aca="false">IF(AA6016=1,"",IF(AND(AB6016=1,AD6016&lt;&gt;1),1,0))</f>
        <v/>
      </c>
      <c r="AG6016" s="0" t="str">
        <f aca="false">IF(AA6016=1,"",IF(AND(AC6016=1,AE6016&lt;&gt;1),1,0))</f>
        <v/>
      </c>
      <c r="AH6016" s="60" t="str">
        <f aca="false">IF(AND(E6016&gt;0,AA6016&lt;2,NOT(AND(C6017=C6016,AA6017=AA6016+1))),INDEX(DATAS,AA6016+1),"")</f>
        <v/>
      </c>
      <c r="AI6016" s="60" t="str">
        <f aca="false">IF(AND(AC6016=1,AA6016&lt;2),IF(AND(C6017=C6016,AA6017=AA6016+1),IF(AC6017=1,"",INDEX(DATAS,AA6016+1)),INDEX(DATAS,AA6016+1)),"")</f>
        <v/>
      </c>
    </row>
    <row r="6017" customFormat="false" ht="15" hidden="false" customHeight="false" outlineLevel="0" collapsed="false">
      <c r="A6017" s="60" t="n">
        <v>46310</v>
      </c>
      <c r="B6017" s="0" t="n">
        <v>13</v>
      </c>
      <c r="C6017" s="0" t="n">
        <v>7403</v>
      </c>
      <c r="E6017" s="0" t="n">
        <v>0</v>
      </c>
      <c r="F6017" s="55" t="s">
        <v>1471</v>
      </c>
      <c r="I6017" s="55" t="s">
        <v>185</v>
      </c>
      <c r="U6017" s="0" t="n">
        <v>250</v>
      </c>
      <c r="V6017" s="0" t="n">
        <v>0</v>
      </c>
      <c r="X6017" s="55" t="n">
        <f aca="false">IF(I6017="Male",0,1)</f>
        <v>1</v>
      </c>
      <c r="Y6017" s="55" t="n">
        <f aca="false">IF(OR(I6017="DNB",I6017="Dry DNB"),1,0)</f>
        <v>0</v>
      </c>
      <c r="Z6017" s="0" t="str">
        <f aca="false">IF(ISNUMBER(W6017),A6017-W6017,"")</f>
        <v/>
      </c>
      <c r="AA6017" s="55" t="n">
        <f aca="false">MATCH(A6017,DATAS,0)</f>
        <v>2</v>
      </c>
      <c r="AB6017" s="55" t="n">
        <f aca="false">IF(AND(E6017&gt;0,OR(AND(B6017&gt;=1,B6017&lt;=6),B6017=10)),1,0)</f>
        <v>0</v>
      </c>
      <c r="AC6017" s="55" t="n">
        <f aca="false">IF(AND(E6017&gt;0,B6017=10),1,0)</f>
        <v>0</v>
      </c>
      <c r="AD6017" s="55" t="n">
        <f aca="false">IF(AND(C6016=C6017,AA6016=AA6017-1),AB6016,"")</f>
        <v>0</v>
      </c>
      <c r="AE6017" s="55" t="n">
        <f aca="false">IF(AND(C6016=C6017,AA6016=AA6017-1),AC6016,"")</f>
        <v>0</v>
      </c>
      <c r="AF6017" s="55" t="n">
        <f aca="false">IF(AA6017=1,"",IF(AND(AB6017=1,AD6017&lt;&gt;1),1,0))</f>
        <v>0</v>
      </c>
      <c r="AG6017" s="55" t="n">
        <f aca="false">IF(AA6017=1,"",IF(AND(AC6017=1,AE6017&lt;&gt;1),1,0))</f>
        <v>0</v>
      </c>
      <c r="AH6017" s="60" t="str">
        <f aca="false">IF(AND(E6017&gt;0,AA6017&lt;2,NOT(AND(C6018=C6017,AA6018=AA6017+1))),INDEX(DATAS,AA6017+1),"")</f>
        <v/>
      </c>
      <c r="AI6017" s="60" t="str">
        <f aca="false">IF(AND(AC6017=1,AA6017&lt;2),IF(AND(C6018=C6017,AA6018=AA6017+1),IF(AC6018=1,"",INDEX(DATAS,AA6017+1)),INDEX(DATAS,AA6017+1)),"")</f>
        <v/>
      </c>
    </row>
    <row r="6018" customFormat="false" ht="15" hidden="false" customHeight="false" outlineLevel="0" collapsed="false">
      <c r="A6018" s="60" t="n">
        <v>46309</v>
      </c>
      <c r="B6018" s="0" t="n">
        <v>13</v>
      </c>
      <c r="C6018" s="0" t="n">
        <v>7404</v>
      </c>
      <c r="E6018" s="0" t="n">
        <v>0</v>
      </c>
      <c r="F6018" s="55" t="s">
        <v>1472</v>
      </c>
      <c r="I6018" s="55" t="s">
        <v>185</v>
      </c>
      <c r="U6018" s="0" t="n">
        <v>248</v>
      </c>
      <c r="V6018" s="0" t="n">
        <v>0</v>
      </c>
      <c r="X6018" s="55" t="n">
        <f aca="false">IF(I6018="Male",0,1)</f>
        <v>1</v>
      </c>
      <c r="Y6018" s="55" t="n">
        <f aca="false">IF(OR(I6018="DNB",I6018="Dry DNB"),1,0)</f>
        <v>0</v>
      </c>
      <c r="Z6018" s="0" t="str">
        <f aca="false">IF(ISNUMBER(W6018),A6018-W6018,"")</f>
        <v/>
      </c>
      <c r="AA6018" s="55" t="n">
        <f aca="false">MATCH(A6018,DATAS,0)</f>
        <v>1</v>
      </c>
      <c r="AB6018" s="55" t="n">
        <f aca="false">IF(AND(E6018&gt;0,OR(AND(B6018&gt;=1,B6018&lt;=6),B6018=10)),1,0)</f>
        <v>0</v>
      </c>
      <c r="AC6018" s="55" t="n">
        <f aca="false">IF(AND(E6018&gt;0,B6018=10),1,0)</f>
        <v>0</v>
      </c>
      <c r="AD6018" s="0" t="str">
        <f aca="false">IF(AND(C6017=C6018,AA6017=AA6018-1),AB6017,"")</f>
        <v/>
      </c>
      <c r="AE6018" s="0" t="str">
        <f aca="false">IF(AND(C6017=C6018,AA6017=AA6018-1),AC6017,"")</f>
        <v/>
      </c>
      <c r="AF6018" s="0" t="str">
        <f aca="false">IF(AA6018=1,"",IF(AND(AB6018=1,AD6018&lt;&gt;1),1,0))</f>
        <v/>
      </c>
      <c r="AG6018" s="0" t="str">
        <f aca="false">IF(AA6018=1,"",IF(AND(AC6018=1,AE6018&lt;&gt;1),1,0))</f>
        <v/>
      </c>
      <c r="AH6018" s="60" t="str">
        <f aca="false">IF(AND(E6018&gt;0,AA6018&lt;2,NOT(AND(C6019=C6018,AA6019=AA6018+1))),INDEX(DATAS,AA6018+1),"")</f>
        <v/>
      </c>
      <c r="AI6018" s="60" t="str">
        <f aca="false">IF(AND(AC6018=1,AA6018&lt;2),IF(AND(C6019=C6018,AA6019=AA6018+1),IF(AC6019=1,"",INDEX(DATAS,AA6018+1)),INDEX(DATAS,AA6018+1)),"")</f>
        <v/>
      </c>
    </row>
    <row r="6019" customFormat="false" ht="15" hidden="false" customHeight="false" outlineLevel="0" collapsed="false">
      <c r="A6019" s="60" t="n">
        <v>46310</v>
      </c>
      <c r="B6019" s="0" t="n">
        <v>13</v>
      </c>
      <c r="C6019" s="0" t="n">
        <v>7404</v>
      </c>
      <c r="E6019" s="0" t="n">
        <v>0</v>
      </c>
      <c r="F6019" s="55" t="s">
        <v>1472</v>
      </c>
      <c r="I6019" s="55" t="s">
        <v>185</v>
      </c>
      <c r="U6019" s="0" t="n">
        <v>249</v>
      </c>
      <c r="V6019" s="0" t="n">
        <v>0</v>
      </c>
      <c r="X6019" s="55" t="n">
        <f aca="false">IF(I6019="Male",0,1)</f>
        <v>1</v>
      </c>
      <c r="Y6019" s="55" t="n">
        <f aca="false">IF(OR(I6019="DNB",I6019="Dry DNB"),1,0)</f>
        <v>0</v>
      </c>
      <c r="Z6019" s="0" t="str">
        <f aca="false">IF(ISNUMBER(W6019),A6019-W6019,"")</f>
        <v/>
      </c>
      <c r="AA6019" s="55" t="n">
        <f aca="false">MATCH(A6019,DATAS,0)</f>
        <v>2</v>
      </c>
      <c r="AB6019" s="55" t="n">
        <f aca="false">IF(AND(E6019&gt;0,OR(AND(B6019&gt;=1,B6019&lt;=6),B6019=10)),1,0)</f>
        <v>0</v>
      </c>
      <c r="AC6019" s="55" t="n">
        <f aca="false">IF(AND(E6019&gt;0,B6019=10),1,0)</f>
        <v>0</v>
      </c>
      <c r="AD6019" s="55" t="n">
        <f aca="false">IF(AND(C6018=C6019,AA6018=AA6019-1),AB6018,"")</f>
        <v>0</v>
      </c>
      <c r="AE6019" s="55" t="n">
        <f aca="false">IF(AND(C6018=C6019,AA6018=AA6019-1),AC6018,"")</f>
        <v>0</v>
      </c>
      <c r="AF6019" s="55" t="n">
        <f aca="false">IF(AA6019=1,"",IF(AND(AB6019=1,AD6019&lt;&gt;1),1,0))</f>
        <v>0</v>
      </c>
      <c r="AG6019" s="55" t="n">
        <f aca="false">IF(AA6019=1,"",IF(AND(AC6019=1,AE6019&lt;&gt;1),1,0))</f>
        <v>0</v>
      </c>
      <c r="AH6019" s="60" t="str">
        <f aca="false">IF(AND(E6019&gt;0,AA6019&lt;2,NOT(AND(C6020=C6019,AA6020=AA6019+1))),INDEX(DATAS,AA6019+1),"")</f>
        <v/>
      </c>
      <c r="AI6019" s="60" t="str">
        <f aca="false">IF(AND(AC6019=1,AA6019&lt;2),IF(AND(C6020=C6019,AA6020=AA6019+1),IF(AC6020=1,"",INDEX(DATAS,AA6019+1)),INDEX(DATAS,AA6019+1)),"")</f>
        <v/>
      </c>
    </row>
    <row r="6020" customFormat="false" ht="15" hidden="false" customHeight="false" outlineLevel="0" collapsed="false">
      <c r="A6020" s="60" t="n">
        <v>46309</v>
      </c>
      <c r="B6020" s="0" t="n">
        <v>13</v>
      </c>
      <c r="C6020" s="0" t="n">
        <v>7405</v>
      </c>
      <c r="E6020" s="0" t="n">
        <v>0</v>
      </c>
      <c r="F6020" s="55" t="s">
        <v>1472</v>
      </c>
      <c r="I6020" s="55" t="s">
        <v>185</v>
      </c>
      <c r="U6020" s="0" t="n">
        <v>248</v>
      </c>
      <c r="V6020" s="0" t="n">
        <v>0</v>
      </c>
      <c r="X6020" s="55" t="n">
        <f aca="false">IF(I6020="Male",0,1)</f>
        <v>1</v>
      </c>
      <c r="Y6020" s="55" t="n">
        <f aca="false">IF(OR(I6020="DNB",I6020="Dry DNB"),1,0)</f>
        <v>0</v>
      </c>
      <c r="Z6020" s="0" t="str">
        <f aca="false">IF(ISNUMBER(W6020),A6020-W6020,"")</f>
        <v/>
      </c>
      <c r="AA6020" s="55" t="n">
        <f aca="false">MATCH(A6020,DATAS,0)</f>
        <v>1</v>
      </c>
      <c r="AB6020" s="55" t="n">
        <f aca="false">IF(AND(E6020&gt;0,OR(AND(B6020&gt;=1,B6020&lt;=6),B6020=10)),1,0)</f>
        <v>0</v>
      </c>
      <c r="AC6020" s="55" t="n">
        <f aca="false">IF(AND(E6020&gt;0,B6020=10),1,0)</f>
        <v>0</v>
      </c>
      <c r="AD6020" s="0" t="str">
        <f aca="false">IF(AND(C6019=C6020,AA6019=AA6020-1),AB6019,"")</f>
        <v/>
      </c>
      <c r="AE6020" s="0" t="str">
        <f aca="false">IF(AND(C6019=C6020,AA6019=AA6020-1),AC6019,"")</f>
        <v/>
      </c>
      <c r="AF6020" s="0" t="str">
        <f aca="false">IF(AA6020=1,"",IF(AND(AB6020=1,AD6020&lt;&gt;1),1,0))</f>
        <v/>
      </c>
      <c r="AG6020" s="0" t="str">
        <f aca="false">IF(AA6020=1,"",IF(AND(AC6020=1,AE6020&lt;&gt;1),1,0))</f>
        <v/>
      </c>
      <c r="AH6020" s="60" t="str">
        <f aca="false">IF(AND(E6020&gt;0,AA6020&lt;2,NOT(AND(C6021=C6020,AA6021=AA6020+1))),INDEX(DATAS,AA6020+1),"")</f>
        <v/>
      </c>
      <c r="AI6020" s="60" t="str">
        <f aca="false">IF(AND(AC6020=1,AA6020&lt;2),IF(AND(C6021=C6020,AA6021=AA6020+1),IF(AC6021=1,"",INDEX(DATAS,AA6020+1)),INDEX(DATAS,AA6020+1)),"")</f>
        <v/>
      </c>
    </row>
    <row r="6021" customFormat="false" ht="15" hidden="false" customHeight="false" outlineLevel="0" collapsed="false">
      <c r="A6021" s="60" t="n">
        <v>46310</v>
      </c>
      <c r="B6021" s="0" t="n">
        <v>13</v>
      </c>
      <c r="C6021" s="0" t="n">
        <v>7405</v>
      </c>
      <c r="E6021" s="0" t="n">
        <v>0</v>
      </c>
      <c r="F6021" s="55" t="s">
        <v>1472</v>
      </c>
      <c r="I6021" s="55" t="s">
        <v>185</v>
      </c>
      <c r="U6021" s="0" t="n">
        <v>249</v>
      </c>
      <c r="V6021" s="0" t="n">
        <v>0</v>
      </c>
      <c r="X6021" s="55" t="n">
        <f aca="false">IF(I6021="Male",0,1)</f>
        <v>1</v>
      </c>
      <c r="Y6021" s="55" t="n">
        <f aca="false">IF(OR(I6021="DNB",I6021="Dry DNB"),1,0)</f>
        <v>0</v>
      </c>
      <c r="Z6021" s="0" t="str">
        <f aca="false">IF(ISNUMBER(W6021),A6021-W6021,"")</f>
        <v/>
      </c>
      <c r="AA6021" s="55" t="n">
        <f aca="false">MATCH(A6021,DATAS,0)</f>
        <v>2</v>
      </c>
      <c r="AB6021" s="55" t="n">
        <f aca="false">IF(AND(E6021&gt;0,OR(AND(B6021&gt;=1,B6021&lt;=6),B6021=10)),1,0)</f>
        <v>0</v>
      </c>
      <c r="AC6021" s="55" t="n">
        <f aca="false">IF(AND(E6021&gt;0,B6021=10),1,0)</f>
        <v>0</v>
      </c>
      <c r="AD6021" s="55" t="n">
        <f aca="false">IF(AND(C6020=C6021,AA6020=AA6021-1),AB6020,"")</f>
        <v>0</v>
      </c>
      <c r="AE6021" s="55" t="n">
        <f aca="false">IF(AND(C6020=C6021,AA6020=AA6021-1),AC6020,"")</f>
        <v>0</v>
      </c>
      <c r="AF6021" s="55" t="n">
        <f aca="false">IF(AA6021=1,"",IF(AND(AB6021=1,AD6021&lt;&gt;1),1,0))</f>
        <v>0</v>
      </c>
      <c r="AG6021" s="55" t="n">
        <f aca="false">IF(AA6021=1,"",IF(AND(AC6021=1,AE6021&lt;&gt;1),1,0))</f>
        <v>0</v>
      </c>
      <c r="AH6021" s="60" t="str">
        <f aca="false">IF(AND(E6021&gt;0,AA6021&lt;2,NOT(AND(C6022=C6021,AA6022=AA6021+1))),INDEX(DATAS,AA6021+1),"")</f>
        <v/>
      </c>
      <c r="AI6021" s="60" t="str">
        <f aca="false">IF(AND(AC6021=1,AA6021&lt;2),IF(AND(C6022=C6021,AA6022=AA6021+1),IF(AC6022=1,"",INDEX(DATAS,AA6021+1)),INDEX(DATAS,AA6021+1)),"")</f>
        <v/>
      </c>
    </row>
    <row r="6022" customFormat="false" ht="15" hidden="false" customHeight="false" outlineLevel="0" collapsed="false">
      <c r="A6022" s="60" t="n">
        <v>46309</v>
      </c>
      <c r="B6022" s="0" t="n">
        <v>13</v>
      </c>
      <c r="C6022" s="0" t="n">
        <v>7406</v>
      </c>
      <c r="E6022" s="0" t="n">
        <v>0</v>
      </c>
      <c r="F6022" s="55" t="s">
        <v>1472</v>
      </c>
      <c r="I6022" s="55" t="s">
        <v>185</v>
      </c>
      <c r="U6022" s="0" t="n">
        <v>248</v>
      </c>
      <c r="V6022" s="0" t="n">
        <v>0</v>
      </c>
      <c r="X6022" s="55" t="n">
        <f aca="false">IF(I6022="Male",0,1)</f>
        <v>1</v>
      </c>
      <c r="Y6022" s="55" t="n">
        <f aca="false">IF(OR(I6022="DNB",I6022="Dry DNB"),1,0)</f>
        <v>0</v>
      </c>
      <c r="Z6022" s="0" t="str">
        <f aca="false">IF(ISNUMBER(W6022),A6022-W6022,"")</f>
        <v/>
      </c>
      <c r="AA6022" s="55" t="n">
        <f aca="false">MATCH(A6022,DATAS,0)</f>
        <v>1</v>
      </c>
      <c r="AB6022" s="55" t="n">
        <f aca="false">IF(AND(E6022&gt;0,OR(AND(B6022&gt;=1,B6022&lt;=6),B6022=10)),1,0)</f>
        <v>0</v>
      </c>
      <c r="AC6022" s="55" t="n">
        <f aca="false">IF(AND(E6022&gt;0,B6022=10),1,0)</f>
        <v>0</v>
      </c>
      <c r="AD6022" s="0" t="str">
        <f aca="false">IF(AND(C6021=C6022,AA6021=AA6022-1),AB6021,"")</f>
        <v/>
      </c>
      <c r="AE6022" s="0" t="str">
        <f aca="false">IF(AND(C6021=C6022,AA6021=AA6022-1),AC6021,"")</f>
        <v/>
      </c>
      <c r="AF6022" s="0" t="str">
        <f aca="false">IF(AA6022=1,"",IF(AND(AB6022=1,AD6022&lt;&gt;1),1,0))</f>
        <v/>
      </c>
      <c r="AG6022" s="0" t="str">
        <f aca="false">IF(AA6022=1,"",IF(AND(AC6022=1,AE6022&lt;&gt;1),1,0))</f>
        <v/>
      </c>
      <c r="AH6022" s="60" t="str">
        <f aca="false">IF(AND(E6022&gt;0,AA6022&lt;2,NOT(AND(C6023=C6022,AA6023=AA6022+1))),INDEX(DATAS,AA6022+1),"")</f>
        <v/>
      </c>
      <c r="AI6022" s="60" t="str">
        <f aca="false">IF(AND(AC6022=1,AA6022&lt;2),IF(AND(C6023=C6022,AA6023=AA6022+1),IF(AC6023=1,"",INDEX(DATAS,AA6022+1)),INDEX(DATAS,AA6022+1)),"")</f>
        <v/>
      </c>
    </row>
    <row r="6023" customFormat="false" ht="15" hidden="false" customHeight="false" outlineLevel="0" collapsed="false">
      <c r="A6023" s="60" t="n">
        <v>46310</v>
      </c>
      <c r="B6023" s="0" t="n">
        <v>13</v>
      </c>
      <c r="C6023" s="0" t="n">
        <v>7406</v>
      </c>
      <c r="E6023" s="0" t="n">
        <v>0</v>
      </c>
      <c r="F6023" s="55" t="s">
        <v>1472</v>
      </c>
      <c r="I6023" s="55" t="s">
        <v>185</v>
      </c>
      <c r="U6023" s="0" t="n">
        <v>249</v>
      </c>
      <c r="V6023" s="0" t="n">
        <v>0</v>
      </c>
      <c r="X6023" s="55" t="n">
        <f aca="false">IF(I6023="Male",0,1)</f>
        <v>1</v>
      </c>
      <c r="Y6023" s="55" t="n">
        <f aca="false">IF(OR(I6023="DNB",I6023="Dry DNB"),1,0)</f>
        <v>0</v>
      </c>
      <c r="Z6023" s="0" t="str">
        <f aca="false">IF(ISNUMBER(W6023),A6023-W6023,"")</f>
        <v/>
      </c>
      <c r="AA6023" s="55" t="n">
        <f aca="false">MATCH(A6023,DATAS,0)</f>
        <v>2</v>
      </c>
      <c r="AB6023" s="55" t="n">
        <f aca="false">IF(AND(E6023&gt;0,OR(AND(B6023&gt;=1,B6023&lt;=6),B6023=10)),1,0)</f>
        <v>0</v>
      </c>
      <c r="AC6023" s="55" t="n">
        <f aca="false">IF(AND(E6023&gt;0,B6023=10),1,0)</f>
        <v>0</v>
      </c>
      <c r="AD6023" s="55" t="n">
        <f aca="false">IF(AND(C6022=C6023,AA6022=AA6023-1),AB6022,"")</f>
        <v>0</v>
      </c>
      <c r="AE6023" s="55" t="n">
        <f aca="false">IF(AND(C6022=C6023,AA6022=AA6023-1),AC6022,"")</f>
        <v>0</v>
      </c>
      <c r="AF6023" s="55" t="n">
        <f aca="false">IF(AA6023=1,"",IF(AND(AB6023=1,AD6023&lt;&gt;1),1,0))</f>
        <v>0</v>
      </c>
      <c r="AG6023" s="55" t="n">
        <f aca="false">IF(AA6023=1,"",IF(AND(AC6023=1,AE6023&lt;&gt;1),1,0))</f>
        <v>0</v>
      </c>
      <c r="AH6023" s="60" t="str">
        <f aca="false">IF(AND(E6023&gt;0,AA6023&lt;2,NOT(AND(C6024=C6023,AA6024=AA6023+1))),INDEX(DATAS,AA6023+1),"")</f>
        <v/>
      </c>
      <c r="AI6023" s="60" t="str">
        <f aca="false">IF(AND(AC6023=1,AA6023&lt;2),IF(AND(C6024=C6023,AA6024=AA6023+1),IF(AC6024=1,"",INDEX(DATAS,AA6023+1)),INDEX(DATAS,AA6023+1)),"")</f>
        <v/>
      </c>
    </row>
    <row r="6024" customFormat="false" ht="15" hidden="false" customHeight="false" outlineLevel="0" collapsed="false">
      <c r="A6024" s="60" t="n">
        <v>46309</v>
      </c>
      <c r="B6024" s="0" t="n">
        <v>13</v>
      </c>
      <c r="C6024" s="0" t="n">
        <v>7408</v>
      </c>
      <c r="E6024" s="0" t="n">
        <v>0</v>
      </c>
      <c r="F6024" s="55" t="s">
        <v>1473</v>
      </c>
      <c r="I6024" s="55" t="s">
        <v>185</v>
      </c>
      <c r="U6024" s="0" t="n">
        <v>247</v>
      </c>
      <c r="V6024" s="0" t="n">
        <v>0</v>
      </c>
      <c r="X6024" s="55" t="n">
        <f aca="false">IF(I6024="Male",0,1)</f>
        <v>1</v>
      </c>
      <c r="Y6024" s="55" t="n">
        <f aca="false">IF(OR(I6024="DNB",I6024="Dry DNB"),1,0)</f>
        <v>0</v>
      </c>
      <c r="Z6024" s="0" t="str">
        <f aca="false">IF(ISNUMBER(W6024),A6024-W6024,"")</f>
        <v/>
      </c>
      <c r="AA6024" s="55" t="n">
        <f aca="false">MATCH(A6024,DATAS,0)</f>
        <v>1</v>
      </c>
      <c r="AB6024" s="55" t="n">
        <f aca="false">IF(AND(E6024&gt;0,OR(AND(B6024&gt;=1,B6024&lt;=6),B6024=10)),1,0)</f>
        <v>0</v>
      </c>
      <c r="AC6024" s="55" t="n">
        <f aca="false">IF(AND(E6024&gt;0,B6024=10),1,0)</f>
        <v>0</v>
      </c>
      <c r="AD6024" s="0" t="str">
        <f aca="false">IF(AND(C6023=C6024,AA6023=AA6024-1),AB6023,"")</f>
        <v/>
      </c>
      <c r="AE6024" s="0" t="str">
        <f aca="false">IF(AND(C6023=C6024,AA6023=AA6024-1),AC6023,"")</f>
        <v/>
      </c>
      <c r="AF6024" s="0" t="str">
        <f aca="false">IF(AA6024=1,"",IF(AND(AB6024=1,AD6024&lt;&gt;1),1,0))</f>
        <v/>
      </c>
      <c r="AG6024" s="0" t="str">
        <f aca="false">IF(AA6024=1,"",IF(AND(AC6024=1,AE6024&lt;&gt;1),1,0))</f>
        <v/>
      </c>
      <c r="AH6024" s="60" t="str">
        <f aca="false">IF(AND(E6024&gt;0,AA6024&lt;2,NOT(AND(C6025=C6024,AA6025=AA6024+1))),INDEX(DATAS,AA6024+1),"")</f>
        <v/>
      </c>
      <c r="AI6024" s="60" t="str">
        <f aca="false">IF(AND(AC6024=1,AA6024&lt;2),IF(AND(C6025=C6024,AA6025=AA6024+1),IF(AC6025=1,"",INDEX(DATAS,AA6024+1)),INDEX(DATAS,AA6024+1)),"")</f>
        <v/>
      </c>
    </row>
    <row r="6025" customFormat="false" ht="15" hidden="false" customHeight="false" outlineLevel="0" collapsed="false">
      <c r="A6025" s="60" t="n">
        <v>46310</v>
      </c>
      <c r="B6025" s="0" t="n">
        <v>13</v>
      </c>
      <c r="C6025" s="0" t="n">
        <v>7408</v>
      </c>
      <c r="E6025" s="0" t="n">
        <v>0</v>
      </c>
      <c r="F6025" s="55" t="s">
        <v>1473</v>
      </c>
      <c r="I6025" s="55" t="s">
        <v>185</v>
      </c>
      <c r="U6025" s="0" t="n">
        <v>248</v>
      </c>
      <c r="V6025" s="0" t="n">
        <v>0</v>
      </c>
      <c r="X6025" s="55" t="n">
        <f aca="false">IF(I6025="Male",0,1)</f>
        <v>1</v>
      </c>
      <c r="Y6025" s="55" t="n">
        <f aca="false">IF(OR(I6025="DNB",I6025="Dry DNB"),1,0)</f>
        <v>0</v>
      </c>
      <c r="Z6025" s="0" t="str">
        <f aca="false">IF(ISNUMBER(W6025),A6025-W6025,"")</f>
        <v/>
      </c>
      <c r="AA6025" s="55" t="n">
        <f aca="false">MATCH(A6025,DATAS,0)</f>
        <v>2</v>
      </c>
      <c r="AB6025" s="55" t="n">
        <f aca="false">IF(AND(E6025&gt;0,OR(AND(B6025&gt;=1,B6025&lt;=6),B6025=10)),1,0)</f>
        <v>0</v>
      </c>
      <c r="AC6025" s="55" t="n">
        <f aca="false">IF(AND(E6025&gt;0,B6025=10),1,0)</f>
        <v>0</v>
      </c>
      <c r="AD6025" s="55" t="n">
        <f aca="false">IF(AND(C6024=C6025,AA6024=AA6025-1),AB6024,"")</f>
        <v>0</v>
      </c>
      <c r="AE6025" s="55" t="n">
        <f aca="false">IF(AND(C6024=C6025,AA6024=AA6025-1),AC6024,"")</f>
        <v>0</v>
      </c>
      <c r="AF6025" s="55" t="n">
        <f aca="false">IF(AA6025=1,"",IF(AND(AB6025=1,AD6025&lt;&gt;1),1,0))</f>
        <v>0</v>
      </c>
      <c r="AG6025" s="55" t="n">
        <f aca="false">IF(AA6025=1,"",IF(AND(AC6025=1,AE6025&lt;&gt;1),1,0))</f>
        <v>0</v>
      </c>
      <c r="AH6025" s="60" t="str">
        <f aca="false">IF(AND(E6025&gt;0,AA6025&lt;2,NOT(AND(C6026=C6025,AA6026=AA6025+1))),INDEX(DATAS,AA6025+1),"")</f>
        <v/>
      </c>
      <c r="AI6025" s="60" t="str">
        <f aca="false">IF(AND(AC6025=1,AA6025&lt;2),IF(AND(C6026=C6025,AA6026=AA6025+1),IF(AC6026=1,"",INDEX(DATAS,AA6025+1)),INDEX(DATAS,AA6025+1)),"")</f>
        <v/>
      </c>
    </row>
    <row r="6026" customFormat="false" ht="15" hidden="false" customHeight="false" outlineLevel="0" collapsed="false">
      <c r="A6026" s="60" t="n">
        <v>46309</v>
      </c>
      <c r="B6026" s="0" t="n">
        <v>13</v>
      </c>
      <c r="C6026" s="0" t="n">
        <v>7409</v>
      </c>
      <c r="E6026" s="0" t="n">
        <v>0</v>
      </c>
      <c r="F6026" s="55" t="s">
        <v>1474</v>
      </c>
      <c r="I6026" s="55" t="s">
        <v>185</v>
      </c>
      <c r="U6026" s="0" t="n">
        <v>246</v>
      </c>
      <c r="V6026" s="0" t="n">
        <v>0</v>
      </c>
      <c r="X6026" s="55" t="n">
        <f aca="false">IF(I6026="Male",0,1)</f>
        <v>1</v>
      </c>
      <c r="Y6026" s="55" t="n">
        <f aca="false">IF(OR(I6026="DNB",I6026="Dry DNB"),1,0)</f>
        <v>0</v>
      </c>
      <c r="Z6026" s="0" t="str">
        <f aca="false">IF(ISNUMBER(W6026),A6026-W6026,"")</f>
        <v/>
      </c>
      <c r="AA6026" s="55" t="n">
        <f aca="false">MATCH(A6026,DATAS,0)</f>
        <v>1</v>
      </c>
      <c r="AB6026" s="55" t="n">
        <f aca="false">IF(AND(E6026&gt;0,OR(AND(B6026&gt;=1,B6026&lt;=6),B6026=10)),1,0)</f>
        <v>0</v>
      </c>
      <c r="AC6026" s="55" t="n">
        <f aca="false">IF(AND(E6026&gt;0,B6026=10),1,0)</f>
        <v>0</v>
      </c>
      <c r="AD6026" s="0" t="str">
        <f aca="false">IF(AND(C6025=C6026,AA6025=AA6026-1),AB6025,"")</f>
        <v/>
      </c>
      <c r="AE6026" s="0" t="str">
        <f aca="false">IF(AND(C6025=C6026,AA6025=AA6026-1),AC6025,"")</f>
        <v/>
      </c>
      <c r="AF6026" s="0" t="str">
        <f aca="false">IF(AA6026=1,"",IF(AND(AB6026=1,AD6026&lt;&gt;1),1,0))</f>
        <v/>
      </c>
      <c r="AG6026" s="0" t="str">
        <f aca="false">IF(AA6026=1,"",IF(AND(AC6026=1,AE6026&lt;&gt;1),1,0))</f>
        <v/>
      </c>
      <c r="AH6026" s="60" t="str">
        <f aca="false">IF(AND(E6026&gt;0,AA6026&lt;2,NOT(AND(C6027=C6026,AA6027=AA6026+1))),INDEX(DATAS,AA6026+1),"")</f>
        <v/>
      </c>
      <c r="AI6026" s="60" t="str">
        <f aca="false">IF(AND(AC6026=1,AA6026&lt;2),IF(AND(C6027=C6026,AA6027=AA6026+1),IF(AC6027=1,"",INDEX(DATAS,AA6026+1)),INDEX(DATAS,AA6026+1)),"")</f>
        <v/>
      </c>
    </row>
    <row r="6027" customFormat="false" ht="15" hidden="false" customHeight="false" outlineLevel="0" collapsed="false">
      <c r="A6027" s="60" t="n">
        <v>46310</v>
      </c>
      <c r="B6027" s="0" t="n">
        <v>13</v>
      </c>
      <c r="C6027" s="0" t="n">
        <v>7409</v>
      </c>
      <c r="E6027" s="0" t="n">
        <v>0</v>
      </c>
      <c r="F6027" s="55" t="s">
        <v>1474</v>
      </c>
      <c r="I6027" s="55" t="s">
        <v>185</v>
      </c>
      <c r="U6027" s="0" t="n">
        <v>247</v>
      </c>
      <c r="V6027" s="0" t="n">
        <v>0</v>
      </c>
      <c r="X6027" s="55" t="n">
        <f aca="false">IF(I6027="Male",0,1)</f>
        <v>1</v>
      </c>
      <c r="Y6027" s="55" t="n">
        <f aca="false">IF(OR(I6027="DNB",I6027="Dry DNB"),1,0)</f>
        <v>0</v>
      </c>
      <c r="Z6027" s="0" t="str">
        <f aca="false">IF(ISNUMBER(W6027),A6027-W6027,"")</f>
        <v/>
      </c>
      <c r="AA6027" s="55" t="n">
        <f aca="false">MATCH(A6027,DATAS,0)</f>
        <v>2</v>
      </c>
      <c r="AB6027" s="55" t="n">
        <f aca="false">IF(AND(E6027&gt;0,OR(AND(B6027&gt;=1,B6027&lt;=6),B6027=10)),1,0)</f>
        <v>0</v>
      </c>
      <c r="AC6027" s="55" t="n">
        <f aca="false">IF(AND(E6027&gt;0,B6027=10),1,0)</f>
        <v>0</v>
      </c>
      <c r="AD6027" s="55" t="n">
        <f aca="false">IF(AND(C6026=C6027,AA6026=AA6027-1),AB6026,"")</f>
        <v>0</v>
      </c>
      <c r="AE6027" s="55" t="n">
        <f aca="false">IF(AND(C6026=C6027,AA6026=AA6027-1),AC6026,"")</f>
        <v>0</v>
      </c>
      <c r="AF6027" s="55" t="n">
        <f aca="false">IF(AA6027=1,"",IF(AND(AB6027=1,AD6027&lt;&gt;1),1,0))</f>
        <v>0</v>
      </c>
      <c r="AG6027" s="55" t="n">
        <f aca="false">IF(AA6027=1,"",IF(AND(AC6027=1,AE6027&lt;&gt;1),1,0))</f>
        <v>0</v>
      </c>
      <c r="AH6027" s="60" t="str">
        <f aca="false">IF(AND(E6027&gt;0,AA6027&lt;2,NOT(AND(C6028=C6027,AA6028=AA6027+1))),INDEX(DATAS,AA6027+1),"")</f>
        <v/>
      </c>
      <c r="AI6027" s="60" t="str">
        <f aca="false">IF(AND(AC6027=1,AA6027&lt;2),IF(AND(C6028=C6027,AA6028=AA6027+1),IF(AC6028=1,"",INDEX(DATAS,AA6027+1)),INDEX(DATAS,AA6027+1)),"")</f>
        <v/>
      </c>
    </row>
    <row r="6028" customFormat="false" ht="15" hidden="false" customHeight="false" outlineLevel="0" collapsed="false">
      <c r="A6028" s="60" t="n">
        <v>46309</v>
      </c>
      <c r="B6028" s="0" t="n">
        <v>13</v>
      </c>
      <c r="C6028" s="0" t="n">
        <v>7411</v>
      </c>
      <c r="E6028" s="0" t="n">
        <v>0</v>
      </c>
      <c r="F6028" s="55" t="s">
        <v>1475</v>
      </c>
      <c r="I6028" s="55" t="s">
        <v>185</v>
      </c>
      <c r="U6028" s="0" t="n">
        <v>245</v>
      </c>
      <c r="V6028" s="0" t="n">
        <v>0</v>
      </c>
      <c r="X6028" s="55" t="n">
        <f aca="false">IF(I6028="Male",0,1)</f>
        <v>1</v>
      </c>
      <c r="Y6028" s="55" t="n">
        <f aca="false">IF(OR(I6028="DNB",I6028="Dry DNB"),1,0)</f>
        <v>0</v>
      </c>
      <c r="Z6028" s="0" t="str">
        <f aca="false">IF(ISNUMBER(W6028),A6028-W6028,"")</f>
        <v/>
      </c>
      <c r="AA6028" s="55" t="n">
        <f aca="false">MATCH(A6028,DATAS,0)</f>
        <v>1</v>
      </c>
      <c r="AB6028" s="55" t="n">
        <f aca="false">IF(AND(E6028&gt;0,OR(AND(B6028&gt;=1,B6028&lt;=6),B6028=10)),1,0)</f>
        <v>0</v>
      </c>
      <c r="AC6028" s="55" t="n">
        <f aca="false">IF(AND(E6028&gt;0,B6028=10),1,0)</f>
        <v>0</v>
      </c>
      <c r="AD6028" s="0" t="str">
        <f aca="false">IF(AND(C6027=C6028,AA6027=AA6028-1),AB6027,"")</f>
        <v/>
      </c>
      <c r="AE6028" s="0" t="str">
        <f aca="false">IF(AND(C6027=C6028,AA6027=AA6028-1),AC6027,"")</f>
        <v/>
      </c>
      <c r="AF6028" s="0" t="str">
        <f aca="false">IF(AA6028=1,"",IF(AND(AB6028=1,AD6028&lt;&gt;1),1,0))</f>
        <v/>
      </c>
      <c r="AG6028" s="0" t="str">
        <f aca="false">IF(AA6028=1,"",IF(AND(AC6028=1,AE6028&lt;&gt;1),1,0))</f>
        <v/>
      </c>
      <c r="AH6028" s="60" t="str">
        <f aca="false">IF(AND(E6028&gt;0,AA6028&lt;2,NOT(AND(C6029=C6028,AA6029=AA6028+1))),INDEX(DATAS,AA6028+1),"")</f>
        <v/>
      </c>
      <c r="AI6028" s="60" t="str">
        <f aca="false">IF(AND(AC6028=1,AA6028&lt;2),IF(AND(C6029=C6028,AA6029=AA6028+1),IF(AC6029=1,"",INDEX(DATAS,AA6028+1)),INDEX(DATAS,AA6028+1)),"")</f>
        <v/>
      </c>
    </row>
    <row r="6029" customFormat="false" ht="15" hidden="false" customHeight="false" outlineLevel="0" collapsed="false">
      <c r="A6029" s="60" t="n">
        <v>46310</v>
      </c>
      <c r="B6029" s="0" t="n">
        <v>13</v>
      </c>
      <c r="C6029" s="0" t="n">
        <v>7411</v>
      </c>
      <c r="E6029" s="0" t="n">
        <v>0</v>
      </c>
      <c r="F6029" s="55" t="s">
        <v>1475</v>
      </c>
      <c r="I6029" s="55" t="s">
        <v>185</v>
      </c>
      <c r="U6029" s="0" t="n">
        <v>246</v>
      </c>
      <c r="V6029" s="0" t="n">
        <v>0</v>
      </c>
      <c r="X6029" s="55" t="n">
        <f aca="false">IF(I6029="Male",0,1)</f>
        <v>1</v>
      </c>
      <c r="Y6029" s="55" t="n">
        <f aca="false">IF(OR(I6029="DNB",I6029="Dry DNB"),1,0)</f>
        <v>0</v>
      </c>
      <c r="Z6029" s="0" t="str">
        <f aca="false">IF(ISNUMBER(W6029),A6029-W6029,"")</f>
        <v/>
      </c>
      <c r="AA6029" s="55" t="n">
        <f aca="false">MATCH(A6029,DATAS,0)</f>
        <v>2</v>
      </c>
      <c r="AB6029" s="55" t="n">
        <f aca="false">IF(AND(E6029&gt;0,OR(AND(B6029&gt;=1,B6029&lt;=6),B6029=10)),1,0)</f>
        <v>0</v>
      </c>
      <c r="AC6029" s="55" t="n">
        <f aca="false">IF(AND(E6029&gt;0,B6029=10),1,0)</f>
        <v>0</v>
      </c>
      <c r="AD6029" s="55" t="n">
        <f aca="false">IF(AND(C6028=C6029,AA6028=AA6029-1),AB6028,"")</f>
        <v>0</v>
      </c>
      <c r="AE6029" s="55" t="n">
        <f aca="false">IF(AND(C6028=C6029,AA6028=AA6029-1),AC6028,"")</f>
        <v>0</v>
      </c>
      <c r="AF6029" s="55" t="n">
        <f aca="false">IF(AA6029=1,"",IF(AND(AB6029=1,AD6029&lt;&gt;1),1,0))</f>
        <v>0</v>
      </c>
      <c r="AG6029" s="55" t="n">
        <f aca="false">IF(AA6029=1,"",IF(AND(AC6029=1,AE6029&lt;&gt;1),1,0))</f>
        <v>0</v>
      </c>
      <c r="AH6029" s="60" t="str">
        <f aca="false">IF(AND(E6029&gt;0,AA6029&lt;2,NOT(AND(C6030=C6029,AA6030=AA6029+1))),INDEX(DATAS,AA6029+1),"")</f>
        <v/>
      </c>
      <c r="AI6029" s="60" t="str">
        <f aca="false">IF(AND(AC6029=1,AA6029&lt;2),IF(AND(C6030=C6029,AA6030=AA6029+1),IF(AC6030=1,"",INDEX(DATAS,AA6029+1)),INDEX(DATAS,AA6029+1)),"")</f>
        <v/>
      </c>
    </row>
    <row r="6030" customFormat="false" ht="15" hidden="false" customHeight="false" outlineLevel="0" collapsed="false">
      <c r="A6030" s="60" t="n">
        <v>46309</v>
      </c>
      <c r="B6030" s="0" t="n">
        <v>13</v>
      </c>
      <c r="C6030" s="0" t="n">
        <v>7413</v>
      </c>
      <c r="E6030" s="0" t="n">
        <v>0</v>
      </c>
      <c r="F6030" s="55" t="s">
        <v>1475</v>
      </c>
      <c r="I6030" s="55" t="s">
        <v>185</v>
      </c>
      <c r="U6030" s="0" t="n">
        <v>245</v>
      </c>
      <c r="V6030" s="0" t="n">
        <v>0</v>
      </c>
      <c r="X6030" s="55" t="n">
        <f aca="false">IF(I6030="Male",0,1)</f>
        <v>1</v>
      </c>
      <c r="Y6030" s="55" t="n">
        <f aca="false">IF(OR(I6030="DNB",I6030="Dry DNB"),1,0)</f>
        <v>0</v>
      </c>
      <c r="Z6030" s="0" t="str">
        <f aca="false">IF(ISNUMBER(W6030),A6030-W6030,"")</f>
        <v/>
      </c>
      <c r="AA6030" s="55" t="n">
        <f aca="false">MATCH(A6030,DATAS,0)</f>
        <v>1</v>
      </c>
      <c r="AB6030" s="55" t="n">
        <f aca="false">IF(AND(E6030&gt;0,OR(AND(B6030&gt;=1,B6030&lt;=6),B6030=10)),1,0)</f>
        <v>0</v>
      </c>
      <c r="AC6030" s="55" t="n">
        <f aca="false">IF(AND(E6030&gt;0,B6030=10),1,0)</f>
        <v>0</v>
      </c>
      <c r="AD6030" s="0" t="str">
        <f aca="false">IF(AND(C6029=C6030,AA6029=AA6030-1),AB6029,"")</f>
        <v/>
      </c>
      <c r="AE6030" s="0" t="str">
        <f aca="false">IF(AND(C6029=C6030,AA6029=AA6030-1),AC6029,"")</f>
        <v/>
      </c>
      <c r="AF6030" s="0" t="str">
        <f aca="false">IF(AA6030=1,"",IF(AND(AB6030=1,AD6030&lt;&gt;1),1,0))</f>
        <v/>
      </c>
      <c r="AG6030" s="0" t="str">
        <f aca="false">IF(AA6030=1,"",IF(AND(AC6030=1,AE6030&lt;&gt;1),1,0))</f>
        <v/>
      </c>
      <c r="AH6030" s="60" t="str">
        <f aca="false">IF(AND(E6030&gt;0,AA6030&lt;2,NOT(AND(C6031=C6030,AA6031=AA6030+1))),INDEX(DATAS,AA6030+1),"")</f>
        <v/>
      </c>
      <c r="AI6030" s="60" t="str">
        <f aca="false">IF(AND(AC6030=1,AA6030&lt;2),IF(AND(C6031=C6030,AA6031=AA6030+1),IF(AC6031=1,"",INDEX(DATAS,AA6030+1)),INDEX(DATAS,AA6030+1)),"")</f>
        <v/>
      </c>
    </row>
    <row r="6031" customFormat="false" ht="15" hidden="false" customHeight="false" outlineLevel="0" collapsed="false">
      <c r="A6031" s="60" t="n">
        <v>46310</v>
      </c>
      <c r="B6031" s="0" t="n">
        <v>13</v>
      </c>
      <c r="C6031" s="0" t="n">
        <v>7413</v>
      </c>
      <c r="E6031" s="0" t="n">
        <v>0</v>
      </c>
      <c r="F6031" s="55" t="s">
        <v>1475</v>
      </c>
      <c r="I6031" s="55" t="s">
        <v>185</v>
      </c>
      <c r="U6031" s="0" t="n">
        <v>246</v>
      </c>
      <c r="V6031" s="0" t="n">
        <v>0</v>
      </c>
      <c r="X6031" s="55" t="n">
        <f aca="false">IF(I6031="Male",0,1)</f>
        <v>1</v>
      </c>
      <c r="Y6031" s="55" t="n">
        <f aca="false">IF(OR(I6031="DNB",I6031="Dry DNB"),1,0)</f>
        <v>0</v>
      </c>
      <c r="Z6031" s="0" t="str">
        <f aca="false">IF(ISNUMBER(W6031),A6031-W6031,"")</f>
        <v/>
      </c>
      <c r="AA6031" s="55" t="n">
        <f aca="false">MATCH(A6031,DATAS,0)</f>
        <v>2</v>
      </c>
      <c r="AB6031" s="55" t="n">
        <f aca="false">IF(AND(E6031&gt;0,OR(AND(B6031&gt;=1,B6031&lt;=6),B6031=10)),1,0)</f>
        <v>0</v>
      </c>
      <c r="AC6031" s="55" t="n">
        <f aca="false">IF(AND(E6031&gt;0,B6031=10),1,0)</f>
        <v>0</v>
      </c>
      <c r="AD6031" s="55" t="n">
        <f aca="false">IF(AND(C6030=C6031,AA6030=AA6031-1),AB6030,"")</f>
        <v>0</v>
      </c>
      <c r="AE6031" s="55" t="n">
        <f aca="false">IF(AND(C6030=C6031,AA6030=AA6031-1),AC6030,"")</f>
        <v>0</v>
      </c>
      <c r="AF6031" s="55" t="n">
        <f aca="false">IF(AA6031=1,"",IF(AND(AB6031=1,AD6031&lt;&gt;1),1,0))</f>
        <v>0</v>
      </c>
      <c r="AG6031" s="55" t="n">
        <f aca="false">IF(AA6031=1,"",IF(AND(AC6031=1,AE6031&lt;&gt;1),1,0))</f>
        <v>0</v>
      </c>
      <c r="AH6031" s="60" t="str">
        <f aca="false">IF(AND(E6031&gt;0,AA6031&lt;2,NOT(AND(C6032=C6031,AA6032=AA6031+1))),INDEX(DATAS,AA6031+1),"")</f>
        <v/>
      </c>
      <c r="AI6031" s="60" t="str">
        <f aca="false">IF(AND(AC6031=1,AA6031&lt;2),IF(AND(C6032=C6031,AA6032=AA6031+1),IF(AC6032=1,"",INDEX(DATAS,AA6031+1)),INDEX(DATAS,AA6031+1)),"")</f>
        <v/>
      </c>
    </row>
    <row r="6032" customFormat="false" ht="15" hidden="false" customHeight="false" outlineLevel="0" collapsed="false">
      <c r="A6032" s="60" t="n">
        <v>46309</v>
      </c>
      <c r="B6032" s="0" t="n">
        <v>13</v>
      </c>
      <c r="C6032" s="0" t="n">
        <v>7414</v>
      </c>
      <c r="E6032" s="0" t="n">
        <v>0</v>
      </c>
      <c r="F6032" s="55" t="s">
        <v>1475</v>
      </c>
      <c r="I6032" s="55" t="s">
        <v>185</v>
      </c>
      <c r="U6032" s="0" t="n">
        <v>245</v>
      </c>
      <c r="V6032" s="0" t="n">
        <v>0</v>
      </c>
      <c r="X6032" s="55" t="n">
        <f aca="false">IF(I6032="Male",0,1)</f>
        <v>1</v>
      </c>
      <c r="Y6032" s="55" t="n">
        <f aca="false">IF(OR(I6032="DNB",I6032="Dry DNB"),1,0)</f>
        <v>0</v>
      </c>
      <c r="Z6032" s="0" t="str">
        <f aca="false">IF(ISNUMBER(W6032),A6032-W6032,"")</f>
        <v/>
      </c>
      <c r="AA6032" s="55" t="n">
        <f aca="false">MATCH(A6032,DATAS,0)</f>
        <v>1</v>
      </c>
      <c r="AB6032" s="55" t="n">
        <f aca="false">IF(AND(E6032&gt;0,OR(AND(B6032&gt;=1,B6032&lt;=6),B6032=10)),1,0)</f>
        <v>0</v>
      </c>
      <c r="AC6032" s="55" t="n">
        <f aca="false">IF(AND(E6032&gt;0,B6032=10),1,0)</f>
        <v>0</v>
      </c>
      <c r="AD6032" s="0" t="str">
        <f aca="false">IF(AND(C6031=C6032,AA6031=AA6032-1),AB6031,"")</f>
        <v/>
      </c>
      <c r="AE6032" s="0" t="str">
        <f aca="false">IF(AND(C6031=C6032,AA6031=AA6032-1),AC6031,"")</f>
        <v/>
      </c>
      <c r="AF6032" s="0" t="str">
        <f aca="false">IF(AA6032=1,"",IF(AND(AB6032=1,AD6032&lt;&gt;1),1,0))</f>
        <v/>
      </c>
      <c r="AG6032" s="0" t="str">
        <f aca="false">IF(AA6032=1,"",IF(AND(AC6032=1,AE6032&lt;&gt;1),1,0))</f>
        <v/>
      </c>
      <c r="AH6032" s="60" t="str">
        <f aca="false">IF(AND(E6032&gt;0,AA6032&lt;2,NOT(AND(C6033=C6032,AA6033=AA6032+1))),INDEX(DATAS,AA6032+1),"")</f>
        <v/>
      </c>
      <c r="AI6032" s="60" t="str">
        <f aca="false">IF(AND(AC6032=1,AA6032&lt;2),IF(AND(C6033=C6032,AA6033=AA6032+1),IF(AC6033=1,"",INDEX(DATAS,AA6032+1)),INDEX(DATAS,AA6032+1)),"")</f>
        <v/>
      </c>
    </row>
    <row r="6033" customFormat="false" ht="15" hidden="false" customHeight="false" outlineLevel="0" collapsed="false">
      <c r="A6033" s="60" t="n">
        <v>46310</v>
      </c>
      <c r="B6033" s="0" t="n">
        <v>13</v>
      </c>
      <c r="C6033" s="0" t="n">
        <v>7414</v>
      </c>
      <c r="E6033" s="0" t="n">
        <v>0</v>
      </c>
      <c r="F6033" s="55" t="s">
        <v>1475</v>
      </c>
      <c r="I6033" s="55" t="s">
        <v>185</v>
      </c>
      <c r="U6033" s="0" t="n">
        <v>246</v>
      </c>
      <c r="V6033" s="0" t="n">
        <v>0</v>
      </c>
      <c r="X6033" s="55" t="n">
        <f aca="false">IF(I6033="Male",0,1)</f>
        <v>1</v>
      </c>
      <c r="Y6033" s="55" t="n">
        <f aca="false">IF(OR(I6033="DNB",I6033="Dry DNB"),1,0)</f>
        <v>0</v>
      </c>
      <c r="Z6033" s="0" t="str">
        <f aca="false">IF(ISNUMBER(W6033),A6033-W6033,"")</f>
        <v/>
      </c>
      <c r="AA6033" s="55" t="n">
        <f aca="false">MATCH(A6033,DATAS,0)</f>
        <v>2</v>
      </c>
      <c r="AB6033" s="55" t="n">
        <f aca="false">IF(AND(E6033&gt;0,OR(AND(B6033&gt;=1,B6033&lt;=6),B6033=10)),1,0)</f>
        <v>0</v>
      </c>
      <c r="AC6033" s="55" t="n">
        <f aca="false">IF(AND(E6033&gt;0,B6033=10),1,0)</f>
        <v>0</v>
      </c>
      <c r="AD6033" s="55" t="n">
        <f aca="false">IF(AND(C6032=C6033,AA6032=AA6033-1),AB6032,"")</f>
        <v>0</v>
      </c>
      <c r="AE6033" s="55" t="n">
        <f aca="false">IF(AND(C6032=C6033,AA6032=AA6033-1),AC6032,"")</f>
        <v>0</v>
      </c>
      <c r="AF6033" s="55" t="n">
        <f aca="false">IF(AA6033=1,"",IF(AND(AB6033=1,AD6033&lt;&gt;1),1,0))</f>
        <v>0</v>
      </c>
      <c r="AG6033" s="55" t="n">
        <f aca="false">IF(AA6033=1,"",IF(AND(AC6033=1,AE6033&lt;&gt;1),1,0))</f>
        <v>0</v>
      </c>
      <c r="AH6033" s="60" t="str">
        <f aca="false">IF(AND(E6033&gt;0,AA6033&lt;2,NOT(AND(C6034=C6033,AA6034=AA6033+1))),INDEX(DATAS,AA6033+1),"")</f>
        <v/>
      </c>
      <c r="AI6033" s="60" t="str">
        <f aca="false">IF(AND(AC6033=1,AA6033&lt;2),IF(AND(C6034=C6033,AA6034=AA6033+1),IF(AC6034=1,"",INDEX(DATAS,AA6033+1)),INDEX(DATAS,AA6033+1)),"")</f>
        <v/>
      </c>
    </row>
    <row r="6034" customFormat="false" ht="15" hidden="false" customHeight="false" outlineLevel="0" collapsed="false">
      <c r="A6034" s="60" t="n">
        <v>46309</v>
      </c>
      <c r="B6034" s="0" t="n">
        <v>13</v>
      </c>
      <c r="C6034" s="0" t="n">
        <v>7415</v>
      </c>
      <c r="E6034" s="0" t="n">
        <v>0</v>
      </c>
      <c r="F6034" s="55" t="s">
        <v>1475</v>
      </c>
      <c r="I6034" s="55" t="s">
        <v>185</v>
      </c>
      <c r="U6034" s="0" t="n">
        <v>245</v>
      </c>
      <c r="V6034" s="0" t="n">
        <v>0</v>
      </c>
      <c r="X6034" s="55" t="n">
        <f aca="false">IF(I6034="Male",0,1)</f>
        <v>1</v>
      </c>
      <c r="Y6034" s="55" t="n">
        <f aca="false">IF(OR(I6034="DNB",I6034="Dry DNB"),1,0)</f>
        <v>0</v>
      </c>
      <c r="Z6034" s="0" t="str">
        <f aca="false">IF(ISNUMBER(W6034),A6034-W6034,"")</f>
        <v/>
      </c>
      <c r="AA6034" s="55" t="n">
        <f aca="false">MATCH(A6034,DATAS,0)</f>
        <v>1</v>
      </c>
      <c r="AB6034" s="55" t="n">
        <f aca="false">IF(AND(E6034&gt;0,OR(AND(B6034&gt;=1,B6034&lt;=6),B6034=10)),1,0)</f>
        <v>0</v>
      </c>
      <c r="AC6034" s="55" t="n">
        <f aca="false">IF(AND(E6034&gt;0,B6034=10),1,0)</f>
        <v>0</v>
      </c>
      <c r="AD6034" s="0" t="str">
        <f aca="false">IF(AND(C6033=C6034,AA6033=AA6034-1),AB6033,"")</f>
        <v/>
      </c>
      <c r="AE6034" s="0" t="str">
        <f aca="false">IF(AND(C6033=C6034,AA6033=AA6034-1),AC6033,"")</f>
        <v/>
      </c>
      <c r="AF6034" s="0" t="str">
        <f aca="false">IF(AA6034=1,"",IF(AND(AB6034=1,AD6034&lt;&gt;1),1,0))</f>
        <v/>
      </c>
      <c r="AG6034" s="0" t="str">
        <f aca="false">IF(AA6034=1,"",IF(AND(AC6034=1,AE6034&lt;&gt;1),1,0))</f>
        <v/>
      </c>
      <c r="AH6034" s="60" t="str">
        <f aca="false">IF(AND(E6034&gt;0,AA6034&lt;2,NOT(AND(C6035=C6034,AA6035=AA6034+1))),INDEX(DATAS,AA6034+1),"")</f>
        <v/>
      </c>
      <c r="AI6034" s="60" t="str">
        <f aca="false">IF(AND(AC6034=1,AA6034&lt;2),IF(AND(C6035=C6034,AA6035=AA6034+1),IF(AC6035=1,"",INDEX(DATAS,AA6034+1)),INDEX(DATAS,AA6034+1)),"")</f>
        <v/>
      </c>
    </row>
    <row r="6035" customFormat="false" ht="15" hidden="false" customHeight="false" outlineLevel="0" collapsed="false">
      <c r="A6035" s="60" t="n">
        <v>46310</v>
      </c>
      <c r="B6035" s="0" t="n">
        <v>13</v>
      </c>
      <c r="C6035" s="0" t="n">
        <v>7415</v>
      </c>
      <c r="E6035" s="0" t="n">
        <v>0</v>
      </c>
      <c r="F6035" s="55" t="s">
        <v>1475</v>
      </c>
      <c r="I6035" s="55" t="s">
        <v>185</v>
      </c>
      <c r="U6035" s="0" t="n">
        <v>246</v>
      </c>
      <c r="V6035" s="0" t="n">
        <v>0</v>
      </c>
      <c r="X6035" s="55" t="n">
        <f aca="false">IF(I6035="Male",0,1)</f>
        <v>1</v>
      </c>
      <c r="Y6035" s="55" t="n">
        <f aca="false">IF(OR(I6035="DNB",I6035="Dry DNB"),1,0)</f>
        <v>0</v>
      </c>
      <c r="Z6035" s="0" t="str">
        <f aca="false">IF(ISNUMBER(W6035),A6035-W6035,"")</f>
        <v/>
      </c>
      <c r="AA6035" s="55" t="n">
        <f aca="false">MATCH(A6035,DATAS,0)</f>
        <v>2</v>
      </c>
      <c r="AB6035" s="55" t="n">
        <f aca="false">IF(AND(E6035&gt;0,OR(AND(B6035&gt;=1,B6035&lt;=6),B6035=10)),1,0)</f>
        <v>0</v>
      </c>
      <c r="AC6035" s="55" t="n">
        <f aca="false">IF(AND(E6035&gt;0,B6035=10),1,0)</f>
        <v>0</v>
      </c>
      <c r="AD6035" s="55" t="n">
        <f aca="false">IF(AND(C6034=C6035,AA6034=AA6035-1),AB6034,"")</f>
        <v>0</v>
      </c>
      <c r="AE6035" s="55" t="n">
        <f aca="false">IF(AND(C6034=C6035,AA6034=AA6035-1),AC6034,"")</f>
        <v>0</v>
      </c>
      <c r="AF6035" s="55" t="n">
        <f aca="false">IF(AA6035=1,"",IF(AND(AB6035=1,AD6035&lt;&gt;1),1,0))</f>
        <v>0</v>
      </c>
      <c r="AG6035" s="55" t="n">
        <f aca="false">IF(AA6035=1,"",IF(AND(AC6035=1,AE6035&lt;&gt;1),1,0))</f>
        <v>0</v>
      </c>
      <c r="AH6035" s="60" t="str">
        <f aca="false">IF(AND(E6035&gt;0,AA6035&lt;2,NOT(AND(C6036=C6035,AA6036=AA6035+1))),INDEX(DATAS,AA6035+1),"")</f>
        <v/>
      </c>
      <c r="AI6035" s="60" t="str">
        <f aca="false">IF(AND(AC6035=1,AA6035&lt;2),IF(AND(C6036=C6035,AA6036=AA6035+1),IF(AC6036=1,"",INDEX(DATAS,AA6035+1)),INDEX(DATAS,AA6035+1)),"")</f>
        <v/>
      </c>
    </row>
    <row r="6036" customFormat="false" ht="15" hidden="false" customHeight="false" outlineLevel="0" collapsed="false">
      <c r="A6036" s="60" t="n">
        <v>46309</v>
      </c>
      <c r="B6036" s="0" t="n">
        <v>13</v>
      </c>
      <c r="C6036" s="0" t="n">
        <v>7416</v>
      </c>
      <c r="E6036" s="0" t="n">
        <v>0</v>
      </c>
      <c r="F6036" s="55" t="s">
        <v>1476</v>
      </c>
      <c r="I6036" s="55" t="s">
        <v>185</v>
      </c>
      <c r="U6036" s="0" t="n">
        <v>244</v>
      </c>
      <c r="V6036" s="0" t="n">
        <v>0</v>
      </c>
      <c r="X6036" s="55" t="n">
        <f aca="false">IF(I6036="Male",0,1)</f>
        <v>1</v>
      </c>
      <c r="Y6036" s="55" t="n">
        <f aca="false">IF(OR(I6036="DNB",I6036="Dry DNB"),1,0)</f>
        <v>0</v>
      </c>
      <c r="Z6036" s="0" t="str">
        <f aca="false">IF(ISNUMBER(W6036),A6036-W6036,"")</f>
        <v/>
      </c>
      <c r="AA6036" s="55" t="n">
        <f aca="false">MATCH(A6036,DATAS,0)</f>
        <v>1</v>
      </c>
      <c r="AB6036" s="55" t="n">
        <f aca="false">IF(AND(E6036&gt;0,OR(AND(B6036&gt;=1,B6036&lt;=6),B6036=10)),1,0)</f>
        <v>0</v>
      </c>
      <c r="AC6036" s="55" t="n">
        <f aca="false">IF(AND(E6036&gt;0,B6036=10),1,0)</f>
        <v>0</v>
      </c>
      <c r="AD6036" s="0" t="str">
        <f aca="false">IF(AND(C6035=C6036,AA6035=AA6036-1),AB6035,"")</f>
        <v/>
      </c>
      <c r="AE6036" s="0" t="str">
        <f aca="false">IF(AND(C6035=C6036,AA6035=AA6036-1),AC6035,"")</f>
        <v/>
      </c>
      <c r="AF6036" s="0" t="str">
        <f aca="false">IF(AA6036=1,"",IF(AND(AB6036=1,AD6036&lt;&gt;1),1,0))</f>
        <v/>
      </c>
      <c r="AG6036" s="0" t="str">
        <f aca="false">IF(AA6036=1,"",IF(AND(AC6036=1,AE6036&lt;&gt;1),1,0))</f>
        <v/>
      </c>
      <c r="AH6036" s="60" t="str">
        <f aca="false">IF(AND(E6036&gt;0,AA6036&lt;2,NOT(AND(C6037=C6036,AA6037=AA6036+1))),INDEX(DATAS,AA6036+1),"")</f>
        <v/>
      </c>
      <c r="AI6036" s="60" t="str">
        <f aca="false">IF(AND(AC6036=1,AA6036&lt;2),IF(AND(C6037=C6036,AA6037=AA6036+1),IF(AC6037=1,"",INDEX(DATAS,AA6036+1)),INDEX(DATAS,AA6036+1)),"")</f>
        <v/>
      </c>
    </row>
    <row r="6037" customFormat="false" ht="15" hidden="false" customHeight="false" outlineLevel="0" collapsed="false">
      <c r="A6037" s="60" t="n">
        <v>46310</v>
      </c>
      <c r="B6037" s="0" t="n">
        <v>13</v>
      </c>
      <c r="C6037" s="0" t="n">
        <v>7416</v>
      </c>
      <c r="E6037" s="0" t="n">
        <v>0</v>
      </c>
      <c r="F6037" s="55" t="s">
        <v>1476</v>
      </c>
      <c r="I6037" s="55" t="s">
        <v>185</v>
      </c>
      <c r="U6037" s="0" t="n">
        <v>245</v>
      </c>
      <c r="V6037" s="0" t="n">
        <v>0</v>
      </c>
      <c r="X6037" s="55" t="n">
        <f aca="false">IF(I6037="Male",0,1)</f>
        <v>1</v>
      </c>
      <c r="Y6037" s="55" t="n">
        <f aca="false">IF(OR(I6037="DNB",I6037="Dry DNB"),1,0)</f>
        <v>0</v>
      </c>
      <c r="Z6037" s="0" t="str">
        <f aca="false">IF(ISNUMBER(W6037),A6037-W6037,"")</f>
        <v/>
      </c>
      <c r="AA6037" s="55" t="n">
        <f aca="false">MATCH(A6037,DATAS,0)</f>
        <v>2</v>
      </c>
      <c r="AB6037" s="55" t="n">
        <f aca="false">IF(AND(E6037&gt;0,OR(AND(B6037&gt;=1,B6037&lt;=6),B6037=10)),1,0)</f>
        <v>0</v>
      </c>
      <c r="AC6037" s="55" t="n">
        <f aca="false">IF(AND(E6037&gt;0,B6037=10),1,0)</f>
        <v>0</v>
      </c>
      <c r="AD6037" s="55" t="n">
        <f aca="false">IF(AND(C6036=C6037,AA6036=AA6037-1),AB6036,"")</f>
        <v>0</v>
      </c>
      <c r="AE6037" s="55" t="n">
        <f aca="false">IF(AND(C6036=C6037,AA6036=AA6037-1),AC6036,"")</f>
        <v>0</v>
      </c>
      <c r="AF6037" s="55" t="n">
        <f aca="false">IF(AA6037=1,"",IF(AND(AB6037=1,AD6037&lt;&gt;1),1,0))</f>
        <v>0</v>
      </c>
      <c r="AG6037" s="55" t="n">
        <f aca="false">IF(AA6037=1,"",IF(AND(AC6037=1,AE6037&lt;&gt;1),1,0))</f>
        <v>0</v>
      </c>
      <c r="AH6037" s="60" t="str">
        <f aca="false">IF(AND(E6037&gt;0,AA6037&lt;2,NOT(AND(C6038=C6037,AA6038=AA6037+1))),INDEX(DATAS,AA6037+1),"")</f>
        <v/>
      </c>
      <c r="AI6037" s="60" t="str">
        <f aca="false">IF(AND(AC6037=1,AA6037&lt;2),IF(AND(C6038=C6037,AA6038=AA6037+1),IF(AC6038=1,"",INDEX(DATAS,AA6037+1)),INDEX(DATAS,AA6037+1)),"")</f>
        <v/>
      </c>
    </row>
    <row r="6038" customFormat="false" ht="15" hidden="false" customHeight="false" outlineLevel="0" collapsed="false">
      <c r="A6038" s="60" t="n">
        <v>46309</v>
      </c>
      <c r="B6038" s="0" t="n">
        <v>13</v>
      </c>
      <c r="C6038" s="0" t="n">
        <v>7418</v>
      </c>
      <c r="E6038" s="0" t="n">
        <v>0</v>
      </c>
      <c r="F6038" s="55" t="s">
        <v>1477</v>
      </c>
      <c r="I6038" s="55" t="s">
        <v>185</v>
      </c>
      <c r="U6038" s="0" t="n">
        <v>242</v>
      </c>
      <c r="V6038" s="0" t="n">
        <v>0</v>
      </c>
      <c r="X6038" s="55" t="n">
        <f aca="false">IF(I6038="Male",0,1)</f>
        <v>1</v>
      </c>
      <c r="Y6038" s="55" t="n">
        <f aca="false">IF(OR(I6038="DNB",I6038="Dry DNB"),1,0)</f>
        <v>0</v>
      </c>
      <c r="Z6038" s="0" t="str">
        <f aca="false">IF(ISNUMBER(W6038),A6038-W6038,"")</f>
        <v/>
      </c>
      <c r="AA6038" s="55" t="n">
        <f aca="false">MATCH(A6038,DATAS,0)</f>
        <v>1</v>
      </c>
      <c r="AB6038" s="55" t="n">
        <f aca="false">IF(AND(E6038&gt;0,OR(AND(B6038&gt;=1,B6038&lt;=6),B6038=10)),1,0)</f>
        <v>0</v>
      </c>
      <c r="AC6038" s="55" t="n">
        <f aca="false">IF(AND(E6038&gt;0,B6038=10),1,0)</f>
        <v>0</v>
      </c>
      <c r="AD6038" s="0" t="str">
        <f aca="false">IF(AND(C6037=C6038,AA6037=AA6038-1),AB6037,"")</f>
        <v/>
      </c>
      <c r="AE6038" s="0" t="str">
        <f aca="false">IF(AND(C6037=C6038,AA6037=AA6038-1),AC6037,"")</f>
        <v/>
      </c>
      <c r="AF6038" s="0" t="str">
        <f aca="false">IF(AA6038=1,"",IF(AND(AB6038=1,AD6038&lt;&gt;1),1,0))</f>
        <v/>
      </c>
      <c r="AG6038" s="0" t="str">
        <f aca="false">IF(AA6038=1,"",IF(AND(AC6038=1,AE6038&lt;&gt;1),1,0))</f>
        <v/>
      </c>
      <c r="AH6038" s="60" t="str">
        <f aca="false">IF(AND(E6038&gt;0,AA6038&lt;2,NOT(AND(C6039=C6038,AA6039=AA6038+1))),INDEX(DATAS,AA6038+1),"")</f>
        <v/>
      </c>
      <c r="AI6038" s="60" t="str">
        <f aca="false">IF(AND(AC6038=1,AA6038&lt;2),IF(AND(C6039=C6038,AA6039=AA6038+1),IF(AC6039=1,"",INDEX(DATAS,AA6038+1)),INDEX(DATAS,AA6038+1)),"")</f>
        <v/>
      </c>
    </row>
    <row r="6039" customFormat="false" ht="15" hidden="false" customHeight="false" outlineLevel="0" collapsed="false">
      <c r="A6039" s="60" t="n">
        <v>46310</v>
      </c>
      <c r="B6039" s="0" t="n">
        <v>13</v>
      </c>
      <c r="C6039" s="0" t="n">
        <v>7418</v>
      </c>
      <c r="E6039" s="0" t="n">
        <v>0</v>
      </c>
      <c r="F6039" s="55" t="s">
        <v>1477</v>
      </c>
      <c r="I6039" s="55" t="s">
        <v>185</v>
      </c>
      <c r="U6039" s="0" t="n">
        <v>243</v>
      </c>
      <c r="V6039" s="0" t="n">
        <v>0</v>
      </c>
      <c r="X6039" s="55" t="n">
        <f aca="false">IF(I6039="Male",0,1)</f>
        <v>1</v>
      </c>
      <c r="Y6039" s="55" t="n">
        <f aca="false">IF(OR(I6039="DNB",I6039="Dry DNB"),1,0)</f>
        <v>0</v>
      </c>
      <c r="Z6039" s="0" t="str">
        <f aca="false">IF(ISNUMBER(W6039),A6039-W6039,"")</f>
        <v/>
      </c>
      <c r="AA6039" s="55" t="n">
        <f aca="false">MATCH(A6039,DATAS,0)</f>
        <v>2</v>
      </c>
      <c r="AB6039" s="55" t="n">
        <f aca="false">IF(AND(E6039&gt;0,OR(AND(B6039&gt;=1,B6039&lt;=6),B6039=10)),1,0)</f>
        <v>0</v>
      </c>
      <c r="AC6039" s="55" t="n">
        <f aca="false">IF(AND(E6039&gt;0,B6039=10),1,0)</f>
        <v>0</v>
      </c>
      <c r="AD6039" s="55" t="n">
        <f aca="false">IF(AND(C6038=C6039,AA6038=AA6039-1),AB6038,"")</f>
        <v>0</v>
      </c>
      <c r="AE6039" s="55" t="n">
        <f aca="false">IF(AND(C6038=C6039,AA6038=AA6039-1),AC6038,"")</f>
        <v>0</v>
      </c>
      <c r="AF6039" s="55" t="n">
        <f aca="false">IF(AA6039=1,"",IF(AND(AB6039=1,AD6039&lt;&gt;1),1,0))</f>
        <v>0</v>
      </c>
      <c r="AG6039" s="55" t="n">
        <f aca="false">IF(AA6039=1,"",IF(AND(AC6039=1,AE6039&lt;&gt;1),1,0))</f>
        <v>0</v>
      </c>
      <c r="AH6039" s="60" t="str">
        <f aca="false">IF(AND(E6039&gt;0,AA6039&lt;2,NOT(AND(C6040=C6039,AA6040=AA6039+1))),INDEX(DATAS,AA6039+1),"")</f>
        <v/>
      </c>
      <c r="AI6039" s="60" t="str">
        <f aca="false">IF(AND(AC6039=1,AA6039&lt;2),IF(AND(C6040=C6039,AA6040=AA6039+1),IF(AC6040=1,"",INDEX(DATAS,AA6039+1)),INDEX(DATAS,AA6039+1)),"")</f>
        <v/>
      </c>
    </row>
    <row r="6040" customFormat="false" ht="15" hidden="false" customHeight="false" outlineLevel="0" collapsed="false">
      <c r="A6040" s="60" t="n">
        <v>46309</v>
      </c>
      <c r="B6040" s="0" t="n">
        <v>13</v>
      </c>
      <c r="C6040" s="0" t="n">
        <v>7420</v>
      </c>
      <c r="E6040" s="0" t="n">
        <v>0</v>
      </c>
      <c r="F6040" s="55" t="s">
        <v>1478</v>
      </c>
      <c r="I6040" s="55" t="s">
        <v>185</v>
      </c>
      <c r="U6040" s="0" t="n">
        <v>241</v>
      </c>
      <c r="V6040" s="0" t="n">
        <v>0</v>
      </c>
      <c r="X6040" s="55" t="n">
        <f aca="false">IF(I6040="Male",0,1)</f>
        <v>1</v>
      </c>
      <c r="Y6040" s="55" t="n">
        <f aca="false">IF(OR(I6040="DNB",I6040="Dry DNB"),1,0)</f>
        <v>0</v>
      </c>
      <c r="Z6040" s="0" t="str">
        <f aca="false">IF(ISNUMBER(W6040),A6040-W6040,"")</f>
        <v/>
      </c>
      <c r="AA6040" s="55" t="n">
        <f aca="false">MATCH(A6040,DATAS,0)</f>
        <v>1</v>
      </c>
      <c r="AB6040" s="55" t="n">
        <f aca="false">IF(AND(E6040&gt;0,OR(AND(B6040&gt;=1,B6040&lt;=6),B6040=10)),1,0)</f>
        <v>0</v>
      </c>
      <c r="AC6040" s="55" t="n">
        <f aca="false">IF(AND(E6040&gt;0,B6040=10),1,0)</f>
        <v>0</v>
      </c>
      <c r="AD6040" s="0" t="str">
        <f aca="false">IF(AND(C6039=C6040,AA6039=AA6040-1),AB6039,"")</f>
        <v/>
      </c>
      <c r="AE6040" s="0" t="str">
        <f aca="false">IF(AND(C6039=C6040,AA6039=AA6040-1),AC6039,"")</f>
        <v/>
      </c>
      <c r="AF6040" s="0" t="str">
        <f aca="false">IF(AA6040=1,"",IF(AND(AB6040=1,AD6040&lt;&gt;1),1,0))</f>
        <v/>
      </c>
      <c r="AG6040" s="0" t="str">
        <f aca="false">IF(AA6040=1,"",IF(AND(AC6040=1,AE6040&lt;&gt;1),1,0))</f>
        <v/>
      </c>
      <c r="AH6040" s="60" t="str">
        <f aca="false">IF(AND(E6040&gt;0,AA6040&lt;2,NOT(AND(C6041=C6040,AA6041=AA6040+1))),INDEX(DATAS,AA6040+1),"")</f>
        <v/>
      </c>
      <c r="AI6040" s="60" t="str">
        <f aca="false">IF(AND(AC6040=1,AA6040&lt;2),IF(AND(C6041=C6040,AA6041=AA6040+1),IF(AC6041=1,"",INDEX(DATAS,AA6040+1)),INDEX(DATAS,AA6040+1)),"")</f>
        <v/>
      </c>
    </row>
    <row r="6041" customFormat="false" ht="15" hidden="false" customHeight="false" outlineLevel="0" collapsed="false">
      <c r="A6041" s="60" t="n">
        <v>46310</v>
      </c>
      <c r="B6041" s="0" t="n">
        <v>13</v>
      </c>
      <c r="C6041" s="0" t="n">
        <v>7420</v>
      </c>
      <c r="E6041" s="0" t="n">
        <v>0</v>
      </c>
      <c r="F6041" s="55" t="s">
        <v>1478</v>
      </c>
      <c r="I6041" s="55" t="s">
        <v>185</v>
      </c>
      <c r="U6041" s="0" t="n">
        <v>242</v>
      </c>
      <c r="V6041" s="0" t="n">
        <v>0</v>
      </c>
      <c r="X6041" s="55" t="n">
        <f aca="false">IF(I6041="Male",0,1)</f>
        <v>1</v>
      </c>
      <c r="Y6041" s="55" t="n">
        <f aca="false">IF(OR(I6041="DNB",I6041="Dry DNB"),1,0)</f>
        <v>0</v>
      </c>
      <c r="Z6041" s="0" t="str">
        <f aca="false">IF(ISNUMBER(W6041),A6041-W6041,"")</f>
        <v/>
      </c>
      <c r="AA6041" s="55" t="n">
        <f aca="false">MATCH(A6041,DATAS,0)</f>
        <v>2</v>
      </c>
      <c r="AB6041" s="55" t="n">
        <f aca="false">IF(AND(E6041&gt;0,OR(AND(B6041&gt;=1,B6041&lt;=6),B6041=10)),1,0)</f>
        <v>0</v>
      </c>
      <c r="AC6041" s="55" t="n">
        <f aca="false">IF(AND(E6041&gt;0,B6041=10),1,0)</f>
        <v>0</v>
      </c>
      <c r="AD6041" s="55" t="n">
        <f aca="false">IF(AND(C6040=C6041,AA6040=AA6041-1),AB6040,"")</f>
        <v>0</v>
      </c>
      <c r="AE6041" s="55" t="n">
        <f aca="false">IF(AND(C6040=C6041,AA6040=AA6041-1),AC6040,"")</f>
        <v>0</v>
      </c>
      <c r="AF6041" s="55" t="n">
        <f aca="false">IF(AA6041=1,"",IF(AND(AB6041=1,AD6041&lt;&gt;1),1,0))</f>
        <v>0</v>
      </c>
      <c r="AG6041" s="55" t="n">
        <f aca="false">IF(AA6041=1,"",IF(AND(AC6041=1,AE6041&lt;&gt;1),1,0))</f>
        <v>0</v>
      </c>
      <c r="AH6041" s="60" t="str">
        <f aca="false">IF(AND(E6041&gt;0,AA6041&lt;2,NOT(AND(C6042=C6041,AA6042=AA6041+1))),INDEX(DATAS,AA6041+1),"")</f>
        <v/>
      </c>
      <c r="AI6041" s="60" t="str">
        <f aca="false">IF(AND(AC6041=1,AA6041&lt;2),IF(AND(C6042=C6041,AA6042=AA6041+1),IF(AC6042=1,"",INDEX(DATAS,AA6041+1)),INDEX(DATAS,AA6041+1)),"")</f>
        <v/>
      </c>
    </row>
    <row r="6042" customFormat="false" ht="15" hidden="false" customHeight="false" outlineLevel="0" collapsed="false">
      <c r="A6042" s="60" t="n">
        <v>46309</v>
      </c>
      <c r="B6042" s="0" t="n">
        <v>13</v>
      </c>
      <c r="C6042" s="0" t="n">
        <v>7421</v>
      </c>
      <c r="E6042" s="0" t="n">
        <v>0</v>
      </c>
      <c r="F6042" s="55" t="s">
        <v>1478</v>
      </c>
      <c r="I6042" s="55" t="s">
        <v>185</v>
      </c>
      <c r="U6042" s="0" t="n">
        <v>241</v>
      </c>
      <c r="V6042" s="0" t="n">
        <v>0</v>
      </c>
      <c r="X6042" s="55" t="n">
        <f aca="false">IF(I6042="Male",0,1)</f>
        <v>1</v>
      </c>
      <c r="Y6042" s="55" t="n">
        <f aca="false">IF(OR(I6042="DNB",I6042="Dry DNB"),1,0)</f>
        <v>0</v>
      </c>
      <c r="Z6042" s="0" t="str">
        <f aca="false">IF(ISNUMBER(W6042),A6042-W6042,"")</f>
        <v/>
      </c>
      <c r="AA6042" s="55" t="n">
        <f aca="false">MATCH(A6042,DATAS,0)</f>
        <v>1</v>
      </c>
      <c r="AB6042" s="55" t="n">
        <f aca="false">IF(AND(E6042&gt;0,OR(AND(B6042&gt;=1,B6042&lt;=6),B6042=10)),1,0)</f>
        <v>0</v>
      </c>
      <c r="AC6042" s="55" t="n">
        <f aca="false">IF(AND(E6042&gt;0,B6042=10),1,0)</f>
        <v>0</v>
      </c>
      <c r="AD6042" s="0" t="str">
        <f aca="false">IF(AND(C6041=C6042,AA6041=AA6042-1),AB6041,"")</f>
        <v/>
      </c>
      <c r="AE6042" s="0" t="str">
        <f aca="false">IF(AND(C6041=C6042,AA6041=AA6042-1),AC6041,"")</f>
        <v/>
      </c>
      <c r="AF6042" s="0" t="str">
        <f aca="false">IF(AA6042=1,"",IF(AND(AB6042=1,AD6042&lt;&gt;1),1,0))</f>
        <v/>
      </c>
      <c r="AG6042" s="0" t="str">
        <f aca="false">IF(AA6042=1,"",IF(AND(AC6042=1,AE6042&lt;&gt;1),1,0))</f>
        <v/>
      </c>
      <c r="AH6042" s="60" t="str">
        <f aca="false">IF(AND(E6042&gt;0,AA6042&lt;2,NOT(AND(C6043=C6042,AA6043=AA6042+1))),INDEX(DATAS,AA6042+1),"")</f>
        <v/>
      </c>
      <c r="AI6042" s="60" t="str">
        <f aca="false">IF(AND(AC6042=1,AA6042&lt;2),IF(AND(C6043=C6042,AA6043=AA6042+1),IF(AC6043=1,"",INDEX(DATAS,AA6042+1)),INDEX(DATAS,AA6042+1)),"")</f>
        <v/>
      </c>
    </row>
    <row r="6043" customFormat="false" ht="15" hidden="false" customHeight="false" outlineLevel="0" collapsed="false">
      <c r="A6043" s="60" t="n">
        <v>46310</v>
      </c>
      <c r="B6043" s="0" t="n">
        <v>13</v>
      </c>
      <c r="C6043" s="0" t="n">
        <v>7421</v>
      </c>
      <c r="E6043" s="0" t="n">
        <v>0</v>
      </c>
      <c r="F6043" s="55" t="s">
        <v>1478</v>
      </c>
      <c r="I6043" s="55" t="s">
        <v>185</v>
      </c>
      <c r="U6043" s="0" t="n">
        <v>242</v>
      </c>
      <c r="V6043" s="0" t="n">
        <v>0</v>
      </c>
      <c r="X6043" s="55" t="n">
        <f aca="false">IF(I6043="Male",0,1)</f>
        <v>1</v>
      </c>
      <c r="Y6043" s="55" t="n">
        <f aca="false">IF(OR(I6043="DNB",I6043="Dry DNB"),1,0)</f>
        <v>0</v>
      </c>
      <c r="Z6043" s="0" t="str">
        <f aca="false">IF(ISNUMBER(W6043),A6043-W6043,"")</f>
        <v/>
      </c>
      <c r="AA6043" s="55" t="n">
        <f aca="false">MATCH(A6043,DATAS,0)</f>
        <v>2</v>
      </c>
      <c r="AB6043" s="55" t="n">
        <f aca="false">IF(AND(E6043&gt;0,OR(AND(B6043&gt;=1,B6043&lt;=6),B6043=10)),1,0)</f>
        <v>0</v>
      </c>
      <c r="AC6043" s="55" t="n">
        <f aca="false">IF(AND(E6043&gt;0,B6043=10),1,0)</f>
        <v>0</v>
      </c>
      <c r="AD6043" s="55" t="n">
        <f aca="false">IF(AND(C6042=C6043,AA6042=AA6043-1),AB6042,"")</f>
        <v>0</v>
      </c>
      <c r="AE6043" s="55" t="n">
        <f aca="false">IF(AND(C6042=C6043,AA6042=AA6043-1),AC6042,"")</f>
        <v>0</v>
      </c>
      <c r="AF6043" s="55" t="n">
        <f aca="false">IF(AA6043=1,"",IF(AND(AB6043=1,AD6043&lt;&gt;1),1,0))</f>
        <v>0</v>
      </c>
      <c r="AG6043" s="55" t="n">
        <f aca="false">IF(AA6043=1,"",IF(AND(AC6043=1,AE6043&lt;&gt;1),1,0))</f>
        <v>0</v>
      </c>
      <c r="AH6043" s="60" t="str">
        <f aca="false">IF(AND(E6043&gt;0,AA6043&lt;2,NOT(AND(C6044=C6043,AA6044=AA6043+1))),INDEX(DATAS,AA6043+1),"")</f>
        <v/>
      </c>
      <c r="AI6043" s="60" t="str">
        <f aca="false">IF(AND(AC6043=1,AA6043&lt;2),IF(AND(C6044=C6043,AA6044=AA6043+1),IF(AC6044=1,"",INDEX(DATAS,AA6043+1)),INDEX(DATAS,AA6043+1)),"")</f>
        <v/>
      </c>
    </row>
    <row r="6044" customFormat="false" ht="15" hidden="false" customHeight="false" outlineLevel="0" collapsed="false">
      <c r="A6044" s="60" t="n">
        <v>46309</v>
      </c>
      <c r="B6044" s="0" t="n">
        <v>13</v>
      </c>
      <c r="C6044" s="0" t="n">
        <v>7422</v>
      </c>
      <c r="E6044" s="0" t="n">
        <v>0</v>
      </c>
      <c r="F6044" s="55" t="s">
        <v>1479</v>
      </c>
      <c r="I6044" s="55" t="s">
        <v>185</v>
      </c>
      <c r="U6044" s="0" t="n">
        <v>240</v>
      </c>
      <c r="V6044" s="0" t="n">
        <v>0</v>
      </c>
      <c r="X6044" s="55" t="n">
        <f aca="false">IF(I6044="Male",0,1)</f>
        <v>1</v>
      </c>
      <c r="Y6044" s="55" t="n">
        <f aca="false">IF(OR(I6044="DNB",I6044="Dry DNB"),1,0)</f>
        <v>0</v>
      </c>
      <c r="Z6044" s="0" t="str">
        <f aca="false">IF(ISNUMBER(W6044),A6044-W6044,"")</f>
        <v/>
      </c>
      <c r="AA6044" s="55" t="n">
        <f aca="false">MATCH(A6044,DATAS,0)</f>
        <v>1</v>
      </c>
      <c r="AB6044" s="55" t="n">
        <f aca="false">IF(AND(E6044&gt;0,OR(AND(B6044&gt;=1,B6044&lt;=6),B6044=10)),1,0)</f>
        <v>0</v>
      </c>
      <c r="AC6044" s="55" t="n">
        <f aca="false">IF(AND(E6044&gt;0,B6044=10),1,0)</f>
        <v>0</v>
      </c>
      <c r="AD6044" s="0" t="str">
        <f aca="false">IF(AND(C6043=C6044,AA6043=AA6044-1),AB6043,"")</f>
        <v/>
      </c>
      <c r="AE6044" s="0" t="str">
        <f aca="false">IF(AND(C6043=C6044,AA6043=AA6044-1),AC6043,"")</f>
        <v/>
      </c>
      <c r="AF6044" s="0" t="str">
        <f aca="false">IF(AA6044=1,"",IF(AND(AB6044=1,AD6044&lt;&gt;1),1,0))</f>
        <v/>
      </c>
      <c r="AG6044" s="0" t="str">
        <f aca="false">IF(AA6044=1,"",IF(AND(AC6044=1,AE6044&lt;&gt;1),1,0))</f>
        <v/>
      </c>
      <c r="AH6044" s="60" t="str">
        <f aca="false">IF(AND(E6044&gt;0,AA6044&lt;2,NOT(AND(C6045=C6044,AA6045=AA6044+1))),INDEX(DATAS,AA6044+1),"")</f>
        <v/>
      </c>
      <c r="AI6044" s="60" t="str">
        <f aca="false">IF(AND(AC6044=1,AA6044&lt;2),IF(AND(C6045=C6044,AA6045=AA6044+1),IF(AC6045=1,"",INDEX(DATAS,AA6044+1)),INDEX(DATAS,AA6044+1)),"")</f>
        <v/>
      </c>
    </row>
    <row r="6045" customFormat="false" ht="15" hidden="false" customHeight="false" outlineLevel="0" collapsed="false">
      <c r="A6045" s="60" t="n">
        <v>46310</v>
      </c>
      <c r="B6045" s="0" t="n">
        <v>13</v>
      </c>
      <c r="C6045" s="0" t="n">
        <v>7422</v>
      </c>
      <c r="E6045" s="0" t="n">
        <v>0</v>
      </c>
      <c r="F6045" s="55" t="s">
        <v>1479</v>
      </c>
      <c r="I6045" s="55" t="s">
        <v>185</v>
      </c>
      <c r="U6045" s="0" t="n">
        <v>241</v>
      </c>
      <c r="V6045" s="0" t="n">
        <v>0</v>
      </c>
      <c r="X6045" s="55" t="n">
        <f aca="false">IF(I6045="Male",0,1)</f>
        <v>1</v>
      </c>
      <c r="Y6045" s="55" t="n">
        <f aca="false">IF(OR(I6045="DNB",I6045="Dry DNB"),1,0)</f>
        <v>0</v>
      </c>
      <c r="Z6045" s="0" t="str">
        <f aca="false">IF(ISNUMBER(W6045),A6045-W6045,"")</f>
        <v/>
      </c>
      <c r="AA6045" s="55" t="n">
        <f aca="false">MATCH(A6045,DATAS,0)</f>
        <v>2</v>
      </c>
      <c r="AB6045" s="55" t="n">
        <f aca="false">IF(AND(E6045&gt;0,OR(AND(B6045&gt;=1,B6045&lt;=6),B6045=10)),1,0)</f>
        <v>0</v>
      </c>
      <c r="AC6045" s="55" t="n">
        <f aca="false">IF(AND(E6045&gt;0,B6045=10),1,0)</f>
        <v>0</v>
      </c>
      <c r="AD6045" s="55" t="n">
        <f aca="false">IF(AND(C6044=C6045,AA6044=AA6045-1),AB6044,"")</f>
        <v>0</v>
      </c>
      <c r="AE6045" s="55" t="n">
        <f aca="false">IF(AND(C6044=C6045,AA6044=AA6045-1),AC6044,"")</f>
        <v>0</v>
      </c>
      <c r="AF6045" s="55" t="n">
        <f aca="false">IF(AA6045=1,"",IF(AND(AB6045=1,AD6045&lt;&gt;1),1,0))</f>
        <v>0</v>
      </c>
      <c r="AG6045" s="55" t="n">
        <f aca="false">IF(AA6045=1,"",IF(AND(AC6045=1,AE6045&lt;&gt;1),1,0))</f>
        <v>0</v>
      </c>
      <c r="AH6045" s="60" t="str">
        <f aca="false">IF(AND(E6045&gt;0,AA6045&lt;2,NOT(AND(C6046=C6045,AA6046=AA6045+1))),INDEX(DATAS,AA6045+1),"")</f>
        <v/>
      </c>
      <c r="AI6045" s="60" t="str">
        <f aca="false">IF(AND(AC6045=1,AA6045&lt;2),IF(AND(C6046=C6045,AA6046=AA6045+1),IF(AC6046=1,"",INDEX(DATAS,AA6045+1)),INDEX(DATAS,AA6045+1)),"")</f>
        <v/>
      </c>
    </row>
    <row r="6046" customFormat="false" ht="15" hidden="false" customHeight="false" outlineLevel="0" collapsed="false">
      <c r="A6046" s="60" t="n">
        <v>46309</v>
      </c>
      <c r="B6046" s="0" t="n">
        <v>13</v>
      </c>
      <c r="C6046" s="0" t="n">
        <v>7423</v>
      </c>
      <c r="E6046" s="0" t="n">
        <v>0</v>
      </c>
      <c r="F6046" s="55" t="s">
        <v>1479</v>
      </c>
      <c r="I6046" s="55" t="s">
        <v>185</v>
      </c>
      <c r="U6046" s="0" t="n">
        <v>240</v>
      </c>
      <c r="V6046" s="0" t="n">
        <v>0</v>
      </c>
      <c r="X6046" s="55" t="n">
        <f aca="false">IF(I6046="Male",0,1)</f>
        <v>1</v>
      </c>
      <c r="Y6046" s="55" t="n">
        <f aca="false">IF(OR(I6046="DNB",I6046="Dry DNB"),1,0)</f>
        <v>0</v>
      </c>
      <c r="Z6046" s="0" t="str">
        <f aca="false">IF(ISNUMBER(W6046),A6046-W6046,"")</f>
        <v/>
      </c>
      <c r="AA6046" s="55" t="n">
        <f aca="false">MATCH(A6046,DATAS,0)</f>
        <v>1</v>
      </c>
      <c r="AB6046" s="55" t="n">
        <f aca="false">IF(AND(E6046&gt;0,OR(AND(B6046&gt;=1,B6046&lt;=6),B6046=10)),1,0)</f>
        <v>0</v>
      </c>
      <c r="AC6046" s="55" t="n">
        <f aca="false">IF(AND(E6046&gt;0,B6046=10),1,0)</f>
        <v>0</v>
      </c>
      <c r="AD6046" s="0" t="str">
        <f aca="false">IF(AND(C6045=C6046,AA6045=AA6046-1),AB6045,"")</f>
        <v/>
      </c>
      <c r="AE6046" s="0" t="str">
        <f aca="false">IF(AND(C6045=C6046,AA6045=AA6046-1),AC6045,"")</f>
        <v/>
      </c>
      <c r="AF6046" s="0" t="str">
        <f aca="false">IF(AA6046=1,"",IF(AND(AB6046=1,AD6046&lt;&gt;1),1,0))</f>
        <v/>
      </c>
      <c r="AG6046" s="0" t="str">
        <f aca="false">IF(AA6046=1,"",IF(AND(AC6046=1,AE6046&lt;&gt;1),1,0))</f>
        <v/>
      </c>
      <c r="AH6046" s="60" t="str">
        <f aca="false">IF(AND(E6046&gt;0,AA6046&lt;2,NOT(AND(C6047=C6046,AA6047=AA6046+1))),INDEX(DATAS,AA6046+1),"")</f>
        <v/>
      </c>
      <c r="AI6046" s="60" t="str">
        <f aca="false">IF(AND(AC6046=1,AA6046&lt;2),IF(AND(C6047=C6046,AA6047=AA6046+1),IF(AC6047=1,"",INDEX(DATAS,AA6046+1)),INDEX(DATAS,AA6046+1)),"")</f>
        <v/>
      </c>
    </row>
    <row r="6047" customFormat="false" ht="15" hidden="false" customHeight="false" outlineLevel="0" collapsed="false">
      <c r="A6047" s="60" t="n">
        <v>46310</v>
      </c>
      <c r="B6047" s="0" t="n">
        <v>13</v>
      </c>
      <c r="C6047" s="0" t="n">
        <v>7423</v>
      </c>
      <c r="E6047" s="0" t="n">
        <v>0</v>
      </c>
      <c r="F6047" s="55" t="s">
        <v>1479</v>
      </c>
      <c r="I6047" s="55" t="s">
        <v>185</v>
      </c>
      <c r="U6047" s="0" t="n">
        <v>241</v>
      </c>
      <c r="V6047" s="0" t="n">
        <v>0</v>
      </c>
      <c r="X6047" s="55" t="n">
        <f aca="false">IF(I6047="Male",0,1)</f>
        <v>1</v>
      </c>
      <c r="Y6047" s="55" t="n">
        <f aca="false">IF(OR(I6047="DNB",I6047="Dry DNB"),1,0)</f>
        <v>0</v>
      </c>
      <c r="Z6047" s="0" t="str">
        <f aca="false">IF(ISNUMBER(W6047),A6047-W6047,"")</f>
        <v/>
      </c>
      <c r="AA6047" s="55" t="n">
        <f aca="false">MATCH(A6047,DATAS,0)</f>
        <v>2</v>
      </c>
      <c r="AB6047" s="55" t="n">
        <f aca="false">IF(AND(E6047&gt;0,OR(AND(B6047&gt;=1,B6047&lt;=6),B6047=10)),1,0)</f>
        <v>0</v>
      </c>
      <c r="AC6047" s="55" t="n">
        <f aca="false">IF(AND(E6047&gt;0,B6047=10),1,0)</f>
        <v>0</v>
      </c>
      <c r="AD6047" s="55" t="n">
        <f aca="false">IF(AND(C6046=C6047,AA6046=AA6047-1),AB6046,"")</f>
        <v>0</v>
      </c>
      <c r="AE6047" s="55" t="n">
        <f aca="false">IF(AND(C6046=C6047,AA6046=AA6047-1),AC6046,"")</f>
        <v>0</v>
      </c>
      <c r="AF6047" s="55" t="n">
        <f aca="false">IF(AA6047=1,"",IF(AND(AB6047=1,AD6047&lt;&gt;1),1,0))</f>
        <v>0</v>
      </c>
      <c r="AG6047" s="55" t="n">
        <f aca="false">IF(AA6047=1,"",IF(AND(AC6047=1,AE6047&lt;&gt;1),1,0))</f>
        <v>0</v>
      </c>
      <c r="AH6047" s="60" t="str">
        <f aca="false">IF(AND(E6047&gt;0,AA6047&lt;2,NOT(AND(C6048=C6047,AA6048=AA6047+1))),INDEX(DATAS,AA6047+1),"")</f>
        <v/>
      </c>
      <c r="AI6047" s="60" t="str">
        <f aca="false">IF(AND(AC6047=1,AA6047&lt;2),IF(AND(C6048=C6047,AA6048=AA6047+1),IF(AC6048=1,"",INDEX(DATAS,AA6047+1)),INDEX(DATAS,AA6047+1)),"")</f>
        <v/>
      </c>
    </row>
    <row r="6048" customFormat="false" ht="15" hidden="false" customHeight="false" outlineLevel="0" collapsed="false">
      <c r="A6048" s="60" t="n">
        <v>46309</v>
      </c>
      <c r="B6048" s="0" t="n">
        <v>13</v>
      </c>
      <c r="C6048" s="0" t="n">
        <v>7424</v>
      </c>
      <c r="E6048" s="0" t="n">
        <v>0</v>
      </c>
      <c r="F6048" s="55" t="s">
        <v>1479</v>
      </c>
      <c r="I6048" s="55" t="s">
        <v>185</v>
      </c>
      <c r="U6048" s="0" t="n">
        <v>240</v>
      </c>
      <c r="V6048" s="0" t="n">
        <v>0</v>
      </c>
      <c r="X6048" s="55" t="n">
        <f aca="false">IF(I6048="Male",0,1)</f>
        <v>1</v>
      </c>
      <c r="Y6048" s="55" t="n">
        <f aca="false">IF(OR(I6048="DNB",I6048="Dry DNB"),1,0)</f>
        <v>0</v>
      </c>
      <c r="Z6048" s="0" t="str">
        <f aca="false">IF(ISNUMBER(W6048),A6048-W6048,"")</f>
        <v/>
      </c>
      <c r="AA6048" s="55" t="n">
        <f aca="false">MATCH(A6048,DATAS,0)</f>
        <v>1</v>
      </c>
      <c r="AB6048" s="55" t="n">
        <f aca="false">IF(AND(E6048&gt;0,OR(AND(B6048&gt;=1,B6048&lt;=6),B6048=10)),1,0)</f>
        <v>0</v>
      </c>
      <c r="AC6048" s="55" t="n">
        <f aca="false">IF(AND(E6048&gt;0,B6048=10),1,0)</f>
        <v>0</v>
      </c>
      <c r="AD6048" s="0" t="str">
        <f aca="false">IF(AND(C6047=C6048,AA6047=AA6048-1),AB6047,"")</f>
        <v/>
      </c>
      <c r="AE6048" s="0" t="str">
        <f aca="false">IF(AND(C6047=C6048,AA6047=AA6048-1),AC6047,"")</f>
        <v/>
      </c>
      <c r="AF6048" s="0" t="str">
        <f aca="false">IF(AA6048=1,"",IF(AND(AB6048=1,AD6048&lt;&gt;1),1,0))</f>
        <v/>
      </c>
      <c r="AG6048" s="0" t="str">
        <f aca="false">IF(AA6048=1,"",IF(AND(AC6048=1,AE6048&lt;&gt;1),1,0))</f>
        <v/>
      </c>
      <c r="AH6048" s="60" t="str">
        <f aca="false">IF(AND(E6048&gt;0,AA6048&lt;2,NOT(AND(C6049=C6048,AA6049=AA6048+1))),INDEX(DATAS,AA6048+1),"")</f>
        <v/>
      </c>
      <c r="AI6048" s="60" t="str">
        <f aca="false">IF(AND(AC6048=1,AA6048&lt;2),IF(AND(C6049=C6048,AA6049=AA6048+1),IF(AC6049=1,"",INDEX(DATAS,AA6048+1)),INDEX(DATAS,AA6048+1)),"")</f>
        <v/>
      </c>
    </row>
    <row r="6049" customFormat="false" ht="15" hidden="false" customHeight="false" outlineLevel="0" collapsed="false">
      <c r="A6049" s="60" t="n">
        <v>46310</v>
      </c>
      <c r="B6049" s="0" t="n">
        <v>13</v>
      </c>
      <c r="C6049" s="0" t="n">
        <v>7424</v>
      </c>
      <c r="E6049" s="0" t="n">
        <v>0</v>
      </c>
      <c r="F6049" s="55" t="s">
        <v>1479</v>
      </c>
      <c r="I6049" s="55" t="s">
        <v>185</v>
      </c>
      <c r="U6049" s="0" t="n">
        <v>241</v>
      </c>
      <c r="V6049" s="0" t="n">
        <v>0</v>
      </c>
      <c r="X6049" s="55" t="n">
        <f aca="false">IF(I6049="Male",0,1)</f>
        <v>1</v>
      </c>
      <c r="Y6049" s="55" t="n">
        <f aca="false">IF(OR(I6049="DNB",I6049="Dry DNB"),1,0)</f>
        <v>0</v>
      </c>
      <c r="Z6049" s="0" t="str">
        <f aca="false">IF(ISNUMBER(W6049),A6049-W6049,"")</f>
        <v/>
      </c>
      <c r="AA6049" s="55" t="n">
        <f aca="false">MATCH(A6049,DATAS,0)</f>
        <v>2</v>
      </c>
      <c r="AB6049" s="55" t="n">
        <f aca="false">IF(AND(E6049&gt;0,OR(AND(B6049&gt;=1,B6049&lt;=6),B6049=10)),1,0)</f>
        <v>0</v>
      </c>
      <c r="AC6049" s="55" t="n">
        <f aca="false">IF(AND(E6049&gt;0,B6049=10),1,0)</f>
        <v>0</v>
      </c>
      <c r="AD6049" s="55" t="n">
        <f aca="false">IF(AND(C6048=C6049,AA6048=AA6049-1),AB6048,"")</f>
        <v>0</v>
      </c>
      <c r="AE6049" s="55" t="n">
        <f aca="false">IF(AND(C6048=C6049,AA6048=AA6049-1),AC6048,"")</f>
        <v>0</v>
      </c>
      <c r="AF6049" s="55" t="n">
        <f aca="false">IF(AA6049=1,"",IF(AND(AB6049=1,AD6049&lt;&gt;1),1,0))</f>
        <v>0</v>
      </c>
      <c r="AG6049" s="55" t="n">
        <f aca="false">IF(AA6049=1,"",IF(AND(AC6049=1,AE6049&lt;&gt;1),1,0))</f>
        <v>0</v>
      </c>
      <c r="AH6049" s="60" t="str">
        <f aca="false">IF(AND(E6049&gt;0,AA6049&lt;2,NOT(AND(C6050=C6049,AA6050=AA6049+1))),INDEX(DATAS,AA6049+1),"")</f>
        <v/>
      </c>
      <c r="AI6049" s="60" t="str">
        <f aca="false">IF(AND(AC6049=1,AA6049&lt;2),IF(AND(C6050=C6049,AA6050=AA6049+1),IF(AC6050=1,"",INDEX(DATAS,AA6049+1)),INDEX(DATAS,AA6049+1)),"")</f>
        <v/>
      </c>
    </row>
    <row r="6050" customFormat="false" ht="15" hidden="false" customHeight="false" outlineLevel="0" collapsed="false">
      <c r="A6050" s="60" t="n">
        <v>46309</v>
      </c>
      <c r="B6050" s="0" t="n">
        <v>13</v>
      </c>
      <c r="C6050" s="0" t="n">
        <v>7425</v>
      </c>
      <c r="E6050" s="0" t="n">
        <v>0</v>
      </c>
      <c r="F6050" s="55" t="s">
        <v>1479</v>
      </c>
      <c r="I6050" s="55" t="s">
        <v>185</v>
      </c>
      <c r="U6050" s="0" t="n">
        <v>240</v>
      </c>
      <c r="V6050" s="0" t="n">
        <v>0</v>
      </c>
      <c r="X6050" s="55" t="n">
        <f aca="false">IF(I6050="Male",0,1)</f>
        <v>1</v>
      </c>
      <c r="Y6050" s="55" t="n">
        <f aca="false">IF(OR(I6050="DNB",I6050="Dry DNB"),1,0)</f>
        <v>0</v>
      </c>
      <c r="Z6050" s="0" t="str">
        <f aca="false">IF(ISNUMBER(W6050),A6050-W6050,"")</f>
        <v/>
      </c>
      <c r="AA6050" s="55" t="n">
        <f aca="false">MATCH(A6050,DATAS,0)</f>
        <v>1</v>
      </c>
      <c r="AB6050" s="55" t="n">
        <f aca="false">IF(AND(E6050&gt;0,OR(AND(B6050&gt;=1,B6050&lt;=6),B6050=10)),1,0)</f>
        <v>0</v>
      </c>
      <c r="AC6050" s="55" t="n">
        <f aca="false">IF(AND(E6050&gt;0,B6050=10),1,0)</f>
        <v>0</v>
      </c>
      <c r="AD6050" s="0" t="str">
        <f aca="false">IF(AND(C6049=C6050,AA6049=AA6050-1),AB6049,"")</f>
        <v/>
      </c>
      <c r="AE6050" s="0" t="str">
        <f aca="false">IF(AND(C6049=C6050,AA6049=AA6050-1),AC6049,"")</f>
        <v/>
      </c>
      <c r="AF6050" s="0" t="str">
        <f aca="false">IF(AA6050=1,"",IF(AND(AB6050=1,AD6050&lt;&gt;1),1,0))</f>
        <v/>
      </c>
      <c r="AG6050" s="0" t="str">
        <f aca="false">IF(AA6050=1,"",IF(AND(AC6050=1,AE6050&lt;&gt;1),1,0))</f>
        <v/>
      </c>
      <c r="AH6050" s="60" t="str">
        <f aca="false">IF(AND(E6050&gt;0,AA6050&lt;2,NOT(AND(C6051=C6050,AA6051=AA6050+1))),INDEX(DATAS,AA6050+1),"")</f>
        <v/>
      </c>
      <c r="AI6050" s="60" t="str">
        <f aca="false">IF(AND(AC6050=1,AA6050&lt;2),IF(AND(C6051=C6050,AA6051=AA6050+1),IF(AC6051=1,"",INDEX(DATAS,AA6050+1)),INDEX(DATAS,AA6050+1)),"")</f>
        <v/>
      </c>
    </row>
    <row r="6051" customFormat="false" ht="15" hidden="false" customHeight="false" outlineLevel="0" collapsed="false">
      <c r="A6051" s="60" t="n">
        <v>46310</v>
      </c>
      <c r="B6051" s="0" t="n">
        <v>13</v>
      </c>
      <c r="C6051" s="0" t="n">
        <v>7425</v>
      </c>
      <c r="E6051" s="0" t="n">
        <v>0</v>
      </c>
      <c r="F6051" s="55" t="s">
        <v>1479</v>
      </c>
      <c r="I6051" s="55" t="s">
        <v>185</v>
      </c>
      <c r="U6051" s="0" t="n">
        <v>241</v>
      </c>
      <c r="V6051" s="0" t="n">
        <v>0</v>
      </c>
      <c r="X6051" s="55" t="n">
        <f aca="false">IF(I6051="Male",0,1)</f>
        <v>1</v>
      </c>
      <c r="Y6051" s="55" t="n">
        <f aca="false">IF(OR(I6051="DNB",I6051="Dry DNB"),1,0)</f>
        <v>0</v>
      </c>
      <c r="Z6051" s="0" t="str">
        <f aca="false">IF(ISNUMBER(W6051),A6051-W6051,"")</f>
        <v/>
      </c>
      <c r="AA6051" s="55" t="n">
        <f aca="false">MATCH(A6051,DATAS,0)</f>
        <v>2</v>
      </c>
      <c r="AB6051" s="55" t="n">
        <f aca="false">IF(AND(E6051&gt;0,OR(AND(B6051&gt;=1,B6051&lt;=6),B6051=10)),1,0)</f>
        <v>0</v>
      </c>
      <c r="AC6051" s="55" t="n">
        <f aca="false">IF(AND(E6051&gt;0,B6051=10),1,0)</f>
        <v>0</v>
      </c>
      <c r="AD6051" s="55" t="n">
        <f aca="false">IF(AND(C6050=C6051,AA6050=AA6051-1),AB6050,"")</f>
        <v>0</v>
      </c>
      <c r="AE6051" s="55" t="n">
        <f aca="false">IF(AND(C6050=C6051,AA6050=AA6051-1),AC6050,"")</f>
        <v>0</v>
      </c>
      <c r="AF6051" s="55" t="n">
        <f aca="false">IF(AA6051=1,"",IF(AND(AB6051=1,AD6051&lt;&gt;1),1,0))</f>
        <v>0</v>
      </c>
      <c r="AG6051" s="55" t="n">
        <f aca="false">IF(AA6051=1,"",IF(AND(AC6051=1,AE6051&lt;&gt;1),1,0))</f>
        <v>0</v>
      </c>
      <c r="AH6051" s="60" t="str">
        <f aca="false">IF(AND(E6051&gt;0,AA6051&lt;2,NOT(AND(C6052=C6051,AA6052=AA6051+1))),INDEX(DATAS,AA6051+1),"")</f>
        <v/>
      </c>
      <c r="AI6051" s="60" t="str">
        <f aca="false">IF(AND(AC6051=1,AA6051&lt;2),IF(AND(C6052=C6051,AA6052=AA6051+1),IF(AC6052=1,"",INDEX(DATAS,AA6051+1)),INDEX(DATAS,AA6051+1)),"")</f>
        <v/>
      </c>
    </row>
    <row r="6052" customFormat="false" ht="15" hidden="false" customHeight="false" outlineLevel="0" collapsed="false">
      <c r="A6052" s="60" t="n">
        <v>46309</v>
      </c>
      <c r="B6052" s="0" t="n">
        <v>13</v>
      </c>
      <c r="C6052" s="0" t="n">
        <v>7426</v>
      </c>
      <c r="E6052" s="0" t="n">
        <v>0</v>
      </c>
      <c r="F6052" s="55" t="s">
        <v>1479</v>
      </c>
      <c r="I6052" s="55" t="s">
        <v>185</v>
      </c>
      <c r="U6052" s="0" t="n">
        <v>240</v>
      </c>
      <c r="V6052" s="0" t="n">
        <v>0</v>
      </c>
      <c r="X6052" s="55" t="n">
        <f aca="false">IF(I6052="Male",0,1)</f>
        <v>1</v>
      </c>
      <c r="Y6052" s="55" t="n">
        <f aca="false">IF(OR(I6052="DNB",I6052="Dry DNB"),1,0)</f>
        <v>0</v>
      </c>
      <c r="Z6052" s="0" t="str">
        <f aca="false">IF(ISNUMBER(W6052),A6052-W6052,"")</f>
        <v/>
      </c>
      <c r="AA6052" s="55" t="n">
        <f aca="false">MATCH(A6052,DATAS,0)</f>
        <v>1</v>
      </c>
      <c r="AB6052" s="55" t="n">
        <f aca="false">IF(AND(E6052&gt;0,OR(AND(B6052&gt;=1,B6052&lt;=6),B6052=10)),1,0)</f>
        <v>0</v>
      </c>
      <c r="AC6052" s="55" t="n">
        <f aca="false">IF(AND(E6052&gt;0,B6052=10),1,0)</f>
        <v>0</v>
      </c>
      <c r="AD6052" s="0" t="str">
        <f aca="false">IF(AND(C6051=C6052,AA6051=AA6052-1),AB6051,"")</f>
        <v/>
      </c>
      <c r="AE6052" s="0" t="str">
        <f aca="false">IF(AND(C6051=C6052,AA6051=AA6052-1),AC6051,"")</f>
        <v/>
      </c>
      <c r="AF6052" s="0" t="str">
        <f aca="false">IF(AA6052=1,"",IF(AND(AB6052=1,AD6052&lt;&gt;1),1,0))</f>
        <v/>
      </c>
      <c r="AG6052" s="0" t="str">
        <f aca="false">IF(AA6052=1,"",IF(AND(AC6052=1,AE6052&lt;&gt;1),1,0))</f>
        <v/>
      </c>
      <c r="AH6052" s="60" t="str">
        <f aca="false">IF(AND(E6052&gt;0,AA6052&lt;2,NOT(AND(C6053=C6052,AA6053=AA6052+1))),INDEX(DATAS,AA6052+1),"")</f>
        <v/>
      </c>
      <c r="AI6052" s="60" t="str">
        <f aca="false">IF(AND(AC6052=1,AA6052&lt;2),IF(AND(C6053=C6052,AA6053=AA6052+1),IF(AC6053=1,"",INDEX(DATAS,AA6052+1)),INDEX(DATAS,AA6052+1)),"")</f>
        <v/>
      </c>
    </row>
    <row r="6053" customFormat="false" ht="15" hidden="false" customHeight="false" outlineLevel="0" collapsed="false">
      <c r="A6053" s="60" t="n">
        <v>46310</v>
      </c>
      <c r="B6053" s="0" t="n">
        <v>13</v>
      </c>
      <c r="C6053" s="0" t="n">
        <v>7426</v>
      </c>
      <c r="E6053" s="0" t="n">
        <v>0</v>
      </c>
      <c r="F6053" s="55" t="s">
        <v>1479</v>
      </c>
      <c r="I6053" s="55" t="s">
        <v>185</v>
      </c>
      <c r="U6053" s="0" t="n">
        <v>241</v>
      </c>
      <c r="V6053" s="0" t="n">
        <v>0</v>
      </c>
      <c r="X6053" s="55" t="n">
        <f aca="false">IF(I6053="Male",0,1)</f>
        <v>1</v>
      </c>
      <c r="Y6053" s="55" t="n">
        <f aca="false">IF(OR(I6053="DNB",I6053="Dry DNB"),1,0)</f>
        <v>0</v>
      </c>
      <c r="Z6053" s="0" t="str">
        <f aca="false">IF(ISNUMBER(W6053),A6053-W6053,"")</f>
        <v/>
      </c>
      <c r="AA6053" s="55" t="n">
        <f aca="false">MATCH(A6053,DATAS,0)</f>
        <v>2</v>
      </c>
      <c r="AB6053" s="55" t="n">
        <f aca="false">IF(AND(E6053&gt;0,OR(AND(B6053&gt;=1,B6053&lt;=6),B6053=10)),1,0)</f>
        <v>0</v>
      </c>
      <c r="AC6053" s="55" t="n">
        <f aca="false">IF(AND(E6053&gt;0,B6053=10),1,0)</f>
        <v>0</v>
      </c>
      <c r="AD6053" s="55" t="n">
        <f aca="false">IF(AND(C6052=C6053,AA6052=AA6053-1),AB6052,"")</f>
        <v>0</v>
      </c>
      <c r="AE6053" s="55" t="n">
        <f aca="false">IF(AND(C6052=C6053,AA6052=AA6053-1),AC6052,"")</f>
        <v>0</v>
      </c>
      <c r="AF6053" s="55" t="n">
        <f aca="false">IF(AA6053=1,"",IF(AND(AB6053=1,AD6053&lt;&gt;1),1,0))</f>
        <v>0</v>
      </c>
      <c r="AG6053" s="55" t="n">
        <f aca="false">IF(AA6053=1,"",IF(AND(AC6053=1,AE6053&lt;&gt;1),1,0))</f>
        <v>0</v>
      </c>
      <c r="AH6053" s="60" t="str">
        <f aca="false">IF(AND(E6053&gt;0,AA6053&lt;2,NOT(AND(C6054=C6053,AA6054=AA6053+1))),INDEX(DATAS,AA6053+1),"")</f>
        <v/>
      </c>
      <c r="AI6053" s="60" t="str">
        <f aca="false">IF(AND(AC6053=1,AA6053&lt;2),IF(AND(C6054=C6053,AA6054=AA6053+1),IF(AC6054=1,"",INDEX(DATAS,AA6053+1)),INDEX(DATAS,AA6053+1)),"")</f>
        <v/>
      </c>
    </row>
    <row r="6054" customFormat="false" ht="15" hidden="false" customHeight="false" outlineLevel="0" collapsed="false">
      <c r="A6054" s="60" t="n">
        <v>46309</v>
      </c>
      <c r="B6054" s="0" t="n">
        <v>13</v>
      </c>
      <c r="C6054" s="0" t="n">
        <v>7427</v>
      </c>
      <c r="E6054" s="0" t="n">
        <v>0</v>
      </c>
      <c r="F6054" s="55" t="s">
        <v>1479</v>
      </c>
      <c r="I6054" s="55" t="s">
        <v>185</v>
      </c>
      <c r="U6054" s="0" t="n">
        <v>240</v>
      </c>
      <c r="V6054" s="0" t="n">
        <v>0</v>
      </c>
      <c r="X6054" s="55" t="n">
        <f aca="false">IF(I6054="Male",0,1)</f>
        <v>1</v>
      </c>
      <c r="Y6054" s="55" t="n">
        <f aca="false">IF(OR(I6054="DNB",I6054="Dry DNB"),1,0)</f>
        <v>0</v>
      </c>
      <c r="Z6054" s="0" t="str">
        <f aca="false">IF(ISNUMBER(W6054),A6054-W6054,"")</f>
        <v/>
      </c>
      <c r="AA6054" s="55" t="n">
        <f aca="false">MATCH(A6054,DATAS,0)</f>
        <v>1</v>
      </c>
      <c r="AB6054" s="55" t="n">
        <f aca="false">IF(AND(E6054&gt;0,OR(AND(B6054&gt;=1,B6054&lt;=6),B6054=10)),1,0)</f>
        <v>0</v>
      </c>
      <c r="AC6054" s="55" t="n">
        <f aca="false">IF(AND(E6054&gt;0,B6054=10),1,0)</f>
        <v>0</v>
      </c>
      <c r="AD6054" s="0" t="str">
        <f aca="false">IF(AND(C6053=C6054,AA6053=AA6054-1),AB6053,"")</f>
        <v/>
      </c>
      <c r="AE6054" s="0" t="str">
        <f aca="false">IF(AND(C6053=C6054,AA6053=AA6054-1),AC6053,"")</f>
        <v/>
      </c>
      <c r="AF6054" s="0" t="str">
        <f aca="false">IF(AA6054=1,"",IF(AND(AB6054=1,AD6054&lt;&gt;1),1,0))</f>
        <v/>
      </c>
      <c r="AG6054" s="0" t="str">
        <f aca="false">IF(AA6054=1,"",IF(AND(AC6054=1,AE6054&lt;&gt;1),1,0))</f>
        <v/>
      </c>
      <c r="AH6054" s="60" t="str">
        <f aca="false">IF(AND(E6054&gt;0,AA6054&lt;2,NOT(AND(C6055=C6054,AA6055=AA6054+1))),INDEX(DATAS,AA6054+1),"")</f>
        <v/>
      </c>
      <c r="AI6054" s="60" t="str">
        <f aca="false">IF(AND(AC6054=1,AA6054&lt;2),IF(AND(C6055=C6054,AA6055=AA6054+1),IF(AC6055=1,"",INDEX(DATAS,AA6054+1)),INDEX(DATAS,AA6054+1)),"")</f>
        <v/>
      </c>
    </row>
    <row r="6055" customFormat="false" ht="15" hidden="false" customHeight="false" outlineLevel="0" collapsed="false">
      <c r="A6055" s="60" t="n">
        <v>46310</v>
      </c>
      <c r="B6055" s="0" t="n">
        <v>13</v>
      </c>
      <c r="C6055" s="0" t="n">
        <v>7427</v>
      </c>
      <c r="E6055" s="0" t="n">
        <v>0</v>
      </c>
      <c r="F6055" s="55" t="s">
        <v>1479</v>
      </c>
      <c r="I6055" s="55" t="s">
        <v>185</v>
      </c>
      <c r="U6055" s="0" t="n">
        <v>241</v>
      </c>
      <c r="V6055" s="0" t="n">
        <v>0</v>
      </c>
      <c r="X6055" s="55" t="n">
        <f aca="false">IF(I6055="Male",0,1)</f>
        <v>1</v>
      </c>
      <c r="Y6055" s="55" t="n">
        <f aca="false">IF(OR(I6055="DNB",I6055="Dry DNB"),1,0)</f>
        <v>0</v>
      </c>
      <c r="Z6055" s="0" t="str">
        <f aca="false">IF(ISNUMBER(W6055),A6055-W6055,"")</f>
        <v/>
      </c>
      <c r="AA6055" s="55" t="n">
        <f aca="false">MATCH(A6055,DATAS,0)</f>
        <v>2</v>
      </c>
      <c r="AB6055" s="55" t="n">
        <f aca="false">IF(AND(E6055&gt;0,OR(AND(B6055&gt;=1,B6055&lt;=6),B6055=10)),1,0)</f>
        <v>0</v>
      </c>
      <c r="AC6055" s="55" t="n">
        <f aca="false">IF(AND(E6055&gt;0,B6055=10),1,0)</f>
        <v>0</v>
      </c>
      <c r="AD6055" s="55" t="n">
        <f aca="false">IF(AND(C6054=C6055,AA6054=AA6055-1),AB6054,"")</f>
        <v>0</v>
      </c>
      <c r="AE6055" s="55" t="n">
        <f aca="false">IF(AND(C6054=C6055,AA6054=AA6055-1),AC6054,"")</f>
        <v>0</v>
      </c>
      <c r="AF6055" s="55" t="n">
        <f aca="false">IF(AA6055=1,"",IF(AND(AB6055=1,AD6055&lt;&gt;1),1,0))</f>
        <v>0</v>
      </c>
      <c r="AG6055" s="55" t="n">
        <f aca="false">IF(AA6055=1,"",IF(AND(AC6055=1,AE6055&lt;&gt;1),1,0))</f>
        <v>0</v>
      </c>
      <c r="AH6055" s="60" t="str">
        <f aca="false">IF(AND(E6055&gt;0,AA6055&lt;2,NOT(AND(C6056=C6055,AA6056=AA6055+1))),INDEX(DATAS,AA6055+1),"")</f>
        <v/>
      </c>
      <c r="AI6055" s="60" t="str">
        <f aca="false">IF(AND(AC6055=1,AA6055&lt;2),IF(AND(C6056=C6055,AA6056=AA6055+1),IF(AC6056=1,"",INDEX(DATAS,AA6055+1)),INDEX(DATAS,AA6055+1)),"")</f>
        <v/>
      </c>
    </row>
    <row r="6056" customFormat="false" ht="15" hidden="false" customHeight="false" outlineLevel="0" collapsed="false">
      <c r="A6056" s="60" t="n">
        <v>46309</v>
      </c>
      <c r="B6056" s="0" t="n">
        <v>13</v>
      </c>
      <c r="C6056" s="0" t="n">
        <v>7428</v>
      </c>
      <c r="E6056" s="0" t="n">
        <v>0</v>
      </c>
      <c r="F6056" s="55" t="s">
        <v>1480</v>
      </c>
      <c r="I6056" s="55" t="s">
        <v>185</v>
      </c>
      <c r="U6056" s="0" t="n">
        <v>239</v>
      </c>
      <c r="V6056" s="0" t="n">
        <v>0</v>
      </c>
      <c r="X6056" s="55" t="n">
        <f aca="false">IF(I6056="Male",0,1)</f>
        <v>1</v>
      </c>
      <c r="Y6056" s="55" t="n">
        <f aca="false">IF(OR(I6056="DNB",I6056="Dry DNB"),1,0)</f>
        <v>0</v>
      </c>
      <c r="Z6056" s="0" t="str">
        <f aca="false">IF(ISNUMBER(W6056),A6056-W6056,"")</f>
        <v/>
      </c>
      <c r="AA6056" s="55" t="n">
        <f aca="false">MATCH(A6056,DATAS,0)</f>
        <v>1</v>
      </c>
      <c r="AB6056" s="55" t="n">
        <f aca="false">IF(AND(E6056&gt;0,OR(AND(B6056&gt;=1,B6056&lt;=6),B6056=10)),1,0)</f>
        <v>0</v>
      </c>
      <c r="AC6056" s="55" t="n">
        <f aca="false">IF(AND(E6056&gt;0,B6056=10),1,0)</f>
        <v>0</v>
      </c>
      <c r="AD6056" s="0" t="str">
        <f aca="false">IF(AND(C6055=C6056,AA6055=AA6056-1),AB6055,"")</f>
        <v/>
      </c>
      <c r="AE6056" s="0" t="str">
        <f aca="false">IF(AND(C6055=C6056,AA6055=AA6056-1),AC6055,"")</f>
        <v/>
      </c>
      <c r="AF6056" s="0" t="str">
        <f aca="false">IF(AA6056=1,"",IF(AND(AB6056=1,AD6056&lt;&gt;1),1,0))</f>
        <v/>
      </c>
      <c r="AG6056" s="0" t="str">
        <f aca="false">IF(AA6056=1,"",IF(AND(AC6056=1,AE6056&lt;&gt;1),1,0))</f>
        <v/>
      </c>
      <c r="AH6056" s="60" t="str">
        <f aca="false">IF(AND(E6056&gt;0,AA6056&lt;2,NOT(AND(C6057=C6056,AA6057=AA6056+1))),INDEX(DATAS,AA6056+1),"")</f>
        <v/>
      </c>
      <c r="AI6056" s="60" t="str">
        <f aca="false">IF(AND(AC6056=1,AA6056&lt;2),IF(AND(C6057=C6056,AA6057=AA6056+1),IF(AC6057=1,"",INDEX(DATAS,AA6056+1)),INDEX(DATAS,AA6056+1)),"")</f>
        <v/>
      </c>
    </row>
    <row r="6057" customFormat="false" ht="15" hidden="false" customHeight="false" outlineLevel="0" collapsed="false">
      <c r="A6057" s="60" t="n">
        <v>46310</v>
      </c>
      <c r="B6057" s="0" t="n">
        <v>13</v>
      </c>
      <c r="C6057" s="0" t="n">
        <v>7428</v>
      </c>
      <c r="E6057" s="0" t="n">
        <v>0</v>
      </c>
      <c r="F6057" s="55" t="s">
        <v>1480</v>
      </c>
      <c r="I6057" s="55" t="s">
        <v>185</v>
      </c>
      <c r="U6057" s="0" t="n">
        <v>240</v>
      </c>
      <c r="V6057" s="0" t="n">
        <v>0</v>
      </c>
      <c r="X6057" s="55" t="n">
        <f aca="false">IF(I6057="Male",0,1)</f>
        <v>1</v>
      </c>
      <c r="Y6057" s="55" t="n">
        <f aca="false">IF(OR(I6057="DNB",I6057="Dry DNB"),1,0)</f>
        <v>0</v>
      </c>
      <c r="Z6057" s="0" t="str">
        <f aca="false">IF(ISNUMBER(W6057),A6057-W6057,"")</f>
        <v/>
      </c>
      <c r="AA6057" s="55" t="n">
        <f aca="false">MATCH(A6057,DATAS,0)</f>
        <v>2</v>
      </c>
      <c r="AB6057" s="55" t="n">
        <f aca="false">IF(AND(E6057&gt;0,OR(AND(B6057&gt;=1,B6057&lt;=6),B6057=10)),1,0)</f>
        <v>0</v>
      </c>
      <c r="AC6057" s="55" t="n">
        <f aca="false">IF(AND(E6057&gt;0,B6057=10),1,0)</f>
        <v>0</v>
      </c>
      <c r="AD6057" s="55" t="n">
        <f aca="false">IF(AND(C6056=C6057,AA6056=AA6057-1),AB6056,"")</f>
        <v>0</v>
      </c>
      <c r="AE6057" s="55" t="n">
        <f aca="false">IF(AND(C6056=C6057,AA6056=AA6057-1),AC6056,"")</f>
        <v>0</v>
      </c>
      <c r="AF6057" s="55" t="n">
        <f aca="false">IF(AA6057=1,"",IF(AND(AB6057=1,AD6057&lt;&gt;1),1,0))</f>
        <v>0</v>
      </c>
      <c r="AG6057" s="55" t="n">
        <f aca="false">IF(AA6057=1,"",IF(AND(AC6057=1,AE6057&lt;&gt;1),1,0))</f>
        <v>0</v>
      </c>
      <c r="AH6057" s="60" t="str">
        <f aca="false">IF(AND(E6057&gt;0,AA6057&lt;2,NOT(AND(C6058=C6057,AA6058=AA6057+1))),INDEX(DATAS,AA6057+1),"")</f>
        <v/>
      </c>
      <c r="AI6057" s="60" t="str">
        <f aca="false">IF(AND(AC6057=1,AA6057&lt;2),IF(AND(C6058=C6057,AA6058=AA6057+1),IF(AC6058=1,"",INDEX(DATAS,AA6057+1)),INDEX(DATAS,AA6057+1)),"")</f>
        <v/>
      </c>
    </row>
    <row r="6058" customFormat="false" ht="15" hidden="false" customHeight="false" outlineLevel="0" collapsed="false">
      <c r="A6058" s="60" t="n">
        <v>46309</v>
      </c>
      <c r="B6058" s="0" t="n">
        <v>13</v>
      </c>
      <c r="C6058" s="0" t="n">
        <v>7429</v>
      </c>
      <c r="E6058" s="0" t="n">
        <v>0</v>
      </c>
      <c r="F6058" s="55" t="s">
        <v>1481</v>
      </c>
      <c r="I6058" s="55" t="s">
        <v>185</v>
      </c>
      <c r="U6058" s="0" t="n">
        <v>238</v>
      </c>
      <c r="V6058" s="0" t="n">
        <v>0</v>
      </c>
      <c r="X6058" s="55" t="n">
        <f aca="false">IF(I6058="Male",0,1)</f>
        <v>1</v>
      </c>
      <c r="Y6058" s="55" t="n">
        <f aca="false">IF(OR(I6058="DNB",I6058="Dry DNB"),1,0)</f>
        <v>0</v>
      </c>
      <c r="Z6058" s="0" t="str">
        <f aca="false">IF(ISNUMBER(W6058),A6058-W6058,"")</f>
        <v/>
      </c>
      <c r="AA6058" s="55" t="n">
        <f aca="false">MATCH(A6058,DATAS,0)</f>
        <v>1</v>
      </c>
      <c r="AB6058" s="55" t="n">
        <f aca="false">IF(AND(E6058&gt;0,OR(AND(B6058&gt;=1,B6058&lt;=6),B6058=10)),1,0)</f>
        <v>0</v>
      </c>
      <c r="AC6058" s="55" t="n">
        <f aca="false">IF(AND(E6058&gt;0,B6058=10),1,0)</f>
        <v>0</v>
      </c>
      <c r="AD6058" s="0" t="str">
        <f aca="false">IF(AND(C6057=C6058,AA6057=AA6058-1),AB6057,"")</f>
        <v/>
      </c>
      <c r="AE6058" s="0" t="str">
        <f aca="false">IF(AND(C6057=C6058,AA6057=AA6058-1),AC6057,"")</f>
        <v/>
      </c>
      <c r="AF6058" s="0" t="str">
        <f aca="false">IF(AA6058=1,"",IF(AND(AB6058=1,AD6058&lt;&gt;1),1,0))</f>
        <v/>
      </c>
      <c r="AG6058" s="0" t="str">
        <f aca="false">IF(AA6058=1,"",IF(AND(AC6058=1,AE6058&lt;&gt;1),1,0))</f>
        <v/>
      </c>
      <c r="AH6058" s="60" t="str">
        <f aca="false">IF(AND(E6058&gt;0,AA6058&lt;2,NOT(AND(C6059=C6058,AA6059=AA6058+1))),INDEX(DATAS,AA6058+1),"")</f>
        <v/>
      </c>
      <c r="AI6058" s="60" t="str">
        <f aca="false">IF(AND(AC6058=1,AA6058&lt;2),IF(AND(C6059=C6058,AA6059=AA6058+1),IF(AC6059=1,"",INDEX(DATAS,AA6058+1)),INDEX(DATAS,AA6058+1)),"")</f>
        <v/>
      </c>
    </row>
    <row r="6059" customFormat="false" ht="15" hidden="false" customHeight="false" outlineLevel="0" collapsed="false">
      <c r="A6059" s="60" t="n">
        <v>46310</v>
      </c>
      <c r="B6059" s="0" t="n">
        <v>13</v>
      </c>
      <c r="C6059" s="0" t="n">
        <v>7429</v>
      </c>
      <c r="E6059" s="0" t="n">
        <v>0</v>
      </c>
      <c r="F6059" s="55" t="s">
        <v>1481</v>
      </c>
      <c r="I6059" s="55" t="s">
        <v>185</v>
      </c>
      <c r="U6059" s="0" t="n">
        <v>239</v>
      </c>
      <c r="V6059" s="0" t="n">
        <v>0</v>
      </c>
      <c r="X6059" s="55" t="n">
        <f aca="false">IF(I6059="Male",0,1)</f>
        <v>1</v>
      </c>
      <c r="Y6059" s="55" t="n">
        <f aca="false">IF(OR(I6059="DNB",I6059="Dry DNB"),1,0)</f>
        <v>0</v>
      </c>
      <c r="Z6059" s="0" t="str">
        <f aca="false">IF(ISNUMBER(W6059),A6059-W6059,"")</f>
        <v/>
      </c>
      <c r="AA6059" s="55" t="n">
        <f aca="false">MATCH(A6059,DATAS,0)</f>
        <v>2</v>
      </c>
      <c r="AB6059" s="55" t="n">
        <f aca="false">IF(AND(E6059&gt;0,OR(AND(B6059&gt;=1,B6059&lt;=6),B6059=10)),1,0)</f>
        <v>0</v>
      </c>
      <c r="AC6059" s="55" t="n">
        <f aca="false">IF(AND(E6059&gt;0,B6059=10),1,0)</f>
        <v>0</v>
      </c>
      <c r="AD6059" s="55" t="n">
        <f aca="false">IF(AND(C6058=C6059,AA6058=AA6059-1),AB6058,"")</f>
        <v>0</v>
      </c>
      <c r="AE6059" s="55" t="n">
        <f aca="false">IF(AND(C6058=C6059,AA6058=AA6059-1),AC6058,"")</f>
        <v>0</v>
      </c>
      <c r="AF6059" s="55" t="n">
        <f aca="false">IF(AA6059=1,"",IF(AND(AB6059=1,AD6059&lt;&gt;1),1,0))</f>
        <v>0</v>
      </c>
      <c r="AG6059" s="55" t="n">
        <f aca="false">IF(AA6059=1,"",IF(AND(AC6059=1,AE6059&lt;&gt;1),1,0))</f>
        <v>0</v>
      </c>
      <c r="AH6059" s="60" t="str">
        <f aca="false">IF(AND(E6059&gt;0,AA6059&lt;2,NOT(AND(C6060=C6059,AA6060=AA6059+1))),INDEX(DATAS,AA6059+1),"")</f>
        <v/>
      </c>
      <c r="AI6059" s="60" t="str">
        <f aca="false">IF(AND(AC6059=1,AA6059&lt;2),IF(AND(C6060=C6059,AA6060=AA6059+1),IF(AC6060=1,"",INDEX(DATAS,AA6059+1)),INDEX(DATAS,AA6059+1)),"")</f>
        <v/>
      </c>
    </row>
    <row r="6060" customFormat="false" ht="15" hidden="false" customHeight="false" outlineLevel="0" collapsed="false">
      <c r="A6060" s="60" t="n">
        <v>46309</v>
      </c>
      <c r="B6060" s="0" t="n">
        <v>13</v>
      </c>
      <c r="C6060" s="0" t="n">
        <v>7430</v>
      </c>
      <c r="E6060" s="0" t="n">
        <v>0</v>
      </c>
      <c r="F6060" s="55" t="s">
        <v>1481</v>
      </c>
      <c r="I6060" s="55" t="s">
        <v>185</v>
      </c>
      <c r="U6060" s="0" t="n">
        <v>238</v>
      </c>
      <c r="V6060" s="0" t="n">
        <v>0</v>
      </c>
      <c r="X6060" s="55" t="n">
        <f aca="false">IF(I6060="Male",0,1)</f>
        <v>1</v>
      </c>
      <c r="Y6060" s="55" t="n">
        <f aca="false">IF(OR(I6060="DNB",I6060="Dry DNB"),1,0)</f>
        <v>0</v>
      </c>
      <c r="Z6060" s="0" t="str">
        <f aca="false">IF(ISNUMBER(W6060),A6060-W6060,"")</f>
        <v/>
      </c>
      <c r="AA6060" s="55" t="n">
        <f aca="false">MATCH(A6060,DATAS,0)</f>
        <v>1</v>
      </c>
      <c r="AB6060" s="55" t="n">
        <f aca="false">IF(AND(E6060&gt;0,OR(AND(B6060&gt;=1,B6060&lt;=6),B6060=10)),1,0)</f>
        <v>0</v>
      </c>
      <c r="AC6060" s="55" t="n">
        <f aca="false">IF(AND(E6060&gt;0,B6060=10),1,0)</f>
        <v>0</v>
      </c>
      <c r="AD6060" s="0" t="str">
        <f aca="false">IF(AND(C6059=C6060,AA6059=AA6060-1),AB6059,"")</f>
        <v/>
      </c>
      <c r="AE6060" s="0" t="str">
        <f aca="false">IF(AND(C6059=C6060,AA6059=AA6060-1),AC6059,"")</f>
        <v/>
      </c>
      <c r="AF6060" s="0" t="str">
        <f aca="false">IF(AA6060=1,"",IF(AND(AB6060=1,AD6060&lt;&gt;1),1,0))</f>
        <v/>
      </c>
      <c r="AG6060" s="0" t="str">
        <f aca="false">IF(AA6060=1,"",IF(AND(AC6060=1,AE6060&lt;&gt;1),1,0))</f>
        <v/>
      </c>
      <c r="AH6060" s="60" t="str">
        <f aca="false">IF(AND(E6060&gt;0,AA6060&lt;2,NOT(AND(C6061=C6060,AA6061=AA6060+1))),INDEX(DATAS,AA6060+1),"")</f>
        <v/>
      </c>
      <c r="AI6060" s="60" t="str">
        <f aca="false">IF(AND(AC6060=1,AA6060&lt;2),IF(AND(C6061=C6060,AA6061=AA6060+1),IF(AC6061=1,"",INDEX(DATAS,AA6060+1)),INDEX(DATAS,AA6060+1)),"")</f>
        <v/>
      </c>
    </row>
    <row r="6061" customFormat="false" ht="15" hidden="false" customHeight="false" outlineLevel="0" collapsed="false">
      <c r="A6061" s="60" t="n">
        <v>46310</v>
      </c>
      <c r="B6061" s="0" t="n">
        <v>13</v>
      </c>
      <c r="C6061" s="0" t="n">
        <v>7430</v>
      </c>
      <c r="E6061" s="0" t="n">
        <v>0</v>
      </c>
      <c r="F6061" s="55" t="s">
        <v>1481</v>
      </c>
      <c r="I6061" s="55" t="s">
        <v>185</v>
      </c>
      <c r="U6061" s="0" t="n">
        <v>239</v>
      </c>
      <c r="V6061" s="0" t="n">
        <v>0</v>
      </c>
      <c r="X6061" s="55" t="n">
        <f aca="false">IF(I6061="Male",0,1)</f>
        <v>1</v>
      </c>
      <c r="Y6061" s="55" t="n">
        <f aca="false">IF(OR(I6061="DNB",I6061="Dry DNB"),1,0)</f>
        <v>0</v>
      </c>
      <c r="Z6061" s="0" t="str">
        <f aca="false">IF(ISNUMBER(W6061),A6061-W6061,"")</f>
        <v/>
      </c>
      <c r="AA6061" s="55" t="n">
        <f aca="false">MATCH(A6061,DATAS,0)</f>
        <v>2</v>
      </c>
      <c r="AB6061" s="55" t="n">
        <f aca="false">IF(AND(E6061&gt;0,OR(AND(B6061&gt;=1,B6061&lt;=6),B6061=10)),1,0)</f>
        <v>0</v>
      </c>
      <c r="AC6061" s="55" t="n">
        <f aca="false">IF(AND(E6061&gt;0,B6061=10),1,0)</f>
        <v>0</v>
      </c>
      <c r="AD6061" s="55" t="n">
        <f aca="false">IF(AND(C6060=C6061,AA6060=AA6061-1),AB6060,"")</f>
        <v>0</v>
      </c>
      <c r="AE6061" s="55" t="n">
        <f aca="false">IF(AND(C6060=C6061,AA6060=AA6061-1),AC6060,"")</f>
        <v>0</v>
      </c>
      <c r="AF6061" s="55" t="n">
        <f aca="false">IF(AA6061=1,"",IF(AND(AB6061=1,AD6061&lt;&gt;1),1,0))</f>
        <v>0</v>
      </c>
      <c r="AG6061" s="55" t="n">
        <f aca="false">IF(AA6061=1,"",IF(AND(AC6061=1,AE6061&lt;&gt;1),1,0))</f>
        <v>0</v>
      </c>
      <c r="AH6061" s="60" t="str">
        <f aca="false">IF(AND(E6061&gt;0,AA6061&lt;2,NOT(AND(C6062=C6061,AA6062=AA6061+1))),INDEX(DATAS,AA6061+1),"")</f>
        <v/>
      </c>
      <c r="AI6061" s="60" t="str">
        <f aca="false">IF(AND(AC6061=1,AA6061&lt;2),IF(AND(C6062=C6061,AA6062=AA6061+1),IF(AC6062=1,"",INDEX(DATAS,AA6061+1)),INDEX(DATAS,AA6061+1)),"")</f>
        <v/>
      </c>
    </row>
    <row r="6062" customFormat="false" ht="15" hidden="false" customHeight="false" outlineLevel="0" collapsed="false">
      <c r="A6062" s="60" t="n">
        <v>46309</v>
      </c>
      <c r="B6062" s="0" t="n">
        <v>13</v>
      </c>
      <c r="C6062" s="0" t="n">
        <v>7431</v>
      </c>
      <c r="E6062" s="0" t="n">
        <v>0</v>
      </c>
      <c r="F6062" s="55" t="s">
        <v>1481</v>
      </c>
      <c r="I6062" s="55" t="s">
        <v>185</v>
      </c>
      <c r="U6062" s="0" t="n">
        <v>238</v>
      </c>
      <c r="V6062" s="0" t="n">
        <v>0</v>
      </c>
      <c r="X6062" s="55" t="n">
        <f aca="false">IF(I6062="Male",0,1)</f>
        <v>1</v>
      </c>
      <c r="Y6062" s="55" t="n">
        <f aca="false">IF(OR(I6062="DNB",I6062="Dry DNB"),1,0)</f>
        <v>0</v>
      </c>
      <c r="Z6062" s="0" t="str">
        <f aca="false">IF(ISNUMBER(W6062),A6062-W6062,"")</f>
        <v/>
      </c>
      <c r="AA6062" s="55" t="n">
        <f aca="false">MATCH(A6062,DATAS,0)</f>
        <v>1</v>
      </c>
      <c r="AB6062" s="55" t="n">
        <f aca="false">IF(AND(E6062&gt;0,OR(AND(B6062&gt;=1,B6062&lt;=6),B6062=10)),1,0)</f>
        <v>0</v>
      </c>
      <c r="AC6062" s="55" t="n">
        <f aca="false">IF(AND(E6062&gt;0,B6062=10),1,0)</f>
        <v>0</v>
      </c>
      <c r="AD6062" s="0" t="str">
        <f aca="false">IF(AND(C6061=C6062,AA6061=AA6062-1),AB6061,"")</f>
        <v/>
      </c>
      <c r="AE6062" s="0" t="str">
        <f aca="false">IF(AND(C6061=C6062,AA6061=AA6062-1),AC6061,"")</f>
        <v/>
      </c>
      <c r="AF6062" s="0" t="str">
        <f aca="false">IF(AA6062=1,"",IF(AND(AB6062=1,AD6062&lt;&gt;1),1,0))</f>
        <v/>
      </c>
      <c r="AG6062" s="0" t="str">
        <f aca="false">IF(AA6062=1,"",IF(AND(AC6062=1,AE6062&lt;&gt;1),1,0))</f>
        <v/>
      </c>
      <c r="AH6062" s="60" t="str">
        <f aca="false">IF(AND(E6062&gt;0,AA6062&lt;2,NOT(AND(C6063=C6062,AA6063=AA6062+1))),INDEX(DATAS,AA6062+1),"")</f>
        <v/>
      </c>
      <c r="AI6062" s="60" t="str">
        <f aca="false">IF(AND(AC6062=1,AA6062&lt;2),IF(AND(C6063=C6062,AA6063=AA6062+1),IF(AC6063=1,"",INDEX(DATAS,AA6062+1)),INDEX(DATAS,AA6062+1)),"")</f>
        <v/>
      </c>
    </row>
    <row r="6063" customFormat="false" ht="15" hidden="false" customHeight="false" outlineLevel="0" collapsed="false">
      <c r="A6063" s="60" t="n">
        <v>46310</v>
      </c>
      <c r="B6063" s="0" t="n">
        <v>13</v>
      </c>
      <c r="C6063" s="0" t="n">
        <v>7431</v>
      </c>
      <c r="E6063" s="0" t="n">
        <v>0</v>
      </c>
      <c r="F6063" s="55" t="s">
        <v>1481</v>
      </c>
      <c r="I6063" s="55" t="s">
        <v>185</v>
      </c>
      <c r="U6063" s="0" t="n">
        <v>239</v>
      </c>
      <c r="V6063" s="0" t="n">
        <v>0</v>
      </c>
      <c r="X6063" s="55" t="n">
        <f aca="false">IF(I6063="Male",0,1)</f>
        <v>1</v>
      </c>
      <c r="Y6063" s="55" t="n">
        <f aca="false">IF(OR(I6063="DNB",I6063="Dry DNB"),1,0)</f>
        <v>0</v>
      </c>
      <c r="Z6063" s="0" t="str">
        <f aca="false">IF(ISNUMBER(W6063),A6063-W6063,"")</f>
        <v/>
      </c>
      <c r="AA6063" s="55" t="n">
        <f aca="false">MATCH(A6063,DATAS,0)</f>
        <v>2</v>
      </c>
      <c r="AB6063" s="55" t="n">
        <f aca="false">IF(AND(E6063&gt;0,OR(AND(B6063&gt;=1,B6063&lt;=6),B6063=10)),1,0)</f>
        <v>0</v>
      </c>
      <c r="AC6063" s="55" t="n">
        <f aca="false">IF(AND(E6063&gt;0,B6063=10),1,0)</f>
        <v>0</v>
      </c>
      <c r="AD6063" s="55" t="n">
        <f aca="false">IF(AND(C6062=C6063,AA6062=AA6063-1),AB6062,"")</f>
        <v>0</v>
      </c>
      <c r="AE6063" s="55" t="n">
        <f aca="false">IF(AND(C6062=C6063,AA6062=AA6063-1),AC6062,"")</f>
        <v>0</v>
      </c>
      <c r="AF6063" s="55" t="n">
        <f aca="false">IF(AA6063=1,"",IF(AND(AB6063=1,AD6063&lt;&gt;1),1,0))</f>
        <v>0</v>
      </c>
      <c r="AG6063" s="55" t="n">
        <f aca="false">IF(AA6063=1,"",IF(AND(AC6063=1,AE6063&lt;&gt;1),1,0))</f>
        <v>0</v>
      </c>
      <c r="AH6063" s="60" t="str">
        <f aca="false">IF(AND(E6063&gt;0,AA6063&lt;2,NOT(AND(C6064=C6063,AA6064=AA6063+1))),INDEX(DATAS,AA6063+1),"")</f>
        <v/>
      </c>
      <c r="AI6063" s="60" t="str">
        <f aca="false">IF(AND(AC6063=1,AA6063&lt;2),IF(AND(C6064=C6063,AA6064=AA6063+1),IF(AC6064=1,"",INDEX(DATAS,AA6063+1)),INDEX(DATAS,AA6063+1)),"")</f>
        <v/>
      </c>
    </row>
    <row r="6064" customFormat="false" ht="15" hidden="false" customHeight="false" outlineLevel="0" collapsed="false">
      <c r="A6064" s="60" t="n">
        <v>46309</v>
      </c>
      <c r="B6064" s="0" t="n">
        <v>13</v>
      </c>
      <c r="C6064" s="0" t="n">
        <v>7432</v>
      </c>
      <c r="E6064" s="0" t="n">
        <v>0</v>
      </c>
      <c r="F6064" s="55" t="s">
        <v>1482</v>
      </c>
      <c r="I6064" s="55" t="s">
        <v>185</v>
      </c>
      <c r="U6064" s="0" t="n">
        <v>237</v>
      </c>
      <c r="V6064" s="0" t="n">
        <v>0</v>
      </c>
      <c r="X6064" s="55" t="n">
        <f aca="false">IF(I6064="Male",0,1)</f>
        <v>1</v>
      </c>
      <c r="Y6064" s="55" t="n">
        <f aca="false">IF(OR(I6064="DNB",I6064="Dry DNB"),1,0)</f>
        <v>0</v>
      </c>
      <c r="Z6064" s="0" t="str">
        <f aca="false">IF(ISNUMBER(W6064),A6064-W6064,"")</f>
        <v/>
      </c>
      <c r="AA6064" s="55" t="n">
        <f aca="false">MATCH(A6064,DATAS,0)</f>
        <v>1</v>
      </c>
      <c r="AB6064" s="55" t="n">
        <f aca="false">IF(AND(E6064&gt;0,OR(AND(B6064&gt;=1,B6064&lt;=6),B6064=10)),1,0)</f>
        <v>0</v>
      </c>
      <c r="AC6064" s="55" t="n">
        <f aca="false">IF(AND(E6064&gt;0,B6064=10),1,0)</f>
        <v>0</v>
      </c>
      <c r="AD6064" s="0" t="str">
        <f aca="false">IF(AND(C6063=C6064,AA6063=AA6064-1),AB6063,"")</f>
        <v/>
      </c>
      <c r="AE6064" s="0" t="str">
        <f aca="false">IF(AND(C6063=C6064,AA6063=AA6064-1),AC6063,"")</f>
        <v/>
      </c>
      <c r="AF6064" s="0" t="str">
        <f aca="false">IF(AA6064=1,"",IF(AND(AB6064=1,AD6064&lt;&gt;1),1,0))</f>
        <v/>
      </c>
      <c r="AG6064" s="0" t="str">
        <f aca="false">IF(AA6064=1,"",IF(AND(AC6064=1,AE6064&lt;&gt;1),1,0))</f>
        <v/>
      </c>
      <c r="AH6064" s="60" t="str">
        <f aca="false">IF(AND(E6064&gt;0,AA6064&lt;2,NOT(AND(C6065=C6064,AA6065=AA6064+1))),INDEX(DATAS,AA6064+1),"")</f>
        <v/>
      </c>
      <c r="AI6064" s="60" t="str">
        <f aca="false">IF(AND(AC6064=1,AA6064&lt;2),IF(AND(C6065=C6064,AA6065=AA6064+1),IF(AC6065=1,"",INDEX(DATAS,AA6064+1)),INDEX(DATAS,AA6064+1)),"")</f>
        <v/>
      </c>
    </row>
    <row r="6065" customFormat="false" ht="15" hidden="false" customHeight="false" outlineLevel="0" collapsed="false">
      <c r="A6065" s="60" t="n">
        <v>46310</v>
      </c>
      <c r="B6065" s="0" t="n">
        <v>13</v>
      </c>
      <c r="C6065" s="0" t="n">
        <v>7432</v>
      </c>
      <c r="E6065" s="0" t="n">
        <v>0</v>
      </c>
      <c r="F6065" s="55" t="s">
        <v>1482</v>
      </c>
      <c r="I6065" s="55" t="s">
        <v>185</v>
      </c>
      <c r="U6065" s="0" t="n">
        <v>238</v>
      </c>
      <c r="V6065" s="0" t="n">
        <v>0</v>
      </c>
      <c r="X6065" s="55" t="n">
        <f aca="false">IF(I6065="Male",0,1)</f>
        <v>1</v>
      </c>
      <c r="Y6065" s="55" t="n">
        <f aca="false">IF(OR(I6065="DNB",I6065="Dry DNB"),1,0)</f>
        <v>0</v>
      </c>
      <c r="Z6065" s="0" t="str">
        <f aca="false">IF(ISNUMBER(W6065),A6065-W6065,"")</f>
        <v/>
      </c>
      <c r="AA6065" s="55" t="n">
        <f aca="false">MATCH(A6065,DATAS,0)</f>
        <v>2</v>
      </c>
      <c r="AB6065" s="55" t="n">
        <f aca="false">IF(AND(E6065&gt;0,OR(AND(B6065&gt;=1,B6065&lt;=6),B6065=10)),1,0)</f>
        <v>0</v>
      </c>
      <c r="AC6065" s="55" t="n">
        <f aca="false">IF(AND(E6065&gt;0,B6065=10),1,0)</f>
        <v>0</v>
      </c>
      <c r="AD6065" s="55" t="n">
        <f aca="false">IF(AND(C6064=C6065,AA6064=AA6065-1),AB6064,"")</f>
        <v>0</v>
      </c>
      <c r="AE6065" s="55" t="n">
        <f aca="false">IF(AND(C6064=C6065,AA6064=AA6065-1),AC6064,"")</f>
        <v>0</v>
      </c>
      <c r="AF6065" s="55" t="n">
        <f aca="false">IF(AA6065=1,"",IF(AND(AB6065=1,AD6065&lt;&gt;1),1,0))</f>
        <v>0</v>
      </c>
      <c r="AG6065" s="55" t="n">
        <f aca="false">IF(AA6065=1,"",IF(AND(AC6065=1,AE6065&lt;&gt;1),1,0))</f>
        <v>0</v>
      </c>
      <c r="AH6065" s="60" t="str">
        <f aca="false">IF(AND(E6065&gt;0,AA6065&lt;2,NOT(AND(C6066=C6065,AA6066=AA6065+1))),INDEX(DATAS,AA6065+1),"")</f>
        <v/>
      </c>
      <c r="AI6065" s="60" t="str">
        <f aca="false">IF(AND(AC6065=1,AA6065&lt;2),IF(AND(C6066=C6065,AA6066=AA6065+1),IF(AC6066=1,"",INDEX(DATAS,AA6065+1)),INDEX(DATAS,AA6065+1)),"")</f>
        <v/>
      </c>
    </row>
    <row r="6066" customFormat="false" ht="15" hidden="false" customHeight="false" outlineLevel="0" collapsed="false">
      <c r="A6066" s="60" t="n">
        <v>46309</v>
      </c>
      <c r="B6066" s="0" t="n">
        <v>13</v>
      </c>
      <c r="C6066" s="0" t="n">
        <v>7433</v>
      </c>
      <c r="E6066" s="0" t="n">
        <v>0</v>
      </c>
      <c r="F6066" s="55" t="s">
        <v>1482</v>
      </c>
      <c r="I6066" s="55" t="s">
        <v>185</v>
      </c>
      <c r="U6066" s="0" t="n">
        <v>237</v>
      </c>
      <c r="V6066" s="0" t="n">
        <v>0</v>
      </c>
      <c r="X6066" s="55" t="n">
        <f aca="false">IF(I6066="Male",0,1)</f>
        <v>1</v>
      </c>
      <c r="Y6066" s="55" t="n">
        <f aca="false">IF(OR(I6066="DNB",I6066="Dry DNB"),1,0)</f>
        <v>0</v>
      </c>
      <c r="Z6066" s="0" t="str">
        <f aca="false">IF(ISNUMBER(W6066),A6066-W6066,"")</f>
        <v/>
      </c>
      <c r="AA6066" s="55" t="n">
        <f aca="false">MATCH(A6066,DATAS,0)</f>
        <v>1</v>
      </c>
      <c r="AB6066" s="55" t="n">
        <f aca="false">IF(AND(E6066&gt;0,OR(AND(B6066&gt;=1,B6066&lt;=6),B6066=10)),1,0)</f>
        <v>0</v>
      </c>
      <c r="AC6066" s="55" t="n">
        <f aca="false">IF(AND(E6066&gt;0,B6066=10),1,0)</f>
        <v>0</v>
      </c>
      <c r="AD6066" s="0" t="str">
        <f aca="false">IF(AND(C6065=C6066,AA6065=AA6066-1),AB6065,"")</f>
        <v/>
      </c>
      <c r="AE6066" s="0" t="str">
        <f aca="false">IF(AND(C6065=C6066,AA6065=AA6066-1),AC6065,"")</f>
        <v/>
      </c>
      <c r="AF6066" s="0" t="str">
        <f aca="false">IF(AA6066=1,"",IF(AND(AB6066=1,AD6066&lt;&gt;1),1,0))</f>
        <v/>
      </c>
      <c r="AG6066" s="0" t="str">
        <f aca="false">IF(AA6066=1,"",IF(AND(AC6066=1,AE6066&lt;&gt;1),1,0))</f>
        <v/>
      </c>
      <c r="AH6066" s="60" t="str">
        <f aca="false">IF(AND(E6066&gt;0,AA6066&lt;2,NOT(AND(C6067=C6066,AA6067=AA6066+1))),INDEX(DATAS,AA6066+1),"")</f>
        <v/>
      </c>
      <c r="AI6066" s="60" t="str">
        <f aca="false">IF(AND(AC6066=1,AA6066&lt;2),IF(AND(C6067=C6066,AA6067=AA6066+1),IF(AC6067=1,"",INDEX(DATAS,AA6066+1)),INDEX(DATAS,AA6066+1)),"")</f>
        <v/>
      </c>
    </row>
    <row r="6067" customFormat="false" ht="15" hidden="false" customHeight="false" outlineLevel="0" collapsed="false">
      <c r="A6067" s="60" t="n">
        <v>46310</v>
      </c>
      <c r="B6067" s="0" t="n">
        <v>13</v>
      </c>
      <c r="C6067" s="0" t="n">
        <v>7433</v>
      </c>
      <c r="E6067" s="0" t="n">
        <v>0</v>
      </c>
      <c r="F6067" s="55" t="s">
        <v>1482</v>
      </c>
      <c r="I6067" s="55" t="s">
        <v>185</v>
      </c>
      <c r="U6067" s="0" t="n">
        <v>238</v>
      </c>
      <c r="V6067" s="0" t="n">
        <v>0</v>
      </c>
      <c r="X6067" s="55" t="n">
        <f aca="false">IF(I6067="Male",0,1)</f>
        <v>1</v>
      </c>
      <c r="Y6067" s="55" t="n">
        <f aca="false">IF(OR(I6067="DNB",I6067="Dry DNB"),1,0)</f>
        <v>0</v>
      </c>
      <c r="Z6067" s="0" t="str">
        <f aca="false">IF(ISNUMBER(W6067),A6067-W6067,"")</f>
        <v/>
      </c>
      <c r="AA6067" s="55" t="n">
        <f aca="false">MATCH(A6067,DATAS,0)</f>
        <v>2</v>
      </c>
      <c r="AB6067" s="55" t="n">
        <f aca="false">IF(AND(E6067&gt;0,OR(AND(B6067&gt;=1,B6067&lt;=6),B6067=10)),1,0)</f>
        <v>0</v>
      </c>
      <c r="AC6067" s="55" t="n">
        <f aca="false">IF(AND(E6067&gt;0,B6067=10),1,0)</f>
        <v>0</v>
      </c>
      <c r="AD6067" s="55" t="n">
        <f aca="false">IF(AND(C6066=C6067,AA6066=AA6067-1),AB6066,"")</f>
        <v>0</v>
      </c>
      <c r="AE6067" s="55" t="n">
        <f aca="false">IF(AND(C6066=C6067,AA6066=AA6067-1),AC6066,"")</f>
        <v>0</v>
      </c>
      <c r="AF6067" s="55" t="n">
        <f aca="false">IF(AA6067=1,"",IF(AND(AB6067=1,AD6067&lt;&gt;1),1,0))</f>
        <v>0</v>
      </c>
      <c r="AG6067" s="55" t="n">
        <f aca="false">IF(AA6067=1,"",IF(AND(AC6067=1,AE6067&lt;&gt;1),1,0))</f>
        <v>0</v>
      </c>
      <c r="AH6067" s="60" t="str">
        <f aca="false">IF(AND(E6067&gt;0,AA6067&lt;2,NOT(AND(C6068=C6067,AA6068=AA6067+1))),INDEX(DATAS,AA6067+1),"")</f>
        <v/>
      </c>
      <c r="AI6067" s="60" t="str">
        <f aca="false">IF(AND(AC6067=1,AA6067&lt;2),IF(AND(C6068=C6067,AA6068=AA6067+1),IF(AC6068=1,"",INDEX(DATAS,AA6067+1)),INDEX(DATAS,AA6067+1)),"")</f>
        <v/>
      </c>
    </row>
    <row r="6068" customFormat="false" ht="15" hidden="false" customHeight="false" outlineLevel="0" collapsed="false">
      <c r="A6068" s="60" t="n">
        <v>46309</v>
      </c>
      <c r="B6068" s="0" t="n">
        <v>13</v>
      </c>
      <c r="C6068" s="0" t="n">
        <v>7434</v>
      </c>
      <c r="E6068" s="0" t="n">
        <v>0</v>
      </c>
      <c r="F6068" s="55" t="s">
        <v>1482</v>
      </c>
      <c r="I6068" s="55" t="s">
        <v>185</v>
      </c>
      <c r="U6068" s="0" t="n">
        <v>237</v>
      </c>
      <c r="V6068" s="0" t="n">
        <v>0</v>
      </c>
      <c r="X6068" s="55" t="n">
        <f aca="false">IF(I6068="Male",0,1)</f>
        <v>1</v>
      </c>
      <c r="Y6068" s="55" t="n">
        <f aca="false">IF(OR(I6068="DNB",I6068="Dry DNB"),1,0)</f>
        <v>0</v>
      </c>
      <c r="Z6068" s="0" t="str">
        <f aca="false">IF(ISNUMBER(W6068),A6068-W6068,"")</f>
        <v/>
      </c>
      <c r="AA6068" s="55" t="n">
        <f aca="false">MATCH(A6068,DATAS,0)</f>
        <v>1</v>
      </c>
      <c r="AB6068" s="55" t="n">
        <f aca="false">IF(AND(E6068&gt;0,OR(AND(B6068&gt;=1,B6068&lt;=6),B6068=10)),1,0)</f>
        <v>0</v>
      </c>
      <c r="AC6068" s="55" t="n">
        <f aca="false">IF(AND(E6068&gt;0,B6068=10),1,0)</f>
        <v>0</v>
      </c>
      <c r="AD6068" s="0" t="str">
        <f aca="false">IF(AND(C6067=C6068,AA6067=AA6068-1),AB6067,"")</f>
        <v/>
      </c>
      <c r="AE6068" s="0" t="str">
        <f aca="false">IF(AND(C6067=C6068,AA6067=AA6068-1),AC6067,"")</f>
        <v/>
      </c>
      <c r="AF6068" s="0" t="str">
        <f aca="false">IF(AA6068=1,"",IF(AND(AB6068=1,AD6068&lt;&gt;1),1,0))</f>
        <v/>
      </c>
      <c r="AG6068" s="0" t="str">
        <f aca="false">IF(AA6068=1,"",IF(AND(AC6068=1,AE6068&lt;&gt;1),1,0))</f>
        <v/>
      </c>
      <c r="AH6068" s="60" t="str">
        <f aca="false">IF(AND(E6068&gt;0,AA6068&lt;2,NOT(AND(C6069=C6068,AA6069=AA6068+1))),INDEX(DATAS,AA6068+1),"")</f>
        <v/>
      </c>
      <c r="AI6068" s="60" t="str">
        <f aca="false">IF(AND(AC6068=1,AA6068&lt;2),IF(AND(C6069=C6068,AA6069=AA6068+1),IF(AC6069=1,"",INDEX(DATAS,AA6068+1)),INDEX(DATAS,AA6068+1)),"")</f>
        <v/>
      </c>
    </row>
    <row r="6069" customFormat="false" ht="15" hidden="false" customHeight="false" outlineLevel="0" collapsed="false">
      <c r="A6069" s="60" t="n">
        <v>46310</v>
      </c>
      <c r="B6069" s="0" t="n">
        <v>13</v>
      </c>
      <c r="C6069" s="0" t="n">
        <v>7434</v>
      </c>
      <c r="E6069" s="0" t="n">
        <v>0</v>
      </c>
      <c r="F6069" s="55" t="s">
        <v>1482</v>
      </c>
      <c r="I6069" s="55" t="s">
        <v>185</v>
      </c>
      <c r="U6069" s="0" t="n">
        <v>238</v>
      </c>
      <c r="V6069" s="0" t="n">
        <v>0</v>
      </c>
      <c r="X6069" s="55" t="n">
        <f aca="false">IF(I6069="Male",0,1)</f>
        <v>1</v>
      </c>
      <c r="Y6069" s="55" t="n">
        <f aca="false">IF(OR(I6069="DNB",I6069="Dry DNB"),1,0)</f>
        <v>0</v>
      </c>
      <c r="Z6069" s="0" t="str">
        <f aca="false">IF(ISNUMBER(W6069),A6069-W6069,"")</f>
        <v/>
      </c>
      <c r="AA6069" s="55" t="n">
        <f aca="false">MATCH(A6069,DATAS,0)</f>
        <v>2</v>
      </c>
      <c r="AB6069" s="55" t="n">
        <f aca="false">IF(AND(E6069&gt;0,OR(AND(B6069&gt;=1,B6069&lt;=6),B6069=10)),1,0)</f>
        <v>0</v>
      </c>
      <c r="AC6069" s="55" t="n">
        <f aca="false">IF(AND(E6069&gt;0,B6069=10),1,0)</f>
        <v>0</v>
      </c>
      <c r="AD6069" s="55" t="n">
        <f aca="false">IF(AND(C6068=C6069,AA6068=AA6069-1),AB6068,"")</f>
        <v>0</v>
      </c>
      <c r="AE6069" s="55" t="n">
        <f aca="false">IF(AND(C6068=C6069,AA6068=AA6069-1),AC6068,"")</f>
        <v>0</v>
      </c>
      <c r="AF6069" s="55" t="n">
        <f aca="false">IF(AA6069=1,"",IF(AND(AB6069=1,AD6069&lt;&gt;1),1,0))</f>
        <v>0</v>
      </c>
      <c r="AG6069" s="55" t="n">
        <f aca="false">IF(AA6069=1,"",IF(AND(AC6069=1,AE6069&lt;&gt;1),1,0))</f>
        <v>0</v>
      </c>
      <c r="AH6069" s="60" t="str">
        <f aca="false">IF(AND(E6069&gt;0,AA6069&lt;2,NOT(AND(C6070=C6069,AA6070=AA6069+1))),INDEX(DATAS,AA6069+1),"")</f>
        <v/>
      </c>
      <c r="AI6069" s="60" t="str">
        <f aca="false">IF(AND(AC6069=1,AA6069&lt;2),IF(AND(C6070=C6069,AA6070=AA6069+1),IF(AC6070=1,"",INDEX(DATAS,AA6069+1)),INDEX(DATAS,AA6069+1)),"")</f>
        <v/>
      </c>
    </row>
    <row r="6070" customFormat="false" ht="15" hidden="false" customHeight="false" outlineLevel="0" collapsed="false">
      <c r="A6070" s="60" t="n">
        <v>46309</v>
      </c>
      <c r="B6070" s="0" t="n">
        <v>13</v>
      </c>
      <c r="C6070" s="0" t="n">
        <v>7435</v>
      </c>
      <c r="E6070" s="0" t="n">
        <v>0</v>
      </c>
      <c r="F6070" s="55" t="s">
        <v>1482</v>
      </c>
      <c r="I6070" s="55" t="s">
        <v>185</v>
      </c>
      <c r="U6070" s="0" t="n">
        <v>237</v>
      </c>
      <c r="V6070" s="0" t="n">
        <v>0</v>
      </c>
      <c r="X6070" s="55" t="n">
        <f aca="false">IF(I6070="Male",0,1)</f>
        <v>1</v>
      </c>
      <c r="Y6070" s="55" t="n">
        <f aca="false">IF(OR(I6070="DNB",I6070="Dry DNB"),1,0)</f>
        <v>0</v>
      </c>
      <c r="Z6070" s="0" t="str">
        <f aca="false">IF(ISNUMBER(W6070),A6070-W6070,"")</f>
        <v/>
      </c>
      <c r="AA6070" s="55" t="n">
        <f aca="false">MATCH(A6070,DATAS,0)</f>
        <v>1</v>
      </c>
      <c r="AB6070" s="55" t="n">
        <f aca="false">IF(AND(E6070&gt;0,OR(AND(B6070&gt;=1,B6070&lt;=6),B6070=10)),1,0)</f>
        <v>0</v>
      </c>
      <c r="AC6070" s="55" t="n">
        <f aca="false">IF(AND(E6070&gt;0,B6070=10),1,0)</f>
        <v>0</v>
      </c>
      <c r="AD6070" s="0" t="str">
        <f aca="false">IF(AND(C6069=C6070,AA6069=AA6070-1),AB6069,"")</f>
        <v/>
      </c>
      <c r="AE6070" s="0" t="str">
        <f aca="false">IF(AND(C6069=C6070,AA6069=AA6070-1),AC6069,"")</f>
        <v/>
      </c>
      <c r="AF6070" s="0" t="str">
        <f aca="false">IF(AA6070=1,"",IF(AND(AB6070=1,AD6070&lt;&gt;1),1,0))</f>
        <v/>
      </c>
      <c r="AG6070" s="0" t="str">
        <f aca="false">IF(AA6070=1,"",IF(AND(AC6070=1,AE6070&lt;&gt;1),1,0))</f>
        <v/>
      </c>
      <c r="AH6070" s="60" t="str">
        <f aca="false">IF(AND(E6070&gt;0,AA6070&lt;2,NOT(AND(C6071=C6070,AA6071=AA6070+1))),INDEX(DATAS,AA6070+1),"")</f>
        <v/>
      </c>
      <c r="AI6070" s="60" t="str">
        <f aca="false">IF(AND(AC6070=1,AA6070&lt;2),IF(AND(C6071=C6070,AA6071=AA6070+1),IF(AC6071=1,"",INDEX(DATAS,AA6070+1)),INDEX(DATAS,AA6070+1)),"")</f>
        <v/>
      </c>
    </row>
    <row r="6071" customFormat="false" ht="15" hidden="false" customHeight="false" outlineLevel="0" collapsed="false">
      <c r="A6071" s="60" t="n">
        <v>46310</v>
      </c>
      <c r="B6071" s="0" t="n">
        <v>13</v>
      </c>
      <c r="C6071" s="0" t="n">
        <v>7435</v>
      </c>
      <c r="E6071" s="0" t="n">
        <v>0</v>
      </c>
      <c r="F6071" s="55" t="s">
        <v>1482</v>
      </c>
      <c r="I6071" s="55" t="s">
        <v>185</v>
      </c>
      <c r="U6071" s="0" t="n">
        <v>238</v>
      </c>
      <c r="V6071" s="0" t="n">
        <v>0</v>
      </c>
      <c r="X6071" s="55" t="n">
        <f aca="false">IF(I6071="Male",0,1)</f>
        <v>1</v>
      </c>
      <c r="Y6071" s="55" t="n">
        <f aca="false">IF(OR(I6071="DNB",I6071="Dry DNB"),1,0)</f>
        <v>0</v>
      </c>
      <c r="Z6071" s="0" t="str">
        <f aca="false">IF(ISNUMBER(W6071),A6071-W6071,"")</f>
        <v/>
      </c>
      <c r="AA6071" s="55" t="n">
        <f aca="false">MATCH(A6071,DATAS,0)</f>
        <v>2</v>
      </c>
      <c r="AB6071" s="55" t="n">
        <f aca="false">IF(AND(E6071&gt;0,OR(AND(B6071&gt;=1,B6071&lt;=6),B6071=10)),1,0)</f>
        <v>0</v>
      </c>
      <c r="AC6071" s="55" t="n">
        <f aca="false">IF(AND(E6071&gt;0,B6071=10),1,0)</f>
        <v>0</v>
      </c>
      <c r="AD6071" s="55" t="n">
        <f aca="false">IF(AND(C6070=C6071,AA6070=AA6071-1),AB6070,"")</f>
        <v>0</v>
      </c>
      <c r="AE6071" s="55" t="n">
        <f aca="false">IF(AND(C6070=C6071,AA6070=AA6071-1),AC6070,"")</f>
        <v>0</v>
      </c>
      <c r="AF6071" s="55" t="n">
        <f aca="false">IF(AA6071=1,"",IF(AND(AB6071=1,AD6071&lt;&gt;1),1,0))</f>
        <v>0</v>
      </c>
      <c r="AG6071" s="55" t="n">
        <f aca="false">IF(AA6071=1,"",IF(AND(AC6071=1,AE6071&lt;&gt;1),1,0))</f>
        <v>0</v>
      </c>
      <c r="AH6071" s="60" t="str">
        <f aca="false">IF(AND(E6071&gt;0,AA6071&lt;2,NOT(AND(C6072=C6071,AA6072=AA6071+1))),INDEX(DATAS,AA6071+1),"")</f>
        <v/>
      </c>
      <c r="AI6071" s="60" t="str">
        <f aca="false">IF(AND(AC6071=1,AA6071&lt;2),IF(AND(C6072=C6071,AA6072=AA6071+1),IF(AC6072=1,"",INDEX(DATAS,AA6071+1)),INDEX(DATAS,AA6071+1)),"")</f>
        <v/>
      </c>
    </row>
    <row r="6072" customFormat="false" ht="15" hidden="false" customHeight="false" outlineLevel="0" collapsed="false">
      <c r="A6072" s="60" t="n">
        <v>46309</v>
      </c>
      <c r="B6072" s="0" t="n">
        <v>13</v>
      </c>
      <c r="C6072" s="0" t="n">
        <v>7436</v>
      </c>
      <c r="E6072" s="0" t="n">
        <v>0</v>
      </c>
      <c r="F6072" s="55" t="s">
        <v>1483</v>
      </c>
      <c r="I6072" s="55" t="s">
        <v>185</v>
      </c>
      <c r="U6072" s="0" t="n">
        <v>236</v>
      </c>
      <c r="V6072" s="0" t="n">
        <v>0</v>
      </c>
      <c r="X6072" s="55" t="n">
        <f aca="false">IF(I6072="Male",0,1)</f>
        <v>1</v>
      </c>
      <c r="Y6072" s="55" t="n">
        <f aca="false">IF(OR(I6072="DNB",I6072="Dry DNB"),1,0)</f>
        <v>0</v>
      </c>
      <c r="Z6072" s="0" t="str">
        <f aca="false">IF(ISNUMBER(W6072),A6072-W6072,"")</f>
        <v/>
      </c>
      <c r="AA6072" s="55" t="n">
        <f aca="false">MATCH(A6072,DATAS,0)</f>
        <v>1</v>
      </c>
      <c r="AB6072" s="55" t="n">
        <f aca="false">IF(AND(E6072&gt;0,OR(AND(B6072&gt;=1,B6072&lt;=6),B6072=10)),1,0)</f>
        <v>0</v>
      </c>
      <c r="AC6072" s="55" t="n">
        <f aca="false">IF(AND(E6072&gt;0,B6072=10),1,0)</f>
        <v>0</v>
      </c>
      <c r="AD6072" s="0" t="str">
        <f aca="false">IF(AND(C6071=C6072,AA6071=AA6072-1),AB6071,"")</f>
        <v/>
      </c>
      <c r="AE6072" s="0" t="str">
        <f aca="false">IF(AND(C6071=C6072,AA6071=AA6072-1),AC6071,"")</f>
        <v/>
      </c>
      <c r="AF6072" s="0" t="str">
        <f aca="false">IF(AA6072=1,"",IF(AND(AB6072=1,AD6072&lt;&gt;1),1,0))</f>
        <v/>
      </c>
      <c r="AG6072" s="0" t="str">
        <f aca="false">IF(AA6072=1,"",IF(AND(AC6072=1,AE6072&lt;&gt;1),1,0))</f>
        <v/>
      </c>
      <c r="AH6072" s="60" t="str">
        <f aca="false">IF(AND(E6072&gt;0,AA6072&lt;2,NOT(AND(C6073=C6072,AA6073=AA6072+1))),INDEX(DATAS,AA6072+1),"")</f>
        <v/>
      </c>
      <c r="AI6072" s="60" t="str">
        <f aca="false">IF(AND(AC6072=1,AA6072&lt;2),IF(AND(C6073=C6072,AA6073=AA6072+1),IF(AC6073=1,"",INDEX(DATAS,AA6072+1)),INDEX(DATAS,AA6072+1)),"")</f>
        <v/>
      </c>
    </row>
    <row r="6073" customFormat="false" ht="15" hidden="false" customHeight="false" outlineLevel="0" collapsed="false">
      <c r="A6073" s="60" t="n">
        <v>46310</v>
      </c>
      <c r="B6073" s="0" t="n">
        <v>13</v>
      </c>
      <c r="C6073" s="0" t="n">
        <v>7436</v>
      </c>
      <c r="E6073" s="0" t="n">
        <v>0</v>
      </c>
      <c r="F6073" s="55" t="s">
        <v>1483</v>
      </c>
      <c r="I6073" s="55" t="s">
        <v>185</v>
      </c>
      <c r="U6073" s="0" t="n">
        <v>237</v>
      </c>
      <c r="V6073" s="0" t="n">
        <v>0</v>
      </c>
      <c r="X6073" s="55" t="n">
        <f aca="false">IF(I6073="Male",0,1)</f>
        <v>1</v>
      </c>
      <c r="Y6073" s="55" t="n">
        <f aca="false">IF(OR(I6073="DNB",I6073="Dry DNB"),1,0)</f>
        <v>0</v>
      </c>
      <c r="Z6073" s="0" t="str">
        <f aca="false">IF(ISNUMBER(W6073),A6073-W6073,"")</f>
        <v/>
      </c>
      <c r="AA6073" s="55" t="n">
        <f aca="false">MATCH(A6073,DATAS,0)</f>
        <v>2</v>
      </c>
      <c r="AB6073" s="55" t="n">
        <f aca="false">IF(AND(E6073&gt;0,OR(AND(B6073&gt;=1,B6073&lt;=6),B6073=10)),1,0)</f>
        <v>0</v>
      </c>
      <c r="AC6073" s="55" t="n">
        <f aca="false">IF(AND(E6073&gt;0,B6073=10),1,0)</f>
        <v>0</v>
      </c>
      <c r="AD6073" s="55" t="n">
        <f aca="false">IF(AND(C6072=C6073,AA6072=AA6073-1),AB6072,"")</f>
        <v>0</v>
      </c>
      <c r="AE6073" s="55" t="n">
        <f aca="false">IF(AND(C6072=C6073,AA6072=AA6073-1),AC6072,"")</f>
        <v>0</v>
      </c>
      <c r="AF6073" s="55" t="n">
        <f aca="false">IF(AA6073=1,"",IF(AND(AB6073=1,AD6073&lt;&gt;1),1,0))</f>
        <v>0</v>
      </c>
      <c r="AG6073" s="55" t="n">
        <f aca="false">IF(AA6073=1,"",IF(AND(AC6073=1,AE6073&lt;&gt;1),1,0))</f>
        <v>0</v>
      </c>
      <c r="AH6073" s="60" t="str">
        <f aca="false">IF(AND(E6073&gt;0,AA6073&lt;2,NOT(AND(C6074=C6073,AA6074=AA6073+1))),INDEX(DATAS,AA6073+1),"")</f>
        <v/>
      </c>
      <c r="AI6073" s="60" t="str">
        <f aca="false">IF(AND(AC6073=1,AA6073&lt;2),IF(AND(C6074=C6073,AA6074=AA6073+1),IF(AC6074=1,"",INDEX(DATAS,AA6073+1)),INDEX(DATAS,AA6073+1)),"")</f>
        <v/>
      </c>
    </row>
    <row r="6074" customFormat="false" ht="15" hidden="false" customHeight="false" outlineLevel="0" collapsed="false">
      <c r="A6074" s="60" t="n">
        <v>46309</v>
      </c>
      <c r="B6074" s="0" t="n">
        <v>13</v>
      </c>
      <c r="C6074" s="0" t="n">
        <v>7438</v>
      </c>
      <c r="E6074" s="0" t="n">
        <v>0</v>
      </c>
      <c r="F6074" s="55" t="s">
        <v>1483</v>
      </c>
      <c r="I6074" s="55" t="s">
        <v>185</v>
      </c>
      <c r="U6074" s="0" t="n">
        <v>236</v>
      </c>
      <c r="V6074" s="0" t="n">
        <v>0</v>
      </c>
      <c r="X6074" s="55" t="n">
        <f aca="false">IF(I6074="Male",0,1)</f>
        <v>1</v>
      </c>
      <c r="Y6074" s="55" t="n">
        <f aca="false">IF(OR(I6074="DNB",I6074="Dry DNB"),1,0)</f>
        <v>0</v>
      </c>
      <c r="Z6074" s="0" t="str">
        <f aca="false">IF(ISNUMBER(W6074),A6074-W6074,"")</f>
        <v/>
      </c>
      <c r="AA6074" s="55" t="n">
        <f aca="false">MATCH(A6074,DATAS,0)</f>
        <v>1</v>
      </c>
      <c r="AB6074" s="55" t="n">
        <f aca="false">IF(AND(E6074&gt;0,OR(AND(B6074&gt;=1,B6074&lt;=6),B6074=10)),1,0)</f>
        <v>0</v>
      </c>
      <c r="AC6074" s="55" t="n">
        <f aca="false">IF(AND(E6074&gt;0,B6074=10),1,0)</f>
        <v>0</v>
      </c>
      <c r="AD6074" s="0" t="str">
        <f aca="false">IF(AND(C6073=C6074,AA6073=AA6074-1),AB6073,"")</f>
        <v/>
      </c>
      <c r="AE6074" s="0" t="str">
        <f aca="false">IF(AND(C6073=C6074,AA6073=AA6074-1),AC6073,"")</f>
        <v/>
      </c>
      <c r="AF6074" s="0" t="str">
        <f aca="false">IF(AA6074=1,"",IF(AND(AB6074=1,AD6074&lt;&gt;1),1,0))</f>
        <v/>
      </c>
      <c r="AG6074" s="0" t="str">
        <f aca="false">IF(AA6074=1,"",IF(AND(AC6074=1,AE6074&lt;&gt;1),1,0))</f>
        <v/>
      </c>
      <c r="AH6074" s="60" t="str">
        <f aca="false">IF(AND(E6074&gt;0,AA6074&lt;2,NOT(AND(C6075=C6074,AA6075=AA6074+1))),INDEX(DATAS,AA6074+1),"")</f>
        <v/>
      </c>
      <c r="AI6074" s="60" t="str">
        <f aca="false">IF(AND(AC6074=1,AA6074&lt;2),IF(AND(C6075=C6074,AA6075=AA6074+1),IF(AC6075=1,"",INDEX(DATAS,AA6074+1)),INDEX(DATAS,AA6074+1)),"")</f>
        <v/>
      </c>
    </row>
    <row r="6075" customFormat="false" ht="15" hidden="false" customHeight="false" outlineLevel="0" collapsed="false">
      <c r="A6075" s="60" t="n">
        <v>46310</v>
      </c>
      <c r="B6075" s="0" t="n">
        <v>13</v>
      </c>
      <c r="C6075" s="0" t="n">
        <v>7438</v>
      </c>
      <c r="E6075" s="0" t="n">
        <v>0</v>
      </c>
      <c r="F6075" s="55" t="s">
        <v>1483</v>
      </c>
      <c r="I6075" s="55" t="s">
        <v>185</v>
      </c>
      <c r="U6075" s="0" t="n">
        <v>237</v>
      </c>
      <c r="V6075" s="0" t="n">
        <v>0</v>
      </c>
      <c r="X6075" s="55" t="n">
        <f aca="false">IF(I6075="Male",0,1)</f>
        <v>1</v>
      </c>
      <c r="Y6075" s="55" t="n">
        <f aca="false">IF(OR(I6075="DNB",I6075="Dry DNB"),1,0)</f>
        <v>0</v>
      </c>
      <c r="Z6075" s="0" t="str">
        <f aca="false">IF(ISNUMBER(W6075),A6075-W6075,"")</f>
        <v/>
      </c>
      <c r="AA6075" s="55" t="n">
        <f aca="false">MATCH(A6075,DATAS,0)</f>
        <v>2</v>
      </c>
      <c r="AB6075" s="55" t="n">
        <f aca="false">IF(AND(E6075&gt;0,OR(AND(B6075&gt;=1,B6075&lt;=6),B6075=10)),1,0)</f>
        <v>0</v>
      </c>
      <c r="AC6075" s="55" t="n">
        <f aca="false">IF(AND(E6075&gt;0,B6075=10),1,0)</f>
        <v>0</v>
      </c>
      <c r="AD6075" s="55" t="n">
        <f aca="false">IF(AND(C6074=C6075,AA6074=AA6075-1),AB6074,"")</f>
        <v>0</v>
      </c>
      <c r="AE6075" s="55" t="n">
        <f aca="false">IF(AND(C6074=C6075,AA6074=AA6075-1),AC6074,"")</f>
        <v>0</v>
      </c>
      <c r="AF6075" s="55" t="n">
        <f aca="false">IF(AA6075=1,"",IF(AND(AB6075=1,AD6075&lt;&gt;1),1,0))</f>
        <v>0</v>
      </c>
      <c r="AG6075" s="55" t="n">
        <f aca="false">IF(AA6075=1,"",IF(AND(AC6075=1,AE6075&lt;&gt;1),1,0))</f>
        <v>0</v>
      </c>
      <c r="AH6075" s="60" t="str">
        <f aca="false">IF(AND(E6075&gt;0,AA6075&lt;2,NOT(AND(C6076=C6075,AA6076=AA6075+1))),INDEX(DATAS,AA6075+1),"")</f>
        <v/>
      </c>
      <c r="AI6075" s="60" t="str">
        <f aca="false">IF(AND(AC6075=1,AA6075&lt;2),IF(AND(C6076=C6075,AA6076=AA6075+1),IF(AC6076=1,"",INDEX(DATAS,AA6075+1)),INDEX(DATAS,AA6075+1)),"")</f>
        <v/>
      </c>
    </row>
    <row r="6076" customFormat="false" ht="15" hidden="false" customHeight="false" outlineLevel="0" collapsed="false">
      <c r="A6076" s="60" t="n">
        <v>46309</v>
      </c>
      <c r="B6076" s="0" t="n">
        <v>13</v>
      </c>
      <c r="C6076" s="0" t="n">
        <v>7440</v>
      </c>
      <c r="E6076" s="0" t="n">
        <v>0</v>
      </c>
      <c r="F6076" s="55" t="s">
        <v>1484</v>
      </c>
      <c r="I6076" s="55" t="s">
        <v>185</v>
      </c>
      <c r="U6076" s="0" t="n">
        <v>235</v>
      </c>
      <c r="V6076" s="0" t="n">
        <v>0</v>
      </c>
      <c r="X6076" s="55" t="n">
        <f aca="false">IF(I6076="Male",0,1)</f>
        <v>1</v>
      </c>
      <c r="Y6076" s="55" t="n">
        <f aca="false">IF(OR(I6076="DNB",I6076="Dry DNB"),1,0)</f>
        <v>0</v>
      </c>
      <c r="Z6076" s="0" t="str">
        <f aca="false">IF(ISNUMBER(W6076),A6076-W6076,"")</f>
        <v/>
      </c>
      <c r="AA6076" s="55" t="n">
        <f aca="false">MATCH(A6076,DATAS,0)</f>
        <v>1</v>
      </c>
      <c r="AB6076" s="55" t="n">
        <f aca="false">IF(AND(E6076&gt;0,OR(AND(B6076&gt;=1,B6076&lt;=6),B6076=10)),1,0)</f>
        <v>0</v>
      </c>
      <c r="AC6076" s="55" t="n">
        <f aca="false">IF(AND(E6076&gt;0,B6076=10),1,0)</f>
        <v>0</v>
      </c>
      <c r="AD6076" s="0" t="str">
        <f aca="false">IF(AND(C6075=C6076,AA6075=AA6076-1),AB6075,"")</f>
        <v/>
      </c>
      <c r="AE6076" s="0" t="str">
        <f aca="false">IF(AND(C6075=C6076,AA6075=AA6076-1),AC6075,"")</f>
        <v/>
      </c>
      <c r="AF6076" s="0" t="str">
        <f aca="false">IF(AA6076=1,"",IF(AND(AB6076=1,AD6076&lt;&gt;1),1,0))</f>
        <v/>
      </c>
      <c r="AG6076" s="0" t="str">
        <f aca="false">IF(AA6076=1,"",IF(AND(AC6076=1,AE6076&lt;&gt;1),1,0))</f>
        <v/>
      </c>
      <c r="AH6076" s="60" t="str">
        <f aca="false">IF(AND(E6076&gt;0,AA6076&lt;2,NOT(AND(C6077=C6076,AA6077=AA6076+1))),INDEX(DATAS,AA6076+1),"")</f>
        <v/>
      </c>
      <c r="AI6076" s="60" t="str">
        <f aca="false">IF(AND(AC6076=1,AA6076&lt;2),IF(AND(C6077=C6076,AA6077=AA6076+1),IF(AC6077=1,"",INDEX(DATAS,AA6076+1)),INDEX(DATAS,AA6076+1)),"")</f>
        <v/>
      </c>
    </row>
    <row r="6077" customFormat="false" ht="15" hidden="false" customHeight="false" outlineLevel="0" collapsed="false">
      <c r="A6077" s="60" t="n">
        <v>46310</v>
      </c>
      <c r="B6077" s="0" t="n">
        <v>13</v>
      </c>
      <c r="C6077" s="0" t="n">
        <v>7440</v>
      </c>
      <c r="E6077" s="0" t="n">
        <v>0</v>
      </c>
      <c r="F6077" s="55" t="s">
        <v>1484</v>
      </c>
      <c r="I6077" s="55" t="s">
        <v>185</v>
      </c>
      <c r="U6077" s="0" t="n">
        <v>236</v>
      </c>
      <c r="V6077" s="0" t="n">
        <v>0</v>
      </c>
      <c r="X6077" s="55" t="n">
        <f aca="false">IF(I6077="Male",0,1)</f>
        <v>1</v>
      </c>
      <c r="Y6077" s="55" t="n">
        <f aca="false">IF(OR(I6077="DNB",I6077="Dry DNB"),1,0)</f>
        <v>0</v>
      </c>
      <c r="Z6077" s="0" t="str">
        <f aca="false">IF(ISNUMBER(W6077),A6077-W6077,"")</f>
        <v/>
      </c>
      <c r="AA6077" s="55" t="n">
        <f aca="false">MATCH(A6077,DATAS,0)</f>
        <v>2</v>
      </c>
      <c r="AB6077" s="55" t="n">
        <f aca="false">IF(AND(E6077&gt;0,OR(AND(B6077&gt;=1,B6077&lt;=6),B6077=10)),1,0)</f>
        <v>0</v>
      </c>
      <c r="AC6077" s="55" t="n">
        <f aca="false">IF(AND(E6077&gt;0,B6077=10),1,0)</f>
        <v>0</v>
      </c>
      <c r="AD6077" s="55" t="n">
        <f aca="false">IF(AND(C6076=C6077,AA6076=AA6077-1),AB6076,"")</f>
        <v>0</v>
      </c>
      <c r="AE6077" s="55" t="n">
        <f aca="false">IF(AND(C6076=C6077,AA6076=AA6077-1),AC6076,"")</f>
        <v>0</v>
      </c>
      <c r="AF6077" s="55" t="n">
        <f aca="false">IF(AA6077=1,"",IF(AND(AB6077=1,AD6077&lt;&gt;1),1,0))</f>
        <v>0</v>
      </c>
      <c r="AG6077" s="55" t="n">
        <f aca="false">IF(AA6077=1,"",IF(AND(AC6077=1,AE6077&lt;&gt;1),1,0))</f>
        <v>0</v>
      </c>
      <c r="AH6077" s="60" t="str">
        <f aca="false">IF(AND(E6077&gt;0,AA6077&lt;2,NOT(AND(C6078=C6077,AA6078=AA6077+1))),INDEX(DATAS,AA6077+1),"")</f>
        <v/>
      </c>
      <c r="AI6077" s="60" t="str">
        <f aca="false">IF(AND(AC6077=1,AA6077&lt;2),IF(AND(C6078=C6077,AA6078=AA6077+1),IF(AC6078=1,"",INDEX(DATAS,AA6077+1)),INDEX(DATAS,AA6077+1)),"")</f>
        <v/>
      </c>
    </row>
    <row r="6078" customFormat="false" ht="15" hidden="false" customHeight="false" outlineLevel="0" collapsed="false">
      <c r="A6078" s="60" t="n">
        <v>46309</v>
      </c>
      <c r="B6078" s="0" t="n">
        <v>13</v>
      </c>
      <c r="C6078" s="0" t="n">
        <v>7441</v>
      </c>
      <c r="E6078" s="0" t="n">
        <v>0</v>
      </c>
      <c r="F6078" s="55" t="s">
        <v>1484</v>
      </c>
      <c r="I6078" s="55" t="s">
        <v>185</v>
      </c>
      <c r="U6078" s="0" t="n">
        <v>235</v>
      </c>
      <c r="V6078" s="0" t="n">
        <v>0</v>
      </c>
      <c r="X6078" s="55" t="n">
        <f aca="false">IF(I6078="Male",0,1)</f>
        <v>1</v>
      </c>
      <c r="Y6078" s="55" t="n">
        <f aca="false">IF(OR(I6078="DNB",I6078="Dry DNB"),1,0)</f>
        <v>0</v>
      </c>
      <c r="Z6078" s="0" t="str">
        <f aca="false">IF(ISNUMBER(W6078),A6078-W6078,"")</f>
        <v/>
      </c>
      <c r="AA6078" s="55" t="n">
        <f aca="false">MATCH(A6078,DATAS,0)</f>
        <v>1</v>
      </c>
      <c r="AB6078" s="55" t="n">
        <f aca="false">IF(AND(E6078&gt;0,OR(AND(B6078&gt;=1,B6078&lt;=6),B6078=10)),1,0)</f>
        <v>0</v>
      </c>
      <c r="AC6078" s="55" t="n">
        <f aca="false">IF(AND(E6078&gt;0,B6078=10),1,0)</f>
        <v>0</v>
      </c>
      <c r="AD6078" s="0" t="str">
        <f aca="false">IF(AND(C6077=C6078,AA6077=AA6078-1),AB6077,"")</f>
        <v/>
      </c>
      <c r="AE6078" s="0" t="str">
        <f aca="false">IF(AND(C6077=C6078,AA6077=AA6078-1),AC6077,"")</f>
        <v/>
      </c>
      <c r="AF6078" s="0" t="str">
        <f aca="false">IF(AA6078=1,"",IF(AND(AB6078=1,AD6078&lt;&gt;1),1,0))</f>
        <v/>
      </c>
      <c r="AG6078" s="0" t="str">
        <f aca="false">IF(AA6078=1,"",IF(AND(AC6078=1,AE6078&lt;&gt;1),1,0))</f>
        <v/>
      </c>
      <c r="AH6078" s="60" t="str">
        <f aca="false">IF(AND(E6078&gt;0,AA6078&lt;2,NOT(AND(C6079=C6078,AA6079=AA6078+1))),INDEX(DATAS,AA6078+1),"")</f>
        <v/>
      </c>
      <c r="AI6078" s="60" t="str">
        <f aca="false">IF(AND(AC6078=1,AA6078&lt;2),IF(AND(C6079=C6078,AA6079=AA6078+1),IF(AC6079=1,"",INDEX(DATAS,AA6078+1)),INDEX(DATAS,AA6078+1)),"")</f>
        <v/>
      </c>
    </row>
    <row r="6079" customFormat="false" ht="15" hidden="false" customHeight="false" outlineLevel="0" collapsed="false">
      <c r="A6079" s="60" t="n">
        <v>46310</v>
      </c>
      <c r="B6079" s="0" t="n">
        <v>13</v>
      </c>
      <c r="C6079" s="0" t="n">
        <v>7441</v>
      </c>
      <c r="E6079" s="0" t="n">
        <v>0</v>
      </c>
      <c r="F6079" s="55" t="s">
        <v>1484</v>
      </c>
      <c r="I6079" s="55" t="s">
        <v>185</v>
      </c>
      <c r="U6079" s="0" t="n">
        <v>236</v>
      </c>
      <c r="V6079" s="0" t="n">
        <v>0</v>
      </c>
      <c r="X6079" s="55" t="n">
        <f aca="false">IF(I6079="Male",0,1)</f>
        <v>1</v>
      </c>
      <c r="Y6079" s="55" t="n">
        <f aca="false">IF(OR(I6079="DNB",I6079="Dry DNB"),1,0)</f>
        <v>0</v>
      </c>
      <c r="Z6079" s="0" t="str">
        <f aca="false">IF(ISNUMBER(W6079),A6079-W6079,"")</f>
        <v/>
      </c>
      <c r="AA6079" s="55" t="n">
        <f aca="false">MATCH(A6079,DATAS,0)</f>
        <v>2</v>
      </c>
      <c r="AB6079" s="55" t="n">
        <f aca="false">IF(AND(E6079&gt;0,OR(AND(B6079&gt;=1,B6079&lt;=6),B6079=10)),1,0)</f>
        <v>0</v>
      </c>
      <c r="AC6079" s="55" t="n">
        <f aca="false">IF(AND(E6079&gt;0,B6079=10),1,0)</f>
        <v>0</v>
      </c>
      <c r="AD6079" s="55" t="n">
        <f aca="false">IF(AND(C6078=C6079,AA6078=AA6079-1),AB6078,"")</f>
        <v>0</v>
      </c>
      <c r="AE6079" s="55" t="n">
        <f aca="false">IF(AND(C6078=C6079,AA6078=AA6079-1),AC6078,"")</f>
        <v>0</v>
      </c>
      <c r="AF6079" s="55" t="n">
        <f aca="false">IF(AA6079=1,"",IF(AND(AB6079=1,AD6079&lt;&gt;1),1,0))</f>
        <v>0</v>
      </c>
      <c r="AG6079" s="55" t="n">
        <f aca="false">IF(AA6079=1,"",IF(AND(AC6079=1,AE6079&lt;&gt;1),1,0))</f>
        <v>0</v>
      </c>
      <c r="AH6079" s="60" t="str">
        <f aca="false">IF(AND(E6079&gt;0,AA6079&lt;2,NOT(AND(C6080=C6079,AA6080=AA6079+1))),INDEX(DATAS,AA6079+1),"")</f>
        <v/>
      </c>
      <c r="AI6079" s="60" t="str">
        <f aca="false">IF(AND(AC6079=1,AA6079&lt;2),IF(AND(C6080=C6079,AA6080=AA6079+1),IF(AC6080=1,"",INDEX(DATAS,AA6079+1)),INDEX(DATAS,AA6079+1)),"")</f>
        <v/>
      </c>
    </row>
    <row r="6080" customFormat="false" ht="15" hidden="false" customHeight="false" outlineLevel="0" collapsed="false">
      <c r="A6080" s="60" t="n">
        <v>46309</v>
      </c>
      <c r="B6080" s="0" t="n">
        <v>13</v>
      </c>
      <c r="C6080" s="0" t="n">
        <v>7442</v>
      </c>
      <c r="E6080" s="0" t="n">
        <v>0</v>
      </c>
      <c r="F6080" s="55" t="s">
        <v>1485</v>
      </c>
      <c r="I6080" s="55" t="s">
        <v>185</v>
      </c>
      <c r="U6080" s="0" t="n">
        <v>234</v>
      </c>
      <c r="V6080" s="0" t="n">
        <v>0</v>
      </c>
      <c r="X6080" s="55" t="n">
        <f aca="false">IF(I6080="Male",0,1)</f>
        <v>1</v>
      </c>
      <c r="Y6080" s="55" t="n">
        <f aca="false">IF(OR(I6080="DNB",I6080="Dry DNB"),1,0)</f>
        <v>0</v>
      </c>
      <c r="Z6080" s="0" t="str">
        <f aca="false">IF(ISNUMBER(W6080),A6080-W6080,"")</f>
        <v/>
      </c>
      <c r="AA6080" s="55" t="n">
        <f aca="false">MATCH(A6080,DATAS,0)</f>
        <v>1</v>
      </c>
      <c r="AB6080" s="55" t="n">
        <f aca="false">IF(AND(E6080&gt;0,OR(AND(B6080&gt;=1,B6080&lt;=6),B6080=10)),1,0)</f>
        <v>0</v>
      </c>
      <c r="AC6080" s="55" t="n">
        <f aca="false">IF(AND(E6080&gt;0,B6080=10),1,0)</f>
        <v>0</v>
      </c>
      <c r="AD6080" s="0" t="str">
        <f aca="false">IF(AND(C6079=C6080,AA6079=AA6080-1),AB6079,"")</f>
        <v/>
      </c>
      <c r="AE6080" s="0" t="str">
        <f aca="false">IF(AND(C6079=C6080,AA6079=AA6080-1),AC6079,"")</f>
        <v/>
      </c>
      <c r="AF6080" s="0" t="str">
        <f aca="false">IF(AA6080=1,"",IF(AND(AB6080=1,AD6080&lt;&gt;1),1,0))</f>
        <v/>
      </c>
      <c r="AG6080" s="0" t="str">
        <f aca="false">IF(AA6080=1,"",IF(AND(AC6080=1,AE6080&lt;&gt;1),1,0))</f>
        <v/>
      </c>
      <c r="AH6080" s="60" t="str">
        <f aca="false">IF(AND(E6080&gt;0,AA6080&lt;2,NOT(AND(C6081=C6080,AA6081=AA6080+1))),INDEX(DATAS,AA6080+1),"")</f>
        <v/>
      </c>
      <c r="AI6080" s="60" t="str">
        <f aca="false">IF(AND(AC6080=1,AA6080&lt;2),IF(AND(C6081=C6080,AA6081=AA6080+1),IF(AC6081=1,"",INDEX(DATAS,AA6080+1)),INDEX(DATAS,AA6080+1)),"")</f>
        <v/>
      </c>
    </row>
    <row r="6081" customFormat="false" ht="15" hidden="false" customHeight="false" outlineLevel="0" collapsed="false">
      <c r="A6081" s="60" t="n">
        <v>46310</v>
      </c>
      <c r="B6081" s="0" t="n">
        <v>13</v>
      </c>
      <c r="C6081" s="0" t="n">
        <v>7442</v>
      </c>
      <c r="E6081" s="0" t="n">
        <v>0</v>
      </c>
      <c r="F6081" s="55" t="s">
        <v>1485</v>
      </c>
      <c r="I6081" s="55" t="s">
        <v>185</v>
      </c>
      <c r="U6081" s="0" t="n">
        <v>235</v>
      </c>
      <c r="V6081" s="0" t="n">
        <v>0</v>
      </c>
      <c r="X6081" s="55" t="n">
        <f aca="false">IF(I6081="Male",0,1)</f>
        <v>1</v>
      </c>
      <c r="Y6081" s="55" t="n">
        <f aca="false">IF(OR(I6081="DNB",I6081="Dry DNB"),1,0)</f>
        <v>0</v>
      </c>
      <c r="Z6081" s="0" t="str">
        <f aca="false">IF(ISNUMBER(W6081),A6081-W6081,"")</f>
        <v/>
      </c>
      <c r="AA6081" s="55" t="n">
        <f aca="false">MATCH(A6081,DATAS,0)</f>
        <v>2</v>
      </c>
      <c r="AB6081" s="55" t="n">
        <f aca="false">IF(AND(E6081&gt;0,OR(AND(B6081&gt;=1,B6081&lt;=6),B6081=10)),1,0)</f>
        <v>0</v>
      </c>
      <c r="AC6081" s="55" t="n">
        <f aca="false">IF(AND(E6081&gt;0,B6081=10),1,0)</f>
        <v>0</v>
      </c>
      <c r="AD6081" s="55" t="n">
        <f aca="false">IF(AND(C6080=C6081,AA6080=AA6081-1),AB6080,"")</f>
        <v>0</v>
      </c>
      <c r="AE6081" s="55" t="n">
        <f aca="false">IF(AND(C6080=C6081,AA6080=AA6081-1),AC6080,"")</f>
        <v>0</v>
      </c>
      <c r="AF6081" s="55" t="n">
        <f aca="false">IF(AA6081=1,"",IF(AND(AB6081=1,AD6081&lt;&gt;1),1,0))</f>
        <v>0</v>
      </c>
      <c r="AG6081" s="55" t="n">
        <f aca="false">IF(AA6081=1,"",IF(AND(AC6081=1,AE6081&lt;&gt;1),1,0))</f>
        <v>0</v>
      </c>
      <c r="AH6081" s="60" t="str">
        <f aca="false">IF(AND(E6081&gt;0,AA6081&lt;2,NOT(AND(C6082=C6081,AA6082=AA6081+1))),INDEX(DATAS,AA6081+1),"")</f>
        <v/>
      </c>
      <c r="AI6081" s="60" t="str">
        <f aca="false">IF(AND(AC6081=1,AA6081&lt;2),IF(AND(C6082=C6081,AA6082=AA6081+1),IF(AC6082=1,"",INDEX(DATAS,AA6081+1)),INDEX(DATAS,AA6081+1)),"")</f>
        <v/>
      </c>
    </row>
    <row r="6082" customFormat="false" ht="15" hidden="false" customHeight="false" outlineLevel="0" collapsed="false">
      <c r="A6082" s="60" t="n">
        <v>46309</v>
      </c>
      <c r="B6082" s="0" t="n">
        <v>13</v>
      </c>
      <c r="C6082" s="0" t="n">
        <v>7443</v>
      </c>
      <c r="E6082" s="0" t="n">
        <v>0</v>
      </c>
      <c r="F6082" s="55" t="s">
        <v>1485</v>
      </c>
      <c r="I6082" s="55" t="s">
        <v>185</v>
      </c>
      <c r="U6082" s="0" t="n">
        <v>234</v>
      </c>
      <c r="V6082" s="0" t="n">
        <v>0</v>
      </c>
      <c r="X6082" s="55" t="n">
        <f aca="false">IF(I6082="Male",0,1)</f>
        <v>1</v>
      </c>
      <c r="Y6082" s="55" t="n">
        <f aca="false">IF(OR(I6082="DNB",I6082="Dry DNB"),1,0)</f>
        <v>0</v>
      </c>
      <c r="Z6082" s="0" t="str">
        <f aca="false">IF(ISNUMBER(W6082),A6082-W6082,"")</f>
        <v/>
      </c>
      <c r="AA6082" s="55" t="n">
        <f aca="false">MATCH(A6082,DATAS,0)</f>
        <v>1</v>
      </c>
      <c r="AB6082" s="55" t="n">
        <f aca="false">IF(AND(E6082&gt;0,OR(AND(B6082&gt;=1,B6082&lt;=6),B6082=10)),1,0)</f>
        <v>0</v>
      </c>
      <c r="AC6082" s="55" t="n">
        <f aca="false">IF(AND(E6082&gt;0,B6082=10),1,0)</f>
        <v>0</v>
      </c>
      <c r="AD6082" s="0" t="str">
        <f aca="false">IF(AND(C6081=C6082,AA6081=AA6082-1),AB6081,"")</f>
        <v/>
      </c>
      <c r="AE6082" s="0" t="str">
        <f aca="false">IF(AND(C6081=C6082,AA6081=AA6082-1),AC6081,"")</f>
        <v/>
      </c>
      <c r="AF6082" s="0" t="str">
        <f aca="false">IF(AA6082=1,"",IF(AND(AB6082=1,AD6082&lt;&gt;1),1,0))</f>
        <v/>
      </c>
      <c r="AG6082" s="0" t="str">
        <f aca="false">IF(AA6082=1,"",IF(AND(AC6082=1,AE6082&lt;&gt;1),1,0))</f>
        <v/>
      </c>
      <c r="AH6082" s="60" t="str">
        <f aca="false">IF(AND(E6082&gt;0,AA6082&lt;2,NOT(AND(C6083=C6082,AA6083=AA6082+1))),INDEX(DATAS,AA6082+1),"")</f>
        <v/>
      </c>
      <c r="AI6082" s="60" t="str">
        <f aca="false">IF(AND(AC6082=1,AA6082&lt;2),IF(AND(C6083=C6082,AA6083=AA6082+1),IF(AC6083=1,"",INDEX(DATAS,AA6082+1)),INDEX(DATAS,AA6082+1)),"")</f>
        <v/>
      </c>
    </row>
    <row r="6083" customFormat="false" ht="15" hidden="false" customHeight="false" outlineLevel="0" collapsed="false">
      <c r="A6083" s="60" t="n">
        <v>46310</v>
      </c>
      <c r="B6083" s="0" t="n">
        <v>13</v>
      </c>
      <c r="C6083" s="0" t="n">
        <v>7443</v>
      </c>
      <c r="E6083" s="0" t="n">
        <v>0</v>
      </c>
      <c r="F6083" s="55" t="s">
        <v>1485</v>
      </c>
      <c r="I6083" s="55" t="s">
        <v>185</v>
      </c>
      <c r="U6083" s="0" t="n">
        <v>235</v>
      </c>
      <c r="V6083" s="0" t="n">
        <v>0</v>
      </c>
      <c r="X6083" s="55" t="n">
        <f aca="false">IF(I6083="Male",0,1)</f>
        <v>1</v>
      </c>
      <c r="Y6083" s="55" t="n">
        <f aca="false">IF(OR(I6083="DNB",I6083="Dry DNB"),1,0)</f>
        <v>0</v>
      </c>
      <c r="Z6083" s="0" t="str">
        <f aca="false">IF(ISNUMBER(W6083),A6083-W6083,"")</f>
        <v/>
      </c>
      <c r="AA6083" s="55" t="n">
        <f aca="false">MATCH(A6083,DATAS,0)</f>
        <v>2</v>
      </c>
      <c r="AB6083" s="55" t="n">
        <f aca="false">IF(AND(E6083&gt;0,OR(AND(B6083&gt;=1,B6083&lt;=6),B6083=10)),1,0)</f>
        <v>0</v>
      </c>
      <c r="AC6083" s="55" t="n">
        <f aca="false">IF(AND(E6083&gt;0,B6083=10),1,0)</f>
        <v>0</v>
      </c>
      <c r="AD6083" s="55" t="n">
        <f aca="false">IF(AND(C6082=C6083,AA6082=AA6083-1),AB6082,"")</f>
        <v>0</v>
      </c>
      <c r="AE6083" s="55" t="n">
        <f aca="false">IF(AND(C6082=C6083,AA6082=AA6083-1),AC6082,"")</f>
        <v>0</v>
      </c>
      <c r="AF6083" s="55" t="n">
        <f aca="false">IF(AA6083=1,"",IF(AND(AB6083=1,AD6083&lt;&gt;1),1,0))</f>
        <v>0</v>
      </c>
      <c r="AG6083" s="55" t="n">
        <f aca="false">IF(AA6083=1,"",IF(AND(AC6083=1,AE6083&lt;&gt;1),1,0))</f>
        <v>0</v>
      </c>
      <c r="AH6083" s="60" t="str">
        <f aca="false">IF(AND(E6083&gt;0,AA6083&lt;2,NOT(AND(C6084=C6083,AA6084=AA6083+1))),INDEX(DATAS,AA6083+1),"")</f>
        <v/>
      </c>
      <c r="AI6083" s="60" t="str">
        <f aca="false">IF(AND(AC6083=1,AA6083&lt;2),IF(AND(C6084=C6083,AA6084=AA6083+1),IF(AC6084=1,"",INDEX(DATAS,AA6083+1)),INDEX(DATAS,AA6083+1)),"")</f>
        <v/>
      </c>
    </row>
    <row r="6084" customFormat="false" ht="15" hidden="false" customHeight="false" outlineLevel="0" collapsed="false">
      <c r="A6084" s="60" t="n">
        <v>46309</v>
      </c>
      <c r="B6084" s="0" t="n">
        <v>13</v>
      </c>
      <c r="C6084" s="0" t="n">
        <v>7444</v>
      </c>
      <c r="E6084" s="0" t="n">
        <v>0</v>
      </c>
      <c r="F6084" s="55" t="s">
        <v>1485</v>
      </c>
      <c r="I6084" s="55" t="s">
        <v>185</v>
      </c>
      <c r="U6084" s="0" t="n">
        <v>234</v>
      </c>
      <c r="V6084" s="0" t="n">
        <v>0</v>
      </c>
      <c r="X6084" s="55" t="n">
        <f aca="false">IF(I6084="Male",0,1)</f>
        <v>1</v>
      </c>
      <c r="Y6084" s="55" t="n">
        <f aca="false">IF(OR(I6084="DNB",I6084="Dry DNB"),1,0)</f>
        <v>0</v>
      </c>
      <c r="Z6084" s="0" t="str">
        <f aca="false">IF(ISNUMBER(W6084),A6084-W6084,"")</f>
        <v/>
      </c>
      <c r="AA6084" s="55" t="n">
        <f aca="false">MATCH(A6084,DATAS,0)</f>
        <v>1</v>
      </c>
      <c r="AB6084" s="55" t="n">
        <f aca="false">IF(AND(E6084&gt;0,OR(AND(B6084&gt;=1,B6084&lt;=6),B6084=10)),1,0)</f>
        <v>0</v>
      </c>
      <c r="AC6084" s="55" t="n">
        <f aca="false">IF(AND(E6084&gt;0,B6084=10),1,0)</f>
        <v>0</v>
      </c>
      <c r="AD6084" s="0" t="str">
        <f aca="false">IF(AND(C6083=C6084,AA6083=AA6084-1),AB6083,"")</f>
        <v/>
      </c>
      <c r="AE6084" s="0" t="str">
        <f aca="false">IF(AND(C6083=C6084,AA6083=AA6084-1),AC6083,"")</f>
        <v/>
      </c>
      <c r="AF6084" s="0" t="str">
        <f aca="false">IF(AA6084=1,"",IF(AND(AB6084=1,AD6084&lt;&gt;1),1,0))</f>
        <v/>
      </c>
      <c r="AG6084" s="0" t="str">
        <f aca="false">IF(AA6084=1,"",IF(AND(AC6084=1,AE6084&lt;&gt;1),1,0))</f>
        <v/>
      </c>
      <c r="AH6084" s="60" t="str">
        <f aca="false">IF(AND(E6084&gt;0,AA6084&lt;2,NOT(AND(C6085=C6084,AA6085=AA6084+1))),INDEX(DATAS,AA6084+1),"")</f>
        <v/>
      </c>
      <c r="AI6084" s="60" t="str">
        <f aca="false">IF(AND(AC6084=1,AA6084&lt;2),IF(AND(C6085=C6084,AA6085=AA6084+1),IF(AC6085=1,"",INDEX(DATAS,AA6084+1)),INDEX(DATAS,AA6084+1)),"")</f>
        <v/>
      </c>
    </row>
    <row r="6085" customFormat="false" ht="15" hidden="false" customHeight="false" outlineLevel="0" collapsed="false">
      <c r="A6085" s="60" t="n">
        <v>46310</v>
      </c>
      <c r="B6085" s="0" t="n">
        <v>13</v>
      </c>
      <c r="C6085" s="0" t="n">
        <v>7444</v>
      </c>
      <c r="E6085" s="0" t="n">
        <v>0</v>
      </c>
      <c r="F6085" s="55" t="s">
        <v>1485</v>
      </c>
      <c r="I6085" s="55" t="s">
        <v>185</v>
      </c>
      <c r="U6085" s="0" t="n">
        <v>235</v>
      </c>
      <c r="V6085" s="0" t="n">
        <v>0</v>
      </c>
      <c r="X6085" s="55" t="n">
        <f aca="false">IF(I6085="Male",0,1)</f>
        <v>1</v>
      </c>
      <c r="Y6085" s="55" t="n">
        <f aca="false">IF(OR(I6085="DNB",I6085="Dry DNB"),1,0)</f>
        <v>0</v>
      </c>
      <c r="Z6085" s="0" t="str">
        <f aca="false">IF(ISNUMBER(W6085),A6085-W6085,"")</f>
        <v/>
      </c>
      <c r="AA6085" s="55" t="n">
        <f aca="false">MATCH(A6085,DATAS,0)</f>
        <v>2</v>
      </c>
      <c r="AB6085" s="55" t="n">
        <f aca="false">IF(AND(E6085&gt;0,OR(AND(B6085&gt;=1,B6085&lt;=6),B6085=10)),1,0)</f>
        <v>0</v>
      </c>
      <c r="AC6085" s="55" t="n">
        <f aca="false">IF(AND(E6085&gt;0,B6085=10),1,0)</f>
        <v>0</v>
      </c>
      <c r="AD6085" s="55" t="n">
        <f aca="false">IF(AND(C6084=C6085,AA6084=AA6085-1),AB6084,"")</f>
        <v>0</v>
      </c>
      <c r="AE6085" s="55" t="n">
        <f aca="false">IF(AND(C6084=C6085,AA6084=AA6085-1),AC6084,"")</f>
        <v>0</v>
      </c>
      <c r="AF6085" s="55" t="n">
        <f aca="false">IF(AA6085=1,"",IF(AND(AB6085=1,AD6085&lt;&gt;1),1,0))</f>
        <v>0</v>
      </c>
      <c r="AG6085" s="55" t="n">
        <f aca="false">IF(AA6085=1,"",IF(AND(AC6085=1,AE6085&lt;&gt;1),1,0))</f>
        <v>0</v>
      </c>
      <c r="AH6085" s="60" t="str">
        <f aca="false">IF(AND(E6085&gt;0,AA6085&lt;2,NOT(AND(C6086=C6085,AA6086=AA6085+1))),INDEX(DATAS,AA6085+1),"")</f>
        <v/>
      </c>
      <c r="AI6085" s="60" t="str">
        <f aca="false">IF(AND(AC6085=1,AA6085&lt;2),IF(AND(C6086=C6085,AA6086=AA6085+1),IF(AC6086=1,"",INDEX(DATAS,AA6085+1)),INDEX(DATAS,AA6085+1)),"")</f>
        <v/>
      </c>
    </row>
    <row r="6086" customFormat="false" ht="15" hidden="false" customHeight="false" outlineLevel="0" collapsed="false">
      <c r="A6086" s="60" t="n">
        <v>46309</v>
      </c>
      <c r="B6086" s="0" t="n">
        <v>13</v>
      </c>
      <c r="C6086" s="0" t="n">
        <v>7446</v>
      </c>
      <c r="E6086" s="0" t="n">
        <v>0</v>
      </c>
      <c r="F6086" s="55" t="s">
        <v>1485</v>
      </c>
      <c r="I6086" s="55" t="s">
        <v>185</v>
      </c>
      <c r="U6086" s="0" t="n">
        <v>234</v>
      </c>
      <c r="V6086" s="0" t="n">
        <v>0</v>
      </c>
      <c r="X6086" s="55" t="n">
        <f aca="false">IF(I6086="Male",0,1)</f>
        <v>1</v>
      </c>
      <c r="Y6086" s="55" t="n">
        <f aca="false">IF(OR(I6086="DNB",I6086="Dry DNB"),1,0)</f>
        <v>0</v>
      </c>
      <c r="Z6086" s="0" t="str">
        <f aca="false">IF(ISNUMBER(W6086),A6086-W6086,"")</f>
        <v/>
      </c>
      <c r="AA6086" s="55" t="n">
        <f aca="false">MATCH(A6086,DATAS,0)</f>
        <v>1</v>
      </c>
      <c r="AB6086" s="55" t="n">
        <f aca="false">IF(AND(E6086&gt;0,OR(AND(B6086&gt;=1,B6086&lt;=6),B6086=10)),1,0)</f>
        <v>0</v>
      </c>
      <c r="AC6086" s="55" t="n">
        <f aca="false">IF(AND(E6086&gt;0,B6086=10),1,0)</f>
        <v>0</v>
      </c>
      <c r="AD6086" s="0" t="str">
        <f aca="false">IF(AND(C6085=C6086,AA6085=AA6086-1),AB6085,"")</f>
        <v/>
      </c>
      <c r="AE6086" s="0" t="str">
        <f aca="false">IF(AND(C6085=C6086,AA6085=AA6086-1),AC6085,"")</f>
        <v/>
      </c>
      <c r="AF6086" s="0" t="str">
        <f aca="false">IF(AA6086=1,"",IF(AND(AB6086=1,AD6086&lt;&gt;1),1,0))</f>
        <v/>
      </c>
      <c r="AG6086" s="0" t="str">
        <f aca="false">IF(AA6086=1,"",IF(AND(AC6086=1,AE6086&lt;&gt;1),1,0))</f>
        <v/>
      </c>
      <c r="AH6086" s="60" t="str">
        <f aca="false">IF(AND(E6086&gt;0,AA6086&lt;2,NOT(AND(C6087=C6086,AA6087=AA6086+1))),INDEX(DATAS,AA6086+1),"")</f>
        <v/>
      </c>
      <c r="AI6086" s="60" t="str">
        <f aca="false">IF(AND(AC6086=1,AA6086&lt;2),IF(AND(C6087=C6086,AA6087=AA6086+1),IF(AC6087=1,"",INDEX(DATAS,AA6086+1)),INDEX(DATAS,AA6086+1)),"")</f>
        <v/>
      </c>
    </row>
    <row r="6087" customFormat="false" ht="15" hidden="false" customHeight="false" outlineLevel="0" collapsed="false">
      <c r="A6087" s="60" t="n">
        <v>46310</v>
      </c>
      <c r="B6087" s="0" t="n">
        <v>13</v>
      </c>
      <c r="C6087" s="0" t="n">
        <v>7446</v>
      </c>
      <c r="E6087" s="0" t="n">
        <v>0</v>
      </c>
      <c r="F6087" s="55" t="s">
        <v>1485</v>
      </c>
      <c r="I6087" s="55" t="s">
        <v>185</v>
      </c>
      <c r="U6087" s="0" t="n">
        <v>235</v>
      </c>
      <c r="V6087" s="0" t="n">
        <v>0</v>
      </c>
      <c r="X6087" s="55" t="n">
        <f aca="false">IF(I6087="Male",0,1)</f>
        <v>1</v>
      </c>
      <c r="Y6087" s="55" t="n">
        <f aca="false">IF(OR(I6087="DNB",I6087="Dry DNB"),1,0)</f>
        <v>0</v>
      </c>
      <c r="Z6087" s="0" t="str">
        <f aca="false">IF(ISNUMBER(W6087),A6087-W6087,"")</f>
        <v/>
      </c>
      <c r="AA6087" s="55" t="n">
        <f aca="false">MATCH(A6087,DATAS,0)</f>
        <v>2</v>
      </c>
      <c r="AB6087" s="55" t="n">
        <f aca="false">IF(AND(E6087&gt;0,OR(AND(B6087&gt;=1,B6087&lt;=6),B6087=10)),1,0)</f>
        <v>0</v>
      </c>
      <c r="AC6087" s="55" t="n">
        <f aca="false">IF(AND(E6087&gt;0,B6087=10),1,0)</f>
        <v>0</v>
      </c>
      <c r="AD6087" s="55" t="n">
        <f aca="false">IF(AND(C6086=C6087,AA6086=AA6087-1),AB6086,"")</f>
        <v>0</v>
      </c>
      <c r="AE6087" s="55" t="n">
        <f aca="false">IF(AND(C6086=C6087,AA6086=AA6087-1),AC6086,"")</f>
        <v>0</v>
      </c>
      <c r="AF6087" s="55" t="n">
        <f aca="false">IF(AA6087=1,"",IF(AND(AB6087=1,AD6087&lt;&gt;1),1,0))</f>
        <v>0</v>
      </c>
      <c r="AG6087" s="55" t="n">
        <f aca="false">IF(AA6087=1,"",IF(AND(AC6087=1,AE6087&lt;&gt;1),1,0))</f>
        <v>0</v>
      </c>
      <c r="AH6087" s="60" t="str">
        <f aca="false">IF(AND(E6087&gt;0,AA6087&lt;2,NOT(AND(C6088=C6087,AA6088=AA6087+1))),INDEX(DATAS,AA6087+1),"")</f>
        <v/>
      </c>
      <c r="AI6087" s="60" t="str">
        <f aca="false">IF(AND(AC6087=1,AA6087&lt;2),IF(AND(C6088=C6087,AA6088=AA6087+1),IF(AC6088=1,"",INDEX(DATAS,AA6087+1)),INDEX(DATAS,AA6087+1)),"")</f>
        <v/>
      </c>
    </row>
    <row r="6088" customFormat="false" ht="15" hidden="false" customHeight="false" outlineLevel="0" collapsed="false">
      <c r="A6088" s="60" t="n">
        <v>46309</v>
      </c>
      <c r="B6088" s="0" t="n">
        <v>13</v>
      </c>
      <c r="C6088" s="0" t="n">
        <v>7448</v>
      </c>
      <c r="E6088" s="0" t="n">
        <v>0</v>
      </c>
      <c r="F6088" s="55" t="s">
        <v>1485</v>
      </c>
      <c r="I6088" s="55" t="s">
        <v>185</v>
      </c>
      <c r="U6088" s="0" t="n">
        <v>234</v>
      </c>
      <c r="V6088" s="0" t="n">
        <v>0</v>
      </c>
      <c r="X6088" s="55" t="n">
        <f aca="false">IF(I6088="Male",0,1)</f>
        <v>1</v>
      </c>
      <c r="Y6088" s="55" t="n">
        <f aca="false">IF(OR(I6088="DNB",I6088="Dry DNB"),1,0)</f>
        <v>0</v>
      </c>
      <c r="Z6088" s="0" t="str">
        <f aca="false">IF(ISNUMBER(W6088),A6088-W6088,"")</f>
        <v/>
      </c>
      <c r="AA6088" s="55" t="n">
        <f aca="false">MATCH(A6088,DATAS,0)</f>
        <v>1</v>
      </c>
      <c r="AB6088" s="55" t="n">
        <f aca="false">IF(AND(E6088&gt;0,OR(AND(B6088&gt;=1,B6088&lt;=6),B6088=10)),1,0)</f>
        <v>0</v>
      </c>
      <c r="AC6088" s="55" t="n">
        <f aca="false">IF(AND(E6088&gt;0,B6088=10),1,0)</f>
        <v>0</v>
      </c>
      <c r="AD6088" s="0" t="str">
        <f aca="false">IF(AND(C6087=C6088,AA6087=AA6088-1),AB6087,"")</f>
        <v/>
      </c>
      <c r="AE6088" s="0" t="str">
        <f aca="false">IF(AND(C6087=C6088,AA6087=AA6088-1),AC6087,"")</f>
        <v/>
      </c>
      <c r="AF6088" s="0" t="str">
        <f aca="false">IF(AA6088=1,"",IF(AND(AB6088=1,AD6088&lt;&gt;1),1,0))</f>
        <v/>
      </c>
      <c r="AG6088" s="0" t="str">
        <f aca="false">IF(AA6088=1,"",IF(AND(AC6088=1,AE6088&lt;&gt;1),1,0))</f>
        <v/>
      </c>
      <c r="AH6088" s="60" t="str">
        <f aca="false">IF(AND(E6088&gt;0,AA6088&lt;2,NOT(AND(C6089=C6088,AA6089=AA6088+1))),INDEX(DATAS,AA6088+1),"")</f>
        <v/>
      </c>
      <c r="AI6088" s="60" t="str">
        <f aca="false">IF(AND(AC6088=1,AA6088&lt;2),IF(AND(C6089=C6088,AA6089=AA6088+1),IF(AC6089=1,"",INDEX(DATAS,AA6088+1)),INDEX(DATAS,AA6088+1)),"")</f>
        <v/>
      </c>
    </row>
    <row r="6089" customFormat="false" ht="15" hidden="false" customHeight="false" outlineLevel="0" collapsed="false">
      <c r="A6089" s="60" t="n">
        <v>46310</v>
      </c>
      <c r="B6089" s="0" t="n">
        <v>13</v>
      </c>
      <c r="C6089" s="0" t="n">
        <v>7448</v>
      </c>
      <c r="E6089" s="0" t="n">
        <v>0</v>
      </c>
      <c r="F6089" s="55" t="s">
        <v>1485</v>
      </c>
      <c r="I6089" s="55" t="s">
        <v>185</v>
      </c>
      <c r="U6089" s="0" t="n">
        <v>235</v>
      </c>
      <c r="V6089" s="0" t="n">
        <v>0</v>
      </c>
      <c r="X6089" s="55" t="n">
        <f aca="false">IF(I6089="Male",0,1)</f>
        <v>1</v>
      </c>
      <c r="Y6089" s="55" t="n">
        <f aca="false">IF(OR(I6089="DNB",I6089="Dry DNB"),1,0)</f>
        <v>0</v>
      </c>
      <c r="Z6089" s="0" t="str">
        <f aca="false">IF(ISNUMBER(W6089),A6089-W6089,"")</f>
        <v/>
      </c>
      <c r="AA6089" s="55" t="n">
        <f aca="false">MATCH(A6089,DATAS,0)</f>
        <v>2</v>
      </c>
      <c r="AB6089" s="55" t="n">
        <f aca="false">IF(AND(E6089&gt;0,OR(AND(B6089&gt;=1,B6089&lt;=6),B6089=10)),1,0)</f>
        <v>0</v>
      </c>
      <c r="AC6089" s="55" t="n">
        <f aca="false">IF(AND(E6089&gt;0,B6089=10),1,0)</f>
        <v>0</v>
      </c>
      <c r="AD6089" s="55" t="n">
        <f aca="false">IF(AND(C6088=C6089,AA6088=AA6089-1),AB6088,"")</f>
        <v>0</v>
      </c>
      <c r="AE6089" s="55" t="n">
        <f aca="false">IF(AND(C6088=C6089,AA6088=AA6089-1),AC6088,"")</f>
        <v>0</v>
      </c>
      <c r="AF6089" s="55" t="n">
        <f aca="false">IF(AA6089=1,"",IF(AND(AB6089=1,AD6089&lt;&gt;1),1,0))</f>
        <v>0</v>
      </c>
      <c r="AG6089" s="55" t="n">
        <f aca="false">IF(AA6089=1,"",IF(AND(AC6089=1,AE6089&lt;&gt;1),1,0))</f>
        <v>0</v>
      </c>
      <c r="AH6089" s="60" t="str">
        <f aca="false">IF(AND(E6089&gt;0,AA6089&lt;2,NOT(AND(C6090=C6089,AA6090=AA6089+1))),INDEX(DATAS,AA6089+1),"")</f>
        <v/>
      </c>
      <c r="AI6089" s="60" t="str">
        <f aca="false">IF(AND(AC6089=1,AA6089&lt;2),IF(AND(C6090=C6089,AA6090=AA6089+1),IF(AC6090=1,"",INDEX(DATAS,AA6089+1)),INDEX(DATAS,AA6089+1)),"")</f>
        <v/>
      </c>
    </row>
    <row r="6090" customFormat="false" ht="15" hidden="false" customHeight="false" outlineLevel="0" collapsed="false">
      <c r="A6090" s="60" t="n">
        <v>46309</v>
      </c>
      <c r="B6090" s="0" t="n">
        <v>13</v>
      </c>
      <c r="C6090" s="0" t="n">
        <v>7450</v>
      </c>
      <c r="E6090" s="0" t="n">
        <v>0</v>
      </c>
      <c r="F6090" s="55" t="s">
        <v>1486</v>
      </c>
      <c r="I6090" s="55" t="s">
        <v>185</v>
      </c>
      <c r="U6090" s="0" t="n">
        <v>232</v>
      </c>
      <c r="V6090" s="0" t="n">
        <v>0</v>
      </c>
      <c r="X6090" s="55" t="n">
        <f aca="false">IF(I6090="Male",0,1)</f>
        <v>1</v>
      </c>
      <c r="Y6090" s="55" t="n">
        <f aca="false">IF(OR(I6090="DNB",I6090="Dry DNB"),1,0)</f>
        <v>0</v>
      </c>
      <c r="Z6090" s="0" t="str">
        <f aca="false">IF(ISNUMBER(W6090),A6090-W6090,"")</f>
        <v/>
      </c>
      <c r="AA6090" s="55" t="n">
        <f aca="false">MATCH(A6090,DATAS,0)</f>
        <v>1</v>
      </c>
      <c r="AB6090" s="55" t="n">
        <f aca="false">IF(AND(E6090&gt;0,OR(AND(B6090&gt;=1,B6090&lt;=6),B6090=10)),1,0)</f>
        <v>0</v>
      </c>
      <c r="AC6090" s="55" t="n">
        <f aca="false">IF(AND(E6090&gt;0,B6090=10),1,0)</f>
        <v>0</v>
      </c>
      <c r="AD6090" s="0" t="str">
        <f aca="false">IF(AND(C6089=C6090,AA6089=AA6090-1),AB6089,"")</f>
        <v/>
      </c>
      <c r="AE6090" s="0" t="str">
        <f aca="false">IF(AND(C6089=C6090,AA6089=AA6090-1),AC6089,"")</f>
        <v/>
      </c>
      <c r="AF6090" s="0" t="str">
        <f aca="false">IF(AA6090=1,"",IF(AND(AB6090=1,AD6090&lt;&gt;1),1,0))</f>
        <v/>
      </c>
      <c r="AG6090" s="0" t="str">
        <f aca="false">IF(AA6090=1,"",IF(AND(AC6090=1,AE6090&lt;&gt;1),1,0))</f>
        <v/>
      </c>
      <c r="AH6090" s="60" t="str">
        <f aca="false">IF(AND(E6090&gt;0,AA6090&lt;2,NOT(AND(C6091=C6090,AA6091=AA6090+1))),INDEX(DATAS,AA6090+1),"")</f>
        <v/>
      </c>
      <c r="AI6090" s="60" t="str">
        <f aca="false">IF(AND(AC6090=1,AA6090&lt;2),IF(AND(C6091=C6090,AA6091=AA6090+1),IF(AC6091=1,"",INDEX(DATAS,AA6090+1)),INDEX(DATAS,AA6090+1)),"")</f>
        <v/>
      </c>
    </row>
    <row r="6091" customFormat="false" ht="15" hidden="false" customHeight="false" outlineLevel="0" collapsed="false">
      <c r="A6091" s="60" t="n">
        <v>46310</v>
      </c>
      <c r="B6091" s="0" t="n">
        <v>13</v>
      </c>
      <c r="C6091" s="0" t="n">
        <v>7450</v>
      </c>
      <c r="E6091" s="0" t="n">
        <v>0</v>
      </c>
      <c r="F6091" s="55" t="s">
        <v>1486</v>
      </c>
      <c r="I6091" s="55" t="s">
        <v>185</v>
      </c>
      <c r="U6091" s="0" t="n">
        <v>233</v>
      </c>
      <c r="V6091" s="0" t="n">
        <v>0</v>
      </c>
      <c r="X6091" s="55" t="n">
        <f aca="false">IF(I6091="Male",0,1)</f>
        <v>1</v>
      </c>
      <c r="Y6091" s="55" t="n">
        <f aca="false">IF(OR(I6091="DNB",I6091="Dry DNB"),1,0)</f>
        <v>0</v>
      </c>
      <c r="Z6091" s="0" t="str">
        <f aca="false">IF(ISNUMBER(W6091),A6091-W6091,"")</f>
        <v/>
      </c>
      <c r="AA6091" s="55" t="n">
        <f aca="false">MATCH(A6091,DATAS,0)</f>
        <v>2</v>
      </c>
      <c r="AB6091" s="55" t="n">
        <f aca="false">IF(AND(E6091&gt;0,OR(AND(B6091&gt;=1,B6091&lt;=6),B6091=10)),1,0)</f>
        <v>0</v>
      </c>
      <c r="AC6091" s="55" t="n">
        <f aca="false">IF(AND(E6091&gt;0,B6091=10),1,0)</f>
        <v>0</v>
      </c>
      <c r="AD6091" s="55" t="n">
        <f aca="false">IF(AND(C6090=C6091,AA6090=AA6091-1),AB6090,"")</f>
        <v>0</v>
      </c>
      <c r="AE6091" s="55" t="n">
        <f aca="false">IF(AND(C6090=C6091,AA6090=AA6091-1),AC6090,"")</f>
        <v>0</v>
      </c>
      <c r="AF6091" s="55" t="n">
        <f aca="false">IF(AA6091=1,"",IF(AND(AB6091=1,AD6091&lt;&gt;1),1,0))</f>
        <v>0</v>
      </c>
      <c r="AG6091" s="55" t="n">
        <f aca="false">IF(AA6091=1,"",IF(AND(AC6091=1,AE6091&lt;&gt;1),1,0))</f>
        <v>0</v>
      </c>
      <c r="AH6091" s="60" t="str">
        <f aca="false">IF(AND(E6091&gt;0,AA6091&lt;2,NOT(AND(C6092=C6091,AA6092=AA6091+1))),INDEX(DATAS,AA6091+1),"")</f>
        <v/>
      </c>
      <c r="AI6091" s="60" t="str">
        <f aca="false">IF(AND(AC6091=1,AA6091&lt;2),IF(AND(C6092=C6091,AA6092=AA6091+1),IF(AC6092=1,"",INDEX(DATAS,AA6091+1)),INDEX(DATAS,AA6091+1)),"")</f>
        <v/>
      </c>
    </row>
    <row r="6092" customFormat="false" ht="15" hidden="false" customHeight="false" outlineLevel="0" collapsed="false">
      <c r="A6092" s="60" t="n">
        <v>46309</v>
      </c>
      <c r="B6092" s="0" t="n">
        <v>13</v>
      </c>
      <c r="C6092" s="0" t="n">
        <v>7451</v>
      </c>
      <c r="E6092" s="0" t="n">
        <v>0</v>
      </c>
      <c r="F6092" s="55" t="s">
        <v>1486</v>
      </c>
      <c r="I6092" s="55" t="s">
        <v>185</v>
      </c>
      <c r="U6092" s="0" t="n">
        <v>232</v>
      </c>
      <c r="V6092" s="0" t="n">
        <v>0</v>
      </c>
      <c r="X6092" s="55" t="n">
        <f aca="false">IF(I6092="Male",0,1)</f>
        <v>1</v>
      </c>
      <c r="Y6092" s="55" t="n">
        <f aca="false">IF(OR(I6092="DNB",I6092="Dry DNB"),1,0)</f>
        <v>0</v>
      </c>
      <c r="Z6092" s="0" t="str">
        <f aca="false">IF(ISNUMBER(W6092),A6092-W6092,"")</f>
        <v/>
      </c>
      <c r="AA6092" s="55" t="n">
        <f aca="false">MATCH(A6092,DATAS,0)</f>
        <v>1</v>
      </c>
      <c r="AB6092" s="55" t="n">
        <f aca="false">IF(AND(E6092&gt;0,OR(AND(B6092&gt;=1,B6092&lt;=6),B6092=10)),1,0)</f>
        <v>0</v>
      </c>
      <c r="AC6092" s="55" t="n">
        <f aca="false">IF(AND(E6092&gt;0,B6092=10),1,0)</f>
        <v>0</v>
      </c>
      <c r="AD6092" s="0" t="str">
        <f aca="false">IF(AND(C6091=C6092,AA6091=AA6092-1),AB6091,"")</f>
        <v/>
      </c>
      <c r="AE6092" s="0" t="str">
        <f aca="false">IF(AND(C6091=C6092,AA6091=AA6092-1),AC6091,"")</f>
        <v/>
      </c>
      <c r="AF6092" s="0" t="str">
        <f aca="false">IF(AA6092=1,"",IF(AND(AB6092=1,AD6092&lt;&gt;1),1,0))</f>
        <v/>
      </c>
      <c r="AG6092" s="0" t="str">
        <f aca="false">IF(AA6092=1,"",IF(AND(AC6092=1,AE6092&lt;&gt;1),1,0))</f>
        <v/>
      </c>
      <c r="AH6092" s="60" t="str">
        <f aca="false">IF(AND(E6092&gt;0,AA6092&lt;2,NOT(AND(C6093=C6092,AA6093=AA6092+1))),INDEX(DATAS,AA6092+1),"")</f>
        <v/>
      </c>
      <c r="AI6092" s="60" t="str">
        <f aca="false">IF(AND(AC6092=1,AA6092&lt;2),IF(AND(C6093=C6092,AA6093=AA6092+1),IF(AC6093=1,"",INDEX(DATAS,AA6092+1)),INDEX(DATAS,AA6092+1)),"")</f>
        <v/>
      </c>
    </row>
    <row r="6093" customFormat="false" ht="15" hidden="false" customHeight="false" outlineLevel="0" collapsed="false">
      <c r="A6093" s="60" t="n">
        <v>46310</v>
      </c>
      <c r="B6093" s="0" t="n">
        <v>13</v>
      </c>
      <c r="C6093" s="0" t="n">
        <v>7451</v>
      </c>
      <c r="E6093" s="0" t="n">
        <v>0</v>
      </c>
      <c r="F6093" s="55" t="s">
        <v>1486</v>
      </c>
      <c r="I6093" s="55" t="s">
        <v>185</v>
      </c>
      <c r="U6093" s="0" t="n">
        <v>233</v>
      </c>
      <c r="V6093" s="0" t="n">
        <v>0</v>
      </c>
      <c r="X6093" s="55" t="n">
        <f aca="false">IF(I6093="Male",0,1)</f>
        <v>1</v>
      </c>
      <c r="Y6093" s="55" t="n">
        <f aca="false">IF(OR(I6093="DNB",I6093="Dry DNB"),1,0)</f>
        <v>0</v>
      </c>
      <c r="Z6093" s="0" t="str">
        <f aca="false">IF(ISNUMBER(W6093),A6093-W6093,"")</f>
        <v/>
      </c>
      <c r="AA6093" s="55" t="n">
        <f aca="false">MATCH(A6093,DATAS,0)</f>
        <v>2</v>
      </c>
      <c r="AB6093" s="55" t="n">
        <f aca="false">IF(AND(E6093&gt;0,OR(AND(B6093&gt;=1,B6093&lt;=6),B6093=10)),1,0)</f>
        <v>0</v>
      </c>
      <c r="AC6093" s="55" t="n">
        <f aca="false">IF(AND(E6093&gt;0,B6093=10),1,0)</f>
        <v>0</v>
      </c>
      <c r="AD6093" s="55" t="n">
        <f aca="false">IF(AND(C6092=C6093,AA6092=AA6093-1),AB6092,"")</f>
        <v>0</v>
      </c>
      <c r="AE6093" s="55" t="n">
        <f aca="false">IF(AND(C6092=C6093,AA6092=AA6093-1),AC6092,"")</f>
        <v>0</v>
      </c>
      <c r="AF6093" s="55" t="n">
        <f aca="false">IF(AA6093=1,"",IF(AND(AB6093=1,AD6093&lt;&gt;1),1,0))</f>
        <v>0</v>
      </c>
      <c r="AG6093" s="55" t="n">
        <f aca="false">IF(AA6093=1,"",IF(AND(AC6093=1,AE6093&lt;&gt;1),1,0))</f>
        <v>0</v>
      </c>
      <c r="AH6093" s="60" t="str">
        <f aca="false">IF(AND(E6093&gt;0,AA6093&lt;2,NOT(AND(C6094=C6093,AA6094=AA6093+1))),INDEX(DATAS,AA6093+1),"")</f>
        <v/>
      </c>
      <c r="AI6093" s="60" t="str">
        <f aca="false">IF(AND(AC6093=1,AA6093&lt;2),IF(AND(C6094=C6093,AA6094=AA6093+1),IF(AC6094=1,"",INDEX(DATAS,AA6093+1)),INDEX(DATAS,AA6093+1)),"")</f>
        <v/>
      </c>
    </row>
    <row r="6094" customFormat="false" ht="15" hidden="false" customHeight="false" outlineLevel="0" collapsed="false">
      <c r="A6094" s="60" t="n">
        <v>46309</v>
      </c>
      <c r="B6094" s="0" t="n">
        <v>13</v>
      </c>
      <c r="C6094" s="0" t="n">
        <v>7452</v>
      </c>
      <c r="E6094" s="0" t="n">
        <v>0</v>
      </c>
      <c r="F6094" s="55" t="s">
        <v>1486</v>
      </c>
      <c r="I6094" s="55" t="s">
        <v>185</v>
      </c>
      <c r="U6094" s="0" t="n">
        <v>232</v>
      </c>
      <c r="V6094" s="0" t="n">
        <v>0</v>
      </c>
      <c r="X6094" s="55" t="n">
        <f aca="false">IF(I6094="Male",0,1)</f>
        <v>1</v>
      </c>
      <c r="Y6094" s="55" t="n">
        <f aca="false">IF(OR(I6094="DNB",I6094="Dry DNB"),1,0)</f>
        <v>0</v>
      </c>
      <c r="Z6094" s="0" t="str">
        <f aca="false">IF(ISNUMBER(W6094),A6094-W6094,"")</f>
        <v/>
      </c>
      <c r="AA6094" s="55" t="n">
        <f aca="false">MATCH(A6094,DATAS,0)</f>
        <v>1</v>
      </c>
      <c r="AB6094" s="55" t="n">
        <f aca="false">IF(AND(E6094&gt;0,OR(AND(B6094&gt;=1,B6094&lt;=6),B6094=10)),1,0)</f>
        <v>0</v>
      </c>
      <c r="AC6094" s="55" t="n">
        <f aca="false">IF(AND(E6094&gt;0,B6094=10),1,0)</f>
        <v>0</v>
      </c>
      <c r="AD6094" s="0" t="str">
        <f aca="false">IF(AND(C6093=C6094,AA6093=AA6094-1),AB6093,"")</f>
        <v/>
      </c>
      <c r="AE6094" s="0" t="str">
        <f aca="false">IF(AND(C6093=C6094,AA6093=AA6094-1),AC6093,"")</f>
        <v/>
      </c>
      <c r="AF6094" s="0" t="str">
        <f aca="false">IF(AA6094=1,"",IF(AND(AB6094=1,AD6094&lt;&gt;1),1,0))</f>
        <v/>
      </c>
      <c r="AG6094" s="0" t="str">
        <f aca="false">IF(AA6094=1,"",IF(AND(AC6094=1,AE6094&lt;&gt;1),1,0))</f>
        <v/>
      </c>
      <c r="AH6094" s="60" t="str">
        <f aca="false">IF(AND(E6094&gt;0,AA6094&lt;2,NOT(AND(C6095=C6094,AA6095=AA6094+1))),INDEX(DATAS,AA6094+1),"")</f>
        <v/>
      </c>
      <c r="AI6094" s="60" t="str">
        <f aca="false">IF(AND(AC6094=1,AA6094&lt;2),IF(AND(C6095=C6094,AA6095=AA6094+1),IF(AC6095=1,"",INDEX(DATAS,AA6094+1)),INDEX(DATAS,AA6094+1)),"")</f>
        <v/>
      </c>
    </row>
    <row r="6095" customFormat="false" ht="15" hidden="false" customHeight="false" outlineLevel="0" collapsed="false">
      <c r="A6095" s="60" t="n">
        <v>46310</v>
      </c>
      <c r="B6095" s="0" t="n">
        <v>13</v>
      </c>
      <c r="C6095" s="0" t="n">
        <v>7452</v>
      </c>
      <c r="E6095" s="0" t="n">
        <v>0</v>
      </c>
      <c r="F6095" s="55" t="s">
        <v>1486</v>
      </c>
      <c r="I6095" s="55" t="s">
        <v>185</v>
      </c>
      <c r="U6095" s="0" t="n">
        <v>233</v>
      </c>
      <c r="V6095" s="0" t="n">
        <v>0</v>
      </c>
      <c r="X6095" s="55" t="n">
        <f aca="false">IF(I6095="Male",0,1)</f>
        <v>1</v>
      </c>
      <c r="Y6095" s="55" t="n">
        <f aca="false">IF(OR(I6095="DNB",I6095="Dry DNB"),1,0)</f>
        <v>0</v>
      </c>
      <c r="Z6095" s="0" t="str">
        <f aca="false">IF(ISNUMBER(W6095),A6095-W6095,"")</f>
        <v/>
      </c>
      <c r="AA6095" s="55" t="n">
        <f aca="false">MATCH(A6095,DATAS,0)</f>
        <v>2</v>
      </c>
      <c r="AB6095" s="55" t="n">
        <f aca="false">IF(AND(E6095&gt;0,OR(AND(B6095&gt;=1,B6095&lt;=6),B6095=10)),1,0)</f>
        <v>0</v>
      </c>
      <c r="AC6095" s="55" t="n">
        <f aca="false">IF(AND(E6095&gt;0,B6095=10),1,0)</f>
        <v>0</v>
      </c>
      <c r="AD6095" s="55" t="n">
        <f aca="false">IF(AND(C6094=C6095,AA6094=AA6095-1),AB6094,"")</f>
        <v>0</v>
      </c>
      <c r="AE6095" s="55" t="n">
        <f aca="false">IF(AND(C6094=C6095,AA6094=AA6095-1),AC6094,"")</f>
        <v>0</v>
      </c>
      <c r="AF6095" s="55" t="n">
        <f aca="false">IF(AA6095=1,"",IF(AND(AB6095=1,AD6095&lt;&gt;1),1,0))</f>
        <v>0</v>
      </c>
      <c r="AG6095" s="55" t="n">
        <f aca="false">IF(AA6095=1,"",IF(AND(AC6095=1,AE6095&lt;&gt;1),1,0))</f>
        <v>0</v>
      </c>
      <c r="AH6095" s="60" t="str">
        <f aca="false">IF(AND(E6095&gt;0,AA6095&lt;2,NOT(AND(C6096=C6095,AA6096=AA6095+1))),INDEX(DATAS,AA6095+1),"")</f>
        <v/>
      </c>
      <c r="AI6095" s="60" t="str">
        <f aca="false">IF(AND(AC6095=1,AA6095&lt;2),IF(AND(C6096=C6095,AA6096=AA6095+1),IF(AC6096=1,"",INDEX(DATAS,AA6095+1)),INDEX(DATAS,AA6095+1)),"")</f>
        <v/>
      </c>
    </row>
    <row r="6096" customFormat="false" ht="15" hidden="false" customHeight="false" outlineLevel="0" collapsed="false">
      <c r="A6096" s="60" t="n">
        <v>46309</v>
      </c>
      <c r="B6096" s="0" t="n">
        <v>13</v>
      </c>
      <c r="C6096" s="0" t="n">
        <v>7453</v>
      </c>
      <c r="E6096" s="0" t="n">
        <v>0</v>
      </c>
      <c r="F6096" s="55" t="s">
        <v>1486</v>
      </c>
      <c r="I6096" s="55" t="s">
        <v>185</v>
      </c>
      <c r="U6096" s="0" t="n">
        <v>232</v>
      </c>
      <c r="V6096" s="0" t="n">
        <v>0</v>
      </c>
      <c r="X6096" s="55" t="n">
        <f aca="false">IF(I6096="Male",0,1)</f>
        <v>1</v>
      </c>
      <c r="Y6096" s="55" t="n">
        <f aca="false">IF(OR(I6096="DNB",I6096="Dry DNB"),1,0)</f>
        <v>0</v>
      </c>
      <c r="Z6096" s="0" t="str">
        <f aca="false">IF(ISNUMBER(W6096),A6096-W6096,"")</f>
        <v/>
      </c>
      <c r="AA6096" s="55" t="n">
        <f aca="false">MATCH(A6096,DATAS,0)</f>
        <v>1</v>
      </c>
      <c r="AB6096" s="55" t="n">
        <f aca="false">IF(AND(E6096&gt;0,OR(AND(B6096&gt;=1,B6096&lt;=6),B6096=10)),1,0)</f>
        <v>0</v>
      </c>
      <c r="AC6096" s="55" t="n">
        <f aca="false">IF(AND(E6096&gt;0,B6096=10),1,0)</f>
        <v>0</v>
      </c>
      <c r="AD6096" s="0" t="str">
        <f aca="false">IF(AND(C6095=C6096,AA6095=AA6096-1),AB6095,"")</f>
        <v/>
      </c>
      <c r="AE6096" s="0" t="str">
        <f aca="false">IF(AND(C6095=C6096,AA6095=AA6096-1),AC6095,"")</f>
        <v/>
      </c>
      <c r="AF6096" s="0" t="str">
        <f aca="false">IF(AA6096=1,"",IF(AND(AB6096=1,AD6096&lt;&gt;1),1,0))</f>
        <v/>
      </c>
      <c r="AG6096" s="0" t="str">
        <f aca="false">IF(AA6096=1,"",IF(AND(AC6096=1,AE6096&lt;&gt;1),1,0))</f>
        <v/>
      </c>
      <c r="AH6096" s="60" t="str">
        <f aca="false">IF(AND(E6096&gt;0,AA6096&lt;2,NOT(AND(C6097=C6096,AA6097=AA6096+1))),INDEX(DATAS,AA6096+1),"")</f>
        <v/>
      </c>
      <c r="AI6096" s="60" t="str">
        <f aca="false">IF(AND(AC6096=1,AA6096&lt;2),IF(AND(C6097=C6096,AA6097=AA6096+1),IF(AC6097=1,"",INDEX(DATAS,AA6096+1)),INDEX(DATAS,AA6096+1)),"")</f>
        <v/>
      </c>
    </row>
    <row r="6097" customFormat="false" ht="15" hidden="false" customHeight="false" outlineLevel="0" collapsed="false">
      <c r="A6097" s="60" t="n">
        <v>46310</v>
      </c>
      <c r="B6097" s="0" t="n">
        <v>13</v>
      </c>
      <c r="C6097" s="0" t="n">
        <v>7453</v>
      </c>
      <c r="E6097" s="0" t="n">
        <v>0</v>
      </c>
      <c r="F6097" s="55" t="s">
        <v>1486</v>
      </c>
      <c r="I6097" s="55" t="s">
        <v>185</v>
      </c>
      <c r="U6097" s="0" t="n">
        <v>233</v>
      </c>
      <c r="V6097" s="0" t="n">
        <v>0</v>
      </c>
      <c r="X6097" s="55" t="n">
        <f aca="false">IF(I6097="Male",0,1)</f>
        <v>1</v>
      </c>
      <c r="Y6097" s="55" t="n">
        <f aca="false">IF(OR(I6097="DNB",I6097="Dry DNB"),1,0)</f>
        <v>0</v>
      </c>
      <c r="Z6097" s="0" t="str">
        <f aca="false">IF(ISNUMBER(W6097),A6097-W6097,"")</f>
        <v/>
      </c>
      <c r="AA6097" s="55" t="n">
        <f aca="false">MATCH(A6097,DATAS,0)</f>
        <v>2</v>
      </c>
      <c r="AB6097" s="55" t="n">
        <f aca="false">IF(AND(E6097&gt;0,OR(AND(B6097&gt;=1,B6097&lt;=6),B6097=10)),1,0)</f>
        <v>0</v>
      </c>
      <c r="AC6097" s="55" t="n">
        <f aca="false">IF(AND(E6097&gt;0,B6097=10),1,0)</f>
        <v>0</v>
      </c>
      <c r="AD6097" s="55" t="n">
        <f aca="false">IF(AND(C6096=C6097,AA6096=AA6097-1),AB6096,"")</f>
        <v>0</v>
      </c>
      <c r="AE6097" s="55" t="n">
        <f aca="false">IF(AND(C6096=C6097,AA6096=AA6097-1),AC6096,"")</f>
        <v>0</v>
      </c>
      <c r="AF6097" s="55" t="n">
        <f aca="false">IF(AA6097=1,"",IF(AND(AB6097=1,AD6097&lt;&gt;1),1,0))</f>
        <v>0</v>
      </c>
      <c r="AG6097" s="55" t="n">
        <f aca="false">IF(AA6097=1,"",IF(AND(AC6097=1,AE6097&lt;&gt;1),1,0))</f>
        <v>0</v>
      </c>
      <c r="AH6097" s="60" t="str">
        <f aca="false">IF(AND(E6097&gt;0,AA6097&lt;2,NOT(AND(C6098=C6097,AA6098=AA6097+1))),INDEX(DATAS,AA6097+1),"")</f>
        <v/>
      </c>
      <c r="AI6097" s="60" t="str">
        <f aca="false">IF(AND(AC6097=1,AA6097&lt;2),IF(AND(C6098=C6097,AA6098=AA6097+1),IF(AC6098=1,"",INDEX(DATAS,AA6097+1)),INDEX(DATAS,AA6097+1)),"")</f>
        <v/>
      </c>
    </row>
    <row r="6098" customFormat="false" ht="15" hidden="false" customHeight="false" outlineLevel="0" collapsed="false">
      <c r="A6098" s="60" t="n">
        <v>46309</v>
      </c>
      <c r="B6098" s="0" t="n">
        <v>13</v>
      </c>
      <c r="C6098" s="0" t="n">
        <v>7454</v>
      </c>
      <c r="E6098" s="0" t="n">
        <v>0</v>
      </c>
      <c r="F6098" s="55" t="s">
        <v>1487</v>
      </c>
      <c r="I6098" s="55" t="s">
        <v>185</v>
      </c>
      <c r="U6098" s="0" t="n">
        <v>231</v>
      </c>
      <c r="V6098" s="0" t="n">
        <v>0</v>
      </c>
      <c r="X6098" s="55" t="n">
        <f aca="false">IF(I6098="Male",0,1)</f>
        <v>1</v>
      </c>
      <c r="Y6098" s="55" t="n">
        <f aca="false">IF(OR(I6098="DNB",I6098="Dry DNB"),1,0)</f>
        <v>0</v>
      </c>
      <c r="Z6098" s="0" t="str">
        <f aca="false">IF(ISNUMBER(W6098),A6098-W6098,"")</f>
        <v/>
      </c>
      <c r="AA6098" s="55" t="n">
        <f aca="false">MATCH(A6098,DATAS,0)</f>
        <v>1</v>
      </c>
      <c r="AB6098" s="55" t="n">
        <f aca="false">IF(AND(E6098&gt;0,OR(AND(B6098&gt;=1,B6098&lt;=6),B6098=10)),1,0)</f>
        <v>0</v>
      </c>
      <c r="AC6098" s="55" t="n">
        <f aca="false">IF(AND(E6098&gt;0,B6098=10),1,0)</f>
        <v>0</v>
      </c>
      <c r="AD6098" s="0" t="str">
        <f aca="false">IF(AND(C6097=C6098,AA6097=AA6098-1),AB6097,"")</f>
        <v/>
      </c>
      <c r="AE6098" s="0" t="str">
        <f aca="false">IF(AND(C6097=C6098,AA6097=AA6098-1),AC6097,"")</f>
        <v/>
      </c>
      <c r="AF6098" s="0" t="str">
        <f aca="false">IF(AA6098=1,"",IF(AND(AB6098=1,AD6098&lt;&gt;1),1,0))</f>
        <v/>
      </c>
      <c r="AG6098" s="0" t="str">
        <f aca="false">IF(AA6098=1,"",IF(AND(AC6098=1,AE6098&lt;&gt;1),1,0))</f>
        <v/>
      </c>
      <c r="AH6098" s="60" t="str">
        <f aca="false">IF(AND(E6098&gt;0,AA6098&lt;2,NOT(AND(C6099=C6098,AA6099=AA6098+1))),INDEX(DATAS,AA6098+1),"")</f>
        <v/>
      </c>
      <c r="AI6098" s="60" t="str">
        <f aca="false">IF(AND(AC6098=1,AA6098&lt;2),IF(AND(C6099=C6098,AA6099=AA6098+1),IF(AC6099=1,"",INDEX(DATAS,AA6098+1)),INDEX(DATAS,AA6098+1)),"")</f>
        <v/>
      </c>
    </row>
    <row r="6099" customFormat="false" ht="15" hidden="false" customHeight="false" outlineLevel="0" collapsed="false">
      <c r="A6099" s="60" t="n">
        <v>46310</v>
      </c>
      <c r="B6099" s="0" t="n">
        <v>13</v>
      </c>
      <c r="C6099" s="0" t="n">
        <v>7454</v>
      </c>
      <c r="E6099" s="0" t="n">
        <v>0</v>
      </c>
      <c r="F6099" s="55" t="s">
        <v>1487</v>
      </c>
      <c r="I6099" s="55" t="s">
        <v>185</v>
      </c>
      <c r="U6099" s="0" t="n">
        <v>232</v>
      </c>
      <c r="V6099" s="0" t="n">
        <v>0</v>
      </c>
      <c r="X6099" s="55" t="n">
        <f aca="false">IF(I6099="Male",0,1)</f>
        <v>1</v>
      </c>
      <c r="Y6099" s="55" t="n">
        <f aca="false">IF(OR(I6099="DNB",I6099="Dry DNB"),1,0)</f>
        <v>0</v>
      </c>
      <c r="Z6099" s="0" t="str">
        <f aca="false">IF(ISNUMBER(W6099),A6099-W6099,"")</f>
        <v/>
      </c>
      <c r="AA6099" s="55" t="n">
        <f aca="false">MATCH(A6099,DATAS,0)</f>
        <v>2</v>
      </c>
      <c r="AB6099" s="55" t="n">
        <f aca="false">IF(AND(E6099&gt;0,OR(AND(B6099&gt;=1,B6099&lt;=6),B6099=10)),1,0)</f>
        <v>0</v>
      </c>
      <c r="AC6099" s="55" t="n">
        <f aca="false">IF(AND(E6099&gt;0,B6099=10),1,0)</f>
        <v>0</v>
      </c>
      <c r="AD6099" s="55" t="n">
        <f aca="false">IF(AND(C6098=C6099,AA6098=AA6099-1),AB6098,"")</f>
        <v>0</v>
      </c>
      <c r="AE6099" s="55" t="n">
        <f aca="false">IF(AND(C6098=C6099,AA6098=AA6099-1),AC6098,"")</f>
        <v>0</v>
      </c>
      <c r="AF6099" s="55" t="n">
        <f aca="false">IF(AA6099=1,"",IF(AND(AB6099=1,AD6099&lt;&gt;1),1,0))</f>
        <v>0</v>
      </c>
      <c r="AG6099" s="55" t="n">
        <f aca="false">IF(AA6099=1,"",IF(AND(AC6099=1,AE6099&lt;&gt;1),1,0))</f>
        <v>0</v>
      </c>
      <c r="AH6099" s="60" t="str">
        <f aca="false">IF(AND(E6099&gt;0,AA6099&lt;2,NOT(AND(C6100=C6099,AA6100=AA6099+1))),INDEX(DATAS,AA6099+1),"")</f>
        <v/>
      </c>
      <c r="AI6099" s="60" t="str">
        <f aca="false">IF(AND(AC6099=1,AA6099&lt;2),IF(AND(C6100=C6099,AA6100=AA6099+1),IF(AC6100=1,"",INDEX(DATAS,AA6099+1)),INDEX(DATAS,AA6099+1)),"")</f>
        <v/>
      </c>
    </row>
    <row r="6100" customFormat="false" ht="15" hidden="false" customHeight="false" outlineLevel="0" collapsed="false">
      <c r="A6100" s="60" t="n">
        <v>46309</v>
      </c>
      <c r="B6100" s="0" t="n">
        <v>13</v>
      </c>
      <c r="C6100" s="0" t="n">
        <v>7455</v>
      </c>
      <c r="E6100" s="0" t="n">
        <v>0</v>
      </c>
      <c r="F6100" s="55" t="s">
        <v>1487</v>
      </c>
      <c r="I6100" s="55" t="s">
        <v>185</v>
      </c>
      <c r="U6100" s="0" t="n">
        <v>231</v>
      </c>
      <c r="V6100" s="0" t="n">
        <v>0</v>
      </c>
      <c r="X6100" s="55" t="n">
        <f aca="false">IF(I6100="Male",0,1)</f>
        <v>1</v>
      </c>
      <c r="Y6100" s="55" t="n">
        <f aca="false">IF(OR(I6100="DNB",I6100="Dry DNB"),1,0)</f>
        <v>0</v>
      </c>
      <c r="Z6100" s="0" t="str">
        <f aca="false">IF(ISNUMBER(W6100),A6100-W6100,"")</f>
        <v/>
      </c>
      <c r="AA6100" s="55" t="n">
        <f aca="false">MATCH(A6100,DATAS,0)</f>
        <v>1</v>
      </c>
      <c r="AB6100" s="55" t="n">
        <f aca="false">IF(AND(E6100&gt;0,OR(AND(B6100&gt;=1,B6100&lt;=6),B6100=10)),1,0)</f>
        <v>0</v>
      </c>
      <c r="AC6100" s="55" t="n">
        <f aca="false">IF(AND(E6100&gt;0,B6100=10),1,0)</f>
        <v>0</v>
      </c>
      <c r="AD6100" s="0" t="str">
        <f aca="false">IF(AND(C6099=C6100,AA6099=AA6100-1),AB6099,"")</f>
        <v/>
      </c>
      <c r="AE6100" s="0" t="str">
        <f aca="false">IF(AND(C6099=C6100,AA6099=AA6100-1),AC6099,"")</f>
        <v/>
      </c>
      <c r="AF6100" s="0" t="str">
        <f aca="false">IF(AA6100=1,"",IF(AND(AB6100=1,AD6100&lt;&gt;1),1,0))</f>
        <v/>
      </c>
      <c r="AG6100" s="0" t="str">
        <f aca="false">IF(AA6100=1,"",IF(AND(AC6100=1,AE6100&lt;&gt;1),1,0))</f>
        <v/>
      </c>
      <c r="AH6100" s="60" t="str">
        <f aca="false">IF(AND(E6100&gt;0,AA6100&lt;2,NOT(AND(C6101=C6100,AA6101=AA6100+1))),INDEX(DATAS,AA6100+1),"")</f>
        <v/>
      </c>
      <c r="AI6100" s="60" t="str">
        <f aca="false">IF(AND(AC6100=1,AA6100&lt;2),IF(AND(C6101=C6100,AA6101=AA6100+1),IF(AC6101=1,"",INDEX(DATAS,AA6100+1)),INDEX(DATAS,AA6100+1)),"")</f>
        <v/>
      </c>
    </row>
    <row r="6101" customFormat="false" ht="15" hidden="false" customHeight="false" outlineLevel="0" collapsed="false">
      <c r="A6101" s="60" t="n">
        <v>46310</v>
      </c>
      <c r="B6101" s="0" t="n">
        <v>13</v>
      </c>
      <c r="C6101" s="0" t="n">
        <v>7455</v>
      </c>
      <c r="E6101" s="0" t="n">
        <v>0</v>
      </c>
      <c r="F6101" s="55" t="s">
        <v>1487</v>
      </c>
      <c r="I6101" s="55" t="s">
        <v>185</v>
      </c>
      <c r="U6101" s="0" t="n">
        <v>232</v>
      </c>
      <c r="V6101" s="0" t="n">
        <v>0</v>
      </c>
      <c r="X6101" s="55" t="n">
        <f aca="false">IF(I6101="Male",0,1)</f>
        <v>1</v>
      </c>
      <c r="Y6101" s="55" t="n">
        <f aca="false">IF(OR(I6101="DNB",I6101="Dry DNB"),1,0)</f>
        <v>0</v>
      </c>
      <c r="Z6101" s="0" t="str">
        <f aca="false">IF(ISNUMBER(W6101),A6101-W6101,"")</f>
        <v/>
      </c>
      <c r="AA6101" s="55" t="n">
        <f aca="false">MATCH(A6101,DATAS,0)</f>
        <v>2</v>
      </c>
      <c r="AB6101" s="55" t="n">
        <f aca="false">IF(AND(E6101&gt;0,OR(AND(B6101&gt;=1,B6101&lt;=6),B6101=10)),1,0)</f>
        <v>0</v>
      </c>
      <c r="AC6101" s="55" t="n">
        <f aca="false">IF(AND(E6101&gt;0,B6101=10),1,0)</f>
        <v>0</v>
      </c>
      <c r="AD6101" s="55" t="n">
        <f aca="false">IF(AND(C6100=C6101,AA6100=AA6101-1),AB6100,"")</f>
        <v>0</v>
      </c>
      <c r="AE6101" s="55" t="n">
        <f aca="false">IF(AND(C6100=C6101,AA6100=AA6101-1),AC6100,"")</f>
        <v>0</v>
      </c>
      <c r="AF6101" s="55" t="n">
        <f aca="false">IF(AA6101=1,"",IF(AND(AB6101=1,AD6101&lt;&gt;1),1,0))</f>
        <v>0</v>
      </c>
      <c r="AG6101" s="55" t="n">
        <f aca="false">IF(AA6101=1,"",IF(AND(AC6101=1,AE6101&lt;&gt;1),1,0))</f>
        <v>0</v>
      </c>
      <c r="AH6101" s="60" t="str">
        <f aca="false">IF(AND(E6101&gt;0,AA6101&lt;2,NOT(AND(C6102=C6101,AA6102=AA6101+1))),INDEX(DATAS,AA6101+1),"")</f>
        <v/>
      </c>
      <c r="AI6101" s="60" t="str">
        <f aca="false">IF(AND(AC6101=1,AA6101&lt;2),IF(AND(C6102=C6101,AA6102=AA6101+1),IF(AC6102=1,"",INDEX(DATAS,AA6101+1)),INDEX(DATAS,AA6101+1)),"")</f>
        <v/>
      </c>
    </row>
    <row r="6102" customFormat="false" ht="15" hidden="false" customHeight="false" outlineLevel="0" collapsed="false">
      <c r="A6102" s="60" t="n">
        <v>46309</v>
      </c>
      <c r="B6102" s="0" t="n">
        <v>13</v>
      </c>
      <c r="C6102" s="0" t="n">
        <v>7456</v>
      </c>
      <c r="E6102" s="0" t="n">
        <v>0</v>
      </c>
      <c r="F6102" s="55" t="s">
        <v>1487</v>
      </c>
      <c r="I6102" s="55" t="s">
        <v>185</v>
      </c>
      <c r="U6102" s="0" t="n">
        <v>231</v>
      </c>
      <c r="V6102" s="0" t="n">
        <v>0</v>
      </c>
      <c r="X6102" s="55" t="n">
        <f aca="false">IF(I6102="Male",0,1)</f>
        <v>1</v>
      </c>
      <c r="Y6102" s="55" t="n">
        <f aca="false">IF(OR(I6102="DNB",I6102="Dry DNB"),1,0)</f>
        <v>0</v>
      </c>
      <c r="Z6102" s="0" t="str">
        <f aca="false">IF(ISNUMBER(W6102),A6102-W6102,"")</f>
        <v/>
      </c>
      <c r="AA6102" s="55" t="n">
        <f aca="false">MATCH(A6102,DATAS,0)</f>
        <v>1</v>
      </c>
      <c r="AB6102" s="55" t="n">
        <f aca="false">IF(AND(E6102&gt;0,OR(AND(B6102&gt;=1,B6102&lt;=6),B6102=10)),1,0)</f>
        <v>0</v>
      </c>
      <c r="AC6102" s="55" t="n">
        <f aca="false">IF(AND(E6102&gt;0,B6102=10),1,0)</f>
        <v>0</v>
      </c>
      <c r="AD6102" s="0" t="str">
        <f aca="false">IF(AND(C6101=C6102,AA6101=AA6102-1),AB6101,"")</f>
        <v/>
      </c>
      <c r="AE6102" s="0" t="str">
        <f aca="false">IF(AND(C6101=C6102,AA6101=AA6102-1),AC6101,"")</f>
        <v/>
      </c>
      <c r="AF6102" s="0" t="str">
        <f aca="false">IF(AA6102=1,"",IF(AND(AB6102=1,AD6102&lt;&gt;1),1,0))</f>
        <v/>
      </c>
      <c r="AG6102" s="0" t="str">
        <f aca="false">IF(AA6102=1,"",IF(AND(AC6102=1,AE6102&lt;&gt;1),1,0))</f>
        <v/>
      </c>
      <c r="AH6102" s="60" t="str">
        <f aca="false">IF(AND(E6102&gt;0,AA6102&lt;2,NOT(AND(C6103=C6102,AA6103=AA6102+1))),INDEX(DATAS,AA6102+1),"")</f>
        <v/>
      </c>
      <c r="AI6102" s="60" t="str">
        <f aca="false">IF(AND(AC6102=1,AA6102&lt;2),IF(AND(C6103=C6102,AA6103=AA6102+1),IF(AC6103=1,"",INDEX(DATAS,AA6102+1)),INDEX(DATAS,AA6102+1)),"")</f>
        <v/>
      </c>
    </row>
    <row r="6103" customFormat="false" ht="15" hidden="false" customHeight="false" outlineLevel="0" collapsed="false">
      <c r="A6103" s="60" t="n">
        <v>46310</v>
      </c>
      <c r="B6103" s="0" t="n">
        <v>13</v>
      </c>
      <c r="C6103" s="0" t="n">
        <v>7456</v>
      </c>
      <c r="E6103" s="0" t="n">
        <v>0</v>
      </c>
      <c r="F6103" s="55" t="s">
        <v>1487</v>
      </c>
      <c r="I6103" s="55" t="s">
        <v>185</v>
      </c>
      <c r="U6103" s="0" t="n">
        <v>232</v>
      </c>
      <c r="V6103" s="0" t="n">
        <v>0</v>
      </c>
      <c r="X6103" s="55" t="n">
        <f aca="false">IF(I6103="Male",0,1)</f>
        <v>1</v>
      </c>
      <c r="Y6103" s="55" t="n">
        <f aca="false">IF(OR(I6103="DNB",I6103="Dry DNB"),1,0)</f>
        <v>0</v>
      </c>
      <c r="Z6103" s="0" t="str">
        <f aca="false">IF(ISNUMBER(W6103),A6103-W6103,"")</f>
        <v/>
      </c>
      <c r="AA6103" s="55" t="n">
        <f aca="false">MATCH(A6103,DATAS,0)</f>
        <v>2</v>
      </c>
      <c r="AB6103" s="55" t="n">
        <f aca="false">IF(AND(E6103&gt;0,OR(AND(B6103&gt;=1,B6103&lt;=6),B6103=10)),1,0)</f>
        <v>0</v>
      </c>
      <c r="AC6103" s="55" t="n">
        <f aca="false">IF(AND(E6103&gt;0,B6103=10),1,0)</f>
        <v>0</v>
      </c>
      <c r="AD6103" s="55" t="n">
        <f aca="false">IF(AND(C6102=C6103,AA6102=AA6103-1),AB6102,"")</f>
        <v>0</v>
      </c>
      <c r="AE6103" s="55" t="n">
        <f aca="false">IF(AND(C6102=C6103,AA6102=AA6103-1),AC6102,"")</f>
        <v>0</v>
      </c>
      <c r="AF6103" s="55" t="n">
        <f aca="false">IF(AA6103=1,"",IF(AND(AB6103=1,AD6103&lt;&gt;1),1,0))</f>
        <v>0</v>
      </c>
      <c r="AG6103" s="55" t="n">
        <f aca="false">IF(AA6103=1,"",IF(AND(AC6103=1,AE6103&lt;&gt;1),1,0))</f>
        <v>0</v>
      </c>
      <c r="AH6103" s="60" t="str">
        <f aca="false">IF(AND(E6103&gt;0,AA6103&lt;2,NOT(AND(C6104=C6103,AA6104=AA6103+1))),INDEX(DATAS,AA6103+1),"")</f>
        <v/>
      </c>
      <c r="AI6103" s="60" t="str">
        <f aca="false">IF(AND(AC6103=1,AA6103&lt;2),IF(AND(C6104=C6103,AA6104=AA6103+1),IF(AC6104=1,"",INDEX(DATAS,AA6103+1)),INDEX(DATAS,AA6103+1)),"")</f>
        <v/>
      </c>
    </row>
    <row r="6104" customFormat="false" ht="15" hidden="false" customHeight="false" outlineLevel="0" collapsed="false">
      <c r="A6104" s="60" t="n">
        <v>46309</v>
      </c>
      <c r="B6104" s="0" t="n">
        <v>13</v>
      </c>
      <c r="C6104" s="0" t="n">
        <v>7457</v>
      </c>
      <c r="E6104" s="0" t="n">
        <v>0</v>
      </c>
      <c r="F6104" s="55" t="s">
        <v>1487</v>
      </c>
      <c r="I6104" s="55" t="s">
        <v>185</v>
      </c>
      <c r="U6104" s="0" t="n">
        <v>231</v>
      </c>
      <c r="V6104" s="0" t="n">
        <v>0</v>
      </c>
      <c r="X6104" s="55" t="n">
        <f aca="false">IF(I6104="Male",0,1)</f>
        <v>1</v>
      </c>
      <c r="Y6104" s="55" t="n">
        <f aca="false">IF(OR(I6104="DNB",I6104="Dry DNB"),1,0)</f>
        <v>0</v>
      </c>
      <c r="Z6104" s="0" t="str">
        <f aca="false">IF(ISNUMBER(W6104),A6104-W6104,"")</f>
        <v/>
      </c>
      <c r="AA6104" s="55" t="n">
        <f aca="false">MATCH(A6104,DATAS,0)</f>
        <v>1</v>
      </c>
      <c r="AB6104" s="55" t="n">
        <f aca="false">IF(AND(E6104&gt;0,OR(AND(B6104&gt;=1,B6104&lt;=6),B6104=10)),1,0)</f>
        <v>0</v>
      </c>
      <c r="AC6104" s="55" t="n">
        <f aca="false">IF(AND(E6104&gt;0,B6104=10),1,0)</f>
        <v>0</v>
      </c>
      <c r="AD6104" s="0" t="str">
        <f aca="false">IF(AND(C6103=C6104,AA6103=AA6104-1),AB6103,"")</f>
        <v/>
      </c>
      <c r="AE6104" s="0" t="str">
        <f aca="false">IF(AND(C6103=C6104,AA6103=AA6104-1),AC6103,"")</f>
        <v/>
      </c>
      <c r="AF6104" s="0" t="str">
        <f aca="false">IF(AA6104=1,"",IF(AND(AB6104=1,AD6104&lt;&gt;1),1,0))</f>
        <v/>
      </c>
      <c r="AG6104" s="0" t="str">
        <f aca="false">IF(AA6104=1,"",IF(AND(AC6104=1,AE6104&lt;&gt;1),1,0))</f>
        <v/>
      </c>
      <c r="AH6104" s="60" t="str">
        <f aca="false">IF(AND(E6104&gt;0,AA6104&lt;2,NOT(AND(C6105=C6104,AA6105=AA6104+1))),INDEX(DATAS,AA6104+1),"")</f>
        <v/>
      </c>
      <c r="AI6104" s="60" t="str">
        <f aca="false">IF(AND(AC6104=1,AA6104&lt;2),IF(AND(C6105=C6104,AA6105=AA6104+1),IF(AC6105=1,"",INDEX(DATAS,AA6104+1)),INDEX(DATAS,AA6104+1)),"")</f>
        <v/>
      </c>
    </row>
    <row r="6105" customFormat="false" ht="15" hidden="false" customHeight="false" outlineLevel="0" collapsed="false">
      <c r="A6105" s="60" t="n">
        <v>46310</v>
      </c>
      <c r="B6105" s="0" t="n">
        <v>13</v>
      </c>
      <c r="C6105" s="0" t="n">
        <v>7457</v>
      </c>
      <c r="E6105" s="0" t="n">
        <v>0</v>
      </c>
      <c r="F6105" s="55" t="s">
        <v>1487</v>
      </c>
      <c r="I6105" s="55" t="s">
        <v>185</v>
      </c>
      <c r="U6105" s="0" t="n">
        <v>232</v>
      </c>
      <c r="V6105" s="0" t="n">
        <v>0</v>
      </c>
      <c r="X6105" s="55" t="n">
        <f aca="false">IF(I6105="Male",0,1)</f>
        <v>1</v>
      </c>
      <c r="Y6105" s="55" t="n">
        <f aca="false">IF(OR(I6105="DNB",I6105="Dry DNB"),1,0)</f>
        <v>0</v>
      </c>
      <c r="Z6105" s="0" t="str">
        <f aca="false">IF(ISNUMBER(W6105),A6105-W6105,"")</f>
        <v/>
      </c>
      <c r="AA6105" s="55" t="n">
        <f aca="false">MATCH(A6105,DATAS,0)</f>
        <v>2</v>
      </c>
      <c r="AB6105" s="55" t="n">
        <f aca="false">IF(AND(E6105&gt;0,OR(AND(B6105&gt;=1,B6105&lt;=6),B6105=10)),1,0)</f>
        <v>0</v>
      </c>
      <c r="AC6105" s="55" t="n">
        <f aca="false">IF(AND(E6105&gt;0,B6105=10),1,0)</f>
        <v>0</v>
      </c>
      <c r="AD6105" s="55" t="n">
        <f aca="false">IF(AND(C6104=C6105,AA6104=AA6105-1),AB6104,"")</f>
        <v>0</v>
      </c>
      <c r="AE6105" s="55" t="n">
        <f aca="false">IF(AND(C6104=C6105,AA6104=AA6105-1),AC6104,"")</f>
        <v>0</v>
      </c>
      <c r="AF6105" s="55" t="n">
        <f aca="false">IF(AA6105=1,"",IF(AND(AB6105=1,AD6105&lt;&gt;1),1,0))</f>
        <v>0</v>
      </c>
      <c r="AG6105" s="55" t="n">
        <f aca="false">IF(AA6105=1,"",IF(AND(AC6105=1,AE6105&lt;&gt;1),1,0))</f>
        <v>0</v>
      </c>
      <c r="AH6105" s="60" t="str">
        <f aca="false">IF(AND(E6105&gt;0,AA6105&lt;2,NOT(AND(C6106=C6105,AA6106=AA6105+1))),INDEX(DATAS,AA6105+1),"")</f>
        <v/>
      </c>
      <c r="AI6105" s="60" t="str">
        <f aca="false">IF(AND(AC6105=1,AA6105&lt;2),IF(AND(C6106=C6105,AA6106=AA6105+1),IF(AC6106=1,"",INDEX(DATAS,AA6105+1)),INDEX(DATAS,AA6105+1)),"")</f>
        <v/>
      </c>
    </row>
    <row r="6106" customFormat="false" ht="15" hidden="false" customHeight="false" outlineLevel="0" collapsed="false">
      <c r="A6106" s="60" t="n">
        <v>46309</v>
      </c>
      <c r="B6106" s="0" t="n">
        <v>13</v>
      </c>
      <c r="C6106" s="0" t="n">
        <v>7459</v>
      </c>
      <c r="E6106" s="0" t="n">
        <v>0</v>
      </c>
      <c r="F6106" s="55" t="s">
        <v>1487</v>
      </c>
      <c r="I6106" s="55" t="s">
        <v>185</v>
      </c>
      <c r="U6106" s="0" t="n">
        <v>231</v>
      </c>
      <c r="V6106" s="0" t="n">
        <v>0</v>
      </c>
      <c r="X6106" s="55" t="n">
        <f aca="false">IF(I6106="Male",0,1)</f>
        <v>1</v>
      </c>
      <c r="Y6106" s="55" t="n">
        <f aca="false">IF(OR(I6106="DNB",I6106="Dry DNB"),1,0)</f>
        <v>0</v>
      </c>
      <c r="Z6106" s="0" t="str">
        <f aca="false">IF(ISNUMBER(W6106),A6106-W6106,"")</f>
        <v/>
      </c>
      <c r="AA6106" s="55" t="n">
        <f aca="false">MATCH(A6106,DATAS,0)</f>
        <v>1</v>
      </c>
      <c r="AB6106" s="55" t="n">
        <f aca="false">IF(AND(E6106&gt;0,OR(AND(B6106&gt;=1,B6106&lt;=6),B6106=10)),1,0)</f>
        <v>0</v>
      </c>
      <c r="AC6106" s="55" t="n">
        <f aca="false">IF(AND(E6106&gt;0,B6106=10),1,0)</f>
        <v>0</v>
      </c>
      <c r="AD6106" s="0" t="str">
        <f aca="false">IF(AND(C6105=C6106,AA6105=AA6106-1),AB6105,"")</f>
        <v/>
      </c>
      <c r="AE6106" s="0" t="str">
        <f aca="false">IF(AND(C6105=C6106,AA6105=AA6106-1),AC6105,"")</f>
        <v/>
      </c>
      <c r="AF6106" s="0" t="str">
        <f aca="false">IF(AA6106=1,"",IF(AND(AB6106=1,AD6106&lt;&gt;1),1,0))</f>
        <v/>
      </c>
      <c r="AG6106" s="0" t="str">
        <f aca="false">IF(AA6106=1,"",IF(AND(AC6106=1,AE6106&lt;&gt;1),1,0))</f>
        <v/>
      </c>
      <c r="AH6106" s="60" t="str">
        <f aca="false">IF(AND(E6106&gt;0,AA6106&lt;2,NOT(AND(C6107=C6106,AA6107=AA6106+1))),INDEX(DATAS,AA6106+1),"")</f>
        <v/>
      </c>
      <c r="AI6106" s="60" t="str">
        <f aca="false">IF(AND(AC6106=1,AA6106&lt;2),IF(AND(C6107=C6106,AA6107=AA6106+1),IF(AC6107=1,"",INDEX(DATAS,AA6106+1)),INDEX(DATAS,AA6106+1)),"")</f>
        <v/>
      </c>
    </row>
    <row r="6107" customFormat="false" ht="15" hidden="false" customHeight="false" outlineLevel="0" collapsed="false">
      <c r="A6107" s="60" t="n">
        <v>46310</v>
      </c>
      <c r="B6107" s="0" t="n">
        <v>13</v>
      </c>
      <c r="C6107" s="0" t="n">
        <v>7459</v>
      </c>
      <c r="E6107" s="0" t="n">
        <v>0</v>
      </c>
      <c r="F6107" s="55" t="s">
        <v>1487</v>
      </c>
      <c r="I6107" s="55" t="s">
        <v>185</v>
      </c>
      <c r="U6107" s="0" t="n">
        <v>232</v>
      </c>
      <c r="V6107" s="0" t="n">
        <v>0</v>
      </c>
      <c r="X6107" s="55" t="n">
        <f aca="false">IF(I6107="Male",0,1)</f>
        <v>1</v>
      </c>
      <c r="Y6107" s="55" t="n">
        <f aca="false">IF(OR(I6107="DNB",I6107="Dry DNB"),1,0)</f>
        <v>0</v>
      </c>
      <c r="Z6107" s="0" t="str">
        <f aca="false">IF(ISNUMBER(W6107),A6107-W6107,"")</f>
        <v/>
      </c>
      <c r="AA6107" s="55" t="n">
        <f aca="false">MATCH(A6107,DATAS,0)</f>
        <v>2</v>
      </c>
      <c r="AB6107" s="55" t="n">
        <f aca="false">IF(AND(E6107&gt;0,OR(AND(B6107&gt;=1,B6107&lt;=6),B6107=10)),1,0)</f>
        <v>0</v>
      </c>
      <c r="AC6107" s="55" t="n">
        <f aca="false">IF(AND(E6107&gt;0,B6107=10),1,0)</f>
        <v>0</v>
      </c>
      <c r="AD6107" s="55" t="n">
        <f aca="false">IF(AND(C6106=C6107,AA6106=AA6107-1),AB6106,"")</f>
        <v>0</v>
      </c>
      <c r="AE6107" s="55" t="n">
        <f aca="false">IF(AND(C6106=C6107,AA6106=AA6107-1),AC6106,"")</f>
        <v>0</v>
      </c>
      <c r="AF6107" s="55" t="n">
        <f aca="false">IF(AA6107=1,"",IF(AND(AB6107=1,AD6107&lt;&gt;1),1,0))</f>
        <v>0</v>
      </c>
      <c r="AG6107" s="55" t="n">
        <f aca="false">IF(AA6107=1,"",IF(AND(AC6107=1,AE6107&lt;&gt;1),1,0))</f>
        <v>0</v>
      </c>
      <c r="AH6107" s="60" t="str">
        <f aca="false">IF(AND(E6107&gt;0,AA6107&lt;2,NOT(AND(C6108=C6107,AA6108=AA6107+1))),INDEX(DATAS,AA6107+1),"")</f>
        <v/>
      </c>
      <c r="AI6107" s="60" t="str">
        <f aca="false">IF(AND(AC6107=1,AA6107&lt;2),IF(AND(C6108=C6107,AA6108=AA6107+1),IF(AC6108=1,"",INDEX(DATAS,AA6107+1)),INDEX(DATAS,AA6107+1)),"")</f>
        <v/>
      </c>
    </row>
    <row r="6108" customFormat="false" ht="15" hidden="false" customHeight="false" outlineLevel="0" collapsed="false">
      <c r="A6108" s="60" t="n">
        <v>46309</v>
      </c>
      <c r="B6108" s="0" t="n">
        <v>13</v>
      </c>
      <c r="C6108" s="0" t="n">
        <v>7460</v>
      </c>
      <c r="E6108" s="0" t="n">
        <v>0</v>
      </c>
      <c r="F6108" s="55" t="s">
        <v>1487</v>
      </c>
      <c r="I6108" s="55" t="s">
        <v>185</v>
      </c>
      <c r="U6108" s="0" t="n">
        <v>231</v>
      </c>
      <c r="V6108" s="0" t="n">
        <v>0</v>
      </c>
      <c r="X6108" s="55" t="n">
        <f aca="false">IF(I6108="Male",0,1)</f>
        <v>1</v>
      </c>
      <c r="Y6108" s="55" t="n">
        <f aca="false">IF(OR(I6108="DNB",I6108="Dry DNB"),1,0)</f>
        <v>0</v>
      </c>
      <c r="Z6108" s="0" t="str">
        <f aca="false">IF(ISNUMBER(W6108),A6108-W6108,"")</f>
        <v/>
      </c>
      <c r="AA6108" s="55" t="n">
        <f aca="false">MATCH(A6108,DATAS,0)</f>
        <v>1</v>
      </c>
      <c r="AB6108" s="55" t="n">
        <f aca="false">IF(AND(E6108&gt;0,OR(AND(B6108&gt;=1,B6108&lt;=6),B6108=10)),1,0)</f>
        <v>0</v>
      </c>
      <c r="AC6108" s="55" t="n">
        <f aca="false">IF(AND(E6108&gt;0,B6108=10),1,0)</f>
        <v>0</v>
      </c>
      <c r="AD6108" s="0" t="str">
        <f aca="false">IF(AND(C6107=C6108,AA6107=AA6108-1),AB6107,"")</f>
        <v/>
      </c>
      <c r="AE6108" s="0" t="str">
        <f aca="false">IF(AND(C6107=C6108,AA6107=AA6108-1),AC6107,"")</f>
        <v/>
      </c>
      <c r="AF6108" s="0" t="str">
        <f aca="false">IF(AA6108=1,"",IF(AND(AB6108=1,AD6108&lt;&gt;1),1,0))</f>
        <v/>
      </c>
      <c r="AG6108" s="0" t="str">
        <f aca="false">IF(AA6108=1,"",IF(AND(AC6108=1,AE6108&lt;&gt;1),1,0))</f>
        <v/>
      </c>
      <c r="AH6108" s="60" t="str">
        <f aca="false">IF(AND(E6108&gt;0,AA6108&lt;2,NOT(AND(C6109=C6108,AA6109=AA6108+1))),INDEX(DATAS,AA6108+1),"")</f>
        <v/>
      </c>
      <c r="AI6108" s="60" t="str">
        <f aca="false">IF(AND(AC6108=1,AA6108&lt;2),IF(AND(C6109=C6108,AA6109=AA6108+1),IF(AC6109=1,"",INDEX(DATAS,AA6108+1)),INDEX(DATAS,AA6108+1)),"")</f>
        <v/>
      </c>
    </row>
    <row r="6109" customFormat="false" ht="15" hidden="false" customHeight="false" outlineLevel="0" collapsed="false">
      <c r="A6109" s="60" t="n">
        <v>46310</v>
      </c>
      <c r="B6109" s="0" t="n">
        <v>13</v>
      </c>
      <c r="C6109" s="0" t="n">
        <v>7460</v>
      </c>
      <c r="E6109" s="0" t="n">
        <v>0</v>
      </c>
      <c r="F6109" s="55" t="s">
        <v>1487</v>
      </c>
      <c r="I6109" s="55" t="s">
        <v>185</v>
      </c>
      <c r="U6109" s="0" t="n">
        <v>232</v>
      </c>
      <c r="V6109" s="0" t="n">
        <v>0</v>
      </c>
      <c r="X6109" s="55" t="n">
        <f aca="false">IF(I6109="Male",0,1)</f>
        <v>1</v>
      </c>
      <c r="Y6109" s="55" t="n">
        <f aca="false">IF(OR(I6109="DNB",I6109="Dry DNB"),1,0)</f>
        <v>0</v>
      </c>
      <c r="Z6109" s="0" t="str">
        <f aca="false">IF(ISNUMBER(W6109),A6109-W6109,"")</f>
        <v/>
      </c>
      <c r="AA6109" s="55" t="n">
        <f aca="false">MATCH(A6109,DATAS,0)</f>
        <v>2</v>
      </c>
      <c r="AB6109" s="55" t="n">
        <f aca="false">IF(AND(E6109&gt;0,OR(AND(B6109&gt;=1,B6109&lt;=6),B6109=10)),1,0)</f>
        <v>0</v>
      </c>
      <c r="AC6109" s="55" t="n">
        <f aca="false">IF(AND(E6109&gt;0,B6109=10),1,0)</f>
        <v>0</v>
      </c>
      <c r="AD6109" s="55" t="n">
        <f aca="false">IF(AND(C6108=C6109,AA6108=AA6109-1),AB6108,"")</f>
        <v>0</v>
      </c>
      <c r="AE6109" s="55" t="n">
        <f aca="false">IF(AND(C6108=C6109,AA6108=AA6109-1),AC6108,"")</f>
        <v>0</v>
      </c>
      <c r="AF6109" s="55" t="n">
        <f aca="false">IF(AA6109=1,"",IF(AND(AB6109=1,AD6109&lt;&gt;1),1,0))</f>
        <v>0</v>
      </c>
      <c r="AG6109" s="55" t="n">
        <f aca="false">IF(AA6109=1,"",IF(AND(AC6109=1,AE6109&lt;&gt;1),1,0))</f>
        <v>0</v>
      </c>
      <c r="AH6109" s="60" t="str">
        <f aca="false">IF(AND(E6109&gt;0,AA6109&lt;2,NOT(AND(C6110=C6109,AA6110=AA6109+1))),INDEX(DATAS,AA6109+1),"")</f>
        <v/>
      </c>
      <c r="AI6109" s="60" t="str">
        <f aca="false">IF(AND(AC6109=1,AA6109&lt;2),IF(AND(C6110=C6109,AA6110=AA6109+1),IF(AC6110=1,"",INDEX(DATAS,AA6109+1)),INDEX(DATAS,AA6109+1)),"")</f>
        <v/>
      </c>
    </row>
    <row r="6110" customFormat="false" ht="15" hidden="false" customHeight="false" outlineLevel="0" collapsed="false">
      <c r="A6110" s="60" t="n">
        <v>46309</v>
      </c>
      <c r="B6110" s="0" t="n">
        <v>13</v>
      </c>
      <c r="C6110" s="0" t="n">
        <v>7461</v>
      </c>
      <c r="E6110" s="0" t="n">
        <v>0</v>
      </c>
      <c r="F6110" s="55" t="s">
        <v>1488</v>
      </c>
      <c r="I6110" s="55" t="s">
        <v>185</v>
      </c>
      <c r="U6110" s="0" t="n">
        <v>230</v>
      </c>
      <c r="V6110" s="0" t="n">
        <v>0</v>
      </c>
      <c r="X6110" s="55" t="n">
        <f aca="false">IF(I6110="Male",0,1)</f>
        <v>1</v>
      </c>
      <c r="Y6110" s="55" t="n">
        <f aca="false">IF(OR(I6110="DNB",I6110="Dry DNB"),1,0)</f>
        <v>0</v>
      </c>
      <c r="Z6110" s="0" t="str">
        <f aca="false">IF(ISNUMBER(W6110),A6110-W6110,"")</f>
        <v/>
      </c>
      <c r="AA6110" s="55" t="n">
        <f aca="false">MATCH(A6110,DATAS,0)</f>
        <v>1</v>
      </c>
      <c r="AB6110" s="55" t="n">
        <f aca="false">IF(AND(E6110&gt;0,OR(AND(B6110&gt;=1,B6110&lt;=6),B6110=10)),1,0)</f>
        <v>0</v>
      </c>
      <c r="AC6110" s="55" t="n">
        <f aca="false">IF(AND(E6110&gt;0,B6110=10),1,0)</f>
        <v>0</v>
      </c>
      <c r="AD6110" s="0" t="str">
        <f aca="false">IF(AND(C6109=C6110,AA6109=AA6110-1),AB6109,"")</f>
        <v/>
      </c>
      <c r="AE6110" s="0" t="str">
        <f aca="false">IF(AND(C6109=C6110,AA6109=AA6110-1),AC6109,"")</f>
        <v/>
      </c>
      <c r="AF6110" s="0" t="str">
        <f aca="false">IF(AA6110=1,"",IF(AND(AB6110=1,AD6110&lt;&gt;1),1,0))</f>
        <v/>
      </c>
      <c r="AG6110" s="0" t="str">
        <f aca="false">IF(AA6110=1,"",IF(AND(AC6110=1,AE6110&lt;&gt;1),1,0))</f>
        <v/>
      </c>
      <c r="AH6110" s="60" t="str">
        <f aca="false">IF(AND(E6110&gt;0,AA6110&lt;2,NOT(AND(C6111=C6110,AA6111=AA6110+1))),INDEX(DATAS,AA6110+1),"")</f>
        <v/>
      </c>
      <c r="AI6110" s="60" t="str">
        <f aca="false">IF(AND(AC6110=1,AA6110&lt;2),IF(AND(C6111=C6110,AA6111=AA6110+1),IF(AC6111=1,"",INDEX(DATAS,AA6110+1)),INDEX(DATAS,AA6110+1)),"")</f>
        <v/>
      </c>
    </row>
    <row r="6111" customFormat="false" ht="15" hidden="false" customHeight="false" outlineLevel="0" collapsed="false">
      <c r="A6111" s="60" t="n">
        <v>46310</v>
      </c>
      <c r="B6111" s="0" t="n">
        <v>13</v>
      </c>
      <c r="C6111" s="0" t="n">
        <v>7461</v>
      </c>
      <c r="E6111" s="0" t="n">
        <v>0</v>
      </c>
      <c r="F6111" s="55" t="s">
        <v>1488</v>
      </c>
      <c r="I6111" s="55" t="s">
        <v>185</v>
      </c>
      <c r="U6111" s="0" t="n">
        <v>231</v>
      </c>
      <c r="V6111" s="0" t="n">
        <v>0</v>
      </c>
      <c r="X6111" s="55" t="n">
        <f aca="false">IF(I6111="Male",0,1)</f>
        <v>1</v>
      </c>
      <c r="Y6111" s="55" t="n">
        <f aca="false">IF(OR(I6111="DNB",I6111="Dry DNB"),1,0)</f>
        <v>0</v>
      </c>
      <c r="Z6111" s="0" t="str">
        <f aca="false">IF(ISNUMBER(W6111),A6111-W6111,"")</f>
        <v/>
      </c>
      <c r="AA6111" s="55" t="n">
        <f aca="false">MATCH(A6111,DATAS,0)</f>
        <v>2</v>
      </c>
      <c r="AB6111" s="55" t="n">
        <f aca="false">IF(AND(E6111&gt;0,OR(AND(B6111&gt;=1,B6111&lt;=6),B6111=10)),1,0)</f>
        <v>0</v>
      </c>
      <c r="AC6111" s="55" t="n">
        <f aca="false">IF(AND(E6111&gt;0,B6111=10),1,0)</f>
        <v>0</v>
      </c>
      <c r="AD6111" s="55" t="n">
        <f aca="false">IF(AND(C6110=C6111,AA6110=AA6111-1),AB6110,"")</f>
        <v>0</v>
      </c>
      <c r="AE6111" s="55" t="n">
        <f aca="false">IF(AND(C6110=C6111,AA6110=AA6111-1),AC6110,"")</f>
        <v>0</v>
      </c>
      <c r="AF6111" s="55" t="n">
        <f aca="false">IF(AA6111=1,"",IF(AND(AB6111=1,AD6111&lt;&gt;1),1,0))</f>
        <v>0</v>
      </c>
      <c r="AG6111" s="55" t="n">
        <f aca="false">IF(AA6111=1,"",IF(AND(AC6111=1,AE6111&lt;&gt;1),1,0))</f>
        <v>0</v>
      </c>
      <c r="AH6111" s="60" t="str">
        <f aca="false">IF(AND(E6111&gt;0,AA6111&lt;2,NOT(AND(C6112=C6111,AA6112=AA6111+1))),INDEX(DATAS,AA6111+1),"")</f>
        <v/>
      </c>
      <c r="AI6111" s="60" t="str">
        <f aca="false">IF(AND(AC6111=1,AA6111&lt;2),IF(AND(C6112=C6111,AA6112=AA6111+1),IF(AC6112=1,"",INDEX(DATAS,AA6111+1)),INDEX(DATAS,AA6111+1)),"")</f>
        <v/>
      </c>
    </row>
    <row r="6112" customFormat="false" ht="15" hidden="false" customHeight="false" outlineLevel="0" collapsed="false">
      <c r="A6112" s="60" t="n">
        <v>46309</v>
      </c>
      <c r="B6112" s="0" t="n">
        <v>13</v>
      </c>
      <c r="C6112" s="0" t="n">
        <v>7462</v>
      </c>
      <c r="E6112" s="0" t="n">
        <v>0</v>
      </c>
      <c r="F6112" s="55" t="s">
        <v>1489</v>
      </c>
      <c r="I6112" s="55" t="s">
        <v>185</v>
      </c>
      <c r="U6112" s="0" t="n">
        <v>229</v>
      </c>
      <c r="V6112" s="0" t="n">
        <v>0</v>
      </c>
      <c r="X6112" s="55" t="n">
        <f aca="false">IF(I6112="Male",0,1)</f>
        <v>1</v>
      </c>
      <c r="Y6112" s="55" t="n">
        <f aca="false">IF(OR(I6112="DNB",I6112="Dry DNB"),1,0)</f>
        <v>0</v>
      </c>
      <c r="Z6112" s="0" t="str">
        <f aca="false">IF(ISNUMBER(W6112),A6112-W6112,"")</f>
        <v/>
      </c>
      <c r="AA6112" s="55" t="n">
        <f aca="false">MATCH(A6112,DATAS,0)</f>
        <v>1</v>
      </c>
      <c r="AB6112" s="55" t="n">
        <f aca="false">IF(AND(E6112&gt;0,OR(AND(B6112&gt;=1,B6112&lt;=6),B6112=10)),1,0)</f>
        <v>0</v>
      </c>
      <c r="AC6112" s="55" t="n">
        <f aca="false">IF(AND(E6112&gt;0,B6112=10),1,0)</f>
        <v>0</v>
      </c>
      <c r="AD6112" s="0" t="str">
        <f aca="false">IF(AND(C6111=C6112,AA6111=AA6112-1),AB6111,"")</f>
        <v/>
      </c>
      <c r="AE6112" s="0" t="str">
        <f aca="false">IF(AND(C6111=C6112,AA6111=AA6112-1),AC6111,"")</f>
        <v/>
      </c>
      <c r="AF6112" s="0" t="str">
        <f aca="false">IF(AA6112=1,"",IF(AND(AB6112=1,AD6112&lt;&gt;1),1,0))</f>
        <v/>
      </c>
      <c r="AG6112" s="0" t="str">
        <f aca="false">IF(AA6112=1,"",IF(AND(AC6112=1,AE6112&lt;&gt;1),1,0))</f>
        <v/>
      </c>
      <c r="AH6112" s="60" t="str">
        <f aca="false">IF(AND(E6112&gt;0,AA6112&lt;2,NOT(AND(C6113=C6112,AA6113=AA6112+1))),INDEX(DATAS,AA6112+1),"")</f>
        <v/>
      </c>
      <c r="AI6112" s="60" t="str">
        <f aca="false">IF(AND(AC6112=1,AA6112&lt;2),IF(AND(C6113=C6112,AA6113=AA6112+1),IF(AC6113=1,"",INDEX(DATAS,AA6112+1)),INDEX(DATAS,AA6112+1)),"")</f>
        <v/>
      </c>
    </row>
    <row r="6113" customFormat="false" ht="15" hidden="false" customHeight="false" outlineLevel="0" collapsed="false">
      <c r="A6113" s="60" t="n">
        <v>46310</v>
      </c>
      <c r="B6113" s="0" t="n">
        <v>13</v>
      </c>
      <c r="C6113" s="0" t="n">
        <v>7462</v>
      </c>
      <c r="E6113" s="0" t="n">
        <v>0</v>
      </c>
      <c r="F6113" s="55" t="s">
        <v>1489</v>
      </c>
      <c r="I6113" s="55" t="s">
        <v>185</v>
      </c>
      <c r="U6113" s="0" t="n">
        <v>230</v>
      </c>
      <c r="V6113" s="0" t="n">
        <v>0</v>
      </c>
      <c r="X6113" s="55" t="n">
        <f aca="false">IF(I6113="Male",0,1)</f>
        <v>1</v>
      </c>
      <c r="Y6113" s="55" t="n">
        <f aca="false">IF(OR(I6113="DNB",I6113="Dry DNB"),1,0)</f>
        <v>0</v>
      </c>
      <c r="Z6113" s="0" t="str">
        <f aca="false">IF(ISNUMBER(W6113),A6113-W6113,"")</f>
        <v/>
      </c>
      <c r="AA6113" s="55" t="n">
        <f aca="false">MATCH(A6113,DATAS,0)</f>
        <v>2</v>
      </c>
      <c r="AB6113" s="55" t="n">
        <f aca="false">IF(AND(E6113&gt;0,OR(AND(B6113&gt;=1,B6113&lt;=6),B6113=10)),1,0)</f>
        <v>0</v>
      </c>
      <c r="AC6113" s="55" t="n">
        <f aca="false">IF(AND(E6113&gt;0,B6113=10),1,0)</f>
        <v>0</v>
      </c>
      <c r="AD6113" s="55" t="n">
        <f aca="false">IF(AND(C6112=C6113,AA6112=AA6113-1),AB6112,"")</f>
        <v>0</v>
      </c>
      <c r="AE6113" s="55" t="n">
        <f aca="false">IF(AND(C6112=C6113,AA6112=AA6113-1),AC6112,"")</f>
        <v>0</v>
      </c>
      <c r="AF6113" s="55" t="n">
        <f aca="false">IF(AA6113=1,"",IF(AND(AB6113=1,AD6113&lt;&gt;1),1,0))</f>
        <v>0</v>
      </c>
      <c r="AG6113" s="55" t="n">
        <f aca="false">IF(AA6113=1,"",IF(AND(AC6113=1,AE6113&lt;&gt;1),1,0))</f>
        <v>0</v>
      </c>
      <c r="AH6113" s="60" t="str">
        <f aca="false">IF(AND(E6113&gt;0,AA6113&lt;2,NOT(AND(C6114=C6113,AA6114=AA6113+1))),INDEX(DATAS,AA6113+1),"")</f>
        <v/>
      </c>
      <c r="AI6113" s="60" t="str">
        <f aca="false">IF(AND(AC6113=1,AA6113&lt;2),IF(AND(C6114=C6113,AA6114=AA6113+1),IF(AC6114=1,"",INDEX(DATAS,AA6113+1)),INDEX(DATAS,AA6113+1)),"")</f>
        <v/>
      </c>
    </row>
    <row r="6114" customFormat="false" ht="15" hidden="false" customHeight="false" outlineLevel="0" collapsed="false">
      <c r="A6114" s="60" t="n">
        <v>46309</v>
      </c>
      <c r="B6114" s="0" t="n">
        <v>13</v>
      </c>
      <c r="C6114" s="0" t="n">
        <v>7464</v>
      </c>
      <c r="E6114" s="0" t="n">
        <v>0</v>
      </c>
      <c r="F6114" s="55" t="s">
        <v>1490</v>
      </c>
      <c r="I6114" s="55" t="s">
        <v>185</v>
      </c>
      <c r="U6114" s="0" t="n">
        <v>228</v>
      </c>
      <c r="V6114" s="0" t="n">
        <v>0</v>
      </c>
      <c r="X6114" s="55" t="n">
        <f aca="false">IF(I6114="Male",0,1)</f>
        <v>1</v>
      </c>
      <c r="Y6114" s="55" t="n">
        <f aca="false">IF(OR(I6114="DNB",I6114="Dry DNB"),1,0)</f>
        <v>0</v>
      </c>
      <c r="Z6114" s="0" t="str">
        <f aca="false">IF(ISNUMBER(W6114),A6114-W6114,"")</f>
        <v/>
      </c>
      <c r="AA6114" s="55" t="n">
        <f aca="false">MATCH(A6114,DATAS,0)</f>
        <v>1</v>
      </c>
      <c r="AB6114" s="55" t="n">
        <f aca="false">IF(AND(E6114&gt;0,OR(AND(B6114&gt;=1,B6114&lt;=6),B6114=10)),1,0)</f>
        <v>0</v>
      </c>
      <c r="AC6114" s="55" t="n">
        <f aca="false">IF(AND(E6114&gt;0,B6114=10),1,0)</f>
        <v>0</v>
      </c>
      <c r="AD6114" s="0" t="str">
        <f aca="false">IF(AND(C6113=C6114,AA6113=AA6114-1),AB6113,"")</f>
        <v/>
      </c>
      <c r="AE6114" s="0" t="str">
        <f aca="false">IF(AND(C6113=C6114,AA6113=AA6114-1),AC6113,"")</f>
        <v/>
      </c>
      <c r="AF6114" s="0" t="str">
        <f aca="false">IF(AA6114=1,"",IF(AND(AB6114=1,AD6114&lt;&gt;1),1,0))</f>
        <v/>
      </c>
      <c r="AG6114" s="0" t="str">
        <f aca="false">IF(AA6114=1,"",IF(AND(AC6114=1,AE6114&lt;&gt;1),1,0))</f>
        <v/>
      </c>
      <c r="AH6114" s="60" t="str">
        <f aca="false">IF(AND(E6114&gt;0,AA6114&lt;2,NOT(AND(C6115=C6114,AA6115=AA6114+1))),INDEX(DATAS,AA6114+1),"")</f>
        <v/>
      </c>
      <c r="AI6114" s="60" t="str">
        <f aca="false">IF(AND(AC6114=1,AA6114&lt;2),IF(AND(C6115=C6114,AA6115=AA6114+1),IF(AC6115=1,"",INDEX(DATAS,AA6114+1)),INDEX(DATAS,AA6114+1)),"")</f>
        <v/>
      </c>
    </row>
    <row r="6115" customFormat="false" ht="15" hidden="false" customHeight="false" outlineLevel="0" collapsed="false">
      <c r="A6115" s="60" t="n">
        <v>46310</v>
      </c>
      <c r="B6115" s="0" t="n">
        <v>13</v>
      </c>
      <c r="C6115" s="0" t="n">
        <v>7464</v>
      </c>
      <c r="E6115" s="0" t="n">
        <v>0</v>
      </c>
      <c r="F6115" s="55" t="s">
        <v>1490</v>
      </c>
      <c r="I6115" s="55" t="s">
        <v>185</v>
      </c>
      <c r="U6115" s="0" t="n">
        <v>229</v>
      </c>
      <c r="V6115" s="0" t="n">
        <v>0</v>
      </c>
      <c r="X6115" s="55" t="n">
        <f aca="false">IF(I6115="Male",0,1)</f>
        <v>1</v>
      </c>
      <c r="Y6115" s="55" t="n">
        <f aca="false">IF(OR(I6115="DNB",I6115="Dry DNB"),1,0)</f>
        <v>0</v>
      </c>
      <c r="Z6115" s="0" t="str">
        <f aca="false">IF(ISNUMBER(W6115),A6115-W6115,"")</f>
        <v/>
      </c>
      <c r="AA6115" s="55" t="n">
        <f aca="false">MATCH(A6115,DATAS,0)</f>
        <v>2</v>
      </c>
      <c r="AB6115" s="55" t="n">
        <f aca="false">IF(AND(E6115&gt;0,OR(AND(B6115&gt;=1,B6115&lt;=6),B6115=10)),1,0)</f>
        <v>0</v>
      </c>
      <c r="AC6115" s="55" t="n">
        <f aca="false">IF(AND(E6115&gt;0,B6115=10),1,0)</f>
        <v>0</v>
      </c>
      <c r="AD6115" s="55" t="n">
        <f aca="false">IF(AND(C6114=C6115,AA6114=AA6115-1),AB6114,"")</f>
        <v>0</v>
      </c>
      <c r="AE6115" s="55" t="n">
        <f aca="false">IF(AND(C6114=C6115,AA6114=AA6115-1),AC6114,"")</f>
        <v>0</v>
      </c>
      <c r="AF6115" s="55" t="n">
        <f aca="false">IF(AA6115=1,"",IF(AND(AB6115=1,AD6115&lt;&gt;1),1,0))</f>
        <v>0</v>
      </c>
      <c r="AG6115" s="55" t="n">
        <f aca="false">IF(AA6115=1,"",IF(AND(AC6115=1,AE6115&lt;&gt;1),1,0))</f>
        <v>0</v>
      </c>
      <c r="AH6115" s="60" t="str">
        <f aca="false">IF(AND(E6115&gt;0,AA6115&lt;2,NOT(AND(C6116=C6115,AA6116=AA6115+1))),INDEX(DATAS,AA6115+1),"")</f>
        <v/>
      </c>
      <c r="AI6115" s="60" t="str">
        <f aca="false">IF(AND(AC6115=1,AA6115&lt;2),IF(AND(C6116=C6115,AA6116=AA6115+1),IF(AC6116=1,"",INDEX(DATAS,AA6115+1)),INDEX(DATAS,AA6115+1)),"")</f>
        <v/>
      </c>
    </row>
    <row r="6116" customFormat="false" ht="15" hidden="false" customHeight="false" outlineLevel="0" collapsed="false">
      <c r="A6116" s="60" t="n">
        <v>46309</v>
      </c>
      <c r="B6116" s="0" t="n">
        <v>13</v>
      </c>
      <c r="C6116" s="0" t="n">
        <v>7465</v>
      </c>
      <c r="E6116" s="0" t="n">
        <v>0</v>
      </c>
      <c r="F6116" s="55" t="s">
        <v>1490</v>
      </c>
      <c r="I6116" s="55" t="s">
        <v>185</v>
      </c>
      <c r="U6116" s="0" t="n">
        <v>228</v>
      </c>
      <c r="V6116" s="0" t="n">
        <v>0</v>
      </c>
      <c r="X6116" s="55" t="n">
        <f aca="false">IF(I6116="Male",0,1)</f>
        <v>1</v>
      </c>
      <c r="Y6116" s="55" t="n">
        <f aca="false">IF(OR(I6116="DNB",I6116="Dry DNB"),1,0)</f>
        <v>0</v>
      </c>
      <c r="Z6116" s="0" t="str">
        <f aca="false">IF(ISNUMBER(W6116),A6116-W6116,"")</f>
        <v/>
      </c>
      <c r="AA6116" s="55" t="n">
        <f aca="false">MATCH(A6116,DATAS,0)</f>
        <v>1</v>
      </c>
      <c r="AB6116" s="55" t="n">
        <f aca="false">IF(AND(E6116&gt;0,OR(AND(B6116&gt;=1,B6116&lt;=6),B6116=10)),1,0)</f>
        <v>0</v>
      </c>
      <c r="AC6116" s="55" t="n">
        <f aca="false">IF(AND(E6116&gt;0,B6116=10),1,0)</f>
        <v>0</v>
      </c>
      <c r="AD6116" s="0" t="str">
        <f aca="false">IF(AND(C6115=C6116,AA6115=AA6116-1),AB6115,"")</f>
        <v/>
      </c>
      <c r="AE6116" s="0" t="str">
        <f aca="false">IF(AND(C6115=C6116,AA6115=AA6116-1),AC6115,"")</f>
        <v/>
      </c>
      <c r="AF6116" s="0" t="str">
        <f aca="false">IF(AA6116=1,"",IF(AND(AB6116=1,AD6116&lt;&gt;1),1,0))</f>
        <v/>
      </c>
      <c r="AG6116" s="0" t="str">
        <f aca="false">IF(AA6116=1,"",IF(AND(AC6116=1,AE6116&lt;&gt;1),1,0))</f>
        <v/>
      </c>
      <c r="AH6116" s="60" t="str">
        <f aca="false">IF(AND(E6116&gt;0,AA6116&lt;2,NOT(AND(C6117=C6116,AA6117=AA6116+1))),INDEX(DATAS,AA6116+1),"")</f>
        <v/>
      </c>
      <c r="AI6116" s="60" t="str">
        <f aca="false">IF(AND(AC6116=1,AA6116&lt;2),IF(AND(C6117=C6116,AA6117=AA6116+1),IF(AC6117=1,"",INDEX(DATAS,AA6116+1)),INDEX(DATAS,AA6116+1)),"")</f>
        <v/>
      </c>
    </row>
    <row r="6117" customFormat="false" ht="15" hidden="false" customHeight="false" outlineLevel="0" collapsed="false">
      <c r="A6117" s="60" t="n">
        <v>46310</v>
      </c>
      <c r="B6117" s="0" t="n">
        <v>13</v>
      </c>
      <c r="C6117" s="0" t="n">
        <v>7465</v>
      </c>
      <c r="E6117" s="0" t="n">
        <v>0</v>
      </c>
      <c r="F6117" s="55" t="s">
        <v>1490</v>
      </c>
      <c r="I6117" s="55" t="s">
        <v>185</v>
      </c>
      <c r="U6117" s="0" t="n">
        <v>229</v>
      </c>
      <c r="V6117" s="0" t="n">
        <v>0</v>
      </c>
      <c r="X6117" s="55" t="n">
        <f aca="false">IF(I6117="Male",0,1)</f>
        <v>1</v>
      </c>
      <c r="Y6117" s="55" t="n">
        <f aca="false">IF(OR(I6117="DNB",I6117="Dry DNB"),1,0)</f>
        <v>0</v>
      </c>
      <c r="Z6117" s="0" t="str">
        <f aca="false">IF(ISNUMBER(W6117),A6117-W6117,"")</f>
        <v/>
      </c>
      <c r="AA6117" s="55" t="n">
        <f aca="false">MATCH(A6117,DATAS,0)</f>
        <v>2</v>
      </c>
      <c r="AB6117" s="55" t="n">
        <f aca="false">IF(AND(E6117&gt;0,OR(AND(B6117&gt;=1,B6117&lt;=6),B6117=10)),1,0)</f>
        <v>0</v>
      </c>
      <c r="AC6117" s="55" t="n">
        <f aca="false">IF(AND(E6117&gt;0,B6117=10),1,0)</f>
        <v>0</v>
      </c>
      <c r="AD6117" s="55" t="n">
        <f aca="false">IF(AND(C6116=C6117,AA6116=AA6117-1),AB6116,"")</f>
        <v>0</v>
      </c>
      <c r="AE6117" s="55" t="n">
        <f aca="false">IF(AND(C6116=C6117,AA6116=AA6117-1),AC6116,"")</f>
        <v>0</v>
      </c>
      <c r="AF6117" s="55" t="n">
        <f aca="false">IF(AA6117=1,"",IF(AND(AB6117=1,AD6117&lt;&gt;1),1,0))</f>
        <v>0</v>
      </c>
      <c r="AG6117" s="55" t="n">
        <f aca="false">IF(AA6117=1,"",IF(AND(AC6117=1,AE6117&lt;&gt;1),1,0))</f>
        <v>0</v>
      </c>
      <c r="AH6117" s="60" t="str">
        <f aca="false">IF(AND(E6117&gt;0,AA6117&lt;2,NOT(AND(C6118=C6117,AA6118=AA6117+1))),INDEX(DATAS,AA6117+1),"")</f>
        <v/>
      </c>
      <c r="AI6117" s="60" t="str">
        <f aca="false">IF(AND(AC6117=1,AA6117&lt;2),IF(AND(C6118=C6117,AA6118=AA6117+1),IF(AC6118=1,"",INDEX(DATAS,AA6117+1)),INDEX(DATAS,AA6117+1)),"")</f>
        <v/>
      </c>
    </row>
    <row r="6118" customFormat="false" ht="15" hidden="false" customHeight="false" outlineLevel="0" collapsed="false">
      <c r="A6118" s="60" t="n">
        <v>46309</v>
      </c>
      <c r="B6118" s="0" t="n">
        <v>13</v>
      </c>
      <c r="C6118" s="0" t="n">
        <v>7468</v>
      </c>
      <c r="E6118" s="0" t="n">
        <v>0</v>
      </c>
      <c r="F6118" s="55" t="s">
        <v>1491</v>
      </c>
      <c r="I6118" s="55" t="s">
        <v>185</v>
      </c>
      <c r="U6118" s="0" t="n">
        <v>227</v>
      </c>
      <c r="V6118" s="0" t="n">
        <v>0</v>
      </c>
      <c r="X6118" s="55" t="n">
        <f aca="false">IF(I6118="Male",0,1)</f>
        <v>1</v>
      </c>
      <c r="Y6118" s="55" t="n">
        <f aca="false">IF(OR(I6118="DNB",I6118="Dry DNB"),1,0)</f>
        <v>0</v>
      </c>
      <c r="Z6118" s="0" t="str">
        <f aca="false">IF(ISNUMBER(W6118),A6118-W6118,"")</f>
        <v/>
      </c>
      <c r="AA6118" s="55" t="n">
        <f aca="false">MATCH(A6118,DATAS,0)</f>
        <v>1</v>
      </c>
      <c r="AB6118" s="55" t="n">
        <f aca="false">IF(AND(E6118&gt;0,OR(AND(B6118&gt;=1,B6118&lt;=6),B6118=10)),1,0)</f>
        <v>0</v>
      </c>
      <c r="AC6118" s="55" t="n">
        <f aca="false">IF(AND(E6118&gt;0,B6118=10),1,0)</f>
        <v>0</v>
      </c>
      <c r="AD6118" s="0" t="str">
        <f aca="false">IF(AND(C6117=C6118,AA6117=AA6118-1),AB6117,"")</f>
        <v/>
      </c>
      <c r="AE6118" s="0" t="str">
        <f aca="false">IF(AND(C6117=C6118,AA6117=AA6118-1),AC6117,"")</f>
        <v/>
      </c>
      <c r="AF6118" s="0" t="str">
        <f aca="false">IF(AA6118=1,"",IF(AND(AB6118=1,AD6118&lt;&gt;1),1,0))</f>
        <v/>
      </c>
      <c r="AG6118" s="0" t="str">
        <f aca="false">IF(AA6118=1,"",IF(AND(AC6118=1,AE6118&lt;&gt;1),1,0))</f>
        <v/>
      </c>
      <c r="AH6118" s="60" t="str">
        <f aca="false">IF(AND(E6118&gt;0,AA6118&lt;2,NOT(AND(C6119=C6118,AA6119=AA6118+1))),INDEX(DATAS,AA6118+1),"")</f>
        <v/>
      </c>
      <c r="AI6118" s="60" t="str">
        <f aca="false">IF(AND(AC6118=1,AA6118&lt;2),IF(AND(C6119=C6118,AA6119=AA6118+1),IF(AC6119=1,"",INDEX(DATAS,AA6118+1)),INDEX(DATAS,AA6118+1)),"")</f>
        <v/>
      </c>
    </row>
    <row r="6119" customFormat="false" ht="15" hidden="false" customHeight="false" outlineLevel="0" collapsed="false">
      <c r="A6119" s="60" t="n">
        <v>46310</v>
      </c>
      <c r="B6119" s="0" t="n">
        <v>13</v>
      </c>
      <c r="C6119" s="0" t="n">
        <v>7468</v>
      </c>
      <c r="E6119" s="0" t="n">
        <v>0</v>
      </c>
      <c r="F6119" s="55" t="s">
        <v>1491</v>
      </c>
      <c r="I6119" s="55" t="s">
        <v>185</v>
      </c>
      <c r="U6119" s="0" t="n">
        <v>228</v>
      </c>
      <c r="V6119" s="0" t="n">
        <v>0</v>
      </c>
      <c r="X6119" s="55" t="n">
        <f aca="false">IF(I6119="Male",0,1)</f>
        <v>1</v>
      </c>
      <c r="Y6119" s="55" t="n">
        <f aca="false">IF(OR(I6119="DNB",I6119="Dry DNB"),1,0)</f>
        <v>0</v>
      </c>
      <c r="Z6119" s="0" t="str">
        <f aca="false">IF(ISNUMBER(W6119),A6119-W6119,"")</f>
        <v/>
      </c>
      <c r="AA6119" s="55" t="n">
        <f aca="false">MATCH(A6119,DATAS,0)</f>
        <v>2</v>
      </c>
      <c r="AB6119" s="55" t="n">
        <f aca="false">IF(AND(E6119&gt;0,OR(AND(B6119&gt;=1,B6119&lt;=6),B6119=10)),1,0)</f>
        <v>0</v>
      </c>
      <c r="AC6119" s="55" t="n">
        <f aca="false">IF(AND(E6119&gt;0,B6119=10),1,0)</f>
        <v>0</v>
      </c>
      <c r="AD6119" s="55" t="n">
        <f aca="false">IF(AND(C6118=C6119,AA6118=AA6119-1),AB6118,"")</f>
        <v>0</v>
      </c>
      <c r="AE6119" s="55" t="n">
        <f aca="false">IF(AND(C6118=C6119,AA6118=AA6119-1),AC6118,"")</f>
        <v>0</v>
      </c>
      <c r="AF6119" s="55" t="n">
        <f aca="false">IF(AA6119=1,"",IF(AND(AB6119=1,AD6119&lt;&gt;1),1,0))</f>
        <v>0</v>
      </c>
      <c r="AG6119" s="55" t="n">
        <f aca="false">IF(AA6119=1,"",IF(AND(AC6119=1,AE6119&lt;&gt;1),1,0))</f>
        <v>0</v>
      </c>
      <c r="AH6119" s="60" t="str">
        <f aca="false">IF(AND(E6119&gt;0,AA6119&lt;2,NOT(AND(C6120=C6119,AA6120=AA6119+1))),INDEX(DATAS,AA6119+1),"")</f>
        <v/>
      </c>
      <c r="AI6119" s="60" t="str">
        <f aca="false">IF(AND(AC6119=1,AA6119&lt;2),IF(AND(C6120=C6119,AA6120=AA6119+1),IF(AC6120=1,"",INDEX(DATAS,AA6119+1)),INDEX(DATAS,AA6119+1)),"")</f>
        <v/>
      </c>
    </row>
    <row r="6120" customFormat="false" ht="15" hidden="false" customHeight="false" outlineLevel="0" collapsed="false">
      <c r="A6120" s="60" t="n">
        <v>46309</v>
      </c>
      <c r="B6120" s="0" t="n">
        <v>13</v>
      </c>
      <c r="C6120" s="0" t="n">
        <v>7469</v>
      </c>
      <c r="E6120" s="0" t="n">
        <v>0</v>
      </c>
      <c r="F6120" s="55" t="s">
        <v>1491</v>
      </c>
      <c r="I6120" s="55" t="s">
        <v>185</v>
      </c>
      <c r="U6120" s="0" t="n">
        <v>227</v>
      </c>
      <c r="V6120" s="0" t="n">
        <v>0</v>
      </c>
      <c r="X6120" s="55" t="n">
        <f aca="false">IF(I6120="Male",0,1)</f>
        <v>1</v>
      </c>
      <c r="Y6120" s="55" t="n">
        <f aca="false">IF(OR(I6120="DNB",I6120="Dry DNB"),1,0)</f>
        <v>0</v>
      </c>
      <c r="Z6120" s="0" t="str">
        <f aca="false">IF(ISNUMBER(W6120),A6120-W6120,"")</f>
        <v/>
      </c>
      <c r="AA6120" s="55" t="n">
        <f aca="false">MATCH(A6120,DATAS,0)</f>
        <v>1</v>
      </c>
      <c r="AB6120" s="55" t="n">
        <f aca="false">IF(AND(E6120&gt;0,OR(AND(B6120&gt;=1,B6120&lt;=6),B6120=10)),1,0)</f>
        <v>0</v>
      </c>
      <c r="AC6120" s="55" t="n">
        <f aca="false">IF(AND(E6120&gt;0,B6120=10),1,0)</f>
        <v>0</v>
      </c>
      <c r="AD6120" s="0" t="str">
        <f aca="false">IF(AND(C6119=C6120,AA6119=AA6120-1),AB6119,"")</f>
        <v/>
      </c>
      <c r="AE6120" s="0" t="str">
        <f aca="false">IF(AND(C6119=C6120,AA6119=AA6120-1),AC6119,"")</f>
        <v/>
      </c>
      <c r="AF6120" s="0" t="str">
        <f aca="false">IF(AA6120=1,"",IF(AND(AB6120=1,AD6120&lt;&gt;1),1,0))</f>
        <v/>
      </c>
      <c r="AG6120" s="0" t="str">
        <f aca="false">IF(AA6120=1,"",IF(AND(AC6120=1,AE6120&lt;&gt;1),1,0))</f>
        <v/>
      </c>
      <c r="AH6120" s="60" t="str">
        <f aca="false">IF(AND(E6120&gt;0,AA6120&lt;2,NOT(AND(C6121=C6120,AA6121=AA6120+1))),INDEX(DATAS,AA6120+1),"")</f>
        <v/>
      </c>
      <c r="AI6120" s="60" t="str">
        <f aca="false">IF(AND(AC6120=1,AA6120&lt;2),IF(AND(C6121=C6120,AA6121=AA6120+1),IF(AC6121=1,"",INDEX(DATAS,AA6120+1)),INDEX(DATAS,AA6120+1)),"")</f>
        <v/>
      </c>
    </row>
    <row r="6121" customFormat="false" ht="15" hidden="false" customHeight="false" outlineLevel="0" collapsed="false">
      <c r="A6121" s="60" t="n">
        <v>46310</v>
      </c>
      <c r="B6121" s="0" t="n">
        <v>13</v>
      </c>
      <c r="C6121" s="0" t="n">
        <v>7469</v>
      </c>
      <c r="E6121" s="0" t="n">
        <v>0</v>
      </c>
      <c r="F6121" s="55" t="s">
        <v>1491</v>
      </c>
      <c r="I6121" s="55" t="s">
        <v>185</v>
      </c>
      <c r="U6121" s="0" t="n">
        <v>228</v>
      </c>
      <c r="V6121" s="0" t="n">
        <v>0</v>
      </c>
      <c r="X6121" s="55" t="n">
        <f aca="false">IF(I6121="Male",0,1)</f>
        <v>1</v>
      </c>
      <c r="Y6121" s="55" t="n">
        <f aca="false">IF(OR(I6121="DNB",I6121="Dry DNB"),1,0)</f>
        <v>0</v>
      </c>
      <c r="Z6121" s="0" t="str">
        <f aca="false">IF(ISNUMBER(W6121),A6121-W6121,"")</f>
        <v/>
      </c>
      <c r="AA6121" s="55" t="n">
        <f aca="false">MATCH(A6121,DATAS,0)</f>
        <v>2</v>
      </c>
      <c r="AB6121" s="55" t="n">
        <f aca="false">IF(AND(E6121&gt;0,OR(AND(B6121&gt;=1,B6121&lt;=6),B6121=10)),1,0)</f>
        <v>0</v>
      </c>
      <c r="AC6121" s="55" t="n">
        <f aca="false">IF(AND(E6121&gt;0,B6121=10),1,0)</f>
        <v>0</v>
      </c>
      <c r="AD6121" s="55" t="n">
        <f aca="false">IF(AND(C6120=C6121,AA6120=AA6121-1),AB6120,"")</f>
        <v>0</v>
      </c>
      <c r="AE6121" s="55" t="n">
        <f aca="false">IF(AND(C6120=C6121,AA6120=AA6121-1),AC6120,"")</f>
        <v>0</v>
      </c>
      <c r="AF6121" s="55" t="n">
        <f aca="false">IF(AA6121=1,"",IF(AND(AB6121=1,AD6121&lt;&gt;1),1,0))</f>
        <v>0</v>
      </c>
      <c r="AG6121" s="55" t="n">
        <f aca="false">IF(AA6121=1,"",IF(AND(AC6121=1,AE6121&lt;&gt;1),1,0))</f>
        <v>0</v>
      </c>
      <c r="AH6121" s="60" t="str">
        <f aca="false">IF(AND(E6121&gt;0,AA6121&lt;2,NOT(AND(C6122=C6121,AA6122=AA6121+1))),INDEX(DATAS,AA6121+1),"")</f>
        <v/>
      </c>
      <c r="AI6121" s="60" t="str">
        <f aca="false">IF(AND(AC6121=1,AA6121&lt;2),IF(AND(C6122=C6121,AA6122=AA6121+1),IF(AC6122=1,"",INDEX(DATAS,AA6121+1)),INDEX(DATAS,AA6121+1)),"")</f>
        <v/>
      </c>
    </row>
    <row r="6122" customFormat="false" ht="15" hidden="false" customHeight="false" outlineLevel="0" collapsed="false">
      <c r="A6122" s="60" t="n">
        <v>46309</v>
      </c>
      <c r="B6122" s="0" t="n">
        <v>13</v>
      </c>
      <c r="C6122" s="0" t="n">
        <v>7470</v>
      </c>
      <c r="E6122" s="0" t="n">
        <v>0</v>
      </c>
      <c r="F6122" s="55" t="s">
        <v>1492</v>
      </c>
      <c r="I6122" s="55" t="s">
        <v>185</v>
      </c>
      <c r="U6122" s="0" t="n">
        <v>226</v>
      </c>
      <c r="V6122" s="0" t="n">
        <v>0</v>
      </c>
      <c r="X6122" s="55" t="n">
        <f aca="false">IF(I6122="Male",0,1)</f>
        <v>1</v>
      </c>
      <c r="Y6122" s="55" t="n">
        <f aca="false">IF(OR(I6122="DNB",I6122="Dry DNB"),1,0)</f>
        <v>0</v>
      </c>
      <c r="Z6122" s="0" t="str">
        <f aca="false">IF(ISNUMBER(W6122),A6122-W6122,"")</f>
        <v/>
      </c>
      <c r="AA6122" s="55" t="n">
        <f aca="false">MATCH(A6122,DATAS,0)</f>
        <v>1</v>
      </c>
      <c r="AB6122" s="55" t="n">
        <f aca="false">IF(AND(E6122&gt;0,OR(AND(B6122&gt;=1,B6122&lt;=6),B6122=10)),1,0)</f>
        <v>0</v>
      </c>
      <c r="AC6122" s="55" t="n">
        <f aca="false">IF(AND(E6122&gt;0,B6122=10),1,0)</f>
        <v>0</v>
      </c>
      <c r="AD6122" s="0" t="str">
        <f aca="false">IF(AND(C6121=C6122,AA6121=AA6122-1),AB6121,"")</f>
        <v/>
      </c>
      <c r="AE6122" s="0" t="str">
        <f aca="false">IF(AND(C6121=C6122,AA6121=AA6122-1),AC6121,"")</f>
        <v/>
      </c>
      <c r="AF6122" s="0" t="str">
        <f aca="false">IF(AA6122=1,"",IF(AND(AB6122=1,AD6122&lt;&gt;1),1,0))</f>
        <v/>
      </c>
      <c r="AG6122" s="0" t="str">
        <f aca="false">IF(AA6122=1,"",IF(AND(AC6122=1,AE6122&lt;&gt;1),1,0))</f>
        <v/>
      </c>
      <c r="AH6122" s="60" t="str">
        <f aca="false">IF(AND(E6122&gt;0,AA6122&lt;2,NOT(AND(C6123=C6122,AA6123=AA6122+1))),INDEX(DATAS,AA6122+1),"")</f>
        <v/>
      </c>
      <c r="AI6122" s="60" t="str">
        <f aca="false">IF(AND(AC6122=1,AA6122&lt;2),IF(AND(C6123=C6122,AA6123=AA6122+1),IF(AC6123=1,"",INDEX(DATAS,AA6122+1)),INDEX(DATAS,AA6122+1)),"")</f>
        <v/>
      </c>
    </row>
    <row r="6123" customFormat="false" ht="15" hidden="false" customHeight="false" outlineLevel="0" collapsed="false">
      <c r="A6123" s="60" t="n">
        <v>46310</v>
      </c>
      <c r="B6123" s="0" t="n">
        <v>13</v>
      </c>
      <c r="C6123" s="0" t="n">
        <v>7470</v>
      </c>
      <c r="E6123" s="0" t="n">
        <v>0</v>
      </c>
      <c r="F6123" s="55" t="s">
        <v>1492</v>
      </c>
      <c r="I6123" s="55" t="s">
        <v>185</v>
      </c>
      <c r="U6123" s="0" t="n">
        <v>227</v>
      </c>
      <c r="V6123" s="0" t="n">
        <v>0</v>
      </c>
      <c r="X6123" s="55" t="n">
        <f aca="false">IF(I6123="Male",0,1)</f>
        <v>1</v>
      </c>
      <c r="Y6123" s="55" t="n">
        <f aca="false">IF(OR(I6123="DNB",I6123="Dry DNB"),1,0)</f>
        <v>0</v>
      </c>
      <c r="Z6123" s="0" t="str">
        <f aca="false">IF(ISNUMBER(W6123),A6123-W6123,"")</f>
        <v/>
      </c>
      <c r="AA6123" s="55" t="n">
        <f aca="false">MATCH(A6123,DATAS,0)</f>
        <v>2</v>
      </c>
      <c r="AB6123" s="55" t="n">
        <f aca="false">IF(AND(E6123&gt;0,OR(AND(B6123&gt;=1,B6123&lt;=6),B6123=10)),1,0)</f>
        <v>0</v>
      </c>
      <c r="AC6123" s="55" t="n">
        <f aca="false">IF(AND(E6123&gt;0,B6123=10),1,0)</f>
        <v>0</v>
      </c>
      <c r="AD6123" s="55" t="n">
        <f aca="false">IF(AND(C6122=C6123,AA6122=AA6123-1),AB6122,"")</f>
        <v>0</v>
      </c>
      <c r="AE6123" s="55" t="n">
        <f aca="false">IF(AND(C6122=C6123,AA6122=AA6123-1),AC6122,"")</f>
        <v>0</v>
      </c>
      <c r="AF6123" s="55" t="n">
        <f aca="false">IF(AA6123=1,"",IF(AND(AB6123=1,AD6123&lt;&gt;1),1,0))</f>
        <v>0</v>
      </c>
      <c r="AG6123" s="55" t="n">
        <f aca="false">IF(AA6123=1,"",IF(AND(AC6123=1,AE6123&lt;&gt;1),1,0))</f>
        <v>0</v>
      </c>
      <c r="AH6123" s="60" t="str">
        <f aca="false">IF(AND(E6123&gt;0,AA6123&lt;2,NOT(AND(C6124=C6123,AA6124=AA6123+1))),INDEX(DATAS,AA6123+1),"")</f>
        <v/>
      </c>
      <c r="AI6123" s="60" t="str">
        <f aca="false">IF(AND(AC6123=1,AA6123&lt;2),IF(AND(C6124=C6123,AA6124=AA6123+1),IF(AC6124=1,"",INDEX(DATAS,AA6123+1)),INDEX(DATAS,AA6123+1)),"")</f>
        <v/>
      </c>
    </row>
    <row r="6124" customFormat="false" ht="15" hidden="false" customHeight="false" outlineLevel="0" collapsed="false">
      <c r="A6124" s="60" t="n">
        <v>46309</v>
      </c>
      <c r="B6124" s="0" t="n">
        <v>13</v>
      </c>
      <c r="C6124" s="0" t="n">
        <v>7471</v>
      </c>
      <c r="E6124" s="0" t="n">
        <v>0</v>
      </c>
      <c r="F6124" s="55" t="s">
        <v>1493</v>
      </c>
      <c r="I6124" s="55" t="s">
        <v>185</v>
      </c>
      <c r="U6124" s="0" t="n">
        <v>225</v>
      </c>
      <c r="V6124" s="0" t="n">
        <v>0</v>
      </c>
      <c r="X6124" s="55" t="n">
        <f aca="false">IF(I6124="Male",0,1)</f>
        <v>1</v>
      </c>
      <c r="Y6124" s="55" t="n">
        <f aca="false">IF(OR(I6124="DNB",I6124="Dry DNB"),1,0)</f>
        <v>0</v>
      </c>
      <c r="Z6124" s="0" t="str">
        <f aca="false">IF(ISNUMBER(W6124),A6124-W6124,"")</f>
        <v/>
      </c>
      <c r="AA6124" s="55" t="n">
        <f aca="false">MATCH(A6124,DATAS,0)</f>
        <v>1</v>
      </c>
      <c r="AB6124" s="55" t="n">
        <f aca="false">IF(AND(E6124&gt;0,OR(AND(B6124&gt;=1,B6124&lt;=6),B6124=10)),1,0)</f>
        <v>0</v>
      </c>
      <c r="AC6124" s="55" t="n">
        <f aca="false">IF(AND(E6124&gt;0,B6124=10),1,0)</f>
        <v>0</v>
      </c>
      <c r="AD6124" s="0" t="str">
        <f aca="false">IF(AND(C6123=C6124,AA6123=AA6124-1),AB6123,"")</f>
        <v/>
      </c>
      <c r="AE6124" s="0" t="str">
        <f aca="false">IF(AND(C6123=C6124,AA6123=AA6124-1),AC6123,"")</f>
        <v/>
      </c>
      <c r="AF6124" s="0" t="str">
        <f aca="false">IF(AA6124=1,"",IF(AND(AB6124=1,AD6124&lt;&gt;1),1,0))</f>
        <v/>
      </c>
      <c r="AG6124" s="0" t="str">
        <f aca="false">IF(AA6124=1,"",IF(AND(AC6124=1,AE6124&lt;&gt;1),1,0))</f>
        <v/>
      </c>
      <c r="AH6124" s="60" t="str">
        <f aca="false">IF(AND(E6124&gt;0,AA6124&lt;2,NOT(AND(C6125=C6124,AA6125=AA6124+1))),INDEX(DATAS,AA6124+1),"")</f>
        <v/>
      </c>
      <c r="AI6124" s="60" t="str">
        <f aca="false">IF(AND(AC6124=1,AA6124&lt;2),IF(AND(C6125=C6124,AA6125=AA6124+1),IF(AC6125=1,"",INDEX(DATAS,AA6124+1)),INDEX(DATAS,AA6124+1)),"")</f>
        <v/>
      </c>
    </row>
    <row r="6125" customFormat="false" ht="15" hidden="false" customHeight="false" outlineLevel="0" collapsed="false">
      <c r="A6125" s="60" t="n">
        <v>46310</v>
      </c>
      <c r="B6125" s="0" t="n">
        <v>13</v>
      </c>
      <c r="C6125" s="0" t="n">
        <v>7471</v>
      </c>
      <c r="E6125" s="0" t="n">
        <v>0</v>
      </c>
      <c r="F6125" s="55" t="s">
        <v>1493</v>
      </c>
      <c r="I6125" s="55" t="s">
        <v>185</v>
      </c>
      <c r="U6125" s="0" t="n">
        <v>226</v>
      </c>
      <c r="V6125" s="0" t="n">
        <v>0</v>
      </c>
      <c r="X6125" s="55" t="n">
        <f aca="false">IF(I6125="Male",0,1)</f>
        <v>1</v>
      </c>
      <c r="Y6125" s="55" t="n">
        <f aca="false">IF(OR(I6125="DNB",I6125="Dry DNB"),1,0)</f>
        <v>0</v>
      </c>
      <c r="Z6125" s="0" t="str">
        <f aca="false">IF(ISNUMBER(W6125),A6125-W6125,"")</f>
        <v/>
      </c>
      <c r="AA6125" s="55" t="n">
        <f aca="false">MATCH(A6125,DATAS,0)</f>
        <v>2</v>
      </c>
      <c r="AB6125" s="55" t="n">
        <f aca="false">IF(AND(E6125&gt;0,OR(AND(B6125&gt;=1,B6125&lt;=6),B6125=10)),1,0)</f>
        <v>0</v>
      </c>
      <c r="AC6125" s="55" t="n">
        <f aca="false">IF(AND(E6125&gt;0,B6125=10),1,0)</f>
        <v>0</v>
      </c>
      <c r="AD6125" s="55" t="n">
        <f aca="false">IF(AND(C6124=C6125,AA6124=AA6125-1),AB6124,"")</f>
        <v>0</v>
      </c>
      <c r="AE6125" s="55" t="n">
        <f aca="false">IF(AND(C6124=C6125,AA6124=AA6125-1),AC6124,"")</f>
        <v>0</v>
      </c>
      <c r="AF6125" s="55" t="n">
        <f aca="false">IF(AA6125=1,"",IF(AND(AB6125=1,AD6125&lt;&gt;1),1,0))</f>
        <v>0</v>
      </c>
      <c r="AG6125" s="55" t="n">
        <f aca="false">IF(AA6125=1,"",IF(AND(AC6125=1,AE6125&lt;&gt;1),1,0))</f>
        <v>0</v>
      </c>
      <c r="AH6125" s="60" t="str">
        <f aca="false">IF(AND(E6125&gt;0,AA6125&lt;2,NOT(AND(C6126=C6125,AA6126=AA6125+1))),INDEX(DATAS,AA6125+1),"")</f>
        <v/>
      </c>
      <c r="AI6125" s="60" t="str">
        <f aca="false">IF(AND(AC6125=1,AA6125&lt;2),IF(AND(C6126=C6125,AA6126=AA6125+1),IF(AC6126=1,"",INDEX(DATAS,AA6125+1)),INDEX(DATAS,AA6125+1)),"")</f>
        <v/>
      </c>
    </row>
    <row r="6126" customFormat="false" ht="15" hidden="false" customHeight="false" outlineLevel="0" collapsed="false">
      <c r="A6126" s="60" t="n">
        <v>46309</v>
      </c>
      <c r="B6126" s="0" t="n">
        <v>13</v>
      </c>
      <c r="C6126" s="0" t="n">
        <v>7472</v>
      </c>
      <c r="E6126" s="0" t="n">
        <v>0</v>
      </c>
      <c r="F6126" s="55" t="s">
        <v>1493</v>
      </c>
      <c r="I6126" s="55" t="s">
        <v>185</v>
      </c>
      <c r="U6126" s="0" t="n">
        <v>225</v>
      </c>
      <c r="V6126" s="0" t="n">
        <v>0</v>
      </c>
      <c r="X6126" s="55" t="n">
        <f aca="false">IF(I6126="Male",0,1)</f>
        <v>1</v>
      </c>
      <c r="Y6126" s="55" t="n">
        <f aca="false">IF(OR(I6126="DNB",I6126="Dry DNB"),1,0)</f>
        <v>0</v>
      </c>
      <c r="Z6126" s="0" t="str">
        <f aca="false">IF(ISNUMBER(W6126),A6126-W6126,"")</f>
        <v/>
      </c>
      <c r="AA6126" s="55" t="n">
        <f aca="false">MATCH(A6126,DATAS,0)</f>
        <v>1</v>
      </c>
      <c r="AB6126" s="55" t="n">
        <f aca="false">IF(AND(E6126&gt;0,OR(AND(B6126&gt;=1,B6126&lt;=6),B6126=10)),1,0)</f>
        <v>0</v>
      </c>
      <c r="AC6126" s="55" t="n">
        <f aca="false">IF(AND(E6126&gt;0,B6126=10),1,0)</f>
        <v>0</v>
      </c>
      <c r="AD6126" s="0" t="str">
        <f aca="false">IF(AND(C6125=C6126,AA6125=AA6126-1),AB6125,"")</f>
        <v/>
      </c>
      <c r="AE6126" s="0" t="str">
        <f aca="false">IF(AND(C6125=C6126,AA6125=AA6126-1),AC6125,"")</f>
        <v/>
      </c>
      <c r="AF6126" s="0" t="str">
        <f aca="false">IF(AA6126=1,"",IF(AND(AB6126=1,AD6126&lt;&gt;1),1,0))</f>
        <v/>
      </c>
      <c r="AG6126" s="0" t="str">
        <f aca="false">IF(AA6126=1,"",IF(AND(AC6126=1,AE6126&lt;&gt;1),1,0))</f>
        <v/>
      </c>
      <c r="AH6126" s="60" t="str">
        <f aca="false">IF(AND(E6126&gt;0,AA6126&lt;2,NOT(AND(C6127=C6126,AA6127=AA6126+1))),INDEX(DATAS,AA6126+1),"")</f>
        <v/>
      </c>
      <c r="AI6126" s="60" t="str">
        <f aca="false">IF(AND(AC6126=1,AA6126&lt;2),IF(AND(C6127=C6126,AA6127=AA6126+1),IF(AC6127=1,"",INDEX(DATAS,AA6126+1)),INDEX(DATAS,AA6126+1)),"")</f>
        <v/>
      </c>
    </row>
    <row r="6127" customFormat="false" ht="15" hidden="false" customHeight="false" outlineLevel="0" collapsed="false">
      <c r="A6127" s="60" t="n">
        <v>46310</v>
      </c>
      <c r="B6127" s="0" t="n">
        <v>13</v>
      </c>
      <c r="C6127" s="0" t="n">
        <v>7472</v>
      </c>
      <c r="E6127" s="0" t="n">
        <v>0</v>
      </c>
      <c r="F6127" s="55" t="s">
        <v>1493</v>
      </c>
      <c r="I6127" s="55" t="s">
        <v>185</v>
      </c>
      <c r="U6127" s="0" t="n">
        <v>226</v>
      </c>
      <c r="V6127" s="0" t="n">
        <v>0</v>
      </c>
      <c r="X6127" s="55" t="n">
        <f aca="false">IF(I6127="Male",0,1)</f>
        <v>1</v>
      </c>
      <c r="Y6127" s="55" t="n">
        <f aca="false">IF(OR(I6127="DNB",I6127="Dry DNB"),1,0)</f>
        <v>0</v>
      </c>
      <c r="Z6127" s="0" t="str">
        <f aca="false">IF(ISNUMBER(W6127),A6127-W6127,"")</f>
        <v/>
      </c>
      <c r="AA6127" s="55" t="n">
        <f aca="false">MATCH(A6127,DATAS,0)</f>
        <v>2</v>
      </c>
      <c r="AB6127" s="55" t="n">
        <f aca="false">IF(AND(E6127&gt;0,OR(AND(B6127&gt;=1,B6127&lt;=6),B6127=10)),1,0)</f>
        <v>0</v>
      </c>
      <c r="AC6127" s="55" t="n">
        <f aca="false">IF(AND(E6127&gt;0,B6127=10),1,0)</f>
        <v>0</v>
      </c>
      <c r="AD6127" s="55" t="n">
        <f aca="false">IF(AND(C6126=C6127,AA6126=AA6127-1),AB6126,"")</f>
        <v>0</v>
      </c>
      <c r="AE6127" s="55" t="n">
        <f aca="false">IF(AND(C6126=C6127,AA6126=AA6127-1),AC6126,"")</f>
        <v>0</v>
      </c>
      <c r="AF6127" s="55" t="n">
        <f aca="false">IF(AA6127=1,"",IF(AND(AB6127=1,AD6127&lt;&gt;1),1,0))</f>
        <v>0</v>
      </c>
      <c r="AG6127" s="55" t="n">
        <f aca="false">IF(AA6127=1,"",IF(AND(AC6127=1,AE6127&lt;&gt;1),1,0))</f>
        <v>0</v>
      </c>
      <c r="AH6127" s="60" t="str">
        <f aca="false">IF(AND(E6127&gt;0,AA6127&lt;2,NOT(AND(C6128=C6127,AA6128=AA6127+1))),INDEX(DATAS,AA6127+1),"")</f>
        <v/>
      </c>
      <c r="AI6127" s="60" t="str">
        <f aca="false">IF(AND(AC6127=1,AA6127&lt;2),IF(AND(C6128=C6127,AA6128=AA6127+1),IF(AC6128=1,"",INDEX(DATAS,AA6127+1)),INDEX(DATAS,AA6127+1)),"")</f>
        <v/>
      </c>
    </row>
    <row r="6128" customFormat="false" ht="15" hidden="false" customHeight="false" outlineLevel="0" collapsed="false">
      <c r="A6128" s="60" t="n">
        <v>46309</v>
      </c>
      <c r="B6128" s="0" t="n">
        <v>13</v>
      </c>
      <c r="C6128" s="0" t="n">
        <v>7473</v>
      </c>
      <c r="E6128" s="0" t="n">
        <v>0</v>
      </c>
      <c r="F6128" s="55" t="s">
        <v>1493</v>
      </c>
      <c r="I6128" s="55" t="s">
        <v>185</v>
      </c>
      <c r="U6128" s="0" t="n">
        <v>225</v>
      </c>
      <c r="V6128" s="0" t="n">
        <v>0</v>
      </c>
      <c r="X6128" s="55" t="n">
        <f aca="false">IF(I6128="Male",0,1)</f>
        <v>1</v>
      </c>
      <c r="Y6128" s="55" t="n">
        <f aca="false">IF(OR(I6128="DNB",I6128="Dry DNB"),1,0)</f>
        <v>0</v>
      </c>
      <c r="Z6128" s="0" t="str">
        <f aca="false">IF(ISNUMBER(W6128),A6128-W6128,"")</f>
        <v/>
      </c>
      <c r="AA6128" s="55" t="n">
        <f aca="false">MATCH(A6128,DATAS,0)</f>
        <v>1</v>
      </c>
      <c r="AB6128" s="55" t="n">
        <f aca="false">IF(AND(E6128&gt;0,OR(AND(B6128&gt;=1,B6128&lt;=6),B6128=10)),1,0)</f>
        <v>0</v>
      </c>
      <c r="AC6128" s="55" t="n">
        <f aca="false">IF(AND(E6128&gt;0,B6128=10),1,0)</f>
        <v>0</v>
      </c>
      <c r="AD6128" s="0" t="str">
        <f aca="false">IF(AND(C6127=C6128,AA6127=AA6128-1),AB6127,"")</f>
        <v/>
      </c>
      <c r="AE6128" s="0" t="str">
        <f aca="false">IF(AND(C6127=C6128,AA6127=AA6128-1),AC6127,"")</f>
        <v/>
      </c>
      <c r="AF6128" s="0" t="str">
        <f aca="false">IF(AA6128=1,"",IF(AND(AB6128=1,AD6128&lt;&gt;1),1,0))</f>
        <v/>
      </c>
      <c r="AG6128" s="0" t="str">
        <f aca="false">IF(AA6128=1,"",IF(AND(AC6128=1,AE6128&lt;&gt;1),1,0))</f>
        <v/>
      </c>
      <c r="AH6128" s="60" t="str">
        <f aca="false">IF(AND(E6128&gt;0,AA6128&lt;2,NOT(AND(C6129=C6128,AA6129=AA6128+1))),INDEX(DATAS,AA6128+1),"")</f>
        <v/>
      </c>
      <c r="AI6128" s="60" t="str">
        <f aca="false">IF(AND(AC6128=1,AA6128&lt;2),IF(AND(C6129=C6128,AA6129=AA6128+1),IF(AC6129=1,"",INDEX(DATAS,AA6128+1)),INDEX(DATAS,AA6128+1)),"")</f>
        <v/>
      </c>
    </row>
    <row r="6129" customFormat="false" ht="15" hidden="false" customHeight="false" outlineLevel="0" collapsed="false">
      <c r="A6129" s="60" t="n">
        <v>46310</v>
      </c>
      <c r="B6129" s="0" t="n">
        <v>13</v>
      </c>
      <c r="C6129" s="0" t="n">
        <v>7473</v>
      </c>
      <c r="E6129" s="0" t="n">
        <v>0</v>
      </c>
      <c r="F6129" s="55" t="s">
        <v>1493</v>
      </c>
      <c r="I6129" s="55" t="s">
        <v>185</v>
      </c>
      <c r="U6129" s="0" t="n">
        <v>226</v>
      </c>
      <c r="V6129" s="0" t="n">
        <v>0</v>
      </c>
      <c r="X6129" s="55" t="n">
        <f aca="false">IF(I6129="Male",0,1)</f>
        <v>1</v>
      </c>
      <c r="Y6129" s="55" t="n">
        <f aca="false">IF(OR(I6129="DNB",I6129="Dry DNB"),1,0)</f>
        <v>0</v>
      </c>
      <c r="Z6129" s="0" t="str">
        <f aca="false">IF(ISNUMBER(W6129),A6129-W6129,"")</f>
        <v/>
      </c>
      <c r="AA6129" s="55" t="n">
        <f aca="false">MATCH(A6129,DATAS,0)</f>
        <v>2</v>
      </c>
      <c r="AB6129" s="55" t="n">
        <f aca="false">IF(AND(E6129&gt;0,OR(AND(B6129&gt;=1,B6129&lt;=6),B6129=10)),1,0)</f>
        <v>0</v>
      </c>
      <c r="AC6129" s="55" t="n">
        <f aca="false">IF(AND(E6129&gt;0,B6129=10),1,0)</f>
        <v>0</v>
      </c>
      <c r="AD6129" s="55" t="n">
        <f aca="false">IF(AND(C6128=C6129,AA6128=AA6129-1),AB6128,"")</f>
        <v>0</v>
      </c>
      <c r="AE6129" s="55" t="n">
        <f aca="false">IF(AND(C6128=C6129,AA6128=AA6129-1),AC6128,"")</f>
        <v>0</v>
      </c>
      <c r="AF6129" s="55" t="n">
        <f aca="false">IF(AA6129=1,"",IF(AND(AB6129=1,AD6129&lt;&gt;1),1,0))</f>
        <v>0</v>
      </c>
      <c r="AG6129" s="55" t="n">
        <f aca="false">IF(AA6129=1,"",IF(AND(AC6129=1,AE6129&lt;&gt;1),1,0))</f>
        <v>0</v>
      </c>
      <c r="AH6129" s="60" t="str">
        <f aca="false">IF(AND(E6129&gt;0,AA6129&lt;2,NOT(AND(C6130=C6129,AA6130=AA6129+1))),INDEX(DATAS,AA6129+1),"")</f>
        <v/>
      </c>
      <c r="AI6129" s="60" t="str">
        <f aca="false">IF(AND(AC6129=1,AA6129&lt;2),IF(AND(C6130=C6129,AA6130=AA6129+1),IF(AC6130=1,"",INDEX(DATAS,AA6129+1)),INDEX(DATAS,AA6129+1)),"")</f>
        <v/>
      </c>
    </row>
    <row r="6130" customFormat="false" ht="15" hidden="false" customHeight="false" outlineLevel="0" collapsed="false">
      <c r="A6130" s="60" t="n">
        <v>46309</v>
      </c>
      <c r="B6130" s="0" t="n">
        <v>13</v>
      </c>
      <c r="C6130" s="0" t="n">
        <v>7474</v>
      </c>
      <c r="E6130" s="0" t="n">
        <v>0</v>
      </c>
      <c r="F6130" s="55" t="s">
        <v>1494</v>
      </c>
      <c r="I6130" s="55" t="s">
        <v>185</v>
      </c>
      <c r="U6130" s="0" t="n">
        <v>224</v>
      </c>
      <c r="V6130" s="0" t="n">
        <v>0</v>
      </c>
      <c r="X6130" s="55" t="n">
        <f aca="false">IF(I6130="Male",0,1)</f>
        <v>1</v>
      </c>
      <c r="Y6130" s="55" t="n">
        <f aca="false">IF(OR(I6130="DNB",I6130="Dry DNB"),1,0)</f>
        <v>0</v>
      </c>
      <c r="Z6130" s="0" t="str">
        <f aca="false">IF(ISNUMBER(W6130),A6130-W6130,"")</f>
        <v/>
      </c>
      <c r="AA6130" s="55" t="n">
        <f aca="false">MATCH(A6130,DATAS,0)</f>
        <v>1</v>
      </c>
      <c r="AB6130" s="55" t="n">
        <f aca="false">IF(AND(E6130&gt;0,OR(AND(B6130&gt;=1,B6130&lt;=6),B6130=10)),1,0)</f>
        <v>0</v>
      </c>
      <c r="AC6130" s="55" t="n">
        <f aca="false">IF(AND(E6130&gt;0,B6130=10),1,0)</f>
        <v>0</v>
      </c>
      <c r="AD6130" s="0" t="str">
        <f aca="false">IF(AND(C6129=C6130,AA6129=AA6130-1),AB6129,"")</f>
        <v/>
      </c>
      <c r="AE6130" s="0" t="str">
        <f aca="false">IF(AND(C6129=C6130,AA6129=AA6130-1),AC6129,"")</f>
        <v/>
      </c>
      <c r="AF6130" s="0" t="str">
        <f aca="false">IF(AA6130=1,"",IF(AND(AB6130=1,AD6130&lt;&gt;1),1,0))</f>
        <v/>
      </c>
      <c r="AG6130" s="0" t="str">
        <f aca="false">IF(AA6130=1,"",IF(AND(AC6130=1,AE6130&lt;&gt;1),1,0))</f>
        <v/>
      </c>
      <c r="AH6130" s="60" t="str">
        <f aca="false">IF(AND(E6130&gt;0,AA6130&lt;2,NOT(AND(C6131=C6130,AA6131=AA6130+1))),INDEX(DATAS,AA6130+1),"")</f>
        <v/>
      </c>
      <c r="AI6130" s="60" t="str">
        <f aca="false">IF(AND(AC6130=1,AA6130&lt;2),IF(AND(C6131=C6130,AA6131=AA6130+1),IF(AC6131=1,"",INDEX(DATAS,AA6130+1)),INDEX(DATAS,AA6130+1)),"")</f>
        <v/>
      </c>
    </row>
    <row r="6131" customFormat="false" ht="15" hidden="false" customHeight="false" outlineLevel="0" collapsed="false">
      <c r="A6131" s="60" t="n">
        <v>46310</v>
      </c>
      <c r="B6131" s="0" t="n">
        <v>13</v>
      </c>
      <c r="C6131" s="0" t="n">
        <v>7474</v>
      </c>
      <c r="E6131" s="0" t="n">
        <v>0</v>
      </c>
      <c r="F6131" s="55" t="s">
        <v>1494</v>
      </c>
      <c r="I6131" s="55" t="s">
        <v>185</v>
      </c>
      <c r="U6131" s="0" t="n">
        <v>225</v>
      </c>
      <c r="V6131" s="0" t="n">
        <v>0</v>
      </c>
      <c r="X6131" s="55" t="n">
        <f aca="false">IF(I6131="Male",0,1)</f>
        <v>1</v>
      </c>
      <c r="Y6131" s="55" t="n">
        <f aca="false">IF(OR(I6131="DNB",I6131="Dry DNB"),1,0)</f>
        <v>0</v>
      </c>
      <c r="Z6131" s="0" t="str">
        <f aca="false">IF(ISNUMBER(W6131),A6131-W6131,"")</f>
        <v/>
      </c>
      <c r="AA6131" s="55" t="n">
        <f aca="false">MATCH(A6131,DATAS,0)</f>
        <v>2</v>
      </c>
      <c r="AB6131" s="55" t="n">
        <f aca="false">IF(AND(E6131&gt;0,OR(AND(B6131&gt;=1,B6131&lt;=6),B6131=10)),1,0)</f>
        <v>0</v>
      </c>
      <c r="AC6131" s="55" t="n">
        <f aca="false">IF(AND(E6131&gt;0,B6131=10),1,0)</f>
        <v>0</v>
      </c>
      <c r="AD6131" s="55" t="n">
        <f aca="false">IF(AND(C6130=C6131,AA6130=AA6131-1),AB6130,"")</f>
        <v>0</v>
      </c>
      <c r="AE6131" s="55" t="n">
        <f aca="false">IF(AND(C6130=C6131,AA6130=AA6131-1),AC6130,"")</f>
        <v>0</v>
      </c>
      <c r="AF6131" s="55" t="n">
        <f aca="false">IF(AA6131=1,"",IF(AND(AB6131=1,AD6131&lt;&gt;1),1,0))</f>
        <v>0</v>
      </c>
      <c r="AG6131" s="55" t="n">
        <f aca="false">IF(AA6131=1,"",IF(AND(AC6131=1,AE6131&lt;&gt;1),1,0))</f>
        <v>0</v>
      </c>
      <c r="AH6131" s="60" t="str">
        <f aca="false">IF(AND(E6131&gt;0,AA6131&lt;2,NOT(AND(C6132=C6131,AA6132=AA6131+1))),INDEX(DATAS,AA6131+1),"")</f>
        <v/>
      </c>
      <c r="AI6131" s="60" t="str">
        <f aca="false">IF(AND(AC6131=1,AA6131&lt;2),IF(AND(C6132=C6131,AA6132=AA6131+1),IF(AC6132=1,"",INDEX(DATAS,AA6131+1)),INDEX(DATAS,AA6131+1)),"")</f>
        <v/>
      </c>
    </row>
    <row r="6132" customFormat="false" ht="15" hidden="false" customHeight="false" outlineLevel="0" collapsed="false">
      <c r="A6132" s="60" t="n">
        <v>46309</v>
      </c>
      <c r="B6132" s="0" t="n">
        <v>13</v>
      </c>
      <c r="C6132" s="0" t="n">
        <v>7476</v>
      </c>
      <c r="E6132" s="0" t="n">
        <v>0</v>
      </c>
      <c r="F6132" s="55" t="s">
        <v>1493</v>
      </c>
      <c r="I6132" s="55" t="s">
        <v>185</v>
      </c>
      <c r="U6132" s="0" t="n">
        <v>225</v>
      </c>
      <c r="V6132" s="0" t="n">
        <v>0</v>
      </c>
      <c r="X6132" s="55" t="n">
        <f aca="false">IF(I6132="Male",0,1)</f>
        <v>1</v>
      </c>
      <c r="Y6132" s="55" t="n">
        <f aca="false">IF(OR(I6132="DNB",I6132="Dry DNB"),1,0)</f>
        <v>0</v>
      </c>
      <c r="Z6132" s="0" t="str">
        <f aca="false">IF(ISNUMBER(W6132),A6132-W6132,"")</f>
        <v/>
      </c>
      <c r="AA6132" s="55" t="n">
        <f aca="false">MATCH(A6132,DATAS,0)</f>
        <v>1</v>
      </c>
      <c r="AB6132" s="55" t="n">
        <f aca="false">IF(AND(E6132&gt;0,OR(AND(B6132&gt;=1,B6132&lt;=6),B6132=10)),1,0)</f>
        <v>0</v>
      </c>
      <c r="AC6132" s="55" t="n">
        <f aca="false">IF(AND(E6132&gt;0,B6132=10),1,0)</f>
        <v>0</v>
      </c>
      <c r="AD6132" s="0" t="str">
        <f aca="false">IF(AND(C6131=C6132,AA6131=AA6132-1),AB6131,"")</f>
        <v/>
      </c>
      <c r="AE6132" s="0" t="str">
        <f aca="false">IF(AND(C6131=C6132,AA6131=AA6132-1),AC6131,"")</f>
        <v/>
      </c>
      <c r="AF6132" s="0" t="str">
        <f aca="false">IF(AA6132=1,"",IF(AND(AB6132=1,AD6132&lt;&gt;1),1,0))</f>
        <v/>
      </c>
      <c r="AG6132" s="0" t="str">
        <f aca="false">IF(AA6132=1,"",IF(AND(AC6132=1,AE6132&lt;&gt;1),1,0))</f>
        <v/>
      </c>
      <c r="AH6132" s="60" t="str">
        <f aca="false">IF(AND(E6132&gt;0,AA6132&lt;2,NOT(AND(C6133=C6132,AA6133=AA6132+1))),INDEX(DATAS,AA6132+1),"")</f>
        <v/>
      </c>
      <c r="AI6132" s="60" t="str">
        <f aca="false">IF(AND(AC6132=1,AA6132&lt;2),IF(AND(C6133=C6132,AA6133=AA6132+1),IF(AC6133=1,"",INDEX(DATAS,AA6132+1)),INDEX(DATAS,AA6132+1)),"")</f>
        <v/>
      </c>
    </row>
    <row r="6133" customFormat="false" ht="15" hidden="false" customHeight="false" outlineLevel="0" collapsed="false">
      <c r="A6133" s="60" t="n">
        <v>46310</v>
      </c>
      <c r="B6133" s="0" t="n">
        <v>13</v>
      </c>
      <c r="C6133" s="0" t="n">
        <v>7476</v>
      </c>
      <c r="E6133" s="0" t="n">
        <v>0</v>
      </c>
      <c r="F6133" s="55" t="s">
        <v>1493</v>
      </c>
      <c r="I6133" s="55" t="s">
        <v>185</v>
      </c>
      <c r="U6133" s="0" t="n">
        <v>226</v>
      </c>
      <c r="V6133" s="0" t="n">
        <v>0</v>
      </c>
      <c r="X6133" s="55" t="n">
        <f aca="false">IF(I6133="Male",0,1)</f>
        <v>1</v>
      </c>
      <c r="Y6133" s="55" t="n">
        <f aca="false">IF(OR(I6133="DNB",I6133="Dry DNB"),1,0)</f>
        <v>0</v>
      </c>
      <c r="Z6133" s="0" t="str">
        <f aca="false">IF(ISNUMBER(W6133),A6133-W6133,"")</f>
        <v/>
      </c>
      <c r="AA6133" s="55" t="n">
        <f aca="false">MATCH(A6133,DATAS,0)</f>
        <v>2</v>
      </c>
      <c r="AB6133" s="55" t="n">
        <f aca="false">IF(AND(E6133&gt;0,OR(AND(B6133&gt;=1,B6133&lt;=6),B6133=10)),1,0)</f>
        <v>0</v>
      </c>
      <c r="AC6133" s="55" t="n">
        <f aca="false">IF(AND(E6133&gt;0,B6133=10),1,0)</f>
        <v>0</v>
      </c>
      <c r="AD6133" s="55" t="n">
        <f aca="false">IF(AND(C6132=C6133,AA6132=AA6133-1),AB6132,"")</f>
        <v>0</v>
      </c>
      <c r="AE6133" s="55" t="n">
        <f aca="false">IF(AND(C6132=C6133,AA6132=AA6133-1),AC6132,"")</f>
        <v>0</v>
      </c>
      <c r="AF6133" s="55" t="n">
        <f aca="false">IF(AA6133=1,"",IF(AND(AB6133=1,AD6133&lt;&gt;1),1,0))</f>
        <v>0</v>
      </c>
      <c r="AG6133" s="55" t="n">
        <f aca="false">IF(AA6133=1,"",IF(AND(AC6133=1,AE6133&lt;&gt;1),1,0))</f>
        <v>0</v>
      </c>
      <c r="AH6133" s="60" t="str">
        <f aca="false">IF(AND(E6133&gt;0,AA6133&lt;2,NOT(AND(C6134=C6133,AA6134=AA6133+1))),INDEX(DATAS,AA6133+1),"")</f>
        <v/>
      </c>
      <c r="AI6133" s="60" t="str">
        <f aca="false">IF(AND(AC6133=1,AA6133&lt;2),IF(AND(C6134=C6133,AA6134=AA6133+1),IF(AC6134=1,"",INDEX(DATAS,AA6133+1)),INDEX(DATAS,AA6133+1)),"")</f>
        <v/>
      </c>
    </row>
    <row r="6134" customFormat="false" ht="15" hidden="false" customHeight="false" outlineLevel="0" collapsed="false">
      <c r="A6134" s="60" t="n">
        <v>46309</v>
      </c>
      <c r="B6134" s="0" t="n">
        <v>13</v>
      </c>
      <c r="C6134" s="0" t="n">
        <v>7477</v>
      </c>
      <c r="E6134" s="0" t="n">
        <v>0</v>
      </c>
      <c r="F6134" s="55" t="s">
        <v>1494</v>
      </c>
      <c r="I6134" s="55" t="s">
        <v>185</v>
      </c>
      <c r="U6134" s="0" t="n">
        <v>224</v>
      </c>
      <c r="V6134" s="0" t="n">
        <v>0</v>
      </c>
      <c r="X6134" s="55" t="n">
        <f aca="false">IF(I6134="Male",0,1)</f>
        <v>1</v>
      </c>
      <c r="Y6134" s="55" t="n">
        <f aca="false">IF(OR(I6134="DNB",I6134="Dry DNB"),1,0)</f>
        <v>0</v>
      </c>
      <c r="Z6134" s="0" t="str">
        <f aca="false">IF(ISNUMBER(W6134),A6134-W6134,"")</f>
        <v/>
      </c>
      <c r="AA6134" s="55" t="n">
        <f aca="false">MATCH(A6134,DATAS,0)</f>
        <v>1</v>
      </c>
      <c r="AB6134" s="55" t="n">
        <f aca="false">IF(AND(E6134&gt;0,OR(AND(B6134&gt;=1,B6134&lt;=6),B6134=10)),1,0)</f>
        <v>0</v>
      </c>
      <c r="AC6134" s="55" t="n">
        <f aca="false">IF(AND(E6134&gt;0,B6134=10),1,0)</f>
        <v>0</v>
      </c>
      <c r="AD6134" s="0" t="str">
        <f aca="false">IF(AND(C6133=C6134,AA6133=AA6134-1),AB6133,"")</f>
        <v/>
      </c>
      <c r="AE6134" s="0" t="str">
        <f aca="false">IF(AND(C6133=C6134,AA6133=AA6134-1),AC6133,"")</f>
        <v/>
      </c>
      <c r="AF6134" s="0" t="str">
        <f aca="false">IF(AA6134=1,"",IF(AND(AB6134=1,AD6134&lt;&gt;1),1,0))</f>
        <v/>
      </c>
      <c r="AG6134" s="0" t="str">
        <f aca="false">IF(AA6134=1,"",IF(AND(AC6134=1,AE6134&lt;&gt;1),1,0))</f>
        <v/>
      </c>
      <c r="AH6134" s="60" t="str">
        <f aca="false">IF(AND(E6134&gt;0,AA6134&lt;2,NOT(AND(C6135=C6134,AA6135=AA6134+1))),INDEX(DATAS,AA6134+1),"")</f>
        <v/>
      </c>
      <c r="AI6134" s="60" t="str">
        <f aca="false">IF(AND(AC6134=1,AA6134&lt;2),IF(AND(C6135=C6134,AA6135=AA6134+1),IF(AC6135=1,"",INDEX(DATAS,AA6134+1)),INDEX(DATAS,AA6134+1)),"")</f>
        <v/>
      </c>
    </row>
    <row r="6135" customFormat="false" ht="15" hidden="false" customHeight="false" outlineLevel="0" collapsed="false">
      <c r="A6135" s="60" t="n">
        <v>46310</v>
      </c>
      <c r="B6135" s="0" t="n">
        <v>13</v>
      </c>
      <c r="C6135" s="0" t="n">
        <v>7477</v>
      </c>
      <c r="E6135" s="0" t="n">
        <v>0</v>
      </c>
      <c r="F6135" s="55" t="s">
        <v>1494</v>
      </c>
      <c r="I6135" s="55" t="s">
        <v>185</v>
      </c>
      <c r="U6135" s="0" t="n">
        <v>225</v>
      </c>
      <c r="V6135" s="0" t="n">
        <v>0</v>
      </c>
      <c r="X6135" s="55" t="n">
        <f aca="false">IF(I6135="Male",0,1)</f>
        <v>1</v>
      </c>
      <c r="Y6135" s="55" t="n">
        <f aca="false">IF(OR(I6135="DNB",I6135="Dry DNB"),1,0)</f>
        <v>0</v>
      </c>
      <c r="Z6135" s="0" t="str">
        <f aca="false">IF(ISNUMBER(W6135),A6135-W6135,"")</f>
        <v/>
      </c>
      <c r="AA6135" s="55" t="n">
        <f aca="false">MATCH(A6135,DATAS,0)</f>
        <v>2</v>
      </c>
      <c r="AB6135" s="55" t="n">
        <f aca="false">IF(AND(E6135&gt;0,OR(AND(B6135&gt;=1,B6135&lt;=6),B6135=10)),1,0)</f>
        <v>0</v>
      </c>
      <c r="AC6135" s="55" t="n">
        <f aca="false">IF(AND(E6135&gt;0,B6135=10),1,0)</f>
        <v>0</v>
      </c>
      <c r="AD6135" s="55" t="n">
        <f aca="false">IF(AND(C6134=C6135,AA6134=AA6135-1),AB6134,"")</f>
        <v>0</v>
      </c>
      <c r="AE6135" s="55" t="n">
        <f aca="false">IF(AND(C6134=C6135,AA6134=AA6135-1),AC6134,"")</f>
        <v>0</v>
      </c>
      <c r="AF6135" s="55" t="n">
        <f aca="false">IF(AA6135=1,"",IF(AND(AB6135=1,AD6135&lt;&gt;1),1,0))</f>
        <v>0</v>
      </c>
      <c r="AG6135" s="55" t="n">
        <f aca="false">IF(AA6135=1,"",IF(AND(AC6135=1,AE6135&lt;&gt;1),1,0))</f>
        <v>0</v>
      </c>
      <c r="AH6135" s="60" t="str">
        <f aca="false">IF(AND(E6135&gt;0,AA6135&lt;2,NOT(AND(C6136=C6135,AA6136=AA6135+1))),INDEX(DATAS,AA6135+1),"")</f>
        <v/>
      </c>
      <c r="AI6135" s="60" t="str">
        <f aca="false">IF(AND(AC6135=1,AA6135&lt;2),IF(AND(C6136=C6135,AA6136=AA6135+1),IF(AC6136=1,"",INDEX(DATAS,AA6135+1)),INDEX(DATAS,AA6135+1)),"")</f>
        <v/>
      </c>
    </row>
    <row r="6136" customFormat="false" ht="15" hidden="false" customHeight="false" outlineLevel="0" collapsed="false">
      <c r="A6136" s="60" t="n">
        <v>46309</v>
      </c>
      <c r="B6136" s="0" t="n">
        <v>13</v>
      </c>
      <c r="C6136" s="0" t="n">
        <v>7478</v>
      </c>
      <c r="E6136" s="0" t="n">
        <v>0</v>
      </c>
      <c r="F6136" s="55" t="s">
        <v>1494</v>
      </c>
      <c r="I6136" s="55" t="s">
        <v>185</v>
      </c>
      <c r="U6136" s="0" t="n">
        <v>224</v>
      </c>
      <c r="V6136" s="0" t="n">
        <v>0</v>
      </c>
      <c r="X6136" s="55" t="n">
        <f aca="false">IF(I6136="Male",0,1)</f>
        <v>1</v>
      </c>
      <c r="Y6136" s="55" t="n">
        <f aca="false">IF(OR(I6136="DNB",I6136="Dry DNB"),1,0)</f>
        <v>0</v>
      </c>
      <c r="Z6136" s="0" t="str">
        <f aca="false">IF(ISNUMBER(W6136),A6136-W6136,"")</f>
        <v/>
      </c>
      <c r="AA6136" s="55" t="n">
        <f aca="false">MATCH(A6136,DATAS,0)</f>
        <v>1</v>
      </c>
      <c r="AB6136" s="55" t="n">
        <f aca="false">IF(AND(E6136&gt;0,OR(AND(B6136&gt;=1,B6136&lt;=6),B6136=10)),1,0)</f>
        <v>0</v>
      </c>
      <c r="AC6136" s="55" t="n">
        <f aca="false">IF(AND(E6136&gt;0,B6136=10),1,0)</f>
        <v>0</v>
      </c>
      <c r="AD6136" s="0" t="str">
        <f aca="false">IF(AND(C6135=C6136,AA6135=AA6136-1),AB6135,"")</f>
        <v/>
      </c>
      <c r="AE6136" s="0" t="str">
        <f aca="false">IF(AND(C6135=C6136,AA6135=AA6136-1),AC6135,"")</f>
        <v/>
      </c>
      <c r="AF6136" s="0" t="str">
        <f aca="false">IF(AA6136=1,"",IF(AND(AB6136=1,AD6136&lt;&gt;1),1,0))</f>
        <v/>
      </c>
      <c r="AG6136" s="0" t="str">
        <f aca="false">IF(AA6136=1,"",IF(AND(AC6136=1,AE6136&lt;&gt;1),1,0))</f>
        <v/>
      </c>
      <c r="AH6136" s="60" t="str">
        <f aca="false">IF(AND(E6136&gt;0,AA6136&lt;2,NOT(AND(C6137=C6136,AA6137=AA6136+1))),INDEX(DATAS,AA6136+1),"")</f>
        <v/>
      </c>
      <c r="AI6136" s="60" t="str">
        <f aca="false">IF(AND(AC6136=1,AA6136&lt;2),IF(AND(C6137=C6136,AA6137=AA6136+1),IF(AC6137=1,"",INDEX(DATAS,AA6136+1)),INDEX(DATAS,AA6136+1)),"")</f>
        <v/>
      </c>
    </row>
    <row r="6137" customFormat="false" ht="15" hidden="false" customHeight="false" outlineLevel="0" collapsed="false">
      <c r="A6137" s="60" t="n">
        <v>46310</v>
      </c>
      <c r="B6137" s="0" t="n">
        <v>13</v>
      </c>
      <c r="C6137" s="0" t="n">
        <v>7478</v>
      </c>
      <c r="E6137" s="0" t="n">
        <v>0</v>
      </c>
      <c r="F6137" s="55" t="s">
        <v>1494</v>
      </c>
      <c r="I6137" s="55" t="s">
        <v>185</v>
      </c>
      <c r="U6137" s="0" t="n">
        <v>225</v>
      </c>
      <c r="V6137" s="0" t="n">
        <v>0</v>
      </c>
      <c r="X6137" s="55" t="n">
        <f aca="false">IF(I6137="Male",0,1)</f>
        <v>1</v>
      </c>
      <c r="Y6137" s="55" t="n">
        <f aca="false">IF(OR(I6137="DNB",I6137="Dry DNB"),1,0)</f>
        <v>0</v>
      </c>
      <c r="Z6137" s="0" t="str">
        <f aca="false">IF(ISNUMBER(W6137),A6137-W6137,"")</f>
        <v/>
      </c>
      <c r="AA6137" s="55" t="n">
        <f aca="false">MATCH(A6137,DATAS,0)</f>
        <v>2</v>
      </c>
      <c r="AB6137" s="55" t="n">
        <f aca="false">IF(AND(E6137&gt;0,OR(AND(B6137&gt;=1,B6137&lt;=6),B6137=10)),1,0)</f>
        <v>0</v>
      </c>
      <c r="AC6137" s="55" t="n">
        <f aca="false">IF(AND(E6137&gt;0,B6137=10),1,0)</f>
        <v>0</v>
      </c>
      <c r="AD6137" s="55" t="n">
        <f aca="false">IF(AND(C6136=C6137,AA6136=AA6137-1),AB6136,"")</f>
        <v>0</v>
      </c>
      <c r="AE6137" s="55" t="n">
        <f aca="false">IF(AND(C6136=C6137,AA6136=AA6137-1),AC6136,"")</f>
        <v>0</v>
      </c>
      <c r="AF6137" s="55" t="n">
        <f aca="false">IF(AA6137=1,"",IF(AND(AB6137=1,AD6137&lt;&gt;1),1,0))</f>
        <v>0</v>
      </c>
      <c r="AG6137" s="55" t="n">
        <f aca="false">IF(AA6137=1,"",IF(AND(AC6137=1,AE6137&lt;&gt;1),1,0))</f>
        <v>0</v>
      </c>
      <c r="AH6137" s="60" t="str">
        <f aca="false">IF(AND(E6137&gt;0,AA6137&lt;2,NOT(AND(C6138=C6137,AA6138=AA6137+1))),INDEX(DATAS,AA6137+1),"")</f>
        <v/>
      </c>
      <c r="AI6137" s="60" t="str">
        <f aca="false">IF(AND(AC6137=1,AA6137&lt;2),IF(AND(C6138=C6137,AA6138=AA6137+1),IF(AC6138=1,"",INDEX(DATAS,AA6137+1)),INDEX(DATAS,AA6137+1)),"")</f>
        <v/>
      </c>
    </row>
    <row r="6138" customFormat="false" ht="15" hidden="false" customHeight="false" outlineLevel="0" collapsed="false">
      <c r="A6138" s="60" t="n">
        <v>46309</v>
      </c>
      <c r="B6138" s="0" t="n">
        <v>13</v>
      </c>
      <c r="C6138" s="0" t="n">
        <v>7479</v>
      </c>
      <c r="E6138" s="0" t="n">
        <v>0</v>
      </c>
      <c r="F6138" s="55" t="s">
        <v>1495</v>
      </c>
      <c r="I6138" s="55" t="s">
        <v>185</v>
      </c>
      <c r="U6138" s="0" t="n">
        <v>223</v>
      </c>
      <c r="V6138" s="0" t="n">
        <v>0</v>
      </c>
      <c r="X6138" s="55" t="n">
        <f aca="false">IF(I6138="Male",0,1)</f>
        <v>1</v>
      </c>
      <c r="Y6138" s="55" t="n">
        <f aca="false">IF(OR(I6138="DNB",I6138="Dry DNB"),1,0)</f>
        <v>0</v>
      </c>
      <c r="Z6138" s="0" t="str">
        <f aca="false">IF(ISNUMBER(W6138),A6138-W6138,"")</f>
        <v/>
      </c>
      <c r="AA6138" s="55" t="n">
        <f aca="false">MATCH(A6138,DATAS,0)</f>
        <v>1</v>
      </c>
      <c r="AB6138" s="55" t="n">
        <f aca="false">IF(AND(E6138&gt;0,OR(AND(B6138&gt;=1,B6138&lt;=6),B6138=10)),1,0)</f>
        <v>0</v>
      </c>
      <c r="AC6138" s="55" t="n">
        <f aca="false">IF(AND(E6138&gt;0,B6138=10),1,0)</f>
        <v>0</v>
      </c>
      <c r="AD6138" s="0" t="str">
        <f aca="false">IF(AND(C6137=C6138,AA6137=AA6138-1),AB6137,"")</f>
        <v/>
      </c>
      <c r="AE6138" s="0" t="str">
        <f aca="false">IF(AND(C6137=C6138,AA6137=AA6138-1),AC6137,"")</f>
        <v/>
      </c>
      <c r="AF6138" s="0" t="str">
        <f aca="false">IF(AA6138=1,"",IF(AND(AB6138=1,AD6138&lt;&gt;1),1,0))</f>
        <v/>
      </c>
      <c r="AG6138" s="0" t="str">
        <f aca="false">IF(AA6138=1,"",IF(AND(AC6138=1,AE6138&lt;&gt;1),1,0))</f>
        <v/>
      </c>
      <c r="AH6138" s="60" t="str">
        <f aca="false">IF(AND(E6138&gt;0,AA6138&lt;2,NOT(AND(C6139=C6138,AA6139=AA6138+1))),INDEX(DATAS,AA6138+1),"")</f>
        <v/>
      </c>
      <c r="AI6138" s="60" t="str">
        <f aca="false">IF(AND(AC6138=1,AA6138&lt;2),IF(AND(C6139=C6138,AA6139=AA6138+1),IF(AC6139=1,"",INDEX(DATAS,AA6138+1)),INDEX(DATAS,AA6138+1)),"")</f>
        <v/>
      </c>
    </row>
    <row r="6139" customFormat="false" ht="15" hidden="false" customHeight="false" outlineLevel="0" collapsed="false">
      <c r="A6139" s="60" t="n">
        <v>46310</v>
      </c>
      <c r="B6139" s="0" t="n">
        <v>13</v>
      </c>
      <c r="C6139" s="0" t="n">
        <v>7479</v>
      </c>
      <c r="E6139" s="0" t="n">
        <v>0</v>
      </c>
      <c r="F6139" s="55" t="s">
        <v>1495</v>
      </c>
      <c r="I6139" s="55" t="s">
        <v>185</v>
      </c>
      <c r="U6139" s="0" t="n">
        <v>224</v>
      </c>
      <c r="V6139" s="0" t="n">
        <v>0</v>
      </c>
      <c r="X6139" s="55" t="n">
        <f aca="false">IF(I6139="Male",0,1)</f>
        <v>1</v>
      </c>
      <c r="Y6139" s="55" t="n">
        <f aca="false">IF(OR(I6139="DNB",I6139="Dry DNB"),1,0)</f>
        <v>0</v>
      </c>
      <c r="Z6139" s="0" t="str">
        <f aca="false">IF(ISNUMBER(W6139),A6139-W6139,"")</f>
        <v/>
      </c>
      <c r="AA6139" s="55" t="n">
        <f aca="false">MATCH(A6139,DATAS,0)</f>
        <v>2</v>
      </c>
      <c r="AB6139" s="55" t="n">
        <f aca="false">IF(AND(E6139&gt;0,OR(AND(B6139&gt;=1,B6139&lt;=6),B6139=10)),1,0)</f>
        <v>0</v>
      </c>
      <c r="AC6139" s="55" t="n">
        <f aca="false">IF(AND(E6139&gt;0,B6139=10),1,0)</f>
        <v>0</v>
      </c>
      <c r="AD6139" s="55" t="n">
        <f aca="false">IF(AND(C6138=C6139,AA6138=AA6139-1),AB6138,"")</f>
        <v>0</v>
      </c>
      <c r="AE6139" s="55" t="n">
        <f aca="false">IF(AND(C6138=C6139,AA6138=AA6139-1),AC6138,"")</f>
        <v>0</v>
      </c>
      <c r="AF6139" s="55" t="n">
        <f aca="false">IF(AA6139=1,"",IF(AND(AB6139=1,AD6139&lt;&gt;1),1,0))</f>
        <v>0</v>
      </c>
      <c r="AG6139" s="55" t="n">
        <f aca="false">IF(AA6139=1,"",IF(AND(AC6139=1,AE6139&lt;&gt;1),1,0))</f>
        <v>0</v>
      </c>
      <c r="AH6139" s="60" t="str">
        <f aca="false">IF(AND(E6139&gt;0,AA6139&lt;2,NOT(AND(C6140=C6139,AA6140=AA6139+1))),INDEX(DATAS,AA6139+1),"")</f>
        <v/>
      </c>
      <c r="AI6139" s="60" t="str">
        <f aca="false">IF(AND(AC6139=1,AA6139&lt;2),IF(AND(C6140=C6139,AA6140=AA6139+1),IF(AC6140=1,"",INDEX(DATAS,AA6139+1)),INDEX(DATAS,AA6139+1)),"")</f>
        <v/>
      </c>
    </row>
    <row r="6140" customFormat="false" ht="15" hidden="false" customHeight="false" outlineLevel="0" collapsed="false">
      <c r="A6140" s="60" t="n">
        <v>46309</v>
      </c>
      <c r="B6140" s="0" t="n">
        <v>13</v>
      </c>
      <c r="C6140" s="0" t="n">
        <v>7480</v>
      </c>
      <c r="E6140" s="0" t="n">
        <v>0</v>
      </c>
      <c r="F6140" s="55" t="s">
        <v>1496</v>
      </c>
      <c r="I6140" s="55" t="s">
        <v>185</v>
      </c>
      <c r="U6140" s="0" t="n">
        <v>222</v>
      </c>
      <c r="V6140" s="0" t="n">
        <v>0</v>
      </c>
      <c r="X6140" s="55" t="n">
        <f aca="false">IF(I6140="Male",0,1)</f>
        <v>1</v>
      </c>
      <c r="Y6140" s="55" t="n">
        <f aca="false">IF(OR(I6140="DNB",I6140="Dry DNB"),1,0)</f>
        <v>0</v>
      </c>
      <c r="Z6140" s="0" t="str">
        <f aca="false">IF(ISNUMBER(W6140),A6140-W6140,"")</f>
        <v/>
      </c>
      <c r="AA6140" s="55" t="n">
        <f aca="false">MATCH(A6140,DATAS,0)</f>
        <v>1</v>
      </c>
      <c r="AB6140" s="55" t="n">
        <f aca="false">IF(AND(E6140&gt;0,OR(AND(B6140&gt;=1,B6140&lt;=6),B6140=10)),1,0)</f>
        <v>0</v>
      </c>
      <c r="AC6140" s="55" t="n">
        <f aca="false">IF(AND(E6140&gt;0,B6140=10),1,0)</f>
        <v>0</v>
      </c>
      <c r="AD6140" s="0" t="str">
        <f aca="false">IF(AND(C6139=C6140,AA6139=AA6140-1),AB6139,"")</f>
        <v/>
      </c>
      <c r="AE6140" s="0" t="str">
        <f aca="false">IF(AND(C6139=C6140,AA6139=AA6140-1),AC6139,"")</f>
        <v/>
      </c>
      <c r="AF6140" s="0" t="str">
        <f aca="false">IF(AA6140=1,"",IF(AND(AB6140=1,AD6140&lt;&gt;1),1,0))</f>
        <v/>
      </c>
      <c r="AG6140" s="0" t="str">
        <f aca="false">IF(AA6140=1,"",IF(AND(AC6140=1,AE6140&lt;&gt;1),1,0))</f>
        <v/>
      </c>
      <c r="AH6140" s="60" t="str">
        <f aca="false">IF(AND(E6140&gt;0,AA6140&lt;2,NOT(AND(C6141=C6140,AA6141=AA6140+1))),INDEX(DATAS,AA6140+1),"")</f>
        <v/>
      </c>
      <c r="AI6140" s="60" t="str">
        <f aca="false">IF(AND(AC6140=1,AA6140&lt;2),IF(AND(C6141=C6140,AA6141=AA6140+1),IF(AC6141=1,"",INDEX(DATAS,AA6140+1)),INDEX(DATAS,AA6140+1)),"")</f>
        <v/>
      </c>
    </row>
    <row r="6141" customFormat="false" ht="15" hidden="false" customHeight="false" outlineLevel="0" collapsed="false">
      <c r="A6141" s="60" t="n">
        <v>46310</v>
      </c>
      <c r="B6141" s="0" t="n">
        <v>13</v>
      </c>
      <c r="C6141" s="0" t="n">
        <v>7480</v>
      </c>
      <c r="E6141" s="0" t="n">
        <v>0</v>
      </c>
      <c r="F6141" s="55" t="s">
        <v>1496</v>
      </c>
      <c r="I6141" s="55" t="s">
        <v>185</v>
      </c>
      <c r="U6141" s="0" t="n">
        <v>223</v>
      </c>
      <c r="V6141" s="0" t="n">
        <v>0</v>
      </c>
      <c r="X6141" s="55" t="n">
        <f aca="false">IF(I6141="Male",0,1)</f>
        <v>1</v>
      </c>
      <c r="Y6141" s="55" t="n">
        <f aca="false">IF(OR(I6141="DNB",I6141="Dry DNB"),1,0)</f>
        <v>0</v>
      </c>
      <c r="Z6141" s="0" t="str">
        <f aca="false">IF(ISNUMBER(W6141),A6141-W6141,"")</f>
        <v/>
      </c>
      <c r="AA6141" s="55" t="n">
        <f aca="false">MATCH(A6141,DATAS,0)</f>
        <v>2</v>
      </c>
      <c r="AB6141" s="55" t="n">
        <f aca="false">IF(AND(E6141&gt;0,OR(AND(B6141&gt;=1,B6141&lt;=6),B6141=10)),1,0)</f>
        <v>0</v>
      </c>
      <c r="AC6141" s="55" t="n">
        <f aca="false">IF(AND(E6141&gt;0,B6141=10),1,0)</f>
        <v>0</v>
      </c>
      <c r="AD6141" s="55" t="n">
        <f aca="false">IF(AND(C6140=C6141,AA6140=AA6141-1),AB6140,"")</f>
        <v>0</v>
      </c>
      <c r="AE6141" s="55" t="n">
        <f aca="false">IF(AND(C6140=C6141,AA6140=AA6141-1),AC6140,"")</f>
        <v>0</v>
      </c>
      <c r="AF6141" s="55" t="n">
        <f aca="false">IF(AA6141=1,"",IF(AND(AB6141=1,AD6141&lt;&gt;1),1,0))</f>
        <v>0</v>
      </c>
      <c r="AG6141" s="55" t="n">
        <f aca="false">IF(AA6141=1,"",IF(AND(AC6141=1,AE6141&lt;&gt;1),1,0))</f>
        <v>0</v>
      </c>
      <c r="AH6141" s="60" t="str">
        <f aca="false">IF(AND(E6141&gt;0,AA6141&lt;2,NOT(AND(C6142=C6141,AA6142=AA6141+1))),INDEX(DATAS,AA6141+1),"")</f>
        <v/>
      </c>
      <c r="AI6141" s="60" t="str">
        <f aca="false">IF(AND(AC6141=1,AA6141&lt;2),IF(AND(C6142=C6141,AA6142=AA6141+1),IF(AC6142=1,"",INDEX(DATAS,AA6141+1)),INDEX(DATAS,AA6141+1)),"")</f>
        <v/>
      </c>
    </row>
    <row r="6142" customFormat="false" ht="15" hidden="false" customHeight="false" outlineLevel="0" collapsed="false">
      <c r="A6142" s="60" t="n">
        <v>46309</v>
      </c>
      <c r="B6142" s="0" t="n">
        <v>13</v>
      </c>
      <c r="C6142" s="0" t="n">
        <v>7481</v>
      </c>
      <c r="E6142" s="0" t="n">
        <v>0</v>
      </c>
      <c r="F6142" s="55" t="s">
        <v>1496</v>
      </c>
      <c r="I6142" s="55" t="s">
        <v>185</v>
      </c>
      <c r="U6142" s="0" t="n">
        <v>222</v>
      </c>
      <c r="V6142" s="0" t="n">
        <v>0</v>
      </c>
      <c r="X6142" s="55" t="n">
        <f aca="false">IF(I6142="Male",0,1)</f>
        <v>1</v>
      </c>
      <c r="Y6142" s="55" t="n">
        <f aca="false">IF(OR(I6142="DNB",I6142="Dry DNB"),1,0)</f>
        <v>0</v>
      </c>
      <c r="Z6142" s="0" t="str">
        <f aca="false">IF(ISNUMBER(W6142),A6142-W6142,"")</f>
        <v/>
      </c>
      <c r="AA6142" s="55" t="n">
        <f aca="false">MATCH(A6142,DATAS,0)</f>
        <v>1</v>
      </c>
      <c r="AB6142" s="55" t="n">
        <f aca="false">IF(AND(E6142&gt;0,OR(AND(B6142&gt;=1,B6142&lt;=6),B6142=10)),1,0)</f>
        <v>0</v>
      </c>
      <c r="AC6142" s="55" t="n">
        <f aca="false">IF(AND(E6142&gt;0,B6142=10),1,0)</f>
        <v>0</v>
      </c>
      <c r="AD6142" s="0" t="str">
        <f aca="false">IF(AND(C6141=C6142,AA6141=AA6142-1),AB6141,"")</f>
        <v/>
      </c>
      <c r="AE6142" s="0" t="str">
        <f aca="false">IF(AND(C6141=C6142,AA6141=AA6142-1),AC6141,"")</f>
        <v/>
      </c>
      <c r="AF6142" s="0" t="str">
        <f aca="false">IF(AA6142=1,"",IF(AND(AB6142=1,AD6142&lt;&gt;1),1,0))</f>
        <v/>
      </c>
      <c r="AG6142" s="0" t="str">
        <f aca="false">IF(AA6142=1,"",IF(AND(AC6142=1,AE6142&lt;&gt;1),1,0))</f>
        <v/>
      </c>
      <c r="AH6142" s="60" t="str">
        <f aca="false">IF(AND(E6142&gt;0,AA6142&lt;2,NOT(AND(C6143=C6142,AA6143=AA6142+1))),INDEX(DATAS,AA6142+1),"")</f>
        <v/>
      </c>
      <c r="AI6142" s="60" t="str">
        <f aca="false">IF(AND(AC6142=1,AA6142&lt;2),IF(AND(C6143=C6142,AA6143=AA6142+1),IF(AC6143=1,"",INDEX(DATAS,AA6142+1)),INDEX(DATAS,AA6142+1)),"")</f>
        <v/>
      </c>
    </row>
    <row r="6143" customFormat="false" ht="15" hidden="false" customHeight="false" outlineLevel="0" collapsed="false">
      <c r="A6143" s="60" t="n">
        <v>46310</v>
      </c>
      <c r="B6143" s="0" t="n">
        <v>13</v>
      </c>
      <c r="C6143" s="0" t="n">
        <v>7481</v>
      </c>
      <c r="E6143" s="0" t="n">
        <v>0</v>
      </c>
      <c r="F6143" s="55" t="s">
        <v>1496</v>
      </c>
      <c r="I6143" s="55" t="s">
        <v>185</v>
      </c>
      <c r="U6143" s="0" t="n">
        <v>223</v>
      </c>
      <c r="V6143" s="0" t="n">
        <v>0</v>
      </c>
      <c r="X6143" s="55" t="n">
        <f aca="false">IF(I6143="Male",0,1)</f>
        <v>1</v>
      </c>
      <c r="Y6143" s="55" t="n">
        <f aca="false">IF(OR(I6143="DNB",I6143="Dry DNB"),1,0)</f>
        <v>0</v>
      </c>
      <c r="Z6143" s="0" t="str">
        <f aca="false">IF(ISNUMBER(W6143),A6143-W6143,"")</f>
        <v/>
      </c>
      <c r="AA6143" s="55" t="n">
        <f aca="false">MATCH(A6143,DATAS,0)</f>
        <v>2</v>
      </c>
      <c r="AB6143" s="55" t="n">
        <f aca="false">IF(AND(E6143&gt;0,OR(AND(B6143&gt;=1,B6143&lt;=6),B6143=10)),1,0)</f>
        <v>0</v>
      </c>
      <c r="AC6143" s="55" t="n">
        <f aca="false">IF(AND(E6143&gt;0,B6143=10),1,0)</f>
        <v>0</v>
      </c>
      <c r="AD6143" s="55" t="n">
        <f aca="false">IF(AND(C6142=C6143,AA6142=AA6143-1),AB6142,"")</f>
        <v>0</v>
      </c>
      <c r="AE6143" s="55" t="n">
        <f aca="false">IF(AND(C6142=C6143,AA6142=AA6143-1),AC6142,"")</f>
        <v>0</v>
      </c>
      <c r="AF6143" s="55" t="n">
        <f aca="false">IF(AA6143=1,"",IF(AND(AB6143=1,AD6143&lt;&gt;1),1,0))</f>
        <v>0</v>
      </c>
      <c r="AG6143" s="55" t="n">
        <f aca="false">IF(AA6143=1,"",IF(AND(AC6143=1,AE6143&lt;&gt;1),1,0))</f>
        <v>0</v>
      </c>
      <c r="AH6143" s="60" t="str">
        <f aca="false">IF(AND(E6143&gt;0,AA6143&lt;2,NOT(AND(C6144=C6143,AA6144=AA6143+1))),INDEX(DATAS,AA6143+1),"")</f>
        <v/>
      </c>
      <c r="AI6143" s="60" t="str">
        <f aca="false">IF(AND(AC6143=1,AA6143&lt;2),IF(AND(C6144=C6143,AA6144=AA6143+1),IF(AC6144=1,"",INDEX(DATAS,AA6143+1)),INDEX(DATAS,AA6143+1)),"")</f>
        <v/>
      </c>
    </row>
    <row r="6144" customFormat="false" ht="15" hidden="false" customHeight="false" outlineLevel="0" collapsed="false">
      <c r="A6144" s="60" t="n">
        <v>46309</v>
      </c>
      <c r="B6144" s="0" t="n">
        <v>13</v>
      </c>
      <c r="C6144" s="0" t="n">
        <v>7482</v>
      </c>
      <c r="E6144" s="0" t="n">
        <v>0</v>
      </c>
      <c r="F6144" s="55" t="s">
        <v>1496</v>
      </c>
      <c r="I6144" s="55" t="s">
        <v>185</v>
      </c>
      <c r="U6144" s="0" t="n">
        <v>222</v>
      </c>
      <c r="V6144" s="0" t="n">
        <v>0</v>
      </c>
      <c r="X6144" s="55" t="n">
        <f aca="false">IF(I6144="Male",0,1)</f>
        <v>1</v>
      </c>
      <c r="Y6144" s="55" t="n">
        <f aca="false">IF(OR(I6144="DNB",I6144="Dry DNB"),1,0)</f>
        <v>0</v>
      </c>
      <c r="Z6144" s="0" t="str">
        <f aca="false">IF(ISNUMBER(W6144),A6144-W6144,"")</f>
        <v/>
      </c>
      <c r="AA6144" s="55" t="n">
        <f aca="false">MATCH(A6144,DATAS,0)</f>
        <v>1</v>
      </c>
      <c r="AB6144" s="55" t="n">
        <f aca="false">IF(AND(E6144&gt;0,OR(AND(B6144&gt;=1,B6144&lt;=6),B6144=10)),1,0)</f>
        <v>0</v>
      </c>
      <c r="AC6144" s="55" t="n">
        <f aca="false">IF(AND(E6144&gt;0,B6144=10),1,0)</f>
        <v>0</v>
      </c>
      <c r="AD6144" s="0" t="str">
        <f aca="false">IF(AND(C6143=C6144,AA6143=AA6144-1),AB6143,"")</f>
        <v/>
      </c>
      <c r="AE6144" s="0" t="str">
        <f aca="false">IF(AND(C6143=C6144,AA6143=AA6144-1),AC6143,"")</f>
        <v/>
      </c>
      <c r="AF6144" s="0" t="str">
        <f aca="false">IF(AA6144=1,"",IF(AND(AB6144=1,AD6144&lt;&gt;1),1,0))</f>
        <v/>
      </c>
      <c r="AG6144" s="0" t="str">
        <f aca="false">IF(AA6144=1,"",IF(AND(AC6144=1,AE6144&lt;&gt;1),1,0))</f>
        <v/>
      </c>
      <c r="AH6144" s="60" t="str">
        <f aca="false">IF(AND(E6144&gt;0,AA6144&lt;2,NOT(AND(C6145=C6144,AA6145=AA6144+1))),INDEX(DATAS,AA6144+1),"")</f>
        <v/>
      </c>
      <c r="AI6144" s="60" t="str">
        <f aca="false">IF(AND(AC6144=1,AA6144&lt;2),IF(AND(C6145=C6144,AA6145=AA6144+1),IF(AC6145=1,"",INDEX(DATAS,AA6144+1)),INDEX(DATAS,AA6144+1)),"")</f>
        <v/>
      </c>
    </row>
    <row r="6145" customFormat="false" ht="15" hidden="false" customHeight="false" outlineLevel="0" collapsed="false">
      <c r="A6145" s="60" t="n">
        <v>46310</v>
      </c>
      <c r="B6145" s="0" t="n">
        <v>13</v>
      </c>
      <c r="C6145" s="0" t="n">
        <v>7482</v>
      </c>
      <c r="E6145" s="0" t="n">
        <v>0</v>
      </c>
      <c r="F6145" s="55" t="s">
        <v>1496</v>
      </c>
      <c r="I6145" s="55" t="s">
        <v>185</v>
      </c>
      <c r="U6145" s="0" t="n">
        <v>223</v>
      </c>
      <c r="V6145" s="0" t="n">
        <v>0</v>
      </c>
      <c r="X6145" s="55" t="n">
        <f aca="false">IF(I6145="Male",0,1)</f>
        <v>1</v>
      </c>
      <c r="Y6145" s="55" t="n">
        <f aca="false">IF(OR(I6145="DNB",I6145="Dry DNB"),1,0)</f>
        <v>0</v>
      </c>
      <c r="Z6145" s="0" t="str">
        <f aca="false">IF(ISNUMBER(W6145),A6145-W6145,"")</f>
        <v/>
      </c>
      <c r="AA6145" s="55" t="n">
        <f aca="false">MATCH(A6145,DATAS,0)</f>
        <v>2</v>
      </c>
      <c r="AB6145" s="55" t="n">
        <f aca="false">IF(AND(E6145&gt;0,OR(AND(B6145&gt;=1,B6145&lt;=6),B6145=10)),1,0)</f>
        <v>0</v>
      </c>
      <c r="AC6145" s="55" t="n">
        <f aca="false">IF(AND(E6145&gt;0,B6145=10),1,0)</f>
        <v>0</v>
      </c>
      <c r="AD6145" s="55" t="n">
        <f aca="false">IF(AND(C6144=C6145,AA6144=AA6145-1),AB6144,"")</f>
        <v>0</v>
      </c>
      <c r="AE6145" s="55" t="n">
        <f aca="false">IF(AND(C6144=C6145,AA6144=AA6145-1),AC6144,"")</f>
        <v>0</v>
      </c>
      <c r="AF6145" s="55" t="n">
        <f aca="false">IF(AA6145=1,"",IF(AND(AB6145=1,AD6145&lt;&gt;1),1,0))</f>
        <v>0</v>
      </c>
      <c r="AG6145" s="55" t="n">
        <f aca="false">IF(AA6145=1,"",IF(AND(AC6145=1,AE6145&lt;&gt;1),1,0))</f>
        <v>0</v>
      </c>
      <c r="AH6145" s="60" t="str">
        <f aca="false">IF(AND(E6145&gt;0,AA6145&lt;2,NOT(AND(C6146=C6145,AA6146=AA6145+1))),INDEX(DATAS,AA6145+1),"")</f>
        <v/>
      </c>
      <c r="AI6145" s="60" t="str">
        <f aca="false">IF(AND(AC6145=1,AA6145&lt;2),IF(AND(C6146=C6145,AA6146=AA6145+1),IF(AC6146=1,"",INDEX(DATAS,AA6145+1)),INDEX(DATAS,AA6145+1)),"")</f>
        <v/>
      </c>
    </row>
    <row r="6146" customFormat="false" ht="15" hidden="false" customHeight="false" outlineLevel="0" collapsed="false">
      <c r="A6146" s="60" t="n">
        <v>46309</v>
      </c>
      <c r="B6146" s="0" t="n">
        <v>13</v>
      </c>
      <c r="C6146" s="0" t="n">
        <v>7483</v>
      </c>
      <c r="E6146" s="0" t="n">
        <v>0</v>
      </c>
      <c r="F6146" s="55" t="s">
        <v>1496</v>
      </c>
      <c r="I6146" s="55" t="s">
        <v>185</v>
      </c>
      <c r="U6146" s="0" t="n">
        <v>222</v>
      </c>
      <c r="V6146" s="0" t="n">
        <v>0</v>
      </c>
      <c r="X6146" s="55" t="n">
        <f aca="false">IF(I6146="Male",0,1)</f>
        <v>1</v>
      </c>
      <c r="Y6146" s="55" t="n">
        <f aca="false">IF(OR(I6146="DNB",I6146="Dry DNB"),1,0)</f>
        <v>0</v>
      </c>
      <c r="Z6146" s="0" t="str">
        <f aca="false">IF(ISNUMBER(W6146),A6146-W6146,"")</f>
        <v/>
      </c>
      <c r="AA6146" s="55" t="n">
        <f aca="false">MATCH(A6146,DATAS,0)</f>
        <v>1</v>
      </c>
      <c r="AB6146" s="55" t="n">
        <f aca="false">IF(AND(E6146&gt;0,OR(AND(B6146&gt;=1,B6146&lt;=6),B6146=10)),1,0)</f>
        <v>0</v>
      </c>
      <c r="AC6146" s="55" t="n">
        <f aca="false">IF(AND(E6146&gt;0,B6146=10),1,0)</f>
        <v>0</v>
      </c>
      <c r="AD6146" s="0" t="str">
        <f aca="false">IF(AND(C6145=C6146,AA6145=AA6146-1),AB6145,"")</f>
        <v/>
      </c>
      <c r="AE6146" s="0" t="str">
        <f aca="false">IF(AND(C6145=C6146,AA6145=AA6146-1),AC6145,"")</f>
        <v/>
      </c>
      <c r="AF6146" s="0" t="str">
        <f aca="false">IF(AA6146=1,"",IF(AND(AB6146=1,AD6146&lt;&gt;1),1,0))</f>
        <v/>
      </c>
      <c r="AG6146" s="0" t="str">
        <f aca="false">IF(AA6146=1,"",IF(AND(AC6146=1,AE6146&lt;&gt;1),1,0))</f>
        <v/>
      </c>
      <c r="AH6146" s="60" t="str">
        <f aca="false">IF(AND(E6146&gt;0,AA6146&lt;2,NOT(AND(C6147=C6146,AA6147=AA6146+1))),INDEX(DATAS,AA6146+1),"")</f>
        <v/>
      </c>
      <c r="AI6146" s="60" t="str">
        <f aca="false">IF(AND(AC6146=1,AA6146&lt;2),IF(AND(C6147=C6146,AA6147=AA6146+1),IF(AC6147=1,"",INDEX(DATAS,AA6146+1)),INDEX(DATAS,AA6146+1)),"")</f>
        <v/>
      </c>
    </row>
    <row r="6147" customFormat="false" ht="15" hidden="false" customHeight="false" outlineLevel="0" collapsed="false">
      <c r="A6147" s="60" t="n">
        <v>46310</v>
      </c>
      <c r="B6147" s="0" t="n">
        <v>13</v>
      </c>
      <c r="C6147" s="0" t="n">
        <v>7483</v>
      </c>
      <c r="E6147" s="0" t="n">
        <v>0</v>
      </c>
      <c r="F6147" s="55" t="s">
        <v>1496</v>
      </c>
      <c r="I6147" s="55" t="s">
        <v>185</v>
      </c>
      <c r="U6147" s="0" t="n">
        <v>223</v>
      </c>
      <c r="V6147" s="0" t="n">
        <v>0</v>
      </c>
      <c r="X6147" s="55" t="n">
        <f aca="false">IF(I6147="Male",0,1)</f>
        <v>1</v>
      </c>
      <c r="Y6147" s="55" t="n">
        <f aca="false">IF(OR(I6147="DNB",I6147="Dry DNB"),1,0)</f>
        <v>0</v>
      </c>
      <c r="Z6147" s="0" t="str">
        <f aca="false">IF(ISNUMBER(W6147),A6147-W6147,"")</f>
        <v/>
      </c>
      <c r="AA6147" s="55" t="n">
        <f aca="false">MATCH(A6147,DATAS,0)</f>
        <v>2</v>
      </c>
      <c r="AB6147" s="55" t="n">
        <f aca="false">IF(AND(E6147&gt;0,OR(AND(B6147&gt;=1,B6147&lt;=6),B6147=10)),1,0)</f>
        <v>0</v>
      </c>
      <c r="AC6147" s="55" t="n">
        <f aca="false">IF(AND(E6147&gt;0,B6147=10),1,0)</f>
        <v>0</v>
      </c>
      <c r="AD6147" s="55" t="n">
        <f aca="false">IF(AND(C6146=C6147,AA6146=AA6147-1),AB6146,"")</f>
        <v>0</v>
      </c>
      <c r="AE6147" s="55" t="n">
        <f aca="false">IF(AND(C6146=C6147,AA6146=AA6147-1),AC6146,"")</f>
        <v>0</v>
      </c>
      <c r="AF6147" s="55" t="n">
        <f aca="false">IF(AA6147=1,"",IF(AND(AB6147=1,AD6147&lt;&gt;1),1,0))</f>
        <v>0</v>
      </c>
      <c r="AG6147" s="55" t="n">
        <f aca="false">IF(AA6147=1,"",IF(AND(AC6147=1,AE6147&lt;&gt;1),1,0))</f>
        <v>0</v>
      </c>
      <c r="AH6147" s="60" t="str">
        <f aca="false">IF(AND(E6147&gt;0,AA6147&lt;2,NOT(AND(C6148=C6147,AA6148=AA6147+1))),INDEX(DATAS,AA6147+1),"")</f>
        <v/>
      </c>
      <c r="AI6147" s="60" t="str">
        <f aca="false">IF(AND(AC6147=1,AA6147&lt;2),IF(AND(C6148=C6147,AA6148=AA6147+1),IF(AC6148=1,"",INDEX(DATAS,AA6147+1)),INDEX(DATAS,AA6147+1)),"")</f>
        <v/>
      </c>
    </row>
    <row r="6148" customFormat="false" ht="15" hidden="false" customHeight="false" outlineLevel="0" collapsed="false">
      <c r="A6148" s="60" t="n">
        <v>46309</v>
      </c>
      <c r="B6148" s="0" t="n">
        <v>13</v>
      </c>
      <c r="C6148" s="0" t="n">
        <v>7484</v>
      </c>
      <c r="E6148" s="0" t="n">
        <v>0</v>
      </c>
      <c r="F6148" s="55" t="s">
        <v>1497</v>
      </c>
      <c r="I6148" s="55" t="s">
        <v>185</v>
      </c>
      <c r="U6148" s="0" t="n">
        <v>221</v>
      </c>
      <c r="V6148" s="0" t="n">
        <v>0</v>
      </c>
      <c r="X6148" s="55" t="n">
        <f aca="false">IF(I6148="Male",0,1)</f>
        <v>1</v>
      </c>
      <c r="Y6148" s="55" t="n">
        <f aca="false">IF(OR(I6148="DNB",I6148="Dry DNB"),1,0)</f>
        <v>0</v>
      </c>
      <c r="Z6148" s="0" t="str">
        <f aca="false">IF(ISNUMBER(W6148),A6148-W6148,"")</f>
        <v/>
      </c>
      <c r="AA6148" s="55" t="n">
        <f aca="false">MATCH(A6148,DATAS,0)</f>
        <v>1</v>
      </c>
      <c r="AB6148" s="55" t="n">
        <f aca="false">IF(AND(E6148&gt;0,OR(AND(B6148&gt;=1,B6148&lt;=6),B6148=10)),1,0)</f>
        <v>0</v>
      </c>
      <c r="AC6148" s="55" t="n">
        <f aca="false">IF(AND(E6148&gt;0,B6148=10),1,0)</f>
        <v>0</v>
      </c>
      <c r="AD6148" s="0" t="str">
        <f aca="false">IF(AND(C6147=C6148,AA6147=AA6148-1),AB6147,"")</f>
        <v/>
      </c>
      <c r="AE6148" s="0" t="str">
        <f aca="false">IF(AND(C6147=C6148,AA6147=AA6148-1),AC6147,"")</f>
        <v/>
      </c>
      <c r="AF6148" s="0" t="str">
        <f aca="false">IF(AA6148=1,"",IF(AND(AB6148=1,AD6148&lt;&gt;1),1,0))</f>
        <v/>
      </c>
      <c r="AG6148" s="0" t="str">
        <f aca="false">IF(AA6148=1,"",IF(AND(AC6148=1,AE6148&lt;&gt;1),1,0))</f>
        <v/>
      </c>
      <c r="AH6148" s="60" t="str">
        <f aca="false">IF(AND(E6148&gt;0,AA6148&lt;2,NOT(AND(C6149=C6148,AA6149=AA6148+1))),INDEX(DATAS,AA6148+1),"")</f>
        <v/>
      </c>
      <c r="AI6148" s="60" t="str">
        <f aca="false">IF(AND(AC6148=1,AA6148&lt;2),IF(AND(C6149=C6148,AA6149=AA6148+1),IF(AC6149=1,"",INDEX(DATAS,AA6148+1)),INDEX(DATAS,AA6148+1)),"")</f>
        <v/>
      </c>
    </row>
    <row r="6149" customFormat="false" ht="15" hidden="false" customHeight="false" outlineLevel="0" collapsed="false">
      <c r="A6149" s="60" t="n">
        <v>46310</v>
      </c>
      <c r="B6149" s="0" t="n">
        <v>13</v>
      </c>
      <c r="C6149" s="0" t="n">
        <v>7484</v>
      </c>
      <c r="E6149" s="0" t="n">
        <v>0</v>
      </c>
      <c r="F6149" s="55" t="s">
        <v>1497</v>
      </c>
      <c r="I6149" s="55" t="s">
        <v>185</v>
      </c>
      <c r="U6149" s="0" t="n">
        <v>222</v>
      </c>
      <c r="V6149" s="0" t="n">
        <v>0</v>
      </c>
      <c r="X6149" s="55" t="n">
        <f aca="false">IF(I6149="Male",0,1)</f>
        <v>1</v>
      </c>
      <c r="Y6149" s="55" t="n">
        <f aca="false">IF(OR(I6149="DNB",I6149="Dry DNB"),1,0)</f>
        <v>0</v>
      </c>
      <c r="Z6149" s="0" t="str">
        <f aca="false">IF(ISNUMBER(W6149),A6149-W6149,"")</f>
        <v/>
      </c>
      <c r="AA6149" s="55" t="n">
        <f aca="false">MATCH(A6149,DATAS,0)</f>
        <v>2</v>
      </c>
      <c r="AB6149" s="55" t="n">
        <f aca="false">IF(AND(E6149&gt;0,OR(AND(B6149&gt;=1,B6149&lt;=6),B6149=10)),1,0)</f>
        <v>0</v>
      </c>
      <c r="AC6149" s="55" t="n">
        <f aca="false">IF(AND(E6149&gt;0,B6149=10),1,0)</f>
        <v>0</v>
      </c>
      <c r="AD6149" s="55" t="n">
        <f aca="false">IF(AND(C6148=C6149,AA6148=AA6149-1),AB6148,"")</f>
        <v>0</v>
      </c>
      <c r="AE6149" s="55" t="n">
        <f aca="false">IF(AND(C6148=C6149,AA6148=AA6149-1),AC6148,"")</f>
        <v>0</v>
      </c>
      <c r="AF6149" s="55" t="n">
        <f aca="false">IF(AA6149=1,"",IF(AND(AB6149=1,AD6149&lt;&gt;1),1,0))</f>
        <v>0</v>
      </c>
      <c r="AG6149" s="55" t="n">
        <f aca="false">IF(AA6149=1,"",IF(AND(AC6149=1,AE6149&lt;&gt;1),1,0))</f>
        <v>0</v>
      </c>
      <c r="AH6149" s="60" t="str">
        <f aca="false">IF(AND(E6149&gt;0,AA6149&lt;2,NOT(AND(C6150=C6149,AA6150=AA6149+1))),INDEX(DATAS,AA6149+1),"")</f>
        <v/>
      </c>
      <c r="AI6149" s="60" t="str">
        <f aca="false">IF(AND(AC6149=1,AA6149&lt;2),IF(AND(C6150=C6149,AA6150=AA6149+1),IF(AC6150=1,"",INDEX(DATAS,AA6149+1)),INDEX(DATAS,AA6149+1)),"")</f>
        <v/>
      </c>
    </row>
    <row r="6150" customFormat="false" ht="15" hidden="false" customHeight="false" outlineLevel="0" collapsed="false">
      <c r="A6150" s="60" t="n">
        <v>46309</v>
      </c>
      <c r="B6150" s="0" t="n">
        <v>13</v>
      </c>
      <c r="C6150" s="0" t="n">
        <v>7485</v>
      </c>
      <c r="E6150" s="0" t="n">
        <v>0</v>
      </c>
      <c r="F6150" s="55" t="s">
        <v>1497</v>
      </c>
      <c r="I6150" s="55" t="s">
        <v>185</v>
      </c>
      <c r="U6150" s="0" t="n">
        <v>221</v>
      </c>
      <c r="V6150" s="0" t="n">
        <v>0</v>
      </c>
      <c r="X6150" s="55" t="n">
        <f aca="false">IF(I6150="Male",0,1)</f>
        <v>1</v>
      </c>
      <c r="Y6150" s="55" t="n">
        <f aca="false">IF(OR(I6150="DNB",I6150="Dry DNB"),1,0)</f>
        <v>0</v>
      </c>
      <c r="Z6150" s="0" t="str">
        <f aca="false">IF(ISNUMBER(W6150),A6150-W6150,"")</f>
        <v/>
      </c>
      <c r="AA6150" s="55" t="n">
        <f aca="false">MATCH(A6150,DATAS,0)</f>
        <v>1</v>
      </c>
      <c r="AB6150" s="55" t="n">
        <f aca="false">IF(AND(E6150&gt;0,OR(AND(B6150&gt;=1,B6150&lt;=6),B6150=10)),1,0)</f>
        <v>0</v>
      </c>
      <c r="AC6150" s="55" t="n">
        <f aca="false">IF(AND(E6150&gt;0,B6150=10),1,0)</f>
        <v>0</v>
      </c>
      <c r="AD6150" s="0" t="str">
        <f aca="false">IF(AND(C6149=C6150,AA6149=AA6150-1),AB6149,"")</f>
        <v/>
      </c>
      <c r="AE6150" s="0" t="str">
        <f aca="false">IF(AND(C6149=C6150,AA6149=AA6150-1),AC6149,"")</f>
        <v/>
      </c>
      <c r="AF6150" s="0" t="str">
        <f aca="false">IF(AA6150=1,"",IF(AND(AB6150=1,AD6150&lt;&gt;1),1,0))</f>
        <v/>
      </c>
      <c r="AG6150" s="0" t="str">
        <f aca="false">IF(AA6150=1,"",IF(AND(AC6150=1,AE6150&lt;&gt;1),1,0))</f>
        <v/>
      </c>
      <c r="AH6150" s="60" t="str">
        <f aca="false">IF(AND(E6150&gt;0,AA6150&lt;2,NOT(AND(C6151=C6150,AA6151=AA6150+1))),INDEX(DATAS,AA6150+1),"")</f>
        <v/>
      </c>
      <c r="AI6150" s="60" t="str">
        <f aca="false">IF(AND(AC6150=1,AA6150&lt;2),IF(AND(C6151=C6150,AA6151=AA6150+1),IF(AC6151=1,"",INDEX(DATAS,AA6150+1)),INDEX(DATAS,AA6150+1)),"")</f>
        <v/>
      </c>
    </row>
    <row r="6151" customFormat="false" ht="15" hidden="false" customHeight="false" outlineLevel="0" collapsed="false">
      <c r="A6151" s="60" t="n">
        <v>46310</v>
      </c>
      <c r="B6151" s="0" t="n">
        <v>13</v>
      </c>
      <c r="C6151" s="0" t="n">
        <v>7485</v>
      </c>
      <c r="E6151" s="0" t="n">
        <v>0</v>
      </c>
      <c r="F6151" s="55" t="s">
        <v>1497</v>
      </c>
      <c r="I6151" s="55" t="s">
        <v>185</v>
      </c>
      <c r="U6151" s="0" t="n">
        <v>222</v>
      </c>
      <c r="V6151" s="0" t="n">
        <v>0</v>
      </c>
      <c r="X6151" s="55" t="n">
        <f aca="false">IF(I6151="Male",0,1)</f>
        <v>1</v>
      </c>
      <c r="Y6151" s="55" t="n">
        <f aca="false">IF(OR(I6151="DNB",I6151="Dry DNB"),1,0)</f>
        <v>0</v>
      </c>
      <c r="Z6151" s="0" t="str">
        <f aca="false">IF(ISNUMBER(W6151),A6151-W6151,"")</f>
        <v/>
      </c>
      <c r="AA6151" s="55" t="n">
        <f aca="false">MATCH(A6151,DATAS,0)</f>
        <v>2</v>
      </c>
      <c r="AB6151" s="55" t="n">
        <f aca="false">IF(AND(E6151&gt;0,OR(AND(B6151&gt;=1,B6151&lt;=6),B6151=10)),1,0)</f>
        <v>0</v>
      </c>
      <c r="AC6151" s="55" t="n">
        <f aca="false">IF(AND(E6151&gt;0,B6151=10),1,0)</f>
        <v>0</v>
      </c>
      <c r="AD6151" s="55" t="n">
        <f aca="false">IF(AND(C6150=C6151,AA6150=AA6151-1),AB6150,"")</f>
        <v>0</v>
      </c>
      <c r="AE6151" s="55" t="n">
        <f aca="false">IF(AND(C6150=C6151,AA6150=AA6151-1),AC6150,"")</f>
        <v>0</v>
      </c>
      <c r="AF6151" s="55" t="n">
        <f aca="false">IF(AA6151=1,"",IF(AND(AB6151=1,AD6151&lt;&gt;1),1,0))</f>
        <v>0</v>
      </c>
      <c r="AG6151" s="55" t="n">
        <f aca="false">IF(AA6151=1,"",IF(AND(AC6151=1,AE6151&lt;&gt;1),1,0))</f>
        <v>0</v>
      </c>
      <c r="AH6151" s="60" t="str">
        <f aca="false">IF(AND(E6151&gt;0,AA6151&lt;2,NOT(AND(C6152=C6151,AA6152=AA6151+1))),INDEX(DATAS,AA6151+1),"")</f>
        <v/>
      </c>
      <c r="AI6151" s="60" t="str">
        <f aca="false">IF(AND(AC6151=1,AA6151&lt;2),IF(AND(C6152=C6151,AA6152=AA6151+1),IF(AC6152=1,"",INDEX(DATAS,AA6151+1)),INDEX(DATAS,AA6151+1)),"")</f>
        <v/>
      </c>
    </row>
    <row r="6152" customFormat="false" ht="15" hidden="false" customHeight="false" outlineLevel="0" collapsed="false">
      <c r="A6152" s="60" t="n">
        <v>46309</v>
      </c>
      <c r="B6152" s="0" t="n">
        <v>13</v>
      </c>
      <c r="C6152" s="0" t="n">
        <v>7487</v>
      </c>
      <c r="E6152" s="0" t="n">
        <v>0</v>
      </c>
      <c r="F6152" s="55" t="s">
        <v>1497</v>
      </c>
      <c r="I6152" s="55" t="s">
        <v>185</v>
      </c>
      <c r="U6152" s="0" t="n">
        <v>221</v>
      </c>
      <c r="V6152" s="0" t="n">
        <v>0</v>
      </c>
      <c r="X6152" s="55" t="n">
        <f aca="false">IF(I6152="Male",0,1)</f>
        <v>1</v>
      </c>
      <c r="Y6152" s="55" t="n">
        <f aca="false">IF(OR(I6152="DNB",I6152="Dry DNB"),1,0)</f>
        <v>0</v>
      </c>
      <c r="Z6152" s="0" t="str">
        <f aca="false">IF(ISNUMBER(W6152),A6152-W6152,"")</f>
        <v/>
      </c>
      <c r="AA6152" s="55" t="n">
        <f aca="false">MATCH(A6152,DATAS,0)</f>
        <v>1</v>
      </c>
      <c r="AB6152" s="55" t="n">
        <f aca="false">IF(AND(E6152&gt;0,OR(AND(B6152&gt;=1,B6152&lt;=6),B6152=10)),1,0)</f>
        <v>0</v>
      </c>
      <c r="AC6152" s="55" t="n">
        <f aca="false">IF(AND(E6152&gt;0,B6152=10),1,0)</f>
        <v>0</v>
      </c>
      <c r="AD6152" s="0" t="str">
        <f aca="false">IF(AND(C6151=C6152,AA6151=AA6152-1),AB6151,"")</f>
        <v/>
      </c>
      <c r="AE6152" s="0" t="str">
        <f aca="false">IF(AND(C6151=C6152,AA6151=AA6152-1),AC6151,"")</f>
        <v/>
      </c>
      <c r="AF6152" s="0" t="str">
        <f aca="false">IF(AA6152=1,"",IF(AND(AB6152=1,AD6152&lt;&gt;1),1,0))</f>
        <v/>
      </c>
      <c r="AG6152" s="0" t="str">
        <f aca="false">IF(AA6152=1,"",IF(AND(AC6152=1,AE6152&lt;&gt;1),1,0))</f>
        <v/>
      </c>
      <c r="AH6152" s="60" t="str">
        <f aca="false">IF(AND(E6152&gt;0,AA6152&lt;2,NOT(AND(C6153=C6152,AA6153=AA6152+1))),INDEX(DATAS,AA6152+1),"")</f>
        <v/>
      </c>
      <c r="AI6152" s="60" t="str">
        <f aca="false">IF(AND(AC6152=1,AA6152&lt;2),IF(AND(C6153=C6152,AA6153=AA6152+1),IF(AC6153=1,"",INDEX(DATAS,AA6152+1)),INDEX(DATAS,AA6152+1)),"")</f>
        <v/>
      </c>
    </row>
    <row r="6153" customFormat="false" ht="15" hidden="false" customHeight="false" outlineLevel="0" collapsed="false">
      <c r="A6153" s="60" t="n">
        <v>46310</v>
      </c>
      <c r="B6153" s="0" t="n">
        <v>13</v>
      </c>
      <c r="C6153" s="0" t="n">
        <v>7487</v>
      </c>
      <c r="E6153" s="0" t="n">
        <v>0</v>
      </c>
      <c r="F6153" s="55" t="s">
        <v>1497</v>
      </c>
      <c r="I6153" s="55" t="s">
        <v>185</v>
      </c>
      <c r="U6153" s="0" t="n">
        <v>222</v>
      </c>
      <c r="V6153" s="0" t="n">
        <v>0</v>
      </c>
      <c r="X6153" s="55" t="n">
        <f aca="false">IF(I6153="Male",0,1)</f>
        <v>1</v>
      </c>
      <c r="Y6153" s="55" t="n">
        <f aca="false">IF(OR(I6153="DNB",I6153="Dry DNB"),1,0)</f>
        <v>0</v>
      </c>
      <c r="Z6153" s="0" t="str">
        <f aca="false">IF(ISNUMBER(W6153),A6153-W6153,"")</f>
        <v/>
      </c>
      <c r="AA6153" s="55" t="n">
        <f aca="false">MATCH(A6153,DATAS,0)</f>
        <v>2</v>
      </c>
      <c r="AB6153" s="55" t="n">
        <f aca="false">IF(AND(E6153&gt;0,OR(AND(B6153&gt;=1,B6153&lt;=6),B6153=10)),1,0)</f>
        <v>0</v>
      </c>
      <c r="AC6153" s="55" t="n">
        <f aca="false">IF(AND(E6153&gt;0,B6153=10),1,0)</f>
        <v>0</v>
      </c>
      <c r="AD6153" s="55" t="n">
        <f aca="false">IF(AND(C6152=C6153,AA6152=AA6153-1),AB6152,"")</f>
        <v>0</v>
      </c>
      <c r="AE6153" s="55" t="n">
        <f aca="false">IF(AND(C6152=C6153,AA6152=AA6153-1),AC6152,"")</f>
        <v>0</v>
      </c>
      <c r="AF6153" s="55" t="n">
        <f aca="false">IF(AA6153=1,"",IF(AND(AB6153=1,AD6153&lt;&gt;1),1,0))</f>
        <v>0</v>
      </c>
      <c r="AG6153" s="55" t="n">
        <f aca="false">IF(AA6153=1,"",IF(AND(AC6153=1,AE6153&lt;&gt;1),1,0))</f>
        <v>0</v>
      </c>
      <c r="AH6153" s="60" t="str">
        <f aca="false">IF(AND(E6153&gt;0,AA6153&lt;2,NOT(AND(C6154=C6153,AA6154=AA6153+1))),INDEX(DATAS,AA6153+1),"")</f>
        <v/>
      </c>
      <c r="AI6153" s="60" t="str">
        <f aca="false">IF(AND(AC6153=1,AA6153&lt;2),IF(AND(C6154=C6153,AA6154=AA6153+1),IF(AC6154=1,"",INDEX(DATAS,AA6153+1)),INDEX(DATAS,AA6153+1)),"")</f>
        <v/>
      </c>
    </row>
    <row r="6154" customFormat="false" ht="15" hidden="false" customHeight="false" outlineLevel="0" collapsed="false">
      <c r="A6154" s="60" t="n">
        <v>46309</v>
      </c>
      <c r="B6154" s="0" t="n">
        <v>13</v>
      </c>
      <c r="C6154" s="0" t="n">
        <v>7488</v>
      </c>
      <c r="E6154" s="0" t="n">
        <v>0</v>
      </c>
      <c r="F6154" s="55" t="s">
        <v>184</v>
      </c>
      <c r="I6154" s="55" t="s">
        <v>185</v>
      </c>
      <c r="U6154" s="0" t="n">
        <v>220</v>
      </c>
      <c r="V6154" s="0" t="n">
        <v>0</v>
      </c>
      <c r="X6154" s="55" t="n">
        <f aca="false">IF(I6154="Male",0,1)</f>
        <v>1</v>
      </c>
      <c r="Y6154" s="55" t="n">
        <f aca="false">IF(OR(I6154="DNB",I6154="Dry DNB"),1,0)</f>
        <v>0</v>
      </c>
      <c r="Z6154" s="0" t="str">
        <f aca="false">IF(ISNUMBER(W6154),A6154-W6154,"")</f>
        <v/>
      </c>
      <c r="AA6154" s="55" t="n">
        <f aca="false">MATCH(A6154,DATAS,0)</f>
        <v>1</v>
      </c>
      <c r="AB6154" s="55" t="n">
        <f aca="false">IF(AND(E6154&gt;0,OR(AND(B6154&gt;=1,B6154&lt;=6),B6154=10)),1,0)</f>
        <v>0</v>
      </c>
      <c r="AC6154" s="55" t="n">
        <f aca="false">IF(AND(E6154&gt;0,B6154=10),1,0)</f>
        <v>0</v>
      </c>
      <c r="AD6154" s="0" t="str">
        <f aca="false">IF(AND(C6153=C6154,AA6153=AA6154-1),AB6153,"")</f>
        <v/>
      </c>
      <c r="AE6154" s="0" t="str">
        <f aca="false">IF(AND(C6153=C6154,AA6153=AA6154-1),AC6153,"")</f>
        <v/>
      </c>
      <c r="AF6154" s="0" t="str">
        <f aca="false">IF(AA6154=1,"",IF(AND(AB6154=1,AD6154&lt;&gt;1),1,0))</f>
        <v/>
      </c>
      <c r="AG6154" s="0" t="str">
        <f aca="false">IF(AA6154=1,"",IF(AND(AC6154=1,AE6154&lt;&gt;1),1,0))</f>
        <v/>
      </c>
      <c r="AH6154" s="60" t="str">
        <f aca="false">IF(AND(E6154&gt;0,AA6154&lt;2,NOT(AND(C6155=C6154,AA6155=AA6154+1))),INDEX(DATAS,AA6154+1),"")</f>
        <v/>
      </c>
      <c r="AI6154" s="60" t="str">
        <f aca="false">IF(AND(AC6154=1,AA6154&lt;2),IF(AND(C6155=C6154,AA6155=AA6154+1),IF(AC6155=1,"",INDEX(DATAS,AA6154+1)),INDEX(DATAS,AA6154+1)),"")</f>
        <v/>
      </c>
    </row>
    <row r="6155" customFormat="false" ht="15" hidden="false" customHeight="false" outlineLevel="0" collapsed="false">
      <c r="A6155" s="60" t="n">
        <v>46310</v>
      </c>
      <c r="B6155" s="0" t="n">
        <v>13</v>
      </c>
      <c r="C6155" s="0" t="n">
        <v>7488</v>
      </c>
      <c r="E6155" s="0" t="n">
        <v>0</v>
      </c>
      <c r="F6155" s="55" t="s">
        <v>184</v>
      </c>
      <c r="I6155" s="55" t="s">
        <v>185</v>
      </c>
      <c r="U6155" s="0" t="n">
        <v>221</v>
      </c>
      <c r="V6155" s="0" t="n">
        <v>0</v>
      </c>
      <c r="X6155" s="55" t="n">
        <f aca="false">IF(I6155="Male",0,1)</f>
        <v>1</v>
      </c>
      <c r="Y6155" s="55" t="n">
        <f aca="false">IF(OR(I6155="DNB",I6155="Dry DNB"),1,0)</f>
        <v>0</v>
      </c>
      <c r="Z6155" s="0" t="str">
        <f aca="false">IF(ISNUMBER(W6155),A6155-W6155,"")</f>
        <v/>
      </c>
      <c r="AA6155" s="55" t="n">
        <f aca="false">MATCH(A6155,DATAS,0)</f>
        <v>2</v>
      </c>
      <c r="AB6155" s="55" t="n">
        <f aca="false">IF(AND(E6155&gt;0,OR(AND(B6155&gt;=1,B6155&lt;=6),B6155=10)),1,0)</f>
        <v>0</v>
      </c>
      <c r="AC6155" s="55" t="n">
        <f aca="false">IF(AND(E6155&gt;0,B6155=10),1,0)</f>
        <v>0</v>
      </c>
      <c r="AD6155" s="55" t="n">
        <f aca="false">IF(AND(C6154=C6155,AA6154=AA6155-1),AB6154,"")</f>
        <v>0</v>
      </c>
      <c r="AE6155" s="55" t="n">
        <f aca="false">IF(AND(C6154=C6155,AA6154=AA6155-1),AC6154,"")</f>
        <v>0</v>
      </c>
      <c r="AF6155" s="55" t="n">
        <f aca="false">IF(AA6155=1,"",IF(AND(AB6155=1,AD6155&lt;&gt;1),1,0))</f>
        <v>0</v>
      </c>
      <c r="AG6155" s="55" t="n">
        <f aca="false">IF(AA6155=1,"",IF(AND(AC6155=1,AE6155&lt;&gt;1),1,0))</f>
        <v>0</v>
      </c>
      <c r="AH6155" s="60" t="str">
        <f aca="false">IF(AND(E6155&gt;0,AA6155&lt;2,NOT(AND(C6156=C6155,AA6156=AA6155+1))),INDEX(DATAS,AA6155+1),"")</f>
        <v/>
      </c>
      <c r="AI6155" s="60" t="str">
        <f aca="false">IF(AND(AC6155=1,AA6155&lt;2),IF(AND(C6156=C6155,AA6156=AA6155+1),IF(AC6156=1,"",INDEX(DATAS,AA6155+1)),INDEX(DATAS,AA6155+1)),"")</f>
        <v/>
      </c>
    </row>
    <row r="6156" customFormat="false" ht="15" hidden="false" customHeight="false" outlineLevel="0" collapsed="false">
      <c r="A6156" s="60" t="n">
        <v>46309</v>
      </c>
      <c r="B6156" s="0" t="n">
        <v>13</v>
      </c>
      <c r="C6156" s="0" t="n">
        <v>7489</v>
      </c>
      <c r="E6156" s="0" t="n">
        <v>0</v>
      </c>
      <c r="F6156" s="55" t="s">
        <v>184</v>
      </c>
      <c r="I6156" s="55" t="s">
        <v>185</v>
      </c>
      <c r="U6156" s="0" t="n">
        <v>220</v>
      </c>
      <c r="V6156" s="0" t="n">
        <v>0</v>
      </c>
      <c r="X6156" s="55" t="n">
        <f aca="false">IF(I6156="Male",0,1)</f>
        <v>1</v>
      </c>
      <c r="Y6156" s="55" t="n">
        <f aca="false">IF(OR(I6156="DNB",I6156="Dry DNB"),1,0)</f>
        <v>0</v>
      </c>
      <c r="Z6156" s="0" t="str">
        <f aca="false">IF(ISNUMBER(W6156),A6156-W6156,"")</f>
        <v/>
      </c>
      <c r="AA6156" s="55" t="n">
        <f aca="false">MATCH(A6156,DATAS,0)</f>
        <v>1</v>
      </c>
      <c r="AB6156" s="55" t="n">
        <f aca="false">IF(AND(E6156&gt;0,OR(AND(B6156&gt;=1,B6156&lt;=6),B6156=10)),1,0)</f>
        <v>0</v>
      </c>
      <c r="AC6156" s="55" t="n">
        <f aca="false">IF(AND(E6156&gt;0,B6156=10),1,0)</f>
        <v>0</v>
      </c>
      <c r="AD6156" s="0" t="str">
        <f aca="false">IF(AND(C6155=C6156,AA6155=AA6156-1),AB6155,"")</f>
        <v/>
      </c>
      <c r="AE6156" s="0" t="str">
        <f aca="false">IF(AND(C6155=C6156,AA6155=AA6156-1),AC6155,"")</f>
        <v/>
      </c>
      <c r="AF6156" s="0" t="str">
        <f aca="false">IF(AA6156=1,"",IF(AND(AB6156=1,AD6156&lt;&gt;1),1,0))</f>
        <v/>
      </c>
      <c r="AG6156" s="0" t="str">
        <f aca="false">IF(AA6156=1,"",IF(AND(AC6156=1,AE6156&lt;&gt;1),1,0))</f>
        <v/>
      </c>
      <c r="AH6156" s="60" t="str">
        <f aca="false">IF(AND(E6156&gt;0,AA6156&lt;2,NOT(AND(C6157=C6156,AA6157=AA6156+1))),INDEX(DATAS,AA6156+1),"")</f>
        <v/>
      </c>
      <c r="AI6156" s="60" t="str">
        <f aca="false">IF(AND(AC6156=1,AA6156&lt;2),IF(AND(C6157=C6156,AA6157=AA6156+1),IF(AC6157=1,"",INDEX(DATAS,AA6156+1)),INDEX(DATAS,AA6156+1)),"")</f>
        <v/>
      </c>
    </row>
    <row r="6157" customFormat="false" ht="15" hidden="false" customHeight="false" outlineLevel="0" collapsed="false">
      <c r="A6157" s="60" t="n">
        <v>46310</v>
      </c>
      <c r="B6157" s="0" t="n">
        <v>13</v>
      </c>
      <c r="C6157" s="0" t="n">
        <v>7489</v>
      </c>
      <c r="E6157" s="0" t="n">
        <v>0</v>
      </c>
      <c r="F6157" s="55" t="s">
        <v>184</v>
      </c>
      <c r="I6157" s="55" t="s">
        <v>185</v>
      </c>
      <c r="U6157" s="0" t="n">
        <v>221</v>
      </c>
      <c r="V6157" s="0" t="n">
        <v>0</v>
      </c>
      <c r="X6157" s="55" t="n">
        <f aca="false">IF(I6157="Male",0,1)</f>
        <v>1</v>
      </c>
      <c r="Y6157" s="55" t="n">
        <f aca="false">IF(OR(I6157="DNB",I6157="Dry DNB"),1,0)</f>
        <v>0</v>
      </c>
      <c r="Z6157" s="0" t="str">
        <f aca="false">IF(ISNUMBER(W6157),A6157-W6157,"")</f>
        <v/>
      </c>
      <c r="AA6157" s="55" t="n">
        <f aca="false">MATCH(A6157,DATAS,0)</f>
        <v>2</v>
      </c>
      <c r="AB6157" s="55" t="n">
        <f aca="false">IF(AND(E6157&gt;0,OR(AND(B6157&gt;=1,B6157&lt;=6),B6157=10)),1,0)</f>
        <v>0</v>
      </c>
      <c r="AC6157" s="55" t="n">
        <f aca="false">IF(AND(E6157&gt;0,B6157=10),1,0)</f>
        <v>0</v>
      </c>
      <c r="AD6157" s="55" t="n">
        <f aca="false">IF(AND(C6156=C6157,AA6156=AA6157-1),AB6156,"")</f>
        <v>0</v>
      </c>
      <c r="AE6157" s="55" t="n">
        <f aca="false">IF(AND(C6156=C6157,AA6156=AA6157-1),AC6156,"")</f>
        <v>0</v>
      </c>
      <c r="AF6157" s="55" t="n">
        <f aca="false">IF(AA6157=1,"",IF(AND(AB6157=1,AD6157&lt;&gt;1),1,0))</f>
        <v>0</v>
      </c>
      <c r="AG6157" s="55" t="n">
        <f aca="false">IF(AA6157=1,"",IF(AND(AC6157=1,AE6157&lt;&gt;1),1,0))</f>
        <v>0</v>
      </c>
      <c r="AH6157" s="60" t="str">
        <f aca="false">IF(AND(E6157&gt;0,AA6157&lt;2,NOT(AND(C6158=C6157,AA6158=AA6157+1))),INDEX(DATAS,AA6157+1),"")</f>
        <v/>
      </c>
      <c r="AI6157" s="60" t="str">
        <f aca="false">IF(AND(AC6157=1,AA6157&lt;2),IF(AND(C6158=C6157,AA6158=AA6157+1),IF(AC6158=1,"",INDEX(DATAS,AA6157+1)),INDEX(DATAS,AA6157+1)),"")</f>
        <v/>
      </c>
    </row>
    <row r="6158" customFormat="false" ht="15" hidden="false" customHeight="false" outlineLevel="0" collapsed="false">
      <c r="A6158" s="60" t="n">
        <v>46309</v>
      </c>
      <c r="B6158" s="0" t="n">
        <v>13</v>
      </c>
      <c r="C6158" s="0" t="n">
        <v>7490</v>
      </c>
      <c r="E6158" s="0" t="n">
        <v>0</v>
      </c>
      <c r="F6158" s="55" t="s">
        <v>184</v>
      </c>
      <c r="I6158" s="55" t="s">
        <v>185</v>
      </c>
      <c r="U6158" s="0" t="n">
        <v>220</v>
      </c>
      <c r="V6158" s="0" t="n">
        <v>0</v>
      </c>
      <c r="X6158" s="55" t="n">
        <f aca="false">IF(I6158="Male",0,1)</f>
        <v>1</v>
      </c>
      <c r="Y6158" s="55" t="n">
        <f aca="false">IF(OR(I6158="DNB",I6158="Dry DNB"),1,0)</f>
        <v>0</v>
      </c>
      <c r="Z6158" s="0" t="str">
        <f aca="false">IF(ISNUMBER(W6158),A6158-W6158,"")</f>
        <v/>
      </c>
      <c r="AA6158" s="55" t="n">
        <f aca="false">MATCH(A6158,DATAS,0)</f>
        <v>1</v>
      </c>
      <c r="AB6158" s="55" t="n">
        <f aca="false">IF(AND(E6158&gt;0,OR(AND(B6158&gt;=1,B6158&lt;=6),B6158=10)),1,0)</f>
        <v>0</v>
      </c>
      <c r="AC6158" s="55" t="n">
        <f aca="false">IF(AND(E6158&gt;0,B6158=10),1,0)</f>
        <v>0</v>
      </c>
      <c r="AD6158" s="0" t="str">
        <f aca="false">IF(AND(C6157=C6158,AA6157=AA6158-1),AB6157,"")</f>
        <v/>
      </c>
      <c r="AE6158" s="0" t="str">
        <f aca="false">IF(AND(C6157=C6158,AA6157=AA6158-1),AC6157,"")</f>
        <v/>
      </c>
      <c r="AF6158" s="0" t="str">
        <f aca="false">IF(AA6158=1,"",IF(AND(AB6158=1,AD6158&lt;&gt;1),1,0))</f>
        <v/>
      </c>
      <c r="AG6158" s="0" t="str">
        <f aca="false">IF(AA6158=1,"",IF(AND(AC6158=1,AE6158&lt;&gt;1),1,0))</f>
        <v/>
      </c>
      <c r="AH6158" s="60" t="str">
        <f aca="false">IF(AND(E6158&gt;0,AA6158&lt;2,NOT(AND(C6159=C6158,AA6159=AA6158+1))),INDEX(DATAS,AA6158+1),"")</f>
        <v/>
      </c>
      <c r="AI6158" s="60" t="str">
        <f aca="false">IF(AND(AC6158=1,AA6158&lt;2),IF(AND(C6159=C6158,AA6159=AA6158+1),IF(AC6159=1,"",INDEX(DATAS,AA6158+1)),INDEX(DATAS,AA6158+1)),"")</f>
        <v/>
      </c>
    </row>
    <row r="6159" customFormat="false" ht="15" hidden="false" customHeight="false" outlineLevel="0" collapsed="false">
      <c r="A6159" s="60" t="n">
        <v>46310</v>
      </c>
      <c r="B6159" s="0" t="n">
        <v>13</v>
      </c>
      <c r="C6159" s="0" t="n">
        <v>7490</v>
      </c>
      <c r="E6159" s="0" t="n">
        <v>0</v>
      </c>
      <c r="F6159" s="55" t="s">
        <v>184</v>
      </c>
      <c r="I6159" s="55" t="s">
        <v>185</v>
      </c>
      <c r="U6159" s="0" t="n">
        <v>221</v>
      </c>
      <c r="V6159" s="0" t="n">
        <v>0</v>
      </c>
      <c r="X6159" s="55" t="n">
        <f aca="false">IF(I6159="Male",0,1)</f>
        <v>1</v>
      </c>
      <c r="Y6159" s="55" t="n">
        <f aca="false">IF(OR(I6159="DNB",I6159="Dry DNB"),1,0)</f>
        <v>0</v>
      </c>
      <c r="Z6159" s="0" t="str">
        <f aca="false">IF(ISNUMBER(W6159),A6159-W6159,"")</f>
        <v/>
      </c>
      <c r="AA6159" s="55" t="n">
        <f aca="false">MATCH(A6159,DATAS,0)</f>
        <v>2</v>
      </c>
      <c r="AB6159" s="55" t="n">
        <f aca="false">IF(AND(E6159&gt;0,OR(AND(B6159&gt;=1,B6159&lt;=6),B6159=10)),1,0)</f>
        <v>0</v>
      </c>
      <c r="AC6159" s="55" t="n">
        <f aca="false">IF(AND(E6159&gt;0,B6159=10),1,0)</f>
        <v>0</v>
      </c>
      <c r="AD6159" s="55" t="n">
        <f aca="false">IF(AND(C6158=C6159,AA6158=AA6159-1),AB6158,"")</f>
        <v>0</v>
      </c>
      <c r="AE6159" s="55" t="n">
        <f aca="false">IF(AND(C6158=C6159,AA6158=AA6159-1),AC6158,"")</f>
        <v>0</v>
      </c>
      <c r="AF6159" s="55" t="n">
        <f aca="false">IF(AA6159=1,"",IF(AND(AB6159=1,AD6159&lt;&gt;1),1,0))</f>
        <v>0</v>
      </c>
      <c r="AG6159" s="55" t="n">
        <f aca="false">IF(AA6159=1,"",IF(AND(AC6159=1,AE6159&lt;&gt;1),1,0))</f>
        <v>0</v>
      </c>
      <c r="AH6159" s="60" t="str">
        <f aca="false">IF(AND(E6159&gt;0,AA6159&lt;2,NOT(AND(C6160=C6159,AA6160=AA6159+1))),INDEX(DATAS,AA6159+1),"")</f>
        <v/>
      </c>
      <c r="AI6159" s="60" t="str">
        <f aca="false">IF(AND(AC6159=1,AA6159&lt;2),IF(AND(C6160=C6159,AA6160=AA6159+1),IF(AC6160=1,"",INDEX(DATAS,AA6159+1)),INDEX(DATAS,AA6159+1)),"")</f>
        <v/>
      </c>
    </row>
    <row r="6160" customFormat="false" ht="15" hidden="false" customHeight="false" outlineLevel="0" collapsed="false">
      <c r="A6160" s="60" t="n">
        <v>46309</v>
      </c>
      <c r="B6160" s="0" t="n">
        <v>13</v>
      </c>
      <c r="C6160" s="0" t="n">
        <v>7491</v>
      </c>
      <c r="E6160" s="0" t="n">
        <v>0</v>
      </c>
      <c r="F6160" s="55" t="s">
        <v>1498</v>
      </c>
      <c r="I6160" s="55" t="s">
        <v>185</v>
      </c>
      <c r="U6160" s="0" t="n">
        <v>217</v>
      </c>
      <c r="V6160" s="0" t="n">
        <v>0</v>
      </c>
      <c r="X6160" s="55" t="n">
        <f aca="false">IF(I6160="Male",0,1)</f>
        <v>1</v>
      </c>
      <c r="Y6160" s="55" t="n">
        <f aca="false">IF(OR(I6160="DNB",I6160="Dry DNB"),1,0)</f>
        <v>0</v>
      </c>
      <c r="Z6160" s="0" t="str">
        <f aca="false">IF(ISNUMBER(W6160),A6160-W6160,"")</f>
        <v/>
      </c>
      <c r="AA6160" s="55" t="n">
        <f aca="false">MATCH(A6160,DATAS,0)</f>
        <v>1</v>
      </c>
      <c r="AB6160" s="55" t="n">
        <f aca="false">IF(AND(E6160&gt;0,OR(AND(B6160&gt;=1,B6160&lt;=6),B6160=10)),1,0)</f>
        <v>0</v>
      </c>
      <c r="AC6160" s="55" t="n">
        <f aca="false">IF(AND(E6160&gt;0,B6160=10),1,0)</f>
        <v>0</v>
      </c>
      <c r="AD6160" s="0" t="str">
        <f aca="false">IF(AND(C6159=C6160,AA6159=AA6160-1),AB6159,"")</f>
        <v/>
      </c>
      <c r="AE6160" s="0" t="str">
        <f aca="false">IF(AND(C6159=C6160,AA6159=AA6160-1),AC6159,"")</f>
        <v/>
      </c>
      <c r="AF6160" s="0" t="str">
        <f aca="false">IF(AA6160=1,"",IF(AND(AB6160=1,AD6160&lt;&gt;1),1,0))</f>
        <v/>
      </c>
      <c r="AG6160" s="0" t="str">
        <f aca="false">IF(AA6160=1,"",IF(AND(AC6160=1,AE6160&lt;&gt;1),1,0))</f>
        <v/>
      </c>
      <c r="AH6160" s="60" t="str">
        <f aca="false">IF(AND(E6160&gt;0,AA6160&lt;2,NOT(AND(C6161=C6160,AA6161=AA6160+1))),INDEX(DATAS,AA6160+1),"")</f>
        <v/>
      </c>
      <c r="AI6160" s="60" t="str">
        <f aca="false">IF(AND(AC6160=1,AA6160&lt;2),IF(AND(C6161=C6160,AA6161=AA6160+1),IF(AC6161=1,"",INDEX(DATAS,AA6160+1)),INDEX(DATAS,AA6160+1)),"")</f>
        <v/>
      </c>
    </row>
    <row r="6161" customFormat="false" ht="15" hidden="false" customHeight="false" outlineLevel="0" collapsed="false">
      <c r="A6161" s="60" t="n">
        <v>46310</v>
      </c>
      <c r="B6161" s="0" t="n">
        <v>13</v>
      </c>
      <c r="C6161" s="0" t="n">
        <v>7491</v>
      </c>
      <c r="E6161" s="0" t="n">
        <v>0</v>
      </c>
      <c r="F6161" s="55" t="s">
        <v>1498</v>
      </c>
      <c r="I6161" s="55" t="s">
        <v>185</v>
      </c>
      <c r="U6161" s="0" t="n">
        <v>218</v>
      </c>
      <c r="V6161" s="0" t="n">
        <v>0</v>
      </c>
      <c r="X6161" s="55" t="n">
        <f aca="false">IF(I6161="Male",0,1)</f>
        <v>1</v>
      </c>
      <c r="Y6161" s="55" t="n">
        <f aca="false">IF(OR(I6161="DNB",I6161="Dry DNB"),1,0)</f>
        <v>0</v>
      </c>
      <c r="Z6161" s="0" t="str">
        <f aca="false">IF(ISNUMBER(W6161),A6161-W6161,"")</f>
        <v/>
      </c>
      <c r="AA6161" s="55" t="n">
        <f aca="false">MATCH(A6161,DATAS,0)</f>
        <v>2</v>
      </c>
      <c r="AB6161" s="55" t="n">
        <f aca="false">IF(AND(E6161&gt;0,OR(AND(B6161&gt;=1,B6161&lt;=6),B6161=10)),1,0)</f>
        <v>0</v>
      </c>
      <c r="AC6161" s="55" t="n">
        <f aca="false">IF(AND(E6161&gt;0,B6161=10),1,0)</f>
        <v>0</v>
      </c>
      <c r="AD6161" s="55" t="n">
        <f aca="false">IF(AND(C6160=C6161,AA6160=AA6161-1),AB6160,"")</f>
        <v>0</v>
      </c>
      <c r="AE6161" s="55" t="n">
        <f aca="false">IF(AND(C6160=C6161,AA6160=AA6161-1),AC6160,"")</f>
        <v>0</v>
      </c>
      <c r="AF6161" s="55" t="n">
        <f aca="false">IF(AA6161=1,"",IF(AND(AB6161=1,AD6161&lt;&gt;1),1,0))</f>
        <v>0</v>
      </c>
      <c r="AG6161" s="55" t="n">
        <f aca="false">IF(AA6161=1,"",IF(AND(AC6161=1,AE6161&lt;&gt;1),1,0))</f>
        <v>0</v>
      </c>
      <c r="AH6161" s="60" t="str">
        <f aca="false">IF(AND(E6161&gt;0,AA6161&lt;2,NOT(AND(C6162=C6161,AA6162=AA6161+1))),INDEX(DATAS,AA6161+1),"")</f>
        <v/>
      </c>
      <c r="AI6161" s="60" t="str">
        <f aca="false">IF(AND(AC6161=1,AA6161&lt;2),IF(AND(C6162=C6161,AA6162=AA6161+1),IF(AC6162=1,"",INDEX(DATAS,AA6161+1)),INDEX(DATAS,AA6161+1)),"")</f>
        <v/>
      </c>
    </row>
    <row r="6162" customFormat="false" ht="15" hidden="false" customHeight="false" outlineLevel="0" collapsed="false">
      <c r="A6162" s="60" t="n">
        <v>46309</v>
      </c>
      <c r="B6162" s="0" t="n">
        <v>13</v>
      </c>
      <c r="C6162" s="0" t="n">
        <v>7492</v>
      </c>
      <c r="E6162" s="0" t="n">
        <v>0</v>
      </c>
      <c r="F6162" s="55" t="s">
        <v>1499</v>
      </c>
      <c r="I6162" s="55" t="s">
        <v>185</v>
      </c>
      <c r="U6162" s="0" t="n">
        <v>218</v>
      </c>
      <c r="V6162" s="0" t="n">
        <v>0</v>
      </c>
      <c r="X6162" s="55" t="n">
        <f aca="false">IF(I6162="Male",0,1)</f>
        <v>1</v>
      </c>
      <c r="Y6162" s="55" t="n">
        <f aca="false">IF(OR(I6162="DNB",I6162="Dry DNB"),1,0)</f>
        <v>0</v>
      </c>
      <c r="Z6162" s="0" t="str">
        <f aca="false">IF(ISNUMBER(W6162),A6162-W6162,"")</f>
        <v/>
      </c>
      <c r="AA6162" s="55" t="n">
        <f aca="false">MATCH(A6162,DATAS,0)</f>
        <v>1</v>
      </c>
      <c r="AB6162" s="55" t="n">
        <f aca="false">IF(AND(E6162&gt;0,OR(AND(B6162&gt;=1,B6162&lt;=6),B6162=10)),1,0)</f>
        <v>0</v>
      </c>
      <c r="AC6162" s="55" t="n">
        <f aca="false">IF(AND(E6162&gt;0,B6162=10),1,0)</f>
        <v>0</v>
      </c>
      <c r="AD6162" s="0" t="str">
        <f aca="false">IF(AND(C6161=C6162,AA6161=AA6162-1),AB6161,"")</f>
        <v/>
      </c>
      <c r="AE6162" s="0" t="str">
        <f aca="false">IF(AND(C6161=C6162,AA6161=AA6162-1),AC6161,"")</f>
        <v/>
      </c>
      <c r="AF6162" s="0" t="str">
        <f aca="false">IF(AA6162=1,"",IF(AND(AB6162=1,AD6162&lt;&gt;1),1,0))</f>
        <v/>
      </c>
      <c r="AG6162" s="0" t="str">
        <f aca="false">IF(AA6162=1,"",IF(AND(AC6162=1,AE6162&lt;&gt;1),1,0))</f>
        <v/>
      </c>
      <c r="AH6162" s="60" t="str">
        <f aca="false">IF(AND(E6162&gt;0,AA6162&lt;2,NOT(AND(C6163=C6162,AA6163=AA6162+1))),INDEX(DATAS,AA6162+1),"")</f>
        <v/>
      </c>
      <c r="AI6162" s="60" t="str">
        <f aca="false">IF(AND(AC6162=1,AA6162&lt;2),IF(AND(C6163=C6162,AA6163=AA6162+1),IF(AC6163=1,"",INDEX(DATAS,AA6162+1)),INDEX(DATAS,AA6162+1)),"")</f>
        <v/>
      </c>
    </row>
    <row r="6163" customFormat="false" ht="15" hidden="false" customHeight="false" outlineLevel="0" collapsed="false">
      <c r="A6163" s="60" t="n">
        <v>46310</v>
      </c>
      <c r="B6163" s="0" t="n">
        <v>13</v>
      </c>
      <c r="C6163" s="0" t="n">
        <v>7492</v>
      </c>
      <c r="E6163" s="0" t="n">
        <v>0</v>
      </c>
      <c r="F6163" s="55" t="s">
        <v>1499</v>
      </c>
      <c r="I6163" s="55" t="s">
        <v>185</v>
      </c>
      <c r="U6163" s="0" t="n">
        <v>219</v>
      </c>
      <c r="V6163" s="0" t="n">
        <v>0</v>
      </c>
      <c r="X6163" s="55" t="n">
        <f aca="false">IF(I6163="Male",0,1)</f>
        <v>1</v>
      </c>
      <c r="Y6163" s="55" t="n">
        <f aca="false">IF(OR(I6163="DNB",I6163="Dry DNB"),1,0)</f>
        <v>0</v>
      </c>
      <c r="Z6163" s="0" t="str">
        <f aca="false">IF(ISNUMBER(W6163),A6163-W6163,"")</f>
        <v/>
      </c>
      <c r="AA6163" s="55" t="n">
        <f aca="false">MATCH(A6163,DATAS,0)</f>
        <v>2</v>
      </c>
      <c r="AB6163" s="55" t="n">
        <f aca="false">IF(AND(E6163&gt;0,OR(AND(B6163&gt;=1,B6163&lt;=6),B6163=10)),1,0)</f>
        <v>0</v>
      </c>
      <c r="AC6163" s="55" t="n">
        <f aca="false">IF(AND(E6163&gt;0,B6163=10),1,0)</f>
        <v>0</v>
      </c>
      <c r="AD6163" s="55" t="n">
        <f aca="false">IF(AND(C6162=C6163,AA6162=AA6163-1),AB6162,"")</f>
        <v>0</v>
      </c>
      <c r="AE6163" s="55" t="n">
        <f aca="false">IF(AND(C6162=C6163,AA6162=AA6163-1),AC6162,"")</f>
        <v>0</v>
      </c>
      <c r="AF6163" s="55" t="n">
        <f aca="false">IF(AA6163=1,"",IF(AND(AB6163=1,AD6163&lt;&gt;1),1,0))</f>
        <v>0</v>
      </c>
      <c r="AG6163" s="55" t="n">
        <f aca="false">IF(AA6163=1,"",IF(AND(AC6163=1,AE6163&lt;&gt;1),1,0))</f>
        <v>0</v>
      </c>
      <c r="AH6163" s="60" t="str">
        <f aca="false">IF(AND(E6163&gt;0,AA6163&lt;2,NOT(AND(C6164=C6163,AA6164=AA6163+1))),INDEX(DATAS,AA6163+1),"")</f>
        <v/>
      </c>
      <c r="AI6163" s="60" t="str">
        <f aca="false">IF(AND(AC6163=1,AA6163&lt;2),IF(AND(C6164=C6163,AA6164=AA6163+1),IF(AC6164=1,"",INDEX(DATAS,AA6163+1)),INDEX(DATAS,AA6163+1)),"")</f>
        <v/>
      </c>
    </row>
    <row r="6164" customFormat="false" ht="15" hidden="false" customHeight="false" outlineLevel="0" collapsed="false">
      <c r="A6164" s="60" t="n">
        <v>46309</v>
      </c>
      <c r="B6164" s="0" t="n">
        <v>13</v>
      </c>
      <c r="C6164" s="0" t="n">
        <v>7493</v>
      </c>
      <c r="E6164" s="0" t="n">
        <v>0</v>
      </c>
      <c r="F6164" s="55" t="s">
        <v>1499</v>
      </c>
      <c r="I6164" s="55" t="s">
        <v>185</v>
      </c>
      <c r="U6164" s="0" t="n">
        <v>218</v>
      </c>
      <c r="V6164" s="0" t="n">
        <v>0</v>
      </c>
      <c r="X6164" s="55" t="n">
        <f aca="false">IF(I6164="Male",0,1)</f>
        <v>1</v>
      </c>
      <c r="Y6164" s="55" t="n">
        <f aca="false">IF(OR(I6164="DNB",I6164="Dry DNB"),1,0)</f>
        <v>0</v>
      </c>
      <c r="Z6164" s="0" t="str">
        <f aca="false">IF(ISNUMBER(W6164),A6164-W6164,"")</f>
        <v/>
      </c>
      <c r="AA6164" s="55" t="n">
        <f aca="false">MATCH(A6164,DATAS,0)</f>
        <v>1</v>
      </c>
      <c r="AB6164" s="55" t="n">
        <f aca="false">IF(AND(E6164&gt;0,OR(AND(B6164&gt;=1,B6164&lt;=6),B6164=10)),1,0)</f>
        <v>0</v>
      </c>
      <c r="AC6164" s="55" t="n">
        <f aca="false">IF(AND(E6164&gt;0,B6164=10),1,0)</f>
        <v>0</v>
      </c>
      <c r="AD6164" s="0" t="str">
        <f aca="false">IF(AND(C6163=C6164,AA6163=AA6164-1),AB6163,"")</f>
        <v/>
      </c>
      <c r="AE6164" s="0" t="str">
        <f aca="false">IF(AND(C6163=C6164,AA6163=AA6164-1),AC6163,"")</f>
        <v/>
      </c>
      <c r="AF6164" s="0" t="str">
        <f aca="false">IF(AA6164=1,"",IF(AND(AB6164=1,AD6164&lt;&gt;1),1,0))</f>
        <v/>
      </c>
      <c r="AG6164" s="0" t="str">
        <f aca="false">IF(AA6164=1,"",IF(AND(AC6164=1,AE6164&lt;&gt;1),1,0))</f>
        <v/>
      </c>
      <c r="AH6164" s="60" t="str">
        <f aca="false">IF(AND(E6164&gt;0,AA6164&lt;2,NOT(AND(C6165=C6164,AA6165=AA6164+1))),INDEX(DATAS,AA6164+1),"")</f>
        <v/>
      </c>
      <c r="AI6164" s="60" t="str">
        <f aca="false">IF(AND(AC6164=1,AA6164&lt;2),IF(AND(C6165=C6164,AA6165=AA6164+1),IF(AC6165=1,"",INDEX(DATAS,AA6164+1)),INDEX(DATAS,AA6164+1)),"")</f>
        <v/>
      </c>
    </row>
    <row r="6165" customFormat="false" ht="15" hidden="false" customHeight="false" outlineLevel="0" collapsed="false">
      <c r="A6165" s="60" t="n">
        <v>46310</v>
      </c>
      <c r="B6165" s="0" t="n">
        <v>13</v>
      </c>
      <c r="C6165" s="0" t="n">
        <v>7493</v>
      </c>
      <c r="E6165" s="0" t="n">
        <v>0</v>
      </c>
      <c r="F6165" s="55" t="s">
        <v>1499</v>
      </c>
      <c r="I6165" s="55" t="s">
        <v>185</v>
      </c>
      <c r="U6165" s="0" t="n">
        <v>219</v>
      </c>
      <c r="V6165" s="0" t="n">
        <v>0</v>
      </c>
      <c r="X6165" s="55" t="n">
        <f aca="false">IF(I6165="Male",0,1)</f>
        <v>1</v>
      </c>
      <c r="Y6165" s="55" t="n">
        <f aca="false">IF(OR(I6165="DNB",I6165="Dry DNB"),1,0)</f>
        <v>0</v>
      </c>
      <c r="Z6165" s="0" t="str">
        <f aca="false">IF(ISNUMBER(W6165),A6165-W6165,"")</f>
        <v/>
      </c>
      <c r="AA6165" s="55" t="n">
        <f aca="false">MATCH(A6165,DATAS,0)</f>
        <v>2</v>
      </c>
      <c r="AB6165" s="55" t="n">
        <f aca="false">IF(AND(E6165&gt;0,OR(AND(B6165&gt;=1,B6165&lt;=6),B6165=10)),1,0)</f>
        <v>0</v>
      </c>
      <c r="AC6165" s="55" t="n">
        <f aca="false">IF(AND(E6165&gt;0,B6165=10),1,0)</f>
        <v>0</v>
      </c>
      <c r="AD6165" s="55" t="n">
        <f aca="false">IF(AND(C6164=C6165,AA6164=AA6165-1),AB6164,"")</f>
        <v>0</v>
      </c>
      <c r="AE6165" s="55" t="n">
        <f aca="false">IF(AND(C6164=C6165,AA6164=AA6165-1),AC6164,"")</f>
        <v>0</v>
      </c>
      <c r="AF6165" s="55" t="n">
        <f aca="false">IF(AA6165=1,"",IF(AND(AB6165=1,AD6165&lt;&gt;1),1,0))</f>
        <v>0</v>
      </c>
      <c r="AG6165" s="55" t="n">
        <f aca="false">IF(AA6165=1,"",IF(AND(AC6165=1,AE6165&lt;&gt;1),1,0))</f>
        <v>0</v>
      </c>
      <c r="AH6165" s="60" t="str">
        <f aca="false">IF(AND(E6165&gt;0,AA6165&lt;2,NOT(AND(C6166=C6165,AA6166=AA6165+1))),INDEX(DATAS,AA6165+1),"")</f>
        <v/>
      </c>
      <c r="AI6165" s="60" t="str">
        <f aca="false">IF(AND(AC6165=1,AA6165&lt;2),IF(AND(C6166=C6165,AA6166=AA6165+1),IF(AC6166=1,"",INDEX(DATAS,AA6165+1)),INDEX(DATAS,AA6165+1)),"")</f>
        <v/>
      </c>
    </row>
    <row r="6166" customFormat="false" ht="15" hidden="false" customHeight="false" outlineLevel="0" collapsed="false">
      <c r="A6166" s="60" t="n">
        <v>46309</v>
      </c>
      <c r="B6166" s="0" t="n">
        <v>13</v>
      </c>
      <c r="C6166" s="0" t="n">
        <v>7494</v>
      </c>
      <c r="E6166" s="0" t="n">
        <v>0</v>
      </c>
      <c r="F6166" s="55" t="s">
        <v>1498</v>
      </c>
      <c r="I6166" s="55" t="s">
        <v>185</v>
      </c>
      <c r="U6166" s="0" t="n">
        <v>217</v>
      </c>
      <c r="V6166" s="0" t="n">
        <v>0</v>
      </c>
      <c r="X6166" s="55" t="n">
        <f aca="false">IF(I6166="Male",0,1)</f>
        <v>1</v>
      </c>
      <c r="Y6166" s="55" t="n">
        <f aca="false">IF(OR(I6166="DNB",I6166="Dry DNB"),1,0)</f>
        <v>0</v>
      </c>
      <c r="Z6166" s="0" t="str">
        <f aca="false">IF(ISNUMBER(W6166),A6166-W6166,"")</f>
        <v/>
      </c>
      <c r="AA6166" s="55" t="n">
        <f aca="false">MATCH(A6166,DATAS,0)</f>
        <v>1</v>
      </c>
      <c r="AB6166" s="55" t="n">
        <f aca="false">IF(AND(E6166&gt;0,OR(AND(B6166&gt;=1,B6166&lt;=6),B6166=10)),1,0)</f>
        <v>0</v>
      </c>
      <c r="AC6166" s="55" t="n">
        <f aca="false">IF(AND(E6166&gt;0,B6166=10),1,0)</f>
        <v>0</v>
      </c>
      <c r="AD6166" s="0" t="str">
        <f aca="false">IF(AND(C6165=C6166,AA6165=AA6166-1),AB6165,"")</f>
        <v/>
      </c>
      <c r="AE6166" s="0" t="str">
        <f aca="false">IF(AND(C6165=C6166,AA6165=AA6166-1),AC6165,"")</f>
        <v/>
      </c>
      <c r="AF6166" s="0" t="str">
        <f aca="false">IF(AA6166=1,"",IF(AND(AB6166=1,AD6166&lt;&gt;1),1,0))</f>
        <v/>
      </c>
      <c r="AG6166" s="0" t="str">
        <f aca="false">IF(AA6166=1,"",IF(AND(AC6166=1,AE6166&lt;&gt;1),1,0))</f>
        <v/>
      </c>
      <c r="AH6166" s="60" t="str">
        <f aca="false">IF(AND(E6166&gt;0,AA6166&lt;2,NOT(AND(C6167=C6166,AA6167=AA6166+1))),INDEX(DATAS,AA6166+1),"")</f>
        <v/>
      </c>
      <c r="AI6166" s="60" t="str">
        <f aca="false">IF(AND(AC6166=1,AA6166&lt;2),IF(AND(C6167=C6166,AA6167=AA6166+1),IF(AC6167=1,"",INDEX(DATAS,AA6166+1)),INDEX(DATAS,AA6166+1)),"")</f>
        <v/>
      </c>
    </row>
    <row r="6167" customFormat="false" ht="15" hidden="false" customHeight="false" outlineLevel="0" collapsed="false">
      <c r="A6167" s="60" t="n">
        <v>46310</v>
      </c>
      <c r="B6167" s="0" t="n">
        <v>13</v>
      </c>
      <c r="C6167" s="0" t="n">
        <v>7494</v>
      </c>
      <c r="E6167" s="0" t="n">
        <v>0</v>
      </c>
      <c r="F6167" s="55" t="s">
        <v>1498</v>
      </c>
      <c r="I6167" s="55" t="s">
        <v>185</v>
      </c>
      <c r="U6167" s="0" t="n">
        <v>218</v>
      </c>
      <c r="V6167" s="0" t="n">
        <v>0</v>
      </c>
      <c r="X6167" s="55" t="n">
        <f aca="false">IF(I6167="Male",0,1)</f>
        <v>1</v>
      </c>
      <c r="Y6167" s="55" t="n">
        <f aca="false">IF(OR(I6167="DNB",I6167="Dry DNB"),1,0)</f>
        <v>0</v>
      </c>
      <c r="Z6167" s="0" t="str">
        <f aca="false">IF(ISNUMBER(W6167),A6167-W6167,"")</f>
        <v/>
      </c>
      <c r="AA6167" s="55" t="n">
        <f aca="false">MATCH(A6167,DATAS,0)</f>
        <v>2</v>
      </c>
      <c r="AB6167" s="55" t="n">
        <f aca="false">IF(AND(E6167&gt;0,OR(AND(B6167&gt;=1,B6167&lt;=6),B6167=10)),1,0)</f>
        <v>0</v>
      </c>
      <c r="AC6167" s="55" t="n">
        <f aca="false">IF(AND(E6167&gt;0,B6167=10),1,0)</f>
        <v>0</v>
      </c>
      <c r="AD6167" s="55" t="n">
        <f aca="false">IF(AND(C6166=C6167,AA6166=AA6167-1),AB6166,"")</f>
        <v>0</v>
      </c>
      <c r="AE6167" s="55" t="n">
        <f aca="false">IF(AND(C6166=C6167,AA6166=AA6167-1),AC6166,"")</f>
        <v>0</v>
      </c>
      <c r="AF6167" s="55" t="n">
        <f aca="false">IF(AA6167=1,"",IF(AND(AB6167=1,AD6167&lt;&gt;1),1,0))</f>
        <v>0</v>
      </c>
      <c r="AG6167" s="55" t="n">
        <f aca="false">IF(AA6167=1,"",IF(AND(AC6167=1,AE6167&lt;&gt;1),1,0))</f>
        <v>0</v>
      </c>
      <c r="AH6167" s="60" t="str">
        <f aca="false">IF(AND(E6167&gt;0,AA6167&lt;2,NOT(AND(C6168=C6167,AA6168=AA6167+1))),INDEX(DATAS,AA6167+1),"")</f>
        <v/>
      </c>
      <c r="AI6167" s="60" t="str">
        <f aca="false">IF(AND(AC6167=1,AA6167&lt;2),IF(AND(C6168=C6167,AA6168=AA6167+1),IF(AC6168=1,"",INDEX(DATAS,AA6167+1)),INDEX(DATAS,AA6167+1)),"")</f>
        <v/>
      </c>
    </row>
    <row r="6168" customFormat="false" ht="15" hidden="false" customHeight="false" outlineLevel="0" collapsed="false">
      <c r="A6168" s="60" t="n">
        <v>46309</v>
      </c>
      <c r="B6168" s="0" t="n">
        <v>13</v>
      </c>
      <c r="C6168" s="0" t="n">
        <v>7495</v>
      </c>
      <c r="E6168" s="0" t="n">
        <v>0</v>
      </c>
      <c r="F6168" s="55" t="s">
        <v>1498</v>
      </c>
      <c r="I6168" s="55" t="s">
        <v>185</v>
      </c>
      <c r="U6168" s="0" t="n">
        <v>217</v>
      </c>
      <c r="V6168" s="0" t="n">
        <v>0</v>
      </c>
      <c r="X6168" s="55" t="n">
        <f aca="false">IF(I6168="Male",0,1)</f>
        <v>1</v>
      </c>
      <c r="Y6168" s="55" t="n">
        <f aca="false">IF(OR(I6168="DNB",I6168="Dry DNB"),1,0)</f>
        <v>0</v>
      </c>
      <c r="Z6168" s="0" t="str">
        <f aca="false">IF(ISNUMBER(W6168),A6168-W6168,"")</f>
        <v/>
      </c>
      <c r="AA6168" s="55" t="n">
        <f aca="false">MATCH(A6168,DATAS,0)</f>
        <v>1</v>
      </c>
      <c r="AB6168" s="55" t="n">
        <f aca="false">IF(AND(E6168&gt;0,OR(AND(B6168&gt;=1,B6168&lt;=6),B6168=10)),1,0)</f>
        <v>0</v>
      </c>
      <c r="AC6168" s="55" t="n">
        <f aca="false">IF(AND(E6168&gt;0,B6168=10),1,0)</f>
        <v>0</v>
      </c>
      <c r="AD6168" s="0" t="str">
        <f aca="false">IF(AND(C6167=C6168,AA6167=AA6168-1),AB6167,"")</f>
        <v/>
      </c>
      <c r="AE6168" s="0" t="str">
        <f aca="false">IF(AND(C6167=C6168,AA6167=AA6168-1),AC6167,"")</f>
        <v/>
      </c>
      <c r="AF6168" s="0" t="str">
        <f aca="false">IF(AA6168=1,"",IF(AND(AB6168=1,AD6168&lt;&gt;1),1,0))</f>
        <v/>
      </c>
      <c r="AG6168" s="0" t="str">
        <f aca="false">IF(AA6168=1,"",IF(AND(AC6168=1,AE6168&lt;&gt;1),1,0))</f>
        <v/>
      </c>
      <c r="AH6168" s="60" t="str">
        <f aca="false">IF(AND(E6168&gt;0,AA6168&lt;2,NOT(AND(C6169=C6168,AA6169=AA6168+1))),INDEX(DATAS,AA6168+1),"")</f>
        <v/>
      </c>
      <c r="AI6168" s="60" t="str">
        <f aca="false">IF(AND(AC6168=1,AA6168&lt;2),IF(AND(C6169=C6168,AA6169=AA6168+1),IF(AC6169=1,"",INDEX(DATAS,AA6168+1)),INDEX(DATAS,AA6168+1)),"")</f>
        <v/>
      </c>
    </row>
    <row r="6169" customFormat="false" ht="15" hidden="false" customHeight="false" outlineLevel="0" collapsed="false">
      <c r="A6169" s="60" t="n">
        <v>46310</v>
      </c>
      <c r="B6169" s="0" t="n">
        <v>13</v>
      </c>
      <c r="C6169" s="0" t="n">
        <v>7495</v>
      </c>
      <c r="E6169" s="0" t="n">
        <v>0</v>
      </c>
      <c r="F6169" s="55" t="s">
        <v>1498</v>
      </c>
      <c r="I6169" s="55" t="s">
        <v>185</v>
      </c>
      <c r="U6169" s="0" t="n">
        <v>218</v>
      </c>
      <c r="V6169" s="0" t="n">
        <v>0</v>
      </c>
      <c r="X6169" s="55" t="n">
        <f aca="false">IF(I6169="Male",0,1)</f>
        <v>1</v>
      </c>
      <c r="Y6169" s="55" t="n">
        <f aca="false">IF(OR(I6169="DNB",I6169="Dry DNB"),1,0)</f>
        <v>0</v>
      </c>
      <c r="Z6169" s="0" t="str">
        <f aca="false">IF(ISNUMBER(W6169),A6169-W6169,"")</f>
        <v/>
      </c>
      <c r="AA6169" s="55" t="n">
        <f aca="false">MATCH(A6169,DATAS,0)</f>
        <v>2</v>
      </c>
      <c r="AB6169" s="55" t="n">
        <f aca="false">IF(AND(E6169&gt;0,OR(AND(B6169&gt;=1,B6169&lt;=6),B6169=10)),1,0)</f>
        <v>0</v>
      </c>
      <c r="AC6169" s="55" t="n">
        <f aca="false">IF(AND(E6169&gt;0,B6169=10),1,0)</f>
        <v>0</v>
      </c>
      <c r="AD6169" s="55" t="n">
        <f aca="false">IF(AND(C6168=C6169,AA6168=AA6169-1),AB6168,"")</f>
        <v>0</v>
      </c>
      <c r="AE6169" s="55" t="n">
        <f aca="false">IF(AND(C6168=C6169,AA6168=AA6169-1),AC6168,"")</f>
        <v>0</v>
      </c>
      <c r="AF6169" s="55" t="n">
        <f aca="false">IF(AA6169=1,"",IF(AND(AB6169=1,AD6169&lt;&gt;1),1,0))</f>
        <v>0</v>
      </c>
      <c r="AG6169" s="55" t="n">
        <f aca="false">IF(AA6169=1,"",IF(AND(AC6169=1,AE6169&lt;&gt;1),1,0))</f>
        <v>0</v>
      </c>
      <c r="AH6169" s="60" t="str">
        <f aca="false">IF(AND(E6169&gt;0,AA6169&lt;2,NOT(AND(C6170=C6169,AA6170=AA6169+1))),INDEX(DATAS,AA6169+1),"")</f>
        <v/>
      </c>
      <c r="AI6169" s="60" t="str">
        <f aca="false">IF(AND(AC6169=1,AA6169&lt;2),IF(AND(C6170=C6169,AA6170=AA6169+1),IF(AC6170=1,"",INDEX(DATAS,AA6169+1)),INDEX(DATAS,AA6169+1)),"")</f>
        <v/>
      </c>
    </row>
    <row r="6170" customFormat="false" ht="15" hidden="false" customHeight="false" outlineLevel="0" collapsed="false">
      <c r="A6170" s="60" t="n">
        <v>46309</v>
      </c>
      <c r="B6170" s="0" t="n">
        <v>13</v>
      </c>
      <c r="C6170" s="0" t="n">
        <v>7496</v>
      </c>
      <c r="E6170" s="0" t="n">
        <v>0</v>
      </c>
      <c r="F6170" s="55" t="s">
        <v>1498</v>
      </c>
      <c r="I6170" s="55" t="s">
        <v>185</v>
      </c>
      <c r="U6170" s="0" t="n">
        <v>217</v>
      </c>
      <c r="V6170" s="0" t="n">
        <v>0</v>
      </c>
      <c r="X6170" s="55" t="n">
        <f aca="false">IF(I6170="Male",0,1)</f>
        <v>1</v>
      </c>
      <c r="Y6170" s="55" t="n">
        <f aca="false">IF(OR(I6170="DNB",I6170="Dry DNB"),1,0)</f>
        <v>0</v>
      </c>
      <c r="Z6170" s="0" t="str">
        <f aca="false">IF(ISNUMBER(W6170),A6170-W6170,"")</f>
        <v/>
      </c>
      <c r="AA6170" s="55" t="n">
        <f aca="false">MATCH(A6170,DATAS,0)</f>
        <v>1</v>
      </c>
      <c r="AB6170" s="55" t="n">
        <f aca="false">IF(AND(E6170&gt;0,OR(AND(B6170&gt;=1,B6170&lt;=6),B6170=10)),1,0)</f>
        <v>0</v>
      </c>
      <c r="AC6170" s="55" t="n">
        <f aca="false">IF(AND(E6170&gt;0,B6170=10),1,0)</f>
        <v>0</v>
      </c>
      <c r="AD6170" s="0" t="str">
        <f aca="false">IF(AND(C6169=C6170,AA6169=AA6170-1),AB6169,"")</f>
        <v/>
      </c>
      <c r="AE6170" s="0" t="str">
        <f aca="false">IF(AND(C6169=C6170,AA6169=AA6170-1),AC6169,"")</f>
        <v/>
      </c>
      <c r="AF6170" s="0" t="str">
        <f aca="false">IF(AA6170=1,"",IF(AND(AB6170=1,AD6170&lt;&gt;1),1,0))</f>
        <v/>
      </c>
      <c r="AG6170" s="0" t="str">
        <f aca="false">IF(AA6170=1,"",IF(AND(AC6170=1,AE6170&lt;&gt;1),1,0))</f>
        <v/>
      </c>
      <c r="AH6170" s="60" t="str">
        <f aca="false">IF(AND(E6170&gt;0,AA6170&lt;2,NOT(AND(C6171=C6170,AA6171=AA6170+1))),INDEX(DATAS,AA6170+1),"")</f>
        <v/>
      </c>
      <c r="AI6170" s="60" t="str">
        <f aca="false">IF(AND(AC6170=1,AA6170&lt;2),IF(AND(C6171=C6170,AA6171=AA6170+1),IF(AC6171=1,"",INDEX(DATAS,AA6170+1)),INDEX(DATAS,AA6170+1)),"")</f>
        <v/>
      </c>
    </row>
    <row r="6171" customFormat="false" ht="15" hidden="false" customHeight="false" outlineLevel="0" collapsed="false">
      <c r="A6171" s="60" t="n">
        <v>46310</v>
      </c>
      <c r="B6171" s="0" t="n">
        <v>13</v>
      </c>
      <c r="C6171" s="0" t="n">
        <v>7496</v>
      </c>
      <c r="E6171" s="0" t="n">
        <v>0</v>
      </c>
      <c r="F6171" s="55" t="s">
        <v>1498</v>
      </c>
      <c r="I6171" s="55" t="s">
        <v>185</v>
      </c>
      <c r="U6171" s="0" t="n">
        <v>218</v>
      </c>
      <c r="V6171" s="0" t="n">
        <v>0</v>
      </c>
      <c r="X6171" s="55" t="n">
        <f aca="false">IF(I6171="Male",0,1)</f>
        <v>1</v>
      </c>
      <c r="Y6171" s="55" t="n">
        <f aca="false">IF(OR(I6171="DNB",I6171="Dry DNB"),1,0)</f>
        <v>0</v>
      </c>
      <c r="Z6171" s="0" t="str">
        <f aca="false">IF(ISNUMBER(W6171),A6171-W6171,"")</f>
        <v/>
      </c>
      <c r="AA6171" s="55" t="n">
        <f aca="false">MATCH(A6171,DATAS,0)</f>
        <v>2</v>
      </c>
      <c r="AB6171" s="55" t="n">
        <f aca="false">IF(AND(E6171&gt;0,OR(AND(B6171&gt;=1,B6171&lt;=6),B6171=10)),1,0)</f>
        <v>0</v>
      </c>
      <c r="AC6171" s="55" t="n">
        <f aca="false">IF(AND(E6171&gt;0,B6171=10),1,0)</f>
        <v>0</v>
      </c>
      <c r="AD6171" s="55" t="n">
        <f aca="false">IF(AND(C6170=C6171,AA6170=AA6171-1),AB6170,"")</f>
        <v>0</v>
      </c>
      <c r="AE6171" s="55" t="n">
        <f aca="false">IF(AND(C6170=C6171,AA6170=AA6171-1),AC6170,"")</f>
        <v>0</v>
      </c>
      <c r="AF6171" s="55" t="n">
        <f aca="false">IF(AA6171=1,"",IF(AND(AB6171=1,AD6171&lt;&gt;1),1,0))</f>
        <v>0</v>
      </c>
      <c r="AG6171" s="55" t="n">
        <f aca="false">IF(AA6171=1,"",IF(AND(AC6171=1,AE6171&lt;&gt;1),1,0))</f>
        <v>0</v>
      </c>
      <c r="AH6171" s="60" t="str">
        <f aca="false">IF(AND(E6171&gt;0,AA6171&lt;2,NOT(AND(C6172=C6171,AA6172=AA6171+1))),INDEX(DATAS,AA6171+1),"")</f>
        <v/>
      </c>
      <c r="AI6171" s="60" t="str">
        <f aca="false">IF(AND(AC6171=1,AA6171&lt;2),IF(AND(C6172=C6171,AA6172=AA6171+1),IF(AC6172=1,"",INDEX(DATAS,AA6171+1)),INDEX(DATAS,AA6171+1)),"")</f>
        <v/>
      </c>
    </row>
    <row r="6172" customFormat="false" ht="15" hidden="false" customHeight="false" outlineLevel="0" collapsed="false">
      <c r="A6172" s="60" t="n">
        <v>46309</v>
      </c>
      <c r="B6172" s="0" t="n">
        <v>13</v>
      </c>
      <c r="C6172" s="0" t="n">
        <v>7497</v>
      </c>
      <c r="E6172" s="0" t="n">
        <v>0</v>
      </c>
      <c r="F6172" s="55" t="s">
        <v>1500</v>
      </c>
      <c r="I6172" s="55" t="s">
        <v>185</v>
      </c>
      <c r="U6172" s="0" t="n">
        <v>216</v>
      </c>
      <c r="V6172" s="0" t="n">
        <v>0</v>
      </c>
      <c r="X6172" s="55" t="n">
        <f aca="false">IF(I6172="Male",0,1)</f>
        <v>1</v>
      </c>
      <c r="Y6172" s="55" t="n">
        <f aca="false">IF(OR(I6172="DNB",I6172="Dry DNB"),1,0)</f>
        <v>0</v>
      </c>
      <c r="Z6172" s="0" t="str">
        <f aca="false">IF(ISNUMBER(W6172),A6172-W6172,"")</f>
        <v/>
      </c>
      <c r="AA6172" s="55" t="n">
        <f aca="false">MATCH(A6172,DATAS,0)</f>
        <v>1</v>
      </c>
      <c r="AB6172" s="55" t="n">
        <f aca="false">IF(AND(E6172&gt;0,OR(AND(B6172&gt;=1,B6172&lt;=6),B6172=10)),1,0)</f>
        <v>0</v>
      </c>
      <c r="AC6172" s="55" t="n">
        <f aca="false">IF(AND(E6172&gt;0,B6172=10),1,0)</f>
        <v>0</v>
      </c>
      <c r="AD6172" s="0" t="str">
        <f aca="false">IF(AND(C6171=C6172,AA6171=AA6172-1),AB6171,"")</f>
        <v/>
      </c>
      <c r="AE6172" s="0" t="str">
        <f aca="false">IF(AND(C6171=C6172,AA6171=AA6172-1),AC6171,"")</f>
        <v/>
      </c>
      <c r="AF6172" s="0" t="str">
        <f aca="false">IF(AA6172=1,"",IF(AND(AB6172=1,AD6172&lt;&gt;1),1,0))</f>
        <v/>
      </c>
      <c r="AG6172" s="0" t="str">
        <f aca="false">IF(AA6172=1,"",IF(AND(AC6172=1,AE6172&lt;&gt;1),1,0))</f>
        <v/>
      </c>
      <c r="AH6172" s="60" t="str">
        <f aca="false">IF(AND(E6172&gt;0,AA6172&lt;2,NOT(AND(C6173=C6172,AA6173=AA6172+1))),INDEX(DATAS,AA6172+1),"")</f>
        <v/>
      </c>
      <c r="AI6172" s="60" t="str">
        <f aca="false">IF(AND(AC6172=1,AA6172&lt;2),IF(AND(C6173=C6172,AA6173=AA6172+1),IF(AC6173=1,"",INDEX(DATAS,AA6172+1)),INDEX(DATAS,AA6172+1)),"")</f>
        <v/>
      </c>
    </row>
    <row r="6173" customFormat="false" ht="15" hidden="false" customHeight="false" outlineLevel="0" collapsed="false">
      <c r="A6173" s="60" t="n">
        <v>46310</v>
      </c>
      <c r="B6173" s="0" t="n">
        <v>13</v>
      </c>
      <c r="C6173" s="0" t="n">
        <v>7497</v>
      </c>
      <c r="E6173" s="0" t="n">
        <v>0</v>
      </c>
      <c r="F6173" s="55" t="s">
        <v>1500</v>
      </c>
      <c r="I6173" s="55" t="s">
        <v>185</v>
      </c>
      <c r="U6173" s="0" t="n">
        <v>217</v>
      </c>
      <c r="V6173" s="0" t="n">
        <v>0</v>
      </c>
      <c r="X6173" s="55" t="n">
        <f aca="false">IF(I6173="Male",0,1)</f>
        <v>1</v>
      </c>
      <c r="Y6173" s="55" t="n">
        <f aca="false">IF(OR(I6173="DNB",I6173="Dry DNB"),1,0)</f>
        <v>0</v>
      </c>
      <c r="Z6173" s="0" t="str">
        <f aca="false">IF(ISNUMBER(W6173),A6173-W6173,"")</f>
        <v/>
      </c>
      <c r="AA6173" s="55" t="n">
        <f aca="false">MATCH(A6173,DATAS,0)</f>
        <v>2</v>
      </c>
      <c r="AB6173" s="55" t="n">
        <f aca="false">IF(AND(E6173&gt;0,OR(AND(B6173&gt;=1,B6173&lt;=6),B6173=10)),1,0)</f>
        <v>0</v>
      </c>
      <c r="AC6173" s="55" t="n">
        <f aca="false">IF(AND(E6173&gt;0,B6173=10),1,0)</f>
        <v>0</v>
      </c>
      <c r="AD6173" s="55" t="n">
        <f aca="false">IF(AND(C6172=C6173,AA6172=AA6173-1),AB6172,"")</f>
        <v>0</v>
      </c>
      <c r="AE6173" s="55" t="n">
        <f aca="false">IF(AND(C6172=C6173,AA6172=AA6173-1),AC6172,"")</f>
        <v>0</v>
      </c>
      <c r="AF6173" s="55" t="n">
        <f aca="false">IF(AA6173=1,"",IF(AND(AB6173=1,AD6173&lt;&gt;1),1,0))</f>
        <v>0</v>
      </c>
      <c r="AG6173" s="55" t="n">
        <f aca="false">IF(AA6173=1,"",IF(AND(AC6173=1,AE6173&lt;&gt;1),1,0))</f>
        <v>0</v>
      </c>
      <c r="AH6173" s="60" t="str">
        <f aca="false">IF(AND(E6173&gt;0,AA6173&lt;2,NOT(AND(C6174=C6173,AA6174=AA6173+1))),INDEX(DATAS,AA6173+1),"")</f>
        <v/>
      </c>
      <c r="AI6173" s="60" t="str">
        <f aca="false">IF(AND(AC6173=1,AA6173&lt;2),IF(AND(C6174=C6173,AA6174=AA6173+1),IF(AC6174=1,"",INDEX(DATAS,AA6173+1)),INDEX(DATAS,AA6173+1)),"")</f>
        <v/>
      </c>
    </row>
    <row r="6174" customFormat="false" ht="15" hidden="false" customHeight="false" outlineLevel="0" collapsed="false">
      <c r="A6174" s="60" t="n">
        <v>46309</v>
      </c>
      <c r="B6174" s="0" t="n">
        <v>13</v>
      </c>
      <c r="C6174" s="0" t="n">
        <v>7498</v>
      </c>
      <c r="E6174" s="0" t="n">
        <v>0</v>
      </c>
      <c r="F6174" s="55" t="s">
        <v>1500</v>
      </c>
      <c r="I6174" s="55" t="s">
        <v>185</v>
      </c>
      <c r="U6174" s="0" t="n">
        <v>216</v>
      </c>
      <c r="V6174" s="0" t="n">
        <v>0</v>
      </c>
      <c r="X6174" s="55" t="n">
        <f aca="false">IF(I6174="Male",0,1)</f>
        <v>1</v>
      </c>
      <c r="Y6174" s="55" t="n">
        <f aca="false">IF(OR(I6174="DNB",I6174="Dry DNB"),1,0)</f>
        <v>0</v>
      </c>
      <c r="Z6174" s="0" t="str">
        <f aca="false">IF(ISNUMBER(W6174),A6174-W6174,"")</f>
        <v/>
      </c>
      <c r="AA6174" s="55" t="n">
        <f aca="false">MATCH(A6174,DATAS,0)</f>
        <v>1</v>
      </c>
      <c r="AB6174" s="55" t="n">
        <f aca="false">IF(AND(E6174&gt;0,OR(AND(B6174&gt;=1,B6174&lt;=6),B6174=10)),1,0)</f>
        <v>0</v>
      </c>
      <c r="AC6174" s="55" t="n">
        <f aca="false">IF(AND(E6174&gt;0,B6174=10),1,0)</f>
        <v>0</v>
      </c>
      <c r="AD6174" s="0" t="str">
        <f aca="false">IF(AND(C6173=C6174,AA6173=AA6174-1),AB6173,"")</f>
        <v/>
      </c>
      <c r="AE6174" s="0" t="str">
        <f aca="false">IF(AND(C6173=C6174,AA6173=AA6174-1),AC6173,"")</f>
        <v/>
      </c>
      <c r="AF6174" s="0" t="str">
        <f aca="false">IF(AA6174=1,"",IF(AND(AB6174=1,AD6174&lt;&gt;1),1,0))</f>
        <v/>
      </c>
      <c r="AG6174" s="0" t="str">
        <f aca="false">IF(AA6174=1,"",IF(AND(AC6174=1,AE6174&lt;&gt;1),1,0))</f>
        <v/>
      </c>
      <c r="AH6174" s="60" t="str">
        <f aca="false">IF(AND(E6174&gt;0,AA6174&lt;2,NOT(AND(C6175=C6174,AA6175=AA6174+1))),INDEX(DATAS,AA6174+1),"")</f>
        <v/>
      </c>
      <c r="AI6174" s="60" t="str">
        <f aca="false">IF(AND(AC6174=1,AA6174&lt;2),IF(AND(C6175=C6174,AA6175=AA6174+1),IF(AC6175=1,"",INDEX(DATAS,AA6174+1)),INDEX(DATAS,AA6174+1)),"")</f>
        <v/>
      </c>
    </row>
    <row r="6175" customFormat="false" ht="15" hidden="false" customHeight="false" outlineLevel="0" collapsed="false">
      <c r="A6175" s="60" t="n">
        <v>46310</v>
      </c>
      <c r="B6175" s="0" t="n">
        <v>13</v>
      </c>
      <c r="C6175" s="0" t="n">
        <v>7498</v>
      </c>
      <c r="E6175" s="0" t="n">
        <v>0</v>
      </c>
      <c r="F6175" s="55" t="s">
        <v>1500</v>
      </c>
      <c r="I6175" s="55" t="s">
        <v>185</v>
      </c>
      <c r="U6175" s="0" t="n">
        <v>217</v>
      </c>
      <c r="V6175" s="0" t="n">
        <v>0</v>
      </c>
      <c r="X6175" s="55" t="n">
        <f aca="false">IF(I6175="Male",0,1)</f>
        <v>1</v>
      </c>
      <c r="Y6175" s="55" t="n">
        <f aca="false">IF(OR(I6175="DNB",I6175="Dry DNB"),1,0)</f>
        <v>0</v>
      </c>
      <c r="Z6175" s="0" t="str">
        <f aca="false">IF(ISNUMBER(W6175),A6175-W6175,"")</f>
        <v/>
      </c>
      <c r="AA6175" s="55" t="n">
        <f aca="false">MATCH(A6175,DATAS,0)</f>
        <v>2</v>
      </c>
      <c r="AB6175" s="55" t="n">
        <f aca="false">IF(AND(E6175&gt;0,OR(AND(B6175&gt;=1,B6175&lt;=6),B6175=10)),1,0)</f>
        <v>0</v>
      </c>
      <c r="AC6175" s="55" t="n">
        <f aca="false">IF(AND(E6175&gt;0,B6175=10),1,0)</f>
        <v>0</v>
      </c>
      <c r="AD6175" s="55" t="n">
        <f aca="false">IF(AND(C6174=C6175,AA6174=AA6175-1),AB6174,"")</f>
        <v>0</v>
      </c>
      <c r="AE6175" s="55" t="n">
        <f aca="false">IF(AND(C6174=C6175,AA6174=AA6175-1),AC6174,"")</f>
        <v>0</v>
      </c>
      <c r="AF6175" s="55" t="n">
        <f aca="false">IF(AA6175=1,"",IF(AND(AB6175=1,AD6175&lt;&gt;1),1,0))</f>
        <v>0</v>
      </c>
      <c r="AG6175" s="55" t="n">
        <f aca="false">IF(AA6175=1,"",IF(AND(AC6175=1,AE6175&lt;&gt;1),1,0))</f>
        <v>0</v>
      </c>
      <c r="AH6175" s="60" t="str">
        <f aca="false">IF(AND(E6175&gt;0,AA6175&lt;2,NOT(AND(C6176=C6175,AA6176=AA6175+1))),INDEX(DATAS,AA6175+1),"")</f>
        <v/>
      </c>
      <c r="AI6175" s="60" t="str">
        <f aca="false">IF(AND(AC6175=1,AA6175&lt;2),IF(AND(C6176=C6175,AA6176=AA6175+1),IF(AC6176=1,"",INDEX(DATAS,AA6175+1)),INDEX(DATAS,AA6175+1)),"")</f>
        <v/>
      </c>
    </row>
    <row r="6176" customFormat="false" ht="15" hidden="false" customHeight="false" outlineLevel="0" collapsed="false">
      <c r="A6176" s="60" t="n">
        <v>46309</v>
      </c>
      <c r="B6176" s="0" t="n">
        <v>13</v>
      </c>
      <c r="C6176" s="0" t="n">
        <v>7499</v>
      </c>
      <c r="E6176" s="0" t="n">
        <v>0</v>
      </c>
      <c r="F6176" s="55" t="s">
        <v>1500</v>
      </c>
      <c r="I6176" s="55" t="s">
        <v>185</v>
      </c>
      <c r="U6176" s="0" t="n">
        <v>216</v>
      </c>
      <c r="V6176" s="0" t="n">
        <v>0</v>
      </c>
      <c r="X6176" s="55" t="n">
        <f aca="false">IF(I6176="Male",0,1)</f>
        <v>1</v>
      </c>
      <c r="Y6176" s="55" t="n">
        <f aca="false">IF(OR(I6176="DNB",I6176="Dry DNB"),1,0)</f>
        <v>0</v>
      </c>
      <c r="Z6176" s="0" t="str">
        <f aca="false">IF(ISNUMBER(W6176),A6176-W6176,"")</f>
        <v/>
      </c>
      <c r="AA6176" s="55" t="n">
        <f aca="false">MATCH(A6176,DATAS,0)</f>
        <v>1</v>
      </c>
      <c r="AB6176" s="55" t="n">
        <f aca="false">IF(AND(E6176&gt;0,OR(AND(B6176&gt;=1,B6176&lt;=6),B6176=10)),1,0)</f>
        <v>0</v>
      </c>
      <c r="AC6176" s="55" t="n">
        <f aca="false">IF(AND(E6176&gt;0,B6176=10),1,0)</f>
        <v>0</v>
      </c>
      <c r="AD6176" s="0" t="str">
        <f aca="false">IF(AND(C6175=C6176,AA6175=AA6176-1),AB6175,"")</f>
        <v/>
      </c>
      <c r="AE6176" s="0" t="str">
        <f aca="false">IF(AND(C6175=C6176,AA6175=AA6176-1),AC6175,"")</f>
        <v/>
      </c>
      <c r="AF6176" s="0" t="str">
        <f aca="false">IF(AA6176=1,"",IF(AND(AB6176=1,AD6176&lt;&gt;1),1,0))</f>
        <v/>
      </c>
      <c r="AG6176" s="0" t="str">
        <f aca="false">IF(AA6176=1,"",IF(AND(AC6176=1,AE6176&lt;&gt;1),1,0))</f>
        <v/>
      </c>
      <c r="AH6176" s="60" t="str">
        <f aca="false">IF(AND(E6176&gt;0,AA6176&lt;2,NOT(AND(C6177=C6176,AA6177=AA6176+1))),INDEX(DATAS,AA6176+1),"")</f>
        <v/>
      </c>
      <c r="AI6176" s="60" t="str">
        <f aca="false">IF(AND(AC6176=1,AA6176&lt;2),IF(AND(C6177=C6176,AA6177=AA6176+1),IF(AC6177=1,"",INDEX(DATAS,AA6176+1)),INDEX(DATAS,AA6176+1)),"")</f>
        <v/>
      </c>
    </row>
    <row r="6177" customFormat="false" ht="15" hidden="false" customHeight="false" outlineLevel="0" collapsed="false">
      <c r="A6177" s="60" t="n">
        <v>46310</v>
      </c>
      <c r="B6177" s="0" t="n">
        <v>13</v>
      </c>
      <c r="C6177" s="0" t="n">
        <v>7499</v>
      </c>
      <c r="E6177" s="0" t="n">
        <v>0</v>
      </c>
      <c r="F6177" s="55" t="s">
        <v>1500</v>
      </c>
      <c r="I6177" s="55" t="s">
        <v>185</v>
      </c>
      <c r="U6177" s="0" t="n">
        <v>217</v>
      </c>
      <c r="V6177" s="0" t="n">
        <v>0</v>
      </c>
      <c r="X6177" s="55" t="n">
        <f aca="false">IF(I6177="Male",0,1)</f>
        <v>1</v>
      </c>
      <c r="Y6177" s="55" t="n">
        <f aca="false">IF(OR(I6177="DNB",I6177="Dry DNB"),1,0)</f>
        <v>0</v>
      </c>
      <c r="Z6177" s="0" t="str">
        <f aca="false">IF(ISNUMBER(W6177),A6177-W6177,"")</f>
        <v/>
      </c>
      <c r="AA6177" s="55" t="n">
        <f aca="false">MATCH(A6177,DATAS,0)</f>
        <v>2</v>
      </c>
      <c r="AB6177" s="55" t="n">
        <f aca="false">IF(AND(E6177&gt;0,OR(AND(B6177&gt;=1,B6177&lt;=6),B6177=10)),1,0)</f>
        <v>0</v>
      </c>
      <c r="AC6177" s="55" t="n">
        <f aca="false">IF(AND(E6177&gt;0,B6177=10),1,0)</f>
        <v>0</v>
      </c>
      <c r="AD6177" s="55" t="n">
        <f aca="false">IF(AND(C6176=C6177,AA6176=AA6177-1),AB6176,"")</f>
        <v>0</v>
      </c>
      <c r="AE6177" s="55" t="n">
        <f aca="false">IF(AND(C6176=C6177,AA6176=AA6177-1),AC6176,"")</f>
        <v>0</v>
      </c>
      <c r="AF6177" s="55" t="n">
        <f aca="false">IF(AA6177=1,"",IF(AND(AB6177=1,AD6177&lt;&gt;1),1,0))</f>
        <v>0</v>
      </c>
      <c r="AG6177" s="55" t="n">
        <f aca="false">IF(AA6177=1,"",IF(AND(AC6177=1,AE6177&lt;&gt;1),1,0))</f>
        <v>0</v>
      </c>
      <c r="AH6177" s="60" t="str">
        <f aca="false">IF(AND(E6177&gt;0,AA6177&lt;2,NOT(AND(C6178=C6177,AA6178=AA6177+1))),INDEX(DATAS,AA6177+1),"")</f>
        <v/>
      </c>
      <c r="AI6177" s="60" t="str">
        <f aca="false">IF(AND(AC6177=1,AA6177&lt;2),IF(AND(C6178=C6177,AA6178=AA6177+1),IF(AC6178=1,"",INDEX(DATAS,AA6177+1)),INDEX(DATAS,AA6177+1)),"")</f>
        <v/>
      </c>
    </row>
    <row r="6178" customFormat="false" ht="15" hidden="false" customHeight="false" outlineLevel="0" collapsed="false">
      <c r="A6178" s="60" t="n">
        <v>46309</v>
      </c>
      <c r="B6178" s="0" t="n">
        <v>13</v>
      </c>
      <c r="C6178" s="0" t="n">
        <v>7500</v>
      </c>
      <c r="E6178" s="0" t="n">
        <v>0</v>
      </c>
      <c r="F6178" s="55" t="s">
        <v>1500</v>
      </c>
      <c r="I6178" s="55" t="s">
        <v>185</v>
      </c>
      <c r="U6178" s="0" t="n">
        <v>216</v>
      </c>
      <c r="V6178" s="0" t="n">
        <v>0</v>
      </c>
      <c r="X6178" s="55" t="n">
        <f aca="false">IF(I6178="Male",0,1)</f>
        <v>1</v>
      </c>
      <c r="Y6178" s="55" t="n">
        <f aca="false">IF(OR(I6178="DNB",I6178="Dry DNB"),1,0)</f>
        <v>0</v>
      </c>
      <c r="Z6178" s="0" t="str">
        <f aca="false">IF(ISNUMBER(W6178),A6178-W6178,"")</f>
        <v/>
      </c>
      <c r="AA6178" s="55" t="n">
        <f aca="false">MATCH(A6178,DATAS,0)</f>
        <v>1</v>
      </c>
      <c r="AB6178" s="55" t="n">
        <f aca="false">IF(AND(E6178&gt;0,OR(AND(B6178&gt;=1,B6178&lt;=6),B6178=10)),1,0)</f>
        <v>0</v>
      </c>
      <c r="AC6178" s="55" t="n">
        <f aca="false">IF(AND(E6178&gt;0,B6178=10),1,0)</f>
        <v>0</v>
      </c>
      <c r="AD6178" s="0" t="str">
        <f aca="false">IF(AND(C6177=C6178,AA6177=AA6178-1),AB6177,"")</f>
        <v/>
      </c>
      <c r="AE6178" s="0" t="str">
        <f aca="false">IF(AND(C6177=C6178,AA6177=AA6178-1),AC6177,"")</f>
        <v/>
      </c>
      <c r="AF6178" s="0" t="str">
        <f aca="false">IF(AA6178=1,"",IF(AND(AB6178=1,AD6178&lt;&gt;1),1,0))</f>
        <v/>
      </c>
      <c r="AG6178" s="0" t="str">
        <f aca="false">IF(AA6178=1,"",IF(AND(AC6178=1,AE6178&lt;&gt;1),1,0))</f>
        <v/>
      </c>
      <c r="AH6178" s="60" t="str">
        <f aca="false">IF(AND(E6178&gt;0,AA6178&lt;2,NOT(AND(C6179=C6178,AA6179=AA6178+1))),INDEX(DATAS,AA6178+1),"")</f>
        <v/>
      </c>
      <c r="AI6178" s="60" t="str">
        <f aca="false">IF(AND(AC6178=1,AA6178&lt;2),IF(AND(C6179=C6178,AA6179=AA6178+1),IF(AC6179=1,"",INDEX(DATAS,AA6178+1)),INDEX(DATAS,AA6178+1)),"")</f>
        <v/>
      </c>
    </row>
    <row r="6179" customFormat="false" ht="15" hidden="false" customHeight="false" outlineLevel="0" collapsed="false">
      <c r="A6179" s="60" t="n">
        <v>46310</v>
      </c>
      <c r="B6179" s="0" t="n">
        <v>13</v>
      </c>
      <c r="C6179" s="0" t="n">
        <v>7500</v>
      </c>
      <c r="E6179" s="0" t="n">
        <v>0</v>
      </c>
      <c r="F6179" s="55" t="s">
        <v>1500</v>
      </c>
      <c r="I6179" s="55" t="s">
        <v>185</v>
      </c>
      <c r="U6179" s="0" t="n">
        <v>217</v>
      </c>
      <c r="V6179" s="0" t="n">
        <v>0</v>
      </c>
      <c r="X6179" s="55" t="n">
        <f aca="false">IF(I6179="Male",0,1)</f>
        <v>1</v>
      </c>
      <c r="Y6179" s="55" t="n">
        <f aca="false">IF(OR(I6179="DNB",I6179="Dry DNB"),1,0)</f>
        <v>0</v>
      </c>
      <c r="Z6179" s="0" t="str">
        <f aca="false">IF(ISNUMBER(W6179),A6179-W6179,"")</f>
        <v/>
      </c>
      <c r="AA6179" s="55" t="n">
        <f aca="false">MATCH(A6179,DATAS,0)</f>
        <v>2</v>
      </c>
      <c r="AB6179" s="55" t="n">
        <f aca="false">IF(AND(E6179&gt;0,OR(AND(B6179&gt;=1,B6179&lt;=6),B6179=10)),1,0)</f>
        <v>0</v>
      </c>
      <c r="AC6179" s="55" t="n">
        <f aca="false">IF(AND(E6179&gt;0,B6179=10),1,0)</f>
        <v>0</v>
      </c>
      <c r="AD6179" s="55" t="n">
        <f aca="false">IF(AND(C6178=C6179,AA6178=AA6179-1),AB6178,"")</f>
        <v>0</v>
      </c>
      <c r="AE6179" s="55" t="n">
        <f aca="false">IF(AND(C6178=C6179,AA6178=AA6179-1),AC6178,"")</f>
        <v>0</v>
      </c>
      <c r="AF6179" s="55" t="n">
        <f aca="false">IF(AA6179=1,"",IF(AND(AB6179=1,AD6179&lt;&gt;1),1,0))</f>
        <v>0</v>
      </c>
      <c r="AG6179" s="55" t="n">
        <f aca="false">IF(AA6179=1,"",IF(AND(AC6179=1,AE6179&lt;&gt;1),1,0))</f>
        <v>0</v>
      </c>
      <c r="AH6179" s="60" t="str">
        <f aca="false">IF(AND(E6179&gt;0,AA6179&lt;2,NOT(AND(C6180=C6179,AA6180=AA6179+1))),INDEX(DATAS,AA6179+1),"")</f>
        <v/>
      </c>
      <c r="AI6179" s="60" t="str">
        <f aca="false">IF(AND(AC6179=1,AA6179&lt;2),IF(AND(C6180=C6179,AA6180=AA6179+1),IF(AC6180=1,"",INDEX(DATAS,AA6179+1)),INDEX(DATAS,AA6179+1)),"")</f>
        <v/>
      </c>
    </row>
    <row r="6180" customFormat="false" ht="15" hidden="false" customHeight="false" outlineLevel="0" collapsed="false">
      <c r="A6180" s="60" t="n">
        <v>46309</v>
      </c>
      <c r="B6180" s="0" t="n">
        <v>13</v>
      </c>
      <c r="C6180" s="0" t="n">
        <v>7501</v>
      </c>
      <c r="E6180" s="0" t="n">
        <v>0</v>
      </c>
      <c r="F6180" s="55" t="s">
        <v>1500</v>
      </c>
      <c r="I6180" s="55" t="s">
        <v>185</v>
      </c>
      <c r="U6180" s="0" t="n">
        <v>216</v>
      </c>
      <c r="V6180" s="0" t="n">
        <v>0</v>
      </c>
      <c r="X6180" s="55" t="n">
        <f aca="false">IF(I6180="Male",0,1)</f>
        <v>1</v>
      </c>
      <c r="Y6180" s="55" t="n">
        <f aca="false">IF(OR(I6180="DNB",I6180="Dry DNB"),1,0)</f>
        <v>0</v>
      </c>
      <c r="Z6180" s="0" t="str">
        <f aca="false">IF(ISNUMBER(W6180),A6180-W6180,"")</f>
        <v/>
      </c>
      <c r="AA6180" s="55" t="n">
        <f aca="false">MATCH(A6180,DATAS,0)</f>
        <v>1</v>
      </c>
      <c r="AB6180" s="55" t="n">
        <f aca="false">IF(AND(E6180&gt;0,OR(AND(B6180&gt;=1,B6180&lt;=6),B6180=10)),1,0)</f>
        <v>0</v>
      </c>
      <c r="AC6180" s="55" t="n">
        <f aca="false">IF(AND(E6180&gt;0,B6180=10),1,0)</f>
        <v>0</v>
      </c>
      <c r="AD6180" s="0" t="str">
        <f aca="false">IF(AND(C6179=C6180,AA6179=AA6180-1),AB6179,"")</f>
        <v/>
      </c>
      <c r="AE6180" s="0" t="str">
        <f aca="false">IF(AND(C6179=C6180,AA6179=AA6180-1),AC6179,"")</f>
        <v/>
      </c>
      <c r="AF6180" s="0" t="str">
        <f aca="false">IF(AA6180=1,"",IF(AND(AB6180=1,AD6180&lt;&gt;1),1,0))</f>
        <v/>
      </c>
      <c r="AG6180" s="0" t="str">
        <f aca="false">IF(AA6180=1,"",IF(AND(AC6180=1,AE6180&lt;&gt;1),1,0))</f>
        <v/>
      </c>
      <c r="AH6180" s="60" t="str">
        <f aca="false">IF(AND(E6180&gt;0,AA6180&lt;2,NOT(AND(C6181=C6180,AA6181=AA6180+1))),INDEX(DATAS,AA6180+1),"")</f>
        <v/>
      </c>
      <c r="AI6180" s="60" t="str">
        <f aca="false">IF(AND(AC6180=1,AA6180&lt;2),IF(AND(C6181=C6180,AA6181=AA6180+1),IF(AC6181=1,"",INDEX(DATAS,AA6180+1)),INDEX(DATAS,AA6180+1)),"")</f>
        <v/>
      </c>
    </row>
    <row r="6181" customFormat="false" ht="15" hidden="false" customHeight="false" outlineLevel="0" collapsed="false">
      <c r="A6181" s="60" t="n">
        <v>46310</v>
      </c>
      <c r="B6181" s="0" t="n">
        <v>13</v>
      </c>
      <c r="C6181" s="0" t="n">
        <v>7501</v>
      </c>
      <c r="E6181" s="0" t="n">
        <v>0</v>
      </c>
      <c r="F6181" s="55" t="s">
        <v>1500</v>
      </c>
      <c r="I6181" s="55" t="s">
        <v>185</v>
      </c>
      <c r="U6181" s="0" t="n">
        <v>217</v>
      </c>
      <c r="V6181" s="0" t="n">
        <v>0</v>
      </c>
      <c r="X6181" s="55" t="n">
        <f aca="false">IF(I6181="Male",0,1)</f>
        <v>1</v>
      </c>
      <c r="Y6181" s="55" t="n">
        <f aca="false">IF(OR(I6181="DNB",I6181="Dry DNB"),1,0)</f>
        <v>0</v>
      </c>
      <c r="Z6181" s="0" t="str">
        <f aca="false">IF(ISNUMBER(W6181),A6181-W6181,"")</f>
        <v/>
      </c>
      <c r="AA6181" s="55" t="n">
        <f aca="false">MATCH(A6181,DATAS,0)</f>
        <v>2</v>
      </c>
      <c r="AB6181" s="55" t="n">
        <f aca="false">IF(AND(E6181&gt;0,OR(AND(B6181&gt;=1,B6181&lt;=6),B6181=10)),1,0)</f>
        <v>0</v>
      </c>
      <c r="AC6181" s="55" t="n">
        <f aca="false">IF(AND(E6181&gt;0,B6181=10),1,0)</f>
        <v>0</v>
      </c>
      <c r="AD6181" s="55" t="n">
        <f aca="false">IF(AND(C6180=C6181,AA6180=AA6181-1),AB6180,"")</f>
        <v>0</v>
      </c>
      <c r="AE6181" s="55" t="n">
        <f aca="false">IF(AND(C6180=C6181,AA6180=AA6181-1),AC6180,"")</f>
        <v>0</v>
      </c>
      <c r="AF6181" s="55" t="n">
        <f aca="false">IF(AA6181=1,"",IF(AND(AB6181=1,AD6181&lt;&gt;1),1,0))</f>
        <v>0</v>
      </c>
      <c r="AG6181" s="55" t="n">
        <f aca="false">IF(AA6181=1,"",IF(AND(AC6181=1,AE6181&lt;&gt;1),1,0))</f>
        <v>0</v>
      </c>
      <c r="AH6181" s="60" t="str">
        <f aca="false">IF(AND(E6181&gt;0,AA6181&lt;2,NOT(AND(C6182=C6181,AA6182=AA6181+1))),INDEX(DATAS,AA6181+1),"")</f>
        <v/>
      </c>
      <c r="AI6181" s="60" t="str">
        <f aca="false">IF(AND(AC6181=1,AA6181&lt;2),IF(AND(C6182=C6181,AA6182=AA6181+1),IF(AC6182=1,"",INDEX(DATAS,AA6181+1)),INDEX(DATAS,AA6181+1)),"")</f>
        <v/>
      </c>
    </row>
    <row r="6182" customFormat="false" ht="15" hidden="false" customHeight="false" outlineLevel="0" collapsed="false">
      <c r="A6182" s="60" t="n">
        <v>46309</v>
      </c>
      <c r="B6182" s="0" t="n">
        <v>13</v>
      </c>
      <c r="C6182" s="0" t="n">
        <v>7502</v>
      </c>
      <c r="E6182" s="0" t="n">
        <v>0</v>
      </c>
      <c r="F6182" s="55" t="s">
        <v>1501</v>
      </c>
      <c r="I6182" s="55" t="s">
        <v>185</v>
      </c>
      <c r="U6182" s="0" t="n">
        <v>215</v>
      </c>
      <c r="V6182" s="0" t="n">
        <v>0</v>
      </c>
      <c r="X6182" s="55" t="n">
        <f aca="false">IF(I6182="Male",0,1)</f>
        <v>1</v>
      </c>
      <c r="Y6182" s="55" t="n">
        <f aca="false">IF(OR(I6182="DNB",I6182="Dry DNB"),1,0)</f>
        <v>0</v>
      </c>
      <c r="Z6182" s="0" t="str">
        <f aca="false">IF(ISNUMBER(W6182),A6182-W6182,"")</f>
        <v/>
      </c>
      <c r="AA6182" s="55" t="n">
        <f aca="false">MATCH(A6182,DATAS,0)</f>
        <v>1</v>
      </c>
      <c r="AB6182" s="55" t="n">
        <f aca="false">IF(AND(E6182&gt;0,OR(AND(B6182&gt;=1,B6182&lt;=6),B6182=10)),1,0)</f>
        <v>0</v>
      </c>
      <c r="AC6182" s="55" t="n">
        <f aca="false">IF(AND(E6182&gt;0,B6182=10),1,0)</f>
        <v>0</v>
      </c>
      <c r="AD6182" s="0" t="str">
        <f aca="false">IF(AND(C6181=C6182,AA6181=AA6182-1),AB6181,"")</f>
        <v/>
      </c>
      <c r="AE6182" s="0" t="str">
        <f aca="false">IF(AND(C6181=C6182,AA6181=AA6182-1),AC6181,"")</f>
        <v/>
      </c>
      <c r="AF6182" s="0" t="str">
        <f aca="false">IF(AA6182=1,"",IF(AND(AB6182=1,AD6182&lt;&gt;1),1,0))</f>
        <v/>
      </c>
      <c r="AG6182" s="0" t="str">
        <f aca="false">IF(AA6182=1,"",IF(AND(AC6182=1,AE6182&lt;&gt;1),1,0))</f>
        <v/>
      </c>
      <c r="AH6182" s="60" t="str">
        <f aca="false">IF(AND(E6182&gt;0,AA6182&lt;2,NOT(AND(C6183=C6182,AA6183=AA6182+1))),INDEX(DATAS,AA6182+1),"")</f>
        <v/>
      </c>
      <c r="AI6182" s="60" t="str">
        <f aca="false">IF(AND(AC6182=1,AA6182&lt;2),IF(AND(C6183=C6182,AA6183=AA6182+1),IF(AC6183=1,"",INDEX(DATAS,AA6182+1)),INDEX(DATAS,AA6182+1)),"")</f>
        <v/>
      </c>
    </row>
    <row r="6183" customFormat="false" ht="15" hidden="false" customHeight="false" outlineLevel="0" collapsed="false">
      <c r="A6183" s="60" t="n">
        <v>46310</v>
      </c>
      <c r="B6183" s="0" t="n">
        <v>13</v>
      </c>
      <c r="C6183" s="0" t="n">
        <v>7502</v>
      </c>
      <c r="E6183" s="0" t="n">
        <v>0</v>
      </c>
      <c r="F6183" s="55" t="s">
        <v>1501</v>
      </c>
      <c r="I6183" s="55" t="s">
        <v>185</v>
      </c>
      <c r="U6183" s="0" t="n">
        <v>216</v>
      </c>
      <c r="V6183" s="0" t="n">
        <v>0</v>
      </c>
      <c r="X6183" s="55" t="n">
        <f aca="false">IF(I6183="Male",0,1)</f>
        <v>1</v>
      </c>
      <c r="Y6183" s="55" t="n">
        <f aca="false">IF(OR(I6183="DNB",I6183="Dry DNB"),1,0)</f>
        <v>0</v>
      </c>
      <c r="Z6183" s="0" t="str">
        <f aca="false">IF(ISNUMBER(W6183),A6183-W6183,"")</f>
        <v/>
      </c>
      <c r="AA6183" s="55" t="n">
        <f aca="false">MATCH(A6183,DATAS,0)</f>
        <v>2</v>
      </c>
      <c r="AB6183" s="55" t="n">
        <f aca="false">IF(AND(E6183&gt;0,OR(AND(B6183&gt;=1,B6183&lt;=6),B6183=10)),1,0)</f>
        <v>0</v>
      </c>
      <c r="AC6183" s="55" t="n">
        <f aca="false">IF(AND(E6183&gt;0,B6183=10),1,0)</f>
        <v>0</v>
      </c>
      <c r="AD6183" s="55" t="n">
        <f aca="false">IF(AND(C6182=C6183,AA6182=AA6183-1),AB6182,"")</f>
        <v>0</v>
      </c>
      <c r="AE6183" s="55" t="n">
        <f aca="false">IF(AND(C6182=C6183,AA6182=AA6183-1),AC6182,"")</f>
        <v>0</v>
      </c>
      <c r="AF6183" s="55" t="n">
        <f aca="false">IF(AA6183=1,"",IF(AND(AB6183=1,AD6183&lt;&gt;1),1,0))</f>
        <v>0</v>
      </c>
      <c r="AG6183" s="55" t="n">
        <f aca="false">IF(AA6183=1,"",IF(AND(AC6183=1,AE6183&lt;&gt;1),1,0))</f>
        <v>0</v>
      </c>
      <c r="AH6183" s="60" t="str">
        <f aca="false">IF(AND(E6183&gt;0,AA6183&lt;2,NOT(AND(C6184=C6183,AA6184=AA6183+1))),INDEX(DATAS,AA6183+1),"")</f>
        <v/>
      </c>
      <c r="AI6183" s="60" t="str">
        <f aca="false">IF(AND(AC6183=1,AA6183&lt;2),IF(AND(C6184=C6183,AA6184=AA6183+1),IF(AC6184=1,"",INDEX(DATAS,AA6183+1)),INDEX(DATAS,AA6183+1)),"")</f>
        <v/>
      </c>
    </row>
    <row r="6184" customFormat="false" ht="15" hidden="false" customHeight="false" outlineLevel="0" collapsed="false">
      <c r="A6184" s="60" t="n">
        <v>46309</v>
      </c>
      <c r="B6184" s="0" t="n">
        <v>13</v>
      </c>
      <c r="C6184" s="0" t="n">
        <v>7504</v>
      </c>
      <c r="E6184" s="0" t="n">
        <v>0</v>
      </c>
      <c r="F6184" s="55" t="s">
        <v>1502</v>
      </c>
      <c r="I6184" s="55" t="s">
        <v>185</v>
      </c>
      <c r="U6184" s="0" t="n">
        <v>213</v>
      </c>
      <c r="V6184" s="0" t="n">
        <v>0</v>
      </c>
      <c r="X6184" s="55" t="n">
        <f aca="false">IF(I6184="Male",0,1)</f>
        <v>1</v>
      </c>
      <c r="Y6184" s="55" t="n">
        <f aca="false">IF(OR(I6184="DNB",I6184="Dry DNB"),1,0)</f>
        <v>0</v>
      </c>
      <c r="Z6184" s="0" t="str">
        <f aca="false">IF(ISNUMBER(W6184),A6184-W6184,"")</f>
        <v/>
      </c>
      <c r="AA6184" s="55" t="n">
        <f aca="false">MATCH(A6184,DATAS,0)</f>
        <v>1</v>
      </c>
      <c r="AB6184" s="55" t="n">
        <f aca="false">IF(AND(E6184&gt;0,OR(AND(B6184&gt;=1,B6184&lt;=6),B6184=10)),1,0)</f>
        <v>0</v>
      </c>
      <c r="AC6184" s="55" t="n">
        <f aca="false">IF(AND(E6184&gt;0,B6184=10),1,0)</f>
        <v>0</v>
      </c>
      <c r="AD6184" s="0" t="str">
        <f aca="false">IF(AND(C6183=C6184,AA6183=AA6184-1),AB6183,"")</f>
        <v/>
      </c>
      <c r="AE6184" s="0" t="str">
        <f aca="false">IF(AND(C6183=C6184,AA6183=AA6184-1),AC6183,"")</f>
        <v/>
      </c>
      <c r="AF6184" s="0" t="str">
        <f aca="false">IF(AA6184=1,"",IF(AND(AB6184=1,AD6184&lt;&gt;1),1,0))</f>
        <v/>
      </c>
      <c r="AG6184" s="0" t="str">
        <f aca="false">IF(AA6184=1,"",IF(AND(AC6184=1,AE6184&lt;&gt;1),1,0))</f>
        <v/>
      </c>
      <c r="AH6184" s="60" t="str">
        <f aca="false">IF(AND(E6184&gt;0,AA6184&lt;2,NOT(AND(C6185=C6184,AA6185=AA6184+1))),INDEX(DATAS,AA6184+1),"")</f>
        <v/>
      </c>
      <c r="AI6184" s="60" t="str">
        <f aca="false">IF(AND(AC6184=1,AA6184&lt;2),IF(AND(C6185=C6184,AA6185=AA6184+1),IF(AC6185=1,"",INDEX(DATAS,AA6184+1)),INDEX(DATAS,AA6184+1)),"")</f>
        <v/>
      </c>
    </row>
    <row r="6185" customFormat="false" ht="15" hidden="false" customHeight="false" outlineLevel="0" collapsed="false">
      <c r="A6185" s="60" t="n">
        <v>46310</v>
      </c>
      <c r="B6185" s="0" t="n">
        <v>13</v>
      </c>
      <c r="C6185" s="0" t="n">
        <v>7504</v>
      </c>
      <c r="E6185" s="0" t="n">
        <v>0</v>
      </c>
      <c r="F6185" s="55" t="s">
        <v>1502</v>
      </c>
      <c r="I6185" s="55" t="s">
        <v>185</v>
      </c>
      <c r="U6185" s="0" t="n">
        <v>214</v>
      </c>
      <c r="V6185" s="0" t="n">
        <v>0</v>
      </c>
      <c r="X6185" s="55" t="n">
        <f aca="false">IF(I6185="Male",0,1)</f>
        <v>1</v>
      </c>
      <c r="Y6185" s="55" t="n">
        <f aca="false">IF(OR(I6185="DNB",I6185="Dry DNB"),1,0)</f>
        <v>0</v>
      </c>
      <c r="Z6185" s="0" t="str">
        <f aca="false">IF(ISNUMBER(W6185),A6185-W6185,"")</f>
        <v/>
      </c>
      <c r="AA6185" s="55" t="n">
        <f aca="false">MATCH(A6185,DATAS,0)</f>
        <v>2</v>
      </c>
      <c r="AB6185" s="55" t="n">
        <f aca="false">IF(AND(E6185&gt;0,OR(AND(B6185&gt;=1,B6185&lt;=6),B6185=10)),1,0)</f>
        <v>0</v>
      </c>
      <c r="AC6185" s="55" t="n">
        <f aca="false">IF(AND(E6185&gt;0,B6185=10),1,0)</f>
        <v>0</v>
      </c>
      <c r="AD6185" s="55" t="n">
        <f aca="false">IF(AND(C6184=C6185,AA6184=AA6185-1),AB6184,"")</f>
        <v>0</v>
      </c>
      <c r="AE6185" s="55" t="n">
        <f aca="false">IF(AND(C6184=C6185,AA6184=AA6185-1),AC6184,"")</f>
        <v>0</v>
      </c>
      <c r="AF6185" s="55" t="n">
        <f aca="false">IF(AA6185=1,"",IF(AND(AB6185=1,AD6185&lt;&gt;1),1,0))</f>
        <v>0</v>
      </c>
      <c r="AG6185" s="55" t="n">
        <f aca="false">IF(AA6185=1,"",IF(AND(AC6185=1,AE6185&lt;&gt;1),1,0))</f>
        <v>0</v>
      </c>
      <c r="AH6185" s="60" t="str">
        <f aca="false">IF(AND(E6185&gt;0,AA6185&lt;2,NOT(AND(C6186=C6185,AA6186=AA6185+1))),INDEX(DATAS,AA6185+1),"")</f>
        <v/>
      </c>
      <c r="AI6185" s="60" t="str">
        <f aca="false">IF(AND(AC6185=1,AA6185&lt;2),IF(AND(C6186=C6185,AA6186=AA6185+1),IF(AC6186=1,"",INDEX(DATAS,AA6185+1)),INDEX(DATAS,AA6185+1)),"")</f>
        <v/>
      </c>
    </row>
    <row r="6186" customFormat="false" ht="15" hidden="false" customHeight="false" outlineLevel="0" collapsed="false">
      <c r="A6186" s="60" t="n">
        <v>46309</v>
      </c>
      <c r="B6186" s="0" t="n">
        <v>13</v>
      </c>
      <c r="C6186" s="0" t="n">
        <v>7505</v>
      </c>
      <c r="E6186" s="0" t="n">
        <v>0</v>
      </c>
      <c r="F6186" s="55" t="s">
        <v>1502</v>
      </c>
      <c r="I6186" s="55" t="s">
        <v>185</v>
      </c>
      <c r="U6186" s="0" t="n">
        <v>213</v>
      </c>
      <c r="V6186" s="0" t="n">
        <v>0</v>
      </c>
      <c r="X6186" s="55" t="n">
        <f aca="false">IF(I6186="Male",0,1)</f>
        <v>1</v>
      </c>
      <c r="Y6186" s="55" t="n">
        <f aca="false">IF(OR(I6186="DNB",I6186="Dry DNB"),1,0)</f>
        <v>0</v>
      </c>
      <c r="Z6186" s="0" t="str">
        <f aca="false">IF(ISNUMBER(W6186),A6186-W6186,"")</f>
        <v/>
      </c>
      <c r="AA6186" s="55" t="n">
        <f aca="false">MATCH(A6186,DATAS,0)</f>
        <v>1</v>
      </c>
      <c r="AB6186" s="55" t="n">
        <f aca="false">IF(AND(E6186&gt;0,OR(AND(B6186&gt;=1,B6186&lt;=6),B6186=10)),1,0)</f>
        <v>0</v>
      </c>
      <c r="AC6186" s="55" t="n">
        <f aca="false">IF(AND(E6186&gt;0,B6186=10),1,0)</f>
        <v>0</v>
      </c>
      <c r="AD6186" s="0" t="str">
        <f aca="false">IF(AND(C6185=C6186,AA6185=AA6186-1),AB6185,"")</f>
        <v/>
      </c>
      <c r="AE6186" s="0" t="str">
        <f aca="false">IF(AND(C6185=C6186,AA6185=AA6186-1),AC6185,"")</f>
        <v/>
      </c>
      <c r="AF6186" s="0" t="str">
        <f aca="false">IF(AA6186=1,"",IF(AND(AB6186=1,AD6186&lt;&gt;1),1,0))</f>
        <v/>
      </c>
      <c r="AG6186" s="0" t="str">
        <f aca="false">IF(AA6186=1,"",IF(AND(AC6186=1,AE6186&lt;&gt;1),1,0))</f>
        <v/>
      </c>
      <c r="AH6186" s="60" t="str">
        <f aca="false">IF(AND(E6186&gt;0,AA6186&lt;2,NOT(AND(C6187=C6186,AA6187=AA6186+1))),INDEX(DATAS,AA6186+1),"")</f>
        <v/>
      </c>
      <c r="AI6186" s="60" t="str">
        <f aca="false">IF(AND(AC6186=1,AA6186&lt;2),IF(AND(C6187=C6186,AA6187=AA6186+1),IF(AC6187=1,"",INDEX(DATAS,AA6186+1)),INDEX(DATAS,AA6186+1)),"")</f>
        <v/>
      </c>
    </row>
    <row r="6187" customFormat="false" ht="15" hidden="false" customHeight="false" outlineLevel="0" collapsed="false">
      <c r="A6187" s="60" t="n">
        <v>46310</v>
      </c>
      <c r="B6187" s="0" t="n">
        <v>13</v>
      </c>
      <c r="C6187" s="0" t="n">
        <v>7505</v>
      </c>
      <c r="E6187" s="0" t="n">
        <v>0</v>
      </c>
      <c r="F6187" s="55" t="s">
        <v>1502</v>
      </c>
      <c r="I6187" s="55" t="s">
        <v>185</v>
      </c>
      <c r="U6187" s="0" t="n">
        <v>214</v>
      </c>
      <c r="V6187" s="0" t="n">
        <v>0</v>
      </c>
      <c r="X6187" s="55" t="n">
        <f aca="false">IF(I6187="Male",0,1)</f>
        <v>1</v>
      </c>
      <c r="Y6187" s="55" t="n">
        <f aca="false">IF(OR(I6187="DNB",I6187="Dry DNB"),1,0)</f>
        <v>0</v>
      </c>
      <c r="Z6187" s="0" t="str">
        <f aca="false">IF(ISNUMBER(W6187),A6187-W6187,"")</f>
        <v/>
      </c>
      <c r="AA6187" s="55" t="n">
        <f aca="false">MATCH(A6187,DATAS,0)</f>
        <v>2</v>
      </c>
      <c r="AB6187" s="55" t="n">
        <f aca="false">IF(AND(E6187&gt;0,OR(AND(B6187&gt;=1,B6187&lt;=6),B6187=10)),1,0)</f>
        <v>0</v>
      </c>
      <c r="AC6187" s="55" t="n">
        <f aca="false">IF(AND(E6187&gt;0,B6187=10),1,0)</f>
        <v>0</v>
      </c>
      <c r="AD6187" s="55" t="n">
        <f aca="false">IF(AND(C6186=C6187,AA6186=AA6187-1),AB6186,"")</f>
        <v>0</v>
      </c>
      <c r="AE6187" s="55" t="n">
        <f aca="false">IF(AND(C6186=C6187,AA6186=AA6187-1),AC6186,"")</f>
        <v>0</v>
      </c>
      <c r="AF6187" s="55" t="n">
        <f aca="false">IF(AA6187=1,"",IF(AND(AB6187=1,AD6187&lt;&gt;1),1,0))</f>
        <v>0</v>
      </c>
      <c r="AG6187" s="55" t="n">
        <f aca="false">IF(AA6187=1,"",IF(AND(AC6187=1,AE6187&lt;&gt;1),1,0))</f>
        <v>0</v>
      </c>
      <c r="AH6187" s="60" t="str">
        <f aca="false">IF(AND(E6187&gt;0,AA6187&lt;2,NOT(AND(C6188=C6187,AA6188=AA6187+1))),INDEX(DATAS,AA6187+1),"")</f>
        <v/>
      </c>
      <c r="AI6187" s="60" t="str">
        <f aca="false">IF(AND(AC6187=1,AA6187&lt;2),IF(AND(C6188=C6187,AA6188=AA6187+1),IF(AC6188=1,"",INDEX(DATAS,AA6187+1)),INDEX(DATAS,AA6187+1)),"")</f>
        <v/>
      </c>
    </row>
    <row r="6188" customFormat="false" ht="15" hidden="false" customHeight="false" outlineLevel="0" collapsed="false">
      <c r="A6188" s="60" t="n">
        <v>46309</v>
      </c>
      <c r="B6188" s="0" t="n">
        <v>13</v>
      </c>
      <c r="C6188" s="0" t="n">
        <v>7506</v>
      </c>
      <c r="E6188" s="0" t="n">
        <v>0</v>
      </c>
      <c r="F6188" s="55" t="s">
        <v>1502</v>
      </c>
      <c r="I6188" s="55" t="s">
        <v>185</v>
      </c>
      <c r="U6188" s="0" t="n">
        <v>213</v>
      </c>
      <c r="V6188" s="0" t="n">
        <v>0</v>
      </c>
      <c r="X6188" s="55" t="n">
        <f aca="false">IF(I6188="Male",0,1)</f>
        <v>1</v>
      </c>
      <c r="Y6188" s="55" t="n">
        <f aca="false">IF(OR(I6188="DNB",I6188="Dry DNB"),1,0)</f>
        <v>0</v>
      </c>
      <c r="Z6188" s="0" t="str">
        <f aca="false">IF(ISNUMBER(W6188),A6188-W6188,"")</f>
        <v/>
      </c>
      <c r="AA6188" s="55" t="n">
        <f aca="false">MATCH(A6188,DATAS,0)</f>
        <v>1</v>
      </c>
      <c r="AB6188" s="55" t="n">
        <f aca="false">IF(AND(E6188&gt;0,OR(AND(B6188&gt;=1,B6188&lt;=6),B6188=10)),1,0)</f>
        <v>0</v>
      </c>
      <c r="AC6188" s="55" t="n">
        <f aca="false">IF(AND(E6188&gt;0,B6188=10),1,0)</f>
        <v>0</v>
      </c>
      <c r="AD6188" s="0" t="str">
        <f aca="false">IF(AND(C6187=C6188,AA6187=AA6188-1),AB6187,"")</f>
        <v/>
      </c>
      <c r="AE6188" s="0" t="str">
        <f aca="false">IF(AND(C6187=C6188,AA6187=AA6188-1),AC6187,"")</f>
        <v/>
      </c>
      <c r="AF6188" s="0" t="str">
        <f aca="false">IF(AA6188=1,"",IF(AND(AB6188=1,AD6188&lt;&gt;1),1,0))</f>
        <v/>
      </c>
      <c r="AG6188" s="0" t="str">
        <f aca="false">IF(AA6188=1,"",IF(AND(AC6188=1,AE6188&lt;&gt;1),1,0))</f>
        <v/>
      </c>
      <c r="AH6188" s="60" t="str">
        <f aca="false">IF(AND(E6188&gt;0,AA6188&lt;2,NOT(AND(C6189=C6188,AA6189=AA6188+1))),INDEX(DATAS,AA6188+1),"")</f>
        <v/>
      </c>
      <c r="AI6188" s="60" t="str">
        <f aca="false">IF(AND(AC6188=1,AA6188&lt;2),IF(AND(C6189=C6188,AA6189=AA6188+1),IF(AC6189=1,"",INDEX(DATAS,AA6188+1)),INDEX(DATAS,AA6188+1)),"")</f>
        <v/>
      </c>
    </row>
    <row r="6189" customFormat="false" ht="15" hidden="false" customHeight="false" outlineLevel="0" collapsed="false">
      <c r="A6189" s="60" t="n">
        <v>46310</v>
      </c>
      <c r="B6189" s="0" t="n">
        <v>13</v>
      </c>
      <c r="C6189" s="0" t="n">
        <v>7506</v>
      </c>
      <c r="E6189" s="0" t="n">
        <v>0</v>
      </c>
      <c r="F6189" s="55" t="s">
        <v>1502</v>
      </c>
      <c r="I6189" s="55" t="s">
        <v>185</v>
      </c>
      <c r="U6189" s="0" t="n">
        <v>214</v>
      </c>
      <c r="V6189" s="0" t="n">
        <v>0</v>
      </c>
      <c r="X6189" s="55" t="n">
        <f aca="false">IF(I6189="Male",0,1)</f>
        <v>1</v>
      </c>
      <c r="Y6189" s="55" t="n">
        <f aca="false">IF(OR(I6189="DNB",I6189="Dry DNB"),1,0)</f>
        <v>0</v>
      </c>
      <c r="Z6189" s="0" t="str">
        <f aca="false">IF(ISNUMBER(W6189),A6189-W6189,"")</f>
        <v/>
      </c>
      <c r="AA6189" s="55" t="n">
        <f aca="false">MATCH(A6189,DATAS,0)</f>
        <v>2</v>
      </c>
      <c r="AB6189" s="55" t="n">
        <f aca="false">IF(AND(E6189&gt;0,OR(AND(B6189&gt;=1,B6189&lt;=6),B6189=10)),1,0)</f>
        <v>0</v>
      </c>
      <c r="AC6189" s="55" t="n">
        <f aca="false">IF(AND(E6189&gt;0,B6189=10),1,0)</f>
        <v>0</v>
      </c>
      <c r="AD6189" s="55" t="n">
        <f aca="false">IF(AND(C6188=C6189,AA6188=AA6189-1),AB6188,"")</f>
        <v>0</v>
      </c>
      <c r="AE6189" s="55" t="n">
        <f aca="false">IF(AND(C6188=C6189,AA6188=AA6189-1),AC6188,"")</f>
        <v>0</v>
      </c>
      <c r="AF6189" s="55" t="n">
        <f aca="false">IF(AA6189=1,"",IF(AND(AB6189=1,AD6189&lt;&gt;1),1,0))</f>
        <v>0</v>
      </c>
      <c r="AG6189" s="55" t="n">
        <f aca="false">IF(AA6189=1,"",IF(AND(AC6189=1,AE6189&lt;&gt;1),1,0))</f>
        <v>0</v>
      </c>
      <c r="AH6189" s="60" t="str">
        <f aca="false">IF(AND(E6189&gt;0,AA6189&lt;2,NOT(AND(C6190=C6189,AA6190=AA6189+1))),INDEX(DATAS,AA6189+1),"")</f>
        <v/>
      </c>
      <c r="AI6189" s="60" t="str">
        <f aca="false">IF(AND(AC6189=1,AA6189&lt;2),IF(AND(C6190=C6189,AA6190=AA6189+1),IF(AC6190=1,"",INDEX(DATAS,AA6189+1)),INDEX(DATAS,AA6189+1)),"")</f>
        <v/>
      </c>
    </row>
    <row r="6190" customFormat="false" ht="15" hidden="false" customHeight="false" outlineLevel="0" collapsed="false">
      <c r="A6190" s="60" t="n">
        <v>46309</v>
      </c>
      <c r="B6190" s="0" t="n">
        <v>13</v>
      </c>
      <c r="C6190" s="0" t="n">
        <v>7507</v>
      </c>
      <c r="E6190" s="0" t="n">
        <v>0</v>
      </c>
      <c r="F6190" s="55" t="s">
        <v>1502</v>
      </c>
      <c r="I6190" s="55" t="s">
        <v>185</v>
      </c>
      <c r="U6190" s="0" t="n">
        <v>213</v>
      </c>
      <c r="V6190" s="0" t="n">
        <v>0</v>
      </c>
      <c r="X6190" s="55" t="n">
        <f aca="false">IF(I6190="Male",0,1)</f>
        <v>1</v>
      </c>
      <c r="Y6190" s="55" t="n">
        <f aca="false">IF(OR(I6190="DNB",I6190="Dry DNB"),1,0)</f>
        <v>0</v>
      </c>
      <c r="Z6190" s="0" t="str">
        <f aca="false">IF(ISNUMBER(W6190),A6190-W6190,"")</f>
        <v/>
      </c>
      <c r="AA6190" s="55" t="n">
        <f aca="false">MATCH(A6190,DATAS,0)</f>
        <v>1</v>
      </c>
      <c r="AB6190" s="55" t="n">
        <f aca="false">IF(AND(E6190&gt;0,OR(AND(B6190&gt;=1,B6190&lt;=6),B6190=10)),1,0)</f>
        <v>0</v>
      </c>
      <c r="AC6190" s="55" t="n">
        <f aca="false">IF(AND(E6190&gt;0,B6190=10),1,0)</f>
        <v>0</v>
      </c>
      <c r="AD6190" s="0" t="str">
        <f aca="false">IF(AND(C6189=C6190,AA6189=AA6190-1),AB6189,"")</f>
        <v/>
      </c>
      <c r="AE6190" s="0" t="str">
        <f aca="false">IF(AND(C6189=C6190,AA6189=AA6190-1),AC6189,"")</f>
        <v/>
      </c>
      <c r="AF6190" s="0" t="str">
        <f aca="false">IF(AA6190=1,"",IF(AND(AB6190=1,AD6190&lt;&gt;1),1,0))</f>
        <v/>
      </c>
      <c r="AG6190" s="0" t="str">
        <f aca="false">IF(AA6190=1,"",IF(AND(AC6190=1,AE6190&lt;&gt;1),1,0))</f>
        <v/>
      </c>
      <c r="AH6190" s="60" t="str">
        <f aca="false">IF(AND(E6190&gt;0,AA6190&lt;2,NOT(AND(C6191=C6190,AA6191=AA6190+1))),INDEX(DATAS,AA6190+1),"")</f>
        <v/>
      </c>
      <c r="AI6190" s="60" t="str">
        <f aca="false">IF(AND(AC6190=1,AA6190&lt;2),IF(AND(C6191=C6190,AA6191=AA6190+1),IF(AC6191=1,"",INDEX(DATAS,AA6190+1)),INDEX(DATAS,AA6190+1)),"")</f>
        <v/>
      </c>
    </row>
    <row r="6191" customFormat="false" ht="15" hidden="false" customHeight="false" outlineLevel="0" collapsed="false">
      <c r="A6191" s="60" t="n">
        <v>46310</v>
      </c>
      <c r="B6191" s="0" t="n">
        <v>13</v>
      </c>
      <c r="C6191" s="0" t="n">
        <v>7507</v>
      </c>
      <c r="E6191" s="0" t="n">
        <v>0</v>
      </c>
      <c r="F6191" s="55" t="s">
        <v>1502</v>
      </c>
      <c r="I6191" s="55" t="s">
        <v>185</v>
      </c>
      <c r="U6191" s="0" t="n">
        <v>214</v>
      </c>
      <c r="V6191" s="0" t="n">
        <v>0</v>
      </c>
      <c r="X6191" s="55" t="n">
        <f aca="false">IF(I6191="Male",0,1)</f>
        <v>1</v>
      </c>
      <c r="Y6191" s="55" t="n">
        <f aca="false">IF(OR(I6191="DNB",I6191="Dry DNB"),1,0)</f>
        <v>0</v>
      </c>
      <c r="Z6191" s="0" t="str">
        <f aca="false">IF(ISNUMBER(W6191),A6191-W6191,"")</f>
        <v/>
      </c>
      <c r="AA6191" s="55" t="n">
        <f aca="false">MATCH(A6191,DATAS,0)</f>
        <v>2</v>
      </c>
      <c r="AB6191" s="55" t="n">
        <f aca="false">IF(AND(E6191&gt;0,OR(AND(B6191&gt;=1,B6191&lt;=6),B6191=10)),1,0)</f>
        <v>0</v>
      </c>
      <c r="AC6191" s="55" t="n">
        <f aca="false">IF(AND(E6191&gt;0,B6191=10),1,0)</f>
        <v>0</v>
      </c>
      <c r="AD6191" s="55" t="n">
        <f aca="false">IF(AND(C6190=C6191,AA6190=AA6191-1),AB6190,"")</f>
        <v>0</v>
      </c>
      <c r="AE6191" s="55" t="n">
        <f aca="false">IF(AND(C6190=C6191,AA6190=AA6191-1),AC6190,"")</f>
        <v>0</v>
      </c>
      <c r="AF6191" s="55" t="n">
        <f aca="false">IF(AA6191=1,"",IF(AND(AB6191=1,AD6191&lt;&gt;1),1,0))</f>
        <v>0</v>
      </c>
      <c r="AG6191" s="55" t="n">
        <f aca="false">IF(AA6191=1,"",IF(AND(AC6191=1,AE6191&lt;&gt;1),1,0))</f>
        <v>0</v>
      </c>
      <c r="AH6191" s="60" t="str">
        <f aca="false">IF(AND(E6191&gt;0,AA6191&lt;2,NOT(AND(C6192=C6191,AA6192=AA6191+1))),INDEX(DATAS,AA6191+1),"")</f>
        <v/>
      </c>
      <c r="AI6191" s="60" t="str">
        <f aca="false">IF(AND(AC6191=1,AA6191&lt;2),IF(AND(C6192=C6191,AA6192=AA6191+1),IF(AC6192=1,"",INDEX(DATAS,AA6191+1)),INDEX(DATAS,AA6191+1)),"")</f>
        <v/>
      </c>
    </row>
    <row r="6192" customFormat="false" ht="15" hidden="false" customHeight="false" outlineLevel="0" collapsed="false">
      <c r="A6192" s="60" t="n">
        <v>46309</v>
      </c>
      <c r="B6192" s="0" t="n">
        <v>13</v>
      </c>
      <c r="C6192" s="0" t="n">
        <v>7508</v>
      </c>
      <c r="E6192" s="0" t="n">
        <v>0</v>
      </c>
      <c r="F6192" s="55" t="s">
        <v>1503</v>
      </c>
      <c r="I6192" s="55" t="s">
        <v>185</v>
      </c>
      <c r="U6192" s="0" t="n">
        <v>212</v>
      </c>
      <c r="V6192" s="0" t="n">
        <v>0</v>
      </c>
      <c r="X6192" s="55" t="n">
        <f aca="false">IF(I6192="Male",0,1)</f>
        <v>1</v>
      </c>
      <c r="Y6192" s="55" t="n">
        <f aca="false">IF(OR(I6192="DNB",I6192="Dry DNB"),1,0)</f>
        <v>0</v>
      </c>
      <c r="Z6192" s="0" t="str">
        <f aca="false">IF(ISNUMBER(W6192),A6192-W6192,"")</f>
        <v/>
      </c>
      <c r="AA6192" s="55" t="n">
        <f aca="false">MATCH(A6192,DATAS,0)</f>
        <v>1</v>
      </c>
      <c r="AB6192" s="55" t="n">
        <f aca="false">IF(AND(E6192&gt;0,OR(AND(B6192&gt;=1,B6192&lt;=6),B6192=10)),1,0)</f>
        <v>0</v>
      </c>
      <c r="AC6192" s="55" t="n">
        <f aca="false">IF(AND(E6192&gt;0,B6192=10),1,0)</f>
        <v>0</v>
      </c>
      <c r="AD6192" s="0" t="str">
        <f aca="false">IF(AND(C6191=C6192,AA6191=AA6192-1),AB6191,"")</f>
        <v/>
      </c>
      <c r="AE6192" s="0" t="str">
        <f aca="false">IF(AND(C6191=C6192,AA6191=AA6192-1),AC6191,"")</f>
        <v/>
      </c>
      <c r="AF6192" s="0" t="str">
        <f aca="false">IF(AA6192=1,"",IF(AND(AB6192=1,AD6192&lt;&gt;1),1,0))</f>
        <v/>
      </c>
      <c r="AG6192" s="0" t="str">
        <f aca="false">IF(AA6192=1,"",IF(AND(AC6192=1,AE6192&lt;&gt;1),1,0))</f>
        <v/>
      </c>
      <c r="AH6192" s="60" t="str">
        <f aca="false">IF(AND(E6192&gt;0,AA6192&lt;2,NOT(AND(C6193=C6192,AA6193=AA6192+1))),INDEX(DATAS,AA6192+1),"")</f>
        <v/>
      </c>
      <c r="AI6192" s="60" t="str">
        <f aca="false">IF(AND(AC6192=1,AA6192&lt;2),IF(AND(C6193=C6192,AA6193=AA6192+1),IF(AC6193=1,"",INDEX(DATAS,AA6192+1)),INDEX(DATAS,AA6192+1)),"")</f>
        <v/>
      </c>
    </row>
    <row r="6193" customFormat="false" ht="15" hidden="false" customHeight="false" outlineLevel="0" collapsed="false">
      <c r="A6193" s="60" t="n">
        <v>46310</v>
      </c>
      <c r="B6193" s="0" t="n">
        <v>13</v>
      </c>
      <c r="C6193" s="0" t="n">
        <v>7508</v>
      </c>
      <c r="E6193" s="0" t="n">
        <v>0</v>
      </c>
      <c r="F6193" s="55" t="s">
        <v>1503</v>
      </c>
      <c r="I6193" s="55" t="s">
        <v>185</v>
      </c>
      <c r="U6193" s="0" t="n">
        <v>213</v>
      </c>
      <c r="V6193" s="0" t="n">
        <v>0</v>
      </c>
      <c r="X6193" s="55" t="n">
        <f aca="false">IF(I6193="Male",0,1)</f>
        <v>1</v>
      </c>
      <c r="Y6193" s="55" t="n">
        <f aca="false">IF(OR(I6193="DNB",I6193="Dry DNB"),1,0)</f>
        <v>0</v>
      </c>
      <c r="Z6193" s="0" t="str">
        <f aca="false">IF(ISNUMBER(W6193),A6193-W6193,"")</f>
        <v/>
      </c>
      <c r="AA6193" s="55" t="n">
        <f aca="false">MATCH(A6193,DATAS,0)</f>
        <v>2</v>
      </c>
      <c r="AB6193" s="55" t="n">
        <f aca="false">IF(AND(E6193&gt;0,OR(AND(B6193&gt;=1,B6193&lt;=6),B6193=10)),1,0)</f>
        <v>0</v>
      </c>
      <c r="AC6193" s="55" t="n">
        <f aca="false">IF(AND(E6193&gt;0,B6193=10),1,0)</f>
        <v>0</v>
      </c>
      <c r="AD6193" s="55" t="n">
        <f aca="false">IF(AND(C6192=C6193,AA6192=AA6193-1),AB6192,"")</f>
        <v>0</v>
      </c>
      <c r="AE6193" s="55" t="n">
        <f aca="false">IF(AND(C6192=C6193,AA6192=AA6193-1),AC6192,"")</f>
        <v>0</v>
      </c>
      <c r="AF6193" s="55" t="n">
        <f aca="false">IF(AA6193=1,"",IF(AND(AB6193=1,AD6193&lt;&gt;1),1,0))</f>
        <v>0</v>
      </c>
      <c r="AG6193" s="55" t="n">
        <f aca="false">IF(AA6193=1,"",IF(AND(AC6193=1,AE6193&lt;&gt;1),1,0))</f>
        <v>0</v>
      </c>
      <c r="AH6193" s="60" t="str">
        <f aca="false">IF(AND(E6193&gt;0,AA6193&lt;2,NOT(AND(C6194=C6193,AA6194=AA6193+1))),INDEX(DATAS,AA6193+1),"")</f>
        <v/>
      </c>
      <c r="AI6193" s="60" t="str">
        <f aca="false">IF(AND(AC6193=1,AA6193&lt;2),IF(AND(C6194=C6193,AA6194=AA6193+1),IF(AC6194=1,"",INDEX(DATAS,AA6193+1)),INDEX(DATAS,AA6193+1)),"")</f>
        <v/>
      </c>
    </row>
    <row r="6194" customFormat="false" ht="15" hidden="false" customHeight="false" outlineLevel="0" collapsed="false">
      <c r="A6194" s="60" t="n">
        <v>46309</v>
      </c>
      <c r="B6194" s="0" t="n">
        <v>13</v>
      </c>
      <c r="C6194" s="0" t="n">
        <v>7509</v>
      </c>
      <c r="E6194" s="0" t="n">
        <v>0</v>
      </c>
      <c r="F6194" s="55" t="s">
        <v>1503</v>
      </c>
      <c r="I6194" s="55" t="s">
        <v>185</v>
      </c>
      <c r="U6194" s="0" t="n">
        <v>212</v>
      </c>
      <c r="V6194" s="0" t="n">
        <v>0</v>
      </c>
      <c r="X6194" s="55" t="n">
        <f aca="false">IF(I6194="Male",0,1)</f>
        <v>1</v>
      </c>
      <c r="Y6194" s="55" t="n">
        <f aca="false">IF(OR(I6194="DNB",I6194="Dry DNB"),1,0)</f>
        <v>0</v>
      </c>
      <c r="Z6194" s="0" t="str">
        <f aca="false">IF(ISNUMBER(W6194),A6194-W6194,"")</f>
        <v/>
      </c>
      <c r="AA6194" s="55" t="n">
        <f aca="false">MATCH(A6194,DATAS,0)</f>
        <v>1</v>
      </c>
      <c r="AB6194" s="55" t="n">
        <f aca="false">IF(AND(E6194&gt;0,OR(AND(B6194&gt;=1,B6194&lt;=6),B6194=10)),1,0)</f>
        <v>0</v>
      </c>
      <c r="AC6194" s="55" t="n">
        <f aca="false">IF(AND(E6194&gt;0,B6194=10),1,0)</f>
        <v>0</v>
      </c>
      <c r="AD6194" s="0" t="str">
        <f aca="false">IF(AND(C6193=C6194,AA6193=AA6194-1),AB6193,"")</f>
        <v/>
      </c>
      <c r="AE6194" s="0" t="str">
        <f aca="false">IF(AND(C6193=C6194,AA6193=AA6194-1),AC6193,"")</f>
        <v/>
      </c>
      <c r="AF6194" s="0" t="str">
        <f aca="false">IF(AA6194=1,"",IF(AND(AB6194=1,AD6194&lt;&gt;1),1,0))</f>
        <v/>
      </c>
      <c r="AG6194" s="0" t="str">
        <f aca="false">IF(AA6194=1,"",IF(AND(AC6194=1,AE6194&lt;&gt;1),1,0))</f>
        <v/>
      </c>
      <c r="AH6194" s="60" t="str">
        <f aca="false">IF(AND(E6194&gt;0,AA6194&lt;2,NOT(AND(C6195=C6194,AA6195=AA6194+1))),INDEX(DATAS,AA6194+1),"")</f>
        <v/>
      </c>
      <c r="AI6194" s="60" t="str">
        <f aca="false">IF(AND(AC6194=1,AA6194&lt;2),IF(AND(C6195=C6194,AA6195=AA6194+1),IF(AC6195=1,"",INDEX(DATAS,AA6194+1)),INDEX(DATAS,AA6194+1)),"")</f>
        <v/>
      </c>
    </row>
    <row r="6195" customFormat="false" ht="15" hidden="false" customHeight="false" outlineLevel="0" collapsed="false">
      <c r="A6195" s="60" t="n">
        <v>46310</v>
      </c>
      <c r="B6195" s="0" t="n">
        <v>13</v>
      </c>
      <c r="C6195" s="0" t="n">
        <v>7509</v>
      </c>
      <c r="E6195" s="0" t="n">
        <v>0</v>
      </c>
      <c r="F6195" s="55" t="s">
        <v>1503</v>
      </c>
      <c r="I6195" s="55" t="s">
        <v>185</v>
      </c>
      <c r="U6195" s="0" t="n">
        <v>213</v>
      </c>
      <c r="V6195" s="0" t="n">
        <v>0</v>
      </c>
      <c r="X6195" s="55" t="n">
        <f aca="false">IF(I6195="Male",0,1)</f>
        <v>1</v>
      </c>
      <c r="Y6195" s="55" t="n">
        <f aca="false">IF(OR(I6195="DNB",I6195="Dry DNB"),1,0)</f>
        <v>0</v>
      </c>
      <c r="Z6195" s="0" t="str">
        <f aca="false">IF(ISNUMBER(W6195),A6195-W6195,"")</f>
        <v/>
      </c>
      <c r="AA6195" s="55" t="n">
        <f aca="false">MATCH(A6195,DATAS,0)</f>
        <v>2</v>
      </c>
      <c r="AB6195" s="55" t="n">
        <f aca="false">IF(AND(E6195&gt;0,OR(AND(B6195&gt;=1,B6195&lt;=6),B6195=10)),1,0)</f>
        <v>0</v>
      </c>
      <c r="AC6195" s="55" t="n">
        <f aca="false">IF(AND(E6195&gt;0,B6195=10),1,0)</f>
        <v>0</v>
      </c>
      <c r="AD6195" s="55" t="n">
        <f aca="false">IF(AND(C6194=C6195,AA6194=AA6195-1),AB6194,"")</f>
        <v>0</v>
      </c>
      <c r="AE6195" s="55" t="n">
        <f aca="false">IF(AND(C6194=C6195,AA6194=AA6195-1),AC6194,"")</f>
        <v>0</v>
      </c>
      <c r="AF6195" s="55" t="n">
        <f aca="false">IF(AA6195=1,"",IF(AND(AB6195=1,AD6195&lt;&gt;1),1,0))</f>
        <v>0</v>
      </c>
      <c r="AG6195" s="55" t="n">
        <f aca="false">IF(AA6195=1,"",IF(AND(AC6195=1,AE6195&lt;&gt;1),1,0))</f>
        <v>0</v>
      </c>
      <c r="AH6195" s="60" t="str">
        <f aca="false">IF(AND(E6195&gt;0,AA6195&lt;2,NOT(AND(C6196=C6195,AA6196=AA6195+1))),INDEX(DATAS,AA6195+1),"")</f>
        <v/>
      </c>
      <c r="AI6195" s="60" t="str">
        <f aca="false">IF(AND(AC6195=1,AA6195&lt;2),IF(AND(C6196=C6195,AA6196=AA6195+1),IF(AC6196=1,"",INDEX(DATAS,AA6195+1)),INDEX(DATAS,AA6195+1)),"")</f>
        <v/>
      </c>
    </row>
    <row r="6196" customFormat="false" ht="15" hidden="false" customHeight="false" outlineLevel="0" collapsed="false">
      <c r="A6196" s="60" t="n">
        <v>46309</v>
      </c>
      <c r="B6196" s="0" t="n">
        <v>13</v>
      </c>
      <c r="C6196" s="0" t="n">
        <v>7510</v>
      </c>
      <c r="E6196" s="0" t="n">
        <v>0</v>
      </c>
      <c r="F6196" s="55" t="s">
        <v>1503</v>
      </c>
      <c r="I6196" s="55" t="s">
        <v>185</v>
      </c>
      <c r="U6196" s="0" t="n">
        <v>212</v>
      </c>
      <c r="V6196" s="0" t="n">
        <v>0</v>
      </c>
      <c r="X6196" s="55" t="n">
        <f aca="false">IF(I6196="Male",0,1)</f>
        <v>1</v>
      </c>
      <c r="Y6196" s="55" t="n">
        <f aca="false">IF(OR(I6196="DNB",I6196="Dry DNB"),1,0)</f>
        <v>0</v>
      </c>
      <c r="Z6196" s="0" t="str">
        <f aca="false">IF(ISNUMBER(W6196),A6196-W6196,"")</f>
        <v/>
      </c>
      <c r="AA6196" s="55" t="n">
        <f aca="false">MATCH(A6196,DATAS,0)</f>
        <v>1</v>
      </c>
      <c r="AB6196" s="55" t="n">
        <f aca="false">IF(AND(E6196&gt;0,OR(AND(B6196&gt;=1,B6196&lt;=6),B6196=10)),1,0)</f>
        <v>0</v>
      </c>
      <c r="AC6196" s="55" t="n">
        <f aca="false">IF(AND(E6196&gt;0,B6196=10),1,0)</f>
        <v>0</v>
      </c>
      <c r="AD6196" s="0" t="str">
        <f aca="false">IF(AND(C6195=C6196,AA6195=AA6196-1),AB6195,"")</f>
        <v/>
      </c>
      <c r="AE6196" s="0" t="str">
        <f aca="false">IF(AND(C6195=C6196,AA6195=AA6196-1),AC6195,"")</f>
        <v/>
      </c>
      <c r="AF6196" s="0" t="str">
        <f aca="false">IF(AA6196=1,"",IF(AND(AB6196=1,AD6196&lt;&gt;1),1,0))</f>
        <v/>
      </c>
      <c r="AG6196" s="0" t="str">
        <f aca="false">IF(AA6196=1,"",IF(AND(AC6196=1,AE6196&lt;&gt;1),1,0))</f>
        <v/>
      </c>
      <c r="AH6196" s="60" t="str">
        <f aca="false">IF(AND(E6196&gt;0,AA6196&lt;2,NOT(AND(C6197=C6196,AA6197=AA6196+1))),INDEX(DATAS,AA6196+1),"")</f>
        <v/>
      </c>
      <c r="AI6196" s="60" t="str">
        <f aca="false">IF(AND(AC6196=1,AA6196&lt;2),IF(AND(C6197=C6196,AA6197=AA6196+1),IF(AC6197=1,"",INDEX(DATAS,AA6196+1)),INDEX(DATAS,AA6196+1)),"")</f>
        <v/>
      </c>
    </row>
    <row r="6197" customFormat="false" ht="15" hidden="false" customHeight="false" outlineLevel="0" collapsed="false">
      <c r="A6197" s="60" t="n">
        <v>46310</v>
      </c>
      <c r="B6197" s="0" t="n">
        <v>13</v>
      </c>
      <c r="C6197" s="0" t="n">
        <v>7510</v>
      </c>
      <c r="E6197" s="0" t="n">
        <v>0</v>
      </c>
      <c r="F6197" s="55" t="s">
        <v>1503</v>
      </c>
      <c r="I6197" s="55" t="s">
        <v>185</v>
      </c>
      <c r="U6197" s="0" t="n">
        <v>213</v>
      </c>
      <c r="V6197" s="0" t="n">
        <v>0</v>
      </c>
      <c r="X6197" s="55" t="n">
        <f aca="false">IF(I6197="Male",0,1)</f>
        <v>1</v>
      </c>
      <c r="Y6197" s="55" t="n">
        <f aca="false">IF(OR(I6197="DNB",I6197="Dry DNB"),1,0)</f>
        <v>0</v>
      </c>
      <c r="Z6197" s="0" t="str">
        <f aca="false">IF(ISNUMBER(W6197),A6197-W6197,"")</f>
        <v/>
      </c>
      <c r="AA6197" s="55" t="n">
        <f aca="false">MATCH(A6197,DATAS,0)</f>
        <v>2</v>
      </c>
      <c r="AB6197" s="55" t="n">
        <f aca="false">IF(AND(E6197&gt;0,OR(AND(B6197&gt;=1,B6197&lt;=6),B6197=10)),1,0)</f>
        <v>0</v>
      </c>
      <c r="AC6197" s="55" t="n">
        <f aca="false">IF(AND(E6197&gt;0,B6197=10),1,0)</f>
        <v>0</v>
      </c>
      <c r="AD6197" s="55" t="n">
        <f aca="false">IF(AND(C6196=C6197,AA6196=AA6197-1),AB6196,"")</f>
        <v>0</v>
      </c>
      <c r="AE6197" s="55" t="n">
        <f aca="false">IF(AND(C6196=C6197,AA6196=AA6197-1),AC6196,"")</f>
        <v>0</v>
      </c>
      <c r="AF6197" s="55" t="n">
        <f aca="false">IF(AA6197=1,"",IF(AND(AB6197=1,AD6197&lt;&gt;1),1,0))</f>
        <v>0</v>
      </c>
      <c r="AG6197" s="55" t="n">
        <f aca="false">IF(AA6197=1,"",IF(AND(AC6197=1,AE6197&lt;&gt;1),1,0))</f>
        <v>0</v>
      </c>
      <c r="AH6197" s="60" t="str">
        <f aca="false">IF(AND(E6197&gt;0,AA6197&lt;2,NOT(AND(C6198=C6197,AA6198=AA6197+1))),INDEX(DATAS,AA6197+1),"")</f>
        <v/>
      </c>
      <c r="AI6197" s="60" t="str">
        <f aca="false">IF(AND(AC6197=1,AA6197&lt;2),IF(AND(C6198=C6197,AA6198=AA6197+1),IF(AC6198=1,"",INDEX(DATAS,AA6197+1)),INDEX(DATAS,AA6197+1)),"")</f>
        <v/>
      </c>
    </row>
    <row r="6198" customFormat="false" ht="15" hidden="false" customHeight="false" outlineLevel="0" collapsed="false">
      <c r="A6198" s="60" t="n">
        <v>46309</v>
      </c>
      <c r="B6198" s="0" t="n">
        <v>13</v>
      </c>
      <c r="C6198" s="0" t="n">
        <v>7511</v>
      </c>
      <c r="E6198" s="0" t="n">
        <v>0</v>
      </c>
      <c r="F6198" s="55" t="s">
        <v>1503</v>
      </c>
      <c r="I6198" s="55" t="s">
        <v>185</v>
      </c>
      <c r="U6198" s="0" t="n">
        <v>212</v>
      </c>
      <c r="V6198" s="0" t="n">
        <v>0</v>
      </c>
      <c r="X6198" s="55" t="n">
        <f aca="false">IF(I6198="Male",0,1)</f>
        <v>1</v>
      </c>
      <c r="Y6198" s="55" t="n">
        <f aca="false">IF(OR(I6198="DNB",I6198="Dry DNB"),1,0)</f>
        <v>0</v>
      </c>
      <c r="Z6198" s="0" t="str">
        <f aca="false">IF(ISNUMBER(W6198),A6198-W6198,"")</f>
        <v/>
      </c>
      <c r="AA6198" s="55" t="n">
        <f aca="false">MATCH(A6198,DATAS,0)</f>
        <v>1</v>
      </c>
      <c r="AB6198" s="55" t="n">
        <f aca="false">IF(AND(E6198&gt;0,OR(AND(B6198&gt;=1,B6198&lt;=6),B6198=10)),1,0)</f>
        <v>0</v>
      </c>
      <c r="AC6198" s="55" t="n">
        <f aca="false">IF(AND(E6198&gt;0,B6198=10),1,0)</f>
        <v>0</v>
      </c>
      <c r="AD6198" s="0" t="str">
        <f aca="false">IF(AND(C6197=C6198,AA6197=AA6198-1),AB6197,"")</f>
        <v/>
      </c>
      <c r="AE6198" s="0" t="str">
        <f aca="false">IF(AND(C6197=C6198,AA6197=AA6198-1),AC6197,"")</f>
        <v/>
      </c>
      <c r="AF6198" s="0" t="str">
        <f aca="false">IF(AA6198=1,"",IF(AND(AB6198=1,AD6198&lt;&gt;1),1,0))</f>
        <v/>
      </c>
      <c r="AG6198" s="0" t="str">
        <f aca="false">IF(AA6198=1,"",IF(AND(AC6198=1,AE6198&lt;&gt;1),1,0))</f>
        <v/>
      </c>
      <c r="AH6198" s="60" t="str">
        <f aca="false">IF(AND(E6198&gt;0,AA6198&lt;2,NOT(AND(C6199=C6198,AA6199=AA6198+1))),INDEX(DATAS,AA6198+1),"")</f>
        <v/>
      </c>
      <c r="AI6198" s="60" t="str">
        <f aca="false">IF(AND(AC6198=1,AA6198&lt;2),IF(AND(C6199=C6198,AA6199=AA6198+1),IF(AC6199=1,"",INDEX(DATAS,AA6198+1)),INDEX(DATAS,AA6198+1)),"")</f>
        <v/>
      </c>
    </row>
    <row r="6199" customFormat="false" ht="15" hidden="false" customHeight="false" outlineLevel="0" collapsed="false">
      <c r="A6199" s="60" t="n">
        <v>46310</v>
      </c>
      <c r="B6199" s="0" t="n">
        <v>13</v>
      </c>
      <c r="C6199" s="0" t="n">
        <v>7511</v>
      </c>
      <c r="E6199" s="0" t="n">
        <v>0</v>
      </c>
      <c r="F6199" s="55" t="s">
        <v>1503</v>
      </c>
      <c r="I6199" s="55" t="s">
        <v>185</v>
      </c>
      <c r="U6199" s="0" t="n">
        <v>213</v>
      </c>
      <c r="V6199" s="0" t="n">
        <v>0</v>
      </c>
      <c r="X6199" s="55" t="n">
        <f aca="false">IF(I6199="Male",0,1)</f>
        <v>1</v>
      </c>
      <c r="Y6199" s="55" t="n">
        <f aca="false">IF(OR(I6199="DNB",I6199="Dry DNB"),1,0)</f>
        <v>0</v>
      </c>
      <c r="Z6199" s="0" t="str">
        <f aca="false">IF(ISNUMBER(W6199),A6199-W6199,"")</f>
        <v/>
      </c>
      <c r="AA6199" s="55" t="n">
        <f aca="false">MATCH(A6199,DATAS,0)</f>
        <v>2</v>
      </c>
      <c r="AB6199" s="55" t="n">
        <f aca="false">IF(AND(E6199&gt;0,OR(AND(B6199&gt;=1,B6199&lt;=6),B6199=10)),1,0)</f>
        <v>0</v>
      </c>
      <c r="AC6199" s="55" t="n">
        <f aca="false">IF(AND(E6199&gt;0,B6199=10),1,0)</f>
        <v>0</v>
      </c>
      <c r="AD6199" s="55" t="n">
        <f aca="false">IF(AND(C6198=C6199,AA6198=AA6199-1),AB6198,"")</f>
        <v>0</v>
      </c>
      <c r="AE6199" s="55" t="n">
        <f aca="false">IF(AND(C6198=C6199,AA6198=AA6199-1),AC6198,"")</f>
        <v>0</v>
      </c>
      <c r="AF6199" s="55" t="n">
        <f aca="false">IF(AA6199=1,"",IF(AND(AB6199=1,AD6199&lt;&gt;1),1,0))</f>
        <v>0</v>
      </c>
      <c r="AG6199" s="55" t="n">
        <f aca="false">IF(AA6199=1,"",IF(AND(AC6199=1,AE6199&lt;&gt;1),1,0))</f>
        <v>0</v>
      </c>
      <c r="AH6199" s="60" t="str">
        <f aca="false">IF(AND(E6199&gt;0,AA6199&lt;2,NOT(AND(C6200=C6199,AA6200=AA6199+1))),INDEX(DATAS,AA6199+1),"")</f>
        <v/>
      </c>
      <c r="AI6199" s="60" t="str">
        <f aca="false">IF(AND(AC6199=1,AA6199&lt;2),IF(AND(C6200=C6199,AA6200=AA6199+1),IF(AC6200=1,"",INDEX(DATAS,AA6199+1)),INDEX(DATAS,AA6199+1)),"")</f>
        <v/>
      </c>
    </row>
    <row r="6200" customFormat="false" ht="15" hidden="false" customHeight="false" outlineLevel="0" collapsed="false">
      <c r="A6200" s="60" t="n">
        <v>46309</v>
      </c>
      <c r="B6200" s="0" t="n">
        <v>13</v>
      </c>
      <c r="C6200" s="0" t="n">
        <v>7512</v>
      </c>
      <c r="E6200" s="0" t="n">
        <v>0</v>
      </c>
      <c r="F6200" s="55" t="s">
        <v>1503</v>
      </c>
      <c r="I6200" s="55" t="s">
        <v>185</v>
      </c>
      <c r="U6200" s="0" t="n">
        <v>212</v>
      </c>
      <c r="V6200" s="0" t="n">
        <v>0</v>
      </c>
      <c r="X6200" s="55" t="n">
        <f aca="false">IF(I6200="Male",0,1)</f>
        <v>1</v>
      </c>
      <c r="Y6200" s="55" t="n">
        <f aca="false">IF(OR(I6200="DNB",I6200="Dry DNB"),1,0)</f>
        <v>0</v>
      </c>
      <c r="Z6200" s="0" t="str">
        <f aca="false">IF(ISNUMBER(W6200),A6200-W6200,"")</f>
        <v/>
      </c>
      <c r="AA6200" s="55" t="n">
        <f aca="false">MATCH(A6200,DATAS,0)</f>
        <v>1</v>
      </c>
      <c r="AB6200" s="55" t="n">
        <f aca="false">IF(AND(E6200&gt;0,OR(AND(B6200&gt;=1,B6200&lt;=6),B6200=10)),1,0)</f>
        <v>0</v>
      </c>
      <c r="AC6200" s="55" t="n">
        <f aca="false">IF(AND(E6200&gt;0,B6200=10),1,0)</f>
        <v>0</v>
      </c>
      <c r="AD6200" s="0" t="str">
        <f aca="false">IF(AND(C6199=C6200,AA6199=AA6200-1),AB6199,"")</f>
        <v/>
      </c>
      <c r="AE6200" s="0" t="str">
        <f aca="false">IF(AND(C6199=C6200,AA6199=AA6200-1),AC6199,"")</f>
        <v/>
      </c>
      <c r="AF6200" s="0" t="str">
        <f aca="false">IF(AA6200=1,"",IF(AND(AB6200=1,AD6200&lt;&gt;1),1,0))</f>
        <v/>
      </c>
      <c r="AG6200" s="0" t="str">
        <f aca="false">IF(AA6200=1,"",IF(AND(AC6200=1,AE6200&lt;&gt;1),1,0))</f>
        <v/>
      </c>
      <c r="AH6200" s="60" t="str">
        <f aca="false">IF(AND(E6200&gt;0,AA6200&lt;2,NOT(AND(C6201=C6200,AA6201=AA6200+1))),INDEX(DATAS,AA6200+1),"")</f>
        <v/>
      </c>
      <c r="AI6200" s="60" t="str">
        <f aca="false">IF(AND(AC6200=1,AA6200&lt;2),IF(AND(C6201=C6200,AA6201=AA6200+1),IF(AC6201=1,"",INDEX(DATAS,AA6200+1)),INDEX(DATAS,AA6200+1)),"")</f>
        <v/>
      </c>
    </row>
    <row r="6201" customFormat="false" ht="15" hidden="false" customHeight="false" outlineLevel="0" collapsed="false">
      <c r="A6201" s="60" t="n">
        <v>46310</v>
      </c>
      <c r="B6201" s="0" t="n">
        <v>13</v>
      </c>
      <c r="C6201" s="0" t="n">
        <v>7512</v>
      </c>
      <c r="E6201" s="0" t="n">
        <v>0</v>
      </c>
      <c r="F6201" s="55" t="s">
        <v>1503</v>
      </c>
      <c r="I6201" s="55" t="s">
        <v>185</v>
      </c>
      <c r="U6201" s="0" t="n">
        <v>213</v>
      </c>
      <c r="V6201" s="0" t="n">
        <v>0</v>
      </c>
      <c r="X6201" s="55" t="n">
        <f aca="false">IF(I6201="Male",0,1)</f>
        <v>1</v>
      </c>
      <c r="Y6201" s="55" t="n">
        <f aca="false">IF(OR(I6201="DNB",I6201="Dry DNB"),1,0)</f>
        <v>0</v>
      </c>
      <c r="Z6201" s="0" t="str">
        <f aca="false">IF(ISNUMBER(W6201),A6201-W6201,"")</f>
        <v/>
      </c>
      <c r="AA6201" s="55" t="n">
        <f aca="false">MATCH(A6201,DATAS,0)</f>
        <v>2</v>
      </c>
      <c r="AB6201" s="55" t="n">
        <f aca="false">IF(AND(E6201&gt;0,OR(AND(B6201&gt;=1,B6201&lt;=6),B6201=10)),1,0)</f>
        <v>0</v>
      </c>
      <c r="AC6201" s="55" t="n">
        <f aca="false">IF(AND(E6201&gt;0,B6201=10),1,0)</f>
        <v>0</v>
      </c>
      <c r="AD6201" s="55" t="n">
        <f aca="false">IF(AND(C6200=C6201,AA6200=AA6201-1),AB6200,"")</f>
        <v>0</v>
      </c>
      <c r="AE6201" s="55" t="n">
        <f aca="false">IF(AND(C6200=C6201,AA6200=AA6201-1),AC6200,"")</f>
        <v>0</v>
      </c>
      <c r="AF6201" s="55" t="n">
        <f aca="false">IF(AA6201=1,"",IF(AND(AB6201=1,AD6201&lt;&gt;1),1,0))</f>
        <v>0</v>
      </c>
      <c r="AG6201" s="55" t="n">
        <f aca="false">IF(AA6201=1,"",IF(AND(AC6201=1,AE6201&lt;&gt;1),1,0))</f>
        <v>0</v>
      </c>
      <c r="AH6201" s="60" t="str">
        <f aca="false">IF(AND(E6201&gt;0,AA6201&lt;2,NOT(AND(C6202=C6201,AA6202=AA6201+1))),INDEX(DATAS,AA6201+1),"")</f>
        <v/>
      </c>
      <c r="AI6201" s="60" t="str">
        <f aca="false">IF(AND(AC6201=1,AA6201&lt;2),IF(AND(C6202=C6201,AA6202=AA6201+1),IF(AC6202=1,"",INDEX(DATAS,AA6201+1)),INDEX(DATAS,AA6201+1)),"")</f>
        <v/>
      </c>
    </row>
    <row r="6202" customFormat="false" ht="15" hidden="false" customHeight="false" outlineLevel="0" collapsed="false">
      <c r="A6202" s="60" t="n">
        <v>46309</v>
      </c>
      <c r="B6202" s="0" t="n">
        <v>13</v>
      </c>
      <c r="C6202" s="0" t="n">
        <v>7513</v>
      </c>
      <c r="E6202" s="0" t="n">
        <v>0</v>
      </c>
      <c r="F6202" s="55" t="s">
        <v>1504</v>
      </c>
      <c r="I6202" s="55" t="s">
        <v>185</v>
      </c>
      <c r="U6202" s="0" t="n">
        <v>211</v>
      </c>
      <c r="V6202" s="0" t="n">
        <v>0</v>
      </c>
      <c r="X6202" s="55" t="n">
        <f aca="false">IF(I6202="Male",0,1)</f>
        <v>1</v>
      </c>
      <c r="Y6202" s="55" t="n">
        <f aca="false">IF(OR(I6202="DNB",I6202="Dry DNB"),1,0)</f>
        <v>0</v>
      </c>
      <c r="Z6202" s="0" t="str">
        <f aca="false">IF(ISNUMBER(W6202),A6202-W6202,"")</f>
        <v/>
      </c>
      <c r="AA6202" s="55" t="n">
        <f aca="false">MATCH(A6202,DATAS,0)</f>
        <v>1</v>
      </c>
      <c r="AB6202" s="55" t="n">
        <f aca="false">IF(AND(E6202&gt;0,OR(AND(B6202&gt;=1,B6202&lt;=6),B6202=10)),1,0)</f>
        <v>0</v>
      </c>
      <c r="AC6202" s="55" t="n">
        <f aca="false">IF(AND(E6202&gt;0,B6202=10),1,0)</f>
        <v>0</v>
      </c>
      <c r="AD6202" s="0" t="str">
        <f aca="false">IF(AND(C6201=C6202,AA6201=AA6202-1),AB6201,"")</f>
        <v/>
      </c>
      <c r="AE6202" s="0" t="str">
        <f aca="false">IF(AND(C6201=C6202,AA6201=AA6202-1),AC6201,"")</f>
        <v/>
      </c>
      <c r="AF6202" s="0" t="str">
        <f aca="false">IF(AA6202=1,"",IF(AND(AB6202=1,AD6202&lt;&gt;1),1,0))</f>
        <v/>
      </c>
      <c r="AG6202" s="0" t="str">
        <f aca="false">IF(AA6202=1,"",IF(AND(AC6202=1,AE6202&lt;&gt;1),1,0))</f>
        <v/>
      </c>
      <c r="AH6202" s="60" t="str">
        <f aca="false">IF(AND(E6202&gt;0,AA6202&lt;2,NOT(AND(C6203=C6202,AA6203=AA6202+1))),INDEX(DATAS,AA6202+1),"")</f>
        <v/>
      </c>
      <c r="AI6202" s="60" t="str">
        <f aca="false">IF(AND(AC6202=1,AA6202&lt;2),IF(AND(C6203=C6202,AA6203=AA6202+1),IF(AC6203=1,"",INDEX(DATAS,AA6202+1)),INDEX(DATAS,AA6202+1)),"")</f>
        <v/>
      </c>
    </row>
    <row r="6203" customFormat="false" ht="15" hidden="false" customHeight="false" outlineLevel="0" collapsed="false">
      <c r="A6203" s="60" t="n">
        <v>46310</v>
      </c>
      <c r="B6203" s="0" t="n">
        <v>13</v>
      </c>
      <c r="C6203" s="0" t="n">
        <v>7513</v>
      </c>
      <c r="E6203" s="0" t="n">
        <v>0</v>
      </c>
      <c r="F6203" s="55" t="s">
        <v>1504</v>
      </c>
      <c r="I6203" s="55" t="s">
        <v>185</v>
      </c>
      <c r="U6203" s="0" t="n">
        <v>212</v>
      </c>
      <c r="V6203" s="0" t="n">
        <v>0</v>
      </c>
      <c r="X6203" s="55" t="n">
        <f aca="false">IF(I6203="Male",0,1)</f>
        <v>1</v>
      </c>
      <c r="Y6203" s="55" t="n">
        <f aca="false">IF(OR(I6203="DNB",I6203="Dry DNB"),1,0)</f>
        <v>0</v>
      </c>
      <c r="Z6203" s="0" t="str">
        <f aca="false">IF(ISNUMBER(W6203),A6203-W6203,"")</f>
        <v/>
      </c>
      <c r="AA6203" s="55" t="n">
        <f aca="false">MATCH(A6203,DATAS,0)</f>
        <v>2</v>
      </c>
      <c r="AB6203" s="55" t="n">
        <f aca="false">IF(AND(E6203&gt;0,OR(AND(B6203&gt;=1,B6203&lt;=6),B6203=10)),1,0)</f>
        <v>0</v>
      </c>
      <c r="AC6203" s="55" t="n">
        <f aca="false">IF(AND(E6203&gt;0,B6203=10),1,0)</f>
        <v>0</v>
      </c>
      <c r="AD6203" s="55" t="n">
        <f aca="false">IF(AND(C6202=C6203,AA6202=AA6203-1),AB6202,"")</f>
        <v>0</v>
      </c>
      <c r="AE6203" s="55" t="n">
        <f aca="false">IF(AND(C6202=C6203,AA6202=AA6203-1),AC6202,"")</f>
        <v>0</v>
      </c>
      <c r="AF6203" s="55" t="n">
        <f aca="false">IF(AA6203=1,"",IF(AND(AB6203=1,AD6203&lt;&gt;1),1,0))</f>
        <v>0</v>
      </c>
      <c r="AG6203" s="55" t="n">
        <f aca="false">IF(AA6203=1,"",IF(AND(AC6203=1,AE6203&lt;&gt;1),1,0))</f>
        <v>0</v>
      </c>
      <c r="AH6203" s="60" t="str">
        <f aca="false">IF(AND(E6203&gt;0,AA6203&lt;2,NOT(AND(C6204=C6203,AA6204=AA6203+1))),INDEX(DATAS,AA6203+1),"")</f>
        <v/>
      </c>
      <c r="AI6203" s="60" t="str">
        <f aca="false">IF(AND(AC6203=1,AA6203&lt;2),IF(AND(C6204=C6203,AA6204=AA6203+1),IF(AC6204=1,"",INDEX(DATAS,AA6203+1)),INDEX(DATAS,AA6203+1)),"")</f>
        <v/>
      </c>
    </row>
    <row r="6204" customFormat="false" ht="15" hidden="false" customHeight="false" outlineLevel="0" collapsed="false">
      <c r="A6204" s="60" t="n">
        <v>46309</v>
      </c>
      <c r="B6204" s="0" t="n">
        <v>13</v>
      </c>
      <c r="C6204" s="0" t="n">
        <v>7514</v>
      </c>
      <c r="E6204" s="0" t="n">
        <v>0</v>
      </c>
      <c r="F6204" s="55" t="s">
        <v>1504</v>
      </c>
      <c r="I6204" s="55" t="s">
        <v>185</v>
      </c>
      <c r="U6204" s="0" t="n">
        <v>211</v>
      </c>
      <c r="V6204" s="0" t="n">
        <v>0</v>
      </c>
      <c r="X6204" s="55" t="n">
        <f aca="false">IF(I6204="Male",0,1)</f>
        <v>1</v>
      </c>
      <c r="Y6204" s="55" t="n">
        <f aca="false">IF(OR(I6204="DNB",I6204="Dry DNB"),1,0)</f>
        <v>0</v>
      </c>
      <c r="Z6204" s="0" t="str">
        <f aca="false">IF(ISNUMBER(W6204),A6204-W6204,"")</f>
        <v/>
      </c>
      <c r="AA6204" s="55" t="n">
        <f aca="false">MATCH(A6204,DATAS,0)</f>
        <v>1</v>
      </c>
      <c r="AB6204" s="55" t="n">
        <f aca="false">IF(AND(E6204&gt;0,OR(AND(B6204&gt;=1,B6204&lt;=6),B6204=10)),1,0)</f>
        <v>0</v>
      </c>
      <c r="AC6204" s="55" t="n">
        <f aca="false">IF(AND(E6204&gt;0,B6204=10),1,0)</f>
        <v>0</v>
      </c>
      <c r="AD6204" s="0" t="str">
        <f aca="false">IF(AND(C6203=C6204,AA6203=AA6204-1),AB6203,"")</f>
        <v/>
      </c>
      <c r="AE6204" s="0" t="str">
        <f aca="false">IF(AND(C6203=C6204,AA6203=AA6204-1),AC6203,"")</f>
        <v/>
      </c>
      <c r="AF6204" s="0" t="str">
        <f aca="false">IF(AA6204=1,"",IF(AND(AB6204=1,AD6204&lt;&gt;1),1,0))</f>
        <v/>
      </c>
      <c r="AG6204" s="0" t="str">
        <f aca="false">IF(AA6204=1,"",IF(AND(AC6204=1,AE6204&lt;&gt;1),1,0))</f>
        <v/>
      </c>
      <c r="AH6204" s="60" t="str">
        <f aca="false">IF(AND(E6204&gt;0,AA6204&lt;2,NOT(AND(C6205=C6204,AA6205=AA6204+1))),INDEX(DATAS,AA6204+1),"")</f>
        <v/>
      </c>
      <c r="AI6204" s="60" t="str">
        <f aca="false">IF(AND(AC6204=1,AA6204&lt;2),IF(AND(C6205=C6204,AA6205=AA6204+1),IF(AC6205=1,"",INDEX(DATAS,AA6204+1)),INDEX(DATAS,AA6204+1)),"")</f>
        <v/>
      </c>
    </row>
    <row r="6205" customFormat="false" ht="15" hidden="false" customHeight="false" outlineLevel="0" collapsed="false">
      <c r="A6205" s="60" t="n">
        <v>46310</v>
      </c>
      <c r="B6205" s="0" t="n">
        <v>13</v>
      </c>
      <c r="C6205" s="0" t="n">
        <v>7514</v>
      </c>
      <c r="E6205" s="0" t="n">
        <v>0</v>
      </c>
      <c r="F6205" s="55" t="s">
        <v>1504</v>
      </c>
      <c r="I6205" s="55" t="s">
        <v>185</v>
      </c>
      <c r="U6205" s="0" t="n">
        <v>212</v>
      </c>
      <c r="V6205" s="0" t="n">
        <v>0</v>
      </c>
      <c r="X6205" s="55" t="n">
        <f aca="false">IF(I6205="Male",0,1)</f>
        <v>1</v>
      </c>
      <c r="Y6205" s="55" t="n">
        <f aca="false">IF(OR(I6205="DNB",I6205="Dry DNB"),1,0)</f>
        <v>0</v>
      </c>
      <c r="Z6205" s="0" t="str">
        <f aca="false">IF(ISNUMBER(W6205),A6205-W6205,"")</f>
        <v/>
      </c>
      <c r="AA6205" s="55" t="n">
        <f aca="false">MATCH(A6205,DATAS,0)</f>
        <v>2</v>
      </c>
      <c r="AB6205" s="55" t="n">
        <f aca="false">IF(AND(E6205&gt;0,OR(AND(B6205&gt;=1,B6205&lt;=6),B6205=10)),1,0)</f>
        <v>0</v>
      </c>
      <c r="AC6205" s="55" t="n">
        <f aca="false">IF(AND(E6205&gt;0,B6205=10),1,0)</f>
        <v>0</v>
      </c>
      <c r="AD6205" s="55" t="n">
        <f aca="false">IF(AND(C6204=C6205,AA6204=AA6205-1),AB6204,"")</f>
        <v>0</v>
      </c>
      <c r="AE6205" s="55" t="n">
        <f aca="false">IF(AND(C6204=C6205,AA6204=AA6205-1),AC6204,"")</f>
        <v>0</v>
      </c>
      <c r="AF6205" s="55" t="n">
        <f aca="false">IF(AA6205=1,"",IF(AND(AB6205=1,AD6205&lt;&gt;1),1,0))</f>
        <v>0</v>
      </c>
      <c r="AG6205" s="55" t="n">
        <f aca="false">IF(AA6205=1,"",IF(AND(AC6205=1,AE6205&lt;&gt;1),1,0))</f>
        <v>0</v>
      </c>
      <c r="AH6205" s="60" t="str">
        <f aca="false">IF(AND(E6205&gt;0,AA6205&lt;2,NOT(AND(C6206=C6205,AA6206=AA6205+1))),INDEX(DATAS,AA6205+1),"")</f>
        <v/>
      </c>
      <c r="AI6205" s="60" t="str">
        <f aca="false">IF(AND(AC6205=1,AA6205&lt;2),IF(AND(C6206=C6205,AA6206=AA6205+1),IF(AC6206=1,"",INDEX(DATAS,AA6205+1)),INDEX(DATAS,AA6205+1)),"")</f>
        <v/>
      </c>
    </row>
    <row r="6206" customFormat="false" ht="15" hidden="false" customHeight="false" outlineLevel="0" collapsed="false">
      <c r="A6206" s="60" t="n">
        <v>46309</v>
      </c>
      <c r="B6206" s="0" t="n">
        <v>13</v>
      </c>
      <c r="C6206" s="0" t="n">
        <v>7516</v>
      </c>
      <c r="E6206" s="0" t="n">
        <v>0</v>
      </c>
      <c r="F6206" s="55" t="s">
        <v>1504</v>
      </c>
      <c r="I6206" s="55" t="s">
        <v>185</v>
      </c>
      <c r="U6206" s="0" t="n">
        <v>211</v>
      </c>
      <c r="V6206" s="0" t="n">
        <v>0</v>
      </c>
      <c r="X6206" s="55" t="n">
        <f aca="false">IF(I6206="Male",0,1)</f>
        <v>1</v>
      </c>
      <c r="Y6206" s="55" t="n">
        <f aca="false">IF(OR(I6206="DNB",I6206="Dry DNB"),1,0)</f>
        <v>0</v>
      </c>
      <c r="Z6206" s="0" t="str">
        <f aca="false">IF(ISNUMBER(W6206),A6206-W6206,"")</f>
        <v/>
      </c>
      <c r="AA6206" s="55" t="n">
        <f aca="false">MATCH(A6206,DATAS,0)</f>
        <v>1</v>
      </c>
      <c r="AB6206" s="55" t="n">
        <f aca="false">IF(AND(E6206&gt;0,OR(AND(B6206&gt;=1,B6206&lt;=6),B6206=10)),1,0)</f>
        <v>0</v>
      </c>
      <c r="AC6206" s="55" t="n">
        <f aca="false">IF(AND(E6206&gt;0,B6206=10),1,0)</f>
        <v>0</v>
      </c>
      <c r="AD6206" s="0" t="str">
        <f aca="false">IF(AND(C6205=C6206,AA6205=AA6206-1),AB6205,"")</f>
        <v/>
      </c>
      <c r="AE6206" s="0" t="str">
        <f aca="false">IF(AND(C6205=C6206,AA6205=AA6206-1),AC6205,"")</f>
        <v/>
      </c>
      <c r="AF6206" s="0" t="str">
        <f aca="false">IF(AA6206=1,"",IF(AND(AB6206=1,AD6206&lt;&gt;1),1,0))</f>
        <v/>
      </c>
      <c r="AG6206" s="0" t="str">
        <f aca="false">IF(AA6206=1,"",IF(AND(AC6206=1,AE6206&lt;&gt;1),1,0))</f>
        <v/>
      </c>
      <c r="AH6206" s="60" t="str">
        <f aca="false">IF(AND(E6206&gt;0,AA6206&lt;2,NOT(AND(C6207=C6206,AA6207=AA6206+1))),INDEX(DATAS,AA6206+1),"")</f>
        <v/>
      </c>
      <c r="AI6206" s="60" t="str">
        <f aca="false">IF(AND(AC6206=1,AA6206&lt;2),IF(AND(C6207=C6206,AA6207=AA6206+1),IF(AC6207=1,"",INDEX(DATAS,AA6206+1)),INDEX(DATAS,AA6206+1)),"")</f>
        <v/>
      </c>
    </row>
    <row r="6207" customFormat="false" ht="15" hidden="false" customHeight="false" outlineLevel="0" collapsed="false">
      <c r="A6207" s="60" t="n">
        <v>46310</v>
      </c>
      <c r="B6207" s="0" t="n">
        <v>13</v>
      </c>
      <c r="C6207" s="0" t="n">
        <v>7516</v>
      </c>
      <c r="E6207" s="0" t="n">
        <v>0</v>
      </c>
      <c r="F6207" s="55" t="s">
        <v>1504</v>
      </c>
      <c r="I6207" s="55" t="s">
        <v>185</v>
      </c>
      <c r="U6207" s="0" t="n">
        <v>212</v>
      </c>
      <c r="V6207" s="0" t="n">
        <v>0</v>
      </c>
      <c r="X6207" s="55" t="n">
        <f aca="false">IF(I6207="Male",0,1)</f>
        <v>1</v>
      </c>
      <c r="Y6207" s="55" t="n">
        <f aca="false">IF(OR(I6207="DNB",I6207="Dry DNB"),1,0)</f>
        <v>0</v>
      </c>
      <c r="Z6207" s="0" t="str">
        <f aca="false">IF(ISNUMBER(W6207),A6207-W6207,"")</f>
        <v/>
      </c>
      <c r="AA6207" s="55" t="n">
        <f aca="false">MATCH(A6207,DATAS,0)</f>
        <v>2</v>
      </c>
      <c r="AB6207" s="55" t="n">
        <f aca="false">IF(AND(E6207&gt;0,OR(AND(B6207&gt;=1,B6207&lt;=6),B6207=10)),1,0)</f>
        <v>0</v>
      </c>
      <c r="AC6207" s="55" t="n">
        <f aca="false">IF(AND(E6207&gt;0,B6207=10),1,0)</f>
        <v>0</v>
      </c>
      <c r="AD6207" s="55" t="n">
        <f aca="false">IF(AND(C6206=C6207,AA6206=AA6207-1),AB6206,"")</f>
        <v>0</v>
      </c>
      <c r="AE6207" s="55" t="n">
        <f aca="false">IF(AND(C6206=C6207,AA6206=AA6207-1),AC6206,"")</f>
        <v>0</v>
      </c>
      <c r="AF6207" s="55" t="n">
        <f aca="false">IF(AA6207=1,"",IF(AND(AB6207=1,AD6207&lt;&gt;1),1,0))</f>
        <v>0</v>
      </c>
      <c r="AG6207" s="55" t="n">
        <f aca="false">IF(AA6207=1,"",IF(AND(AC6207=1,AE6207&lt;&gt;1),1,0))</f>
        <v>0</v>
      </c>
      <c r="AH6207" s="60" t="str">
        <f aca="false">IF(AND(E6207&gt;0,AA6207&lt;2,NOT(AND(C6208=C6207,AA6208=AA6207+1))),INDEX(DATAS,AA6207+1),"")</f>
        <v/>
      </c>
      <c r="AI6207" s="60" t="str">
        <f aca="false">IF(AND(AC6207=1,AA6207&lt;2),IF(AND(C6208=C6207,AA6208=AA6207+1),IF(AC6208=1,"",INDEX(DATAS,AA6207+1)),INDEX(DATAS,AA6207+1)),"")</f>
        <v/>
      </c>
    </row>
    <row r="6208" customFormat="false" ht="15" hidden="false" customHeight="false" outlineLevel="0" collapsed="false">
      <c r="A6208" s="60" t="n">
        <v>46309</v>
      </c>
      <c r="B6208" s="0" t="n">
        <v>13</v>
      </c>
      <c r="C6208" s="0" t="n">
        <v>7517</v>
      </c>
      <c r="E6208" s="0" t="n">
        <v>0</v>
      </c>
      <c r="F6208" s="55" t="s">
        <v>1505</v>
      </c>
      <c r="I6208" s="55" t="s">
        <v>185</v>
      </c>
      <c r="U6208" s="0" t="n">
        <v>210</v>
      </c>
      <c r="V6208" s="0" t="n">
        <v>0</v>
      </c>
      <c r="X6208" s="55" t="n">
        <f aca="false">IF(I6208="Male",0,1)</f>
        <v>1</v>
      </c>
      <c r="Y6208" s="55" t="n">
        <f aca="false">IF(OR(I6208="DNB",I6208="Dry DNB"),1,0)</f>
        <v>0</v>
      </c>
      <c r="Z6208" s="0" t="str">
        <f aca="false">IF(ISNUMBER(W6208),A6208-W6208,"")</f>
        <v/>
      </c>
      <c r="AA6208" s="55" t="n">
        <f aca="false">MATCH(A6208,DATAS,0)</f>
        <v>1</v>
      </c>
      <c r="AB6208" s="55" t="n">
        <f aca="false">IF(AND(E6208&gt;0,OR(AND(B6208&gt;=1,B6208&lt;=6),B6208=10)),1,0)</f>
        <v>0</v>
      </c>
      <c r="AC6208" s="55" t="n">
        <f aca="false">IF(AND(E6208&gt;0,B6208=10),1,0)</f>
        <v>0</v>
      </c>
      <c r="AD6208" s="0" t="str">
        <f aca="false">IF(AND(C6207=C6208,AA6207=AA6208-1),AB6207,"")</f>
        <v/>
      </c>
      <c r="AE6208" s="0" t="str">
        <f aca="false">IF(AND(C6207=C6208,AA6207=AA6208-1),AC6207,"")</f>
        <v/>
      </c>
      <c r="AF6208" s="0" t="str">
        <f aca="false">IF(AA6208=1,"",IF(AND(AB6208=1,AD6208&lt;&gt;1),1,0))</f>
        <v/>
      </c>
      <c r="AG6208" s="0" t="str">
        <f aca="false">IF(AA6208=1,"",IF(AND(AC6208=1,AE6208&lt;&gt;1),1,0))</f>
        <v/>
      </c>
      <c r="AH6208" s="60" t="str">
        <f aca="false">IF(AND(E6208&gt;0,AA6208&lt;2,NOT(AND(C6209=C6208,AA6209=AA6208+1))),INDEX(DATAS,AA6208+1),"")</f>
        <v/>
      </c>
      <c r="AI6208" s="60" t="str">
        <f aca="false">IF(AND(AC6208=1,AA6208&lt;2),IF(AND(C6209=C6208,AA6209=AA6208+1),IF(AC6209=1,"",INDEX(DATAS,AA6208+1)),INDEX(DATAS,AA6208+1)),"")</f>
        <v/>
      </c>
    </row>
    <row r="6209" customFormat="false" ht="15" hidden="false" customHeight="false" outlineLevel="0" collapsed="false">
      <c r="A6209" s="60" t="n">
        <v>46310</v>
      </c>
      <c r="B6209" s="0" t="n">
        <v>13</v>
      </c>
      <c r="C6209" s="0" t="n">
        <v>7517</v>
      </c>
      <c r="E6209" s="0" t="n">
        <v>0</v>
      </c>
      <c r="F6209" s="55" t="s">
        <v>1505</v>
      </c>
      <c r="I6209" s="55" t="s">
        <v>185</v>
      </c>
      <c r="U6209" s="0" t="n">
        <v>211</v>
      </c>
      <c r="V6209" s="0" t="n">
        <v>0</v>
      </c>
      <c r="X6209" s="55" t="n">
        <f aca="false">IF(I6209="Male",0,1)</f>
        <v>1</v>
      </c>
      <c r="Y6209" s="55" t="n">
        <f aca="false">IF(OR(I6209="DNB",I6209="Dry DNB"),1,0)</f>
        <v>0</v>
      </c>
      <c r="Z6209" s="0" t="str">
        <f aca="false">IF(ISNUMBER(W6209),A6209-W6209,"")</f>
        <v/>
      </c>
      <c r="AA6209" s="55" t="n">
        <f aca="false">MATCH(A6209,DATAS,0)</f>
        <v>2</v>
      </c>
      <c r="AB6209" s="55" t="n">
        <f aca="false">IF(AND(E6209&gt;0,OR(AND(B6209&gt;=1,B6209&lt;=6),B6209=10)),1,0)</f>
        <v>0</v>
      </c>
      <c r="AC6209" s="55" t="n">
        <f aca="false">IF(AND(E6209&gt;0,B6209=10),1,0)</f>
        <v>0</v>
      </c>
      <c r="AD6209" s="55" t="n">
        <f aca="false">IF(AND(C6208=C6209,AA6208=AA6209-1),AB6208,"")</f>
        <v>0</v>
      </c>
      <c r="AE6209" s="55" t="n">
        <f aca="false">IF(AND(C6208=C6209,AA6208=AA6209-1),AC6208,"")</f>
        <v>0</v>
      </c>
      <c r="AF6209" s="55" t="n">
        <f aca="false">IF(AA6209=1,"",IF(AND(AB6209=1,AD6209&lt;&gt;1),1,0))</f>
        <v>0</v>
      </c>
      <c r="AG6209" s="55" t="n">
        <f aca="false">IF(AA6209=1,"",IF(AND(AC6209=1,AE6209&lt;&gt;1),1,0))</f>
        <v>0</v>
      </c>
      <c r="AH6209" s="60" t="str">
        <f aca="false">IF(AND(E6209&gt;0,AA6209&lt;2,NOT(AND(C6210=C6209,AA6210=AA6209+1))),INDEX(DATAS,AA6209+1),"")</f>
        <v/>
      </c>
      <c r="AI6209" s="60" t="str">
        <f aca="false">IF(AND(AC6209=1,AA6209&lt;2),IF(AND(C6210=C6209,AA6210=AA6209+1),IF(AC6210=1,"",INDEX(DATAS,AA6209+1)),INDEX(DATAS,AA6209+1)),"")</f>
        <v/>
      </c>
    </row>
    <row r="6210" customFormat="false" ht="15" hidden="false" customHeight="false" outlineLevel="0" collapsed="false">
      <c r="A6210" s="60" t="n">
        <v>46309</v>
      </c>
      <c r="B6210" s="0" t="n">
        <v>13</v>
      </c>
      <c r="C6210" s="0" t="n">
        <v>7519</v>
      </c>
      <c r="E6210" s="0" t="n">
        <v>0</v>
      </c>
      <c r="F6210" s="55" t="s">
        <v>1505</v>
      </c>
      <c r="I6210" s="55" t="s">
        <v>185</v>
      </c>
      <c r="U6210" s="0" t="n">
        <v>210</v>
      </c>
      <c r="V6210" s="0" t="n">
        <v>0</v>
      </c>
      <c r="X6210" s="55" t="n">
        <f aca="false">IF(I6210="Male",0,1)</f>
        <v>1</v>
      </c>
      <c r="Y6210" s="55" t="n">
        <f aca="false">IF(OR(I6210="DNB",I6210="Dry DNB"),1,0)</f>
        <v>0</v>
      </c>
      <c r="Z6210" s="0" t="str">
        <f aca="false">IF(ISNUMBER(W6210),A6210-W6210,"")</f>
        <v/>
      </c>
      <c r="AA6210" s="55" t="n">
        <f aca="false">MATCH(A6210,DATAS,0)</f>
        <v>1</v>
      </c>
      <c r="AB6210" s="55" t="n">
        <f aca="false">IF(AND(E6210&gt;0,OR(AND(B6210&gt;=1,B6210&lt;=6),B6210=10)),1,0)</f>
        <v>0</v>
      </c>
      <c r="AC6210" s="55" t="n">
        <f aca="false">IF(AND(E6210&gt;0,B6210=10),1,0)</f>
        <v>0</v>
      </c>
      <c r="AD6210" s="0" t="str">
        <f aca="false">IF(AND(C6209=C6210,AA6209=AA6210-1),AB6209,"")</f>
        <v/>
      </c>
      <c r="AE6210" s="0" t="str">
        <f aca="false">IF(AND(C6209=C6210,AA6209=AA6210-1),AC6209,"")</f>
        <v/>
      </c>
      <c r="AF6210" s="0" t="str">
        <f aca="false">IF(AA6210=1,"",IF(AND(AB6210=1,AD6210&lt;&gt;1),1,0))</f>
        <v/>
      </c>
      <c r="AG6210" s="0" t="str">
        <f aca="false">IF(AA6210=1,"",IF(AND(AC6210=1,AE6210&lt;&gt;1),1,0))</f>
        <v/>
      </c>
      <c r="AH6210" s="60" t="str">
        <f aca="false">IF(AND(E6210&gt;0,AA6210&lt;2,NOT(AND(C6211=C6210,AA6211=AA6210+1))),INDEX(DATAS,AA6210+1),"")</f>
        <v/>
      </c>
      <c r="AI6210" s="60" t="str">
        <f aca="false">IF(AND(AC6210=1,AA6210&lt;2),IF(AND(C6211=C6210,AA6211=AA6210+1),IF(AC6211=1,"",INDEX(DATAS,AA6210+1)),INDEX(DATAS,AA6210+1)),"")</f>
        <v/>
      </c>
    </row>
    <row r="6211" customFormat="false" ht="15" hidden="false" customHeight="false" outlineLevel="0" collapsed="false">
      <c r="A6211" s="60" t="n">
        <v>46310</v>
      </c>
      <c r="B6211" s="0" t="n">
        <v>13</v>
      </c>
      <c r="C6211" s="0" t="n">
        <v>7519</v>
      </c>
      <c r="E6211" s="0" t="n">
        <v>0</v>
      </c>
      <c r="F6211" s="55" t="s">
        <v>1505</v>
      </c>
      <c r="I6211" s="55" t="s">
        <v>185</v>
      </c>
      <c r="U6211" s="0" t="n">
        <v>211</v>
      </c>
      <c r="V6211" s="0" t="n">
        <v>0</v>
      </c>
      <c r="X6211" s="55" t="n">
        <f aca="false">IF(I6211="Male",0,1)</f>
        <v>1</v>
      </c>
      <c r="Y6211" s="55" t="n">
        <f aca="false">IF(OR(I6211="DNB",I6211="Dry DNB"),1,0)</f>
        <v>0</v>
      </c>
      <c r="Z6211" s="0" t="str">
        <f aca="false">IF(ISNUMBER(W6211),A6211-W6211,"")</f>
        <v/>
      </c>
      <c r="AA6211" s="55" t="n">
        <f aca="false">MATCH(A6211,DATAS,0)</f>
        <v>2</v>
      </c>
      <c r="AB6211" s="55" t="n">
        <f aca="false">IF(AND(E6211&gt;0,OR(AND(B6211&gt;=1,B6211&lt;=6),B6211=10)),1,0)</f>
        <v>0</v>
      </c>
      <c r="AC6211" s="55" t="n">
        <f aca="false">IF(AND(E6211&gt;0,B6211=10),1,0)</f>
        <v>0</v>
      </c>
      <c r="AD6211" s="55" t="n">
        <f aca="false">IF(AND(C6210=C6211,AA6210=AA6211-1),AB6210,"")</f>
        <v>0</v>
      </c>
      <c r="AE6211" s="55" t="n">
        <f aca="false">IF(AND(C6210=C6211,AA6210=AA6211-1),AC6210,"")</f>
        <v>0</v>
      </c>
      <c r="AF6211" s="55" t="n">
        <f aca="false">IF(AA6211=1,"",IF(AND(AB6211=1,AD6211&lt;&gt;1),1,0))</f>
        <v>0</v>
      </c>
      <c r="AG6211" s="55" t="n">
        <f aca="false">IF(AA6211=1,"",IF(AND(AC6211=1,AE6211&lt;&gt;1),1,0))</f>
        <v>0</v>
      </c>
      <c r="AH6211" s="60" t="str">
        <f aca="false">IF(AND(E6211&gt;0,AA6211&lt;2,NOT(AND(C6212=C6211,AA6212=AA6211+1))),INDEX(DATAS,AA6211+1),"")</f>
        <v/>
      </c>
      <c r="AI6211" s="60" t="str">
        <f aca="false">IF(AND(AC6211=1,AA6211&lt;2),IF(AND(C6212=C6211,AA6212=AA6211+1),IF(AC6212=1,"",INDEX(DATAS,AA6211+1)),INDEX(DATAS,AA6211+1)),"")</f>
        <v/>
      </c>
    </row>
    <row r="6212" customFormat="false" ht="15" hidden="false" customHeight="false" outlineLevel="0" collapsed="false">
      <c r="A6212" s="60" t="n">
        <v>46309</v>
      </c>
      <c r="B6212" s="0" t="n">
        <v>13</v>
      </c>
      <c r="C6212" s="0" t="n">
        <v>7520</v>
      </c>
      <c r="E6212" s="0" t="n">
        <v>0</v>
      </c>
      <c r="F6212" s="55" t="s">
        <v>1505</v>
      </c>
      <c r="I6212" s="55" t="s">
        <v>185</v>
      </c>
      <c r="U6212" s="0" t="n">
        <v>210</v>
      </c>
      <c r="V6212" s="0" t="n">
        <v>0</v>
      </c>
      <c r="X6212" s="55" t="n">
        <f aca="false">IF(I6212="Male",0,1)</f>
        <v>1</v>
      </c>
      <c r="Y6212" s="55" t="n">
        <f aca="false">IF(OR(I6212="DNB",I6212="Dry DNB"),1,0)</f>
        <v>0</v>
      </c>
      <c r="Z6212" s="0" t="str">
        <f aca="false">IF(ISNUMBER(W6212),A6212-W6212,"")</f>
        <v/>
      </c>
      <c r="AA6212" s="55" t="n">
        <f aca="false">MATCH(A6212,DATAS,0)</f>
        <v>1</v>
      </c>
      <c r="AB6212" s="55" t="n">
        <f aca="false">IF(AND(E6212&gt;0,OR(AND(B6212&gt;=1,B6212&lt;=6),B6212=10)),1,0)</f>
        <v>0</v>
      </c>
      <c r="AC6212" s="55" t="n">
        <f aca="false">IF(AND(E6212&gt;0,B6212=10),1,0)</f>
        <v>0</v>
      </c>
      <c r="AD6212" s="0" t="str">
        <f aca="false">IF(AND(C6211=C6212,AA6211=AA6212-1),AB6211,"")</f>
        <v/>
      </c>
      <c r="AE6212" s="0" t="str">
        <f aca="false">IF(AND(C6211=C6212,AA6211=AA6212-1),AC6211,"")</f>
        <v/>
      </c>
      <c r="AF6212" s="0" t="str">
        <f aca="false">IF(AA6212=1,"",IF(AND(AB6212=1,AD6212&lt;&gt;1),1,0))</f>
        <v/>
      </c>
      <c r="AG6212" s="0" t="str">
        <f aca="false">IF(AA6212=1,"",IF(AND(AC6212=1,AE6212&lt;&gt;1),1,0))</f>
        <v/>
      </c>
      <c r="AH6212" s="60" t="str">
        <f aca="false">IF(AND(E6212&gt;0,AA6212&lt;2,NOT(AND(C6213=C6212,AA6213=AA6212+1))),INDEX(DATAS,AA6212+1),"")</f>
        <v/>
      </c>
      <c r="AI6212" s="60" t="str">
        <f aca="false">IF(AND(AC6212=1,AA6212&lt;2),IF(AND(C6213=C6212,AA6213=AA6212+1),IF(AC6213=1,"",INDEX(DATAS,AA6212+1)),INDEX(DATAS,AA6212+1)),"")</f>
        <v/>
      </c>
    </row>
    <row r="6213" customFormat="false" ht="15" hidden="false" customHeight="false" outlineLevel="0" collapsed="false">
      <c r="A6213" s="60" t="n">
        <v>46310</v>
      </c>
      <c r="B6213" s="0" t="n">
        <v>13</v>
      </c>
      <c r="C6213" s="0" t="n">
        <v>7520</v>
      </c>
      <c r="E6213" s="0" t="n">
        <v>0</v>
      </c>
      <c r="F6213" s="55" t="s">
        <v>1505</v>
      </c>
      <c r="I6213" s="55" t="s">
        <v>185</v>
      </c>
      <c r="U6213" s="0" t="n">
        <v>211</v>
      </c>
      <c r="V6213" s="0" t="n">
        <v>0</v>
      </c>
      <c r="X6213" s="55" t="n">
        <f aca="false">IF(I6213="Male",0,1)</f>
        <v>1</v>
      </c>
      <c r="Y6213" s="55" t="n">
        <f aca="false">IF(OR(I6213="DNB",I6213="Dry DNB"),1,0)</f>
        <v>0</v>
      </c>
      <c r="Z6213" s="0" t="str">
        <f aca="false">IF(ISNUMBER(W6213),A6213-W6213,"")</f>
        <v/>
      </c>
      <c r="AA6213" s="55" t="n">
        <f aca="false">MATCH(A6213,DATAS,0)</f>
        <v>2</v>
      </c>
      <c r="AB6213" s="55" t="n">
        <f aca="false">IF(AND(E6213&gt;0,OR(AND(B6213&gt;=1,B6213&lt;=6),B6213=10)),1,0)</f>
        <v>0</v>
      </c>
      <c r="AC6213" s="55" t="n">
        <f aca="false">IF(AND(E6213&gt;0,B6213=10),1,0)</f>
        <v>0</v>
      </c>
      <c r="AD6213" s="55" t="n">
        <f aca="false">IF(AND(C6212=C6213,AA6212=AA6213-1),AB6212,"")</f>
        <v>0</v>
      </c>
      <c r="AE6213" s="55" t="n">
        <f aca="false">IF(AND(C6212=C6213,AA6212=AA6213-1),AC6212,"")</f>
        <v>0</v>
      </c>
      <c r="AF6213" s="55" t="n">
        <f aca="false">IF(AA6213=1,"",IF(AND(AB6213=1,AD6213&lt;&gt;1),1,0))</f>
        <v>0</v>
      </c>
      <c r="AG6213" s="55" t="n">
        <f aca="false">IF(AA6213=1,"",IF(AND(AC6213=1,AE6213&lt;&gt;1),1,0))</f>
        <v>0</v>
      </c>
      <c r="AH6213" s="60" t="str">
        <f aca="false">IF(AND(E6213&gt;0,AA6213&lt;2,NOT(AND(C6214=C6213,AA6214=AA6213+1))),INDEX(DATAS,AA6213+1),"")</f>
        <v/>
      </c>
      <c r="AI6213" s="60" t="str">
        <f aca="false">IF(AND(AC6213=1,AA6213&lt;2),IF(AND(C6214=C6213,AA6214=AA6213+1),IF(AC6214=1,"",INDEX(DATAS,AA6213+1)),INDEX(DATAS,AA6213+1)),"")</f>
        <v/>
      </c>
    </row>
    <row r="6214" customFormat="false" ht="15" hidden="false" customHeight="false" outlineLevel="0" collapsed="false">
      <c r="A6214" s="60" t="n">
        <v>46309</v>
      </c>
      <c r="B6214" s="0" t="n">
        <v>13</v>
      </c>
      <c r="C6214" s="0" t="n">
        <v>7521</v>
      </c>
      <c r="E6214" s="0" t="n">
        <v>0</v>
      </c>
      <c r="F6214" s="55" t="s">
        <v>1506</v>
      </c>
      <c r="I6214" s="55" t="s">
        <v>185</v>
      </c>
      <c r="U6214" s="0" t="n">
        <v>209</v>
      </c>
      <c r="V6214" s="0" t="n">
        <v>0</v>
      </c>
      <c r="X6214" s="55" t="n">
        <f aca="false">IF(I6214="Male",0,1)</f>
        <v>1</v>
      </c>
      <c r="Y6214" s="55" t="n">
        <f aca="false">IF(OR(I6214="DNB",I6214="Dry DNB"),1,0)</f>
        <v>0</v>
      </c>
      <c r="Z6214" s="0" t="str">
        <f aca="false">IF(ISNUMBER(W6214),A6214-W6214,"")</f>
        <v/>
      </c>
      <c r="AA6214" s="55" t="n">
        <f aca="false">MATCH(A6214,DATAS,0)</f>
        <v>1</v>
      </c>
      <c r="AB6214" s="55" t="n">
        <f aca="false">IF(AND(E6214&gt;0,OR(AND(B6214&gt;=1,B6214&lt;=6),B6214=10)),1,0)</f>
        <v>0</v>
      </c>
      <c r="AC6214" s="55" t="n">
        <f aca="false">IF(AND(E6214&gt;0,B6214=10),1,0)</f>
        <v>0</v>
      </c>
      <c r="AD6214" s="0" t="str">
        <f aca="false">IF(AND(C6213=C6214,AA6213=AA6214-1),AB6213,"")</f>
        <v/>
      </c>
      <c r="AE6214" s="0" t="str">
        <f aca="false">IF(AND(C6213=C6214,AA6213=AA6214-1),AC6213,"")</f>
        <v/>
      </c>
      <c r="AF6214" s="0" t="str">
        <f aca="false">IF(AA6214=1,"",IF(AND(AB6214=1,AD6214&lt;&gt;1),1,0))</f>
        <v/>
      </c>
      <c r="AG6214" s="0" t="str">
        <f aca="false">IF(AA6214=1,"",IF(AND(AC6214=1,AE6214&lt;&gt;1),1,0))</f>
        <v/>
      </c>
      <c r="AH6214" s="60" t="str">
        <f aca="false">IF(AND(E6214&gt;0,AA6214&lt;2,NOT(AND(C6215=C6214,AA6215=AA6214+1))),INDEX(DATAS,AA6214+1),"")</f>
        <v/>
      </c>
      <c r="AI6214" s="60" t="str">
        <f aca="false">IF(AND(AC6214=1,AA6214&lt;2),IF(AND(C6215=C6214,AA6215=AA6214+1),IF(AC6215=1,"",INDEX(DATAS,AA6214+1)),INDEX(DATAS,AA6214+1)),"")</f>
        <v/>
      </c>
    </row>
    <row r="6215" customFormat="false" ht="15" hidden="false" customHeight="false" outlineLevel="0" collapsed="false">
      <c r="A6215" s="60" t="n">
        <v>46310</v>
      </c>
      <c r="B6215" s="0" t="n">
        <v>13</v>
      </c>
      <c r="C6215" s="0" t="n">
        <v>7521</v>
      </c>
      <c r="E6215" s="0" t="n">
        <v>0</v>
      </c>
      <c r="F6215" s="55" t="s">
        <v>1506</v>
      </c>
      <c r="I6215" s="55" t="s">
        <v>185</v>
      </c>
      <c r="U6215" s="0" t="n">
        <v>210</v>
      </c>
      <c r="V6215" s="0" t="n">
        <v>0</v>
      </c>
      <c r="X6215" s="55" t="n">
        <f aca="false">IF(I6215="Male",0,1)</f>
        <v>1</v>
      </c>
      <c r="Y6215" s="55" t="n">
        <f aca="false">IF(OR(I6215="DNB",I6215="Dry DNB"),1,0)</f>
        <v>0</v>
      </c>
      <c r="Z6215" s="0" t="str">
        <f aca="false">IF(ISNUMBER(W6215),A6215-W6215,"")</f>
        <v/>
      </c>
      <c r="AA6215" s="55" t="n">
        <f aca="false">MATCH(A6215,DATAS,0)</f>
        <v>2</v>
      </c>
      <c r="AB6215" s="55" t="n">
        <f aca="false">IF(AND(E6215&gt;0,OR(AND(B6215&gt;=1,B6215&lt;=6),B6215=10)),1,0)</f>
        <v>0</v>
      </c>
      <c r="AC6215" s="55" t="n">
        <f aca="false">IF(AND(E6215&gt;0,B6215=10),1,0)</f>
        <v>0</v>
      </c>
      <c r="AD6215" s="55" t="n">
        <f aca="false">IF(AND(C6214=C6215,AA6214=AA6215-1),AB6214,"")</f>
        <v>0</v>
      </c>
      <c r="AE6215" s="55" t="n">
        <f aca="false">IF(AND(C6214=C6215,AA6214=AA6215-1),AC6214,"")</f>
        <v>0</v>
      </c>
      <c r="AF6215" s="55" t="n">
        <f aca="false">IF(AA6215=1,"",IF(AND(AB6215=1,AD6215&lt;&gt;1),1,0))</f>
        <v>0</v>
      </c>
      <c r="AG6215" s="55" t="n">
        <f aca="false">IF(AA6215=1,"",IF(AND(AC6215=1,AE6215&lt;&gt;1),1,0))</f>
        <v>0</v>
      </c>
      <c r="AH6215" s="60" t="str">
        <f aca="false">IF(AND(E6215&gt;0,AA6215&lt;2,NOT(AND(C6216=C6215,AA6216=AA6215+1))),INDEX(DATAS,AA6215+1),"")</f>
        <v/>
      </c>
      <c r="AI6215" s="60" t="str">
        <f aca="false">IF(AND(AC6215=1,AA6215&lt;2),IF(AND(C6216=C6215,AA6216=AA6215+1),IF(AC6216=1,"",INDEX(DATAS,AA6215+1)),INDEX(DATAS,AA6215+1)),"")</f>
        <v/>
      </c>
    </row>
    <row r="6216" customFormat="false" ht="15" hidden="false" customHeight="false" outlineLevel="0" collapsed="false">
      <c r="A6216" s="60" t="n">
        <v>46309</v>
      </c>
      <c r="B6216" s="0" t="n">
        <v>13</v>
      </c>
      <c r="C6216" s="0" t="n">
        <v>7523</v>
      </c>
      <c r="E6216" s="0" t="n">
        <v>0</v>
      </c>
      <c r="F6216" s="55" t="s">
        <v>1506</v>
      </c>
      <c r="I6216" s="55" t="s">
        <v>185</v>
      </c>
      <c r="U6216" s="0" t="n">
        <v>209</v>
      </c>
      <c r="V6216" s="0" t="n">
        <v>0</v>
      </c>
      <c r="X6216" s="55" t="n">
        <f aca="false">IF(I6216="Male",0,1)</f>
        <v>1</v>
      </c>
      <c r="Y6216" s="55" t="n">
        <f aca="false">IF(OR(I6216="DNB",I6216="Dry DNB"),1,0)</f>
        <v>0</v>
      </c>
      <c r="Z6216" s="0" t="str">
        <f aca="false">IF(ISNUMBER(W6216),A6216-W6216,"")</f>
        <v/>
      </c>
      <c r="AA6216" s="55" t="n">
        <f aca="false">MATCH(A6216,DATAS,0)</f>
        <v>1</v>
      </c>
      <c r="AB6216" s="55" t="n">
        <f aca="false">IF(AND(E6216&gt;0,OR(AND(B6216&gt;=1,B6216&lt;=6),B6216=10)),1,0)</f>
        <v>0</v>
      </c>
      <c r="AC6216" s="55" t="n">
        <f aca="false">IF(AND(E6216&gt;0,B6216=10),1,0)</f>
        <v>0</v>
      </c>
      <c r="AD6216" s="0" t="str">
        <f aca="false">IF(AND(C6215=C6216,AA6215=AA6216-1),AB6215,"")</f>
        <v/>
      </c>
      <c r="AE6216" s="0" t="str">
        <f aca="false">IF(AND(C6215=C6216,AA6215=AA6216-1),AC6215,"")</f>
        <v/>
      </c>
      <c r="AF6216" s="0" t="str">
        <f aca="false">IF(AA6216=1,"",IF(AND(AB6216=1,AD6216&lt;&gt;1),1,0))</f>
        <v/>
      </c>
      <c r="AG6216" s="0" t="str">
        <f aca="false">IF(AA6216=1,"",IF(AND(AC6216=1,AE6216&lt;&gt;1),1,0))</f>
        <v/>
      </c>
      <c r="AH6216" s="60" t="str">
        <f aca="false">IF(AND(E6216&gt;0,AA6216&lt;2,NOT(AND(C6217=C6216,AA6217=AA6216+1))),INDEX(DATAS,AA6216+1),"")</f>
        <v/>
      </c>
      <c r="AI6216" s="60" t="str">
        <f aca="false">IF(AND(AC6216=1,AA6216&lt;2),IF(AND(C6217=C6216,AA6217=AA6216+1),IF(AC6217=1,"",INDEX(DATAS,AA6216+1)),INDEX(DATAS,AA6216+1)),"")</f>
        <v/>
      </c>
    </row>
    <row r="6217" customFormat="false" ht="15" hidden="false" customHeight="false" outlineLevel="0" collapsed="false">
      <c r="A6217" s="60" t="n">
        <v>46310</v>
      </c>
      <c r="B6217" s="0" t="n">
        <v>13</v>
      </c>
      <c r="C6217" s="0" t="n">
        <v>7523</v>
      </c>
      <c r="E6217" s="0" t="n">
        <v>0</v>
      </c>
      <c r="F6217" s="55" t="s">
        <v>1506</v>
      </c>
      <c r="I6217" s="55" t="s">
        <v>185</v>
      </c>
      <c r="U6217" s="0" t="n">
        <v>210</v>
      </c>
      <c r="V6217" s="0" t="n">
        <v>0</v>
      </c>
      <c r="X6217" s="55" t="n">
        <f aca="false">IF(I6217="Male",0,1)</f>
        <v>1</v>
      </c>
      <c r="Y6217" s="55" t="n">
        <f aca="false">IF(OR(I6217="DNB",I6217="Dry DNB"),1,0)</f>
        <v>0</v>
      </c>
      <c r="Z6217" s="0" t="str">
        <f aca="false">IF(ISNUMBER(W6217),A6217-W6217,"")</f>
        <v/>
      </c>
      <c r="AA6217" s="55" t="n">
        <f aca="false">MATCH(A6217,DATAS,0)</f>
        <v>2</v>
      </c>
      <c r="AB6217" s="55" t="n">
        <f aca="false">IF(AND(E6217&gt;0,OR(AND(B6217&gt;=1,B6217&lt;=6),B6217=10)),1,0)</f>
        <v>0</v>
      </c>
      <c r="AC6217" s="55" t="n">
        <f aca="false">IF(AND(E6217&gt;0,B6217=10),1,0)</f>
        <v>0</v>
      </c>
      <c r="AD6217" s="55" t="n">
        <f aca="false">IF(AND(C6216=C6217,AA6216=AA6217-1),AB6216,"")</f>
        <v>0</v>
      </c>
      <c r="AE6217" s="55" t="n">
        <f aca="false">IF(AND(C6216=C6217,AA6216=AA6217-1),AC6216,"")</f>
        <v>0</v>
      </c>
      <c r="AF6217" s="55" t="n">
        <f aca="false">IF(AA6217=1,"",IF(AND(AB6217=1,AD6217&lt;&gt;1),1,0))</f>
        <v>0</v>
      </c>
      <c r="AG6217" s="55" t="n">
        <f aca="false">IF(AA6217=1,"",IF(AND(AC6217=1,AE6217&lt;&gt;1),1,0))</f>
        <v>0</v>
      </c>
      <c r="AH6217" s="60" t="str">
        <f aca="false">IF(AND(E6217&gt;0,AA6217&lt;2,NOT(AND(C6218=C6217,AA6218=AA6217+1))),INDEX(DATAS,AA6217+1),"")</f>
        <v/>
      </c>
      <c r="AI6217" s="60" t="str">
        <f aca="false">IF(AND(AC6217=1,AA6217&lt;2),IF(AND(C6218=C6217,AA6218=AA6217+1),IF(AC6218=1,"",INDEX(DATAS,AA6217+1)),INDEX(DATAS,AA6217+1)),"")</f>
        <v/>
      </c>
    </row>
    <row r="6218" customFormat="false" ht="15" hidden="false" customHeight="false" outlineLevel="0" collapsed="false">
      <c r="A6218" s="60" t="n">
        <v>46309</v>
      </c>
      <c r="B6218" s="0" t="n">
        <v>13</v>
      </c>
      <c r="C6218" s="0" t="n">
        <v>7525</v>
      </c>
      <c r="E6218" s="0" t="n">
        <v>0</v>
      </c>
      <c r="F6218" s="55" t="s">
        <v>1506</v>
      </c>
      <c r="I6218" s="55" t="s">
        <v>185</v>
      </c>
      <c r="U6218" s="0" t="n">
        <v>209</v>
      </c>
      <c r="V6218" s="0" t="n">
        <v>0</v>
      </c>
      <c r="X6218" s="55" t="n">
        <f aca="false">IF(I6218="Male",0,1)</f>
        <v>1</v>
      </c>
      <c r="Y6218" s="55" t="n">
        <f aca="false">IF(OR(I6218="DNB",I6218="Dry DNB"),1,0)</f>
        <v>0</v>
      </c>
      <c r="Z6218" s="0" t="str">
        <f aca="false">IF(ISNUMBER(W6218),A6218-W6218,"")</f>
        <v/>
      </c>
      <c r="AA6218" s="55" t="n">
        <f aca="false">MATCH(A6218,DATAS,0)</f>
        <v>1</v>
      </c>
      <c r="AB6218" s="55" t="n">
        <f aca="false">IF(AND(E6218&gt;0,OR(AND(B6218&gt;=1,B6218&lt;=6),B6218=10)),1,0)</f>
        <v>0</v>
      </c>
      <c r="AC6218" s="55" t="n">
        <f aca="false">IF(AND(E6218&gt;0,B6218=10),1,0)</f>
        <v>0</v>
      </c>
      <c r="AD6218" s="0" t="str">
        <f aca="false">IF(AND(C6217=C6218,AA6217=AA6218-1),AB6217,"")</f>
        <v/>
      </c>
      <c r="AE6218" s="0" t="str">
        <f aca="false">IF(AND(C6217=C6218,AA6217=AA6218-1),AC6217,"")</f>
        <v/>
      </c>
      <c r="AF6218" s="0" t="str">
        <f aca="false">IF(AA6218=1,"",IF(AND(AB6218=1,AD6218&lt;&gt;1),1,0))</f>
        <v/>
      </c>
      <c r="AG6218" s="0" t="str">
        <f aca="false">IF(AA6218=1,"",IF(AND(AC6218=1,AE6218&lt;&gt;1),1,0))</f>
        <v/>
      </c>
      <c r="AH6218" s="60" t="str">
        <f aca="false">IF(AND(E6218&gt;0,AA6218&lt;2,NOT(AND(C6219=C6218,AA6219=AA6218+1))),INDEX(DATAS,AA6218+1),"")</f>
        <v/>
      </c>
      <c r="AI6218" s="60" t="str">
        <f aca="false">IF(AND(AC6218=1,AA6218&lt;2),IF(AND(C6219=C6218,AA6219=AA6218+1),IF(AC6219=1,"",INDEX(DATAS,AA6218+1)),INDEX(DATAS,AA6218+1)),"")</f>
        <v/>
      </c>
    </row>
    <row r="6219" customFormat="false" ht="15" hidden="false" customHeight="false" outlineLevel="0" collapsed="false">
      <c r="A6219" s="60" t="n">
        <v>46310</v>
      </c>
      <c r="B6219" s="0" t="n">
        <v>13</v>
      </c>
      <c r="C6219" s="0" t="n">
        <v>7525</v>
      </c>
      <c r="E6219" s="0" t="n">
        <v>0</v>
      </c>
      <c r="F6219" s="55" t="s">
        <v>1506</v>
      </c>
      <c r="I6219" s="55" t="s">
        <v>185</v>
      </c>
      <c r="U6219" s="0" t="n">
        <v>210</v>
      </c>
      <c r="V6219" s="0" t="n">
        <v>0</v>
      </c>
      <c r="X6219" s="55" t="n">
        <f aca="false">IF(I6219="Male",0,1)</f>
        <v>1</v>
      </c>
      <c r="Y6219" s="55" t="n">
        <f aca="false">IF(OR(I6219="DNB",I6219="Dry DNB"),1,0)</f>
        <v>0</v>
      </c>
      <c r="Z6219" s="0" t="str">
        <f aca="false">IF(ISNUMBER(W6219),A6219-W6219,"")</f>
        <v/>
      </c>
      <c r="AA6219" s="55" t="n">
        <f aca="false">MATCH(A6219,DATAS,0)</f>
        <v>2</v>
      </c>
      <c r="AB6219" s="55" t="n">
        <f aca="false">IF(AND(E6219&gt;0,OR(AND(B6219&gt;=1,B6219&lt;=6),B6219=10)),1,0)</f>
        <v>0</v>
      </c>
      <c r="AC6219" s="55" t="n">
        <f aca="false">IF(AND(E6219&gt;0,B6219=10),1,0)</f>
        <v>0</v>
      </c>
      <c r="AD6219" s="55" t="n">
        <f aca="false">IF(AND(C6218=C6219,AA6218=AA6219-1),AB6218,"")</f>
        <v>0</v>
      </c>
      <c r="AE6219" s="55" t="n">
        <f aca="false">IF(AND(C6218=C6219,AA6218=AA6219-1),AC6218,"")</f>
        <v>0</v>
      </c>
      <c r="AF6219" s="55" t="n">
        <f aca="false">IF(AA6219=1,"",IF(AND(AB6219=1,AD6219&lt;&gt;1),1,0))</f>
        <v>0</v>
      </c>
      <c r="AG6219" s="55" t="n">
        <f aca="false">IF(AA6219=1,"",IF(AND(AC6219=1,AE6219&lt;&gt;1),1,0))</f>
        <v>0</v>
      </c>
      <c r="AH6219" s="60" t="str">
        <f aca="false">IF(AND(E6219&gt;0,AA6219&lt;2,NOT(AND(C6220=C6219,AA6220=AA6219+1))),INDEX(DATAS,AA6219+1),"")</f>
        <v/>
      </c>
      <c r="AI6219" s="60" t="str">
        <f aca="false">IF(AND(AC6219=1,AA6219&lt;2),IF(AND(C6220=C6219,AA6220=AA6219+1),IF(AC6220=1,"",INDEX(DATAS,AA6219+1)),INDEX(DATAS,AA6219+1)),"")</f>
        <v/>
      </c>
    </row>
    <row r="6220" customFormat="false" ht="15" hidden="false" customHeight="false" outlineLevel="0" collapsed="false">
      <c r="A6220" s="60" t="n">
        <v>46309</v>
      </c>
      <c r="B6220" s="0" t="n">
        <v>13</v>
      </c>
      <c r="C6220" s="0" t="n">
        <v>7526</v>
      </c>
      <c r="E6220" s="0" t="n">
        <v>0</v>
      </c>
      <c r="F6220" s="55" t="s">
        <v>1506</v>
      </c>
      <c r="I6220" s="55" t="s">
        <v>185</v>
      </c>
      <c r="U6220" s="0" t="n">
        <v>209</v>
      </c>
      <c r="V6220" s="0" t="n">
        <v>0</v>
      </c>
      <c r="X6220" s="55" t="n">
        <f aca="false">IF(I6220="Male",0,1)</f>
        <v>1</v>
      </c>
      <c r="Y6220" s="55" t="n">
        <f aca="false">IF(OR(I6220="DNB",I6220="Dry DNB"),1,0)</f>
        <v>0</v>
      </c>
      <c r="Z6220" s="0" t="str">
        <f aca="false">IF(ISNUMBER(W6220),A6220-W6220,"")</f>
        <v/>
      </c>
      <c r="AA6220" s="55" t="n">
        <f aca="false">MATCH(A6220,DATAS,0)</f>
        <v>1</v>
      </c>
      <c r="AB6220" s="55" t="n">
        <f aca="false">IF(AND(E6220&gt;0,OR(AND(B6220&gt;=1,B6220&lt;=6),B6220=10)),1,0)</f>
        <v>0</v>
      </c>
      <c r="AC6220" s="55" t="n">
        <f aca="false">IF(AND(E6220&gt;0,B6220=10),1,0)</f>
        <v>0</v>
      </c>
      <c r="AD6220" s="0" t="str">
        <f aca="false">IF(AND(C6219=C6220,AA6219=AA6220-1),AB6219,"")</f>
        <v/>
      </c>
      <c r="AE6220" s="0" t="str">
        <f aca="false">IF(AND(C6219=C6220,AA6219=AA6220-1),AC6219,"")</f>
        <v/>
      </c>
      <c r="AF6220" s="0" t="str">
        <f aca="false">IF(AA6220=1,"",IF(AND(AB6220=1,AD6220&lt;&gt;1),1,0))</f>
        <v/>
      </c>
      <c r="AG6220" s="0" t="str">
        <f aca="false">IF(AA6220=1,"",IF(AND(AC6220=1,AE6220&lt;&gt;1),1,0))</f>
        <v/>
      </c>
      <c r="AH6220" s="60" t="str">
        <f aca="false">IF(AND(E6220&gt;0,AA6220&lt;2,NOT(AND(C6221=C6220,AA6221=AA6220+1))),INDEX(DATAS,AA6220+1),"")</f>
        <v/>
      </c>
      <c r="AI6220" s="60" t="str">
        <f aca="false">IF(AND(AC6220=1,AA6220&lt;2),IF(AND(C6221=C6220,AA6221=AA6220+1),IF(AC6221=1,"",INDEX(DATAS,AA6220+1)),INDEX(DATAS,AA6220+1)),"")</f>
        <v/>
      </c>
    </row>
    <row r="6221" customFormat="false" ht="15" hidden="false" customHeight="false" outlineLevel="0" collapsed="false">
      <c r="A6221" s="60" t="n">
        <v>46310</v>
      </c>
      <c r="B6221" s="0" t="n">
        <v>13</v>
      </c>
      <c r="C6221" s="0" t="n">
        <v>7526</v>
      </c>
      <c r="E6221" s="0" t="n">
        <v>0</v>
      </c>
      <c r="F6221" s="55" t="s">
        <v>1506</v>
      </c>
      <c r="I6221" s="55" t="s">
        <v>185</v>
      </c>
      <c r="U6221" s="0" t="n">
        <v>210</v>
      </c>
      <c r="V6221" s="0" t="n">
        <v>0</v>
      </c>
      <c r="X6221" s="55" t="n">
        <f aca="false">IF(I6221="Male",0,1)</f>
        <v>1</v>
      </c>
      <c r="Y6221" s="55" t="n">
        <f aca="false">IF(OR(I6221="DNB",I6221="Dry DNB"),1,0)</f>
        <v>0</v>
      </c>
      <c r="Z6221" s="0" t="str">
        <f aca="false">IF(ISNUMBER(W6221),A6221-W6221,"")</f>
        <v/>
      </c>
      <c r="AA6221" s="55" t="n">
        <f aca="false">MATCH(A6221,DATAS,0)</f>
        <v>2</v>
      </c>
      <c r="AB6221" s="55" t="n">
        <f aca="false">IF(AND(E6221&gt;0,OR(AND(B6221&gt;=1,B6221&lt;=6),B6221=10)),1,0)</f>
        <v>0</v>
      </c>
      <c r="AC6221" s="55" t="n">
        <f aca="false">IF(AND(E6221&gt;0,B6221=10),1,0)</f>
        <v>0</v>
      </c>
      <c r="AD6221" s="55" t="n">
        <f aca="false">IF(AND(C6220=C6221,AA6220=AA6221-1),AB6220,"")</f>
        <v>0</v>
      </c>
      <c r="AE6221" s="55" t="n">
        <f aca="false">IF(AND(C6220=C6221,AA6220=AA6221-1),AC6220,"")</f>
        <v>0</v>
      </c>
      <c r="AF6221" s="55" t="n">
        <f aca="false">IF(AA6221=1,"",IF(AND(AB6221=1,AD6221&lt;&gt;1),1,0))</f>
        <v>0</v>
      </c>
      <c r="AG6221" s="55" t="n">
        <f aca="false">IF(AA6221=1,"",IF(AND(AC6221=1,AE6221&lt;&gt;1),1,0))</f>
        <v>0</v>
      </c>
      <c r="AH6221" s="60" t="str">
        <f aca="false">IF(AND(E6221&gt;0,AA6221&lt;2,NOT(AND(C6222=C6221,AA6222=AA6221+1))),INDEX(DATAS,AA6221+1),"")</f>
        <v/>
      </c>
      <c r="AI6221" s="60" t="str">
        <f aca="false">IF(AND(AC6221=1,AA6221&lt;2),IF(AND(C6222=C6221,AA6222=AA6221+1),IF(AC6222=1,"",INDEX(DATAS,AA6221+1)),INDEX(DATAS,AA6221+1)),"")</f>
        <v/>
      </c>
    </row>
    <row r="6222" customFormat="false" ht="15" hidden="false" customHeight="false" outlineLevel="0" collapsed="false">
      <c r="A6222" s="60" t="n">
        <v>46309</v>
      </c>
      <c r="B6222" s="0" t="n">
        <v>13</v>
      </c>
      <c r="C6222" s="0" t="n">
        <v>7527</v>
      </c>
      <c r="E6222" s="0" t="n">
        <v>0</v>
      </c>
      <c r="F6222" s="55" t="s">
        <v>1506</v>
      </c>
      <c r="I6222" s="55" t="s">
        <v>185</v>
      </c>
      <c r="U6222" s="0" t="n">
        <v>209</v>
      </c>
      <c r="V6222" s="0" t="n">
        <v>0</v>
      </c>
      <c r="X6222" s="55" t="n">
        <f aca="false">IF(I6222="Male",0,1)</f>
        <v>1</v>
      </c>
      <c r="Y6222" s="55" t="n">
        <f aca="false">IF(OR(I6222="DNB",I6222="Dry DNB"),1,0)</f>
        <v>0</v>
      </c>
      <c r="Z6222" s="0" t="str">
        <f aca="false">IF(ISNUMBER(W6222),A6222-W6222,"")</f>
        <v/>
      </c>
      <c r="AA6222" s="55" t="n">
        <f aca="false">MATCH(A6222,DATAS,0)</f>
        <v>1</v>
      </c>
      <c r="AB6222" s="55" t="n">
        <f aca="false">IF(AND(E6222&gt;0,OR(AND(B6222&gt;=1,B6222&lt;=6),B6222=10)),1,0)</f>
        <v>0</v>
      </c>
      <c r="AC6222" s="55" t="n">
        <f aca="false">IF(AND(E6222&gt;0,B6222=10),1,0)</f>
        <v>0</v>
      </c>
      <c r="AD6222" s="0" t="str">
        <f aca="false">IF(AND(C6221=C6222,AA6221=AA6222-1),AB6221,"")</f>
        <v/>
      </c>
      <c r="AE6222" s="0" t="str">
        <f aca="false">IF(AND(C6221=C6222,AA6221=AA6222-1),AC6221,"")</f>
        <v/>
      </c>
      <c r="AF6222" s="0" t="str">
        <f aca="false">IF(AA6222=1,"",IF(AND(AB6222=1,AD6222&lt;&gt;1),1,0))</f>
        <v/>
      </c>
      <c r="AG6222" s="0" t="str">
        <f aca="false">IF(AA6222=1,"",IF(AND(AC6222=1,AE6222&lt;&gt;1),1,0))</f>
        <v/>
      </c>
      <c r="AH6222" s="60" t="str">
        <f aca="false">IF(AND(E6222&gt;0,AA6222&lt;2,NOT(AND(C6223=C6222,AA6223=AA6222+1))),INDEX(DATAS,AA6222+1),"")</f>
        <v/>
      </c>
      <c r="AI6222" s="60" t="str">
        <f aca="false">IF(AND(AC6222=1,AA6222&lt;2),IF(AND(C6223=C6222,AA6223=AA6222+1),IF(AC6223=1,"",INDEX(DATAS,AA6222+1)),INDEX(DATAS,AA6222+1)),"")</f>
        <v/>
      </c>
    </row>
    <row r="6223" customFormat="false" ht="15" hidden="false" customHeight="false" outlineLevel="0" collapsed="false">
      <c r="A6223" s="60" t="n">
        <v>46310</v>
      </c>
      <c r="B6223" s="0" t="n">
        <v>13</v>
      </c>
      <c r="C6223" s="0" t="n">
        <v>7527</v>
      </c>
      <c r="E6223" s="0" t="n">
        <v>0</v>
      </c>
      <c r="F6223" s="55" t="s">
        <v>1506</v>
      </c>
      <c r="I6223" s="55" t="s">
        <v>185</v>
      </c>
      <c r="U6223" s="0" t="n">
        <v>210</v>
      </c>
      <c r="V6223" s="0" t="n">
        <v>0</v>
      </c>
      <c r="X6223" s="55" t="n">
        <f aca="false">IF(I6223="Male",0,1)</f>
        <v>1</v>
      </c>
      <c r="Y6223" s="55" t="n">
        <f aca="false">IF(OR(I6223="DNB",I6223="Dry DNB"),1,0)</f>
        <v>0</v>
      </c>
      <c r="Z6223" s="0" t="str">
        <f aca="false">IF(ISNUMBER(W6223),A6223-W6223,"")</f>
        <v/>
      </c>
      <c r="AA6223" s="55" t="n">
        <f aca="false">MATCH(A6223,DATAS,0)</f>
        <v>2</v>
      </c>
      <c r="AB6223" s="55" t="n">
        <f aca="false">IF(AND(E6223&gt;0,OR(AND(B6223&gt;=1,B6223&lt;=6),B6223=10)),1,0)</f>
        <v>0</v>
      </c>
      <c r="AC6223" s="55" t="n">
        <f aca="false">IF(AND(E6223&gt;0,B6223=10),1,0)</f>
        <v>0</v>
      </c>
      <c r="AD6223" s="55" t="n">
        <f aca="false">IF(AND(C6222=C6223,AA6222=AA6223-1),AB6222,"")</f>
        <v>0</v>
      </c>
      <c r="AE6223" s="55" t="n">
        <f aca="false">IF(AND(C6222=C6223,AA6222=AA6223-1),AC6222,"")</f>
        <v>0</v>
      </c>
      <c r="AF6223" s="55" t="n">
        <f aca="false">IF(AA6223=1,"",IF(AND(AB6223=1,AD6223&lt;&gt;1),1,0))</f>
        <v>0</v>
      </c>
      <c r="AG6223" s="55" t="n">
        <f aca="false">IF(AA6223=1,"",IF(AND(AC6223=1,AE6223&lt;&gt;1),1,0))</f>
        <v>0</v>
      </c>
      <c r="AH6223" s="60" t="str">
        <f aca="false">IF(AND(E6223&gt;0,AA6223&lt;2,NOT(AND(C6224=C6223,AA6224=AA6223+1))),INDEX(DATAS,AA6223+1),"")</f>
        <v/>
      </c>
      <c r="AI6223" s="60" t="str">
        <f aca="false">IF(AND(AC6223=1,AA6223&lt;2),IF(AND(C6224=C6223,AA6224=AA6223+1),IF(AC6224=1,"",INDEX(DATAS,AA6223+1)),INDEX(DATAS,AA6223+1)),"")</f>
        <v/>
      </c>
    </row>
    <row r="6224" customFormat="false" ht="15" hidden="false" customHeight="false" outlineLevel="0" collapsed="false">
      <c r="A6224" s="60" t="n">
        <v>46309</v>
      </c>
      <c r="B6224" s="0" t="n">
        <v>13</v>
      </c>
      <c r="C6224" s="0" t="n">
        <v>7528</v>
      </c>
      <c r="E6224" s="0" t="n">
        <v>0</v>
      </c>
      <c r="F6224" s="55" t="s">
        <v>1507</v>
      </c>
      <c r="I6224" s="55" t="s">
        <v>185</v>
      </c>
      <c r="U6224" s="0" t="n">
        <v>208</v>
      </c>
      <c r="V6224" s="0" t="n">
        <v>0</v>
      </c>
      <c r="X6224" s="55" t="n">
        <f aca="false">IF(I6224="Male",0,1)</f>
        <v>1</v>
      </c>
      <c r="Y6224" s="55" t="n">
        <f aca="false">IF(OR(I6224="DNB",I6224="Dry DNB"),1,0)</f>
        <v>0</v>
      </c>
      <c r="Z6224" s="0" t="str">
        <f aca="false">IF(ISNUMBER(W6224),A6224-W6224,"")</f>
        <v/>
      </c>
      <c r="AA6224" s="55" t="n">
        <f aca="false">MATCH(A6224,DATAS,0)</f>
        <v>1</v>
      </c>
      <c r="AB6224" s="55" t="n">
        <f aca="false">IF(AND(E6224&gt;0,OR(AND(B6224&gt;=1,B6224&lt;=6),B6224=10)),1,0)</f>
        <v>0</v>
      </c>
      <c r="AC6224" s="55" t="n">
        <f aca="false">IF(AND(E6224&gt;0,B6224=10),1,0)</f>
        <v>0</v>
      </c>
      <c r="AD6224" s="0" t="str">
        <f aca="false">IF(AND(C6223=C6224,AA6223=AA6224-1),AB6223,"")</f>
        <v/>
      </c>
      <c r="AE6224" s="0" t="str">
        <f aca="false">IF(AND(C6223=C6224,AA6223=AA6224-1),AC6223,"")</f>
        <v/>
      </c>
      <c r="AF6224" s="0" t="str">
        <f aca="false">IF(AA6224=1,"",IF(AND(AB6224=1,AD6224&lt;&gt;1),1,0))</f>
        <v/>
      </c>
      <c r="AG6224" s="0" t="str">
        <f aca="false">IF(AA6224=1,"",IF(AND(AC6224=1,AE6224&lt;&gt;1),1,0))</f>
        <v/>
      </c>
      <c r="AH6224" s="60" t="str">
        <f aca="false">IF(AND(E6224&gt;0,AA6224&lt;2,NOT(AND(C6225=C6224,AA6225=AA6224+1))),INDEX(DATAS,AA6224+1),"")</f>
        <v/>
      </c>
      <c r="AI6224" s="60" t="str">
        <f aca="false">IF(AND(AC6224=1,AA6224&lt;2),IF(AND(C6225=C6224,AA6225=AA6224+1),IF(AC6225=1,"",INDEX(DATAS,AA6224+1)),INDEX(DATAS,AA6224+1)),"")</f>
        <v/>
      </c>
    </row>
    <row r="6225" customFormat="false" ht="15" hidden="false" customHeight="false" outlineLevel="0" collapsed="false">
      <c r="A6225" s="60" t="n">
        <v>46310</v>
      </c>
      <c r="B6225" s="0" t="n">
        <v>13</v>
      </c>
      <c r="C6225" s="0" t="n">
        <v>7528</v>
      </c>
      <c r="E6225" s="0" t="n">
        <v>0</v>
      </c>
      <c r="F6225" s="55" t="s">
        <v>1507</v>
      </c>
      <c r="I6225" s="55" t="s">
        <v>185</v>
      </c>
      <c r="U6225" s="0" t="n">
        <v>209</v>
      </c>
      <c r="V6225" s="0" t="n">
        <v>0</v>
      </c>
      <c r="X6225" s="55" t="n">
        <f aca="false">IF(I6225="Male",0,1)</f>
        <v>1</v>
      </c>
      <c r="Y6225" s="55" t="n">
        <f aca="false">IF(OR(I6225="DNB",I6225="Dry DNB"),1,0)</f>
        <v>0</v>
      </c>
      <c r="Z6225" s="0" t="str">
        <f aca="false">IF(ISNUMBER(W6225),A6225-W6225,"")</f>
        <v/>
      </c>
      <c r="AA6225" s="55" t="n">
        <f aca="false">MATCH(A6225,DATAS,0)</f>
        <v>2</v>
      </c>
      <c r="AB6225" s="55" t="n">
        <f aca="false">IF(AND(E6225&gt;0,OR(AND(B6225&gt;=1,B6225&lt;=6),B6225=10)),1,0)</f>
        <v>0</v>
      </c>
      <c r="AC6225" s="55" t="n">
        <f aca="false">IF(AND(E6225&gt;0,B6225=10),1,0)</f>
        <v>0</v>
      </c>
      <c r="AD6225" s="55" t="n">
        <f aca="false">IF(AND(C6224=C6225,AA6224=AA6225-1),AB6224,"")</f>
        <v>0</v>
      </c>
      <c r="AE6225" s="55" t="n">
        <f aca="false">IF(AND(C6224=C6225,AA6224=AA6225-1),AC6224,"")</f>
        <v>0</v>
      </c>
      <c r="AF6225" s="55" t="n">
        <f aca="false">IF(AA6225=1,"",IF(AND(AB6225=1,AD6225&lt;&gt;1),1,0))</f>
        <v>0</v>
      </c>
      <c r="AG6225" s="55" t="n">
        <f aca="false">IF(AA6225=1,"",IF(AND(AC6225=1,AE6225&lt;&gt;1),1,0))</f>
        <v>0</v>
      </c>
      <c r="AH6225" s="60" t="str">
        <f aca="false">IF(AND(E6225&gt;0,AA6225&lt;2,NOT(AND(C6226=C6225,AA6226=AA6225+1))),INDEX(DATAS,AA6225+1),"")</f>
        <v/>
      </c>
      <c r="AI6225" s="60" t="str">
        <f aca="false">IF(AND(AC6225=1,AA6225&lt;2),IF(AND(C6226=C6225,AA6226=AA6225+1),IF(AC6226=1,"",INDEX(DATAS,AA6225+1)),INDEX(DATAS,AA6225+1)),"")</f>
        <v/>
      </c>
    </row>
    <row r="6226" customFormat="false" ht="15" hidden="false" customHeight="false" outlineLevel="0" collapsed="false">
      <c r="A6226" s="60" t="n">
        <v>46309</v>
      </c>
      <c r="B6226" s="0" t="n">
        <v>13</v>
      </c>
      <c r="C6226" s="0" t="n">
        <v>7529</v>
      </c>
      <c r="E6226" s="0" t="n">
        <v>0</v>
      </c>
      <c r="F6226" s="55" t="s">
        <v>1507</v>
      </c>
      <c r="I6226" s="55" t="s">
        <v>185</v>
      </c>
      <c r="U6226" s="0" t="n">
        <v>208</v>
      </c>
      <c r="V6226" s="0" t="n">
        <v>0</v>
      </c>
      <c r="X6226" s="55" t="n">
        <f aca="false">IF(I6226="Male",0,1)</f>
        <v>1</v>
      </c>
      <c r="Y6226" s="55" t="n">
        <f aca="false">IF(OR(I6226="DNB",I6226="Dry DNB"),1,0)</f>
        <v>0</v>
      </c>
      <c r="Z6226" s="0" t="str">
        <f aca="false">IF(ISNUMBER(W6226),A6226-W6226,"")</f>
        <v/>
      </c>
      <c r="AA6226" s="55" t="n">
        <f aca="false">MATCH(A6226,DATAS,0)</f>
        <v>1</v>
      </c>
      <c r="AB6226" s="55" t="n">
        <f aca="false">IF(AND(E6226&gt;0,OR(AND(B6226&gt;=1,B6226&lt;=6),B6226=10)),1,0)</f>
        <v>0</v>
      </c>
      <c r="AC6226" s="55" t="n">
        <f aca="false">IF(AND(E6226&gt;0,B6226=10),1,0)</f>
        <v>0</v>
      </c>
      <c r="AD6226" s="0" t="str">
        <f aca="false">IF(AND(C6225=C6226,AA6225=AA6226-1),AB6225,"")</f>
        <v/>
      </c>
      <c r="AE6226" s="0" t="str">
        <f aca="false">IF(AND(C6225=C6226,AA6225=AA6226-1),AC6225,"")</f>
        <v/>
      </c>
      <c r="AF6226" s="0" t="str">
        <f aca="false">IF(AA6226=1,"",IF(AND(AB6226=1,AD6226&lt;&gt;1),1,0))</f>
        <v/>
      </c>
      <c r="AG6226" s="0" t="str">
        <f aca="false">IF(AA6226=1,"",IF(AND(AC6226=1,AE6226&lt;&gt;1),1,0))</f>
        <v/>
      </c>
      <c r="AH6226" s="60" t="str">
        <f aca="false">IF(AND(E6226&gt;0,AA6226&lt;2,NOT(AND(C6227=C6226,AA6227=AA6226+1))),INDEX(DATAS,AA6226+1),"")</f>
        <v/>
      </c>
      <c r="AI6226" s="60" t="str">
        <f aca="false">IF(AND(AC6226=1,AA6226&lt;2),IF(AND(C6227=C6226,AA6227=AA6226+1),IF(AC6227=1,"",INDEX(DATAS,AA6226+1)),INDEX(DATAS,AA6226+1)),"")</f>
        <v/>
      </c>
    </row>
    <row r="6227" customFormat="false" ht="15" hidden="false" customHeight="false" outlineLevel="0" collapsed="false">
      <c r="A6227" s="60" t="n">
        <v>46310</v>
      </c>
      <c r="B6227" s="0" t="n">
        <v>13</v>
      </c>
      <c r="C6227" s="0" t="n">
        <v>7529</v>
      </c>
      <c r="E6227" s="0" t="n">
        <v>0</v>
      </c>
      <c r="F6227" s="55" t="s">
        <v>1507</v>
      </c>
      <c r="I6227" s="55" t="s">
        <v>185</v>
      </c>
      <c r="U6227" s="0" t="n">
        <v>209</v>
      </c>
      <c r="V6227" s="0" t="n">
        <v>0</v>
      </c>
      <c r="X6227" s="55" t="n">
        <f aca="false">IF(I6227="Male",0,1)</f>
        <v>1</v>
      </c>
      <c r="Y6227" s="55" t="n">
        <f aca="false">IF(OR(I6227="DNB",I6227="Dry DNB"),1,0)</f>
        <v>0</v>
      </c>
      <c r="Z6227" s="0" t="str">
        <f aca="false">IF(ISNUMBER(W6227),A6227-W6227,"")</f>
        <v/>
      </c>
      <c r="AA6227" s="55" t="n">
        <f aca="false">MATCH(A6227,DATAS,0)</f>
        <v>2</v>
      </c>
      <c r="AB6227" s="55" t="n">
        <f aca="false">IF(AND(E6227&gt;0,OR(AND(B6227&gt;=1,B6227&lt;=6),B6227=10)),1,0)</f>
        <v>0</v>
      </c>
      <c r="AC6227" s="55" t="n">
        <f aca="false">IF(AND(E6227&gt;0,B6227=10),1,0)</f>
        <v>0</v>
      </c>
      <c r="AD6227" s="55" t="n">
        <f aca="false">IF(AND(C6226=C6227,AA6226=AA6227-1),AB6226,"")</f>
        <v>0</v>
      </c>
      <c r="AE6227" s="55" t="n">
        <f aca="false">IF(AND(C6226=C6227,AA6226=AA6227-1),AC6226,"")</f>
        <v>0</v>
      </c>
      <c r="AF6227" s="55" t="n">
        <f aca="false">IF(AA6227=1,"",IF(AND(AB6227=1,AD6227&lt;&gt;1),1,0))</f>
        <v>0</v>
      </c>
      <c r="AG6227" s="55" t="n">
        <f aca="false">IF(AA6227=1,"",IF(AND(AC6227=1,AE6227&lt;&gt;1),1,0))</f>
        <v>0</v>
      </c>
      <c r="AH6227" s="60" t="str">
        <f aca="false">IF(AND(E6227&gt;0,AA6227&lt;2,NOT(AND(C6228=C6227,AA6228=AA6227+1))),INDEX(DATAS,AA6227+1),"")</f>
        <v/>
      </c>
      <c r="AI6227" s="60" t="str">
        <f aca="false">IF(AND(AC6227=1,AA6227&lt;2),IF(AND(C6228=C6227,AA6228=AA6227+1),IF(AC6228=1,"",INDEX(DATAS,AA6227+1)),INDEX(DATAS,AA6227+1)),"")</f>
        <v/>
      </c>
    </row>
    <row r="6228" customFormat="false" ht="15" hidden="false" customHeight="false" outlineLevel="0" collapsed="false">
      <c r="A6228" s="60" t="n">
        <v>46309</v>
      </c>
      <c r="B6228" s="0" t="n">
        <v>13</v>
      </c>
      <c r="C6228" s="0" t="n">
        <v>7530</v>
      </c>
      <c r="E6228" s="0" t="n">
        <v>0</v>
      </c>
      <c r="F6228" s="55" t="s">
        <v>1507</v>
      </c>
      <c r="I6228" s="55" t="s">
        <v>185</v>
      </c>
      <c r="U6228" s="0" t="n">
        <v>208</v>
      </c>
      <c r="V6228" s="0" t="n">
        <v>0</v>
      </c>
      <c r="X6228" s="55" t="n">
        <f aca="false">IF(I6228="Male",0,1)</f>
        <v>1</v>
      </c>
      <c r="Y6228" s="55" t="n">
        <f aca="false">IF(OR(I6228="DNB",I6228="Dry DNB"),1,0)</f>
        <v>0</v>
      </c>
      <c r="Z6228" s="0" t="str">
        <f aca="false">IF(ISNUMBER(W6228),A6228-W6228,"")</f>
        <v/>
      </c>
      <c r="AA6228" s="55" t="n">
        <f aca="false">MATCH(A6228,DATAS,0)</f>
        <v>1</v>
      </c>
      <c r="AB6228" s="55" t="n">
        <f aca="false">IF(AND(E6228&gt;0,OR(AND(B6228&gt;=1,B6228&lt;=6),B6228=10)),1,0)</f>
        <v>0</v>
      </c>
      <c r="AC6228" s="55" t="n">
        <f aca="false">IF(AND(E6228&gt;0,B6228=10),1,0)</f>
        <v>0</v>
      </c>
      <c r="AD6228" s="0" t="str">
        <f aca="false">IF(AND(C6227=C6228,AA6227=AA6228-1),AB6227,"")</f>
        <v/>
      </c>
      <c r="AE6228" s="0" t="str">
        <f aca="false">IF(AND(C6227=C6228,AA6227=AA6228-1),AC6227,"")</f>
        <v/>
      </c>
      <c r="AF6228" s="0" t="str">
        <f aca="false">IF(AA6228=1,"",IF(AND(AB6228=1,AD6228&lt;&gt;1),1,0))</f>
        <v/>
      </c>
      <c r="AG6228" s="0" t="str">
        <f aca="false">IF(AA6228=1,"",IF(AND(AC6228=1,AE6228&lt;&gt;1),1,0))</f>
        <v/>
      </c>
      <c r="AH6228" s="60" t="str">
        <f aca="false">IF(AND(E6228&gt;0,AA6228&lt;2,NOT(AND(C6229=C6228,AA6229=AA6228+1))),INDEX(DATAS,AA6228+1),"")</f>
        <v/>
      </c>
      <c r="AI6228" s="60" t="str">
        <f aca="false">IF(AND(AC6228=1,AA6228&lt;2),IF(AND(C6229=C6228,AA6229=AA6228+1),IF(AC6229=1,"",INDEX(DATAS,AA6228+1)),INDEX(DATAS,AA6228+1)),"")</f>
        <v/>
      </c>
    </row>
    <row r="6229" customFormat="false" ht="15" hidden="false" customHeight="false" outlineLevel="0" collapsed="false">
      <c r="A6229" s="60" t="n">
        <v>46310</v>
      </c>
      <c r="B6229" s="0" t="n">
        <v>13</v>
      </c>
      <c r="C6229" s="0" t="n">
        <v>7530</v>
      </c>
      <c r="E6229" s="0" t="n">
        <v>0</v>
      </c>
      <c r="F6229" s="55" t="s">
        <v>1507</v>
      </c>
      <c r="I6229" s="55" t="s">
        <v>185</v>
      </c>
      <c r="U6229" s="0" t="n">
        <v>209</v>
      </c>
      <c r="V6229" s="0" t="n">
        <v>0</v>
      </c>
      <c r="X6229" s="55" t="n">
        <f aca="false">IF(I6229="Male",0,1)</f>
        <v>1</v>
      </c>
      <c r="Y6229" s="55" t="n">
        <f aca="false">IF(OR(I6229="DNB",I6229="Dry DNB"),1,0)</f>
        <v>0</v>
      </c>
      <c r="Z6229" s="0" t="str">
        <f aca="false">IF(ISNUMBER(W6229),A6229-W6229,"")</f>
        <v/>
      </c>
      <c r="AA6229" s="55" t="n">
        <f aca="false">MATCH(A6229,DATAS,0)</f>
        <v>2</v>
      </c>
      <c r="AB6229" s="55" t="n">
        <f aca="false">IF(AND(E6229&gt;0,OR(AND(B6229&gt;=1,B6229&lt;=6),B6229=10)),1,0)</f>
        <v>0</v>
      </c>
      <c r="AC6229" s="55" t="n">
        <f aca="false">IF(AND(E6229&gt;0,B6229=10),1,0)</f>
        <v>0</v>
      </c>
      <c r="AD6229" s="55" t="n">
        <f aca="false">IF(AND(C6228=C6229,AA6228=AA6229-1),AB6228,"")</f>
        <v>0</v>
      </c>
      <c r="AE6229" s="55" t="n">
        <f aca="false">IF(AND(C6228=C6229,AA6228=AA6229-1),AC6228,"")</f>
        <v>0</v>
      </c>
      <c r="AF6229" s="55" t="n">
        <f aca="false">IF(AA6229=1,"",IF(AND(AB6229=1,AD6229&lt;&gt;1),1,0))</f>
        <v>0</v>
      </c>
      <c r="AG6229" s="55" t="n">
        <f aca="false">IF(AA6229=1,"",IF(AND(AC6229=1,AE6229&lt;&gt;1),1,0))</f>
        <v>0</v>
      </c>
      <c r="AH6229" s="60" t="str">
        <f aca="false">IF(AND(E6229&gt;0,AA6229&lt;2,NOT(AND(C6230=C6229,AA6230=AA6229+1))),INDEX(DATAS,AA6229+1),"")</f>
        <v/>
      </c>
      <c r="AI6229" s="60" t="str">
        <f aca="false">IF(AND(AC6229=1,AA6229&lt;2),IF(AND(C6230=C6229,AA6230=AA6229+1),IF(AC6230=1,"",INDEX(DATAS,AA6229+1)),INDEX(DATAS,AA6229+1)),"")</f>
        <v/>
      </c>
    </row>
    <row r="6230" customFormat="false" ht="15" hidden="false" customHeight="false" outlineLevel="0" collapsed="false">
      <c r="A6230" s="60" t="n">
        <v>46309</v>
      </c>
      <c r="B6230" s="0" t="n">
        <v>13</v>
      </c>
      <c r="C6230" s="0" t="n">
        <v>7531</v>
      </c>
      <c r="E6230" s="0" t="n">
        <v>0</v>
      </c>
      <c r="F6230" s="55" t="s">
        <v>1507</v>
      </c>
      <c r="I6230" s="55" t="s">
        <v>185</v>
      </c>
      <c r="U6230" s="0" t="n">
        <v>208</v>
      </c>
      <c r="V6230" s="0" t="n">
        <v>0</v>
      </c>
      <c r="X6230" s="55" t="n">
        <f aca="false">IF(I6230="Male",0,1)</f>
        <v>1</v>
      </c>
      <c r="Y6230" s="55" t="n">
        <f aca="false">IF(OR(I6230="DNB",I6230="Dry DNB"),1,0)</f>
        <v>0</v>
      </c>
      <c r="Z6230" s="0" t="str">
        <f aca="false">IF(ISNUMBER(W6230),A6230-W6230,"")</f>
        <v/>
      </c>
      <c r="AA6230" s="55" t="n">
        <f aca="false">MATCH(A6230,DATAS,0)</f>
        <v>1</v>
      </c>
      <c r="AB6230" s="55" t="n">
        <f aca="false">IF(AND(E6230&gt;0,OR(AND(B6230&gt;=1,B6230&lt;=6),B6230=10)),1,0)</f>
        <v>0</v>
      </c>
      <c r="AC6230" s="55" t="n">
        <f aca="false">IF(AND(E6230&gt;0,B6230=10),1,0)</f>
        <v>0</v>
      </c>
      <c r="AD6230" s="0" t="str">
        <f aca="false">IF(AND(C6229=C6230,AA6229=AA6230-1),AB6229,"")</f>
        <v/>
      </c>
      <c r="AE6230" s="0" t="str">
        <f aca="false">IF(AND(C6229=C6230,AA6229=AA6230-1),AC6229,"")</f>
        <v/>
      </c>
      <c r="AF6230" s="0" t="str">
        <f aca="false">IF(AA6230=1,"",IF(AND(AB6230=1,AD6230&lt;&gt;1),1,0))</f>
        <v/>
      </c>
      <c r="AG6230" s="0" t="str">
        <f aca="false">IF(AA6230=1,"",IF(AND(AC6230=1,AE6230&lt;&gt;1),1,0))</f>
        <v/>
      </c>
      <c r="AH6230" s="60" t="str">
        <f aca="false">IF(AND(E6230&gt;0,AA6230&lt;2,NOT(AND(C6231=C6230,AA6231=AA6230+1))),INDEX(DATAS,AA6230+1),"")</f>
        <v/>
      </c>
      <c r="AI6230" s="60" t="str">
        <f aca="false">IF(AND(AC6230=1,AA6230&lt;2),IF(AND(C6231=C6230,AA6231=AA6230+1),IF(AC6231=1,"",INDEX(DATAS,AA6230+1)),INDEX(DATAS,AA6230+1)),"")</f>
        <v/>
      </c>
    </row>
    <row r="6231" customFormat="false" ht="15" hidden="false" customHeight="false" outlineLevel="0" collapsed="false">
      <c r="A6231" s="60" t="n">
        <v>46310</v>
      </c>
      <c r="B6231" s="0" t="n">
        <v>13</v>
      </c>
      <c r="C6231" s="0" t="n">
        <v>7531</v>
      </c>
      <c r="E6231" s="0" t="n">
        <v>0</v>
      </c>
      <c r="F6231" s="55" t="s">
        <v>1507</v>
      </c>
      <c r="I6231" s="55" t="s">
        <v>185</v>
      </c>
      <c r="U6231" s="0" t="n">
        <v>209</v>
      </c>
      <c r="V6231" s="0" t="n">
        <v>0</v>
      </c>
      <c r="X6231" s="55" t="n">
        <f aca="false">IF(I6231="Male",0,1)</f>
        <v>1</v>
      </c>
      <c r="Y6231" s="55" t="n">
        <f aca="false">IF(OR(I6231="DNB",I6231="Dry DNB"),1,0)</f>
        <v>0</v>
      </c>
      <c r="Z6231" s="0" t="str">
        <f aca="false">IF(ISNUMBER(W6231),A6231-W6231,"")</f>
        <v/>
      </c>
      <c r="AA6231" s="55" t="n">
        <f aca="false">MATCH(A6231,DATAS,0)</f>
        <v>2</v>
      </c>
      <c r="AB6231" s="55" t="n">
        <f aca="false">IF(AND(E6231&gt;0,OR(AND(B6231&gt;=1,B6231&lt;=6),B6231=10)),1,0)</f>
        <v>0</v>
      </c>
      <c r="AC6231" s="55" t="n">
        <f aca="false">IF(AND(E6231&gt;0,B6231=10),1,0)</f>
        <v>0</v>
      </c>
      <c r="AD6231" s="55" t="n">
        <f aca="false">IF(AND(C6230=C6231,AA6230=AA6231-1),AB6230,"")</f>
        <v>0</v>
      </c>
      <c r="AE6231" s="55" t="n">
        <f aca="false">IF(AND(C6230=C6231,AA6230=AA6231-1),AC6230,"")</f>
        <v>0</v>
      </c>
      <c r="AF6231" s="55" t="n">
        <f aca="false">IF(AA6231=1,"",IF(AND(AB6231=1,AD6231&lt;&gt;1),1,0))</f>
        <v>0</v>
      </c>
      <c r="AG6231" s="55" t="n">
        <f aca="false">IF(AA6231=1,"",IF(AND(AC6231=1,AE6231&lt;&gt;1),1,0))</f>
        <v>0</v>
      </c>
      <c r="AH6231" s="60" t="str">
        <f aca="false">IF(AND(E6231&gt;0,AA6231&lt;2,NOT(AND(C6232=C6231,AA6232=AA6231+1))),INDEX(DATAS,AA6231+1),"")</f>
        <v/>
      </c>
      <c r="AI6231" s="60" t="str">
        <f aca="false">IF(AND(AC6231=1,AA6231&lt;2),IF(AND(C6232=C6231,AA6232=AA6231+1),IF(AC6232=1,"",INDEX(DATAS,AA6231+1)),INDEX(DATAS,AA6231+1)),"")</f>
        <v/>
      </c>
    </row>
    <row r="6232" customFormat="false" ht="15" hidden="false" customHeight="false" outlineLevel="0" collapsed="false">
      <c r="A6232" s="60" t="n">
        <v>46309</v>
      </c>
      <c r="B6232" s="0" t="n">
        <v>13</v>
      </c>
      <c r="C6232" s="0" t="n">
        <v>7532</v>
      </c>
      <c r="E6232" s="0" t="n">
        <v>0</v>
      </c>
      <c r="F6232" s="55" t="s">
        <v>1507</v>
      </c>
      <c r="I6232" s="55" t="s">
        <v>185</v>
      </c>
      <c r="U6232" s="0" t="n">
        <v>208</v>
      </c>
      <c r="V6232" s="0" t="n">
        <v>0</v>
      </c>
      <c r="X6232" s="55" t="n">
        <f aca="false">IF(I6232="Male",0,1)</f>
        <v>1</v>
      </c>
      <c r="Y6232" s="55" t="n">
        <f aca="false">IF(OR(I6232="DNB",I6232="Dry DNB"),1,0)</f>
        <v>0</v>
      </c>
      <c r="Z6232" s="0" t="str">
        <f aca="false">IF(ISNUMBER(W6232),A6232-W6232,"")</f>
        <v/>
      </c>
      <c r="AA6232" s="55" t="n">
        <f aca="false">MATCH(A6232,DATAS,0)</f>
        <v>1</v>
      </c>
      <c r="AB6232" s="55" t="n">
        <f aca="false">IF(AND(E6232&gt;0,OR(AND(B6232&gt;=1,B6232&lt;=6),B6232=10)),1,0)</f>
        <v>0</v>
      </c>
      <c r="AC6232" s="55" t="n">
        <f aca="false">IF(AND(E6232&gt;0,B6232=10),1,0)</f>
        <v>0</v>
      </c>
      <c r="AD6232" s="0" t="str">
        <f aca="false">IF(AND(C6231=C6232,AA6231=AA6232-1),AB6231,"")</f>
        <v/>
      </c>
      <c r="AE6232" s="0" t="str">
        <f aca="false">IF(AND(C6231=C6232,AA6231=AA6232-1),AC6231,"")</f>
        <v/>
      </c>
      <c r="AF6232" s="0" t="str">
        <f aca="false">IF(AA6232=1,"",IF(AND(AB6232=1,AD6232&lt;&gt;1),1,0))</f>
        <v/>
      </c>
      <c r="AG6232" s="0" t="str">
        <f aca="false">IF(AA6232=1,"",IF(AND(AC6232=1,AE6232&lt;&gt;1),1,0))</f>
        <v/>
      </c>
      <c r="AH6232" s="60" t="str">
        <f aca="false">IF(AND(E6232&gt;0,AA6232&lt;2,NOT(AND(C6233=C6232,AA6233=AA6232+1))),INDEX(DATAS,AA6232+1),"")</f>
        <v/>
      </c>
      <c r="AI6232" s="60" t="str">
        <f aca="false">IF(AND(AC6232=1,AA6232&lt;2),IF(AND(C6233=C6232,AA6233=AA6232+1),IF(AC6233=1,"",INDEX(DATAS,AA6232+1)),INDEX(DATAS,AA6232+1)),"")</f>
        <v/>
      </c>
    </row>
    <row r="6233" customFormat="false" ht="15" hidden="false" customHeight="false" outlineLevel="0" collapsed="false">
      <c r="A6233" s="60" t="n">
        <v>46310</v>
      </c>
      <c r="B6233" s="0" t="n">
        <v>13</v>
      </c>
      <c r="C6233" s="0" t="n">
        <v>7532</v>
      </c>
      <c r="E6233" s="0" t="n">
        <v>0</v>
      </c>
      <c r="F6233" s="55" t="s">
        <v>1507</v>
      </c>
      <c r="I6233" s="55" t="s">
        <v>185</v>
      </c>
      <c r="U6233" s="0" t="n">
        <v>209</v>
      </c>
      <c r="V6233" s="0" t="n">
        <v>0</v>
      </c>
      <c r="X6233" s="55" t="n">
        <f aca="false">IF(I6233="Male",0,1)</f>
        <v>1</v>
      </c>
      <c r="Y6233" s="55" t="n">
        <f aca="false">IF(OR(I6233="DNB",I6233="Dry DNB"),1,0)</f>
        <v>0</v>
      </c>
      <c r="Z6233" s="0" t="str">
        <f aca="false">IF(ISNUMBER(W6233),A6233-W6233,"")</f>
        <v/>
      </c>
      <c r="AA6233" s="55" t="n">
        <f aca="false">MATCH(A6233,DATAS,0)</f>
        <v>2</v>
      </c>
      <c r="AB6233" s="55" t="n">
        <f aca="false">IF(AND(E6233&gt;0,OR(AND(B6233&gt;=1,B6233&lt;=6),B6233=10)),1,0)</f>
        <v>0</v>
      </c>
      <c r="AC6233" s="55" t="n">
        <f aca="false">IF(AND(E6233&gt;0,B6233=10),1,0)</f>
        <v>0</v>
      </c>
      <c r="AD6233" s="55" t="n">
        <f aca="false">IF(AND(C6232=C6233,AA6232=AA6233-1),AB6232,"")</f>
        <v>0</v>
      </c>
      <c r="AE6233" s="55" t="n">
        <f aca="false">IF(AND(C6232=C6233,AA6232=AA6233-1),AC6232,"")</f>
        <v>0</v>
      </c>
      <c r="AF6233" s="55" t="n">
        <f aca="false">IF(AA6233=1,"",IF(AND(AB6233=1,AD6233&lt;&gt;1),1,0))</f>
        <v>0</v>
      </c>
      <c r="AG6233" s="55" t="n">
        <f aca="false">IF(AA6233=1,"",IF(AND(AC6233=1,AE6233&lt;&gt;1),1,0))</f>
        <v>0</v>
      </c>
      <c r="AH6233" s="60" t="str">
        <f aca="false">IF(AND(E6233&gt;0,AA6233&lt;2,NOT(AND(C6234=C6233,AA6234=AA6233+1))),INDEX(DATAS,AA6233+1),"")</f>
        <v/>
      </c>
      <c r="AI6233" s="60" t="str">
        <f aca="false">IF(AND(AC6233=1,AA6233&lt;2),IF(AND(C6234=C6233,AA6234=AA6233+1),IF(AC6234=1,"",INDEX(DATAS,AA6233+1)),INDEX(DATAS,AA6233+1)),"")</f>
        <v/>
      </c>
    </row>
    <row r="6234" customFormat="false" ht="15" hidden="false" customHeight="false" outlineLevel="0" collapsed="false">
      <c r="A6234" s="60" t="n">
        <v>46309</v>
      </c>
      <c r="B6234" s="0" t="n">
        <v>13</v>
      </c>
      <c r="C6234" s="0" t="n">
        <v>7533</v>
      </c>
      <c r="E6234" s="0" t="n">
        <v>0</v>
      </c>
      <c r="F6234" s="55" t="s">
        <v>1508</v>
      </c>
      <c r="I6234" s="55" t="s">
        <v>185</v>
      </c>
      <c r="U6234" s="0" t="n">
        <v>207</v>
      </c>
      <c r="V6234" s="0" t="n">
        <v>0</v>
      </c>
      <c r="X6234" s="55" t="n">
        <f aca="false">IF(I6234="Male",0,1)</f>
        <v>1</v>
      </c>
      <c r="Y6234" s="55" t="n">
        <f aca="false">IF(OR(I6234="DNB",I6234="Dry DNB"),1,0)</f>
        <v>0</v>
      </c>
      <c r="Z6234" s="0" t="str">
        <f aca="false">IF(ISNUMBER(W6234),A6234-W6234,"")</f>
        <v/>
      </c>
      <c r="AA6234" s="55" t="n">
        <f aca="false">MATCH(A6234,DATAS,0)</f>
        <v>1</v>
      </c>
      <c r="AB6234" s="55" t="n">
        <f aca="false">IF(AND(E6234&gt;0,OR(AND(B6234&gt;=1,B6234&lt;=6),B6234=10)),1,0)</f>
        <v>0</v>
      </c>
      <c r="AC6234" s="55" t="n">
        <f aca="false">IF(AND(E6234&gt;0,B6234=10),1,0)</f>
        <v>0</v>
      </c>
      <c r="AD6234" s="0" t="str">
        <f aca="false">IF(AND(C6233=C6234,AA6233=AA6234-1),AB6233,"")</f>
        <v/>
      </c>
      <c r="AE6234" s="0" t="str">
        <f aca="false">IF(AND(C6233=C6234,AA6233=AA6234-1),AC6233,"")</f>
        <v/>
      </c>
      <c r="AF6234" s="0" t="str">
        <f aca="false">IF(AA6234=1,"",IF(AND(AB6234=1,AD6234&lt;&gt;1),1,0))</f>
        <v/>
      </c>
      <c r="AG6234" s="0" t="str">
        <f aca="false">IF(AA6234=1,"",IF(AND(AC6234=1,AE6234&lt;&gt;1),1,0))</f>
        <v/>
      </c>
      <c r="AH6234" s="60" t="str">
        <f aca="false">IF(AND(E6234&gt;0,AA6234&lt;2,NOT(AND(C6235=C6234,AA6235=AA6234+1))),INDEX(DATAS,AA6234+1),"")</f>
        <v/>
      </c>
      <c r="AI6234" s="60" t="str">
        <f aca="false">IF(AND(AC6234=1,AA6234&lt;2),IF(AND(C6235=C6234,AA6235=AA6234+1),IF(AC6235=1,"",INDEX(DATAS,AA6234+1)),INDEX(DATAS,AA6234+1)),"")</f>
        <v/>
      </c>
    </row>
    <row r="6235" customFormat="false" ht="15" hidden="false" customHeight="false" outlineLevel="0" collapsed="false">
      <c r="A6235" s="60" t="n">
        <v>46310</v>
      </c>
      <c r="B6235" s="0" t="n">
        <v>13</v>
      </c>
      <c r="C6235" s="0" t="n">
        <v>7533</v>
      </c>
      <c r="E6235" s="0" t="n">
        <v>0</v>
      </c>
      <c r="F6235" s="55" t="s">
        <v>1508</v>
      </c>
      <c r="I6235" s="55" t="s">
        <v>185</v>
      </c>
      <c r="U6235" s="0" t="n">
        <v>208</v>
      </c>
      <c r="V6235" s="0" t="n">
        <v>0</v>
      </c>
      <c r="X6235" s="55" t="n">
        <f aca="false">IF(I6235="Male",0,1)</f>
        <v>1</v>
      </c>
      <c r="Y6235" s="55" t="n">
        <f aca="false">IF(OR(I6235="DNB",I6235="Dry DNB"),1,0)</f>
        <v>0</v>
      </c>
      <c r="Z6235" s="0" t="str">
        <f aca="false">IF(ISNUMBER(W6235),A6235-W6235,"")</f>
        <v/>
      </c>
      <c r="AA6235" s="55" t="n">
        <f aca="false">MATCH(A6235,DATAS,0)</f>
        <v>2</v>
      </c>
      <c r="AB6235" s="55" t="n">
        <f aca="false">IF(AND(E6235&gt;0,OR(AND(B6235&gt;=1,B6235&lt;=6),B6235=10)),1,0)</f>
        <v>0</v>
      </c>
      <c r="AC6235" s="55" t="n">
        <f aca="false">IF(AND(E6235&gt;0,B6235=10),1,0)</f>
        <v>0</v>
      </c>
      <c r="AD6235" s="55" t="n">
        <f aca="false">IF(AND(C6234=C6235,AA6234=AA6235-1),AB6234,"")</f>
        <v>0</v>
      </c>
      <c r="AE6235" s="55" t="n">
        <f aca="false">IF(AND(C6234=C6235,AA6234=AA6235-1),AC6234,"")</f>
        <v>0</v>
      </c>
      <c r="AF6235" s="55" t="n">
        <f aca="false">IF(AA6235=1,"",IF(AND(AB6235=1,AD6235&lt;&gt;1),1,0))</f>
        <v>0</v>
      </c>
      <c r="AG6235" s="55" t="n">
        <f aca="false">IF(AA6235=1,"",IF(AND(AC6235=1,AE6235&lt;&gt;1),1,0))</f>
        <v>0</v>
      </c>
      <c r="AH6235" s="60" t="str">
        <f aca="false">IF(AND(E6235&gt;0,AA6235&lt;2,NOT(AND(C6236=C6235,AA6236=AA6235+1))),INDEX(DATAS,AA6235+1),"")</f>
        <v/>
      </c>
      <c r="AI6235" s="60" t="str">
        <f aca="false">IF(AND(AC6235=1,AA6235&lt;2),IF(AND(C6236=C6235,AA6236=AA6235+1),IF(AC6236=1,"",INDEX(DATAS,AA6235+1)),INDEX(DATAS,AA6235+1)),"")</f>
        <v/>
      </c>
    </row>
    <row r="6236" customFormat="false" ht="15" hidden="false" customHeight="false" outlineLevel="0" collapsed="false">
      <c r="A6236" s="60" t="n">
        <v>46309</v>
      </c>
      <c r="B6236" s="0" t="n">
        <v>13</v>
      </c>
      <c r="C6236" s="0" t="n">
        <v>7534</v>
      </c>
      <c r="E6236" s="0" t="n">
        <v>0</v>
      </c>
      <c r="F6236" s="55" t="s">
        <v>1508</v>
      </c>
      <c r="I6236" s="55" t="s">
        <v>185</v>
      </c>
      <c r="U6236" s="0" t="n">
        <v>207</v>
      </c>
      <c r="V6236" s="0" t="n">
        <v>0</v>
      </c>
      <c r="X6236" s="55" t="n">
        <f aca="false">IF(I6236="Male",0,1)</f>
        <v>1</v>
      </c>
      <c r="Y6236" s="55" t="n">
        <f aca="false">IF(OR(I6236="DNB",I6236="Dry DNB"),1,0)</f>
        <v>0</v>
      </c>
      <c r="Z6236" s="0" t="str">
        <f aca="false">IF(ISNUMBER(W6236),A6236-W6236,"")</f>
        <v/>
      </c>
      <c r="AA6236" s="55" t="n">
        <f aca="false">MATCH(A6236,DATAS,0)</f>
        <v>1</v>
      </c>
      <c r="AB6236" s="55" t="n">
        <f aca="false">IF(AND(E6236&gt;0,OR(AND(B6236&gt;=1,B6236&lt;=6),B6236=10)),1,0)</f>
        <v>0</v>
      </c>
      <c r="AC6236" s="55" t="n">
        <f aca="false">IF(AND(E6236&gt;0,B6236=10),1,0)</f>
        <v>0</v>
      </c>
      <c r="AD6236" s="0" t="str">
        <f aca="false">IF(AND(C6235=C6236,AA6235=AA6236-1),AB6235,"")</f>
        <v/>
      </c>
      <c r="AE6236" s="0" t="str">
        <f aca="false">IF(AND(C6235=C6236,AA6235=AA6236-1),AC6235,"")</f>
        <v/>
      </c>
      <c r="AF6236" s="0" t="str">
        <f aca="false">IF(AA6236=1,"",IF(AND(AB6236=1,AD6236&lt;&gt;1),1,0))</f>
        <v/>
      </c>
      <c r="AG6236" s="0" t="str">
        <f aca="false">IF(AA6236=1,"",IF(AND(AC6236=1,AE6236&lt;&gt;1),1,0))</f>
        <v/>
      </c>
      <c r="AH6236" s="60" t="str">
        <f aca="false">IF(AND(E6236&gt;0,AA6236&lt;2,NOT(AND(C6237=C6236,AA6237=AA6236+1))),INDEX(DATAS,AA6236+1),"")</f>
        <v/>
      </c>
      <c r="AI6236" s="60" t="str">
        <f aca="false">IF(AND(AC6236=1,AA6236&lt;2),IF(AND(C6237=C6236,AA6237=AA6236+1),IF(AC6237=1,"",INDEX(DATAS,AA6236+1)),INDEX(DATAS,AA6236+1)),"")</f>
        <v/>
      </c>
    </row>
    <row r="6237" customFormat="false" ht="15" hidden="false" customHeight="false" outlineLevel="0" collapsed="false">
      <c r="A6237" s="60" t="n">
        <v>46310</v>
      </c>
      <c r="B6237" s="0" t="n">
        <v>13</v>
      </c>
      <c r="C6237" s="0" t="n">
        <v>7534</v>
      </c>
      <c r="E6237" s="0" t="n">
        <v>0</v>
      </c>
      <c r="F6237" s="55" t="s">
        <v>1508</v>
      </c>
      <c r="I6237" s="55" t="s">
        <v>185</v>
      </c>
      <c r="U6237" s="0" t="n">
        <v>208</v>
      </c>
      <c r="V6237" s="0" t="n">
        <v>0</v>
      </c>
      <c r="X6237" s="55" t="n">
        <f aca="false">IF(I6237="Male",0,1)</f>
        <v>1</v>
      </c>
      <c r="Y6237" s="55" t="n">
        <f aca="false">IF(OR(I6237="DNB",I6237="Dry DNB"),1,0)</f>
        <v>0</v>
      </c>
      <c r="Z6237" s="0" t="str">
        <f aca="false">IF(ISNUMBER(W6237),A6237-W6237,"")</f>
        <v/>
      </c>
      <c r="AA6237" s="55" t="n">
        <f aca="false">MATCH(A6237,DATAS,0)</f>
        <v>2</v>
      </c>
      <c r="AB6237" s="55" t="n">
        <f aca="false">IF(AND(E6237&gt;0,OR(AND(B6237&gt;=1,B6237&lt;=6),B6237=10)),1,0)</f>
        <v>0</v>
      </c>
      <c r="AC6237" s="55" t="n">
        <f aca="false">IF(AND(E6237&gt;0,B6237=10),1,0)</f>
        <v>0</v>
      </c>
      <c r="AD6237" s="55" t="n">
        <f aca="false">IF(AND(C6236=C6237,AA6236=AA6237-1),AB6236,"")</f>
        <v>0</v>
      </c>
      <c r="AE6237" s="55" t="n">
        <f aca="false">IF(AND(C6236=C6237,AA6236=AA6237-1),AC6236,"")</f>
        <v>0</v>
      </c>
      <c r="AF6237" s="55" t="n">
        <f aca="false">IF(AA6237=1,"",IF(AND(AB6237=1,AD6237&lt;&gt;1),1,0))</f>
        <v>0</v>
      </c>
      <c r="AG6237" s="55" t="n">
        <f aca="false">IF(AA6237=1,"",IF(AND(AC6237=1,AE6237&lt;&gt;1),1,0))</f>
        <v>0</v>
      </c>
      <c r="AH6237" s="60" t="str">
        <f aca="false">IF(AND(E6237&gt;0,AA6237&lt;2,NOT(AND(C6238=C6237,AA6238=AA6237+1))),INDEX(DATAS,AA6237+1),"")</f>
        <v/>
      </c>
      <c r="AI6237" s="60" t="str">
        <f aca="false">IF(AND(AC6237=1,AA6237&lt;2),IF(AND(C6238=C6237,AA6238=AA6237+1),IF(AC6238=1,"",INDEX(DATAS,AA6237+1)),INDEX(DATAS,AA6237+1)),"")</f>
        <v/>
      </c>
    </row>
    <row r="6238" customFormat="false" ht="15" hidden="false" customHeight="false" outlineLevel="0" collapsed="false">
      <c r="A6238" s="60" t="n">
        <v>46309</v>
      </c>
      <c r="B6238" s="0" t="n">
        <v>13</v>
      </c>
      <c r="C6238" s="0" t="n">
        <v>7535</v>
      </c>
      <c r="E6238" s="0" t="n">
        <v>0</v>
      </c>
      <c r="F6238" s="55" t="s">
        <v>1508</v>
      </c>
      <c r="I6238" s="55" t="s">
        <v>185</v>
      </c>
      <c r="U6238" s="0" t="n">
        <v>207</v>
      </c>
      <c r="V6238" s="0" t="n">
        <v>0</v>
      </c>
      <c r="X6238" s="55" t="n">
        <f aca="false">IF(I6238="Male",0,1)</f>
        <v>1</v>
      </c>
      <c r="Y6238" s="55" t="n">
        <f aca="false">IF(OR(I6238="DNB",I6238="Dry DNB"),1,0)</f>
        <v>0</v>
      </c>
      <c r="Z6238" s="0" t="str">
        <f aca="false">IF(ISNUMBER(W6238),A6238-W6238,"")</f>
        <v/>
      </c>
      <c r="AA6238" s="55" t="n">
        <f aca="false">MATCH(A6238,DATAS,0)</f>
        <v>1</v>
      </c>
      <c r="AB6238" s="55" t="n">
        <f aca="false">IF(AND(E6238&gt;0,OR(AND(B6238&gt;=1,B6238&lt;=6),B6238=10)),1,0)</f>
        <v>0</v>
      </c>
      <c r="AC6238" s="55" t="n">
        <f aca="false">IF(AND(E6238&gt;0,B6238=10),1,0)</f>
        <v>0</v>
      </c>
      <c r="AD6238" s="0" t="str">
        <f aca="false">IF(AND(C6237=C6238,AA6237=AA6238-1),AB6237,"")</f>
        <v/>
      </c>
      <c r="AE6238" s="0" t="str">
        <f aca="false">IF(AND(C6237=C6238,AA6237=AA6238-1),AC6237,"")</f>
        <v/>
      </c>
      <c r="AF6238" s="0" t="str">
        <f aca="false">IF(AA6238=1,"",IF(AND(AB6238=1,AD6238&lt;&gt;1),1,0))</f>
        <v/>
      </c>
      <c r="AG6238" s="0" t="str">
        <f aca="false">IF(AA6238=1,"",IF(AND(AC6238=1,AE6238&lt;&gt;1),1,0))</f>
        <v/>
      </c>
      <c r="AH6238" s="60" t="str">
        <f aca="false">IF(AND(E6238&gt;0,AA6238&lt;2,NOT(AND(C6239=C6238,AA6239=AA6238+1))),INDEX(DATAS,AA6238+1),"")</f>
        <v/>
      </c>
      <c r="AI6238" s="60" t="str">
        <f aca="false">IF(AND(AC6238=1,AA6238&lt;2),IF(AND(C6239=C6238,AA6239=AA6238+1),IF(AC6239=1,"",INDEX(DATAS,AA6238+1)),INDEX(DATAS,AA6238+1)),"")</f>
        <v/>
      </c>
    </row>
    <row r="6239" customFormat="false" ht="15" hidden="false" customHeight="false" outlineLevel="0" collapsed="false">
      <c r="A6239" s="60" t="n">
        <v>46310</v>
      </c>
      <c r="B6239" s="0" t="n">
        <v>13</v>
      </c>
      <c r="C6239" s="0" t="n">
        <v>7535</v>
      </c>
      <c r="E6239" s="0" t="n">
        <v>0</v>
      </c>
      <c r="F6239" s="55" t="s">
        <v>1508</v>
      </c>
      <c r="I6239" s="55" t="s">
        <v>185</v>
      </c>
      <c r="U6239" s="0" t="n">
        <v>208</v>
      </c>
      <c r="V6239" s="0" t="n">
        <v>0</v>
      </c>
      <c r="X6239" s="55" t="n">
        <f aca="false">IF(I6239="Male",0,1)</f>
        <v>1</v>
      </c>
      <c r="Y6239" s="55" t="n">
        <f aca="false">IF(OR(I6239="DNB",I6239="Dry DNB"),1,0)</f>
        <v>0</v>
      </c>
      <c r="Z6239" s="0" t="str">
        <f aca="false">IF(ISNUMBER(W6239),A6239-W6239,"")</f>
        <v/>
      </c>
      <c r="AA6239" s="55" t="n">
        <f aca="false">MATCH(A6239,DATAS,0)</f>
        <v>2</v>
      </c>
      <c r="AB6239" s="55" t="n">
        <f aca="false">IF(AND(E6239&gt;0,OR(AND(B6239&gt;=1,B6239&lt;=6),B6239=10)),1,0)</f>
        <v>0</v>
      </c>
      <c r="AC6239" s="55" t="n">
        <f aca="false">IF(AND(E6239&gt;0,B6239=10),1,0)</f>
        <v>0</v>
      </c>
      <c r="AD6239" s="55" t="n">
        <f aca="false">IF(AND(C6238=C6239,AA6238=AA6239-1),AB6238,"")</f>
        <v>0</v>
      </c>
      <c r="AE6239" s="55" t="n">
        <f aca="false">IF(AND(C6238=C6239,AA6238=AA6239-1),AC6238,"")</f>
        <v>0</v>
      </c>
      <c r="AF6239" s="55" t="n">
        <f aca="false">IF(AA6239=1,"",IF(AND(AB6239=1,AD6239&lt;&gt;1),1,0))</f>
        <v>0</v>
      </c>
      <c r="AG6239" s="55" t="n">
        <f aca="false">IF(AA6239=1,"",IF(AND(AC6239=1,AE6239&lt;&gt;1),1,0))</f>
        <v>0</v>
      </c>
      <c r="AH6239" s="60" t="str">
        <f aca="false">IF(AND(E6239&gt;0,AA6239&lt;2,NOT(AND(C6240=C6239,AA6240=AA6239+1))),INDEX(DATAS,AA6239+1),"")</f>
        <v/>
      </c>
      <c r="AI6239" s="60" t="str">
        <f aca="false">IF(AND(AC6239=1,AA6239&lt;2),IF(AND(C6240=C6239,AA6240=AA6239+1),IF(AC6240=1,"",INDEX(DATAS,AA6239+1)),INDEX(DATAS,AA6239+1)),"")</f>
        <v/>
      </c>
    </row>
    <row r="6240" customFormat="false" ht="15" hidden="false" customHeight="false" outlineLevel="0" collapsed="false">
      <c r="A6240" s="60" t="n">
        <v>46309</v>
      </c>
      <c r="B6240" s="0" t="n">
        <v>13</v>
      </c>
      <c r="C6240" s="0" t="n">
        <v>7536</v>
      </c>
      <c r="E6240" s="0" t="n">
        <v>0</v>
      </c>
      <c r="F6240" s="55" t="s">
        <v>1508</v>
      </c>
      <c r="I6240" s="55" t="s">
        <v>185</v>
      </c>
      <c r="U6240" s="0" t="n">
        <v>207</v>
      </c>
      <c r="V6240" s="0" t="n">
        <v>0</v>
      </c>
      <c r="X6240" s="55" t="n">
        <f aca="false">IF(I6240="Male",0,1)</f>
        <v>1</v>
      </c>
      <c r="Y6240" s="55" t="n">
        <f aca="false">IF(OR(I6240="DNB",I6240="Dry DNB"),1,0)</f>
        <v>0</v>
      </c>
      <c r="Z6240" s="0" t="str">
        <f aca="false">IF(ISNUMBER(W6240),A6240-W6240,"")</f>
        <v/>
      </c>
      <c r="AA6240" s="55" t="n">
        <f aca="false">MATCH(A6240,DATAS,0)</f>
        <v>1</v>
      </c>
      <c r="AB6240" s="55" t="n">
        <f aca="false">IF(AND(E6240&gt;0,OR(AND(B6240&gt;=1,B6240&lt;=6),B6240=10)),1,0)</f>
        <v>0</v>
      </c>
      <c r="AC6240" s="55" t="n">
        <f aca="false">IF(AND(E6240&gt;0,B6240=10),1,0)</f>
        <v>0</v>
      </c>
      <c r="AD6240" s="0" t="str">
        <f aca="false">IF(AND(C6239=C6240,AA6239=AA6240-1),AB6239,"")</f>
        <v/>
      </c>
      <c r="AE6240" s="0" t="str">
        <f aca="false">IF(AND(C6239=C6240,AA6239=AA6240-1),AC6239,"")</f>
        <v/>
      </c>
      <c r="AF6240" s="0" t="str">
        <f aca="false">IF(AA6240=1,"",IF(AND(AB6240=1,AD6240&lt;&gt;1),1,0))</f>
        <v/>
      </c>
      <c r="AG6240" s="0" t="str">
        <f aca="false">IF(AA6240=1,"",IF(AND(AC6240=1,AE6240&lt;&gt;1),1,0))</f>
        <v/>
      </c>
      <c r="AH6240" s="60" t="str">
        <f aca="false">IF(AND(E6240&gt;0,AA6240&lt;2,NOT(AND(C6241=C6240,AA6241=AA6240+1))),INDEX(DATAS,AA6240+1),"")</f>
        <v/>
      </c>
      <c r="AI6240" s="60" t="str">
        <f aca="false">IF(AND(AC6240=1,AA6240&lt;2),IF(AND(C6241=C6240,AA6241=AA6240+1),IF(AC6241=1,"",INDEX(DATAS,AA6240+1)),INDEX(DATAS,AA6240+1)),"")</f>
        <v/>
      </c>
    </row>
    <row r="6241" customFormat="false" ht="15" hidden="false" customHeight="false" outlineLevel="0" collapsed="false">
      <c r="A6241" s="60" t="n">
        <v>46310</v>
      </c>
      <c r="B6241" s="0" t="n">
        <v>13</v>
      </c>
      <c r="C6241" s="0" t="n">
        <v>7536</v>
      </c>
      <c r="E6241" s="0" t="n">
        <v>0</v>
      </c>
      <c r="F6241" s="55" t="s">
        <v>1508</v>
      </c>
      <c r="I6241" s="55" t="s">
        <v>185</v>
      </c>
      <c r="U6241" s="0" t="n">
        <v>208</v>
      </c>
      <c r="V6241" s="0" t="n">
        <v>0</v>
      </c>
      <c r="X6241" s="55" t="n">
        <f aca="false">IF(I6241="Male",0,1)</f>
        <v>1</v>
      </c>
      <c r="Y6241" s="55" t="n">
        <f aca="false">IF(OR(I6241="DNB",I6241="Dry DNB"),1,0)</f>
        <v>0</v>
      </c>
      <c r="Z6241" s="0" t="str">
        <f aca="false">IF(ISNUMBER(W6241),A6241-W6241,"")</f>
        <v/>
      </c>
      <c r="AA6241" s="55" t="n">
        <f aca="false">MATCH(A6241,DATAS,0)</f>
        <v>2</v>
      </c>
      <c r="AB6241" s="55" t="n">
        <f aca="false">IF(AND(E6241&gt;0,OR(AND(B6241&gt;=1,B6241&lt;=6),B6241=10)),1,0)</f>
        <v>0</v>
      </c>
      <c r="AC6241" s="55" t="n">
        <f aca="false">IF(AND(E6241&gt;0,B6241=10),1,0)</f>
        <v>0</v>
      </c>
      <c r="AD6241" s="55" t="n">
        <f aca="false">IF(AND(C6240=C6241,AA6240=AA6241-1),AB6240,"")</f>
        <v>0</v>
      </c>
      <c r="AE6241" s="55" t="n">
        <f aca="false">IF(AND(C6240=C6241,AA6240=AA6241-1),AC6240,"")</f>
        <v>0</v>
      </c>
      <c r="AF6241" s="55" t="n">
        <f aca="false">IF(AA6241=1,"",IF(AND(AB6241=1,AD6241&lt;&gt;1),1,0))</f>
        <v>0</v>
      </c>
      <c r="AG6241" s="55" t="n">
        <f aca="false">IF(AA6241=1,"",IF(AND(AC6241=1,AE6241&lt;&gt;1),1,0))</f>
        <v>0</v>
      </c>
      <c r="AH6241" s="60" t="str">
        <f aca="false">IF(AND(E6241&gt;0,AA6241&lt;2,NOT(AND(C6242=C6241,AA6242=AA6241+1))),INDEX(DATAS,AA6241+1),"")</f>
        <v/>
      </c>
      <c r="AI6241" s="60" t="str">
        <f aca="false">IF(AND(AC6241=1,AA6241&lt;2),IF(AND(C6242=C6241,AA6242=AA6241+1),IF(AC6242=1,"",INDEX(DATAS,AA6241+1)),INDEX(DATAS,AA6241+1)),"")</f>
        <v/>
      </c>
    </row>
    <row r="6242" customFormat="false" ht="15" hidden="false" customHeight="false" outlineLevel="0" collapsed="false">
      <c r="A6242" s="60" t="n">
        <v>46309</v>
      </c>
      <c r="B6242" s="0" t="n">
        <v>13</v>
      </c>
      <c r="C6242" s="0" t="n">
        <v>7537</v>
      </c>
      <c r="E6242" s="0" t="n">
        <v>0</v>
      </c>
      <c r="F6242" s="55" t="s">
        <v>1508</v>
      </c>
      <c r="I6242" s="55" t="s">
        <v>185</v>
      </c>
      <c r="U6242" s="0" t="n">
        <v>207</v>
      </c>
      <c r="V6242" s="0" t="n">
        <v>0</v>
      </c>
      <c r="X6242" s="55" t="n">
        <f aca="false">IF(I6242="Male",0,1)</f>
        <v>1</v>
      </c>
      <c r="Y6242" s="55" t="n">
        <f aca="false">IF(OR(I6242="DNB",I6242="Dry DNB"),1,0)</f>
        <v>0</v>
      </c>
      <c r="Z6242" s="0" t="str">
        <f aca="false">IF(ISNUMBER(W6242),A6242-W6242,"")</f>
        <v/>
      </c>
      <c r="AA6242" s="55" t="n">
        <f aca="false">MATCH(A6242,DATAS,0)</f>
        <v>1</v>
      </c>
      <c r="AB6242" s="55" t="n">
        <f aca="false">IF(AND(E6242&gt;0,OR(AND(B6242&gt;=1,B6242&lt;=6),B6242=10)),1,0)</f>
        <v>0</v>
      </c>
      <c r="AC6242" s="55" t="n">
        <f aca="false">IF(AND(E6242&gt;0,B6242=10),1,0)</f>
        <v>0</v>
      </c>
      <c r="AD6242" s="0" t="str">
        <f aca="false">IF(AND(C6241=C6242,AA6241=AA6242-1),AB6241,"")</f>
        <v/>
      </c>
      <c r="AE6242" s="0" t="str">
        <f aca="false">IF(AND(C6241=C6242,AA6241=AA6242-1),AC6241,"")</f>
        <v/>
      </c>
      <c r="AF6242" s="0" t="str">
        <f aca="false">IF(AA6242=1,"",IF(AND(AB6242=1,AD6242&lt;&gt;1),1,0))</f>
        <v/>
      </c>
      <c r="AG6242" s="0" t="str">
        <f aca="false">IF(AA6242=1,"",IF(AND(AC6242=1,AE6242&lt;&gt;1),1,0))</f>
        <v/>
      </c>
      <c r="AH6242" s="60" t="str">
        <f aca="false">IF(AND(E6242&gt;0,AA6242&lt;2,NOT(AND(C6243=C6242,AA6243=AA6242+1))),INDEX(DATAS,AA6242+1),"")</f>
        <v/>
      </c>
      <c r="AI6242" s="60" t="str">
        <f aca="false">IF(AND(AC6242=1,AA6242&lt;2),IF(AND(C6243=C6242,AA6243=AA6242+1),IF(AC6243=1,"",INDEX(DATAS,AA6242+1)),INDEX(DATAS,AA6242+1)),"")</f>
        <v/>
      </c>
    </row>
    <row r="6243" customFormat="false" ht="15" hidden="false" customHeight="false" outlineLevel="0" collapsed="false">
      <c r="A6243" s="60" t="n">
        <v>46310</v>
      </c>
      <c r="B6243" s="0" t="n">
        <v>13</v>
      </c>
      <c r="C6243" s="0" t="n">
        <v>7537</v>
      </c>
      <c r="E6243" s="0" t="n">
        <v>0</v>
      </c>
      <c r="F6243" s="55" t="s">
        <v>1508</v>
      </c>
      <c r="I6243" s="55" t="s">
        <v>185</v>
      </c>
      <c r="U6243" s="0" t="n">
        <v>208</v>
      </c>
      <c r="V6243" s="0" t="n">
        <v>0</v>
      </c>
      <c r="X6243" s="55" t="n">
        <f aca="false">IF(I6243="Male",0,1)</f>
        <v>1</v>
      </c>
      <c r="Y6243" s="55" t="n">
        <f aca="false">IF(OR(I6243="DNB",I6243="Dry DNB"),1,0)</f>
        <v>0</v>
      </c>
      <c r="Z6243" s="0" t="str">
        <f aca="false">IF(ISNUMBER(W6243),A6243-W6243,"")</f>
        <v/>
      </c>
      <c r="AA6243" s="55" t="n">
        <f aca="false">MATCH(A6243,DATAS,0)</f>
        <v>2</v>
      </c>
      <c r="AB6243" s="55" t="n">
        <f aca="false">IF(AND(E6243&gt;0,OR(AND(B6243&gt;=1,B6243&lt;=6),B6243=10)),1,0)</f>
        <v>0</v>
      </c>
      <c r="AC6243" s="55" t="n">
        <f aca="false">IF(AND(E6243&gt;0,B6243=10),1,0)</f>
        <v>0</v>
      </c>
      <c r="AD6243" s="55" t="n">
        <f aca="false">IF(AND(C6242=C6243,AA6242=AA6243-1),AB6242,"")</f>
        <v>0</v>
      </c>
      <c r="AE6243" s="55" t="n">
        <f aca="false">IF(AND(C6242=C6243,AA6242=AA6243-1),AC6242,"")</f>
        <v>0</v>
      </c>
      <c r="AF6243" s="55" t="n">
        <f aca="false">IF(AA6243=1,"",IF(AND(AB6243=1,AD6243&lt;&gt;1),1,0))</f>
        <v>0</v>
      </c>
      <c r="AG6243" s="55" t="n">
        <f aca="false">IF(AA6243=1,"",IF(AND(AC6243=1,AE6243&lt;&gt;1),1,0))</f>
        <v>0</v>
      </c>
      <c r="AH6243" s="60" t="str">
        <f aca="false">IF(AND(E6243&gt;0,AA6243&lt;2,NOT(AND(C6244=C6243,AA6244=AA6243+1))),INDEX(DATAS,AA6243+1),"")</f>
        <v/>
      </c>
      <c r="AI6243" s="60" t="str">
        <f aca="false">IF(AND(AC6243=1,AA6243&lt;2),IF(AND(C6244=C6243,AA6244=AA6243+1),IF(AC6244=1,"",INDEX(DATAS,AA6243+1)),INDEX(DATAS,AA6243+1)),"")</f>
        <v/>
      </c>
    </row>
    <row r="6244" customFormat="false" ht="15" hidden="false" customHeight="false" outlineLevel="0" collapsed="false">
      <c r="A6244" s="60" t="n">
        <v>46309</v>
      </c>
      <c r="B6244" s="0" t="n">
        <v>13</v>
      </c>
      <c r="C6244" s="0" t="n">
        <v>7538</v>
      </c>
      <c r="E6244" s="0" t="n">
        <v>0</v>
      </c>
      <c r="F6244" s="55" t="s">
        <v>1509</v>
      </c>
      <c r="I6244" s="55" t="s">
        <v>185</v>
      </c>
      <c r="U6244" s="0" t="n">
        <v>206</v>
      </c>
      <c r="V6244" s="0" t="n">
        <v>0</v>
      </c>
      <c r="X6244" s="55" t="n">
        <f aca="false">IF(I6244="Male",0,1)</f>
        <v>1</v>
      </c>
      <c r="Y6244" s="55" t="n">
        <f aca="false">IF(OR(I6244="DNB",I6244="Dry DNB"),1,0)</f>
        <v>0</v>
      </c>
      <c r="Z6244" s="0" t="str">
        <f aca="false">IF(ISNUMBER(W6244),A6244-W6244,"")</f>
        <v/>
      </c>
      <c r="AA6244" s="55" t="n">
        <f aca="false">MATCH(A6244,DATAS,0)</f>
        <v>1</v>
      </c>
      <c r="AB6244" s="55" t="n">
        <f aca="false">IF(AND(E6244&gt;0,OR(AND(B6244&gt;=1,B6244&lt;=6),B6244=10)),1,0)</f>
        <v>0</v>
      </c>
      <c r="AC6244" s="55" t="n">
        <f aca="false">IF(AND(E6244&gt;0,B6244=10),1,0)</f>
        <v>0</v>
      </c>
      <c r="AD6244" s="0" t="str">
        <f aca="false">IF(AND(C6243=C6244,AA6243=AA6244-1),AB6243,"")</f>
        <v/>
      </c>
      <c r="AE6244" s="0" t="str">
        <f aca="false">IF(AND(C6243=C6244,AA6243=AA6244-1),AC6243,"")</f>
        <v/>
      </c>
      <c r="AF6244" s="0" t="str">
        <f aca="false">IF(AA6244=1,"",IF(AND(AB6244=1,AD6244&lt;&gt;1),1,0))</f>
        <v/>
      </c>
      <c r="AG6244" s="0" t="str">
        <f aca="false">IF(AA6244=1,"",IF(AND(AC6244=1,AE6244&lt;&gt;1),1,0))</f>
        <v/>
      </c>
      <c r="AH6244" s="60" t="str">
        <f aca="false">IF(AND(E6244&gt;0,AA6244&lt;2,NOT(AND(C6245=C6244,AA6245=AA6244+1))),INDEX(DATAS,AA6244+1),"")</f>
        <v/>
      </c>
      <c r="AI6244" s="60" t="str">
        <f aca="false">IF(AND(AC6244=1,AA6244&lt;2),IF(AND(C6245=C6244,AA6245=AA6244+1),IF(AC6245=1,"",INDEX(DATAS,AA6244+1)),INDEX(DATAS,AA6244+1)),"")</f>
        <v/>
      </c>
    </row>
    <row r="6245" customFormat="false" ht="15" hidden="false" customHeight="false" outlineLevel="0" collapsed="false">
      <c r="A6245" s="60" t="n">
        <v>46310</v>
      </c>
      <c r="B6245" s="0" t="n">
        <v>13</v>
      </c>
      <c r="C6245" s="0" t="n">
        <v>7538</v>
      </c>
      <c r="E6245" s="0" t="n">
        <v>0</v>
      </c>
      <c r="F6245" s="55" t="s">
        <v>1509</v>
      </c>
      <c r="I6245" s="55" t="s">
        <v>185</v>
      </c>
      <c r="U6245" s="0" t="n">
        <v>207</v>
      </c>
      <c r="V6245" s="0" t="n">
        <v>0</v>
      </c>
      <c r="X6245" s="55" t="n">
        <f aca="false">IF(I6245="Male",0,1)</f>
        <v>1</v>
      </c>
      <c r="Y6245" s="55" t="n">
        <f aca="false">IF(OR(I6245="DNB",I6245="Dry DNB"),1,0)</f>
        <v>0</v>
      </c>
      <c r="Z6245" s="0" t="str">
        <f aca="false">IF(ISNUMBER(W6245),A6245-W6245,"")</f>
        <v/>
      </c>
      <c r="AA6245" s="55" t="n">
        <f aca="false">MATCH(A6245,DATAS,0)</f>
        <v>2</v>
      </c>
      <c r="AB6245" s="55" t="n">
        <f aca="false">IF(AND(E6245&gt;0,OR(AND(B6245&gt;=1,B6245&lt;=6),B6245=10)),1,0)</f>
        <v>0</v>
      </c>
      <c r="AC6245" s="55" t="n">
        <f aca="false">IF(AND(E6245&gt;0,B6245=10),1,0)</f>
        <v>0</v>
      </c>
      <c r="AD6245" s="55" t="n">
        <f aca="false">IF(AND(C6244=C6245,AA6244=AA6245-1),AB6244,"")</f>
        <v>0</v>
      </c>
      <c r="AE6245" s="55" t="n">
        <f aca="false">IF(AND(C6244=C6245,AA6244=AA6245-1),AC6244,"")</f>
        <v>0</v>
      </c>
      <c r="AF6245" s="55" t="n">
        <f aca="false">IF(AA6245=1,"",IF(AND(AB6245=1,AD6245&lt;&gt;1),1,0))</f>
        <v>0</v>
      </c>
      <c r="AG6245" s="55" t="n">
        <f aca="false">IF(AA6245=1,"",IF(AND(AC6245=1,AE6245&lt;&gt;1),1,0))</f>
        <v>0</v>
      </c>
      <c r="AH6245" s="60" t="str">
        <f aca="false">IF(AND(E6245&gt;0,AA6245&lt;2,NOT(AND(C6246=C6245,AA6246=AA6245+1))),INDEX(DATAS,AA6245+1),"")</f>
        <v/>
      </c>
      <c r="AI6245" s="60" t="str">
        <f aca="false">IF(AND(AC6245=1,AA6245&lt;2),IF(AND(C6246=C6245,AA6246=AA6245+1),IF(AC6246=1,"",INDEX(DATAS,AA6245+1)),INDEX(DATAS,AA6245+1)),"")</f>
        <v/>
      </c>
    </row>
    <row r="6246" customFormat="false" ht="15" hidden="false" customHeight="false" outlineLevel="0" collapsed="false">
      <c r="A6246" s="60" t="n">
        <v>46309</v>
      </c>
      <c r="B6246" s="0" t="n">
        <v>13</v>
      </c>
      <c r="C6246" s="0" t="n">
        <v>7539</v>
      </c>
      <c r="E6246" s="0" t="n">
        <v>0</v>
      </c>
      <c r="F6246" s="55" t="s">
        <v>1509</v>
      </c>
      <c r="I6246" s="55" t="s">
        <v>185</v>
      </c>
      <c r="U6246" s="0" t="n">
        <v>206</v>
      </c>
      <c r="V6246" s="0" t="n">
        <v>0</v>
      </c>
      <c r="X6246" s="55" t="n">
        <f aca="false">IF(I6246="Male",0,1)</f>
        <v>1</v>
      </c>
      <c r="Y6246" s="55" t="n">
        <f aca="false">IF(OR(I6246="DNB",I6246="Dry DNB"),1,0)</f>
        <v>0</v>
      </c>
      <c r="Z6246" s="0" t="str">
        <f aca="false">IF(ISNUMBER(W6246),A6246-W6246,"")</f>
        <v/>
      </c>
      <c r="AA6246" s="55" t="n">
        <f aca="false">MATCH(A6246,DATAS,0)</f>
        <v>1</v>
      </c>
      <c r="AB6246" s="55" t="n">
        <f aca="false">IF(AND(E6246&gt;0,OR(AND(B6246&gt;=1,B6246&lt;=6),B6246=10)),1,0)</f>
        <v>0</v>
      </c>
      <c r="AC6246" s="55" t="n">
        <f aca="false">IF(AND(E6246&gt;0,B6246=10),1,0)</f>
        <v>0</v>
      </c>
      <c r="AD6246" s="0" t="str">
        <f aca="false">IF(AND(C6245=C6246,AA6245=AA6246-1),AB6245,"")</f>
        <v/>
      </c>
      <c r="AE6246" s="0" t="str">
        <f aca="false">IF(AND(C6245=C6246,AA6245=AA6246-1),AC6245,"")</f>
        <v/>
      </c>
      <c r="AF6246" s="0" t="str">
        <f aca="false">IF(AA6246=1,"",IF(AND(AB6246=1,AD6246&lt;&gt;1),1,0))</f>
        <v/>
      </c>
      <c r="AG6246" s="0" t="str">
        <f aca="false">IF(AA6246=1,"",IF(AND(AC6246=1,AE6246&lt;&gt;1),1,0))</f>
        <v/>
      </c>
      <c r="AH6246" s="60" t="str">
        <f aca="false">IF(AND(E6246&gt;0,AA6246&lt;2,NOT(AND(C6247=C6246,AA6247=AA6246+1))),INDEX(DATAS,AA6246+1),"")</f>
        <v/>
      </c>
      <c r="AI6246" s="60" t="str">
        <f aca="false">IF(AND(AC6246=1,AA6246&lt;2),IF(AND(C6247=C6246,AA6247=AA6246+1),IF(AC6247=1,"",INDEX(DATAS,AA6246+1)),INDEX(DATAS,AA6246+1)),"")</f>
        <v/>
      </c>
    </row>
    <row r="6247" customFormat="false" ht="15" hidden="false" customHeight="false" outlineLevel="0" collapsed="false">
      <c r="A6247" s="60" t="n">
        <v>46310</v>
      </c>
      <c r="B6247" s="0" t="n">
        <v>13</v>
      </c>
      <c r="C6247" s="0" t="n">
        <v>7539</v>
      </c>
      <c r="E6247" s="0" t="n">
        <v>0</v>
      </c>
      <c r="F6247" s="55" t="s">
        <v>1509</v>
      </c>
      <c r="I6247" s="55" t="s">
        <v>185</v>
      </c>
      <c r="U6247" s="0" t="n">
        <v>207</v>
      </c>
      <c r="V6247" s="0" t="n">
        <v>0</v>
      </c>
      <c r="X6247" s="55" t="n">
        <f aca="false">IF(I6247="Male",0,1)</f>
        <v>1</v>
      </c>
      <c r="Y6247" s="55" t="n">
        <f aca="false">IF(OR(I6247="DNB",I6247="Dry DNB"),1,0)</f>
        <v>0</v>
      </c>
      <c r="Z6247" s="0" t="str">
        <f aca="false">IF(ISNUMBER(W6247),A6247-W6247,"")</f>
        <v/>
      </c>
      <c r="AA6247" s="55" t="n">
        <f aca="false">MATCH(A6247,DATAS,0)</f>
        <v>2</v>
      </c>
      <c r="AB6247" s="55" t="n">
        <f aca="false">IF(AND(E6247&gt;0,OR(AND(B6247&gt;=1,B6247&lt;=6),B6247=10)),1,0)</f>
        <v>0</v>
      </c>
      <c r="AC6247" s="55" t="n">
        <f aca="false">IF(AND(E6247&gt;0,B6247=10),1,0)</f>
        <v>0</v>
      </c>
      <c r="AD6247" s="55" t="n">
        <f aca="false">IF(AND(C6246=C6247,AA6246=AA6247-1),AB6246,"")</f>
        <v>0</v>
      </c>
      <c r="AE6247" s="55" t="n">
        <f aca="false">IF(AND(C6246=C6247,AA6246=AA6247-1),AC6246,"")</f>
        <v>0</v>
      </c>
      <c r="AF6247" s="55" t="n">
        <f aca="false">IF(AA6247=1,"",IF(AND(AB6247=1,AD6247&lt;&gt;1),1,0))</f>
        <v>0</v>
      </c>
      <c r="AG6247" s="55" t="n">
        <f aca="false">IF(AA6247=1,"",IF(AND(AC6247=1,AE6247&lt;&gt;1),1,0))</f>
        <v>0</v>
      </c>
      <c r="AH6247" s="60" t="str">
        <f aca="false">IF(AND(E6247&gt;0,AA6247&lt;2,NOT(AND(C6248=C6247,AA6248=AA6247+1))),INDEX(DATAS,AA6247+1),"")</f>
        <v/>
      </c>
      <c r="AI6247" s="60" t="str">
        <f aca="false">IF(AND(AC6247=1,AA6247&lt;2),IF(AND(C6248=C6247,AA6248=AA6247+1),IF(AC6248=1,"",INDEX(DATAS,AA6247+1)),INDEX(DATAS,AA6247+1)),"")</f>
        <v/>
      </c>
    </row>
    <row r="6248" customFormat="false" ht="15" hidden="false" customHeight="false" outlineLevel="0" collapsed="false">
      <c r="A6248" s="60" t="n">
        <v>46309</v>
      </c>
      <c r="B6248" s="0" t="n">
        <v>13</v>
      </c>
      <c r="C6248" s="0" t="n">
        <v>7540</v>
      </c>
      <c r="E6248" s="0" t="n">
        <v>0</v>
      </c>
      <c r="F6248" s="55" t="s">
        <v>1509</v>
      </c>
      <c r="I6248" s="55" t="s">
        <v>185</v>
      </c>
      <c r="U6248" s="0" t="n">
        <v>206</v>
      </c>
      <c r="V6248" s="0" t="n">
        <v>0</v>
      </c>
      <c r="X6248" s="55" t="n">
        <f aca="false">IF(I6248="Male",0,1)</f>
        <v>1</v>
      </c>
      <c r="Y6248" s="55" t="n">
        <f aca="false">IF(OR(I6248="DNB",I6248="Dry DNB"),1,0)</f>
        <v>0</v>
      </c>
      <c r="Z6248" s="0" t="str">
        <f aca="false">IF(ISNUMBER(W6248),A6248-W6248,"")</f>
        <v/>
      </c>
      <c r="AA6248" s="55" t="n">
        <f aca="false">MATCH(A6248,DATAS,0)</f>
        <v>1</v>
      </c>
      <c r="AB6248" s="55" t="n">
        <f aca="false">IF(AND(E6248&gt;0,OR(AND(B6248&gt;=1,B6248&lt;=6),B6248=10)),1,0)</f>
        <v>0</v>
      </c>
      <c r="AC6248" s="55" t="n">
        <f aca="false">IF(AND(E6248&gt;0,B6248=10),1,0)</f>
        <v>0</v>
      </c>
      <c r="AD6248" s="0" t="str">
        <f aca="false">IF(AND(C6247=C6248,AA6247=AA6248-1),AB6247,"")</f>
        <v/>
      </c>
      <c r="AE6248" s="0" t="str">
        <f aca="false">IF(AND(C6247=C6248,AA6247=AA6248-1),AC6247,"")</f>
        <v/>
      </c>
      <c r="AF6248" s="0" t="str">
        <f aca="false">IF(AA6248=1,"",IF(AND(AB6248=1,AD6248&lt;&gt;1),1,0))</f>
        <v/>
      </c>
      <c r="AG6248" s="0" t="str">
        <f aca="false">IF(AA6248=1,"",IF(AND(AC6248=1,AE6248&lt;&gt;1),1,0))</f>
        <v/>
      </c>
      <c r="AH6248" s="60" t="str">
        <f aca="false">IF(AND(E6248&gt;0,AA6248&lt;2,NOT(AND(C6249=C6248,AA6249=AA6248+1))),INDEX(DATAS,AA6248+1),"")</f>
        <v/>
      </c>
      <c r="AI6248" s="60" t="str">
        <f aca="false">IF(AND(AC6248=1,AA6248&lt;2),IF(AND(C6249=C6248,AA6249=AA6248+1),IF(AC6249=1,"",INDEX(DATAS,AA6248+1)),INDEX(DATAS,AA6248+1)),"")</f>
        <v/>
      </c>
    </row>
    <row r="6249" customFormat="false" ht="15" hidden="false" customHeight="false" outlineLevel="0" collapsed="false">
      <c r="A6249" s="60" t="n">
        <v>46310</v>
      </c>
      <c r="B6249" s="0" t="n">
        <v>13</v>
      </c>
      <c r="C6249" s="0" t="n">
        <v>7540</v>
      </c>
      <c r="E6249" s="0" t="n">
        <v>0</v>
      </c>
      <c r="F6249" s="55" t="s">
        <v>1509</v>
      </c>
      <c r="I6249" s="55" t="s">
        <v>185</v>
      </c>
      <c r="U6249" s="0" t="n">
        <v>207</v>
      </c>
      <c r="V6249" s="0" t="n">
        <v>0</v>
      </c>
      <c r="X6249" s="55" t="n">
        <f aca="false">IF(I6249="Male",0,1)</f>
        <v>1</v>
      </c>
      <c r="Y6249" s="55" t="n">
        <f aca="false">IF(OR(I6249="DNB",I6249="Dry DNB"),1,0)</f>
        <v>0</v>
      </c>
      <c r="Z6249" s="0" t="str">
        <f aca="false">IF(ISNUMBER(W6249),A6249-W6249,"")</f>
        <v/>
      </c>
      <c r="AA6249" s="55" t="n">
        <f aca="false">MATCH(A6249,DATAS,0)</f>
        <v>2</v>
      </c>
      <c r="AB6249" s="55" t="n">
        <f aca="false">IF(AND(E6249&gt;0,OR(AND(B6249&gt;=1,B6249&lt;=6),B6249=10)),1,0)</f>
        <v>0</v>
      </c>
      <c r="AC6249" s="55" t="n">
        <f aca="false">IF(AND(E6249&gt;0,B6249=10),1,0)</f>
        <v>0</v>
      </c>
      <c r="AD6249" s="55" t="n">
        <f aca="false">IF(AND(C6248=C6249,AA6248=AA6249-1),AB6248,"")</f>
        <v>0</v>
      </c>
      <c r="AE6249" s="55" t="n">
        <f aca="false">IF(AND(C6248=C6249,AA6248=AA6249-1),AC6248,"")</f>
        <v>0</v>
      </c>
      <c r="AF6249" s="55" t="n">
        <f aca="false">IF(AA6249=1,"",IF(AND(AB6249=1,AD6249&lt;&gt;1),1,0))</f>
        <v>0</v>
      </c>
      <c r="AG6249" s="55" t="n">
        <f aca="false">IF(AA6249=1,"",IF(AND(AC6249=1,AE6249&lt;&gt;1),1,0))</f>
        <v>0</v>
      </c>
      <c r="AH6249" s="60" t="str">
        <f aca="false">IF(AND(E6249&gt;0,AA6249&lt;2,NOT(AND(C6250=C6249,AA6250=AA6249+1))),INDEX(DATAS,AA6249+1),"")</f>
        <v/>
      </c>
      <c r="AI6249" s="60" t="str">
        <f aca="false">IF(AND(AC6249=1,AA6249&lt;2),IF(AND(C6250=C6249,AA6250=AA6249+1),IF(AC6250=1,"",INDEX(DATAS,AA6249+1)),INDEX(DATAS,AA6249+1)),"")</f>
        <v/>
      </c>
    </row>
    <row r="6250" customFormat="false" ht="15" hidden="false" customHeight="false" outlineLevel="0" collapsed="false">
      <c r="A6250" s="60" t="n">
        <v>46309</v>
      </c>
      <c r="B6250" s="0" t="n">
        <v>13</v>
      </c>
      <c r="C6250" s="0" t="n">
        <v>7543</v>
      </c>
      <c r="E6250" s="0" t="n">
        <v>0</v>
      </c>
      <c r="F6250" s="55" t="s">
        <v>1509</v>
      </c>
      <c r="I6250" s="55" t="s">
        <v>185</v>
      </c>
      <c r="U6250" s="0" t="n">
        <v>206</v>
      </c>
      <c r="V6250" s="0" t="n">
        <v>0</v>
      </c>
      <c r="X6250" s="55" t="n">
        <f aca="false">IF(I6250="Male",0,1)</f>
        <v>1</v>
      </c>
      <c r="Y6250" s="55" t="n">
        <f aca="false">IF(OR(I6250="DNB",I6250="Dry DNB"),1,0)</f>
        <v>0</v>
      </c>
      <c r="Z6250" s="0" t="str">
        <f aca="false">IF(ISNUMBER(W6250),A6250-W6250,"")</f>
        <v/>
      </c>
      <c r="AA6250" s="55" t="n">
        <f aca="false">MATCH(A6250,DATAS,0)</f>
        <v>1</v>
      </c>
      <c r="AB6250" s="55" t="n">
        <f aca="false">IF(AND(E6250&gt;0,OR(AND(B6250&gt;=1,B6250&lt;=6),B6250=10)),1,0)</f>
        <v>0</v>
      </c>
      <c r="AC6250" s="55" t="n">
        <f aca="false">IF(AND(E6250&gt;0,B6250=10),1,0)</f>
        <v>0</v>
      </c>
      <c r="AD6250" s="0" t="str">
        <f aca="false">IF(AND(C6249=C6250,AA6249=AA6250-1),AB6249,"")</f>
        <v/>
      </c>
      <c r="AE6250" s="0" t="str">
        <f aca="false">IF(AND(C6249=C6250,AA6249=AA6250-1),AC6249,"")</f>
        <v/>
      </c>
      <c r="AF6250" s="0" t="str">
        <f aca="false">IF(AA6250=1,"",IF(AND(AB6250=1,AD6250&lt;&gt;1),1,0))</f>
        <v/>
      </c>
      <c r="AG6250" s="0" t="str">
        <f aca="false">IF(AA6250=1,"",IF(AND(AC6250=1,AE6250&lt;&gt;1),1,0))</f>
        <v/>
      </c>
      <c r="AH6250" s="60" t="str">
        <f aca="false">IF(AND(E6250&gt;0,AA6250&lt;2,NOT(AND(C6251=C6250,AA6251=AA6250+1))),INDEX(DATAS,AA6250+1),"")</f>
        <v/>
      </c>
      <c r="AI6250" s="60" t="str">
        <f aca="false">IF(AND(AC6250=1,AA6250&lt;2),IF(AND(C6251=C6250,AA6251=AA6250+1),IF(AC6251=1,"",INDEX(DATAS,AA6250+1)),INDEX(DATAS,AA6250+1)),"")</f>
        <v/>
      </c>
    </row>
    <row r="6251" customFormat="false" ht="15" hidden="false" customHeight="false" outlineLevel="0" collapsed="false">
      <c r="A6251" s="60" t="n">
        <v>46310</v>
      </c>
      <c r="B6251" s="0" t="n">
        <v>13</v>
      </c>
      <c r="C6251" s="0" t="n">
        <v>7543</v>
      </c>
      <c r="E6251" s="0" t="n">
        <v>0</v>
      </c>
      <c r="F6251" s="55" t="s">
        <v>1509</v>
      </c>
      <c r="I6251" s="55" t="s">
        <v>185</v>
      </c>
      <c r="U6251" s="0" t="n">
        <v>207</v>
      </c>
      <c r="V6251" s="0" t="n">
        <v>0</v>
      </c>
      <c r="X6251" s="55" t="n">
        <f aca="false">IF(I6251="Male",0,1)</f>
        <v>1</v>
      </c>
      <c r="Y6251" s="55" t="n">
        <f aca="false">IF(OR(I6251="DNB",I6251="Dry DNB"),1,0)</f>
        <v>0</v>
      </c>
      <c r="Z6251" s="0" t="str">
        <f aca="false">IF(ISNUMBER(W6251),A6251-W6251,"")</f>
        <v/>
      </c>
      <c r="AA6251" s="55" t="n">
        <f aca="false">MATCH(A6251,DATAS,0)</f>
        <v>2</v>
      </c>
      <c r="AB6251" s="55" t="n">
        <f aca="false">IF(AND(E6251&gt;0,OR(AND(B6251&gt;=1,B6251&lt;=6),B6251=10)),1,0)</f>
        <v>0</v>
      </c>
      <c r="AC6251" s="55" t="n">
        <f aca="false">IF(AND(E6251&gt;0,B6251=10),1,0)</f>
        <v>0</v>
      </c>
      <c r="AD6251" s="55" t="n">
        <f aca="false">IF(AND(C6250=C6251,AA6250=AA6251-1),AB6250,"")</f>
        <v>0</v>
      </c>
      <c r="AE6251" s="55" t="n">
        <f aca="false">IF(AND(C6250=C6251,AA6250=AA6251-1),AC6250,"")</f>
        <v>0</v>
      </c>
      <c r="AF6251" s="55" t="n">
        <f aca="false">IF(AA6251=1,"",IF(AND(AB6251=1,AD6251&lt;&gt;1),1,0))</f>
        <v>0</v>
      </c>
      <c r="AG6251" s="55" t="n">
        <f aca="false">IF(AA6251=1,"",IF(AND(AC6251=1,AE6251&lt;&gt;1),1,0))</f>
        <v>0</v>
      </c>
      <c r="AH6251" s="60" t="str">
        <f aca="false">IF(AND(E6251&gt;0,AA6251&lt;2,NOT(AND(C6252=C6251,AA6252=AA6251+1))),INDEX(DATAS,AA6251+1),"")</f>
        <v/>
      </c>
      <c r="AI6251" s="60" t="str">
        <f aca="false">IF(AND(AC6251=1,AA6251&lt;2),IF(AND(C6252=C6251,AA6252=AA6251+1),IF(AC6252=1,"",INDEX(DATAS,AA6251+1)),INDEX(DATAS,AA6251+1)),"")</f>
        <v/>
      </c>
    </row>
    <row r="6252" customFormat="false" ht="15" hidden="false" customHeight="false" outlineLevel="0" collapsed="false">
      <c r="A6252" s="60" t="n">
        <v>46309</v>
      </c>
      <c r="B6252" s="0" t="n">
        <v>13</v>
      </c>
      <c r="C6252" s="0" t="n">
        <v>7544</v>
      </c>
      <c r="E6252" s="0" t="n">
        <v>0</v>
      </c>
      <c r="F6252" s="55" t="s">
        <v>1509</v>
      </c>
      <c r="I6252" s="55" t="s">
        <v>185</v>
      </c>
      <c r="U6252" s="0" t="n">
        <v>206</v>
      </c>
      <c r="V6252" s="0" t="n">
        <v>0</v>
      </c>
      <c r="X6252" s="55" t="n">
        <f aca="false">IF(I6252="Male",0,1)</f>
        <v>1</v>
      </c>
      <c r="Y6252" s="55" t="n">
        <f aca="false">IF(OR(I6252="DNB",I6252="Dry DNB"),1,0)</f>
        <v>0</v>
      </c>
      <c r="Z6252" s="0" t="str">
        <f aca="false">IF(ISNUMBER(W6252),A6252-W6252,"")</f>
        <v/>
      </c>
      <c r="AA6252" s="55" t="n">
        <f aca="false">MATCH(A6252,DATAS,0)</f>
        <v>1</v>
      </c>
      <c r="AB6252" s="55" t="n">
        <f aca="false">IF(AND(E6252&gt;0,OR(AND(B6252&gt;=1,B6252&lt;=6),B6252=10)),1,0)</f>
        <v>0</v>
      </c>
      <c r="AC6252" s="55" t="n">
        <f aca="false">IF(AND(E6252&gt;0,B6252=10),1,0)</f>
        <v>0</v>
      </c>
      <c r="AD6252" s="0" t="str">
        <f aca="false">IF(AND(C6251=C6252,AA6251=AA6252-1),AB6251,"")</f>
        <v/>
      </c>
      <c r="AE6252" s="0" t="str">
        <f aca="false">IF(AND(C6251=C6252,AA6251=AA6252-1),AC6251,"")</f>
        <v/>
      </c>
      <c r="AF6252" s="0" t="str">
        <f aca="false">IF(AA6252=1,"",IF(AND(AB6252=1,AD6252&lt;&gt;1),1,0))</f>
        <v/>
      </c>
      <c r="AG6252" s="0" t="str">
        <f aca="false">IF(AA6252=1,"",IF(AND(AC6252=1,AE6252&lt;&gt;1),1,0))</f>
        <v/>
      </c>
      <c r="AH6252" s="60" t="str">
        <f aca="false">IF(AND(E6252&gt;0,AA6252&lt;2,NOT(AND(C6253=C6252,AA6253=AA6252+1))),INDEX(DATAS,AA6252+1),"")</f>
        <v/>
      </c>
      <c r="AI6252" s="60" t="str">
        <f aca="false">IF(AND(AC6252=1,AA6252&lt;2),IF(AND(C6253=C6252,AA6253=AA6252+1),IF(AC6253=1,"",INDEX(DATAS,AA6252+1)),INDEX(DATAS,AA6252+1)),"")</f>
        <v/>
      </c>
    </row>
    <row r="6253" customFormat="false" ht="15" hidden="false" customHeight="false" outlineLevel="0" collapsed="false">
      <c r="A6253" s="60" t="n">
        <v>46310</v>
      </c>
      <c r="B6253" s="0" t="n">
        <v>13</v>
      </c>
      <c r="C6253" s="0" t="n">
        <v>7544</v>
      </c>
      <c r="E6253" s="0" t="n">
        <v>0</v>
      </c>
      <c r="F6253" s="55" t="s">
        <v>1509</v>
      </c>
      <c r="I6253" s="55" t="s">
        <v>185</v>
      </c>
      <c r="U6253" s="0" t="n">
        <v>207</v>
      </c>
      <c r="V6253" s="0" t="n">
        <v>0</v>
      </c>
      <c r="X6253" s="55" t="n">
        <f aca="false">IF(I6253="Male",0,1)</f>
        <v>1</v>
      </c>
      <c r="Y6253" s="55" t="n">
        <f aca="false">IF(OR(I6253="DNB",I6253="Dry DNB"),1,0)</f>
        <v>0</v>
      </c>
      <c r="Z6253" s="0" t="str">
        <f aca="false">IF(ISNUMBER(W6253),A6253-W6253,"")</f>
        <v/>
      </c>
      <c r="AA6253" s="55" t="n">
        <f aca="false">MATCH(A6253,DATAS,0)</f>
        <v>2</v>
      </c>
      <c r="AB6253" s="55" t="n">
        <f aca="false">IF(AND(E6253&gt;0,OR(AND(B6253&gt;=1,B6253&lt;=6),B6253=10)),1,0)</f>
        <v>0</v>
      </c>
      <c r="AC6253" s="55" t="n">
        <f aca="false">IF(AND(E6253&gt;0,B6253=10),1,0)</f>
        <v>0</v>
      </c>
      <c r="AD6253" s="55" t="n">
        <f aca="false">IF(AND(C6252=C6253,AA6252=AA6253-1),AB6252,"")</f>
        <v>0</v>
      </c>
      <c r="AE6253" s="55" t="n">
        <f aca="false">IF(AND(C6252=C6253,AA6252=AA6253-1),AC6252,"")</f>
        <v>0</v>
      </c>
      <c r="AF6253" s="55" t="n">
        <f aca="false">IF(AA6253=1,"",IF(AND(AB6253=1,AD6253&lt;&gt;1),1,0))</f>
        <v>0</v>
      </c>
      <c r="AG6253" s="55" t="n">
        <f aca="false">IF(AA6253=1,"",IF(AND(AC6253=1,AE6253&lt;&gt;1),1,0))</f>
        <v>0</v>
      </c>
      <c r="AH6253" s="60" t="str">
        <f aca="false">IF(AND(E6253&gt;0,AA6253&lt;2,NOT(AND(C6254=C6253,AA6254=AA6253+1))),INDEX(DATAS,AA6253+1),"")</f>
        <v/>
      </c>
      <c r="AI6253" s="60" t="str">
        <f aca="false">IF(AND(AC6253=1,AA6253&lt;2),IF(AND(C6254=C6253,AA6254=AA6253+1),IF(AC6254=1,"",INDEX(DATAS,AA6253+1)),INDEX(DATAS,AA6253+1)),"")</f>
        <v/>
      </c>
    </row>
    <row r="6254" customFormat="false" ht="15" hidden="false" customHeight="false" outlineLevel="0" collapsed="false">
      <c r="A6254" s="60" t="n">
        <v>46309</v>
      </c>
      <c r="B6254" s="0" t="n">
        <v>13</v>
      </c>
      <c r="C6254" s="0" t="n">
        <v>7546</v>
      </c>
      <c r="E6254" s="0" t="n">
        <v>0</v>
      </c>
      <c r="F6254" s="55" t="s">
        <v>1510</v>
      </c>
      <c r="I6254" s="55" t="s">
        <v>185</v>
      </c>
      <c r="U6254" s="0" t="n">
        <v>205</v>
      </c>
      <c r="V6254" s="0" t="n">
        <v>0</v>
      </c>
      <c r="X6254" s="55" t="n">
        <f aca="false">IF(I6254="Male",0,1)</f>
        <v>1</v>
      </c>
      <c r="Y6254" s="55" t="n">
        <f aca="false">IF(OR(I6254="DNB",I6254="Dry DNB"),1,0)</f>
        <v>0</v>
      </c>
      <c r="Z6254" s="0" t="str">
        <f aca="false">IF(ISNUMBER(W6254),A6254-W6254,"")</f>
        <v/>
      </c>
      <c r="AA6254" s="55" t="n">
        <f aca="false">MATCH(A6254,DATAS,0)</f>
        <v>1</v>
      </c>
      <c r="AB6254" s="55" t="n">
        <f aca="false">IF(AND(E6254&gt;0,OR(AND(B6254&gt;=1,B6254&lt;=6),B6254=10)),1,0)</f>
        <v>0</v>
      </c>
      <c r="AC6254" s="55" t="n">
        <f aca="false">IF(AND(E6254&gt;0,B6254=10),1,0)</f>
        <v>0</v>
      </c>
      <c r="AD6254" s="0" t="str">
        <f aca="false">IF(AND(C6253=C6254,AA6253=AA6254-1),AB6253,"")</f>
        <v/>
      </c>
      <c r="AE6254" s="0" t="str">
        <f aca="false">IF(AND(C6253=C6254,AA6253=AA6254-1),AC6253,"")</f>
        <v/>
      </c>
      <c r="AF6254" s="0" t="str">
        <f aca="false">IF(AA6254=1,"",IF(AND(AB6254=1,AD6254&lt;&gt;1),1,0))</f>
        <v/>
      </c>
      <c r="AG6254" s="0" t="str">
        <f aca="false">IF(AA6254=1,"",IF(AND(AC6254=1,AE6254&lt;&gt;1),1,0))</f>
        <v/>
      </c>
      <c r="AH6254" s="60" t="str">
        <f aca="false">IF(AND(E6254&gt;0,AA6254&lt;2,NOT(AND(C6255=C6254,AA6255=AA6254+1))),INDEX(DATAS,AA6254+1),"")</f>
        <v/>
      </c>
      <c r="AI6254" s="60" t="str">
        <f aca="false">IF(AND(AC6254=1,AA6254&lt;2),IF(AND(C6255=C6254,AA6255=AA6254+1),IF(AC6255=1,"",INDEX(DATAS,AA6254+1)),INDEX(DATAS,AA6254+1)),"")</f>
        <v/>
      </c>
    </row>
    <row r="6255" customFormat="false" ht="15" hidden="false" customHeight="false" outlineLevel="0" collapsed="false">
      <c r="A6255" s="60" t="n">
        <v>46310</v>
      </c>
      <c r="B6255" s="0" t="n">
        <v>13</v>
      </c>
      <c r="C6255" s="0" t="n">
        <v>7546</v>
      </c>
      <c r="E6255" s="0" t="n">
        <v>0</v>
      </c>
      <c r="F6255" s="55" t="s">
        <v>1510</v>
      </c>
      <c r="I6255" s="55" t="s">
        <v>185</v>
      </c>
      <c r="U6255" s="0" t="n">
        <v>206</v>
      </c>
      <c r="V6255" s="0" t="n">
        <v>0</v>
      </c>
      <c r="X6255" s="55" t="n">
        <f aca="false">IF(I6255="Male",0,1)</f>
        <v>1</v>
      </c>
      <c r="Y6255" s="55" t="n">
        <f aca="false">IF(OR(I6255="DNB",I6255="Dry DNB"),1,0)</f>
        <v>0</v>
      </c>
      <c r="Z6255" s="0" t="str">
        <f aca="false">IF(ISNUMBER(W6255),A6255-W6255,"")</f>
        <v/>
      </c>
      <c r="AA6255" s="55" t="n">
        <f aca="false">MATCH(A6255,DATAS,0)</f>
        <v>2</v>
      </c>
      <c r="AB6255" s="55" t="n">
        <f aca="false">IF(AND(E6255&gt;0,OR(AND(B6255&gt;=1,B6255&lt;=6),B6255=10)),1,0)</f>
        <v>0</v>
      </c>
      <c r="AC6255" s="55" t="n">
        <f aca="false">IF(AND(E6255&gt;0,B6255=10),1,0)</f>
        <v>0</v>
      </c>
      <c r="AD6255" s="55" t="n">
        <f aca="false">IF(AND(C6254=C6255,AA6254=AA6255-1),AB6254,"")</f>
        <v>0</v>
      </c>
      <c r="AE6255" s="55" t="n">
        <f aca="false">IF(AND(C6254=C6255,AA6254=AA6255-1),AC6254,"")</f>
        <v>0</v>
      </c>
      <c r="AF6255" s="55" t="n">
        <f aca="false">IF(AA6255=1,"",IF(AND(AB6255=1,AD6255&lt;&gt;1),1,0))</f>
        <v>0</v>
      </c>
      <c r="AG6255" s="55" t="n">
        <f aca="false">IF(AA6255=1,"",IF(AND(AC6255=1,AE6255&lt;&gt;1),1,0))</f>
        <v>0</v>
      </c>
      <c r="AH6255" s="60" t="str">
        <f aca="false">IF(AND(E6255&gt;0,AA6255&lt;2,NOT(AND(C6256=C6255,AA6256=AA6255+1))),INDEX(DATAS,AA6255+1),"")</f>
        <v/>
      </c>
      <c r="AI6255" s="60" t="str">
        <f aca="false">IF(AND(AC6255=1,AA6255&lt;2),IF(AND(C6256=C6255,AA6256=AA6255+1),IF(AC6256=1,"",INDEX(DATAS,AA6255+1)),INDEX(DATAS,AA6255+1)),"")</f>
        <v/>
      </c>
    </row>
    <row r="6256" customFormat="false" ht="15" hidden="false" customHeight="false" outlineLevel="0" collapsed="false">
      <c r="A6256" s="60" t="n">
        <v>46309</v>
      </c>
      <c r="B6256" s="0" t="n">
        <v>13</v>
      </c>
      <c r="C6256" s="0" t="n">
        <v>7547</v>
      </c>
      <c r="E6256" s="0" t="n">
        <v>0</v>
      </c>
      <c r="F6256" s="55" t="s">
        <v>1510</v>
      </c>
      <c r="I6256" s="55" t="s">
        <v>185</v>
      </c>
      <c r="U6256" s="0" t="n">
        <v>205</v>
      </c>
      <c r="V6256" s="0" t="n">
        <v>0</v>
      </c>
      <c r="X6256" s="55" t="n">
        <f aca="false">IF(I6256="Male",0,1)</f>
        <v>1</v>
      </c>
      <c r="Y6256" s="55" t="n">
        <f aca="false">IF(OR(I6256="DNB",I6256="Dry DNB"),1,0)</f>
        <v>0</v>
      </c>
      <c r="Z6256" s="0" t="str">
        <f aca="false">IF(ISNUMBER(W6256),A6256-W6256,"")</f>
        <v/>
      </c>
      <c r="AA6256" s="55" t="n">
        <f aca="false">MATCH(A6256,DATAS,0)</f>
        <v>1</v>
      </c>
      <c r="AB6256" s="55" t="n">
        <f aca="false">IF(AND(E6256&gt;0,OR(AND(B6256&gt;=1,B6256&lt;=6),B6256=10)),1,0)</f>
        <v>0</v>
      </c>
      <c r="AC6256" s="55" t="n">
        <f aca="false">IF(AND(E6256&gt;0,B6256=10),1,0)</f>
        <v>0</v>
      </c>
      <c r="AD6256" s="0" t="str">
        <f aca="false">IF(AND(C6255=C6256,AA6255=AA6256-1),AB6255,"")</f>
        <v/>
      </c>
      <c r="AE6256" s="0" t="str">
        <f aca="false">IF(AND(C6255=C6256,AA6255=AA6256-1),AC6255,"")</f>
        <v/>
      </c>
      <c r="AF6256" s="0" t="str">
        <f aca="false">IF(AA6256=1,"",IF(AND(AB6256=1,AD6256&lt;&gt;1),1,0))</f>
        <v/>
      </c>
      <c r="AG6256" s="0" t="str">
        <f aca="false">IF(AA6256=1,"",IF(AND(AC6256=1,AE6256&lt;&gt;1),1,0))</f>
        <v/>
      </c>
      <c r="AH6256" s="60" t="str">
        <f aca="false">IF(AND(E6256&gt;0,AA6256&lt;2,NOT(AND(C6257=C6256,AA6257=AA6256+1))),INDEX(DATAS,AA6256+1),"")</f>
        <v/>
      </c>
      <c r="AI6256" s="60" t="str">
        <f aca="false">IF(AND(AC6256=1,AA6256&lt;2),IF(AND(C6257=C6256,AA6257=AA6256+1),IF(AC6257=1,"",INDEX(DATAS,AA6256+1)),INDEX(DATAS,AA6256+1)),"")</f>
        <v/>
      </c>
    </row>
    <row r="6257" customFormat="false" ht="15" hidden="false" customHeight="false" outlineLevel="0" collapsed="false">
      <c r="A6257" s="60" t="n">
        <v>46310</v>
      </c>
      <c r="B6257" s="0" t="n">
        <v>13</v>
      </c>
      <c r="C6257" s="0" t="n">
        <v>7547</v>
      </c>
      <c r="E6257" s="0" t="n">
        <v>0</v>
      </c>
      <c r="F6257" s="55" t="s">
        <v>1510</v>
      </c>
      <c r="I6257" s="55" t="s">
        <v>185</v>
      </c>
      <c r="U6257" s="0" t="n">
        <v>206</v>
      </c>
      <c r="V6257" s="0" t="n">
        <v>0</v>
      </c>
      <c r="X6257" s="55" t="n">
        <f aca="false">IF(I6257="Male",0,1)</f>
        <v>1</v>
      </c>
      <c r="Y6257" s="55" t="n">
        <f aca="false">IF(OR(I6257="DNB",I6257="Dry DNB"),1,0)</f>
        <v>0</v>
      </c>
      <c r="Z6257" s="0" t="str">
        <f aca="false">IF(ISNUMBER(W6257),A6257-W6257,"")</f>
        <v/>
      </c>
      <c r="AA6257" s="55" t="n">
        <f aca="false">MATCH(A6257,DATAS,0)</f>
        <v>2</v>
      </c>
      <c r="AB6257" s="55" t="n">
        <f aca="false">IF(AND(E6257&gt;0,OR(AND(B6257&gt;=1,B6257&lt;=6),B6257=10)),1,0)</f>
        <v>0</v>
      </c>
      <c r="AC6257" s="55" t="n">
        <f aca="false">IF(AND(E6257&gt;0,B6257=10),1,0)</f>
        <v>0</v>
      </c>
      <c r="AD6257" s="55" t="n">
        <f aca="false">IF(AND(C6256=C6257,AA6256=AA6257-1),AB6256,"")</f>
        <v>0</v>
      </c>
      <c r="AE6257" s="55" t="n">
        <f aca="false">IF(AND(C6256=C6257,AA6256=AA6257-1),AC6256,"")</f>
        <v>0</v>
      </c>
      <c r="AF6257" s="55" t="n">
        <f aca="false">IF(AA6257=1,"",IF(AND(AB6257=1,AD6257&lt;&gt;1),1,0))</f>
        <v>0</v>
      </c>
      <c r="AG6257" s="55" t="n">
        <f aca="false">IF(AA6257=1,"",IF(AND(AC6257=1,AE6257&lt;&gt;1),1,0))</f>
        <v>0</v>
      </c>
      <c r="AH6257" s="60" t="str">
        <f aca="false">IF(AND(E6257&gt;0,AA6257&lt;2,NOT(AND(C6258=C6257,AA6258=AA6257+1))),INDEX(DATAS,AA6257+1),"")</f>
        <v/>
      </c>
      <c r="AI6257" s="60" t="str">
        <f aca="false">IF(AND(AC6257=1,AA6257&lt;2),IF(AND(C6258=C6257,AA6258=AA6257+1),IF(AC6258=1,"",INDEX(DATAS,AA6257+1)),INDEX(DATAS,AA6257+1)),"")</f>
        <v/>
      </c>
    </row>
    <row r="6258" customFormat="false" ht="15" hidden="false" customHeight="false" outlineLevel="0" collapsed="false">
      <c r="A6258" s="60" t="n">
        <v>46309</v>
      </c>
      <c r="B6258" s="0" t="n">
        <v>13</v>
      </c>
      <c r="C6258" s="0" t="n">
        <v>7549</v>
      </c>
      <c r="E6258" s="0" t="n">
        <v>0</v>
      </c>
      <c r="F6258" s="55" t="s">
        <v>1510</v>
      </c>
      <c r="I6258" s="55" t="s">
        <v>185</v>
      </c>
      <c r="U6258" s="0" t="n">
        <v>205</v>
      </c>
      <c r="V6258" s="0" t="n">
        <v>0</v>
      </c>
      <c r="X6258" s="55" t="n">
        <f aca="false">IF(I6258="Male",0,1)</f>
        <v>1</v>
      </c>
      <c r="Y6258" s="55" t="n">
        <f aca="false">IF(OR(I6258="DNB",I6258="Dry DNB"),1,0)</f>
        <v>0</v>
      </c>
      <c r="Z6258" s="0" t="str">
        <f aca="false">IF(ISNUMBER(W6258),A6258-W6258,"")</f>
        <v/>
      </c>
      <c r="AA6258" s="55" t="n">
        <f aca="false">MATCH(A6258,DATAS,0)</f>
        <v>1</v>
      </c>
      <c r="AB6258" s="55" t="n">
        <f aca="false">IF(AND(E6258&gt;0,OR(AND(B6258&gt;=1,B6258&lt;=6),B6258=10)),1,0)</f>
        <v>0</v>
      </c>
      <c r="AC6258" s="55" t="n">
        <f aca="false">IF(AND(E6258&gt;0,B6258=10),1,0)</f>
        <v>0</v>
      </c>
      <c r="AD6258" s="0" t="str">
        <f aca="false">IF(AND(C6257=C6258,AA6257=AA6258-1),AB6257,"")</f>
        <v/>
      </c>
      <c r="AE6258" s="0" t="str">
        <f aca="false">IF(AND(C6257=C6258,AA6257=AA6258-1),AC6257,"")</f>
        <v/>
      </c>
      <c r="AF6258" s="0" t="str">
        <f aca="false">IF(AA6258=1,"",IF(AND(AB6258=1,AD6258&lt;&gt;1),1,0))</f>
        <v/>
      </c>
      <c r="AG6258" s="0" t="str">
        <f aca="false">IF(AA6258=1,"",IF(AND(AC6258=1,AE6258&lt;&gt;1),1,0))</f>
        <v/>
      </c>
      <c r="AH6258" s="60" t="str">
        <f aca="false">IF(AND(E6258&gt;0,AA6258&lt;2,NOT(AND(C6259=C6258,AA6259=AA6258+1))),INDEX(DATAS,AA6258+1),"")</f>
        <v/>
      </c>
      <c r="AI6258" s="60" t="str">
        <f aca="false">IF(AND(AC6258=1,AA6258&lt;2),IF(AND(C6259=C6258,AA6259=AA6258+1),IF(AC6259=1,"",INDEX(DATAS,AA6258+1)),INDEX(DATAS,AA6258+1)),"")</f>
        <v/>
      </c>
    </row>
    <row r="6259" customFormat="false" ht="15" hidden="false" customHeight="false" outlineLevel="0" collapsed="false">
      <c r="A6259" s="60" t="n">
        <v>46310</v>
      </c>
      <c r="B6259" s="0" t="n">
        <v>13</v>
      </c>
      <c r="C6259" s="0" t="n">
        <v>7549</v>
      </c>
      <c r="E6259" s="0" t="n">
        <v>0</v>
      </c>
      <c r="F6259" s="55" t="s">
        <v>1510</v>
      </c>
      <c r="I6259" s="55" t="s">
        <v>185</v>
      </c>
      <c r="U6259" s="0" t="n">
        <v>206</v>
      </c>
      <c r="V6259" s="0" t="n">
        <v>0</v>
      </c>
      <c r="X6259" s="55" t="n">
        <f aca="false">IF(I6259="Male",0,1)</f>
        <v>1</v>
      </c>
      <c r="Y6259" s="55" t="n">
        <f aca="false">IF(OR(I6259="DNB",I6259="Dry DNB"),1,0)</f>
        <v>0</v>
      </c>
      <c r="Z6259" s="0" t="str">
        <f aca="false">IF(ISNUMBER(W6259),A6259-W6259,"")</f>
        <v/>
      </c>
      <c r="AA6259" s="55" t="n">
        <f aca="false">MATCH(A6259,DATAS,0)</f>
        <v>2</v>
      </c>
      <c r="AB6259" s="55" t="n">
        <f aca="false">IF(AND(E6259&gt;0,OR(AND(B6259&gt;=1,B6259&lt;=6),B6259=10)),1,0)</f>
        <v>0</v>
      </c>
      <c r="AC6259" s="55" t="n">
        <f aca="false">IF(AND(E6259&gt;0,B6259=10),1,0)</f>
        <v>0</v>
      </c>
      <c r="AD6259" s="55" t="n">
        <f aca="false">IF(AND(C6258=C6259,AA6258=AA6259-1),AB6258,"")</f>
        <v>0</v>
      </c>
      <c r="AE6259" s="55" t="n">
        <f aca="false">IF(AND(C6258=C6259,AA6258=AA6259-1),AC6258,"")</f>
        <v>0</v>
      </c>
      <c r="AF6259" s="55" t="n">
        <f aca="false">IF(AA6259=1,"",IF(AND(AB6259=1,AD6259&lt;&gt;1),1,0))</f>
        <v>0</v>
      </c>
      <c r="AG6259" s="55" t="n">
        <f aca="false">IF(AA6259=1,"",IF(AND(AC6259=1,AE6259&lt;&gt;1),1,0))</f>
        <v>0</v>
      </c>
      <c r="AH6259" s="60" t="str">
        <f aca="false">IF(AND(E6259&gt;0,AA6259&lt;2,NOT(AND(C6260=C6259,AA6260=AA6259+1))),INDEX(DATAS,AA6259+1),"")</f>
        <v/>
      </c>
      <c r="AI6259" s="60" t="str">
        <f aca="false">IF(AND(AC6259=1,AA6259&lt;2),IF(AND(C6260=C6259,AA6260=AA6259+1),IF(AC6260=1,"",INDEX(DATAS,AA6259+1)),INDEX(DATAS,AA6259+1)),"")</f>
        <v/>
      </c>
    </row>
    <row r="6260" customFormat="false" ht="15" hidden="false" customHeight="false" outlineLevel="0" collapsed="false">
      <c r="A6260" s="60" t="n">
        <v>46309</v>
      </c>
      <c r="B6260" s="0" t="n">
        <v>13</v>
      </c>
      <c r="C6260" s="0" t="n">
        <v>7550</v>
      </c>
      <c r="E6260" s="0" t="n">
        <v>0</v>
      </c>
      <c r="F6260" s="55" t="s">
        <v>1510</v>
      </c>
      <c r="I6260" s="55" t="s">
        <v>185</v>
      </c>
      <c r="U6260" s="0" t="n">
        <v>205</v>
      </c>
      <c r="V6260" s="0" t="n">
        <v>0</v>
      </c>
      <c r="X6260" s="55" t="n">
        <f aca="false">IF(I6260="Male",0,1)</f>
        <v>1</v>
      </c>
      <c r="Y6260" s="55" t="n">
        <f aca="false">IF(OR(I6260="DNB",I6260="Dry DNB"),1,0)</f>
        <v>0</v>
      </c>
      <c r="Z6260" s="0" t="str">
        <f aca="false">IF(ISNUMBER(W6260),A6260-W6260,"")</f>
        <v/>
      </c>
      <c r="AA6260" s="55" t="n">
        <f aca="false">MATCH(A6260,DATAS,0)</f>
        <v>1</v>
      </c>
      <c r="AB6260" s="55" t="n">
        <f aca="false">IF(AND(E6260&gt;0,OR(AND(B6260&gt;=1,B6260&lt;=6),B6260=10)),1,0)</f>
        <v>0</v>
      </c>
      <c r="AC6260" s="55" t="n">
        <f aca="false">IF(AND(E6260&gt;0,B6260=10),1,0)</f>
        <v>0</v>
      </c>
      <c r="AD6260" s="0" t="str">
        <f aca="false">IF(AND(C6259=C6260,AA6259=AA6260-1),AB6259,"")</f>
        <v/>
      </c>
      <c r="AE6260" s="0" t="str">
        <f aca="false">IF(AND(C6259=C6260,AA6259=AA6260-1),AC6259,"")</f>
        <v/>
      </c>
      <c r="AF6260" s="0" t="str">
        <f aca="false">IF(AA6260=1,"",IF(AND(AB6260=1,AD6260&lt;&gt;1),1,0))</f>
        <v/>
      </c>
      <c r="AG6260" s="0" t="str">
        <f aca="false">IF(AA6260=1,"",IF(AND(AC6260=1,AE6260&lt;&gt;1),1,0))</f>
        <v/>
      </c>
      <c r="AH6260" s="60" t="str">
        <f aca="false">IF(AND(E6260&gt;0,AA6260&lt;2,NOT(AND(C6261=C6260,AA6261=AA6260+1))),INDEX(DATAS,AA6260+1),"")</f>
        <v/>
      </c>
      <c r="AI6260" s="60" t="str">
        <f aca="false">IF(AND(AC6260=1,AA6260&lt;2),IF(AND(C6261=C6260,AA6261=AA6260+1),IF(AC6261=1,"",INDEX(DATAS,AA6260+1)),INDEX(DATAS,AA6260+1)),"")</f>
        <v/>
      </c>
    </row>
    <row r="6261" customFormat="false" ht="15" hidden="false" customHeight="false" outlineLevel="0" collapsed="false">
      <c r="A6261" s="60" t="n">
        <v>46310</v>
      </c>
      <c r="B6261" s="0" t="n">
        <v>13</v>
      </c>
      <c r="C6261" s="0" t="n">
        <v>7550</v>
      </c>
      <c r="E6261" s="0" t="n">
        <v>0</v>
      </c>
      <c r="F6261" s="55" t="s">
        <v>1510</v>
      </c>
      <c r="I6261" s="55" t="s">
        <v>185</v>
      </c>
      <c r="U6261" s="0" t="n">
        <v>206</v>
      </c>
      <c r="V6261" s="0" t="n">
        <v>0</v>
      </c>
      <c r="X6261" s="55" t="n">
        <f aca="false">IF(I6261="Male",0,1)</f>
        <v>1</v>
      </c>
      <c r="Y6261" s="55" t="n">
        <f aca="false">IF(OR(I6261="DNB",I6261="Dry DNB"),1,0)</f>
        <v>0</v>
      </c>
      <c r="Z6261" s="0" t="str">
        <f aca="false">IF(ISNUMBER(W6261),A6261-W6261,"")</f>
        <v/>
      </c>
      <c r="AA6261" s="55" t="n">
        <f aca="false">MATCH(A6261,DATAS,0)</f>
        <v>2</v>
      </c>
      <c r="AB6261" s="55" t="n">
        <f aca="false">IF(AND(E6261&gt;0,OR(AND(B6261&gt;=1,B6261&lt;=6),B6261=10)),1,0)</f>
        <v>0</v>
      </c>
      <c r="AC6261" s="55" t="n">
        <f aca="false">IF(AND(E6261&gt;0,B6261=10),1,0)</f>
        <v>0</v>
      </c>
      <c r="AD6261" s="55" t="n">
        <f aca="false">IF(AND(C6260=C6261,AA6260=AA6261-1),AB6260,"")</f>
        <v>0</v>
      </c>
      <c r="AE6261" s="55" t="n">
        <f aca="false">IF(AND(C6260=C6261,AA6260=AA6261-1),AC6260,"")</f>
        <v>0</v>
      </c>
      <c r="AF6261" s="55" t="n">
        <f aca="false">IF(AA6261=1,"",IF(AND(AB6261=1,AD6261&lt;&gt;1),1,0))</f>
        <v>0</v>
      </c>
      <c r="AG6261" s="55" t="n">
        <f aca="false">IF(AA6261=1,"",IF(AND(AC6261=1,AE6261&lt;&gt;1),1,0))</f>
        <v>0</v>
      </c>
      <c r="AH6261" s="60" t="str">
        <f aca="false">IF(AND(E6261&gt;0,AA6261&lt;2,NOT(AND(C6262=C6261,AA6262=AA6261+1))),INDEX(DATAS,AA6261+1),"")</f>
        <v/>
      </c>
      <c r="AI6261" s="60" t="str">
        <f aca="false">IF(AND(AC6261=1,AA6261&lt;2),IF(AND(C6262=C6261,AA6262=AA6261+1),IF(AC6262=1,"",INDEX(DATAS,AA6261+1)),INDEX(DATAS,AA6261+1)),"")</f>
        <v/>
      </c>
    </row>
    <row r="6262" customFormat="false" ht="15" hidden="false" customHeight="false" outlineLevel="0" collapsed="false">
      <c r="A6262" s="60" t="n">
        <v>46309</v>
      </c>
      <c r="B6262" s="0" t="n">
        <v>13</v>
      </c>
      <c r="C6262" s="0" t="n">
        <v>7551</v>
      </c>
      <c r="E6262" s="0" t="n">
        <v>0</v>
      </c>
      <c r="F6262" s="55" t="s">
        <v>1510</v>
      </c>
      <c r="I6262" s="55" t="s">
        <v>185</v>
      </c>
      <c r="U6262" s="0" t="n">
        <v>205</v>
      </c>
      <c r="V6262" s="0" t="n">
        <v>0</v>
      </c>
      <c r="X6262" s="55" t="n">
        <f aca="false">IF(I6262="Male",0,1)</f>
        <v>1</v>
      </c>
      <c r="Y6262" s="55" t="n">
        <f aca="false">IF(OR(I6262="DNB",I6262="Dry DNB"),1,0)</f>
        <v>0</v>
      </c>
      <c r="Z6262" s="0" t="str">
        <f aca="false">IF(ISNUMBER(W6262),A6262-W6262,"")</f>
        <v/>
      </c>
      <c r="AA6262" s="55" t="n">
        <f aca="false">MATCH(A6262,DATAS,0)</f>
        <v>1</v>
      </c>
      <c r="AB6262" s="55" t="n">
        <f aca="false">IF(AND(E6262&gt;0,OR(AND(B6262&gt;=1,B6262&lt;=6),B6262=10)),1,0)</f>
        <v>0</v>
      </c>
      <c r="AC6262" s="55" t="n">
        <f aca="false">IF(AND(E6262&gt;0,B6262=10),1,0)</f>
        <v>0</v>
      </c>
      <c r="AD6262" s="0" t="str">
        <f aca="false">IF(AND(C6261=C6262,AA6261=AA6262-1),AB6261,"")</f>
        <v/>
      </c>
      <c r="AE6262" s="0" t="str">
        <f aca="false">IF(AND(C6261=C6262,AA6261=AA6262-1),AC6261,"")</f>
        <v/>
      </c>
      <c r="AF6262" s="0" t="str">
        <f aca="false">IF(AA6262=1,"",IF(AND(AB6262=1,AD6262&lt;&gt;1),1,0))</f>
        <v/>
      </c>
      <c r="AG6262" s="0" t="str">
        <f aca="false">IF(AA6262=1,"",IF(AND(AC6262=1,AE6262&lt;&gt;1),1,0))</f>
        <v/>
      </c>
      <c r="AH6262" s="60" t="str">
        <f aca="false">IF(AND(E6262&gt;0,AA6262&lt;2,NOT(AND(C6263=C6262,AA6263=AA6262+1))),INDEX(DATAS,AA6262+1),"")</f>
        <v/>
      </c>
      <c r="AI6262" s="60" t="str">
        <f aca="false">IF(AND(AC6262=1,AA6262&lt;2),IF(AND(C6263=C6262,AA6263=AA6262+1),IF(AC6263=1,"",INDEX(DATAS,AA6262+1)),INDEX(DATAS,AA6262+1)),"")</f>
        <v/>
      </c>
    </row>
    <row r="6263" customFormat="false" ht="15" hidden="false" customHeight="false" outlineLevel="0" collapsed="false">
      <c r="A6263" s="60" t="n">
        <v>46310</v>
      </c>
      <c r="B6263" s="0" t="n">
        <v>13</v>
      </c>
      <c r="C6263" s="0" t="n">
        <v>7551</v>
      </c>
      <c r="E6263" s="0" t="n">
        <v>0</v>
      </c>
      <c r="F6263" s="55" t="s">
        <v>1510</v>
      </c>
      <c r="I6263" s="55" t="s">
        <v>185</v>
      </c>
      <c r="U6263" s="0" t="n">
        <v>206</v>
      </c>
      <c r="V6263" s="0" t="n">
        <v>0</v>
      </c>
      <c r="X6263" s="55" t="n">
        <f aca="false">IF(I6263="Male",0,1)</f>
        <v>1</v>
      </c>
      <c r="Y6263" s="55" t="n">
        <f aca="false">IF(OR(I6263="DNB",I6263="Dry DNB"),1,0)</f>
        <v>0</v>
      </c>
      <c r="Z6263" s="0" t="str">
        <f aca="false">IF(ISNUMBER(W6263),A6263-W6263,"")</f>
        <v/>
      </c>
      <c r="AA6263" s="55" t="n">
        <f aca="false">MATCH(A6263,DATAS,0)</f>
        <v>2</v>
      </c>
      <c r="AB6263" s="55" t="n">
        <f aca="false">IF(AND(E6263&gt;0,OR(AND(B6263&gt;=1,B6263&lt;=6),B6263=10)),1,0)</f>
        <v>0</v>
      </c>
      <c r="AC6263" s="55" t="n">
        <f aca="false">IF(AND(E6263&gt;0,B6263=10),1,0)</f>
        <v>0</v>
      </c>
      <c r="AD6263" s="55" t="n">
        <f aca="false">IF(AND(C6262=C6263,AA6262=AA6263-1),AB6262,"")</f>
        <v>0</v>
      </c>
      <c r="AE6263" s="55" t="n">
        <f aca="false">IF(AND(C6262=C6263,AA6262=AA6263-1),AC6262,"")</f>
        <v>0</v>
      </c>
      <c r="AF6263" s="55" t="n">
        <f aca="false">IF(AA6263=1,"",IF(AND(AB6263=1,AD6263&lt;&gt;1),1,0))</f>
        <v>0</v>
      </c>
      <c r="AG6263" s="55" t="n">
        <f aca="false">IF(AA6263=1,"",IF(AND(AC6263=1,AE6263&lt;&gt;1),1,0))</f>
        <v>0</v>
      </c>
      <c r="AH6263" s="60" t="str">
        <f aca="false">IF(AND(E6263&gt;0,AA6263&lt;2,NOT(AND(C6264=C6263,AA6264=AA6263+1))),INDEX(DATAS,AA6263+1),"")</f>
        <v/>
      </c>
      <c r="AI6263" s="60" t="str">
        <f aca="false">IF(AND(AC6263=1,AA6263&lt;2),IF(AND(C6264=C6263,AA6264=AA6263+1),IF(AC6264=1,"",INDEX(DATAS,AA6263+1)),INDEX(DATAS,AA6263+1)),"")</f>
        <v/>
      </c>
    </row>
    <row r="6264" customFormat="false" ht="15" hidden="false" customHeight="false" outlineLevel="0" collapsed="false">
      <c r="A6264" s="60" t="n">
        <v>46309</v>
      </c>
      <c r="B6264" s="0" t="n">
        <v>13</v>
      </c>
      <c r="C6264" s="0" t="n">
        <v>7552</v>
      </c>
      <c r="E6264" s="0" t="n">
        <v>0</v>
      </c>
      <c r="F6264" s="55" t="s">
        <v>1510</v>
      </c>
      <c r="I6264" s="55" t="s">
        <v>185</v>
      </c>
      <c r="U6264" s="0" t="n">
        <v>205</v>
      </c>
      <c r="V6264" s="0" t="n">
        <v>0</v>
      </c>
      <c r="X6264" s="55" t="n">
        <f aca="false">IF(I6264="Male",0,1)</f>
        <v>1</v>
      </c>
      <c r="Y6264" s="55" t="n">
        <f aca="false">IF(OR(I6264="DNB",I6264="Dry DNB"),1,0)</f>
        <v>0</v>
      </c>
      <c r="Z6264" s="0" t="str">
        <f aca="false">IF(ISNUMBER(W6264),A6264-W6264,"")</f>
        <v/>
      </c>
      <c r="AA6264" s="55" t="n">
        <f aca="false">MATCH(A6264,DATAS,0)</f>
        <v>1</v>
      </c>
      <c r="AB6264" s="55" t="n">
        <f aca="false">IF(AND(E6264&gt;0,OR(AND(B6264&gt;=1,B6264&lt;=6),B6264=10)),1,0)</f>
        <v>0</v>
      </c>
      <c r="AC6264" s="55" t="n">
        <f aca="false">IF(AND(E6264&gt;0,B6264=10),1,0)</f>
        <v>0</v>
      </c>
      <c r="AD6264" s="0" t="str">
        <f aca="false">IF(AND(C6263=C6264,AA6263=AA6264-1),AB6263,"")</f>
        <v/>
      </c>
      <c r="AE6264" s="0" t="str">
        <f aca="false">IF(AND(C6263=C6264,AA6263=AA6264-1),AC6263,"")</f>
        <v/>
      </c>
      <c r="AF6264" s="0" t="str">
        <f aca="false">IF(AA6264=1,"",IF(AND(AB6264=1,AD6264&lt;&gt;1),1,0))</f>
        <v/>
      </c>
      <c r="AG6264" s="0" t="str">
        <f aca="false">IF(AA6264=1,"",IF(AND(AC6264=1,AE6264&lt;&gt;1),1,0))</f>
        <v/>
      </c>
      <c r="AH6264" s="60" t="str">
        <f aca="false">IF(AND(E6264&gt;0,AA6264&lt;2,NOT(AND(C6265=C6264,AA6265=AA6264+1))),INDEX(DATAS,AA6264+1),"")</f>
        <v/>
      </c>
      <c r="AI6264" s="60" t="str">
        <f aca="false">IF(AND(AC6264=1,AA6264&lt;2),IF(AND(C6265=C6264,AA6265=AA6264+1),IF(AC6265=1,"",INDEX(DATAS,AA6264+1)),INDEX(DATAS,AA6264+1)),"")</f>
        <v/>
      </c>
    </row>
    <row r="6265" customFormat="false" ht="15" hidden="false" customHeight="false" outlineLevel="0" collapsed="false">
      <c r="A6265" s="60" t="n">
        <v>46310</v>
      </c>
      <c r="B6265" s="0" t="n">
        <v>13</v>
      </c>
      <c r="C6265" s="0" t="n">
        <v>7552</v>
      </c>
      <c r="E6265" s="0" t="n">
        <v>0</v>
      </c>
      <c r="F6265" s="55" t="s">
        <v>1510</v>
      </c>
      <c r="I6265" s="55" t="s">
        <v>185</v>
      </c>
      <c r="U6265" s="0" t="n">
        <v>206</v>
      </c>
      <c r="V6265" s="0" t="n">
        <v>0</v>
      </c>
      <c r="X6265" s="55" t="n">
        <f aca="false">IF(I6265="Male",0,1)</f>
        <v>1</v>
      </c>
      <c r="Y6265" s="55" t="n">
        <f aca="false">IF(OR(I6265="DNB",I6265="Dry DNB"),1,0)</f>
        <v>0</v>
      </c>
      <c r="Z6265" s="0" t="str">
        <f aca="false">IF(ISNUMBER(W6265),A6265-W6265,"")</f>
        <v/>
      </c>
      <c r="AA6265" s="55" t="n">
        <f aca="false">MATCH(A6265,DATAS,0)</f>
        <v>2</v>
      </c>
      <c r="AB6265" s="55" t="n">
        <f aca="false">IF(AND(E6265&gt;0,OR(AND(B6265&gt;=1,B6265&lt;=6),B6265=10)),1,0)</f>
        <v>0</v>
      </c>
      <c r="AC6265" s="55" t="n">
        <f aca="false">IF(AND(E6265&gt;0,B6265=10),1,0)</f>
        <v>0</v>
      </c>
      <c r="AD6265" s="55" t="n">
        <f aca="false">IF(AND(C6264=C6265,AA6264=AA6265-1),AB6264,"")</f>
        <v>0</v>
      </c>
      <c r="AE6265" s="55" t="n">
        <f aca="false">IF(AND(C6264=C6265,AA6264=AA6265-1),AC6264,"")</f>
        <v>0</v>
      </c>
      <c r="AF6265" s="55" t="n">
        <f aca="false">IF(AA6265=1,"",IF(AND(AB6265=1,AD6265&lt;&gt;1),1,0))</f>
        <v>0</v>
      </c>
      <c r="AG6265" s="55" t="n">
        <f aca="false">IF(AA6265=1,"",IF(AND(AC6265=1,AE6265&lt;&gt;1),1,0))</f>
        <v>0</v>
      </c>
      <c r="AH6265" s="60" t="str">
        <f aca="false">IF(AND(E6265&gt;0,AA6265&lt;2,NOT(AND(C6266=C6265,AA6266=AA6265+1))),INDEX(DATAS,AA6265+1),"")</f>
        <v/>
      </c>
      <c r="AI6265" s="60" t="str">
        <f aca="false">IF(AND(AC6265=1,AA6265&lt;2),IF(AND(C6266=C6265,AA6266=AA6265+1),IF(AC6266=1,"",INDEX(DATAS,AA6265+1)),INDEX(DATAS,AA6265+1)),"")</f>
        <v/>
      </c>
    </row>
    <row r="6266" customFormat="false" ht="15" hidden="false" customHeight="false" outlineLevel="0" collapsed="false">
      <c r="A6266" s="60" t="n">
        <v>46309</v>
      </c>
      <c r="B6266" s="0" t="n">
        <v>13</v>
      </c>
      <c r="C6266" s="0" t="n">
        <v>7553</v>
      </c>
      <c r="E6266" s="0" t="n">
        <v>0</v>
      </c>
      <c r="F6266" s="55" t="s">
        <v>1510</v>
      </c>
      <c r="I6266" s="55" t="s">
        <v>185</v>
      </c>
      <c r="U6266" s="0" t="n">
        <v>205</v>
      </c>
      <c r="V6266" s="0" t="n">
        <v>0</v>
      </c>
      <c r="X6266" s="55" t="n">
        <f aca="false">IF(I6266="Male",0,1)</f>
        <v>1</v>
      </c>
      <c r="Y6266" s="55" t="n">
        <f aca="false">IF(OR(I6266="DNB",I6266="Dry DNB"),1,0)</f>
        <v>0</v>
      </c>
      <c r="Z6266" s="0" t="str">
        <f aca="false">IF(ISNUMBER(W6266),A6266-W6266,"")</f>
        <v/>
      </c>
      <c r="AA6266" s="55" t="n">
        <f aca="false">MATCH(A6266,DATAS,0)</f>
        <v>1</v>
      </c>
      <c r="AB6266" s="55" t="n">
        <f aca="false">IF(AND(E6266&gt;0,OR(AND(B6266&gt;=1,B6266&lt;=6),B6266=10)),1,0)</f>
        <v>0</v>
      </c>
      <c r="AC6266" s="55" t="n">
        <f aca="false">IF(AND(E6266&gt;0,B6266=10),1,0)</f>
        <v>0</v>
      </c>
      <c r="AD6266" s="0" t="str">
        <f aca="false">IF(AND(C6265=C6266,AA6265=AA6266-1),AB6265,"")</f>
        <v/>
      </c>
      <c r="AE6266" s="0" t="str">
        <f aca="false">IF(AND(C6265=C6266,AA6265=AA6266-1),AC6265,"")</f>
        <v/>
      </c>
      <c r="AF6266" s="0" t="str">
        <f aca="false">IF(AA6266=1,"",IF(AND(AB6266=1,AD6266&lt;&gt;1),1,0))</f>
        <v/>
      </c>
      <c r="AG6266" s="0" t="str">
        <f aca="false">IF(AA6266=1,"",IF(AND(AC6266=1,AE6266&lt;&gt;1),1,0))</f>
        <v/>
      </c>
      <c r="AH6266" s="60" t="str">
        <f aca="false">IF(AND(E6266&gt;0,AA6266&lt;2,NOT(AND(C6267=C6266,AA6267=AA6266+1))),INDEX(DATAS,AA6266+1),"")</f>
        <v/>
      </c>
      <c r="AI6266" s="60" t="str">
        <f aca="false">IF(AND(AC6266=1,AA6266&lt;2),IF(AND(C6267=C6266,AA6267=AA6266+1),IF(AC6267=1,"",INDEX(DATAS,AA6266+1)),INDEX(DATAS,AA6266+1)),"")</f>
        <v/>
      </c>
    </row>
    <row r="6267" customFormat="false" ht="15" hidden="false" customHeight="false" outlineLevel="0" collapsed="false">
      <c r="A6267" s="60" t="n">
        <v>46310</v>
      </c>
      <c r="B6267" s="0" t="n">
        <v>13</v>
      </c>
      <c r="C6267" s="0" t="n">
        <v>7553</v>
      </c>
      <c r="E6267" s="0" t="n">
        <v>0</v>
      </c>
      <c r="F6267" s="55" t="s">
        <v>1510</v>
      </c>
      <c r="I6267" s="55" t="s">
        <v>185</v>
      </c>
      <c r="U6267" s="0" t="n">
        <v>206</v>
      </c>
      <c r="V6267" s="0" t="n">
        <v>0</v>
      </c>
      <c r="X6267" s="55" t="n">
        <f aca="false">IF(I6267="Male",0,1)</f>
        <v>1</v>
      </c>
      <c r="Y6267" s="55" t="n">
        <f aca="false">IF(OR(I6267="DNB",I6267="Dry DNB"),1,0)</f>
        <v>0</v>
      </c>
      <c r="Z6267" s="0" t="str">
        <f aca="false">IF(ISNUMBER(W6267),A6267-W6267,"")</f>
        <v/>
      </c>
      <c r="AA6267" s="55" t="n">
        <f aca="false">MATCH(A6267,DATAS,0)</f>
        <v>2</v>
      </c>
      <c r="AB6267" s="55" t="n">
        <f aca="false">IF(AND(E6267&gt;0,OR(AND(B6267&gt;=1,B6267&lt;=6),B6267=10)),1,0)</f>
        <v>0</v>
      </c>
      <c r="AC6267" s="55" t="n">
        <f aca="false">IF(AND(E6267&gt;0,B6267=10),1,0)</f>
        <v>0</v>
      </c>
      <c r="AD6267" s="55" t="n">
        <f aca="false">IF(AND(C6266=C6267,AA6266=AA6267-1),AB6266,"")</f>
        <v>0</v>
      </c>
      <c r="AE6267" s="55" t="n">
        <f aca="false">IF(AND(C6266=C6267,AA6266=AA6267-1),AC6266,"")</f>
        <v>0</v>
      </c>
      <c r="AF6267" s="55" t="n">
        <f aca="false">IF(AA6267=1,"",IF(AND(AB6267=1,AD6267&lt;&gt;1),1,0))</f>
        <v>0</v>
      </c>
      <c r="AG6267" s="55" t="n">
        <f aca="false">IF(AA6267=1,"",IF(AND(AC6267=1,AE6267&lt;&gt;1),1,0))</f>
        <v>0</v>
      </c>
      <c r="AH6267" s="60" t="str">
        <f aca="false">IF(AND(E6267&gt;0,AA6267&lt;2,NOT(AND(C6268=C6267,AA6268=AA6267+1))),INDEX(DATAS,AA6267+1),"")</f>
        <v/>
      </c>
      <c r="AI6267" s="60" t="str">
        <f aca="false">IF(AND(AC6267=1,AA6267&lt;2),IF(AND(C6268=C6267,AA6268=AA6267+1),IF(AC6268=1,"",INDEX(DATAS,AA6267+1)),INDEX(DATAS,AA6267+1)),"")</f>
        <v/>
      </c>
    </row>
    <row r="6268" customFormat="false" ht="15" hidden="false" customHeight="false" outlineLevel="0" collapsed="false">
      <c r="A6268" s="60" t="n">
        <v>46309</v>
      </c>
      <c r="B6268" s="0" t="n">
        <v>13</v>
      </c>
      <c r="C6268" s="0" t="n">
        <v>7554</v>
      </c>
      <c r="E6268" s="0" t="n">
        <v>0</v>
      </c>
      <c r="F6268" s="55" t="s">
        <v>1510</v>
      </c>
      <c r="I6268" s="55" t="s">
        <v>185</v>
      </c>
      <c r="U6268" s="0" t="n">
        <v>205</v>
      </c>
      <c r="V6268" s="0" t="n">
        <v>0</v>
      </c>
      <c r="X6268" s="55" t="n">
        <f aca="false">IF(I6268="Male",0,1)</f>
        <v>1</v>
      </c>
      <c r="Y6268" s="55" t="n">
        <f aca="false">IF(OR(I6268="DNB",I6268="Dry DNB"),1,0)</f>
        <v>0</v>
      </c>
      <c r="Z6268" s="0" t="str">
        <f aca="false">IF(ISNUMBER(W6268),A6268-W6268,"")</f>
        <v/>
      </c>
      <c r="AA6268" s="55" t="n">
        <f aca="false">MATCH(A6268,DATAS,0)</f>
        <v>1</v>
      </c>
      <c r="AB6268" s="55" t="n">
        <f aca="false">IF(AND(E6268&gt;0,OR(AND(B6268&gt;=1,B6268&lt;=6),B6268=10)),1,0)</f>
        <v>0</v>
      </c>
      <c r="AC6268" s="55" t="n">
        <f aca="false">IF(AND(E6268&gt;0,B6268=10),1,0)</f>
        <v>0</v>
      </c>
      <c r="AD6268" s="0" t="str">
        <f aca="false">IF(AND(C6267=C6268,AA6267=AA6268-1),AB6267,"")</f>
        <v/>
      </c>
      <c r="AE6268" s="0" t="str">
        <f aca="false">IF(AND(C6267=C6268,AA6267=AA6268-1),AC6267,"")</f>
        <v/>
      </c>
      <c r="AF6268" s="0" t="str">
        <f aca="false">IF(AA6268=1,"",IF(AND(AB6268=1,AD6268&lt;&gt;1),1,0))</f>
        <v/>
      </c>
      <c r="AG6268" s="0" t="str">
        <f aca="false">IF(AA6268=1,"",IF(AND(AC6268=1,AE6268&lt;&gt;1),1,0))</f>
        <v/>
      </c>
      <c r="AH6268" s="60" t="str">
        <f aca="false">IF(AND(E6268&gt;0,AA6268&lt;2,NOT(AND(C6269=C6268,AA6269=AA6268+1))),INDEX(DATAS,AA6268+1),"")</f>
        <v/>
      </c>
      <c r="AI6268" s="60" t="str">
        <f aca="false">IF(AND(AC6268=1,AA6268&lt;2),IF(AND(C6269=C6268,AA6269=AA6268+1),IF(AC6269=1,"",INDEX(DATAS,AA6268+1)),INDEX(DATAS,AA6268+1)),"")</f>
        <v/>
      </c>
    </row>
    <row r="6269" customFormat="false" ht="15" hidden="false" customHeight="false" outlineLevel="0" collapsed="false">
      <c r="A6269" s="60" t="n">
        <v>46310</v>
      </c>
      <c r="B6269" s="0" t="n">
        <v>13</v>
      </c>
      <c r="C6269" s="0" t="n">
        <v>7554</v>
      </c>
      <c r="E6269" s="0" t="n">
        <v>0</v>
      </c>
      <c r="F6269" s="55" t="s">
        <v>1510</v>
      </c>
      <c r="I6269" s="55" t="s">
        <v>185</v>
      </c>
      <c r="U6269" s="0" t="n">
        <v>206</v>
      </c>
      <c r="V6269" s="0" t="n">
        <v>0</v>
      </c>
      <c r="X6269" s="55" t="n">
        <f aca="false">IF(I6269="Male",0,1)</f>
        <v>1</v>
      </c>
      <c r="Y6269" s="55" t="n">
        <f aca="false">IF(OR(I6269="DNB",I6269="Dry DNB"),1,0)</f>
        <v>0</v>
      </c>
      <c r="Z6269" s="0" t="str">
        <f aca="false">IF(ISNUMBER(W6269),A6269-W6269,"")</f>
        <v/>
      </c>
      <c r="AA6269" s="55" t="n">
        <f aca="false">MATCH(A6269,DATAS,0)</f>
        <v>2</v>
      </c>
      <c r="AB6269" s="55" t="n">
        <f aca="false">IF(AND(E6269&gt;0,OR(AND(B6269&gt;=1,B6269&lt;=6),B6269=10)),1,0)</f>
        <v>0</v>
      </c>
      <c r="AC6269" s="55" t="n">
        <f aca="false">IF(AND(E6269&gt;0,B6269=10),1,0)</f>
        <v>0</v>
      </c>
      <c r="AD6269" s="55" t="n">
        <f aca="false">IF(AND(C6268=C6269,AA6268=AA6269-1),AB6268,"")</f>
        <v>0</v>
      </c>
      <c r="AE6269" s="55" t="n">
        <f aca="false">IF(AND(C6268=C6269,AA6268=AA6269-1),AC6268,"")</f>
        <v>0</v>
      </c>
      <c r="AF6269" s="55" t="n">
        <f aca="false">IF(AA6269=1,"",IF(AND(AB6269=1,AD6269&lt;&gt;1),1,0))</f>
        <v>0</v>
      </c>
      <c r="AG6269" s="55" t="n">
        <f aca="false">IF(AA6269=1,"",IF(AND(AC6269=1,AE6269&lt;&gt;1),1,0))</f>
        <v>0</v>
      </c>
      <c r="AH6269" s="60" t="str">
        <f aca="false">IF(AND(E6269&gt;0,AA6269&lt;2,NOT(AND(C6270=C6269,AA6270=AA6269+1))),INDEX(DATAS,AA6269+1),"")</f>
        <v/>
      </c>
      <c r="AI6269" s="60" t="str">
        <f aca="false">IF(AND(AC6269=1,AA6269&lt;2),IF(AND(C6270=C6269,AA6270=AA6269+1),IF(AC6270=1,"",INDEX(DATAS,AA6269+1)),INDEX(DATAS,AA6269+1)),"")</f>
        <v/>
      </c>
    </row>
    <row r="6270" customFormat="false" ht="15" hidden="false" customHeight="false" outlineLevel="0" collapsed="false">
      <c r="A6270" s="60" t="n">
        <v>46309</v>
      </c>
      <c r="B6270" s="0" t="n">
        <v>13</v>
      </c>
      <c r="C6270" s="0" t="n">
        <v>7555</v>
      </c>
      <c r="E6270" s="0" t="n">
        <v>0</v>
      </c>
      <c r="F6270" s="55" t="s">
        <v>1511</v>
      </c>
      <c r="I6270" s="55" t="s">
        <v>185</v>
      </c>
      <c r="U6270" s="0" t="n">
        <v>204</v>
      </c>
      <c r="V6270" s="0" t="n">
        <v>0</v>
      </c>
      <c r="X6270" s="55" t="n">
        <f aca="false">IF(I6270="Male",0,1)</f>
        <v>1</v>
      </c>
      <c r="Y6270" s="55" t="n">
        <f aca="false">IF(OR(I6270="DNB",I6270="Dry DNB"),1,0)</f>
        <v>0</v>
      </c>
      <c r="Z6270" s="0" t="str">
        <f aca="false">IF(ISNUMBER(W6270),A6270-W6270,"")</f>
        <v/>
      </c>
      <c r="AA6270" s="55" t="n">
        <f aca="false">MATCH(A6270,DATAS,0)</f>
        <v>1</v>
      </c>
      <c r="AB6270" s="55" t="n">
        <f aca="false">IF(AND(E6270&gt;0,OR(AND(B6270&gt;=1,B6270&lt;=6),B6270=10)),1,0)</f>
        <v>0</v>
      </c>
      <c r="AC6270" s="55" t="n">
        <f aca="false">IF(AND(E6270&gt;0,B6270=10),1,0)</f>
        <v>0</v>
      </c>
      <c r="AD6270" s="0" t="str">
        <f aca="false">IF(AND(C6269=C6270,AA6269=AA6270-1),AB6269,"")</f>
        <v/>
      </c>
      <c r="AE6270" s="0" t="str">
        <f aca="false">IF(AND(C6269=C6270,AA6269=AA6270-1),AC6269,"")</f>
        <v/>
      </c>
      <c r="AF6270" s="0" t="str">
        <f aca="false">IF(AA6270=1,"",IF(AND(AB6270=1,AD6270&lt;&gt;1),1,0))</f>
        <v/>
      </c>
      <c r="AG6270" s="0" t="str">
        <f aca="false">IF(AA6270=1,"",IF(AND(AC6270=1,AE6270&lt;&gt;1),1,0))</f>
        <v/>
      </c>
      <c r="AH6270" s="60" t="str">
        <f aca="false">IF(AND(E6270&gt;0,AA6270&lt;2,NOT(AND(C6271=C6270,AA6271=AA6270+1))),INDEX(DATAS,AA6270+1),"")</f>
        <v/>
      </c>
      <c r="AI6270" s="60" t="str">
        <f aca="false">IF(AND(AC6270=1,AA6270&lt;2),IF(AND(C6271=C6270,AA6271=AA6270+1),IF(AC6271=1,"",INDEX(DATAS,AA6270+1)),INDEX(DATAS,AA6270+1)),"")</f>
        <v/>
      </c>
    </row>
    <row r="6271" customFormat="false" ht="15" hidden="false" customHeight="false" outlineLevel="0" collapsed="false">
      <c r="A6271" s="60" t="n">
        <v>46310</v>
      </c>
      <c r="B6271" s="0" t="n">
        <v>13</v>
      </c>
      <c r="C6271" s="0" t="n">
        <v>7555</v>
      </c>
      <c r="E6271" s="0" t="n">
        <v>0</v>
      </c>
      <c r="F6271" s="55" t="s">
        <v>1511</v>
      </c>
      <c r="I6271" s="55" t="s">
        <v>185</v>
      </c>
      <c r="U6271" s="0" t="n">
        <v>205</v>
      </c>
      <c r="V6271" s="0" t="n">
        <v>0</v>
      </c>
      <c r="X6271" s="55" t="n">
        <f aca="false">IF(I6271="Male",0,1)</f>
        <v>1</v>
      </c>
      <c r="Y6271" s="55" t="n">
        <f aca="false">IF(OR(I6271="DNB",I6271="Dry DNB"),1,0)</f>
        <v>0</v>
      </c>
      <c r="Z6271" s="0" t="str">
        <f aca="false">IF(ISNUMBER(W6271),A6271-W6271,"")</f>
        <v/>
      </c>
      <c r="AA6271" s="55" t="n">
        <f aca="false">MATCH(A6271,DATAS,0)</f>
        <v>2</v>
      </c>
      <c r="AB6271" s="55" t="n">
        <f aca="false">IF(AND(E6271&gt;0,OR(AND(B6271&gt;=1,B6271&lt;=6),B6271=10)),1,0)</f>
        <v>0</v>
      </c>
      <c r="AC6271" s="55" t="n">
        <f aca="false">IF(AND(E6271&gt;0,B6271=10),1,0)</f>
        <v>0</v>
      </c>
      <c r="AD6271" s="55" t="n">
        <f aca="false">IF(AND(C6270=C6271,AA6270=AA6271-1),AB6270,"")</f>
        <v>0</v>
      </c>
      <c r="AE6271" s="55" t="n">
        <f aca="false">IF(AND(C6270=C6271,AA6270=AA6271-1),AC6270,"")</f>
        <v>0</v>
      </c>
      <c r="AF6271" s="55" t="n">
        <f aca="false">IF(AA6271=1,"",IF(AND(AB6271=1,AD6271&lt;&gt;1),1,0))</f>
        <v>0</v>
      </c>
      <c r="AG6271" s="55" t="n">
        <f aca="false">IF(AA6271=1,"",IF(AND(AC6271=1,AE6271&lt;&gt;1),1,0))</f>
        <v>0</v>
      </c>
      <c r="AH6271" s="60" t="str">
        <f aca="false">IF(AND(E6271&gt;0,AA6271&lt;2,NOT(AND(C6272=C6271,AA6272=AA6271+1))),INDEX(DATAS,AA6271+1),"")</f>
        <v/>
      </c>
      <c r="AI6271" s="60" t="str">
        <f aca="false">IF(AND(AC6271=1,AA6271&lt;2),IF(AND(C6272=C6271,AA6272=AA6271+1),IF(AC6272=1,"",INDEX(DATAS,AA6271+1)),INDEX(DATAS,AA6271+1)),"")</f>
        <v/>
      </c>
    </row>
    <row r="6272" customFormat="false" ht="15" hidden="false" customHeight="false" outlineLevel="0" collapsed="false">
      <c r="A6272" s="60" t="n">
        <v>46309</v>
      </c>
      <c r="B6272" s="0" t="n">
        <v>13</v>
      </c>
      <c r="C6272" s="0" t="n">
        <v>7556</v>
      </c>
      <c r="E6272" s="0" t="n">
        <v>0</v>
      </c>
      <c r="F6272" s="55" t="s">
        <v>1511</v>
      </c>
      <c r="I6272" s="55" t="s">
        <v>185</v>
      </c>
      <c r="U6272" s="0" t="n">
        <v>204</v>
      </c>
      <c r="V6272" s="0" t="n">
        <v>0</v>
      </c>
      <c r="X6272" s="55" t="n">
        <f aca="false">IF(I6272="Male",0,1)</f>
        <v>1</v>
      </c>
      <c r="Y6272" s="55" t="n">
        <f aca="false">IF(OR(I6272="DNB",I6272="Dry DNB"),1,0)</f>
        <v>0</v>
      </c>
      <c r="Z6272" s="0" t="str">
        <f aca="false">IF(ISNUMBER(W6272),A6272-W6272,"")</f>
        <v/>
      </c>
      <c r="AA6272" s="55" t="n">
        <f aca="false">MATCH(A6272,DATAS,0)</f>
        <v>1</v>
      </c>
      <c r="AB6272" s="55" t="n">
        <f aca="false">IF(AND(E6272&gt;0,OR(AND(B6272&gt;=1,B6272&lt;=6),B6272=10)),1,0)</f>
        <v>0</v>
      </c>
      <c r="AC6272" s="55" t="n">
        <f aca="false">IF(AND(E6272&gt;0,B6272=10),1,0)</f>
        <v>0</v>
      </c>
      <c r="AD6272" s="0" t="str">
        <f aca="false">IF(AND(C6271=C6272,AA6271=AA6272-1),AB6271,"")</f>
        <v/>
      </c>
      <c r="AE6272" s="0" t="str">
        <f aca="false">IF(AND(C6271=C6272,AA6271=AA6272-1),AC6271,"")</f>
        <v/>
      </c>
      <c r="AF6272" s="0" t="str">
        <f aca="false">IF(AA6272=1,"",IF(AND(AB6272=1,AD6272&lt;&gt;1),1,0))</f>
        <v/>
      </c>
      <c r="AG6272" s="0" t="str">
        <f aca="false">IF(AA6272=1,"",IF(AND(AC6272=1,AE6272&lt;&gt;1),1,0))</f>
        <v/>
      </c>
      <c r="AH6272" s="60" t="str">
        <f aca="false">IF(AND(E6272&gt;0,AA6272&lt;2,NOT(AND(C6273=C6272,AA6273=AA6272+1))),INDEX(DATAS,AA6272+1),"")</f>
        <v/>
      </c>
      <c r="AI6272" s="60" t="str">
        <f aca="false">IF(AND(AC6272=1,AA6272&lt;2),IF(AND(C6273=C6272,AA6273=AA6272+1),IF(AC6273=1,"",INDEX(DATAS,AA6272+1)),INDEX(DATAS,AA6272+1)),"")</f>
        <v/>
      </c>
    </row>
    <row r="6273" customFormat="false" ht="15" hidden="false" customHeight="false" outlineLevel="0" collapsed="false">
      <c r="A6273" s="60" t="n">
        <v>46310</v>
      </c>
      <c r="B6273" s="0" t="n">
        <v>13</v>
      </c>
      <c r="C6273" s="0" t="n">
        <v>7556</v>
      </c>
      <c r="E6273" s="0" t="n">
        <v>0</v>
      </c>
      <c r="F6273" s="55" t="s">
        <v>1511</v>
      </c>
      <c r="I6273" s="55" t="s">
        <v>185</v>
      </c>
      <c r="U6273" s="0" t="n">
        <v>205</v>
      </c>
      <c r="V6273" s="0" t="n">
        <v>0</v>
      </c>
      <c r="X6273" s="55" t="n">
        <f aca="false">IF(I6273="Male",0,1)</f>
        <v>1</v>
      </c>
      <c r="Y6273" s="55" t="n">
        <f aca="false">IF(OR(I6273="DNB",I6273="Dry DNB"),1,0)</f>
        <v>0</v>
      </c>
      <c r="Z6273" s="0" t="str">
        <f aca="false">IF(ISNUMBER(W6273),A6273-W6273,"")</f>
        <v/>
      </c>
      <c r="AA6273" s="55" t="n">
        <f aca="false">MATCH(A6273,DATAS,0)</f>
        <v>2</v>
      </c>
      <c r="AB6273" s="55" t="n">
        <f aca="false">IF(AND(E6273&gt;0,OR(AND(B6273&gt;=1,B6273&lt;=6),B6273=10)),1,0)</f>
        <v>0</v>
      </c>
      <c r="AC6273" s="55" t="n">
        <f aca="false">IF(AND(E6273&gt;0,B6273=10),1,0)</f>
        <v>0</v>
      </c>
      <c r="AD6273" s="55" t="n">
        <f aca="false">IF(AND(C6272=C6273,AA6272=AA6273-1),AB6272,"")</f>
        <v>0</v>
      </c>
      <c r="AE6273" s="55" t="n">
        <f aca="false">IF(AND(C6272=C6273,AA6272=AA6273-1),AC6272,"")</f>
        <v>0</v>
      </c>
      <c r="AF6273" s="55" t="n">
        <f aca="false">IF(AA6273=1,"",IF(AND(AB6273=1,AD6273&lt;&gt;1),1,0))</f>
        <v>0</v>
      </c>
      <c r="AG6273" s="55" t="n">
        <f aca="false">IF(AA6273=1,"",IF(AND(AC6273=1,AE6273&lt;&gt;1),1,0))</f>
        <v>0</v>
      </c>
      <c r="AH6273" s="60" t="str">
        <f aca="false">IF(AND(E6273&gt;0,AA6273&lt;2,NOT(AND(C6274=C6273,AA6274=AA6273+1))),INDEX(DATAS,AA6273+1),"")</f>
        <v/>
      </c>
      <c r="AI6273" s="60" t="str">
        <f aca="false">IF(AND(AC6273=1,AA6273&lt;2),IF(AND(C6274=C6273,AA6274=AA6273+1),IF(AC6274=1,"",INDEX(DATAS,AA6273+1)),INDEX(DATAS,AA6273+1)),"")</f>
        <v/>
      </c>
    </row>
    <row r="6274" customFormat="false" ht="15" hidden="false" customHeight="false" outlineLevel="0" collapsed="false">
      <c r="A6274" s="60" t="n">
        <v>46309</v>
      </c>
      <c r="B6274" s="0" t="n">
        <v>13</v>
      </c>
      <c r="C6274" s="0" t="n">
        <v>7557</v>
      </c>
      <c r="E6274" s="0" t="n">
        <v>0</v>
      </c>
      <c r="F6274" s="55" t="s">
        <v>1511</v>
      </c>
      <c r="I6274" s="55" t="s">
        <v>185</v>
      </c>
      <c r="U6274" s="0" t="n">
        <v>204</v>
      </c>
      <c r="V6274" s="0" t="n">
        <v>0</v>
      </c>
      <c r="X6274" s="55" t="n">
        <f aca="false">IF(I6274="Male",0,1)</f>
        <v>1</v>
      </c>
      <c r="Y6274" s="55" t="n">
        <f aca="false">IF(OR(I6274="DNB",I6274="Dry DNB"),1,0)</f>
        <v>0</v>
      </c>
      <c r="Z6274" s="0" t="str">
        <f aca="false">IF(ISNUMBER(W6274),A6274-W6274,"")</f>
        <v/>
      </c>
      <c r="AA6274" s="55" t="n">
        <f aca="false">MATCH(A6274,DATAS,0)</f>
        <v>1</v>
      </c>
      <c r="AB6274" s="55" t="n">
        <f aca="false">IF(AND(E6274&gt;0,OR(AND(B6274&gt;=1,B6274&lt;=6),B6274=10)),1,0)</f>
        <v>0</v>
      </c>
      <c r="AC6274" s="55" t="n">
        <f aca="false">IF(AND(E6274&gt;0,B6274=10),1,0)</f>
        <v>0</v>
      </c>
      <c r="AD6274" s="0" t="str">
        <f aca="false">IF(AND(C6273=C6274,AA6273=AA6274-1),AB6273,"")</f>
        <v/>
      </c>
      <c r="AE6274" s="0" t="str">
        <f aca="false">IF(AND(C6273=C6274,AA6273=AA6274-1),AC6273,"")</f>
        <v/>
      </c>
      <c r="AF6274" s="0" t="str">
        <f aca="false">IF(AA6274=1,"",IF(AND(AB6274=1,AD6274&lt;&gt;1),1,0))</f>
        <v/>
      </c>
      <c r="AG6274" s="0" t="str">
        <f aca="false">IF(AA6274=1,"",IF(AND(AC6274=1,AE6274&lt;&gt;1),1,0))</f>
        <v/>
      </c>
      <c r="AH6274" s="60" t="str">
        <f aca="false">IF(AND(E6274&gt;0,AA6274&lt;2,NOT(AND(C6275=C6274,AA6275=AA6274+1))),INDEX(DATAS,AA6274+1),"")</f>
        <v/>
      </c>
      <c r="AI6274" s="60" t="str">
        <f aca="false">IF(AND(AC6274=1,AA6274&lt;2),IF(AND(C6275=C6274,AA6275=AA6274+1),IF(AC6275=1,"",INDEX(DATAS,AA6274+1)),INDEX(DATAS,AA6274+1)),"")</f>
        <v/>
      </c>
    </row>
    <row r="6275" customFormat="false" ht="15" hidden="false" customHeight="false" outlineLevel="0" collapsed="false">
      <c r="A6275" s="60" t="n">
        <v>46310</v>
      </c>
      <c r="B6275" s="0" t="n">
        <v>13</v>
      </c>
      <c r="C6275" s="0" t="n">
        <v>7557</v>
      </c>
      <c r="E6275" s="0" t="n">
        <v>0</v>
      </c>
      <c r="F6275" s="55" t="s">
        <v>1511</v>
      </c>
      <c r="I6275" s="55" t="s">
        <v>185</v>
      </c>
      <c r="U6275" s="0" t="n">
        <v>205</v>
      </c>
      <c r="V6275" s="0" t="n">
        <v>0</v>
      </c>
      <c r="X6275" s="55" t="n">
        <f aca="false">IF(I6275="Male",0,1)</f>
        <v>1</v>
      </c>
      <c r="Y6275" s="55" t="n">
        <f aca="false">IF(OR(I6275="DNB",I6275="Dry DNB"),1,0)</f>
        <v>0</v>
      </c>
      <c r="Z6275" s="0" t="str">
        <f aca="false">IF(ISNUMBER(W6275),A6275-W6275,"")</f>
        <v/>
      </c>
      <c r="AA6275" s="55" t="n">
        <f aca="false">MATCH(A6275,DATAS,0)</f>
        <v>2</v>
      </c>
      <c r="AB6275" s="55" t="n">
        <f aca="false">IF(AND(E6275&gt;0,OR(AND(B6275&gt;=1,B6275&lt;=6),B6275=10)),1,0)</f>
        <v>0</v>
      </c>
      <c r="AC6275" s="55" t="n">
        <f aca="false">IF(AND(E6275&gt;0,B6275=10),1,0)</f>
        <v>0</v>
      </c>
      <c r="AD6275" s="55" t="n">
        <f aca="false">IF(AND(C6274=C6275,AA6274=AA6275-1),AB6274,"")</f>
        <v>0</v>
      </c>
      <c r="AE6275" s="55" t="n">
        <f aca="false">IF(AND(C6274=C6275,AA6274=AA6275-1),AC6274,"")</f>
        <v>0</v>
      </c>
      <c r="AF6275" s="55" t="n">
        <f aca="false">IF(AA6275=1,"",IF(AND(AB6275=1,AD6275&lt;&gt;1),1,0))</f>
        <v>0</v>
      </c>
      <c r="AG6275" s="55" t="n">
        <f aca="false">IF(AA6275=1,"",IF(AND(AC6275=1,AE6275&lt;&gt;1),1,0))</f>
        <v>0</v>
      </c>
      <c r="AH6275" s="60" t="str">
        <f aca="false">IF(AND(E6275&gt;0,AA6275&lt;2,NOT(AND(C6276=C6275,AA6276=AA6275+1))),INDEX(DATAS,AA6275+1),"")</f>
        <v/>
      </c>
      <c r="AI6275" s="60" t="str">
        <f aca="false">IF(AND(AC6275=1,AA6275&lt;2),IF(AND(C6276=C6275,AA6276=AA6275+1),IF(AC6276=1,"",INDEX(DATAS,AA6275+1)),INDEX(DATAS,AA6275+1)),"")</f>
        <v/>
      </c>
    </row>
    <row r="6276" customFormat="false" ht="15" hidden="false" customHeight="false" outlineLevel="0" collapsed="false">
      <c r="A6276" s="60" t="n">
        <v>46309</v>
      </c>
      <c r="B6276" s="0" t="n">
        <v>13</v>
      </c>
      <c r="C6276" s="0" t="n">
        <v>7558</v>
      </c>
      <c r="E6276" s="0" t="n">
        <v>0</v>
      </c>
      <c r="F6276" s="55" t="s">
        <v>1511</v>
      </c>
      <c r="I6276" s="55" t="s">
        <v>185</v>
      </c>
      <c r="U6276" s="0" t="n">
        <v>204</v>
      </c>
      <c r="V6276" s="0" t="n">
        <v>0</v>
      </c>
      <c r="X6276" s="55" t="n">
        <f aca="false">IF(I6276="Male",0,1)</f>
        <v>1</v>
      </c>
      <c r="Y6276" s="55" t="n">
        <f aca="false">IF(OR(I6276="DNB",I6276="Dry DNB"),1,0)</f>
        <v>0</v>
      </c>
      <c r="Z6276" s="0" t="str">
        <f aca="false">IF(ISNUMBER(W6276),A6276-W6276,"")</f>
        <v/>
      </c>
      <c r="AA6276" s="55" t="n">
        <f aca="false">MATCH(A6276,DATAS,0)</f>
        <v>1</v>
      </c>
      <c r="AB6276" s="55" t="n">
        <f aca="false">IF(AND(E6276&gt;0,OR(AND(B6276&gt;=1,B6276&lt;=6),B6276=10)),1,0)</f>
        <v>0</v>
      </c>
      <c r="AC6276" s="55" t="n">
        <f aca="false">IF(AND(E6276&gt;0,B6276=10),1,0)</f>
        <v>0</v>
      </c>
      <c r="AD6276" s="0" t="str">
        <f aca="false">IF(AND(C6275=C6276,AA6275=AA6276-1),AB6275,"")</f>
        <v/>
      </c>
      <c r="AE6276" s="0" t="str">
        <f aca="false">IF(AND(C6275=C6276,AA6275=AA6276-1),AC6275,"")</f>
        <v/>
      </c>
      <c r="AF6276" s="0" t="str">
        <f aca="false">IF(AA6276=1,"",IF(AND(AB6276=1,AD6276&lt;&gt;1),1,0))</f>
        <v/>
      </c>
      <c r="AG6276" s="0" t="str">
        <f aca="false">IF(AA6276=1,"",IF(AND(AC6276=1,AE6276&lt;&gt;1),1,0))</f>
        <v/>
      </c>
      <c r="AH6276" s="60" t="str">
        <f aca="false">IF(AND(E6276&gt;0,AA6276&lt;2,NOT(AND(C6277=C6276,AA6277=AA6276+1))),INDEX(DATAS,AA6276+1),"")</f>
        <v/>
      </c>
      <c r="AI6276" s="60" t="str">
        <f aca="false">IF(AND(AC6276=1,AA6276&lt;2),IF(AND(C6277=C6276,AA6277=AA6276+1),IF(AC6277=1,"",INDEX(DATAS,AA6276+1)),INDEX(DATAS,AA6276+1)),"")</f>
        <v/>
      </c>
    </row>
    <row r="6277" customFormat="false" ht="15" hidden="false" customHeight="false" outlineLevel="0" collapsed="false">
      <c r="A6277" s="60" t="n">
        <v>46310</v>
      </c>
      <c r="B6277" s="0" t="n">
        <v>13</v>
      </c>
      <c r="C6277" s="0" t="n">
        <v>7558</v>
      </c>
      <c r="E6277" s="0" t="n">
        <v>0</v>
      </c>
      <c r="F6277" s="55" t="s">
        <v>1511</v>
      </c>
      <c r="I6277" s="55" t="s">
        <v>185</v>
      </c>
      <c r="U6277" s="0" t="n">
        <v>205</v>
      </c>
      <c r="V6277" s="0" t="n">
        <v>0</v>
      </c>
      <c r="X6277" s="55" t="n">
        <f aca="false">IF(I6277="Male",0,1)</f>
        <v>1</v>
      </c>
      <c r="Y6277" s="55" t="n">
        <f aca="false">IF(OR(I6277="DNB",I6277="Dry DNB"),1,0)</f>
        <v>0</v>
      </c>
      <c r="Z6277" s="0" t="str">
        <f aca="false">IF(ISNUMBER(W6277),A6277-W6277,"")</f>
        <v/>
      </c>
      <c r="AA6277" s="55" t="n">
        <f aca="false">MATCH(A6277,DATAS,0)</f>
        <v>2</v>
      </c>
      <c r="AB6277" s="55" t="n">
        <f aca="false">IF(AND(E6277&gt;0,OR(AND(B6277&gt;=1,B6277&lt;=6),B6277=10)),1,0)</f>
        <v>0</v>
      </c>
      <c r="AC6277" s="55" t="n">
        <f aca="false">IF(AND(E6277&gt;0,B6277=10),1,0)</f>
        <v>0</v>
      </c>
      <c r="AD6277" s="55" t="n">
        <f aca="false">IF(AND(C6276=C6277,AA6276=AA6277-1),AB6276,"")</f>
        <v>0</v>
      </c>
      <c r="AE6277" s="55" t="n">
        <f aca="false">IF(AND(C6276=C6277,AA6276=AA6277-1),AC6276,"")</f>
        <v>0</v>
      </c>
      <c r="AF6277" s="55" t="n">
        <f aca="false">IF(AA6277=1,"",IF(AND(AB6277=1,AD6277&lt;&gt;1),1,0))</f>
        <v>0</v>
      </c>
      <c r="AG6277" s="55" t="n">
        <f aca="false">IF(AA6277=1,"",IF(AND(AC6277=1,AE6277&lt;&gt;1),1,0))</f>
        <v>0</v>
      </c>
      <c r="AH6277" s="60" t="str">
        <f aca="false">IF(AND(E6277&gt;0,AA6277&lt;2,NOT(AND(C6278=C6277,AA6278=AA6277+1))),INDEX(DATAS,AA6277+1),"")</f>
        <v/>
      </c>
      <c r="AI6277" s="60" t="str">
        <f aca="false">IF(AND(AC6277=1,AA6277&lt;2),IF(AND(C6278=C6277,AA6278=AA6277+1),IF(AC6278=1,"",INDEX(DATAS,AA6277+1)),INDEX(DATAS,AA6277+1)),"")</f>
        <v/>
      </c>
    </row>
    <row r="6278" customFormat="false" ht="15" hidden="false" customHeight="false" outlineLevel="0" collapsed="false">
      <c r="A6278" s="60" t="n">
        <v>46309</v>
      </c>
      <c r="B6278" s="0" t="n">
        <v>13</v>
      </c>
      <c r="C6278" s="0" t="n">
        <v>7559</v>
      </c>
      <c r="E6278" s="0" t="n">
        <v>0</v>
      </c>
      <c r="F6278" s="55" t="s">
        <v>1512</v>
      </c>
      <c r="I6278" s="55" t="s">
        <v>185</v>
      </c>
      <c r="U6278" s="0" t="n">
        <v>203</v>
      </c>
      <c r="V6278" s="0" t="n">
        <v>0</v>
      </c>
      <c r="X6278" s="55" t="n">
        <f aca="false">IF(I6278="Male",0,1)</f>
        <v>1</v>
      </c>
      <c r="Y6278" s="55" t="n">
        <f aca="false">IF(OR(I6278="DNB",I6278="Dry DNB"),1,0)</f>
        <v>0</v>
      </c>
      <c r="Z6278" s="0" t="str">
        <f aca="false">IF(ISNUMBER(W6278),A6278-W6278,"")</f>
        <v/>
      </c>
      <c r="AA6278" s="55" t="n">
        <f aca="false">MATCH(A6278,DATAS,0)</f>
        <v>1</v>
      </c>
      <c r="AB6278" s="55" t="n">
        <f aca="false">IF(AND(E6278&gt;0,OR(AND(B6278&gt;=1,B6278&lt;=6),B6278=10)),1,0)</f>
        <v>0</v>
      </c>
      <c r="AC6278" s="55" t="n">
        <f aca="false">IF(AND(E6278&gt;0,B6278=10),1,0)</f>
        <v>0</v>
      </c>
      <c r="AD6278" s="0" t="str">
        <f aca="false">IF(AND(C6277=C6278,AA6277=AA6278-1),AB6277,"")</f>
        <v/>
      </c>
      <c r="AE6278" s="0" t="str">
        <f aca="false">IF(AND(C6277=C6278,AA6277=AA6278-1),AC6277,"")</f>
        <v/>
      </c>
      <c r="AF6278" s="0" t="str">
        <f aca="false">IF(AA6278=1,"",IF(AND(AB6278=1,AD6278&lt;&gt;1),1,0))</f>
        <v/>
      </c>
      <c r="AG6278" s="0" t="str">
        <f aca="false">IF(AA6278=1,"",IF(AND(AC6278=1,AE6278&lt;&gt;1),1,0))</f>
        <v/>
      </c>
      <c r="AH6278" s="60" t="str">
        <f aca="false">IF(AND(E6278&gt;0,AA6278&lt;2,NOT(AND(C6279=C6278,AA6279=AA6278+1))),INDEX(DATAS,AA6278+1),"")</f>
        <v/>
      </c>
      <c r="AI6278" s="60" t="str">
        <f aca="false">IF(AND(AC6278=1,AA6278&lt;2),IF(AND(C6279=C6278,AA6279=AA6278+1),IF(AC6279=1,"",INDEX(DATAS,AA6278+1)),INDEX(DATAS,AA6278+1)),"")</f>
        <v/>
      </c>
    </row>
    <row r="6279" customFormat="false" ht="15" hidden="false" customHeight="false" outlineLevel="0" collapsed="false">
      <c r="A6279" s="60" t="n">
        <v>46310</v>
      </c>
      <c r="B6279" s="0" t="n">
        <v>13</v>
      </c>
      <c r="C6279" s="0" t="n">
        <v>7559</v>
      </c>
      <c r="E6279" s="0" t="n">
        <v>0</v>
      </c>
      <c r="F6279" s="55" t="s">
        <v>1512</v>
      </c>
      <c r="I6279" s="55" t="s">
        <v>185</v>
      </c>
      <c r="U6279" s="0" t="n">
        <v>204</v>
      </c>
      <c r="V6279" s="0" t="n">
        <v>0</v>
      </c>
      <c r="X6279" s="55" t="n">
        <f aca="false">IF(I6279="Male",0,1)</f>
        <v>1</v>
      </c>
      <c r="Y6279" s="55" t="n">
        <f aca="false">IF(OR(I6279="DNB",I6279="Dry DNB"),1,0)</f>
        <v>0</v>
      </c>
      <c r="Z6279" s="0" t="str">
        <f aca="false">IF(ISNUMBER(W6279),A6279-W6279,"")</f>
        <v/>
      </c>
      <c r="AA6279" s="55" t="n">
        <f aca="false">MATCH(A6279,DATAS,0)</f>
        <v>2</v>
      </c>
      <c r="AB6279" s="55" t="n">
        <f aca="false">IF(AND(E6279&gt;0,OR(AND(B6279&gt;=1,B6279&lt;=6),B6279=10)),1,0)</f>
        <v>0</v>
      </c>
      <c r="AC6279" s="55" t="n">
        <f aca="false">IF(AND(E6279&gt;0,B6279=10),1,0)</f>
        <v>0</v>
      </c>
      <c r="AD6279" s="55" t="n">
        <f aca="false">IF(AND(C6278=C6279,AA6278=AA6279-1),AB6278,"")</f>
        <v>0</v>
      </c>
      <c r="AE6279" s="55" t="n">
        <f aca="false">IF(AND(C6278=C6279,AA6278=AA6279-1),AC6278,"")</f>
        <v>0</v>
      </c>
      <c r="AF6279" s="55" t="n">
        <f aca="false">IF(AA6279=1,"",IF(AND(AB6279=1,AD6279&lt;&gt;1),1,0))</f>
        <v>0</v>
      </c>
      <c r="AG6279" s="55" t="n">
        <f aca="false">IF(AA6279=1,"",IF(AND(AC6279=1,AE6279&lt;&gt;1),1,0))</f>
        <v>0</v>
      </c>
      <c r="AH6279" s="60" t="str">
        <f aca="false">IF(AND(E6279&gt;0,AA6279&lt;2,NOT(AND(C6280=C6279,AA6280=AA6279+1))),INDEX(DATAS,AA6279+1),"")</f>
        <v/>
      </c>
      <c r="AI6279" s="60" t="str">
        <f aca="false">IF(AND(AC6279=1,AA6279&lt;2),IF(AND(C6280=C6279,AA6280=AA6279+1),IF(AC6280=1,"",INDEX(DATAS,AA6279+1)),INDEX(DATAS,AA6279+1)),"")</f>
        <v/>
      </c>
    </row>
    <row r="6280" customFormat="false" ht="15" hidden="false" customHeight="false" outlineLevel="0" collapsed="false">
      <c r="A6280" s="60" t="n">
        <v>46309</v>
      </c>
      <c r="B6280" s="0" t="n">
        <v>13</v>
      </c>
      <c r="C6280" s="0" t="n">
        <v>7560</v>
      </c>
      <c r="E6280" s="0" t="n">
        <v>0</v>
      </c>
      <c r="F6280" s="55" t="s">
        <v>1512</v>
      </c>
      <c r="I6280" s="55" t="s">
        <v>185</v>
      </c>
      <c r="U6280" s="0" t="n">
        <v>203</v>
      </c>
      <c r="V6280" s="0" t="n">
        <v>0</v>
      </c>
      <c r="X6280" s="55" t="n">
        <f aca="false">IF(I6280="Male",0,1)</f>
        <v>1</v>
      </c>
      <c r="Y6280" s="55" t="n">
        <f aca="false">IF(OR(I6280="DNB",I6280="Dry DNB"),1,0)</f>
        <v>0</v>
      </c>
      <c r="Z6280" s="0" t="str">
        <f aca="false">IF(ISNUMBER(W6280),A6280-W6280,"")</f>
        <v/>
      </c>
      <c r="AA6280" s="55" t="n">
        <f aca="false">MATCH(A6280,DATAS,0)</f>
        <v>1</v>
      </c>
      <c r="AB6280" s="55" t="n">
        <f aca="false">IF(AND(E6280&gt;0,OR(AND(B6280&gt;=1,B6280&lt;=6),B6280=10)),1,0)</f>
        <v>0</v>
      </c>
      <c r="AC6280" s="55" t="n">
        <f aca="false">IF(AND(E6280&gt;0,B6280=10),1,0)</f>
        <v>0</v>
      </c>
      <c r="AD6280" s="0" t="str">
        <f aca="false">IF(AND(C6279=C6280,AA6279=AA6280-1),AB6279,"")</f>
        <v/>
      </c>
      <c r="AE6280" s="0" t="str">
        <f aca="false">IF(AND(C6279=C6280,AA6279=AA6280-1),AC6279,"")</f>
        <v/>
      </c>
      <c r="AF6280" s="0" t="str">
        <f aca="false">IF(AA6280=1,"",IF(AND(AB6280=1,AD6280&lt;&gt;1),1,0))</f>
        <v/>
      </c>
      <c r="AG6280" s="0" t="str">
        <f aca="false">IF(AA6280=1,"",IF(AND(AC6280=1,AE6280&lt;&gt;1),1,0))</f>
        <v/>
      </c>
      <c r="AH6280" s="60" t="str">
        <f aca="false">IF(AND(E6280&gt;0,AA6280&lt;2,NOT(AND(C6281=C6280,AA6281=AA6280+1))),INDEX(DATAS,AA6280+1),"")</f>
        <v/>
      </c>
      <c r="AI6280" s="60" t="str">
        <f aca="false">IF(AND(AC6280=1,AA6280&lt;2),IF(AND(C6281=C6280,AA6281=AA6280+1),IF(AC6281=1,"",INDEX(DATAS,AA6280+1)),INDEX(DATAS,AA6280+1)),"")</f>
        <v/>
      </c>
    </row>
    <row r="6281" customFormat="false" ht="15" hidden="false" customHeight="false" outlineLevel="0" collapsed="false">
      <c r="A6281" s="60" t="n">
        <v>46310</v>
      </c>
      <c r="B6281" s="0" t="n">
        <v>13</v>
      </c>
      <c r="C6281" s="0" t="n">
        <v>7560</v>
      </c>
      <c r="E6281" s="0" t="n">
        <v>0</v>
      </c>
      <c r="F6281" s="55" t="s">
        <v>1512</v>
      </c>
      <c r="I6281" s="55" t="s">
        <v>185</v>
      </c>
      <c r="U6281" s="0" t="n">
        <v>204</v>
      </c>
      <c r="V6281" s="0" t="n">
        <v>0</v>
      </c>
      <c r="X6281" s="55" t="n">
        <f aca="false">IF(I6281="Male",0,1)</f>
        <v>1</v>
      </c>
      <c r="Y6281" s="55" t="n">
        <f aca="false">IF(OR(I6281="DNB",I6281="Dry DNB"),1,0)</f>
        <v>0</v>
      </c>
      <c r="Z6281" s="0" t="str">
        <f aca="false">IF(ISNUMBER(W6281),A6281-W6281,"")</f>
        <v/>
      </c>
      <c r="AA6281" s="55" t="n">
        <f aca="false">MATCH(A6281,DATAS,0)</f>
        <v>2</v>
      </c>
      <c r="AB6281" s="55" t="n">
        <f aca="false">IF(AND(E6281&gt;0,OR(AND(B6281&gt;=1,B6281&lt;=6),B6281=10)),1,0)</f>
        <v>0</v>
      </c>
      <c r="AC6281" s="55" t="n">
        <f aca="false">IF(AND(E6281&gt;0,B6281=10),1,0)</f>
        <v>0</v>
      </c>
      <c r="AD6281" s="55" t="n">
        <f aca="false">IF(AND(C6280=C6281,AA6280=AA6281-1),AB6280,"")</f>
        <v>0</v>
      </c>
      <c r="AE6281" s="55" t="n">
        <f aca="false">IF(AND(C6280=C6281,AA6280=AA6281-1),AC6280,"")</f>
        <v>0</v>
      </c>
      <c r="AF6281" s="55" t="n">
        <f aca="false">IF(AA6281=1,"",IF(AND(AB6281=1,AD6281&lt;&gt;1),1,0))</f>
        <v>0</v>
      </c>
      <c r="AG6281" s="55" t="n">
        <f aca="false">IF(AA6281=1,"",IF(AND(AC6281=1,AE6281&lt;&gt;1),1,0))</f>
        <v>0</v>
      </c>
      <c r="AH6281" s="60" t="str">
        <f aca="false">IF(AND(E6281&gt;0,AA6281&lt;2,NOT(AND(C6282=C6281,AA6282=AA6281+1))),INDEX(DATAS,AA6281+1),"")</f>
        <v/>
      </c>
      <c r="AI6281" s="60" t="str">
        <f aca="false">IF(AND(AC6281=1,AA6281&lt;2),IF(AND(C6282=C6281,AA6282=AA6281+1),IF(AC6282=1,"",INDEX(DATAS,AA6281+1)),INDEX(DATAS,AA6281+1)),"")</f>
        <v/>
      </c>
    </row>
    <row r="6282" customFormat="false" ht="15" hidden="false" customHeight="false" outlineLevel="0" collapsed="false">
      <c r="A6282" s="60" t="n">
        <v>46309</v>
      </c>
      <c r="B6282" s="0" t="n">
        <v>13</v>
      </c>
      <c r="C6282" s="0" t="n">
        <v>7561</v>
      </c>
      <c r="E6282" s="0" t="n">
        <v>0</v>
      </c>
      <c r="F6282" s="55" t="s">
        <v>1512</v>
      </c>
      <c r="I6282" s="55" t="s">
        <v>185</v>
      </c>
      <c r="U6282" s="0" t="n">
        <v>203</v>
      </c>
      <c r="V6282" s="0" t="n">
        <v>0</v>
      </c>
      <c r="X6282" s="55" t="n">
        <f aca="false">IF(I6282="Male",0,1)</f>
        <v>1</v>
      </c>
      <c r="Y6282" s="55" t="n">
        <f aca="false">IF(OR(I6282="DNB",I6282="Dry DNB"),1,0)</f>
        <v>0</v>
      </c>
      <c r="Z6282" s="0" t="str">
        <f aca="false">IF(ISNUMBER(W6282),A6282-W6282,"")</f>
        <v/>
      </c>
      <c r="AA6282" s="55" t="n">
        <f aca="false">MATCH(A6282,DATAS,0)</f>
        <v>1</v>
      </c>
      <c r="AB6282" s="55" t="n">
        <f aca="false">IF(AND(E6282&gt;0,OR(AND(B6282&gt;=1,B6282&lt;=6),B6282=10)),1,0)</f>
        <v>0</v>
      </c>
      <c r="AC6282" s="55" t="n">
        <f aca="false">IF(AND(E6282&gt;0,B6282=10),1,0)</f>
        <v>0</v>
      </c>
      <c r="AD6282" s="0" t="str">
        <f aca="false">IF(AND(C6281=C6282,AA6281=AA6282-1),AB6281,"")</f>
        <v/>
      </c>
      <c r="AE6282" s="0" t="str">
        <f aca="false">IF(AND(C6281=C6282,AA6281=AA6282-1),AC6281,"")</f>
        <v/>
      </c>
      <c r="AF6282" s="0" t="str">
        <f aca="false">IF(AA6282=1,"",IF(AND(AB6282=1,AD6282&lt;&gt;1),1,0))</f>
        <v/>
      </c>
      <c r="AG6282" s="0" t="str">
        <f aca="false">IF(AA6282=1,"",IF(AND(AC6282=1,AE6282&lt;&gt;1),1,0))</f>
        <v/>
      </c>
      <c r="AH6282" s="60" t="str">
        <f aca="false">IF(AND(E6282&gt;0,AA6282&lt;2,NOT(AND(C6283=C6282,AA6283=AA6282+1))),INDEX(DATAS,AA6282+1),"")</f>
        <v/>
      </c>
      <c r="AI6282" s="60" t="str">
        <f aca="false">IF(AND(AC6282=1,AA6282&lt;2),IF(AND(C6283=C6282,AA6283=AA6282+1),IF(AC6283=1,"",INDEX(DATAS,AA6282+1)),INDEX(DATAS,AA6282+1)),"")</f>
        <v/>
      </c>
    </row>
    <row r="6283" customFormat="false" ht="15" hidden="false" customHeight="false" outlineLevel="0" collapsed="false">
      <c r="A6283" s="60" t="n">
        <v>46310</v>
      </c>
      <c r="B6283" s="0" t="n">
        <v>13</v>
      </c>
      <c r="C6283" s="0" t="n">
        <v>7561</v>
      </c>
      <c r="E6283" s="0" t="n">
        <v>0</v>
      </c>
      <c r="F6283" s="55" t="s">
        <v>1512</v>
      </c>
      <c r="I6283" s="55" t="s">
        <v>185</v>
      </c>
      <c r="U6283" s="0" t="n">
        <v>204</v>
      </c>
      <c r="V6283" s="0" t="n">
        <v>0</v>
      </c>
      <c r="X6283" s="55" t="n">
        <f aca="false">IF(I6283="Male",0,1)</f>
        <v>1</v>
      </c>
      <c r="Y6283" s="55" t="n">
        <f aca="false">IF(OR(I6283="DNB",I6283="Dry DNB"),1,0)</f>
        <v>0</v>
      </c>
      <c r="Z6283" s="0" t="str">
        <f aca="false">IF(ISNUMBER(W6283),A6283-W6283,"")</f>
        <v/>
      </c>
      <c r="AA6283" s="55" t="n">
        <f aca="false">MATCH(A6283,DATAS,0)</f>
        <v>2</v>
      </c>
      <c r="AB6283" s="55" t="n">
        <f aca="false">IF(AND(E6283&gt;0,OR(AND(B6283&gt;=1,B6283&lt;=6),B6283=10)),1,0)</f>
        <v>0</v>
      </c>
      <c r="AC6283" s="55" t="n">
        <f aca="false">IF(AND(E6283&gt;0,B6283=10),1,0)</f>
        <v>0</v>
      </c>
      <c r="AD6283" s="55" t="n">
        <f aca="false">IF(AND(C6282=C6283,AA6282=AA6283-1),AB6282,"")</f>
        <v>0</v>
      </c>
      <c r="AE6283" s="55" t="n">
        <f aca="false">IF(AND(C6282=C6283,AA6282=AA6283-1),AC6282,"")</f>
        <v>0</v>
      </c>
      <c r="AF6283" s="55" t="n">
        <f aca="false">IF(AA6283=1,"",IF(AND(AB6283=1,AD6283&lt;&gt;1),1,0))</f>
        <v>0</v>
      </c>
      <c r="AG6283" s="55" t="n">
        <f aca="false">IF(AA6283=1,"",IF(AND(AC6283=1,AE6283&lt;&gt;1),1,0))</f>
        <v>0</v>
      </c>
      <c r="AH6283" s="60" t="str">
        <f aca="false">IF(AND(E6283&gt;0,AA6283&lt;2,NOT(AND(C6284=C6283,AA6284=AA6283+1))),INDEX(DATAS,AA6283+1),"")</f>
        <v/>
      </c>
      <c r="AI6283" s="60" t="str">
        <f aca="false">IF(AND(AC6283=1,AA6283&lt;2),IF(AND(C6284=C6283,AA6284=AA6283+1),IF(AC6284=1,"",INDEX(DATAS,AA6283+1)),INDEX(DATAS,AA6283+1)),"")</f>
        <v/>
      </c>
    </row>
    <row r="6284" customFormat="false" ht="15" hidden="false" customHeight="false" outlineLevel="0" collapsed="false">
      <c r="A6284" s="60" t="n">
        <v>46309</v>
      </c>
      <c r="B6284" s="0" t="n">
        <v>13</v>
      </c>
      <c r="C6284" s="0" t="n">
        <v>7562</v>
      </c>
      <c r="E6284" s="0" t="n">
        <v>0</v>
      </c>
      <c r="F6284" s="55" t="s">
        <v>1512</v>
      </c>
      <c r="I6284" s="55" t="s">
        <v>185</v>
      </c>
      <c r="U6284" s="0" t="n">
        <v>203</v>
      </c>
      <c r="V6284" s="0" t="n">
        <v>0</v>
      </c>
      <c r="X6284" s="55" t="n">
        <f aca="false">IF(I6284="Male",0,1)</f>
        <v>1</v>
      </c>
      <c r="Y6284" s="55" t="n">
        <f aca="false">IF(OR(I6284="DNB",I6284="Dry DNB"),1,0)</f>
        <v>0</v>
      </c>
      <c r="Z6284" s="0" t="str">
        <f aca="false">IF(ISNUMBER(W6284),A6284-W6284,"")</f>
        <v/>
      </c>
      <c r="AA6284" s="55" t="n">
        <f aca="false">MATCH(A6284,DATAS,0)</f>
        <v>1</v>
      </c>
      <c r="AB6284" s="55" t="n">
        <f aca="false">IF(AND(E6284&gt;0,OR(AND(B6284&gt;=1,B6284&lt;=6),B6284=10)),1,0)</f>
        <v>0</v>
      </c>
      <c r="AC6284" s="55" t="n">
        <f aca="false">IF(AND(E6284&gt;0,B6284=10),1,0)</f>
        <v>0</v>
      </c>
      <c r="AD6284" s="0" t="str">
        <f aca="false">IF(AND(C6283=C6284,AA6283=AA6284-1),AB6283,"")</f>
        <v/>
      </c>
      <c r="AE6284" s="0" t="str">
        <f aca="false">IF(AND(C6283=C6284,AA6283=AA6284-1),AC6283,"")</f>
        <v/>
      </c>
      <c r="AF6284" s="0" t="str">
        <f aca="false">IF(AA6284=1,"",IF(AND(AB6284=1,AD6284&lt;&gt;1),1,0))</f>
        <v/>
      </c>
      <c r="AG6284" s="0" t="str">
        <f aca="false">IF(AA6284=1,"",IF(AND(AC6284=1,AE6284&lt;&gt;1),1,0))</f>
        <v/>
      </c>
      <c r="AH6284" s="60" t="str">
        <f aca="false">IF(AND(E6284&gt;0,AA6284&lt;2,NOT(AND(C6285=C6284,AA6285=AA6284+1))),INDEX(DATAS,AA6284+1),"")</f>
        <v/>
      </c>
      <c r="AI6284" s="60" t="str">
        <f aca="false">IF(AND(AC6284=1,AA6284&lt;2),IF(AND(C6285=C6284,AA6285=AA6284+1),IF(AC6285=1,"",INDEX(DATAS,AA6284+1)),INDEX(DATAS,AA6284+1)),"")</f>
        <v/>
      </c>
    </row>
    <row r="6285" customFormat="false" ht="15" hidden="false" customHeight="false" outlineLevel="0" collapsed="false">
      <c r="A6285" s="60" t="n">
        <v>46310</v>
      </c>
      <c r="B6285" s="0" t="n">
        <v>13</v>
      </c>
      <c r="C6285" s="0" t="n">
        <v>7562</v>
      </c>
      <c r="E6285" s="0" t="n">
        <v>0</v>
      </c>
      <c r="F6285" s="55" t="s">
        <v>1512</v>
      </c>
      <c r="I6285" s="55" t="s">
        <v>185</v>
      </c>
      <c r="U6285" s="0" t="n">
        <v>204</v>
      </c>
      <c r="V6285" s="0" t="n">
        <v>0</v>
      </c>
      <c r="X6285" s="55" t="n">
        <f aca="false">IF(I6285="Male",0,1)</f>
        <v>1</v>
      </c>
      <c r="Y6285" s="55" t="n">
        <f aca="false">IF(OR(I6285="DNB",I6285="Dry DNB"),1,0)</f>
        <v>0</v>
      </c>
      <c r="Z6285" s="0" t="str">
        <f aca="false">IF(ISNUMBER(W6285),A6285-W6285,"")</f>
        <v/>
      </c>
      <c r="AA6285" s="55" t="n">
        <f aca="false">MATCH(A6285,DATAS,0)</f>
        <v>2</v>
      </c>
      <c r="AB6285" s="55" t="n">
        <f aca="false">IF(AND(E6285&gt;0,OR(AND(B6285&gt;=1,B6285&lt;=6),B6285=10)),1,0)</f>
        <v>0</v>
      </c>
      <c r="AC6285" s="55" t="n">
        <f aca="false">IF(AND(E6285&gt;0,B6285=10),1,0)</f>
        <v>0</v>
      </c>
      <c r="AD6285" s="55" t="n">
        <f aca="false">IF(AND(C6284=C6285,AA6284=AA6285-1),AB6284,"")</f>
        <v>0</v>
      </c>
      <c r="AE6285" s="55" t="n">
        <f aca="false">IF(AND(C6284=C6285,AA6284=AA6285-1),AC6284,"")</f>
        <v>0</v>
      </c>
      <c r="AF6285" s="55" t="n">
        <f aca="false">IF(AA6285=1,"",IF(AND(AB6285=1,AD6285&lt;&gt;1),1,0))</f>
        <v>0</v>
      </c>
      <c r="AG6285" s="55" t="n">
        <f aca="false">IF(AA6285=1,"",IF(AND(AC6285=1,AE6285&lt;&gt;1),1,0))</f>
        <v>0</v>
      </c>
      <c r="AH6285" s="60" t="str">
        <f aca="false">IF(AND(E6285&gt;0,AA6285&lt;2,NOT(AND(C6286=C6285,AA6286=AA6285+1))),INDEX(DATAS,AA6285+1),"")</f>
        <v/>
      </c>
      <c r="AI6285" s="60" t="str">
        <f aca="false">IF(AND(AC6285=1,AA6285&lt;2),IF(AND(C6286=C6285,AA6286=AA6285+1),IF(AC6286=1,"",INDEX(DATAS,AA6285+1)),INDEX(DATAS,AA6285+1)),"")</f>
        <v/>
      </c>
    </row>
    <row r="6286" customFormat="false" ht="15" hidden="false" customHeight="false" outlineLevel="0" collapsed="false">
      <c r="A6286" s="60" t="n">
        <v>46309</v>
      </c>
      <c r="B6286" s="0" t="n">
        <v>13</v>
      </c>
      <c r="C6286" s="0" t="n">
        <v>7563</v>
      </c>
      <c r="E6286" s="0" t="n">
        <v>0</v>
      </c>
      <c r="F6286" s="55" t="s">
        <v>1512</v>
      </c>
      <c r="I6286" s="55" t="s">
        <v>185</v>
      </c>
      <c r="U6286" s="0" t="n">
        <v>203</v>
      </c>
      <c r="V6286" s="0" t="n">
        <v>0</v>
      </c>
      <c r="X6286" s="55" t="n">
        <f aca="false">IF(I6286="Male",0,1)</f>
        <v>1</v>
      </c>
      <c r="Y6286" s="55" t="n">
        <f aca="false">IF(OR(I6286="DNB",I6286="Dry DNB"),1,0)</f>
        <v>0</v>
      </c>
      <c r="Z6286" s="0" t="str">
        <f aca="false">IF(ISNUMBER(W6286),A6286-W6286,"")</f>
        <v/>
      </c>
      <c r="AA6286" s="55" t="n">
        <f aca="false">MATCH(A6286,DATAS,0)</f>
        <v>1</v>
      </c>
      <c r="AB6286" s="55" t="n">
        <f aca="false">IF(AND(E6286&gt;0,OR(AND(B6286&gt;=1,B6286&lt;=6),B6286=10)),1,0)</f>
        <v>0</v>
      </c>
      <c r="AC6286" s="55" t="n">
        <f aca="false">IF(AND(E6286&gt;0,B6286=10),1,0)</f>
        <v>0</v>
      </c>
      <c r="AD6286" s="0" t="str">
        <f aca="false">IF(AND(C6285=C6286,AA6285=AA6286-1),AB6285,"")</f>
        <v/>
      </c>
      <c r="AE6286" s="0" t="str">
        <f aca="false">IF(AND(C6285=C6286,AA6285=AA6286-1),AC6285,"")</f>
        <v/>
      </c>
      <c r="AF6286" s="0" t="str">
        <f aca="false">IF(AA6286=1,"",IF(AND(AB6286=1,AD6286&lt;&gt;1),1,0))</f>
        <v/>
      </c>
      <c r="AG6286" s="0" t="str">
        <f aca="false">IF(AA6286=1,"",IF(AND(AC6286=1,AE6286&lt;&gt;1),1,0))</f>
        <v/>
      </c>
      <c r="AH6286" s="60" t="str">
        <f aca="false">IF(AND(E6286&gt;0,AA6286&lt;2,NOT(AND(C6287=C6286,AA6287=AA6286+1))),INDEX(DATAS,AA6286+1),"")</f>
        <v/>
      </c>
      <c r="AI6286" s="60" t="str">
        <f aca="false">IF(AND(AC6286=1,AA6286&lt;2),IF(AND(C6287=C6286,AA6287=AA6286+1),IF(AC6287=1,"",INDEX(DATAS,AA6286+1)),INDEX(DATAS,AA6286+1)),"")</f>
        <v/>
      </c>
    </row>
    <row r="6287" customFormat="false" ht="15" hidden="false" customHeight="false" outlineLevel="0" collapsed="false">
      <c r="A6287" s="60" t="n">
        <v>46310</v>
      </c>
      <c r="B6287" s="0" t="n">
        <v>13</v>
      </c>
      <c r="C6287" s="0" t="n">
        <v>7563</v>
      </c>
      <c r="E6287" s="0" t="n">
        <v>0</v>
      </c>
      <c r="F6287" s="55" t="s">
        <v>1512</v>
      </c>
      <c r="I6287" s="55" t="s">
        <v>185</v>
      </c>
      <c r="U6287" s="0" t="n">
        <v>204</v>
      </c>
      <c r="V6287" s="0" t="n">
        <v>0</v>
      </c>
      <c r="X6287" s="55" t="n">
        <f aca="false">IF(I6287="Male",0,1)</f>
        <v>1</v>
      </c>
      <c r="Y6287" s="55" t="n">
        <f aca="false">IF(OR(I6287="DNB",I6287="Dry DNB"),1,0)</f>
        <v>0</v>
      </c>
      <c r="Z6287" s="0" t="str">
        <f aca="false">IF(ISNUMBER(W6287),A6287-W6287,"")</f>
        <v/>
      </c>
      <c r="AA6287" s="55" t="n">
        <f aca="false">MATCH(A6287,DATAS,0)</f>
        <v>2</v>
      </c>
      <c r="AB6287" s="55" t="n">
        <f aca="false">IF(AND(E6287&gt;0,OR(AND(B6287&gt;=1,B6287&lt;=6),B6287=10)),1,0)</f>
        <v>0</v>
      </c>
      <c r="AC6287" s="55" t="n">
        <f aca="false">IF(AND(E6287&gt;0,B6287=10),1,0)</f>
        <v>0</v>
      </c>
      <c r="AD6287" s="55" t="n">
        <f aca="false">IF(AND(C6286=C6287,AA6286=AA6287-1),AB6286,"")</f>
        <v>0</v>
      </c>
      <c r="AE6287" s="55" t="n">
        <f aca="false">IF(AND(C6286=C6287,AA6286=AA6287-1),AC6286,"")</f>
        <v>0</v>
      </c>
      <c r="AF6287" s="55" t="n">
        <f aca="false">IF(AA6287=1,"",IF(AND(AB6287=1,AD6287&lt;&gt;1),1,0))</f>
        <v>0</v>
      </c>
      <c r="AG6287" s="55" t="n">
        <f aca="false">IF(AA6287=1,"",IF(AND(AC6287=1,AE6287&lt;&gt;1),1,0))</f>
        <v>0</v>
      </c>
      <c r="AH6287" s="60" t="str">
        <f aca="false">IF(AND(E6287&gt;0,AA6287&lt;2,NOT(AND(C6288=C6287,AA6288=AA6287+1))),INDEX(DATAS,AA6287+1),"")</f>
        <v/>
      </c>
      <c r="AI6287" s="60" t="str">
        <f aca="false">IF(AND(AC6287=1,AA6287&lt;2),IF(AND(C6288=C6287,AA6288=AA6287+1),IF(AC6288=1,"",INDEX(DATAS,AA6287+1)),INDEX(DATAS,AA6287+1)),"")</f>
        <v/>
      </c>
    </row>
    <row r="6288" customFormat="false" ht="15" hidden="false" customHeight="false" outlineLevel="0" collapsed="false">
      <c r="A6288" s="60" t="n">
        <v>46309</v>
      </c>
      <c r="B6288" s="0" t="n">
        <v>13</v>
      </c>
      <c r="C6288" s="0" t="n">
        <v>7564</v>
      </c>
      <c r="E6288" s="0" t="n">
        <v>0</v>
      </c>
      <c r="F6288" s="55" t="s">
        <v>1513</v>
      </c>
      <c r="I6288" s="55" t="s">
        <v>185</v>
      </c>
      <c r="U6288" s="0" t="n">
        <v>202</v>
      </c>
      <c r="V6288" s="0" t="n">
        <v>0</v>
      </c>
      <c r="X6288" s="55" t="n">
        <f aca="false">IF(I6288="Male",0,1)</f>
        <v>1</v>
      </c>
      <c r="Y6288" s="55" t="n">
        <f aca="false">IF(OR(I6288="DNB",I6288="Dry DNB"),1,0)</f>
        <v>0</v>
      </c>
      <c r="Z6288" s="0" t="str">
        <f aca="false">IF(ISNUMBER(W6288),A6288-W6288,"")</f>
        <v/>
      </c>
      <c r="AA6288" s="55" t="n">
        <f aca="false">MATCH(A6288,DATAS,0)</f>
        <v>1</v>
      </c>
      <c r="AB6288" s="55" t="n">
        <f aca="false">IF(AND(E6288&gt;0,OR(AND(B6288&gt;=1,B6288&lt;=6),B6288=10)),1,0)</f>
        <v>0</v>
      </c>
      <c r="AC6288" s="55" t="n">
        <f aca="false">IF(AND(E6288&gt;0,B6288=10),1,0)</f>
        <v>0</v>
      </c>
      <c r="AD6288" s="0" t="str">
        <f aca="false">IF(AND(C6287=C6288,AA6287=AA6288-1),AB6287,"")</f>
        <v/>
      </c>
      <c r="AE6288" s="0" t="str">
        <f aca="false">IF(AND(C6287=C6288,AA6287=AA6288-1),AC6287,"")</f>
        <v/>
      </c>
      <c r="AF6288" s="0" t="str">
        <f aca="false">IF(AA6288=1,"",IF(AND(AB6288=1,AD6288&lt;&gt;1),1,0))</f>
        <v/>
      </c>
      <c r="AG6288" s="0" t="str">
        <f aca="false">IF(AA6288=1,"",IF(AND(AC6288=1,AE6288&lt;&gt;1),1,0))</f>
        <v/>
      </c>
      <c r="AH6288" s="60" t="str">
        <f aca="false">IF(AND(E6288&gt;0,AA6288&lt;2,NOT(AND(C6289=C6288,AA6289=AA6288+1))),INDEX(DATAS,AA6288+1),"")</f>
        <v/>
      </c>
      <c r="AI6288" s="60" t="str">
        <f aca="false">IF(AND(AC6288=1,AA6288&lt;2),IF(AND(C6289=C6288,AA6289=AA6288+1),IF(AC6289=1,"",INDEX(DATAS,AA6288+1)),INDEX(DATAS,AA6288+1)),"")</f>
        <v/>
      </c>
    </row>
    <row r="6289" customFormat="false" ht="15" hidden="false" customHeight="false" outlineLevel="0" collapsed="false">
      <c r="A6289" s="60" t="n">
        <v>46310</v>
      </c>
      <c r="B6289" s="0" t="n">
        <v>13</v>
      </c>
      <c r="C6289" s="0" t="n">
        <v>7564</v>
      </c>
      <c r="E6289" s="0" t="n">
        <v>0</v>
      </c>
      <c r="F6289" s="55" t="s">
        <v>1513</v>
      </c>
      <c r="I6289" s="55" t="s">
        <v>185</v>
      </c>
      <c r="U6289" s="0" t="n">
        <v>203</v>
      </c>
      <c r="V6289" s="0" t="n">
        <v>0</v>
      </c>
      <c r="X6289" s="55" t="n">
        <f aca="false">IF(I6289="Male",0,1)</f>
        <v>1</v>
      </c>
      <c r="Y6289" s="55" t="n">
        <f aca="false">IF(OR(I6289="DNB",I6289="Dry DNB"),1,0)</f>
        <v>0</v>
      </c>
      <c r="Z6289" s="0" t="str">
        <f aca="false">IF(ISNUMBER(W6289),A6289-W6289,"")</f>
        <v/>
      </c>
      <c r="AA6289" s="55" t="n">
        <f aca="false">MATCH(A6289,DATAS,0)</f>
        <v>2</v>
      </c>
      <c r="AB6289" s="55" t="n">
        <f aca="false">IF(AND(E6289&gt;0,OR(AND(B6289&gt;=1,B6289&lt;=6),B6289=10)),1,0)</f>
        <v>0</v>
      </c>
      <c r="AC6289" s="55" t="n">
        <f aca="false">IF(AND(E6289&gt;0,B6289=10),1,0)</f>
        <v>0</v>
      </c>
      <c r="AD6289" s="55" t="n">
        <f aca="false">IF(AND(C6288=C6289,AA6288=AA6289-1),AB6288,"")</f>
        <v>0</v>
      </c>
      <c r="AE6289" s="55" t="n">
        <f aca="false">IF(AND(C6288=C6289,AA6288=AA6289-1),AC6288,"")</f>
        <v>0</v>
      </c>
      <c r="AF6289" s="55" t="n">
        <f aca="false">IF(AA6289=1,"",IF(AND(AB6289=1,AD6289&lt;&gt;1),1,0))</f>
        <v>0</v>
      </c>
      <c r="AG6289" s="55" t="n">
        <f aca="false">IF(AA6289=1,"",IF(AND(AC6289=1,AE6289&lt;&gt;1),1,0))</f>
        <v>0</v>
      </c>
      <c r="AH6289" s="60" t="str">
        <f aca="false">IF(AND(E6289&gt;0,AA6289&lt;2,NOT(AND(C6290=C6289,AA6290=AA6289+1))),INDEX(DATAS,AA6289+1),"")</f>
        <v/>
      </c>
      <c r="AI6289" s="60" t="str">
        <f aca="false">IF(AND(AC6289=1,AA6289&lt;2),IF(AND(C6290=C6289,AA6290=AA6289+1),IF(AC6290=1,"",INDEX(DATAS,AA6289+1)),INDEX(DATAS,AA6289+1)),"")</f>
        <v/>
      </c>
    </row>
    <row r="6290" customFormat="false" ht="15" hidden="false" customHeight="false" outlineLevel="0" collapsed="false">
      <c r="A6290" s="60" t="n">
        <v>46309</v>
      </c>
      <c r="B6290" s="0" t="n">
        <v>13</v>
      </c>
      <c r="C6290" s="0" t="n">
        <v>7565</v>
      </c>
      <c r="E6290" s="0" t="n">
        <v>0</v>
      </c>
      <c r="F6290" s="55" t="s">
        <v>1513</v>
      </c>
      <c r="I6290" s="55" t="s">
        <v>185</v>
      </c>
      <c r="U6290" s="0" t="n">
        <v>202</v>
      </c>
      <c r="V6290" s="0" t="n">
        <v>0</v>
      </c>
      <c r="X6290" s="55" t="n">
        <f aca="false">IF(I6290="Male",0,1)</f>
        <v>1</v>
      </c>
      <c r="Y6290" s="55" t="n">
        <f aca="false">IF(OR(I6290="DNB",I6290="Dry DNB"),1,0)</f>
        <v>0</v>
      </c>
      <c r="Z6290" s="0" t="str">
        <f aca="false">IF(ISNUMBER(W6290),A6290-W6290,"")</f>
        <v/>
      </c>
      <c r="AA6290" s="55" t="n">
        <f aca="false">MATCH(A6290,DATAS,0)</f>
        <v>1</v>
      </c>
      <c r="AB6290" s="55" t="n">
        <f aca="false">IF(AND(E6290&gt;0,OR(AND(B6290&gt;=1,B6290&lt;=6),B6290=10)),1,0)</f>
        <v>0</v>
      </c>
      <c r="AC6290" s="55" t="n">
        <f aca="false">IF(AND(E6290&gt;0,B6290=10),1,0)</f>
        <v>0</v>
      </c>
      <c r="AD6290" s="0" t="str">
        <f aca="false">IF(AND(C6289=C6290,AA6289=AA6290-1),AB6289,"")</f>
        <v/>
      </c>
      <c r="AE6290" s="0" t="str">
        <f aca="false">IF(AND(C6289=C6290,AA6289=AA6290-1),AC6289,"")</f>
        <v/>
      </c>
      <c r="AF6290" s="0" t="str">
        <f aca="false">IF(AA6290=1,"",IF(AND(AB6290=1,AD6290&lt;&gt;1),1,0))</f>
        <v/>
      </c>
      <c r="AG6290" s="0" t="str">
        <f aca="false">IF(AA6290=1,"",IF(AND(AC6290=1,AE6290&lt;&gt;1),1,0))</f>
        <v/>
      </c>
      <c r="AH6290" s="60" t="str">
        <f aca="false">IF(AND(E6290&gt;0,AA6290&lt;2,NOT(AND(C6291=C6290,AA6291=AA6290+1))),INDEX(DATAS,AA6290+1),"")</f>
        <v/>
      </c>
      <c r="AI6290" s="60" t="str">
        <f aca="false">IF(AND(AC6290=1,AA6290&lt;2),IF(AND(C6291=C6290,AA6291=AA6290+1),IF(AC6291=1,"",INDEX(DATAS,AA6290+1)),INDEX(DATAS,AA6290+1)),"")</f>
        <v/>
      </c>
    </row>
    <row r="6291" customFormat="false" ht="15" hidden="false" customHeight="false" outlineLevel="0" collapsed="false">
      <c r="A6291" s="60" t="n">
        <v>46310</v>
      </c>
      <c r="B6291" s="0" t="n">
        <v>13</v>
      </c>
      <c r="C6291" s="0" t="n">
        <v>7565</v>
      </c>
      <c r="E6291" s="0" t="n">
        <v>0</v>
      </c>
      <c r="F6291" s="55" t="s">
        <v>1513</v>
      </c>
      <c r="I6291" s="55" t="s">
        <v>185</v>
      </c>
      <c r="U6291" s="0" t="n">
        <v>203</v>
      </c>
      <c r="V6291" s="0" t="n">
        <v>0</v>
      </c>
      <c r="X6291" s="55" t="n">
        <f aca="false">IF(I6291="Male",0,1)</f>
        <v>1</v>
      </c>
      <c r="Y6291" s="55" t="n">
        <f aca="false">IF(OR(I6291="DNB",I6291="Dry DNB"),1,0)</f>
        <v>0</v>
      </c>
      <c r="Z6291" s="0" t="str">
        <f aca="false">IF(ISNUMBER(W6291),A6291-W6291,"")</f>
        <v/>
      </c>
      <c r="AA6291" s="55" t="n">
        <f aca="false">MATCH(A6291,DATAS,0)</f>
        <v>2</v>
      </c>
      <c r="AB6291" s="55" t="n">
        <f aca="false">IF(AND(E6291&gt;0,OR(AND(B6291&gt;=1,B6291&lt;=6),B6291=10)),1,0)</f>
        <v>0</v>
      </c>
      <c r="AC6291" s="55" t="n">
        <f aca="false">IF(AND(E6291&gt;0,B6291=10),1,0)</f>
        <v>0</v>
      </c>
      <c r="AD6291" s="55" t="n">
        <f aca="false">IF(AND(C6290=C6291,AA6290=AA6291-1),AB6290,"")</f>
        <v>0</v>
      </c>
      <c r="AE6291" s="55" t="n">
        <f aca="false">IF(AND(C6290=C6291,AA6290=AA6291-1),AC6290,"")</f>
        <v>0</v>
      </c>
      <c r="AF6291" s="55" t="n">
        <f aca="false">IF(AA6291=1,"",IF(AND(AB6291=1,AD6291&lt;&gt;1),1,0))</f>
        <v>0</v>
      </c>
      <c r="AG6291" s="55" t="n">
        <f aca="false">IF(AA6291=1,"",IF(AND(AC6291=1,AE6291&lt;&gt;1),1,0))</f>
        <v>0</v>
      </c>
      <c r="AH6291" s="60" t="str">
        <f aca="false">IF(AND(E6291&gt;0,AA6291&lt;2,NOT(AND(C6292=C6291,AA6292=AA6291+1))),INDEX(DATAS,AA6291+1),"")</f>
        <v/>
      </c>
      <c r="AI6291" s="60" t="str">
        <f aca="false">IF(AND(AC6291=1,AA6291&lt;2),IF(AND(C6292=C6291,AA6292=AA6291+1),IF(AC6292=1,"",INDEX(DATAS,AA6291+1)),INDEX(DATAS,AA6291+1)),"")</f>
        <v/>
      </c>
    </row>
    <row r="6292" customFormat="false" ht="15" hidden="false" customHeight="false" outlineLevel="0" collapsed="false">
      <c r="A6292" s="60" t="n">
        <v>46309</v>
      </c>
      <c r="B6292" s="0" t="n">
        <v>13</v>
      </c>
      <c r="C6292" s="0" t="n">
        <v>7566</v>
      </c>
      <c r="E6292" s="0" t="n">
        <v>0</v>
      </c>
      <c r="F6292" s="55" t="s">
        <v>1513</v>
      </c>
      <c r="I6292" s="55" t="s">
        <v>185</v>
      </c>
      <c r="U6292" s="0" t="n">
        <v>202</v>
      </c>
      <c r="V6292" s="0" t="n">
        <v>0</v>
      </c>
      <c r="X6292" s="55" t="n">
        <f aca="false">IF(I6292="Male",0,1)</f>
        <v>1</v>
      </c>
      <c r="Y6292" s="55" t="n">
        <f aca="false">IF(OR(I6292="DNB",I6292="Dry DNB"),1,0)</f>
        <v>0</v>
      </c>
      <c r="Z6292" s="0" t="str">
        <f aca="false">IF(ISNUMBER(W6292),A6292-W6292,"")</f>
        <v/>
      </c>
      <c r="AA6292" s="55" t="n">
        <f aca="false">MATCH(A6292,DATAS,0)</f>
        <v>1</v>
      </c>
      <c r="AB6292" s="55" t="n">
        <f aca="false">IF(AND(E6292&gt;0,OR(AND(B6292&gt;=1,B6292&lt;=6),B6292=10)),1,0)</f>
        <v>0</v>
      </c>
      <c r="AC6292" s="55" t="n">
        <f aca="false">IF(AND(E6292&gt;0,B6292=10),1,0)</f>
        <v>0</v>
      </c>
      <c r="AD6292" s="0" t="str">
        <f aca="false">IF(AND(C6291=C6292,AA6291=AA6292-1),AB6291,"")</f>
        <v/>
      </c>
      <c r="AE6292" s="0" t="str">
        <f aca="false">IF(AND(C6291=C6292,AA6291=AA6292-1),AC6291,"")</f>
        <v/>
      </c>
      <c r="AF6292" s="0" t="str">
        <f aca="false">IF(AA6292=1,"",IF(AND(AB6292=1,AD6292&lt;&gt;1),1,0))</f>
        <v/>
      </c>
      <c r="AG6292" s="0" t="str">
        <f aca="false">IF(AA6292=1,"",IF(AND(AC6292=1,AE6292&lt;&gt;1),1,0))</f>
        <v/>
      </c>
      <c r="AH6292" s="60" t="str">
        <f aca="false">IF(AND(E6292&gt;0,AA6292&lt;2,NOT(AND(C6293=C6292,AA6293=AA6292+1))),INDEX(DATAS,AA6292+1),"")</f>
        <v/>
      </c>
      <c r="AI6292" s="60" t="str">
        <f aca="false">IF(AND(AC6292=1,AA6292&lt;2),IF(AND(C6293=C6292,AA6293=AA6292+1),IF(AC6293=1,"",INDEX(DATAS,AA6292+1)),INDEX(DATAS,AA6292+1)),"")</f>
        <v/>
      </c>
    </row>
    <row r="6293" customFormat="false" ht="15" hidden="false" customHeight="false" outlineLevel="0" collapsed="false">
      <c r="A6293" s="60" t="n">
        <v>46310</v>
      </c>
      <c r="B6293" s="0" t="n">
        <v>13</v>
      </c>
      <c r="C6293" s="0" t="n">
        <v>7566</v>
      </c>
      <c r="E6293" s="0" t="n">
        <v>0</v>
      </c>
      <c r="F6293" s="55" t="s">
        <v>1513</v>
      </c>
      <c r="I6293" s="55" t="s">
        <v>185</v>
      </c>
      <c r="U6293" s="0" t="n">
        <v>203</v>
      </c>
      <c r="V6293" s="0" t="n">
        <v>0</v>
      </c>
      <c r="X6293" s="55" t="n">
        <f aca="false">IF(I6293="Male",0,1)</f>
        <v>1</v>
      </c>
      <c r="Y6293" s="55" t="n">
        <f aca="false">IF(OR(I6293="DNB",I6293="Dry DNB"),1,0)</f>
        <v>0</v>
      </c>
      <c r="Z6293" s="0" t="str">
        <f aca="false">IF(ISNUMBER(W6293),A6293-W6293,"")</f>
        <v/>
      </c>
      <c r="AA6293" s="55" t="n">
        <f aca="false">MATCH(A6293,DATAS,0)</f>
        <v>2</v>
      </c>
      <c r="AB6293" s="55" t="n">
        <f aca="false">IF(AND(E6293&gt;0,OR(AND(B6293&gt;=1,B6293&lt;=6),B6293=10)),1,0)</f>
        <v>0</v>
      </c>
      <c r="AC6293" s="55" t="n">
        <f aca="false">IF(AND(E6293&gt;0,B6293=10),1,0)</f>
        <v>0</v>
      </c>
      <c r="AD6293" s="55" t="n">
        <f aca="false">IF(AND(C6292=C6293,AA6292=AA6293-1),AB6292,"")</f>
        <v>0</v>
      </c>
      <c r="AE6293" s="55" t="n">
        <f aca="false">IF(AND(C6292=C6293,AA6292=AA6293-1),AC6292,"")</f>
        <v>0</v>
      </c>
      <c r="AF6293" s="55" t="n">
        <f aca="false">IF(AA6293=1,"",IF(AND(AB6293=1,AD6293&lt;&gt;1),1,0))</f>
        <v>0</v>
      </c>
      <c r="AG6293" s="55" t="n">
        <f aca="false">IF(AA6293=1,"",IF(AND(AC6293=1,AE6293&lt;&gt;1),1,0))</f>
        <v>0</v>
      </c>
      <c r="AH6293" s="60" t="str">
        <f aca="false">IF(AND(E6293&gt;0,AA6293&lt;2,NOT(AND(C6294=C6293,AA6294=AA6293+1))),INDEX(DATAS,AA6293+1),"")</f>
        <v/>
      </c>
      <c r="AI6293" s="60" t="str">
        <f aca="false">IF(AND(AC6293=1,AA6293&lt;2),IF(AND(C6294=C6293,AA6294=AA6293+1),IF(AC6294=1,"",INDEX(DATAS,AA6293+1)),INDEX(DATAS,AA6293+1)),"")</f>
        <v/>
      </c>
    </row>
    <row r="6294" customFormat="false" ht="15" hidden="false" customHeight="false" outlineLevel="0" collapsed="false">
      <c r="A6294" s="60" t="n">
        <v>46309</v>
      </c>
      <c r="B6294" s="0" t="n">
        <v>13</v>
      </c>
      <c r="C6294" s="0" t="n">
        <v>7568</v>
      </c>
      <c r="E6294" s="0" t="n">
        <v>0</v>
      </c>
      <c r="F6294" s="55" t="s">
        <v>1514</v>
      </c>
      <c r="I6294" s="55" t="s">
        <v>185</v>
      </c>
      <c r="U6294" s="0" t="n">
        <v>201</v>
      </c>
      <c r="V6294" s="0" t="n">
        <v>0</v>
      </c>
      <c r="X6294" s="55" t="n">
        <f aca="false">IF(I6294="Male",0,1)</f>
        <v>1</v>
      </c>
      <c r="Y6294" s="55" t="n">
        <f aca="false">IF(OR(I6294="DNB",I6294="Dry DNB"),1,0)</f>
        <v>0</v>
      </c>
      <c r="Z6294" s="0" t="str">
        <f aca="false">IF(ISNUMBER(W6294),A6294-W6294,"")</f>
        <v/>
      </c>
      <c r="AA6294" s="55" t="n">
        <f aca="false">MATCH(A6294,DATAS,0)</f>
        <v>1</v>
      </c>
      <c r="AB6294" s="55" t="n">
        <f aca="false">IF(AND(E6294&gt;0,OR(AND(B6294&gt;=1,B6294&lt;=6),B6294=10)),1,0)</f>
        <v>0</v>
      </c>
      <c r="AC6294" s="55" t="n">
        <f aca="false">IF(AND(E6294&gt;0,B6294=10),1,0)</f>
        <v>0</v>
      </c>
      <c r="AD6294" s="0" t="str">
        <f aca="false">IF(AND(C6293=C6294,AA6293=AA6294-1),AB6293,"")</f>
        <v/>
      </c>
      <c r="AE6294" s="0" t="str">
        <f aca="false">IF(AND(C6293=C6294,AA6293=AA6294-1),AC6293,"")</f>
        <v/>
      </c>
      <c r="AF6294" s="0" t="str">
        <f aca="false">IF(AA6294=1,"",IF(AND(AB6294=1,AD6294&lt;&gt;1),1,0))</f>
        <v/>
      </c>
      <c r="AG6294" s="0" t="str">
        <f aca="false">IF(AA6294=1,"",IF(AND(AC6294=1,AE6294&lt;&gt;1),1,0))</f>
        <v/>
      </c>
      <c r="AH6294" s="60" t="str">
        <f aca="false">IF(AND(E6294&gt;0,AA6294&lt;2,NOT(AND(C6295=C6294,AA6295=AA6294+1))),INDEX(DATAS,AA6294+1),"")</f>
        <v/>
      </c>
      <c r="AI6294" s="60" t="str">
        <f aca="false">IF(AND(AC6294=1,AA6294&lt;2),IF(AND(C6295=C6294,AA6295=AA6294+1),IF(AC6295=1,"",INDEX(DATAS,AA6294+1)),INDEX(DATAS,AA6294+1)),"")</f>
        <v/>
      </c>
    </row>
    <row r="6295" customFormat="false" ht="15" hidden="false" customHeight="false" outlineLevel="0" collapsed="false">
      <c r="A6295" s="60" t="n">
        <v>46310</v>
      </c>
      <c r="B6295" s="0" t="n">
        <v>13</v>
      </c>
      <c r="C6295" s="0" t="n">
        <v>7568</v>
      </c>
      <c r="E6295" s="0" t="n">
        <v>0</v>
      </c>
      <c r="F6295" s="55" t="s">
        <v>1514</v>
      </c>
      <c r="I6295" s="55" t="s">
        <v>185</v>
      </c>
      <c r="U6295" s="0" t="n">
        <v>202</v>
      </c>
      <c r="V6295" s="0" t="n">
        <v>0</v>
      </c>
      <c r="X6295" s="55" t="n">
        <f aca="false">IF(I6295="Male",0,1)</f>
        <v>1</v>
      </c>
      <c r="Y6295" s="55" t="n">
        <f aca="false">IF(OR(I6295="DNB",I6295="Dry DNB"),1,0)</f>
        <v>0</v>
      </c>
      <c r="Z6295" s="0" t="str">
        <f aca="false">IF(ISNUMBER(W6295),A6295-W6295,"")</f>
        <v/>
      </c>
      <c r="AA6295" s="55" t="n">
        <f aca="false">MATCH(A6295,DATAS,0)</f>
        <v>2</v>
      </c>
      <c r="AB6295" s="55" t="n">
        <f aca="false">IF(AND(E6295&gt;0,OR(AND(B6295&gt;=1,B6295&lt;=6),B6295=10)),1,0)</f>
        <v>0</v>
      </c>
      <c r="AC6295" s="55" t="n">
        <f aca="false">IF(AND(E6295&gt;0,B6295=10),1,0)</f>
        <v>0</v>
      </c>
      <c r="AD6295" s="55" t="n">
        <f aca="false">IF(AND(C6294=C6295,AA6294=AA6295-1),AB6294,"")</f>
        <v>0</v>
      </c>
      <c r="AE6295" s="55" t="n">
        <f aca="false">IF(AND(C6294=C6295,AA6294=AA6295-1),AC6294,"")</f>
        <v>0</v>
      </c>
      <c r="AF6295" s="55" t="n">
        <f aca="false">IF(AA6295=1,"",IF(AND(AB6295=1,AD6295&lt;&gt;1),1,0))</f>
        <v>0</v>
      </c>
      <c r="AG6295" s="55" t="n">
        <f aca="false">IF(AA6295=1,"",IF(AND(AC6295=1,AE6295&lt;&gt;1),1,0))</f>
        <v>0</v>
      </c>
      <c r="AH6295" s="60" t="str">
        <f aca="false">IF(AND(E6295&gt;0,AA6295&lt;2,NOT(AND(C6296=C6295,AA6296=AA6295+1))),INDEX(DATAS,AA6295+1),"")</f>
        <v/>
      </c>
      <c r="AI6295" s="60" t="str">
        <f aca="false">IF(AND(AC6295=1,AA6295&lt;2),IF(AND(C6296=C6295,AA6296=AA6295+1),IF(AC6296=1,"",INDEX(DATAS,AA6295+1)),INDEX(DATAS,AA6295+1)),"")</f>
        <v/>
      </c>
    </row>
    <row r="6296" customFormat="false" ht="15" hidden="false" customHeight="false" outlineLevel="0" collapsed="false">
      <c r="A6296" s="60" t="n">
        <v>46309</v>
      </c>
      <c r="B6296" s="0" t="n">
        <v>13</v>
      </c>
      <c r="C6296" s="0" t="n">
        <v>7570</v>
      </c>
      <c r="E6296" s="0" t="n">
        <v>0</v>
      </c>
      <c r="F6296" s="55" t="s">
        <v>1514</v>
      </c>
      <c r="I6296" s="55" t="s">
        <v>185</v>
      </c>
      <c r="U6296" s="0" t="n">
        <v>201</v>
      </c>
      <c r="V6296" s="0" t="n">
        <v>0</v>
      </c>
      <c r="X6296" s="55" t="n">
        <f aca="false">IF(I6296="Male",0,1)</f>
        <v>1</v>
      </c>
      <c r="Y6296" s="55" t="n">
        <f aca="false">IF(OR(I6296="DNB",I6296="Dry DNB"),1,0)</f>
        <v>0</v>
      </c>
      <c r="Z6296" s="0" t="str">
        <f aca="false">IF(ISNUMBER(W6296),A6296-W6296,"")</f>
        <v/>
      </c>
      <c r="AA6296" s="55" t="n">
        <f aca="false">MATCH(A6296,DATAS,0)</f>
        <v>1</v>
      </c>
      <c r="AB6296" s="55" t="n">
        <f aca="false">IF(AND(E6296&gt;0,OR(AND(B6296&gt;=1,B6296&lt;=6),B6296=10)),1,0)</f>
        <v>0</v>
      </c>
      <c r="AC6296" s="55" t="n">
        <f aca="false">IF(AND(E6296&gt;0,B6296=10),1,0)</f>
        <v>0</v>
      </c>
      <c r="AD6296" s="0" t="str">
        <f aca="false">IF(AND(C6295=C6296,AA6295=AA6296-1),AB6295,"")</f>
        <v/>
      </c>
      <c r="AE6296" s="0" t="str">
        <f aca="false">IF(AND(C6295=C6296,AA6295=AA6296-1),AC6295,"")</f>
        <v/>
      </c>
      <c r="AF6296" s="0" t="str">
        <f aca="false">IF(AA6296=1,"",IF(AND(AB6296=1,AD6296&lt;&gt;1),1,0))</f>
        <v/>
      </c>
      <c r="AG6296" s="0" t="str">
        <f aca="false">IF(AA6296=1,"",IF(AND(AC6296=1,AE6296&lt;&gt;1),1,0))</f>
        <v/>
      </c>
      <c r="AH6296" s="60" t="str">
        <f aca="false">IF(AND(E6296&gt;0,AA6296&lt;2,NOT(AND(C6297=C6296,AA6297=AA6296+1))),INDEX(DATAS,AA6296+1),"")</f>
        <v/>
      </c>
      <c r="AI6296" s="60" t="str">
        <f aca="false">IF(AND(AC6296=1,AA6296&lt;2),IF(AND(C6297=C6296,AA6297=AA6296+1),IF(AC6297=1,"",INDEX(DATAS,AA6296+1)),INDEX(DATAS,AA6296+1)),"")</f>
        <v/>
      </c>
    </row>
    <row r="6297" customFormat="false" ht="15" hidden="false" customHeight="false" outlineLevel="0" collapsed="false">
      <c r="A6297" s="60" t="n">
        <v>46310</v>
      </c>
      <c r="B6297" s="0" t="n">
        <v>13</v>
      </c>
      <c r="C6297" s="0" t="n">
        <v>7570</v>
      </c>
      <c r="E6297" s="0" t="n">
        <v>0</v>
      </c>
      <c r="F6297" s="55" t="s">
        <v>1514</v>
      </c>
      <c r="I6297" s="55" t="s">
        <v>185</v>
      </c>
      <c r="U6297" s="0" t="n">
        <v>202</v>
      </c>
      <c r="V6297" s="0" t="n">
        <v>0</v>
      </c>
      <c r="X6297" s="55" t="n">
        <f aca="false">IF(I6297="Male",0,1)</f>
        <v>1</v>
      </c>
      <c r="Y6297" s="55" t="n">
        <f aca="false">IF(OR(I6297="DNB",I6297="Dry DNB"),1,0)</f>
        <v>0</v>
      </c>
      <c r="Z6297" s="0" t="str">
        <f aca="false">IF(ISNUMBER(W6297),A6297-W6297,"")</f>
        <v/>
      </c>
      <c r="AA6297" s="55" t="n">
        <f aca="false">MATCH(A6297,DATAS,0)</f>
        <v>2</v>
      </c>
      <c r="AB6297" s="55" t="n">
        <f aca="false">IF(AND(E6297&gt;0,OR(AND(B6297&gt;=1,B6297&lt;=6),B6297=10)),1,0)</f>
        <v>0</v>
      </c>
      <c r="AC6297" s="55" t="n">
        <f aca="false">IF(AND(E6297&gt;0,B6297=10),1,0)</f>
        <v>0</v>
      </c>
      <c r="AD6297" s="55" t="n">
        <f aca="false">IF(AND(C6296=C6297,AA6296=AA6297-1),AB6296,"")</f>
        <v>0</v>
      </c>
      <c r="AE6297" s="55" t="n">
        <f aca="false">IF(AND(C6296=C6297,AA6296=AA6297-1),AC6296,"")</f>
        <v>0</v>
      </c>
      <c r="AF6297" s="55" t="n">
        <f aca="false">IF(AA6297=1,"",IF(AND(AB6297=1,AD6297&lt;&gt;1),1,0))</f>
        <v>0</v>
      </c>
      <c r="AG6297" s="55" t="n">
        <f aca="false">IF(AA6297=1,"",IF(AND(AC6297=1,AE6297&lt;&gt;1),1,0))</f>
        <v>0</v>
      </c>
      <c r="AH6297" s="60" t="str">
        <f aca="false">IF(AND(E6297&gt;0,AA6297&lt;2,NOT(AND(C6298=C6297,AA6298=AA6297+1))),INDEX(DATAS,AA6297+1),"")</f>
        <v/>
      </c>
      <c r="AI6297" s="60" t="str">
        <f aca="false">IF(AND(AC6297=1,AA6297&lt;2),IF(AND(C6298=C6297,AA6298=AA6297+1),IF(AC6298=1,"",INDEX(DATAS,AA6297+1)),INDEX(DATAS,AA6297+1)),"")</f>
        <v/>
      </c>
    </row>
    <row r="6298" customFormat="false" ht="15" hidden="false" customHeight="false" outlineLevel="0" collapsed="false">
      <c r="A6298" s="60" t="n">
        <v>46309</v>
      </c>
      <c r="B6298" s="0" t="n">
        <v>13</v>
      </c>
      <c r="C6298" s="0" t="n">
        <v>7571</v>
      </c>
      <c r="E6298" s="0" t="n">
        <v>0</v>
      </c>
      <c r="F6298" s="55" t="s">
        <v>1514</v>
      </c>
      <c r="I6298" s="55" t="s">
        <v>185</v>
      </c>
      <c r="U6298" s="0" t="n">
        <v>201</v>
      </c>
      <c r="V6298" s="0" t="n">
        <v>0</v>
      </c>
      <c r="X6298" s="55" t="n">
        <f aca="false">IF(I6298="Male",0,1)</f>
        <v>1</v>
      </c>
      <c r="Y6298" s="55" t="n">
        <f aca="false">IF(OR(I6298="DNB",I6298="Dry DNB"),1,0)</f>
        <v>0</v>
      </c>
      <c r="Z6298" s="0" t="str">
        <f aca="false">IF(ISNUMBER(W6298),A6298-W6298,"")</f>
        <v/>
      </c>
      <c r="AA6298" s="55" t="n">
        <f aca="false">MATCH(A6298,DATAS,0)</f>
        <v>1</v>
      </c>
      <c r="AB6298" s="55" t="n">
        <f aca="false">IF(AND(E6298&gt;0,OR(AND(B6298&gt;=1,B6298&lt;=6),B6298=10)),1,0)</f>
        <v>0</v>
      </c>
      <c r="AC6298" s="55" t="n">
        <f aca="false">IF(AND(E6298&gt;0,B6298=10),1,0)</f>
        <v>0</v>
      </c>
      <c r="AD6298" s="0" t="str">
        <f aca="false">IF(AND(C6297=C6298,AA6297=AA6298-1),AB6297,"")</f>
        <v/>
      </c>
      <c r="AE6298" s="0" t="str">
        <f aca="false">IF(AND(C6297=C6298,AA6297=AA6298-1),AC6297,"")</f>
        <v/>
      </c>
      <c r="AF6298" s="0" t="str">
        <f aca="false">IF(AA6298=1,"",IF(AND(AB6298=1,AD6298&lt;&gt;1),1,0))</f>
        <v/>
      </c>
      <c r="AG6298" s="0" t="str">
        <f aca="false">IF(AA6298=1,"",IF(AND(AC6298=1,AE6298&lt;&gt;1),1,0))</f>
        <v/>
      </c>
      <c r="AH6298" s="60" t="str">
        <f aca="false">IF(AND(E6298&gt;0,AA6298&lt;2,NOT(AND(C6299=C6298,AA6299=AA6298+1))),INDEX(DATAS,AA6298+1),"")</f>
        <v/>
      </c>
      <c r="AI6298" s="60" t="str">
        <f aca="false">IF(AND(AC6298=1,AA6298&lt;2),IF(AND(C6299=C6298,AA6299=AA6298+1),IF(AC6299=1,"",INDEX(DATAS,AA6298+1)),INDEX(DATAS,AA6298+1)),"")</f>
        <v/>
      </c>
    </row>
    <row r="6299" customFormat="false" ht="15" hidden="false" customHeight="false" outlineLevel="0" collapsed="false">
      <c r="A6299" s="60" t="n">
        <v>46310</v>
      </c>
      <c r="B6299" s="0" t="n">
        <v>13</v>
      </c>
      <c r="C6299" s="0" t="n">
        <v>7571</v>
      </c>
      <c r="E6299" s="0" t="n">
        <v>0</v>
      </c>
      <c r="F6299" s="55" t="s">
        <v>1514</v>
      </c>
      <c r="I6299" s="55" t="s">
        <v>185</v>
      </c>
      <c r="U6299" s="0" t="n">
        <v>202</v>
      </c>
      <c r="V6299" s="0" t="n">
        <v>0</v>
      </c>
      <c r="X6299" s="55" t="n">
        <f aca="false">IF(I6299="Male",0,1)</f>
        <v>1</v>
      </c>
      <c r="Y6299" s="55" t="n">
        <f aca="false">IF(OR(I6299="DNB",I6299="Dry DNB"),1,0)</f>
        <v>0</v>
      </c>
      <c r="Z6299" s="0" t="str">
        <f aca="false">IF(ISNUMBER(W6299),A6299-W6299,"")</f>
        <v/>
      </c>
      <c r="AA6299" s="55" t="n">
        <f aca="false">MATCH(A6299,DATAS,0)</f>
        <v>2</v>
      </c>
      <c r="AB6299" s="55" t="n">
        <f aca="false">IF(AND(E6299&gt;0,OR(AND(B6299&gt;=1,B6299&lt;=6),B6299=10)),1,0)</f>
        <v>0</v>
      </c>
      <c r="AC6299" s="55" t="n">
        <f aca="false">IF(AND(E6299&gt;0,B6299=10),1,0)</f>
        <v>0</v>
      </c>
      <c r="AD6299" s="55" t="n">
        <f aca="false">IF(AND(C6298=C6299,AA6298=AA6299-1),AB6298,"")</f>
        <v>0</v>
      </c>
      <c r="AE6299" s="55" t="n">
        <f aca="false">IF(AND(C6298=C6299,AA6298=AA6299-1),AC6298,"")</f>
        <v>0</v>
      </c>
      <c r="AF6299" s="55" t="n">
        <f aca="false">IF(AA6299=1,"",IF(AND(AB6299=1,AD6299&lt;&gt;1),1,0))</f>
        <v>0</v>
      </c>
      <c r="AG6299" s="55" t="n">
        <f aca="false">IF(AA6299=1,"",IF(AND(AC6299=1,AE6299&lt;&gt;1),1,0))</f>
        <v>0</v>
      </c>
      <c r="AH6299" s="60" t="str">
        <f aca="false">IF(AND(E6299&gt;0,AA6299&lt;2,NOT(AND(C6300=C6299,AA6300=AA6299+1))),INDEX(DATAS,AA6299+1),"")</f>
        <v/>
      </c>
      <c r="AI6299" s="60" t="str">
        <f aca="false">IF(AND(AC6299=1,AA6299&lt;2),IF(AND(C6300=C6299,AA6300=AA6299+1),IF(AC6300=1,"",INDEX(DATAS,AA6299+1)),INDEX(DATAS,AA6299+1)),"")</f>
        <v/>
      </c>
    </row>
    <row r="6300" customFormat="false" ht="15" hidden="false" customHeight="false" outlineLevel="0" collapsed="false">
      <c r="A6300" s="60" t="n">
        <v>46309</v>
      </c>
      <c r="B6300" s="0" t="n">
        <v>13</v>
      </c>
      <c r="C6300" s="0" t="n">
        <v>7572</v>
      </c>
      <c r="E6300" s="0" t="n">
        <v>0</v>
      </c>
      <c r="F6300" s="55" t="s">
        <v>1515</v>
      </c>
      <c r="I6300" s="55" t="s">
        <v>185</v>
      </c>
      <c r="U6300" s="0" t="n">
        <v>200</v>
      </c>
      <c r="V6300" s="0" t="n">
        <v>0</v>
      </c>
      <c r="X6300" s="55" t="n">
        <f aca="false">IF(I6300="Male",0,1)</f>
        <v>1</v>
      </c>
      <c r="Y6300" s="55" t="n">
        <f aca="false">IF(OR(I6300="DNB",I6300="Dry DNB"),1,0)</f>
        <v>0</v>
      </c>
      <c r="Z6300" s="0" t="str">
        <f aca="false">IF(ISNUMBER(W6300),A6300-W6300,"")</f>
        <v/>
      </c>
      <c r="AA6300" s="55" t="n">
        <f aca="false">MATCH(A6300,DATAS,0)</f>
        <v>1</v>
      </c>
      <c r="AB6300" s="55" t="n">
        <f aca="false">IF(AND(E6300&gt;0,OR(AND(B6300&gt;=1,B6300&lt;=6),B6300=10)),1,0)</f>
        <v>0</v>
      </c>
      <c r="AC6300" s="55" t="n">
        <f aca="false">IF(AND(E6300&gt;0,B6300=10),1,0)</f>
        <v>0</v>
      </c>
      <c r="AD6300" s="0" t="str">
        <f aca="false">IF(AND(C6299=C6300,AA6299=AA6300-1),AB6299,"")</f>
        <v/>
      </c>
      <c r="AE6300" s="0" t="str">
        <f aca="false">IF(AND(C6299=C6300,AA6299=AA6300-1),AC6299,"")</f>
        <v/>
      </c>
      <c r="AF6300" s="0" t="str">
        <f aca="false">IF(AA6300=1,"",IF(AND(AB6300=1,AD6300&lt;&gt;1),1,0))</f>
        <v/>
      </c>
      <c r="AG6300" s="0" t="str">
        <f aca="false">IF(AA6300=1,"",IF(AND(AC6300=1,AE6300&lt;&gt;1),1,0))</f>
        <v/>
      </c>
      <c r="AH6300" s="60" t="str">
        <f aca="false">IF(AND(E6300&gt;0,AA6300&lt;2,NOT(AND(C6301=C6300,AA6301=AA6300+1))),INDEX(DATAS,AA6300+1),"")</f>
        <v/>
      </c>
      <c r="AI6300" s="60" t="str">
        <f aca="false">IF(AND(AC6300=1,AA6300&lt;2),IF(AND(C6301=C6300,AA6301=AA6300+1),IF(AC6301=1,"",INDEX(DATAS,AA6300+1)),INDEX(DATAS,AA6300+1)),"")</f>
        <v/>
      </c>
    </row>
    <row r="6301" customFormat="false" ht="15" hidden="false" customHeight="false" outlineLevel="0" collapsed="false">
      <c r="A6301" s="60" t="n">
        <v>46310</v>
      </c>
      <c r="B6301" s="0" t="n">
        <v>13</v>
      </c>
      <c r="C6301" s="0" t="n">
        <v>7572</v>
      </c>
      <c r="E6301" s="0" t="n">
        <v>0</v>
      </c>
      <c r="F6301" s="55" t="s">
        <v>1515</v>
      </c>
      <c r="I6301" s="55" t="s">
        <v>185</v>
      </c>
      <c r="U6301" s="0" t="n">
        <v>201</v>
      </c>
      <c r="V6301" s="0" t="n">
        <v>0</v>
      </c>
      <c r="X6301" s="55" t="n">
        <f aca="false">IF(I6301="Male",0,1)</f>
        <v>1</v>
      </c>
      <c r="Y6301" s="55" t="n">
        <f aca="false">IF(OR(I6301="DNB",I6301="Dry DNB"),1,0)</f>
        <v>0</v>
      </c>
      <c r="Z6301" s="0" t="str">
        <f aca="false">IF(ISNUMBER(W6301),A6301-W6301,"")</f>
        <v/>
      </c>
      <c r="AA6301" s="55" t="n">
        <f aca="false">MATCH(A6301,DATAS,0)</f>
        <v>2</v>
      </c>
      <c r="AB6301" s="55" t="n">
        <f aca="false">IF(AND(E6301&gt;0,OR(AND(B6301&gt;=1,B6301&lt;=6),B6301=10)),1,0)</f>
        <v>0</v>
      </c>
      <c r="AC6301" s="55" t="n">
        <f aca="false">IF(AND(E6301&gt;0,B6301=10),1,0)</f>
        <v>0</v>
      </c>
      <c r="AD6301" s="55" t="n">
        <f aca="false">IF(AND(C6300=C6301,AA6300=AA6301-1),AB6300,"")</f>
        <v>0</v>
      </c>
      <c r="AE6301" s="55" t="n">
        <f aca="false">IF(AND(C6300=C6301,AA6300=AA6301-1),AC6300,"")</f>
        <v>0</v>
      </c>
      <c r="AF6301" s="55" t="n">
        <f aca="false">IF(AA6301=1,"",IF(AND(AB6301=1,AD6301&lt;&gt;1),1,0))</f>
        <v>0</v>
      </c>
      <c r="AG6301" s="55" t="n">
        <f aca="false">IF(AA6301=1,"",IF(AND(AC6301=1,AE6301&lt;&gt;1),1,0))</f>
        <v>0</v>
      </c>
      <c r="AH6301" s="60" t="str">
        <f aca="false">IF(AND(E6301&gt;0,AA6301&lt;2,NOT(AND(C6302=C6301,AA6302=AA6301+1))),INDEX(DATAS,AA6301+1),"")</f>
        <v/>
      </c>
      <c r="AI6301" s="60" t="str">
        <f aca="false">IF(AND(AC6301=1,AA6301&lt;2),IF(AND(C6302=C6301,AA6302=AA6301+1),IF(AC6302=1,"",INDEX(DATAS,AA6301+1)),INDEX(DATAS,AA6301+1)),"")</f>
        <v/>
      </c>
    </row>
    <row r="6302" customFormat="false" ht="15" hidden="false" customHeight="false" outlineLevel="0" collapsed="false">
      <c r="A6302" s="60" t="n">
        <v>46309</v>
      </c>
      <c r="B6302" s="0" t="n">
        <v>13</v>
      </c>
      <c r="C6302" s="0" t="n">
        <v>7573</v>
      </c>
      <c r="E6302" s="0" t="n">
        <v>0</v>
      </c>
      <c r="F6302" s="55" t="s">
        <v>1515</v>
      </c>
      <c r="I6302" s="55" t="s">
        <v>185</v>
      </c>
      <c r="U6302" s="0" t="n">
        <v>200</v>
      </c>
      <c r="V6302" s="0" t="n">
        <v>0</v>
      </c>
      <c r="X6302" s="55" t="n">
        <f aca="false">IF(I6302="Male",0,1)</f>
        <v>1</v>
      </c>
      <c r="Y6302" s="55" t="n">
        <f aca="false">IF(OR(I6302="DNB",I6302="Dry DNB"),1,0)</f>
        <v>0</v>
      </c>
      <c r="Z6302" s="0" t="str">
        <f aca="false">IF(ISNUMBER(W6302),A6302-W6302,"")</f>
        <v/>
      </c>
      <c r="AA6302" s="55" t="n">
        <f aca="false">MATCH(A6302,DATAS,0)</f>
        <v>1</v>
      </c>
      <c r="AB6302" s="55" t="n">
        <f aca="false">IF(AND(E6302&gt;0,OR(AND(B6302&gt;=1,B6302&lt;=6),B6302=10)),1,0)</f>
        <v>0</v>
      </c>
      <c r="AC6302" s="55" t="n">
        <f aca="false">IF(AND(E6302&gt;0,B6302=10),1,0)</f>
        <v>0</v>
      </c>
      <c r="AD6302" s="0" t="str">
        <f aca="false">IF(AND(C6301=C6302,AA6301=AA6302-1),AB6301,"")</f>
        <v/>
      </c>
      <c r="AE6302" s="0" t="str">
        <f aca="false">IF(AND(C6301=C6302,AA6301=AA6302-1),AC6301,"")</f>
        <v/>
      </c>
      <c r="AF6302" s="0" t="str">
        <f aca="false">IF(AA6302=1,"",IF(AND(AB6302=1,AD6302&lt;&gt;1),1,0))</f>
        <v/>
      </c>
      <c r="AG6302" s="0" t="str">
        <f aca="false">IF(AA6302=1,"",IF(AND(AC6302=1,AE6302&lt;&gt;1),1,0))</f>
        <v/>
      </c>
      <c r="AH6302" s="60" t="str">
        <f aca="false">IF(AND(E6302&gt;0,AA6302&lt;2,NOT(AND(C6303=C6302,AA6303=AA6302+1))),INDEX(DATAS,AA6302+1),"")</f>
        <v/>
      </c>
      <c r="AI6302" s="60" t="str">
        <f aca="false">IF(AND(AC6302=1,AA6302&lt;2),IF(AND(C6303=C6302,AA6303=AA6302+1),IF(AC6303=1,"",INDEX(DATAS,AA6302+1)),INDEX(DATAS,AA6302+1)),"")</f>
        <v/>
      </c>
    </row>
    <row r="6303" customFormat="false" ht="15" hidden="false" customHeight="false" outlineLevel="0" collapsed="false">
      <c r="A6303" s="60" t="n">
        <v>46310</v>
      </c>
      <c r="B6303" s="0" t="n">
        <v>13</v>
      </c>
      <c r="C6303" s="0" t="n">
        <v>7573</v>
      </c>
      <c r="E6303" s="0" t="n">
        <v>0</v>
      </c>
      <c r="F6303" s="55" t="s">
        <v>1515</v>
      </c>
      <c r="I6303" s="55" t="s">
        <v>185</v>
      </c>
      <c r="U6303" s="0" t="n">
        <v>201</v>
      </c>
      <c r="V6303" s="0" t="n">
        <v>0</v>
      </c>
      <c r="X6303" s="55" t="n">
        <f aca="false">IF(I6303="Male",0,1)</f>
        <v>1</v>
      </c>
      <c r="Y6303" s="55" t="n">
        <f aca="false">IF(OR(I6303="DNB",I6303="Dry DNB"),1,0)</f>
        <v>0</v>
      </c>
      <c r="Z6303" s="0" t="str">
        <f aca="false">IF(ISNUMBER(W6303),A6303-W6303,"")</f>
        <v/>
      </c>
      <c r="AA6303" s="55" t="n">
        <f aca="false">MATCH(A6303,DATAS,0)</f>
        <v>2</v>
      </c>
      <c r="AB6303" s="55" t="n">
        <f aca="false">IF(AND(E6303&gt;0,OR(AND(B6303&gt;=1,B6303&lt;=6),B6303=10)),1,0)</f>
        <v>0</v>
      </c>
      <c r="AC6303" s="55" t="n">
        <f aca="false">IF(AND(E6303&gt;0,B6303=10),1,0)</f>
        <v>0</v>
      </c>
      <c r="AD6303" s="55" t="n">
        <f aca="false">IF(AND(C6302=C6303,AA6302=AA6303-1),AB6302,"")</f>
        <v>0</v>
      </c>
      <c r="AE6303" s="55" t="n">
        <f aca="false">IF(AND(C6302=C6303,AA6302=AA6303-1),AC6302,"")</f>
        <v>0</v>
      </c>
      <c r="AF6303" s="55" t="n">
        <f aca="false">IF(AA6303=1,"",IF(AND(AB6303=1,AD6303&lt;&gt;1),1,0))</f>
        <v>0</v>
      </c>
      <c r="AG6303" s="55" t="n">
        <f aca="false">IF(AA6303=1,"",IF(AND(AC6303=1,AE6303&lt;&gt;1),1,0))</f>
        <v>0</v>
      </c>
      <c r="AH6303" s="60" t="str">
        <f aca="false">IF(AND(E6303&gt;0,AA6303&lt;2,NOT(AND(C6304=C6303,AA6304=AA6303+1))),INDEX(DATAS,AA6303+1),"")</f>
        <v/>
      </c>
      <c r="AI6303" s="60" t="str">
        <f aca="false">IF(AND(AC6303=1,AA6303&lt;2),IF(AND(C6304=C6303,AA6304=AA6303+1),IF(AC6304=1,"",INDEX(DATAS,AA6303+1)),INDEX(DATAS,AA6303+1)),"")</f>
        <v/>
      </c>
    </row>
    <row r="6304" customFormat="false" ht="15" hidden="false" customHeight="false" outlineLevel="0" collapsed="false">
      <c r="A6304" s="60" t="n">
        <v>46309</v>
      </c>
      <c r="B6304" s="0" t="n">
        <v>13</v>
      </c>
      <c r="C6304" s="0" t="n">
        <v>7574</v>
      </c>
      <c r="E6304" s="0" t="n">
        <v>0</v>
      </c>
      <c r="F6304" s="55" t="s">
        <v>1515</v>
      </c>
      <c r="I6304" s="55" t="s">
        <v>185</v>
      </c>
      <c r="U6304" s="0" t="n">
        <v>200</v>
      </c>
      <c r="V6304" s="0" t="n">
        <v>0</v>
      </c>
      <c r="X6304" s="55" t="n">
        <f aca="false">IF(I6304="Male",0,1)</f>
        <v>1</v>
      </c>
      <c r="Y6304" s="55" t="n">
        <f aca="false">IF(OR(I6304="DNB",I6304="Dry DNB"),1,0)</f>
        <v>0</v>
      </c>
      <c r="Z6304" s="0" t="str">
        <f aca="false">IF(ISNUMBER(W6304),A6304-W6304,"")</f>
        <v/>
      </c>
      <c r="AA6304" s="55" t="n">
        <f aca="false">MATCH(A6304,DATAS,0)</f>
        <v>1</v>
      </c>
      <c r="AB6304" s="55" t="n">
        <f aca="false">IF(AND(E6304&gt;0,OR(AND(B6304&gt;=1,B6304&lt;=6),B6304=10)),1,0)</f>
        <v>0</v>
      </c>
      <c r="AC6304" s="55" t="n">
        <f aca="false">IF(AND(E6304&gt;0,B6304=10),1,0)</f>
        <v>0</v>
      </c>
      <c r="AD6304" s="0" t="str">
        <f aca="false">IF(AND(C6303=C6304,AA6303=AA6304-1),AB6303,"")</f>
        <v/>
      </c>
      <c r="AE6304" s="0" t="str">
        <f aca="false">IF(AND(C6303=C6304,AA6303=AA6304-1),AC6303,"")</f>
        <v/>
      </c>
      <c r="AF6304" s="0" t="str">
        <f aca="false">IF(AA6304=1,"",IF(AND(AB6304=1,AD6304&lt;&gt;1),1,0))</f>
        <v/>
      </c>
      <c r="AG6304" s="0" t="str">
        <f aca="false">IF(AA6304=1,"",IF(AND(AC6304=1,AE6304&lt;&gt;1),1,0))</f>
        <v/>
      </c>
      <c r="AH6304" s="60" t="str">
        <f aca="false">IF(AND(E6304&gt;0,AA6304&lt;2,NOT(AND(C6305=C6304,AA6305=AA6304+1))),INDEX(DATAS,AA6304+1),"")</f>
        <v/>
      </c>
      <c r="AI6304" s="60" t="str">
        <f aca="false">IF(AND(AC6304=1,AA6304&lt;2),IF(AND(C6305=C6304,AA6305=AA6304+1),IF(AC6305=1,"",INDEX(DATAS,AA6304+1)),INDEX(DATAS,AA6304+1)),"")</f>
        <v/>
      </c>
    </row>
    <row r="6305" customFormat="false" ht="15" hidden="false" customHeight="false" outlineLevel="0" collapsed="false">
      <c r="A6305" s="60" t="n">
        <v>46310</v>
      </c>
      <c r="B6305" s="0" t="n">
        <v>13</v>
      </c>
      <c r="C6305" s="0" t="n">
        <v>7574</v>
      </c>
      <c r="E6305" s="0" t="n">
        <v>0</v>
      </c>
      <c r="F6305" s="55" t="s">
        <v>1515</v>
      </c>
      <c r="I6305" s="55" t="s">
        <v>185</v>
      </c>
      <c r="U6305" s="0" t="n">
        <v>201</v>
      </c>
      <c r="V6305" s="0" t="n">
        <v>0</v>
      </c>
      <c r="X6305" s="55" t="n">
        <f aca="false">IF(I6305="Male",0,1)</f>
        <v>1</v>
      </c>
      <c r="Y6305" s="55" t="n">
        <f aca="false">IF(OR(I6305="DNB",I6305="Dry DNB"),1,0)</f>
        <v>0</v>
      </c>
      <c r="Z6305" s="0" t="str">
        <f aca="false">IF(ISNUMBER(W6305),A6305-W6305,"")</f>
        <v/>
      </c>
      <c r="AA6305" s="55" t="n">
        <f aca="false">MATCH(A6305,DATAS,0)</f>
        <v>2</v>
      </c>
      <c r="AB6305" s="55" t="n">
        <f aca="false">IF(AND(E6305&gt;0,OR(AND(B6305&gt;=1,B6305&lt;=6),B6305=10)),1,0)</f>
        <v>0</v>
      </c>
      <c r="AC6305" s="55" t="n">
        <f aca="false">IF(AND(E6305&gt;0,B6305=10),1,0)</f>
        <v>0</v>
      </c>
      <c r="AD6305" s="55" t="n">
        <f aca="false">IF(AND(C6304=C6305,AA6304=AA6305-1),AB6304,"")</f>
        <v>0</v>
      </c>
      <c r="AE6305" s="55" t="n">
        <f aca="false">IF(AND(C6304=C6305,AA6304=AA6305-1),AC6304,"")</f>
        <v>0</v>
      </c>
      <c r="AF6305" s="55" t="n">
        <f aca="false">IF(AA6305=1,"",IF(AND(AB6305=1,AD6305&lt;&gt;1),1,0))</f>
        <v>0</v>
      </c>
      <c r="AG6305" s="55" t="n">
        <f aca="false">IF(AA6305=1,"",IF(AND(AC6305=1,AE6305&lt;&gt;1),1,0))</f>
        <v>0</v>
      </c>
      <c r="AH6305" s="60" t="str">
        <f aca="false">IF(AND(E6305&gt;0,AA6305&lt;2,NOT(AND(C6306=C6305,AA6306=AA6305+1))),INDEX(DATAS,AA6305+1),"")</f>
        <v/>
      </c>
      <c r="AI6305" s="60" t="str">
        <f aca="false">IF(AND(AC6305=1,AA6305&lt;2),IF(AND(C6306=C6305,AA6306=AA6305+1),IF(AC6306=1,"",INDEX(DATAS,AA6305+1)),INDEX(DATAS,AA6305+1)),"")</f>
        <v/>
      </c>
    </row>
    <row r="6306" customFormat="false" ht="15" hidden="false" customHeight="false" outlineLevel="0" collapsed="false">
      <c r="A6306" s="60" t="n">
        <v>46309</v>
      </c>
      <c r="B6306" s="0" t="n">
        <v>13</v>
      </c>
      <c r="C6306" s="0" t="n">
        <v>7575</v>
      </c>
      <c r="E6306" s="0" t="n">
        <v>0</v>
      </c>
      <c r="F6306" s="55" t="s">
        <v>1515</v>
      </c>
      <c r="I6306" s="55" t="s">
        <v>185</v>
      </c>
      <c r="U6306" s="0" t="n">
        <v>200</v>
      </c>
      <c r="V6306" s="0" t="n">
        <v>0</v>
      </c>
      <c r="X6306" s="55" t="n">
        <f aca="false">IF(I6306="Male",0,1)</f>
        <v>1</v>
      </c>
      <c r="Y6306" s="55" t="n">
        <f aca="false">IF(OR(I6306="DNB",I6306="Dry DNB"),1,0)</f>
        <v>0</v>
      </c>
      <c r="Z6306" s="0" t="str">
        <f aca="false">IF(ISNUMBER(W6306),A6306-W6306,"")</f>
        <v/>
      </c>
      <c r="AA6306" s="55" t="n">
        <f aca="false">MATCH(A6306,DATAS,0)</f>
        <v>1</v>
      </c>
      <c r="AB6306" s="55" t="n">
        <f aca="false">IF(AND(E6306&gt;0,OR(AND(B6306&gt;=1,B6306&lt;=6),B6306=10)),1,0)</f>
        <v>0</v>
      </c>
      <c r="AC6306" s="55" t="n">
        <f aca="false">IF(AND(E6306&gt;0,B6306=10),1,0)</f>
        <v>0</v>
      </c>
      <c r="AD6306" s="0" t="str">
        <f aca="false">IF(AND(C6305=C6306,AA6305=AA6306-1),AB6305,"")</f>
        <v/>
      </c>
      <c r="AE6306" s="0" t="str">
        <f aca="false">IF(AND(C6305=C6306,AA6305=AA6306-1),AC6305,"")</f>
        <v/>
      </c>
      <c r="AF6306" s="0" t="str">
        <f aca="false">IF(AA6306=1,"",IF(AND(AB6306=1,AD6306&lt;&gt;1),1,0))</f>
        <v/>
      </c>
      <c r="AG6306" s="0" t="str">
        <f aca="false">IF(AA6306=1,"",IF(AND(AC6306=1,AE6306&lt;&gt;1),1,0))</f>
        <v/>
      </c>
      <c r="AH6306" s="60" t="str">
        <f aca="false">IF(AND(E6306&gt;0,AA6306&lt;2,NOT(AND(C6307=C6306,AA6307=AA6306+1))),INDEX(DATAS,AA6306+1),"")</f>
        <v/>
      </c>
      <c r="AI6306" s="60" t="str">
        <f aca="false">IF(AND(AC6306=1,AA6306&lt;2),IF(AND(C6307=C6306,AA6307=AA6306+1),IF(AC6307=1,"",INDEX(DATAS,AA6306+1)),INDEX(DATAS,AA6306+1)),"")</f>
        <v/>
      </c>
    </row>
    <row r="6307" customFormat="false" ht="15" hidden="false" customHeight="false" outlineLevel="0" collapsed="false">
      <c r="A6307" s="60" t="n">
        <v>46310</v>
      </c>
      <c r="B6307" s="0" t="n">
        <v>13</v>
      </c>
      <c r="C6307" s="0" t="n">
        <v>7575</v>
      </c>
      <c r="E6307" s="0" t="n">
        <v>0</v>
      </c>
      <c r="F6307" s="55" t="s">
        <v>1515</v>
      </c>
      <c r="I6307" s="55" t="s">
        <v>185</v>
      </c>
      <c r="U6307" s="0" t="n">
        <v>201</v>
      </c>
      <c r="V6307" s="0" t="n">
        <v>0</v>
      </c>
      <c r="X6307" s="55" t="n">
        <f aca="false">IF(I6307="Male",0,1)</f>
        <v>1</v>
      </c>
      <c r="Y6307" s="55" t="n">
        <f aca="false">IF(OR(I6307="DNB",I6307="Dry DNB"),1,0)</f>
        <v>0</v>
      </c>
      <c r="Z6307" s="0" t="str">
        <f aca="false">IF(ISNUMBER(W6307),A6307-W6307,"")</f>
        <v/>
      </c>
      <c r="AA6307" s="55" t="n">
        <f aca="false">MATCH(A6307,DATAS,0)</f>
        <v>2</v>
      </c>
      <c r="AB6307" s="55" t="n">
        <f aca="false">IF(AND(E6307&gt;0,OR(AND(B6307&gt;=1,B6307&lt;=6),B6307=10)),1,0)</f>
        <v>0</v>
      </c>
      <c r="AC6307" s="55" t="n">
        <f aca="false">IF(AND(E6307&gt;0,B6307=10),1,0)</f>
        <v>0</v>
      </c>
      <c r="AD6307" s="55" t="n">
        <f aca="false">IF(AND(C6306=C6307,AA6306=AA6307-1),AB6306,"")</f>
        <v>0</v>
      </c>
      <c r="AE6307" s="55" t="n">
        <f aca="false">IF(AND(C6306=C6307,AA6306=AA6307-1),AC6306,"")</f>
        <v>0</v>
      </c>
      <c r="AF6307" s="55" t="n">
        <f aca="false">IF(AA6307=1,"",IF(AND(AB6307=1,AD6307&lt;&gt;1),1,0))</f>
        <v>0</v>
      </c>
      <c r="AG6307" s="55" t="n">
        <f aca="false">IF(AA6307=1,"",IF(AND(AC6307=1,AE6307&lt;&gt;1),1,0))</f>
        <v>0</v>
      </c>
      <c r="AH6307" s="60" t="str">
        <f aca="false">IF(AND(E6307&gt;0,AA6307&lt;2,NOT(AND(C6308=C6307,AA6308=AA6307+1))),INDEX(DATAS,AA6307+1),"")</f>
        <v/>
      </c>
      <c r="AI6307" s="60" t="str">
        <f aca="false">IF(AND(AC6307=1,AA6307&lt;2),IF(AND(C6308=C6307,AA6308=AA6307+1),IF(AC6308=1,"",INDEX(DATAS,AA6307+1)),INDEX(DATAS,AA6307+1)),"")</f>
        <v/>
      </c>
    </row>
    <row r="6308" customFormat="false" ht="15" hidden="false" customHeight="false" outlineLevel="0" collapsed="false">
      <c r="A6308" s="60" t="n">
        <v>46309</v>
      </c>
      <c r="B6308" s="0" t="n">
        <v>13</v>
      </c>
      <c r="C6308" s="0" t="n">
        <v>7576</v>
      </c>
      <c r="E6308" s="0" t="n">
        <v>0</v>
      </c>
      <c r="F6308" s="55" t="s">
        <v>1516</v>
      </c>
      <c r="I6308" s="55" t="s">
        <v>185</v>
      </c>
      <c r="U6308" s="0" t="n">
        <v>199</v>
      </c>
      <c r="V6308" s="0" t="n">
        <v>0</v>
      </c>
      <c r="X6308" s="55" t="n">
        <f aca="false">IF(I6308="Male",0,1)</f>
        <v>1</v>
      </c>
      <c r="Y6308" s="55" t="n">
        <f aca="false">IF(OR(I6308="DNB",I6308="Dry DNB"),1,0)</f>
        <v>0</v>
      </c>
      <c r="Z6308" s="0" t="str">
        <f aca="false">IF(ISNUMBER(W6308),A6308-W6308,"")</f>
        <v/>
      </c>
      <c r="AA6308" s="55" t="n">
        <f aca="false">MATCH(A6308,DATAS,0)</f>
        <v>1</v>
      </c>
      <c r="AB6308" s="55" t="n">
        <f aca="false">IF(AND(E6308&gt;0,OR(AND(B6308&gt;=1,B6308&lt;=6),B6308=10)),1,0)</f>
        <v>0</v>
      </c>
      <c r="AC6308" s="55" t="n">
        <f aca="false">IF(AND(E6308&gt;0,B6308=10),1,0)</f>
        <v>0</v>
      </c>
      <c r="AD6308" s="0" t="str">
        <f aca="false">IF(AND(C6307=C6308,AA6307=AA6308-1),AB6307,"")</f>
        <v/>
      </c>
      <c r="AE6308" s="0" t="str">
        <f aca="false">IF(AND(C6307=C6308,AA6307=AA6308-1),AC6307,"")</f>
        <v/>
      </c>
      <c r="AF6308" s="0" t="str">
        <f aca="false">IF(AA6308=1,"",IF(AND(AB6308=1,AD6308&lt;&gt;1),1,0))</f>
        <v/>
      </c>
      <c r="AG6308" s="0" t="str">
        <f aca="false">IF(AA6308=1,"",IF(AND(AC6308=1,AE6308&lt;&gt;1),1,0))</f>
        <v/>
      </c>
      <c r="AH6308" s="60" t="str">
        <f aca="false">IF(AND(E6308&gt;0,AA6308&lt;2,NOT(AND(C6309=C6308,AA6309=AA6308+1))),INDEX(DATAS,AA6308+1),"")</f>
        <v/>
      </c>
      <c r="AI6308" s="60" t="str">
        <f aca="false">IF(AND(AC6308=1,AA6308&lt;2),IF(AND(C6309=C6308,AA6309=AA6308+1),IF(AC6309=1,"",INDEX(DATAS,AA6308+1)),INDEX(DATAS,AA6308+1)),"")</f>
        <v/>
      </c>
    </row>
    <row r="6309" customFormat="false" ht="15" hidden="false" customHeight="false" outlineLevel="0" collapsed="false">
      <c r="A6309" s="60" t="n">
        <v>46310</v>
      </c>
      <c r="B6309" s="0" t="n">
        <v>13</v>
      </c>
      <c r="C6309" s="0" t="n">
        <v>7576</v>
      </c>
      <c r="E6309" s="0" t="n">
        <v>0</v>
      </c>
      <c r="F6309" s="55" t="s">
        <v>1516</v>
      </c>
      <c r="I6309" s="55" t="s">
        <v>185</v>
      </c>
      <c r="U6309" s="0" t="n">
        <v>200</v>
      </c>
      <c r="V6309" s="0" t="n">
        <v>0</v>
      </c>
      <c r="X6309" s="55" t="n">
        <f aca="false">IF(I6309="Male",0,1)</f>
        <v>1</v>
      </c>
      <c r="Y6309" s="55" t="n">
        <f aca="false">IF(OR(I6309="DNB",I6309="Dry DNB"),1,0)</f>
        <v>0</v>
      </c>
      <c r="Z6309" s="0" t="str">
        <f aca="false">IF(ISNUMBER(W6309),A6309-W6309,"")</f>
        <v/>
      </c>
      <c r="AA6309" s="55" t="n">
        <f aca="false">MATCH(A6309,DATAS,0)</f>
        <v>2</v>
      </c>
      <c r="AB6309" s="55" t="n">
        <f aca="false">IF(AND(E6309&gt;0,OR(AND(B6309&gt;=1,B6309&lt;=6),B6309=10)),1,0)</f>
        <v>0</v>
      </c>
      <c r="AC6309" s="55" t="n">
        <f aca="false">IF(AND(E6309&gt;0,B6309=10),1,0)</f>
        <v>0</v>
      </c>
      <c r="AD6309" s="55" t="n">
        <f aca="false">IF(AND(C6308=C6309,AA6308=AA6309-1),AB6308,"")</f>
        <v>0</v>
      </c>
      <c r="AE6309" s="55" t="n">
        <f aca="false">IF(AND(C6308=C6309,AA6308=AA6309-1),AC6308,"")</f>
        <v>0</v>
      </c>
      <c r="AF6309" s="55" t="n">
        <f aca="false">IF(AA6309=1,"",IF(AND(AB6309=1,AD6309&lt;&gt;1),1,0))</f>
        <v>0</v>
      </c>
      <c r="AG6309" s="55" t="n">
        <f aca="false">IF(AA6309=1,"",IF(AND(AC6309=1,AE6309&lt;&gt;1),1,0))</f>
        <v>0</v>
      </c>
      <c r="AH6309" s="60" t="str">
        <f aca="false">IF(AND(E6309&gt;0,AA6309&lt;2,NOT(AND(C6310=C6309,AA6310=AA6309+1))),INDEX(DATAS,AA6309+1),"")</f>
        <v/>
      </c>
      <c r="AI6309" s="60" t="str">
        <f aca="false">IF(AND(AC6309=1,AA6309&lt;2),IF(AND(C6310=C6309,AA6310=AA6309+1),IF(AC6310=1,"",INDEX(DATAS,AA6309+1)),INDEX(DATAS,AA6309+1)),"")</f>
        <v/>
      </c>
    </row>
    <row r="6310" customFormat="false" ht="15" hidden="false" customHeight="false" outlineLevel="0" collapsed="false">
      <c r="A6310" s="60" t="n">
        <v>46309</v>
      </c>
      <c r="B6310" s="0" t="n">
        <v>13</v>
      </c>
      <c r="C6310" s="0" t="n">
        <v>7577</v>
      </c>
      <c r="E6310" s="0" t="n">
        <v>0</v>
      </c>
      <c r="F6310" s="55" t="s">
        <v>1516</v>
      </c>
      <c r="I6310" s="55" t="s">
        <v>185</v>
      </c>
      <c r="U6310" s="0" t="n">
        <v>199</v>
      </c>
      <c r="V6310" s="0" t="n">
        <v>0</v>
      </c>
      <c r="X6310" s="55" t="n">
        <f aca="false">IF(I6310="Male",0,1)</f>
        <v>1</v>
      </c>
      <c r="Y6310" s="55" t="n">
        <f aca="false">IF(OR(I6310="DNB",I6310="Dry DNB"),1,0)</f>
        <v>0</v>
      </c>
      <c r="Z6310" s="0" t="str">
        <f aca="false">IF(ISNUMBER(W6310),A6310-W6310,"")</f>
        <v/>
      </c>
      <c r="AA6310" s="55" t="n">
        <f aca="false">MATCH(A6310,DATAS,0)</f>
        <v>1</v>
      </c>
      <c r="AB6310" s="55" t="n">
        <f aca="false">IF(AND(E6310&gt;0,OR(AND(B6310&gt;=1,B6310&lt;=6),B6310=10)),1,0)</f>
        <v>0</v>
      </c>
      <c r="AC6310" s="55" t="n">
        <f aca="false">IF(AND(E6310&gt;0,B6310=10),1,0)</f>
        <v>0</v>
      </c>
      <c r="AD6310" s="0" t="str">
        <f aca="false">IF(AND(C6309=C6310,AA6309=AA6310-1),AB6309,"")</f>
        <v/>
      </c>
      <c r="AE6310" s="0" t="str">
        <f aca="false">IF(AND(C6309=C6310,AA6309=AA6310-1),AC6309,"")</f>
        <v/>
      </c>
      <c r="AF6310" s="0" t="str">
        <f aca="false">IF(AA6310=1,"",IF(AND(AB6310=1,AD6310&lt;&gt;1),1,0))</f>
        <v/>
      </c>
      <c r="AG6310" s="0" t="str">
        <f aca="false">IF(AA6310=1,"",IF(AND(AC6310=1,AE6310&lt;&gt;1),1,0))</f>
        <v/>
      </c>
      <c r="AH6310" s="60" t="str">
        <f aca="false">IF(AND(E6310&gt;0,AA6310&lt;2,NOT(AND(C6311=C6310,AA6311=AA6310+1))),INDEX(DATAS,AA6310+1),"")</f>
        <v/>
      </c>
      <c r="AI6310" s="60" t="str">
        <f aca="false">IF(AND(AC6310=1,AA6310&lt;2),IF(AND(C6311=C6310,AA6311=AA6310+1),IF(AC6311=1,"",INDEX(DATAS,AA6310+1)),INDEX(DATAS,AA6310+1)),"")</f>
        <v/>
      </c>
    </row>
    <row r="6311" customFormat="false" ht="15" hidden="false" customHeight="false" outlineLevel="0" collapsed="false">
      <c r="A6311" s="60" t="n">
        <v>46310</v>
      </c>
      <c r="B6311" s="0" t="n">
        <v>13</v>
      </c>
      <c r="C6311" s="0" t="n">
        <v>7577</v>
      </c>
      <c r="E6311" s="0" t="n">
        <v>0</v>
      </c>
      <c r="F6311" s="55" t="s">
        <v>1516</v>
      </c>
      <c r="I6311" s="55" t="s">
        <v>185</v>
      </c>
      <c r="U6311" s="0" t="n">
        <v>200</v>
      </c>
      <c r="V6311" s="0" t="n">
        <v>0</v>
      </c>
      <c r="X6311" s="55" t="n">
        <f aca="false">IF(I6311="Male",0,1)</f>
        <v>1</v>
      </c>
      <c r="Y6311" s="55" t="n">
        <f aca="false">IF(OR(I6311="DNB",I6311="Dry DNB"),1,0)</f>
        <v>0</v>
      </c>
      <c r="Z6311" s="0" t="str">
        <f aca="false">IF(ISNUMBER(W6311),A6311-W6311,"")</f>
        <v/>
      </c>
      <c r="AA6311" s="55" t="n">
        <f aca="false">MATCH(A6311,DATAS,0)</f>
        <v>2</v>
      </c>
      <c r="AB6311" s="55" t="n">
        <f aca="false">IF(AND(E6311&gt;0,OR(AND(B6311&gt;=1,B6311&lt;=6),B6311=10)),1,0)</f>
        <v>0</v>
      </c>
      <c r="AC6311" s="55" t="n">
        <f aca="false">IF(AND(E6311&gt;0,B6311=10),1,0)</f>
        <v>0</v>
      </c>
      <c r="AD6311" s="55" t="n">
        <f aca="false">IF(AND(C6310=C6311,AA6310=AA6311-1),AB6310,"")</f>
        <v>0</v>
      </c>
      <c r="AE6311" s="55" t="n">
        <f aca="false">IF(AND(C6310=C6311,AA6310=AA6311-1),AC6310,"")</f>
        <v>0</v>
      </c>
      <c r="AF6311" s="55" t="n">
        <f aca="false">IF(AA6311=1,"",IF(AND(AB6311=1,AD6311&lt;&gt;1),1,0))</f>
        <v>0</v>
      </c>
      <c r="AG6311" s="55" t="n">
        <f aca="false">IF(AA6311=1,"",IF(AND(AC6311=1,AE6311&lt;&gt;1),1,0))</f>
        <v>0</v>
      </c>
      <c r="AH6311" s="60" t="str">
        <f aca="false">IF(AND(E6311&gt;0,AA6311&lt;2,NOT(AND(C6312=C6311,AA6312=AA6311+1))),INDEX(DATAS,AA6311+1),"")</f>
        <v/>
      </c>
      <c r="AI6311" s="60" t="str">
        <f aca="false">IF(AND(AC6311=1,AA6311&lt;2),IF(AND(C6312=C6311,AA6312=AA6311+1),IF(AC6312=1,"",INDEX(DATAS,AA6311+1)),INDEX(DATAS,AA6311+1)),"")</f>
        <v/>
      </c>
    </row>
    <row r="6312" customFormat="false" ht="15" hidden="false" customHeight="false" outlineLevel="0" collapsed="false">
      <c r="A6312" s="60" t="n">
        <v>46309</v>
      </c>
      <c r="B6312" s="0" t="n">
        <v>13</v>
      </c>
      <c r="C6312" s="0" t="n">
        <v>7578</v>
      </c>
      <c r="E6312" s="0" t="n">
        <v>0</v>
      </c>
      <c r="F6312" s="55" t="s">
        <v>1516</v>
      </c>
      <c r="I6312" s="55" t="s">
        <v>185</v>
      </c>
      <c r="U6312" s="0" t="n">
        <v>199</v>
      </c>
      <c r="V6312" s="0" t="n">
        <v>0</v>
      </c>
      <c r="X6312" s="55" t="n">
        <f aca="false">IF(I6312="Male",0,1)</f>
        <v>1</v>
      </c>
      <c r="Y6312" s="55" t="n">
        <f aca="false">IF(OR(I6312="DNB",I6312="Dry DNB"),1,0)</f>
        <v>0</v>
      </c>
      <c r="Z6312" s="0" t="str">
        <f aca="false">IF(ISNUMBER(W6312),A6312-W6312,"")</f>
        <v/>
      </c>
      <c r="AA6312" s="55" t="n">
        <f aca="false">MATCH(A6312,DATAS,0)</f>
        <v>1</v>
      </c>
      <c r="AB6312" s="55" t="n">
        <f aca="false">IF(AND(E6312&gt;0,OR(AND(B6312&gt;=1,B6312&lt;=6),B6312=10)),1,0)</f>
        <v>0</v>
      </c>
      <c r="AC6312" s="55" t="n">
        <f aca="false">IF(AND(E6312&gt;0,B6312=10),1,0)</f>
        <v>0</v>
      </c>
      <c r="AD6312" s="0" t="str">
        <f aca="false">IF(AND(C6311=C6312,AA6311=AA6312-1),AB6311,"")</f>
        <v/>
      </c>
      <c r="AE6312" s="0" t="str">
        <f aca="false">IF(AND(C6311=C6312,AA6311=AA6312-1),AC6311,"")</f>
        <v/>
      </c>
      <c r="AF6312" s="0" t="str">
        <f aca="false">IF(AA6312=1,"",IF(AND(AB6312=1,AD6312&lt;&gt;1),1,0))</f>
        <v/>
      </c>
      <c r="AG6312" s="0" t="str">
        <f aca="false">IF(AA6312=1,"",IF(AND(AC6312=1,AE6312&lt;&gt;1),1,0))</f>
        <v/>
      </c>
      <c r="AH6312" s="60" t="str">
        <f aca="false">IF(AND(E6312&gt;0,AA6312&lt;2,NOT(AND(C6313=C6312,AA6313=AA6312+1))),INDEX(DATAS,AA6312+1),"")</f>
        <v/>
      </c>
      <c r="AI6312" s="60" t="str">
        <f aca="false">IF(AND(AC6312=1,AA6312&lt;2),IF(AND(C6313=C6312,AA6313=AA6312+1),IF(AC6313=1,"",INDEX(DATAS,AA6312+1)),INDEX(DATAS,AA6312+1)),"")</f>
        <v/>
      </c>
    </row>
    <row r="6313" customFormat="false" ht="15" hidden="false" customHeight="false" outlineLevel="0" collapsed="false">
      <c r="A6313" s="60" t="n">
        <v>46310</v>
      </c>
      <c r="B6313" s="0" t="n">
        <v>13</v>
      </c>
      <c r="C6313" s="0" t="n">
        <v>7578</v>
      </c>
      <c r="E6313" s="0" t="n">
        <v>0</v>
      </c>
      <c r="F6313" s="55" t="s">
        <v>1516</v>
      </c>
      <c r="I6313" s="55" t="s">
        <v>185</v>
      </c>
      <c r="U6313" s="0" t="n">
        <v>200</v>
      </c>
      <c r="V6313" s="0" t="n">
        <v>0</v>
      </c>
      <c r="X6313" s="55" t="n">
        <f aca="false">IF(I6313="Male",0,1)</f>
        <v>1</v>
      </c>
      <c r="Y6313" s="55" t="n">
        <f aca="false">IF(OR(I6313="DNB",I6313="Dry DNB"),1,0)</f>
        <v>0</v>
      </c>
      <c r="Z6313" s="0" t="str">
        <f aca="false">IF(ISNUMBER(W6313),A6313-W6313,"")</f>
        <v/>
      </c>
      <c r="AA6313" s="55" t="n">
        <f aca="false">MATCH(A6313,DATAS,0)</f>
        <v>2</v>
      </c>
      <c r="AB6313" s="55" t="n">
        <f aca="false">IF(AND(E6313&gt;0,OR(AND(B6313&gt;=1,B6313&lt;=6),B6313=10)),1,0)</f>
        <v>0</v>
      </c>
      <c r="AC6313" s="55" t="n">
        <f aca="false">IF(AND(E6313&gt;0,B6313=10),1,0)</f>
        <v>0</v>
      </c>
      <c r="AD6313" s="55" t="n">
        <f aca="false">IF(AND(C6312=C6313,AA6312=AA6313-1),AB6312,"")</f>
        <v>0</v>
      </c>
      <c r="AE6313" s="55" t="n">
        <f aca="false">IF(AND(C6312=C6313,AA6312=AA6313-1),AC6312,"")</f>
        <v>0</v>
      </c>
      <c r="AF6313" s="55" t="n">
        <f aca="false">IF(AA6313=1,"",IF(AND(AB6313=1,AD6313&lt;&gt;1),1,0))</f>
        <v>0</v>
      </c>
      <c r="AG6313" s="55" t="n">
        <f aca="false">IF(AA6313=1,"",IF(AND(AC6313=1,AE6313&lt;&gt;1),1,0))</f>
        <v>0</v>
      </c>
      <c r="AH6313" s="60" t="str">
        <f aca="false">IF(AND(E6313&gt;0,AA6313&lt;2,NOT(AND(C6314=C6313,AA6314=AA6313+1))),INDEX(DATAS,AA6313+1),"")</f>
        <v/>
      </c>
      <c r="AI6313" s="60" t="str">
        <f aca="false">IF(AND(AC6313=1,AA6313&lt;2),IF(AND(C6314=C6313,AA6314=AA6313+1),IF(AC6314=1,"",INDEX(DATAS,AA6313+1)),INDEX(DATAS,AA6313+1)),"")</f>
        <v/>
      </c>
    </row>
    <row r="6314" customFormat="false" ht="15" hidden="false" customHeight="false" outlineLevel="0" collapsed="false">
      <c r="A6314" s="60" t="n">
        <v>46309</v>
      </c>
      <c r="B6314" s="0" t="n">
        <v>13</v>
      </c>
      <c r="C6314" s="0" t="n">
        <v>7579</v>
      </c>
      <c r="E6314" s="0" t="n">
        <v>0</v>
      </c>
      <c r="F6314" s="55" t="s">
        <v>1516</v>
      </c>
      <c r="I6314" s="55" t="s">
        <v>185</v>
      </c>
      <c r="U6314" s="0" t="n">
        <v>199</v>
      </c>
      <c r="V6314" s="0" t="n">
        <v>0</v>
      </c>
      <c r="X6314" s="55" t="n">
        <f aca="false">IF(I6314="Male",0,1)</f>
        <v>1</v>
      </c>
      <c r="Y6314" s="55" t="n">
        <f aca="false">IF(OR(I6314="DNB",I6314="Dry DNB"),1,0)</f>
        <v>0</v>
      </c>
      <c r="Z6314" s="0" t="str">
        <f aca="false">IF(ISNUMBER(W6314),A6314-W6314,"")</f>
        <v/>
      </c>
      <c r="AA6314" s="55" t="n">
        <f aca="false">MATCH(A6314,DATAS,0)</f>
        <v>1</v>
      </c>
      <c r="AB6314" s="55" t="n">
        <f aca="false">IF(AND(E6314&gt;0,OR(AND(B6314&gt;=1,B6314&lt;=6),B6314=10)),1,0)</f>
        <v>0</v>
      </c>
      <c r="AC6314" s="55" t="n">
        <f aca="false">IF(AND(E6314&gt;0,B6314=10),1,0)</f>
        <v>0</v>
      </c>
      <c r="AD6314" s="0" t="str">
        <f aca="false">IF(AND(C6313=C6314,AA6313=AA6314-1),AB6313,"")</f>
        <v/>
      </c>
      <c r="AE6314" s="0" t="str">
        <f aca="false">IF(AND(C6313=C6314,AA6313=AA6314-1),AC6313,"")</f>
        <v/>
      </c>
      <c r="AF6314" s="0" t="str">
        <f aca="false">IF(AA6314=1,"",IF(AND(AB6314=1,AD6314&lt;&gt;1),1,0))</f>
        <v/>
      </c>
      <c r="AG6314" s="0" t="str">
        <f aca="false">IF(AA6314=1,"",IF(AND(AC6314=1,AE6314&lt;&gt;1),1,0))</f>
        <v/>
      </c>
      <c r="AH6314" s="60" t="str">
        <f aca="false">IF(AND(E6314&gt;0,AA6314&lt;2,NOT(AND(C6315=C6314,AA6315=AA6314+1))),INDEX(DATAS,AA6314+1),"")</f>
        <v/>
      </c>
      <c r="AI6314" s="60" t="str">
        <f aca="false">IF(AND(AC6314=1,AA6314&lt;2),IF(AND(C6315=C6314,AA6315=AA6314+1),IF(AC6315=1,"",INDEX(DATAS,AA6314+1)),INDEX(DATAS,AA6314+1)),"")</f>
        <v/>
      </c>
    </row>
    <row r="6315" customFormat="false" ht="15" hidden="false" customHeight="false" outlineLevel="0" collapsed="false">
      <c r="A6315" s="60" t="n">
        <v>46310</v>
      </c>
      <c r="B6315" s="0" t="n">
        <v>13</v>
      </c>
      <c r="C6315" s="0" t="n">
        <v>7579</v>
      </c>
      <c r="E6315" s="0" t="n">
        <v>0</v>
      </c>
      <c r="F6315" s="55" t="s">
        <v>1516</v>
      </c>
      <c r="I6315" s="55" t="s">
        <v>185</v>
      </c>
      <c r="U6315" s="0" t="n">
        <v>200</v>
      </c>
      <c r="V6315" s="0" t="n">
        <v>0</v>
      </c>
      <c r="X6315" s="55" t="n">
        <f aca="false">IF(I6315="Male",0,1)</f>
        <v>1</v>
      </c>
      <c r="Y6315" s="55" t="n">
        <f aca="false">IF(OR(I6315="DNB",I6315="Dry DNB"),1,0)</f>
        <v>0</v>
      </c>
      <c r="Z6315" s="0" t="str">
        <f aca="false">IF(ISNUMBER(W6315),A6315-W6315,"")</f>
        <v/>
      </c>
      <c r="AA6315" s="55" t="n">
        <f aca="false">MATCH(A6315,DATAS,0)</f>
        <v>2</v>
      </c>
      <c r="AB6315" s="55" t="n">
        <f aca="false">IF(AND(E6315&gt;0,OR(AND(B6315&gt;=1,B6315&lt;=6),B6315=10)),1,0)</f>
        <v>0</v>
      </c>
      <c r="AC6315" s="55" t="n">
        <f aca="false">IF(AND(E6315&gt;0,B6315=10),1,0)</f>
        <v>0</v>
      </c>
      <c r="AD6315" s="55" t="n">
        <f aca="false">IF(AND(C6314=C6315,AA6314=AA6315-1),AB6314,"")</f>
        <v>0</v>
      </c>
      <c r="AE6315" s="55" t="n">
        <f aca="false">IF(AND(C6314=C6315,AA6314=AA6315-1),AC6314,"")</f>
        <v>0</v>
      </c>
      <c r="AF6315" s="55" t="n">
        <f aca="false">IF(AA6315=1,"",IF(AND(AB6315=1,AD6315&lt;&gt;1),1,0))</f>
        <v>0</v>
      </c>
      <c r="AG6315" s="55" t="n">
        <f aca="false">IF(AA6315=1,"",IF(AND(AC6315=1,AE6315&lt;&gt;1),1,0))</f>
        <v>0</v>
      </c>
      <c r="AH6315" s="60" t="str">
        <f aca="false">IF(AND(E6315&gt;0,AA6315&lt;2,NOT(AND(C6316=C6315,AA6316=AA6315+1))),INDEX(DATAS,AA6315+1),"")</f>
        <v/>
      </c>
      <c r="AI6315" s="60" t="str">
        <f aca="false">IF(AND(AC6315=1,AA6315&lt;2),IF(AND(C6316=C6315,AA6316=AA6315+1),IF(AC6316=1,"",INDEX(DATAS,AA6315+1)),INDEX(DATAS,AA6315+1)),"")</f>
        <v/>
      </c>
    </row>
    <row r="6316" customFormat="false" ht="15" hidden="false" customHeight="false" outlineLevel="0" collapsed="false">
      <c r="A6316" s="60" t="n">
        <v>46309</v>
      </c>
      <c r="B6316" s="0" t="n">
        <v>13</v>
      </c>
      <c r="C6316" s="0" t="n">
        <v>7580</v>
      </c>
      <c r="E6316" s="0" t="n">
        <v>0</v>
      </c>
      <c r="F6316" s="55" t="s">
        <v>1517</v>
      </c>
      <c r="I6316" s="55" t="s">
        <v>185</v>
      </c>
      <c r="U6316" s="0" t="n">
        <v>198</v>
      </c>
      <c r="V6316" s="0" t="n">
        <v>0</v>
      </c>
      <c r="X6316" s="55" t="n">
        <f aca="false">IF(I6316="Male",0,1)</f>
        <v>1</v>
      </c>
      <c r="Y6316" s="55" t="n">
        <f aca="false">IF(OR(I6316="DNB",I6316="Dry DNB"),1,0)</f>
        <v>0</v>
      </c>
      <c r="Z6316" s="0" t="str">
        <f aca="false">IF(ISNUMBER(W6316),A6316-W6316,"")</f>
        <v/>
      </c>
      <c r="AA6316" s="55" t="n">
        <f aca="false">MATCH(A6316,DATAS,0)</f>
        <v>1</v>
      </c>
      <c r="AB6316" s="55" t="n">
        <f aca="false">IF(AND(E6316&gt;0,OR(AND(B6316&gt;=1,B6316&lt;=6),B6316=10)),1,0)</f>
        <v>0</v>
      </c>
      <c r="AC6316" s="55" t="n">
        <f aca="false">IF(AND(E6316&gt;0,B6316=10),1,0)</f>
        <v>0</v>
      </c>
      <c r="AD6316" s="0" t="str">
        <f aca="false">IF(AND(C6315=C6316,AA6315=AA6316-1),AB6315,"")</f>
        <v/>
      </c>
      <c r="AE6316" s="0" t="str">
        <f aca="false">IF(AND(C6315=C6316,AA6315=AA6316-1),AC6315,"")</f>
        <v/>
      </c>
      <c r="AF6316" s="0" t="str">
        <f aca="false">IF(AA6316=1,"",IF(AND(AB6316=1,AD6316&lt;&gt;1),1,0))</f>
        <v/>
      </c>
      <c r="AG6316" s="0" t="str">
        <f aca="false">IF(AA6316=1,"",IF(AND(AC6316=1,AE6316&lt;&gt;1),1,0))</f>
        <v/>
      </c>
      <c r="AH6316" s="60" t="str">
        <f aca="false">IF(AND(E6316&gt;0,AA6316&lt;2,NOT(AND(C6317=C6316,AA6317=AA6316+1))),INDEX(DATAS,AA6316+1),"")</f>
        <v/>
      </c>
      <c r="AI6316" s="60" t="str">
        <f aca="false">IF(AND(AC6316=1,AA6316&lt;2),IF(AND(C6317=C6316,AA6317=AA6316+1),IF(AC6317=1,"",INDEX(DATAS,AA6316+1)),INDEX(DATAS,AA6316+1)),"")</f>
        <v/>
      </c>
    </row>
    <row r="6317" customFormat="false" ht="15" hidden="false" customHeight="false" outlineLevel="0" collapsed="false">
      <c r="A6317" s="60" t="n">
        <v>46310</v>
      </c>
      <c r="B6317" s="0" t="n">
        <v>13</v>
      </c>
      <c r="C6317" s="0" t="n">
        <v>7580</v>
      </c>
      <c r="E6317" s="0" t="n">
        <v>0</v>
      </c>
      <c r="F6317" s="55" t="s">
        <v>1517</v>
      </c>
      <c r="I6317" s="55" t="s">
        <v>185</v>
      </c>
      <c r="U6317" s="0" t="n">
        <v>199</v>
      </c>
      <c r="V6317" s="0" t="n">
        <v>0</v>
      </c>
      <c r="X6317" s="55" t="n">
        <f aca="false">IF(I6317="Male",0,1)</f>
        <v>1</v>
      </c>
      <c r="Y6317" s="55" t="n">
        <f aca="false">IF(OR(I6317="DNB",I6317="Dry DNB"),1,0)</f>
        <v>0</v>
      </c>
      <c r="Z6317" s="0" t="str">
        <f aca="false">IF(ISNUMBER(W6317),A6317-W6317,"")</f>
        <v/>
      </c>
      <c r="AA6317" s="55" t="n">
        <f aca="false">MATCH(A6317,DATAS,0)</f>
        <v>2</v>
      </c>
      <c r="AB6317" s="55" t="n">
        <f aca="false">IF(AND(E6317&gt;0,OR(AND(B6317&gt;=1,B6317&lt;=6),B6317=10)),1,0)</f>
        <v>0</v>
      </c>
      <c r="AC6317" s="55" t="n">
        <f aca="false">IF(AND(E6317&gt;0,B6317=10),1,0)</f>
        <v>0</v>
      </c>
      <c r="AD6317" s="55" t="n">
        <f aca="false">IF(AND(C6316=C6317,AA6316=AA6317-1),AB6316,"")</f>
        <v>0</v>
      </c>
      <c r="AE6317" s="55" t="n">
        <f aca="false">IF(AND(C6316=C6317,AA6316=AA6317-1),AC6316,"")</f>
        <v>0</v>
      </c>
      <c r="AF6317" s="55" t="n">
        <f aca="false">IF(AA6317=1,"",IF(AND(AB6317=1,AD6317&lt;&gt;1),1,0))</f>
        <v>0</v>
      </c>
      <c r="AG6317" s="55" t="n">
        <f aca="false">IF(AA6317=1,"",IF(AND(AC6317=1,AE6317&lt;&gt;1),1,0))</f>
        <v>0</v>
      </c>
      <c r="AH6317" s="60" t="str">
        <f aca="false">IF(AND(E6317&gt;0,AA6317&lt;2,NOT(AND(C6318=C6317,AA6318=AA6317+1))),INDEX(DATAS,AA6317+1),"")</f>
        <v/>
      </c>
      <c r="AI6317" s="60" t="str">
        <f aca="false">IF(AND(AC6317=1,AA6317&lt;2),IF(AND(C6318=C6317,AA6318=AA6317+1),IF(AC6318=1,"",INDEX(DATAS,AA6317+1)),INDEX(DATAS,AA6317+1)),"")</f>
        <v/>
      </c>
    </row>
    <row r="6318" customFormat="false" ht="15" hidden="false" customHeight="false" outlineLevel="0" collapsed="false">
      <c r="A6318" s="60" t="n">
        <v>46309</v>
      </c>
      <c r="B6318" s="0" t="n">
        <v>13</v>
      </c>
      <c r="C6318" s="0" t="n">
        <v>7581</v>
      </c>
      <c r="E6318" s="0" t="n">
        <v>0</v>
      </c>
      <c r="F6318" s="55" t="s">
        <v>1517</v>
      </c>
      <c r="I6318" s="55" t="s">
        <v>185</v>
      </c>
      <c r="U6318" s="0" t="n">
        <v>198</v>
      </c>
      <c r="V6318" s="0" t="n">
        <v>0</v>
      </c>
      <c r="X6318" s="55" t="n">
        <f aca="false">IF(I6318="Male",0,1)</f>
        <v>1</v>
      </c>
      <c r="Y6318" s="55" t="n">
        <f aca="false">IF(OR(I6318="DNB",I6318="Dry DNB"),1,0)</f>
        <v>0</v>
      </c>
      <c r="Z6318" s="0" t="str">
        <f aca="false">IF(ISNUMBER(W6318),A6318-W6318,"")</f>
        <v/>
      </c>
      <c r="AA6318" s="55" t="n">
        <f aca="false">MATCH(A6318,DATAS,0)</f>
        <v>1</v>
      </c>
      <c r="AB6318" s="55" t="n">
        <f aca="false">IF(AND(E6318&gt;0,OR(AND(B6318&gt;=1,B6318&lt;=6),B6318=10)),1,0)</f>
        <v>0</v>
      </c>
      <c r="AC6318" s="55" t="n">
        <f aca="false">IF(AND(E6318&gt;0,B6318=10),1,0)</f>
        <v>0</v>
      </c>
      <c r="AD6318" s="0" t="str">
        <f aca="false">IF(AND(C6317=C6318,AA6317=AA6318-1),AB6317,"")</f>
        <v/>
      </c>
      <c r="AE6318" s="0" t="str">
        <f aca="false">IF(AND(C6317=C6318,AA6317=AA6318-1),AC6317,"")</f>
        <v/>
      </c>
      <c r="AF6318" s="0" t="str">
        <f aca="false">IF(AA6318=1,"",IF(AND(AB6318=1,AD6318&lt;&gt;1),1,0))</f>
        <v/>
      </c>
      <c r="AG6318" s="0" t="str">
        <f aca="false">IF(AA6318=1,"",IF(AND(AC6318=1,AE6318&lt;&gt;1),1,0))</f>
        <v/>
      </c>
      <c r="AH6318" s="60" t="str">
        <f aca="false">IF(AND(E6318&gt;0,AA6318&lt;2,NOT(AND(C6319=C6318,AA6319=AA6318+1))),INDEX(DATAS,AA6318+1),"")</f>
        <v/>
      </c>
      <c r="AI6318" s="60" t="str">
        <f aca="false">IF(AND(AC6318=1,AA6318&lt;2),IF(AND(C6319=C6318,AA6319=AA6318+1),IF(AC6319=1,"",INDEX(DATAS,AA6318+1)),INDEX(DATAS,AA6318+1)),"")</f>
        <v/>
      </c>
    </row>
    <row r="6319" customFormat="false" ht="15" hidden="false" customHeight="false" outlineLevel="0" collapsed="false">
      <c r="A6319" s="60" t="n">
        <v>46310</v>
      </c>
      <c r="B6319" s="0" t="n">
        <v>13</v>
      </c>
      <c r="C6319" s="0" t="n">
        <v>7581</v>
      </c>
      <c r="E6319" s="0" t="n">
        <v>0</v>
      </c>
      <c r="F6319" s="55" t="s">
        <v>1517</v>
      </c>
      <c r="I6319" s="55" t="s">
        <v>185</v>
      </c>
      <c r="U6319" s="0" t="n">
        <v>199</v>
      </c>
      <c r="V6319" s="0" t="n">
        <v>0</v>
      </c>
      <c r="X6319" s="55" t="n">
        <f aca="false">IF(I6319="Male",0,1)</f>
        <v>1</v>
      </c>
      <c r="Y6319" s="55" t="n">
        <f aca="false">IF(OR(I6319="DNB",I6319="Dry DNB"),1,0)</f>
        <v>0</v>
      </c>
      <c r="Z6319" s="0" t="str">
        <f aca="false">IF(ISNUMBER(W6319),A6319-W6319,"")</f>
        <v/>
      </c>
      <c r="AA6319" s="55" t="n">
        <f aca="false">MATCH(A6319,DATAS,0)</f>
        <v>2</v>
      </c>
      <c r="AB6319" s="55" t="n">
        <f aca="false">IF(AND(E6319&gt;0,OR(AND(B6319&gt;=1,B6319&lt;=6),B6319=10)),1,0)</f>
        <v>0</v>
      </c>
      <c r="AC6319" s="55" t="n">
        <f aca="false">IF(AND(E6319&gt;0,B6319=10),1,0)</f>
        <v>0</v>
      </c>
      <c r="AD6319" s="55" t="n">
        <f aca="false">IF(AND(C6318=C6319,AA6318=AA6319-1),AB6318,"")</f>
        <v>0</v>
      </c>
      <c r="AE6319" s="55" t="n">
        <f aca="false">IF(AND(C6318=C6319,AA6318=AA6319-1),AC6318,"")</f>
        <v>0</v>
      </c>
      <c r="AF6319" s="55" t="n">
        <f aca="false">IF(AA6319=1,"",IF(AND(AB6319=1,AD6319&lt;&gt;1),1,0))</f>
        <v>0</v>
      </c>
      <c r="AG6319" s="55" t="n">
        <f aca="false">IF(AA6319=1,"",IF(AND(AC6319=1,AE6319&lt;&gt;1),1,0))</f>
        <v>0</v>
      </c>
      <c r="AH6319" s="60" t="str">
        <f aca="false">IF(AND(E6319&gt;0,AA6319&lt;2,NOT(AND(C6320=C6319,AA6320=AA6319+1))),INDEX(DATAS,AA6319+1),"")</f>
        <v/>
      </c>
      <c r="AI6319" s="60" t="str">
        <f aca="false">IF(AND(AC6319=1,AA6319&lt;2),IF(AND(C6320=C6319,AA6320=AA6319+1),IF(AC6320=1,"",INDEX(DATAS,AA6319+1)),INDEX(DATAS,AA6319+1)),"")</f>
        <v/>
      </c>
    </row>
    <row r="6320" customFormat="false" ht="15" hidden="false" customHeight="false" outlineLevel="0" collapsed="false">
      <c r="A6320" s="60" t="n">
        <v>46309</v>
      </c>
      <c r="B6320" s="0" t="n">
        <v>13</v>
      </c>
      <c r="C6320" s="0" t="n">
        <v>7582</v>
      </c>
      <c r="E6320" s="0" t="n">
        <v>0</v>
      </c>
      <c r="F6320" s="55" t="s">
        <v>1517</v>
      </c>
      <c r="I6320" s="55" t="s">
        <v>185</v>
      </c>
      <c r="U6320" s="0" t="n">
        <v>198</v>
      </c>
      <c r="V6320" s="0" t="n">
        <v>0</v>
      </c>
      <c r="X6320" s="55" t="n">
        <f aca="false">IF(I6320="Male",0,1)</f>
        <v>1</v>
      </c>
      <c r="Y6320" s="55" t="n">
        <f aca="false">IF(OR(I6320="DNB",I6320="Dry DNB"),1,0)</f>
        <v>0</v>
      </c>
      <c r="Z6320" s="0" t="str">
        <f aca="false">IF(ISNUMBER(W6320),A6320-W6320,"")</f>
        <v/>
      </c>
      <c r="AA6320" s="55" t="n">
        <f aca="false">MATCH(A6320,DATAS,0)</f>
        <v>1</v>
      </c>
      <c r="AB6320" s="55" t="n">
        <f aca="false">IF(AND(E6320&gt;0,OR(AND(B6320&gt;=1,B6320&lt;=6),B6320=10)),1,0)</f>
        <v>0</v>
      </c>
      <c r="AC6320" s="55" t="n">
        <f aca="false">IF(AND(E6320&gt;0,B6320=10),1,0)</f>
        <v>0</v>
      </c>
      <c r="AD6320" s="0" t="str">
        <f aca="false">IF(AND(C6319=C6320,AA6319=AA6320-1),AB6319,"")</f>
        <v/>
      </c>
      <c r="AE6320" s="0" t="str">
        <f aca="false">IF(AND(C6319=C6320,AA6319=AA6320-1),AC6319,"")</f>
        <v/>
      </c>
      <c r="AF6320" s="0" t="str">
        <f aca="false">IF(AA6320=1,"",IF(AND(AB6320=1,AD6320&lt;&gt;1),1,0))</f>
        <v/>
      </c>
      <c r="AG6320" s="0" t="str">
        <f aca="false">IF(AA6320=1,"",IF(AND(AC6320=1,AE6320&lt;&gt;1),1,0))</f>
        <v/>
      </c>
      <c r="AH6320" s="60" t="str">
        <f aca="false">IF(AND(E6320&gt;0,AA6320&lt;2,NOT(AND(C6321=C6320,AA6321=AA6320+1))),INDEX(DATAS,AA6320+1),"")</f>
        <v/>
      </c>
      <c r="AI6320" s="60" t="str">
        <f aca="false">IF(AND(AC6320=1,AA6320&lt;2),IF(AND(C6321=C6320,AA6321=AA6320+1),IF(AC6321=1,"",INDEX(DATAS,AA6320+1)),INDEX(DATAS,AA6320+1)),"")</f>
        <v/>
      </c>
    </row>
    <row r="6321" customFormat="false" ht="15" hidden="false" customHeight="false" outlineLevel="0" collapsed="false">
      <c r="A6321" s="60" t="n">
        <v>46310</v>
      </c>
      <c r="B6321" s="0" t="n">
        <v>13</v>
      </c>
      <c r="C6321" s="0" t="n">
        <v>7582</v>
      </c>
      <c r="E6321" s="0" t="n">
        <v>0</v>
      </c>
      <c r="F6321" s="55" t="s">
        <v>1517</v>
      </c>
      <c r="I6321" s="55" t="s">
        <v>185</v>
      </c>
      <c r="U6321" s="0" t="n">
        <v>199</v>
      </c>
      <c r="V6321" s="0" t="n">
        <v>0</v>
      </c>
      <c r="X6321" s="55" t="n">
        <f aca="false">IF(I6321="Male",0,1)</f>
        <v>1</v>
      </c>
      <c r="Y6321" s="55" t="n">
        <f aca="false">IF(OR(I6321="DNB",I6321="Dry DNB"),1,0)</f>
        <v>0</v>
      </c>
      <c r="Z6321" s="0" t="str">
        <f aca="false">IF(ISNUMBER(W6321),A6321-W6321,"")</f>
        <v/>
      </c>
      <c r="AA6321" s="55" t="n">
        <f aca="false">MATCH(A6321,DATAS,0)</f>
        <v>2</v>
      </c>
      <c r="AB6321" s="55" t="n">
        <f aca="false">IF(AND(E6321&gt;0,OR(AND(B6321&gt;=1,B6321&lt;=6),B6321=10)),1,0)</f>
        <v>0</v>
      </c>
      <c r="AC6321" s="55" t="n">
        <f aca="false">IF(AND(E6321&gt;0,B6321=10),1,0)</f>
        <v>0</v>
      </c>
      <c r="AD6321" s="55" t="n">
        <f aca="false">IF(AND(C6320=C6321,AA6320=AA6321-1),AB6320,"")</f>
        <v>0</v>
      </c>
      <c r="AE6321" s="55" t="n">
        <f aca="false">IF(AND(C6320=C6321,AA6320=AA6321-1),AC6320,"")</f>
        <v>0</v>
      </c>
      <c r="AF6321" s="55" t="n">
        <f aca="false">IF(AA6321=1,"",IF(AND(AB6321=1,AD6321&lt;&gt;1),1,0))</f>
        <v>0</v>
      </c>
      <c r="AG6321" s="55" t="n">
        <f aca="false">IF(AA6321=1,"",IF(AND(AC6321=1,AE6321&lt;&gt;1),1,0))</f>
        <v>0</v>
      </c>
      <c r="AH6321" s="60" t="str">
        <f aca="false">IF(AND(E6321&gt;0,AA6321&lt;2,NOT(AND(C6322=C6321,AA6322=AA6321+1))),INDEX(DATAS,AA6321+1),"")</f>
        <v/>
      </c>
      <c r="AI6321" s="60" t="str">
        <f aca="false">IF(AND(AC6321=1,AA6321&lt;2),IF(AND(C6322=C6321,AA6322=AA6321+1),IF(AC6322=1,"",INDEX(DATAS,AA6321+1)),INDEX(DATAS,AA6321+1)),"")</f>
        <v/>
      </c>
    </row>
    <row r="6322" customFormat="false" ht="15" hidden="false" customHeight="false" outlineLevel="0" collapsed="false">
      <c r="A6322" s="60" t="n">
        <v>46309</v>
      </c>
      <c r="B6322" s="0" t="n">
        <v>13</v>
      </c>
      <c r="C6322" s="0" t="n">
        <v>7583</v>
      </c>
      <c r="E6322" s="0" t="n">
        <v>0</v>
      </c>
      <c r="F6322" s="55" t="s">
        <v>1517</v>
      </c>
      <c r="I6322" s="55" t="s">
        <v>185</v>
      </c>
      <c r="U6322" s="0" t="n">
        <v>198</v>
      </c>
      <c r="V6322" s="0" t="n">
        <v>0</v>
      </c>
      <c r="X6322" s="55" t="n">
        <f aca="false">IF(I6322="Male",0,1)</f>
        <v>1</v>
      </c>
      <c r="Y6322" s="55" t="n">
        <f aca="false">IF(OR(I6322="DNB",I6322="Dry DNB"),1,0)</f>
        <v>0</v>
      </c>
      <c r="Z6322" s="0" t="str">
        <f aca="false">IF(ISNUMBER(W6322),A6322-W6322,"")</f>
        <v/>
      </c>
      <c r="AA6322" s="55" t="n">
        <f aca="false">MATCH(A6322,DATAS,0)</f>
        <v>1</v>
      </c>
      <c r="AB6322" s="55" t="n">
        <f aca="false">IF(AND(E6322&gt;0,OR(AND(B6322&gt;=1,B6322&lt;=6),B6322=10)),1,0)</f>
        <v>0</v>
      </c>
      <c r="AC6322" s="55" t="n">
        <f aca="false">IF(AND(E6322&gt;0,B6322=10),1,0)</f>
        <v>0</v>
      </c>
      <c r="AD6322" s="0" t="str">
        <f aca="false">IF(AND(C6321=C6322,AA6321=AA6322-1),AB6321,"")</f>
        <v/>
      </c>
      <c r="AE6322" s="0" t="str">
        <f aca="false">IF(AND(C6321=C6322,AA6321=AA6322-1),AC6321,"")</f>
        <v/>
      </c>
      <c r="AF6322" s="0" t="str">
        <f aca="false">IF(AA6322=1,"",IF(AND(AB6322=1,AD6322&lt;&gt;1),1,0))</f>
        <v/>
      </c>
      <c r="AG6322" s="0" t="str">
        <f aca="false">IF(AA6322=1,"",IF(AND(AC6322=1,AE6322&lt;&gt;1),1,0))</f>
        <v/>
      </c>
      <c r="AH6322" s="60" t="str">
        <f aca="false">IF(AND(E6322&gt;0,AA6322&lt;2,NOT(AND(C6323=C6322,AA6323=AA6322+1))),INDEX(DATAS,AA6322+1),"")</f>
        <v/>
      </c>
      <c r="AI6322" s="60" t="str">
        <f aca="false">IF(AND(AC6322=1,AA6322&lt;2),IF(AND(C6323=C6322,AA6323=AA6322+1),IF(AC6323=1,"",INDEX(DATAS,AA6322+1)),INDEX(DATAS,AA6322+1)),"")</f>
        <v/>
      </c>
    </row>
    <row r="6323" customFormat="false" ht="15" hidden="false" customHeight="false" outlineLevel="0" collapsed="false">
      <c r="A6323" s="60" t="n">
        <v>46310</v>
      </c>
      <c r="B6323" s="0" t="n">
        <v>13</v>
      </c>
      <c r="C6323" s="0" t="n">
        <v>7583</v>
      </c>
      <c r="E6323" s="0" t="n">
        <v>0</v>
      </c>
      <c r="F6323" s="55" t="s">
        <v>1517</v>
      </c>
      <c r="I6323" s="55" t="s">
        <v>185</v>
      </c>
      <c r="U6323" s="0" t="n">
        <v>199</v>
      </c>
      <c r="V6323" s="0" t="n">
        <v>0</v>
      </c>
      <c r="X6323" s="55" t="n">
        <f aca="false">IF(I6323="Male",0,1)</f>
        <v>1</v>
      </c>
      <c r="Y6323" s="55" t="n">
        <f aca="false">IF(OR(I6323="DNB",I6323="Dry DNB"),1,0)</f>
        <v>0</v>
      </c>
      <c r="Z6323" s="0" t="str">
        <f aca="false">IF(ISNUMBER(W6323),A6323-W6323,"")</f>
        <v/>
      </c>
      <c r="AA6323" s="55" t="n">
        <f aca="false">MATCH(A6323,DATAS,0)</f>
        <v>2</v>
      </c>
      <c r="AB6323" s="55" t="n">
        <f aca="false">IF(AND(E6323&gt;0,OR(AND(B6323&gt;=1,B6323&lt;=6),B6323=10)),1,0)</f>
        <v>0</v>
      </c>
      <c r="AC6323" s="55" t="n">
        <f aca="false">IF(AND(E6323&gt;0,B6323=10),1,0)</f>
        <v>0</v>
      </c>
      <c r="AD6323" s="55" t="n">
        <f aca="false">IF(AND(C6322=C6323,AA6322=AA6323-1),AB6322,"")</f>
        <v>0</v>
      </c>
      <c r="AE6323" s="55" t="n">
        <f aca="false">IF(AND(C6322=C6323,AA6322=AA6323-1),AC6322,"")</f>
        <v>0</v>
      </c>
      <c r="AF6323" s="55" t="n">
        <f aca="false">IF(AA6323=1,"",IF(AND(AB6323=1,AD6323&lt;&gt;1),1,0))</f>
        <v>0</v>
      </c>
      <c r="AG6323" s="55" t="n">
        <f aca="false">IF(AA6323=1,"",IF(AND(AC6323=1,AE6323&lt;&gt;1),1,0))</f>
        <v>0</v>
      </c>
      <c r="AH6323" s="60" t="str">
        <f aca="false">IF(AND(E6323&gt;0,AA6323&lt;2,NOT(AND(C6324=C6323,AA6324=AA6323+1))),INDEX(DATAS,AA6323+1),"")</f>
        <v/>
      </c>
      <c r="AI6323" s="60" t="str">
        <f aca="false">IF(AND(AC6323=1,AA6323&lt;2),IF(AND(C6324=C6323,AA6324=AA6323+1),IF(AC6324=1,"",INDEX(DATAS,AA6323+1)),INDEX(DATAS,AA6323+1)),"")</f>
        <v/>
      </c>
    </row>
    <row r="6324" customFormat="false" ht="15" hidden="false" customHeight="false" outlineLevel="0" collapsed="false">
      <c r="A6324" s="60" t="n">
        <v>46309</v>
      </c>
      <c r="B6324" s="0" t="n">
        <v>13</v>
      </c>
      <c r="C6324" s="0" t="n">
        <v>7584</v>
      </c>
      <c r="E6324" s="0" t="n">
        <v>0</v>
      </c>
      <c r="F6324" s="55" t="s">
        <v>1517</v>
      </c>
      <c r="I6324" s="55" t="s">
        <v>185</v>
      </c>
      <c r="U6324" s="0" t="n">
        <v>198</v>
      </c>
      <c r="V6324" s="0" t="n">
        <v>0</v>
      </c>
      <c r="X6324" s="55" t="n">
        <f aca="false">IF(I6324="Male",0,1)</f>
        <v>1</v>
      </c>
      <c r="Y6324" s="55" t="n">
        <f aca="false">IF(OR(I6324="DNB",I6324="Dry DNB"),1,0)</f>
        <v>0</v>
      </c>
      <c r="Z6324" s="0" t="str">
        <f aca="false">IF(ISNUMBER(W6324),A6324-W6324,"")</f>
        <v/>
      </c>
      <c r="AA6324" s="55" t="n">
        <f aca="false">MATCH(A6324,DATAS,0)</f>
        <v>1</v>
      </c>
      <c r="AB6324" s="55" t="n">
        <f aca="false">IF(AND(E6324&gt;0,OR(AND(B6324&gt;=1,B6324&lt;=6),B6324=10)),1,0)</f>
        <v>0</v>
      </c>
      <c r="AC6324" s="55" t="n">
        <f aca="false">IF(AND(E6324&gt;0,B6324=10),1,0)</f>
        <v>0</v>
      </c>
      <c r="AD6324" s="0" t="str">
        <f aca="false">IF(AND(C6323=C6324,AA6323=AA6324-1),AB6323,"")</f>
        <v/>
      </c>
      <c r="AE6324" s="0" t="str">
        <f aca="false">IF(AND(C6323=C6324,AA6323=AA6324-1),AC6323,"")</f>
        <v/>
      </c>
      <c r="AF6324" s="0" t="str">
        <f aca="false">IF(AA6324=1,"",IF(AND(AB6324=1,AD6324&lt;&gt;1),1,0))</f>
        <v/>
      </c>
      <c r="AG6324" s="0" t="str">
        <f aca="false">IF(AA6324=1,"",IF(AND(AC6324=1,AE6324&lt;&gt;1),1,0))</f>
        <v/>
      </c>
      <c r="AH6324" s="60" t="str">
        <f aca="false">IF(AND(E6324&gt;0,AA6324&lt;2,NOT(AND(C6325=C6324,AA6325=AA6324+1))),INDEX(DATAS,AA6324+1),"")</f>
        <v/>
      </c>
      <c r="AI6324" s="60" t="str">
        <f aca="false">IF(AND(AC6324=1,AA6324&lt;2),IF(AND(C6325=C6324,AA6325=AA6324+1),IF(AC6325=1,"",INDEX(DATAS,AA6324+1)),INDEX(DATAS,AA6324+1)),"")</f>
        <v/>
      </c>
    </row>
    <row r="6325" customFormat="false" ht="15" hidden="false" customHeight="false" outlineLevel="0" collapsed="false">
      <c r="A6325" s="60" t="n">
        <v>46310</v>
      </c>
      <c r="B6325" s="0" t="n">
        <v>13</v>
      </c>
      <c r="C6325" s="0" t="n">
        <v>7584</v>
      </c>
      <c r="E6325" s="0" t="n">
        <v>0</v>
      </c>
      <c r="F6325" s="55" t="s">
        <v>1517</v>
      </c>
      <c r="I6325" s="55" t="s">
        <v>185</v>
      </c>
      <c r="U6325" s="0" t="n">
        <v>199</v>
      </c>
      <c r="V6325" s="0" t="n">
        <v>0</v>
      </c>
      <c r="X6325" s="55" t="n">
        <f aca="false">IF(I6325="Male",0,1)</f>
        <v>1</v>
      </c>
      <c r="Y6325" s="55" t="n">
        <f aca="false">IF(OR(I6325="DNB",I6325="Dry DNB"),1,0)</f>
        <v>0</v>
      </c>
      <c r="Z6325" s="0" t="str">
        <f aca="false">IF(ISNUMBER(W6325),A6325-W6325,"")</f>
        <v/>
      </c>
      <c r="AA6325" s="55" t="n">
        <f aca="false">MATCH(A6325,DATAS,0)</f>
        <v>2</v>
      </c>
      <c r="AB6325" s="55" t="n">
        <f aca="false">IF(AND(E6325&gt;0,OR(AND(B6325&gt;=1,B6325&lt;=6),B6325=10)),1,0)</f>
        <v>0</v>
      </c>
      <c r="AC6325" s="55" t="n">
        <f aca="false">IF(AND(E6325&gt;0,B6325=10),1,0)</f>
        <v>0</v>
      </c>
      <c r="AD6325" s="55" t="n">
        <f aca="false">IF(AND(C6324=C6325,AA6324=AA6325-1),AB6324,"")</f>
        <v>0</v>
      </c>
      <c r="AE6325" s="55" t="n">
        <f aca="false">IF(AND(C6324=C6325,AA6324=AA6325-1),AC6324,"")</f>
        <v>0</v>
      </c>
      <c r="AF6325" s="55" t="n">
        <f aca="false">IF(AA6325=1,"",IF(AND(AB6325=1,AD6325&lt;&gt;1),1,0))</f>
        <v>0</v>
      </c>
      <c r="AG6325" s="55" t="n">
        <f aca="false">IF(AA6325=1,"",IF(AND(AC6325=1,AE6325&lt;&gt;1),1,0))</f>
        <v>0</v>
      </c>
      <c r="AH6325" s="60" t="str">
        <f aca="false">IF(AND(E6325&gt;0,AA6325&lt;2,NOT(AND(C6326=C6325,AA6326=AA6325+1))),INDEX(DATAS,AA6325+1),"")</f>
        <v/>
      </c>
      <c r="AI6325" s="60" t="str">
        <f aca="false">IF(AND(AC6325=1,AA6325&lt;2),IF(AND(C6326=C6325,AA6326=AA6325+1),IF(AC6326=1,"",INDEX(DATAS,AA6325+1)),INDEX(DATAS,AA6325+1)),"")</f>
        <v/>
      </c>
    </row>
    <row r="6326" customFormat="false" ht="15" hidden="false" customHeight="false" outlineLevel="0" collapsed="false">
      <c r="A6326" s="60" t="n">
        <v>46309</v>
      </c>
      <c r="B6326" s="0" t="n">
        <v>13</v>
      </c>
      <c r="C6326" s="0" t="n">
        <v>7585</v>
      </c>
      <c r="E6326" s="0" t="n">
        <v>0</v>
      </c>
      <c r="F6326" s="55" t="s">
        <v>1517</v>
      </c>
      <c r="I6326" s="55" t="s">
        <v>185</v>
      </c>
      <c r="U6326" s="0" t="n">
        <v>198</v>
      </c>
      <c r="V6326" s="0" t="n">
        <v>0</v>
      </c>
      <c r="X6326" s="55" t="n">
        <f aca="false">IF(I6326="Male",0,1)</f>
        <v>1</v>
      </c>
      <c r="Y6326" s="55" t="n">
        <f aca="false">IF(OR(I6326="DNB",I6326="Dry DNB"),1,0)</f>
        <v>0</v>
      </c>
      <c r="Z6326" s="0" t="str">
        <f aca="false">IF(ISNUMBER(W6326),A6326-W6326,"")</f>
        <v/>
      </c>
      <c r="AA6326" s="55" t="n">
        <f aca="false">MATCH(A6326,DATAS,0)</f>
        <v>1</v>
      </c>
      <c r="AB6326" s="55" t="n">
        <f aca="false">IF(AND(E6326&gt;0,OR(AND(B6326&gt;=1,B6326&lt;=6),B6326=10)),1,0)</f>
        <v>0</v>
      </c>
      <c r="AC6326" s="55" t="n">
        <f aca="false">IF(AND(E6326&gt;0,B6326=10),1,0)</f>
        <v>0</v>
      </c>
      <c r="AD6326" s="0" t="str">
        <f aca="false">IF(AND(C6325=C6326,AA6325=AA6326-1),AB6325,"")</f>
        <v/>
      </c>
      <c r="AE6326" s="0" t="str">
        <f aca="false">IF(AND(C6325=C6326,AA6325=AA6326-1),AC6325,"")</f>
        <v/>
      </c>
      <c r="AF6326" s="0" t="str">
        <f aca="false">IF(AA6326=1,"",IF(AND(AB6326=1,AD6326&lt;&gt;1),1,0))</f>
        <v/>
      </c>
      <c r="AG6326" s="0" t="str">
        <f aca="false">IF(AA6326=1,"",IF(AND(AC6326=1,AE6326&lt;&gt;1),1,0))</f>
        <v/>
      </c>
      <c r="AH6326" s="60" t="str">
        <f aca="false">IF(AND(E6326&gt;0,AA6326&lt;2,NOT(AND(C6327=C6326,AA6327=AA6326+1))),INDEX(DATAS,AA6326+1),"")</f>
        <v/>
      </c>
      <c r="AI6326" s="60" t="str">
        <f aca="false">IF(AND(AC6326=1,AA6326&lt;2),IF(AND(C6327=C6326,AA6327=AA6326+1),IF(AC6327=1,"",INDEX(DATAS,AA6326+1)),INDEX(DATAS,AA6326+1)),"")</f>
        <v/>
      </c>
    </row>
    <row r="6327" customFormat="false" ht="15" hidden="false" customHeight="false" outlineLevel="0" collapsed="false">
      <c r="A6327" s="60" t="n">
        <v>46310</v>
      </c>
      <c r="B6327" s="0" t="n">
        <v>13</v>
      </c>
      <c r="C6327" s="0" t="n">
        <v>7585</v>
      </c>
      <c r="E6327" s="0" t="n">
        <v>0</v>
      </c>
      <c r="F6327" s="55" t="s">
        <v>1517</v>
      </c>
      <c r="I6327" s="55" t="s">
        <v>185</v>
      </c>
      <c r="U6327" s="0" t="n">
        <v>199</v>
      </c>
      <c r="V6327" s="0" t="n">
        <v>0</v>
      </c>
      <c r="X6327" s="55" t="n">
        <f aca="false">IF(I6327="Male",0,1)</f>
        <v>1</v>
      </c>
      <c r="Y6327" s="55" t="n">
        <f aca="false">IF(OR(I6327="DNB",I6327="Dry DNB"),1,0)</f>
        <v>0</v>
      </c>
      <c r="Z6327" s="0" t="str">
        <f aca="false">IF(ISNUMBER(W6327),A6327-W6327,"")</f>
        <v/>
      </c>
      <c r="AA6327" s="55" t="n">
        <f aca="false">MATCH(A6327,DATAS,0)</f>
        <v>2</v>
      </c>
      <c r="AB6327" s="55" t="n">
        <f aca="false">IF(AND(E6327&gt;0,OR(AND(B6327&gt;=1,B6327&lt;=6),B6327=10)),1,0)</f>
        <v>0</v>
      </c>
      <c r="AC6327" s="55" t="n">
        <f aca="false">IF(AND(E6327&gt;0,B6327=10),1,0)</f>
        <v>0</v>
      </c>
      <c r="AD6327" s="55" t="n">
        <f aca="false">IF(AND(C6326=C6327,AA6326=AA6327-1),AB6326,"")</f>
        <v>0</v>
      </c>
      <c r="AE6327" s="55" t="n">
        <f aca="false">IF(AND(C6326=C6327,AA6326=AA6327-1),AC6326,"")</f>
        <v>0</v>
      </c>
      <c r="AF6327" s="55" t="n">
        <f aca="false">IF(AA6327=1,"",IF(AND(AB6327=1,AD6327&lt;&gt;1),1,0))</f>
        <v>0</v>
      </c>
      <c r="AG6327" s="55" t="n">
        <f aca="false">IF(AA6327=1,"",IF(AND(AC6327=1,AE6327&lt;&gt;1),1,0))</f>
        <v>0</v>
      </c>
      <c r="AH6327" s="60" t="str">
        <f aca="false">IF(AND(E6327&gt;0,AA6327&lt;2,NOT(AND(C6328=C6327,AA6328=AA6327+1))),INDEX(DATAS,AA6327+1),"")</f>
        <v/>
      </c>
      <c r="AI6327" s="60" t="str">
        <f aca="false">IF(AND(AC6327=1,AA6327&lt;2),IF(AND(C6328=C6327,AA6328=AA6327+1),IF(AC6328=1,"",INDEX(DATAS,AA6327+1)),INDEX(DATAS,AA6327+1)),"")</f>
        <v/>
      </c>
    </row>
    <row r="6328" customFormat="false" ht="15" hidden="false" customHeight="false" outlineLevel="0" collapsed="false">
      <c r="A6328" s="60" t="n">
        <v>46309</v>
      </c>
      <c r="B6328" s="0" t="n">
        <v>13</v>
      </c>
      <c r="C6328" s="0" t="n">
        <v>7586</v>
      </c>
      <c r="E6328" s="0" t="n">
        <v>0</v>
      </c>
      <c r="F6328" s="55" t="s">
        <v>1517</v>
      </c>
      <c r="I6328" s="55" t="s">
        <v>185</v>
      </c>
      <c r="U6328" s="0" t="n">
        <v>198</v>
      </c>
      <c r="V6328" s="0" t="n">
        <v>0</v>
      </c>
      <c r="X6328" s="55" t="n">
        <f aca="false">IF(I6328="Male",0,1)</f>
        <v>1</v>
      </c>
      <c r="Y6328" s="55" t="n">
        <f aca="false">IF(OR(I6328="DNB",I6328="Dry DNB"),1,0)</f>
        <v>0</v>
      </c>
      <c r="Z6328" s="0" t="str">
        <f aca="false">IF(ISNUMBER(W6328),A6328-W6328,"")</f>
        <v/>
      </c>
      <c r="AA6328" s="55" t="n">
        <f aca="false">MATCH(A6328,DATAS,0)</f>
        <v>1</v>
      </c>
      <c r="AB6328" s="55" t="n">
        <f aca="false">IF(AND(E6328&gt;0,OR(AND(B6328&gt;=1,B6328&lt;=6),B6328=10)),1,0)</f>
        <v>0</v>
      </c>
      <c r="AC6328" s="55" t="n">
        <f aca="false">IF(AND(E6328&gt;0,B6328=10),1,0)</f>
        <v>0</v>
      </c>
      <c r="AD6328" s="0" t="str">
        <f aca="false">IF(AND(C6327=C6328,AA6327=AA6328-1),AB6327,"")</f>
        <v/>
      </c>
      <c r="AE6328" s="0" t="str">
        <f aca="false">IF(AND(C6327=C6328,AA6327=AA6328-1),AC6327,"")</f>
        <v/>
      </c>
      <c r="AF6328" s="0" t="str">
        <f aca="false">IF(AA6328=1,"",IF(AND(AB6328=1,AD6328&lt;&gt;1),1,0))</f>
        <v/>
      </c>
      <c r="AG6328" s="0" t="str">
        <f aca="false">IF(AA6328=1,"",IF(AND(AC6328=1,AE6328&lt;&gt;1),1,0))</f>
        <v/>
      </c>
      <c r="AH6328" s="60" t="str">
        <f aca="false">IF(AND(E6328&gt;0,AA6328&lt;2,NOT(AND(C6329=C6328,AA6329=AA6328+1))),INDEX(DATAS,AA6328+1),"")</f>
        <v/>
      </c>
      <c r="AI6328" s="60" t="str">
        <f aca="false">IF(AND(AC6328=1,AA6328&lt;2),IF(AND(C6329=C6328,AA6329=AA6328+1),IF(AC6329=1,"",INDEX(DATAS,AA6328+1)),INDEX(DATAS,AA6328+1)),"")</f>
        <v/>
      </c>
    </row>
    <row r="6329" customFormat="false" ht="15" hidden="false" customHeight="false" outlineLevel="0" collapsed="false">
      <c r="A6329" s="60" t="n">
        <v>46310</v>
      </c>
      <c r="B6329" s="0" t="n">
        <v>13</v>
      </c>
      <c r="C6329" s="0" t="n">
        <v>7586</v>
      </c>
      <c r="E6329" s="0" t="n">
        <v>0</v>
      </c>
      <c r="F6329" s="55" t="s">
        <v>1517</v>
      </c>
      <c r="I6329" s="55" t="s">
        <v>185</v>
      </c>
      <c r="U6329" s="0" t="n">
        <v>199</v>
      </c>
      <c r="V6329" s="0" t="n">
        <v>0</v>
      </c>
      <c r="X6329" s="55" t="n">
        <f aca="false">IF(I6329="Male",0,1)</f>
        <v>1</v>
      </c>
      <c r="Y6329" s="55" t="n">
        <f aca="false">IF(OR(I6329="DNB",I6329="Dry DNB"),1,0)</f>
        <v>0</v>
      </c>
      <c r="Z6329" s="0" t="str">
        <f aca="false">IF(ISNUMBER(W6329),A6329-W6329,"")</f>
        <v/>
      </c>
      <c r="AA6329" s="55" t="n">
        <f aca="false">MATCH(A6329,DATAS,0)</f>
        <v>2</v>
      </c>
      <c r="AB6329" s="55" t="n">
        <f aca="false">IF(AND(E6329&gt;0,OR(AND(B6329&gt;=1,B6329&lt;=6),B6329=10)),1,0)</f>
        <v>0</v>
      </c>
      <c r="AC6329" s="55" t="n">
        <f aca="false">IF(AND(E6329&gt;0,B6329=10),1,0)</f>
        <v>0</v>
      </c>
      <c r="AD6329" s="55" t="n">
        <f aca="false">IF(AND(C6328=C6329,AA6328=AA6329-1),AB6328,"")</f>
        <v>0</v>
      </c>
      <c r="AE6329" s="55" t="n">
        <f aca="false">IF(AND(C6328=C6329,AA6328=AA6329-1),AC6328,"")</f>
        <v>0</v>
      </c>
      <c r="AF6329" s="55" t="n">
        <f aca="false">IF(AA6329=1,"",IF(AND(AB6329=1,AD6329&lt;&gt;1),1,0))</f>
        <v>0</v>
      </c>
      <c r="AG6329" s="55" t="n">
        <f aca="false">IF(AA6329=1,"",IF(AND(AC6329=1,AE6329&lt;&gt;1),1,0))</f>
        <v>0</v>
      </c>
      <c r="AH6329" s="60" t="str">
        <f aca="false">IF(AND(E6329&gt;0,AA6329&lt;2,NOT(AND(C6330=C6329,AA6330=AA6329+1))),INDEX(DATAS,AA6329+1),"")</f>
        <v/>
      </c>
      <c r="AI6329" s="60" t="str">
        <f aca="false">IF(AND(AC6329=1,AA6329&lt;2),IF(AND(C6330=C6329,AA6330=AA6329+1),IF(AC6330=1,"",INDEX(DATAS,AA6329+1)),INDEX(DATAS,AA6329+1)),"")</f>
        <v/>
      </c>
    </row>
    <row r="6330" customFormat="false" ht="15" hidden="false" customHeight="false" outlineLevel="0" collapsed="false">
      <c r="A6330" s="60" t="n">
        <v>46309</v>
      </c>
      <c r="B6330" s="0" t="n">
        <v>13</v>
      </c>
      <c r="C6330" s="0" t="n">
        <v>7588</v>
      </c>
      <c r="E6330" s="0" t="n">
        <v>0</v>
      </c>
      <c r="F6330" s="55" t="s">
        <v>1518</v>
      </c>
      <c r="I6330" s="55" t="s">
        <v>185</v>
      </c>
      <c r="U6330" s="0" t="n">
        <v>197</v>
      </c>
      <c r="V6330" s="0" t="n">
        <v>0</v>
      </c>
      <c r="X6330" s="55" t="n">
        <f aca="false">IF(I6330="Male",0,1)</f>
        <v>1</v>
      </c>
      <c r="Y6330" s="55" t="n">
        <f aca="false">IF(OR(I6330="DNB",I6330="Dry DNB"),1,0)</f>
        <v>0</v>
      </c>
      <c r="Z6330" s="0" t="str">
        <f aca="false">IF(ISNUMBER(W6330),A6330-W6330,"")</f>
        <v/>
      </c>
      <c r="AA6330" s="55" t="n">
        <f aca="false">MATCH(A6330,DATAS,0)</f>
        <v>1</v>
      </c>
      <c r="AB6330" s="55" t="n">
        <f aca="false">IF(AND(E6330&gt;0,OR(AND(B6330&gt;=1,B6330&lt;=6),B6330=10)),1,0)</f>
        <v>0</v>
      </c>
      <c r="AC6330" s="55" t="n">
        <f aca="false">IF(AND(E6330&gt;0,B6330=10),1,0)</f>
        <v>0</v>
      </c>
      <c r="AD6330" s="0" t="str">
        <f aca="false">IF(AND(C6329=C6330,AA6329=AA6330-1),AB6329,"")</f>
        <v/>
      </c>
      <c r="AE6330" s="0" t="str">
        <f aca="false">IF(AND(C6329=C6330,AA6329=AA6330-1),AC6329,"")</f>
        <v/>
      </c>
      <c r="AF6330" s="0" t="str">
        <f aca="false">IF(AA6330=1,"",IF(AND(AB6330=1,AD6330&lt;&gt;1),1,0))</f>
        <v/>
      </c>
      <c r="AG6330" s="0" t="str">
        <f aca="false">IF(AA6330=1,"",IF(AND(AC6330=1,AE6330&lt;&gt;1),1,0))</f>
        <v/>
      </c>
      <c r="AH6330" s="60" t="str">
        <f aca="false">IF(AND(E6330&gt;0,AA6330&lt;2,NOT(AND(C6331=C6330,AA6331=AA6330+1))),INDEX(DATAS,AA6330+1),"")</f>
        <v/>
      </c>
      <c r="AI6330" s="60" t="str">
        <f aca="false">IF(AND(AC6330=1,AA6330&lt;2),IF(AND(C6331=C6330,AA6331=AA6330+1),IF(AC6331=1,"",INDEX(DATAS,AA6330+1)),INDEX(DATAS,AA6330+1)),"")</f>
        <v/>
      </c>
    </row>
    <row r="6331" customFormat="false" ht="15" hidden="false" customHeight="false" outlineLevel="0" collapsed="false">
      <c r="A6331" s="60" t="n">
        <v>46310</v>
      </c>
      <c r="B6331" s="0" t="n">
        <v>13</v>
      </c>
      <c r="C6331" s="0" t="n">
        <v>7588</v>
      </c>
      <c r="E6331" s="0" t="n">
        <v>0</v>
      </c>
      <c r="F6331" s="55" t="s">
        <v>1518</v>
      </c>
      <c r="I6331" s="55" t="s">
        <v>185</v>
      </c>
      <c r="U6331" s="0" t="n">
        <v>198</v>
      </c>
      <c r="V6331" s="0" t="n">
        <v>0</v>
      </c>
      <c r="X6331" s="55" t="n">
        <f aca="false">IF(I6331="Male",0,1)</f>
        <v>1</v>
      </c>
      <c r="Y6331" s="55" t="n">
        <f aca="false">IF(OR(I6331="DNB",I6331="Dry DNB"),1,0)</f>
        <v>0</v>
      </c>
      <c r="Z6331" s="0" t="str">
        <f aca="false">IF(ISNUMBER(W6331),A6331-W6331,"")</f>
        <v/>
      </c>
      <c r="AA6331" s="55" t="n">
        <f aca="false">MATCH(A6331,DATAS,0)</f>
        <v>2</v>
      </c>
      <c r="AB6331" s="55" t="n">
        <f aca="false">IF(AND(E6331&gt;0,OR(AND(B6331&gt;=1,B6331&lt;=6),B6331=10)),1,0)</f>
        <v>0</v>
      </c>
      <c r="AC6331" s="55" t="n">
        <f aca="false">IF(AND(E6331&gt;0,B6331=10),1,0)</f>
        <v>0</v>
      </c>
      <c r="AD6331" s="55" t="n">
        <f aca="false">IF(AND(C6330=C6331,AA6330=AA6331-1),AB6330,"")</f>
        <v>0</v>
      </c>
      <c r="AE6331" s="55" t="n">
        <f aca="false">IF(AND(C6330=C6331,AA6330=AA6331-1),AC6330,"")</f>
        <v>0</v>
      </c>
      <c r="AF6331" s="55" t="n">
        <f aca="false">IF(AA6331=1,"",IF(AND(AB6331=1,AD6331&lt;&gt;1),1,0))</f>
        <v>0</v>
      </c>
      <c r="AG6331" s="55" t="n">
        <f aca="false">IF(AA6331=1,"",IF(AND(AC6331=1,AE6331&lt;&gt;1),1,0))</f>
        <v>0</v>
      </c>
      <c r="AH6331" s="60" t="str">
        <f aca="false">IF(AND(E6331&gt;0,AA6331&lt;2,NOT(AND(C6332=C6331,AA6332=AA6331+1))),INDEX(DATAS,AA6331+1),"")</f>
        <v/>
      </c>
      <c r="AI6331" s="60" t="str">
        <f aca="false">IF(AND(AC6331=1,AA6331&lt;2),IF(AND(C6332=C6331,AA6332=AA6331+1),IF(AC6332=1,"",INDEX(DATAS,AA6331+1)),INDEX(DATAS,AA6331+1)),"")</f>
        <v/>
      </c>
    </row>
    <row r="6332" customFormat="false" ht="15" hidden="false" customHeight="false" outlineLevel="0" collapsed="false">
      <c r="A6332" s="60" t="n">
        <v>46309</v>
      </c>
      <c r="B6332" s="0" t="n">
        <v>13</v>
      </c>
      <c r="C6332" s="0" t="n">
        <v>7589</v>
      </c>
      <c r="E6332" s="0" t="n">
        <v>0</v>
      </c>
      <c r="F6332" s="55" t="s">
        <v>1519</v>
      </c>
      <c r="I6332" s="55" t="s">
        <v>185</v>
      </c>
      <c r="U6332" s="0" t="n">
        <v>196</v>
      </c>
      <c r="V6332" s="0" t="n">
        <v>0</v>
      </c>
      <c r="X6332" s="55" t="n">
        <f aca="false">IF(I6332="Male",0,1)</f>
        <v>1</v>
      </c>
      <c r="Y6332" s="55" t="n">
        <f aca="false">IF(OR(I6332="DNB",I6332="Dry DNB"),1,0)</f>
        <v>0</v>
      </c>
      <c r="Z6332" s="0" t="str">
        <f aca="false">IF(ISNUMBER(W6332),A6332-W6332,"")</f>
        <v/>
      </c>
      <c r="AA6332" s="55" t="n">
        <f aca="false">MATCH(A6332,DATAS,0)</f>
        <v>1</v>
      </c>
      <c r="AB6332" s="55" t="n">
        <f aca="false">IF(AND(E6332&gt;0,OR(AND(B6332&gt;=1,B6332&lt;=6),B6332=10)),1,0)</f>
        <v>0</v>
      </c>
      <c r="AC6332" s="55" t="n">
        <f aca="false">IF(AND(E6332&gt;0,B6332=10),1,0)</f>
        <v>0</v>
      </c>
      <c r="AD6332" s="0" t="str">
        <f aca="false">IF(AND(C6331=C6332,AA6331=AA6332-1),AB6331,"")</f>
        <v/>
      </c>
      <c r="AE6332" s="0" t="str">
        <f aca="false">IF(AND(C6331=C6332,AA6331=AA6332-1),AC6331,"")</f>
        <v/>
      </c>
      <c r="AF6332" s="0" t="str">
        <f aca="false">IF(AA6332=1,"",IF(AND(AB6332=1,AD6332&lt;&gt;1),1,0))</f>
        <v/>
      </c>
      <c r="AG6332" s="0" t="str">
        <f aca="false">IF(AA6332=1,"",IF(AND(AC6332=1,AE6332&lt;&gt;1),1,0))</f>
        <v/>
      </c>
      <c r="AH6332" s="60" t="str">
        <f aca="false">IF(AND(E6332&gt;0,AA6332&lt;2,NOT(AND(C6333=C6332,AA6333=AA6332+1))),INDEX(DATAS,AA6332+1),"")</f>
        <v/>
      </c>
      <c r="AI6332" s="60" t="str">
        <f aca="false">IF(AND(AC6332=1,AA6332&lt;2),IF(AND(C6333=C6332,AA6333=AA6332+1),IF(AC6333=1,"",INDEX(DATAS,AA6332+1)),INDEX(DATAS,AA6332+1)),"")</f>
        <v/>
      </c>
    </row>
    <row r="6333" customFormat="false" ht="15" hidden="false" customHeight="false" outlineLevel="0" collapsed="false">
      <c r="A6333" s="60" t="n">
        <v>46310</v>
      </c>
      <c r="B6333" s="0" t="n">
        <v>13</v>
      </c>
      <c r="C6333" s="0" t="n">
        <v>7589</v>
      </c>
      <c r="E6333" s="0" t="n">
        <v>0</v>
      </c>
      <c r="F6333" s="55" t="s">
        <v>1519</v>
      </c>
      <c r="I6333" s="55" t="s">
        <v>185</v>
      </c>
      <c r="U6333" s="0" t="n">
        <v>197</v>
      </c>
      <c r="V6333" s="0" t="n">
        <v>0</v>
      </c>
      <c r="X6333" s="55" t="n">
        <f aca="false">IF(I6333="Male",0,1)</f>
        <v>1</v>
      </c>
      <c r="Y6333" s="55" t="n">
        <f aca="false">IF(OR(I6333="DNB",I6333="Dry DNB"),1,0)</f>
        <v>0</v>
      </c>
      <c r="Z6333" s="0" t="str">
        <f aca="false">IF(ISNUMBER(W6333),A6333-W6333,"")</f>
        <v/>
      </c>
      <c r="AA6333" s="55" t="n">
        <f aca="false">MATCH(A6333,DATAS,0)</f>
        <v>2</v>
      </c>
      <c r="AB6333" s="55" t="n">
        <f aca="false">IF(AND(E6333&gt;0,OR(AND(B6333&gt;=1,B6333&lt;=6),B6333=10)),1,0)</f>
        <v>0</v>
      </c>
      <c r="AC6333" s="55" t="n">
        <f aca="false">IF(AND(E6333&gt;0,B6333=10),1,0)</f>
        <v>0</v>
      </c>
      <c r="AD6333" s="55" t="n">
        <f aca="false">IF(AND(C6332=C6333,AA6332=AA6333-1),AB6332,"")</f>
        <v>0</v>
      </c>
      <c r="AE6333" s="55" t="n">
        <f aca="false">IF(AND(C6332=C6333,AA6332=AA6333-1),AC6332,"")</f>
        <v>0</v>
      </c>
      <c r="AF6333" s="55" t="n">
        <f aca="false">IF(AA6333=1,"",IF(AND(AB6333=1,AD6333&lt;&gt;1),1,0))</f>
        <v>0</v>
      </c>
      <c r="AG6333" s="55" t="n">
        <f aca="false">IF(AA6333=1,"",IF(AND(AC6333=1,AE6333&lt;&gt;1),1,0))</f>
        <v>0</v>
      </c>
      <c r="AH6333" s="60" t="str">
        <f aca="false">IF(AND(E6333&gt;0,AA6333&lt;2,NOT(AND(C6334=C6333,AA6334=AA6333+1))),INDEX(DATAS,AA6333+1),"")</f>
        <v/>
      </c>
      <c r="AI6333" s="60" t="str">
        <f aca="false">IF(AND(AC6333=1,AA6333&lt;2),IF(AND(C6334=C6333,AA6334=AA6333+1),IF(AC6334=1,"",INDEX(DATAS,AA6333+1)),INDEX(DATAS,AA6333+1)),"")</f>
        <v/>
      </c>
    </row>
    <row r="6334" customFormat="false" ht="15" hidden="false" customHeight="false" outlineLevel="0" collapsed="false">
      <c r="A6334" s="60" t="n">
        <v>46309</v>
      </c>
      <c r="B6334" s="0" t="n">
        <v>13</v>
      </c>
      <c r="C6334" s="0" t="n">
        <v>7590</v>
      </c>
      <c r="E6334" s="0" t="n">
        <v>0</v>
      </c>
      <c r="F6334" s="55" t="s">
        <v>1519</v>
      </c>
      <c r="I6334" s="55" t="s">
        <v>185</v>
      </c>
      <c r="U6334" s="0" t="n">
        <v>196</v>
      </c>
      <c r="V6334" s="0" t="n">
        <v>0</v>
      </c>
      <c r="X6334" s="55" t="n">
        <f aca="false">IF(I6334="Male",0,1)</f>
        <v>1</v>
      </c>
      <c r="Y6334" s="55" t="n">
        <f aca="false">IF(OR(I6334="DNB",I6334="Dry DNB"),1,0)</f>
        <v>0</v>
      </c>
      <c r="Z6334" s="0" t="str">
        <f aca="false">IF(ISNUMBER(W6334),A6334-W6334,"")</f>
        <v/>
      </c>
      <c r="AA6334" s="55" t="n">
        <f aca="false">MATCH(A6334,DATAS,0)</f>
        <v>1</v>
      </c>
      <c r="AB6334" s="55" t="n">
        <f aca="false">IF(AND(E6334&gt;0,OR(AND(B6334&gt;=1,B6334&lt;=6),B6334=10)),1,0)</f>
        <v>0</v>
      </c>
      <c r="AC6334" s="55" t="n">
        <f aca="false">IF(AND(E6334&gt;0,B6334=10),1,0)</f>
        <v>0</v>
      </c>
      <c r="AD6334" s="0" t="str">
        <f aca="false">IF(AND(C6333=C6334,AA6333=AA6334-1),AB6333,"")</f>
        <v/>
      </c>
      <c r="AE6334" s="0" t="str">
        <f aca="false">IF(AND(C6333=C6334,AA6333=AA6334-1),AC6333,"")</f>
        <v/>
      </c>
      <c r="AF6334" s="0" t="str">
        <f aca="false">IF(AA6334=1,"",IF(AND(AB6334=1,AD6334&lt;&gt;1),1,0))</f>
        <v/>
      </c>
      <c r="AG6334" s="0" t="str">
        <f aca="false">IF(AA6334=1,"",IF(AND(AC6334=1,AE6334&lt;&gt;1),1,0))</f>
        <v/>
      </c>
      <c r="AH6334" s="60" t="str">
        <f aca="false">IF(AND(E6334&gt;0,AA6334&lt;2,NOT(AND(C6335=C6334,AA6335=AA6334+1))),INDEX(DATAS,AA6334+1),"")</f>
        <v/>
      </c>
      <c r="AI6334" s="60" t="str">
        <f aca="false">IF(AND(AC6334=1,AA6334&lt;2),IF(AND(C6335=C6334,AA6335=AA6334+1),IF(AC6335=1,"",INDEX(DATAS,AA6334+1)),INDEX(DATAS,AA6334+1)),"")</f>
        <v/>
      </c>
    </row>
    <row r="6335" customFormat="false" ht="15" hidden="false" customHeight="false" outlineLevel="0" collapsed="false">
      <c r="A6335" s="60" t="n">
        <v>46310</v>
      </c>
      <c r="B6335" s="0" t="n">
        <v>13</v>
      </c>
      <c r="C6335" s="0" t="n">
        <v>7590</v>
      </c>
      <c r="E6335" s="0" t="n">
        <v>0</v>
      </c>
      <c r="F6335" s="55" t="s">
        <v>1519</v>
      </c>
      <c r="I6335" s="55" t="s">
        <v>185</v>
      </c>
      <c r="U6335" s="0" t="n">
        <v>197</v>
      </c>
      <c r="V6335" s="0" t="n">
        <v>0</v>
      </c>
      <c r="X6335" s="55" t="n">
        <f aca="false">IF(I6335="Male",0,1)</f>
        <v>1</v>
      </c>
      <c r="Y6335" s="55" t="n">
        <f aca="false">IF(OR(I6335="DNB",I6335="Dry DNB"),1,0)</f>
        <v>0</v>
      </c>
      <c r="Z6335" s="0" t="str">
        <f aca="false">IF(ISNUMBER(W6335),A6335-W6335,"")</f>
        <v/>
      </c>
      <c r="AA6335" s="55" t="n">
        <f aca="false">MATCH(A6335,DATAS,0)</f>
        <v>2</v>
      </c>
      <c r="AB6335" s="55" t="n">
        <f aca="false">IF(AND(E6335&gt;0,OR(AND(B6335&gt;=1,B6335&lt;=6),B6335=10)),1,0)</f>
        <v>0</v>
      </c>
      <c r="AC6335" s="55" t="n">
        <f aca="false">IF(AND(E6335&gt;0,B6335=10),1,0)</f>
        <v>0</v>
      </c>
      <c r="AD6335" s="55" t="n">
        <f aca="false">IF(AND(C6334=C6335,AA6334=AA6335-1),AB6334,"")</f>
        <v>0</v>
      </c>
      <c r="AE6335" s="55" t="n">
        <f aca="false">IF(AND(C6334=C6335,AA6334=AA6335-1),AC6334,"")</f>
        <v>0</v>
      </c>
      <c r="AF6335" s="55" t="n">
        <f aca="false">IF(AA6335=1,"",IF(AND(AB6335=1,AD6335&lt;&gt;1),1,0))</f>
        <v>0</v>
      </c>
      <c r="AG6335" s="55" t="n">
        <f aca="false">IF(AA6335=1,"",IF(AND(AC6335=1,AE6335&lt;&gt;1),1,0))</f>
        <v>0</v>
      </c>
      <c r="AH6335" s="60" t="str">
        <f aca="false">IF(AND(E6335&gt;0,AA6335&lt;2,NOT(AND(C6336=C6335,AA6336=AA6335+1))),INDEX(DATAS,AA6335+1),"")</f>
        <v/>
      </c>
      <c r="AI6335" s="60" t="str">
        <f aca="false">IF(AND(AC6335=1,AA6335&lt;2),IF(AND(C6336=C6335,AA6336=AA6335+1),IF(AC6336=1,"",INDEX(DATAS,AA6335+1)),INDEX(DATAS,AA6335+1)),"")</f>
        <v/>
      </c>
    </row>
    <row r="6336" customFormat="false" ht="15" hidden="false" customHeight="false" outlineLevel="0" collapsed="false">
      <c r="A6336" s="60" t="n">
        <v>46309</v>
      </c>
      <c r="B6336" s="0" t="n">
        <v>13</v>
      </c>
      <c r="C6336" s="0" t="n">
        <v>7591</v>
      </c>
      <c r="E6336" s="0" t="n">
        <v>0</v>
      </c>
      <c r="F6336" s="55" t="s">
        <v>1519</v>
      </c>
      <c r="I6336" s="55" t="s">
        <v>185</v>
      </c>
      <c r="U6336" s="0" t="n">
        <v>196</v>
      </c>
      <c r="V6336" s="0" t="n">
        <v>0</v>
      </c>
      <c r="X6336" s="55" t="n">
        <f aca="false">IF(I6336="Male",0,1)</f>
        <v>1</v>
      </c>
      <c r="Y6336" s="55" t="n">
        <f aca="false">IF(OR(I6336="DNB",I6336="Dry DNB"),1,0)</f>
        <v>0</v>
      </c>
      <c r="Z6336" s="0" t="str">
        <f aca="false">IF(ISNUMBER(W6336),A6336-W6336,"")</f>
        <v/>
      </c>
      <c r="AA6336" s="55" t="n">
        <f aca="false">MATCH(A6336,DATAS,0)</f>
        <v>1</v>
      </c>
      <c r="AB6336" s="55" t="n">
        <f aca="false">IF(AND(E6336&gt;0,OR(AND(B6336&gt;=1,B6336&lt;=6),B6336=10)),1,0)</f>
        <v>0</v>
      </c>
      <c r="AC6336" s="55" t="n">
        <f aca="false">IF(AND(E6336&gt;0,B6336=10),1,0)</f>
        <v>0</v>
      </c>
      <c r="AD6336" s="0" t="str">
        <f aca="false">IF(AND(C6335=C6336,AA6335=AA6336-1),AB6335,"")</f>
        <v/>
      </c>
      <c r="AE6336" s="0" t="str">
        <f aca="false">IF(AND(C6335=C6336,AA6335=AA6336-1),AC6335,"")</f>
        <v/>
      </c>
      <c r="AF6336" s="0" t="str">
        <f aca="false">IF(AA6336=1,"",IF(AND(AB6336=1,AD6336&lt;&gt;1),1,0))</f>
        <v/>
      </c>
      <c r="AG6336" s="0" t="str">
        <f aca="false">IF(AA6336=1,"",IF(AND(AC6336=1,AE6336&lt;&gt;1),1,0))</f>
        <v/>
      </c>
      <c r="AH6336" s="60" t="str">
        <f aca="false">IF(AND(E6336&gt;0,AA6336&lt;2,NOT(AND(C6337=C6336,AA6337=AA6336+1))),INDEX(DATAS,AA6336+1),"")</f>
        <v/>
      </c>
      <c r="AI6336" s="60" t="str">
        <f aca="false">IF(AND(AC6336=1,AA6336&lt;2),IF(AND(C6337=C6336,AA6337=AA6336+1),IF(AC6337=1,"",INDEX(DATAS,AA6336+1)),INDEX(DATAS,AA6336+1)),"")</f>
        <v/>
      </c>
    </row>
    <row r="6337" customFormat="false" ht="15" hidden="false" customHeight="false" outlineLevel="0" collapsed="false">
      <c r="A6337" s="60" t="n">
        <v>46310</v>
      </c>
      <c r="B6337" s="0" t="n">
        <v>13</v>
      </c>
      <c r="C6337" s="0" t="n">
        <v>7591</v>
      </c>
      <c r="E6337" s="0" t="n">
        <v>0</v>
      </c>
      <c r="F6337" s="55" t="s">
        <v>1519</v>
      </c>
      <c r="I6337" s="55" t="s">
        <v>185</v>
      </c>
      <c r="U6337" s="0" t="n">
        <v>197</v>
      </c>
      <c r="V6337" s="0" t="n">
        <v>0</v>
      </c>
      <c r="X6337" s="55" t="n">
        <f aca="false">IF(I6337="Male",0,1)</f>
        <v>1</v>
      </c>
      <c r="Y6337" s="55" t="n">
        <f aca="false">IF(OR(I6337="DNB",I6337="Dry DNB"),1,0)</f>
        <v>0</v>
      </c>
      <c r="Z6337" s="0" t="str">
        <f aca="false">IF(ISNUMBER(W6337),A6337-W6337,"")</f>
        <v/>
      </c>
      <c r="AA6337" s="55" t="n">
        <f aca="false">MATCH(A6337,DATAS,0)</f>
        <v>2</v>
      </c>
      <c r="AB6337" s="55" t="n">
        <f aca="false">IF(AND(E6337&gt;0,OR(AND(B6337&gt;=1,B6337&lt;=6),B6337=10)),1,0)</f>
        <v>0</v>
      </c>
      <c r="AC6337" s="55" t="n">
        <f aca="false">IF(AND(E6337&gt;0,B6337=10),1,0)</f>
        <v>0</v>
      </c>
      <c r="AD6337" s="55" t="n">
        <f aca="false">IF(AND(C6336=C6337,AA6336=AA6337-1),AB6336,"")</f>
        <v>0</v>
      </c>
      <c r="AE6337" s="55" t="n">
        <f aca="false">IF(AND(C6336=C6337,AA6336=AA6337-1),AC6336,"")</f>
        <v>0</v>
      </c>
      <c r="AF6337" s="55" t="n">
        <f aca="false">IF(AA6337=1,"",IF(AND(AB6337=1,AD6337&lt;&gt;1),1,0))</f>
        <v>0</v>
      </c>
      <c r="AG6337" s="55" t="n">
        <f aca="false">IF(AA6337=1,"",IF(AND(AC6337=1,AE6337&lt;&gt;1),1,0))</f>
        <v>0</v>
      </c>
      <c r="AH6337" s="60" t="str">
        <f aca="false">IF(AND(E6337&gt;0,AA6337&lt;2,NOT(AND(C6338=C6337,AA6338=AA6337+1))),INDEX(DATAS,AA6337+1),"")</f>
        <v/>
      </c>
      <c r="AI6337" s="60" t="str">
        <f aca="false">IF(AND(AC6337=1,AA6337&lt;2),IF(AND(C6338=C6337,AA6338=AA6337+1),IF(AC6338=1,"",INDEX(DATAS,AA6337+1)),INDEX(DATAS,AA6337+1)),"")</f>
        <v/>
      </c>
    </row>
    <row r="6338" customFormat="false" ht="15" hidden="false" customHeight="false" outlineLevel="0" collapsed="false">
      <c r="A6338" s="60" t="n">
        <v>46309</v>
      </c>
      <c r="B6338" s="0" t="n">
        <v>13</v>
      </c>
      <c r="C6338" s="0" t="n">
        <v>7592</v>
      </c>
      <c r="E6338" s="0" t="n">
        <v>0</v>
      </c>
      <c r="F6338" s="55" t="s">
        <v>1519</v>
      </c>
      <c r="I6338" s="55" t="s">
        <v>185</v>
      </c>
      <c r="U6338" s="0" t="n">
        <v>196</v>
      </c>
      <c r="V6338" s="0" t="n">
        <v>0</v>
      </c>
      <c r="X6338" s="55" t="n">
        <f aca="false">IF(I6338="Male",0,1)</f>
        <v>1</v>
      </c>
      <c r="Y6338" s="55" t="n">
        <f aca="false">IF(OR(I6338="DNB",I6338="Dry DNB"),1,0)</f>
        <v>0</v>
      </c>
      <c r="Z6338" s="0" t="str">
        <f aca="false">IF(ISNUMBER(W6338),A6338-W6338,"")</f>
        <v/>
      </c>
      <c r="AA6338" s="55" t="n">
        <f aca="false">MATCH(A6338,DATAS,0)</f>
        <v>1</v>
      </c>
      <c r="AB6338" s="55" t="n">
        <f aca="false">IF(AND(E6338&gt;0,OR(AND(B6338&gt;=1,B6338&lt;=6),B6338=10)),1,0)</f>
        <v>0</v>
      </c>
      <c r="AC6338" s="55" t="n">
        <f aca="false">IF(AND(E6338&gt;0,B6338=10),1,0)</f>
        <v>0</v>
      </c>
      <c r="AD6338" s="0" t="str">
        <f aca="false">IF(AND(C6337=C6338,AA6337=AA6338-1),AB6337,"")</f>
        <v/>
      </c>
      <c r="AE6338" s="0" t="str">
        <f aca="false">IF(AND(C6337=C6338,AA6337=AA6338-1),AC6337,"")</f>
        <v/>
      </c>
      <c r="AF6338" s="0" t="str">
        <f aca="false">IF(AA6338=1,"",IF(AND(AB6338=1,AD6338&lt;&gt;1),1,0))</f>
        <v/>
      </c>
      <c r="AG6338" s="0" t="str">
        <f aca="false">IF(AA6338=1,"",IF(AND(AC6338=1,AE6338&lt;&gt;1),1,0))</f>
        <v/>
      </c>
      <c r="AH6338" s="60" t="str">
        <f aca="false">IF(AND(E6338&gt;0,AA6338&lt;2,NOT(AND(C6339=C6338,AA6339=AA6338+1))),INDEX(DATAS,AA6338+1),"")</f>
        <v/>
      </c>
      <c r="AI6338" s="60" t="str">
        <f aca="false">IF(AND(AC6338=1,AA6338&lt;2),IF(AND(C6339=C6338,AA6339=AA6338+1),IF(AC6339=1,"",INDEX(DATAS,AA6338+1)),INDEX(DATAS,AA6338+1)),"")</f>
        <v/>
      </c>
    </row>
    <row r="6339" customFormat="false" ht="15" hidden="false" customHeight="false" outlineLevel="0" collapsed="false">
      <c r="A6339" s="60" t="n">
        <v>46310</v>
      </c>
      <c r="B6339" s="0" t="n">
        <v>13</v>
      </c>
      <c r="C6339" s="0" t="n">
        <v>7592</v>
      </c>
      <c r="E6339" s="0" t="n">
        <v>0</v>
      </c>
      <c r="F6339" s="55" t="s">
        <v>1519</v>
      </c>
      <c r="I6339" s="55" t="s">
        <v>185</v>
      </c>
      <c r="U6339" s="0" t="n">
        <v>197</v>
      </c>
      <c r="V6339" s="0" t="n">
        <v>0</v>
      </c>
      <c r="X6339" s="55" t="n">
        <f aca="false">IF(I6339="Male",0,1)</f>
        <v>1</v>
      </c>
      <c r="Y6339" s="55" t="n">
        <f aca="false">IF(OR(I6339="DNB",I6339="Dry DNB"),1,0)</f>
        <v>0</v>
      </c>
      <c r="Z6339" s="0" t="str">
        <f aca="false">IF(ISNUMBER(W6339),A6339-W6339,"")</f>
        <v/>
      </c>
      <c r="AA6339" s="55" t="n">
        <f aca="false">MATCH(A6339,DATAS,0)</f>
        <v>2</v>
      </c>
      <c r="AB6339" s="55" t="n">
        <f aca="false">IF(AND(E6339&gt;0,OR(AND(B6339&gt;=1,B6339&lt;=6),B6339=10)),1,0)</f>
        <v>0</v>
      </c>
      <c r="AC6339" s="55" t="n">
        <f aca="false">IF(AND(E6339&gt;0,B6339=10),1,0)</f>
        <v>0</v>
      </c>
      <c r="AD6339" s="55" t="n">
        <f aca="false">IF(AND(C6338=C6339,AA6338=AA6339-1),AB6338,"")</f>
        <v>0</v>
      </c>
      <c r="AE6339" s="55" t="n">
        <f aca="false">IF(AND(C6338=C6339,AA6338=AA6339-1),AC6338,"")</f>
        <v>0</v>
      </c>
      <c r="AF6339" s="55" t="n">
        <f aca="false">IF(AA6339=1,"",IF(AND(AB6339=1,AD6339&lt;&gt;1),1,0))</f>
        <v>0</v>
      </c>
      <c r="AG6339" s="55" t="n">
        <f aca="false">IF(AA6339=1,"",IF(AND(AC6339=1,AE6339&lt;&gt;1),1,0))</f>
        <v>0</v>
      </c>
      <c r="AH6339" s="60" t="str">
        <f aca="false">IF(AND(E6339&gt;0,AA6339&lt;2,NOT(AND(C6340=C6339,AA6340=AA6339+1))),INDEX(DATAS,AA6339+1),"")</f>
        <v/>
      </c>
      <c r="AI6339" s="60" t="str">
        <f aca="false">IF(AND(AC6339=1,AA6339&lt;2),IF(AND(C6340=C6339,AA6340=AA6339+1),IF(AC6340=1,"",INDEX(DATAS,AA6339+1)),INDEX(DATAS,AA6339+1)),"")</f>
        <v/>
      </c>
    </row>
    <row r="6340" customFormat="false" ht="15" hidden="false" customHeight="false" outlineLevel="0" collapsed="false">
      <c r="A6340" s="60" t="n">
        <v>46309</v>
      </c>
      <c r="B6340" s="0" t="n">
        <v>13</v>
      </c>
      <c r="C6340" s="0" t="n">
        <v>7593</v>
      </c>
      <c r="E6340" s="0" t="n">
        <v>0</v>
      </c>
      <c r="F6340" s="55" t="s">
        <v>1519</v>
      </c>
      <c r="I6340" s="55" t="s">
        <v>185</v>
      </c>
      <c r="U6340" s="0" t="n">
        <v>196</v>
      </c>
      <c r="V6340" s="0" t="n">
        <v>0</v>
      </c>
      <c r="X6340" s="55" t="n">
        <f aca="false">IF(I6340="Male",0,1)</f>
        <v>1</v>
      </c>
      <c r="Y6340" s="55" t="n">
        <f aca="false">IF(OR(I6340="DNB",I6340="Dry DNB"),1,0)</f>
        <v>0</v>
      </c>
      <c r="Z6340" s="0" t="str">
        <f aca="false">IF(ISNUMBER(W6340),A6340-W6340,"")</f>
        <v/>
      </c>
      <c r="AA6340" s="55" t="n">
        <f aca="false">MATCH(A6340,DATAS,0)</f>
        <v>1</v>
      </c>
      <c r="AB6340" s="55" t="n">
        <f aca="false">IF(AND(E6340&gt;0,OR(AND(B6340&gt;=1,B6340&lt;=6),B6340=10)),1,0)</f>
        <v>0</v>
      </c>
      <c r="AC6340" s="55" t="n">
        <f aca="false">IF(AND(E6340&gt;0,B6340=10),1,0)</f>
        <v>0</v>
      </c>
      <c r="AD6340" s="0" t="str">
        <f aca="false">IF(AND(C6339=C6340,AA6339=AA6340-1),AB6339,"")</f>
        <v/>
      </c>
      <c r="AE6340" s="0" t="str">
        <f aca="false">IF(AND(C6339=C6340,AA6339=AA6340-1),AC6339,"")</f>
        <v/>
      </c>
      <c r="AF6340" s="0" t="str">
        <f aca="false">IF(AA6340=1,"",IF(AND(AB6340=1,AD6340&lt;&gt;1),1,0))</f>
        <v/>
      </c>
      <c r="AG6340" s="0" t="str">
        <f aca="false">IF(AA6340=1,"",IF(AND(AC6340=1,AE6340&lt;&gt;1),1,0))</f>
        <v/>
      </c>
      <c r="AH6340" s="60" t="str">
        <f aca="false">IF(AND(E6340&gt;0,AA6340&lt;2,NOT(AND(C6341=C6340,AA6341=AA6340+1))),INDEX(DATAS,AA6340+1),"")</f>
        <v/>
      </c>
      <c r="AI6340" s="60" t="str">
        <f aca="false">IF(AND(AC6340=1,AA6340&lt;2),IF(AND(C6341=C6340,AA6341=AA6340+1),IF(AC6341=1,"",INDEX(DATAS,AA6340+1)),INDEX(DATAS,AA6340+1)),"")</f>
        <v/>
      </c>
    </row>
    <row r="6341" customFormat="false" ht="15" hidden="false" customHeight="false" outlineLevel="0" collapsed="false">
      <c r="A6341" s="60" t="n">
        <v>46310</v>
      </c>
      <c r="B6341" s="0" t="n">
        <v>13</v>
      </c>
      <c r="C6341" s="0" t="n">
        <v>7593</v>
      </c>
      <c r="E6341" s="0" t="n">
        <v>0</v>
      </c>
      <c r="F6341" s="55" t="s">
        <v>1519</v>
      </c>
      <c r="I6341" s="55" t="s">
        <v>185</v>
      </c>
      <c r="U6341" s="0" t="n">
        <v>197</v>
      </c>
      <c r="V6341" s="0" t="n">
        <v>0</v>
      </c>
      <c r="X6341" s="55" t="n">
        <f aca="false">IF(I6341="Male",0,1)</f>
        <v>1</v>
      </c>
      <c r="Y6341" s="55" t="n">
        <f aca="false">IF(OR(I6341="DNB",I6341="Dry DNB"),1,0)</f>
        <v>0</v>
      </c>
      <c r="Z6341" s="0" t="str">
        <f aca="false">IF(ISNUMBER(W6341),A6341-W6341,"")</f>
        <v/>
      </c>
      <c r="AA6341" s="55" t="n">
        <f aca="false">MATCH(A6341,DATAS,0)</f>
        <v>2</v>
      </c>
      <c r="AB6341" s="55" t="n">
        <f aca="false">IF(AND(E6341&gt;0,OR(AND(B6341&gt;=1,B6341&lt;=6),B6341=10)),1,0)</f>
        <v>0</v>
      </c>
      <c r="AC6341" s="55" t="n">
        <f aca="false">IF(AND(E6341&gt;0,B6341=10),1,0)</f>
        <v>0</v>
      </c>
      <c r="AD6341" s="55" t="n">
        <f aca="false">IF(AND(C6340=C6341,AA6340=AA6341-1),AB6340,"")</f>
        <v>0</v>
      </c>
      <c r="AE6341" s="55" t="n">
        <f aca="false">IF(AND(C6340=C6341,AA6340=AA6341-1),AC6340,"")</f>
        <v>0</v>
      </c>
      <c r="AF6341" s="55" t="n">
        <f aca="false">IF(AA6341=1,"",IF(AND(AB6341=1,AD6341&lt;&gt;1),1,0))</f>
        <v>0</v>
      </c>
      <c r="AG6341" s="55" t="n">
        <f aca="false">IF(AA6341=1,"",IF(AND(AC6341=1,AE6341&lt;&gt;1),1,0))</f>
        <v>0</v>
      </c>
      <c r="AH6341" s="60" t="str">
        <f aca="false">IF(AND(E6341&gt;0,AA6341&lt;2,NOT(AND(C6342=C6341,AA6342=AA6341+1))),INDEX(DATAS,AA6341+1),"")</f>
        <v/>
      </c>
      <c r="AI6341" s="60" t="str">
        <f aca="false">IF(AND(AC6341=1,AA6341&lt;2),IF(AND(C6342=C6341,AA6342=AA6341+1),IF(AC6342=1,"",INDEX(DATAS,AA6341+1)),INDEX(DATAS,AA6341+1)),"")</f>
        <v/>
      </c>
    </row>
    <row r="6342" customFormat="false" ht="15" hidden="false" customHeight="false" outlineLevel="0" collapsed="false">
      <c r="A6342" s="60" t="n">
        <v>46309</v>
      </c>
      <c r="B6342" s="0" t="n">
        <v>13</v>
      </c>
      <c r="C6342" s="0" t="n">
        <v>7594</v>
      </c>
      <c r="E6342" s="0" t="n">
        <v>0</v>
      </c>
      <c r="F6342" s="55" t="s">
        <v>1520</v>
      </c>
      <c r="I6342" s="55" t="s">
        <v>185</v>
      </c>
      <c r="U6342" s="0" t="n">
        <v>195</v>
      </c>
      <c r="V6342" s="0" t="n">
        <v>0</v>
      </c>
      <c r="X6342" s="55" t="n">
        <f aca="false">IF(I6342="Male",0,1)</f>
        <v>1</v>
      </c>
      <c r="Y6342" s="55" t="n">
        <f aca="false">IF(OR(I6342="DNB",I6342="Dry DNB"),1,0)</f>
        <v>0</v>
      </c>
      <c r="Z6342" s="0" t="str">
        <f aca="false">IF(ISNUMBER(W6342),A6342-W6342,"")</f>
        <v/>
      </c>
      <c r="AA6342" s="55" t="n">
        <f aca="false">MATCH(A6342,DATAS,0)</f>
        <v>1</v>
      </c>
      <c r="AB6342" s="55" t="n">
        <f aca="false">IF(AND(E6342&gt;0,OR(AND(B6342&gt;=1,B6342&lt;=6),B6342=10)),1,0)</f>
        <v>0</v>
      </c>
      <c r="AC6342" s="55" t="n">
        <f aca="false">IF(AND(E6342&gt;0,B6342=10),1,0)</f>
        <v>0</v>
      </c>
      <c r="AD6342" s="0" t="str">
        <f aca="false">IF(AND(C6341=C6342,AA6341=AA6342-1),AB6341,"")</f>
        <v/>
      </c>
      <c r="AE6342" s="0" t="str">
        <f aca="false">IF(AND(C6341=C6342,AA6341=AA6342-1),AC6341,"")</f>
        <v/>
      </c>
      <c r="AF6342" s="0" t="str">
        <f aca="false">IF(AA6342=1,"",IF(AND(AB6342=1,AD6342&lt;&gt;1),1,0))</f>
        <v/>
      </c>
      <c r="AG6342" s="0" t="str">
        <f aca="false">IF(AA6342=1,"",IF(AND(AC6342=1,AE6342&lt;&gt;1),1,0))</f>
        <v/>
      </c>
      <c r="AH6342" s="60" t="str">
        <f aca="false">IF(AND(E6342&gt;0,AA6342&lt;2,NOT(AND(C6343=C6342,AA6343=AA6342+1))),INDEX(DATAS,AA6342+1),"")</f>
        <v/>
      </c>
      <c r="AI6342" s="60" t="str">
        <f aca="false">IF(AND(AC6342=1,AA6342&lt;2),IF(AND(C6343=C6342,AA6343=AA6342+1),IF(AC6343=1,"",INDEX(DATAS,AA6342+1)),INDEX(DATAS,AA6342+1)),"")</f>
        <v/>
      </c>
    </row>
    <row r="6343" customFormat="false" ht="15" hidden="false" customHeight="false" outlineLevel="0" collapsed="false">
      <c r="A6343" s="60" t="n">
        <v>46310</v>
      </c>
      <c r="B6343" s="0" t="n">
        <v>13</v>
      </c>
      <c r="C6343" s="0" t="n">
        <v>7594</v>
      </c>
      <c r="E6343" s="0" t="n">
        <v>0</v>
      </c>
      <c r="F6343" s="55" t="s">
        <v>1520</v>
      </c>
      <c r="I6343" s="55" t="s">
        <v>185</v>
      </c>
      <c r="U6343" s="0" t="n">
        <v>196</v>
      </c>
      <c r="V6343" s="0" t="n">
        <v>0</v>
      </c>
      <c r="X6343" s="55" t="n">
        <f aca="false">IF(I6343="Male",0,1)</f>
        <v>1</v>
      </c>
      <c r="Y6343" s="55" t="n">
        <f aca="false">IF(OR(I6343="DNB",I6343="Dry DNB"),1,0)</f>
        <v>0</v>
      </c>
      <c r="Z6343" s="0" t="str">
        <f aca="false">IF(ISNUMBER(W6343),A6343-W6343,"")</f>
        <v/>
      </c>
      <c r="AA6343" s="55" t="n">
        <f aca="false">MATCH(A6343,DATAS,0)</f>
        <v>2</v>
      </c>
      <c r="AB6343" s="55" t="n">
        <f aca="false">IF(AND(E6343&gt;0,OR(AND(B6343&gt;=1,B6343&lt;=6),B6343=10)),1,0)</f>
        <v>0</v>
      </c>
      <c r="AC6343" s="55" t="n">
        <f aca="false">IF(AND(E6343&gt;0,B6343=10),1,0)</f>
        <v>0</v>
      </c>
      <c r="AD6343" s="55" t="n">
        <f aca="false">IF(AND(C6342=C6343,AA6342=AA6343-1),AB6342,"")</f>
        <v>0</v>
      </c>
      <c r="AE6343" s="55" t="n">
        <f aca="false">IF(AND(C6342=C6343,AA6342=AA6343-1),AC6342,"")</f>
        <v>0</v>
      </c>
      <c r="AF6343" s="55" t="n">
        <f aca="false">IF(AA6343=1,"",IF(AND(AB6343=1,AD6343&lt;&gt;1),1,0))</f>
        <v>0</v>
      </c>
      <c r="AG6343" s="55" t="n">
        <f aca="false">IF(AA6343=1,"",IF(AND(AC6343=1,AE6343&lt;&gt;1),1,0))</f>
        <v>0</v>
      </c>
      <c r="AH6343" s="60" t="str">
        <f aca="false">IF(AND(E6343&gt;0,AA6343&lt;2,NOT(AND(C6344=C6343,AA6344=AA6343+1))),INDEX(DATAS,AA6343+1),"")</f>
        <v/>
      </c>
      <c r="AI6343" s="60" t="str">
        <f aca="false">IF(AND(AC6343=1,AA6343&lt;2),IF(AND(C6344=C6343,AA6344=AA6343+1),IF(AC6344=1,"",INDEX(DATAS,AA6343+1)),INDEX(DATAS,AA6343+1)),"")</f>
        <v/>
      </c>
    </row>
    <row r="6344" customFormat="false" ht="15" hidden="false" customHeight="false" outlineLevel="0" collapsed="false">
      <c r="A6344" s="60" t="n">
        <v>46309</v>
      </c>
      <c r="B6344" s="0" t="n">
        <v>13</v>
      </c>
      <c r="C6344" s="0" t="n">
        <v>7595</v>
      </c>
      <c r="E6344" s="0" t="n">
        <v>0</v>
      </c>
      <c r="F6344" s="55" t="s">
        <v>1520</v>
      </c>
      <c r="I6344" s="55" t="s">
        <v>185</v>
      </c>
      <c r="U6344" s="0" t="n">
        <v>195</v>
      </c>
      <c r="V6344" s="0" t="n">
        <v>0</v>
      </c>
      <c r="X6344" s="55" t="n">
        <f aca="false">IF(I6344="Male",0,1)</f>
        <v>1</v>
      </c>
      <c r="Y6344" s="55" t="n">
        <f aca="false">IF(OR(I6344="DNB",I6344="Dry DNB"),1,0)</f>
        <v>0</v>
      </c>
      <c r="Z6344" s="0" t="str">
        <f aca="false">IF(ISNUMBER(W6344),A6344-W6344,"")</f>
        <v/>
      </c>
      <c r="AA6344" s="55" t="n">
        <f aca="false">MATCH(A6344,DATAS,0)</f>
        <v>1</v>
      </c>
      <c r="AB6344" s="55" t="n">
        <f aca="false">IF(AND(E6344&gt;0,OR(AND(B6344&gt;=1,B6344&lt;=6),B6344=10)),1,0)</f>
        <v>0</v>
      </c>
      <c r="AC6344" s="55" t="n">
        <f aca="false">IF(AND(E6344&gt;0,B6344=10),1,0)</f>
        <v>0</v>
      </c>
      <c r="AD6344" s="0" t="str">
        <f aca="false">IF(AND(C6343=C6344,AA6343=AA6344-1),AB6343,"")</f>
        <v/>
      </c>
      <c r="AE6344" s="0" t="str">
        <f aca="false">IF(AND(C6343=C6344,AA6343=AA6344-1),AC6343,"")</f>
        <v/>
      </c>
      <c r="AF6344" s="0" t="str">
        <f aca="false">IF(AA6344=1,"",IF(AND(AB6344=1,AD6344&lt;&gt;1),1,0))</f>
        <v/>
      </c>
      <c r="AG6344" s="0" t="str">
        <f aca="false">IF(AA6344=1,"",IF(AND(AC6344=1,AE6344&lt;&gt;1),1,0))</f>
        <v/>
      </c>
      <c r="AH6344" s="60" t="str">
        <f aca="false">IF(AND(E6344&gt;0,AA6344&lt;2,NOT(AND(C6345=C6344,AA6345=AA6344+1))),INDEX(DATAS,AA6344+1),"")</f>
        <v/>
      </c>
      <c r="AI6344" s="60" t="str">
        <f aca="false">IF(AND(AC6344=1,AA6344&lt;2),IF(AND(C6345=C6344,AA6345=AA6344+1),IF(AC6345=1,"",INDEX(DATAS,AA6344+1)),INDEX(DATAS,AA6344+1)),"")</f>
        <v/>
      </c>
    </row>
    <row r="6345" customFormat="false" ht="15" hidden="false" customHeight="false" outlineLevel="0" collapsed="false">
      <c r="A6345" s="60" t="n">
        <v>46310</v>
      </c>
      <c r="B6345" s="0" t="n">
        <v>13</v>
      </c>
      <c r="C6345" s="0" t="n">
        <v>7595</v>
      </c>
      <c r="E6345" s="0" t="n">
        <v>0</v>
      </c>
      <c r="F6345" s="55" t="s">
        <v>1520</v>
      </c>
      <c r="I6345" s="55" t="s">
        <v>185</v>
      </c>
      <c r="U6345" s="0" t="n">
        <v>196</v>
      </c>
      <c r="V6345" s="0" t="n">
        <v>0</v>
      </c>
      <c r="X6345" s="55" t="n">
        <f aca="false">IF(I6345="Male",0,1)</f>
        <v>1</v>
      </c>
      <c r="Y6345" s="55" t="n">
        <f aca="false">IF(OR(I6345="DNB",I6345="Dry DNB"),1,0)</f>
        <v>0</v>
      </c>
      <c r="Z6345" s="0" t="str">
        <f aca="false">IF(ISNUMBER(W6345),A6345-W6345,"")</f>
        <v/>
      </c>
      <c r="AA6345" s="55" t="n">
        <f aca="false">MATCH(A6345,DATAS,0)</f>
        <v>2</v>
      </c>
      <c r="AB6345" s="55" t="n">
        <f aca="false">IF(AND(E6345&gt;0,OR(AND(B6345&gt;=1,B6345&lt;=6),B6345=10)),1,0)</f>
        <v>0</v>
      </c>
      <c r="AC6345" s="55" t="n">
        <f aca="false">IF(AND(E6345&gt;0,B6345=10),1,0)</f>
        <v>0</v>
      </c>
      <c r="AD6345" s="55" t="n">
        <f aca="false">IF(AND(C6344=C6345,AA6344=AA6345-1),AB6344,"")</f>
        <v>0</v>
      </c>
      <c r="AE6345" s="55" t="n">
        <f aca="false">IF(AND(C6344=C6345,AA6344=AA6345-1),AC6344,"")</f>
        <v>0</v>
      </c>
      <c r="AF6345" s="55" t="n">
        <f aca="false">IF(AA6345=1,"",IF(AND(AB6345=1,AD6345&lt;&gt;1),1,0))</f>
        <v>0</v>
      </c>
      <c r="AG6345" s="55" t="n">
        <f aca="false">IF(AA6345=1,"",IF(AND(AC6345=1,AE6345&lt;&gt;1),1,0))</f>
        <v>0</v>
      </c>
      <c r="AH6345" s="60" t="str">
        <f aca="false">IF(AND(E6345&gt;0,AA6345&lt;2,NOT(AND(C6346=C6345,AA6346=AA6345+1))),INDEX(DATAS,AA6345+1),"")</f>
        <v/>
      </c>
      <c r="AI6345" s="60" t="str">
        <f aca="false">IF(AND(AC6345=1,AA6345&lt;2),IF(AND(C6346=C6345,AA6346=AA6345+1),IF(AC6346=1,"",INDEX(DATAS,AA6345+1)),INDEX(DATAS,AA6345+1)),"")</f>
        <v/>
      </c>
    </row>
    <row r="6346" customFormat="false" ht="15" hidden="false" customHeight="false" outlineLevel="0" collapsed="false">
      <c r="A6346" s="60" t="n">
        <v>46309</v>
      </c>
      <c r="B6346" s="0" t="n">
        <v>13</v>
      </c>
      <c r="C6346" s="0" t="n">
        <v>7596</v>
      </c>
      <c r="E6346" s="0" t="n">
        <v>0</v>
      </c>
      <c r="F6346" s="55" t="s">
        <v>1520</v>
      </c>
      <c r="I6346" s="55" t="s">
        <v>185</v>
      </c>
      <c r="U6346" s="0" t="n">
        <v>195</v>
      </c>
      <c r="V6346" s="0" t="n">
        <v>0</v>
      </c>
      <c r="X6346" s="55" t="n">
        <f aca="false">IF(I6346="Male",0,1)</f>
        <v>1</v>
      </c>
      <c r="Y6346" s="55" t="n">
        <f aca="false">IF(OR(I6346="DNB",I6346="Dry DNB"),1,0)</f>
        <v>0</v>
      </c>
      <c r="Z6346" s="0" t="str">
        <f aca="false">IF(ISNUMBER(W6346),A6346-W6346,"")</f>
        <v/>
      </c>
      <c r="AA6346" s="55" t="n">
        <f aca="false">MATCH(A6346,DATAS,0)</f>
        <v>1</v>
      </c>
      <c r="AB6346" s="55" t="n">
        <f aca="false">IF(AND(E6346&gt;0,OR(AND(B6346&gt;=1,B6346&lt;=6),B6346=10)),1,0)</f>
        <v>0</v>
      </c>
      <c r="AC6346" s="55" t="n">
        <f aca="false">IF(AND(E6346&gt;0,B6346=10),1,0)</f>
        <v>0</v>
      </c>
      <c r="AD6346" s="0" t="str">
        <f aca="false">IF(AND(C6345=C6346,AA6345=AA6346-1),AB6345,"")</f>
        <v/>
      </c>
      <c r="AE6346" s="0" t="str">
        <f aca="false">IF(AND(C6345=C6346,AA6345=AA6346-1),AC6345,"")</f>
        <v/>
      </c>
      <c r="AF6346" s="0" t="str">
        <f aca="false">IF(AA6346=1,"",IF(AND(AB6346=1,AD6346&lt;&gt;1),1,0))</f>
        <v/>
      </c>
      <c r="AG6346" s="0" t="str">
        <f aca="false">IF(AA6346=1,"",IF(AND(AC6346=1,AE6346&lt;&gt;1),1,0))</f>
        <v/>
      </c>
      <c r="AH6346" s="60" t="str">
        <f aca="false">IF(AND(E6346&gt;0,AA6346&lt;2,NOT(AND(C6347=C6346,AA6347=AA6346+1))),INDEX(DATAS,AA6346+1),"")</f>
        <v/>
      </c>
      <c r="AI6346" s="60" t="str">
        <f aca="false">IF(AND(AC6346=1,AA6346&lt;2),IF(AND(C6347=C6346,AA6347=AA6346+1),IF(AC6347=1,"",INDEX(DATAS,AA6346+1)),INDEX(DATAS,AA6346+1)),"")</f>
        <v/>
      </c>
    </row>
    <row r="6347" customFormat="false" ht="15" hidden="false" customHeight="false" outlineLevel="0" collapsed="false">
      <c r="A6347" s="60" t="n">
        <v>46310</v>
      </c>
      <c r="B6347" s="0" t="n">
        <v>13</v>
      </c>
      <c r="C6347" s="0" t="n">
        <v>7596</v>
      </c>
      <c r="E6347" s="0" t="n">
        <v>0</v>
      </c>
      <c r="F6347" s="55" t="s">
        <v>1520</v>
      </c>
      <c r="I6347" s="55" t="s">
        <v>185</v>
      </c>
      <c r="U6347" s="0" t="n">
        <v>196</v>
      </c>
      <c r="V6347" s="0" t="n">
        <v>0</v>
      </c>
      <c r="X6347" s="55" t="n">
        <f aca="false">IF(I6347="Male",0,1)</f>
        <v>1</v>
      </c>
      <c r="Y6347" s="55" t="n">
        <f aca="false">IF(OR(I6347="DNB",I6347="Dry DNB"),1,0)</f>
        <v>0</v>
      </c>
      <c r="Z6347" s="0" t="str">
        <f aca="false">IF(ISNUMBER(W6347),A6347-W6347,"")</f>
        <v/>
      </c>
      <c r="AA6347" s="55" t="n">
        <f aca="false">MATCH(A6347,DATAS,0)</f>
        <v>2</v>
      </c>
      <c r="AB6347" s="55" t="n">
        <f aca="false">IF(AND(E6347&gt;0,OR(AND(B6347&gt;=1,B6347&lt;=6),B6347=10)),1,0)</f>
        <v>0</v>
      </c>
      <c r="AC6347" s="55" t="n">
        <f aca="false">IF(AND(E6347&gt;0,B6347=10),1,0)</f>
        <v>0</v>
      </c>
      <c r="AD6347" s="55" t="n">
        <f aca="false">IF(AND(C6346=C6347,AA6346=AA6347-1),AB6346,"")</f>
        <v>0</v>
      </c>
      <c r="AE6347" s="55" t="n">
        <f aca="false">IF(AND(C6346=C6347,AA6346=AA6347-1),AC6346,"")</f>
        <v>0</v>
      </c>
      <c r="AF6347" s="55" t="n">
        <f aca="false">IF(AA6347=1,"",IF(AND(AB6347=1,AD6347&lt;&gt;1),1,0))</f>
        <v>0</v>
      </c>
      <c r="AG6347" s="55" t="n">
        <f aca="false">IF(AA6347=1,"",IF(AND(AC6347=1,AE6347&lt;&gt;1),1,0))</f>
        <v>0</v>
      </c>
      <c r="AH6347" s="60" t="str">
        <f aca="false">IF(AND(E6347&gt;0,AA6347&lt;2,NOT(AND(C6348=C6347,AA6348=AA6347+1))),INDEX(DATAS,AA6347+1),"")</f>
        <v/>
      </c>
      <c r="AI6347" s="60" t="str">
        <f aca="false">IF(AND(AC6347=1,AA6347&lt;2),IF(AND(C6348=C6347,AA6348=AA6347+1),IF(AC6348=1,"",INDEX(DATAS,AA6347+1)),INDEX(DATAS,AA6347+1)),"")</f>
        <v/>
      </c>
    </row>
    <row r="6348" customFormat="false" ht="15" hidden="false" customHeight="false" outlineLevel="0" collapsed="false">
      <c r="A6348" s="60" t="n">
        <v>46309</v>
      </c>
      <c r="B6348" s="0" t="n">
        <v>13</v>
      </c>
      <c r="C6348" s="0" t="n">
        <v>7597</v>
      </c>
      <c r="E6348" s="0" t="n">
        <v>0</v>
      </c>
      <c r="F6348" s="55" t="s">
        <v>1521</v>
      </c>
      <c r="I6348" s="55" t="s">
        <v>185</v>
      </c>
      <c r="U6348" s="0" t="n">
        <v>194</v>
      </c>
      <c r="V6348" s="0" t="n">
        <v>0</v>
      </c>
      <c r="X6348" s="55" t="n">
        <f aca="false">IF(I6348="Male",0,1)</f>
        <v>1</v>
      </c>
      <c r="Y6348" s="55" t="n">
        <f aca="false">IF(OR(I6348="DNB",I6348="Dry DNB"),1,0)</f>
        <v>0</v>
      </c>
      <c r="Z6348" s="0" t="str">
        <f aca="false">IF(ISNUMBER(W6348),A6348-W6348,"")</f>
        <v/>
      </c>
      <c r="AA6348" s="55" t="n">
        <f aca="false">MATCH(A6348,DATAS,0)</f>
        <v>1</v>
      </c>
      <c r="AB6348" s="55" t="n">
        <f aca="false">IF(AND(E6348&gt;0,OR(AND(B6348&gt;=1,B6348&lt;=6),B6348=10)),1,0)</f>
        <v>0</v>
      </c>
      <c r="AC6348" s="55" t="n">
        <f aca="false">IF(AND(E6348&gt;0,B6348=10),1,0)</f>
        <v>0</v>
      </c>
      <c r="AD6348" s="0" t="str">
        <f aca="false">IF(AND(C6347=C6348,AA6347=AA6348-1),AB6347,"")</f>
        <v/>
      </c>
      <c r="AE6348" s="0" t="str">
        <f aca="false">IF(AND(C6347=C6348,AA6347=AA6348-1),AC6347,"")</f>
        <v/>
      </c>
      <c r="AF6348" s="0" t="str">
        <f aca="false">IF(AA6348=1,"",IF(AND(AB6348=1,AD6348&lt;&gt;1),1,0))</f>
        <v/>
      </c>
      <c r="AG6348" s="0" t="str">
        <f aca="false">IF(AA6348=1,"",IF(AND(AC6348=1,AE6348&lt;&gt;1),1,0))</f>
        <v/>
      </c>
      <c r="AH6348" s="60" t="str">
        <f aca="false">IF(AND(E6348&gt;0,AA6348&lt;2,NOT(AND(C6349=C6348,AA6349=AA6348+1))),INDEX(DATAS,AA6348+1),"")</f>
        <v/>
      </c>
      <c r="AI6348" s="60" t="str">
        <f aca="false">IF(AND(AC6348=1,AA6348&lt;2),IF(AND(C6349=C6348,AA6349=AA6348+1),IF(AC6349=1,"",INDEX(DATAS,AA6348+1)),INDEX(DATAS,AA6348+1)),"")</f>
        <v/>
      </c>
    </row>
    <row r="6349" customFormat="false" ht="15" hidden="false" customHeight="false" outlineLevel="0" collapsed="false">
      <c r="A6349" s="60" t="n">
        <v>46310</v>
      </c>
      <c r="B6349" s="0" t="n">
        <v>13</v>
      </c>
      <c r="C6349" s="0" t="n">
        <v>7597</v>
      </c>
      <c r="E6349" s="0" t="n">
        <v>0</v>
      </c>
      <c r="F6349" s="55" t="s">
        <v>1521</v>
      </c>
      <c r="I6349" s="55" t="s">
        <v>185</v>
      </c>
      <c r="U6349" s="0" t="n">
        <v>195</v>
      </c>
      <c r="V6349" s="0" t="n">
        <v>0</v>
      </c>
      <c r="X6349" s="55" t="n">
        <f aca="false">IF(I6349="Male",0,1)</f>
        <v>1</v>
      </c>
      <c r="Y6349" s="55" t="n">
        <f aca="false">IF(OR(I6349="DNB",I6349="Dry DNB"),1,0)</f>
        <v>0</v>
      </c>
      <c r="Z6349" s="0" t="str">
        <f aca="false">IF(ISNUMBER(W6349),A6349-W6349,"")</f>
        <v/>
      </c>
      <c r="AA6349" s="55" t="n">
        <f aca="false">MATCH(A6349,DATAS,0)</f>
        <v>2</v>
      </c>
      <c r="AB6349" s="55" t="n">
        <f aca="false">IF(AND(E6349&gt;0,OR(AND(B6349&gt;=1,B6349&lt;=6),B6349=10)),1,0)</f>
        <v>0</v>
      </c>
      <c r="AC6349" s="55" t="n">
        <f aca="false">IF(AND(E6349&gt;0,B6349=10),1,0)</f>
        <v>0</v>
      </c>
      <c r="AD6349" s="55" t="n">
        <f aca="false">IF(AND(C6348=C6349,AA6348=AA6349-1),AB6348,"")</f>
        <v>0</v>
      </c>
      <c r="AE6349" s="55" t="n">
        <f aca="false">IF(AND(C6348=C6349,AA6348=AA6349-1),AC6348,"")</f>
        <v>0</v>
      </c>
      <c r="AF6349" s="55" t="n">
        <f aca="false">IF(AA6349=1,"",IF(AND(AB6349=1,AD6349&lt;&gt;1),1,0))</f>
        <v>0</v>
      </c>
      <c r="AG6349" s="55" t="n">
        <f aca="false">IF(AA6349=1,"",IF(AND(AC6349=1,AE6349&lt;&gt;1),1,0))</f>
        <v>0</v>
      </c>
      <c r="AH6349" s="60" t="str">
        <f aca="false">IF(AND(E6349&gt;0,AA6349&lt;2,NOT(AND(C6350=C6349,AA6350=AA6349+1))),INDEX(DATAS,AA6349+1),"")</f>
        <v/>
      </c>
      <c r="AI6349" s="60" t="str">
        <f aca="false">IF(AND(AC6349=1,AA6349&lt;2),IF(AND(C6350=C6349,AA6350=AA6349+1),IF(AC6350=1,"",INDEX(DATAS,AA6349+1)),INDEX(DATAS,AA6349+1)),"")</f>
        <v/>
      </c>
    </row>
    <row r="6350" customFormat="false" ht="15" hidden="false" customHeight="false" outlineLevel="0" collapsed="false">
      <c r="A6350" s="60" t="n">
        <v>46309</v>
      </c>
      <c r="B6350" s="0" t="n">
        <v>13</v>
      </c>
      <c r="C6350" s="0" t="n">
        <v>7598</v>
      </c>
      <c r="E6350" s="0" t="n">
        <v>0</v>
      </c>
      <c r="F6350" s="55" t="s">
        <v>1521</v>
      </c>
      <c r="I6350" s="55" t="s">
        <v>185</v>
      </c>
      <c r="U6350" s="0" t="n">
        <v>194</v>
      </c>
      <c r="V6350" s="0" t="n">
        <v>0</v>
      </c>
      <c r="X6350" s="55" t="n">
        <f aca="false">IF(I6350="Male",0,1)</f>
        <v>1</v>
      </c>
      <c r="Y6350" s="55" t="n">
        <f aca="false">IF(OR(I6350="DNB",I6350="Dry DNB"),1,0)</f>
        <v>0</v>
      </c>
      <c r="Z6350" s="0" t="str">
        <f aca="false">IF(ISNUMBER(W6350),A6350-W6350,"")</f>
        <v/>
      </c>
      <c r="AA6350" s="55" t="n">
        <f aca="false">MATCH(A6350,DATAS,0)</f>
        <v>1</v>
      </c>
      <c r="AB6350" s="55" t="n">
        <f aca="false">IF(AND(E6350&gt;0,OR(AND(B6350&gt;=1,B6350&lt;=6),B6350=10)),1,0)</f>
        <v>0</v>
      </c>
      <c r="AC6350" s="55" t="n">
        <f aca="false">IF(AND(E6350&gt;0,B6350=10),1,0)</f>
        <v>0</v>
      </c>
      <c r="AD6350" s="0" t="str">
        <f aca="false">IF(AND(C6349=C6350,AA6349=AA6350-1),AB6349,"")</f>
        <v/>
      </c>
      <c r="AE6350" s="0" t="str">
        <f aca="false">IF(AND(C6349=C6350,AA6349=AA6350-1),AC6349,"")</f>
        <v/>
      </c>
      <c r="AF6350" s="0" t="str">
        <f aca="false">IF(AA6350=1,"",IF(AND(AB6350=1,AD6350&lt;&gt;1),1,0))</f>
        <v/>
      </c>
      <c r="AG6350" s="0" t="str">
        <f aca="false">IF(AA6350=1,"",IF(AND(AC6350=1,AE6350&lt;&gt;1),1,0))</f>
        <v/>
      </c>
      <c r="AH6350" s="60" t="str">
        <f aca="false">IF(AND(E6350&gt;0,AA6350&lt;2,NOT(AND(C6351=C6350,AA6351=AA6350+1))),INDEX(DATAS,AA6350+1),"")</f>
        <v/>
      </c>
      <c r="AI6350" s="60" t="str">
        <f aca="false">IF(AND(AC6350=1,AA6350&lt;2),IF(AND(C6351=C6350,AA6351=AA6350+1),IF(AC6351=1,"",INDEX(DATAS,AA6350+1)),INDEX(DATAS,AA6350+1)),"")</f>
        <v/>
      </c>
    </row>
    <row r="6351" customFormat="false" ht="15" hidden="false" customHeight="false" outlineLevel="0" collapsed="false">
      <c r="A6351" s="60" t="n">
        <v>46310</v>
      </c>
      <c r="B6351" s="0" t="n">
        <v>13</v>
      </c>
      <c r="C6351" s="0" t="n">
        <v>7598</v>
      </c>
      <c r="E6351" s="0" t="n">
        <v>0</v>
      </c>
      <c r="F6351" s="55" t="s">
        <v>1521</v>
      </c>
      <c r="I6351" s="55" t="s">
        <v>185</v>
      </c>
      <c r="U6351" s="0" t="n">
        <v>195</v>
      </c>
      <c r="V6351" s="0" t="n">
        <v>0</v>
      </c>
      <c r="X6351" s="55" t="n">
        <f aca="false">IF(I6351="Male",0,1)</f>
        <v>1</v>
      </c>
      <c r="Y6351" s="55" t="n">
        <f aca="false">IF(OR(I6351="DNB",I6351="Dry DNB"),1,0)</f>
        <v>0</v>
      </c>
      <c r="Z6351" s="0" t="str">
        <f aca="false">IF(ISNUMBER(W6351),A6351-W6351,"")</f>
        <v/>
      </c>
      <c r="AA6351" s="55" t="n">
        <f aca="false">MATCH(A6351,DATAS,0)</f>
        <v>2</v>
      </c>
      <c r="AB6351" s="55" t="n">
        <f aca="false">IF(AND(E6351&gt;0,OR(AND(B6351&gt;=1,B6351&lt;=6),B6351=10)),1,0)</f>
        <v>0</v>
      </c>
      <c r="AC6351" s="55" t="n">
        <f aca="false">IF(AND(E6351&gt;0,B6351=10),1,0)</f>
        <v>0</v>
      </c>
      <c r="AD6351" s="55" t="n">
        <f aca="false">IF(AND(C6350=C6351,AA6350=AA6351-1),AB6350,"")</f>
        <v>0</v>
      </c>
      <c r="AE6351" s="55" t="n">
        <f aca="false">IF(AND(C6350=C6351,AA6350=AA6351-1),AC6350,"")</f>
        <v>0</v>
      </c>
      <c r="AF6351" s="55" t="n">
        <f aca="false">IF(AA6351=1,"",IF(AND(AB6351=1,AD6351&lt;&gt;1),1,0))</f>
        <v>0</v>
      </c>
      <c r="AG6351" s="55" t="n">
        <f aca="false">IF(AA6351=1,"",IF(AND(AC6351=1,AE6351&lt;&gt;1),1,0))</f>
        <v>0</v>
      </c>
      <c r="AH6351" s="60" t="str">
        <f aca="false">IF(AND(E6351&gt;0,AA6351&lt;2,NOT(AND(C6352=C6351,AA6352=AA6351+1))),INDEX(DATAS,AA6351+1),"")</f>
        <v/>
      </c>
      <c r="AI6351" s="60" t="str">
        <f aca="false">IF(AND(AC6351=1,AA6351&lt;2),IF(AND(C6352=C6351,AA6352=AA6351+1),IF(AC6352=1,"",INDEX(DATAS,AA6351+1)),INDEX(DATAS,AA6351+1)),"")</f>
        <v/>
      </c>
    </row>
    <row r="6352" customFormat="false" ht="15" hidden="false" customHeight="false" outlineLevel="0" collapsed="false">
      <c r="A6352" s="60" t="n">
        <v>46309</v>
      </c>
      <c r="B6352" s="0" t="n">
        <v>13</v>
      </c>
      <c r="C6352" s="0" t="n">
        <v>7599</v>
      </c>
      <c r="E6352" s="0" t="n">
        <v>0</v>
      </c>
      <c r="F6352" s="55" t="s">
        <v>1522</v>
      </c>
      <c r="I6352" s="55" t="s">
        <v>185</v>
      </c>
      <c r="U6352" s="0" t="n">
        <v>193</v>
      </c>
      <c r="V6352" s="0" t="n">
        <v>0</v>
      </c>
      <c r="X6352" s="55" t="n">
        <f aca="false">IF(I6352="Male",0,1)</f>
        <v>1</v>
      </c>
      <c r="Y6352" s="55" t="n">
        <f aca="false">IF(OR(I6352="DNB",I6352="Dry DNB"),1,0)</f>
        <v>0</v>
      </c>
      <c r="Z6352" s="0" t="str">
        <f aca="false">IF(ISNUMBER(W6352),A6352-W6352,"")</f>
        <v/>
      </c>
      <c r="AA6352" s="55" t="n">
        <f aca="false">MATCH(A6352,DATAS,0)</f>
        <v>1</v>
      </c>
      <c r="AB6352" s="55" t="n">
        <f aca="false">IF(AND(E6352&gt;0,OR(AND(B6352&gt;=1,B6352&lt;=6),B6352=10)),1,0)</f>
        <v>0</v>
      </c>
      <c r="AC6352" s="55" t="n">
        <f aca="false">IF(AND(E6352&gt;0,B6352=10),1,0)</f>
        <v>0</v>
      </c>
      <c r="AD6352" s="0" t="str">
        <f aca="false">IF(AND(C6351=C6352,AA6351=AA6352-1),AB6351,"")</f>
        <v/>
      </c>
      <c r="AE6352" s="0" t="str">
        <f aca="false">IF(AND(C6351=C6352,AA6351=AA6352-1),AC6351,"")</f>
        <v/>
      </c>
      <c r="AF6352" s="0" t="str">
        <f aca="false">IF(AA6352=1,"",IF(AND(AB6352=1,AD6352&lt;&gt;1),1,0))</f>
        <v/>
      </c>
      <c r="AG6352" s="0" t="str">
        <f aca="false">IF(AA6352=1,"",IF(AND(AC6352=1,AE6352&lt;&gt;1),1,0))</f>
        <v/>
      </c>
      <c r="AH6352" s="60" t="str">
        <f aca="false">IF(AND(E6352&gt;0,AA6352&lt;2,NOT(AND(C6353=C6352,AA6353=AA6352+1))),INDEX(DATAS,AA6352+1),"")</f>
        <v/>
      </c>
      <c r="AI6352" s="60" t="str">
        <f aca="false">IF(AND(AC6352=1,AA6352&lt;2),IF(AND(C6353=C6352,AA6353=AA6352+1),IF(AC6353=1,"",INDEX(DATAS,AA6352+1)),INDEX(DATAS,AA6352+1)),"")</f>
        <v/>
      </c>
    </row>
    <row r="6353" customFormat="false" ht="15" hidden="false" customHeight="false" outlineLevel="0" collapsed="false">
      <c r="A6353" s="60" t="n">
        <v>46310</v>
      </c>
      <c r="B6353" s="0" t="n">
        <v>13</v>
      </c>
      <c r="C6353" s="0" t="n">
        <v>7599</v>
      </c>
      <c r="E6353" s="0" t="n">
        <v>0</v>
      </c>
      <c r="F6353" s="55" t="s">
        <v>1522</v>
      </c>
      <c r="I6353" s="55" t="s">
        <v>185</v>
      </c>
      <c r="U6353" s="0" t="n">
        <v>194</v>
      </c>
      <c r="V6353" s="0" t="n">
        <v>0</v>
      </c>
      <c r="X6353" s="55" t="n">
        <f aca="false">IF(I6353="Male",0,1)</f>
        <v>1</v>
      </c>
      <c r="Y6353" s="55" t="n">
        <f aca="false">IF(OR(I6353="DNB",I6353="Dry DNB"),1,0)</f>
        <v>0</v>
      </c>
      <c r="Z6353" s="0" t="str">
        <f aca="false">IF(ISNUMBER(W6353),A6353-W6353,"")</f>
        <v/>
      </c>
      <c r="AA6353" s="55" t="n">
        <f aca="false">MATCH(A6353,DATAS,0)</f>
        <v>2</v>
      </c>
      <c r="AB6353" s="55" t="n">
        <f aca="false">IF(AND(E6353&gt;0,OR(AND(B6353&gt;=1,B6353&lt;=6),B6353=10)),1,0)</f>
        <v>0</v>
      </c>
      <c r="AC6353" s="55" t="n">
        <f aca="false">IF(AND(E6353&gt;0,B6353=10),1,0)</f>
        <v>0</v>
      </c>
      <c r="AD6353" s="55" t="n">
        <f aca="false">IF(AND(C6352=C6353,AA6352=AA6353-1),AB6352,"")</f>
        <v>0</v>
      </c>
      <c r="AE6353" s="55" t="n">
        <f aca="false">IF(AND(C6352=C6353,AA6352=AA6353-1),AC6352,"")</f>
        <v>0</v>
      </c>
      <c r="AF6353" s="55" t="n">
        <f aca="false">IF(AA6353=1,"",IF(AND(AB6353=1,AD6353&lt;&gt;1),1,0))</f>
        <v>0</v>
      </c>
      <c r="AG6353" s="55" t="n">
        <f aca="false">IF(AA6353=1,"",IF(AND(AC6353=1,AE6353&lt;&gt;1),1,0))</f>
        <v>0</v>
      </c>
      <c r="AH6353" s="60" t="str">
        <f aca="false">IF(AND(E6353&gt;0,AA6353&lt;2,NOT(AND(C6354=C6353,AA6354=AA6353+1))),INDEX(DATAS,AA6353+1),"")</f>
        <v/>
      </c>
      <c r="AI6353" s="60" t="str">
        <f aca="false">IF(AND(AC6353=1,AA6353&lt;2),IF(AND(C6354=C6353,AA6354=AA6353+1),IF(AC6354=1,"",INDEX(DATAS,AA6353+1)),INDEX(DATAS,AA6353+1)),"")</f>
        <v/>
      </c>
    </row>
    <row r="6354" customFormat="false" ht="15" hidden="false" customHeight="false" outlineLevel="0" collapsed="false">
      <c r="A6354" s="60" t="n">
        <v>46309</v>
      </c>
      <c r="B6354" s="0" t="n">
        <v>13</v>
      </c>
      <c r="C6354" s="0" t="n">
        <v>7600</v>
      </c>
      <c r="E6354" s="0" t="n">
        <v>0</v>
      </c>
      <c r="F6354" s="55" t="s">
        <v>1522</v>
      </c>
      <c r="I6354" s="55" t="s">
        <v>185</v>
      </c>
      <c r="U6354" s="0" t="n">
        <v>193</v>
      </c>
      <c r="V6354" s="0" t="n">
        <v>0</v>
      </c>
      <c r="X6354" s="55" t="n">
        <f aca="false">IF(I6354="Male",0,1)</f>
        <v>1</v>
      </c>
      <c r="Y6354" s="55" t="n">
        <f aca="false">IF(OR(I6354="DNB",I6354="Dry DNB"),1,0)</f>
        <v>0</v>
      </c>
      <c r="Z6354" s="0" t="str">
        <f aca="false">IF(ISNUMBER(W6354),A6354-W6354,"")</f>
        <v/>
      </c>
      <c r="AA6354" s="55" t="n">
        <f aca="false">MATCH(A6354,DATAS,0)</f>
        <v>1</v>
      </c>
      <c r="AB6354" s="55" t="n">
        <f aca="false">IF(AND(E6354&gt;0,OR(AND(B6354&gt;=1,B6354&lt;=6),B6354=10)),1,0)</f>
        <v>0</v>
      </c>
      <c r="AC6354" s="55" t="n">
        <f aca="false">IF(AND(E6354&gt;0,B6354=10),1,0)</f>
        <v>0</v>
      </c>
      <c r="AD6354" s="0" t="str">
        <f aca="false">IF(AND(C6353=C6354,AA6353=AA6354-1),AB6353,"")</f>
        <v/>
      </c>
      <c r="AE6354" s="0" t="str">
        <f aca="false">IF(AND(C6353=C6354,AA6353=AA6354-1),AC6353,"")</f>
        <v/>
      </c>
      <c r="AF6354" s="0" t="str">
        <f aca="false">IF(AA6354=1,"",IF(AND(AB6354=1,AD6354&lt;&gt;1),1,0))</f>
        <v/>
      </c>
      <c r="AG6354" s="0" t="str">
        <f aca="false">IF(AA6354=1,"",IF(AND(AC6354=1,AE6354&lt;&gt;1),1,0))</f>
        <v/>
      </c>
      <c r="AH6354" s="60" t="str">
        <f aca="false">IF(AND(E6354&gt;0,AA6354&lt;2,NOT(AND(C6355=C6354,AA6355=AA6354+1))),INDEX(DATAS,AA6354+1),"")</f>
        <v/>
      </c>
      <c r="AI6354" s="60" t="str">
        <f aca="false">IF(AND(AC6354=1,AA6354&lt;2),IF(AND(C6355=C6354,AA6355=AA6354+1),IF(AC6355=1,"",INDEX(DATAS,AA6354+1)),INDEX(DATAS,AA6354+1)),"")</f>
        <v/>
      </c>
    </row>
    <row r="6355" customFormat="false" ht="15" hidden="false" customHeight="false" outlineLevel="0" collapsed="false">
      <c r="A6355" s="60" t="n">
        <v>46310</v>
      </c>
      <c r="B6355" s="0" t="n">
        <v>13</v>
      </c>
      <c r="C6355" s="0" t="n">
        <v>7600</v>
      </c>
      <c r="E6355" s="0" t="n">
        <v>0</v>
      </c>
      <c r="F6355" s="55" t="s">
        <v>1522</v>
      </c>
      <c r="I6355" s="55" t="s">
        <v>185</v>
      </c>
      <c r="U6355" s="0" t="n">
        <v>194</v>
      </c>
      <c r="V6355" s="0" t="n">
        <v>0</v>
      </c>
      <c r="X6355" s="55" t="n">
        <f aca="false">IF(I6355="Male",0,1)</f>
        <v>1</v>
      </c>
      <c r="Y6355" s="55" t="n">
        <f aca="false">IF(OR(I6355="DNB",I6355="Dry DNB"),1,0)</f>
        <v>0</v>
      </c>
      <c r="Z6355" s="0" t="str">
        <f aca="false">IF(ISNUMBER(W6355),A6355-W6355,"")</f>
        <v/>
      </c>
      <c r="AA6355" s="55" t="n">
        <f aca="false">MATCH(A6355,DATAS,0)</f>
        <v>2</v>
      </c>
      <c r="AB6355" s="55" t="n">
        <f aca="false">IF(AND(E6355&gt;0,OR(AND(B6355&gt;=1,B6355&lt;=6),B6355=10)),1,0)</f>
        <v>0</v>
      </c>
      <c r="AC6355" s="55" t="n">
        <f aca="false">IF(AND(E6355&gt;0,B6355=10),1,0)</f>
        <v>0</v>
      </c>
      <c r="AD6355" s="55" t="n">
        <f aca="false">IF(AND(C6354=C6355,AA6354=AA6355-1),AB6354,"")</f>
        <v>0</v>
      </c>
      <c r="AE6355" s="55" t="n">
        <f aca="false">IF(AND(C6354=C6355,AA6354=AA6355-1),AC6354,"")</f>
        <v>0</v>
      </c>
      <c r="AF6355" s="55" t="n">
        <f aca="false">IF(AA6355=1,"",IF(AND(AB6355=1,AD6355&lt;&gt;1),1,0))</f>
        <v>0</v>
      </c>
      <c r="AG6355" s="55" t="n">
        <f aca="false">IF(AA6355=1,"",IF(AND(AC6355=1,AE6355&lt;&gt;1),1,0))</f>
        <v>0</v>
      </c>
      <c r="AH6355" s="60" t="str">
        <f aca="false">IF(AND(E6355&gt;0,AA6355&lt;2,NOT(AND(C6356=C6355,AA6356=AA6355+1))),INDEX(DATAS,AA6355+1),"")</f>
        <v/>
      </c>
      <c r="AI6355" s="60" t="str">
        <f aca="false">IF(AND(AC6355=1,AA6355&lt;2),IF(AND(C6356=C6355,AA6356=AA6355+1),IF(AC6356=1,"",INDEX(DATAS,AA6355+1)),INDEX(DATAS,AA6355+1)),"")</f>
        <v/>
      </c>
    </row>
    <row r="6356" customFormat="false" ht="15" hidden="false" customHeight="false" outlineLevel="0" collapsed="false">
      <c r="A6356" s="60" t="n">
        <v>46309</v>
      </c>
      <c r="B6356" s="0" t="n">
        <v>13</v>
      </c>
      <c r="C6356" s="0" t="n">
        <v>7602</v>
      </c>
      <c r="E6356" s="0" t="n">
        <v>0</v>
      </c>
      <c r="F6356" s="55" t="s">
        <v>1522</v>
      </c>
      <c r="I6356" s="55" t="s">
        <v>185</v>
      </c>
      <c r="U6356" s="0" t="n">
        <v>193</v>
      </c>
      <c r="V6356" s="0" t="n">
        <v>0</v>
      </c>
      <c r="X6356" s="55" t="n">
        <f aca="false">IF(I6356="Male",0,1)</f>
        <v>1</v>
      </c>
      <c r="Y6356" s="55" t="n">
        <f aca="false">IF(OR(I6356="DNB",I6356="Dry DNB"),1,0)</f>
        <v>0</v>
      </c>
      <c r="Z6356" s="0" t="str">
        <f aca="false">IF(ISNUMBER(W6356),A6356-W6356,"")</f>
        <v/>
      </c>
      <c r="AA6356" s="55" t="n">
        <f aca="false">MATCH(A6356,DATAS,0)</f>
        <v>1</v>
      </c>
      <c r="AB6356" s="55" t="n">
        <f aca="false">IF(AND(E6356&gt;0,OR(AND(B6356&gt;=1,B6356&lt;=6),B6356=10)),1,0)</f>
        <v>0</v>
      </c>
      <c r="AC6356" s="55" t="n">
        <f aca="false">IF(AND(E6356&gt;0,B6356=10),1,0)</f>
        <v>0</v>
      </c>
      <c r="AD6356" s="0" t="str">
        <f aca="false">IF(AND(C6355=C6356,AA6355=AA6356-1),AB6355,"")</f>
        <v/>
      </c>
      <c r="AE6356" s="0" t="str">
        <f aca="false">IF(AND(C6355=C6356,AA6355=AA6356-1),AC6355,"")</f>
        <v/>
      </c>
      <c r="AF6356" s="0" t="str">
        <f aca="false">IF(AA6356=1,"",IF(AND(AB6356=1,AD6356&lt;&gt;1),1,0))</f>
        <v/>
      </c>
      <c r="AG6356" s="0" t="str">
        <f aca="false">IF(AA6356=1,"",IF(AND(AC6356=1,AE6356&lt;&gt;1),1,0))</f>
        <v/>
      </c>
      <c r="AH6356" s="60" t="str">
        <f aca="false">IF(AND(E6356&gt;0,AA6356&lt;2,NOT(AND(C6357=C6356,AA6357=AA6356+1))),INDEX(DATAS,AA6356+1),"")</f>
        <v/>
      </c>
      <c r="AI6356" s="60" t="str">
        <f aca="false">IF(AND(AC6356=1,AA6356&lt;2),IF(AND(C6357=C6356,AA6357=AA6356+1),IF(AC6357=1,"",INDEX(DATAS,AA6356+1)),INDEX(DATAS,AA6356+1)),"")</f>
        <v/>
      </c>
    </row>
    <row r="6357" customFormat="false" ht="15" hidden="false" customHeight="false" outlineLevel="0" collapsed="false">
      <c r="A6357" s="60" t="n">
        <v>46310</v>
      </c>
      <c r="B6357" s="0" t="n">
        <v>13</v>
      </c>
      <c r="C6357" s="0" t="n">
        <v>7602</v>
      </c>
      <c r="E6357" s="0" t="n">
        <v>0</v>
      </c>
      <c r="F6357" s="55" t="s">
        <v>1522</v>
      </c>
      <c r="I6357" s="55" t="s">
        <v>185</v>
      </c>
      <c r="U6357" s="0" t="n">
        <v>194</v>
      </c>
      <c r="V6357" s="0" t="n">
        <v>0</v>
      </c>
      <c r="X6357" s="55" t="n">
        <f aca="false">IF(I6357="Male",0,1)</f>
        <v>1</v>
      </c>
      <c r="Y6357" s="55" t="n">
        <f aca="false">IF(OR(I6357="DNB",I6357="Dry DNB"),1,0)</f>
        <v>0</v>
      </c>
      <c r="Z6357" s="0" t="str">
        <f aca="false">IF(ISNUMBER(W6357),A6357-W6357,"")</f>
        <v/>
      </c>
      <c r="AA6357" s="55" t="n">
        <f aca="false">MATCH(A6357,DATAS,0)</f>
        <v>2</v>
      </c>
      <c r="AB6357" s="55" t="n">
        <f aca="false">IF(AND(E6357&gt;0,OR(AND(B6357&gt;=1,B6357&lt;=6),B6357=10)),1,0)</f>
        <v>0</v>
      </c>
      <c r="AC6357" s="55" t="n">
        <f aca="false">IF(AND(E6357&gt;0,B6357=10),1,0)</f>
        <v>0</v>
      </c>
      <c r="AD6357" s="55" t="n">
        <f aca="false">IF(AND(C6356=C6357,AA6356=AA6357-1),AB6356,"")</f>
        <v>0</v>
      </c>
      <c r="AE6357" s="55" t="n">
        <f aca="false">IF(AND(C6356=C6357,AA6356=AA6357-1),AC6356,"")</f>
        <v>0</v>
      </c>
      <c r="AF6357" s="55" t="n">
        <f aca="false">IF(AA6357=1,"",IF(AND(AB6357=1,AD6357&lt;&gt;1),1,0))</f>
        <v>0</v>
      </c>
      <c r="AG6357" s="55" t="n">
        <f aca="false">IF(AA6357=1,"",IF(AND(AC6357=1,AE6357&lt;&gt;1),1,0))</f>
        <v>0</v>
      </c>
      <c r="AH6357" s="60" t="str">
        <f aca="false">IF(AND(E6357&gt;0,AA6357&lt;2,NOT(AND(C6358=C6357,AA6358=AA6357+1))),INDEX(DATAS,AA6357+1),"")</f>
        <v/>
      </c>
      <c r="AI6357" s="60" t="str">
        <f aca="false">IF(AND(AC6357=1,AA6357&lt;2),IF(AND(C6358=C6357,AA6358=AA6357+1),IF(AC6358=1,"",INDEX(DATAS,AA6357+1)),INDEX(DATAS,AA6357+1)),"")</f>
        <v/>
      </c>
    </row>
    <row r="6358" customFormat="false" ht="15" hidden="false" customHeight="false" outlineLevel="0" collapsed="false">
      <c r="A6358" s="60" t="n">
        <v>46309</v>
      </c>
      <c r="B6358" s="0" t="n">
        <v>13</v>
      </c>
      <c r="C6358" s="0" t="n">
        <v>7603</v>
      </c>
      <c r="E6358" s="0" t="n">
        <v>0</v>
      </c>
      <c r="F6358" s="55" t="s">
        <v>1522</v>
      </c>
      <c r="I6358" s="55" t="s">
        <v>185</v>
      </c>
      <c r="U6358" s="0" t="n">
        <v>193</v>
      </c>
      <c r="V6358" s="0" t="n">
        <v>0</v>
      </c>
      <c r="X6358" s="55" t="n">
        <f aca="false">IF(I6358="Male",0,1)</f>
        <v>1</v>
      </c>
      <c r="Y6358" s="55" t="n">
        <f aca="false">IF(OR(I6358="DNB",I6358="Dry DNB"),1,0)</f>
        <v>0</v>
      </c>
      <c r="Z6358" s="0" t="str">
        <f aca="false">IF(ISNUMBER(W6358),A6358-W6358,"")</f>
        <v/>
      </c>
      <c r="AA6358" s="55" t="n">
        <f aca="false">MATCH(A6358,DATAS,0)</f>
        <v>1</v>
      </c>
      <c r="AB6358" s="55" t="n">
        <f aca="false">IF(AND(E6358&gt;0,OR(AND(B6358&gt;=1,B6358&lt;=6),B6358=10)),1,0)</f>
        <v>0</v>
      </c>
      <c r="AC6358" s="55" t="n">
        <f aca="false">IF(AND(E6358&gt;0,B6358=10),1,0)</f>
        <v>0</v>
      </c>
      <c r="AD6358" s="0" t="str">
        <f aca="false">IF(AND(C6357=C6358,AA6357=AA6358-1),AB6357,"")</f>
        <v/>
      </c>
      <c r="AE6358" s="0" t="str">
        <f aca="false">IF(AND(C6357=C6358,AA6357=AA6358-1),AC6357,"")</f>
        <v/>
      </c>
      <c r="AF6358" s="0" t="str">
        <f aca="false">IF(AA6358=1,"",IF(AND(AB6358=1,AD6358&lt;&gt;1),1,0))</f>
        <v/>
      </c>
      <c r="AG6358" s="0" t="str">
        <f aca="false">IF(AA6358=1,"",IF(AND(AC6358=1,AE6358&lt;&gt;1),1,0))</f>
        <v/>
      </c>
      <c r="AH6358" s="60" t="str">
        <f aca="false">IF(AND(E6358&gt;0,AA6358&lt;2,NOT(AND(C6359=C6358,AA6359=AA6358+1))),INDEX(DATAS,AA6358+1),"")</f>
        <v/>
      </c>
      <c r="AI6358" s="60" t="str">
        <f aca="false">IF(AND(AC6358=1,AA6358&lt;2),IF(AND(C6359=C6358,AA6359=AA6358+1),IF(AC6359=1,"",INDEX(DATAS,AA6358+1)),INDEX(DATAS,AA6358+1)),"")</f>
        <v/>
      </c>
    </row>
    <row r="6359" customFormat="false" ht="15" hidden="false" customHeight="false" outlineLevel="0" collapsed="false">
      <c r="A6359" s="60" t="n">
        <v>46310</v>
      </c>
      <c r="B6359" s="0" t="n">
        <v>13</v>
      </c>
      <c r="C6359" s="0" t="n">
        <v>7603</v>
      </c>
      <c r="E6359" s="0" t="n">
        <v>0</v>
      </c>
      <c r="F6359" s="55" t="s">
        <v>1522</v>
      </c>
      <c r="I6359" s="55" t="s">
        <v>185</v>
      </c>
      <c r="U6359" s="0" t="n">
        <v>194</v>
      </c>
      <c r="V6359" s="0" t="n">
        <v>0</v>
      </c>
      <c r="X6359" s="55" t="n">
        <f aca="false">IF(I6359="Male",0,1)</f>
        <v>1</v>
      </c>
      <c r="Y6359" s="55" t="n">
        <f aca="false">IF(OR(I6359="DNB",I6359="Dry DNB"),1,0)</f>
        <v>0</v>
      </c>
      <c r="Z6359" s="0" t="str">
        <f aca="false">IF(ISNUMBER(W6359),A6359-W6359,"")</f>
        <v/>
      </c>
      <c r="AA6359" s="55" t="n">
        <f aca="false">MATCH(A6359,DATAS,0)</f>
        <v>2</v>
      </c>
      <c r="AB6359" s="55" t="n">
        <f aca="false">IF(AND(E6359&gt;0,OR(AND(B6359&gt;=1,B6359&lt;=6),B6359=10)),1,0)</f>
        <v>0</v>
      </c>
      <c r="AC6359" s="55" t="n">
        <f aca="false">IF(AND(E6359&gt;0,B6359=10),1,0)</f>
        <v>0</v>
      </c>
      <c r="AD6359" s="55" t="n">
        <f aca="false">IF(AND(C6358=C6359,AA6358=AA6359-1),AB6358,"")</f>
        <v>0</v>
      </c>
      <c r="AE6359" s="55" t="n">
        <f aca="false">IF(AND(C6358=C6359,AA6358=AA6359-1),AC6358,"")</f>
        <v>0</v>
      </c>
      <c r="AF6359" s="55" t="n">
        <f aca="false">IF(AA6359=1,"",IF(AND(AB6359=1,AD6359&lt;&gt;1),1,0))</f>
        <v>0</v>
      </c>
      <c r="AG6359" s="55" t="n">
        <f aca="false">IF(AA6359=1,"",IF(AND(AC6359=1,AE6359&lt;&gt;1),1,0))</f>
        <v>0</v>
      </c>
      <c r="AH6359" s="60" t="str">
        <f aca="false">IF(AND(E6359&gt;0,AA6359&lt;2,NOT(AND(C6360=C6359,AA6360=AA6359+1))),INDEX(DATAS,AA6359+1),"")</f>
        <v/>
      </c>
      <c r="AI6359" s="60" t="str">
        <f aca="false">IF(AND(AC6359=1,AA6359&lt;2),IF(AND(C6360=C6359,AA6360=AA6359+1),IF(AC6360=1,"",INDEX(DATAS,AA6359+1)),INDEX(DATAS,AA6359+1)),"")</f>
        <v/>
      </c>
    </row>
    <row r="6360" customFormat="false" ht="15" hidden="false" customHeight="false" outlineLevel="0" collapsed="false">
      <c r="A6360" s="60" t="n">
        <v>46309</v>
      </c>
      <c r="B6360" s="0" t="n">
        <v>13</v>
      </c>
      <c r="C6360" s="0" t="n">
        <v>7604</v>
      </c>
      <c r="E6360" s="0" t="n">
        <v>0</v>
      </c>
      <c r="F6360" s="55" t="s">
        <v>1523</v>
      </c>
      <c r="I6360" s="55" t="s">
        <v>185</v>
      </c>
      <c r="U6360" s="0" t="n">
        <v>192</v>
      </c>
      <c r="V6360" s="0" t="n">
        <v>0</v>
      </c>
      <c r="X6360" s="55" t="n">
        <f aca="false">IF(I6360="Male",0,1)</f>
        <v>1</v>
      </c>
      <c r="Y6360" s="55" t="n">
        <f aca="false">IF(OR(I6360="DNB",I6360="Dry DNB"),1,0)</f>
        <v>0</v>
      </c>
      <c r="Z6360" s="0" t="str">
        <f aca="false">IF(ISNUMBER(W6360),A6360-W6360,"")</f>
        <v/>
      </c>
      <c r="AA6360" s="55" t="n">
        <f aca="false">MATCH(A6360,DATAS,0)</f>
        <v>1</v>
      </c>
      <c r="AB6360" s="55" t="n">
        <f aca="false">IF(AND(E6360&gt;0,OR(AND(B6360&gt;=1,B6360&lt;=6),B6360=10)),1,0)</f>
        <v>0</v>
      </c>
      <c r="AC6360" s="55" t="n">
        <f aca="false">IF(AND(E6360&gt;0,B6360=10),1,0)</f>
        <v>0</v>
      </c>
      <c r="AD6360" s="0" t="str">
        <f aca="false">IF(AND(C6359=C6360,AA6359=AA6360-1),AB6359,"")</f>
        <v/>
      </c>
      <c r="AE6360" s="0" t="str">
        <f aca="false">IF(AND(C6359=C6360,AA6359=AA6360-1),AC6359,"")</f>
        <v/>
      </c>
      <c r="AF6360" s="0" t="str">
        <f aca="false">IF(AA6360=1,"",IF(AND(AB6360=1,AD6360&lt;&gt;1),1,0))</f>
        <v/>
      </c>
      <c r="AG6360" s="0" t="str">
        <f aca="false">IF(AA6360=1,"",IF(AND(AC6360=1,AE6360&lt;&gt;1),1,0))</f>
        <v/>
      </c>
      <c r="AH6360" s="60" t="str">
        <f aca="false">IF(AND(E6360&gt;0,AA6360&lt;2,NOT(AND(C6361=C6360,AA6361=AA6360+1))),INDEX(DATAS,AA6360+1),"")</f>
        <v/>
      </c>
      <c r="AI6360" s="60" t="str">
        <f aca="false">IF(AND(AC6360=1,AA6360&lt;2),IF(AND(C6361=C6360,AA6361=AA6360+1),IF(AC6361=1,"",INDEX(DATAS,AA6360+1)),INDEX(DATAS,AA6360+1)),"")</f>
        <v/>
      </c>
    </row>
    <row r="6361" customFormat="false" ht="15" hidden="false" customHeight="false" outlineLevel="0" collapsed="false">
      <c r="A6361" s="60" t="n">
        <v>46310</v>
      </c>
      <c r="B6361" s="0" t="n">
        <v>13</v>
      </c>
      <c r="C6361" s="0" t="n">
        <v>7604</v>
      </c>
      <c r="E6361" s="0" t="n">
        <v>0</v>
      </c>
      <c r="F6361" s="55" t="s">
        <v>1523</v>
      </c>
      <c r="I6361" s="55" t="s">
        <v>185</v>
      </c>
      <c r="U6361" s="0" t="n">
        <v>193</v>
      </c>
      <c r="V6361" s="0" t="n">
        <v>0</v>
      </c>
      <c r="X6361" s="55" t="n">
        <f aca="false">IF(I6361="Male",0,1)</f>
        <v>1</v>
      </c>
      <c r="Y6361" s="55" t="n">
        <f aca="false">IF(OR(I6361="DNB",I6361="Dry DNB"),1,0)</f>
        <v>0</v>
      </c>
      <c r="Z6361" s="0" t="str">
        <f aca="false">IF(ISNUMBER(W6361),A6361-W6361,"")</f>
        <v/>
      </c>
      <c r="AA6361" s="55" t="n">
        <f aca="false">MATCH(A6361,DATAS,0)</f>
        <v>2</v>
      </c>
      <c r="AB6361" s="55" t="n">
        <f aca="false">IF(AND(E6361&gt;0,OR(AND(B6361&gt;=1,B6361&lt;=6),B6361=10)),1,0)</f>
        <v>0</v>
      </c>
      <c r="AC6361" s="55" t="n">
        <f aca="false">IF(AND(E6361&gt;0,B6361=10),1,0)</f>
        <v>0</v>
      </c>
      <c r="AD6361" s="55" t="n">
        <f aca="false">IF(AND(C6360=C6361,AA6360=AA6361-1),AB6360,"")</f>
        <v>0</v>
      </c>
      <c r="AE6361" s="55" t="n">
        <f aca="false">IF(AND(C6360=C6361,AA6360=AA6361-1),AC6360,"")</f>
        <v>0</v>
      </c>
      <c r="AF6361" s="55" t="n">
        <f aca="false">IF(AA6361=1,"",IF(AND(AB6361=1,AD6361&lt;&gt;1),1,0))</f>
        <v>0</v>
      </c>
      <c r="AG6361" s="55" t="n">
        <f aca="false">IF(AA6361=1,"",IF(AND(AC6361=1,AE6361&lt;&gt;1),1,0))</f>
        <v>0</v>
      </c>
      <c r="AH6361" s="60" t="str">
        <f aca="false">IF(AND(E6361&gt;0,AA6361&lt;2,NOT(AND(C6362=C6361,AA6362=AA6361+1))),INDEX(DATAS,AA6361+1),"")</f>
        <v/>
      </c>
      <c r="AI6361" s="60" t="str">
        <f aca="false">IF(AND(AC6361=1,AA6361&lt;2),IF(AND(C6362=C6361,AA6362=AA6361+1),IF(AC6362=1,"",INDEX(DATAS,AA6361+1)),INDEX(DATAS,AA6361+1)),"")</f>
        <v/>
      </c>
    </row>
    <row r="6362" customFormat="false" ht="15" hidden="false" customHeight="false" outlineLevel="0" collapsed="false">
      <c r="A6362" s="60" t="n">
        <v>46309</v>
      </c>
      <c r="B6362" s="0" t="n">
        <v>13</v>
      </c>
      <c r="C6362" s="0" t="n">
        <v>7605</v>
      </c>
      <c r="E6362" s="0" t="n">
        <v>0</v>
      </c>
      <c r="F6362" s="55" t="s">
        <v>1523</v>
      </c>
      <c r="I6362" s="55" t="s">
        <v>185</v>
      </c>
      <c r="U6362" s="0" t="n">
        <v>192</v>
      </c>
      <c r="V6362" s="0" t="n">
        <v>0</v>
      </c>
      <c r="X6362" s="55" t="n">
        <f aca="false">IF(I6362="Male",0,1)</f>
        <v>1</v>
      </c>
      <c r="Y6362" s="55" t="n">
        <f aca="false">IF(OR(I6362="DNB",I6362="Dry DNB"),1,0)</f>
        <v>0</v>
      </c>
      <c r="Z6362" s="0" t="str">
        <f aca="false">IF(ISNUMBER(W6362),A6362-W6362,"")</f>
        <v/>
      </c>
      <c r="AA6362" s="55" t="n">
        <f aca="false">MATCH(A6362,DATAS,0)</f>
        <v>1</v>
      </c>
      <c r="AB6362" s="55" t="n">
        <f aca="false">IF(AND(E6362&gt;0,OR(AND(B6362&gt;=1,B6362&lt;=6),B6362=10)),1,0)</f>
        <v>0</v>
      </c>
      <c r="AC6362" s="55" t="n">
        <f aca="false">IF(AND(E6362&gt;0,B6362=10),1,0)</f>
        <v>0</v>
      </c>
      <c r="AD6362" s="0" t="str">
        <f aca="false">IF(AND(C6361=C6362,AA6361=AA6362-1),AB6361,"")</f>
        <v/>
      </c>
      <c r="AE6362" s="0" t="str">
        <f aca="false">IF(AND(C6361=C6362,AA6361=AA6362-1),AC6361,"")</f>
        <v/>
      </c>
      <c r="AF6362" s="0" t="str">
        <f aca="false">IF(AA6362=1,"",IF(AND(AB6362=1,AD6362&lt;&gt;1),1,0))</f>
        <v/>
      </c>
      <c r="AG6362" s="0" t="str">
        <f aca="false">IF(AA6362=1,"",IF(AND(AC6362=1,AE6362&lt;&gt;1),1,0))</f>
        <v/>
      </c>
      <c r="AH6362" s="60" t="str">
        <f aca="false">IF(AND(E6362&gt;0,AA6362&lt;2,NOT(AND(C6363=C6362,AA6363=AA6362+1))),INDEX(DATAS,AA6362+1),"")</f>
        <v/>
      </c>
      <c r="AI6362" s="60" t="str">
        <f aca="false">IF(AND(AC6362=1,AA6362&lt;2),IF(AND(C6363=C6362,AA6363=AA6362+1),IF(AC6363=1,"",INDEX(DATAS,AA6362+1)),INDEX(DATAS,AA6362+1)),"")</f>
        <v/>
      </c>
    </row>
    <row r="6363" customFormat="false" ht="15" hidden="false" customHeight="false" outlineLevel="0" collapsed="false">
      <c r="A6363" s="60" t="n">
        <v>46310</v>
      </c>
      <c r="B6363" s="0" t="n">
        <v>13</v>
      </c>
      <c r="C6363" s="0" t="n">
        <v>7605</v>
      </c>
      <c r="E6363" s="0" t="n">
        <v>0</v>
      </c>
      <c r="F6363" s="55" t="s">
        <v>1523</v>
      </c>
      <c r="I6363" s="55" t="s">
        <v>185</v>
      </c>
      <c r="U6363" s="0" t="n">
        <v>193</v>
      </c>
      <c r="V6363" s="0" t="n">
        <v>0</v>
      </c>
      <c r="X6363" s="55" t="n">
        <f aca="false">IF(I6363="Male",0,1)</f>
        <v>1</v>
      </c>
      <c r="Y6363" s="55" t="n">
        <f aca="false">IF(OR(I6363="DNB",I6363="Dry DNB"),1,0)</f>
        <v>0</v>
      </c>
      <c r="Z6363" s="0" t="str">
        <f aca="false">IF(ISNUMBER(W6363),A6363-W6363,"")</f>
        <v/>
      </c>
      <c r="AA6363" s="55" t="n">
        <f aca="false">MATCH(A6363,DATAS,0)</f>
        <v>2</v>
      </c>
      <c r="AB6363" s="55" t="n">
        <f aca="false">IF(AND(E6363&gt;0,OR(AND(B6363&gt;=1,B6363&lt;=6),B6363=10)),1,0)</f>
        <v>0</v>
      </c>
      <c r="AC6363" s="55" t="n">
        <f aca="false">IF(AND(E6363&gt;0,B6363=10),1,0)</f>
        <v>0</v>
      </c>
      <c r="AD6363" s="55" t="n">
        <f aca="false">IF(AND(C6362=C6363,AA6362=AA6363-1),AB6362,"")</f>
        <v>0</v>
      </c>
      <c r="AE6363" s="55" t="n">
        <f aca="false">IF(AND(C6362=C6363,AA6362=AA6363-1),AC6362,"")</f>
        <v>0</v>
      </c>
      <c r="AF6363" s="55" t="n">
        <f aca="false">IF(AA6363=1,"",IF(AND(AB6363=1,AD6363&lt;&gt;1),1,0))</f>
        <v>0</v>
      </c>
      <c r="AG6363" s="55" t="n">
        <f aca="false">IF(AA6363=1,"",IF(AND(AC6363=1,AE6363&lt;&gt;1),1,0))</f>
        <v>0</v>
      </c>
      <c r="AH6363" s="60" t="str">
        <f aca="false">IF(AND(E6363&gt;0,AA6363&lt;2,NOT(AND(C6364=C6363,AA6364=AA6363+1))),INDEX(DATAS,AA6363+1),"")</f>
        <v/>
      </c>
      <c r="AI6363" s="60" t="str">
        <f aca="false">IF(AND(AC6363=1,AA6363&lt;2),IF(AND(C6364=C6363,AA6364=AA6363+1),IF(AC6364=1,"",INDEX(DATAS,AA6363+1)),INDEX(DATAS,AA6363+1)),"")</f>
        <v/>
      </c>
    </row>
    <row r="6364" customFormat="false" ht="15" hidden="false" customHeight="false" outlineLevel="0" collapsed="false">
      <c r="A6364" s="60" t="n">
        <v>46309</v>
      </c>
      <c r="B6364" s="0" t="n">
        <v>13</v>
      </c>
      <c r="C6364" s="0" t="n">
        <v>7606</v>
      </c>
      <c r="E6364" s="0" t="n">
        <v>0</v>
      </c>
      <c r="F6364" s="55" t="s">
        <v>1523</v>
      </c>
      <c r="I6364" s="55" t="s">
        <v>185</v>
      </c>
      <c r="U6364" s="0" t="n">
        <v>192</v>
      </c>
      <c r="V6364" s="0" t="n">
        <v>0</v>
      </c>
      <c r="X6364" s="55" t="n">
        <f aca="false">IF(I6364="Male",0,1)</f>
        <v>1</v>
      </c>
      <c r="Y6364" s="55" t="n">
        <f aca="false">IF(OR(I6364="DNB",I6364="Dry DNB"),1,0)</f>
        <v>0</v>
      </c>
      <c r="Z6364" s="0" t="str">
        <f aca="false">IF(ISNUMBER(W6364),A6364-W6364,"")</f>
        <v/>
      </c>
      <c r="AA6364" s="55" t="n">
        <f aca="false">MATCH(A6364,DATAS,0)</f>
        <v>1</v>
      </c>
      <c r="AB6364" s="55" t="n">
        <f aca="false">IF(AND(E6364&gt;0,OR(AND(B6364&gt;=1,B6364&lt;=6),B6364=10)),1,0)</f>
        <v>0</v>
      </c>
      <c r="AC6364" s="55" t="n">
        <f aca="false">IF(AND(E6364&gt;0,B6364=10),1,0)</f>
        <v>0</v>
      </c>
      <c r="AD6364" s="0" t="str">
        <f aca="false">IF(AND(C6363=C6364,AA6363=AA6364-1),AB6363,"")</f>
        <v/>
      </c>
      <c r="AE6364" s="0" t="str">
        <f aca="false">IF(AND(C6363=C6364,AA6363=AA6364-1),AC6363,"")</f>
        <v/>
      </c>
      <c r="AF6364" s="0" t="str">
        <f aca="false">IF(AA6364=1,"",IF(AND(AB6364=1,AD6364&lt;&gt;1),1,0))</f>
        <v/>
      </c>
      <c r="AG6364" s="0" t="str">
        <f aca="false">IF(AA6364=1,"",IF(AND(AC6364=1,AE6364&lt;&gt;1),1,0))</f>
        <v/>
      </c>
      <c r="AH6364" s="60" t="str">
        <f aca="false">IF(AND(E6364&gt;0,AA6364&lt;2,NOT(AND(C6365=C6364,AA6365=AA6364+1))),INDEX(DATAS,AA6364+1),"")</f>
        <v/>
      </c>
      <c r="AI6364" s="60" t="str">
        <f aca="false">IF(AND(AC6364=1,AA6364&lt;2),IF(AND(C6365=C6364,AA6365=AA6364+1),IF(AC6365=1,"",INDEX(DATAS,AA6364+1)),INDEX(DATAS,AA6364+1)),"")</f>
        <v/>
      </c>
    </row>
    <row r="6365" customFormat="false" ht="15" hidden="false" customHeight="false" outlineLevel="0" collapsed="false">
      <c r="A6365" s="60" t="n">
        <v>46310</v>
      </c>
      <c r="B6365" s="0" t="n">
        <v>13</v>
      </c>
      <c r="C6365" s="0" t="n">
        <v>7606</v>
      </c>
      <c r="E6365" s="0" t="n">
        <v>0</v>
      </c>
      <c r="F6365" s="55" t="s">
        <v>1523</v>
      </c>
      <c r="I6365" s="55" t="s">
        <v>185</v>
      </c>
      <c r="U6365" s="0" t="n">
        <v>193</v>
      </c>
      <c r="V6365" s="0" t="n">
        <v>0</v>
      </c>
      <c r="X6365" s="55" t="n">
        <f aca="false">IF(I6365="Male",0,1)</f>
        <v>1</v>
      </c>
      <c r="Y6365" s="55" t="n">
        <f aca="false">IF(OR(I6365="DNB",I6365="Dry DNB"),1,0)</f>
        <v>0</v>
      </c>
      <c r="Z6365" s="0" t="str">
        <f aca="false">IF(ISNUMBER(W6365),A6365-W6365,"")</f>
        <v/>
      </c>
      <c r="AA6365" s="55" t="n">
        <f aca="false">MATCH(A6365,DATAS,0)</f>
        <v>2</v>
      </c>
      <c r="AB6365" s="55" t="n">
        <f aca="false">IF(AND(E6365&gt;0,OR(AND(B6365&gt;=1,B6365&lt;=6),B6365=10)),1,0)</f>
        <v>0</v>
      </c>
      <c r="AC6365" s="55" t="n">
        <f aca="false">IF(AND(E6365&gt;0,B6365=10),1,0)</f>
        <v>0</v>
      </c>
      <c r="AD6365" s="55" t="n">
        <f aca="false">IF(AND(C6364=C6365,AA6364=AA6365-1),AB6364,"")</f>
        <v>0</v>
      </c>
      <c r="AE6365" s="55" t="n">
        <f aca="false">IF(AND(C6364=C6365,AA6364=AA6365-1),AC6364,"")</f>
        <v>0</v>
      </c>
      <c r="AF6365" s="55" t="n">
        <f aca="false">IF(AA6365=1,"",IF(AND(AB6365=1,AD6365&lt;&gt;1),1,0))</f>
        <v>0</v>
      </c>
      <c r="AG6365" s="55" t="n">
        <f aca="false">IF(AA6365=1,"",IF(AND(AC6365=1,AE6365&lt;&gt;1),1,0))</f>
        <v>0</v>
      </c>
      <c r="AH6365" s="60" t="str">
        <f aca="false">IF(AND(E6365&gt;0,AA6365&lt;2,NOT(AND(C6366=C6365,AA6366=AA6365+1))),INDEX(DATAS,AA6365+1),"")</f>
        <v/>
      </c>
      <c r="AI6365" s="60" t="str">
        <f aca="false">IF(AND(AC6365=1,AA6365&lt;2),IF(AND(C6366=C6365,AA6366=AA6365+1),IF(AC6366=1,"",INDEX(DATAS,AA6365+1)),INDEX(DATAS,AA6365+1)),"")</f>
        <v/>
      </c>
    </row>
    <row r="6366" customFormat="false" ht="15" hidden="false" customHeight="false" outlineLevel="0" collapsed="false">
      <c r="A6366" s="60" t="n">
        <v>46309</v>
      </c>
      <c r="B6366" s="0" t="n">
        <v>13</v>
      </c>
      <c r="C6366" s="0" t="n">
        <v>7607</v>
      </c>
      <c r="E6366" s="0" t="n">
        <v>0</v>
      </c>
      <c r="F6366" s="55" t="s">
        <v>1523</v>
      </c>
      <c r="I6366" s="55" t="s">
        <v>185</v>
      </c>
      <c r="U6366" s="0" t="n">
        <v>192</v>
      </c>
      <c r="V6366" s="0" t="n">
        <v>0</v>
      </c>
      <c r="X6366" s="55" t="n">
        <f aca="false">IF(I6366="Male",0,1)</f>
        <v>1</v>
      </c>
      <c r="Y6366" s="55" t="n">
        <f aca="false">IF(OR(I6366="DNB",I6366="Dry DNB"),1,0)</f>
        <v>0</v>
      </c>
      <c r="Z6366" s="0" t="str">
        <f aca="false">IF(ISNUMBER(W6366),A6366-W6366,"")</f>
        <v/>
      </c>
      <c r="AA6366" s="55" t="n">
        <f aca="false">MATCH(A6366,DATAS,0)</f>
        <v>1</v>
      </c>
      <c r="AB6366" s="55" t="n">
        <f aca="false">IF(AND(E6366&gt;0,OR(AND(B6366&gt;=1,B6366&lt;=6),B6366=10)),1,0)</f>
        <v>0</v>
      </c>
      <c r="AC6366" s="55" t="n">
        <f aca="false">IF(AND(E6366&gt;0,B6366=10),1,0)</f>
        <v>0</v>
      </c>
      <c r="AD6366" s="0" t="str">
        <f aca="false">IF(AND(C6365=C6366,AA6365=AA6366-1),AB6365,"")</f>
        <v/>
      </c>
      <c r="AE6366" s="0" t="str">
        <f aca="false">IF(AND(C6365=C6366,AA6365=AA6366-1),AC6365,"")</f>
        <v/>
      </c>
      <c r="AF6366" s="0" t="str">
        <f aca="false">IF(AA6366=1,"",IF(AND(AB6366=1,AD6366&lt;&gt;1),1,0))</f>
        <v/>
      </c>
      <c r="AG6366" s="0" t="str">
        <f aca="false">IF(AA6366=1,"",IF(AND(AC6366=1,AE6366&lt;&gt;1),1,0))</f>
        <v/>
      </c>
      <c r="AH6366" s="60" t="str">
        <f aca="false">IF(AND(E6366&gt;0,AA6366&lt;2,NOT(AND(C6367=C6366,AA6367=AA6366+1))),INDEX(DATAS,AA6366+1),"")</f>
        <v/>
      </c>
      <c r="AI6366" s="60" t="str">
        <f aca="false">IF(AND(AC6366=1,AA6366&lt;2),IF(AND(C6367=C6366,AA6367=AA6366+1),IF(AC6367=1,"",INDEX(DATAS,AA6366+1)),INDEX(DATAS,AA6366+1)),"")</f>
        <v/>
      </c>
    </row>
    <row r="6367" customFormat="false" ht="15" hidden="false" customHeight="false" outlineLevel="0" collapsed="false">
      <c r="A6367" s="60" t="n">
        <v>46310</v>
      </c>
      <c r="B6367" s="0" t="n">
        <v>13</v>
      </c>
      <c r="C6367" s="0" t="n">
        <v>7607</v>
      </c>
      <c r="E6367" s="0" t="n">
        <v>0</v>
      </c>
      <c r="F6367" s="55" t="s">
        <v>1523</v>
      </c>
      <c r="I6367" s="55" t="s">
        <v>185</v>
      </c>
      <c r="U6367" s="0" t="n">
        <v>193</v>
      </c>
      <c r="V6367" s="0" t="n">
        <v>0</v>
      </c>
      <c r="X6367" s="55" t="n">
        <f aca="false">IF(I6367="Male",0,1)</f>
        <v>1</v>
      </c>
      <c r="Y6367" s="55" t="n">
        <f aca="false">IF(OR(I6367="DNB",I6367="Dry DNB"),1,0)</f>
        <v>0</v>
      </c>
      <c r="Z6367" s="0" t="str">
        <f aca="false">IF(ISNUMBER(W6367),A6367-W6367,"")</f>
        <v/>
      </c>
      <c r="AA6367" s="55" t="n">
        <f aca="false">MATCH(A6367,DATAS,0)</f>
        <v>2</v>
      </c>
      <c r="AB6367" s="55" t="n">
        <f aca="false">IF(AND(E6367&gt;0,OR(AND(B6367&gt;=1,B6367&lt;=6),B6367=10)),1,0)</f>
        <v>0</v>
      </c>
      <c r="AC6367" s="55" t="n">
        <f aca="false">IF(AND(E6367&gt;0,B6367=10),1,0)</f>
        <v>0</v>
      </c>
      <c r="AD6367" s="55" t="n">
        <f aca="false">IF(AND(C6366=C6367,AA6366=AA6367-1),AB6366,"")</f>
        <v>0</v>
      </c>
      <c r="AE6367" s="55" t="n">
        <f aca="false">IF(AND(C6366=C6367,AA6366=AA6367-1),AC6366,"")</f>
        <v>0</v>
      </c>
      <c r="AF6367" s="55" t="n">
        <f aca="false">IF(AA6367=1,"",IF(AND(AB6367=1,AD6367&lt;&gt;1),1,0))</f>
        <v>0</v>
      </c>
      <c r="AG6367" s="55" t="n">
        <f aca="false">IF(AA6367=1,"",IF(AND(AC6367=1,AE6367&lt;&gt;1),1,0))</f>
        <v>0</v>
      </c>
      <c r="AH6367" s="60" t="str">
        <f aca="false">IF(AND(E6367&gt;0,AA6367&lt;2,NOT(AND(C6368=C6367,AA6368=AA6367+1))),INDEX(DATAS,AA6367+1),"")</f>
        <v/>
      </c>
      <c r="AI6367" s="60" t="str">
        <f aca="false">IF(AND(AC6367=1,AA6367&lt;2),IF(AND(C6368=C6367,AA6368=AA6367+1),IF(AC6368=1,"",INDEX(DATAS,AA6367+1)),INDEX(DATAS,AA6367+1)),"")</f>
        <v/>
      </c>
    </row>
    <row r="6368" customFormat="false" ht="15" hidden="false" customHeight="false" outlineLevel="0" collapsed="false">
      <c r="A6368" s="60" t="n">
        <v>46309</v>
      </c>
      <c r="B6368" s="0" t="n">
        <v>13</v>
      </c>
      <c r="C6368" s="0" t="n">
        <v>7608</v>
      </c>
      <c r="E6368" s="0" t="n">
        <v>0</v>
      </c>
      <c r="F6368" s="55" t="s">
        <v>1524</v>
      </c>
      <c r="I6368" s="55" t="s">
        <v>185</v>
      </c>
      <c r="U6368" s="0" t="n">
        <v>191</v>
      </c>
      <c r="V6368" s="0" t="n">
        <v>0</v>
      </c>
      <c r="X6368" s="55" t="n">
        <f aca="false">IF(I6368="Male",0,1)</f>
        <v>1</v>
      </c>
      <c r="Y6368" s="55" t="n">
        <f aca="false">IF(OR(I6368="DNB",I6368="Dry DNB"),1,0)</f>
        <v>0</v>
      </c>
      <c r="Z6368" s="0" t="str">
        <f aca="false">IF(ISNUMBER(W6368),A6368-W6368,"")</f>
        <v/>
      </c>
      <c r="AA6368" s="55" t="n">
        <f aca="false">MATCH(A6368,DATAS,0)</f>
        <v>1</v>
      </c>
      <c r="AB6368" s="55" t="n">
        <f aca="false">IF(AND(E6368&gt;0,OR(AND(B6368&gt;=1,B6368&lt;=6),B6368=10)),1,0)</f>
        <v>0</v>
      </c>
      <c r="AC6368" s="55" t="n">
        <f aca="false">IF(AND(E6368&gt;0,B6368=10),1,0)</f>
        <v>0</v>
      </c>
      <c r="AD6368" s="0" t="str">
        <f aca="false">IF(AND(C6367=C6368,AA6367=AA6368-1),AB6367,"")</f>
        <v/>
      </c>
      <c r="AE6368" s="0" t="str">
        <f aca="false">IF(AND(C6367=C6368,AA6367=AA6368-1),AC6367,"")</f>
        <v/>
      </c>
      <c r="AF6368" s="0" t="str">
        <f aca="false">IF(AA6368=1,"",IF(AND(AB6368=1,AD6368&lt;&gt;1),1,0))</f>
        <v/>
      </c>
      <c r="AG6368" s="0" t="str">
        <f aca="false">IF(AA6368=1,"",IF(AND(AC6368=1,AE6368&lt;&gt;1),1,0))</f>
        <v/>
      </c>
      <c r="AH6368" s="60" t="str">
        <f aca="false">IF(AND(E6368&gt;0,AA6368&lt;2,NOT(AND(C6369=C6368,AA6369=AA6368+1))),INDEX(DATAS,AA6368+1),"")</f>
        <v/>
      </c>
      <c r="AI6368" s="60" t="str">
        <f aca="false">IF(AND(AC6368=1,AA6368&lt;2),IF(AND(C6369=C6368,AA6369=AA6368+1),IF(AC6369=1,"",INDEX(DATAS,AA6368+1)),INDEX(DATAS,AA6368+1)),"")</f>
        <v/>
      </c>
    </row>
    <row r="6369" customFormat="false" ht="15" hidden="false" customHeight="false" outlineLevel="0" collapsed="false">
      <c r="A6369" s="60" t="n">
        <v>46310</v>
      </c>
      <c r="B6369" s="0" t="n">
        <v>13</v>
      </c>
      <c r="C6369" s="0" t="n">
        <v>7608</v>
      </c>
      <c r="E6369" s="0" t="n">
        <v>0</v>
      </c>
      <c r="F6369" s="55" t="s">
        <v>1524</v>
      </c>
      <c r="I6369" s="55" t="s">
        <v>185</v>
      </c>
      <c r="U6369" s="0" t="n">
        <v>192</v>
      </c>
      <c r="V6369" s="0" t="n">
        <v>0</v>
      </c>
      <c r="X6369" s="55" t="n">
        <f aca="false">IF(I6369="Male",0,1)</f>
        <v>1</v>
      </c>
      <c r="Y6369" s="55" t="n">
        <f aca="false">IF(OR(I6369="DNB",I6369="Dry DNB"),1,0)</f>
        <v>0</v>
      </c>
      <c r="Z6369" s="0" t="str">
        <f aca="false">IF(ISNUMBER(W6369),A6369-W6369,"")</f>
        <v/>
      </c>
      <c r="AA6369" s="55" t="n">
        <f aca="false">MATCH(A6369,DATAS,0)</f>
        <v>2</v>
      </c>
      <c r="AB6369" s="55" t="n">
        <f aca="false">IF(AND(E6369&gt;0,OR(AND(B6369&gt;=1,B6369&lt;=6),B6369=10)),1,0)</f>
        <v>0</v>
      </c>
      <c r="AC6369" s="55" t="n">
        <f aca="false">IF(AND(E6369&gt;0,B6369=10),1,0)</f>
        <v>0</v>
      </c>
      <c r="AD6369" s="55" t="n">
        <f aca="false">IF(AND(C6368=C6369,AA6368=AA6369-1),AB6368,"")</f>
        <v>0</v>
      </c>
      <c r="AE6369" s="55" t="n">
        <f aca="false">IF(AND(C6368=C6369,AA6368=AA6369-1),AC6368,"")</f>
        <v>0</v>
      </c>
      <c r="AF6369" s="55" t="n">
        <f aca="false">IF(AA6369=1,"",IF(AND(AB6369=1,AD6369&lt;&gt;1),1,0))</f>
        <v>0</v>
      </c>
      <c r="AG6369" s="55" t="n">
        <f aca="false">IF(AA6369=1,"",IF(AND(AC6369=1,AE6369&lt;&gt;1),1,0))</f>
        <v>0</v>
      </c>
      <c r="AH6369" s="60" t="str">
        <f aca="false">IF(AND(E6369&gt;0,AA6369&lt;2,NOT(AND(C6370=C6369,AA6370=AA6369+1))),INDEX(DATAS,AA6369+1),"")</f>
        <v/>
      </c>
      <c r="AI6369" s="60" t="str">
        <f aca="false">IF(AND(AC6369=1,AA6369&lt;2),IF(AND(C6370=C6369,AA6370=AA6369+1),IF(AC6370=1,"",INDEX(DATAS,AA6369+1)),INDEX(DATAS,AA6369+1)),"")</f>
        <v/>
      </c>
    </row>
    <row r="6370" customFormat="false" ht="15" hidden="false" customHeight="false" outlineLevel="0" collapsed="false">
      <c r="A6370" s="60" t="n">
        <v>46309</v>
      </c>
      <c r="B6370" s="0" t="n">
        <v>13</v>
      </c>
      <c r="C6370" s="0" t="n">
        <v>7609</v>
      </c>
      <c r="E6370" s="0" t="n">
        <v>0</v>
      </c>
      <c r="F6370" s="55" t="s">
        <v>1524</v>
      </c>
      <c r="I6370" s="55" t="s">
        <v>185</v>
      </c>
      <c r="U6370" s="0" t="n">
        <v>191</v>
      </c>
      <c r="V6370" s="0" t="n">
        <v>0</v>
      </c>
      <c r="X6370" s="55" t="n">
        <f aca="false">IF(I6370="Male",0,1)</f>
        <v>1</v>
      </c>
      <c r="Y6370" s="55" t="n">
        <f aca="false">IF(OR(I6370="DNB",I6370="Dry DNB"),1,0)</f>
        <v>0</v>
      </c>
      <c r="Z6370" s="0" t="str">
        <f aca="false">IF(ISNUMBER(W6370),A6370-W6370,"")</f>
        <v/>
      </c>
      <c r="AA6370" s="55" t="n">
        <f aca="false">MATCH(A6370,DATAS,0)</f>
        <v>1</v>
      </c>
      <c r="AB6370" s="55" t="n">
        <f aca="false">IF(AND(E6370&gt;0,OR(AND(B6370&gt;=1,B6370&lt;=6),B6370=10)),1,0)</f>
        <v>0</v>
      </c>
      <c r="AC6370" s="55" t="n">
        <f aca="false">IF(AND(E6370&gt;0,B6370=10),1,0)</f>
        <v>0</v>
      </c>
      <c r="AD6370" s="0" t="str">
        <f aca="false">IF(AND(C6369=C6370,AA6369=AA6370-1),AB6369,"")</f>
        <v/>
      </c>
      <c r="AE6370" s="0" t="str">
        <f aca="false">IF(AND(C6369=C6370,AA6369=AA6370-1),AC6369,"")</f>
        <v/>
      </c>
      <c r="AF6370" s="0" t="str">
        <f aca="false">IF(AA6370=1,"",IF(AND(AB6370=1,AD6370&lt;&gt;1),1,0))</f>
        <v/>
      </c>
      <c r="AG6370" s="0" t="str">
        <f aca="false">IF(AA6370=1,"",IF(AND(AC6370=1,AE6370&lt;&gt;1),1,0))</f>
        <v/>
      </c>
      <c r="AH6370" s="60" t="str">
        <f aca="false">IF(AND(E6370&gt;0,AA6370&lt;2,NOT(AND(C6371=C6370,AA6371=AA6370+1))),INDEX(DATAS,AA6370+1),"")</f>
        <v/>
      </c>
      <c r="AI6370" s="60" t="str">
        <f aca="false">IF(AND(AC6370=1,AA6370&lt;2),IF(AND(C6371=C6370,AA6371=AA6370+1),IF(AC6371=1,"",INDEX(DATAS,AA6370+1)),INDEX(DATAS,AA6370+1)),"")</f>
        <v/>
      </c>
    </row>
    <row r="6371" customFormat="false" ht="15" hidden="false" customHeight="false" outlineLevel="0" collapsed="false">
      <c r="A6371" s="60" t="n">
        <v>46310</v>
      </c>
      <c r="B6371" s="0" t="n">
        <v>13</v>
      </c>
      <c r="C6371" s="0" t="n">
        <v>7609</v>
      </c>
      <c r="E6371" s="0" t="n">
        <v>0</v>
      </c>
      <c r="F6371" s="55" t="s">
        <v>1524</v>
      </c>
      <c r="I6371" s="55" t="s">
        <v>185</v>
      </c>
      <c r="U6371" s="0" t="n">
        <v>192</v>
      </c>
      <c r="V6371" s="0" t="n">
        <v>0</v>
      </c>
      <c r="X6371" s="55" t="n">
        <f aca="false">IF(I6371="Male",0,1)</f>
        <v>1</v>
      </c>
      <c r="Y6371" s="55" t="n">
        <f aca="false">IF(OR(I6371="DNB",I6371="Dry DNB"),1,0)</f>
        <v>0</v>
      </c>
      <c r="Z6371" s="0" t="str">
        <f aca="false">IF(ISNUMBER(W6371),A6371-W6371,"")</f>
        <v/>
      </c>
      <c r="AA6371" s="55" t="n">
        <f aca="false">MATCH(A6371,DATAS,0)</f>
        <v>2</v>
      </c>
      <c r="AB6371" s="55" t="n">
        <f aca="false">IF(AND(E6371&gt;0,OR(AND(B6371&gt;=1,B6371&lt;=6),B6371=10)),1,0)</f>
        <v>0</v>
      </c>
      <c r="AC6371" s="55" t="n">
        <f aca="false">IF(AND(E6371&gt;0,B6371=10),1,0)</f>
        <v>0</v>
      </c>
      <c r="AD6371" s="55" t="n">
        <f aca="false">IF(AND(C6370=C6371,AA6370=AA6371-1),AB6370,"")</f>
        <v>0</v>
      </c>
      <c r="AE6371" s="55" t="n">
        <f aca="false">IF(AND(C6370=C6371,AA6370=AA6371-1),AC6370,"")</f>
        <v>0</v>
      </c>
      <c r="AF6371" s="55" t="n">
        <f aca="false">IF(AA6371=1,"",IF(AND(AB6371=1,AD6371&lt;&gt;1),1,0))</f>
        <v>0</v>
      </c>
      <c r="AG6371" s="55" t="n">
        <f aca="false">IF(AA6371=1,"",IF(AND(AC6371=1,AE6371&lt;&gt;1),1,0))</f>
        <v>0</v>
      </c>
      <c r="AH6371" s="60" t="str">
        <f aca="false">IF(AND(E6371&gt;0,AA6371&lt;2,NOT(AND(C6372=C6371,AA6372=AA6371+1))),INDEX(DATAS,AA6371+1),"")</f>
        <v/>
      </c>
      <c r="AI6371" s="60" t="str">
        <f aca="false">IF(AND(AC6371=1,AA6371&lt;2),IF(AND(C6372=C6371,AA6372=AA6371+1),IF(AC6372=1,"",INDEX(DATAS,AA6371+1)),INDEX(DATAS,AA6371+1)),"")</f>
        <v/>
      </c>
    </row>
    <row r="6372" customFormat="false" ht="15" hidden="false" customHeight="false" outlineLevel="0" collapsed="false">
      <c r="A6372" s="60" t="n">
        <v>46309</v>
      </c>
      <c r="B6372" s="0" t="n">
        <v>13</v>
      </c>
      <c r="C6372" s="0" t="n">
        <v>7610</v>
      </c>
      <c r="E6372" s="0" t="n">
        <v>0</v>
      </c>
      <c r="F6372" s="55" t="s">
        <v>1524</v>
      </c>
      <c r="I6372" s="55" t="s">
        <v>185</v>
      </c>
      <c r="U6372" s="0" t="n">
        <v>191</v>
      </c>
      <c r="V6372" s="0" t="n">
        <v>0</v>
      </c>
      <c r="X6372" s="55" t="n">
        <f aca="false">IF(I6372="Male",0,1)</f>
        <v>1</v>
      </c>
      <c r="Y6372" s="55" t="n">
        <f aca="false">IF(OR(I6372="DNB",I6372="Dry DNB"),1,0)</f>
        <v>0</v>
      </c>
      <c r="Z6372" s="0" t="str">
        <f aca="false">IF(ISNUMBER(W6372),A6372-W6372,"")</f>
        <v/>
      </c>
      <c r="AA6372" s="55" t="n">
        <f aca="false">MATCH(A6372,DATAS,0)</f>
        <v>1</v>
      </c>
      <c r="AB6372" s="55" t="n">
        <f aca="false">IF(AND(E6372&gt;0,OR(AND(B6372&gt;=1,B6372&lt;=6),B6372=10)),1,0)</f>
        <v>0</v>
      </c>
      <c r="AC6372" s="55" t="n">
        <f aca="false">IF(AND(E6372&gt;0,B6372=10),1,0)</f>
        <v>0</v>
      </c>
      <c r="AD6372" s="0" t="str">
        <f aca="false">IF(AND(C6371=C6372,AA6371=AA6372-1),AB6371,"")</f>
        <v/>
      </c>
      <c r="AE6372" s="0" t="str">
        <f aca="false">IF(AND(C6371=C6372,AA6371=AA6372-1),AC6371,"")</f>
        <v/>
      </c>
      <c r="AF6372" s="0" t="str">
        <f aca="false">IF(AA6372=1,"",IF(AND(AB6372=1,AD6372&lt;&gt;1),1,0))</f>
        <v/>
      </c>
      <c r="AG6372" s="0" t="str">
        <f aca="false">IF(AA6372=1,"",IF(AND(AC6372=1,AE6372&lt;&gt;1),1,0))</f>
        <v/>
      </c>
      <c r="AH6372" s="60" t="str">
        <f aca="false">IF(AND(E6372&gt;0,AA6372&lt;2,NOT(AND(C6373=C6372,AA6373=AA6372+1))),INDEX(DATAS,AA6372+1),"")</f>
        <v/>
      </c>
      <c r="AI6372" s="60" t="str">
        <f aca="false">IF(AND(AC6372=1,AA6372&lt;2),IF(AND(C6373=C6372,AA6373=AA6372+1),IF(AC6373=1,"",INDEX(DATAS,AA6372+1)),INDEX(DATAS,AA6372+1)),"")</f>
        <v/>
      </c>
    </row>
    <row r="6373" customFormat="false" ht="15" hidden="false" customHeight="false" outlineLevel="0" collapsed="false">
      <c r="A6373" s="60" t="n">
        <v>46310</v>
      </c>
      <c r="B6373" s="0" t="n">
        <v>13</v>
      </c>
      <c r="C6373" s="0" t="n">
        <v>7610</v>
      </c>
      <c r="E6373" s="0" t="n">
        <v>0</v>
      </c>
      <c r="F6373" s="55" t="s">
        <v>1524</v>
      </c>
      <c r="I6373" s="55" t="s">
        <v>185</v>
      </c>
      <c r="U6373" s="0" t="n">
        <v>192</v>
      </c>
      <c r="V6373" s="0" t="n">
        <v>0</v>
      </c>
      <c r="X6373" s="55" t="n">
        <f aca="false">IF(I6373="Male",0,1)</f>
        <v>1</v>
      </c>
      <c r="Y6373" s="55" t="n">
        <f aca="false">IF(OR(I6373="DNB",I6373="Dry DNB"),1,0)</f>
        <v>0</v>
      </c>
      <c r="Z6373" s="0" t="str">
        <f aca="false">IF(ISNUMBER(W6373),A6373-W6373,"")</f>
        <v/>
      </c>
      <c r="AA6373" s="55" t="n">
        <f aca="false">MATCH(A6373,DATAS,0)</f>
        <v>2</v>
      </c>
      <c r="AB6373" s="55" t="n">
        <f aca="false">IF(AND(E6373&gt;0,OR(AND(B6373&gt;=1,B6373&lt;=6),B6373=10)),1,0)</f>
        <v>0</v>
      </c>
      <c r="AC6373" s="55" t="n">
        <f aca="false">IF(AND(E6373&gt;0,B6373=10),1,0)</f>
        <v>0</v>
      </c>
      <c r="AD6373" s="55" t="n">
        <f aca="false">IF(AND(C6372=C6373,AA6372=AA6373-1),AB6372,"")</f>
        <v>0</v>
      </c>
      <c r="AE6373" s="55" t="n">
        <f aca="false">IF(AND(C6372=C6373,AA6372=AA6373-1),AC6372,"")</f>
        <v>0</v>
      </c>
      <c r="AF6373" s="55" t="n">
        <f aca="false">IF(AA6373=1,"",IF(AND(AB6373=1,AD6373&lt;&gt;1),1,0))</f>
        <v>0</v>
      </c>
      <c r="AG6373" s="55" t="n">
        <f aca="false">IF(AA6373=1,"",IF(AND(AC6373=1,AE6373&lt;&gt;1),1,0))</f>
        <v>0</v>
      </c>
      <c r="AH6373" s="60" t="str">
        <f aca="false">IF(AND(E6373&gt;0,AA6373&lt;2,NOT(AND(C6374=C6373,AA6374=AA6373+1))),INDEX(DATAS,AA6373+1),"")</f>
        <v/>
      </c>
      <c r="AI6373" s="60" t="str">
        <f aca="false">IF(AND(AC6373=1,AA6373&lt;2),IF(AND(C6374=C6373,AA6374=AA6373+1),IF(AC6374=1,"",INDEX(DATAS,AA6373+1)),INDEX(DATAS,AA6373+1)),"")</f>
        <v/>
      </c>
    </row>
    <row r="6374" customFormat="false" ht="15" hidden="false" customHeight="false" outlineLevel="0" collapsed="false">
      <c r="A6374" s="60" t="n">
        <v>46309</v>
      </c>
      <c r="B6374" s="0" t="n">
        <v>13</v>
      </c>
      <c r="C6374" s="0" t="n">
        <v>7612</v>
      </c>
      <c r="E6374" s="0" t="n">
        <v>0</v>
      </c>
      <c r="F6374" s="55" t="s">
        <v>1525</v>
      </c>
      <c r="I6374" s="55" t="s">
        <v>185</v>
      </c>
      <c r="U6374" s="0" t="n">
        <v>190</v>
      </c>
      <c r="V6374" s="0" t="n">
        <v>0</v>
      </c>
      <c r="X6374" s="55" t="n">
        <f aca="false">IF(I6374="Male",0,1)</f>
        <v>1</v>
      </c>
      <c r="Y6374" s="55" t="n">
        <f aca="false">IF(OR(I6374="DNB",I6374="Dry DNB"),1,0)</f>
        <v>0</v>
      </c>
      <c r="Z6374" s="0" t="str">
        <f aca="false">IF(ISNUMBER(W6374),A6374-W6374,"")</f>
        <v/>
      </c>
      <c r="AA6374" s="55" t="n">
        <f aca="false">MATCH(A6374,DATAS,0)</f>
        <v>1</v>
      </c>
      <c r="AB6374" s="55" t="n">
        <f aca="false">IF(AND(E6374&gt;0,OR(AND(B6374&gt;=1,B6374&lt;=6),B6374=10)),1,0)</f>
        <v>0</v>
      </c>
      <c r="AC6374" s="55" t="n">
        <f aca="false">IF(AND(E6374&gt;0,B6374=10),1,0)</f>
        <v>0</v>
      </c>
      <c r="AD6374" s="0" t="str">
        <f aca="false">IF(AND(C6373=C6374,AA6373=AA6374-1),AB6373,"")</f>
        <v/>
      </c>
      <c r="AE6374" s="0" t="str">
        <f aca="false">IF(AND(C6373=C6374,AA6373=AA6374-1),AC6373,"")</f>
        <v/>
      </c>
      <c r="AF6374" s="0" t="str">
        <f aca="false">IF(AA6374=1,"",IF(AND(AB6374=1,AD6374&lt;&gt;1),1,0))</f>
        <v/>
      </c>
      <c r="AG6374" s="0" t="str">
        <f aca="false">IF(AA6374=1,"",IF(AND(AC6374=1,AE6374&lt;&gt;1),1,0))</f>
        <v/>
      </c>
      <c r="AH6374" s="60" t="str">
        <f aca="false">IF(AND(E6374&gt;0,AA6374&lt;2,NOT(AND(C6375=C6374,AA6375=AA6374+1))),INDEX(DATAS,AA6374+1),"")</f>
        <v/>
      </c>
      <c r="AI6374" s="60" t="str">
        <f aca="false">IF(AND(AC6374=1,AA6374&lt;2),IF(AND(C6375=C6374,AA6375=AA6374+1),IF(AC6375=1,"",INDEX(DATAS,AA6374+1)),INDEX(DATAS,AA6374+1)),"")</f>
        <v/>
      </c>
    </row>
    <row r="6375" customFormat="false" ht="15" hidden="false" customHeight="false" outlineLevel="0" collapsed="false">
      <c r="A6375" s="60" t="n">
        <v>46310</v>
      </c>
      <c r="B6375" s="0" t="n">
        <v>13</v>
      </c>
      <c r="C6375" s="0" t="n">
        <v>7612</v>
      </c>
      <c r="E6375" s="0" t="n">
        <v>0</v>
      </c>
      <c r="F6375" s="55" t="s">
        <v>1525</v>
      </c>
      <c r="I6375" s="55" t="s">
        <v>185</v>
      </c>
      <c r="U6375" s="0" t="n">
        <v>191</v>
      </c>
      <c r="V6375" s="0" t="n">
        <v>0</v>
      </c>
      <c r="X6375" s="55" t="n">
        <f aca="false">IF(I6375="Male",0,1)</f>
        <v>1</v>
      </c>
      <c r="Y6375" s="55" t="n">
        <f aca="false">IF(OR(I6375="DNB",I6375="Dry DNB"),1,0)</f>
        <v>0</v>
      </c>
      <c r="Z6375" s="0" t="str">
        <f aca="false">IF(ISNUMBER(W6375),A6375-W6375,"")</f>
        <v/>
      </c>
      <c r="AA6375" s="55" t="n">
        <f aca="false">MATCH(A6375,DATAS,0)</f>
        <v>2</v>
      </c>
      <c r="AB6375" s="55" t="n">
        <f aca="false">IF(AND(E6375&gt;0,OR(AND(B6375&gt;=1,B6375&lt;=6),B6375=10)),1,0)</f>
        <v>0</v>
      </c>
      <c r="AC6375" s="55" t="n">
        <f aca="false">IF(AND(E6375&gt;0,B6375=10),1,0)</f>
        <v>0</v>
      </c>
      <c r="AD6375" s="55" t="n">
        <f aca="false">IF(AND(C6374=C6375,AA6374=AA6375-1),AB6374,"")</f>
        <v>0</v>
      </c>
      <c r="AE6375" s="55" t="n">
        <f aca="false">IF(AND(C6374=C6375,AA6374=AA6375-1),AC6374,"")</f>
        <v>0</v>
      </c>
      <c r="AF6375" s="55" t="n">
        <f aca="false">IF(AA6375=1,"",IF(AND(AB6375=1,AD6375&lt;&gt;1),1,0))</f>
        <v>0</v>
      </c>
      <c r="AG6375" s="55" t="n">
        <f aca="false">IF(AA6375=1,"",IF(AND(AC6375=1,AE6375&lt;&gt;1),1,0))</f>
        <v>0</v>
      </c>
      <c r="AH6375" s="60" t="str">
        <f aca="false">IF(AND(E6375&gt;0,AA6375&lt;2,NOT(AND(C6376=C6375,AA6376=AA6375+1))),INDEX(DATAS,AA6375+1),"")</f>
        <v/>
      </c>
      <c r="AI6375" s="60" t="str">
        <f aca="false">IF(AND(AC6375=1,AA6375&lt;2),IF(AND(C6376=C6375,AA6376=AA6375+1),IF(AC6376=1,"",INDEX(DATAS,AA6375+1)),INDEX(DATAS,AA6375+1)),"")</f>
        <v/>
      </c>
    </row>
    <row r="6376" customFormat="false" ht="15" hidden="false" customHeight="false" outlineLevel="0" collapsed="false">
      <c r="A6376" s="60" t="n">
        <v>46309</v>
      </c>
      <c r="B6376" s="0" t="n">
        <v>13</v>
      </c>
      <c r="C6376" s="0" t="n">
        <v>7613</v>
      </c>
      <c r="E6376" s="0" t="n">
        <v>0</v>
      </c>
      <c r="F6376" s="55" t="s">
        <v>1526</v>
      </c>
      <c r="I6376" s="55" t="s">
        <v>185</v>
      </c>
      <c r="U6376" s="0" t="n">
        <v>189</v>
      </c>
      <c r="V6376" s="0" t="n">
        <v>0</v>
      </c>
      <c r="X6376" s="55" t="n">
        <f aca="false">IF(I6376="Male",0,1)</f>
        <v>1</v>
      </c>
      <c r="Y6376" s="55" t="n">
        <f aca="false">IF(OR(I6376="DNB",I6376="Dry DNB"),1,0)</f>
        <v>0</v>
      </c>
      <c r="Z6376" s="0" t="str">
        <f aca="false">IF(ISNUMBER(W6376),A6376-W6376,"")</f>
        <v/>
      </c>
      <c r="AA6376" s="55" t="n">
        <f aca="false">MATCH(A6376,DATAS,0)</f>
        <v>1</v>
      </c>
      <c r="AB6376" s="55" t="n">
        <f aca="false">IF(AND(E6376&gt;0,OR(AND(B6376&gt;=1,B6376&lt;=6),B6376=10)),1,0)</f>
        <v>0</v>
      </c>
      <c r="AC6376" s="55" t="n">
        <f aca="false">IF(AND(E6376&gt;0,B6376=10),1,0)</f>
        <v>0</v>
      </c>
      <c r="AD6376" s="0" t="str">
        <f aca="false">IF(AND(C6375=C6376,AA6375=AA6376-1),AB6375,"")</f>
        <v/>
      </c>
      <c r="AE6376" s="0" t="str">
        <f aca="false">IF(AND(C6375=C6376,AA6375=AA6376-1),AC6375,"")</f>
        <v/>
      </c>
      <c r="AF6376" s="0" t="str">
        <f aca="false">IF(AA6376=1,"",IF(AND(AB6376=1,AD6376&lt;&gt;1),1,0))</f>
        <v/>
      </c>
      <c r="AG6376" s="0" t="str">
        <f aca="false">IF(AA6376=1,"",IF(AND(AC6376=1,AE6376&lt;&gt;1),1,0))</f>
        <v/>
      </c>
      <c r="AH6376" s="60" t="str">
        <f aca="false">IF(AND(E6376&gt;0,AA6376&lt;2,NOT(AND(C6377=C6376,AA6377=AA6376+1))),INDEX(DATAS,AA6376+1),"")</f>
        <v/>
      </c>
      <c r="AI6376" s="60" t="str">
        <f aca="false">IF(AND(AC6376=1,AA6376&lt;2),IF(AND(C6377=C6376,AA6377=AA6376+1),IF(AC6377=1,"",INDEX(DATAS,AA6376+1)),INDEX(DATAS,AA6376+1)),"")</f>
        <v/>
      </c>
    </row>
    <row r="6377" customFormat="false" ht="15" hidden="false" customHeight="false" outlineLevel="0" collapsed="false">
      <c r="A6377" s="60" t="n">
        <v>46310</v>
      </c>
      <c r="B6377" s="0" t="n">
        <v>13</v>
      </c>
      <c r="C6377" s="0" t="n">
        <v>7613</v>
      </c>
      <c r="E6377" s="0" t="n">
        <v>0</v>
      </c>
      <c r="F6377" s="55" t="s">
        <v>1526</v>
      </c>
      <c r="I6377" s="55" t="s">
        <v>185</v>
      </c>
      <c r="U6377" s="0" t="n">
        <v>190</v>
      </c>
      <c r="V6377" s="0" t="n">
        <v>0</v>
      </c>
      <c r="X6377" s="55" t="n">
        <f aca="false">IF(I6377="Male",0,1)</f>
        <v>1</v>
      </c>
      <c r="Y6377" s="55" t="n">
        <f aca="false">IF(OR(I6377="DNB",I6377="Dry DNB"),1,0)</f>
        <v>0</v>
      </c>
      <c r="Z6377" s="0" t="str">
        <f aca="false">IF(ISNUMBER(W6377),A6377-W6377,"")</f>
        <v/>
      </c>
      <c r="AA6377" s="55" t="n">
        <f aca="false">MATCH(A6377,DATAS,0)</f>
        <v>2</v>
      </c>
      <c r="AB6377" s="55" t="n">
        <f aca="false">IF(AND(E6377&gt;0,OR(AND(B6377&gt;=1,B6377&lt;=6),B6377=10)),1,0)</f>
        <v>0</v>
      </c>
      <c r="AC6377" s="55" t="n">
        <f aca="false">IF(AND(E6377&gt;0,B6377=10),1,0)</f>
        <v>0</v>
      </c>
      <c r="AD6377" s="55" t="n">
        <f aca="false">IF(AND(C6376=C6377,AA6376=AA6377-1),AB6376,"")</f>
        <v>0</v>
      </c>
      <c r="AE6377" s="55" t="n">
        <f aca="false">IF(AND(C6376=C6377,AA6376=AA6377-1),AC6376,"")</f>
        <v>0</v>
      </c>
      <c r="AF6377" s="55" t="n">
        <f aca="false">IF(AA6377=1,"",IF(AND(AB6377=1,AD6377&lt;&gt;1),1,0))</f>
        <v>0</v>
      </c>
      <c r="AG6377" s="55" t="n">
        <f aca="false">IF(AA6377=1,"",IF(AND(AC6377=1,AE6377&lt;&gt;1),1,0))</f>
        <v>0</v>
      </c>
      <c r="AH6377" s="60" t="str">
        <f aca="false">IF(AND(E6377&gt;0,AA6377&lt;2,NOT(AND(C6378=C6377,AA6378=AA6377+1))),INDEX(DATAS,AA6377+1),"")</f>
        <v/>
      </c>
      <c r="AI6377" s="60" t="str">
        <f aca="false">IF(AND(AC6377=1,AA6377&lt;2),IF(AND(C6378=C6377,AA6378=AA6377+1),IF(AC6378=1,"",INDEX(DATAS,AA6377+1)),INDEX(DATAS,AA6377+1)),"")</f>
        <v/>
      </c>
    </row>
    <row r="6378" customFormat="false" ht="15" hidden="false" customHeight="false" outlineLevel="0" collapsed="false">
      <c r="A6378" s="60" t="n">
        <v>46309</v>
      </c>
      <c r="B6378" s="0" t="n">
        <v>13</v>
      </c>
      <c r="C6378" s="0" t="n">
        <v>7614</v>
      </c>
      <c r="E6378" s="0" t="n">
        <v>0</v>
      </c>
      <c r="F6378" s="55" t="s">
        <v>1526</v>
      </c>
      <c r="I6378" s="55" t="s">
        <v>185</v>
      </c>
      <c r="U6378" s="0" t="n">
        <v>189</v>
      </c>
      <c r="V6378" s="0" t="n">
        <v>0</v>
      </c>
      <c r="X6378" s="55" t="n">
        <f aca="false">IF(I6378="Male",0,1)</f>
        <v>1</v>
      </c>
      <c r="Y6378" s="55" t="n">
        <f aca="false">IF(OR(I6378="DNB",I6378="Dry DNB"),1,0)</f>
        <v>0</v>
      </c>
      <c r="Z6378" s="0" t="str">
        <f aca="false">IF(ISNUMBER(W6378),A6378-W6378,"")</f>
        <v/>
      </c>
      <c r="AA6378" s="55" t="n">
        <f aca="false">MATCH(A6378,DATAS,0)</f>
        <v>1</v>
      </c>
      <c r="AB6378" s="55" t="n">
        <f aca="false">IF(AND(E6378&gt;0,OR(AND(B6378&gt;=1,B6378&lt;=6),B6378=10)),1,0)</f>
        <v>0</v>
      </c>
      <c r="AC6378" s="55" t="n">
        <f aca="false">IF(AND(E6378&gt;0,B6378=10),1,0)</f>
        <v>0</v>
      </c>
      <c r="AD6378" s="0" t="str">
        <f aca="false">IF(AND(C6377=C6378,AA6377=AA6378-1),AB6377,"")</f>
        <v/>
      </c>
      <c r="AE6378" s="0" t="str">
        <f aca="false">IF(AND(C6377=C6378,AA6377=AA6378-1),AC6377,"")</f>
        <v/>
      </c>
      <c r="AF6378" s="0" t="str">
        <f aca="false">IF(AA6378=1,"",IF(AND(AB6378=1,AD6378&lt;&gt;1),1,0))</f>
        <v/>
      </c>
      <c r="AG6378" s="0" t="str">
        <f aca="false">IF(AA6378=1,"",IF(AND(AC6378=1,AE6378&lt;&gt;1),1,0))</f>
        <v/>
      </c>
      <c r="AH6378" s="60" t="str">
        <f aca="false">IF(AND(E6378&gt;0,AA6378&lt;2,NOT(AND(C6379=C6378,AA6379=AA6378+1))),INDEX(DATAS,AA6378+1),"")</f>
        <v/>
      </c>
      <c r="AI6378" s="60" t="str">
        <f aca="false">IF(AND(AC6378=1,AA6378&lt;2),IF(AND(C6379=C6378,AA6379=AA6378+1),IF(AC6379=1,"",INDEX(DATAS,AA6378+1)),INDEX(DATAS,AA6378+1)),"")</f>
        <v/>
      </c>
    </row>
    <row r="6379" customFormat="false" ht="15" hidden="false" customHeight="false" outlineLevel="0" collapsed="false">
      <c r="A6379" s="60" t="n">
        <v>46310</v>
      </c>
      <c r="B6379" s="0" t="n">
        <v>13</v>
      </c>
      <c r="C6379" s="0" t="n">
        <v>7614</v>
      </c>
      <c r="E6379" s="0" t="n">
        <v>0</v>
      </c>
      <c r="F6379" s="55" t="s">
        <v>1526</v>
      </c>
      <c r="I6379" s="55" t="s">
        <v>185</v>
      </c>
      <c r="U6379" s="0" t="n">
        <v>190</v>
      </c>
      <c r="V6379" s="0" t="n">
        <v>0</v>
      </c>
      <c r="X6379" s="55" t="n">
        <f aca="false">IF(I6379="Male",0,1)</f>
        <v>1</v>
      </c>
      <c r="Y6379" s="55" t="n">
        <f aca="false">IF(OR(I6379="DNB",I6379="Dry DNB"),1,0)</f>
        <v>0</v>
      </c>
      <c r="Z6379" s="0" t="str">
        <f aca="false">IF(ISNUMBER(W6379),A6379-W6379,"")</f>
        <v/>
      </c>
      <c r="AA6379" s="55" t="n">
        <f aca="false">MATCH(A6379,DATAS,0)</f>
        <v>2</v>
      </c>
      <c r="AB6379" s="55" t="n">
        <f aca="false">IF(AND(E6379&gt;0,OR(AND(B6379&gt;=1,B6379&lt;=6),B6379=10)),1,0)</f>
        <v>0</v>
      </c>
      <c r="AC6379" s="55" t="n">
        <f aca="false">IF(AND(E6379&gt;0,B6379=10),1,0)</f>
        <v>0</v>
      </c>
      <c r="AD6379" s="55" t="n">
        <f aca="false">IF(AND(C6378=C6379,AA6378=AA6379-1),AB6378,"")</f>
        <v>0</v>
      </c>
      <c r="AE6379" s="55" t="n">
        <f aca="false">IF(AND(C6378=C6379,AA6378=AA6379-1),AC6378,"")</f>
        <v>0</v>
      </c>
      <c r="AF6379" s="55" t="n">
        <f aca="false">IF(AA6379=1,"",IF(AND(AB6379=1,AD6379&lt;&gt;1),1,0))</f>
        <v>0</v>
      </c>
      <c r="AG6379" s="55" t="n">
        <f aca="false">IF(AA6379=1,"",IF(AND(AC6379=1,AE6379&lt;&gt;1),1,0))</f>
        <v>0</v>
      </c>
      <c r="AH6379" s="60" t="str">
        <f aca="false">IF(AND(E6379&gt;0,AA6379&lt;2,NOT(AND(C6380=C6379,AA6380=AA6379+1))),INDEX(DATAS,AA6379+1),"")</f>
        <v/>
      </c>
      <c r="AI6379" s="60" t="str">
        <f aca="false">IF(AND(AC6379=1,AA6379&lt;2),IF(AND(C6380=C6379,AA6380=AA6379+1),IF(AC6380=1,"",INDEX(DATAS,AA6379+1)),INDEX(DATAS,AA6379+1)),"")</f>
        <v/>
      </c>
    </row>
    <row r="6380" customFormat="false" ht="15" hidden="false" customHeight="false" outlineLevel="0" collapsed="false">
      <c r="A6380" s="60" t="n">
        <v>46309</v>
      </c>
      <c r="B6380" s="0" t="n">
        <v>13</v>
      </c>
      <c r="C6380" s="0" t="n">
        <v>7615</v>
      </c>
      <c r="E6380" s="0" t="n">
        <v>0</v>
      </c>
      <c r="F6380" s="55" t="s">
        <v>1527</v>
      </c>
      <c r="I6380" s="55" t="s">
        <v>185</v>
      </c>
      <c r="U6380" s="0" t="n">
        <v>188</v>
      </c>
      <c r="V6380" s="0" t="n">
        <v>0</v>
      </c>
      <c r="X6380" s="55" t="n">
        <f aca="false">IF(I6380="Male",0,1)</f>
        <v>1</v>
      </c>
      <c r="Y6380" s="55" t="n">
        <f aca="false">IF(OR(I6380="DNB",I6380="Dry DNB"),1,0)</f>
        <v>0</v>
      </c>
      <c r="Z6380" s="0" t="str">
        <f aca="false">IF(ISNUMBER(W6380),A6380-W6380,"")</f>
        <v/>
      </c>
      <c r="AA6380" s="55" t="n">
        <f aca="false">MATCH(A6380,DATAS,0)</f>
        <v>1</v>
      </c>
      <c r="AB6380" s="55" t="n">
        <f aca="false">IF(AND(E6380&gt;0,OR(AND(B6380&gt;=1,B6380&lt;=6),B6380=10)),1,0)</f>
        <v>0</v>
      </c>
      <c r="AC6380" s="55" t="n">
        <f aca="false">IF(AND(E6380&gt;0,B6380=10),1,0)</f>
        <v>0</v>
      </c>
      <c r="AD6380" s="0" t="str">
        <f aca="false">IF(AND(C6379=C6380,AA6379=AA6380-1),AB6379,"")</f>
        <v/>
      </c>
      <c r="AE6380" s="0" t="str">
        <f aca="false">IF(AND(C6379=C6380,AA6379=AA6380-1),AC6379,"")</f>
        <v/>
      </c>
      <c r="AF6380" s="0" t="str">
        <f aca="false">IF(AA6380=1,"",IF(AND(AB6380=1,AD6380&lt;&gt;1),1,0))</f>
        <v/>
      </c>
      <c r="AG6380" s="0" t="str">
        <f aca="false">IF(AA6380=1,"",IF(AND(AC6380=1,AE6380&lt;&gt;1),1,0))</f>
        <v/>
      </c>
      <c r="AH6380" s="60" t="str">
        <f aca="false">IF(AND(E6380&gt;0,AA6380&lt;2,NOT(AND(C6381=C6380,AA6381=AA6380+1))),INDEX(DATAS,AA6380+1),"")</f>
        <v/>
      </c>
      <c r="AI6380" s="60" t="str">
        <f aca="false">IF(AND(AC6380=1,AA6380&lt;2),IF(AND(C6381=C6380,AA6381=AA6380+1),IF(AC6381=1,"",INDEX(DATAS,AA6380+1)),INDEX(DATAS,AA6380+1)),"")</f>
        <v/>
      </c>
    </row>
    <row r="6381" customFormat="false" ht="15" hidden="false" customHeight="false" outlineLevel="0" collapsed="false">
      <c r="A6381" s="60" t="n">
        <v>46310</v>
      </c>
      <c r="B6381" s="0" t="n">
        <v>13</v>
      </c>
      <c r="C6381" s="0" t="n">
        <v>7615</v>
      </c>
      <c r="E6381" s="0" t="n">
        <v>0</v>
      </c>
      <c r="F6381" s="55" t="s">
        <v>1527</v>
      </c>
      <c r="I6381" s="55" t="s">
        <v>185</v>
      </c>
      <c r="U6381" s="0" t="n">
        <v>189</v>
      </c>
      <c r="V6381" s="0" t="n">
        <v>0</v>
      </c>
      <c r="X6381" s="55" t="n">
        <f aca="false">IF(I6381="Male",0,1)</f>
        <v>1</v>
      </c>
      <c r="Y6381" s="55" t="n">
        <f aca="false">IF(OR(I6381="DNB",I6381="Dry DNB"),1,0)</f>
        <v>0</v>
      </c>
      <c r="Z6381" s="0" t="str">
        <f aca="false">IF(ISNUMBER(W6381),A6381-W6381,"")</f>
        <v/>
      </c>
      <c r="AA6381" s="55" t="n">
        <f aca="false">MATCH(A6381,DATAS,0)</f>
        <v>2</v>
      </c>
      <c r="AB6381" s="55" t="n">
        <f aca="false">IF(AND(E6381&gt;0,OR(AND(B6381&gt;=1,B6381&lt;=6),B6381=10)),1,0)</f>
        <v>0</v>
      </c>
      <c r="AC6381" s="55" t="n">
        <f aca="false">IF(AND(E6381&gt;0,B6381=10),1,0)</f>
        <v>0</v>
      </c>
      <c r="AD6381" s="55" t="n">
        <f aca="false">IF(AND(C6380=C6381,AA6380=AA6381-1),AB6380,"")</f>
        <v>0</v>
      </c>
      <c r="AE6381" s="55" t="n">
        <f aca="false">IF(AND(C6380=C6381,AA6380=AA6381-1),AC6380,"")</f>
        <v>0</v>
      </c>
      <c r="AF6381" s="55" t="n">
        <f aca="false">IF(AA6381=1,"",IF(AND(AB6381=1,AD6381&lt;&gt;1),1,0))</f>
        <v>0</v>
      </c>
      <c r="AG6381" s="55" t="n">
        <f aca="false">IF(AA6381=1,"",IF(AND(AC6381=1,AE6381&lt;&gt;1),1,0))</f>
        <v>0</v>
      </c>
      <c r="AH6381" s="60" t="str">
        <f aca="false">IF(AND(E6381&gt;0,AA6381&lt;2,NOT(AND(C6382=C6381,AA6382=AA6381+1))),INDEX(DATAS,AA6381+1),"")</f>
        <v/>
      </c>
      <c r="AI6381" s="60" t="str">
        <f aca="false">IF(AND(AC6381=1,AA6381&lt;2),IF(AND(C6382=C6381,AA6382=AA6381+1),IF(AC6382=1,"",INDEX(DATAS,AA6381+1)),INDEX(DATAS,AA6381+1)),"")</f>
        <v/>
      </c>
    </row>
    <row r="6382" customFormat="false" ht="15" hidden="false" customHeight="false" outlineLevel="0" collapsed="false">
      <c r="A6382" s="60" t="n">
        <v>46309</v>
      </c>
      <c r="B6382" s="0" t="n">
        <v>13</v>
      </c>
      <c r="C6382" s="0" t="n">
        <v>7616</v>
      </c>
      <c r="E6382" s="0" t="n">
        <v>0</v>
      </c>
      <c r="F6382" s="55" t="s">
        <v>1527</v>
      </c>
      <c r="I6382" s="55" t="s">
        <v>185</v>
      </c>
      <c r="U6382" s="0" t="n">
        <v>188</v>
      </c>
      <c r="V6382" s="0" t="n">
        <v>0</v>
      </c>
      <c r="X6382" s="55" t="n">
        <f aca="false">IF(I6382="Male",0,1)</f>
        <v>1</v>
      </c>
      <c r="Y6382" s="55" t="n">
        <f aca="false">IF(OR(I6382="DNB",I6382="Dry DNB"),1,0)</f>
        <v>0</v>
      </c>
      <c r="Z6382" s="0" t="str">
        <f aca="false">IF(ISNUMBER(W6382),A6382-W6382,"")</f>
        <v/>
      </c>
      <c r="AA6382" s="55" t="n">
        <f aca="false">MATCH(A6382,DATAS,0)</f>
        <v>1</v>
      </c>
      <c r="AB6382" s="55" t="n">
        <f aca="false">IF(AND(E6382&gt;0,OR(AND(B6382&gt;=1,B6382&lt;=6),B6382=10)),1,0)</f>
        <v>0</v>
      </c>
      <c r="AC6382" s="55" t="n">
        <f aca="false">IF(AND(E6382&gt;0,B6382=10),1,0)</f>
        <v>0</v>
      </c>
      <c r="AD6382" s="0" t="str">
        <f aca="false">IF(AND(C6381=C6382,AA6381=AA6382-1),AB6381,"")</f>
        <v/>
      </c>
      <c r="AE6382" s="0" t="str">
        <f aca="false">IF(AND(C6381=C6382,AA6381=AA6382-1),AC6381,"")</f>
        <v/>
      </c>
      <c r="AF6382" s="0" t="str">
        <f aca="false">IF(AA6382=1,"",IF(AND(AB6382=1,AD6382&lt;&gt;1),1,0))</f>
        <v/>
      </c>
      <c r="AG6382" s="0" t="str">
        <f aca="false">IF(AA6382=1,"",IF(AND(AC6382=1,AE6382&lt;&gt;1),1,0))</f>
        <v/>
      </c>
      <c r="AH6382" s="60" t="str">
        <f aca="false">IF(AND(E6382&gt;0,AA6382&lt;2,NOT(AND(C6383=C6382,AA6383=AA6382+1))),INDEX(DATAS,AA6382+1),"")</f>
        <v/>
      </c>
      <c r="AI6382" s="60" t="str">
        <f aca="false">IF(AND(AC6382=1,AA6382&lt;2),IF(AND(C6383=C6382,AA6383=AA6382+1),IF(AC6383=1,"",INDEX(DATAS,AA6382+1)),INDEX(DATAS,AA6382+1)),"")</f>
        <v/>
      </c>
    </row>
    <row r="6383" customFormat="false" ht="15" hidden="false" customHeight="false" outlineLevel="0" collapsed="false">
      <c r="A6383" s="60" t="n">
        <v>46310</v>
      </c>
      <c r="B6383" s="0" t="n">
        <v>13</v>
      </c>
      <c r="C6383" s="0" t="n">
        <v>7616</v>
      </c>
      <c r="E6383" s="0" t="n">
        <v>0</v>
      </c>
      <c r="F6383" s="55" t="s">
        <v>1527</v>
      </c>
      <c r="I6383" s="55" t="s">
        <v>185</v>
      </c>
      <c r="U6383" s="0" t="n">
        <v>189</v>
      </c>
      <c r="V6383" s="0" t="n">
        <v>0</v>
      </c>
      <c r="X6383" s="55" t="n">
        <f aca="false">IF(I6383="Male",0,1)</f>
        <v>1</v>
      </c>
      <c r="Y6383" s="55" t="n">
        <f aca="false">IF(OR(I6383="DNB",I6383="Dry DNB"),1,0)</f>
        <v>0</v>
      </c>
      <c r="Z6383" s="0" t="str">
        <f aca="false">IF(ISNUMBER(W6383),A6383-W6383,"")</f>
        <v/>
      </c>
      <c r="AA6383" s="55" t="n">
        <f aca="false">MATCH(A6383,DATAS,0)</f>
        <v>2</v>
      </c>
      <c r="AB6383" s="55" t="n">
        <f aca="false">IF(AND(E6383&gt;0,OR(AND(B6383&gt;=1,B6383&lt;=6),B6383=10)),1,0)</f>
        <v>0</v>
      </c>
      <c r="AC6383" s="55" t="n">
        <f aca="false">IF(AND(E6383&gt;0,B6383=10),1,0)</f>
        <v>0</v>
      </c>
      <c r="AD6383" s="55" t="n">
        <f aca="false">IF(AND(C6382=C6383,AA6382=AA6383-1),AB6382,"")</f>
        <v>0</v>
      </c>
      <c r="AE6383" s="55" t="n">
        <f aca="false">IF(AND(C6382=C6383,AA6382=AA6383-1),AC6382,"")</f>
        <v>0</v>
      </c>
      <c r="AF6383" s="55" t="n">
        <f aca="false">IF(AA6383=1,"",IF(AND(AB6383=1,AD6383&lt;&gt;1),1,0))</f>
        <v>0</v>
      </c>
      <c r="AG6383" s="55" t="n">
        <f aca="false">IF(AA6383=1,"",IF(AND(AC6383=1,AE6383&lt;&gt;1),1,0))</f>
        <v>0</v>
      </c>
      <c r="AH6383" s="60" t="str">
        <f aca="false">IF(AND(E6383&gt;0,AA6383&lt;2,NOT(AND(C6384=C6383,AA6384=AA6383+1))),INDEX(DATAS,AA6383+1),"")</f>
        <v/>
      </c>
      <c r="AI6383" s="60" t="str">
        <f aca="false">IF(AND(AC6383=1,AA6383&lt;2),IF(AND(C6384=C6383,AA6384=AA6383+1),IF(AC6384=1,"",INDEX(DATAS,AA6383+1)),INDEX(DATAS,AA6383+1)),"")</f>
        <v/>
      </c>
    </row>
    <row r="6384" customFormat="false" ht="15" hidden="false" customHeight="false" outlineLevel="0" collapsed="false">
      <c r="A6384" s="60" t="n">
        <v>46309</v>
      </c>
      <c r="B6384" s="0" t="n">
        <v>13</v>
      </c>
      <c r="C6384" s="0" t="n">
        <v>7617</v>
      </c>
      <c r="E6384" s="0" t="n">
        <v>0</v>
      </c>
      <c r="F6384" s="55" t="s">
        <v>1527</v>
      </c>
      <c r="I6384" s="55" t="s">
        <v>185</v>
      </c>
      <c r="U6384" s="0" t="n">
        <v>188</v>
      </c>
      <c r="V6384" s="0" t="n">
        <v>0</v>
      </c>
      <c r="X6384" s="55" t="n">
        <f aca="false">IF(I6384="Male",0,1)</f>
        <v>1</v>
      </c>
      <c r="Y6384" s="55" t="n">
        <f aca="false">IF(OR(I6384="DNB",I6384="Dry DNB"),1,0)</f>
        <v>0</v>
      </c>
      <c r="Z6384" s="0" t="str">
        <f aca="false">IF(ISNUMBER(W6384),A6384-W6384,"")</f>
        <v/>
      </c>
      <c r="AA6384" s="55" t="n">
        <f aca="false">MATCH(A6384,DATAS,0)</f>
        <v>1</v>
      </c>
      <c r="AB6384" s="55" t="n">
        <f aca="false">IF(AND(E6384&gt;0,OR(AND(B6384&gt;=1,B6384&lt;=6),B6384=10)),1,0)</f>
        <v>0</v>
      </c>
      <c r="AC6384" s="55" t="n">
        <f aca="false">IF(AND(E6384&gt;0,B6384=10),1,0)</f>
        <v>0</v>
      </c>
      <c r="AD6384" s="0" t="str">
        <f aca="false">IF(AND(C6383=C6384,AA6383=AA6384-1),AB6383,"")</f>
        <v/>
      </c>
      <c r="AE6384" s="0" t="str">
        <f aca="false">IF(AND(C6383=C6384,AA6383=AA6384-1),AC6383,"")</f>
        <v/>
      </c>
      <c r="AF6384" s="0" t="str">
        <f aca="false">IF(AA6384=1,"",IF(AND(AB6384=1,AD6384&lt;&gt;1),1,0))</f>
        <v/>
      </c>
      <c r="AG6384" s="0" t="str">
        <f aca="false">IF(AA6384=1,"",IF(AND(AC6384=1,AE6384&lt;&gt;1),1,0))</f>
        <v/>
      </c>
      <c r="AH6384" s="60" t="str">
        <f aca="false">IF(AND(E6384&gt;0,AA6384&lt;2,NOT(AND(C6385=C6384,AA6385=AA6384+1))),INDEX(DATAS,AA6384+1),"")</f>
        <v/>
      </c>
      <c r="AI6384" s="60" t="str">
        <f aca="false">IF(AND(AC6384=1,AA6384&lt;2),IF(AND(C6385=C6384,AA6385=AA6384+1),IF(AC6385=1,"",INDEX(DATAS,AA6384+1)),INDEX(DATAS,AA6384+1)),"")</f>
        <v/>
      </c>
    </row>
    <row r="6385" customFormat="false" ht="15" hidden="false" customHeight="false" outlineLevel="0" collapsed="false">
      <c r="A6385" s="60" t="n">
        <v>46310</v>
      </c>
      <c r="B6385" s="0" t="n">
        <v>13</v>
      </c>
      <c r="C6385" s="0" t="n">
        <v>7617</v>
      </c>
      <c r="E6385" s="0" t="n">
        <v>0</v>
      </c>
      <c r="F6385" s="55" t="s">
        <v>1527</v>
      </c>
      <c r="I6385" s="55" t="s">
        <v>185</v>
      </c>
      <c r="U6385" s="0" t="n">
        <v>189</v>
      </c>
      <c r="V6385" s="0" t="n">
        <v>0</v>
      </c>
      <c r="X6385" s="55" t="n">
        <f aca="false">IF(I6385="Male",0,1)</f>
        <v>1</v>
      </c>
      <c r="Y6385" s="55" t="n">
        <f aca="false">IF(OR(I6385="DNB",I6385="Dry DNB"),1,0)</f>
        <v>0</v>
      </c>
      <c r="Z6385" s="0" t="str">
        <f aca="false">IF(ISNUMBER(W6385),A6385-W6385,"")</f>
        <v/>
      </c>
      <c r="AA6385" s="55" t="n">
        <f aca="false">MATCH(A6385,DATAS,0)</f>
        <v>2</v>
      </c>
      <c r="AB6385" s="55" t="n">
        <f aca="false">IF(AND(E6385&gt;0,OR(AND(B6385&gt;=1,B6385&lt;=6),B6385=10)),1,0)</f>
        <v>0</v>
      </c>
      <c r="AC6385" s="55" t="n">
        <f aca="false">IF(AND(E6385&gt;0,B6385=10),1,0)</f>
        <v>0</v>
      </c>
      <c r="AD6385" s="55" t="n">
        <f aca="false">IF(AND(C6384=C6385,AA6384=AA6385-1),AB6384,"")</f>
        <v>0</v>
      </c>
      <c r="AE6385" s="55" t="n">
        <f aca="false">IF(AND(C6384=C6385,AA6384=AA6385-1),AC6384,"")</f>
        <v>0</v>
      </c>
      <c r="AF6385" s="55" t="n">
        <f aca="false">IF(AA6385=1,"",IF(AND(AB6385=1,AD6385&lt;&gt;1),1,0))</f>
        <v>0</v>
      </c>
      <c r="AG6385" s="55" t="n">
        <f aca="false">IF(AA6385=1,"",IF(AND(AC6385=1,AE6385&lt;&gt;1),1,0))</f>
        <v>0</v>
      </c>
      <c r="AH6385" s="60" t="str">
        <f aca="false">IF(AND(E6385&gt;0,AA6385&lt;2,NOT(AND(C6386=C6385,AA6386=AA6385+1))),INDEX(DATAS,AA6385+1),"")</f>
        <v/>
      </c>
      <c r="AI6385" s="60" t="str">
        <f aca="false">IF(AND(AC6385=1,AA6385&lt;2),IF(AND(C6386=C6385,AA6386=AA6385+1),IF(AC6386=1,"",INDEX(DATAS,AA6385+1)),INDEX(DATAS,AA6385+1)),"")</f>
        <v/>
      </c>
    </row>
    <row r="6386" customFormat="false" ht="15" hidden="false" customHeight="false" outlineLevel="0" collapsed="false">
      <c r="A6386" s="60" t="n">
        <v>46309</v>
      </c>
      <c r="B6386" s="0" t="n">
        <v>13</v>
      </c>
      <c r="C6386" s="0" t="n">
        <v>7618</v>
      </c>
      <c r="E6386" s="0" t="n">
        <v>0</v>
      </c>
      <c r="F6386" s="55" t="s">
        <v>1527</v>
      </c>
      <c r="I6386" s="55" t="s">
        <v>185</v>
      </c>
      <c r="U6386" s="0" t="n">
        <v>188</v>
      </c>
      <c r="V6386" s="0" t="n">
        <v>0</v>
      </c>
      <c r="X6386" s="55" t="n">
        <f aca="false">IF(I6386="Male",0,1)</f>
        <v>1</v>
      </c>
      <c r="Y6386" s="55" t="n">
        <f aca="false">IF(OR(I6386="DNB",I6386="Dry DNB"),1,0)</f>
        <v>0</v>
      </c>
      <c r="Z6386" s="0" t="str">
        <f aca="false">IF(ISNUMBER(W6386),A6386-W6386,"")</f>
        <v/>
      </c>
      <c r="AA6386" s="55" t="n">
        <f aca="false">MATCH(A6386,DATAS,0)</f>
        <v>1</v>
      </c>
      <c r="AB6386" s="55" t="n">
        <f aca="false">IF(AND(E6386&gt;0,OR(AND(B6386&gt;=1,B6386&lt;=6),B6386=10)),1,0)</f>
        <v>0</v>
      </c>
      <c r="AC6386" s="55" t="n">
        <f aca="false">IF(AND(E6386&gt;0,B6386=10),1,0)</f>
        <v>0</v>
      </c>
      <c r="AD6386" s="0" t="str">
        <f aca="false">IF(AND(C6385=C6386,AA6385=AA6386-1),AB6385,"")</f>
        <v/>
      </c>
      <c r="AE6386" s="0" t="str">
        <f aca="false">IF(AND(C6385=C6386,AA6385=AA6386-1),AC6385,"")</f>
        <v/>
      </c>
      <c r="AF6386" s="0" t="str">
        <f aca="false">IF(AA6386=1,"",IF(AND(AB6386=1,AD6386&lt;&gt;1),1,0))</f>
        <v/>
      </c>
      <c r="AG6386" s="0" t="str">
        <f aca="false">IF(AA6386=1,"",IF(AND(AC6386=1,AE6386&lt;&gt;1),1,0))</f>
        <v/>
      </c>
      <c r="AH6386" s="60" t="str">
        <f aca="false">IF(AND(E6386&gt;0,AA6386&lt;2,NOT(AND(C6387=C6386,AA6387=AA6386+1))),INDEX(DATAS,AA6386+1),"")</f>
        <v/>
      </c>
      <c r="AI6386" s="60" t="str">
        <f aca="false">IF(AND(AC6386=1,AA6386&lt;2),IF(AND(C6387=C6386,AA6387=AA6386+1),IF(AC6387=1,"",INDEX(DATAS,AA6386+1)),INDEX(DATAS,AA6386+1)),"")</f>
        <v/>
      </c>
    </row>
    <row r="6387" customFormat="false" ht="15" hidden="false" customHeight="false" outlineLevel="0" collapsed="false">
      <c r="A6387" s="60" t="n">
        <v>46310</v>
      </c>
      <c r="B6387" s="0" t="n">
        <v>13</v>
      </c>
      <c r="C6387" s="0" t="n">
        <v>7618</v>
      </c>
      <c r="E6387" s="0" t="n">
        <v>0</v>
      </c>
      <c r="F6387" s="55" t="s">
        <v>1527</v>
      </c>
      <c r="I6387" s="55" t="s">
        <v>185</v>
      </c>
      <c r="U6387" s="0" t="n">
        <v>189</v>
      </c>
      <c r="V6387" s="0" t="n">
        <v>0</v>
      </c>
      <c r="X6387" s="55" t="n">
        <f aca="false">IF(I6387="Male",0,1)</f>
        <v>1</v>
      </c>
      <c r="Y6387" s="55" t="n">
        <f aca="false">IF(OR(I6387="DNB",I6387="Dry DNB"),1,0)</f>
        <v>0</v>
      </c>
      <c r="Z6387" s="0" t="str">
        <f aca="false">IF(ISNUMBER(W6387),A6387-W6387,"")</f>
        <v/>
      </c>
      <c r="AA6387" s="55" t="n">
        <f aca="false">MATCH(A6387,DATAS,0)</f>
        <v>2</v>
      </c>
      <c r="AB6387" s="55" t="n">
        <f aca="false">IF(AND(E6387&gt;0,OR(AND(B6387&gt;=1,B6387&lt;=6),B6387=10)),1,0)</f>
        <v>0</v>
      </c>
      <c r="AC6387" s="55" t="n">
        <f aca="false">IF(AND(E6387&gt;0,B6387=10),1,0)</f>
        <v>0</v>
      </c>
      <c r="AD6387" s="55" t="n">
        <f aca="false">IF(AND(C6386=C6387,AA6386=AA6387-1),AB6386,"")</f>
        <v>0</v>
      </c>
      <c r="AE6387" s="55" t="n">
        <f aca="false">IF(AND(C6386=C6387,AA6386=AA6387-1),AC6386,"")</f>
        <v>0</v>
      </c>
      <c r="AF6387" s="55" t="n">
        <f aca="false">IF(AA6387=1,"",IF(AND(AB6387=1,AD6387&lt;&gt;1),1,0))</f>
        <v>0</v>
      </c>
      <c r="AG6387" s="55" t="n">
        <f aca="false">IF(AA6387=1,"",IF(AND(AC6387=1,AE6387&lt;&gt;1),1,0))</f>
        <v>0</v>
      </c>
      <c r="AH6387" s="60" t="str">
        <f aca="false">IF(AND(E6387&gt;0,AA6387&lt;2,NOT(AND(C6388=C6387,AA6388=AA6387+1))),INDEX(DATAS,AA6387+1),"")</f>
        <v/>
      </c>
      <c r="AI6387" s="60" t="str">
        <f aca="false">IF(AND(AC6387=1,AA6387&lt;2),IF(AND(C6388=C6387,AA6388=AA6387+1),IF(AC6388=1,"",INDEX(DATAS,AA6387+1)),INDEX(DATAS,AA6387+1)),"")</f>
        <v/>
      </c>
    </row>
    <row r="6388" customFormat="false" ht="15" hidden="false" customHeight="false" outlineLevel="0" collapsed="false">
      <c r="A6388" s="60" t="n">
        <v>46309</v>
      </c>
      <c r="B6388" s="0" t="n">
        <v>13</v>
      </c>
      <c r="C6388" s="0" t="n">
        <v>7620</v>
      </c>
      <c r="E6388" s="0" t="n">
        <v>0</v>
      </c>
      <c r="F6388" s="55" t="s">
        <v>1528</v>
      </c>
      <c r="I6388" s="55" t="s">
        <v>185</v>
      </c>
      <c r="U6388" s="0" t="n">
        <v>187</v>
      </c>
      <c r="V6388" s="0" t="n">
        <v>0</v>
      </c>
      <c r="X6388" s="55" t="n">
        <f aca="false">IF(I6388="Male",0,1)</f>
        <v>1</v>
      </c>
      <c r="Y6388" s="55" t="n">
        <f aca="false">IF(OR(I6388="DNB",I6388="Dry DNB"),1,0)</f>
        <v>0</v>
      </c>
      <c r="Z6388" s="0" t="str">
        <f aca="false">IF(ISNUMBER(W6388),A6388-W6388,"")</f>
        <v/>
      </c>
      <c r="AA6388" s="55" t="n">
        <f aca="false">MATCH(A6388,DATAS,0)</f>
        <v>1</v>
      </c>
      <c r="AB6388" s="55" t="n">
        <f aca="false">IF(AND(E6388&gt;0,OR(AND(B6388&gt;=1,B6388&lt;=6),B6388=10)),1,0)</f>
        <v>0</v>
      </c>
      <c r="AC6388" s="55" t="n">
        <f aca="false">IF(AND(E6388&gt;0,B6388=10),1,0)</f>
        <v>0</v>
      </c>
      <c r="AD6388" s="0" t="str">
        <f aca="false">IF(AND(C6387=C6388,AA6387=AA6388-1),AB6387,"")</f>
        <v/>
      </c>
      <c r="AE6388" s="0" t="str">
        <f aca="false">IF(AND(C6387=C6388,AA6387=AA6388-1),AC6387,"")</f>
        <v/>
      </c>
      <c r="AF6388" s="0" t="str">
        <f aca="false">IF(AA6388=1,"",IF(AND(AB6388=1,AD6388&lt;&gt;1),1,0))</f>
        <v/>
      </c>
      <c r="AG6388" s="0" t="str">
        <f aca="false">IF(AA6388=1,"",IF(AND(AC6388=1,AE6388&lt;&gt;1),1,0))</f>
        <v/>
      </c>
      <c r="AH6388" s="60" t="str">
        <f aca="false">IF(AND(E6388&gt;0,AA6388&lt;2,NOT(AND(C6389=C6388,AA6389=AA6388+1))),INDEX(DATAS,AA6388+1),"")</f>
        <v/>
      </c>
      <c r="AI6388" s="60" t="str">
        <f aca="false">IF(AND(AC6388=1,AA6388&lt;2),IF(AND(C6389=C6388,AA6389=AA6388+1),IF(AC6389=1,"",INDEX(DATAS,AA6388+1)),INDEX(DATAS,AA6388+1)),"")</f>
        <v/>
      </c>
    </row>
    <row r="6389" customFormat="false" ht="15" hidden="false" customHeight="false" outlineLevel="0" collapsed="false">
      <c r="A6389" s="60" t="n">
        <v>46310</v>
      </c>
      <c r="B6389" s="0" t="n">
        <v>13</v>
      </c>
      <c r="C6389" s="0" t="n">
        <v>7620</v>
      </c>
      <c r="E6389" s="0" t="n">
        <v>0</v>
      </c>
      <c r="F6389" s="55" t="s">
        <v>1528</v>
      </c>
      <c r="I6389" s="55" t="s">
        <v>185</v>
      </c>
      <c r="U6389" s="0" t="n">
        <v>188</v>
      </c>
      <c r="V6389" s="0" t="n">
        <v>0</v>
      </c>
      <c r="X6389" s="55" t="n">
        <f aca="false">IF(I6389="Male",0,1)</f>
        <v>1</v>
      </c>
      <c r="Y6389" s="55" t="n">
        <f aca="false">IF(OR(I6389="DNB",I6389="Dry DNB"),1,0)</f>
        <v>0</v>
      </c>
      <c r="Z6389" s="0" t="str">
        <f aca="false">IF(ISNUMBER(W6389),A6389-W6389,"")</f>
        <v/>
      </c>
      <c r="AA6389" s="55" t="n">
        <f aca="false">MATCH(A6389,DATAS,0)</f>
        <v>2</v>
      </c>
      <c r="AB6389" s="55" t="n">
        <f aca="false">IF(AND(E6389&gt;0,OR(AND(B6389&gt;=1,B6389&lt;=6),B6389=10)),1,0)</f>
        <v>0</v>
      </c>
      <c r="AC6389" s="55" t="n">
        <f aca="false">IF(AND(E6389&gt;0,B6389=10),1,0)</f>
        <v>0</v>
      </c>
      <c r="AD6389" s="55" t="n">
        <f aca="false">IF(AND(C6388=C6389,AA6388=AA6389-1),AB6388,"")</f>
        <v>0</v>
      </c>
      <c r="AE6389" s="55" t="n">
        <f aca="false">IF(AND(C6388=C6389,AA6388=AA6389-1),AC6388,"")</f>
        <v>0</v>
      </c>
      <c r="AF6389" s="55" t="n">
        <f aca="false">IF(AA6389=1,"",IF(AND(AB6389=1,AD6389&lt;&gt;1),1,0))</f>
        <v>0</v>
      </c>
      <c r="AG6389" s="55" t="n">
        <f aca="false">IF(AA6389=1,"",IF(AND(AC6389=1,AE6389&lt;&gt;1),1,0))</f>
        <v>0</v>
      </c>
      <c r="AH6389" s="60" t="str">
        <f aca="false">IF(AND(E6389&gt;0,AA6389&lt;2,NOT(AND(C6390=C6389,AA6390=AA6389+1))),INDEX(DATAS,AA6389+1),"")</f>
        <v/>
      </c>
      <c r="AI6389" s="60" t="str">
        <f aca="false">IF(AND(AC6389=1,AA6389&lt;2),IF(AND(C6390=C6389,AA6390=AA6389+1),IF(AC6390=1,"",INDEX(DATAS,AA6389+1)),INDEX(DATAS,AA6389+1)),"")</f>
        <v/>
      </c>
    </row>
    <row r="6390" customFormat="false" ht="15" hidden="false" customHeight="false" outlineLevel="0" collapsed="false">
      <c r="A6390" s="60" t="n">
        <v>46309</v>
      </c>
      <c r="B6390" s="0" t="n">
        <v>13</v>
      </c>
      <c r="C6390" s="0" t="n">
        <v>7621</v>
      </c>
      <c r="E6390" s="0" t="n">
        <v>0</v>
      </c>
      <c r="F6390" s="55" t="s">
        <v>1528</v>
      </c>
      <c r="I6390" s="55" t="s">
        <v>185</v>
      </c>
      <c r="U6390" s="0" t="n">
        <v>187</v>
      </c>
      <c r="V6390" s="0" t="n">
        <v>0</v>
      </c>
      <c r="X6390" s="55" t="n">
        <f aca="false">IF(I6390="Male",0,1)</f>
        <v>1</v>
      </c>
      <c r="Y6390" s="55" t="n">
        <f aca="false">IF(OR(I6390="DNB",I6390="Dry DNB"),1,0)</f>
        <v>0</v>
      </c>
      <c r="Z6390" s="0" t="str">
        <f aca="false">IF(ISNUMBER(W6390),A6390-W6390,"")</f>
        <v/>
      </c>
      <c r="AA6390" s="55" t="n">
        <f aca="false">MATCH(A6390,DATAS,0)</f>
        <v>1</v>
      </c>
      <c r="AB6390" s="55" t="n">
        <f aca="false">IF(AND(E6390&gt;0,OR(AND(B6390&gt;=1,B6390&lt;=6),B6390=10)),1,0)</f>
        <v>0</v>
      </c>
      <c r="AC6390" s="55" t="n">
        <f aca="false">IF(AND(E6390&gt;0,B6390=10),1,0)</f>
        <v>0</v>
      </c>
      <c r="AD6390" s="0" t="str">
        <f aca="false">IF(AND(C6389=C6390,AA6389=AA6390-1),AB6389,"")</f>
        <v/>
      </c>
      <c r="AE6390" s="0" t="str">
        <f aca="false">IF(AND(C6389=C6390,AA6389=AA6390-1),AC6389,"")</f>
        <v/>
      </c>
      <c r="AF6390" s="0" t="str">
        <f aca="false">IF(AA6390=1,"",IF(AND(AB6390=1,AD6390&lt;&gt;1),1,0))</f>
        <v/>
      </c>
      <c r="AG6390" s="0" t="str">
        <f aca="false">IF(AA6390=1,"",IF(AND(AC6390=1,AE6390&lt;&gt;1),1,0))</f>
        <v/>
      </c>
      <c r="AH6390" s="60" t="str">
        <f aca="false">IF(AND(E6390&gt;0,AA6390&lt;2,NOT(AND(C6391=C6390,AA6391=AA6390+1))),INDEX(DATAS,AA6390+1),"")</f>
        <v/>
      </c>
      <c r="AI6390" s="60" t="str">
        <f aca="false">IF(AND(AC6390=1,AA6390&lt;2),IF(AND(C6391=C6390,AA6391=AA6390+1),IF(AC6391=1,"",INDEX(DATAS,AA6390+1)),INDEX(DATAS,AA6390+1)),"")</f>
        <v/>
      </c>
    </row>
    <row r="6391" customFormat="false" ht="15" hidden="false" customHeight="false" outlineLevel="0" collapsed="false">
      <c r="A6391" s="60" t="n">
        <v>46310</v>
      </c>
      <c r="B6391" s="0" t="n">
        <v>13</v>
      </c>
      <c r="C6391" s="0" t="n">
        <v>7621</v>
      </c>
      <c r="E6391" s="0" t="n">
        <v>0</v>
      </c>
      <c r="F6391" s="55" t="s">
        <v>1528</v>
      </c>
      <c r="I6391" s="55" t="s">
        <v>185</v>
      </c>
      <c r="U6391" s="0" t="n">
        <v>188</v>
      </c>
      <c r="V6391" s="0" t="n">
        <v>0</v>
      </c>
      <c r="X6391" s="55" t="n">
        <f aca="false">IF(I6391="Male",0,1)</f>
        <v>1</v>
      </c>
      <c r="Y6391" s="55" t="n">
        <f aca="false">IF(OR(I6391="DNB",I6391="Dry DNB"),1,0)</f>
        <v>0</v>
      </c>
      <c r="Z6391" s="0" t="str">
        <f aca="false">IF(ISNUMBER(W6391),A6391-W6391,"")</f>
        <v/>
      </c>
      <c r="AA6391" s="55" t="n">
        <f aca="false">MATCH(A6391,DATAS,0)</f>
        <v>2</v>
      </c>
      <c r="AB6391" s="55" t="n">
        <f aca="false">IF(AND(E6391&gt;0,OR(AND(B6391&gt;=1,B6391&lt;=6),B6391=10)),1,0)</f>
        <v>0</v>
      </c>
      <c r="AC6391" s="55" t="n">
        <f aca="false">IF(AND(E6391&gt;0,B6391=10),1,0)</f>
        <v>0</v>
      </c>
      <c r="AD6391" s="55" t="n">
        <f aca="false">IF(AND(C6390=C6391,AA6390=AA6391-1),AB6390,"")</f>
        <v>0</v>
      </c>
      <c r="AE6391" s="55" t="n">
        <f aca="false">IF(AND(C6390=C6391,AA6390=AA6391-1),AC6390,"")</f>
        <v>0</v>
      </c>
      <c r="AF6391" s="55" t="n">
        <f aca="false">IF(AA6391=1,"",IF(AND(AB6391=1,AD6391&lt;&gt;1),1,0))</f>
        <v>0</v>
      </c>
      <c r="AG6391" s="55" t="n">
        <f aca="false">IF(AA6391=1,"",IF(AND(AC6391=1,AE6391&lt;&gt;1),1,0))</f>
        <v>0</v>
      </c>
      <c r="AH6391" s="60" t="str">
        <f aca="false">IF(AND(E6391&gt;0,AA6391&lt;2,NOT(AND(C6392=C6391,AA6392=AA6391+1))),INDEX(DATAS,AA6391+1),"")</f>
        <v/>
      </c>
      <c r="AI6391" s="60" t="str">
        <f aca="false">IF(AND(AC6391=1,AA6391&lt;2),IF(AND(C6392=C6391,AA6392=AA6391+1),IF(AC6392=1,"",INDEX(DATAS,AA6391+1)),INDEX(DATAS,AA6391+1)),"")</f>
        <v/>
      </c>
    </row>
    <row r="6392" customFormat="false" ht="15" hidden="false" customHeight="false" outlineLevel="0" collapsed="false">
      <c r="A6392" s="60" t="n">
        <v>46309</v>
      </c>
      <c r="B6392" s="0" t="n">
        <v>13</v>
      </c>
      <c r="C6392" s="0" t="n">
        <v>7622</v>
      </c>
      <c r="E6392" s="0" t="n">
        <v>0</v>
      </c>
      <c r="F6392" s="55" t="s">
        <v>1528</v>
      </c>
      <c r="I6392" s="55" t="s">
        <v>185</v>
      </c>
      <c r="U6392" s="0" t="n">
        <v>187</v>
      </c>
      <c r="V6392" s="0" t="n">
        <v>0</v>
      </c>
      <c r="X6392" s="55" t="n">
        <f aca="false">IF(I6392="Male",0,1)</f>
        <v>1</v>
      </c>
      <c r="Y6392" s="55" t="n">
        <f aca="false">IF(OR(I6392="DNB",I6392="Dry DNB"),1,0)</f>
        <v>0</v>
      </c>
      <c r="Z6392" s="0" t="str">
        <f aca="false">IF(ISNUMBER(W6392),A6392-W6392,"")</f>
        <v/>
      </c>
      <c r="AA6392" s="55" t="n">
        <f aca="false">MATCH(A6392,DATAS,0)</f>
        <v>1</v>
      </c>
      <c r="AB6392" s="55" t="n">
        <f aca="false">IF(AND(E6392&gt;0,OR(AND(B6392&gt;=1,B6392&lt;=6),B6392=10)),1,0)</f>
        <v>0</v>
      </c>
      <c r="AC6392" s="55" t="n">
        <f aca="false">IF(AND(E6392&gt;0,B6392=10),1,0)</f>
        <v>0</v>
      </c>
      <c r="AD6392" s="0" t="str">
        <f aca="false">IF(AND(C6391=C6392,AA6391=AA6392-1),AB6391,"")</f>
        <v/>
      </c>
      <c r="AE6392" s="0" t="str">
        <f aca="false">IF(AND(C6391=C6392,AA6391=AA6392-1),AC6391,"")</f>
        <v/>
      </c>
      <c r="AF6392" s="0" t="str">
        <f aca="false">IF(AA6392=1,"",IF(AND(AB6392=1,AD6392&lt;&gt;1),1,0))</f>
        <v/>
      </c>
      <c r="AG6392" s="0" t="str">
        <f aca="false">IF(AA6392=1,"",IF(AND(AC6392=1,AE6392&lt;&gt;1),1,0))</f>
        <v/>
      </c>
      <c r="AH6392" s="60" t="str">
        <f aca="false">IF(AND(E6392&gt;0,AA6392&lt;2,NOT(AND(C6393=C6392,AA6393=AA6392+1))),INDEX(DATAS,AA6392+1),"")</f>
        <v/>
      </c>
      <c r="AI6392" s="60" t="str">
        <f aca="false">IF(AND(AC6392=1,AA6392&lt;2),IF(AND(C6393=C6392,AA6393=AA6392+1),IF(AC6393=1,"",INDEX(DATAS,AA6392+1)),INDEX(DATAS,AA6392+1)),"")</f>
        <v/>
      </c>
    </row>
    <row r="6393" customFormat="false" ht="15" hidden="false" customHeight="false" outlineLevel="0" collapsed="false">
      <c r="A6393" s="60" t="n">
        <v>46310</v>
      </c>
      <c r="B6393" s="0" t="n">
        <v>13</v>
      </c>
      <c r="C6393" s="0" t="n">
        <v>7622</v>
      </c>
      <c r="E6393" s="0" t="n">
        <v>0</v>
      </c>
      <c r="F6393" s="55" t="s">
        <v>1528</v>
      </c>
      <c r="I6393" s="55" t="s">
        <v>185</v>
      </c>
      <c r="U6393" s="0" t="n">
        <v>188</v>
      </c>
      <c r="V6393" s="0" t="n">
        <v>0</v>
      </c>
      <c r="X6393" s="55" t="n">
        <f aca="false">IF(I6393="Male",0,1)</f>
        <v>1</v>
      </c>
      <c r="Y6393" s="55" t="n">
        <f aca="false">IF(OR(I6393="DNB",I6393="Dry DNB"),1,0)</f>
        <v>0</v>
      </c>
      <c r="Z6393" s="0" t="str">
        <f aca="false">IF(ISNUMBER(W6393),A6393-W6393,"")</f>
        <v/>
      </c>
      <c r="AA6393" s="55" t="n">
        <f aca="false">MATCH(A6393,DATAS,0)</f>
        <v>2</v>
      </c>
      <c r="AB6393" s="55" t="n">
        <f aca="false">IF(AND(E6393&gt;0,OR(AND(B6393&gt;=1,B6393&lt;=6),B6393=10)),1,0)</f>
        <v>0</v>
      </c>
      <c r="AC6393" s="55" t="n">
        <f aca="false">IF(AND(E6393&gt;0,B6393=10),1,0)</f>
        <v>0</v>
      </c>
      <c r="AD6393" s="55" t="n">
        <f aca="false">IF(AND(C6392=C6393,AA6392=AA6393-1),AB6392,"")</f>
        <v>0</v>
      </c>
      <c r="AE6393" s="55" t="n">
        <f aca="false">IF(AND(C6392=C6393,AA6392=AA6393-1),AC6392,"")</f>
        <v>0</v>
      </c>
      <c r="AF6393" s="55" t="n">
        <f aca="false">IF(AA6393=1,"",IF(AND(AB6393=1,AD6393&lt;&gt;1),1,0))</f>
        <v>0</v>
      </c>
      <c r="AG6393" s="55" t="n">
        <f aca="false">IF(AA6393=1,"",IF(AND(AC6393=1,AE6393&lt;&gt;1),1,0))</f>
        <v>0</v>
      </c>
      <c r="AH6393" s="60" t="str">
        <f aca="false">IF(AND(E6393&gt;0,AA6393&lt;2,NOT(AND(C6394=C6393,AA6394=AA6393+1))),INDEX(DATAS,AA6393+1),"")</f>
        <v/>
      </c>
      <c r="AI6393" s="60" t="str">
        <f aca="false">IF(AND(AC6393=1,AA6393&lt;2),IF(AND(C6394=C6393,AA6394=AA6393+1),IF(AC6394=1,"",INDEX(DATAS,AA6393+1)),INDEX(DATAS,AA6393+1)),"")</f>
        <v/>
      </c>
    </row>
    <row r="6394" customFormat="false" ht="15" hidden="false" customHeight="false" outlineLevel="0" collapsed="false">
      <c r="A6394" s="60" t="n">
        <v>46309</v>
      </c>
      <c r="B6394" s="0" t="n">
        <v>13</v>
      </c>
      <c r="C6394" s="0" t="n">
        <v>7623</v>
      </c>
      <c r="E6394" s="0" t="n">
        <v>0</v>
      </c>
      <c r="F6394" s="55" t="s">
        <v>1528</v>
      </c>
      <c r="I6394" s="55" t="s">
        <v>185</v>
      </c>
      <c r="U6394" s="0" t="n">
        <v>187</v>
      </c>
      <c r="V6394" s="0" t="n">
        <v>0</v>
      </c>
      <c r="X6394" s="55" t="n">
        <f aca="false">IF(I6394="Male",0,1)</f>
        <v>1</v>
      </c>
      <c r="Y6394" s="55" t="n">
        <f aca="false">IF(OR(I6394="DNB",I6394="Dry DNB"),1,0)</f>
        <v>0</v>
      </c>
      <c r="Z6394" s="0" t="str">
        <f aca="false">IF(ISNUMBER(W6394),A6394-W6394,"")</f>
        <v/>
      </c>
      <c r="AA6394" s="55" t="n">
        <f aca="false">MATCH(A6394,DATAS,0)</f>
        <v>1</v>
      </c>
      <c r="AB6394" s="55" t="n">
        <f aca="false">IF(AND(E6394&gt;0,OR(AND(B6394&gt;=1,B6394&lt;=6),B6394=10)),1,0)</f>
        <v>0</v>
      </c>
      <c r="AC6394" s="55" t="n">
        <f aca="false">IF(AND(E6394&gt;0,B6394=10),1,0)</f>
        <v>0</v>
      </c>
      <c r="AD6394" s="0" t="str">
        <f aca="false">IF(AND(C6393=C6394,AA6393=AA6394-1),AB6393,"")</f>
        <v/>
      </c>
      <c r="AE6394" s="0" t="str">
        <f aca="false">IF(AND(C6393=C6394,AA6393=AA6394-1),AC6393,"")</f>
        <v/>
      </c>
      <c r="AF6394" s="0" t="str">
        <f aca="false">IF(AA6394=1,"",IF(AND(AB6394=1,AD6394&lt;&gt;1),1,0))</f>
        <v/>
      </c>
      <c r="AG6394" s="0" t="str">
        <f aca="false">IF(AA6394=1,"",IF(AND(AC6394=1,AE6394&lt;&gt;1),1,0))</f>
        <v/>
      </c>
      <c r="AH6394" s="60" t="str">
        <f aca="false">IF(AND(E6394&gt;0,AA6394&lt;2,NOT(AND(C6395=C6394,AA6395=AA6394+1))),INDEX(DATAS,AA6394+1),"")</f>
        <v/>
      </c>
      <c r="AI6394" s="60" t="str">
        <f aca="false">IF(AND(AC6394=1,AA6394&lt;2),IF(AND(C6395=C6394,AA6395=AA6394+1),IF(AC6395=1,"",INDEX(DATAS,AA6394+1)),INDEX(DATAS,AA6394+1)),"")</f>
        <v/>
      </c>
    </row>
    <row r="6395" customFormat="false" ht="15" hidden="false" customHeight="false" outlineLevel="0" collapsed="false">
      <c r="A6395" s="60" t="n">
        <v>46310</v>
      </c>
      <c r="B6395" s="0" t="n">
        <v>13</v>
      </c>
      <c r="C6395" s="0" t="n">
        <v>7623</v>
      </c>
      <c r="E6395" s="0" t="n">
        <v>0</v>
      </c>
      <c r="F6395" s="55" t="s">
        <v>1528</v>
      </c>
      <c r="I6395" s="55" t="s">
        <v>185</v>
      </c>
      <c r="U6395" s="0" t="n">
        <v>188</v>
      </c>
      <c r="V6395" s="0" t="n">
        <v>0</v>
      </c>
      <c r="X6395" s="55" t="n">
        <f aca="false">IF(I6395="Male",0,1)</f>
        <v>1</v>
      </c>
      <c r="Y6395" s="55" t="n">
        <f aca="false">IF(OR(I6395="DNB",I6395="Dry DNB"),1,0)</f>
        <v>0</v>
      </c>
      <c r="Z6395" s="0" t="str">
        <f aca="false">IF(ISNUMBER(W6395),A6395-W6395,"")</f>
        <v/>
      </c>
      <c r="AA6395" s="55" t="n">
        <f aca="false">MATCH(A6395,DATAS,0)</f>
        <v>2</v>
      </c>
      <c r="AB6395" s="55" t="n">
        <f aca="false">IF(AND(E6395&gt;0,OR(AND(B6395&gt;=1,B6395&lt;=6),B6395=10)),1,0)</f>
        <v>0</v>
      </c>
      <c r="AC6395" s="55" t="n">
        <f aca="false">IF(AND(E6395&gt;0,B6395=10),1,0)</f>
        <v>0</v>
      </c>
      <c r="AD6395" s="55" t="n">
        <f aca="false">IF(AND(C6394=C6395,AA6394=AA6395-1),AB6394,"")</f>
        <v>0</v>
      </c>
      <c r="AE6395" s="55" t="n">
        <f aca="false">IF(AND(C6394=C6395,AA6394=AA6395-1),AC6394,"")</f>
        <v>0</v>
      </c>
      <c r="AF6395" s="55" t="n">
        <f aca="false">IF(AA6395=1,"",IF(AND(AB6395=1,AD6395&lt;&gt;1),1,0))</f>
        <v>0</v>
      </c>
      <c r="AG6395" s="55" t="n">
        <f aca="false">IF(AA6395=1,"",IF(AND(AC6395=1,AE6395&lt;&gt;1),1,0))</f>
        <v>0</v>
      </c>
      <c r="AH6395" s="60" t="str">
        <f aca="false">IF(AND(E6395&gt;0,AA6395&lt;2,NOT(AND(C6396=C6395,AA6396=AA6395+1))),INDEX(DATAS,AA6395+1),"")</f>
        <v/>
      </c>
      <c r="AI6395" s="60" t="str">
        <f aca="false">IF(AND(AC6395=1,AA6395&lt;2),IF(AND(C6396=C6395,AA6396=AA6395+1),IF(AC6396=1,"",INDEX(DATAS,AA6395+1)),INDEX(DATAS,AA6395+1)),"")</f>
        <v/>
      </c>
    </row>
    <row r="6396" customFormat="false" ht="15" hidden="false" customHeight="false" outlineLevel="0" collapsed="false">
      <c r="A6396" s="60" t="n">
        <v>46309</v>
      </c>
      <c r="B6396" s="0" t="n">
        <v>13</v>
      </c>
      <c r="C6396" s="0" t="n">
        <v>7624</v>
      </c>
      <c r="E6396" s="0" t="n">
        <v>0</v>
      </c>
      <c r="F6396" s="55" t="s">
        <v>1528</v>
      </c>
      <c r="I6396" s="55" t="s">
        <v>185</v>
      </c>
      <c r="U6396" s="0" t="n">
        <v>187</v>
      </c>
      <c r="V6396" s="0" t="n">
        <v>0</v>
      </c>
      <c r="X6396" s="55" t="n">
        <f aca="false">IF(I6396="Male",0,1)</f>
        <v>1</v>
      </c>
      <c r="Y6396" s="55" t="n">
        <f aca="false">IF(OR(I6396="DNB",I6396="Dry DNB"),1,0)</f>
        <v>0</v>
      </c>
      <c r="Z6396" s="0" t="str">
        <f aca="false">IF(ISNUMBER(W6396),A6396-W6396,"")</f>
        <v/>
      </c>
      <c r="AA6396" s="55" t="n">
        <f aca="false">MATCH(A6396,DATAS,0)</f>
        <v>1</v>
      </c>
      <c r="AB6396" s="55" t="n">
        <f aca="false">IF(AND(E6396&gt;0,OR(AND(B6396&gt;=1,B6396&lt;=6),B6396=10)),1,0)</f>
        <v>0</v>
      </c>
      <c r="AC6396" s="55" t="n">
        <f aca="false">IF(AND(E6396&gt;0,B6396=10),1,0)</f>
        <v>0</v>
      </c>
      <c r="AD6396" s="0" t="str">
        <f aca="false">IF(AND(C6395=C6396,AA6395=AA6396-1),AB6395,"")</f>
        <v/>
      </c>
      <c r="AE6396" s="0" t="str">
        <f aca="false">IF(AND(C6395=C6396,AA6395=AA6396-1),AC6395,"")</f>
        <v/>
      </c>
      <c r="AF6396" s="0" t="str">
        <f aca="false">IF(AA6396=1,"",IF(AND(AB6396=1,AD6396&lt;&gt;1),1,0))</f>
        <v/>
      </c>
      <c r="AG6396" s="0" t="str">
        <f aca="false">IF(AA6396=1,"",IF(AND(AC6396=1,AE6396&lt;&gt;1),1,0))</f>
        <v/>
      </c>
      <c r="AH6396" s="60" t="str">
        <f aca="false">IF(AND(E6396&gt;0,AA6396&lt;2,NOT(AND(C6397=C6396,AA6397=AA6396+1))),INDEX(DATAS,AA6396+1),"")</f>
        <v/>
      </c>
      <c r="AI6396" s="60" t="str">
        <f aca="false">IF(AND(AC6396=1,AA6396&lt;2),IF(AND(C6397=C6396,AA6397=AA6396+1),IF(AC6397=1,"",INDEX(DATAS,AA6396+1)),INDEX(DATAS,AA6396+1)),"")</f>
        <v/>
      </c>
    </row>
    <row r="6397" customFormat="false" ht="15" hidden="false" customHeight="false" outlineLevel="0" collapsed="false">
      <c r="A6397" s="60" t="n">
        <v>46310</v>
      </c>
      <c r="B6397" s="0" t="n">
        <v>13</v>
      </c>
      <c r="C6397" s="0" t="n">
        <v>7624</v>
      </c>
      <c r="E6397" s="0" t="n">
        <v>0</v>
      </c>
      <c r="F6397" s="55" t="s">
        <v>1528</v>
      </c>
      <c r="I6397" s="55" t="s">
        <v>185</v>
      </c>
      <c r="U6397" s="0" t="n">
        <v>188</v>
      </c>
      <c r="V6397" s="0" t="n">
        <v>0</v>
      </c>
      <c r="X6397" s="55" t="n">
        <f aca="false">IF(I6397="Male",0,1)</f>
        <v>1</v>
      </c>
      <c r="Y6397" s="55" t="n">
        <f aca="false">IF(OR(I6397="DNB",I6397="Dry DNB"),1,0)</f>
        <v>0</v>
      </c>
      <c r="Z6397" s="0" t="str">
        <f aca="false">IF(ISNUMBER(W6397),A6397-W6397,"")</f>
        <v/>
      </c>
      <c r="AA6397" s="55" t="n">
        <f aca="false">MATCH(A6397,DATAS,0)</f>
        <v>2</v>
      </c>
      <c r="AB6397" s="55" t="n">
        <f aca="false">IF(AND(E6397&gt;0,OR(AND(B6397&gt;=1,B6397&lt;=6),B6397=10)),1,0)</f>
        <v>0</v>
      </c>
      <c r="AC6397" s="55" t="n">
        <f aca="false">IF(AND(E6397&gt;0,B6397=10),1,0)</f>
        <v>0</v>
      </c>
      <c r="AD6397" s="55" t="n">
        <f aca="false">IF(AND(C6396=C6397,AA6396=AA6397-1),AB6396,"")</f>
        <v>0</v>
      </c>
      <c r="AE6397" s="55" t="n">
        <f aca="false">IF(AND(C6396=C6397,AA6396=AA6397-1),AC6396,"")</f>
        <v>0</v>
      </c>
      <c r="AF6397" s="55" t="n">
        <f aca="false">IF(AA6397=1,"",IF(AND(AB6397=1,AD6397&lt;&gt;1),1,0))</f>
        <v>0</v>
      </c>
      <c r="AG6397" s="55" t="n">
        <f aca="false">IF(AA6397=1,"",IF(AND(AC6397=1,AE6397&lt;&gt;1),1,0))</f>
        <v>0</v>
      </c>
      <c r="AH6397" s="60" t="str">
        <f aca="false">IF(AND(E6397&gt;0,AA6397&lt;2,NOT(AND(C6398=C6397,AA6398=AA6397+1))),INDEX(DATAS,AA6397+1),"")</f>
        <v/>
      </c>
      <c r="AI6397" s="60" t="str">
        <f aca="false">IF(AND(AC6397=1,AA6397&lt;2),IF(AND(C6398=C6397,AA6398=AA6397+1),IF(AC6398=1,"",INDEX(DATAS,AA6397+1)),INDEX(DATAS,AA6397+1)),"")</f>
        <v/>
      </c>
    </row>
    <row r="6398" customFormat="false" ht="15" hidden="false" customHeight="false" outlineLevel="0" collapsed="false">
      <c r="A6398" s="60" t="n">
        <v>46309</v>
      </c>
      <c r="B6398" s="0" t="n">
        <v>13</v>
      </c>
      <c r="C6398" s="0" t="n">
        <v>7625</v>
      </c>
      <c r="E6398" s="0" t="n">
        <v>0</v>
      </c>
      <c r="F6398" s="55" t="s">
        <v>1529</v>
      </c>
      <c r="I6398" s="55" t="s">
        <v>185</v>
      </c>
      <c r="U6398" s="0" t="n">
        <v>186</v>
      </c>
      <c r="V6398" s="0" t="n">
        <v>0</v>
      </c>
      <c r="X6398" s="55" t="n">
        <f aca="false">IF(I6398="Male",0,1)</f>
        <v>1</v>
      </c>
      <c r="Y6398" s="55" t="n">
        <f aca="false">IF(OR(I6398="DNB",I6398="Dry DNB"),1,0)</f>
        <v>0</v>
      </c>
      <c r="Z6398" s="0" t="str">
        <f aca="false">IF(ISNUMBER(W6398),A6398-W6398,"")</f>
        <v/>
      </c>
      <c r="AA6398" s="55" t="n">
        <f aca="false">MATCH(A6398,DATAS,0)</f>
        <v>1</v>
      </c>
      <c r="AB6398" s="55" t="n">
        <f aca="false">IF(AND(E6398&gt;0,OR(AND(B6398&gt;=1,B6398&lt;=6),B6398=10)),1,0)</f>
        <v>0</v>
      </c>
      <c r="AC6398" s="55" t="n">
        <f aca="false">IF(AND(E6398&gt;0,B6398=10),1,0)</f>
        <v>0</v>
      </c>
      <c r="AD6398" s="0" t="str">
        <f aca="false">IF(AND(C6397=C6398,AA6397=AA6398-1),AB6397,"")</f>
        <v/>
      </c>
      <c r="AE6398" s="0" t="str">
        <f aca="false">IF(AND(C6397=C6398,AA6397=AA6398-1),AC6397,"")</f>
        <v/>
      </c>
      <c r="AF6398" s="0" t="str">
        <f aca="false">IF(AA6398=1,"",IF(AND(AB6398=1,AD6398&lt;&gt;1),1,0))</f>
        <v/>
      </c>
      <c r="AG6398" s="0" t="str">
        <f aca="false">IF(AA6398=1,"",IF(AND(AC6398=1,AE6398&lt;&gt;1),1,0))</f>
        <v/>
      </c>
      <c r="AH6398" s="60" t="str">
        <f aca="false">IF(AND(E6398&gt;0,AA6398&lt;2,NOT(AND(C6399=C6398,AA6399=AA6398+1))),INDEX(DATAS,AA6398+1),"")</f>
        <v/>
      </c>
      <c r="AI6398" s="60" t="str">
        <f aca="false">IF(AND(AC6398=1,AA6398&lt;2),IF(AND(C6399=C6398,AA6399=AA6398+1),IF(AC6399=1,"",INDEX(DATAS,AA6398+1)),INDEX(DATAS,AA6398+1)),"")</f>
        <v/>
      </c>
    </row>
    <row r="6399" customFormat="false" ht="15" hidden="false" customHeight="false" outlineLevel="0" collapsed="false">
      <c r="A6399" s="60" t="n">
        <v>46310</v>
      </c>
      <c r="B6399" s="0" t="n">
        <v>13</v>
      </c>
      <c r="C6399" s="0" t="n">
        <v>7625</v>
      </c>
      <c r="E6399" s="0" t="n">
        <v>0</v>
      </c>
      <c r="F6399" s="55" t="s">
        <v>1529</v>
      </c>
      <c r="I6399" s="55" t="s">
        <v>185</v>
      </c>
      <c r="U6399" s="0" t="n">
        <v>187</v>
      </c>
      <c r="V6399" s="0" t="n">
        <v>0</v>
      </c>
      <c r="X6399" s="55" t="n">
        <f aca="false">IF(I6399="Male",0,1)</f>
        <v>1</v>
      </c>
      <c r="Y6399" s="55" t="n">
        <f aca="false">IF(OR(I6399="DNB",I6399="Dry DNB"),1,0)</f>
        <v>0</v>
      </c>
      <c r="Z6399" s="0" t="str">
        <f aca="false">IF(ISNUMBER(W6399),A6399-W6399,"")</f>
        <v/>
      </c>
      <c r="AA6399" s="55" t="n">
        <f aca="false">MATCH(A6399,DATAS,0)</f>
        <v>2</v>
      </c>
      <c r="AB6399" s="55" t="n">
        <f aca="false">IF(AND(E6399&gt;0,OR(AND(B6399&gt;=1,B6399&lt;=6),B6399=10)),1,0)</f>
        <v>0</v>
      </c>
      <c r="AC6399" s="55" t="n">
        <f aca="false">IF(AND(E6399&gt;0,B6399=10),1,0)</f>
        <v>0</v>
      </c>
      <c r="AD6399" s="55" t="n">
        <f aca="false">IF(AND(C6398=C6399,AA6398=AA6399-1),AB6398,"")</f>
        <v>0</v>
      </c>
      <c r="AE6399" s="55" t="n">
        <f aca="false">IF(AND(C6398=C6399,AA6398=AA6399-1),AC6398,"")</f>
        <v>0</v>
      </c>
      <c r="AF6399" s="55" t="n">
        <f aca="false">IF(AA6399=1,"",IF(AND(AB6399=1,AD6399&lt;&gt;1),1,0))</f>
        <v>0</v>
      </c>
      <c r="AG6399" s="55" t="n">
        <f aca="false">IF(AA6399=1,"",IF(AND(AC6399=1,AE6399&lt;&gt;1),1,0))</f>
        <v>0</v>
      </c>
      <c r="AH6399" s="60" t="str">
        <f aca="false">IF(AND(E6399&gt;0,AA6399&lt;2,NOT(AND(C6400=C6399,AA6400=AA6399+1))),INDEX(DATAS,AA6399+1),"")</f>
        <v/>
      </c>
      <c r="AI6399" s="60" t="str">
        <f aca="false">IF(AND(AC6399=1,AA6399&lt;2),IF(AND(C6400=C6399,AA6400=AA6399+1),IF(AC6400=1,"",INDEX(DATAS,AA6399+1)),INDEX(DATAS,AA6399+1)),"")</f>
        <v/>
      </c>
    </row>
    <row r="6400" customFormat="false" ht="15" hidden="false" customHeight="false" outlineLevel="0" collapsed="false">
      <c r="A6400" s="60" t="n">
        <v>46309</v>
      </c>
      <c r="B6400" s="0" t="n">
        <v>13</v>
      </c>
      <c r="C6400" s="0" t="n">
        <v>7626</v>
      </c>
      <c r="E6400" s="0" t="n">
        <v>0</v>
      </c>
      <c r="F6400" s="55" t="s">
        <v>1529</v>
      </c>
      <c r="I6400" s="55" t="s">
        <v>185</v>
      </c>
      <c r="U6400" s="0" t="n">
        <v>186</v>
      </c>
      <c r="V6400" s="0" t="n">
        <v>0</v>
      </c>
      <c r="X6400" s="55" t="n">
        <f aca="false">IF(I6400="Male",0,1)</f>
        <v>1</v>
      </c>
      <c r="Y6400" s="55" t="n">
        <f aca="false">IF(OR(I6400="DNB",I6400="Dry DNB"),1,0)</f>
        <v>0</v>
      </c>
      <c r="Z6400" s="0" t="str">
        <f aca="false">IF(ISNUMBER(W6400),A6400-W6400,"")</f>
        <v/>
      </c>
      <c r="AA6400" s="55" t="n">
        <f aca="false">MATCH(A6400,DATAS,0)</f>
        <v>1</v>
      </c>
      <c r="AB6400" s="55" t="n">
        <f aca="false">IF(AND(E6400&gt;0,OR(AND(B6400&gt;=1,B6400&lt;=6),B6400=10)),1,0)</f>
        <v>0</v>
      </c>
      <c r="AC6400" s="55" t="n">
        <f aca="false">IF(AND(E6400&gt;0,B6400=10),1,0)</f>
        <v>0</v>
      </c>
      <c r="AD6400" s="0" t="str">
        <f aca="false">IF(AND(C6399=C6400,AA6399=AA6400-1),AB6399,"")</f>
        <v/>
      </c>
      <c r="AE6400" s="0" t="str">
        <f aca="false">IF(AND(C6399=C6400,AA6399=AA6400-1),AC6399,"")</f>
        <v/>
      </c>
      <c r="AF6400" s="0" t="str">
        <f aca="false">IF(AA6400=1,"",IF(AND(AB6400=1,AD6400&lt;&gt;1),1,0))</f>
        <v/>
      </c>
      <c r="AG6400" s="0" t="str">
        <f aca="false">IF(AA6400=1,"",IF(AND(AC6400=1,AE6400&lt;&gt;1),1,0))</f>
        <v/>
      </c>
      <c r="AH6400" s="60" t="str">
        <f aca="false">IF(AND(E6400&gt;0,AA6400&lt;2,NOT(AND(C6401=C6400,AA6401=AA6400+1))),INDEX(DATAS,AA6400+1),"")</f>
        <v/>
      </c>
      <c r="AI6400" s="60" t="str">
        <f aca="false">IF(AND(AC6400=1,AA6400&lt;2),IF(AND(C6401=C6400,AA6401=AA6400+1),IF(AC6401=1,"",INDEX(DATAS,AA6400+1)),INDEX(DATAS,AA6400+1)),"")</f>
        <v/>
      </c>
    </row>
    <row r="6401" customFormat="false" ht="15" hidden="false" customHeight="false" outlineLevel="0" collapsed="false">
      <c r="A6401" s="60" t="n">
        <v>46310</v>
      </c>
      <c r="B6401" s="0" t="n">
        <v>13</v>
      </c>
      <c r="C6401" s="0" t="n">
        <v>7626</v>
      </c>
      <c r="E6401" s="0" t="n">
        <v>0</v>
      </c>
      <c r="F6401" s="55" t="s">
        <v>1529</v>
      </c>
      <c r="I6401" s="55" t="s">
        <v>185</v>
      </c>
      <c r="U6401" s="0" t="n">
        <v>187</v>
      </c>
      <c r="V6401" s="0" t="n">
        <v>0</v>
      </c>
      <c r="X6401" s="55" t="n">
        <f aca="false">IF(I6401="Male",0,1)</f>
        <v>1</v>
      </c>
      <c r="Y6401" s="55" t="n">
        <f aca="false">IF(OR(I6401="DNB",I6401="Dry DNB"),1,0)</f>
        <v>0</v>
      </c>
      <c r="Z6401" s="0" t="str">
        <f aca="false">IF(ISNUMBER(W6401),A6401-W6401,"")</f>
        <v/>
      </c>
      <c r="AA6401" s="55" t="n">
        <f aca="false">MATCH(A6401,DATAS,0)</f>
        <v>2</v>
      </c>
      <c r="AB6401" s="55" t="n">
        <f aca="false">IF(AND(E6401&gt;0,OR(AND(B6401&gt;=1,B6401&lt;=6),B6401=10)),1,0)</f>
        <v>0</v>
      </c>
      <c r="AC6401" s="55" t="n">
        <f aca="false">IF(AND(E6401&gt;0,B6401=10),1,0)</f>
        <v>0</v>
      </c>
      <c r="AD6401" s="55" t="n">
        <f aca="false">IF(AND(C6400=C6401,AA6400=AA6401-1),AB6400,"")</f>
        <v>0</v>
      </c>
      <c r="AE6401" s="55" t="n">
        <f aca="false">IF(AND(C6400=C6401,AA6400=AA6401-1),AC6400,"")</f>
        <v>0</v>
      </c>
      <c r="AF6401" s="55" t="n">
        <f aca="false">IF(AA6401=1,"",IF(AND(AB6401=1,AD6401&lt;&gt;1),1,0))</f>
        <v>0</v>
      </c>
      <c r="AG6401" s="55" t="n">
        <f aca="false">IF(AA6401=1,"",IF(AND(AC6401=1,AE6401&lt;&gt;1),1,0))</f>
        <v>0</v>
      </c>
      <c r="AH6401" s="60" t="str">
        <f aca="false">IF(AND(E6401&gt;0,AA6401&lt;2,NOT(AND(C6402=C6401,AA6402=AA6401+1))),INDEX(DATAS,AA6401+1),"")</f>
        <v/>
      </c>
      <c r="AI6401" s="60" t="str">
        <f aca="false">IF(AND(AC6401=1,AA6401&lt;2),IF(AND(C6402=C6401,AA6402=AA6401+1),IF(AC6402=1,"",INDEX(DATAS,AA6401+1)),INDEX(DATAS,AA6401+1)),"")</f>
        <v/>
      </c>
    </row>
    <row r="6402" customFormat="false" ht="15" hidden="false" customHeight="false" outlineLevel="0" collapsed="false">
      <c r="A6402" s="60" t="n">
        <v>46309</v>
      </c>
      <c r="B6402" s="0" t="n">
        <v>13</v>
      </c>
      <c r="C6402" s="0" t="n">
        <v>7628</v>
      </c>
      <c r="E6402" s="0" t="n">
        <v>0</v>
      </c>
      <c r="F6402" s="55" t="s">
        <v>1529</v>
      </c>
      <c r="I6402" s="55" t="s">
        <v>185</v>
      </c>
      <c r="U6402" s="0" t="n">
        <v>186</v>
      </c>
      <c r="V6402" s="0" t="n">
        <v>0</v>
      </c>
      <c r="X6402" s="55" t="n">
        <f aca="false">IF(I6402="Male",0,1)</f>
        <v>1</v>
      </c>
      <c r="Y6402" s="55" t="n">
        <f aca="false">IF(OR(I6402="DNB",I6402="Dry DNB"),1,0)</f>
        <v>0</v>
      </c>
      <c r="Z6402" s="0" t="str">
        <f aca="false">IF(ISNUMBER(W6402),A6402-W6402,"")</f>
        <v/>
      </c>
      <c r="AA6402" s="55" t="n">
        <f aca="false">MATCH(A6402,DATAS,0)</f>
        <v>1</v>
      </c>
      <c r="AB6402" s="55" t="n">
        <f aca="false">IF(AND(E6402&gt;0,OR(AND(B6402&gt;=1,B6402&lt;=6),B6402=10)),1,0)</f>
        <v>0</v>
      </c>
      <c r="AC6402" s="55" t="n">
        <f aca="false">IF(AND(E6402&gt;0,B6402=10),1,0)</f>
        <v>0</v>
      </c>
      <c r="AD6402" s="0" t="str">
        <f aca="false">IF(AND(C6401=C6402,AA6401=AA6402-1),AB6401,"")</f>
        <v/>
      </c>
      <c r="AE6402" s="0" t="str">
        <f aca="false">IF(AND(C6401=C6402,AA6401=AA6402-1),AC6401,"")</f>
        <v/>
      </c>
      <c r="AF6402" s="0" t="str">
        <f aca="false">IF(AA6402=1,"",IF(AND(AB6402=1,AD6402&lt;&gt;1),1,0))</f>
        <v/>
      </c>
      <c r="AG6402" s="0" t="str">
        <f aca="false">IF(AA6402=1,"",IF(AND(AC6402=1,AE6402&lt;&gt;1),1,0))</f>
        <v/>
      </c>
      <c r="AH6402" s="60" t="str">
        <f aca="false">IF(AND(E6402&gt;0,AA6402&lt;2,NOT(AND(C6403=C6402,AA6403=AA6402+1))),INDEX(DATAS,AA6402+1),"")</f>
        <v/>
      </c>
      <c r="AI6402" s="60" t="str">
        <f aca="false">IF(AND(AC6402=1,AA6402&lt;2),IF(AND(C6403=C6402,AA6403=AA6402+1),IF(AC6403=1,"",INDEX(DATAS,AA6402+1)),INDEX(DATAS,AA6402+1)),"")</f>
        <v/>
      </c>
    </row>
    <row r="6403" customFormat="false" ht="15" hidden="false" customHeight="false" outlineLevel="0" collapsed="false">
      <c r="A6403" s="60" t="n">
        <v>46310</v>
      </c>
      <c r="B6403" s="0" t="n">
        <v>13</v>
      </c>
      <c r="C6403" s="0" t="n">
        <v>7628</v>
      </c>
      <c r="E6403" s="0" t="n">
        <v>0</v>
      </c>
      <c r="F6403" s="55" t="s">
        <v>1529</v>
      </c>
      <c r="I6403" s="55" t="s">
        <v>185</v>
      </c>
      <c r="U6403" s="0" t="n">
        <v>187</v>
      </c>
      <c r="V6403" s="0" t="n">
        <v>0</v>
      </c>
      <c r="X6403" s="55" t="n">
        <f aca="false">IF(I6403="Male",0,1)</f>
        <v>1</v>
      </c>
      <c r="Y6403" s="55" t="n">
        <f aca="false">IF(OR(I6403="DNB",I6403="Dry DNB"),1,0)</f>
        <v>0</v>
      </c>
      <c r="Z6403" s="0" t="str">
        <f aca="false">IF(ISNUMBER(W6403),A6403-W6403,"")</f>
        <v/>
      </c>
      <c r="AA6403" s="55" t="n">
        <f aca="false">MATCH(A6403,DATAS,0)</f>
        <v>2</v>
      </c>
      <c r="AB6403" s="55" t="n">
        <f aca="false">IF(AND(E6403&gt;0,OR(AND(B6403&gt;=1,B6403&lt;=6),B6403=10)),1,0)</f>
        <v>0</v>
      </c>
      <c r="AC6403" s="55" t="n">
        <f aca="false">IF(AND(E6403&gt;0,B6403=10),1,0)</f>
        <v>0</v>
      </c>
      <c r="AD6403" s="55" t="n">
        <f aca="false">IF(AND(C6402=C6403,AA6402=AA6403-1),AB6402,"")</f>
        <v>0</v>
      </c>
      <c r="AE6403" s="55" t="n">
        <f aca="false">IF(AND(C6402=C6403,AA6402=AA6403-1),AC6402,"")</f>
        <v>0</v>
      </c>
      <c r="AF6403" s="55" t="n">
        <f aca="false">IF(AA6403=1,"",IF(AND(AB6403=1,AD6403&lt;&gt;1),1,0))</f>
        <v>0</v>
      </c>
      <c r="AG6403" s="55" t="n">
        <f aca="false">IF(AA6403=1,"",IF(AND(AC6403=1,AE6403&lt;&gt;1),1,0))</f>
        <v>0</v>
      </c>
      <c r="AH6403" s="60" t="str">
        <f aca="false">IF(AND(E6403&gt;0,AA6403&lt;2,NOT(AND(C6404=C6403,AA6404=AA6403+1))),INDEX(DATAS,AA6403+1),"")</f>
        <v/>
      </c>
      <c r="AI6403" s="60" t="str">
        <f aca="false">IF(AND(AC6403=1,AA6403&lt;2),IF(AND(C6404=C6403,AA6404=AA6403+1),IF(AC6404=1,"",INDEX(DATAS,AA6403+1)),INDEX(DATAS,AA6403+1)),"")</f>
        <v/>
      </c>
    </row>
    <row r="6404" customFormat="false" ht="15" hidden="false" customHeight="false" outlineLevel="0" collapsed="false">
      <c r="A6404" s="60" t="n">
        <v>46309</v>
      </c>
      <c r="B6404" s="0" t="n">
        <v>13</v>
      </c>
      <c r="C6404" s="0" t="n">
        <v>7629</v>
      </c>
      <c r="E6404" s="0" t="n">
        <v>0</v>
      </c>
      <c r="F6404" s="55" t="s">
        <v>1530</v>
      </c>
      <c r="I6404" s="55" t="s">
        <v>185</v>
      </c>
      <c r="U6404" s="0" t="n">
        <v>185</v>
      </c>
      <c r="V6404" s="0" t="n">
        <v>0</v>
      </c>
      <c r="X6404" s="55" t="n">
        <f aca="false">IF(I6404="Male",0,1)</f>
        <v>1</v>
      </c>
      <c r="Y6404" s="55" t="n">
        <f aca="false">IF(OR(I6404="DNB",I6404="Dry DNB"),1,0)</f>
        <v>0</v>
      </c>
      <c r="Z6404" s="0" t="str">
        <f aca="false">IF(ISNUMBER(W6404),A6404-W6404,"")</f>
        <v/>
      </c>
      <c r="AA6404" s="55" t="n">
        <f aca="false">MATCH(A6404,DATAS,0)</f>
        <v>1</v>
      </c>
      <c r="AB6404" s="55" t="n">
        <f aca="false">IF(AND(E6404&gt;0,OR(AND(B6404&gt;=1,B6404&lt;=6),B6404=10)),1,0)</f>
        <v>0</v>
      </c>
      <c r="AC6404" s="55" t="n">
        <f aca="false">IF(AND(E6404&gt;0,B6404=10),1,0)</f>
        <v>0</v>
      </c>
      <c r="AD6404" s="0" t="str">
        <f aca="false">IF(AND(C6403=C6404,AA6403=AA6404-1),AB6403,"")</f>
        <v/>
      </c>
      <c r="AE6404" s="0" t="str">
        <f aca="false">IF(AND(C6403=C6404,AA6403=AA6404-1),AC6403,"")</f>
        <v/>
      </c>
      <c r="AF6404" s="0" t="str">
        <f aca="false">IF(AA6404=1,"",IF(AND(AB6404=1,AD6404&lt;&gt;1),1,0))</f>
        <v/>
      </c>
      <c r="AG6404" s="0" t="str">
        <f aca="false">IF(AA6404=1,"",IF(AND(AC6404=1,AE6404&lt;&gt;1),1,0))</f>
        <v/>
      </c>
      <c r="AH6404" s="60" t="str">
        <f aca="false">IF(AND(E6404&gt;0,AA6404&lt;2,NOT(AND(C6405=C6404,AA6405=AA6404+1))),INDEX(DATAS,AA6404+1),"")</f>
        <v/>
      </c>
      <c r="AI6404" s="60" t="str">
        <f aca="false">IF(AND(AC6404=1,AA6404&lt;2),IF(AND(C6405=C6404,AA6405=AA6404+1),IF(AC6405=1,"",INDEX(DATAS,AA6404+1)),INDEX(DATAS,AA6404+1)),"")</f>
        <v/>
      </c>
    </row>
    <row r="6405" customFormat="false" ht="15" hidden="false" customHeight="false" outlineLevel="0" collapsed="false">
      <c r="A6405" s="60" t="n">
        <v>46310</v>
      </c>
      <c r="B6405" s="0" t="n">
        <v>13</v>
      </c>
      <c r="C6405" s="0" t="n">
        <v>7629</v>
      </c>
      <c r="E6405" s="0" t="n">
        <v>0</v>
      </c>
      <c r="F6405" s="55" t="s">
        <v>1530</v>
      </c>
      <c r="I6405" s="55" t="s">
        <v>185</v>
      </c>
      <c r="U6405" s="0" t="n">
        <v>186</v>
      </c>
      <c r="V6405" s="0" t="n">
        <v>0</v>
      </c>
      <c r="X6405" s="55" t="n">
        <f aca="false">IF(I6405="Male",0,1)</f>
        <v>1</v>
      </c>
      <c r="Y6405" s="55" t="n">
        <f aca="false">IF(OR(I6405="DNB",I6405="Dry DNB"),1,0)</f>
        <v>0</v>
      </c>
      <c r="Z6405" s="0" t="str">
        <f aca="false">IF(ISNUMBER(W6405),A6405-W6405,"")</f>
        <v/>
      </c>
      <c r="AA6405" s="55" t="n">
        <f aca="false">MATCH(A6405,DATAS,0)</f>
        <v>2</v>
      </c>
      <c r="AB6405" s="55" t="n">
        <f aca="false">IF(AND(E6405&gt;0,OR(AND(B6405&gt;=1,B6405&lt;=6),B6405=10)),1,0)</f>
        <v>0</v>
      </c>
      <c r="AC6405" s="55" t="n">
        <f aca="false">IF(AND(E6405&gt;0,B6405=10),1,0)</f>
        <v>0</v>
      </c>
      <c r="AD6405" s="55" t="n">
        <f aca="false">IF(AND(C6404=C6405,AA6404=AA6405-1),AB6404,"")</f>
        <v>0</v>
      </c>
      <c r="AE6405" s="55" t="n">
        <f aca="false">IF(AND(C6404=C6405,AA6404=AA6405-1),AC6404,"")</f>
        <v>0</v>
      </c>
      <c r="AF6405" s="55" t="n">
        <f aca="false">IF(AA6405=1,"",IF(AND(AB6405=1,AD6405&lt;&gt;1),1,0))</f>
        <v>0</v>
      </c>
      <c r="AG6405" s="55" t="n">
        <f aca="false">IF(AA6405=1,"",IF(AND(AC6405=1,AE6405&lt;&gt;1),1,0))</f>
        <v>0</v>
      </c>
      <c r="AH6405" s="60" t="str">
        <f aca="false">IF(AND(E6405&gt;0,AA6405&lt;2,NOT(AND(C6406=C6405,AA6406=AA6405+1))),INDEX(DATAS,AA6405+1),"")</f>
        <v/>
      </c>
      <c r="AI6405" s="60" t="str">
        <f aca="false">IF(AND(AC6405=1,AA6405&lt;2),IF(AND(C6406=C6405,AA6406=AA6405+1),IF(AC6406=1,"",INDEX(DATAS,AA6405+1)),INDEX(DATAS,AA6405+1)),"")</f>
        <v/>
      </c>
    </row>
    <row r="6406" customFormat="false" ht="15" hidden="false" customHeight="false" outlineLevel="0" collapsed="false">
      <c r="A6406" s="60" t="n">
        <v>46309</v>
      </c>
      <c r="B6406" s="0" t="n">
        <v>13</v>
      </c>
      <c r="C6406" s="0" t="n">
        <v>7630</v>
      </c>
      <c r="E6406" s="0" t="n">
        <v>0</v>
      </c>
      <c r="F6406" s="55" t="s">
        <v>1530</v>
      </c>
      <c r="I6406" s="55" t="s">
        <v>185</v>
      </c>
      <c r="U6406" s="0" t="n">
        <v>185</v>
      </c>
      <c r="V6406" s="0" t="n">
        <v>0</v>
      </c>
      <c r="X6406" s="55" t="n">
        <f aca="false">IF(I6406="Male",0,1)</f>
        <v>1</v>
      </c>
      <c r="Y6406" s="55" t="n">
        <f aca="false">IF(OR(I6406="DNB",I6406="Dry DNB"),1,0)</f>
        <v>0</v>
      </c>
      <c r="Z6406" s="0" t="str">
        <f aca="false">IF(ISNUMBER(W6406),A6406-W6406,"")</f>
        <v/>
      </c>
      <c r="AA6406" s="55" t="n">
        <f aca="false">MATCH(A6406,DATAS,0)</f>
        <v>1</v>
      </c>
      <c r="AB6406" s="55" t="n">
        <f aca="false">IF(AND(E6406&gt;0,OR(AND(B6406&gt;=1,B6406&lt;=6),B6406=10)),1,0)</f>
        <v>0</v>
      </c>
      <c r="AC6406" s="55" t="n">
        <f aca="false">IF(AND(E6406&gt;0,B6406=10),1,0)</f>
        <v>0</v>
      </c>
      <c r="AD6406" s="0" t="str">
        <f aca="false">IF(AND(C6405=C6406,AA6405=AA6406-1),AB6405,"")</f>
        <v/>
      </c>
      <c r="AE6406" s="0" t="str">
        <f aca="false">IF(AND(C6405=C6406,AA6405=AA6406-1),AC6405,"")</f>
        <v/>
      </c>
      <c r="AF6406" s="0" t="str">
        <f aca="false">IF(AA6406=1,"",IF(AND(AB6406=1,AD6406&lt;&gt;1),1,0))</f>
        <v/>
      </c>
      <c r="AG6406" s="0" t="str">
        <f aca="false">IF(AA6406=1,"",IF(AND(AC6406=1,AE6406&lt;&gt;1),1,0))</f>
        <v/>
      </c>
      <c r="AH6406" s="60" t="str">
        <f aca="false">IF(AND(E6406&gt;0,AA6406&lt;2,NOT(AND(C6407=C6406,AA6407=AA6406+1))),INDEX(DATAS,AA6406+1),"")</f>
        <v/>
      </c>
      <c r="AI6406" s="60" t="str">
        <f aca="false">IF(AND(AC6406=1,AA6406&lt;2),IF(AND(C6407=C6406,AA6407=AA6406+1),IF(AC6407=1,"",INDEX(DATAS,AA6406+1)),INDEX(DATAS,AA6406+1)),"")</f>
        <v/>
      </c>
    </row>
    <row r="6407" customFormat="false" ht="15" hidden="false" customHeight="false" outlineLevel="0" collapsed="false">
      <c r="A6407" s="60" t="n">
        <v>46310</v>
      </c>
      <c r="B6407" s="0" t="n">
        <v>13</v>
      </c>
      <c r="C6407" s="0" t="n">
        <v>7630</v>
      </c>
      <c r="E6407" s="0" t="n">
        <v>0</v>
      </c>
      <c r="F6407" s="55" t="s">
        <v>1530</v>
      </c>
      <c r="I6407" s="55" t="s">
        <v>185</v>
      </c>
      <c r="U6407" s="0" t="n">
        <v>186</v>
      </c>
      <c r="V6407" s="0" t="n">
        <v>0</v>
      </c>
      <c r="X6407" s="55" t="n">
        <f aca="false">IF(I6407="Male",0,1)</f>
        <v>1</v>
      </c>
      <c r="Y6407" s="55" t="n">
        <f aca="false">IF(OR(I6407="DNB",I6407="Dry DNB"),1,0)</f>
        <v>0</v>
      </c>
      <c r="Z6407" s="0" t="str">
        <f aca="false">IF(ISNUMBER(W6407),A6407-W6407,"")</f>
        <v/>
      </c>
      <c r="AA6407" s="55" t="n">
        <f aca="false">MATCH(A6407,DATAS,0)</f>
        <v>2</v>
      </c>
      <c r="AB6407" s="55" t="n">
        <f aca="false">IF(AND(E6407&gt;0,OR(AND(B6407&gt;=1,B6407&lt;=6),B6407=10)),1,0)</f>
        <v>0</v>
      </c>
      <c r="AC6407" s="55" t="n">
        <f aca="false">IF(AND(E6407&gt;0,B6407=10),1,0)</f>
        <v>0</v>
      </c>
      <c r="AD6407" s="55" t="n">
        <f aca="false">IF(AND(C6406=C6407,AA6406=AA6407-1),AB6406,"")</f>
        <v>0</v>
      </c>
      <c r="AE6407" s="55" t="n">
        <f aca="false">IF(AND(C6406=C6407,AA6406=AA6407-1),AC6406,"")</f>
        <v>0</v>
      </c>
      <c r="AF6407" s="55" t="n">
        <f aca="false">IF(AA6407=1,"",IF(AND(AB6407=1,AD6407&lt;&gt;1),1,0))</f>
        <v>0</v>
      </c>
      <c r="AG6407" s="55" t="n">
        <f aca="false">IF(AA6407=1,"",IF(AND(AC6407=1,AE6407&lt;&gt;1),1,0))</f>
        <v>0</v>
      </c>
      <c r="AH6407" s="60" t="str">
        <f aca="false">IF(AND(E6407&gt;0,AA6407&lt;2,NOT(AND(C6408=C6407,AA6408=AA6407+1))),INDEX(DATAS,AA6407+1),"")</f>
        <v/>
      </c>
      <c r="AI6407" s="60" t="str">
        <f aca="false">IF(AND(AC6407=1,AA6407&lt;2),IF(AND(C6408=C6407,AA6408=AA6407+1),IF(AC6408=1,"",INDEX(DATAS,AA6407+1)),INDEX(DATAS,AA6407+1)),"")</f>
        <v/>
      </c>
    </row>
    <row r="6408" customFormat="false" ht="15" hidden="false" customHeight="false" outlineLevel="0" collapsed="false">
      <c r="A6408" s="60" t="n">
        <v>46309</v>
      </c>
      <c r="B6408" s="0" t="n">
        <v>13</v>
      </c>
      <c r="C6408" s="0" t="n">
        <v>7631</v>
      </c>
      <c r="E6408" s="0" t="n">
        <v>0</v>
      </c>
      <c r="F6408" s="55" t="s">
        <v>1531</v>
      </c>
      <c r="I6408" s="55" t="s">
        <v>185</v>
      </c>
      <c r="U6408" s="0" t="n">
        <v>184</v>
      </c>
      <c r="V6408" s="0" t="n">
        <v>0</v>
      </c>
      <c r="X6408" s="55" t="n">
        <f aca="false">IF(I6408="Male",0,1)</f>
        <v>1</v>
      </c>
      <c r="Y6408" s="55" t="n">
        <f aca="false">IF(OR(I6408="DNB",I6408="Dry DNB"),1,0)</f>
        <v>0</v>
      </c>
      <c r="Z6408" s="0" t="str">
        <f aca="false">IF(ISNUMBER(W6408),A6408-W6408,"")</f>
        <v/>
      </c>
      <c r="AA6408" s="55" t="n">
        <f aca="false">MATCH(A6408,DATAS,0)</f>
        <v>1</v>
      </c>
      <c r="AB6408" s="55" t="n">
        <f aca="false">IF(AND(E6408&gt;0,OR(AND(B6408&gt;=1,B6408&lt;=6),B6408=10)),1,0)</f>
        <v>0</v>
      </c>
      <c r="AC6408" s="55" t="n">
        <f aca="false">IF(AND(E6408&gt;0,B6408=10),1,0)</f>
        <v>0</v>
      </c>
      <c r="AD6408" s="0" t="str">
        <f aca="false">IF(AND(C6407=C6408,AA6407=AA6408-1),AB6407,"")</f>
        <v/>
      </c>
      <c r="AE6408" s="0" t="str">
        <f aca="false">IF(AND(C6407=C6408,AA6407=AA6408-1),AC6407,"")</f>
        <v/>
      </c>
      <c r="AF6408" s="0" t="str">
        <f aca="false">IF(AA6408=1,"",IF(AND(AB6408=1,AD6408&lt;&gt;1),1,0))</f>
        <v/>
      </c>
      <c r="AG6408" s="0" t="str">
        <f aca="false">IF(AA6408=1,"",IF(AND(AC6408=1,AE6408&lt;&gt;1),1,0))</f>
        <v/>
      </c>
      <c r="AH6408" s="60" t="str">
        <f aca="false">IF(AND(E6408&gt;0,AA6408&lt;2,NOT(AND(C6409=C6408,AA6409=AA6408+1))),INDEX(DATAS,AA6408+1),"")</f>
        <v/>
      </c>
      <c r="AI6408" s="60" t="str">
        <f aca="false">IF(AND(AC6408=1,AA6408&lt;2),IF(AND(C6409=C6408,AA6409=AA6408+1),IF(AC6409=1,"",INDEX(DATAS,AA6408+1)),INDEX(DATAS,AA6408+1)),"")</f>
        <v/>
      </c>
    </row>
    <row r="6409" customFormat="false" ht="15" hidden="false" customHeight="false" outlineLevel="0" collapsed="false">
      <c r="A6409" s="60" t="n">
        <v>46310</v>
      </c>
      <c r="B6409" s="0" t="n">
        <v>13</v>
      </c>
      <c r="C6409" s="0" t="n">
        <v>7631</v>
      </c>
      <c r="E6409" s="0" t="n">
        <v>0</v>
      </c>
      <c r="F6409" s="55" t="s">
        <v>1531</v>
      </c>
      <c r="I6409" s="55" t="s">
        <v>185</v>
      </c>
      <c r="U6409" s="0" t="n">
        <v>185</v>
      </c>
      <c r="V6409" s="0" t="n">
        <v>0</v>
      </c>
      <c r="X6409" s="55" t="n">
        <f aca="false">IF(I6409="Male",0,1)</f>
        <v>1</v>
      </c>
      <c r="Y6409" s="55" t="n">
        <f aca="false">IF(OR(I6409="DNB",I6409="Dry DNB"),1,0)</f>
        <v>0</v>
      </c>
      <c r="Z6409" s="0" t="str">
        <f aca="false">IF(ISNUMBER(W6409),A6409-W6409,"")</f>
        <v/>
      </c>
      <c r="AA6409" s="55" t="n">
        <f aca="false">MATCH(A6409,DATAS,0)</f>
        <v>2</v>
      </c>
      <c r="AB6409" s="55" t="n">
        <f aca="false">IF(AND(E6409&gt;0,OR(AND(B6409&gt;=1,B6409&lt;=6),B6409=10)),1,0)</f>
        <v>0</v>
      </c>
      <c r="AC6409" s="55" t="n">
        <f aca="false">IF(AND(E6409&gt;0,B6409=10),1,0)</f>
        <v>0</v>
      </c>
      <c r="AD6409" s="55" t="n">
        <f aca="false">IF(AND(C6408=C6409,AA6408=AA6409-1),AB6408,"")</f>
        <v>0</v>
      </c>
      <c r="AE6409" s="55" t="n">
        <f aca="false">IF(AND(C6408=C6409,AA6408=AA6409-1),AC6408,"")</f>
        <v>0</v>
      </c>
      <c r="AF6409" s="55" t="n">
        <f aca="false">IF(AA6409=1,"",IF(AND(AB6409=1,AD6409&lt;&gt;1),1,0))</f>
        <v>0</v>
      </c>
      <c r="AG6409" s="55" t="n">
        <f aca="false">IF(AA6409=1,"",IF(AND(AC6409=1,AE6409&lt;&gt;1),1,0))</f>
        <v>0</v>
      </c>
      <c r="AH6409" s="60" t="str">
        <f aca="false">IF(AND(E6409&gt;0,AA6409&lt;2,NOT(AND(C6410=C6409,AA6410=AA6409+1))),INDEX(DATAS,AA6409+1),"")</f>
        <v/>
      </c>
      <c r="AI6409" s="60" t="str">
        <f aca="false">IF(AND(AC6409=1,AA6409&lt;2),IF(AND(C6410=C6409,AA6410=AA6409+1),IF(AC6410=1,"",INDEX(DATAS,AA6409+1)),INDEX(DATAS,AA6409+1)),"")</f>
        <v/>
      </c>
    </row>
    <row r="6410" customFormat="false" ht="15" hidden="false" customHeight="false" outlineLevel="0" collapsed="false">
      <c r="A6410" s="60" t="n">
        <v>46309</v>
      </c>
      <c r="B6410" s="0" t="n">
        <v>13</v>
      </c>
      <c r="C6410" s="0" t="n">
        <v>7632</v>
      </c>
      <c r="E6410" s="0" t="n">
        <v>0</v>
      </c>
      <c r="F6410" s="55" t="s">
        <v>1531</v>
      </c>
      <c r="I6410" s="55" t="s">
        <v>185</v>
      </c>
      <c r="U6410" s="0" t="n">
        <v>184</v>
      </c>
      <c r="V6410" s="0" t="n">
        <v>0</v>
      </c>
      <c r="X6410" s="55" t="n">
        <f aca="false">IF(I6410="Male",0,1)</f>
        <v>1</v>
      </c>
      <c r="Y6410" s="55" t="n">
        <f aca="false">IF(OR(I6410="DNB",I6410="Dry DNB"),1,0)</f>
        <v>0</v>
      </c>
      <c r="Z6410" s="0" t="str">
        <f aca="false">IF(ISNUMBER(W6410),A6410-W6410,"")</f>
        <v/>
      </c>
      <c r="AA6410" s="55" t="n">
        <f aca="false">MATCH(A6410,DATAS,0)</f>
        <v>1</v>
      </c>
      <c r="AB6410" s="55" t="n">
        <f aca="false">IF(AND(E6410&gt;0,OR(AND(B6410&gt;=1,B6410&lt;=6),B6410=10)),1,0)</f>
        <v>0</v>
      </c>
      <c r="AC6410" s="55" t="n">
        <f aca="false">IF(AND(E6410&gt;0,B6410=10),1,0)</f>
        <v>0</v>
      </c>
      <c r="AD6410" s="0" t="str">
        <f aca="false">IF(AND(C6409=C6410,AA6409=AA6410-1),AB6409,"")</f>
        <v/>
      </c>
      <c r="AE6410" s="0" t="str">
        <f aca="false">IF(AND(C6409=C6410,AA6409=AA6410-1),AC6409,"")</f>
        <v/>
      </c>
      <c r="AF6410" s="0" t="str">
        <f aca="false">IF(AA6410=1,"",IF(AND(AB6410=1,AD6410&lt;&gt;1),1,0))</f>
        <v/>
      </c>
      <c r="AG6410" s="0" t="str">
        <f aca="false">IF(AA6410=1,"",IF(AND(AC6410=1,AE6410&lt;&gt;1),1,0))</f>
        <v/>
      </c>
      <c r="AH6410" s="60" t="str">
        <f aca="false">IF(AND(E6410&gt;0,AA6410&lt;2,NOT(AND(C6411=C6410,AA6411=AA6410+1))),INDEX(DATAS,AA6410+1),"")</f>
        <v/>
      </c>
      <c r="AI6410" s="60" t="str">
        <f aca="false">IF(AND(AC6410=1,AA6410&lt;2),IF(AND(C6411=C6410,AA6411=AA6410+1),IF(AC6411=1,"",INDEX(DATAS,AA6410+1)),INDEX(DATAS,AA6410+1)),"")</f>
        <v/>
      </c>
    </row>
    <row r="6411" customFormat="false" ht="15" hidden="false" customHeight="false" outlineLevel="0" collapsed="false">
      <c r="A6411" s="60" t="n">
        <v>46310</v>
      </c>
      <c r="B6411" s="0" t="n">
        <v>13</v>
      </c>
      <c r="C6411" s="0" t="n">
        <v>7632</v>
      </c>
      <c r="E6411" s="0" t="n">
        <v>0</v>
      </c>
      <c r="F6411" s="55" t="s">
        <v>1531</v>
      </c>
      <c r="I6411" s="55" t="s">
        <v>185</v>
      </c>
      <c r="U6411" s="0" t="n">
        <v>185</v>
      </c>
      <c r="V6411" s="0" t="n">
        <v>0</v>
      </c>
      <c r="X6411" s="55" t="n">
        <f aca="false">IF(I6411="Male",0,1)</f>
        <v>1</v>
      </c>
      <c r="Y6411" s="55" t="n">
        <f aca="false">IF(OR(I6411="DNB",I6411="Dry DNB"),1,0)</f>
        <v>0</v>
      </c>
      <c r="Z6411" s="0" t="str">
        <f aca="false">IF(ISNUMBER(W6411),A6411-W6411,"")</f>
        <v/>
      </c>
      <c r="AA6411" s="55" t="n">
        <f aca="false">MATCH(A6411,DATAS,0)</f>
        <v>2</v>
      </c>
      <c r="AB6411" s="55" t="n">
        <f aca="false">IF(AND(E6411&gt;0,OR(AND(B6411&gt;=1,B6411&lt;=6),B6411=10)),1,0)</f>
        <v>0</v>
      </c>
      <c r="AC6411" s="55" t="n">
        <f aca="false">IF(AND(E6411&gt;0,B6411=10),1,0)</f>
        <v>0</v>
      </c>
      <c r="AD6411" s="55" t="n">
        <f aca="false">IF(AND(C6410=C6411,AA6410=AA6411-1),AB6410,"")</f>
        <v>0</v>
      </c>
      <c r="AE6411" s="55" t="n">
        <f aca="false">IF(AND(C6410=C6411,AA6410=AA6411-1),AC6410,"")</f>
        <v>0</v>
      </c>
      <c r="AF6411" s="55" t="n">
        <f aca="false">IF(AA6411=1,"",IF(AND(AB6411=1,AD6411&lt;&gt;1),1,0))</f>
        <v>0</v>
      </c>
      <c r="AG6411" s="55" t="n">
        <f aca="false">IF(AA6411=1,"",IF(AND(AC6411=1,AE6411&lt;&gt;1),1,0))</f>
        <v>0</v>
      </c>
      <c r="AH6411" s="60" t="str">
        <f aca="false">IF(AND(E6411&gt;0,AA6411&lt;2,NOT(AND(C6412=C6411,AA6412=AA6411+1))),INDEX(DATAS,AA6411+1),"")</f>
        <v/>
      </c>
      <c r="AI6411" s="60" t="str">
        <f aca="false">IF(AND(AC6411=1,AA6411&lt;2),IF(AND(C6412=C6411,AA6412=AA6411+1),IF(AC6412=1,"",INDEX(DATAS,AA6411+1)),INDEX(DATAS,AA6411+1)),"")</f>
        <v/>
      </c>
    </row>
    <row r="6412" customFormat="false" ht="15" hidden="false" customHeight="false" outlineLevel="0" collapsed="false">
      <c r="A6412" s="60" t="n">
        <v>46309</v>
      </c>
      <c r="B6412" s="0" t="n">
        <v>13</v>
      </c>
      <c r="C6412" s="0" t="n">
        <v>7633</v>
      </c>
      <c r="E6412" s="0" t="n">
        <v>0</v>
      </c>
      <c r="F6412" s="55" t="s">
        <v>1532</v>
      </c>
      <c r="I6412" s="55" t="s">
        <v>185</v>
      </c>
      <c r="U6412" s="0" t="n">
        <v>183</v>
      </c>
      <c r="V6412" s="0" t="n">
        <v>0</v>
      </c>
      <c r="X6412" s="55" t="n">
        <f aca="false">IF(I6412="Male",0,1)</f>
        <v>1</v>
      </c>
      <c r="Y6412" s="55" t="n">
        <f aca="false">IF(OR(I6412="DNB",I6412="Dry DNB"),1,0)</f>
        <v>0</v>
      </c>
      <c r="Z6412" s="0" t="str">
        <f aca="false">IF(ISNUMBER(W6412),A6412-W6412,"")</f>
        <v/>
      </c>
      <c r="AA6412" s="55" t="n">
        <f aca="false">MATCH(A6412,DATAS,0)</f>
        <v>1</v>
      </c>
      <c r="AB6412" s="55" t="n">
        <f aca="false">IF(AND(E6412&gt;0,OR(AND(B6412&gt;=1,B6412&lt;=6),B6412=10)),1,0)</f>
        <v>0</v>
      </c>
      <c r="AC6412" s="55" t="n">
        <f aca="false">IF(AND(E6412&gt;0,B6412=10),1,0)</f>
        <v>0</v>
      </c>
      <c r="AD6412" s="0" t="str">
        <f aca="false">IF(AND(C6411=C6412,AA6411=AA6412-1),AB6411,"")</f>
        <v/>
      </c>
      <c r="AE6412" s="0" t="str">
        <f aca="false">IF(AND(C6411=C6412,AA6411=AA6412-1),AC6411,"")</f>
        <v/>
      </c>
      <c r="AF6412" s="0" t="str">
        <f aca="false">IF(AA6412=1,"",IF(AND(AB6412=1,AD6412&lt;&gt;1),1,0))</f>
        <v/>
      </c>
      <c r="AG6412" s="0" t="str">
        <f aca="false">IF(AA6412=1,"",IF(AND(AC6412=1,AE6412&lt;&gt;1),1,0))</f>
        <v/>
      </c>
      <c r="AH6412" s="60" t="str">
        <f aca="false">IF(AND(E6412&gt;0,AA6412&lt;2,NOT(AND(C6413=C6412,AA6413=AA6412+1))),INDEX(DATAS,AA6412+1),"")</f>
        <v/>
      </c>
      <c r="AI6412" s="60" t="str">
        <f aca="false">IF(AND(AC6412=1,AA6412&lt;2),IF(AND(C6413=C6412,AA6413=AA6412+1),IF(AC6413=1,"",INDEX(DATAS,AA6412+1)),INDEX(DATAS,AA6412+1)),"")</f>
        <v/>
      </c>
    </row>
    <row r="6413" customFormat="false" ht="15" hidden="false" customHeight="false" outlineLevel="0" collapsed="false">
      <c r="A6413" s="60" t="n">
        <v>46310</v>
      </c>
      <c r="B6413" s="0" t="n">
        <v>13</v>
      </c>
      <c r="C6413" s="0" t="n">
        <v>7633</v>
      </c>
      <c r="E6413" s="0" t="n">
        <v>0</v>
      </c>
      <c r="F6413" s="55" t="s">
        <v>1532</v>
      </c>
      <c r="I6413" s="55" t="s">
        <v>185</v>
      </c>
      <c r="U6413" s="0" t="n">
        <v>184</v>
      </c>
      <c r="V6413" s="0" t="n">
        <v>0</v>
      </c>
      <c r="X6413" s="55" t="n">
        <f aca="false">IF(I6413="Male",0,1)</f>
        <v>1</v>
      </c>
      <c r="Y6413" s="55" t="n">
        <f aca="false">IF(OR(I6413="DNB",I6413="Dry DNB"),1,0)</f>
        <v>0</v>
      </c>
      <c r="Z6413" s="0" t="str">
        <f aca="false">IF(ISNUMBER(W6413),A6413-W6413,"")</f>
        <v/>
      </c>
      <c r="AA6413" s="55" t="n">
        <f aca="false">MATCH(A6413,DATAS,0)</f>
        <v>2</v>
      </c>
      <c r="AB6413" s="55" t="n">
        <f aca="false">IF(AND(E6413&gt;0,OR(AND(B6413&gt;=1,B6413&lt;=6),B6413=10)),1,0)</f>
        <v>0</v>
      </c>
      <c r="AC6413" s="55" t="n">
        <f aca="false">IF(AND(E6413&gt;0,B6413=10),1,0)</f>
        <v>0</v>
      </c>
      <c r="AD6413" s="55" t="n">
        <f aca="false">IF(AND(C6412=C6413,AA6412=AA6413-1),AB6412,"")</f>
        <v>0</v>
      </c>
      <c r="AE6413" s="55" t="n">
        <f aca="false">IF(AND(C6412=C6413,AA6412=AA6413-1),AC6412,"")</f>
        <v>0</v>
      </c>
      <c r="AF6413" s="55" t="n">
        <f aca="false">IF(AA6413=1,"",IF(AND(AB6413=1,AD6413&lt;&gt;1),1,0))</f>
        <v>0</v>
      </c>
      <c r="AG6413" s="55" t="n">
        <f aca="false">IF(AA6413=1,"",IF(AND(AC6413=1,AE6413&lt;&gt;1),1,0))</f>
        <v>0</v>
      </c>
      <c r="AH6413" s="60" t="str">
        <f aca="false">IF(AND(E6413&gt;0,AA6413&lt;2,NOT(AND(C6414=C6413,AA6414=AA6413+1))),INDEX(DATAS,AA6413+1),"")</f>
        <v/>
      </c>
      <c r="AI6413" s="60" t="str">
        <f aca="false">IF(AND(AC6413=1,AA6413&lt;2),IF(AND(C6414=C6413,AA6414=AA6413+1),IF(AC6414=1,"",INDEX(DATAS,AA6413+1)),INDEX(DATAS,AA6413+1)),"")</f>
        <v/>
      </c>
    </row>
    <row r="6414" customFormat="false" ht="15" hidden="false" customHeight="false" outlineLevel="0" collapsed="false">
      <c r="A6414" s="60" t="n">
        <v>46309</v>
      </c>
      <c r="B6414" s="0" t="n">
        <v>13</v>
      </c>
      <c r="C6414" s="0" t="n">
        <v>7634</v>
      </c>
      <c r="E6414" s="0" t="n">
        <v>0</v>
      </c>
      <c r="F6414" s="55" t="s">
        <v>1533</v>
      </c>
      <c r="I6414" s="55" t="s">
        <v>185</v>
      </c>
      <c r="U6414" s="0" t="n">
        <v>182</v>
      </c>
      <c r="V6414" s="0" t="n">
        <v>0</v>
      </c>
      <c r="X6414" s="55" t="n">
        <f aca="false">IF(I6414="Male",0,1)</f>
        <v>1</v>
      </c>
      <c r="Y6414" s="55" t="n">
        <f aca="false">IF(OR(I6414="DNB",I6414="Dry DNB"),1,0)</f>
        <v>0</v>
      </c>
      <c r="Z6414" s="0" t="str">
        <f aca="false">IF(ISNUMBER(W6414),A6414-W6414,"")</f>
        <v/>
      </c>
      <c r="AA6414" s="55" t="n">
        <f aca="false">MATCH(A6414,DATAS,0)</f>
        <v>1</v>
      </c>
      <c r="AB6414" s="55" t="n">
        <f aca="false">IF(AND(E6414&gt;0,OR(AND(B6414&gt;=1,B6414&lt;=6),B6414=10)),1,0)</f>
        <v>0</v>
      </c>
      <c r="AC6414" s="55" t="n">
        <f aca="false">IF(AND(E6414&gt;0,B6414=10),1,0)</f>
        <v>0</v>
      </c>
      <c r="AD6414" s="0" t="str">
        <f aca="false">IF(AND(C6413=C6414,AA6413=AA6414-1),AB6413,"")</f>
        <v/>
      </c>
      <c r="AE6414" s="0" t="str">
        <f aca="false">IF(AND(C6413=C6414,AA6413=AA6414-1),AC6413,"")</f>
        <v/>
      </c>
      <c r="AF6414" s="0" t="str">
        <f aca="false">IF(AA6414=1,"",IF(AND(AB6414=1,AD6414&lt;&gt;1),1,0))</f>
        <v/>
      </c>
      <c r="AG6414" s="0" t="str">
        <f aca="false">IF(AA6414=1,"",IF(AND(AC6414=1,AE6414&lt;&gt;1),1,0))</f>
        <v/>
      </c>
      <c r="AH6414" s="60" t="str">
        <f aca="false">IF(AND(E6414&gt;0,AA6414&lt;2,NOT(AND(C6415=C6414,AA6415=AA6414+1))),INDEX(DATAS,AA6414+1),"")</f>
        <v/>
      </c>
      <c r="AI6414" s="60" t="str">
        <f aca="false">IF(AND(AC6414=1,AA6414&lt;2),IF(AND(C6415=C6414,AA6415=AA6414+1),IF(AC6415=1,"",INDEX(DATAS,AA6414+1)),INDEX(DATAS,AA6414+1)),"")</f>
        <v/>
      </c>
    </row>
    <row r="6415" customFormat="false" ht="15" hidden="false" customHeight="false" outlineLevel="0" collapsed="false">
      <c r="A6415" s="60" t="n">
        <v>46310</v>
      </c>
      <c r="B6415" s="0" t="n">
        <v>13</v>
      </c>
      <c r="C6415" s="0" t="n">
        <v>7634</v>
      </c>
      <c r="E6415" s="0" t="n">
        <v>0</v>
      </c>
      <c r="F6415" s="55" t="s">
        <v>1533</v>
      </c>
      <c r="I6415" s="55" t="s">
        <v>185</v>
      </c>
      <c r="U6415" s="0" t="n">
        <v>183</v>
      </c>
      <c r="V6415" s="0" t="n">
        <v>0</v>
      </c>
      <c r="X6415" s="55" t="n">
        <f aca="false">IF(I6415="Male",0,1)</f>
        <v>1</v>
      </c>
      <c r="Y6415" s="55" t="n">
        <f aca="false">IF(OR(I6415="DNB",I6415="Dry DNB"),1,0)</f>
        <v>0</v>
      </c>
      <c r="Z6415" s="0" t="str">
        <f aca="false">IF(ISNUMBER(W6415),A6415-W6415,"")</f>
        <v/>
      </c>
      <c r="AA6415" s="55" t="n">
        <f aca="false">MATCH(A6415,DATAS,0)</f>
        <v>2</v>
      </c>
      <c r="AB6415" s="55" t="n">
        <f aca="false">IF(AND(E6415&gt;0,OR(AND(B6415&gt;=1,B6415&lt;=6),B6415=10)),1,0)</f>
        <v>0</v>
      </c>
      <c r="AC6415" s="55" t="n">
        <f aca="false">IF(AND(E6415&gt;0,B6415=10),1,0)</f>
        <v>0</v>
      </c>
      <c r="AD6415" s="55" t="n">
        <f aca="false">IF(AND(C6414=C6415,AA6414=AA6415-1),AB6414,"")</f>
        <v>0</v>
      </c>
      <c r="AE6415" s="55" t="n">
        <f aca="false">IF(AND(C6414=C6415,AA6414=AA6415-1),AC6414,"")</f>
        <v>0</v>
      </c>
      <c r="AF6415" s="55" t="n">
        <f aca="false">IF(AA6415=1,"",IF(AND(AB6415=1,AD6415&lt;&gt;1),1,0))</f>
        <v>0</v>
      </c>
      <c r="AG6415" s="55" t="n">
        <f aca="false">IF(AA6415=1,"",IF(AND(AC6415=1,AE6415&lt;&gt;1),1,0))</f>
        <v>0</v>
      </c>
      <c r="AH6415" s="60" t="str">
        <f aca="false">IF(AND(E6415&gt;0,AA6415&lt;2,NOT(AND(C6416=C6415,AA6416=AA6415+1))),INDEX(DATAS,AA6415+1),"")</f>
        <v/>
      </c>
      <c r="AI6415" s="60" t="str">
        <f aca="false">IF(AND(AC6415=1,AA6415&lt;2),IF(AND(C6416=C6415,AA6416=AA6415+1),IF(AC6416=1,"",INDEX(DATAS,AA6415+1)),INDEX(DATAS,AA6415+1)),"")</f>
        <v/>
      </c>
    </row>
    <row r="6416" customFormat="false" ht="15" hidden="false" customHeight="false" outlineLevel="0" collapsed="false">
      <c r="A6416" s="60" t="n">
        <v>46309</v>
      </c>
      <c r="B6416" s="0" t="n">
        <v>13</v>
      </c>
      <c r="C6416" s="0" t="n">
        <v>7635</v>
      </c>
      <c r="E6416" s="0" t="n">
        <v>0</v>
      </c>
      <c r="F6416" s="55" t="s">
        <v>1533</v>
      </c>
      <c r="I6416" s="55" t="s">
        <v>185</v>
      </c>
      <c r="U6416" s="0" t="n">
        <v>182</v>
      </c>
      <c r="V6416" s="0" t="n">
        <v>0</v>
      </c>
      <c r="X6416" s="55" t="n">
        <f aca="false">IF(I6416="Male",0,1)</f>
        <v>1</v>
      </c>
      <c r="Y6416" s="55" t="n">
        <f aca="false">IF(OR(I6416="DNB",I6416="Dry DNB"),1,0)</f>
        <v>0</v>
      </c>
      <c r="Z6416" s="0" t="str">
        <f aca="false">IF(ISNUMBER(W6416),A6416-W6416,"")</f>
        <v/>
      </c>
      <c r="AA6416" s="55" t="n">
        <f aca="false">MATCH(A6416,DATAS,0)</f>
        <v>1</v>
      </c>
      <c r="AB6416" s="55" t="n">
        <f aca="false">IF(AND(E6416&gt;0,OR(AND(B6416&gt;=1,B6416&lt;=6),B6416=10)),1,0)</f>
        <v>0</v>
      </c>
      <c r="AC6416" s="55" t="n">
        <f aca="false">IF(AND(E6416&gt;0,B6416=10),1,0)</f>
        <v>0</v>
      </c>
      <c r="AD6416" s="0" t="str">
        <f aca="false">IF(AND(C6415=C6416,AA6415=AA6416-1),AB6415,"")</f>
        <v/>
      </c>
      <c r="AE6416" s="0" t="str">
        <f aca="false">IF(AND(C6415=C6416,AA6415=AA6416-1),AC6415,"")</f>
        <v/>
      </c>
      <c r="AF6416" s="0" t="str">
        <f aca="false">IF(AA6416=1,"",IF(AND(AB6416=1,AD6416&lt;&gt;1),1,0))</f>
        <v/>
      </c>
      <c r="AG6416" s="0" t="str">
        <f aca="false">IF(AA6416=1,"",IF(AND(AC6416=1,AE6416&lt;&gt;1),1,0))</f>
        <v/>
      </c>
      <c r="AH6416" s="60" t="str">
        <f aca="false">IF(AND(E6416&gt;0,AA6416&lt;2,NOT(AND(C6417=C6416,AA6417=AA6416+1))),INDEX(DATAS,AA6416+1),"")</f>
        <v/>
      </c>
      <c r="AI6416" s="60" t="str">
        <f aca="false">IF(AND(AC6416=1,AA6416&lt;2),IF(AND(C6417=C6416,AA6417=AA6416+1),IF(AC6417=1,"",INDEX(DATAS,AA6416+1)),INDEX(DATAS,AA6416+1)),"")</f>
        <v/>
      </c>
    </row>
    <row r="6417" customFormat="false" ht="15" hidden="false" customHeight="false" outlineLevel="0" collapsed="false">
      <c r="A6417" s="60" t="n">
        <v>46310</v>
      </c>
      <c r="B6417" s="0" t="n">
        <v>13</v>
      </c>
      <c r="C6417" s="0" t="n">
        <v>7635</v>
      </c>
      <c r="E6417" s="0" t="n">
        <v>0</v>
      </c>
      <c r="F6417" s="55" t="s">
        <v>1533</v>
      </c>
      <c r="I6417" s="55" t="s">
        <v>185</v>
      </c>
      <c r="U6417" s="0" t="n">
        <v>183</v>
      </c>
      <c r="V6417" s="0" t="n">
        <v>0</v>
      </c>
      <c r="X6417" s="55" t="n">
        <f aca="false">IF(I6417="Male",0,1)</f>
        <v>1</v>
      </c>
      <c r="Y6417" s="55" t="n">
        <f aca="false">IF(OR(I6417="DNB",I6417="Dry DNB"),1,0)</f>
        <v>0</v>
      </c>
      <c r="Z6417" s="0" t="str">
        <f aca="false">IF(ISNUMBER(W6417),A6417-W6417,"")</f>
        <v/>
      </c>
      <c r="AA6417" s="55" t="n">
        <f aca="false">MATCH(A6417,DATAS,0)</f>
        <v>2</v>
      </c>
      <c r="AB6417" s="55" t="n">
        <f aca="false">IF(AND(E6417&gt;0,OR(AND(B6417&gt;=1,B6417&lt;=6),B6417=10)),1,0)</f>
        <v>0</v>
      </c>
      <c r="AC6417" s="55" t="n">
        <f aca="false">IF(AND(E6417&gt;0,B6417=10),1,0)</f>
        <v>0</v>
      </c>
      <c r="AD6417" s="55" t="n">
        <f aca="false">IF(AND(C6416=C6417,AA6416=AA6417-1),AB6416,"")</f>
        <v>0</v>
      </c>
      <c r="AE6417" s="55" t="n">
        <f aca="false">IF(AND(C6416=C6417,AA6416=AA6417-1),AC6416,"")</f>
        <v>0</v>
      </c>
      <c r="AF6417" s="55" t="n">
        <f aca="false">IF(AA6417=1,"",IF(AND(AB6417=1,AD6417&lt;&gt;1),1,0))</f>
        <v>0</v>
      </c>
      <c r="AG6417" s="55" t="n">
        <f aca="false">IF(AA6417=1,"",IF(AND(AC6417=1,AE6417&lt;&gt;1),1,0))</f>
        <v>0</v>
      </c>
      <c r="AH6417" s="60" t="str">
        <f aca="false">IF(AND(E6417&gt;0,AA6417&lt;2,NOT(AND(C6418=C6417,AA6418=AA6417+1))),INDEX(DATAS,AA6417+1),"")</f>
        <v/>
      </c>
      <c r="AI6417" s="60" t="str">
        <f aca="false">IF(AND(AC6417=1,AA6417&lt;2),IF(AND(C6418=C6417,AA6418=AA6417+1),IF(AC6418=1,"",INDEX(DATAS,AA6417+1)),INDEX(DATAS,AA6417+1)),"")</f>
        <v/>
      </c>
    </row>
    <row r="6418" customFormat="false" ht="15" hidden="false" customHeight="false" outlineLevel="0" collapsed="false">
      <c r="A6418" s="60" t="n">
        <v>46309</v>
      </c>
      <c r="B6418" s="0" t="n">
        <v>13</v>
      </c>
      <c r="C6418" s="0" t="n">
        <v>7636</v>
      </c>
      <c r="E6418" s="0" t="n">
        <v>0</v>
      </c>
      <c r="F6418" s="55" t="s">
        <v>1533</v>
      </c>
      <c r="I6418" s="55" t="s">
        <v>185</v>
      </c>
      <c r="U6418" s="0" t="n">
        <v>182</v>
      </c>
      <c r="V6418" s="0" t="n">
        <v>0</v>
      </c>
      <c r="X6418" s="55" t="n">
        <f aca="false">IF(I6418="Male",0,1)</f>
        <v>1</v>
      </c>
      <c r="Y6418" s="55" t="n">
        <f aca="false">IF(OR(I6418="DNB",I6418="Dry DNB"),1,0)</f>
        <v>0</v>
      </c>
      <c r="Z6418" s="0" t="str">
        <f aca="false">IF(ISNUMBER(W6418),A6418-W6418,"")</f>
        <v/>
      </c>
      <c r="AA6418" s="55" t="n">
        <f aca="false">MATCH(A6418,DATAS,0)</f>
        <v>1</v>
      </c>
      <c r="AB6418" s="55" t="n">
        <f aca="false">IF(AND(E6418&gt;0,OR(AND(B6418&gt;=1,B6418&lt;=6),B6418=10)),1,0)</f>
        <v>0</v>
      </c>
      <c r="AC6418" s="55" t="n">
        <f aca="false">IF(AND(E6418&gt;0,B6418=10),1,0)</f>
        <v>0</v>
      </c>
      <c r="AD6418" s="0" t="str">
        <f aca="false">IF(AND(C6417=C6418,AA6417=AA6418-1),AB6417,"")</f>
        <v/>
      </c>
      <c r="AE6418" s="0" t="str">
        <f aca="false">IF(AND(C6417=C6418,AA6417=AA6418-1),AC6417,"")</f>
        <v/>
      </c>
      <c r="AF6418" s="0" t="str">
        <f aca="false">IF(AA6418=1,"",IF(AND(AB6418=1,AD6418&lt;&gt;1),1,0))</f>
        <v/>
      </c>
      <c r="AG6418" s="0" t="str">
        <f aca="false">IF(AA6418=1,"",IF(AND(AC6418=1,AE6418&lt;&gt;1),1,0))</f>
        <v/>
      </c>
      <c r="AH6418" s="60" t="str">
        <f aca="false">IF(AND(E6418&gt;0,AA6418&lt;2,NOT(AND(C6419=C6418,AA6419=AA6418+1))),INDEX(DATAS,AA6418+1),"")</f>
        <v/>
      </c>
      <c r="AI6418" s="60" t="str">
        <f aca="false">IF(AND(AC6418=1,AA6418&lt;2),IF(AND(C6419=C6418,AA6419=AA6418+1),IF(AC6419=1,"",INDEX(DATAS,AA6418+1)),INDEX(DATAS,AA6418+1)),"")</f>
        <v/>
      </c>
    </row>
    <row r="6419" customFormat="false" ht="15" hidden="false" customHeight="false" outlineLevel="0" collapsed="false">
      <c r="A6419" s="60" t="n">
        <v>46310</v>
      </c>
      <c r="B6419" s="0" t="n">
        <v>13</v>
      </c>
      <c r="C6419" s="0" t="n">
        <v>7636</v>
      </c>
      <c r="E6419" s="0" t="n">
        <v>0</v>
      </c>
      <c r="F6419" s="55" t="s">
        <v>1533</v>
      </c>
      <c r="I6419" s="55" t="s">
        <v>185</v>
      </c>
      <c r="U6419" s="0" t="n">
        <v>183</v>
      </c>
      <c r="V6419" s="0" t="n">
        <v>0</v>
      </c>
      <c r="X6419" s="55" t="n">
        <f aca="false">IF(I6419="Male",0,1)</f>
        <v>1</v>
      </c>
      <c r="Y6419" s="55" t="n">
        <f aca="false">IF(OR(I6419="DNB",I6419="Dry DNB"),1,0)</f>
        <v>0</v>
      </c>
      <c r="Z6419" s="0" t="str">
        <f aca="false">IF(ISNUMBER(W6419),A6419-W6419,"")</f>
        <v/>
      </c>
      <c r="AA6419" s="55" t="n">
        <f aca="false">MATCH(A6419,DATAS,0)</f>
        <v>2</v>
      </c>
      <c r="AB6419" s="55" t="n">
        <f aca="false">IF(AND(E6419&gt;0,OR(AND(B6419&gt;=1,B6419&lt;=6),B6419=10)),1,0)</f>
        <v>0</v>
      </c>
      <c r="AC6419" s="55" t="n">
        <f aca="false">IF(AND(E6419&gt;0,B6419=10),1,0)</f>
        <v>0</v>
      </c>
      <c r="AD6419" s="55" t="n">
        <f aca="false">IF(AND(C6418=C6419,AA6418=AA6419-1),AB6418,"")</f>
        <v>0</v>
      </c>
      <c r="AE6419" s="55" t="n">
        <f aca="false">IF(AND(C6418=C6419,AA6418=AA6419-1),AC6418,"")</f>
        <v>0</v>
      </c>
      <c r="AF6419" s="55" t="n">
        <f aca="false">IF(AA6419=1,"",IF(AND(AB6419=1,AD6419&lt;&gt;1),1,0))</f>
        <v>0</v>
      </c>
      <c r="AG6419" s="55" t="n">
        <f aca="false">IF(AA6419=1,"",IF(AND(AC6419=1,AE6419&lt;&gt;1),1,0))</f>
        <v>0</v>
      </c>
      <c r="AH6419" s="60" t="str">
        <f aca="false">IF(AND(E6419&gt;0,AA6419&lt;2,NOT(AND(C6420=C6419,AA6420=AA6419+1))),INDEX(DATAS,AA6419+1),"")</f>
        <v/>
      </c>
      <c r="AI6419" s="60" t="str">
        <f aca="false">IF(AND(AC6419=1,AA6419&lt;2),IF(AND(C6420=C6419,AA6420=AA6419+1),IF(AC6420=1,"",INDEX(DATAS,AA6419+1)),INDEX(DATAS,AA6419+1)),"")</f>
        <v/>
      </c>
    </row>
    <row r="6420" customFormat="false" ht="15" hidden="false" customHeight="false" outlineLevel="0" collapsed="false">
      <c r="A6420" s="60" t="n">
        <v>46309</v>
      </c>
      <c r="B6420" s="0" t="n">
        <v>13</v>
      </c>
      <c r="C6420" s="0" t="n">
        <v>7637</v>
      </c>
      <c r="E6420" s="0" t="n">
        <v>0</v>
      </c>
      <c r="F6420" s="55" t="s">
        <v>1533</v>
      </c>
      <c r="I6420" s="55" t="s">
        <v>185</v>
      </c>
      <c r="U6420" s="0" t="n">
        <v>182</v>
      </c>
      <c r="V6420" s="0" t="n">
        <v>0</v>
      </c>
      <c r="X6420" s="55" t="n">
        <f aca="false">IF(I6420="Male",0,1)</f>
        <v>1</v>
      </c>
      <c r="Y6420" s="55" t="n">
        <f aca="false">IF(OR(I6420="DNB",I6420="Dry DNB"),1,0)</f>
        <v>0</v>
      </c>
      <c r="Z6420" s="0" t="str">
        <f aca="false">IF(ISNUMBER(W6420),A6420-W6420,"")</f>
        <v/>
      </c>
      <c r="AA6420" s="55" t="n">
        <f aca="false">MATCH(A6420,DATAS,0)</f>
        <v>1</v>
      </c>
      <c r="AB6420" s="55" t="n">
        <f aca="false">IF(AND(E6420&gt;0,OR(AND(B6420&gt;=1,B6420&lt;=6),B6420=10)),1,0)</f>
        <v>0</v>
      </c>
      <c r="AC6420" s="55" t="n">
        <f aca="false">IF(AND(E6420&gt;0,B6420=10),1,0)</f>
        <v>0</v>
      </c>
      <c r="AD6420" s="0" t="str">
        <f aca="false">IF(AND(C6419=C6420,AA6419=AA6420-1),AB6419,"")</f>
        <v/>
      </c>
      <c r="AE6420" s="0" t="str">
        <f aca="false">IF(AND(C6419=C6420,AA6419=AA6420-1),AC6419,"")</f>
        <v/>
      </c>
      <c r="AF6420" s="0" t="str">
        <f aca="false">IF(AA6420=1,"",IF(AND(AB6420=1,AD6420&lt;&gt;1),1,0))</f>
        <v/>
      </c>
      <c r="AG6420" s="0" t="str">
        <f aca="false">IF(AA6420=1,"",IF(AND(AC6420=1,AE6420&lt;&gt;1),1,0))</f>
        <v/>
      </c>
      <c r="AH6420" s="60" t="str">
        <f aca="false">IF(AND(E6420&gt;0,AA6420&lt;2,NOT(AND(C6421=C6420,AA6421=AA6420+1))),INDEX(DATAS,AA6420+1),"")</f>
        <v/>
      </c>
      <c r="AI6420" s="60" t="str">
        <f aca="false">IF(AND(AC6420=1,AA6420&lt;2),IF(AND(C6421=C6420,AA6421=AA6420+1),IF(AC6421=1,"",INDEX(DATAS,AA6420+1)),INDEX(DATAS,AA6420+1)),"")</f>
        <v/>
      </c>
    </row>
    <row r="6421" customFormat="false" ht="15" hidden="false" customHeight="false" outlineLevel="0" collapsed="false">
      <c r="A6421" s="60" t="n">
        <v>46310</v>
      </c>
      <c r="B6421" s="0" t="n">
        <v>13</v>
      </c>
      <c r="C6421" s="0" t="n">
        <v>7637</v>
      </c>
      <c r="E6421" s="0" t="n">
        <v>0</v>
      </c>
      <c r="F6421" s="55" t="s">
        <v>1533</v>
      </c>
      <c r="I6421" s="55" t="s">
        <v>185</v>
      </c>
      <c r="U6421" s="0" t="n">
        <v>183</v>
      </c>
      <c r="V6421" s="0" t="n">
        <v>0</v>
      </c>
      <c r="X6421" s="55" t="n">
        <f aca="false">IF(I6421="Male",0,1)</f>
        <v>1</v>
      </c>
      <c r="Y6421" s="55" t="n">
        <f aca="false">IF(OR(I6421="DNB",I6421="Dry DNB"),1,0)</f>
        <v>0</v>
      </c>
      <c r="Z6421" s="0" t="str">
        <f aca="false">IF(ISNUMBER(W6421),A6421-W6421,"")</f>
        <v/>
      </c>
      <c r="AA6421" s="55" t="n">
        <f aca="false">MATCH(A6421,DATAS,0)</f>
        <v>2</v>
      </c>
      <c r="AB6421" s="55" t="n">
        <f aca="false">IF(AND(E6421&gt;0,OR(AND(B6421&gt;=1,B6421&lt;=6),B6421=10)),1,0)</f>
        <v>0</v>
      </c>
      <c r="AC6421" s="55" t="n">
        <f aca="false">IF(AND(E6421&gt;0,B6421=10),1,0)</f>
        <v>0</v>
      </c>
      <c r="AD6421" s="55" t="n">
        <f aca="false">IF(AND(C6420=C6421,AA6420=AA6421-1),AB6420,"")</f>
        <v>0</v>
      </c>
      <c r="AE6421" s="55" t="n">
        <f aca="false">IF(AND(C6420=C6421,AA6420=AA6421-1),AC6420,"")</f>
        <v>0</v>
      </c>
      <c r="AF6421" s="55" t="n">
        <f aca="false">IF(AA6421=1,"",IF(AND(AB6421=1,AD6421&lt;&gt;1),1,0))</f>
        <v>0</v>
      </c>
      <c r="AG6421" s="55" t="n">
        <f aca="false">IF(AA6421=1,"",IF(AND(AC6421=1,AE6421&lt;&gt;1),1,0))</f>
        <v>0</v>
      </c>
      <c r="AH6421" s="60" t="str">
        <f aca="false">IF(AND(E6421&gt;0,AA6421&lt;2,NOT(AND(C6422=C6421,AA6422=AA6421+1))),INDEX(DATAS,AA6421+1),"")</f>
        <v/>
      </c>
      <c r="AI6421" s="60" t="str">
        <f aca="false">IF(AND(AC6421=1,AA6421&lt;2),IF(AND(C6422=C6421,AA6422=AA6421+1),IF(AC6422=1,"",INDEX(DATAS,AA6421+1)),INDEX(DATAS,AA6421+1)),"")</f>
        <v/>
      </c>
    </row>
    <row r="6422" customFormat="false" ht="15" hidden="false" customHeight="false" outlineLevel="0" collapsed="false">
      <c r="A6422" s="60" t="n">
        <v>46309</v>
      </c>
      <c r="B6422" s="0" t="n">
        <v>13</v>
      </c>
      <c r="C6422" s="0" t="n">
        <v>7638</v>
      </c>
      <c r="E6422" s="0" t="n">
        <v>0</v>
      </c>
      <c r="F6422" s="55" t="s">
        <v>1533</v>
      </c>
      <c r="I6422" s="55" t="s">
        <v>185</v>
      </c>
      <c r="U6422" s="0" t="n">
        <v>182</v>
      </c>
      <c r="V6422" s="0" t="n">
        <v>0</v>
      </c>
      <c r="X6422" s="55" t="n">
        <f aca="false">IF(I6422="Male",0,1)</f>
        <v>1</v>
      </c>
      <c r="Y6422" s="55" t="n">
        <f aca="false">IF(OR(I6422="DNB",I6422="Dry DNB"),1,0)</f>
        <v>0</v>
      </c>
      <c r="Z6422" s="0" t="str">
        <f aca="false">IF(ISNUMBER(W6422),A6422-W6422,"")</f>
        <v/>
      </c>
      <c r="AA6422" s="55" t="n">
        <f aca="false">MATCH(A6422,DATAS,0)</f>
        <v>1</v>
      </c>
      <c r="AB6422" s="55" t="n">
        <f aca="false">IF(AND(E6422&gt;0,OR(AND(B6422&gt;=1,B6422&lt;=6),B6422=10)),1,0)</f>
        <v>0</v>
      </c>
      <c r="AC6422" s="55" t="n">
        <f aca="false">IF(AND(E6422&gt;0,B6422=10),1,0)</f>
        <v>0</v>
      </c>
      <c r="AD6422" s="0" t="str">
        <f aca="false">IF(AND(C6421=C6422,AA6421=AA6422-1),AB6421,"")</f>
        <v/>
      </c>
      <c r="AE6422" s="0" t="str">
        <f aca="false">IF(AND(C6421=C6422,AA6421=AA6422-1),AC6421,"")</f>
        <v/>
      </c>
      <c r="AF6422" s="0" t="str">
        <f aca="false">IF(AA6422=1,"",IF(AND(AB6422=1,AD6422&lt;&gt;1),1,0))</f>
        <v/>
      </c>
      <c r="AG6422" s="0" t="str">
        <f aca="false">IF(AA6422=1,"",IF(AND(AC6422=1,AE6422&lt;&gt;1),1,0))</f>
        <v/>
      </c>
      <c r="AH6422" s="60" t="str">
        <f aca="false">IF(AND(E6422&gt;0,AA6422&lt;2,NOT(AND(C6423=C6422,AA6423=AA6422+1))),INDEX(DATAS,AA6422+1),"")</f>
        <v/>
      </c>
      <c r="AI6422" s="60" t="str">
        <f aca="false">IF(AND(AC6422=1,AA6422&lt;2),IF(AND(C6423=C6422,AA6423=AA6422+1),IF(AC6423=1,"",INDEX(DATAS,AA6422+1)),INDEX(DATAS,AA6422+1)),"")</f>
        <v/>
      </c>
    </row>
    <row r="6423" customFormat="false" ht="15" hidden="false" customHeight="false" outlineLevel="0" collapsed="false">
      <c r="A6423" s="60" t="n">
        <v>46310</v>
      </c>
      <c r="B6423" s="0" t="n">
        <v>13</v>
      </c>
      <c r="C6423" s="0" t="n">
        <v>7638</v>
      </c>
      <c r="E6423" s="0" t="n">
        <v>0</v>
      </c>
      <c r="F6423" s="55" t="s">
        <v>1533</v>
      </c>
      <c r="I6423" s="55" t="s">
        <v>185</v>
      </c>
      <c r="U6423" s="0" t="n">
        <v>183</v>
      </c>
      <c r="V6423" s="0" t="n">
        <v>0</v>
      </c>
      <c r="X6423" s="55" t="n">
        <f aca="false">IF(I6423="Male",0,1)</f>
        <v>1</v>
      </c>
      <c r="Y6423" s="55" t="n">
        <f aca="false">IF(OR(I6423="DNB",I6423="Dry DNB"),1,0)</f>
        <v>0</v>
      </c>
      <c r="Z6423" s="0" t="str">
        <f aca="false">IF(ISNUMBER(W6423),A6423-W6423,"")</f>
        <v/>
      </c>
      <c r="AA6423" s="55" t="n">
        <f aca="false">MATCH(A6423,DATAS,0)</f>
        <v>2</v>
      </c>
      <c r="AB6423" s="55" t="n">
        <f aca="false">IF(AND(E6423&gt;0,OR(AND(B6423&gt;=1,B6423&lt;=6),B6423=10)),1,0)</f>
        <v>0</v>
      </c>
      <c r="AC6423" s="55" t="n">
        <f aca="false">IF(AND(E6423&gt;0,B6423=10),1,0)</f>
        <v>0</v>
      </c>
      <c r="AD6423" s="55" t="n">
        <f aca="false">IF(AND(C6422=C6423,AA6422=AA6423-1),AB6422,"")</f>
        <v>0</v>
      </c>
      <c r="AE6423" s="55" t="n">
        <f aca="false">IF(AND(C6422=C6423,AA6422=AA6423-1),AC6422,"")</f>
        <v>0</v>
      </c>
      <c r="AF6423" s="55" t="n">
        <f aca="false">IF(AA6423=1,"",IF(AND(AB6423=1,AD6423&lt;&gt;1),1,0))</f>
        <v>0</v>
      </c>
      <c r="AG6423" s="55" t="n">
        <f aca="false">IF(AA6423=1,"",IF(AND(AC6423=1,AE6423&lt;&gt;1),1,0))</f>
        <v>0</v>
      </c>
      <c r="AH6423" s="60" t="str">
        <f aca="false">IF(AND(E6423&gt;0,AA6423&lt;2,NOT(AND(C6424=C6423,AA6424=AA6423+1))),INDEX(DATAS,AA6423+1),"")</f>
        <v/>
      </c>
      <c r="AI6423" s="60" t="str">
        <f aca="false">IF(AND(AC6423=1,AA6423&lt;2),IF(AND(C6424=C6423,AA6424=AA6423+1),IF(AC6424=1,"",INDEX(DATAS,AA6423+1)),INDEX(DATAS,AA6423+1)),"")</f>
        <v/>
      </c>
    </row>
    <row r="6424" customFormat="false" ht="15" hidden="false" customHeight="false" outlineLevel="0" collapsed="false">
      <c r="A6424" s="60" t="n">
        <v>46309</v>
      </c>
      <c r="B6424" s="0" t="n">
        <v>13</v>
      </c>
      <c r="C6424" s="0" t="n">
        <v>7639</v>
      </c>
      <c r="E6424" s="0" t="n">
        <v>0</v>
      </c>
      <c r="F6424" s="55" t="s">
        <v>1534</v>
      </c>
      <c r="I6424" s="55" t="s">
        <v>185</v>
      </c>
      <c r="U6424" s="0" t="n">
        <v>181</v>
      </c>
      <c r="V6424" s="0" t="n">
        <v>0</v>
      </c>
      <c r="X6424" s="55" t="n">
        <f aca="false">IF(I6424="Male",0,1)</f>
        <v>1</v>
      </c>
      <c r="Y6424" s="55" t="n">
        <f aca="false">IF(OR(I6424="DNB",I6424="Dry DNB"),1,0)</f>
        <v>0</v>
      </c>
      <c r="Z6424" s="0" t="str">
        <f aca="false">IF(ISNUMBER(W6424),A6424-W6424,"")</f>
        <v/>
      </c>
      <c r="AA6424" s="55" t="n">
        <f aca="false">MATCH(A6424,DATAS,0)</f>
        <v>1</v>
      </c>
      <c r="AB6424" s="55" t="n">
        <f aca="false">IF(AND(E6424&gt;0,OR(AND(B6424&gt;=1,B6424&lt;=6),B6424=10)),1,0)</f>
        <v>0</v>
      </c>
      <c r="AC6424" s="55" t="n">
        <f aca="false">IF(AND(E6424&gt;0,B6424=10),1,0)</f>
        <v>0</v>
      </c>
      <c r="AD6424" s="0" t="str">
        <f aca="false">IF(AND(C6423=C6424,AA6423=AA6424-1),AB6423,"")</f>
        <v/>
      </c>
      <c r="AE6424" s="0" t="str">
        <f aca="false">IF(AND(C6423=C6424,AA6423=AA6424-1),AC6423,"")</f>
        <v/>
      </c>
      <c r="AF6424" s="0" t="str">
        <f aca="false">IF(AA6424=1,"",IF(AND(AB6424=1,AD6424&lt;&gt;1),1,0))</f>
        <v/>
      </c>
      <c r="AG6424" s="0" t="str">
        <f aca="false">IF(AA6424=1,"",IF(AND(AC6424=1,AE6424&lt;&gt;1),1,0))</f>
        <v/>
      </c>
      <c r="AH6424" s="60" t="str">
        <f aca="false">IF(AND(E6424&gt;0,AA6424&lt;2,NOT(AND(C6425=C6424,AA6425=AA6424+1))),INDEX(DATAS,AA6424+1),"")</f>
        <v/>
      </c>
      <c r="AI6424" s="60" t="str">
        <f aca="false">IF(AND(AC6424=1,AA6424&lt;2),IF(AND(C6425=C6424,AA6425=AA6424+1),IF(AC6425=1,"",INDEX(DATAS,AA6424+1)),INDEX(DATAS,AA6424+1)),"")</f>
        <v/>
      </c>
    </row>
    <row r="6425" customFormat="false" ht="15" hidden="false" customHeight="false" outlineLevel="0" collapsed="false">
      <c r="A6425" s="60" t="n">
        <v>46310</v>
      </c>
      <c r="B6425" s="0" t="n">
        <v>13</v>
      </c>
      <c r="C6425" s="0" t="n">
        <v>7639</v>
      </c>
      <c r="E6425" s="0" t="n">
        <v>0</v>
      </c>
      <c r="F6425" s="55" t="s">
        <v>1534</v>
      </c>
      <c r="I6425" s="55" t="s">
        <v>185</v>
      </c>
      <c r="U6425" s="0" t="n">
        <v>182</v>
      </c>
      <c r="V6425" s="0" t="n">
        <v>0</v>
      </c>
      <c r="X6425" s="55" t="n">
        <f aca="false">IF(I6425="Male",0,1)</f>
        <v>1</v>
      </c>
      <c r="Y6425" s="55" t="n">
        <f aca="false">IF(OR(I6425="DNB",I6425="Dry DNB"),1,0)</f>
        <v>0</v>
      </c>
      <c r="Z6425" s="0" t="str">
        <f aca="false">IF(ISNUMBER(W6425),A6425-W6425,"")</f>
        <v/>
      </c>
      <c r="AA6425" s="55" t="n">
        <f aca="false">MATCH(A6425,DATAS,0)</f>
        <v>2</v>
      </c>
      <c r="AB6425" s="55" t="n">
        <f aca="false">IF(AND(E6425&gt;0,OR(AND(B6425&gt;=1,B6425&lt;=6),B6425=10)),1,0)</f>
        <v>0</v>
      </c>
      <c r="AC6425" s="55" t="n">
        <f aca="false">IF(AND(E6425&gt;0,B6425=10),1,0)</f>
        <v>0</v>
      </c>
      <c r="AD6425" s="55" t="n">
        <f aca="false">IF(AND(C6424=C6425,AA6424=AA6425-1),AB6424,"")</f>
        <v>0</v>
      </c>
      <c r="AE6425" s="55" t="n">
        <f aca="false">IF(AND(C6424=C6425,AA6424=AA6425-1),AC6424,"")</f>
        <v>0</v>
      </c>
      <c r="AF6425" s="55" t="n">
        <f aca="false">IF(AA6425=1,"",IF(AND(AB6425=1,AD6425&lt;&gt;1),1,0))</f>
        <v>0</v>
      </c>
      <c r="AG6425" s="55" t="n">
        <f aca="false">IF(AA6425=1,"",IF(AND(AC6425=1,AE6425&lt;&gt;1),1,0))</f>
        <v>0</v>
      </c>
      <c r="AH6425" s="60" t="str">
        <f aca="false">IF(AND(E6425&gt;0,AA6425&lt;2,NOT(AND(C6426=C6425,AA6426=AA6425+1))),INDEX(DATAS,AA6425+1),"")</f>
        <v/>
      </c>
      <c r="AI6425" s="60" t="str">
        <f aca="false">IF(AND(AC6425=1,AA6425&lt;2),IF(AND(C6426=C6425,AA6426=AA6425+1),IF(AC6426=1,"",INDEX(DATAS,AA6425+1)),INDEX(DATAS,AA6425+1)),"")</f>
        <v/>
      </c>
    </row>
    <row r="6426" customFormat="false" ht="15" hidden="false" customHeight="false" outlineLevel="0" collapsed="false">
      <c r="A6426" s="60" t="n">
        <v>46309</v>
      </c>
      <c r="B6426" s="0" t="n">
        <v>13</v>
      </c>
      <c r="C6426" s="0" t="n">
        <v>7640</v>
      </c>
      <c r="E6426" s="0" t="n">
        <v>0</v>
      </c>
      <c r="F6426" s="55" t="s">
        <v>1534</v>
      </c>
      <c r="I6426" s="55" t="s">
        <v>185</v>
      </c>
      <c r="U6426" s="0" t="n">
        <v>181</v>
      </c>
      <c r="V6426" s="0" t="n">
        <v>0</v>
      </c>
      <c r="X6426" s="55" t="n">
        <f aca="false">IF(I6426="Male",0,1)</f>
        <v>1</v>
      </c>
      <c r="Y6426" s="55" t="n">
        <f aca="false">IF(OR(I6426="DNB",I6426="Dry DNB"),1,0)</f>
        <v>0</v>
      </c>
      <c r="Z6426" s="0" t="str">
        <f aca="false">IF(ISNUMBER(W6426),A6426-W6426,"")</f>
        <v/>
      </c>
      <c r="AA6426" s="55" t="n">
        <f aca="false">MATCH(A6426,DATAS,0)</f>
        <v>1</v>
      </c>
      <c r="AB6426" s="55" t="n">
        <f aca="false">IF(AND(E6426&gt;0,OR(AND(B6426&gt;=1,B6426&lt;=6),B6426=10)),1,0)</f>
        <v>0</v>
      </c>
      <c r="AC6426" s="55" t="n">
        <f aca="false">IF(AND(E6426&gt;0,B6426=10),1,0)</f>
        <v>0</v>
      </c>
      <c r="AD6426" s="0" t="str">
        <f aca="false">IF(AND(C6425=C6426,AA6425=AA6426-1),AB6425,"")</f>
        <v/>
      </c>
      <c r="AE6426" s="0" t="str">
        <f aca="false">IF(AND(C6425=C6426,AA6425=AA6426-1),AC6425,"")</f>
        <v/>
      </c>
      <c r="AF6426" s="0" t="str">
        <f aca="false">IF(AA6426=1,"",IF(AND(AB6426=1,AD6426&lt;&gt;1),1,0))</f>
        <v/>
      </c>
      <c r="AG6426" s="0" t="str">
        <f aca="false">IF(AA6426=1,"",IF(AND(AC6426=1,AE6426&lt;&gt;1),1,0))</f>
        <v/>
      </c>
      <c r="AH6426" s="60" t="str">
        <f aca="false">IF(AND(E6426&gt;0,AA6426&lt;2,NOT(AND(C6427=C6426,AA6427=AA6426+1))),INDEX(DATAS,AA6426+1),"")</f>
        <v/>
      </c>
      <c r="AI6426" s="60" t="str">
        <f aca="false">IF(AND(AC6426=1,AA6426&lt;2),IF(AND(C6427=C6426,AA6427=AA6426+1),IF(AC6427=1,"",INDEX(DATAS,AA6426+1)),INDEX(DATAS,AA6426+1)),"")</f>
        <v/>
      </c>
    </row>
    <row r="6427" customFormat="false" ht="15" hidden="false" customHeight="false" outlineLevel="0" collapsed="false">
      <c r="A6427" s="60" t="n">
        <v>46310</v>
      </c>
      <c r="B6427" s="0" t="n">
        <v>13</v>
      </c>
      <c r="C6427" s="0" t="n">
        <v>7640</v>
      </c>
      <c r="E6427" s="0" t="n">
        <v>0</v>
      </c>
      <c r="F6427" s="55" t="s">
        <v>1534</v>
      </c>
      <c r="I6427" s="55" t="s">
        <v>185</v>
      </c>
      <c r="U6427" s="0" t="n">
        <v>182</v>
      </c>
      <c r="V6427" s="0" t="n">
        <v>0</v>
      </c>
      <c r="X6427" s="55" t="n">
        <f aca="false">IF(I6427="Male",0,1)</f>
        <v>1</v>
      </c>
      <c r="Y6427" s="55" t="n">
        <f aca="false">IF(OR(I6427="DNB",I6427="Dry DNB"),1,0)</f>
        <v>0</v>
      </c>
      <c r="Z6427" s="0" t="str">
        <f aca="false">IF(ISNUMBER(W6427),A6427-W6427,"")</f>
        <v/>
      </c>
      <c r="AA6427" s="55" t="n">
        <f aca="false">MATCH(A6427,DATAS,0)</f>
        <v>2</v>
      </c>
      <c r="AB6427" s="55" t="n">
        <f aca="false">IF(AND(E6427&gt;0,OR(AND(B6427&gt;=1,B6427&lt;=6),B6427=10)),1,0)</f>
        <v>0</v>
      </c>
      <c r="AC6427" s="55" t="n">
        <f aca="false">IF(AND(E6427&gt;0,B6427=10),1,0)</f>
        <v>0</v>
      </c>
      <c r="AD6427" s="55" t="n">
        <f aca="false">IF(AND(C6426=C6427,AA6426=AA6427-1),AB6426,"")</f>
        <v>0</v>
      </c>
      <c r="AE6427" s="55" t="n">
        <f aca="false">IF(AND(C6426=C6427,AA6426=AA6427-1),AC6426,"")</f>
        <v>0</v>
      </c>
      <c r="AF6427" s="55" t="n">
        <f aca="false">IF(AA6427=1,"",IF(AND(AB6427=1,AD6427&lt;&gt;1),1,0))</f>
        <v>0</v>
      </c>
      <c r="AG6427" s="55" t="n">
        <f aca="false">IF(AA6427=1,"",IF(AND(AC6427=1,AE6427&lt;&gt;1),1,0))</f>
        <v>0</v>
      </c>
      <c r="AH6427" s="60" t="str">
        <f aca="false">IF(AND(E6427&gt;0,AA6427&lt;2,NOT(AND(C6428=C6427,AA6428=AA6427+1))),INDEX(DATAS,AA6427+1),"")</f>
        <v/>
      </c>
      <c r="AI6427" s="60" t="str">
        <f aca="false">IF(AND(AC6427=1,AA6427&lt;2),IF(AND(C6428=C6427,AA6428=AA6427+1),IF(AC6428=1,"",INDEX(DATAS,AA6427+1)),INDEX(DATAS,AA6427+1)),"")</f>
        <v/>
      </c>
    </row>
    <row r="6428" customFormat="false" ht="15" hidden="false" customHeight="false" outlineLevel="0" collapsed="false">
      <c r="A6428" s="60" t="n">
        <v>46309</v>
      </c>
      <c r="B6428" s="0" t="n">
        <v>13</v>
      </c>
      <c r="C6428" s="0" t="n">
        <v>7641</v>
      </c>
      <c r="E6428" s="0" t="n">
        <v>0</v>
      </c>
      <c r="F6428" s="55" t="s">
        <v>1535</v>
      </c>
      <c r="I6428" s="55" t="s">
        <v>185</v>
      </c>
      <c r="U6428" s="0" t="n">
        <v>180</v>
      </c>
      <c r="V6428" s="0" t="n">
        <v>0</v>
      </c>
      <c r="X6428" s="55" t="n">
        <f aca="false">IF(I6428="Male",0,1)</f>
        <v>1</v>
      </c>
      <c r="Y6428" s="55" t="n">
        <f aca="false">IF(OR(I6428="DNB",I6428="Dry DNB"),1,0)</f>
        <v>0</v>
      </c>
      <c r="Z6428" s="0" t="str">
        <f aca="false">IF(ISNUMBER(W6428),A6428-W6428,"")</f>
        <v/>
      </c>
      <c r="AA6428" s="55" t="n">
        <f aca="false">MATCH(A6428,DATAS,0)</f>
        <v>1</v>
      </c>
      <c r="AB6428" s="55" t="n">
        <f aca="false">IF(AND(E6428&gt;0,OR(AND(B6428&gt;=1,B6428&lt;=6),B6428=10)),1,0)</f>
        <v>0</v>
      </c>
      <c r="AC6428" s="55" t="n">
        <f aca="false">IF(AND(E6428&gt;0,B6428=10),1,0)</f>
        <v>0</v>
      </c>
      <c r="AD6428" s="0" t="str">
        <f aca="false">IF(AND(C6427=C6428,AA6427=AA6428-1),AB6427,"")</f>
        <v/>
      </c>
      <c r="AE6428" s="0" t="str">
        <f aca="false">IF(AND(C6427=C6428,AA6427=AA6428-1),AC6427,"")</f>
        <v/>
      </c>
      <c r="AF6428" s="0" t="str">
        <f aca="false">IF(AA6428=1,"",IF(AND(AB6428=1,AD6428&lt;&gt;1),1,0))</f>
        <v/>
      </c>
      <c r="AG6428" s="0" t="str">
        <f aca="false">IF(AA6428=1,"",IF(AND(AC6428=1,AE6428&lt;&gt;1),1,0))</f>
        <v/>
      </c>
      <c r="AH6428" s="60" t="str">
        <f aca="false">IF(AND(E6428&gt;0,AA6428&lt;2,NOT(AND(C6429=C6428,AA6429=AA6428+1))),INDEX(DATAS,AA6428+1),"")</f>
        <v/>
      </c>
      <c r="AI6428" s="60" t="str">
        <f aca="false">IF(AND(AC6428=1,AA6428&lt;2),IF(AND(C6429=C6428,AA6429=AA6428+1),IF(AC6429=1,"",INDEX(DATAS,AA6428+1)),INDEX(DATAS,AA6428+1)),"")</f>
        <v/>
      </c>
    </row>
    <row r="6429" customFormat="false" ht="15" hidden="false" customHeight="false" outlineLevel="0" collapsed="false">
      <c r="A6429" s="60" t="n">
        <v>46310</v>
      </c>
      <c r="B6429" s="0" t="n">
        <v>13</v>
      </c>
      <c r="C6429" s="0" t="n">
        <v>7641</v>
      </c>
      <c r="E6429" s="0" t="n">
        <v>0</v>
      </c>
      <c r="F6429" s="55" t="s">
        <v>1535</v>
      </c>
      <c r="I6429" s="55" t="s">
        <v>185</v>
      </c>
      <c r="U6429" s="0" t="n">
        <v>181</v>
      </c>
      <c r="V6429" s="0" t="n">
        <v>0</v>
      </c>
      <c r="X6429" s="55" t="n">
        <f aca="false">IF(I6429="Male",0,1)</f>
        <v>1</v>
      </c>
      <c r="Y6429" s="55" t="n">
        <f aca="false">IF(OR(I6429="DNB",I6429="Dry DNB"),1,0)</f>
        <v>0</v>
      </c>
      <c r="Z6429" s="0" t="str">
        <f aca="false">IF(ISNUMBER(W6429),A6429-W6429,"")</f>
        <v/>
      </c>
      <c r="AA6429" s="55" t="n">
        <f aca="false">MATCH(A6429,DATAS,0)</f>
        <v>2</v>
      </c>
      <c r="AB6429" s="55" t="n">
        <f aca="false">IF(AND(E6429&gt;0,OR(AND(B6429&gt;=1,B6429&lt;=6),B6429=10)),1,0)</f>
        <v>0</v>
      </c>
      <c r="AC6429" s="55" t="n">
        <f aca="false">IF(AND(E6429&gt;0,B6429=10),1,0)</f>
        <v>0</v>
      </c>
      <c r="AD6429" s="55" t="n">
        <f aca="false">IF(AND(C6428=C6429,AA6428=AA6429-1),AB6428,"")</f>
        <v>0</v>
      </c>
      <c r="AE6429" s="55" t="n">
        <f aca="false">IF(AND(C6428=C6429,AA6428=AA6429-1),AC6428,"")</f>
        <v>0</v>
      </c>
      <c r="AF6429" s="55" t="n">
        <f aca="false">IF(AA6429=1,"",IF(AND(AB6429=1,AD6429&lt;&gt;1),1,0))</f>
        <v>0</v>
      </c>
      <c r="AG6429" s="55" t="n">
        <f aca="false">IF(AA6429=1,"",IF(AND(AC6429=1,AE6429&lt;&gt;1),1,0))</f>
        <v>0</v>
      </c>
      <c r="AH6429" s="60" t="str">
        <f aca="false">IF(AND(E6429&gt;0,AA6429&lt;2,NOT(AND(C6430=C6429,AA6430=AA6429+1))),INDEX(DATAS,AA6429+1),"")</f>
        <v/>
      </c>
      <c r="AI6429" s="60" t="str">
        <f aca="false">IF(AND(AC6429=1,AA6429&lt;2),IF(AND(C6430=C6429,AA6430=AA6429+1),IF(AC6430=1,"",INDEX(DATAS,AA6429+1)),INDEX(DATAS,AA6429+1)),"")</f>
        <v/>
      </c>
    </row>
    <row r="6430" customFormat="false" ht="15" hidden="false" customHeight="false" outlineLevel="0" collapsed="false">
      <c r="A6430" s="60" t="n">
        <v>46309</v>
      </c>
      <c r="B6430" s="0" t="n">
        <v>13</v>
      </c>
      <c r="C6430" s="0" t="n">
        <v>7642</v>
      </c>
      <c r="E6430" s="0" t="n">
        <v>0</v>
      </c>
      <c r="F6430" s="55" t="s">
        <v>1536</v>
      </c>
      <c r="I6430" s="55" t="s">
        <v>185</v>
      </c>
      <c r="U6430" s="0" t="n">
        <v>179</v>
      </c>
      <c r="V6430" s="0" t="n">
        <v>0</v>
      </c>
      <c r="X6430" s="55" t="n">
        <f aca="false">IF(I6430="Male",0,1)</f>
        <v>1</v>
      </c>
      <c r="Y6430" s="55" t="n">
        <f aca="false">IF(OR(I6430="DNB",I6430="Dry DNB"),1,0)</f>
        <v>0</v>
      </c>
      <c r="Z6430" s="0" t="str">
        <f aca="false">IF(ISNUMBER(W6430),A6430-W6430,"")</f>
        <v/>
      </c>
      <c r="AA6430" s="55" t="n">
        <f aca="false">MATCH(A6430,DATAS,0)</f>
        <v>1</v>
      </c>
      <c r="AB6430" s="55" t="n">
        <f aca="false">IF(AND(E6430&gt;0,OR(AND(B6430&gt;=1,B6430&lt;=6),B6430=10)),1,0)</f>
        <v>0</v>
      </c>
      <c r="AC6430" s="55" t="n">
        <f aca="false">IF(AND(E6430&gt;0,B6430=10),1,0)</f>
        <v>0</v>
      </c>
      <c r="AD6430" s="0" t="str">
        <f aca="false">IF(AND(C6429=C6430,AA6429=AA6430-1),AB6429,"")</f>
        <v/>
      </c>
      <c r="AE6430" s="0" t="str">
        <f aca="false">IF(AND(C6429=C6430,AA6429=AA6430-1),AC6429,"")</f>
        <v/>
      </c>
      <c r="AF6430" s="0" t="str">
        <f aca="false">IF(AA6430=1,"",IF(AND(AB6430=1,AD6430&lt;&gt;1),1,0))</f>
        <v/>
      </c>
      <c r="AG6430" s="0" t="str">
        <f aca="false">IF(AA6430=1,"",IF(AND(AC6430=1,AE6430&lt;&gt;1),1,0))</f>
        <v/>
      </c>
      <c r="AH6430" s="60" t="str">
        <f aca="false">IF(AND(E6430&gt;0,AA6430&lt;2,NOT(AND(C6431=C6430,AA6431=AA6430+1))),INDEX(DATAS,AA6430+1),"")</f>
        <v/>
      </c>
      <c r="AI6430" s="60" t="str">
        <f aca="false">IF(AND(AC6430=1,AA6430&lt;2),IF(AND(C6431=C6430,AA6431=AA6430+1),IF(AC6431=1,"",INDEX(DATAS,AA6430+1)),INDEX(DATAS,AA6430+1)),"")</f>
        <v/>
      </c>
    </row>
    <row r="6431" customFormat="false" ht="15" hidden="false" customHeight="false" outlineLevel="0" collapsed="false">
      <c r="A6431" s="60" t="n">
        <v>46310</v>
      </c>
      <c r="B6431" s="0" t="n">
        <v>13</v>
      </c>
      <c r="C6431" s="0" t="n">
        <v>7642</v>
      </c>
      <c r="E6431" s="0" t="n">
        <v>0</v>
      </c>
      <c r="F6431" s="55" t="s">
        <v>1536</v>
      </c>
      <c r="I6431" s="55" t="s">
        <v>185</v>
      </c>
      <c r="U6431" s="0" t="n">
        <v>180</v>
      </c>
      <c r="V6431" s="0" t="n">
        <v>0</v>
      </c>
      <c r="X6431" s="55" t="n">
        <f aca="false">IF(I6431="Male",0,1)</f>
        <v>1</v>
      </c>
      <c r="Y6431" s="55" t="n">
        <f aca="false">IF(OR(I6431="DNB",I6431="Dry DNB"),1,0)</f>
        <v>0</v>
      </c>
      <c r="Z6431" s="0" t="str">
        <f aca="false">IF(ISNUMBER(W6431),A6431-W6431,"")</f>
        <v/>
      </c>
      <c r="AA6431" s="55" t="n">
        <f aca="false">MATCH(A6431,DATAS,0)</f>
        <v>2</v>
      </c>
      <c r="AB6431" s="55" t="n">
        <f aca="false">IF(AND(E6431&gt;0,OR(AND(B6431&gt;=1,B6431&lt;=6),B6431=10)),1,0)</f>
        <v>0</v>
      </c>
      <c r="AC6431" s="55" t="n">
        <f aca="false">IF(AND(E6431&gt;0,B6431=10),1,0)</f>
        <v>0</v>
      </c>
      <c r="AD6431" s="55" t="n">
        <f aca="false">IF(AND(C6430=C6431,AA6430=AA6431-1),AB6430,"")</f>
        <v>0</v>
      </c>
      <c r="AE6431" s="55" t="n">
        <f aca="false">IF(AND(C6430=C6431,AA6430=AA6431-1),AC6430,"")</f>
        <v>0</v>
      </c>
      <c r="AF6431" s="55" t="n">
        <f aca="false">IF(AA6431=1,"",IF(AND(AB6431=1,AD6431&lt;&gt;1),1,0))</f>
        <v>0</v>
      </c>
      <c r="AG6431" s="55" t="n">
        <f aca="false">IF(AA6431=1,"",IF(AND(AC6431=1,AE6431&lt;&gt;1),1,0))</f>
        <v>0</v>
      </c>
      <c r="AH6431" s="60" t="str">
        <f aca="false">IF(AND(E6431&gt;0,AA6431&lt;2,NOT(AND(C6432=C6431,AA6432=AA6431+1))),INDEX(DATAS,AA6431+1),"")</f>
        <v/>
      </c>
      <c r="AI6431" s="60" t="str">
        <f aca="false">IF(AND(AC6431=1,AA6431&lt;2),IF(AND(C6432=C6431,AA6432=AA6431+1),IF(AC6432=1,"",INDEX(DATAS,AA6431+1)),INDEX(DATAS,AA6431+1)),"")</f>
        <v/>
      </c>
    </row>
    <row r="6432" customFormat="false" ht="15" hidden="false" customHeight="false" outlineLevel="0" collapsed="false">
      <c r="A6432" s="60" t="n">
        <v>46309</v>
      </c>
      <c r="B6432" s="0" t="n">
        <v>13</v>
      </c>
      <c r="C6432" s="0" t="n">
        <v>7643</v>
      </c>
      <c r="E6432" s="0" t="n">
        <v>0</v>
      </c>
      <c r="F6432" s="55" t="s">
        <v>1536</v>
      </c>
      <c r="I6432" s="55" t="s">
        <v>185</v>
      </c>
      <c r="U6432" s="0" t="n">
        <v>179</v>
      </c>
      <c r="V6432" s="0" t="n">
        <v>0</v>
      </c>
      <c r="X6432" s="55" t="n">
        <f aca="false">IF(I6432="Male",0,1)</f>
        <v>1</v>
      </c>
      <c r="Y6432" s="55" t="n">
        <f aca="false">IF(OR(I6432="DNB",I6432="Dry DNB"),1,0)</f>
        <v>0</v>
      </c>
      <c r="Z6432" s="0" t="str">
        <f aca="false">IF(ISNUMBER(W6432),A6432-W6432,"")</f>
        <v/>
      </c>
      <c r="AA6432" s="55" t="n">
        <f aca="false">MATCH(A6432,DATAS,0)</f>
        <v>1</v>
      </c>
      <c r="AB6432" s="55" t="n">
        <f aca="false">IF(AND(E6432&gt;0,OR(AND(B6432&gt;=1,B6432&lt;=6),B6432=10)),1,0)</f>
        <v>0</v>
      </c>
      <c r="AC6432" s="55" t="n">
        <f aca="false">IF(AND(E6432&gt;0,B6432=10),1,0)</f>
        <v>0</v>
      </c>
      <c r="AD6432" s="0" t="str">
        <f aca="false">IF(AND(C6431=C6432,AA6431=AA6432-1),AB6431,"")</f>
        <v/>
      </c>
      <c r="AE6432" s="0" t="str">
        <f aca="false">IF(AND(C6431=C6432,AA6431=AA6432-1),AC6431,"")</f>
        <v/>
      </c>
      <c r="AF6432" s="0" t="str">
        <f aca="false">IF(AA6432=1,"",IF(AND(AB6432=1,AD6432&lt;&gt;1),1,0))</f>
        <v/>
      </c>
      <c r="AG6432" s="0" t="str">
        <f aca="false">IF(AA6432=1,"",IF(AND(AC6432=1,AE6432&lt;&gt;1),1,0))</f>
        <v/>
      </c>
      <c r="AH6432" s="60" t="str">
        <f aca="false">IF(AND(E6432&gt;0,AA6432&lt;2,NOT(AND(C6433=C6432,AA6433=AA6432+1))),INDEX(DATAS,AA6432+1),"")</f>
        <v/>
      </c>
      <c r="AI6432" s="60" t="str">
        <f aca="false">IF(AND(AC6432=1,AA6432&lt;2),IF(AND(C6433=C6432,AA6433=AA6432+1),IF(AC6433=1,"",INDEX(DATAS,AA6432+1)),INDEX(DATAS,AA6432+1)),"")</f>
        <v/>
      </c>
    </row>
    <row r="6433" customFormat="false" ht="15" hidden="false" customHeight="false" outlineLevel="0" collapsed="false">
      <c r="A6433" s="60" t="n">
        <v>46310</v>
      </c>
      <c r="B6433" s="0" t="n">
        <v>13</v>
      </c>
      <c r="C6433" s="0" t="n">
        <v>7643</v>
      </c>
      <c r="E6433" s="0" t="n">
        <v>0</v>
      </c>
      <c r="F6433" s="55" t="s">
        <v>1536</v>
      </c>
      <c r="I6433" s="55" t="s">
        <v>185</v>
      </c>
      <c r="U6433" s="0" t="n">
        <v>180</v>
      </c>
      <c r="V6433" s="0" t="n">
        <v>0</v>
      </c>
      <c r="X6433" s="55" t="n">
        <f aca="false">IF(I6433="Male",0,1)</f>
        <v>1</v>
      </c>
      <c r="Y6433" s="55" t="n">
        <f aca="false">IF(OR(I6433="DNB",I6433="Dry DNB"),1,0)</f>
        <v>0</v>
      </c>
      <c r="Z6433" s="0" t="str">
        <f aca="false">IF(ISNUMBER(W6433),A6433-W6433,"")</f>
        <v/>
      </c>
      <c r="AA6433" s="55" t="n">
        <f aca="false">MATCH(A6433,DATAS,0)</f>
        <v>2</v>
      </c>
      <c r="AB6433" s="55" t="n">
        <f aca="false">IF(AND(E6433&gt;0,OR(AND(B6433&gt;=1,B6433&lt;=6),B6433=10)),1,0)</f>
        <v>0</v>
      </c>
      <c r="AC6433" s="55" t="n">
        <f aca="false">IF(AND(E6433&gt;0,B6433=10),1,0)</f>
        <v>0</v>
      </c>
      <c r="AD6433" s="55" t="n">
        <f aca="false">IF(AND(C6432=C6433,AA6432=AA6433-1),AB6432,"")</f>
        <v>0</v>
      </c>
      <c r="AE6433" s="55" t="n">
        <f aca="false">IF(AND(C6432=C6433,AA6432=AA6433-1),AC6432,"")</f>
        <v>0</v>
      </c>
      <c r="AF6433" s="55" t="n">
        <f aca="false">IF(AA6433=1,"",IF(AND(AB6433=1,AD6433&lt;&gt;1),1,0))</f>
        <v>0</v>
      </c>
      <c r="AG6433" s="55" t="n">
        <f aca="false">IF(AA6433=1,"",IF(AND(AC6433=1,AE6433&lt;&gt;1),1,0))</f>
        <v>0</v>
      </c>
      <c r="AH6433" s="60" t="str">
        <f aca="false">IF(AND(E6433&gt;0,AA6433&lt;2,NOT(AND(C6434=C6433,AA6434=AA6433+1))),INDEX(DATAS,AA6433+1),"")</f>
        <v/>
      </c>
      <c r="AI6433" s="60" t="str">
        <f aca="false">IF(AND(AC6433=1,AA6433&lt;2),IF(AND(C6434=C6433,AA6434=AA6433+1),IF(AC6434=1,"",INDEX(DATAS,AA6433+1)),INDEX(DATAS,AA6433+1)),"")</f>
        <v/>
      </c>
    </row>
    <row r="6434" customFormat="false" ht="15" hidden="false" customHeight="false" outlineLevel="0" collapsed="false">
      <c r="A6434" s="60" t="n">
        <v>46309</v>
      </c>
      <c r="B6434" s="0" t="n">
        <v>13</v>
      </c>
      <c r="C6434" s="0" t="n">
        <v>7644</v>
      </c>
      <c r="E6434" s="0" t="n">
        <v>0</v>
      </c>
      <c r="F6434" s="55" t="s">
        <v>1537</v>
      </c>
      <c r="I6434" s="55" t="s">
        <v>185</v>
      </c>
      <c r="U6434" s="0" t="n">
        <v>178</v>
      </c>
      <c r="V6434" s="0" t="n">
        <v>0</v>
      </c>
      <c r="X6434" s="55" t="n">
        <f aca="false">IF(I6434="Male",0,1)</f>
        <v>1</v>
      </c>
      <c r="Y6434" s="55" t="n">
        <f aca="false">IF(OR(I6434="DNB",I6434="Dry DNB"),1,0)</f>
        <v>0</v>
      </c>
      <c r="Z6434" s="0" t="str">
        <f aca="false">IF(ISNUMBER(W6434),A6434-W6434,"")</f>
        <v/>
      </c>
      <c r="AA6434" s="55" t="n">
        <f aca="false">MATCH(A6434,DATAS,0)</f>
        <v>1</v>
      </c>
      <c r="AB6434" s="55" t="n">
        <f aca="false">IF(AND(E6434&gt;0,OR(AND(B6434&gt;=1,B6434&lt;=6),B6434=10)),1,0)</f>
        <v>0</v>
      </c>
      <c r="AC6434" s="55" t="n">
        <f aca="false">IF(AND(E6434&gt;0,B6434=10),1,0)</f>
        <v>0</v>
      </c>
      <c r="AD6434" s="0" t="str">
        <f aca="false">IF(AND(C6433=C6434,AA6433=AA6434-1),AB6433,"")</f>
        <v/>
      </c>
      <c r="AE6434" s="0" t="str">
        <f aca="false">IF(AND(C6433=C6434,AA6433=AA6434-1),AC6433,"")</f>
        <v/>
      </c>
      <c r="AF6434" s="0" t="str">
        <f aca="false">IF(AA6434=1,"",IF(AND(AB6434=1,AD6434&lt;&gt;1),1,0))</f>
        <v/>
      </c>
      <c r="AG6434" s="0" t="str">
        <f aca="false">IF(AA6434=1,"",IF(AND(AC6434=1,AE6434&lt;&gt;1),1,0))</f>
        <v/>
      </c>
      <c r="AH6434" s="60" t="str">
        <f aca="false">IF(AND(E6434&gt;0,AA6434&lt;2,NOT(AND(C6435=C6434,AA6435=AA6434+1))),INDEX(DATAS,AA6434+1),"")</f>
        <v/>
      </c>
      <c r="AI6434" s="60" t="str">
        <f aca="false">IF(AND(AC6434=1,AA6434&lt;2),IF(AND(C6435=C6434,AA6435=AA6434+1),IF(AC6435=1,"",INDEX(DATAS,AA6434+1)),INDEX(DATAS,AA6434+1)),"")</f>
        <v/>
      </c>
    </row>
    <row r="6435" customFormat="false" ht="15" hidden="false" customHeight="false" outlineLevel="0" collapsed="false">
      <c r="A6435" s="60" t="n">
        <v>46310</v>
      </c>
      <c r="B6435" s="0" t="n">
        <v>13</v>
      </c>
      <c r="C6435" s="0" t="n">
        <v>7644</v>
      </c>
      <c r="E6435" s="0" t="n">
        <v>0</v>
      </c>
      <c r="F6435" s="55" t="s">
        <v>1537</v>
      </c>
      <c r="I6435" s="55" t="s">
        <v>185</v>
      </c>
      <c r="U6435" s="0" t="n">
        <v>179</v>
      </c>
      <c r="V6435" s="0" t="n">
        <v>0</v>
      </c>
      <c r="X6435" s="55" t="n">
        <f aca="false">IF(I6435="Male",0,1)</f>
        <v>1</v>
      </c>
      <c r="Y6435" s="55" t="n">
        <f aca="false">IF(OR(I6435="DNB",I6435="Dry DNB"),1,0)</f>
        <v>0</v>
      </c>
      <c r="Z6435" s="0" t="str">
        <f aca="false">IF(ISNUMBER(W6435),A6435-W6435,"")</f>
        <v/>
      </c>
      <c r="AA6435" s="55" t="n">
        <f aca="false">MATCH(A6435,DATAS,0)</f>
        <v>2</v>
      </c>
      <c r="AB6435" s="55" t="n">
        <f aca="false">IF(AND(E6435&gt;0,OR(AND(B6435&gt;=1,B6435&lt;=6),B6435=10)),1,0)</f>
        <v>0</v>
      </c>
      <c r="AC6435" s="55" t="n">
        <f aca="false">IF(AND(E6435&gt;0,B6435=10),1,0)</f>
        <v>0</v>
      </c>
      <c r="AD6435" s="55" t="n">
        <f aca="false">IF(AND(C6434=C6435,AA6434=AA6435-1),AB6434,"")</f>
        <v>0</v>
      </c>
      <c r="AE6435" s="55" t="n">
        <f aca="false">IF(AND(C6434=C6435,AA6434=AA6435-1),AC6434,"")</f>
        <v>0</v>
      </c>
      <c r="AF6435" s="55" t="n">
        <f aca="false">IF(AA6435=1,"",IF(AND(AB6435=1,AD6435&lt;&gt;1),1,0))</f>
        <v>0</v>
      </c>
      <c r="AG6435" s="55" t="n">
        <f aca="false">IF(AA6435=1,"",IF(AND(AC6435=1,AE6435&lt;&gt;1),1,0))</f>
        <v>0</v>
      </c>
      <c r="AH6435" s="60" t="str">
        <f aca="false">IF(AND(E6435&gt;0,AA6435&lt;2,NOT(AND(C6436=C6435,AA6436=AA6435+1))),INDEX(DATAS,AA6435+1),"")</f>
        <v/>
      </c>
      <c r="AI6435" s="60" t="str">
        <f aca="false">IF(AND(AC6435=1,AA6435&lt;2),IF(AND(C6436=C6435,AA6436=AA6435+1),IF(AC6436=1,"",INDEX(DATAS,AA6435+1)),INDEX(DATAS,AA6435+1)),"")</f>
        <v/>
      </c>
    </row>
    <row r="6436" customFormat="false" ht="15" hidden="false" customHeight="false" outlineLevel="0" collapsed="false">
      <c r="A6436" s="60" t="n">
        <v>46309</v>
      </c>
      <c r="B6436" s="0" t="n">
        <v>13</v>
      </c>
      <c r="C6436" s="0" t="n">
        <v>7645</v>
      </c>
      <c r="E6436" s="0" t="n">
        <v>0</v>
      </c>
      <c r="F6436" s="55" t="s">
        <v>1537</v>
      </c>
      <c r="I6436" s="55" t="s">
        <v>185</v>
      </c>
      <c r="U6436" s="0" t="n">
        <v>178</v>
      </c>
      <c r="V6436" s="0" t="n">
        <v>0</v>
      </c>
      <c r="X6436" s="55" t="n">
        <f aca="false">IF(I6436="Male",0,1)</f>
        <v>1</v>
      </c>
      <c r="Y6436" s="55" t="n">
        <f aca="false">IF(OR(I6436="DNB",I6436="Dry DNB"),1,0)</f>
        <v>0</v>
      </c>
      <c r="Z6436" s="0" t="str">
        <f aca="false">IF(ISNUMBER(W6436),A6436-W6436,"")</f>
        <v/>
      </c>
      <c r="AA6436" s="55" t="n">
        <f aca="false">MATCH(A6436,DATAS,0)</f>
        <v>1</v>
      </c>
      <c r="AB6436" s="55" t="n">
        <f aca="false">IF(AND(E6436&gt;0,OR(AND(B6436&gt;=1,B6436&lt;=6),B6436=10)),1,0)</f>
        <v>0</v>
      </c>
      <c r="AC6436" s="55" t="n">
        <f aca="false">IF(AND(E6436&gt;0,B6436=10),1,0)</f>
        <v>0</v>
      </c>
      <c r="AD6436" s="0" t="str">
        <f aca="false">IF(AND(C6435=C6436,AA6435=AA6436-1),AB6435,"")</f>
        <v/>
      </c>
      <c r="AE6436" s="0" t="str">
        <f aca="false">IF(AND(C6435=C6436,AA6435=AA6436-1),AC6435,"")</f>
        <v/>
      </c>
      <c r="AF6436" s="0" t="str">
        <f aca="false">IF(AA6436=1,"",IF(AND(AB6436=1,AD6436&lt;&gt;1),1,0))</f>
        <v/>
      </c>
      <c r="AG6436" s="0" t="str">
        <f aca="false">IF(AA6436=1,"",IF(AND(AC6436=1,AE6436&lt;&gt;1),1,0))</f>
        <v/>
      </c>
      <c r="AH6436" s="60" t="str">
        <f aca="false">IF(AND(E6436&gt;0,AA6436&lt;2,NOT(AND(C6437=C6436,AA6437=AA6436+1))),INDEX(DATAS,AA6436+1),"")</f>
        <v/>
      </c>
      <c r="AI6436" s="60" t="str">
        <f aca="false">IF(AND(AC6436=1,AA6436&lt;2),IF(AND(C6437=C6436,AA6437=AA6436+1),IF(AC6437=1,"",INDEX(DATAS,AA6436+1)),INDEX(DATAS,AA6436+1)),"")</f>
        <v/>
      </c>
    </row>
    <row r="6437" customFormat="false" ht="15" hidden="false" customHeight="false" outlineLevel="0" collapsed="false">
      <c r="A6437" s="60" t="n">
        <v>46310</v>
      </c>
      <c r="B6437" s="0" t="n">
        <v>13</v>
      </c>
      <c r="C6437" s="0" t="n">
        <v>7645</v>
      </c>
      <c r="E6437" s="0" t="n">
        <v>0</v>
      </c>
      <c r="F6437" s="55" t="s">
        <v>1537</v>
      </c>
      <c r="I6437" s="55" t="s">
        <v>185</v>
      </c>
      <c r="U6437" s="0" t="n">
        <v>179</v>
      </c>
      <c r="V6437" s="0" t="n">
        <v>0</v>
      </c>
      <c r="X6437" s="55" t="n">
        <f aca="false">IF(I6437="Male",0,1)</f>
        <v>1</v>
      </c>
      <c r="Y6437" s="55" t="n">
        <f aca="false">IF(OR(I6437="DNB",I6437="Dry DNB"),1,0)</f>
        <v>0</v>
      </c>
      <c r="Z6437" s="0" t="str">
        <f aca="false">IF(ISNUMBER(W6437),A6437-W6437,"")</f>
        <v/>
      </c>
      <c r="AA6437" s="55" t="n">
        <f aca="false">MATCH(A6437,DATAS,0)</f>
        <v>2</v>
      </c>
      <c r="AB6437" s="55" t="n">
        <f aca="false">IF(AND(E6437&gt;0,OR(AND(B6437&gt;=1,B6437&lt;=6),B6437=10)),1,0)</f>
        <v>0</v>
      </c>
      <c r="AC6437" s="55" t="n">
        <f aca="false">IF(AND(E6437&gt;0,B6437=10),1,0)</f>
        <v>0</v>
      </c>
      <c r="AD6437" s="55" t="n">
        <f aca="false">IF(AND(C6436=C6437,AA6436=AA6437-1),AB6436,"")</f>
        <v>0</v>
      </c>
      <c r="AE6437" s="55" t="n">
        <f aca="false">IF(AND(C6436=C6437,AA6436=AA6437-1),AC6436,"")</f>
        <v>0</v>
      </c>
      <c r="AF6437" s="55" t="n">
        <f aca="false">IF(AA6437=1,"",IF(AND(AB6437=1,AD6437&lt;&gt;1),1,0))</f>
        <v>0</v>
      </c>
      <c r="AG6437" s="55" t="n">
        <f aca="false">IF(AA6437=1,"",IF(AND(AC6437=1,AE6437&lt;&gt;1),1,0))</f>
        <v>0</v>
      </c>
      <c r="AH6437" s="60" t="str">
        <f aca="false">IF(AND(E6437&gt;0,AA6437&lt;2,NOT(AND(C6438=C6437,AA6438=AA6437+1))),INDEX(DATAS,AA6437+1),"")</f>
        <v/>
      </c>
      <c r="AI6437" s="60" t="str">
        <f aca="false">IF(AND(AC6437=1,AA6437&lt;2),IF(AND(C6438=C6437,AA6438=AA6437+1),IF(AC6438=1,"",INDEX(DATAS,AA6437+1)),INDEX(DATAS,AA6437+1)),"")</f>
        <v/>
      </c>
    </row>
    <row r="6438" customFormat="false" ht="15" hidden="false" customHeight="false" outlineLevel="0" collapsed="false">
      <c r="A6438" s="60" t="n">
        <v>46309</v>
      </c>
      <c r="B6438" s="0" t="n">
        <v>13</v>
      </c>
      <c r="C6438" s="0" t="n">
        <v>7646</v>
      </c>
      <c r="E6438" s="0" t="n">
        <v>0</v>
      </c>
      <c r="F6438" s="55" t="s">
        <v>1537</v>
      </c>
      <c r="I6438" s="55" t="s">
        <v>185</v>
      </c>
      <c r="U6438" s="0" t="n">
        <v>178</v>
      </c>
      <c r="V6438" s="0" t="n">
        <v>0</v>
      </c>
      <c r="X6438" s="55" t="n">
        <f aca="false">IF(I6438="Male",0,1)</f>
        <v>1</v>
      </c>
      <c r="Y6438" s="55" t="n">
        <f aca="false">IF(OR(I6438="DNB",I6438="Dry DNB"),1,0)</f>
        <v>0</v>
      </c>
      <c r="Z6438" s="0" t="str">
        <f aca="false">IF(ISNUMBER(W6438),A6438-W6438,"")</f>
        <v/>
      </c>
      <c r="AA6438" s="55" t="n">
        <f aca="false">MATCH(A6438,DATAS,0)</f>
        <v>1</v>
      </c>
      <c r="AB6438" s="55" t="n">
        <f aca="false">IF(AND(E6438&gt;0,OR(AND(B6438&gt;=1,B6438&lt;=6),B6438=10)),1,0)</f>
        <v>0</v>
      </c>
      <c r="AC6438" s="55" t="n">
        <f aca="false">IF(AND(E6438&gt;0,B6438=10),1,0)</f>
        <v>0</v>
      </c>
      <c r="AD6438" s="0" t="str">
        <f aca="false">IF(AND(C6437=C6438,AA6437=AA6438-1),AB6437,"")</f>
        <v/>
      </c>
      <c r="AE6438" s="0" t="str">
        <f aca="false">IF(AND(C6437=C6438,AA6437=AA6438-1),AC6437,"")</f>
        <v/>
      </c>
      <c r="AF6438" s="0" t="str">
        <f aca="false">IF(AA6438=1,"",IF(AND(AB6438=1,AD6438&lt;&gt;1),1,0))</f>
        <v/>
      </c>
      <c r="AG6438" s="0" t="str">
        <f aca="false">IF(AA6438=1,"",IF(AND(AC6438=1,AE6438&lt;&gt;1),1,0))</f>
        <v/>
      </c>
      <c r="AH6438" s="60" t="str">
        <f aca="false">IF(AND(E6438&gt;0,AA6438&lt;2,NOT(AND(C6439=C6438,AA6439=AA6438+1))),INDEX(DATAS,AA6438+1),"")</f>
        <v/>
      </c>
      <c r="AI6438" s="60" t="str">
        <f aca="false">IF(AND(AC6438=1,AA6438&lt;2),IF(AND(C6439=C6438,AA6439=AA6438+1),IF(AC6439=1,"",INDEX(DATAS,AA6438+1)),INDEX(DATAS,AA6438+1)),"")</f>
        <v/>
      </c>
    </row>
    <row r="6439" customFormat="false" ht="15" hidden="false" customHeight="false" outlineLevel="0" collapsed="false">
      <c r="A6439" s="60" t="n">
        <v>46310</v>
      </c>
      <c r="B6439" s="0" t="n">
        <v>13</v>
      </c>
      <c r="C6439" s="0" t="n">
        <v>7646</v>
      </c>
      <c r="E6439" s="0" t="n">
        <v>0</v>
      </c>
      <c r="F6439" s="55" t="s">
        <v>1537</v>
      </c>
      <c r="I6439" s="55" t="s">
        <v>185</v>
      </c>
      <c r="U6439" s="0" t="n">
        <v>179</v>
      </c>
      <c r="V6439" s="0" t="n">
        <v>0</v>
      </c>
      <c r="X6439" s="55" t="n">
        <f aca="false">IF(I6439="Male",0,1)</f>
        <v>1</v>
      </c>
      <c r="Y6439" s="55" t="n">
        <f aca="false">IF(OR(I6439="DNB",I6439="Dry DNB"),1,0)</f>
        <v>0</v>
      </c>
      <c r="Z6439" s="0" t="str">
        <f aca="false">IF(ISNUMBER(W6439),A6439-W6439,"")</f>
        <v/>
      </c>
      <c r="AA6439" s="55" t="n">
        <f aca="false">MATCH(A6439,DATAS,0)</f>
        <v>2</v>
      </c>
      <c r="AB6439" s="55" t="n">
        <f aca="false">IF(AND(E6439&gt;0,OR(AND(B6439&gt;=1,B6439&lt;=6),B6439=10)),1,0)</f>
        <v>0</v>
      </c>
      <c r="AC6439" s="55" t="n">
        <f aca="false">IF(AND(E6439&gt;0,B6439=10),1,0)</f>
        <v>0</v>
      </c>
      <c r="AD6439" s="55" t="n">
        <f aca="false">IF(AND(C6438=C6439,AA6438=AA6439-1),AB6438,"")</f>
        <v>0</v>
      </c>
      <c r="AE6439" s="55" t="n">
        <f aca="false">IF(AND(C6438=C6439,AA6438=AA6439-1),AC6438,"")</f>
        <v>0</v>
      </c>
      <c r="AF6439" s="55" t="n">
        <f aca="false">IF(AA6439=1,"",IF(AND(AB6439=1,AD6439&lt;&gt;1),1,0))</f>
        <v>0</v>
      </c>
      <c r="AG6439" s="55" t="n">
        <f aca="false">IF(AA6439=1,"",IF(AND(AC6439=1,AE6439&lt;&gt;1),1,0))</f>
        <v>0</v>
      </c>
      <c r="AH6439" s="60" t="str">
        <f aca="false">IF(AND(E6439&gt;0,AA6439&lt;2,NOT(AND(C6440=C6439,AA6440=AA6439+1))),INDEX(DATAS,AA6439+1),"")</f>
        <v/>
      </c>
      <c r="AI6439" s="60" t="str">
        <f aca="false">IF(AND(AC6439=1,AA6439&lt;2),IF(AND(C6440=C6439,AA6440=AA6439+1),IF(AC6440=1,"",INDEX(DATAS,AA6439+1)),INDEX(DATAS,AA6439+1)),"")</f>
        <v/>
      </c>
    </row>
    <row r="6440" customFormat="false" ht="15" hidden="false" customHeight="false" outlineLevel="0" collapsed="false">
      <c r="A6440" s="60" t="n">
        <v>46309</v>
      </c>
      <c r="B6440" s="0" t="n">
        <v>13</v>
      </c>
      <c r="C6440" s="0" t="n">
        <v>7647</v>
      </c>
      <c r="E6440" s="0" t="n">
        <v>0</v>
      </c>
      <c r="F6440" s="55" t="s">
        <v>1538</v>
      </c>
      <c r="I6440" s="55" t="s">
        <v>185</v>
      </c>
      <c r="U6440" s="0" t="n">
        <v>177</v>
      </c>
      <c r="V6440" s="0" t="n">
        <v>0</v>
      </c>
      <c r="X6440" s="55" t="n">
        <f aca="false">IF(I6440="Male",0,1)</f>
        <v>1</v>
      </c>
      <c r="Y6440" s="55" t="n">
        <f aca="false">IF(OR(I6440="DNB",I6440="Dry DNB"),1,0)</f>
        <v>0</v>
      </c>
      <c r="Z6440" s="0" t="str">
        <f aca="false">IF(ISNUMBER(W6440),A6440-W6440,"")</f>
        <v/>
      </c>
      <c r="AA6440" s="55" t="n">
        <f aca="false">MATCH(A6440,DATAS,0)</f>
        <v>1</v>
      </c>
      <c r="AB6440" s="55" t="n">
        <f aca="false">IF(AND(E6440&gt;0,OR(AND(B6440&gt;=1,B6440&lt;=6),B6440=10)),1,0)</f>
        <v>0</v>
      </c>
      <c r="AC6440" s="55" t="n">
        <f aca="false">IF(AND(E6440&gt;0,B6440=10),1,0)</f>
        <v>0</v>
      </c>
      <c r="AD6440" s="0" t="str">
        <f aca="false">IF(AND(C6439=C6440,AA6439=AA6440-1),AB6439,"")</f>
        <v/>
      </c>
      <c r="AE6440" s="0" t="str">
        <f aca="false">IF(AND(C6439=C6440,AA6439=AA6440-1),AC6439,"")</f>
        <v/>
      </c>
      <c r="AF6440" s="0" t="str">
        <f aca="false">IF(AA6440=1,"",IF(AND(AB6440=1,AD6440&lt;&gt;1),1,0))</f>
        <v/>
      </c>
      <c r="AG6440" s="0" t="str">
        <f aca="false">IF(AA6440=1,"",IF(AND(AC6440=1,AE6440&lt;&gt;1),1,0))</f>
        <v/>
      </c>
      <c r="AH6440" s="60" t="str">
        <f aca="false">IF(AND(E6440&gt;0,AA6440&lt;2,NOT(AND(C6441=C6440,AA6441=AA6440+1))),INDEX(DATAS,AA6440+1),"")</f>
        <v/>
      </c>
      <c r="AI6440" s="60" t="str">
        <f aca="false">IF(AND(AC6440=1,AA6440&lt;2),IF(AND(C6441=C6440,AA6441=AA6440+1),IF(AC6441=1,"",INDEX(DATAS,AA6440+1)),INDEX(DATAS,AA6440+1)),"")</f>
        <v/>
      </c>
    </row>
    <row r="6441" customFormat="false" ht="15" hidden="false" customHeight="false" outlineLevel="0" collapsed="false">
      <c r="A6441" s="60" t="n">
        <v>46310</v>
      </c>
      <c r="B6441" s="0" t="n">
        <v>13</v>
      </c>
      <c r="C6441" s="0" t="n">
        <v>7647</v>
      </c>
      <c r="E6441" s="0" t="n">
        <v>0</v>
      </c>
      <c r="F6441" s="55" t="s">
        <v>1538</v>
      </c>
      <c r="I6441" s="55" t="s">
        <v>185</v>
      </c>
      <c r="U6441" s="0" t="n">
        <v>178</v>
      </c>
      <c r="V6441" s="0" t="n">
        <v>0</v>
      </c>
      <c r="X6441" s="55" t="n">
        <f aca="false">IF(I6441="Male",0,1)</f>
        <v>1</v>
      </c>
      <c r="Y6441" s="55" t="n">
        <f aca="false">IF(OR(I6441="DNB",I6441="Dry DNB"),1,0)</f>
        <v>0</v>
      </c>
      <c r="Z6441" s="0" t="str">
        <f aca="false">IF(ISNUMBER(W6441),A6441-W6441,"")</f>
        <v/>
      </c>
      <c r="AA6441" s="55" t="n">
        <f aca="false">MATCH(A6441,DATAS,0)</f>
        <v>2</v>
      </c>
      <c r="AB6441" s="55" t="n">
        <f aca="false">IF(AND(E6441&gt;0,OR(AND(B6441&gt;=1,B6441&lt;=6),B6441=10)),1,0)</f>
        <v>0</v>
      </c>
      <c r="AC6441" s="55" t="n">
        <f aca="false">IF(AND(E6441&gt;0,B6441=10),1,0)</f>
        <v>0</v>
      </c>
      <c r="AD6441" s="55" t="n">
        <f aca="false">IF(AND(C6440=C6441,AA6440=AA6441-1),AB6440,"")</f>
        <v>0</v>
      </c>
      <c r="AE6441" s="55" t="n">
        <f aca="false">IF(AND(C6440=C6441,AA6440=AA6441-1),AC6440,"")</f>
        <v>0</v>
      </c>
      <c r="AF6441" s="55" t="n">
        <f aca="false">IF(AA6441=1,"",IF(AND(AB6441=1,AD6441&lt;&gt;1),1,0))</f>
        <v>0</v>
      </c>
      <c r="AG6441" s="55" t="n">
        <f aca="false">IF(AA6441=1,"",IF(AND(AC6441=1,AE6441&lt;&gt;1),1,0))</f>
        <v>0</v>
      </c>
      <c r="AH6441" s="60" t="str">
        <f aca="false">IF(AND(E6441&gt;0,AA6441&lt;2,NOT(AND(C6442=C6441,AA6442=AA6441+1))),INDEX(DATAS,AA6441+1),"")</f>
        <v/>
      </c>
      <c r="AI6441" s="60" t="str">
        <f aca="false">IF(AND(AC6441=1,AA6441&lt;2),IF(AND(C6442=C6441,AA6442=AA6441+1),IF(AC6442=1,"",INDEX(DATAS,AA6441+1)),INDEX(DATAS,AA6441+1)),"")</f>
        <v/>
      </c>
    </row>
    <row r="6442" customFormat="false" ht="15" hidden="false" customHeight="false" outlineLevel="0" collapsed="false">
      <c r="A6442" s="60" t="n">
        <v>46309</v>
      </c>
      <c r="B6442" s="0" t="n">
        <v>13</v>
      </c>
      <c r="C6442" s="0" t="n">
        <v>7648</v>
      </c>
      <c r="E6442" s="0" t="n">
        <v>0</v>
      </c>
      <c r="F6442" s="55" t="s">
        <v>1538</v>
      </c>
      <c r="I6442" s="55" t="s">
        <v>185</v>
      </c>
      <c r="U6442" s="0" t="n">
        <v>177</v>
      </c>
      <c r="V6442" s="0" t="n">
        <v>0</v>
      </c>
      <c r="X6442" s="55" t="n">
        <f aca="false">IF(I6442="Male",0,1)</f>
        <v>1</v>
      </c>
      <c r="Y6442" s="55" t="n">
        <f aca="false">IF(OR(I6442="DNB",I6442="Dry DNB"),1,0)</f>
        <v>0</v>
      </c>
      <c r="Z6442" s="0" t="str">
        <f aca="false">IF(ISNUMBER(W6442),A6442-W6442,"")</f>
        <v/>
      </c>
      <c r="AA6442" s="55" t="n">
        <f aca="false">MATCH(A6442,DATAS,0)</f>
        <v>1</v>
      </c>
      <c r="AB6442" s="55" t="n">
        <f aca="false">IF(AND(E6442&gt;0,OR(AND(B6442&gt;=1,B6442&lt;=6),B6442=10)),1,0)</f>
        <v>0</v>
      </c>
      <c r="AC6442" s="55" t="n">
        <f aca="false">IF(AND(E6442&gt;0,B6442=10),1,0)</f>
        <v>0</v>
      </c>
      <c r="AD6442" s="0" t="str">
        <f aca="false">IF(AND(C6441=C6442,AA6441=AA6442-1),AB6441,"")</f>
        <v/>
      </c>
      <c r="AE6442" s="0" t="str">
        <f aca="false">IF(AND(C6441=C6442,AA6441=AA6442-1),AC6441,"")</f>
        <v/>
      </c>
      <c r="AF6442" s="0" t="str">
        <f aca="false">IF(AA6442=1,"",IF(AND(AB6442=1,AD6442&lt;&gt;1),1,0))</f>
        <v/>
      </c>
      <c r="AG6442" s="0" t="str">
        <f aca="false">IF(AA6442=1,"",IF(AND(AC6442=1,AE6442&lt;&gt;1),1,0))</f>
        <v/>
      </c>
      <c r="AH6442" s="60" t="str">
        <f aca="false">IF(AND(E6442&gt;0,AA6442&lt;2,NOT(AND(C6443=C6442,AA6443=AA6442+1))),INDEX(DATAS,AA6442+1),"")</f>
        <v/>
      </c>
      <c r="AI6442" s="60" t="str">
        <f aca="false">IF(AND(AC6442=1,AA6442&lt;2),IF(AND(C6443=C6442,AA6443=AA6442+1),IF(AC6443=1,"",INDEX(DATAS,AA6442+1)),INDEX(DATAS,AA6442+1)),"")</f>
        <v/>
      </c>
    </row>
    <row r="6443" customFormat="false" ht="15" hidden="false" customHeight="false" outlineLevel="0" collapsed="false">
      <c r="A6443" s="60" t="n">
        <v>46310</v>
      </c>
      <c r="B6443" s="0" t="n">
        <v>13</v>
      </c>
      <c r="C6443" s="0" t="n">
        <v>7648</v>
      </c>
      <c r="E6443" s="0" t="n">
        <v>0</v>
      </c>
      <c r="F6443" s="55" t="s">
        <v>1538</v>
      </c>
      <c r="I6443" s="55" t="s">
        <v>185</v>
      </c>
      <c r="U6443" s="0" t="n">
        <v>178</v>
      </c>
      <c r="V6443" s="0" t="n">
        <v>0</v>
      </c>
      <c r="X6443" s="55" t="n">
        <f aca="false">IF(I6443="Male",0,1)</f>
        <v>1</v>
      </c>
      <c r="Y6443" s="55" t="n">
        <f aca="false">IF(OR(I6443="DNB",I6443="Dry DNB"),1,0)</f>
        <v>0</v>
      </c>
      <c r="Z6443" s="0" t="str">
        <f aca="false">IF(ISNUMBER(W6443),A6443-W6443,"")</f>
        <v/>
      </c>
      <c r="AA6443" s="55" t="n">
        <f aca="false">MATCH(A6443,DATAS,0)</f>
        <v>2</v>
      </c>
      <c r="AB6443" s="55" t="n">
        <f aca="false">IF(AND(E6443&gt;0,OR(AND(B6443&gt;=1,B6443&lt;=6),B6443=10)),1,0)</f>
        <v>0</v>
      </c>
      <c r="AC6443" s="55" t="n">
        <f aca="false">IF(AND(E6443&gt;0,B6443=10),1,0)</f>
        <v>0</v>
      </c>
      <c r="AD6443" s="55" t="n">
        <f aca="false">IF(AND(C6442=C6443,AA6442=AA6443-1),AB6442,"")</f>
        <v>0</v>
      </c>
      <c r="AE6443" s="55" t="n">
        <f aca="false">IF(AND(C6442=C6443,AA6442=AA6443-1),AC6442,"")</f>
        <v>0</v>
      </c>
      <c r="AF6443" s="55" t="n">
        <f aca="false">IF(AA6443=1,"",IF(AND(AB6443=1,AD6443&lt;&gt;1),1,0))</f>
        <v>0</v>
      </c>
      <c r="AG6443" s="55" t="n">
        <f aca="false">IF(AA6443=1,"",IF(AND(AC6443=1,AE6443&lt;&gt;1),1,0))</f>
        <v>0</v>
      </c>
      <c r="AH6443" s="60" t="str">
        <f aca="false">IF(AND(E6443&gt;0,AA6443&lt;2,NOT(AND(C6444=C6443,AA6444=AA6443+1))),INDEX(DATAS,AA6443+1),"")</f>
        <v/>
      </c>
      <c r="AI6443" s="60" t="str">
        <f aca="false">IF(AND(AC6443=1,AA6443&lt;2),IF(AND(C6444=C6443,AA6444=AA6443+1),IF(AC6444=1,"",INDEX(DATAS,AA6443+1)),INDEX(DATAS,AA6443+1)),"")</f>
        <v/>
      </c>
    </row>
    <row r="6444" customFormat="false" ht="15" hidden="false" customHeight="false" outlineLevel="0" collapsed="false">
      <c r="A6444" s="60" t="n">
        <v>46309</v>
      </c>
      <c r="B6444" s="0" t="n">
        <v>13</v>
      </c>
      <c r="C6444" s="0" t="n">
        <v>7649</v>
      </c>
      <c r="E6444" s="0" t="n">
        <v>0</v>
      </c>
      <c r="F6444" s="55" t="s">
        <v>1538</v>
      </c>
      <c r="I6444" s="55" t="s">
        <v>185</v>
      </c>
      <c r="U6444" s="0" t="n">
        <v>177</v>
      </c>
      <c r="V6444" s="0" t="n">
        <v>0</v>
      </c>
      <c r="X6444" s="55" t="n">
        <f aca="false">IF(I6444="Male",0,1)</f>
        <v>1</v>
      </c>
      <c r="Y6444" s="55" t="n">
        <f aca="false">IF(OR(I6444="DNB",I6444="Dry DNB"),1,0)</f>
        <v>0</v>
      </c>
      <c r="Z6444" s="0" t="str">
        <f aca="false">IF(ISNUMBER(W6444),A6444-W6444,"")</f>
        <v/>
      </c>
      <c r="AA6444" s="55" t="n">
        <f aca="false">MATCH(A6444,DATAS,0)</f>
        <v>1</v>
      </c>
      <c r="AB6444" s="55" t="n">
        <f aca="false">IF(AND(E6444&gt;0,OR(AND(B6444&gt;=1,B6444&lt;=6),B6444=10)),1,0)</f>
        <v>0</v>
      </c>
      <c r="AC6444" s="55" t="n">
        <f aca="false">IF(AND(E6444&gt;0,B6444=10),1,0)</f>
        <v>0</v>
      </c>
      <c r="AD6444" s="0" t="str">
        <f aca="false">IF(AND(C6443=C6444,AA6443=AA6444-1),AB6443,"")</f>
        <v/>
      </c>
      <c r="AE6444" s="0" t="str">
        <f aca="false">IF(AND(C6443=C6444,AA6443=AA6444-1),AC6443,"")</f>
        <v/>
      </c>
      <c r="AF6444" s="0" t="str">
        <f aca="false">IF(AA6444=1,"",IF(AND(AB6444=1,AD6444&lt;&gt;1),1,0))</f>
        <v/>
      </c>
      <c r="AG6444" s="0" t="str">
        <f aca="false">IF(AA6444=1,"",IF(AND(AC6444=1,AE6444&lt;&gt;1),1,0))</f>
        <v/>
      </c>
      <c r="AH6444" s="60" t="str">
        <f aca="false">IF(AND(E6444&gt;0,AA6444&lt;2,NOT(AND(C6445=C6444,AA6445=AA6444+1))),INDEX(DATAS,AA6444+1),"")</f>
        <v/>
      </c>
      <c r="AI6444" s="60" t="str">
        <f aca="false">IF(AND(AC6444=1,AA6444&lt;2),IF(AND(C6445=C6444,AA6445=AA6444+1),IF(AC6445=1,"",INDEX(DATAS,AA6444+1)),INDEX(DATAS,AA6444+1)),"")</f>
        <v/>
      </c>
    </row>
    <row r="6445" customFormat="false" ht="15" hidden="false" customHeight="false" outlineLevel="0" collapsed="false">
      <c r="A6445" s="60" t="n">
        <v>46310</v>
      </c>
      <c r="B6445" s="0" t="n">
        <v>13</v>
      </c>
      <c r="C6445" s="0" t="n">
        <v>7649</v>
      </c>
      <c r="E6445" s="0" t="n">
        <v>0</v>
      </c>
      <c r="F6445" s="55" t="s">
        <v>1538</v>
      </c>
      <c r="I6445" s="55" t="s">
        <v>185</v>
      </c>
      <c r="U6445" s="0" t="n">
        <v>178</v>
      </c>
      <c r="V6445" s="0" t="n">
        <v>0</v>
      </c>
      <c r="X6445" s="55" t="n">
        <f aca="false">IF(I6445="Male",0,1)</f>
        <v>1</v>
      </c>
      <c r="Y6445" s="55" t="n">
        <f aca="false">IF(OR(I6445="DNB",I6445="Dry DNB"),1,0)</f>
        <v>0</v>
      </c>
      <c r="Z6445" s="0" t="str">
        <f aca="false">IF(ISNUMBER(W6445),A6445-W6445,"")</f>
        <v/>
      </c>
      <c r="AA6445" s="55" t="n">
        <f aca="false">MATCH(A6445,DATAS,0)</f>
        <v>2</v>
      </c>
      <c r="AB6445" s="55" t="n">
        <f aca="false">IF(AND(E6445&gt;0,OR(AND(B6445&gt;=1,B6445&lt;=6),B6445=10)),1,0)</f>
        <v>0</v>
      </c>
      <c r="AC6445" s="55" t="n">
        <f aca="false">IF(AND(E6445&gt;0,B6445=10),1,0)</f>
        <v>0</v>
      </c>
      <c r="AD6445" s="55" t="n">
        <f aca="false">IF(AND(C6444=C6445,AA6444=AA6445-1),AB6444,"")</f>
        <v>0</v>
      </c>
      <c r="AE6445" s="55" t="n">
        <f aca="false">IF(AND(C6444=C6445,AA6444=AA6445-1),AC6444,"")</f>
        <v>0</v>
      </c>
      <c r="AF6445" s="55" t="n">
        <f aca="false">IF(AA6445=1,"",IF(AND(AB6445=1,AD6445&lt;&gt;1),1,0))</f>
        <v>0</v>
      </c>
      <c r="AG6445" s="55" t="n">
        <f aca="false">IF(AA6445=1,"",IF(AND(AC6445=1,AE6445&lt;&gt;1),1,0))</f>
        <v>0</v>
      </c>
      <c r="AH6445" s="60" t="str">
        <f aca="false">IF(AND(E6445&gt;0,AA6445&lt;2,NOT(AND(C6446=C6445,AA6446=AA6445+1))),INDEX(DATAS,AA6445+1),"")</f>
        <v/>
      </c>
      <c r="AI6445" s="60" t="str">
        <f aca="false">IF(AND(AC6445=1,AA6445&lt;2),IF(AND(C6446=C6445,AA6446=AA6445+1),IF(AC6446=1,"",INDEX(DATAS,AA6445+1)),INDEX(DATAS,AA6445+1)),"")</f>
        <v/>
      </c>
    </row>
    <row r="6446" customFormat="false" ht="15" hidden="false" customHeight="false" outlineLevel="0" collapsed="false">
      <c r="A6446" s="60" t="n">
        <v>46309</v>
      </c>
      <c r="B6446" s="0" t="n">
        <v>13</v>
      </c>
      <c r="C6446" s="0" t="n">
        <v>7650</v>
      </c>
      <c r="E6446" s="0" t="n">
        <v>0</v>
      </c>
      <c r="F6446" s="55" t="s">
        <v>1539</v>
      </c>
      <c r="I6446" s="55" t="s">
        <v>185</v>
      </c>
      <c r="U6446" s="0" t="n">
        <v>176</v>
      </c>
      <c r="V6446" s="0" t="n">
        <v>0</v>
      </c>
      <c r="X6446" s="55" t="n">
        <f aca="false">IF(I6446="Male",0,1)</f>
        <v>1</v>
      </c>
      <c r="Y6446" s="55" t="n">
        <f aca="false">IF(OR(I6446="DNB",I6446="Dry DNB"),1,0)</f>
        <v>0</v>
      </c>
      <c r="Z6446" s="0" t="str">
        <f aca="false">IF(ISNUMBER(W6446),A6446-W6446,"")</f>
        <v/>
      </c>
      <c r="AA6446" s="55" t="n">
        <f aca="false">MATCH(A6446,DATAS,0)</f>
        <v>1</v>
      </c>
      <c r="AB6446" s="55" t="n">
        <f aca="false">IF(AND(E6446&gt;0,OR(AND(B6446&gt;=1,B6446&lt;=6),B6446=10)),1,0)</f>
        <v>0</v>
      </c>
      <c r="AC6446" s="55" t="n">
        <f aca="false">IF(AND(E6446&gt;0,B6446=10),1,0)</f>
        <v>0</v>
      </c>
      <c r="AD6446" s="0" t="str">
        <f aca="false">IF(AND(C6445=C6446,AA6445=AA6446-1),AB6445,"")</f>
        <v/>
      </c>
      <c r="AE6446" s="0" t="str">
        <f aca="false">IF(AND(C6445=C6446,AA6445=AA6446-1),AC6445,"")</f>
        <v/>
      </c>
      <c r="AF6446" s="0" t="str">
        <f aca="false">IF(AA6446=1,"",IF(AND(AB6446=1,AD6446&lt;&gt;1),1,0))</f>
        <v/>
      </c>
      <c r="AG6446" s="0" t="str">
        <f aca="false">IF(AA6446=1,"",IF(AND(AC6446=1,AE6446&lt;&gt;1),1,0))</f>
        <v/>
      </c>
      <c r="AH6446" s="60" t="str">
        <f aca="false">IF(AND(E6446&gt;0,AA6446&lt;2,NOT(AND(C6447=C6446,AA6447=AA6446+1))),INDEX(DATAS,AA6446+1),"")</f>
        <v/>
      </c>
      <c r="AI6446" s="60" t="str">
        <f aca="false">IF(AND(AC6446=1,AA6446&lt;2),IF(AND(C6447=C6446,AA6447=AA6446+1),IF(AC6447=1,"",INDEX(DATAS,AA6446+1)),INDEX(DATAS,AA6446+1)),"")</f>
        <v/>
      </c>
    </row>
    <row r="6447" customFormat="false" ht="15" hidden="false" customHeight="false" outlineLevel="0" collapsed="false">
      <c r="A6447" s="60" t="n">
        <v>46310</v>
      </c>
      <c r="B6447" s="0" t="n">
        <v>13</v>
      </c>
      <c r="C6447" s="0" t="n">
        <v>7650</v>
      </c>
      <c r="E6447" s="0" t="n">
        <v>0</v>
      </c>
      <c r="F6447" s="55" t="s">
        <v>1539</v>
      </c>
      <c r="I6447" s="55" t="s">
        <v>185</v>
      </c>
      <c r="U6447" s="0" t="n">
        <v>177</v>
      </c>
      <c r="V6447" s="0" t="n">
        <v>0</v>
      </c>
      <c r="X6447" s="55" t="n">
        <f aca="false">IF(I6447="Male",0,1)</f>
        <v>1</v>
      </c>
      <c r="Y6447" s="55" t="n">
        <f aca="false">IF(OR(I6447="DNB",I6447="Dry DNB"),1,0)</f>
        <v>0</v>
      </c>
      <c r="Z6447" s="0" t="str">
        <f aca="false">IF(ISNUMBER(W6447),A6447-W6447,"")</f>
        <v/>
      </c>
      <c r="AA6447" s="55" t="n">
        <f aca="false">MATCH(A6447,DATAS,0)</f>
        <v>2</v>
      </c>
      <c r="AB6447" s="55" t="n">
        <f aca="false">IF(AND(E6447&gt;0,OR(AND(B6447&gt;=1,B6447&lt;=6),B6447=10)),1,0)</f>
        <v>0</v>
      </c>
      <c r="AC6447" s="55" t="n">
        <f aca="false">IF(AND(E6447&gt;0,B6447=10),1,0)</f>
        <v>0</v>
      </c>
      <c r="AD6447" s="55" t="n">
        <f aca="false">IF(AND(C6446=C6447,AA6446=AA6447-1),AB6446,"")</f>
        <v>0</v>
      </c>
      <c r="AE6447" s="55" t="n">
        <f aca="false">IF(AND(C6446=C6447,AA6446=AA6447-1),AC6446,"")</f>
        <v>0</v>
      </c>
      <c r="AF6447" s="55" t="n">
        <f aca="false">IF(AA6447=1,"",IF(AND(AB6447=1,AD6447&lt;&gt;1),1,0))</f>
        <v>0</v>
      </c>
      <c r="AG6447" s="55" t="n">
        <f aca="false">IF(AA6447=1,"",IF(AND(AC6447=1,AE6447&lt;&gt;1),1,0))</f>
        <v>0</v>
      </c>
      <c r="AH6447" s="60" t="str">
        <f aca="false">IF(AND(E6447&gt;0,AA6447&lt;2,NOT(AND(C6448=C6447,AA6448=AA6447+1))),INDEX(DATAS,AA6447+1),"")</f>
        <v/>
      </c>
      <c r="AI6447" s="60" t="str">
        <f aca="false">IF(AND(AC6447=1,AA6447&lt;2),IF(AND(C6448=C6447,AA6448=AA6447+1),IF(AC6448=1,"",INDEX(DATAS,AA6447+1)),INDEX(DATAS,AA6447+1)),"")</f>
        <v/>
      </c>
    </row>
    <row r="6448" customFormat="false" ht="15" hidden="false" customHeight="false" outlineLevel="0" collapsed="false">
      <c r="A6448" s="60" t="n">
        <v>46309</v>
      </c>
      <c r="B6448" s="0" t="n">
        <v>13</v>
      </c>
      <c r="C6448" s="0" t="n">
        <v>7651</v>
      </c>
      <c r="E6448" s="0" t="n">
        <v>0</v>
      </c>
      <c r="F6448" s="55" t="s">
        <v>1539</v>
      </c>
      <c r="I6448" s="55" t="s">
        <v>185</v>
      </c>
      <c r="U6448" s="0" t="n">
        <v>176</v>
      </c>
      <c r="V6448" s="0" t="n">
        <v>0</v>
      </c>
      <c r="X6448" s="55" t="n">
        <f aca="false">IF(I6448="Male",0,1)</f>
        <v>1</v>
      </c>
      <c r="Y6448" s="55" t="n">
        <f aca="false">IF(OR(I6448="DNB",I6448="Dry DNB"),1,0)</f>
        <v>0</v>
      </c>
      <c r="Z6448" s="0" t="str">
        <f aca="false">IF(ISNUMBER(W6448),A6448-W6448,"")</f>
        <v/>
      </c>
      <c r="AA6448" s="55" t="n">
        <f aca="false">MATCH(A6448,DATAS,0)</f>
        <v>1</v>
      </c>
      <c r="AB6448" s="55" t="n">
        <f aca="false">IF(AND(E6448&gt;0,OR(AND(B6448&gt;=1,B6448&lt;=6),B6448=10)),1,0)</f>
        <v>0</v>
      </c>
      <c r="AC6448" s="55" t="n">
        <f aca="false">IF(AND(E6448&gt;0,B6448=10),1,0)</f>
        <v>0</v>
      </c>
      <c r="AD6448" s="0" t="str">
        <f aca="false">IF(AND(C6447=C6448,AA6447=AA6448-1),AB6447,"")</f>
        <v/>
      </c>
      <c r="AE6448" s="0" t="str">
        <f aca="false">IF(AND(C6447=C6448,AA6447=AA6448-1),AC6447,"")</f>
        <v/>
      </c>
      <c r="AF6448" s="0" t="str">
        <f aca="false">IF(AA6448=1,"",IF(AND(AB6448=1,AD6448&lt;&gt;1),1,0))</f>
        <v/>
      </c>
      <c r="AG6448" s="0" t="str">
        <f aca="false">IF(AA6448=1,"",IF(AND(AC6448=1,AE6448&lt;&gt;1),1,0))</f>
        <v/>
      </c>
      <c r="AH6448" s="60" t="str">
        <f aca="false">IF(AND(E6448&gt;0,AA6448&lt;2,NOT(AND(C6449=C6448,AA6449=AA6448+1))),INDEX(DATAS,AA6448+1),"")</f>
        <v/>
      </c>
      <c r="AI6448" s="60" t="str">
        <f aca="false">IF(AND(AC6448=1,AA6448&lt;2),IF(AND(C6449=C6448,AA6449=AA6448+1),IF(AC6449=1,"",INDEX(DATAS,AA6448+1)),INDEX(DATAS,AA6448+1)),"")</f>
        <v/>
      </c>
    </row>
    <row r="6449" customFormat="false" ht="15" hidden="false" customHeight="false" outlineLevel="0" collapsed="false">
      <c r="A6449" s="60" t="n">
        <v>46310</v>
      </c>
      <c r="B6449" s="0" t="n">
        <v>13</v>
      </c>
      <c r="C6449" s="0" t="n">
        <v>7651</v>
      </c>
      <c r="E6449" s="0" t="n">
        <v>0</v>
      </c>
      <c r="F6449" s="55" t="s">
        <v>1539</v>
      </c>
      <c r="I6449" s="55" t="s">
        <v>185</v>
      </c>
      <c r="U6449" s="0" t="n">
        <v>177</v>
      </c>
      <c r="V6449" s="0" t="n">
        <v>0</v>
      </c>
      <c r="X6449" s="55" t="n">
        <f aca="false">IF(I6449="Male",0,1)</f>
        <v>1</v>
      </c>
      <c r="Y6449" s="55" t="n">
        <f aca="false">IF(OR(I6449="DNB",I6449="Dry DNB"),1,0)</f>
        <v>0</v>
      </c>
      <c r="Z6449" s="0" t="str">
        <f aca="false">IF(ISNUMBER(W6449),A6449-W6449,"")</f>
        <v/>
      </c>
      <c r="AA6449" s="55" t="n">
        <f aca="false">MATCH(A6449,DATAS,0)</f>
        <v>2</v>
      </c>
      <c r="AB6449" s="55" t="n">
        <f aca="false">IF(AND(E6449&gt;0,OR(AND(B6449&gt;=1,B6449&lt;=6),B6449=10)),1,0)</f>
        <v>0</v>
      </c>
      <c r="AC6449" s="55" t="n">
        <f aca="false">IF(AND(E6449&gt;0,B6449=10),1,0)</f>
        <v>0</v>
      </c>
      <c r="AD6449" s="55" t="n">
        <f aca="false">IF(AND(C6448=C6449,AA6448=AA6449-1),AB6448,"")</f>
        <v>0</v>
      </c>
      <c r="AE6449" s="55" t="n">
        <f aca="false">IF(AND(C6448=C6449,AA6448=AA6449-1),AC6448,"")</f>
        <v>0</v>
      </c>
      <c r="AF6449" s="55" t="n">
        <f aca="false">IF(AA6449=1,"",IF(AND(AB6449=1,AD6449&lt;&gt;1),1,0))</f>
        <v>0</v>
      </c>
      <c r="AG6449" s="55" t="n">
        <f aca="false">IF(AA6449=1,"",IF(AND(AC6449=1,AE6449&lt;&gt;1),1,0))</f>
        <v>0</v>
      </c>
      <c r="AH6449" s="60" t="str">
        <f aca="false">IF(AND(E6449&gt;0,AA6449&lt;2,NOT(AND(C6450=C6449,AA6450=AA6449+1))),INDEX(DATAS,AA6449+1),"")</f>
        <v/>
      </c>
      <c r="AI6449" s="60" t="str">
        <f aca="false">IF(AND(AC6449=1,AA6449&lt;2),IF(AND(C6450=C6449,AA6450=AA6449+1),IF(AC6450=1,"",INDEX(DATAS,AA6449+1)),INDEX(DATAS,AA6449+1)),"")</f>
        <v/>
      </c>
    </row>
    <row r="6450" customFormat="false" ht="15" hidden="false" customHeight="false" outlineLevel="0" collapsed="false">
      <c r="A6450" s="60" t="n">
        <v>46309</v>
      </c>
      <c r="B6450" s="0" t="n">
        <v>13</v>
      </c>
      <c r="C6450" s="0" t="n">
        <v>7652</v>
      </c>
      <c r="E6450" s="0" t="n">
        <v>0</v>
      </c>
      <c r="F6450" s="55" t="s">
        <v>1539</v>
      </c>
      <c r="I6450" s="55" t="s">
        <v>185</v>
      </c>
      <c r="U6450" s="0" t="n">
        <v>176</v>
      </c>
      <c r="V6450" s="0" t="n">
        <v>0</v>
      </c>
      <c r="X6450" s="55" t="n">
        <f aca="false">IF(I6450="Male",0,1)</f>
        <v>1</v>
      </c>
      <c r="Y6450" s="55" t="n">
        <f aca="false">IF(OR(I6450="DNB",I6450="Dry DNB"),1,0)</f>
        <v>0</v>
      </c>
      <c r="Z6450" s="0" t="str">
        <f aca="false">IF(ISNUMBER(W6450),A6450-W6450,"")</f>
        <v/>
      </c>
      <c r="AA6450" s="55" t="n">
        <f aca="false">MATCH(A6450,DATAS,0)</f>
        <v>1</v>
      </c>
      <c r="AB6450" s="55" t="n">
        <f aca="false">IF(AND(E6450&gt;0,OR(AND(B6450&gt;=1,B6450&lt;=6),B6450=10)),1,0)</f>
        <v>0</v>
      </c>
      <c r="AC6450" s="55" t="n">
        <f aca="false">IF(AND(E6450&gt;0,B6450=10),1,0)</f>
        <v>0</v>
      </c>
      <c r="AD6450" s="0" t="str">
        <f aca="false">IF(AND(C6449=C6450,AA6449=AA6450-1),AB6449,"")</f>
        <v/>
      </c>
      <c r="AE6450" s="0" t="str">
        <f aca="false">IF(AND(C6449=C6450,AA6449=AA6450-1),AC6449,"")</f>
        <v/>
      </c>
      <c r="AF6450" s="0" t="str">
        <f aca="false">IF(AA6450=1,"",IF(AND(AB6450=1,AD6450&lt;&gt;1),1,0))</f>
        <v/>
      </c>
      <c r="AG6450" s="0" t="str">
        <f aca="false">IF(AA6450=1,"",IF(AND(AC6450=1,AE6450&lt;&gt;1),1,0))</f>
        <v/>
      </c>
      <c r="AH6450" s="60" t="str">
        <f aca="false">IF(AND(E6450&gt;0,AA6450&lt;2,NOT(AND(C6451=C6450,AA6451=AA6450+1))),INDEX(DATAS,AA6450+1),"")</f>
        <v/>
      </c>
      <c r="AI6450" s="60" t="str">
        <f aca="false">IF(AND(AC6450=1,AA6450&lt;2),IF(AND(C6451=C6450,AA6451=AA6450+1),IF(AC6451=1,"",INDEX(DATAS,AA6450+1)),INDEX(DATAS,AA6450+1)),"")</f>
        <v/>
      </c>
    </row>
    <row r="6451" customFormat="false" ht="15" hidden="false" customHeight="false" outlineLevel="0" collapsed="false">
      <c r="A6451" s="60" t="n">
        <v>46310</v>
      </c>
      <c r="B6451" s="0" t="n">
        <v>13</v>
      </c>
      <c r="C6451" s="0" t="n">
        <v>7652</v>
      </c>
      <c r="E6451" s="0" t="n">
        <v>0</v>
      </c>
      <c r="F6451" s="55" t="s">
        <v>1539</v>
      </c>
      <c r="I6451" s="55" t="s">
        <v>185</v>
      </c>
      <c r="U6451" s="0" t="n">
        <v>177</v>
      </c>
      <c r="V6451" s="0" t="n">
        <v>0</v>
      </c>
      <c r="X6451" s="55" t="n">
        <f aca="false">IF(I6451="Male",0,1)</f>
        <v>1</v>
      </c>
      <c r="Y6451" s="55" t="n">
        <f aca="false">IF(OR(I6451="DNB",I6451="Dry DNB"),1,0)</f>
        <v>0</v>
      </c>
      <c r="Z6451" s="0" t="str">
        <f aca="false">IF(ISNUMBER(W6451),A6451-W6451,"")</f>
        <v/>
      </c>
      <c r="AA6451" s="55" t="n">
        <f aca="false">MATCH(A6451,DATAS,0)</f>
        <v>2</v>
      </c>
      <c r="AB6451" s="55" t="n">
        <f aca="false">IF(AND(E6451&gt;0,OR(AND(B6451&gt;=1,B6451&lt;=6),B6451=10)),1,0)</f>
        <v>0</v>
      </c>
      <c r="AC6451" s="55" t="n">
        <f aca="false">IF(AND(E6451&gt;0,B6451=10),1,0)</f>
        <v>0</v>
      </c>
      <c r="AD6451" s="55" t="n">
        <f aca="false">IF(AND(C6450=C6451,AA6450=AA6451-1),AB6450,"")</f>
        <v>0</v>
      </c>
      <c r="AE6451" s="55" t="n">
        <f aca="false">IF(AND(C6450=C6451,AA6450=AA6451-1),AC6450,"")</f>
        <v>0</v>
      </c>
      <c r="AF6451" s="55" t="n">
        <f aca="false">IF(AA6451=1,"",IF(AND(AB6451=1,AD6451&lt;&gt;1),1,0))</f>
        <v>0</v>
      </c>
      <c r="AG6451" s="55" t="n">
        <f aca="false">IF(AA6451=1,"",IF(AND(AC6451=1,AE6451&lt;&gt;1),1,0))</f>
        <v>0</v>
      </c>
      <c r="AH6451" s="60" t="str">
        <f aca="false">IF(AND(E6451&gt;0,AA6451&lt;2,NOT(AND(C6452=C6451,AA6452=AA6451+1))),INDEX(DATAS,AA6451+1),"")</f>
        <v/>
      </c>
      <c r="AI6451" s="60" t="str">
        <f aca="false">IF(AND(AC6451=1,AA6451&lt;2),IF(AND(C6452=C6451,AA6452=AA6451+1),IF(AC6452=1,"",INDEX(DATAS,AA6451+1)),INDEX(DATAS,AA6451+1)),"")</f>
        <v/>
      </c>
    </row>
    <row r="6452" customFormat="false" ht="15" hidden="false" customHeight="false" outlineLevel="0" collapsed="false">
      <c r="A6452" s="60" t="n">
        <v>46309</v>
      </c>
      <c r="B6452" s="0" t="n">
        <v>13</v>
      </c>
      <c r="C6452" s="0" t="n">
        <v>7653</v>
      </c>
      <c r="E6452" s="0" t="n">
        <v>0</v>
      </c>
      <c r="F6452" s="55" t="s">
        <v>1539</v>
      </c>
      <c r="I6452" s="55" t="s">
        <v>185</v>
      </c>
      <c r="U6452" s="0" t="n">
        <v>176</v>
      </c>
      <c r="V6452" s="0" t="n">
        <v>0</v>
      </c>
      <c r="X6452" s="55" t="n">
        <f aca="false">IF(I6452="Male",0,1)</f>
        <v>1</v>
      </c>
      <c r="Y6452" s="55" t="n">
        <f aca="false">IF(OR(I6452="DNB",I6452="Dry DNB"),1,0)</f>
        <v>0</v>
      </c>
      <c r="Z6452" s="0" t="str">
        <f aca="false">IF(ISNUMBER(W6452),A6452-W6452,"")</f>
        <v/>
      </c>
      <c r="AA6452" s="55" t="n">
        <f aca="false">MATCH(A6452,DATAS,0)</f>
        <v>1</v>
      </c>
      <c r="AB6452" s="55" t="n">
        <f aca="false">IF(AND(E6452&gt;0,OR(AND(B6452&gt;=1,B6452&lt;=6),B6452=10)),1,0)</f>
        <v>0</v>
      </c>
      <c r="AC6452" s="55" t="n">
        <f aca="false">IF(AND(E6452&gt;0,B6452=10),1,0)</f>
        <v>0</v>
      </c>
      <c r="AD6452" s="0" t="str">
        <f aca="false">IF(AND(C6451=C6452,AA6451=AA6452-1),AB6451,"")</f>
        <v/>
      </c>
      <c r="AE6452" s="0" t="str">
        <f aca="false">IF(AND(C6451=C6452,AA6451=AA6452-1),AC6451,"")</f>
        <v/>
      </c>
      <c r="AF6452" s="0" t="str">
        <f aca="false">IF(AA6452=1,"",IF(AND(AB6452=1,AD6452&lt;&gt;1),1,0))</f>
        <v/>
      </c>
      <c r="AG6452" s="0" t="str">
        <f aca="false">IF(AA6452=1,"",IF(AND(AC6452=1,AE6452&lt;&gt;1),1,0))</f>
        <v/>
      </c>
      <c r="AH6452" s="60" t="str">
        <f aca="false">IF(AND(E6452&gt;0,AA6452&lt;2,NOT(AND(C6453=C6452,AA6453=AA6452+1))),INDEX(DATAS,AA6452+1),"")</f>
        <v/>
      </c>
      <c r="AI6452" s="60" t="str">
        <f aca="false">IF(AND(AC6452=1,AA6452&lt;2),IF(AND(C6453=C6452,AA6453=AA6452+1),IF(AC6453=1,"",INDEX(DATAS,AA6452+1)),INDEX(DATAS,AA6452+1)),"")</f>
        <v/>
      </c>
    </row>
    <row r="6453" customFormat="false" ht="15" hidden="false" customHeight="false" outlineLevel="0" collapsed="false">
      <c r="A6453" s="60" t="n">
        <v>46310</v>
      </c>
      <c r="B6453" s="0" t="n">
        <v>13</v>
      </c>
      <c r="C6453" s="0" t="n">
        <v>7653</v>
      </c>
      <c r="E6453" s="0" t="n">
        <v>0</v>
      </c>
      <c r="F6453" s="55" t="s">
        <v>1539</v>
      </c>
      <c r="I6453" s="55" t="s">
        <v>185</v>
      </c>
      <c r="U6453" s="0" t="n">
        <v>177</v>
      </c>
      <c r="V6453" s="0" t="n">
        <v>0</v>
      </c>
      <c r="X6453" s="55" t="n">
        <f aca="false">IF(I6453="Male",0,1)</f>
        <v>1</v>
      </c>
      <c r="Y6453" s="55" t="n">
        <f aca="false">IF(OR(I6453="DNB",I6453="Dry DNB"),1,0)</f>
        <v>0</v>
      </c>
      <c r="Z6453" s="0" t="str">
        <f aca="false">IF(ISNUMBER(W6453),A6453-W6453,"")</f>
        <v/>
      </c>
      <c r="AA6453" s="55" t="n">
        <f aca="false">MATCH(A6453,DATAS,0)</f>
        <v>2</v>
      </c>
      <c r="AB6453" s="55" t="n">
        <f aca="false">IF(AND(E6453&gt;0,OR(AND(B6453&gt;=1,B6453&lt;=6),B6453=10)),1,0)</f>
        <v>0</v>
      </c>
      <c r="AC6453" s="55" t="n">
        <f aca="false">IF(AND(E6453&gt;0,B6453=10),1,0)</f>
        <v>0</v>
      </c>
      <c r="AD6453" s="55" t="n">
        <f aca="false">IF(AND(C6452=C6453,AA6452=AA6453-1),AB6452,"")</f>
        <v>0</v>
      </c>
      <c r="AE6453" s="55" t="n">
        <f aca="false">IF(AND(C6452=C6453,AA6452=AA6453-1),AC6452,"")</f>
        <v>0</v>
      </c>
      <c r="AF6453" s="55" t="n">
        <f aca="false">IF(AA6453=1,"",IF(AND(AB6453=1,AD6453&lt;&gt;1),1,0))</f>
        <v>0</v>
      </c>
      <c r="AG6453" s="55" t="n">
        <f aca="false">IF(AA6453=1,"",IF(AND(AC6453=1,AE6453&lt;&gt;1),1,0))</f>
        <v>0</v>
      </c>
      <c r="AH6453" s="60" t="str">
        <f aca="false">IF(AND(E6453&gt;0,AA6453&lt;2,NOT(AND(C6454=C6453,AA6454=AA6453+1))),INDEX(DATAS,AA6453+1),"")</f>
        <v/>
      </c>
      <c r="AI6453" s="60" t="str">
        <f aca="false">IF(AND(AC6453=1,AA6453&lt;2),IF(AND(C6454=C6453,AA6454=AA6453+1),IF(AC6454=1,"",INDEX(DATAS,AA6453+1)),INDEX(DATAS,AA6453+1)),"")</f>
        <v/>
      </c>
    </row>
    <row r="6454" customFormat="false" ht="15" hidden="false" customHeight="false" outlineLevel="0" collapsed="false">
      <c r="A6454" s="60" t="n">
        <v>46309</v>
      </c>
      <c r="B6454" s="0" t="n">
        <v>13</v>
      </c>
      <c r="C6454" s="0" t="n">
        <v>7654</v>
      </c>
      <c r="E6454" s="0" t="n">
        <v>0</v>
      </c>
      <c r="F6454" s="55" t="s">
        <v>1539</v>
      </c>
      <c r="I6454" s="55" t="s">
        <v>185</v>
      </c>
      <c r="U6454" s="0" t="n">
        <v>176</v>
      </c>
      <c r="V6454" s="0" t="n">
        <v>0</v>
      </c>
      <c r="X6454" s="55" t="n">
        <f aca="false">IF(I6454="Male",0,1)</f>
        <v>1</v>
      </c>
      <c r="Y6454" s="55" t="n">
        <f aca="false">IF(OR(I6454="DNB",I6454="Dry DNB"),1,0)</f>
        <v>0</v>
      </c>
      <c r="Z6454" s="0" t="str">
        <f aca="false">IF(ISNUMBER(W6454),A6454-W6454,"")</f>
        <v/>
      </c>
      <c r="AA6454" s="55" t="n">
        <f aca="false">MATCH(A6454,DATAS,0)</f>
        <v>1</v>
      </c>
      <c r="AB6454" s="55" t="n">
        <f aca="false">IF(AND(E6454&gt;0,OR(AND(B6454&gt;=1,B6454&lt;=6),B6454=10)),1,0)</f>
        <v>0</v>
      </c>
      <c r="AC6454" s="55" t="n">
        <f aca="false">IF(AND(E6454&gt;0,B6454=10),1,0)</f>
        <v>0</v>
      </c>
      <c r="AD6454" s="0" t="str">
        <f aca="false">IF(AND(C6453=C6454,AA6453=AA6454-1),AB6453,"")</f>
        <v/>
      </c>
      <c r="AE6454" s="0" t="str">
        <f aca="false">IF(AND(C6453=C6454,AA6453=AA6454-1),AC6453,"")</f>
        <v/>
      </c>
      <c r="AF6454" s="0" t="str">
        <f aca="false">IF(AA6454=1,"",IF(AND(AB6454=1,AD6454&lt;&gt;1),1,0))</f>
        <v/>
      </c>
      <c r="AG6454" s="0" t="str">
        <f aca="false">IF(AA6454=1,"",IF(AND(AC6454=1,AE6454&lt;&gt;1),1,0))</f>
        <v/>
      </c>
      <c r="AH6454" s="60" t="str">
        <f aca="false">IF(AND(E6454&gt;0,AA6454&lt;2,NOT(AND(C6455=C6454,AA6455=AA6454+1))),INDEX(DATAS,AA6454+1),"")</f>
        <v/>
      </c>
      <c r="AI6454" s="60" t="str">
        <f aca="false">IF(AND(AC6454=1,AA6454&lt;2),IF(AND(C6455=C6454,AA6455=AA6454+1),IF(AC6455=1,"",INDEX(DATAS,AA6454+1)),INDEX(DATAS,AA6454+1)),"")</f>
        <v/>
      </c>
    </row>
    <row r="6455" customFormat="false" ht="15" hidden="false" customHeight="false" outlineLevel="0" collapsed="false">
      <c r="A6455" s="60" t="n">
        <v>46310</v>
      </c>
      <c r="B6455" s="0" t="n">
        <v>13</v>
      </c>
      <c r="C6455" s="0" t="n">
        <v>7654</v>
      </c>
      <c r="E6455" s="0" t="n">
        <v>0</v>
      </c>
      <c r="F6455" s="55" t="s">
        <v>1539</v>
      </c>
      <c r="I6455" s="55" t="s">
        <v>185</v>
      </c>
      <c r="U6455" s="0" t="n">
        <v>177</v>
      </c>
      <c r="V6455" s="0" t="n">
        <v>0</v>
      </c>
      <c r="X6455" s="55" t="n">
        <f aca="false">IF(I6455="Male",0,1)</f>
        <v>1</v>
      </c>
      <c r="Y6455" s="55" t="n">
        <f aca="false">IF(OR(I6455="DNB",I6455="Dry DNB"),1,0)</f>
        <v>0</v>
      </c>
      <c r="Z6455" s="0" t="str">
        <f aca="false">IF(ISNUMBER(W6455),A6455-W6455,"")</f>
        <v/>
      </c>
      <c r="AA6455" s="55" t="n">
        <f aca="false">MATCH(A6455,DATAS,0)</f>
        <v>2</v>
      </c>
      <c r="AB6455" s="55" t="n">
        <f aca="false">IF(AND(E6455&gt;0,OR(AND(B6455&gt;=1,B6455&lt;=6),B6455=10)),1,0)</f>
        <v>0</v>
      </c>
      <c r="AC6455" s="55" t="n">
        <f aca="false">IF(AND(E6455&gt;0,B6455=10),1,0)</f>
        <v>0</v>
      </c>
      <c r="AD6455" s="55" t="n">
        <f aca="false">IF(AND(C6454=C6455,AA6454=AA6455-1),AB6454,"")</f>
        <v>0</v>
      </c>
      <c r="AE6455" s="55" t="n">
        <f aca="false">IF(AND(C6454=C6455,AA6454=AA6455-1),AC6454,"")</f>
        <v>0</v>
      </c>
      <c r="AF6455" s="55" t="n">
        <f aca="false">IF(AA6455=1,"",IF(AND(AB6455=1,AD6455&lt;&gt;1),1,0))</f>
        <v>0</v>
      </c>
      <c r="AG6455" s="55" t="n">
        <f aca="false">IF(AA6455=1,"",IF(AND(AC6455=1,AE6455&lt;&gt;1),1,0))</f>
        <v>0</v>
      </c>
      <c r="AH6455" s="60" t="str">
        <f aca="false">IF(AND(E6455&gt;0,AA6455&lt;2,NOT(AND(C6456=C6455,AA6456=AA6455+1))),INDEX(DATAS,AA6455+1),"")</f>
        <v/>
      </c>
      <c r="AI6455" s="60" t="str">
        <f aca="false">IF(AND(AC6455=1,AA6455&lt;2),IF(AND(C6456=C6455,AA6456=AA6455+1),IF(AC6456=1,"",INDEX(DATAS,AA6455+1)),INDEX(DATAS,AA6455+1)),"")</f>
        <v/>
      </c>
    </row>
    <row r="6456" customFormat="false" ht="15" hidden="false" customHeight="false" outlineLevel="0" collapsed="false">
      <c r="A6456" s="60" t="n">
        <v>46309</v>
      </c>
      <c r="B6456" s="0" t="n">
        <v>13</v>
      </c>
      <c r="C6456" s="0" t="n">
        <v>7655</v>
      </c>
      <c r="E6456" s="0" t="n">
        <v>0</v>
      </c>
      <c r="F6456" s="55" t="s">
        <v>1540</v>
      </c>
      <c r="I6456" s="55" t="s">
        <v>185</v>
      </c>
      <c r="U6456" s="0" t="n">
        <v>175</v>
      </c>
      <c r="V6456" s="0" t="n">
        <v>0</v>
      </c>
      <c r="X6456" s="55" t="n">
        <f aca="false">IF(I6456="Male",0,1)</f>
        <v>1</v>
      </c>
      <c r="Y6456" s="55" t="n">
        <f aca="false">IF(OR(I6456="DNB",I6456="Dry DNB"),1,0)</f>
        <v>0</v>
      </c>
      <c r="Z6456" s="0" t="str">
        <f aca="false">IF(ISNUMBER(W6456),A6456-W6456,"")</f>
        <v/>
      </c>
      <c r="AA6456" s="55" t="n">
        <f aca="false">MATCH(A6456,DATAS,0)</f>
        <v>1</v>
      </c>
      <c r="AB6456" s="55" t="n">
        <f aca="false">IF(AND(E6456&gt;0,OR(AND(B6456&gt;=1,B6456&lt;=6),B6456=10)),1,0)</f>
        <v>0</v>
      </c>
      <c r="AC6456" s="55" t="n">
        <f aca="false">IF(AND(E6456&gt;0,B6456=10),1,0)</f>
        <v>0</v>
      </c>
      <c r="AD6456" s="0" t="str">
        <f aca="false">IF(AND(C6455=C6456,AA6455=AA6456-1),AB6455,"")</f>
        <v/>
      </c>
      <c r="AE6456" s="0" t="str">
        <f aca="false">IF(AND(C6455=C6456,AA6455=AA6456-1),AC6455,"")</f>
        <v/>
      </c>
      <c r="AF6456" s="0" t="str">
        <f aca="false">IF(AA6456=1,"",IF(AND(AB6456=1,AD6456&lt;&gt;1),1,0))</f>
        <v/>
      </c>
      <c r="AG6456" s="0" t="str">
        <f aca="false">IF(AA6456=1,"",IF(AND(AC6456=1,AE6456&lt;&gt;1),1,0))</f>
        <v/>
      </c>
      <c r="AH6456" s="60" t="str">
        <f aca="false">IF(AND(E6456&gt;0,AA6456&lt;2,NOT(AND(C6457=C6456,AA6457=AA6456+1))),INDEX(DATAS,AA6456+1),"")</f>
        <v/>
      </c>
      <c r="AI6456" s="60" t="str">
        <f aca="false">IF(AND(AC6456=1,AA6456&lt;2),IF(AND(C6457=C6456,AA6457=AA6456+1),IF(AC6457=1,"",INDEX(DATAS,AA6456+1)),INDEX(DATAS,AA6456+1)),"")</f>
        <v/>
      </c>
    </row>
    <row r="6457" customFormat="false" ht="15" hidden="false" customHeight="false" outlineLevel="0" collapsed="false">
      <c r="A6457" s="60" t="n">
        <v>46310</v>
      </c>
      <c r="B6457" s="0" t="n">
        <v>13</v>
      </c>
      <c r="C6457" s="0" t="n">
        <v>7655</v>
      </c>
      <c r="E6457" s="0" t="n">
        <v>0</v>
      </c>
      <c r="F6457" s="55" t="s">
        <v>1540</v>
      </c>
      <c r="I6457" s="55" t="s">
        <v>185</v>
      </c>
      <c r="U6457" s="0" t="n">
        <v>176</v>
      </c>
      <c r="V6457" s="0" t="n">
        <v>0</v>
      </c>
      <c r="X6457" s="55" t="n">
        <f aca="false">IF(I6457="Male",0,1)</f>
        <v>1</v>
      </c>
      <c r="Y6457" s="55" t="n">
        <f aca="false">IF(OR(I6457="DNB",I6457="Dry DNB"),1,0)</f>
        <v>0</v>
      </c>
      <c r="Z6457" s="0" t="str">
        <f aca="false">IF(ISNUMBER(W6457),A6457-W6457,"")</f>
        <v/>
      </c>
      <c r="AA6457" s="55" t="n">
        <f aca="false">MATCH(A6457,DATAS,0)</f>
        <v>2</v>
      </c>
      <c r="AB6457" s="55" t="n">
        <f aca="false">IF(AND(E6457&gt;0,OR(AND(B6457&gt;=1,B6457&lt;=6),B6457=10)),1,0)</f>
        <v>0</v>
      </c>
      <c r="AC6457" s="55" t="n">
        <f aca="false">IF(AND(E6457&gt;0,B6457=10),1,0)</f>
        <v>0</v>
      </c>
      <c r="AD6457" s="55" t="n">
        <f aca="false">IF(AND(C6456=C6457,AA6456=AA6457-1),AB6456,"")</f>
        <v>0</v>
      </c>
      <c r="AE6457" s="55" t="n">
        <f aca="false">IF(AND(C6456=C6457,AA6456=AA6457-1),AC6456,"")</f>
        <v>0</v>
      </c>
      <c r="AF6457" s="55" t="n">
        <f aca="false">IF(AA6457=1,"",IF(AND(AB6457=1,AD6457&lt;&gt;1),1,0))</f>
        <v>0</v>
      </c>
      <c r="AG6457" s="55" t="n">
        <f aca="false">IF(AA6457=1,"",IF(AND(AC6457=1,AE6457&lt;&gt;1),1,0))</f>
        <v>0</v>
      </c>
      <c r="AH6457" s="60" t="str">
        <f aca="false">IF(AND(E6457&gt;0,AA6457&lt;2,NOT(AND(C6458=C6457,AA6458=AA6457+1))),INDEX(DATAS,AA6457+1),"")</f>
        <v/>
      </c>
      <c r="AI6457" s="60" t="str">
        <f aca="false">IF(AND(AC6457=1,AA6457&lt;2),IF(AND(C6458=C6457,AA6458=AA6457+1),IF(AC6458=1,"",INDEX(DATAS,AA6457+1)),INDEX(DATAS,AA6457+1)),"")</f>
        <v/>
      </c>
    </row>
    <row r="6458" customFormat="false" ht="15" hidden="false" customHeight="false" outlineLevel="0" collapsed="false">
      <c r="A6458" s="60" t="n">
        <v>46309</v>
      </c>
      <c r="B6458" s="0" t="n">
        <v>13</v>
      </c>
      <c r="C6458" s="0" t="n">
        <v>7656</v>
      </c>
      <c r="E6458" s="0" t="n">
        <v>0</v>
      </c>
      <c r="F6458" s="55" t="s">
        <v>1540</v>
      </c>
      <c r="I6458" s="55" t="s">
        <v>185</v>
      </c>
      <c r="U6458" s="0" t="n">
        <v>175</v>
      </c>
      <c r="V6458" s="0" t="n">
        <v>0</v>
      </c>
      <c r="X6458" s="55" t="n">
        <f aca="false">IF(I6458="Male",0,1)</f>
        <v>1</v>
      </c>
      <c r="Y6458" s="55" t="n">
        <f aca="false">IF(OR(I6458="DNB",I6458="Dry DNB"),1,0)</f>
        <v>0</v>
      </c>
      <c r="Z6458" s="0" t="str">
        <f aca="false">IF(ISNUMBER(W6458),A6458-W6458,"")</f>
        <v/>
      </c>
      <c r="AA6458" s="55" t="n">
        <f aca="false">MATCH(A6458,DATAS,0)</f>
        <v>1</v>
      </c>
      <c r="AB6458" s="55" t="n">
        <f aca="false">IF(AND(E6458&gt;0,OR(AND(B6458&gt;=1,B6458&lt;=6),B6458=10)),1,0)</f>
        <v>0</v>
      </c>
      <c r="AC6458" s="55" t="n">
        <f aca="false">IF(AND(E6458&gt;0,B6458=10),1,0)</f>
        <v>0</v>
      </c>
      <c r="AD6458" s="0" t="str">
        <f aca="false">IF(AND(C6457=C6458,AA6457=AA6458-1),AB6457,"")</f>
        <v/>
      </c>
      <c r="AE6458" s="0" t="str">
        <f aca="false">IF(AND(C6457=C6458,AA6457=AA6458-1),AC6457,"")</f>
        <v/>
      </c>
      <c r="AF6458" s="0" t="str">
        <f aca="false">IF(AA6458=1,"",IF(AND(AB6458=1,AD6458&lt;&gt;1),1,0))</f>
        <v/>
      </c>
      <c r="AG6458" s="0" t="str">
        <f aca="false">IF(AA6458=1,"",IF(AND(AC6458=1,AE6458&lt;&gt;1),1,0))</f>
        <v/>
      </c>
      <c r="AH6458" s="60" t="str">
        <f aca="false">IF(AND(E6458&gt;0,AA6458&lt;2,NOT(AND(C6459=C6458,AA6459=AA6458+1))),INDEX(DATAS,AA6458+1),"")</f>
        <v/>
      </c>
      <c r="AI6458" s="60" t="str">
        <f aca="false">IF(AND(AC6458=1,AA6458&lt;2),IF(AND(C6459=C6458,AA6459=AA6458+1),IF(AC6459=1,"",INDEX(DATAS,AA6458+1)),INDEX(DATAS,AA6458+1)),"")</f>
        <v/>
      </c>
    </row>
    <row r="6459" customFormat="false" ht="15" hidden="false" customHeight="false" outlineLevel="0" collapsed="false">
      <c r="A6459" s="60" t="n">
        <v>46310</v>
      </c>
      <c r="B6459" s="0" t="n">
        <v>13</v>
      </c>
      <c r="C6459" s="0" t="n">
        <v>7656</v>
      </c>
      <c r="E6459" s="0" t="n">
        <v>0</v>
      </c>
      <c r="F6459" s="55" t="s">
        <v>1540</v>
      </c>
      <c r="I6459" s="55" t="s">
        <v>185</v>
      </c>
      <c r="U6459" s="0" t="n">
        <v>176</v>
      </c>
      <c r="V6459" s="0" t="n">
        <v>0</v>
      </c>
      <c r="X6459" s="55" t="n">
        <f aca="false">IF(I6459="Male",0,1)</f>
        <v>1</v>
      </c>
      <c r="Y6459" s="55" t="n">
        <f aca="false">IF(OR(I6459="DNB",I6459="Dry DNB"),1,0)</f>
        <v>0</v>
      </c>
      <c r="Z6459" s="0" t="str">
        <f aca="false">IF(ISNUMBER(W6459),A6459-W6459,"")</f>
        <v/>
      </c>
      <c r="AA6459" s="55" t="n">
        <f aca="false">MATCH(A6459,DATAS,0)</f>
        <v>2</v>
      </c>
      <c r="AB6459" s="55" t="n">
        <f aca="false">IF(AND(E6459&gt;0,OR(AND(B6459&gt;=1,B6459&lt;=6),B6459=10)),1,0)</f>
        <v>0</v>
      </c>
      <c r="AC6459" s="55" t="n">
        <f aca="false">IF(AND(E6459&gt;0,B6459=10),1,0)</f>
        <v>0</v>
      </c>
      <c r="AD6459" s="55" t="n">
        <f aca="false">IF(AND(C6458=C6459,AA6458=AA6459-1),AB6458,"")</f>
        <v>0</v>
      </c>
      <c r="AE6459" s="55" t="n">
        <f aca="false">IF(AND(C6458=C6459,AA6458=AA6459-1),AC6458,"")</f>
        <v>0</v>
      </c>
      <c r="AF6459" s="55" t="n">
        <f aca="false">IF(AA6459=1,"",IF(AND(AB6459=1,AD6459&lt;&gt;1),1,0))</f>
        <v>0</v>
      </c>
      <c r="AG6459" s="55" t="n">
        <f aca="false">IF(AA6459=1,"",IF(AND(AC6459=1,AE6459&lt;&gt;1),1,0))</f>
        <v>0</v>
      </c>
      <c r="AH6459" s="60" t="str">
        <f aca="false">IF(AND(E6459&gt;0,AA6459&lt;2,NOT(AND(C6460=C6459,AA6460=AA6459+1))),INDEX(DATAS,AA6459+1),"")</f>
        <v/>
      </c>
      <c r="AI6459" s="60" t="str">
        <f aca="false">IF(AND(AC6459=1,AA6459&lt;2),IF(AND(C6460=C6459,AA6460=AA6459+1),IF(AC6460=1,"",INDEX(DATAS,AA6459+1)),INDEX(DATAS,AA6459+1)),"")</f>
        <v/>
      </c>
    </row>
    <row r="6460" customFormat="false" ht="15" hidden="false" customHeight="false" outlineLevel="0" collapsed="false">
      <c r="A6460" s="60" t="n">
        <v>46309</v>
      </c>
      <c r="B6460" s="0" t="n">
        <v>13</v>
      </c>
      <c r="C6460" s="0" t="n">
        <v>7657</v>
      </c>
      <c r="E6460" s="0" t="n">
        <v>0</v>
      </c>
      <c r="F6460" s="55" t="s">
        <v>1540</v>
      </c>
      <c r="I6460" s="55" t="s">
        <v>185</v>
      </c>
      <c r="U6460" s="0" t="n">
        <v>175</v>
      </c>
      <c r="V6460" s="0" t="n">
        <v>0</v>
      </c>
      <c r="X6460" s="55" t="n">
        <f aca="false">IF(I6460="Male",0,1)</f>
        <v>1</v>
      </c>
      <c r="Y6460" s="55" t="n">
        <f aca="false">IF(OR(I6460="DNB",I6460="Dry DNB"),1,0)</f>
        <v>0</v>
      </c>
      <c r="Z6460" s="0" t="str">
        <f aca="false">IF(ISNUMBER(W6460),A6460-W6460,"")</f>
        <v/>
      </c>
      <c r="AA6460" s="55" t="n">
        <f aca="false">MATCH(A6460,DATAS,0)</f>
        <v>1</v>
      </c>
      <c r="AB6460" s="55" t="n">
        <f aca="false">IF(AND(E6460&gt;0,OR(AND(B6460&gt;=1,B6460&lt;=6),B6460=10)),1,0)</f>
        <v>0</v>
      </c>
      <c r="AC6460" s="55" t="n">
        <f aca="false">IF(AND(E6460&gt;0,B6460=10),1,0)</f>
        <v>0</v>
      </c>
      <c r="AD6460" s="0" t="str">
        <f aca="false">IF(AND(C6459=C6460,AA6459=AA6460-1),AB6459,"")</f>
        <v/>
      </c>
      <c r="AE6460" s="0" t="str">
        <f aca="false">IF(AND(C6459=C6460,AA6459=AA6460-1),AC6459,"")</f>
        <v/>
      </c>
      <c r="AF6460" s="0" t="str">
        <f aca="false">IF(AA6460=1,"",IF(AND(AB6460=1,AD6460&lt;&gt;1),1,0))</f>
        <v/>
      </c>
      <c r="AG6460" s="0" t="str">
        <f aca="false">IF(AA6460=1,"",IF(AND(AC6460=1,AE6460&lt;&gt;1),1,0))</f>
        <v/>
      </c>
      <c r="AH6460" s="60" t="str">
        <f aca="false">IF(AND(E6460&gt;0,AA6460&lt;2,NOT(AND(C6461=C6460,AA6461=AA6460+1))),INDEX(DATAS,AA6460+1),"")</f>
        <v/>
      </c>
      <c r="AI6460" s="60" t="str">
        <f aca="false">IF(AND(AC6460=1,AA6460&lt;2),IF(AND(C6461=C6460,AA6461=AA6460+1),IF(AC6461=1,"",INDEX(DATAS,AA6460+1)),INDEX(DATAS,AA6460+1)),"")</f>
        <v/>
      </c>
    </row>
    <row r="6461" customFormat="false" ht="15" hidden="false" customHeight="false" outlineLevel="0" collapsed="false">
      <c r="A6461" s="60" t="n">
        <v>46310</v>
      </c>
      <c r="B6461" s="0" t="n">
        <v>13</v>
      </c>
      <c r="C6461" s="0" t="n">
        <v>7657</v>
      </c>
      <c r="E6461" s="0" t="n">
        <v>0</v>
      </c>
      <c r="F6461" s="55" t="s">
        <v>1540</v>
      </c>
      <c r="I6461" s="55" t="s">
        <v>185</v>
      </c>
      <c r="U6461" s="0" t="n">
        <v>176</v>
      </c>
      <c r="V6461" s="0" t="n">
        <v>0</v>
      </c>
      <c r="X6461" s="55" t="n">
        <f aca="false">IF(I6461="Male",0,1)</f>
        <v>1</v>
      </c>
      <c r="Y6461" s="55" t="n">
        <f aca="false">IF(OR(I6461="DNB",I6461="Dry DNB"),1,0)</f>
        <v>0</v>
      </c>
      <c r="Z6461" s="0" t="str">
        <f aca="false">IF(ISNUMBER(W6461),A6461-W6461,"")</f>
        <v/>
      </c>
      <c r="AA6461" s="55" t="n">
        <f aca="false">MATCH(A6461,DATAS,0)</f>
        <v>2</v>
      </c>
      <c r="AB6461" s="55" t="n">
        <f aca="false">IF(AND(E6461&gt;0,OR(AND(B6461&gt;=1,B6461&lt;=6),B6461=10)),1,0)</f>
        <v>0</v>
      </c>
      <c r="AC6461" s="55" t="n">
        <f aca="false">IF(AND(E6461&gt;0,B6461=10),1,0)</f>
        <v>0</v>
      </c>
      <c r="AD6461" s="55" t="n">
        <f aca="false">IF(AND(C6460=C6461,AA6460=AA6461-1),AB6460,"")</f>
        <v>0</v>
      </c>
      <c r="AE6461" s="55" t="n">
        <f aca="false">IF(AND(C6460=C6461,AA6460=AA6461-1),AC6460,"")</f>
        <v>0</v>
      </c>
      <c r="AF6461" s="55" t="n">
        <f aca="false">IF(AA6461=1,"",IF(AND(AB6461=1,AD6461&lt;&gt;1),1,0))</f>
        <v>0</v>
      </c>
      <c r="AG6461" s="55" t="n">
        <f aca="false">IF(AA6461=1,"",IF(AND(AC6461=1,AE6461&lt;&gt;1),1,0))</f>
        <v>0</v>
      </c>
      <c r="AH6461" s="60" t="str">
        <f aca="false">IF(AND(E6461&gt;0,AA6461&lt;2,NOT(AND(C6462=C6461,AA6462=AA6461+1))),INDEX(DATAS,AA6461+1),"")</f>
        <v/>
      </c>
      <c r="AI6461" s="60" t="str">
        <f aca="false">IF(AND(AC6461=1,AA6461&lt;2),IF(AND(C6462=C6461,AA6462=AA6461+1),IF(AC6462=1,"",INDEX(DATAS,AA6461+1)),INDEX(DATAS,AA6461+1)),"")</f>
        <v/>
      </c>
    </row>
    <row r="6462" customFormat="false" ht="15" hidden="false" customHeight="false" outlineLevel="0" collapsed="false">
      <c r="A6462" s="60" t="n">
        <v>46309</v>
      </c>
      <c r="B6462" s="0" t="n">
        <v>13</v>
      </c>
      <c r="C6462" s="0" t="n">
        <v>7658</v>
      </c>
      <c r="E6462" s="0" t="n">
        <v>0</v>
      </c>
      <c r="F6462" s="55" t="s">
        <v>1541</v>
      </c>
      <c r="I6462" s="55" t="s">
        <v>185</v>
      </c>
      <c r="U6462" s="0" t="n">
        <v>174</v>
      </c>
      <c r="V6462" s="0" t="n">
        <v>0</v>
      </c>
      <c r="X6462" s="55" t="n">
        <f aca="false">IF(I6462="Male",0,1)</f>
        <v>1</v>
      </c>
      <c r="Y6462" s="55" t="n">
        <f aca="false">IF(OR(I6462="DNB",I6462="Dry DNB"),1,0)</f>
        <v>0</v>
      </c>
      <c r="Z6462" s="0" t="str">
        <f aca="false">IF(ISNUMBER(W6462),A6462-W6462,"")</f>
        <v/>
      </c>
      <c r="AA6462" s="55" t="n">
        <f aca="false">MATCH(A6462,DATAS,0)</f>
        <v>1</v>
      </c>
      <c r="AB6462" s="55" t="n">
        <f aca="false">IF(AND(E6462&gt;0,OR(AND(B6462&gt;=1,B6462&lt;=6),B6462=10)),1,0)</f>
        <v>0</v>
      </c>
      <c r="AC6462" s="55" t="n">
        <f aca="false">IF(AND(E6462&gt;0,B6462=10),1,0)</f>
        <v>0</v>
      </c>
      <c r="AD6462" s="0" t="str">
        <f aca="false">IF(AND(C6461=C6462,AA6461=AA6462-1),AB6461,"")</f>
        <v/>
      </c>
      <c r="AE6462" s="0" t="str">
        <f aca="false">IF(AND(C6461=C6462,AA6461=AA6462-1),AC6461,"")</f>
        <v/>
      </c>
      <c r="AF6462" s="0" t="str">
        <f aca="false">IF(AA6462=1,"",IF(AND(AB6462=1,AD6462&lt;&gt;1),1,0))</f>
        <v/>
      </c>
      <c r="AG6462" s="0" t="str">
        <f aca="false">IF(AA6462=1,"",IF(AND(AC6462=1,AE6462&lt;&gt;1),1,0))</f>
        <v/>
      </c>
      <c r="AH6462" s="60" t="str">
        <f aca="false">IF(AND(E6462&gt;0,AA6462&lt;2,NOT(AND(C6463=C6462,AA6463=AA6462+1))),INDEX(DATAS,AA6462+1),"")</f>
        <v/>
      </c>
      <c r="AI6462" s="60" t="str">
        <f aca="false">IF(AND(AC6462=1,AA6462&lt;2),IF(AND(C6463=C6462,AA6463=AA6462+1),IF(AC6463=1,"",INDEX(DATAS,AA6462+1)),INDEX(DATAS,AA6462+1)),"")</f>
        <v/>
      </c>
    </row>
    <row r="6463" customFormat="false" ht="15" hidden="false" customHeight="false" outlineLevel="0" collapsed="false">
      <c r="A6463" s="60" t="n">
        <v>46310</v>
      </c>
      <c r="B6463" s="0" t="n">
        <v>13</v>
      </c>
      <c r="C6463" s="0" t="n">
        <v>7658</v>
      </c>
      <c r="E6463" s="0" t="n">
        <v>0</v>
      </c>
      <c r="F6463" s="55" t="s">
        <v>1541</v>
      </c>
      <c r="I6463" s="55" t="s">
        <v>185</v>
      </c>
      <c r="U6463" s="0" t="n">
        <v>175</v>
      </c>
      <c r="V6463" s="0" t="n">
        <v>0</v>
      </c>
      <c r="X6463" s="55" t="n">
        <f aca="false">IF(I6463="Male",0,1)</f>
        <v>1</v>
      </c>
      <c r="Y6463" s="55" t="n">
        <f aca="false">IF(OR(I6463="DNB",I6463="Dry DNB"),1,0)</f>
        <v>0</v>
      </c>
      <c r="Z6463" s="0" t="str">
        <f aca="false">IF(ISNUMBER(W6463),A6463-W6463,"")</f>
        <v/>
      </c>
      <c r="AA6463" s="55" t="n">
        <f aca="false">MATCH(A6463,DATAS,0)</f>
        <v>2</v>
      </c>
      <c r="AB6463" s="55" t="n">
        <f aca="false">IF(AND(E6463&gt;0,OR(AND(B6463&gt;=1,B6463&lt;=6),B6463=10)),1,0)</f>
        <v>0</v>
      </c>
      <c r="AC6463" s="55" t="n">
        <f aca="false">IF(AND(E6463&gt;0,B6463=10),1,0)</f>
        <v>0</v>
      </c>
      <c r="AD6463" s="55" t="n">
        <f aca="false">IF(AND(C6462=C6463,AA6462=AA6463-1),AB6462,"")</f>
        <v>0</v>
      </c>
      <c r="AE6463" s="55" t="n">
        <f aca="false">IF(AND(C6462=C6463,AA6462=AA6463-1),AC6462,"")</f>
        <v>0</v>
      </c>
      <c r="AF6463" s="55" t="n">
        <f aca="false">IF(AA6463=1,"",IF(AND(AB6463=1,AD6463&lt;&gt;1),1,0))</f>
        <v>0</v>
      </c>
      <c r="AG6463" s="55" t="n">
        <f aca="false">IF(AA6463=1,"",IF(AND(AC6463=1,AE6463&lt;&gt;1),1,0))</f>
        <v>0</v>
      </c>
      <c r="AH6463" s="60" t="str">
        <f aca="false">IF(AND(E6463&gt;0,AA6463&lt;2,NOT(AND(C6464=C6463,AA6464=AA6463+1))),INDEX(DATAS,AA6463+1),"")</f>
        <v/>
      </c>
      <c r="AI6463" s="60" t="str">
        <f aca="false">IF(AND(AC6463=1,AA6463&lt;2),IF(AND(C6464=C6463,AA6464=AA6463+1),IF(AC6464=1,"",INDEX(DATAS,AA6463+1)),INDEX(DATAS,AA6463+1)),"")</f>
        <v/>
      </c>
    </row>
    <row r="6464" customFormat="false" ht="15" hidden="false" customHeight="false" outlineLevel="0" collapsed="false">
      <c r="A6464" s="60" t="n">
        <v>46309</v>
      </c>
      <c r="B6464" s="0" t="n">
        <v>13</v>
      </c>
      <c r="C6464" s="0" t="n">
        <v>7659</v>
      </c>
      <c r="E6464" s="0" t="n">
        <v>0</v>
      </c>
      <c r="F6464" s="55" t="s">
        <v>1541</v>
      </c>
      <c r="I6464" s="55" t="s">
        <v>185</v>
      </c>
      <c r="U6464" s="0" t="n">
        <v>174</v>
      </c>
      <c r="V6464" s="0" t="n">
        <v>0</v>
      </c>
      <c r="X6464" s="55" t="n">
        <f aca="false">IF(I6464="Male",0,1)</f>
        <v>1</v>
      </c>
      <c r="Y6464" s="55" t="n">
        <f aca="false">IF(OR(I6464="DNB",I6464="Dry DNB"),1,0)</f>
        <v>0</v>
      </c>
      <c r="Z6464" s="0" t="str">
        <f aca="false">IF(ISNUMBER(W6464),A6464-W6464,"")</f>
        <v/>
      </c>
      <c r="AA6464" s="55" t="n">
        <f aca="false">MATCH(A6464,DATAS,0)</f>
        <v>1</v>
      </c>
      <c r="AB6464" s="55" t="n">
        <f aca="false">IF(AND(E6464&gt;0,OR(AND(B6464&gt;=1,B6464&lt;=6),B6464=10)),1,0)</f>
        <v>0</v>
      </c>
      <c r="AC6464" s="55" t="n">
        <f aca="false">IF(AND(E6464&gt;0,B6464=10),1,0)</f>
        <v>0</v>
      </c>
      <c r="AD6464" s="0" t="str">
        <f aca="false">IF(AND(C6463=C6464,AA6463=AA6464-1),AB6463,"")</f>
        <v/>
      </c>
      <c r="AE6464" s="0" t="str">
        <f aca="false">IF(AND(C6463=C6464,AA6463=AA6464-1),AC6463,"")</f>
        <v/>
      </c>
      <c r="AF6464" s="0" t="str">
        <f aca="false">IF(AA6464=1,"",IF(AND(AB6464=1,AD6464&lt;&gt;1),1,0))</f>
        <v/>
      </c>
      <c r="AG6464" s="0" t="str">
        <f aca="false">IF(AA6464=1,"",IF(AND(AC6464=1,AE6464&lt;&gt;1),1,0))</f>
        <v/>
      </c>
      <c r="AH6464" s="60" t="str">
        <f aca="false">IF(AND(E6464&gt;0,AA6464&lt;2,NOT(AND(C6465=C6464,AA6465=AA6464+1))),INDEX(DATAS,AA6464+1),"")</f>
        <v/>
      </c>
      <c r="AI6464" s="60" t="str">
        <f aca="false">IF(AND(AC6464=1,AA6464&lt;2),IF(AND(C6465=C6464,AA6465=AA6464+1),IF(AC6465=1,"",INDEX(DATAS,AA6464+1)),INDEX(DATAS,AA6464+1)),"")</f>
        <v/>
      </c>
    </row>
    <row r="6465" customFormat="false" ht="15" hidden="false" customHeight="false" outlineLevel="0" collapsed="false">
      <c r="A6465" s="60" t="n">
        <v>46310</v>
      </c>
      <c r="B6465" s="0" t="n">
        <v>13</v>
      </c>
      <c r="C6465" s="0" t="n">
        <v>7659</v>
      </c>
      <c r="E6465" s="0" t="n">
        <v>0</v>
      </c>
      <c r="F6465" s="55" t="s">
        <v>1541</v>
      </c>
      <c r="I6465" s="55" t="s">
        <v>185</v>
      </c>
      <c r="U6465" s="0" t="n">
        <v>175</v>
      </c>
      <c r="V6465" s="0" t="n">
        <v>0</v>
      </c>
      <c r="X6465" s="55" t="n">
        <f aca="false">IF(I6465="Male",0,1)</f>
        <v>1</v>
      </c>
      <c r="Y6465" s="55" t="n">
        <f aca="false">IF(OR(I6465="DNB",I6465="Dry DNB"),1,0)</f>
        <v>0</v>
      </c>
      <c r="Z6465" s="0" t="str">
        <f aca="false">IF(ISNUMBER(W6465),A6465-W6465,"")</f>
        <v/>
      </c>
      <c r="AA6465" s="55" t="n">
        <f aca="false">MATCH(A6465,DATAS,0)</f>
        <v>2</v>
      </c>
      <c r="AB6465" s="55" t="n">
        <f aca="false">IF(AND(E6465&gt;0,OR(AND(B6465&gt;=1,B6465&lt;=6),B6465=10)),1,0)</f>
        <v>0</v>
      </c>
      <c r="AC6465" s="55" t="n">
        <f aca="false">IF(AND(E6465&gt;0,B6465=10),1,0)</f>
        <v>0</v>
      </c>
      <c r="AD6465" s="55" t="n">
        <f aca="false">IF(AND(C6464=C6465,AA6464=AA6465-1),AB6464,"")</f>
        <v>0</v>
      </c>
      <c r="AE6465" s="55" t="n">
        <f aca="false">IF(AND(C6464=C6465,AA6464=AA6465-1),AC6464,"")</f>
        <v>0</v>
      </c>
      <c r="AF6465" s="55" t="n">
        <f aca="false">IF(AA6465=1,"",IF(AND(AB6465=1,AD6465&lt;&gt;1),1,0))</f>
        <v>0</v>
      </c>
      <c r="AG6465" s="55" t="n">
        <f aca="false">IF(AA6465=1,"",IF(AND(AC6465=1,AE6465&lt;&gt;1),1,0))</f>
        <v>0</v>
      </c>
      <c r="AH6465" s="60" t="str">
        <f aca="false">IF(AND(E6465&gt;0,AA6465&lt;2,NOT(AND(C6466=C6465,AA6466=AA6465+1))),INDEX(DATAS,AA6465+1),"")</f>
        <v/>
      </c>
      <c r="AI6465" s="60" t="str">
        <f aca="false">IF(AND(AC6465=1,AA6465&lt;2),IF(AND(C6466=C6465,AA6466=AA6465+1),IF(AC6466=1,"",INDEX(DATAS,AA6465+1)),INDEX(DATAS,AA6465+1)),"")</f>
        <v/>
      </c>
    </row>
    <row r="6466" customFormat="false" ht="15" hidden="false" customHeight="false" outlineLevel="0" collapsed="false">
      <c r="A6466" s="60" t="n">
        <v>46309</v>
      </c>
      <c r="B6466" s="0" t="n">
        <v>13</v>
      </c>
      <c r="C6466" s="0" t="n">
        <v>7660</v>
      </c>
      <c r="E6466" s="0" t="n">
        <v>0</v>
      </c>
      <c r="F6466" s="55" t="s">
        <v>1541</v>
      </c>
      <c r="I6466" s="55" t="s">
        <v>185</v>
      </c>
      <c r="U6466" s="0" t="n">
        <v>174</v>
      </c>
      <c r="V6466" s="0" t="n">
        <v>0</v>
      </c>
      <c r="X6466" s="55" t="n">
        <f aca="false">IF(I6466="Male",0,1)</f>
        <v>1</v>
      </c>
      <c r="Y6466" s="55" t="n">
        <f aca="false">IF(OR(I6466="DNB",I6466="Dry DNB"),1,0)</f>
        <v>0</v>
      </c>
      <c r="Z6466" s="0" t="str">
        <f aca="false">IF(ISNUMBER(W6466),A6466-W6466,"")</f>
        <v/>
      </c>
      <c r="AA6466" s="55" t="n">
        <f aca="false">MATCH(A6466,DATAS,0)</f>
        <v>1</v>
      </c>
      <c r="AB6466" s="55" t="n">
        <f aca="false">IF(AND(E6466&gt;0,OR(AND(B6466&gt;=1,B6466&lt;=6),B6466=10)),1,0)</f>
        <v>0</v>
      </c>
      <c r="AC6466" s="55" t="n">
        <f aca="false">IF(AND(E6466&gt;0,B6466=10),1,0)</f>
        <v>0</v>
      </c>
      <c r="AD6466" s="0" t="str">
        <f aca="false">IF(AND(C6465=C6466,AA6465=AA6466-1),AB6465,"")</f>
        <v/>
      </c>
      <c r="AE6466" s="0" t="str">
        <f aca="false">IF(AND(C6465=C6466,AA6465=AA6466-1),AC6465,"")</f>
        <v/>
      </c>
      <c r="AF6466" s="0" t="str">
        <f aca="false">IF(AA6466=1,"",IF(AND(AB6466=1,AD6466&lt;&gt;1),1,0))</f>
        <v/>
      </c>
      <c r="AG6466" s="0" t="str">
        <f aca="false">IF(AA6466=1,"",IF(AND(AC6466=1,AE6466&lt;&gt;1),1,0))</f>
        <v/>
      </c>
      <c r="AH6466" s="60" t="str">
        <f aca="false">IF(AND(E6466&gt;0,AA6466&lt;2,NOT(AND(C6467=C6466,AA6467=AA6466+1))),INDEX(DATAS,AA6466+1),"")</f>
        <v/>
      </c>
      <c r="AI6466" s="60" t="str">
        <f aca="false">IF(AND(AC6466=1,AA6466&lt;2),IF(AND(C6467=C6466,AA6467=AA6466+1),IF(AC6467=1,"",INDEX(DATAS,AA6466+1)),INDEX(DATAS,AA6466+1)),"")</f>
        <v/>
      </c>
    </row>
    <row r="6467" customFormat="false" ht="15" hidden="false" customHeight="false" outlineLevel="0" collapsed="false">
      <c r="A6467" s="60" t="n">
        <v>46310</v>
      </c>
      <c r="B6467" s="0" t="n">
        <v>13</v>
      </c>
      <c r="C6467" s="0" t="n">
        <v>7660</v>
      </c>
      <c r="E6467" s="0" t="n">
        <v>0</v>
      </c>
      <c r="F6467" s="55" t="s">
        <v>1541</v>
      </c>
      <c r="I6467" s="55" t="s">
        <v>185</v>
      </c>
      <c r="U6467" s="0" t="n">
        <v>175</v>
      </c>
      <c r="V6467" s="0" t="n">
        <v>0</v>
      </c>
      <c r="X6467" s="55" t="n">
        <f aca="false">IF(I6467="Male",0,1)</f>
        <v>1</v>
      </c>
      <c r="Y6467" s="55" t="n">
        <f aca="false">IF(OR(I6467="DNB",I6467="Dry DNB"),1,0)</f>
        <v>0</v>
      </c>
      <c r="Z6467" s="0" t="str">
        <f aca="false">IF(ISNUMBER(W6467),A6467-W6467,"")</f>
        <v/>
      </c>
      <c r="AA6467" s="55" t="n">
        <f aca="false">MATCH(A6467,DATAS,0)</f>
        <v>2</v>
      </c>
      <c r="AB6467" s="55" t="n">
        <f aca="false">IF(AND(E6467&gt;0,OR(AND(B6467&gt;=1,B6467&lt;=6),B6467=10)),1,0)</f>
        <v>0</v>
      </c>
      <c r="AC6467" s="55" t="n">
        <f aca="false">IF(AND(E6467&gt;0,B6467=10),1,0)</f>
        <v>0</v>
      </c>
      <c r="AD6467" s="55" t="n">
        <f aca="false">IF(AND(C6466=C6467,AA6466=AA6467-1),AB6466,"")</f>
        <v>0</v>
      </c>
      <c r="AE6467" s="55" t="n">
        <f aca="false">IF(AND(C6466=C6467,AA6466=AA6467-1),AC6466,"")</f>
        <v>0</v>
      </c>
      <c r="AF6467" s="55" t="n">
        <f aca="false">IF(AA6467=1,"",IF(AND(AB6467=1,AD6467&lt;&gt;1),1,0))</f>
        <v>0</v>
      </c>
      <c r="AG6467" s="55" t="n">
        <f aca="false">IF(AA6467=1,"",IF(AND(AC6467=1,AE6467&lt;&gt;1),1,0))</f>
        <v>0</v>
      </c>
      <c r="AH6467" s="60" t="str">
        <f aca="false">IF(AND(E6467&gt;0,AA6467&lt;2,NOT(AND(C6468=C6467,AA6468=AA6467+1))),INDEX(DATAS,AA6467+1),"")</f>
        <v/>
      </c>
      <c r="AI6467" s="60" t="str">
        <f aca="false">IF(AND(AC6467=1,AA6467&lt;2),IF(AND(C6468=C6467,AA6468=AA6467+1),IF(AC6468=1,"",INDEX(DATAS,AA6467+1)),INDEX(DATAS,AA6467+1)),"")</f>
        <v/>
      </c>
    </row>
    <row r="6468" customFormat="false" ht="15" hidden="false" customHeight="false" outlineLevel="0" collapsed="false">
      <c r="A6468" s="60" t="n">
        <v>46309</v>
      </c>
      <c r="B6468" s="0" t="n">
        <v>13</v>
      </c>
      <c r="C6468" s="0" t="n">
        <v>7661</v>
      </c>
      <c r="E6468" s="0" t="n">
        <v>0</v>
      </c>
      <c r="F6468" s="55" t="s">
        <v>1541</v>
      </c>
      <c r="I6468" s="55" t="s">
        <v>185</v>
      </c>
      <c r="U6468" s="0" t="n">
        <v>174</v>
      </c>
      <c r="V6468" s="0" t="n">
        <v>0</v>
      </c>
      <c r="X6468" s="55" t="n">
        <f aca="false">IF(I6468="Male",0,1)</f>
        <v>1</v>
      </c>
      <c r="Y6468" s="55" t="n">
        <f aca="false">IF(OR(I6468="DNB",I6468="Dry DNB"),1,0)</f>
        <v>0</v>
      </c>
      <c r="Z6468" s="0" t="str">
        <f aca="false">IF(ISNUMBER(W6468),A6468-W6468,"")</f>
        <v/>
      </c>
      <c r="AA6468" s="55" t="n">
        <f aca="false">MATCH(A6468,DATAS,0)</f>
        <v>1</v>
      </c>
      <c r="AB6468" s="55" t="n">
        <f aca="false">IF(AND(E6468&gt;0,OR(AND(B6468&gt;=1,B6468&lt;=6),B6468=10)),1,0)</f>
        <v>0</v>
      </c>
      <c r="AC6468" s="55" t="n">
        <f aca="false">IF(AND(E6468&gt;0,B6468=10),1,0)</f>
        <v>0</v>
      </c>
      <c r="AD6468" s="0" t="str">
        <f aca="false">IF(AND(C6467=C6468,AA6467=AA6468-1),AB6467,"")</f>
        <v/>
      </c>
      <c r="AE6468" s="0" t="str">
        <f aca="false">IF(AND(C6467=C6468,AA6467=AA6468-1),AC6467,"")</f>
        <v/>
      </c>
      <c r="AF6468" s="0" t="str">
        <f aca="false">IF(AA6468=1,"",IF(AND(AB6468=1,AD6468&lt;&gt;1),1,0))</f>
        <v/>
      </c>
      <c r="AG6468" s="0" t="str">
        <f aca="false">IF(AA6468=1,"",IF(AND(AC6468=1,AE6468&lt;&gt;1),1,0))</f>
        <v/>
      </c>
      <c r="AH6468" s="60" t="str">
        <f aca="false">IF(AND(E6468&gt;0,AA6468&lt;2,NOT(AND(C6469=C6468,AA6469=AA6468+1))),INDEX(DATAS,AA6468+1),"")</f>
        <v/>
      </c>
      <c r="AI6468" s="60" t="str">
        <f aca="false">IF(AND(AC6468=1,AA6468&lt;2),IF(AND(C6469=C6468,AA6469=AA6468+1),IF(AC6469=1,"",INDEX(DATAS,AA6468+1)),INDEX(DATAS,AA6468+1)),"")</f>
        <v/>
      </c>
    </row>
    <row r="6469" customFormat="false" ht="15" hidden="false" customHeight="false" outlineLevel="0" collapsed="false">
      <c r="A6469" s="60" t="n">
        <v>46310</v>
      </c>
      <c r="B6469" s="0" t="n">
        <v>13</v>
      </c>
      <c r="C6469" s="0" t="n">
        <v>7661</v>
      </c>
      <c r="E6469" s="0" t="n">
        <v>0</v>
      </c>
      <c r="F6469" s="55" t="s">
        <v>1541</v>
      </c>
      <c r="I6469" s="55" t="s">
        <v>185</v>
      </c>
      <c r="U6469" s="0" t="n">
        <v>175</v>
      </c>
      <c r="V6469" s="0" t="n">
        <v>0</v>
      </c>
      <c r="X6469" s="55" t="n">
        <f aca="false">IF(I6469="Male",0,1)</f>
        <v>1</v>
      </c>
      <c r="Y6469" s="55" t="n">
        <f aca="false">IF(OR(I6469="DNB",I6469="Dry DNB"),1,0)</f>
        <v>0</v>
      </c>
      <c r="Z6469" s="0" t="str">
        <f aca="false">IF(ISNUMBER(W6469),A6469-W6469,"")</f>
        <v/>
      </c>
      <c r="AA6469" s="55" t="n">
        <f aca="false">MATCH(A6469,DATAS,0)</f>
        <v>2</v>
      </c>
      <c r="AB6469" s="55" t="n">
        <f aca="false">IF(AND(E6469&gt;0,OR(AND(B6469&gt;=1,B6469&lt;=6),B6469=10)),1,0)</f>
        <v>0</v>
      </c>
      <c r="AC6469" s="55" t="n">
        <f aca="false">IF(AND(E6469&gt;0,B6469=10),1,0)</f>
        <v>0</v>
      </c>
      <c r="AD6469" s="55" t="n">
        <f aca="false">IF(AND(C6468=C6469,AA6468=AA6469-1),AB6468,"")</f>
        <v>0</v>
      </c>
      <c r="AE6469" s="55" t="n">
        <f aca="false">IF(AND(C6468=C6469,AA6468=AA6469-1),AC6468,"")</f>
        <v>0</v>
      </c>
      <c r="AF6469" s="55" t="n">
        <f aca="false">IF(AA6469=1,"",IF(AND(AB6469=1,AD6469&lt;&gt;1),1,0))</f>
        <v>0</v>
      </c>
      <c r="AG6469" s="55" t="n">
        <f aca="false">IF(AA6469=1,"",IF(AND(AC6469=1,AE6469&lt;&gt;1),1,0))</f>
        <v>0</v>
      </c>
      <c r="AH6469" s="60" t="str">
        <f aca="false">IF(AND(E6469&gt;0,AA6469&lt;2,NOT(AND(C6470=C6469,AA6470=AA6469+1))),INDEX(DATAS,AA6469+1),"")</f>
        <v/>
      </c>
      <c r="AI6469" s="60" t="str">
        <f aca="false">IF(AND(AC6469=1,AA6469&lt;2),IF(AND(C6470=C6469,AA6470=AA6469+1),IF(AC6470=1,"",INDEX(DATAS,AA6469+1)),INDEX(DATAS,AA6469+1)),"")</f>
        <v/>
      </c>
    </row>
    <row r="6470" customFormat="false" ht="15" hidden="false" customHeight="false" outlineLevel="0" collapsed="false">
      <c r="A6470" s="60" t="n">
        <v>46309</v>
      </c>
      <c r="B6470" s="0" t="n">
        <v>13</v>
      </c>
      <c r="C6470" s="0" t="n">
        <v>7662</v>
      </c>
      <c r="E6470" s="0" t="n">
        <v>0</v>
      </c>
      <c r="F6470" s="55" t="s">
        <v>1541</v>
      </c>
      <c r="I6470" s="55" t="s">
        <v>185</v>
      </c>
      <c r="U6470" s="0" t="n">
        <v>174</v>
      </c>
      <c r="V6470" s="0" t="n">
        <v>0</v>
      </c>
      <c r="X6470" s="55" t="n">
        <f aca="false">IF(I6470="Male",0,1)</f>
        <v>1</v>
      </c>
      <c r="Y6470" s="55" t="n">
        <f aca="false">IF(OR(I6470="DNB",I6470="Dry DNB"),1,0)</f>
        <v>0</v>
      </c>
      <c r="Z6470" s="0" t="str">
        <f aca="false">IF(ISNUMBER(W6470),A6470-W6470,"")</f>
        <v/>
      </c>
      <c r="AA6470" s="55" t="n">
        <f aca="false">MATCH(A6470,DATAS,0)</f>
        <v>1</v>
      </c>
      <c r="AB6470" s="55" t="n">
        <f aca="false">IF(AND(E6470&gt;0,OR(AND(B6470&gt;=1,B6470&lt;=6),B6470=10)),1,0)</f>
        <v>0</v>
      </c>
      <c r="AC6470" s="55" t="n">
        <f aca="false">IF(AND(E6470&gt;0,B6470=10),1,0)</f>
        <v>0</v>
      </c>
      <c r="AD6470" s="0" t="str">
        <f aca="false">IF(AND(C6469=C6470,AA6469=AA6470-1),AB6469,"")</f>
        <v/>
      </c>
      <c r="AE6470" s="0" t="str">
        <f aca="false">IF(AND(C6469=C6470,AA6469=AA6470-1),AC6469,"")</f>
        <v/>
      </c>
      <c r="AF6470" s="0" t="str">
        <f aca="false">IF(AA6470=1,"",IF(AND(AB6470=1,AD6470&lt;&gt;1),1,0))</f>
        <v/>
      </c>
      <c r="AG6470" s="0" t="str">
        <f aca="false">IF(AA6470=1,"",IF(AND(AC6470=1,AE6470&lt;&gt;1),1,0))</f>
        <v/>
      </c>
      <c r="AH6470" s="60" t="str">
        <f aca="false">IF(AND(E6470&gt;0,AA6470&lt;2,NOT(AND(C6471=C6470,AA6471=AA6470+1))),INDEX(DATAS,AA6470+1),"")</f>
        <v/>
      </c>
      <c r="AI6470" s="60" t="str">
        <f aca="false">IF(AND(AC6470=1,AA6470&lt;2),IF(AND(C6471=C6470,AA6471=AA6470+1),IF(AC6471=1,"",INDEX(DATAS,AA6470+1)),INDEX(DATAS,AA6470+1)),"")</f>
        <v/>
      </c>
    </row>
    <row r="6471" customFormat="false" ht="15" hidden="false" customHeight="false" outlineLevel="0" collapsed="false">
      <c r="A6471" s="60" t="n">
        <v>46310</v>
      </c>
      <c r="B6471" s="0" t="n">
        <v>13</v>
      </c>
      <c r="C6471" s="0" t="n">
        <v>7662</v>
      </c>
      <c r="E6471" s="0" t="n">
        <v>0</v>
      </c>
      <c r="F6471" s="55" t="s">
        <v>1541</v>
      </c>
      <c r="I6471" s="55" t="s">
        <v>185</v>
      </c>
      <c r="U6471" s="0" t="n">
        <v>175</v>
      </c>
      <c r="V6471" s="0" t="n">
        <v>0</v>
      </c>
      <c r="X6471" s="55" t="n">
        <f aca="false">IF(I6471="Male",0,1)</f>
        <v>1</v>
      </c>
      <c r="Y6471" s="55" t="n">
        <f aca="false">IF(OR(I6471="DNB",I6471="Dry DNB"),1,0)</f>
        <v>0</v>
      </c>
      <c r="Z6471" s="0" t="str">
        <f aca="false">IF(ISNUMBER(W6471),A6471-W6471,"")</f>
        <v/>
      </c>
      <c r="AA6471" s="55" t="n">
        <f aca="false">MATCH(A6471,DATAS,0)</f>
        <v>2</v>
      </c>
      <c r="AB6471" s="55" t="n">
        <f aca="false">IF(AND(E6471&gt;0,OR(AND(B6471&gt;=1,B6471&lt;=6),B6471=10)),1,0)</f>
        <v>0</v>
      </c>
      <c r="AC6471" s="55" t="n">
        <f aca="false">IF(AND(E6471&gt;0,B6471=10),1,0)</f>
        <v>0</v>
      </c>
      <c r="AD6471" s="55" t="n">
        <f aca="false">IF(AND(C6470=C6471,AA6470=AA6471-1),AB6470,"")</f>
        <v>0</v>
      </c>
      <c r="AE6471" s="55" t="n">
        <f aca="false">IF(AND(C6470=C6471,AA6470=AA6471-1),AC6470,"")</f>
        <v>0</v>
      </c>
      <c r="AF6471" s="55" t="n">
        <f aca="false">IF(AA6471=1,"",IF(AND(AB6471=1,AD6471&lt;&gt;1),1,0))</f>
        <v>0</v>
      </c>
      <c r="AG6471" s="55" t="n">
        <f aca="false">IF(AA6471=1,"",IF(AND(AC6471=1,AE6471&lt;&gt;1),1,0))</f>
        <v>0</v>
      </c>
      <c r="AH6471" s="60" t="str">
        <f aca="false">IF(AND(E6471&gt;0,AA6471&lt;2,NOT(AND(C6472=C6471,AA6472=AA6471+1))),INDEX(DATAS,AA6471+1),"")</f>
        <v/>
      </c>
      <c r="AI6471" s="60" t="str">
        <f aca="false">IF(AND(AC6471=1,AA6471&lt;2),IF(AND(C6472=C6471,AA6472=AA6471+1),IF(AC6472=1,"",INDEX(DATAS,AA6471+1)),INDEX(DATAS,AA6471+1)),"")</f>
        <v/>
      </c>
    </row>
    <row r="6472" customFormat="false" ht="15" hidden="false" customHeight="false" outlineLevel="0" collapsed="false">
      <c r="A6472" s="60" t="n">
        <v>46309</v>
      </c>
      <c r="B6472" s="0" t="n">
        <v>13</v>
      </c>
      <c r="C6472" s="0" t="n">
        <v>7663</v>
      </c>
      <c r="E6472" s="0" t="n">
        <v>0</v>
      </c>
      <c r="F6472" s="55" t="s">
        <v>1542</v>
      </c>
      <c r="I6472" s="55" t="s">
        <v>185</v>
      </c>
      <c r="U6472" s="0" t="n">
        <v>172</v>
      </c>
      <c r="V6472" s="0" t="n">
        <v>0</v>
      </c>
      <c r="X6472" s="55" t="n">
        <f aca="false">IF(I6472="Male",0,1)</f>
        <v>1</v>
      </c>
      <c r="Y6472" s="55" t="n">
        <f aca="false">IF(OR(I6472="DNB",I6472="Dry DNB"),1,0)</f>
        <v>0</v>
      </c>
      <c r="Z6472" s="0" t="str">
        <f aca="false">IF(ISNUMBER(W6472),A6472-W6472,"")</f>
        <v/>
      </c>
      <c r="AA6472" s="55" t="n">
        <f aca="false">MATCH(A6472,DATAS,0)</f>
        <v>1</v>
      </c>
      <c r="AB6472" s="55" t="n">
        <f aca="false">IF(AND(E6472&gt;0,OR(AND(B6472&gt;=1,B6472&lt;=6),B6472=10)),1,0)</f>
        <v>0</v>
      </c>
      <c r="AC6472" s="55" t="n">
        <f aca="false">IF(AND(E6472&gt;0,B6472=10),1,0)</f>
        <v>0</v>
      </c>
      <c r="AD6472" s="0" t="str">
        <f aca="false">IF(AND(C6471=C6472,AA6471=AA6472-1),AB6471,"")</f>
        <v/>
      </c>
      <c r="AE6472" s="0" t="str">
        <f aca="false">IF(AND(C6471=C6472,AA6471=AA6472-1),AC6471,"")</f>
        <v/>
      </c>
      <c r="AF6472" s="0" t="str">
        <f aca="false">IF(AA6472=1,"",IF(AND(AB6472=1,AD6472&lt;&gt;1),1,0))</f>
        <v/>
      </c>
      <c r="AG6472" s="0" t="str">
        <f aca="false">IF(AA6472=1,"",IF(AND(AC6472=1,AE6472&lt;&gt;1),1,0))</f>
        <v/>
      </c>
      <c r="AH6472" s="60" t="str">
        <f aca="false">IF(AND(E6472&gt;0,AA6472&lt;2,NOT(AND(C6473=C6472,AA6473=AA6472+1))),INDEX(DATAS,AA6472+1),"")</f>
        <v/>
      </c>
      <c r="AI6472" s="60" t="str">
        <f aca="false">IF(AND(AC6472=1,AA6472&lt;2),IF(AND(C6473=C6472,AA6473=AA6472+1),IF(AC6473=1,"",INDEX(DATAS,AA6472+1)),INDEX(DATAS,AA6472+1)),"")</f>
        <v/>
      </c>
    </row>
    <row r="6473" customFormat="false" ht="15" hidden="false" customHeight="false" outlineLevel="0" collapsed="false">
      <c r="A6473" s="60" t="n">
        <v>46310</v>
      </c>
      <c r="B6473" s="0" t="n">
        <v>13</v>
      </c>
      <c r="C6473" s="0" t="n">
        <v>7663</v>
      </c>
      <c r="E6473" s="0" t="n">
        <v>0</v>
      </c>
      <c r="F6473" s="55" t="s">
        <v>1542</v>
      </c>
      <c r="I6473" s="55" t="s">
        <v>185</v>
      </c>
      <c r="U6473" s="0" t="n">
        <v>173</v>
      </c>
      <c r="V6473" s="0" t="n">
        <v>0</v>
      </c>
      <c r="X6473" s="55" t="n">
        <f aca="false">IF(I6473="Male",0,1)</f>
        <v>1</v>
      </c>
      <c r="Y6473" s="55" t="n">
        <f aca="false">IF(OR(I6473="DNB",I6473="Dry DNB"),1,0)</f>
        <v>0</v>
      </c>
      <c r="Z6473" s="0" t="str">
        <f aca="false">IF(ISNUMBER(W6473),A6473-W6473,"")</f>
        <v/>
      </c>
      <c r="AA6473" s="55" t="n">
        <f aca="false">MATCH(A6473,DATAS,0)</f>
        <v>2</v>
      </c>
      <c r="AB6473" s="55" t="n">
        <f aca="false">IF(AND(E6473&gt;0,OR(AND(B6473&gt;=1,B6473&lt;=6),B6473=10)),1,0)</f>
        <v>0</v>
      </c>
      <c r="AC6473" s="55" t="n">
        <f aca="false">IF(AND(E6473&gt;0,B6473=10),1,0)</f>
        <v>0</v>
      </c>
      <c r="AD6473" s="55" t="n">
        <f aca="false">IF(AND(C6472=C6473,AA6472=AA6473-1),AB6472,"")</f>
        <v>0</v>
      </c>
      <c r="AE6473" s="55" t="n">
        <f aca="false">IF(AND(C6472=C6473,AA6472=AA6473-1),AC6472,"")</f>
        <v>0</v>
      </c>
      <c r="AF6473" s="55" t="n">
        <f aca="false">IF(AA6473=1,"",IF(AND(AB6473=1,AD6473&lt;&gt;1),1,0))</f>
        <v>0</v>
      </c>
      <c r="AG6473" s="55" t="n">
        <f aca="false">IF(AA6473=1,"",IF(AND(AC6473=1,AE6473&lt;&gt;1),1,0))</f>
        <v>0</v>
      </c>
      <c r="AH6473" s="60" t="str">
        <f aca="false">IF(AND(E6473&gt;0,AA6473&lt;2,NOT(AND(C6474=C6473,AA6474=AA6473+1))),INDEX(DATAS,AA6473+1),"")</f>
        <v/>
      </c>
      <c r="AI6473" s="60" t="str">
        <f aca="false">IF(AND(AC6473=1,AA6473&lt;2),IF(AND(C6474=C6473,AA6474=AA6473+1),IF(AC6474=1,"",INDEX(DATAS,AA6473+1)),INDEX(DATAS,AA6473+1)),"")</f>
        <v/>
      </c>
    </row>
    <row r="6474" customFormat="false" ht="15" hidden="false" customHeight="false" outlineLevel="0" collapsed="false">
      <c r="A6474" s="60" t="n">
        <v>46309</v>
      </c>
      <c r="B6474" s="0" t="n">
        <v>13</v>
      </c>
      <c r="C6474" s="0" t="n">
        <v>7664</v>
      </c>
      <c r="E6474" s="0" t="n">
        <v>0</v>
      </c>
      <c r="F6474" s="55" t="s">
        <v>1542</v>
      </c>
      <c r="I6474" s="55" t="s">
        <v>185</v>
      </c>
      <c r="U6474" s="0" t="n">
        <v>172</v>
      </c>
      <c r="V6474" s="0" t="n">
        <v>0</v>
      </c>
      <c r="X6474" s="55" t="n">
        <f aca="false">IF(I6474="Male",0,1)</f>
        <v>1</v>
      </c>
      <c r="Y6474" s="55" t="n">
        <f aca="false">IF(OR(I6474="DNB",I6474="Dry DNB"),1,0)</f>
        <v>0</v>
      </c>
      <c r="Z6474" s="0" t="str">
        <f aca="false">IF(ISNUMBER(W6474),A6474-W6474,"")</f>
        <v/>
      </c>
      <c r="AA6474" s="55" t="n">
        <f aca="false">MATCH(A6474,DATAS,0)</f>
        <v>1</v>
      </c>
      <c r="AB6474" s="55" t="n">
        <f aca="false">IF(AND(E6474&gt;0,OR(AND(B6474&gt;=1,B6474&lt;=6),B6474=10)),1,0)</f>
        <v>0</v>
      </c>
      <c r="AC6474" s="55" t="n">
        <f aca="false">IF(AND(E6474&gt;0,B6474=10),1,0)</f>
        <v>0</v>
      </c>
      <c r="AD6474" s="0" t="str">
        <f aca="false">IF(AND(C6473=C6474,AA6473=AA6474-1),AB6473,"")</f>
        <v/>
      </c>
      <c r="AE6474" s="0" t="str">
        <f aca="false">IF(AND(C6473=C6474,AA6473=AA6474-1),AC6473,"")</f>
        <v/>
      </c>
      <c r="AF6474" s="0" t="str">
        <f aca="false">IF(AA6474=1,"",IF(AND(AB6474=1,AD6474&lt;&gt;1),1,0))</f>
        <v/>
      </c>
      <c r="AG6474" s="0" t="str">
        <f aca="false">IF(AA6474=1,"",IF(AND(AC6474=1,AE6474&lt;&gt;1),1,0))</f>
        <v/>
      </c>
      <c r="AH6474" s="60" t="str">
        <f aca="false">IF(AND(E6474&gt;0,AA6474&lt;2,NOT(AND(C6475=C6474,AA6475=AA6474+1))),INDEX(DATAS,AA6474+1),"")</f>
        <v/>
      </c>
      <c r="AI6474" s="60" t="str">
        <f aca="false">IF(AND(AC6474=1,AA6474&lt;2),IF(AND(C6475=C6474,AA6475=AA6474+1),IF(AC6475=1,"",INDEX(DATAS,AA6474+1)),INDEX(DATAS,AA6474+1)),"")</f>
        <v/>
      </c>
    </row>
    <row r="6475" customFormat="false" ht="15" hidden="false" customHeight="false" outlineLevel="0" collapsed="false">
      <c r="A6475" s="60" t="n">
        <v>46310</v>
      </c>
      <c r="B6475" s="0" t="n">
        <v>13</v>
      </c>
      <c r="C6475" s="0" t="n">
        <v>7664</v>
      </c>
      <c r="E6475" s="0" t="n">
        <v>0</v>
      </c>
      <c r="F6475" s="55" t="s">
        <v>1542</v>
      </c>
      <c r="I6475" s="55" t="s">
        <v>185</v>
      </c>
      <c r="U6475" s="0" t="n">
        <v>173</v>
      </c>
      <c r="V6475" s="0" t="n">
        <v>0</v>
      </c>
      <c r="X6475" s="55" t="n">
        <f aca="false">IF(I6475="Male",0,1)</f>
        <v>1</v>
      </c>
      <c r="Y6475" s="55" t="n">
        <f aca="false">IF(OR(I6475="DNB",I6475="Dry DNB"),1,0)</f>
        <v>0</v>
      </c>
      <c r="Z6475" s="0" t="str">
        <f aca="false">IF(ISNUMBER(W6475),A6475-W6475,"")</f>
        <v/>
      </c>
      <c r="AA6475" s="55" t="n">
        <f aca="false">MATCH(A6475,DATAS,0)</f>
        <v>2</v>
      </c>
      <c r="AB6475" s="55" t="n">
        <f aca="false">IF(AND(E6475&gt;0,OR(AND(B6475&gt;=1,B6475&lt;=6),B6475=10)),1,0)</f>
        <v>0</v>
      </c>
      <c r="AC6475" s="55" t="n">
        <f aca="false">IF(AND(E6475&gt;0,B6475=10),1,0)</f>
        <v>0</v>
      </c>
      <c r="AD6475" s="55" t="n">
        <f aca="false">IF(AND(C6474=C6475,AA6474=AA6475-1),AB6474,"")</f>
        <v>0</v>
      </c>
      <c r="AE6475" s="55" t="n">
        <f aca="false">IF(AND(C6474=C6475,AA6474=AA6475-1),AC6474,"")</f>
        <v>0</v>
      </c>
      <c r="AF6475" s="55" t="n">
        <f aca="false">IF(AA6475=1,"",IF(AND(AB6475=1,AD6475&lt;&gt;1),1,0))</f>
        <v>0</v>
      </c>
      <c r="AG6475" s="55" t="n">
        <f aca="false">IF(AA6475=1,"",IF(AND(AC6475=1,AE6475&lt;&gt;1),1,0))</f>
        <v>0</v>
      </c>
      <c r="AH6475" s="60" t="str">
        <f aca="false">IF(AND(E6475&gt;0,AA6475&lt;2,NOT(AND(C6476=C6475,AA6476=AA6475+1))),INDEX(DATAS,AA6475+1),"")</f>
        <v/>
      </c>
      <c r="AI6475" s="60" t="str">
        <f aca="false">IF(AND(AC6475=1,AA6475&lt;2),IF(AND(C6476=C6475,AA6476=AA6475+1),IF(AC6476=1,"",INDEX(DATAS,AA6475+1)),INDEX(DATAS,AA6475+1)),"")</f>
        <v/>
      </c>
    </row>
    <row r="6476" customFormat="false" ht="15" hidden="false" customHeight="false" outlineLevel="0" collapsed="false">
      <c r="A6476" s="60" t="n">
        <v>46309</v>
      </c>
      <c r="B6476" s="0" t="n">
        <v>13</v>
      </c>
      <c r="C6476" s="0" t="n">
        <v>7665</v>
      </c>
      <c r="E6476" s="0" t="n">
        <v>0</v>
      </c>
      <c r="F6476" s="55" t="s">
        <v>1542</v>
      </c>
      <c r="I6476" s="55" t="s">
        <v>185</v>
      </c>
      <c r="U6476" s="0" t="n">
        <v>172</v>
      </c>
      <c r="V6476" s="0" t="n">
        <v>0</v>
      </c>
      <c r="X6476" s="55" t="n">
        <f aca="false">IF(I6476="Male",0,1)</f>
        <v>1</v>
      </c>
      <c r="Y6476" s="55" t="n">
        <f aca="false">IF(OR(I6476="DNB",I6476="Dry DNB"),1,0)</f>
        <v>0</v>
      </c>
      <c r="Z6476" s="0" t="str">
        <f aca="false">IF(ISNUMBER(W6476),A6476-W6476,"")</f>
        <v/>
      </c>
      <c r="AA6476" s="55" t="n">
        <f aca="false">MATCH(A6476,DATAS,0)</f>
        <v>1</v>
      </c>
      <c r="AB6476" s="55" t="n">
        <f aca="false">IF(AND(E6476&gt;0,OR(AND(B6476&gt;=1,B6476&lt;=6),B6476=10)),1,0)</f>
        <v>0</v>
      </c>
      <c r="AC6476" s="55" t="n">
        <f aca="false">IF(AND(E6476&gt;0,B6476=10),1,0)</f>
        <v>0</v>
      </c>
      <c r="AD6476" s="0" t="str">
        <f aca="false">IF(AND(C6475=C6476,AA6475=AA6476-1),AB6475,"")</f>
        <v/>
      </c>
      <c r="AE6476" s="0" t="str">
        <f aca="false">IF(AND(C6475=C6476,AA6475=AA6476-1),AC6475,"")</f>
        <v/>
      </c>
      <c r="AF6476" s="0" t="str">
        <f aca="false">IF(AA6476=1,"",IF(AND(AB6476=1,AD6476&lt;&gt;1),1,0))</f>
        <v/>
      </c>
      <c r="AG6476" s="0" t="str">
        <f aca="false">IF(AA6476=1,"",IF(AND(AC6476=1,AE6476&lt;&gt;1),1,0))</f>
        <v/>
      </c>
      <c r="AH6476" s="60" t="str">
        <f aca="false">IF(AND(E6476&gt;0,AA6476&lt;2,NOT(AND(C6477=C6476,AA6477=AA6476+1))),INDEX(DATAS,AA6476+1),"")</f>
        <v/>
      </c>
      <c r="AI6476" s="60" t="str">
        <f aca="false">IF(AND(AC6476=1,AA6476&lt;2),IF(AND(C6477=C6476,AA6477=AA6476+1),IF(AC6477=1,"",INDEX(DATAS,AA6476+1)),INDEX(DATAS,AA6476+1)),"")</f>
        <v/>
      </c>
    </row>
    <row r="6477" customFormat="false" ht="15" hidden="false" customHeight="false" outlineLevel="0" collapsed="false">
      <c r="A6477" s="60" t="n">
        <v>46310</v>
      </c>
      <c r="B6477" s="0" t="n">
        <v>13</v>
      </c>
      <c r="C6477" s="0" t="n">
        <v>7665</v>
      </c>
      <c r="E6477" s="0" t="n">
        <v>0</v>
      </c>
      <c r="F6477" s="55" t="s">
        <v>1542</v>
      </c>
      <c r="I6477" s="55" t="s">
        <v>185</v>
      </c>
      <c r="U6477" s="0" t="n">
        <v>173</v>
      </c>
      <c r="V6477" s="0" t="n">
        <v>0</v>
      </c>
      <c r="X6477" s="55" t="n">
        <f aca="false">IF(I6477="Male",0,1)</f>
        <v>1</v>
      </c>
      <c r="Y6477" s="55" t="n">
        <f aca="false">IF(OR(I6477="DNB",I6477="Dry DNB"),1,0)</f>
        <v>0</v>
      </c>
      <c r="Z6477" s="0" t="str">
        <f aca="false">IF(ISNUMBER(W6477),A6477-W6477,"")</f>
        <v/>
      </c>
      <c r="AA6477" s="55" t="n">
        <f aca="false">MATCH(A6477,DATAS,0)</f>
        <v>2</v>
      </c>
      <c r="AB6477" s="55" t="n">
        <f aca="false">IF(AND(E6477&gt;0,OR(AND(B6477&gt;=1,B6477&lt;=6),B6477=10)),1,0)</f>
        <v>0</v>
      </c>
      <c r="AC6477" s="55" t="n">
        <f aca="false">IF(AND(E6477&gt;0,B6477=10),1,0)</f>
        <v>0</v>
      </c>
      <c r="AD6477" s="55" t="n">
        <f aca="false">IF(AND(C6476=C6477,AA6476=AA6477-1),AB6476,"")</f>
        <v>0</v>
      </c>
      <c r="AE6477" s="55" t="n">
        <f aca="false">IF(AND(C6476=C6477,AA6476=AA6477-1),AC6476,"")</f>
        <v>0</v>
      </c>
      <c r="AF6477" s="55" t="n">
        <f aca="false">IF(AA6477=1,"",IF(AND(AB6477=1,AD6477&lt;&gt;1),1,0))</f>
        <v>0</v>
      </c>
      <c r="AG6477" s="55" t="n">
        <f aca="false">IF(AA6477=1,"",IF(AND(AC6477=1,AE6477&lt;&gt;1),1,0))</f>
        <v>0</v>
      </c>
      <c r="AH6477" s="60" t="str">
        <f aca="false">IF(AND(E6477&gt;0,AA6477&lt;2,NOT(AND(C6478=C6477,AA6478=AA6477+1))),INDEX(DATAS,AA6477+1),"")</f>
        <v/>
      </c>
      <c r="AI6477" s="60" t="str">
        <f aca="false">IF(AND(AC6477=1,AA6477&lt;2),IF(AND(C6478=C6477,AA6478=AA6477+1),IF(AC6478=1,"",INDEX(DATAS,AA6477+1)),INDEX(DATAS,AA6477+1)),"")</f>
        <v/>
      </c>
    </row>
    <row r="6478" customFormat="false" ht="15" hidden="false" customHeight="false" outlineLevel="0" collapsed="false">
      <c r="A6478" s="60" t="n">
        <v>46309</v>
      </c>
      <c r="B6478" s="0" t="n">
        <v>13</v>
      </c>
      <c r="C6478" s="0" t="n">
        <v>7667</v>
      </c>
      <c r="E6478" s="0" t="n">
        <v>0</v>
      </c>
      <c r="F6478" s="55" t="s">
        <v>1542</v>
      </c>
      <c r="I6478" s="55" t="s">
        <v>185</v>
      </c>
      <c r="U6478" s="0" t="n">
        <v>172</v>
      </c>
      <c r="V6478" s="0" t="n">
        <v>0</v>
      </c>
      <c r="X6478" s="55" t="n">
        <f aca="false">IF(I6478="Male",0,1)</f>
        <v>1</v>
      </c>
      <c r="Y6478" s="55" t="n">
        <f aca="false">IF(OR(I6478="DNB",I6478="Dry DNB"),1,0)</f>
        <v>0</v>
      </c>
      <c r="Z6478" s="0" t="str">
        <f aca="false">IF(ISNUMBER(W6478),A6478-W6478,"")</f>
        <v/>
      </c>
      <c r="AA6478" s="55" t="n">
        <f aca="false">MATCH(A6478,DATAS,0)</f>
        <v>1</v>
      </c>
      <c r="AB6478" s="55" t="n">
        <f aca="false">IF(AND(E6478&gt;0,OR(AND(B6478&gt;=1,B6478&lt;=6),B6478=10)),1,0)</f>
        <v>0</v>
      </c>
      <c r="AC6478" s="55" t="n">
        <f aca="false">IF(AND(E6478&gt;0,B6478=10),1,0)</f>
        <v>0</v>
      </c>
      <c r="AD6478" s="0" t="str">
        <f aca="false">IF(AND(C6477=C6478,AA6477=AA6478-1),AB6477,"")</f>
        <v/>
      </c>
      <c r="AE6478" s="0" t="str">
        <f aca="false">IF(AND(C6477=C6478,AA6477=AA6478-1),AC6477,"")</f>
        <v/>
      </c>
      <c r="AF6478" s="0" t="str">
        <f aca="false">IF(AA6478=1,"",IF(AND(AB6478=1,AD6478&lt;&gt;1),1,0))</f>
        <v/>
      </c>
      <c r="AG6478" s="0" t="str">
        <f aca="false">IF(AA6478=1,"",IF(AND(AC6478=1,AE6478&lt;&gt;1),1,0))</f>
        <v/>
      </c>
      <c r="AH6478" s="60" t="str">
        <f aca="false">IF(AND(E6478&gt;0,AA6478&lt;2,NOT(AND(C6479=C6478,AA6479=AA6478+1))),INDEX(DATAS,AA6478+1),"")</f>
        <v/>
      </c>
      <c r="AI6478" s="60" t="str">
        <f aca="false">IF(AND(AC6478=1,AA6478&lt;2),IF(AND(C6479=C6478,AA6479=AA6478+1),IF(AC6479=1,"",INDEX(DATAS,AA6478+1)),INDEX(DATAS,AA6478+1)),"")</f>
        <v/>
      </c>
    </row>
    <row r="6479" customFormat="false" ht="15" hidden="false" customHeight="false" outlineLevel="0" collapsed="false">
      <c r="A6479" s="60" t="n">
        <v>46310</v>
      </c>
      <c r="B6479" s="0" t="n">
        <v>13</v>
      </c>
      <c r="C6479" s="0" t="n">
        <v>7667</v>
      </c>
      <c r="E6479" s="0" t="n">
        <v>0</v>
      </c>
      <c r="F6479" s="55" t="s">
        <v>1542</v>
      </c>
      <c r="I6479" s="55" t="s">
        <v>185</v>
      </c>
      <c r="U6479" s="0" t="n">
        <v>173</v>
      </c>
      <c r="V6479" s="0" t="n">
        <v>0</v>
      </c>
      <c r="X6479" s="55" t="n">
        <f aca="false">IF(I6479="Male",0,1)</f>
        <v>1</v>
      </c>
      <c r="Y6479" s="55" t="n">
        <f aca="false">IF(OR(I6479="DNB",I6479="Dry DNB"),1,0)</f>
        <v>0</v>
      </c>
      <c r="Z6479" s="0" t="str">
        <f aca="false">IF(ISNUMBER(W6479),A6479-W6479,"")</f>
        <v/>
      </c>
      <c r="AA6479" s="55" t="n">
        <f aca="false">MATCH(A6479,DATAS,0)</f>
        <v>2</v>
      </c>
      <c r="AB6479" s="55" t="n">
        <f aca="false">IF(AND(E6479&gt;0,OR(AND(B6479&gt;=1,B6479&lt;=6),B6479=10)),1,0)</f>
        <v>0</v>
      </c>
      <c r="AC6479" s="55" t="n">
        <f aca="false">IF(AND(E6479&gt;0,B6479=10),1,0)</f>
        <v>0</v>
      </c>
      <c r="AD6479" s="55" t="n">
        <f aca="false">IF(AND(C6478=C6479,AA6478=AA6479-1),AB6478,"")</f>
        <v>0</v>
      </c>
      <c r="AE6479" s="55" t="n">
        <f aca="false">IF(AND(C6478=C6479,AA6478=AA6479-1),AC6478,"")</f>
        <v>0</v>
      </c>
      <c r="AF6479" s="55" t="n">
        <f aca="false">IF(AA6479=1,"",IF(AND(AB6479=1,AD6479&lt;&gt;1),1,0))</f>
        <v>0</v>
      </c>
      <c r="AG6479" s="55" t="n">
        <f aca="false">IF(AA6479=1,"",IF(AND(AC6479=1,AE6479&lt;&gt;1),1,0))</f>
        <v>0</v>
      </c>
      <c r="AH6479" s="60" t="str">
        <f aca="false">IF(AND(E6479&gt;0,AA6479&lt;2,NOT(AND(C6480=C6479,AA6480=AA6479+1))),INDEX(DATAS,AA6479+1),"")</f>
        <v/>
      </c>
      <c r="AI6479" s="60" t="str">
        <f aca="false">IF(AND(AC6479=1,AA6479&lt;2),IF(AND(C6480=C6479,AA6480=AA6479+1),IF(AC6480=1,"",INDEX(DATAS,AA6479+1)),INDEX(DATAS,AA6479+1)),"")</f>
        <v/>
      </c>
    </row>
    <row r="6480" customFormat="false" ht="15" hidden="false" customHeight="false" outlineLevel="0" collapsed="false">
      <c r="A6480" s="60" t="n">
        <v>46309</v>
      </c>
      <c r="B6480" s="0" t="n">
        <v>13</v>
      </c>
      <c r="C6480" s="0" t="n">
        <v>7668</v>
      </c>
      <c r="E6480" s="0" t="n">
        <v>0</v>
      </c>
      <c r="F6480" s="55" t="s">
        <v>1543</v>
      </c>
      <c r="I6480" s="55" t="s">
        <v>185</v>
      </c>
      <c r="U6480" s="0" t="n">
        <v>171</v>
      </c>
      <c r="V6480" s="0" t="n">
        <v>0</v>
      </c>
      <c r="X6480" s="55" t="n">
        <f aca="false">IF(I6480="Male",0,1)</f>
        <v>1</v>
      </c>
      <c r="Y6480" s="55" t="n">
        <f aca="false">IF(OR(I6480="DNB",I6480="Dry DNB"),1,0)</f>
        <v>0</v>
      </c>
      <c r="Z6480" s="0" t="str">
        <f aca="false">IF(ISNUMBER(W6480),A6480-W6480,"")</f>
        <v/>
      </c>
      <c r="AA6480" s="55" t="n">
        <f aca="false">MATCH(A6480,DATAS,0)</f>
        <v>1</v>
      </c>
      <c r="AB6480" s="55" t="n">
        <f aca="false">IF(AND(E6480&gt;0,OR(AND(B6480&gt;=1,B6480&lt;=6),B6480=10)),1,0)</f>
        <v>0</v>
      </c>
      <c r="AC6480" s="55" t="n">
        <f aca="false">IF(AND(E6480&gt;0,B6480=10),1,0)</f>
        <v>0</v>
      </c>
      <c r="AD6480" s="0" t="str">
        <f aca="false">IF(AND(C6479=C6480,AA6479=AA6480-1),AB6479,"")</f>
        <v/>
      </c>
      <c r="AE6480" s="0" t="str">
        <f aca="false">IF(AND(C6479=C6480,AA6479=AA6480-1),AC6479,"")</f>
        <v/>
      </c>
      <c r="AF6480" s="0" t="str">
        <f aca="false">IF(AA6480=1,"",IF(AND(AB6480=1,AD6480&lt;&gt;1),1,0))</f>
        <v/>
      </c>
      <c r="AG6480" s="0" t="str">
        <f aca="false">IF(AA6480=1,"",IF(AND(AC6480=1,AE6480&lt;&gt;1),1,0))</f>
        <v/>
      </c>
      <c r="AH6480" s="60" t="str">
        <f aca="false">IF(AND(E6480&gt;0,AA6480&lt;2,NOT(AND(C6481=C6480,AA6481=AA6480+1))),INDEX(DATAS,AA6480+1),"")</f>
        <v/>
      </c>
      <c r="AI6480" s="60" t="str">
        <f aca="false">IF(AND(AC6480=1,AA6480&lt;2),IF(AND(C6481=C6480,AA6481=AA6480+1),IF(AC6481=1,"",INDEX(DATAS,AA6480+1)),INDEX(DATAS,AA6480+1)),"")</f>
        <v/>
      </c>
    </row>
    <row r="6481" customFormat="false" ht="15" hidden="false" customHeight="false" outlineLevel="0" collapsed="false">
      <c r="A6481" s="60" t="n">
        <v>46310</v>
      </c>
      <c r="B6481" s="0" t="n">
        <v>13</v>
      </c>
      <c r="C6481" s="0" t="n">
        <v>7668</v>
      </c>
      <c r="E6481" s="0" t="n">
        <v>0</v>
      </c>
      <c r="F6481" s="55" t="s">
        <v>1543</v>
      </c>
      <c r="I6481" s="55" t="s">
        <v>185</v>
      </c>
      <c r="U6481" s="0" t="n">
        <v>172</v>
      </c>
      <c r="V6481" s="0" t="n">
        <v>0</v>
      </c>
      <c r="X6481" s="55" t="n">
        <f aca="false">IF(I6481="Male",0,1)</f>
        <v>1</v>
      </c>
      <c r="Y6481" s="55" t="n">
        <f aca="false">IF(OR(I6481="DNB",I6481="Dry DNB"),1,0)</f>
        <v>0</v>
      </c>
      <c r="Z6481" s="0" t="str">
        <f aca="false">IF(ISNUMBER(W6481),A6481-W6481,"")</f>
        <v/>
      </c>
      <c r="AA6481" s="55" t="n">
        <f aca="false">MATCH(A6481,DATAS,0)</f>
        <v>2</v>
      </c>
      <c r="AB6481" s="55" t="n">
        <f aca="false">IF(AND(E6481&gt;0,OR(AND(B6481&gt;=1,B6481&lt;=6),B6481=10)),1,0)</f>
        <v>0</v>
      </c>
      <c r="AC6481" s="55" t="n">
        <f aca="false">IF(AND(E6481&gt;0,B6481=10),1,0)</f>
        <v>0</v>
      </c>
      <c r="AD6481" s="55" t="n">
        <f aca="false">IF(AND(C6480=C6481,AA6480=AA6481-1),AB6480,"")</f>
        <v>0</v>
      </c>
      <c r="AE6481" s="55" t="n">
        <f aca="false">IF(AND(C6480=C6481,AA6480=AA6481-1),AC6480,"")</f>
        <v>0</v>
      </c>
      <c r="AF6481" s="55" t="n">
        <f aca="false">IF(AA6481=1,"",IF(AND(AB6481=1,AD6481&lt;&gt;1),1,0))</f>
        <v>0</v>
      </c>
      <c r="AG6481" s="55" t="n">
        <f aca="false">IF(AA6481=1,"",IF(AND(AC6481=1,AE6481&lt;&gt;1),1,0))</f>
        <v>0</v>
      </c>
      <c r="AH6481" s="60" t="str">
        <f aca="false">IF(AND(E6481&gt;0,AA6481&lt;2,NOT(AND(C6482=C6481,AA6482=AA6481+1))),INDEX(DATAS,AA6481+1),"")</f>
        <v/>
      </c>
      <c r="AI6481" s="60" t="str">
        <f aca="false">IF(AND(AC6481=1,AA6481&lt;2),IF(AND(C6482=C6481,AA6482=AA6481+1),IF(AC6482=1,"",INDEX(DATAS,AA6481+1)),INDEX(DATAS,AA6481+1)),"")</f>
        <v/>
      </c>
    </row>
    <row r="6482" customFormat="false" ht="15" hidden="false" customHeight="false" outlineLevel="0" collapsed="false">
      <c r="A6482" s="60" t="n">
        <v>46309</v>
      </c>
      <c r="B6482" s="0" t="n">
        <v>13</v>
      </c>
      <c r="C6482" s="0" t="n">
        <v>7669</v>
      </c>
      <c r="E6482" s="0" t="n">
        <v>0</v>
      </c>
      <c r="F6482" s="55" t="s">
        <v>1543</v>
      </c>
      <c r="I6482" s="55" t="s">
        <v>185</v>
      </c>
      <c r="U6482" s="0" t="n">
        <v>171</v>
      </c>
      <c r="V6482" s="0" t="n">
        <v>0</v>
      </c>
      <c r="X6482" s="55" t="n">
        <f aca="false">IF(I6482="Male",0,1)</f>
        <v>1</v>
      </c>
      <c r="Y6482" s="55" t="n">
        <f aca="false">IF(OR(I6482="DNB",I6482="Dry DNB"),1,0)</f>
        <v>0</v>
      </c>
      <c r="Z6482" s="0" t="str">
        <f aca="false">IF(ISNUMBER(W6482),A6482-W6482,"")</f>
        <v/>
      </c>
      <c r="AA6482" s="55" t="n">
        <f aca="false">MATCH(A6482,DATAS,0)</f>
        <v>1</v>
      </c>
      <c r="AB6482" s="55" t="n">
        <f aca="false">IF(AND(E6482&gt;0,OR(AND(B6482&gt;=1,B6482&lt;=6),B6482=10)),1,0)</f>
        <v>0</v>
      </c>
      <c r="AC6482" s="55" t="n">
        <f aca="false">IF(AND(E6482&gt;0,B6482=10),1,0)</f>
        <v>0</v>
      </c>
      <c r="AD6482" s="0" t="str">
        <f aca="false">IF(AND(C6481=C6482,AA6481=AA6482-1),AB6481,"")</f>
        <v/>
      </c>
      <c r="AE6482" s="0" t="str">
        <f aca="false">IF(AND(C6481=C6482,AA6481=AA6482-1),AC6481,"")</f>
        <v/>
      </c>
      <c r="AF6482" s="0" t="str">
        <f aca="false">IF(AA6482=1,"",IF(AND(AB6482=1,AD6482&lt;&gt;1),1,0))</f>
        <v/>
      </c>
      <c r="AG6482" s="0" t="str">
        <f aca="false">IF(AA6482=1,"",IF(AND(AC6482=1,AE6482&lt;&gt;1),1,0))</f>
        <v/>
      </c>
      <c r="AH6482" s="60" t="str">
        <f aca="false">IF(AND(E6482&gt;0,AA6482&lt;2,NOT(AND(C6483=C6482,AA6483=AA6482+1))),INDEX(DATAS,AA6482+1),"")</f>
        <v/>
      </c>
      <c r="AI6482" s="60" t="str">
        <f aca="false">IF(AND(AC6482=1,AA6482&lt;2),IF(AND(C6483=C6482,AA6483=AA6482+1),IF(AC6483=1,"",INDEX(DATAS,AA6482+1)),INDEX(DATAS,AA6482+1)),"")</f>
        <v/>
      </c>
    </row>
    <row r="6483" customFormat="false" ht="15" hidden="false" customHeight="false" outlineLevel="0" collapsed="false">
      <c r="A6483" s="60" t="n">
        <v>46310</v>
      </c>
      <c r="B6483" s="0" t="n">
        <v>13</v>
      </c>
      <c r="C6483" s="0" t="n">
        <v>7669</v>
      </c>
      <c r="E6483" s="0" t="n">
        <v>0</v>
      </c>
      <c r="F6483" s="55" t="s">
        <v>1543</v>
      </c>
      <c r="I6483" s="55" t="s">
        <v>185</v>
      </c>
      <c r="U6483" s="0" t="n">
        <v>172</v>
      </c>
      <c r="V6483" s="0" t="n">
        <v>0</v>
      </c>
      <c r="X6483" s="55" t="n">
        <f aca="false">IF(I6483="Male",0,1)</f>
        <v>1</v>
      </c>
      <c r="Y6483" s="55" t="n">
        <f aca="false">IF(OR(I6483="DNB",I6483="Dry DNB"),1,0)</f>
        <v>0</v>
      </c>
      <c r="Z6483" s="0" t="str">
        <f aca="false">IF(ISNUMBER(W6483),A6483-W6483,"")</f>
        <v/>
      </c>
      <c r="AA6483" s="55" t="n">
        <f aca="false">MATCH(A6483,DATAS,0)</f>
        <v>2</v>
      </c>
      <c r="AB6483" s="55" t="n">
        <f aca="false">IF(AND(E6483&gt;0,OR(AND(B6483&gt;=1,B6483&lt;=6),B6483=10)),1,0)</f>
        <v>0</v>
      </c>
      <c r="AC6483" s="55" t="n">
        <f aca="false">IF(AND(E6483&gt;0,B6483=10),1,0)</f>
        <v>0</v>
      </c>
      <c r="AD6483" s="55" t="n">
        <f aca="false">IF(AND(C6482=C6483,AA6482=AA6483-1),AB6482,"")</f>
        <v>0</v>
      </c>
      <c r="AE6483" s="55" t="n">
        <f aca="false">IF(AND(C6482=C6483,AA6482=AA6483-1),AC6482,"")</f>
        <v>0</v>
      </c>
      <c r="AF6483" s="55" t="n">
        <f aca="false">IF(AA6483=1,"",IF(AND(AB6483=1,AD6483&lt;&gt;1),1,0))</f>
        <v>0</v>
      </c>
      <c r="AG6483" s="55" t="n">
        <f aca="false">IF(AA6483=1,"",IF(AND(AC6483=1,AE6483&lt;&gt;1),1,0))</f>
        <v>0</v>
      </c>
      <c r="AH6483" s="60" t="str">
        <f aca="false">IF(AND(E6483&gt;0,AA6483&lt;2,NOT(AND(C6484=C6483,AA6484=AA6483+1))),INDEX(DATAS,AA6483+1),"")</f>
        <v/>
      </c>
      <c r="AI6483" s="60" t="str">
        <f aca="false">IF(AND(AC6483=1,AA6483&lt;2),IF(AND(C6484=C6483,AA6484=AA6483+1),IF(AC6484=1,"",INDEX(DATAS,AA6483+1)),INDEX(DATAS,AA6483+1)),"")</f>
        <v/>
      </c>
    </row>
    <row r="6484" customFormat="false" ht="15" hidden="false" customHeight="false" outlineLevel="0" collapsed="false">
      <c r="A6484" s="60" t="n">
        <v>46309</v>
      </c>
      <c r="B6484" s="0" t="n">
        <v>13</v>
      </c>
      <c r="C6484" s="0" t="n">
        <v>7671</v>
      </c>
      <c r="E6484" s="0" t="n">
        <v>0</v>
      </c>
      <c r="F6484" s="55" t="s">
        <v>1544</v>
      </c>
      <c r="I6484" s="55" t="s">
        <v>185</v>
      </c>
      <c r="U6484" s="0" t="n">
        <v>170</v>
      </c>
      <c r="V6484" s="0" t="n">
        <v>0</v>
      </c>
      <c r="X6484" s="55" t="n">
        <f aca="false">IF(I6484="Male",0,1)</f>
        <v>1</v>
      </c>
      <c r="Y6484" s="55" t="n">
        <f aca="false">IF(OR(I6484="DNB",I6484="Dry DNB"),1,0)</f>
        <v>0</v>
      </c>
      <c r="Z6484" s="0" t="str">
        <f aca="false">IF(ISNUMBER(W6484),A6484-W6484,"")</f>
        <v/>
      </c>
      <c r="AA6484" s="55" t="n">
        <f aca="false">MATCH(A6484,DATAS,0)</f>
        <v>1</v>
      </c>
      <c r="AB6484" s="55" t="n">
        <f aca="false">IF(AND(E6484&gt;0,OR(AND(B6484&gt;=1,B6484&lt;=6),B6484=10)),1,0)</f>
        <v>0</v>
      </c>
      <c r="AC6484" s="55" t="n">
        <f aca="false">IF(AND(E6484&gt;0,B6484=10),1,0)</f>
        <v>0</v>
      </c>
      <c r="AD6484" s="0" t="str">
        <f aca="false">IF(AND(C6483=C6484,AA6483=AA6484-1),AB6483,"")</f>
        <v/>
      </c>
      <c r="AE6484" s="0" t="str">
        <f aca="false">IF(AND(C6483=C6484,AA6483=AA6484-1),AC6483,"")</f>
        <v/>
      </c>
      <c r="AF6484" s="0" t="str">
        <f aca="false">IF(AA6484=1,"",IF(AND(AB6484=1,AD6484&lt;&gt;1),1,0))</f>
        <v/>
      </c>
      <c r="AG6484" s="0" t="str">
        <f aca="false">IF(AA6484=1,"",IF(AND(AC6484=1,AE6484&lt;&gt;1),1,0))</f>
        <v/>
      </c>
      <c r="AH6484" s="60" t="str">
        <f aca="false">IF(AND(E6484&gt;0,AA6484&lt;2,NOT(AND(C6485=C6484,AA6485=AA6484+1))),INDEX(DATAS,AA6484+1),"")</f>
        <v/>
      </c>
      <c r="AI6484" s="60" t="str">
        <f aca="false">IF(AND(AC6484=1,AA6484&lt;2),IF(AND(C6485=C6484,AA6485=AA6484+1),IF(AC6485=1,"",INDEX(DATAS,AA6484+1)),INDEX(DATAS,AA6484+1)),"")</f>
        <v/>
      </c>
    </row>
    <row r="6485" customFormat="false" ht="15" hidden="false" customHeight="false" outlineLevel="0" collapsed="false">
      <c r="A6485" s="60" t="n">
        <v>46310</v>
      </c>
      <c r="B6485" s="0" t="n">
        <v>13</v>
      </c>
      <c r="C6485" s="0" t="n">
        <v>7671</v>
      </c>
      <c r="E6485" s="0" t="n">
        <v>0</v>
      </c>
      <c r="F6485" s="55" t="s">
        <v>1544</v>
      </c>
      <c r="I6485" s="55" t="s">
        <v>185</v>
      </c>
      <c r="U6485" s="0" t="n">
        <v>171</v>
      </c>
      <c r="V6485" s="0" t="n">
        <v>0</v>
      </c>
      <c r="X6485" s="55" t="n">
        <f aca="false">IF(I6485="Male",0,1)</f>
        <v>1</v>
      </c>
      <c r="Y6485" s="55" t="n">
        <f aca="false">IF(OR(I6485="DNB",I6485="Dry DNB"),1,0)</f>
        <v>0</v>
      </c>
      <c r="Z6485" s="0" t="str">
        <f aca="false">IF(ISNUMBER(W6485),A6485-W6485,"")</f>
        <v/>
      </c>
      <c r="AA6485" s="55" t="n">
        <f aca="false">MATCH(A6485,DATAS,0)</f>
        <v>2</v>
      </c>
      <c r="AB6485" s="55" t="n">
        <f aca="false">IF(AND(E6485&gt;0,OR(AND(B6485&gt;=1,B6485&lt;=6),B6485=10)),1,0)</f>
        <v>0</v>
      </c>
      <c r="AC6485" s="55" t="n">
        <f aca="false">IF(AND(E6485&gt;0,B6485=10),1,0)</f>
        <v>0</v>
      </c>
      <c r="AD6485" s="55" t="n">
        <f aca="false">IF(AND(C6484=C6485,AA6484=AA6485-1),AB6484,"")</f>
        <v>0</v>
      </c>
      <c r="AE6485" s="55" t="n">
        <f aca="false">IF(AND(C6484=C6485,AA6484=AA6485-1),AC6484,"")</f>
        <v>0</v>
      </c>
      <c r="AF6485" s="55" t="n">
        <f aca="false">IF(AA6485=1,"",IF(AND(AB6485=1,AD6485&lt;&gt;1),1,0))</f>
        <v>0</v>
      </c>
      <c r="AG6485" s="55" t="n">
        <f aca="false">IF(AA6485=1,"",IF(AND(AC6485=1,AE6485&lt;&gt;1),1,0))</f>
        <v>0</v>
      </c>
      <c r="AH6485" s="60" t="str">
        <f aca="false">IF(AND(E6485&gt;0,AA6485&lt;2,NOT(AND(C6486=C6485,AA6486=AA6485+1))),INDEX(DATAS,AA6485+1),"")</f>
        <v/>
      </c>
      <c r="AI6485" s="60" t="str">
        <f aca="false">IF(AND(AC6485=1,AA6485&lt;2),IF(AND(C6486=C6485,AA6486=AA6485+1),IF(AC6486=1,"",INDEX(DATAS,AA6485+1)),INDEX(DATAS,AA6485+1)),"")</f>
        <v/>
      </c>
    </row>
    <row r="6486" customFormat="false" ht="15" hidden="false" customHeight="false" outlineLevel="0" collapsed="false">
      <c r="A6486" s="60" t="n">
        <v>46309</v>
      </c>
      <c r="B6486" s="0" t="n">
        <v>13</v>
      </c>
      <c r="C6486" s="0" t="n">
        <v>7672</v>
      </c>
      <c r="E6486" s="0" t="n">
        <v>0</v>
      </c>
      <c r="F6486" s="55" t="s">
        <v>1545</v>
      </c>
      <c r="I6486" s="55" t="s">
        <v>185</v>
      </c>
      <c r="U6486" s="0" t="n">
        <v>169</v>
      </c>
      <c r="V6486" s="0" t="n">
        <v>0</v>
      </c>
      <c r="X6486" s="55" t="n">
        <f aca="false">IF(I6486="Male",0,1)</f>
        <v>1</v>
      </c>
      <c r="Y6486" s="55" t="n">
        <f aca="false">IF(OR(I6486="DNB",I6486="Dry DNB"),1,0)</f>
        <v>0</v>
      </c>
      <c r="Z6486" s="0" t="str">
        <f aca="false">IF(ISNUMBER(W6486),A6486-W6486,"")</f>
        <v/>
      </c>
      <c r="AA6486" s="55" t="n">
        <f aca="false">MATCH(A6486,DATAS,0)</f>
        <v>1</v>
      </c>
      <c r="AB6486" s="55" t="n">
        <f aca="false">IF(AND(E6486&gt;0,OR(AND(B6486&gt;=1,B6486&lt;=6),B6486=10)),1,0)</f>
        <v>0</v>
      </c>
      <c r="AC6486" s="55" t="n">
        <f aca="false">IF(AND(E6486&gt;0,B6486=10),1,0)</f>
        <v>0</v>
      </c>
      <c r="AD6486" s="0" t="str">
        <f aca="false">IF(AND(C6485=C6486,AA6485=AA6486-1),AB6485,"")</f>
        <v/>
      </c>
      <c r="AE6486" s="0" t="str">
        <f aca="false">IF(AND(C6485=C6486,AA6485=AA6486-1),AC6485,"")</f>
        <v/>
      </c>
      <c r="AF6486" s="0" t="str">
        <f aca="false">IF(AA6486=1,"",IF(AND(AB6486=1,AD6486&lt;&gt;1),1,0))</f>
        <v/>
      </c>
      <c r="AG6486" s="0" t="str">
        <f aca="false">IF(AA6486=1,"",IF(AND(AC6486=1,AE6486&lt;&gt;1),1,0))</f>
        <v/>
      </c>
      <c r="AH6486" s="60" t="str">
        <f aca="false">IF(AND(E6486&gt;0,AA6486&lt;2,NOT(AND(C6487=C6486,AA6487=AA6486+1))),INDEX(DATAS,AA6486+1),"")</f>
        <v/>
      </c>
      <c r="AI6486" s="60" t="str">
        <f aca="false">IF(AND(AC6486=1,AA6486&lt;2),IF(AND(C6487=C6486,AA6487=AA6486+1),IF(AC6487=1,"",INDEX(DATAS,AA6486+1)),INDEX(DATAS,AA6486+1)),"")</f>
        <v/>
      </c>
    </row>
    <row r="6487" customFormat="false" ht="15" hidden="false" customHeight="false" outlineLevel="0" collapsed="false">
      <c r="A6487" s="60" t="n">
        <v>46310</v>
      </c>
      <c r="B6487" s="0" t="n">
        <v>13</v>
      </c>
      <c r="C6487" s="0" t="n">
        <v>7672</v>
      </c>
      <c r="E6487" s="0" t="n">
        <v>0</v>
      </c>
      <c r="F6487" s="55" t="s">
        <v>1545</v>
      </c>
      <c r="I6487" s="55" t="s">
        <v>185</v>
      </c>
      <c r="U6487" s="0" t="n">
        <v>170</v>
      </c>
      <c r="V6487" s="0" t="n">
        <v>0</v>
      </c>
      <c r="X6487" s="55" t="n">
        <f aca="false">IF(I6487="Male",0,1)</f>
        <v>1</v>
      </c>
      <c r="Y6487" s="55" t="n">
        <f aca="false">IF(OR(I6487="DNB",I6487="Dry DNB"),1,0)</f>
        <v>0</v>
      </c>
      <c r="Z6487" s="0" t="str">
        <f aca="false">IF(ISNUMBER(W6487),A6487-W6487,"")</f>
        <v/>
      </c>
      <c r="AA6487" s="55" t="n">
        <f aca="false">MATCH(A6487,DATAS,0)</f>
        <v>2</v>
      </c>
      <c r="AB6487" s="55" t="n">
        <f aca="false">IF(AND(E6487&gt;0,OR(AND(B6487&gt;=1,B6487&lt;=6),B6487=10)),1,0)</f>
        <v>0</v>
      </c>
      <c r="AC6487" s="55" t="n">
        <f aca="false">IF(AND(E6487&gt;0,B6487=10),1,0)</f>
        <v>0</v>
      </c>
      <c r="AD6487" s="55" t="n">
        <f aca="false">IF(AND(C6486=C6487,AA6486=AA6487-1),AB6486,"")</f>
        <v>0</v>
      </c>
      <c r="AE6487" s="55" t="n">
        <f aca="false">IF(AND(C6486=C6487,AA6486=AA6487-1),AC6486,"")</f>
        <v>0</v>
      </c>
      <c r="AF6487" s="55" t="n">
        <f aca="false">IF(AA6487=1,"",IF(AND(AB6487=1,AD6487&lt;&gt;1),1,0))</f>
        <v>0</v>
      </c>
      <c r="AG6487" s="55" t="n">
        <f aca="false">IF(AA6487=1,"",IF(AND(AC6487=1,AE6487&lt;&gt;1),1,0))</f>
        <v>0</v>
      </c>
      <c r="AH6487" s="60" t="str">
        <f aca="false">IF(AND(E6487&gt;0,AA6487&lt;2,NOT(AND(C6488=C6487,AA6488=AA6487+1))),INDEX(DATAS,AA6487+1),"")</f>
        <v/>
      </c>
      <c r="AI6487" s="60" t="str">
        <f aca="false">IF(AND(AC6487=1,AA6487&lt;2),IF(AND(C6488=C6487,AA6488=AA6487+1),IF(AC6488=1,"",INDEX(DATAS,AA6487+1)),INDEX(DATAS,AA6487+1)),"")</f>
        <v/>
      </c>
    </row>
    <row r="6488" customFormat="false" ht="15" hidden="false" customHeight="false" outlineLevel="0" collapsed="false">
      <c r="A6488" s="60" t="n">
        <v>46309</v>
      </c>
      <c r="B6488" s="0" t="n">
        <v>13</v>
      </c>
      <c r="C6488" s="0" t="n">
        <v>7673</v>
      </c>
      <c r="E6488" s="0" t="n">
        <v>0</v>
      </c>
      <c r="F6488" s="55" t="s">
        <v>1545</v>
      </c>
      <c r="I6488" s="55" t="s">
        <v>185</v>
      </c>
      <c r="U6488" s="0" t="n">
        <v>169</v>
      </c>
      <c r="V6488" s="0" t="n">
        <v>0</v>
      </c>
      <c r="X6488" s="55" t="n">
        <f aca="false">IF(I6488="Male",0,1)</f>
        <v>1</v>
      </c>
      <c r="Y6488" s="55" t="n">
        <f aca="false">IF(OR(I6488="DNB",I6488="Dry DNB"),1,0)</f>
        <v>0</v>
      </c>
      <c r="Z6488" s="0" t="str">
        <f aca="false">IF(ISNUMBER(W6488),A6488-W6488,"")</f>
        <v/>
      </c>
      <c r="AA6488" s="55" t="n">
        <f aca="false">MATCH(A6488,DATAS,0)</f>
        <v>1</v>
      </c>
      <c r="AB6488" s="55" t="n">
        <f aca="false">IF(AND(E6488&gt;0,OR(AND(B6488&gt;=1,B6488&lt;=6),B6488=10)),1,0)</f>
        <v>0</v>
      </c>
      <c r="AC6488" s="55" t="n">
        <f aca="false">IF(AND(E6488&gt;0,B6488=10),1,0)</f>
        <v>0</v>
      </c>
      <c r="AD6488" s="0" t="str">
        <f aca="false">IF(AND(C6487=C6488,AA6487=AA6488-1),AB6487,"")</f>
        <v/>
      </c>
      <c r="AE6488" s="0" t="str">
        <f aca="false">IF(AND(C6487=C6488,AA6487=AA6488-1),AC6487,"")</f>
        <v/>
      </c>
      <c r="AF6488" s="0" t="str">
        <f aca="false">IF(AA6488=1,"",IF(AND(AB6488=1,AD6488&lt;&gt;1),1,0))</f>
        <v/>
      </c>
      <c r="AG6488" s="0" t="str">
        <f aca="false">IF(AA6488=1,"",IF(AND(AC6488=1,AE6488&lt;&gt;1),1,0))</f>
        <v/>
      </c>
      <c r="AH6488" s="60" t="str">
        <f aca="false">IF(AND(E6488&gt;0,AA6488&lt;2,NOT(AND(C6489=C6488,AA6489=AA6488+1))),INDEX(DATAS,AA6488+1),"")</f>
        <v/>
      </c>
      <c r="AI6488" s="60" t="str">
        <f aca="false">IF(AND(AC6488=1,AA6488&lt;2),IF(AND(C6489=C6488,AA6489=AA6488+1),IF(AC6489=1,"",INDEX(DATAS,AA6488+1)),INDEX(DATAS,AA6488+1)),"")</f>
        <v/>
      </c>
    </row>
    <row r="6489" customFormat="false" ht="15" hidden="false" customHeight="false" outlineLevel="0" collapsed="false">
      <c r="A6489" s="60" t="n">
        <v>46310</v>
      </c>
      <c r="B6489" s="0" t="n">
        <v>13</v>
      </c>
      <c r="C6489" s="0" t="n">
        <v>7673</v>
      </c>
      <c r="E6489" s="0" t="n">
        <v>0</v>
      </c>
      <c r="F6489" s="55" t="s">
        <v>1545</v>
      </c>
      <c r="I6489" s="55" t="s">
        <v>185</v>
      </c>
      <c r="U6489" s="0" t="n">
        <v>170</v>
      </c>
      <c r="V6489" s="0" t="n">
        <v>0</v>
      </c>
      <c r="X6489" s="55" t="n">
        <f aca="false">IF(I6489="Male",0,1)</f>
        <v>1</v>
      </c>
      <c r="Y6489" s="55" t="n">
        <f aca="false">IF(OR(I6489="DNB",I6489="Dry DNB"),1,0)</f>
        <v>0</v>
      </c>
      <c r="Z6489" s="0" t="str">
        <f aca="false">IF(ISNUMBER(W6489),A6489-W6489,"")</f>
        <v/>
      </c>
      <c r="AA6489" s="55" t="n">
        <f aca="false">MATCH(A6489,DATAS,0)</f>
        <v>2</v>
      </c>
      <c r="AB6489" s="55" t="n">
        <f aca="false">IF(AND(E6489&gt;0,OR(AND(B6489&gt;=1,B6489&lt;=6),B6489=10)),1,0)</f>
        <v>0</v>
      </c>
      <c r="AC6489" s="55" t="n">
        <f aca="false">IF(AND(E6489&gt;0,B6489=10),1,0)</f>
        <v>0</v>
      </c>
      <c r="AD6489" s="55" t="n">
        <f aca="false">IF(AND(C6488=C6489,AA6488=AA6489-1),AB6488,"")</f>
        <v>0</v>
      </c>
      <c r="AE6489" s="55" t="n">
        <f aca="false">IF(AND(C6488=C6489,AA6488=AA6489-1),AC6488,"")</f>
        <v>0</v>
      </c>
      <c r="AF6489" s="55" t="n">
        <f aca="false">IF(AA6489=1,"",IF(AND(AB6489=1,AD6489&lt;&gt;1),1,0))</f>
        <v>0</v>
      </c>
      <c r="AG6489" s="55" t="n">
        <f aca="false">IF(AA6489=1,"",IF(AND(AC6489=1,AE6489&lt;&gt;1),1,0))</f>
        <v>0</v>
      </c>
      <c r="AH6489" s="60" t="str">
        <f aca="false">IF(AND(E6489&gt;0,AA6489&lt;2,NOT(AND(C6490=C6489,AA6490=AA6489+1))),INDEX(DATAS,AA6489+1),"")</f>
        <v/>
      </c>
      <c r="AI6489" s="60" t="str">
        <f aca="false">IF(AND(AC6489=1,AA6489&lt;2),IF(AND(C6490=C6489,AA6490=AA6489+1),IF(AC6490=1,"",INDEX(DATAS,AA6489+1)),INDEX(DATAS,AA6489+1)),"")</f>
        <v/>
      </c>
    </row>
    <row r="6490" customFormat="false" ht="15" hidden="false" customHeight="false" outlineLevel="0" collapsed="false">
      <c r="A6490" s="60" t="n">
        <v>46309</v>
      </c>
      <c r="B6490" s="0" t="n">
        <v>13</v>
      </c>
      <c r="C6490" s="0" t="n">
        <v>7674</v>
      </c>
      <c r="E6490" s="0" t="n">
        <v>0</v>
      </c>
      <c r="F6490" s="55" t="s">
        <v>1545</v>
      </c>
      <c r="I6490" s="55" t="s">
        <v>185</v>
      </c>
      <c r="U6490" s="0" t="n">
        <v>169</v>
      </c>
      <c r="V6490" s="0" t="n">
        <v>0</v>
      </c>
      <c r="X6490" s="55" t="n">
        <f aca="false">IF(I6490="Male",0,1)</f>
        <v>1</v>
      </c>
      <c r="Y6490" s="55" t="n">
        <f aca="false">IF(OR(I6490="DNB",I6490="Dry DNB"),1,0)</f>
        <v>0</v>
      </c>
      <c r="Z6490" s="0" t="str">
        <f aca="false">IF(ISNUMBER(W6490),A6490-W6490,"")</f>
        <v/>
      </c>
      <c r="AA6490" s="55" t="n">
        <f aca="false">MATCH(A6490,DATAS,0)</f>
        <v>1</v>
      </c>
      <c r="AB6490" s="55" t="n">
        <f aca="false">IF(AND(E6490&gt;0,OR(AND(B6490&gt;=1,B6490&lt;=6),B6490=10)),1,0)</f>
        <v>0</v>
      </c>
      <c r="AC6490" s="55" t="n">
        <f aca="false">IF(AND(E6490&gt;0,B6490=10),1,0)</f>
        <v>0</v>
      </c>
      <c r="AD6490" s="0" t="str">
        <f aca="false">IF(AND(C6489=C6490,AA6489=AA6490-1),AB6489,"")</f>
        <v/>
      </c>
      <c r="AE6490" s="0" t="str">
        <f aca="false">IF(AND(C6489=C6490,AA6489=AA6490-1),AC6489,"")</f>
        <v/>
      </c>
      <c r="AF6490" s="0" t="str">
        <f aca="false">IF(AA6490=1,"",IF(AND(AB6490=1,AD6490&lt;&gt;1),1,0))</f>
        <v/>
      </c>
      <c r="AG6490" s="0" t="str">
        <f aca="false">IF(AA6490=1,"",IF(AND(AC6490=1,AE6490&lt;&gt;1),1,0))</f>
        <v/>
      </c>
      <c r="AH6490" s="60" t="str">
        <f aca="false">IF(AND(E6490&gt;0,AA6490&lt;2,NOT(AND(C6491=C6490,AA6491=AA6490+1))),INDEX(DATAS,AA6490+1),"")</f>
        <v/>
      </c>
      <c r="AI6490" s="60" t="str">
        <f aca="false">IF(AND(AC6490=1,AA6490&lt;2),IF(AND(C6491=C6490,AA6491=AA6490+1),IF(AC6491=1,"",INDEX(DATAS,AA6490+1)),INDEX(DATAS,AA6490+1)),"")</f>
        <v/>
      </c>
    </row>
    <row r="6491" customFormat="false" ht="15" hidden="false" customHeight="false" outlineLevel="0" collapsed="false">
      <c r="A6491" s="60" t="n">
        <v>46310</v>
      </c>
      <c r="B6491" s="0" t="n">
        <v>13</v>
      </c>
      <c r="C6491" s="0" t="n">
        <v>7674</v>
      </c>
      <c r="E6491" s="0" t="n">
        <v>0</v>
      </c>
      <c r="F6491" s="55" t="s">
        <v>1545</v>
      </c>
      <c r="I6491" s="55" t="s">
        <v>185</v>
      </c>
      <c r="U6491" s="0" t="n">
        <v>170</v>
      </c>
      <c r="V6491" s="0" t="n">
        <v>0</v>
      </c>
      <c r="X6491" s="55" t="n">
        <f aca="false">IF(I6491="Male",0,1)</f>
        <v>1</v>
      </c>
      <c r="Y6491" s="55" t="n">
        <f aca="false">IF(OR(I6491="DNB",I6491="Dry DNB"),1,0)</f>
        <v>0</v>
      </c>
      <c r="Z6491" s="0" t="str">
        <f aca="false">IF(ISNUMBER(W6491),A6491-W6491,"")</f>
        <v/>
      </c>
      <c r="AA6491" s="55" t="n">
        <f aca="false">MATCH(A6491,DATAS,0)</f>
        <v>2</v>
      </c>
      <c r="AB6491" s="55" t="n">
        <f aca="false">IF(AND(E6491&gt;0,OR(AND(B6491&gt;=1,B6491&lt;=6),B6491=10)),1,0)</f>
        <v>0</v>
      </c>
      <c r="AC6491" s="55" t="n">
        <f aca="false">IF(AND(E6491&gt;0,B6491=10),1,0)</f>
        <v>0</v>
      </c>
      <c r="AD6491" s="55" t="n">
        <f aca="false">IF(AND(C6490=C6491,AA6490=AA6491-1),AB6490,"")</f>
        <v>0</v>
      </c>
      <c r="AE6491" s="55" t="n">
        <f aca="false">IF(AND(C6490=C6491,AA6490=AA6491-1),AC6490,"")</f>
        <v>0</v>
      </c>
      <c r="AF6491" s="55" t="n">
        <f aca="false">IF(AA6491=1,"",IF(AND(AB6491=1,AD6491&lt;&gt;1),1,0))</f>
        <v>0</v>
      </c>
      <c r="AG6491" s="55" t="n">
        <f aca="false">IF(AA6491=1,"",IF(AND(AC6491=1,AE6491&lt;&gt;1),1,0))</f>
        <v>0</v>
      </c>
      <c r="AH6491" s="60" t="str">
        <f aca="false">IF(AND(E6491&gt;0,AA6491&lt;2,NOT(AND(C6492=C6491,AA6492=AA6491+1))),INDEX(DATAS,AA6491+1),"")</f>
        <v/>
      </c>
      <c r="AI6491" s="60" t="str">
        <f aca="false">IF(AND(AC6491=1,AA6491&lt;2),IF(AND(C6492=C6491,AA6492=AA6491+1),IF(AC6492=1,"",INDEX(DATAS,AA6491+1)),INDEX(DATAS,AA6491+1)),"")</f>
        <v/>
      </c>
    </row>
    <row r="6492" customFormat="false" ht="15" hidden="false" customHeight="false" outlineLevel="0" collapsed="false">
      <c r="A6492" s="60" t="n">
        <v>46309</v>
      </c>
      <c r="B6492" s="0" t="n">
        <v>13</v>
      </c>
      <c r="C6492" s="0" t="n">
        <v>7675</v>
      </c>
      <c r="E6492" s="0" t="n">
        <v>0</v>
      </c>
      <c r="F6492" s="55" t="s">
        <v>1546</v>
      </c>
      <c r="I6492" s="55" t="s">
        <v>185</v>
      </c>
      <c r="U6492" s="0" t="n">
        <v>168</v>
      </c>
      <c r="V6492" s="0" t="n">
        <v>0</v>
      </c>
      <c r="X6492" s="55" t="n">
        <f aca="false">IF(I6492="Male",0,1)</f>
        <v>1</v>
      </c>
      <c r="Y6492" s="55" t="n">
        <f aca="false">IF(OR(I6492="DNB",I6492="Dry DNB"),1,0)</f>
        <v>0</v>
      </c>
      <c r="Z6492" s="0" t="str">
        <f aca="false">IF(ISNUMBER(W6492),A6492-W6492,"")</f>
        <v/>
      </c>
      <c r="AA6492" s="55" t="n">
        <f aca="false">MATCH(A6492,DATAS,0)</f>
        <v>1</v>
      </c>
      <c r="AB6492" s="55" t="n">
        <f aca="false">IF(AND(E6492&gt;0,OR(AND(B6492&gt;=1,B6492&lt;=6),B6492=10)),1,0)</f>
        <v>0</v>
      </c>
      <c r="AC6492" s="55" t="n">
        <f aca="false">IF(AND(E6492&gt;0,B6492=10),1,0)</f>
        <v>0</v>
      </c>
      <c r="AD6492" s="0" t="str">
        <f aca="false">IF(AND(C6491=C6492,AA6491=AA6492-1),AB6491,"")</f>
        <v/>
      </c>
      <c r="AE6492" s="0" t="str">
        <f aca="false">IF(AND(C6491=C6492,AA6491=AA6492-1),AC6491,"")</f>
        <v/>
      </c>
      <c r="AF6492" s="0" t="str">
        <f aca="false">IF(AA6492=1,"",IF(AND(AB6492=1,AD6492&lt;&gt;1),1,0))</f>
        <v/>
      </c>
      <c r="AG6492" s="0" t="str">
        <f aca="false">IF(AA6492=1,"",IF(AND(AC6492=1,AE6492&lt;&gt;1),1,0))</f>
        <v/>
      </c>
      <c r="AH6492" s="60" t="str">
        <f aca="false">IF(AND(E6492&gt;0,AA6492&lt;2,NOT(AND(C6493=C6492,AA6493=AA6492+1))),INDEX(DATAS,AA6492+1),"")</f>
        <v/>
      </c>
      <c r="AI6492" s="60" t="str">
        <f aca="false">IF(AND(AC6492=1,AA6492&lt;2),IF(AND(C6493=C6492,AA6493=AA6492+1),IF(AC6493=1,"",INDEX(DATAS,AA6492+1)),INDEX(DATAS,AA6492+1)),"")</f>
        <v/>
      </c>
    </row>
    <row r="6493" customFormat="false" ht="15" hidden="false" customHeight="false" outlineLevel="0" collapsed="false">
      <c r="A6493" s="60" t="n">
        <v>46310</v>
      </c>
      <c r="B6493" s="0" t="n">
        <v>13</v>
      </c>
      <c r="C6493" s="0" t="n">
        <v>7675</v>
      </c>
      <c r="E6493" s="0" t="n">
        <v>0</v>
      </c>
      <c r="F6493" s="55" t="s">
        <v>1546</v>
      </c>
      <c r="I6493" s="55" t="s">
        <v>185</v>
      </c>
      <c r="U6493" s="0" t="n">
        <v>169</v>
      </c>
      <c r="V6493" s="0" t="n">
        <v>0</v>
      </c>
      <c r="X6493" s="55" t="n">
        <f aca="false">IF(I6493="Male",0,1)</f>
        <v>1</v>
      </c>
      <c r="Y6493" s="55" t="n">
        <f aca="false">IF(OR(I6493="DNB",I6493="Dry DNB"),1,0)</f>
        <v>0</v>
      </c>
      <c r="Z6493" s="0" t="str">
        <f aca="false">IF(ISNUMBER(W6493),A6493-W6493,"")</f>
        <v/>
      </c>
      <c r="AA6493" s="55" t="n">
        <f aca="false">MATCH(A6493,DATAS,0)</f>
        <v>2</v>
      </c>
      <c r="AB6493" s="55" t="n">
        <f aca="false">IF(AND(E6493&gt;0,OR(AND(B6493&gt;=1,B6493&lt;=6),B6493=10)),1,0)</f>
        <v>0</v>
      </c>
      <c r="AC6493" s="55" t="n">
        <f aca="false">IF(AND(E6493&gt;0,B6493=10),1,0)</f>
        <v>0</v>
      </c>
      <c r="AD6493" s="55" t="n">
        <f aca="false">IF(AND(C6492=C6493,AA6492=AA6493-1),AB6492,"")</f>
        <v>0</v>
      </c>
      <c r="AE6493" s="55" t="n">
        <f aca="false">IF(AND(C6492=C6493,AA6492=AA6493-1),AC6492,"")</f>
        <v>0</v>
      </c>
      <c r="AF6493" s="55" t="n">
        <f aca="false">IF(AA6493=1,"",IF(AND(AB6493=1,AD6493&lt;&gt;1),1,0))</f>
        <v>0</v>
      </c>
      <c r="AG6493" s="55" t="n">
        <f aca="false">IF(AA6493=1,"",IF(AND(AC6493=1,AE6493&lt;&gt;1),1,0))</f>
        <v>0</v>
      </c>
      <c r="AH6493" s="60" t="str">
        <f aca="false">IF(AND(E6493&gt;0,AA6493&lt;2,NOT(AND(C6494=C6493,AA6494=AA6493+1))),INDEX(DATAS,AA6493+1),"")</f>
        <v/>
      </c>
      <c r="AI6493" s="60" t="str">
        <f aca="false">IF(AND(AC6493=1,AA6493&lt;2),IF(AND(C6494=C6493,AA6494=AA6493+1),IF(AC6494=1,"",INDEX(DATAS,AA6493+1)),INDEX(DATAS,AA6493+1)),"")</f>
        <v/>
      </c>
    </row>
    <row r="6494" customFormat="false" ht="15" hidden="false" customHeight="false" outlineLevel="0" collapsed="false">
      <c r="A6494" s="60" t="n">
        <v>46309</v>
      </c>
      <c r="B6494" s="0" t="n">
        <v>13</v>
      </c>
      <c r="C6494" s="0" t="n">
        <v>7676</v>
      </c>
      <c r="E6494" s="0" t="n">
        <v>0</v>
      </c>
      <c r="F6494" s="55" t="s">
        <v>1545</v>
      </c>
      <c r="I6494" s="55" t="s">
        <v>185</v>
      </c>
      <c r="U6494" s="0" t="n">
        <v>169</v>
      </c>
      <c r="V6494" s="0" t="n">
        <v>0</v>
      </c>
      <c r="X6494" s="55" t="n">
        <f aca="false">IF(I6494="Male",0,1)</f>
        <v>1</v>
      </c>
      <c r="Y6494" s="55" t="n">
        <f aca="false">IF(OR(I6494="DNB",I6494="Dry DNB"),1,0)</f>
        <v>0</v>
      </c>
      <c r="Z6494" s="0" t="str">
        <f aca="false">IF(ISNUMBER(W6494),A6494-W6494,"")</f>
        <v/>
      </c>
      <c r="AA6494" s="55" t="n">
        <f aca="false">MATCH(A6494,DATAS,0)</f>
        <v>1</v>
      </c>
      <c r="AB6494" s="55" t="n">
        <f aca="false">IF(AND(E6494&gt;0,OR(AND(B6494&gt;=1,B6494&lt;=6),B6494=10)),1,0)</f>
        <v>0</v>
      </c>
      <c r="AC6494" s="55" t="n">
        <f aca="false">IF(AND(E6494&gt;0,B6494=10),1,0)</f>
        <v>0</v>
      </c>
      <c r="AD6494" s="0" t="str">
        <f aca="false">IF(AND(C6493=C6494,AA6493=AA6494-1),AB6493,"")</f>
        <v/>
      </c>
      <c r="AE6494" s="0" t="str">
        <f aca="false">IF(AND(C6493=C6494,AA6493=AA6494-1),AC6493,"")</f>
        <v/>
      </c>
      <c r="AF6494" s="0" t="str">
        <f aca="false">IF(AA6494=1,"",IF(AND(AB6494=1,AD6494&lt;&gt;1),1,0))</f>
        <v/>
      </c>
      <c r="AG6494" s="0" t="str">
        <f aca="false">IF(AA6494=1,"",IF(AND(AC6494=1,AE6494&lt;&gt;1),1,0))</f>
        <v/>
      </c>
      <c r="AH6494" s="60" t="str">
        <f aca="false">IF(AND(E6494&gt;0,AA6494&lt;2,NOT(AND(C6495=C6494,AA6495=AA6494+1))),INDEX(DATAS,AA6494+1),"")</f>
        <v/>
      </c>
      <c r="AI6494" s="60" t="str">
        <f aca="false">IF(AND(AC6494=1,AA6494&lt;2),IF(AND(C6495=C6494,AA6495=AA6494+1),IF(AC6495=1,"",INDEX(DATAS,AA6494+1)),INDEX(DATAS,AA6494+1)),"")</f>
        <v/>
      </c>
    </row>
    <row r="6495" customFormat="false" ht="15" hidden="false" customHeight="false" outlineLevel="0" collapsed="false">
      <c r="A6495" s="60" t="n">
        <v>46310</v>
      </c>
      <c r="B6495" s="0" t="n">
        <v>13</v>
      </c>
      <c r="C6495" s="0" t="n">
        <v>7676</v>
      </c>
      <c r="E6495" s="0" t="n">
        <v>0</v>
      </c>
      <c r="F6495" s="55" t="s">
        <v>1545</v>
      </c>
      <c r="I6495" s="55" t="s">
        <v>185</v>
      </c>
      <c r="U6495" s="0" t="n">
        <v>170</v>
      </c>
      <c r="V6495" s="0" t="n">
        <v>0</v>
      </c>
      <c r="X6495" s="55" t="n">
        <f aca="false">IF(I6495="Male",0,1)</f>
        <v>1</v>
      </c>
      <c r="Y6495" s="55" t="n">
        <f aca="false">IF(OR(I6495="DNB",I6495="Dry DNB"),1,0)</f>
        <v>0</v>
      </c>
      <c r="Z6495" s="0" t="str">
        <f aca="false">IF(ISNUMBER(W6495),A6495-W6495,"")</f>
        <v/>
      </c>
      <c r="AA6495" s="55" t="n">
        <f aca="false">MATCH(A6495,DATAS,0)</f>
        <v>2</v>
      </c>
      <c r="AB6495" s="55" t="n">
        <f aca="false">IF(AND(E6495&gt;0,OR(AND(B6495&gt;=1,B6495&lt;=6),B6495=10)),1,0)</f>
        <v>0</v>
      </c>
      <c r="AC6495" s="55" t="n">
        <f aca="false">IF(AND(E6495&gt;0,B6495=10),1,0)</f>
        <v>0</v>
      </c>
      <c r="AD6495" s="55" t="n">
        <f aca="false">IF(AND(C6494=C6495,AA6494=AA6495-1),AB6494,"")</f>
        <v>0</v>
      </c>
      <c r="AE6495" s="55" t="n">
        <f aca="false">IF(AND(C6494=C6495,AA6494=AA6495-1),AC6494,"")</f>
        <v>0</v>
      </c>
      <c r="AF6495" s="55" t="n">
        <f aca="false">IF(AA6495=1,"",IF(AND(AB6495=1,AD6495&lt;&gt;1),1,0))</f>
        <v>0</v>
      </c>
      <c r="AG6495" s="55" t="n">
        <f aca="false">IF(AA6495=1,"",IF(AND(AC6495=1,AE6495&lt;&gt;1),1,0))</f>
        <v>0</v>
      </c>
      <c r="AH6495" s="60" t="str">
        <f aca="false">IF(AND(E6495&gt;0,AA6495&lt;2,NOT(AND(C6496=C6495,AA6496=AA6495+1))),INDEX(DATAS,AA6495+1),"")</f>
        <v/>
      </c>
      <c r="AI6495" s="60" t="str">
        <f aca="false">IF(AND(AC6495=1,AA6495&lt;2),IF(AND(C6496=C6495,AA6496=AA6495+1),IF(AC6496=1,"",INDEX(DATAS,AA6495+1)),INDEX(DATAS,AA6495+1)),"")</f>
        <v/>
      </c>
    </row>
    <row r="6496" customFormat="false" ht="15" hidden="false" customHeight="false" outlineLevel="0" collapsed="false">
      <c r="A6496" s="60" t="n">
        <v>46309</v>
      </c>
      <c r="B6496" s="0" t="n">
        <v>13</v>
      </c>
      <c r="C6496" s="0" t="n">
        <v>7677</v>
      </c>
      <c r="E6496" s="0" t="n">
        <v>0</v>
      </c>
      <c r="F6496" s="55" t="s">
        <v>1547</v>
      </c>
      <c r="I6496" s="55" t="s">
        <v>185</v>
      </c>
      <c r="U6496" s="0" t="n">
        <v>167</v>
      </c>
      <c r="V6496" s="0" t="n">
        <v>0</v>
      </c>
      <c r="X6496" s="55" t="n">
        <f aca="false">IF(I6496="Male",0,1)</f>
        <v>1</v>
      </c>
      <c r="Y6496" s="55" t="n">
        <f aca="false">IF(OR(I6496="DNB",I6496="Dry DNB"),1,0)</f>
        <v>0</v>
      </c>
      <c r="Z6496" s="0" t="str">
        <f aca="false">IF(ISNUMBER(W6496),A6496-W6496,"")</f>
        <v/>
      </c>
      <c r="AA6496" s="55" t="n">
        <f aca="false">MATCH(A6496,DATAS,0)</f>
        <v>1</v>
      </c>
      <c r="AB6496" s="55" t="n">
        <f aca="false">IF(AND(E6496&gt;0,OR(AND(B6496&gt;=1,B6496&lt;=6),B6496=10)),1,0)</f>
        <v>0</v>
      </c>
      <c r="AC6496" s="55" t="n">
        <f aca="false">IF(AND(E6496&gt;0,B6496=10),1,0)</f>
        <v>0</v>
      </c>
      <c r="AD6496" s="0" t="str">
        <f aca="false">IF(AND(C6495=C6496,AA6495=AA6496-1),AB6495,"")</f>
        <v/>
      </c>
      <c r="AE6496" s="0" t="str">
        <f aca="false">IF(AND(C6495=C6496,AA6495=AA6496-1),AC6495,"")</f>
        <v/>
      </c>
      <c r="AF6496" s="0" t="str">
        <f aca="false">IF(AA6496=1,"",IF(AND(AB6496=1,AD6496&lt;&gt;1),1,0))</f>
        <v/>
      </c>
      <c r="AG6496" s="0" t="str">
        <f aca="false">IF(AA6496=1,"",IF(AND(AC6496=1,AE6496&lt;&gt;1),1,0))</f>
        <v/>
      </c>
      <c r="AH6496" s="60" t="str">
        <f aca="false">IF(AND(E6496&gt;0,AA6496&lt;2,NOT(AND(C6497=C6496,AA6497=AA6496+1))),INDEX(DATAS,AA6496+1),"")</f>
        <v/>
      </c>
      <c r="AI6496" s="60" t="str">
        <f aca="false">IF(AND(AC6496=1,AA6496&lt;2),IF(AND(C6497=C6496,AA6497=AA6496+1),IF(AC6497=1,"",INDEX(DATAS,AA6496+1)),INDEX(DATAS,AA6496+1)),"")</f>
        <v/>
      </c>
    </row>
    <row r="6497" customFormat="false" ht="15" hidden="false" customHeight="false" outlineLevel="0" collapsed="false">
      <c r="A6497" s="60" t="n">
        <v>46310</v>
      </c>
      <c r="B6497" s="0" t="n">
        <v>13</v>
      </c>
      <c r="C6497" s="0" t="n">
        <v>7677</v>
      </c>
      <c r="E6497" s="0" t="n">
        <v>0</v>
      </c>
      <c r="F6497" s="55" t="s">
        <v>1547</v>
      </c>
      <c r="I6497" s="55" t="s">
        <v>185</v>
      </c>
      <c r="U6497" s="0" t="n">
        <v>168</v>
      </c>
      <c r="V6497" s="0" t="n">
        <v>0</v>
      </c>
      <c r="X6497" s="55" t="n">
        <f aca="false">IF(I6497="Male",0,1)</f>
        <v>1</v>
      </c>
      <c r="Y6497" s="55" t="n">
        <f aca="false">IF(OR(I6497="DNB",I6497="Dry DNB"),1,0)</f>
        <v>0</v>
      </c>
      <c r="Z6497" s="0" t="str">
        <f aca="false">IF(ISNUMBER(W6497),A6497-W6497,"")</f>
        <v/>
      </c>
      <c r="AA6497" s="55" t="n">
        <f aca="false">MATCH(A6497,DATAS,0)</f>
        <v>2</v>
      </c>
      <c r="AB6497" s="55" t="n">
        <f aca="false">IF(AND(E6497&gt;0,OR(AND(B6497&gt;=1,B6497&lt;=6),B6497=10)),1,0)</f>
        <v>0</v>
      </c>
      <c r="AC6497" s="55" t="n">
        <f aca="false">IF(AND(E6497&gt;0,B6497=10),1,0)</f>
        <v>0</v>
      </c>
      <c r="AD6497" s="55" t="n">
        <f aca="false">IF(AND(C6496=C6497,AA6496=AA6497-1),AB6496,"")</f>
        <v>0</v>
      </c>
      <c r="AE6497" s="55" t="n">
        <f aca="false">IF(AND(C6496=C6497,AA6496=AA6497-1),AC6496,"")</f>
        <v>0</v>
      </c>
      <c r="AF6497" s="55" t="n">
        <f aca="false">IF(AA6497=1,"",IF(AND(AB6497=1,AD6497&lt;&gt;1),1,0))</f>
        <v>0</v>
      </c>
      <c r="AG6497" s="55" t="n">
        <f aca="false">IF(AA6497=1,"",IF(AND(AC6497=1,AE6497&lt;&gt;1),1,0))</f>
        <v>0</v>
      </c>
      <c r="AH6497" s="60" t="str">
        <f aca="false">IF(AND(E6497&gt;0,AA6497&lt;2,NOT(AND(C6498=C6497,AA6498=AA6497+1))),INDEX(DATAS,AA6497+1),"")</f>
        <v/>
      </c>
      <c r="AI6497" s="60" t="str">
        <f aca="false">IF(AND(AC6497=1,AA6497&lt;2),IF(AND(C6498=C6497,AA6498=AA6497+1),IF(AC6498=1,"",INDEX(DATAS,AA6497+1)),INDEX(DATAS,AA6497+1)),"")</f>
        <v/>
      </c>
    </row>
    <row r="6498" customFormat="false" ht="15" hidden="false" customHeight="false" outlineLevel="0" collapsed="false">
      <c r="A6498" s="60" t="n">
        <v>46309</v>
      </c>
      <c r="B6498" s="0" t="n">
        <v>13</v>
      </c>
      <c r="C6498" s="0" t="n">
        <v>7678</v>
      </c>
      <c r="E6498" s="0" t="n">
        <v>0</v>
      </c>
      <c r="F6498" s="55" t="s">
        <v>1547</v>
      </c>
      <c r="I6498" s="55" t="s">
        <v>185</v>
      </c>
      <c r="U6498" s="0" t="n">
        <v>167</v>
      </c>
      <c r="V6498" s="0" t="n">
        <v>0</v>
      </c>
      <c r="X6498" s="55" t="n">
        <f aca="false">IF(I6498="Male",0,1)</f>
        <v>1</v>
      </c>
      <c r="Y6498" s="55" t="n">
        <f aca="false">IF(OR(I6498="DNB",I6498="Dry DNB"),1,0)</f>
        <v>0</v>
      </c>
      <c r="Z6498" s="0" t="str">
        <f aca="false">IF(ISNUMBER(W6498),A6498-W6498,"")</f>
        <v/>
      </c>
      <c r="AA6498" s="55" t="n">
        <f aca="false">MATCH(A6498,DATAS,0)</f>
        <v>1</v>
      </c>
      <c r="AB6498" s="55" t="n">
        <f aca="false">IF(AND(E6498&gt;0,OR(AND(B6498&gt;=1,B6498&lt;=6),B6498=10)),1,0)</f>
        <v>0</v>
      </c>
      <c r="AC6498" s="55" t="n">
        <f aca="false">IF(AND(E6498&gt;0,B6498=10),1,0)</f>
        <v>0</v>
      </c>
      <c r="AD6498" s="0" t="str">
        <f aca="false">IF(AND(C6497=C6498,AA6497=AA6498-1),AB6497,"")</f>
        <v/>
      </c>
      <c r="AE6498" s="0" t="str">
        <f aca="false">IF(AND(C6497=C6498,AA6497=AA6498-1),AC6497,"")</f>
        <v/>
      </c>
      <c r="AF6498" s="0" t="str">
        <f aca="false">IF(AA6498=1,"",IF(AND(AB6498=1,AD6498&lt;&gt;1),1,0))</f>
        <v/>
      </c>
      <c r="AG6498" s="0" t="str">
        <f aca="false">IF(AA6498=1,"",IF(AND(AC6498=1,AE6498&lt;&gt;1),1,0))</f>
        <v/>
      </c>
      <c r="AH6498" s="60" t="str">
        <f aca="false">IF(AND(E6498&gt;0,AA6498&lt;2,NOT(AND(C6499=C6498,AA6499=AA6498+1))),INDEX(DATAS,AA6498+1),"")</f>
        <v/>
      </c>
      <c r="AI6498" s="60" t="str">
        <f aca="false">IF(AND(AC6498=1,AA6498&lt;2),IF(AND(C6499=C6498,AA6499=AA6498+1),IF(AC6499=1,"",INDEX(DATAS,AA6498+1)),INDEX(DATAS,AA6498+1)),"")</f>
        <v/>
      </c>
    </row>
    <row r="6499" customFormat="false" ht="15" hidden="false" customHeight="false" outlineLevel="0" collapsed="false">
      <c r="A6499" s="60" t="n">
        <v>46310</v>
      </c>
      <c r="B6499" s="0" t="n">
        <v>13</v>
      </c>
      <c r="C6499" s="0" t="n">
        <v>7678</v>
      </c>
      <c r="E6499" s="0" t="n">
        <v>0</v>
      </c>
      <c r="F6499" s="55" t="s">
        <v>1547</v>
      </c>
      <c r="I6499" s="55" t="s">
        <v>185</v>
      </c>
      <c r="U6499" s="0" t="n">
        <v>168</v>
      </c>
      <c r="V6499" s="0" t="n">
        <v>0</v>
      </c>
      <c r="X6499" s="55" t="n">
        <f aca="false">IF(I6499="Male",0,1)</f>
        <v>1</v>
      </c>
      <c r="Y6499" s="55" t="n">
        <f aca="false">IF(OR(I6499="DNB",I6499="Dry DNB"),1,0)</f>
        <v>0</v>
      </c>
      <c r="Z6499" s="0" t="str">
        <f aca="false">IF(ISNUMBER(W6499),A6499-W6499,"")</f>
        <v/>
      </c>
      <c r="AA6499" s="55" t="n">
        <f aca="false">MATCH(A6499,DATAS,0)</f>
        <v>2</v>
      </c>
      <c r="AB6499" s="55" t="n">
        <f aca="false">IF(AND(E6499&gt;0,OR(AND(B6499&gt;=1,B6499&lt;=6),B6499=10)),1,0)</f>
        <v>0</v>
      </c>
      <c r="AC6499" s="55" t="n">
        <f aca="false">IF(AND(E6499&gt;0,B6499=10),1,0)</f>
        <v>0</v>
      </c>
      <c r="AD6499" s="55" t="n">
        <f aca="false">IF(AND(C6498=C6499,AA6498=AA6499-1),AB6498,"")</f>
        <v>0</v>
      </c>
      <c r="AE6499" s="55" t="n">
        <f aca="false">IF(AND(C6498=C6499,AA6498=AA6499-1),AC6498,"")</f>
        <v>0</v>
      </c>
      <c r="AF6499" s="55" t="n">
        <f aca="false">IF(AA6499=1,"",IF(AND(AB6499=1,AD6499&lt;&gt;1),1,0))</f>
        <v>0</v>
      </c>
      <c r="AG6499" s="55" t="n">
        <f aca="false">IF(AA6499=1,"",IF(AND(AC6499=1,AE6499&lt;&gt;1),1,0))</f>
        <v>0</v>
      </c>
      <c r="AH6499" s="60" t="str">
        <f aca="false">IF(AND(E6499&gt;0,AA6499&lt;2,NOT(AND(C6500=C6499,AA6500=AA6499+1))),INDEX(DATAS,AA6499+1),"")</f>
        <v/>
      </c>
      <c r="AI6499" s="60" t="str">
        <f aca="false">IF(AND(AC6499=1,AA6499&lt;2),IF(AND(C6500=C6499,AA6500=AA6499+1),IF(AC6500=1,"",INDEX(DATAS,AA6499+1)),INDEX(DATAS,AA6499+1)),"")</f>
        <v/>
      </c>
    </row>
    <row r="6500" customFormat="false" ht="15" hidden="false" customHeight="false" outlineLevel="0" collapsed="false">
      <c r="A6500" s="60" t="n">
        <v>46309</v>
      </c>
      <c r="B6500" s="0" t="n">
        <v>13</v>
      </c>
      <c r="C6500" s="0" t="n">
        <v>7679</v>
      </c>
      <c r="E6500" s="0" t="n">
        <v>0</v>
      </c>
      <c r="F6500" s="55" t="s">
        <v>1547</v>
      </c>
      <c r="I6500" s="55" t="s">
        <v>185</v>
      </c>
      <c r="U6500" s="0" t="n">
        <v>167</v>
      </c>
      <c r="V6500" s="0" t="n">
        <v>0</v>
      </c>
      <c r="X6500" s="55" t="n">
        <f aca="false">IF(I6500="Male",0,1)</f>
        <v>1</v>
      </c>
      <c r="Y6500" s="55" t="n">
        <f aca="false">IF(OR(I6500="DNB",I6500="Dry DNB"),1,0)</f>
        <v>0</v>
      </c>
      <c r="Z6500" s="0" t="str">
        <f aca="false">IF(ISNUMBER(W6500),A6500-W6500,"")</f>
        <v/>
      </c>
      <c r="AA6500" s="55" t="n">
        <f aca="false">MATCH(A6500,DATAS,0)</f>
        <v>1</v>
      </c>
      <c r="AB6500" s="55" t="n">
        <f aca="false">IF(AND(E6500&gt;0,OR(AND(B6500&gt;=1,B6500&lt;=6),B6500=10)),1,0)</f>
        <v>0</v>
      </c>
      <c r="AC6500" s="55" t="n">
        <f aca="false">IF(AND(E6500&gt;0,B6500=10),1,0)</f>
        <v>0</v>
      </c>
      <c r="AD6500" s="0" t="str">
        <f aca="false">IF(AND(C6499=C6500,AA6499=AA6500-1),AB6499,"")</f>
        <v/>
      </c>
      <c r="AE6500" s="0" t="str">
        <f aca="false">IF(AND(C6499=C6500,AA6499=AA6500-1),AC6499,"")</f>
        <v/>
      </c>
      <c r="AF6500" s="0" t="str">
        <f aca="false">IF(AA6500=1,"",IF(AND(AB6500=1,AD6500&lt;&gt;1),1,0))</f>
        <v/>
      </c>
      <c r="AG6500" s="0" t="str">
        <f aca="false">IF(AA6500=1,"",IF(AND(AC6500=1,AE6500&lt;&gt;1),1,0))</f>
        <v/>
      </c>
      <c r="AH6500" s="60" t="str">
        <f aca="false">IF(AND(E6500&gt;0,AA6500&lt;2,NOT(AND(C6501=C6500,AA6501=AA6500+1))),INDEX(DATAS,AA6500+1),"")</f>
        <v/>
      </c>
      <c r="AI6500" s="60" t="str">
        <f aca="false">IF(AND(AC6500=1,AA6500&lt;2),IF(AND(C6501=C6500,AA6501=AA6500+1),IF(AC6501=1,"",INDEX(DATAS,AA6500+1)),INDEX(DATAS,AA6500+1)),"")</f>
        <v/>
      </c>
    </row>
    <row r="6501" customFormat="false" ht="15" hidden="false" customHeight="false" outlineLevel="0" collapsed="false">
      <c r="A6501" s="60" t="n">
        <v>46310</v>
      </c>
      <c r="B6501" s="0" t="n">
        <v>13</v>
      </c>
      <c r="C6501" s="0" t="n">
        <v>7679</v>
      </c>
      <c r="E6501" s="0" t="n">
        <v>0</v>
      </c>
      <c r="F6501" s="55" t="s">
        <v>1547</v>
      </c>
      <c r="I6501" s="55" t="s">
        <v>185</v>
      </c>
      <c r="U6501" s="0" t="n">
        <v>168</v>
      </c>
      <c r="V6501" s="0" t="n">
        <v>0</v>
      </c>
      <c r="X6501" s="55" t="n">
        <f aca="false">IF(I6501="Male",0,1)</f>
        <v>1</v>
      </c>
      <c r="Y6501" s="55" t="n">
        <f aca="false">IF(OR(I6501="DNB",I6501="Dry DNB"),1,0)</f>
        <v>0</v>
      </c>
      <c r="Z6501" s="0" t="str">
        <f aca="false">IF(ISNUMBER(W6501),A6501-W6501,"")</f>
        <v/>
      </c>
      <c r="AA6501" s="55" t="n">
        <f aca="false">MATCH(A6501,DATAS,0)</f>
        <v>2</v>
      </c>
      <c r="AB6501" s="55" t="n">
        <f aca="false">IF(AND(E6501&gt;0,OR(AND(B6501&gt;=1,B6501&lt;=6),B6501=10)),1,0)</f>
        <v>0</v>
      </c>
      <c r="AC6501" s="55" t="n">
        <f aca="false">IF(AND(E6501&gt;0,B6501=10),1,0)</f>
        <v>0</v>
      </c>
      <c r="AD6501" s="55" t="n">
        <f aca="false">IF(AND(C6500=C6501,AA6500=AA6501-1),AB6500,"")</f>
        <v>0</v>
      </c>
      <c r="AE6501" s="55" t="n">
        <f aca="false">IF(AND(C6500=C6501,AA6500=AA6501-1),AC6500,"")</f>
        <v>0</v>
      </c>
      <c r="AF6501" s="55" t="n">
        <f aca="false">IF(AA6501=1,"",IF(AND(AB6501=1,AD6501&lt;&gt;1),1,0))</f>
        <v>0</v>
      </c>
      <c r="AG6501" s="55" t="n">
        <f aca="false">IF(AA6501=1,"",IF(AND(AC6501=1,AE6501&lt;&gt;1),1,0))</f>
        <v>0</v>
      </c>
      <c r="AH6501" s="60" t="str">
        <f aca="false">IF(AND(E6501&gt;0,AA6501&lt;2,NOT(AND(C6502=C6501,AA6502=AA6501+1))),INDEX(DATAS,AA6501+1),"")</f>
        <v/>
      </c>
      <c r="AI6501" s="60" t="str">
        <f aca="false">IF(AND(AC6501=1,AA6501&lt;2),IF(AND(C6502=C6501,AA6502=AA6501+1),IF(AC6502=1,"",INDEX(DATAS,AA6501+1)),INDEX(DATAS,AA6501+1)),"")</f>
        <v/>
      </c>
    </row>
    <row r="6502" customFormat="false" ht="15" hidden="false" customHeight="false" outlineLevel="0" collapsed="false">
      <c r="A6502" s="60" t="n">
        <v>46309</v>
      </c>
      <c r="B6502" s="0" t="n">
        <v>13</v>
      </c>
      <c r="C6502" s="0" t="n">
        <v>7680</v>
      </c>
      <c r="E6502" s="0" t="n">
        <v>0</v>
      </c>
      <c r="F6502" s="55" t="s">
        <v>1548</v>
      </c>
      <c r="I6502" s="55" t="s">
        <v>185</v>
      </c>
      <c r="U6502" s="0" t="n">
        <v>166</v>
      </c>
      <c r="V6502" s="0" t="n">
        <v>0</v>
      </c>
      <c r="X6502" s="55" t="n">
        <f aca="false">IF(I6502="Male",0,1)</f>
        <v>1</v>
      </c>
      <c r="Y6502" s="55" t="n">
        <f aca="false">IF(OR(I6502="DNB",I6502="Dry DNB"),1,0)</f>
        <v>0</v>
      </c>
      <c r="Z6502" s="0" t="str">
        <f aca="false">IF(ISNUMBER(W6502),A6502-W6502,"")</f>
        <v/>
      </c>
      <c r="AA6502" s="55" t="n">
        <f aca="false">MATCH(A6502,DATAS,0)</f>
        <v>1</v>
      </c>
      <c r="AB6502" s="55" t="n">
        <f aca="false">IF(AND(E6502&gt;0,OR(AND(B6502&gt;=1,B6502&lt;=6),B6502=10)),1,0)</f>
        <v>0</v>
      </c>
      <c r="AC6502" s="55" t="n">
        <f aca="false">IF(AND(E6502&gt;0,B6502=10),1,0)</f>
        <v>0</v>
      </c>
      <c r="AD6502" s="0" t="str">
        <f aca="false">IF(AND(C6501=C6502,AA6501=AA6502-1),AB6501,"")</f>
        <v/>
      </c>
      <c r="AE6502" s="0" t="str">
        <f aca="false">IF(AND(C6501=C6502,AA6501=AA6502-1),AC6501,"")</f>
        <v/>
      </c>
      <c r="AF6502" s="0" t="str">
        <f aca="false">IF(AA6502=1,"",IF(AND(AB6502=1,AD6502&lt;&gt;1),1,0))</f>
        <v/>
      </c>
      <c r="AG6502" s="0" t="str">
        <f aca="false">IF(AA6502=1,"",IF(AND(AC6502=1,AE6502&lt;&gt;1),1,0))</f>
        <v/>
      </c>
      <c r="AH6502" s="60" t="str">
        <f aca="false">IF(AND(E6502&gt;0,AA6502&lt;2,NOT(AND(C6503=C6502,AA6503=AA6502+1))),INDEX(DATAS,AA6502+1),"")</f>
        <v/>
      </c>
      <c r="AI6502" s="60" t="str">
        <f aca="false">IF(AND(AC6502=1,AA6502&lt;2),IF(AND(C6503=C6502,AA6503=AA6502+1),IF(AC6503=1,"",INDEX(DATAS,AA6502+1)),INDEX(DATAS,AA6502+1)),"")</f>
        <v/>
      </c>
    </row>
    <row r="6503" customFormat="false" ht="15" hidden="false" customHeight="false" outlineLevel="0" collapsed="false">
      <c r="A6503" s="60" t="n">
        <v>46310</v>
      </c>
      <c r="B6503" s="0" t="n">
        <v>13</v>
      </c>
      <c r="C6503" s="0" t="n">
        <v>7680</v>
      </c>
      <c r="E6503" s="0" t="n">
        <v>0</v>
      </c>
      <c r="F6503" s="55" t="s">
        <v>1548</v>
      </c>
      <c r="I6503" s="55" t="s">
        <v>185</v>
      </c>
      <c r="U6503" s="0" t="n">
        <v>167</v>
      </c>
      <c r="V6503" s="0" t="n">
        <v>0</v>
      </c>
      <c r="X6503" s="55" t="n">
        <f aca="false">IF(I6503="Male",0,1)</f>
        <v>1</v>
      </c>
      <c r="Y6503" s="55" t="n">
        <f aca="false">IF(OR(I6503="DNB",I6503="Dry DNB"),1,0)</f>
        <v>0</v>
      </c>
      <c r="Z6503" s="0" t="str">
        <f aca="false">IF(ISNUMBER(W6503),A6503-W6503,"")</f>
        <v/>
      </c>
      <c r="AA6503" s="55" t="n">
        <f aca="false">MATCH(A6503,DATAS,0)</f>
        <v>2</v>
      </c>
      <c r="AB6503" s="55" t="n">
        <f aca="false">IF(AND(E6503&gt;0,OR(AND(B6503&gt;=1,B6503&lt;=6),B6503=10)),1,0)</f>
        <v>0</v>
      </c>
      <c r="AC6503" s="55" t="n">
        <f aca="false">IF(AND(E6503&gt;0,B6503=10),1,0)</f>
        <v>0</v>
      </c>
      <c r="AD6503" s="55" t="n">
        <f aca="false">IF(AND(C6502=C6503,AA6502=AA6503-1),AB6502,"")</f>
        <v>0</v>
      </c>
      <c r="AE6503" s="55" t="n">
        <f aca="false">IF(AND(C6502=C6503,AA6502=AA6503-1),AC6502,"")</f>
        <v>0</v>
      </c>
      <c r="AF6503" s="55" t="n">
        <f aca="false">IF(AA6503=1,"",IF(AND(AB6503=1,AD6503&lt;&gt;1),1,0))</f>
        <v>0</v>
      </c>
      <c r="AG6503" s="55" t="n">
        <f aca="false">IF(AA6503=1,"",IF(AND(AC6503=1,AE6503&lt;&gt;1),1,0))</f>
        <v>0</v>
      </c>
      <c r="AH6503" s="60" t="str">
        <f aca="false">IF(AND(E6503&gt;0,AA6503&lt;2,NOT(AND(C6504=C6503,AA6504=AA6503+1))),INDEX(DATAS,AA6503+1),"")</f>
        <v/>
      </c>
      <c r="AI6503" s="60" t="str">
        <f aca="false">IF(AND(AC6503=1,AA6503&lt;2),IF(AND(C6504=C6503,AA6504=AA6503+1),IF(AC6504=1,"",INDEX(DATAS,AA6503+1)),INDEX(DATAS,AA6503+1)),"")</f>
        <v/>
      </c>
    </row>
    <row r="6504" customFormat="false" ht="15" hidden="false" customHeight="false" outlineLevel="0" collapsed="false">
      <c r="A6504" s="60" t="n">
        <v>46309</v>
      </c>
      <c r="B6504" s="0" t="n">
        <v>13</v>
      </c>
      <c r="C6504" s="0" t="n">
        <v>7681</v>
      </c>
      <c r="E6504" s="0" t="n">
        <v>0</v>
      </c>
      <c r="F6504" s="55" t="s">
        <v>1548</v>
      </c>
      <c r="I6504" s="55" t="s">
        <v>185</v>
      </c>
      <c r="U6504" s="0" t="n">
        <v>166</v>
      </c>
      <c r="V6504" s="0" t="n">
        <v>0</v>
      </c>
      <c r="X6504" s="55" t="n">
        <f aca="false">IF(I6504="Male",0,1)</f>
        <v>1</v>
      </c>
      <c r="Y6504" s="55" t="n">
        <f aca="false">IF(OR(I6504="DNB",I6504="Dry DNB"),1,0)</f>
        <v>0</v>
      </c>
      <c r="Z6504" s="0" t="str">
        <f aca="false">IF(ISNUMBER(W6504),A6504-W6504,"")</f>
        <v/>
      </c>
      <c r="AA6504" s="55" t="n">
        <f aca="false">MATCH(A6504,DATAS,0)</f>
        <v>1</v>
      </c>
      <c r="AB6504" s="55" t="n">
        <f aca="false">IF(AND(E6504&gt;0,OR(AND(B6504&gt;=1,B6504&lt;=6),B6504=10)),1,0)</f>
        <v>0</v>
      </c>
      <c r="AC6504" s="55" t="n">
        <f aca="false">IF(AND(E6504&gt;0,B6504=10),1,0)</f>
        <v>0</v>
      </c>
      <c r="AD6504" s="0" t="str">
        <f aca="false">IF(AND(C6503=C6504,AA6503=AA6504-1),AB6503,"")</f>
        <v/>
      </c>
      <c r="AE6504" s="0" t="str">
        <f aca="false">IF(AND(C6503=C6504,AA6503=AA6504-1),AC6503,"")</f>
        <v/>
      </c>
      <c r="AF6504" s="0" t="str">
        <f aca="false">IF(AA6504=1,"",IF(AND(AB6504=1,AD6504&lt;&gt;1),1,0))</f>
        <v/>
      </c>
      <c r="AG6504" s="0" t="str">
        <f aca="false">IF(AA6504=1,"",IF(AND(AC6504=1,AE6504&lt;&gt;1),1,0))</f>
        <v/>
      </c>
      <c r="AH6504" s="60" t="str">
        <f aca="false">IF(AND(E6504&gt;0,AA6504&lt;2,NOT(AND(C6505=C6504,AA6505=AA6504+1))),INDEX(DATAS,AA6504+1),"")</f>
        <v/>
      </c>
      <c r="AI6504" s="60" t="str">
        <f aca="false">IF(AND(AC6504=1,AA6504&lt;2),IF(AND(C6505=C6504,AA6505=AA6504+1),IF(AC6505=1,"",INDEX(DATAS,AA6504+1)),INDEX(DATAS,AA6504+1)),"")</f>
        <v/>
      </c>
    </row>
    <row r="6505" customFormat="false" ht="15" hidden="false" customHeight="false" outlineLevel="0" collapsed="false">
      <c r="A6505" s="60" t="n">
        <v>46310</v>
      </c>
      <c r="B6505" s="0" t="n">
        <v>13</v>
      </c>
      <c r="C6505" s="0" t="n">
        <v>7681</v>
      </c>
      <c r="E6505" s="0" t="n">
        <v>0</v>
      </c>
      <c r="F6505" s="55" t="s">
        <v>1548</v>
      </c>
      <c r="I6505" s="55" t="s">
        <v>185</v>
      </c>
      <c r="U6505" s="0" t="n">
        <v>167</v>
      </c>
      <c r="V6505" s="0" t="n">
        <v>0</v>
      </c>
      <c r="X6505" s="55" t="n">
        <f aca="false">IF(I6505="Male",0,1)</f>
        <v>1</v>
      </c>
      <c r="Y6505" s="55" t="n">
        <f aca="false">IF(OR(I6505="DNB",I6505="Dry DNB"),1,0)</f>
        <v>0</v>
      </c>
      <c r="Z6505" s="0" t="str">
        <f aca="false">IF(ISNUMBER(W6505),A6505-W6505,"")</f>
        <v/>
      </c>
      <c r="AA6505" s="55" t="n">
        <f aca="false">MATCH(A6505,DATAS,0)</f>
        <v>2</v>
      </c>
      <c r="AB6505" s="55" t="n">
        <f aca="false">IF(AND(E6505&gt;0,OR(AND(B6505&gt;=1,B6505&lt;=6),B6505=10)),1,0)</f>
        <v>0</v>
      </c>
      <c r="AC6505" s="55" t="n">
        <f aca="false">IF(AND(E6505&gt;0,B6505=10),1,0)</f>
        <v>0</v>
      </c>
      <c r="AD6505" s="55" t="n">
        <f aca="false">IF(AND(C6504=C6505,AA6504=AA6505-1),AB6504,"")</f>
        <v>0</v>
      </c>
      <c r="AE6505" s="55" t="n">
        <f aca="false">IF(AND(C6504=C6505,AA6504=AA6505-1),AC6504,"")</f>
        <v>0</v>
      </c>
      <c r="AF6505" s="55" t="n">
        <f aca="false">IF(AA6505=1,"",IF(AND(AB6505=1,AD6505&lt;&gt;1),1,0))</f>
        <v>0</v>
      </c>
      <c r="AG6505" s="55" t="n">
        <f aca="false">IF(AA6505=1,"",IF(AND(AC6505=1,AE6505&lt;&gt;1),1,0))</f>
        <v>0</v>
      </c>
      <c r="AH6505" s="60" t="str">
        <f aca="false">IF(AND(E6505&gt;0,AA6505&lt;2,NOT(AND(C6506=C6505,AA6506=AA6505+1))),INDEX(DATAS,AA6505+1),"")</f>
        <v/>
      </c>
      <c r="AI6505" s="60" t="str">
        <f aca="false">IF(AND(AC6505=1,AA6505&lt;2),IF(AND(C6506=C6505,AA6506=AA6505+1),IF(AC6506=1,"",INDEX(DATAS,AA6505+1)),INDEX(DATAS,AA6505+1)),"")</f>
        <v/>
      </c>
    </row>
    <row r="6506" customFormat="false" ht="15" hidden="false" customHeight="false" outlineLevel="0" collapsed="false">
      <c r="A6506" s="60" t="n">
        <v>46309</v>
      </c>
      <c r="B6506" s="0" t="n">
        <v>13</v>
      </c>
      <c r="C6506" s="0" t="n">
        <v>7682</v>
      </c>
      <c r="E6506" s="0" t="n">
        <v>0</v>
      </c>
      <c r="F6506" s="55" t="s">
        <v>1549</v>
      </c>
      <c r="I6506" s="55" t="s">
        <v>185</v>
      </c>
      <c r="U6506" s="0" t="n">
        <v>165</v>
      </c>
      <c r="V6506" s="0" t="n">
        <v>0</v>
      </c>
      <c r="X6506" s="55" t="n">
        <f aca="false">IF(I6506="Male",0,1)</f>
        <v>1</v>
      </c>
      <c r="Y6506" s="55" t="n">
        <f aca="false">IF(OR(I6506="DNB",I6506="Dry DNB"),1,0)</f>
        <v>0</v>
      </c>
      <c r="Z6506" s="0" t="str">
        <f aca="false">IF(ISNUMBER(W6506),A6506-W6506,"")</f>
        <v/>
      </c>
      <c r="AA6506" s="55" t="n">
        <f aca="false">MATCH(A6506,DATAS,0)</f>
        <v>1</v>
      </c>
      <c r="AB6506" s="55" t="n">
        <f aca="false">IF(AND(E6506&gt;0,OR(AND(B6506&gt;=1,B6506&lt;=6),B6506=10)),1,0)</f>
        <v>0</v>
      </c>
      <c r="AC6506" s="55" t="n">
        <f aca="false">IF(AND(E6506&gt;0,B6506=10),1,0)</f>
        <v>0</v>
      </c>
      <c r="AD6506" s="0" t="str">
        <f aca="false">IF(AND(C6505=C6506,AA6505=AA6506-1),AB6505,"")</f>
        <v/>
      </c>
      <c r="AE6506" s="0" t="str">
        <f aca="false">IF(AND(C6505=C6506,AA6505=AA6506-1),AC6505,"")</f>
        <v/>
      </c>
      <c r="AF6506" s="0" t="str">
        <f aca="false">IF(AA6506=1,"",IF(AND(AB6506=1,AD6506&lt;&gt;1),1,0))</f>
        <v/>
      </c>
      <c r="AG6506" s="0" t="str">
        <f aca="false">IF(AA6506=1,"",IF(AND(AC6506=1,AE6506&lt;&gt;1),1,0))</f>
        <v/>
      </c>
      <c r="AH6506" s="60" t="str">
        <f aca="false">IF(AND(E6506&gt;0,AA6506&lt;2,NOT(AND(C6507=C6506,AA6507=AA6506+1))),INDEX(DATAS,AA6506+1),"")</f>
        <v/>
      </c>
      <c r="AI6506" s="60" t="str">
        <f aca="false">IF(AND(AC6506=1,AA6506&lt;2),IF(AND(C6507=C6506,AA6507=AA6506+1),IF(AC6507=1,"",INDEX(DATAS,AA6506+1)),INDEX(DATAS,AA6506+1)),"")</f>
        <v/>
      </c>
    </row>
    <row r="6507" customFormat="false" ht="15" hidden="false" customHeight="false" outlineLevel="0" collapsed="false">
      <c r="A6507" s="60" t="n">
        <v>46310</v>
      </c>
      <c r="B6507" s="0" t="n">
        <v>13</v>
      </c>
      <c r="C6507" s="0" t="n">
        <v>7682</v>
      </c>
      <c r="E6507" s="0" t="n">
        <v>0</v>
      </c>
      <c r="F6507" s="55" t="s">
        <v>1549</v>
      </c>
      <c r="I6507" s="55" t="s">
        <v>185</v>
      </c>
      <c r="U6507" s="0" t="n">
        <v>166</v>
      </c>
      <c r="V6507" s="0" t="n">
        <v>0</v>
      </c>
      <c r="X6507" s="55" t="n">
        <f aca="false">IF(I6507="Male",0,1)</f>
        <v>1</v>
      </c>
      <c r="Y6507" s="55" t="n">
        <f aca="false">IF(OR(I6507="DNB",I6507="Dry DNB"),1,0)</f>
        <v>0</v>
      </c>
      <c r="Z6507" s="0" t="str">
        <f aca="false">IF(ISNUMBER(W6507),A6507-W6507,"")</f>
        <v/>
      </c>
      <c r="AA6507" s="55" t="n">
        <f aca="false">MATCH(A6507,DATAS,0)</f>
        <v>2</v>
      </c>
      <c r="AB6507" s="55" t="n">
        <f aca="false">IF(AND(E6507&gt;0,OR(AND(B6507&gt;=1,B6507&lt;=6),B6507=10)),1,0)</f>
        <v>0</v>
      </c>
      <c r="AC6507" s="55" t="n">
        <f aca="false">IF(AND(E6507&gt;0,B6507=10),1,0)</f>
        <v>0</v>
      </c>
      <c r="AD6507" s="55" t="n">
        <f aca="false">IF(AND(C6506=C6507,AA6506=AA6507-1),AB6506,"")</f>
        <v>0</v>
      </c>
      <c r="AE6507" s="55" t="n">
        <f aca="false">IF(AND(C6506=C6507,AA6506=AA6507-1),AC6506,"")</f>
        <v>0</v>
      </c>
      <c r="AF6507" s="55" t="n">
        <f aca="false">IF(AA6507=1,"",IF(AND(AB6507=1,AD6507&lt;&gt;1),1,0))</f>
        <v>0</v>
      </c>
      <c r="AG6507" s="55" t="n">
        <f aca="false">IF(AA6507=1,"",IF(AND(AC6507=1,AE6507&lt;&gt;1),1,0))</f>
        <v>0</v>
      </c>
      <c r="AH6507" s="60" t="str">
        <f aca="false">IF(AND(E6507&gt;0,AA6507&lt;2,NOT(AND(C6508=C6507,AA6508=AA6507+1))),INDEX(DATAS,AA6507+1),"")</f>
        <v/>
      </c>
      <c r="AI6507" s="60" t="str">
        <f aca="false">IF(AND(AC6507=1,AA6507&lt;2),IF(AND(C6508=C6507,AA6508=AA6507+1),IF(AC6508=1,"",INDEX(DATAS,AA6507+1)),INDEX(DATAS,AA6507+1)),"")</f>
        <v/>
      </c>
    </row>
    <row r="6508" customFormat="false" ht="15" hidden="false" customHeight="false" outlineLevel="0" collapsed="false">
      <c r="A6508" s="60" t="n">
        <v>46309</v>
      </c>
      <c r="B6508" s="0" t="n">
        <v>13</v>
      </c>
      <c r="C6508" s="0" t="n">
        <v>7683</v>
      </c>
      <c r="E6508" s="0" t="n">
        <v>0</v>
      </c>
      <c r="F6508" s="55" t="s">
        <v>1549</v>
      </c>
      <c r="I6508" s="55" t="s">
        <v>185</v>
      </c>
      <c r="U6508" s="0" t="n">
        <v>165</v>
      </c>
      <c r="V6508" s="0" t="n">
        <v>0</v>
      </c>
      <c r="X6508" s="55" t="n">
        <f aca="false">IF(I6508="Male",0,1)</f>
        <v>1</v>
      </c>
      <c r="Y6508" s="55" t="n">
        <f aca="false">IF(OR(I6508="DNB",I6508="Dry DNB"),1,0)</f>
        <v>0</v>
      </c>
      <c r="Z6508" s="0" t="str">
        <f aca="false">IF(ISNUMBER(W6508),A6508-W6508,"")</f>
        <v/>
      </c>
      <c r="AA6508" s="55" t="n">
        <f aca="false">MATCH(A6508,DATAS,0)</f>
        <v>1</v>
      </c>
      <c r="AB6508" s="55" t="n">
        <f aca="false">IF(AND(E6508&gt;0,OR(AND(B6508&gt;=1,B6508&lt;=6),B6508=10)),1,0)</f>
        <v>0</v>
      </c>
      <c r="AC6508" s="55" t="n">
        <f aca="false">IF(AND(E6508&gt;0,B6508=10),1,0)</f>
        <v>0</v>
      </c>
      <c r="AD6508" s="0" t="str">
        <f aca="false">IF(AND(C6507=C6508,AA6507=AA6508-1),AB6507,"")</f>
        <v/>
      </c>
      <c r="AE6508" s="0" t="str">
        <f aca="false">IF(AND(C6507=C6508,AA6507=AA6508-1),AC6507,"")</f>
        <v/>
      </c>
      <c r="AF6508" s="0" t="str">
        <f aca="false">IF(AA6508=1,"",IF(AND(AB6508=1,AD6508&lt;&gt;1),1,0))</f>
        <v/>
      </c>
      <c r="AG6508" s="0" t="str">
        <f aca="false">IF(AA6508=1,"",IF(AND(AC6508=1,AE6508&lt;&gt;1),1,0))</f>
        <v/>
      </c>
      <c r="AH6508" s="60" t="str">
        <f aca="false">IF(AND(E6508&gt;0,AA6508&lt;2,NOT(AND(C6509=C6508,AA6509=AA6508+1))),INDEX(DATAS,AA6508+1),"")</f>
        <v/>
      </c>
      <c r="AI6508" s="60" t="str">
        <f aca="false">IF(AND(AC6508=1,AA6508&lt;2),IF(AND(C6509=C6508,AA6509=AA6508+1),IF(AC6509=1,"",INDEX(DATAS,AA6508+1)),INDEX(DATAS,AA6508+1)),"")</f>
        <v/>
      </c>
    </row>
    <row r="6509" customFormat="false" ht="15" hidden="false" customHeight="false" outlineLevel="0" collapsed="false">
      <c r="A6509" s="60" t="n">
        <v>46310</v>
      </c>
      <c r="B6509" s="0" t="n">
        <v>13</v>
      </c>
      <c r="C6509" s="0" t="n">
        <v>7683</v>
      </c>
      <c r="E6509" s="0" t="n">
        <v>0</v>
      </c>
      <c r="F6509" s="55" t="s">
        <v>1549</v>
      </c>
      <c r="I6509" s="55" t="s">
        <v>185</v>
      </c>
      <c r="U6509" s="0" t="n">
        <v>166</v>
      </c>
      <c r="V6509" s="0" t="n">
        <v>0</v>
      </c>
      <c r="X6509" s="55" t="n">
        <f aca="false">IF(I6509="Male",0,1)</f>
        <v>1</v>
      </c>
      <c r="Y6509" s="55" t="n">
        <f aca="false">IF(OR(I6509="DNB",I6509="Dry DNB"),1,0)</f>
        <v>0</v>
      </c>
      <c r="Z6509" s="0" t="str">
        <f aca="false">IF(ISNUMBER(W6509),A6509-W6509,"")</f>
        <v/>
      </c>
      <c r="AA6509" s="55" t="n">
        <f aca="false">MATCH(A6509,DATAS,0)</f>
        <v>2</v>
      </c>
      <c r="AB6509" s="55" t="n">
        <f aca="false">IF(AND(E6509&gt;0,OR(AND(B6509&gt;=1,B6509&lt;=6),B6509=10)),1,0)</f>
        <v>0</v>
      </c>
      <c r="AC6509" s="55" t="n">
        <f aca="false">IF(AND(E6509&gt;0,B6509=10),1,0)</f>
        <v>0</v>
      </c>
      <c r="AD6509" s="55" t="n">
        <f aca="false">IF(AND(C6508=C6509,AA6508=AA6509-1),AB6508,"")</f>
        <v>0</v>
      </c>
      <c r="AE6509" s="55" t="n">
        <f aca="false">IF(AND(C6508=C6509,AA6508=AA6509-1),AC6508,"")</f>
        <v>0</v>
      </c>
      <c r="AF6509" s="55" t="n">
        <f aca="false">IF(AA6509=1,"",IF(AND(AB6509=1,AD6509&lt;&gt;1),1,0))</f>
        <v>0</v>
      </c>
      <c r="AG6509" s="55" t="n">
        <f aca="false">IF(AA6509=1,"",IF(AND(AC6509=1,AE6509&lt;&gt;1),1,0))</f>
        <v>0</v>
      </c>
      <c r="AH6509" s="60" t="str">
        <f aca="false">IF(AND(E6509&gt;0,AA6509&lt;2,NOT(AND(C6510=C6509,AA6510=AA6509+1))),INDEX(DATAS,AA6509+1),"")</f>
        <v/>
      </c>
      <c r="AI6509" s="60" t="str">
        <f aca="false">IF(AND(AC6509=1,AA6509&lt;2),IF(AND(C6510=C6509,AA6510=AA6509+1),IF(AC6510=1,"",INDEX(DATAS,AA6509+1)),INDEX(DATAS,AA6509+1)),"")</f>
        <v/>
      </c>
    </row>
    <row r="6510" customFormat="false" ht="15" hidden="false" customHeight="false" outlineLevel="0" collapsed="false">
      <c r="A6510" s="60" t="n">
        <v>46309</v>
      </c>
      <c r="B6510" s="0" t="n">
        <v>13</v>
      </c>
      <c r="C6510" s="0" t="n">
        <v>7684</v>
      </c>
      <c r="E6510" s="0" t="n">
        <v>0</v>
      </c>
      <c r="F6510" s="55" t="s">
        <v>1550</v>
      </c>
      <c r="I6510" s="55" t="s">
        <v>185</v>
      </c>
      <c r="U6510" s="0" t="n">
        <v>164</v>
      </c>
      <c r="V6510" s="0" t="n">
        <v>0</v>
      </c>
      <c r="X6510" s="55" t="n">
        <f aca="false">IF(I6510="Male",0,1)</f>
        <v>1</v>
      </c>
      <c r="Y6510" s="55" t="n">
        <f aca="false">IF(OR(I6510="DNB",I6510="Dry DNB"),1,0)</f>
        <v>0</v>
      </c>
      <c r="Z6510" s="0" t="str">
        <f aca="false">IF(ISNUMBER(W6510),A6510-W6510,"")</f>
        <v/>
      </c>
      <c r="AA6510" s="55" t="n">
        <f aca="false">MATCH(A6510,DATAS,0)</f>
        <v>1</v>
      </c>
      <c r="AB6510" s="55" t="n">
        <f aca="false">IF(AND(E6510&gt;0,OR(AND(B6510&gt;=1,B6510&lt;=6),B6510=10)),1,0)</f>
        <v>0</v>
      </c>
      <c r="AC6510" s="55" t="n">
        <f aca="false">IF(AND(E6510&gt;0,B6510=10),1,0)</f>
        <v>0</v>
      </c>
      <c r="AD6510" s="0" t="str">
        <f aca="false">IF(AND(C6509=C6510,AA6509=AA6510-1),AB6509,"")</f>
        <v/>
      </c>
      <c r="AE6510" s="0" t="str">
        <f aca="false">IF(AND(C6509=C6510,AA6509=AA6510-1),AC6509,"")</f>
        <v/>
      </c>
      <c r="AF6510" s="0" t="str">
        <f aca="false">IF(AA6510=1,"",IF(AND(AB6510=1,AD6510&lt;&gt;1),1,0))</f>
        <v/>
      </c>
      <c r="AG6510" s="0" t="str">
        <f aca="false">IF(AA6510=1,"",IF(AND(AC6510=1,AE6510&lt;&gt;1),1,0))</f>
        <v/>
      </c>
      <c r="AH6510" s="60" t="str">
        <f aca="false">IF(AND(E6510&gt;0,AA6510&lt;2,NOT(AND(C6511=C6510,AA6511=AA6510+1))),INDEX(DATAS,AA6510+1),"")</f>
        <v/>
      </c>
      <c r="AI6510" s="60" t="str">
        <f aca="false">IF(AND(AC6510=1,AA6510&lt;2),IF(AND(C6511=C6510,AA6511=AA6510+1),IF(AC6511=1,"",INDEX(DATAS,AA6510+1)),INDEX(DATAS,AA6510+1)),"")</f>
        <v/>
      </c>
    </row>
    <row r="6511" customFormat="false" ht="15" hidden="false" customHeight="false" outlineLevel="0" collapsed="false">
      <c r="A6511" s="60" t="n">
        <v>46310</v>
      </c>
      <c r="B6511" s="0" t="n">
        <v>13</v>
      </c>
      <c r="C6511" s="0" t="n">
        <v>7684</v>
      </c>
      <c r="E6511" s="0" t="n">
        <v>0</v>
      </c>
      <c r="F6511" s="55" t="s">
        <v>1550</v>
      </c>
      <c r="I6511" s="55" t="s">
        <v>185</v>
      </c>
      <c r="U6511" s="0" t="n">
        <v>165</v>
      </c>
      <c r="V6511" s="0" t="n">
        <v>0</v>
      </c>
      <c r="X6511" s="55" t="n">
        <f aca="false">IF(I6511="Male",0,1)</f>
        <v>1</v>
      </c>
      <c r="Y6511" s="55" t="n">
        <f aca="false">IF(OR(I6511="DNB",I6511="Dry DNB"),1,0)</f>
        <v>0</v>
      </c>
      <c r="Z6511" s="0" t="str">
        <f aca="false">IF(ISNUMBER(W6511),A6511-W6511,"")</f>
        <v/>
      </c>
      <c r="AA6511" s="55" t="n">
        <f aca="false">MATCH(A6511,DATAS,0)</f>
        <v>2</v>
      </c>
      <c r="AB6511" s="55" t="n">
        <f aca="false">IF(AND(E6511&gt;0,OR(AND(B6511&gt;=1,B6511&lt;=6),B6511=10)),1,0)</f>
        <v>0</v>
      </c>
      <c r="AC6511" s="55" t="n">
        <f aca="false">IF(AND(E6511&gt;0,B6511=10),1,0)</f>
        <v>0</v>
      </c>
      <c r="AD6511" s="55" t="n">
        <f aca="false">IF(AND(C6510=C6511,AA6510=AA6511-1),AB6510,"")</f>
        <v>0</v>
      </c>
      <c r="AE6511" s="55" t="n">
        <f aca="false">IF(AND(C6510=C6511,AA6510=AA6511-1),AC6510,"")</f>
        <v>0</v>
      </c>
      <c r="AF6511" s="55" t="n">
        <f aca="false">IF(AA6511=1,"",IF(AND(AB6511=1,AD6511&lt;&gt;1),1,0))</f>
        <v>0</v>
      </c>
      <c r="AG6511" s="55" t="n">
        <f aca="false">IF(AA6511=1,"",IF(AND(AC6511=1,AE6511&lt;&gt;1),1,0))</f>
        <v>0</v>
      </c>
      <c r="AH6511" s="60" t="str">
        <f aca="false">IF(AND(E6511&gt;0,AA6511&lt;2,NOT(AND(C6512=C6511,AA6512=AA6511+1))),INDEX(DATAS,AA6511+1),"")</f>
        <v/>
      </c>
      <c r="AI6511" s="60" t="str">
        <f aca="false">IF(AND(AC6511=1,AA6511&lt;2),IF(AND(C6512=C6511,AA6512=AA6511+1),IF(AC6512=1,"",INDEX(DATAS,AA6511+1)),INDEX(DATAS,AA6511+1)),"")</f>
        <v/>
      </c>
    </row>
    <row r="6512" customFormat="false" ht="15" hidden="false" customHeight="false" outlineLevel="0" collapsed="false">
      <c r="A6512" s="60" t="n">
        <v>46309</v>
      </c>
      <c r="B6512" s="0" t="n">
        <v>13</v>
      </c>
      <c r="C6512" s="0" t="n">
        <v>7685</v>
      </c>
      <c r="E6512" s="0" t="n">
        <v>0</v>
      </c>
      <c r="F6512" s="55" t="s">
        <v>1550</v>
      </c>
      <c r="I6512" s="55" t="s">
        <v>185</v>
      </c>
      <c r="U6512" s="0" t="n">
        <v>164</v>
      </c>
      <c r="V6512" s="0" t="n">
        <v>0</v>
      </c>
      <c r="X6512" s="55" t="n">
        <f aca="false">IF(I6512="Male",0,1)</f>
        <v>1</v>
      </c>
      <c r="Y6512" s="55" t="n">
        <f aca="false">IF(OR(I6512="DNB",I6512="Dry DNB"),1,0)</f>
        <v>0</v>
      </c>
      <c r="Z6512" s="0" t="str">
        <f aca="false">IF(ISNUMBER(W6512),A6512-W6512,"")</f>
        <v/>
      </c>
      <c r="AA6512" s="55" t="n">
        <f aca="false">MATCH(A6512,DATAS,0)</f>
        <v>1</v>
      </c>
      <c r="AB6512" s="55" t="n">
        <f aca="false">IF(AND(E6512&gt;0,OR(AND(B6512&gt;=1,B6512&lt;=6),B6512=10)),1,0)</f>
        <v>0</v>
      </c>
      <c r="AC6512" s="55" t="n">
        <f aca="false">IF(AND(E6512&gt;0,B6512=10),1,0)</f>
        <v>0</v>
      </c>
      <c r="AD6512" s="0" t="str">
        <f aca="false">IF(AND(C6511=C6512,AA6511=AA6512-1),AB6511,"")</f>
        <v/>
      </c>
      <c r="AE6512" s="0" t="str">
        <f aca="false">IF(AND(C6511=C6512,AA6511=AA6512-1),AC6511,"")</f>
        <v/>
      </c>
      <c r="AF6512" s="0" t="str">
        <f aca="false">IF(AA6512=1,"",IF(AND(AB6512=1,AD6512&lt;&gt;1),1,0))</f>
        <v/>
      </c>
      <c r="AG6512" s="0" t="str">
        <f aca="false">IF(AA6512=1,"",IF(AND(AC6512=1,AE6512&lt;&gt;1),1,0))</f>
        <v/>
      </c>
      <c r="AH6512" s="60" t="str">
        <f aca="false">IF(AND(E6512&gt;0,AA6512&lt;2,NOT(AND(C6513=C6512,AA6513=AA6512+1))),INDEX(DATAS,AA6512+1),"")</f>
        <v/>
      </c>
      <c r="AI6512" s="60" t="str">
        <f aca="false">IF(AND(AC6512=1,AA6512&lt;2),IF(AND(C6513=C6512,AA6513=AA6512+1),IF(AC6513=1,"",INDEX(DATAS,AA6512+1)),INDEX(DATAS,AA6512+1)),"")</f>
        <v/>
      </c>
    </row>
    <row r="6513" customFormat="false" ht="15" hidden="false" customHeight="false" outlineLevel="0" collapsed="false">
      <c r="A6513" s="60" t="n">
        <v>46310</v>
      </c>
      <c r="B6513" s="0" t="n">
        <v>13</v>
      </c>
      <c r="C6513" s="0" t="n">
        <v>7685</v>
      </c>
      <c r="E6513" s="0" t="n">
        <v>0</v>
      </c>
      <c r="F6513" s="55" t="s">
        <v>1550</v>
      </c>
      <c r="I6513" s="55" t="s">
        <v>185</v>
      </c>
      <c r="U6513" s="0" t="n">
        <v>165</v>
      </c>
      <c r="V6513" s="0" t="n">
        <v>0</v>
      </c>
      <c r="X6513" s="55" t="n">
        <f aca="false">IF(I6513="Male",0,1)</f>
        <v>1</v>
      </c>
      <c r="Y6513" s="55" t="n">
        <f aca="false">IF(OR(I6513="DNB",I6513="Dry DNB"),1,0)</f>
        <v>0</v>
      </c>
      <c r="Z6513" s="0" t="str">
        <f aca="false">IF(ISNUMBER(W6513),A6513-W6513,"")</f>
        <v/>
      </c>
      <c r="AA6513" s="55" t="n">
        <f aca="false">MATCH(A6513,DATAS,0)</f>
        <v>2</v>
      </c>
      <c r="AB6513" s="55" t="n">
        <f aca="false">IF(AND(E6513&gt;0,OR(AND(B6513&gt;=1,B6513&lt;=6),B6513=10)),1,0)</f>
        <v>0</v>
      </c>
      <c r="AC6513" s="55" t="n">
        <f aca="false">IF(AND(E6513&gt;0,B6513=10),1,0)</f>
        <v>0</v>
      </c>
      <c r="AD6513" s="55" t="n">
        <f aca="false">IF(AND(C6512=C6513,AA6512=AA6513-1),AB6512,"")</f>
        <v>0</v>
      </c>
      <c r="AE6513" s="55" t="n">
        <f aca="false">IF(AND(C6512=C6513,AA6512=AA6513-1),AC6512,"")</f>
        <v>0</v>
      </c>
      <c r="AF6513" s="55" t="n">
        <f aca="false">IF(AA6513=1,"",IF(AND(AB6513=1,AD6513&lt;&gt;1),1,0))</f>
        <v>0</v>
      </c>
      <c r="AG6513" s="55" t="n">
        <f aca="false">IF(AA6513=1,"",IF(AND(AC6513=1,AE6513&lt;&gt;1),1,0))</f>
        <v>0</v>
      </c>
      <c r="AH6513" s="60" t="str">
        <f aca="false">IF(AND(E6513&gt;0,AA6513&lt;2,NOT(AND(C6514=C6513,AA6514=AA6513+1))),INDEX(DATAS,AA6513+1),"")</f>
        <v/>
      </c>
      <c r="AI6513" s="60" t="str">
        <f aca="false">IF(AND(AC6513=1,AA6513&lt;2),IF(AND(C6514=C6513,AA6514=AA6513+1),IF(AC6514=1,"",INDEX(DATAS,AA6513+1)),INDEX(DATAS,AA6513+1)),"")</f>
        <v/>
      </c>
    </row>
    <row r="6514" customFormat="false" ht="15" hidden="false" customHeight="false" outlineLevel="0" collapsed="false">
      <c r="A6514" s="60" t="n">
        <v>46309</v>
      </c>
      <c r="B6514" s="0" t="n">
        <v>13</v>
      </c>
      <c r="C6514" s="0" t="n">
        <v>7686</v>
      </c>
      <c r="E6514" s="0" t="n">
        <v>0</v>
      </c>
      <c r="F6514" s="55" t="s">
        <v>1551</v>
      </c>
      <c r="I6514" s="55" t="s">
        <v>185</v>
      </c>
      <c r="U6514" s="0" t="n">
        <v>163</v>
      </c>
      <c r="V6514" s="0" t="n">
        <v>0</v>
      </c>
      <c r="X6514" s="55" t="n">
        <f aca="false">IF(I6514="Male",0,1)</f>
        <v>1</v>
      </c>
      <c r="Y6514" s="55" t="n">
        <f aca="false">IF(OR(I6514="DNB",I6514="Dry DNB"),1,0)</f>
        <v>0</v>
      </c>
      <c r="Z6514" s="0" t="str">
        <f aca="false">IF(ISNUMBER(W6514),A6514-W6514,"")</f>
        <v/>
      </c>
      <c r="AA6514" s="55" t="n">
        <f aca="false">MATCH(A6514,DATAS,0)</f>
        <v>1</v>
      </c>
      <c r="AB6514" s="55" t="n">
        <f aca="false">IF(AND(E6514&gt;0,OR(AND(B6514&gt;=1,B6514&lt;=6),B6514=10)),1,0)</f>
        <v>0</v>
      </c>
      <c r="AC6514" s="55" t="n">
        <f aca="false">IF(AND(E6514&gt;0,B6514=10),1,0)</f>
        <v>0</v>
      </c>
      <c r="AD6514" s="0" t="str">
        <f aca="false">IF(AND(C6513=C6514,AA6513=AA6514-1),AB6513,"")</f>
        <v/>
      </c>
      <c r="AE6514" s="0" t="str">
        <f aca="false">IF(AND(C6513=C6514,AA6513=AA6514-1),AC6513,"")</f>
        <v/>
      </c>
      <c r="AF6514" s="0" t="str">
        <f aca="false">IF(AA6514=1,"",IF(AND(AB6514=1,AD6514&lt;&gt;1),1,0))</f>
        <v/>
      </c>
      <c r="AG6514" s="0" t="str">
        <f aca="false">IF(AA6514=1,"",IF(AND(AC6514=1,AE6514&lt;&gt;1),1,0))</f>
        <v/>
      </c>
      <c r="AH6514" s="60" t="str">
        <f aca="false">IF(AND(E6514&gt;0,AA6514&lt;2,NOT(AND(C6515=C6514,AA6515=AA6514+1))),INDEX(DATAS,AA6514+1),"")</f>
        <v/>
      </c>
      <c r="AI6514" s="60" t="str">
        <f aca="false">IF(AND(AC6514=1,AA6514&lt;2),IF(AND(C6515=C6514,AA6515=AA6514+1),IF(AC6515=1,"",INDEX(DATAS,AA6514+1)),INDEX(DATAS,AA6514+1)),"")</f>
        <v/>
      </c>
    </row>
    <row r="6515" customFormat="false" ht="15" hidden="false" customHeight="false" outlineLevel="0" collapsed="false">
      <c r="A6515" s="60" t="n">
        <v>46310</v>
      </c>
      <c r="B6515" s="0" t="n">
        <v>13</v>
      </c>
      <c r="C6515" s="0" t="n">
        <v>7686</v>
      </c>
      <c r="E6515" s="0" t="n">
        <v>0</v>
      </c>
      <c r="F6515" s="55" t="s">
        <v>1551</v>
      </c>
      <c r="I6515" s="55" t="s">
        <v>185</v>
      </c>
      <c r="U6515" s="0" t="n">
        <v>164</v>
      </c>
      <c r="V6515" s="0" t="n">
        <v>0</v>
      </c>
      <c r="X6515" s="55" t="n">
        <f aca="false">IF(I6515="Male",0,1)</f>
        <v>1</v>
      </c>
      <c r="Y6515" s="55" t="n">
        <f aca="false">IF(OR(I6515="DNB",I6515="Dry DNB"),1,0)</f>
        <v>0</v>
      </c>
      <c r="Z6515" s="0" t="str">
        <f aca="false">IF(ISNUMBER(W6515),A6515-W6515,"")</f>
        <v/>
      </c>
      <c r="AA6515" s="55" t="n">
        <f aca="false">MATCH(A6515,DATAS,0)</f>
        <v>2</v>
      </c>
      <c r="AB6515" s="55" t="n">
        <f aca="false">IF(AND(E6515&gt;0,OR(AND(B6515&gt;=1,B6515&lt;=6),B6515=10)),1,0)</f>
        <v>0</v>
      </c>
      <c r="AC6515" s="55" t="n">
        <f aca="false">IF(AND(E6515&gt;0,B6515=10),1,0)</f>
        <v>0</v>
      </c>
      <c r="AD6515" s="55" t="n">
        <f aca="false">IF(AND(C6514=C6515,AA6514=AA6515-1),AB6514,"")</f>
        <v>0</v>
      </c>
      <c r="AE6515" s="55" t="n">
        <f aca="false">IF(AND(C6514=C6515,AA6514=AA6515-1),AC6514,"")</f>
        <v>0</v>
      </c>
      <c r="AF6515" s="55" t="n">
        <f aca="false">IF(AA6515=1,"",IF(AND(AB6515=1,AD6515&lt;&gt;1),1,0))</f>
        <v>0</v>
      </c>
      <c r="AG6515" s="55" t="n">
        <f aca="false">IF(AA6515=1,"",IF(AND(AC6515=1,AE6515&lt;&gt;1),1,0))</f>
        <v>0</v>
      </c>
      <c r="AH6515" s="60" t="str">
        <f aca="false">IF(AND(E6515&gt;0,AA6515&lt;2,NOT(AND(C6516=C6515,AA6516=AA6515+1))),INDEX(DATAS,AA6515+1),"")</f>
        <v/>
      </c>
      <c r="AI6515" s="60" t="str">
        <f aca="false">IF(AND(AC6515=1,AA6515&lt;2),IF(AND(C6516=C6515,AA6516=AA6515+1),IF(AC6516=1,"",INDEX(DATAS,AA6515+1)),INDEX(DATAS,AA6515+1)),"")</f>
        <v/>
      </c>
    </row>
    <row r="6516" customFormat="false" ht="15" hidden="false" customHeight="false" outlineLevel="0" collapsed="false">
      <c r="A6516" s="60" t="n">
        <v>46309</v>
      </c>
      <c r="B6516" s="0" t="n">
        <v>13</v>
      </c>
      <c r="C6516" s="0" t="n">
        <v>7687</v>
      </c>
      <c r="E6516" s="0" t="n">
        <v>0</v>
      </c>
      <c r="F6516" s="55" t="s">
        <v>1551</v>
      </c>
      <c r="I6516" s="55" t="s">
        <v>185</v>
      </c>
      <c r="U6516" s="0" t="n">
        <v>163</v>
      </c>
      <c r="V6516" s="0" t="n">
        <v>0</v>
      </c>
      <c r="X6516" s="55" t="n">
        <f aca="false">IF(I6516="Male",0,1)</f>
        <v>1</v>
      </c>
      <c r="Y6516" s="55" t="n">
        <f aca="false">IF(OR(I6516="DNB",I6516="Dry DNB"),1,0)</f>
        <v>0</v>
      </c>
      <c r="Z6516" s="0" t="str">
        <f aca="false">IF(ISNUMBER(W6516),A6516-W6516,"")</f>
        <v/>
      </c>
      <c r="AA6516" s="55" t="n">
        <f aca="false">MATCH(A6516,DATAS,0)</f>
        <v>1</v>
      </c>
      <c r="AB6516" s="55" t="n">
        <f aca="false">IF(AND(E6516&gt;0,OR(AND(B6516&gt;=1,B6516&lt;=6),B6516=10)),1,0)</f>
        <v>0</v>
      </c>
      <c r="AC6516" s="55" t="n">
        <f aca="false">IF(AND(E6516&gt;0,B6516=10),1,0)</f>
        <v>0</v>
      </c>
      <c r="AD6516" s="0" t="str">
        <f aca="false">IF(AND(C6515=C6516,AA6515=AA6516-1),AB6515,"")</f>
        <v/>
      </c>
      <c r="AE6516" s="0" t="str">
        <f aca="false">IF(AND(C6515=C6516,AA6515=AA6516-1),AC6515,"")</f>
        <v/>
      </c>
      <c r="AF6516" s="0" t="str">
        <f aca="false">IF(AA6516=1,"",IF(AND(AB6516=1,AD6516&lt;&gt;1),1,0))</f>
        <v/>
      </c>
      <c r="AG6516" s="0" t="str">
        <f aca="false">IF(AA6516=1,"",IF(AND(AC6516=1,AE6516&lt;&gt;1),1,0))</f>
        <v/>
      </c>
      <c r="AH6516" s="60" t="str">
        <f aca="false">IF(AND(E6516&gt;0,AA6516&lt;2,NOT(AND(C6517=C6516,AA6517=AA6516+1))),INDEX(DATAS,AA6516+1),"")</f>
        <v/>
      </c>
      <c r="AI6516" s="60" t="str">
        <f aca="false">IF(AND(AC6516=1,AA6516&lt;2),IF(AND(C6517=C6516,AA6517=AA6516+1),IF(AC6517=1,"",INDEX(DATAS,AA6516+1)),INDEX(DATAS,AA6516+1)),"")</f>
        <v/>
      </c>
    </row>
    <row r="6517" customFormat="false" ht="15" hidden="false" customHeight="false" outlineLevel="0" collapsed="false">
      <c r="A6517" s="60" t="n">
        <v>46310</v>
      </c>
      <c r="B6517" s="0" t="n">
        <v>13</v>
      </c>
      <c r="C6517" s="0" t="n">
        <v>7687</v>
      </c>
      <c r="E6517" s="0" t="n">
        <v>0</v>
      </c>
      <c r="F6517" s="55" t="s">
        <v>1551</v>
      </c>
      <c r="I6517" s="55" t="s">
        <v>185</v>
      </c>
      <c r="U6517" s="0" t="n">
        <v>164</v>
      </c>
      <c r="V6517" s="0" t="n">
        <v>0</v>
      </c>
      <c r="X6517" s="55" t="n">
        <f aca="false">IF(I6517="Male",0,1)</f>
        <v>1</v>
      </c>
      <c r="Y6517" s="55" t="n">
        <f aca="false">IF(OR(I6517="DNB",I6517="Dry DNB"),1,0)</f>
        <v>0</v>
      </c>
      <c r="Z6517" s="0" t="str">
        <f aca="false">IF(ISNUMBER(W6517),A6517-W6517,"")</f>
        <v/>
      </c>
      <c r="AA6517" s="55" t="n">
        <f aca="false">MATCH(A6517,DATAS,0)</f>
        <v>2</v>
      </c>
      <c r="AB6517" s="55" t="n">
        <f aca="false">IF(AND(E6517&gt;0,OR(AND(B6517&gt;=1,B6517&lt;=6),B6517=10)),1,0)</f>
        <v>0</v>
      </c>
      <c r="AC6517" s="55" t="n">
        <f aca="false">IF(AND(E6517&gt;0,B6517=10),1,0)</f>
        <v>0</v>
      </c>
      <c r="AD6517" s="55" t="n">
        <f aca="false">IF(AND(C6516=C6517,AA6516=AA6517-1),AB6516,"")</f>
        <v>0</v>
      </c>
      <c r="AE6517" s="55" t="n">
        <f aca="false">IF(AND(C6516=C6517,AA6516=AA6517-1),AC6516,"")</f>
        <v>0</v>
      </c>
      <c r="AF6517" s="55" t="n">
        <f aca="false">IF(AA6517=1,"",IF(AND(AB6517=1,AD6517&lt;&gt;1),1,0))</f>
        <v>0</v>
      </c>
      <c r="AG6517" s="55" t="n">
        <f aca="false">IF(AA6517=1,"",IF(AND(AC6517=1,AE6517&lt;&gt;1),1,0))</f>
        <v>0</v>
      </c>
      <c r="AH6517" s="60" t="str">
        <f aca="false">IF(AND(E6517&gt;0,AA6517&lt;2,NOT(AND(C6518=C6517,AA6518=AA6517+1))),INDEX(DATAS,AA6517+1),"")</f>
        <v/>
      </c>
      <c r="AI6517" s="60" t="str">
        <f aca="false">IF(AND(AC6517=1,AA6517&lt;2),IF(AND(C6518=C6517,AA6518=AA6517+1),IF(AC6518=1,"",INDEX(DATAS,AA6517+1)),INDEX(DATAS,AA6517+1)),"")</f>
        <v/>
      </c>
    </row>
    <row r="6518" customFormat="false" ht="15" hidden="false" customHeight="false" outlineLevel="0" collapsed="false">
      <c r="A6518" s="60" t="n">
        <v>46309</v>
      </c>
      <c r="B6518" s="0" t="n">
        <v>13</v>
      </c>
      <c r="C6518" s="0" t="n">
        <v>7688</v>
      </c>
      <c r="E6518" s="0" t="n">
        <v>0</v>
      </c>
      <c r="F6518" s="55" t="s">
        <v>1552</v>
      </c>
      <c r="I6518" s="55" t="s">
        <v>185</v>
      </c>
      <c r="U6518" s="0" t="n">
        <v>162</v>
      </c>
      <c r="V6518" s="0" t="n">
        <v>0</v>
      </c>
      <c r="X6518" s="55" t="n">
        <f aca="false">IF(I6518="Male",0,1)</f>
        <v>1</v>
      </c>
      <c r="Y6518" s="55" t="n">
        <f aca="false">IF(OR(I6518="DNB",I6518="Dry DNB"),1,0)</f>
        <v>0</v>
      </c>
      <c r="Z6518" s="0" t="str">
        <f aca="false">IF(ISNUMBER(W6518),A6518-W6518,"")</f>
        <v/>
      </c>
      <c r="AA6518" s="55" t="n">
        <f aca="false">MATCH(A6518,DATAS,0)</f>
        <v>1</v>
      </c>
      <c r="AB6518" s="55" t="n">
        <f aca="false">IF(AND(E6518&gt;0,OR(AND(B6518&gt;=1,B6518&lt;=6),B6518=10)),1,0)</f>
        <v>0</v>
      </c>
      <c r="AC6518" s="55" t="n">
        <f aca="false">IF(AND(E6518&gt;0,B6518=10),1,0)</f>
        <v>0</v>
      </c>
      <c r="AD6518" s="0" t="str">
        <f aca="false">IF(AND(C6517=C6518,AA6517=AA6518-1),AB6517,"")</f>
        <v/>
      </c>
      <c r="AE6518" s="0" t="str">
        <f aca="false">IF(AND(C6517=C6518,AA6517=AA6518-1),AC6517,"")</f>
        <v/>
      </c>
      <c r="AF6518" s="0" t="str">
        <f aca="false">IF(AA6518=1,"",IF(AND(AB6518=1,AD6518&lt;&gt;1),1,0))</f>
        <v/>
      </c>
      <c r="AG6518" s="0" t="str">
        <f aca="false">IF(AA6518=1,"",IF(AND(AC6518=1,AE6518&lt;&gt;1),1,0))</f>
        <v/>
      </c>
      <c r="AH6518" s="60" t="str">
        <f aca="false">IF(AND(E6518&gt;0,AA6518&lt;2,NOT(AND(C6519=C6518,AA6519=AA6518+1))),INDEX(DATAS,AA6518+1),"")</f>
        <v/>
      </c>
      <c r="AI6518" s="60" t="str">
        <f aca="false">IF(AND(AC6518=1,AA6518&lt;2),IF(AND(C6519=C6518,AA6519=AA6518+1),IF(AC6519=1,"",INDEX(DATAS,AA6518+1)),INDEX(DATAS,AA6518+1)),"")</f>
        <v/>
      </c>
    </row>
    <row r="6519" customFormat="false" ht="15" hidden="false" customHeight="false" outlineLevel="0" collapsed="false">
      <c r="A6519" s="60" t="n">
        <v>46310</v>
      </c>
      <c r="B6519" s="0" t="n">
        <v>13</v>
      </c>
      <c r="C6519" s="0" t="n">
        <v>7688</v>
      </c>
      <c r="E6519" s="0" t="n">
        <v>0</v>
      </c>
      <c r="F6519" s="55" t="s">
        <v>1552</v>
      </c>
      <c r="I6519" s="55" t="s">
        <v>185</v>
      </c>
      <c r="U6519" s="0" t="n">
        <v>163</v>
      </c>
      <c r="V6519" s="0" t="n">
        <v>0</v>
      </c>
      <c r="X6519" s="55" t="n">
        <f aca="false">IF(I6519="Male",0,1)</f>
        <v>1</v>
      </c>
      <c r="Y6519" s="55" t="n">
        <f aca="false">IF(OR(I6519="DNB",I6519="Dry DNB"),1,0)</f>
        <v>0</v>
      </c>
      <c r="Z6519" s="0" t="str">
        <f aca="false">IF(ISNUMBER(W6519),A6519-W6519,"")</f>
        <v/>
      </c>
      <c r="AA6519" s="55" t="n">
        <f aca="false">MATCH(A6519,DATAS,0)</f>
        <v>2</v>
      </c>
      <c r="AB6519" s="55" t="n">
        <f aca="false">IF(AND(E6519&gt;0,OR(AND(B6519&gt;=1,B6519&lt;=6),B6519=10)),1,0)</f>
        <v>0</v>
      </c>
      <c r="AC6519" s="55" t="n">
        <f aca="false">IF(AND(E6519&gt;0,B6519=10),1,0)</f>
        <v>0</v>
      </c>
      <c r="AD6519" s="55" t="n">
        <f aca="false">IF(AND(C6518=C6519,AA6518=AA6519-1),AB6518,"")</f>
        <v>0</v>
      </c>
      <c r="AE6519" s="55" t="n">
        <f aca="false">IF(AND(C6518=C6519,AA6518=AA6519-1),AC6518,"")</f>
        <v>0</v>
      </c>
      <c r="AF6519" s="55" t="n">
        <f aca="false">IF(AA6519=1,"",IF(AND(AB6519=1,AD6519&lt;&gt;1),1,0))</f>
        <v>0</v>
      </c>
      <c r="AG6519" s="55" t="n">
        <f aca="false">IF(AA6519=1,"",IF(AND(AC6519=1,AE6519&lt;&gt;1),1,0))</f>
        <v>0</v>
      </c>
      <c r="AH6519" s="60" t="str">
        <f aca="false">IF(AND(E6519&gt;0,AA6519&lt;2,NOT(AND(C6520=C6519,AA6520=AA6519+1))),INDEX(DATAS,AA6519+1),"")</f>
        <v/>
      </c>
      <c r="AI6519" s="60" t="str">
        <f aca="false">IF(AND(AC6519=1,AA6519&lt;2),IF(AND(C6520=C6519,AA6520=AA6519+1),IF(AC6520=1,"",INDEX(DATAS,AA6519+1)),INDEX(DATAS,AA6519+1)),"")</f>
        <v/>
      </c>
    </row>
    <row r="6520" customFormat="false" ht="15" hidden="false" customHeight="false" outlineLevel="0" collapsed="false">
      <c r="A6520" s="60" t="n">
        <v>46309</v>
      </c>
      <c r="B6520" s="0" t="n">
        <v>13</v>
      </c>
      <c r="C6520" s="0" t="n">
        <v>7689</v>
      </c>
      <c r="E6520" s="0" t="n">
        <v>0</v>
      </c>
      <c r="F6520" s="55" t="s">
        <v>1552</v>
      </c>
      <c r="I6520" s="55" t="s">
        <v>185</v>
      </c>
      <c r="U6520" s="0" t="n">
        <v>162</v>
      </c>
      <c r="V6520" s="0" t="n">
        <v>0</v>
      </c>
      <c r="X6520" s="55" t="n">
        <f aca="false">IF(I6520="Male",0,1)</f>
        <v>1</v>
      </c>
      <c r="Y6520" s="55" t="n">
        <f aca="false">IF(OR(I6520="DNB",I6520="Dry DNB"),1,0)</f>
        <v>0</v>
      </c>
      <c r="Z6520" s="0" t="str">
        <f aca="false">IF(ISNUMBER(W6520),A6520-W6520,"")</f>
        <v/>
      </c>
      <c r="AA6520" s="55" t="n">
        <f aca="false">MATCH(A6520,DATAS,0)</f>
        <v>1</v>
      </c>
      <c r="AB6520" s="55" t="n">
        <f aca="false">IF(AND(E6520&gt;0,OR(AND(B6520&gt;=1,B6520&lt;=6),B6520=10)),1,0)</f>
        <v>0</v>
      </c>
      <c r="AC6520" s="55" t="n">
        <f aca="false">IF(AND(E6520&gt;0,B6520=10),1,0)</f>
        <v>0</v>
      </c>
      <c r="AD6520" s="0" t="str">
        <f aca="false">IF(AND(C6519=C6520,AA6519=AA6520-1),AB6519,"")</f>
        <v/>
      </c>
      <c r="AE6520" s="0" t="str">
        <f aca="false">IF(AND(C6519=C6520,AA6519=AA6520-1),AC6519,"")</f>
        <v/>
      </c>
      <c r="AF6520" s="0" t="str">
        <f aca="false">IF(AA6520=1,"",IF(AND(AB6520=1,AD6520&lt;&gt;1),1,0))</f>
        <v/>
      </c>
      <c r="AG6520" s="0" t="str">
        <f aca="false">IF(AA6520=1,"",IF(AND(AC6520=1,AE6520&lt;&gt;1),1,0))</f>
        <v/>
      </c>
      <c r="AH6520" s="60" t="str">
        <f aca="false">IF(AND(E6520&gt;0,AA6520&lt;2,NOT(AND(C6521=C6520,AA6521=AA6520+1))),INDEX(DATAS,AA6520+1),"")</f>
        <v/>
      </c>
      <c r="AI6520" s="60" t="str">
        <f aca="false">IF(AND(AC6520=1,AA6520&lt;2),IF(AND(C6521=C6520,AA6521=AA6520+1),IF(AC6521=1,"",INDEX(DATAS,AA6520+1)),INDEX(DATAS,AA6520+1)),"")</f>
        <v/>
      </c>
    </row>
    <row r="6521" customFormat="false" ht="15" hidden="false" customHeight="false" outlineLevel="0" collapsed="false">
      <c r="A6521" s="60" t="n">
        <v>46310</v>
      </c>
      <c r="B6521" s="0" t="n">
        <v>13</v>
      </c>
      <c r="C6521" s="0" t="n">
        <v>7689</v>
      </c>
      <c r="E6521" s="0" t="n">
        <v>0</v>
      </c>
      <c r="F6521" s="55" t="s">
        <v>1552</v>
      </c>
      <c r="I6521" s="55" t="s">
        <v>185</v>
      </c>
      <c r="U6521" s="0" t="n">
        <v>163</v>
      </c>
      <c r="V6521" s="0" t="n">
        <v>0</v>
      </c>
      <c r="X6521" s="55" t="n">
        <f aca="false">IF(I6521="Male",0,1)</f>
        <v>1</v>
      </c>
      <c r="Y6521" s="55" t="n">
        <f aca="false">IF(OR(I6521="DNB",I6521="Dry DNB"),1,0)</f>
        <v>0</v>
      </c>
      <c r="Z6521" s="0" t="str">
        <f aca="false">IF(ISNUMBER(W6521),A6521-W6521,"")</f>
        <v/>
      </c>
      <c r="AA6521" s="55" t="n">
        <f aca="false">MATCH(A6521,DATAS,0)</f>
        <v>2</v>
      </c>
      <c r="AB6521" s="55" t="n">
        <f aca="false">IF(AND(E6521&gt;0,OR(AND(B6521&gt;=1,B6521&lt;=6),B6521=10)),1,0)</f>
        <v>0</v>
      </c>
      <c r="AC6521" s="55" t="n">
        <f aca="false">IF(AND(E6521&gt;0,B6521=10),1,0)</f>
        <v>0</v>
      </c>
      <c r="AD6521" s="55" t="n">
        <f aca="false">IF(AND(C6520=C6521,AA6520=AA6521-1),AB6520,"")</f>
        <v>0</v>
      </c>
      <c r="AE6521" s="55" t="n">
        <f aca="false">IF(AND(C6520=C6521,AA6520=AA6521-1),AC6520,"")</f>
        <v>0</v>
      </c>
      <c r="AF6521" s="55" t="n">
        <f aca="false">IF(AA6521=1,"",IF(AND(AB6521=1,AD6521&lt;&gt;1),1,0))</f>
        <v>0</v>
      </c>
      <c r="AG6521" s="55" t="n">
        <f aca="false">IF(AA6521=1,"",IF(AND(AC6521=1,AE6521&lt;&gt;1),1,0))</f>
        <v>0</v>
      </c>
      <c r="AH6521" s="60" t="str">
        <f aca="false">IF(AND(E6521&gt;0,AA6521&lt;2,NOT(AND(C6522=C6521,AA6522=AA6521+1))),INDEX(DATAS,AA6521+1),"")</f>
        <v/>
      </c>
      <c r="AI6521" s="60" t="str">
        <f aca="false">IF(AND(AC6521=1,AA6521&lt;2),IF(AND(C6522=C6521,AA6522=AA6521+1),IF(AC6522=1,"",INDEX(DATAS,AA6521+1)),INDEX(DATAS,AA6521+1)),"")</f>
        <v/>
      </c>
    </row>
    <row r="6522" customFormat="false" ht="15" hidden="false" customHeight="false" outlineLevel="0" collapsed="false">
      <c r="A6522" s="60" t="n">
        <v>46309</v>
      </c>
      <c r="B6522" s="0" t="n">
        <v>13</v>
      </c>
      <c r="C6522" s="0" t="n">
        <v>7690</v>
      </c>
      <c r="E6522" s="0" t="n">
        <v>0</v>
      </c>
      <c r="F6522" s="55" t="s">
        <v>1553</v>
      </c>
      <c r="I6522" s="55" t="s">
        <v>185</v>
      </c>
      <c r="U6522" s="0" t="n">
        <v>161</v>
      </c>
      <c r="V6522" s="0" t="n">
        <v>0</v>
      </c>
      <c r="X6522" s="55" t="n">
        <f aca="false">IF(I6522="Male",0,1)</f>
        <v>1</v>
      </c>
      <c r="Y6522" s="55" t="n">
        <f aca="false">IF(OR(I6522="DNB",I6522="Dry DNB"),1,0)</f>
        <v>0</v>
      </c>
      <c r="Z6522" s="0" t="str">
        <f aca="false">IF(ISNUMBER(W6522),A6522-W6522,"")</f>
        <v/>
      </c>
      <c r="AA6522" s="55" t="n">
        <f aca="false">MATCH(A6522,DATAS,0)</f>
        <v>1</v>
      </c>
      <c r="AB6522" s="55" t="n">
        <f aca="false">IF(AND(E6522&gt;0,OR(AND(B6522&gt;=1,B6522&lt;=6),B6522=10)),1,0)</f>
        <v>0</v>
      </c>
      <c r="AC6522" s="55" t="n">
        <f aca="false">IF(AND(E6522&gt;0,B6522=10),1,0)</f>
        <v>0</v>
      </c>
      <c r="AD6522" s="0" t="str">
        <f aca="false">IF(AND(C6521=C6522,AA6521=AA6522-1),AB6521,"")</f>
        <v/>
      </c>
      <c r="AE6522" s="0" t="str">
        <f aca="false">IF(AND(C6521=C6522,AA6521=AA6522-1),AC6521,"")</f>
        <v/>
      </c>
      <c r="AF6522" s="0" t="str">
        <f aca="false">IF(AA6522=1,"",IF(AND(AB6522=1,AD6522&lt;&gt;1),1,0))</f>
        <v/>
      </c>
      <c r="AG6522" s="0" t="str">
        <f aca="false">IF(AA6522=1,"",IF(AND(AC6522=1,AE6522&lt;&gt;1),1,0))</f>
        <v/>
      </c>
      <c r="AH6522" s="60" t="str">
        <f aca="false">IF(AND(E6522&gt;0,AA6522&lt;2,NOT(AND(C6523=C6522,AA6523=AA6522+1))),INDEX(DATAS,AA6522+1),"")</f>
        <v/>
      </c>
      <c r="AI6522" s="60" t="str">
        <f aca="false">IF(AND(AC6522=1,AA6522&lt;2),IF(AND(C6523=C6522,AA6523=AA6522+1),IF(AC6523=1,"",INDEX(DATAS,AA6522+1)),INDEX(DATAS,AA6522+1)),"")</f>
        <v/>
      </c>
    </row>
    <row r="6523" customFormat="false" ht="15" hidden="false" customHeight="false" outlineLevel="0" collapsed="false">
      <c r="A6523" s="60" t="n">
        <v>46310</v>
      </c>
      <c r="B6523" s="0" t="n">
        <v>13</v>
      </c>
      <c r="C6523" s="0" t="n">
        <v>7690</v>
      </c>
      <c r="E6523" s="0" t="n">
        <v>0</v>
      </c>
      <c r="F6523" s="55" t="s">
        <v>1553</v>
      </c>
      <c r="I6523" s="55" t="s">
        <v>185</v>
      </c>
      <c r="U6523" s="0" t="n">
        <v>162</v>
      </c>
      <c r="V6523" s="0" t="n">
        <v>0</v>
      </c>
      <c r="X6523" s="55" t="n">
        <f aca="false">IF(I6523="Male",0,1)</f>
        <v>1</v>
      </c>
      <c r="Y6523" s="55" t="n">
        <f aca="false">IF(OR(I6523="DNB",I6523="Dry DNB"),1,0)</f>
        <v>0</v>
      </c>
      <c r="Z6523" s="0" t="str">
        <f aca="false">IF(ISNUMBER(W6523),A6523-W6523,"")</f>
        <v/>
      </c>
      <c r="AA6523" s="55" t="n">
        <f aca="false">MATCH(A6523,DATAS,0)</f>
        <v>2</v>
      </c>
      <c r="AB6523" s="55" t="n">
        <f aca="false">IF(AND(E6523&gt;0,OR(AND(B6523&gt;=1,B6523&lt;=6),B6523=10)),1,0)</f>
        <v>0</v>
      </c>
      <c r="AC6523" s="55" t="n">
        <f aca="false">IF(AND(E6523&gt;0,B6523=10),1,0)</f>
        <v>0</v>
      </c>
      <c r="AD6523" s="55" t="n">
        <f aca="false">IF(AND(C6522=C6523,AA6522=AA6523-1),AB6522,"")</f>
        <v>0</v>
      </c>
      <c r="AE6523" s="55" t="n">
        <f aca="false">IF(AND(C6522=C6523,AA6522=AA6523-1),AC6522,"")</f>
        <v>0</v>
      </c>
      <c r="AF6523" s="55" t="n">
        <f aca="false">IF(AA6523=1,"",IF(AND(AB6523=1,AD6523&lt;&gt;1),1,0))</f>
        <v>0</v>
      </c>
      <c r="AG6523" s="55" t="n">
        <f aca="false">IF(AA6523=1,"",IF(AND(AC6523=1,AE6523&lt;&gt;1),1,0))</f>
        <v>0</v>
      </c>
      <c r="AH6523" s="60" t="str">
        <f aca="false">IF(AND(E6523&gt;0,AA6523&lt;2,NOT(AND(C6524=C6523,AA6524=AA6523+1))),INDEX(DATAS,AA6523+1),"")</f>
        <v/>
      </c>
      <c r="AI6523" s="60" t="str">
        <f aca="false">IF(AND(AC6523=1,AA6523&lt;2),IF(AND(C6524=C6523,AA6524=AA6523+1),IF(AC6524=1,"",INDEX(DATAS,AA6523+1)),INDEX(DATAS,AA6523+1)),"")</f>
        <v/>
      </c>
    </row>
    <row r="6524" customFormat="false" ht="15" hidden="false" customHeight="false" outlineLevel="0" collapsed="false">
      <c r="A6524" s="60" t="n">
        <v>46309</v>
      </c>
      <c r="B6524" s="0" t="n">
        <v>13</v>
      </c>
      <c r="C6524" s="0" t="n">
        <v>7691</v>
      </c>
      <c r="E6524" s="0" t="n">
        <v>0</v>
      </c>
      <c r="F6524" s="55" t="s">
        <v>1553</v>
      </c>
      <c r="I6524" s="55" t="s">
        <v>185</v>
      </c>
      <c r="U6524" s="0" t="n">
        <v>161</v>
      </c>
      <c r="V6524" s="0" t="n">
        <v>0</v>
      </c>
      <c r="X6524" s="55" t="n">
        <f aca="false">IF(I6524="Male",0,1)</f>
        <v>1</v>
      </c>
      <c r="Y6524" s="55" t="n">
        <f aca="false">IF(OR(I6524="DNB",I6524="Dry DNB"),1,0)</f>
        <v>0</v>
      </c>
      <c r="Z6524" s="0" t="str">
        <f aca="false">IF(ISNUMBER(W6524),A6524-W6524,"")</f>
        <v/>
      </c>
      <c r="AA6524" s="55" t="n">
        <f aca="false">MATCH(A6524,DATAS,0)</f>
        <v>1</v>
      </c>
      <c r="AB6524" s="55" t="n">
        <f aca="false">IF(AND(E6524&gt;0,OR(AND(B6524&gt;=1,B6524&lt;=6),B6524=10)),1,0)</f>
        <v>0</v>
      </c>
      <c r="AC6524" s="55" t="n">
        <f aca="false">IF(AND(E6524&gt;0,B6524=10),1,0)</f>
        <v>0</v>
      </c>
      <c r="AD6524" s="0" t="str">
        <f aca="false">IF(AND(C6523=C6524,AA6523=AA6524-1),AB6523,"")</f>
        <v/>
      </c>
      <c r="AE6524" s="0" t="str">
        <f aca="false">IF(AND(C6523=C6524,AA6523=AA6524-1),AC6523,"")</f>
        <v/>
      </c>
      <c r="AF6524" s="0" t="str">
        <f aca="false">IF(AA6524=1,"",IF(AND(AB6524=1,AD6524&lt;&gt;1),1,0))</f>
        <v/>
      </c>
      <c r="AG6524" s="0" t="str">
        <f aca="false">IF(AA6524=1,"",IF(AND(AC6524=1,AE6524&lt;&gt;1),1,0))</f>
        <v/>
      </c>
      <c r="AH6524" s="60" t="str">
        <f aca="false">IF(AND(E6524&gt;0,AA6524&lt;2,NOT(AND(C6525=C6524,AA6525=AA6524+1))),INDEX(DATAS,AA6524+1),"")</f>
        <v/>
      </c>
      <c r="AI6524" s="60" t="str">
        <f aca="false">IF(AND(AC6524=1,AA6524&lt;2),IF(AND(C6525=C6524,AA6525=AA6524+1),IF(AC6525=1,"",INDEX(DATAS,AA6524+1)),INDEX(DATAS,AA6524+1)),"")</f>
        <v/>
      </c>
    </row>
    <row r="6525" customFormat="false" ht="15" hidden="false" customHeight="false" outlineLevel="0" collapsed="false">
      <c r="A6525" s="60" t="n">
        <v>46310</v>
      </c>
      <c r="B6525" s="0" t="n">
        <v>13</v>
      </c>
      <c r="C6525" s="0" t="n">
        <v>7691</v>
      </c>
      <c r="E6525" s="0" t="n">
        <v>0</v>
      </c>
      <c r="F6525" s="55" t="s">
        <v>1553</v>
      </c>
      <c r="I6525" s="55" t="s">
        <v>185</v>
      </c>
      <c r="U6525" s="0" t="n">
        <v>162</v>
      </c>
      <c r="V6525" s="0" t="n">
        <v>0</v>
      </c>
      <c r="X6525" s="55" t="n">
        <f aca="false">IF(I6525="Male",0,1)</f>
        <v>1</v>
      </c>
      <c r="Y6525" s="55" t="n">
        <f aca="false">IF(OR(I6525="DNB",I6525="Dry DNB"),1,0)</f>
        <v>0</v>
      </c>
      <c r="Z6525" s="0" t="str">
        <f aca="false">IF(ISNUMBER(W6525),A6525-W6525,"")</f>
        <v/>
      </c>
      <c r="AA6525" s="55" t="n">
        <f aca="false">MATCH(A6525,DATAS,0)</f>
        <v>2</v>
      </c>
      <c r="AB6525" s="55" t="n">
        <f aca="false">IF(AND(E6525&gt;0,OR(AND(B6525&gt;=1,B6525&lt;=6),B6525=10)),1,0)</f>
        <v>0</v>
      </c>
      <c r="AC6525" s="55" t="n">
        <f aca="false">IF(AND(E6525&gt;0,B6525=10),1,0)</f>
        <v>0</v>
      </c>
      <c r="AD6525" s="55" t="n">
        <f aca="false">IF(AND(C6524=C6525,AA6524=AA6525-1),AB6524,"")</f>
        <v>0</v>
      </c>
      <c r="AE6525" s="55" t="n">
        <f aca="false">IF(AND(C6524=C6525,AA6524=AA6525-1),AC6524,"")</f>
        <v>0</v>
      </c>
      <c r="AF6525" s="55" t="n">
        <f aca="false">IF(AA6525=1,"",IF(AND(AB6525=1,AD6525&lt;&gt;1),1,0))</f>
        <v>0</v>
      </c>
      <c r="AG6525" s="55" t="n">
        <f aca="false">IF(AA6525=1,"",IF(AND(AC6525=1,AE6525&lt;&gt;1),1,0))</f>
        <v>0</v>
      </c>
      <c r="AH6525" s="60" t="str">
        <f aca="false">IF(AND(E6525&gt;0,AA6525&lt;2,NOT(AND(C6526=C6525,AA6526=AA6525+1))),INDEX(DATAS,AA6525+1),"")</f>
        <v/>
      </c>
      <c r="AI6525" s="60" t="str">
        <f aca="false">IF(AND(AC6525=1,AA6525&lt;2),IF(AND(C6526=C6525,AA6526=AA6525+1),IF(AC6526=1,"",INDEX(DATAS,AA6525+1)),INDEX(DATAS,AA6525+1)),"")</f>
        <v/>
      </c>
    </row>
    <row r="6526" customFormat="false" ht="15" hidden="false" customHeight="false" outlineLevel="0" collapsed="false">
      <c r="A6526" s="60" t="n">
        <v>46309</v>
      </c>
      <c r="B6526" s="0" t="n">
        <v>13</v>
      </c>
      <c r="C6526" s="0" t="n">
        <v>7693</v>
      </c>
      <c r="E6526" s="0" t="n">
        <v>0</v>
      </c>
      <c r="F6526" s="55" t="s">
        <v>1553</v>
      </c>
      <c r="I6526" s="55" t="s">
        <v>185</v>
      </c>
      <c r="U6526" s="0" t="n">
        <v>161</v>
      </c>
      <c r="V6526" s="0" t="n">
        <v>0</v>
      </c>
      <c r="X6526" s="55" t="n">
        <f aca="false">IF(I6526="Male",0,1)</f>
        <v>1</v>
      </c>
      <c r="Y6526" s="55" t="n">
        <f aca="false">IF(OR(I6526="DNB",I6526="Dry DNB"),1,0)</f>
        <v>0</v>
      </c>
      <c r="Z6526" s="0" t="str">
        <f aca="false">IF(ISNUMBER(W6526),A6526-W6526,"")</f>
        <v/>
      </c>
      <c r="AA6526" s="55" t="n">
        <f aca="false">MATCH(A6526,DATAS,0)</f>
        <v>1</v>
      </c>
      <c r="AB6526" s="55" t="n">
        <f aca="false">IF(AND(E6526&gt;0,OR(AND(B6526&gt;=1,B6526&lt;=6),B6526=10)),1,0)</f>
        <v>0</v>
      </c>
      <c r="AC6526" s="55" t="n">
        <f aca="false">IF(AND(E6526&gt;0,B6526=10),1,0)</f>
        <v>0</v>
      </c>
      <c r="AD6526" s="0" t="str">
        <f aca="false">IF(AND(C6525=C6526,AA6525=AA6526-1),AB6525,"")</f>
        <v/>
      </c>
      <c r="AE6526" s="0" t="str">
        <f aca="false">IF(AND(C6525=C6526,AA6525=AA6526-1),AC6525,"")</f>
        <v/>
      </c>
      <c r="AF6526" s="0" t="str">
        <f aca="false">IF(AA6526=1,"",IF(AND(AB6526=1,AD6526&lt;&gt;1),1,0))</f>
        <v/>
      </c>
      <c r="AG6526" s="0" t="str">
        <f aca="false">IF(AA6526=1,"",IF(AND(AC6526=1,AE6526&lt;&gt;1),1,0))</f>
        <v/>
      </c>
      <c r="AH6526" s="60" t="str">
        <f aca="false">IF(AND(E6526&gt;0,AA6526&lt;2,NOT(AND(C6527=C6526,AA6527=AA6526+1))),INDEX(DATAS,AA6526+1),"")</f>
        <v/>
      </c>
      <c r="AI6526" s="60" t="str">
        <f aca="false">IF(AND(AC6526=1,AA6526&lt;2),IF(AND(C6527=C6526,AA6527=AA6526+1),IF(AC6527=1,"",INDEX(DATAS,AA6526+1)),INDEX(DATAS,AA6526+1)),"")</f>
        <v/>
      </c>
    </row>
    <row r="6527" customFormat="false" ht="15" hidden="false" customHeight="false" outlineLevel="0" collapsed="false">
      <c r="A6527" s="60" t="n">
        <v>46310</v>
      </c>
      <c r="B6527" s="0" t="n">
        <v>13</v>
      </c>
      <c r="C6527" s="0" t="n">
        <v>7693</v>
      </c>
      <c r="E6527" s="0" t="n">
        <v>0</v>
      </c>
      <c r="F6527" s="55" t="s">
        <v>1553</v>
      </c>
      <c r="I6527" s="55" t="s">
        <v>185</v>
      </c>
      <c r="U6527" s="0" t="n">
        <v>162</v>
      </c>
      <c r="V6527" s="0" t="n">
        <v>0</v>
      </c>
      <c r="X6527" s="55" t="n">
        <f aca="false">IF(I6527="Male",0,1)</f>
        <v>1</v>
      </c>
      <c r="Y6527" s="55" t="n">
        <f aca="false">IF(OR(I6527="DNB",I6527="Dry DNB"),1,0)</f>
        <v>0</v>
      </c>
      <c r="Z6527" s="0" t="str">
        <f aca="false">IF(ISNUMBER(W6527),A6527-W6527,"")</f>
        <v/>
      </c>
      <c r="AA6527" s="55" t="n">
        <f aca="false">MATCH(A6527,DATAS,0)</f>
        <v>2</v>
      </c>
      <c r="AB6527" s="55" t="n">
        <f aca="false">IF(AND(E6527&gt;0,OR(AND(B6527&gt;=1,B6527&lt;=6),B6527=10)),1,0)</f>
        <v>0</v>
      </c>
      <c r="AC6527" s="55" t="n">
        <f aca="false">IF(AND(E6527&gt;0,B6527=10),1,0)</f>
        <v>0</v>
      </c>
      <c r="AD6527" s="55" t="n">
        <f aca="false">IF(AND(C6526=C6527,AA6526=AA6527-1),AB6526,"")</f>
        <v>0</v>
      </c>
      <c r="AE6527" s="55" t="n">
        <f aca="false">IF(AND(C6526=C6527,AA6526=AA6527-1),AC6526,"")</f>
        <v>0</v>
      </c>
      <c r="AF6527" s="55" t="n">
        <f aca="false">IF(AA6527=1,"",IF(AND(AB6527=1,AD6527&lt;&gt;1),1,0))</f>
        <v>0</v>
      </c>
      <c r="AG6527" s="55" t="n">
        <f aca="false">IF(AA6527=1,"",IF(AND(AC6527=1,AE6527&lt;&gt;1),1,0))</f>
        <v>0</v>
      </c>
      <c r="AH6527" s="60" t="str">
        <f aca="false">IF(AND(E6527&gt;0,AA6527&lt;2,NOT(AND(C6528=C6527,AA6528=AA6527+1))),INDEX(DATAS,AA6527+1),"")</f>
        <v/>
      </c>
      <c r="AI6527" s="60" t="str">
        <f aca="false">IF(AND(AC6527=1,AA6527&lt;2),IF(AND(C6528=C6527,AA6528=AA6527+1),IF(AC6528=1,"",INDEX(DATAS,AA6527+1)),INDEX(DATAS,AA6527+1)),"")</f>
        <v/>
      </c>
    </row>
    <row r="6528" customFormat="false" ht="15" hidden="false" customHeight="false" outlineLevel="0" collapsed="false">
      <c r="A6528" s="60" t="n">
        <v>46309</v>
      </c>
      <c r="B6528" s="0" t="n">
        <v>13</v>
      </c>
      <c r="C6528" s="0" t="n">
        <v>7694</v>
      </c>
      <c r="E6528" s="0" t="n">
        <v>0</v>
      </c>
      <c r="F6528" s="55" t="s">
        <v>1553</v>
      </c>
      <c r="I6528" s="55" t="s">
        <v>185</v>
      </c>
      <c r="U6528" s="0" t="n">
        <v>161</v>
      </c>
      <c r="V6528" s="0" t="n">
        <v>0</v>
      </c>
      <c r="X6528" s="55" t="n">
        <f aca="false">IF(I6528="Male",0,1)</f>
        <v>1</v>
      </c>
      <c r="Y6528" s="55" t="n">
        <f aca="false">IF(OR(I6528="DNB",I6528="Dry DNB"),1,0)</f>
        <v>0</v>
      </c>
      <c r="Z6528" s="0" t="str">
        <f aca="false">IF(ISNUMBER(W6528),A6528-W6528,"")</f>
        <v/>
      </c>
      <c r="AA6528" s="55" t="n">
        <f aca="false">MATCH(A6528,DATAS,0)</f>
        <v>1</v>
      </c>
      <c r="AB6528" s="55" t="n">
        <f aca="false">IF(AND(E6528&gt;0,OR(AND(B6528&gt;=1,B6528&lt;=6),B6528=10)),1,0)</f>
        <v>0</v>
      </c>
      <c r="AC6528" s="55" t="n">
        <f aca="false">IF(AND(E6528&gt;0,B6528=10),1,0)</f>
        <v>0</v>
      </c>
      <c r="AD6528" s="0" t="str">
        <f aca="false">IF(AND(C6527=C6528,AA6527=AA6528-1),AB6527,"")</f>
        <v/>
      </c>
      <c r="AE6528" s="0" t="str">
        <f aca="false">IF(AND(C6527=C6528,AA6527=AA6528-1),AC6527,"")</f>
        <v/>
      </c>
      <c r="AF6528" s="0" t="str">
        <f aca="false">IF(AA6528=1,"",IF(AND(AB6528=1,AD6528&lt;&gt;1),1,0))</f>
        <v/>
      </c>
      <c r="AG6528" s="0" t="str">
        <f aca="false">IF(AA6528=1,"",IF(AND(AC6528=1,AE6528&lt;&gt;1),1,0))</f>
        <v/>
      </c>
      <c r="AH6528" s="60" t="str">
        <f aca="false">IF(AND(E6528&gt;0,AA6528&lt;2,NOT(AND(C6529=C6528,AA6529=AA6528+1))),INDEX(DATAS,AA6528+1),"")</f>
        <v/>
      </c>
      <c r="AI6528" s="60" t="str">
        <f aca="false">IF(AND(AC6528=1,AA6528&lt;2),IF(AND(C6529=C6528,AA6529=AA6528+1),IF(AC6529=1,"",INDEX(DATAS,AA6528+1)),INDEX(DATAS,AA6528+1)),"")</f>
        <v/>
      </c>
    </row>
    <row r="6529" customFormat="false" ht="15" hidden="false" customHeight="false" outlineLevel="0" collapsed="false">
      <c r="A6529" s="60" t="n">
        <v>46310</v>
      </c>
      <c r="B6529" s="0" t="n">
        <v>13</v>
      </c>
      <c r="C6529" s="0" t="n">
        <v>7694</v>
      </c>
      <c r="E6529" s="0" t="n">
        <v>0</v>
      </c>
      <c r="F6529" s="55" t="s">
        <v>1553</v>
      </c>
      <c r="I6529" s="55" t="s">
        <v>185</v>
      </c>
      <c r="U6529" s="0" t="n">
        <v>162</v>
      </c>
      <c r="V6529" s="0" t="n">
        <v>0</v>
      </c>
      <c r="X6529" s="55" t="n">
        <f aca="false">IF(I6529="Male",0,1)</f>
        <v>1</v>
      </c>
      <c r="Y6529" s="55" t="n">
        <f aca="false">IF(OR(I6529="DNB",I6529="Dry DNB"),1,0)</f>
        <v>0</v>
      </c>
      <c r="Z6529" s="0" t="str">
        <f aca="false">IF(ISNUMBER(W6529),A6529-W6529,"")</f>
        <v/>
      </c>
      <c r="AA6529" s="55" t="n">
        <f aca="false">MATCH(A6529,DATAS,0)</f>
        <v>2</v>
      </c>
      <c r="AB6529" s="55" t="n">
        <f aca="false">IF(AND(E6529&gt;0,OR(AND(B6529&gt;=1,B6529&lt;=6),B6529=10)),1,0)</f>
        <v>0</v>
      </c>
      <c r="AC6529" s="55" t="n">
        <f aca="false">IF(AND(E6529&gt;0,B6529=10),1,0)</f>
        <v>0</v>
      </c>
      <c r="AD6529" s="55" t="n">
        <f aca="false">IF(AND(C6528=C6529,AA6528=AA6529-1),AB6528,"")</f>
        <v>0</v>
      </c>
      <c r="AE6529" s="55" t="n">
        <f aca="false">IF(AND(C6528=C6529,AA6528=AA6529-1),AC6528,"")</f>
        <v>0</v>
      </c>
      <c r="AF6529" s="55" t="n">
        <f aca="false">IF(AA6529=1,"",IF(AND(AB6529=1,AD6529&lt;&gt;1),1,0))</f>
        <v>0</v>
      </c>
      <c r="AG6529" s="55" t="n">
        <f aca="false">IF(AA6529=1,"",IF(AND(AC6529=1,AE6529&lt;&gt;1),1,0))</f>
        <v>0</v>
      </c>
      <c r="AH6529" s="60" t="str">
        <f aca="false">IF(AND(E6529&gt;0,AA6529&lt;2,NOT(AND(C6530=C6529,AA6530=AA6529+1))),INDEX(DATAS,AA6529+1),"")</f>
        <v/>
      </c>
      <c r="AI6529" s="60" t="str">
        <f aca="false">IF(AND(AC6529=1,AA6529&lt;2),IF(AND(C6530=C6529,AA6530=AA6529+1),IF(AC6530=1,"",INDEX(DATAS,AA6529+1)),INDEX(DATAS,AA6529+1)),"")</f>
        <v/>
      </c>
    </row>
    <row r="6530" customFormat="false" ht="15" hidden="false" customHeight="false" outlineLevel="0" collapsed="false">
      <c r="A6530" s="60" t="n">
        <v>46309</v>
      </c>
      <c r="B6530" s="0" t="n">
        <v>13</v>
      </c>
      <c r="C6530" s="0" t="n">
        <v>7695</v>
      </c>
      <c r="E6530" s="0" t="n">
        <v>0</v>
      </c>
      <c r="F6530" s="55" t="s">
        <v>1553</v>
      </c>
      <c r="I6530" s="55" t="s">
        <v>185</v>
      </c>
      <c r="U6530" s="0" t="n">
        <v>161</v>
      </c>
      <c r="V6530" s="0" t="n">
        <v>0</v>
      </c>
      <c r="X6530" s="55" t="n">
        <f aca="false">IF(I6530="Male",0,1)</f>
        <v>1</v>
      </c>
      <c r="Y6530" s="55" t="n">
        <f aca="false">IF(OR(I6530="DNB",I6530="Dry DNB"),1,0)</f>
        <v>0</v>
      </c>
      <c r="Z6530" s="0" t="str">
        <f aca="false">IF(ISNUMBER(W6530),A6530-W6530,"")</f>
        <v/>
      </c>
      <c r="AA6530" s="55" t="n">
        <f aca="false">MATCH(A6530,DATAS,0)</f>
        <v>1</v>
      </c>
      <c r="AB6530" s="55" t="n">
        <f aca="false">IF(AND(E6530&gt;0,OR(AND(B6530&gt;=1,B6530&lt;=6),B6530=10)),1,0)</f>
        <v>0</v>
      </c>
      <c r="AC6530" s="55" t="n">
        <f aca="false">IF(AND(E6530&gt;0,B6530=10),1,0)</f>
        <v>0</v>
      </c>
      <c r="AD6530" s="0" t="str">
        <f aca="false">IF(AND(C6529=C6530,AA6529=AA6530-1),AB6529,"")</f>
        <v/>
      </c>
      <c r="AE6530" s="0" t="str">
        <f aca="false">IF(AND(C6529=C6530,AA6529=AA6530-1),AC6529,"")</f>
        <v/>
      </c>
      <c r="AF6530" s="0" t="str">
        <f aca="false">IF(AA6530=1,"",IF(AND(AB6530=1,AD6530&lt;&gt;1),1,0))</f>
        <v/>
      </c>
      <c r="AG6530" s="0" t="str">
        <f aca="false">IF(AA6530=1,"",IF(AND(AC6530=1,AE6530&lt;&gt;1),1,0))</f>
        <v/>
      </c>
      <c r="AH6530" s="60" t="str">
        <f aca="false">IF(AND(E6530&gt;0,AA6530&lt;2,NOT(AND(C6531=C6530,AA6531=AA6530+1))),INDEX(DATAS,AA6530+1),"")</f>
        <v/>
      </c>
      <c r="AI6530" s="60" t="str">
        <f aca="false">IF(AND(AC6530=1,AA6530&lt;2),IF(AND(C6531=C6530,AA6531=AA6530+1),IF(AC6531=1,"",INDEX(DATAS,AA6530+1)),INDEX(DATAS,AA6530+1)),"")</f>
        <v/>
      </c>
    </row>
    <row r="6531" customFormat="false" ht="15" hidden="false" customHeight="false" outlineLevel="0" collapsed="false">
      <c r="A6531" s="60" t="n">
        <v>46310</v>
      </c>
      <c r="B6531" s="0" t="n">
        <v>13</v>
      </c>
      <c r="C6531" s="0" t="n">
        <v>7695</v>
      </c>
      <c r="E6531" s="0" t="n">
        <v>0</v>
      </c>
      <c r="F6531" s="55" t="s">
        <v>1553</v>
      </c>
      <c r="I6531" s="55" t="s">
        <v>185</v>
      </c>
      <c r="U6531" s="0" t="n">
        <v>162</v>
      </c>
      <c r="V6531" s="0" t="n">
        <v>0</v>
      </c>
      <c r="X6531" s="55" t="n">
        <f aca="false">IF(I6531="Male",0,1)</f>
        <v>1</v>
      </c>
      <c r="Y6531" s="55" t="n">
        <f aca="false">IF(OR(I6531="DNB",I6531="Dry DNB"),1,0)</f>
        <v>0</v>
      </c>
      <c r="Z6531" s="0" t="str">
        <f aca="false">IF(ISNUMBER(W6531),A6531-W6531,"")</f>
        <v/>
      </c>
      <c r="AA6531" s="55" t="n">
        <f aca="false">MATCH(A6531,DATAS,0)</f>
        <v>2</v>
      </c>
      <c r="AB6531" s="55" t="n">
        <f aca="false">IF(AND(E6531&gt;0,OR(AND(B6531&gt;=1,B6531&lt;=6),B6531=10)),1,0)</f>
        <v>0</v>
      </c>
      <c r="AC6531" s="55" t="n">
        <f aca="false">IF(AND(E6531&gt;0,B6531=10),1,0)</f>
        <v>0</v>
      </c>
      <c r="AD6531" s="55" t="n">
        <f aca="false">IF(AND(C6530=C6531,AA6530=AA6531-1),AB6530,"")</f>
        <v>0</v>
      </c>
      <c r="AE6531" s="55" t="n">
        <f aca="false">IF(AND(C6530=C6531,AA6530=AA6531-1),AC6530,"")</f>
        <v>0</v>
      </c>
      <c r="AF6531" s="55" t="n">
        <f aca="false">IF(AA6531=1,"",IF(AND(AB6531=1,AD6531&lt;&gt;1),1,0))</f>
        <v>0</v>
      </c>
      <c r="AG6531" s="55" t="n">
        <f aca="false">IF(AA6531=1,"",IF(AND(AC6531=1,AE6531&lt;&gt;1),1,0))</f>
        <v>0</v>
      </c>
      <c r="AH6531" s="60" t="str">
        <f aca="false">IF(AND(E6531&gt;0,AA6531&lt;2,NOT(AND(C6532=C6531,AA6532=AA6531+1))),INDEX(DATAS,AA6531+1),"")</f>
        <v/>
      </c>
      <c r="AI6531" s="60" t="str">
        <f aca="false">IF(AND(AC6531=1,AA6531&lt;2),IF(AND(C6532=C6531,AA6532=AA6531+1),IF(AC6532=1,"",INDEX(DATAS,AA6531+1)),INDEX(DATAS,AA6531+1)),"")</f>
        <v/>
      </c>
    </row>
    <row r="6532" customFormat="false" ht="15" hidden="false" customHeight="false" outlineLevel="0" collapsed="false">
      <c r="A6532" s="60" t="n">
        <v>46309</v>
      </c>
      <c r="B6532" s="0" t="n">
        <v>13</v>
      </c>
      <c r="C6532" s="0" t="n">
        <v>7696</v>
      </c>
      <c r="E6532" s="0" t="n">
        <v>0</v>
      </c>
      <c r="F6532" s="55" t="s">
        <v>1553</v>
      </c>
      <c r="I6532" s="55" t="s">
        <v>185</v>
      </c>
      <c r="U6532" s="0" t="n">
        <v>161</v>
      </c>
      <c r="V6532" s="0" t="n">
        <v>0</v>
      </c>
      <c r="X6532" s="55" t="n">
        <f aca="false">IF(I6532="Male",0,1)</f>
        <v>1</v>
      </c>
      <c r="Y6532" s="55" t="n">
        <f aca="false">IF(OR(I6532="DNB",I6532="Dry DNB"),1,0)</f>
        <v>0</v>
      </c>
      <c r="Z6532" s="0" t="str">
        <f aca="false">IF(ISNUMBER(W6532),A6532-W6532,"")</f>
        <v/>
      </c>
      <c r="AA6532" s="55" t="n">
        <f aca="false">MATCH(A6532,DATAS,0)</f>
        <v>1</v>
      </c>
      <c r="AB6532" s="55" t="n">
        <f aca="false">IF(AND(E6532&gt;0,OR(AND(B6532&gt;=1,B6532&lt;=6),B6532=10)),1,0)</f>
        <v>0</v>
      </c>
      <c r="AC6532" s="55" t="n">
        <f aca="false">IF(AND(E6532&gt;0,B6532=10),1,0)</f>
        <v>0</v>
      </c>
      <c r="AD6532" s="0" t="str">
        <f aca="false">IF(AND(C6531=C6532,AA6531=AA6532-1),AB6531,"")</f>
        <v/>
      </c>
      <c r="AE6532" s="0" t="str">
        <f aca="false">IF(AND(C6531=C6532,AA6531=AA6532-1),AC6531,"")</f>
        <v/>
      </c>
      <c r="AF6532" s="0" t="str">
        <f aca="false">IF(AA6532=1,"",IF(AND(AB6532=1,AD6532&lt;&gt;1),1,0))</f>
        <v/>
      </c>
      <c r="AG6532" s="0" t="str">
        <f aca="false">IF(AA6532=1,"",IF(AND(AC6532=1,AE6532&lt;&gt;1),1,0))</f>
        <v/>
      </c>
      <c r="AH6532" s="60" t="str">
        <f aca="false">IF(AND(E6532&gt;0,AA6532&lt;2,NOT(AND(C6533=C6532,AA6533=AA6532+1))),INDEX(DATAS,AA6532+1),"")</f>
        <v/>
      </c>
      <c r="AI6532" s="60" t="str">
        <f aca="false">IF(AND(AC6532=1,AA6532&lt;2),IF(AND(C6533=C6532,AA6533=AA6532+1),IF(AC6533=1,"",INDEX(DATAS,AA6532+1)),INDEX(DATAS,AA6532+1)),"")</f>
        <v/>
      </c>
    </row>
    <row r="6533" customFormat="false" ht="15" hidden="false" customHeight="false" outlineLevel="0" collapsed="false">
      <c r="A6533" s="60" t="n">
        <v>46310</v>
      </c>
      <c r="B6533" s="0" t="n">
        <v>13</v>
      </c>
      <c r="C6533" s="0" t="n">
        <v>7696</v>
      </c>
      <c r="E6533" s="0" t="n">
        <v>0</v>
      </c>
      <c r="F6533" s="55" t="s">
        <v>1553</v>
      </c>
      <c r="I6533" s="55" t="s">
        <v>185</v>
      </c>
      <c r="U6533" s="0" t="n">
        <v>162</v>
      </c>
      <c r="V6533" s="0" t="n">
        <v>0</v>
      </c>
      <c r="X6533" s="55" t="n">
        <f aca="false">IF(I6533="Male",0,1)</f>
        <v>1</v>
      </c>
      <c r="Y6533" s="55" t="n">
        <f aca="false">IF(OR(I6533="DNB",I6533="Dry DNB"),1,0)</f>
        <v>0</v>
      </c>
      <c r="Z6533" s="0" t="str">
        <f aca="false">IF(ISNUMBER(W6533),A6533-W6533,"")</f>
        <v/>
      </c>
      <c r="AA6533" s="55" t="n">
        <f aca="false">MATCH(A6533,DATAS,0)</f>
        <v>2</v>
      </c>
      <c r="AB6533" s="55" t="n">
        <f aca="false">IF(AND(E6533&gt;0,OR(AND(B6533&gt;=1,B6533&lt;=6),B6533=10)),1,0)</f>
        <v>0</v>
      </c>
      <c r="AC6533" s="55" t="n">
        <f aca="false">IF(AND(E6533&gt;0,B6533=10),1,0)</f>
        <v>0</v>
      </c>
      <c r="AD6533" s="55" t="n">
        <f aca="false">IF(AND(C6532=C6533,AA6532=AA6533-1),AB6532,"")</f>
        <v>0</v>
      </c>
      <c r="AE6533" s="55" t="n">
        <f aca="false">IF(AND(C6532=C6533,AA6532=AA6533-1),AC6532,"")</f>
        <v>0</v>
      </c>
      <c r="AF6533" s="55" t="n">
        <f aca="false">IF(AA6533=1,"",IF(AND(AB6533=1,AD6533&lt;&gt;1),1,0))</f>
        <v>0</v>
      </c>
      <c r="AG6533" s="55" t="n">
        <f aca="false">IF(AA6533=1,"",IF(AND(AC6533=1,AE6533&lt;&gt;1),1,0))</f>
        <v>0</v>
      </c>
      <c r="AH6533" s="60" t="str">
        <f aca="false">IF(AND(E6533&gt;0,AA6533&lt;2,NOT(AND(C6534=C6533,AA6534=AA6533+1))),INDEX(DATAS,AA6533+1),"")</f>
        <v/>
      </c>
      <c r="AI6533" s="60" t="str">
        <f aca="false">IF(AND(AC6533=1,AA6533&lt;2),IF(AND(C6534=C6533,AA6534=AA6533+1),IF(AC6534=1,"",INDEX(DATAS,AA6533+1)),INDEX(DATAS,AA6533+1)),"")</f>
        <v/>
      </c>
    </row>
    <row r="6534" customFormat="false" ht="15" hidden="false" customHeight="false" outlineLevel="0" collapsed="false">
      <c r="A6534" s="60" t="n">
        <v>46309</v>
      </c>
      <c r="B6534" s="0" t="n">
        <v>13</v>
      </c>
      <c r="C6534" s="0" t="n">
        <v>7697</v>
      </c>
      <c r="E6534" s="0" t="n">
        <v>0</v>
      </c>
      <c r="F6534" s="55" t="s">
        <v>1554</v>
      </c>
      <c r="I6534" s="55" t="s">
        <v>185</v>
      </c>
      <c r="U6534" s="0" t="n">
        <v>160</v>
      </c>
      <c r="V6534" s="0" t="n">
        <v>0</v>
      </c>
      <c r="X6534" s="55" t="n">
        <f aca="false">IF(I6534="Male",0,1)</f>
        <v>1</v>
      </c>
      <c r="Y6534" s="55" t="n">
        <f aca="false">IF(OR(I6534="DNB",I6534="Dry DNB"),1,0)</f>
        <v>0</v>
      </c>
      <c r="Z6534" s="0" t="str">
        <f aca="false">IF(ISNUMBER(W6534),A6534-W6534,"")</f>
        <v/>
      </c>
      <c r="AA6534" s="55" t="n">
        <f aca="false">MATCH(A6534,DATAS,0)</f>
        <v>1</v>
      </c>
      <c r="AB6534" s="55" t="n">
        <f aca="false">IF(AND(E6534&gt;0,OR(AND(B6534&gt;=1,B6534&lt;=6),B6534=10)),1,0)</f>
        <v>0</v>
      </c>
      <c r="AC6534" s="55" t="n">
        <f aca="false">IF(AND(E6534&gt;0,B6534=10),1,0)</f>
        <v>0</v>
      </c>
      <c r="AD6534" s="0" t="str">
        <f aca="false">IF(AND(C6533=C6534,AA6533=AA6534-1),AB6533,"")</f>
        <v/>
      </c>
      <c r="AE6534" s="0" t="str">
        <f aca="false">IF(AND(C6533=C6534,AA6533=AA6534-1),AC6533,"")</f>
        <v/>
      </c>
      <c r="AF6534" s="0" t="str">
        <f aca="false">IF(AA6534=1,"",IF(AND(AB6534=1,AD6534&lt;&gt;1),1,0))</f>
        <v/>
      </c>
      <c r="AG6534" s="0" t="str">
        <f aca="false">IF(AA6534=1,"",IF(AND(AC6534=1,AE6534&lt;&gt;1),1,0))</f>
        <v/>
      </c>
      <c r="AH6534" s="60" t="str">
        <f aca="false">IF(AND(E6534&gt;0,AA6534&lt;2,NOT(AND(C6535=C6534,AA6535=AA6534+1))),INDEX(DATAS,AA6534+1),"")</f>
        <v/>
      </c>
      <c r="AI6534" s="60" t="str">
        <f aca="false">IF(AND(AC6534=1,AA6534&lt;2),IF(AND(C6535=C6534,AA6535=AA6534+1),IF(AC6535=1,"",INDEX(DATAS,AA6534+1)),INDEX(DATAS,AA6534+1)),"")</f>
        <v/>
      </c>
    </row>
    <row r="6535" customFormat="false" ht="15" hidden="false" customHeight="false" outlineLevel="0" collapsed="false">
      <c r="A6535" s="60" t="n">
        <v>46310</v>
      </c>
      <c r="B6535" s="0" t="n">
        <v>13</v>
      </c>
      <c r="C6535" s="0" t="n">
        <v>7697</v>
      </c>
      <c r="E6535" s="0" t="n">
        <v>0</v>
      </c>
      <c r="F6535" s="55" t="s">
        <v>1554</v>
      </c>
      <c r="I6535" s="55" t="s">
        <v>185</v>
      </c>
      <c r="U6535" s="0" t="n">
        <v>161</v>
      </c>
      <c r="V6535" s="0" t="n">
        <v>0</v>
      </c>
      <c r="X6535" s="55" t="n">
        <f aca="false">IF(I6535="Male",0,1)</f>
        <v>1</v>
      </c>
      <c r="Y6535" s="55" t="n">
        <f aca="false">IF(OR(I6535="DNB",I6535="Dry DNB"),1,0)</f>
        <v>0</v>
      </c>
      <c r="Z6535" s="0" t="str">
        <f aca="false">IF(ISNUMBER(W6535),A6535-W6535,"")</f>
        <v/>
      </c>
      <c r="AA6535" s="55" t="n">
        <f aca="false">MATCH(A6535,DATAS,0)</f>
        <v>2</v>
      </c>
      <c r="AB6535" s="55" t="n">
        <f aca="false">IF(AND(E6535&gt;0,OR(AND(B6535&gt;=1,B6535&lt;=6),B6535=10)),1,0)</f>
        <v>0</v>
      </c>
      <c r="AC6535" s="55" t="n">
        <f aca="false">IF(AND(E6535&gt;0,B6535=10),1,0)</f>
        <v>0</v>
      </c>
      <c r="AD6535" s="55" t="n">
        <f aca="false">IF(AND(C6534=C6535,AA6534=AA6535-1),AB6534,"")</f>
        <v>0</v>
      </c>
      <c r="AE6535" s="55" t="n">
        <f aca="false">IF(AND(C6534=C6535,AA6534=AA6535-1),AC6534,"")</f>
        <v>0</v>
      </c>
      <c r="AF6535" s="55" t="n">
        <f aca="false">IF(AA6535=1,"",IF(AND(AB6535=1,AD6535&lt;&gt;1),1,0))</f>
        <v>0</v>
      </c>
      <c r="AG6535" s="55" t="n">
        <f aca="false">IF(AA6535=1,"",IF(AND(AC6535=1,AE6535&lt;&gt;1),1,0))</f>
        <v>0</v>
      </c>
      <c r="AH6535" s="60" t="str">
        <f aca="false">IF(AND(E6535&gt;0,AA6535&lt;2,NOT(AND(C6536=C6535,AA6536=AA6535+1))),INDEX(DATAS,AA6535+1),"")</f>
        <v/>
      </c>
      <c r="AI6535" s="60" t="str">
        <f aca="false">IF(AND(AC6535=1,AA6535&lt;2),IF(AND(C6536=C6535,AA6536=AA6535+1),IF(AC6536=1,"",INDEX(DATAS,AA6535+1)),INDEX(DATAS,AA6535+1)),"")</f>
        <v/>
      </c>
    </row>
    <row r="6536" customFormat="false" ht="15" hidden="false" customHeight="false" outlineLevel="0" collapsed="false">
      <c r="A6536" s="60" t="n">
        <v>46309</v>
      </c>
      <c r="B6536" s="0" t="n">
        <v>13</v>
      </c>
      <c r="C6536" s="0" t="n">
        <v>7698</v>
      </c>
      <c r="E6536" s="0" t="n">
        <v>0</v>
      </c>
      <c r="F6536" s="55" t="s">
        <v>1554</v>
      </c>
      <c r="I6536" s="55" t="s">
        <v>185</v>
      </c>
      <c r="U6536" s="0" t="n">
        <v>160</v>
      </c>
      <c r="V6536" s="0" t="n">
        <v>0</v>
      </c>
      <c r="X6536" s="55" t="n">
        <f aca="false">IF(I6536="Male",0,1)</f>
        <v>1</v>
      </c>
      <c r="Y6536" s="55" t="n">
        <f aca="false">IF(OR(I6536="DNB",I6536="Dry DNB"),1,0)</f>
        <v>0</v>
      </c>
      <c r="Z6536" s="0" t="str">
        <f aca="false">IF(ISNUMBER(W6536),A6536-W6536,"")</f>
        <v/>
      </c>
      <c r="AA6536" s="55" t="n">
        <f aca="false">MATCH(A6536,DATAS,0)</f>
        <v>1</v>
      </c>
      <c r="AB6536" s="55" t="n">
        <f aca="false">IF(AND(E6536&gt;0,OR(AND(B6536&gt;=1,B6536&lt;=6),B6536=10)),1,0)</f>
        <v>0</v>
      </c>
      <c r="AC6536" s="55" t="n">
        <f aca="false">IF(AND(E6536&gt;0,B6536=10),1,0)</f>
        <v>0</v>
      </c>
      <c r="AD6536" s="0" t="str">
        <f aca="false">IF(AND(C6535=C6536,AA6535=AA6536-1),AB6535,"")</f>
        <v/>
      </c>
      <c r="AE6536" s="0" t="str">
        <f aca="false">IF(AND(C6535=C6536,AA6535=AA6536-1),AC6535,"")</f>
        <v/>
      </c>
      <c r="AF6536" s="0" t="str">
        <f aca="false">IF(AA6536=1,"",IF(AND(AB6536=1,AD6536&lt;&gt;1),1,0))</f>
        <v/>
      </c>
      <c r="AG6536" s="0" t="str">
        <f aca="false">IF(AA6536=1,"",IF(AND(AC6536=1,AE6536&lt;&gt;1),1,0))</f>
        <v/>
      </c>
      <c r="AH6536" s="60" t="str">
        <f aca="false">IF(AND(E6536&gt;0,AA6536&lt;2,NOT(AND(C6537=C6536,AA6537=AA6536+1))),INDEX(DATAS,AA6536+1),"")</f>
        <v/>
      </c>
      <c r="AI6536" s="60" t="str">
        <f aca="false">IF(AND(AC6536=1,AA6536&lt;2),IF(AND(C6537=C6536,AA6537=AA6536+1),IF(AC6537=1,"",INDEX(DATAS,AA6536+1)),INDEX(DATAS,AA6536+1)),"")</f>
        <v/>
      </c>
    </row>
    <row r="6537" customFormat="false" ht="15" hidden="false" customHeight="false" outlineLevel="0" collapsed="false">
      <c r="A6537" s="60" t="n">
        <v>46310</v>
      </c>
      <c r="B6537" s="0" t="n">
        <v>13</v>
      </c>
      <c r="C6537" s="0" t="n">
        <v>7698</v>
      </c>
      <c r="E6537" s="0" t="n">
        <v>0</v>
      </c>
      <c r="F6537" s="55" t="s">
        <v>1554</v>
      </c>
      <c r="I6537" s="55" t="s">
        <v>185</v>
      </c>
      <c r="U6537" s="0" t="n">
        <v>161</v>
      </c>
      <c r="V6537" s="0" t="n">
        <v>0</v>
      </c>
      <c r="X6537" s="55" t="n">
        <f aca="false">IF(I6537="Male",0,1)</f>
        <v>1</v>
      </c>
      <c r="Y6537" s="55" t="n">
        <f aca="false">IF(OR(I6537="DNB",I6537="Dry DNB"),1,0)</f>
        <v>0</v>
      </c>
      <c r="Z6537" s="0" t="str">
        <f aca="false">IF(ISNUMBER(W6537),A6537-W6537,"")</f>
        <v/>
      </c>
      <c r="AA6537" s="55" t="n">
        <f aca="false">MATCH(A6537,DATAS,0)</f>
        <v>2</v>
      </c>
      <c r="AB6537" s="55" t="n">
        <f aca="false">IF(AND(E6537&gt;0,OR(AND(B6537&gt;=1,B6537&lt;=6),B6537=10)),1,0)</f>
        <v>0</v>
      </c>
      <c r="AC6537" s="55" t="n">
        <f aca="false">IF(AND(E6537&gt;0,B6537=10),1,0)</f>
        <v>0</v>
      </c>
      <c r="AD6537" s="55" t="n">
        <f aca="false">IF(AND(C6536=C6537,AA6536=AA6537-1),AB6536,"")</f>
        <v>0</v>
      </c>
      <c r="AE6537" s="55" t="n">
        <f aca="false">IF(AND(C6536=C6537,AA6536=AA6537-1),AC6536,"")</f>
        <v>0</v>
      </c>
      <c r="AF6537" s="55" t="n">
        <f aca="false">IF(AA6537=1,"",IF(AND(AB6537=1,AD6537&lt;&gt;1),1,0))</f>
        <v>0</v>
      </c>
      <c r="AG6537" s="55" t="n">
        <f aca="false">IF(AA6537=1,"",IF(AND(AC6537=1,AE6537&lt;&gt;1),1,0))</f>
        <v>0</v>
      </c>
      <c r="AH6537" s="60" t="str">
        <f aca="false">IF(AND(E6537&gt;0,AA6537&lt;2,NOT(AND(C6538=C6537,AA6538=AA6537+1))),INDEX(DATAS,AA6537+1),"")</f>
        <v/>
      </c>
      <c r="AI6537" s="60" t="str">
        <f aca="false">IF(AND(AC6537=1,AA6537&lt;2),IF(AND(C6538=C6537,AA6538=AA6537+1),IF(AC6538=1,"",INDEX(DATAS,AA6537+1)),INDEX(DATAS,AA6537+1)),"")</f>
        <v/>
      </c>
    </row>
    <row r="6538" customFormat="false" ht="15" hidden="false" customHeight="false" outlineLevel="0" collapsed="false">
      <c r="A6538" s="60" t="n">
        <v>46309</v>
      </c>
      <c r="B6538" s="0" t="n">
        <v>13</v>
      </c>
      <c r="C6538" s="0" t="n">
        <v>7699</v>
      </c>
      <c r="E6538" s="0" t="n">
        <v>0</v>
      </c>
      <c r="F6538" s="55" t="s">
        <v>1554</v>
      </c>
      <c r="I6538" s="55" t="s">
        <v>185</v>
      </c>
      <c r="U6538" s="0" t="n">
        <v>160</v>
      </c>
      <c r="V6538" s="0" t="n">
        <v>0</v>
      </c>
      <c r="X6538" s="55" t="n">
        <f aca="false">IF(I6538="Male",0,1)</f>
        <v>1</v>
      </c>
      <c r="Y6538" s="55" t="n">
        <f aca="false">IF(OR(I6538="DNB",I6538="Dry DNB"),1,0)</f>
        <v>0</v>
      </c>
      <c r="Z6538" s="0" t="str">
        <f aca="false">IF(ISNUMBER(W6538),A6538-W6538,"")</f>
        <v/>
      </c>
      <c r="AA6538" s="55" t="n">
        <f aca="false">MATCH(A6538,DATAS,0)</f>
        <v>1</v>
      </c>
      <c r="AB6538" s="55" t="n">
        <f aca="false">IF(AND(E6538&gt;0,OR(AND(B6538&gt;=1,B6538&lt;=6),B6538=10)),1,0)</f>
        <v>0</v>
      </c>
      <c r="AC6538" s="55" t="n">
        <f aca="false">IF(AND(E6538&gt;0,B6538=10),1,0)</f>
        <v>0</v>
      </c>
      <c r="AD6538" s="0" t="str">
        <f aca="false">IF(AND(C6537=C6538,AA6537=AA6538-1),AB6537,"")</f>
        <v/>
      </c>
      <c r="AE6538" s="0" t="str">
        <f aca="false">IF(AND(C6537=C6538,AA6537=AA6538-1),AC6537,"")</f>
        <v/>
      </c>
      <c r="AF6538" s="0" t="str">
        <f aca="false">IF(AA6538=1,"",IF(AND(AB6538=1,AD6538&lt;&gt;1),1,0))</f>
        <v/>
      </c>
      <c r="AG6538" s="0" t="str">
        <f aca="false">IF(AA6538=1,"",IF(AND(AC6538=1,AE6538&lt;&gt;1),1,0))</f>
        <v/>
      </c>
      <c r="AH6538" s="60" t="str">
        <f aca="false">IF(AND(E6538&gt;0,AA6538&lt;2,NOT(AND(C6539=C6538,AA6539=AA6538+1))),INDEX(DATAS,AA6538+1),"")</f>
        <v/>
      </c>
      <c r="AI6538" s="60" t="str">
        <f aca="false">IF(AND(AC6538=1,AA6538&lt;2),IF(AND(C6539=C6538,AA6539=AA6538+1),IF(AC6539=1,"",INDEX(DATAS,AA6538+1)),INDEX(DATAS,AA6538+1)),"")</f>
        <v/>
      </c>
    </row>
    <row r="6539" customFormat="false" ht="15" hidden="false" customHeight="false" outlineLevel="0" collapsed="false">
      <c r="A6539" s="60" t="n">
        <v>46310</v>
      </c>
      <c r="B6539" s="0" t="n">
        <v>13</v>
      </c>
      <c r="C6539" s="0" t="n">
        <v>7699</v>
      </c>
      <c r="E6539" s="0" t="n">
        <v>0</v>
      </c>
      <c r="F6539" s="55" t="s">
        <v>1554</v>
      </c>
      <c r="I6539" s="55" t="s">
        <v>185</v>
      </c>
      <c r="U6539" s="0" t="n">
        <v>161</v>
      </c>
      <c r="V6539" s="0" t="n">
        <v>0</v>
      </c>
      <c r="X6539" s="55" t="n">
        <f aca="false">IF(I6539="Male",0,1)</f>
        <v>1</v>
      </c>
      <c r="Y6539" s="55" t="n">
        <f aca="false">IF(OR(I6539="DNB",I6539="Dry DNB"),1,0)</f>
        <v>0</v>
      </c>
      <c r="Z6539" s="0" t="str">
        <f aca="false">IF(ISNUMBER(W6539),A6539-W6539,"")</f>
        <v/>
      </c>
      <c r="AA6539" s="55" t="n">
        <f aca="false">MATCH(A6539,DATAS,0)</f>
        <v>2</v>
      </c>
      <c r="AB6539" s="55" t="n">
        <f aca="false">IF(AND(E6539&gt;0,OR(AND(B6539&gt;=1,B6539&lt;=6),B6539=10)),1,0)</f>
        <v>0</v>
      </c>
      <c r="AC6539" s="55" t="n">
        <f aca="false">IF(AND(E6539&gt;0,B6539=10),1,0)</f>
        <v>0</v>
      </c>
      <c r="AD6539" s="55" t="n">
        <f aca="false">IF(AND(C6538=C6539,AA6538=AA6539-1),AB6538,"")</f>
        <v>0</v>
      </c>
      <c r="AE6539" s="55" t="n">
        <f aca="false">IF(AND(C6538=C6539,AA6538=AA6539-1),AC6538,"")</f>
        <v>0</v>
      </c>
      <c r="AF6539" s="55" t="n">
        <f aca="false">IF(AA6539=1,"",IF(AND(AB6539=1,AD6539&lt;&gt;1),1,0))</f>
        <v>0</v>
      </c>
      <c r="AG6539" s="55" t="n">
        <f aca="false">IF(AA6539=1,"",IF(AND(AC6539=1,AE6539&lt;&gt;1),1,0))</f>
        <v>0</v>
      </c>
      <c r="AH6539" s="60" t="str">
        <f aca="false">IF(AND(E6539&gt;0,AA6539&lt;2,NOT(AND(C6540=C6539,AA6540=AA6539+1))),INDEX(DATAS,AA6539+1),"")</f>
        <v/>
      </c>
      <c r="AI6539" s="60" t="str">
        <f aca="false">IF(AND(AC6539=1,AA6539&lt;2),IF(AND(C6540=C6539,AA6540=AA6539+1),IF(AC6540=1,"",INDEX(DATAS,AA6539+1)),INDEX(DATAS,AA6539+1)),"")</f>
        <v/>
      </c>
    </row>
    <row r="6540" customFormat="false" ht="15" hidden="false" customHeight="false" outlineLevel="0" collapsed="false">
      <c r="A6540" s="60" t="n">
        <v>46309</v>
      </c>
      <c r="B6540" s="0" t="n">
        <v>13</v>
      </c>
      <c r="C6540" s="0" t="n">
        <v>7700</v>
      </c>
      <c r="E6540" s="0" t="n">
        <v>0</v>
      </c>
      <c r="F6540" s="55" t="s">
        <v>1555</v>
      </c>
      <c r="I6540" s="55" t="s">
        <v>185</v>
      </c>
      <c r="U6540" s="0" t="n">
        <v>159</v>
      </c>
      <c r="V6540" s="0" t="n">
        <v>0</v>
      </c>
      <c r="X6540" s="55" t="n">
        <f aca="false">IF(I6540="Male",0,1)</f>
        <v>1</v>
      </c>
      <c r="Y6540" s="55" t="n">
        <f aca="false">IF(OR(I6540="DNB",I6540="Dry DNB"),1,0)</f>
        <v>0</v>
      </c>
      <c r="Z6540" s="0" t="str">
        <f aca="false">IF(ISNUMBER(W6540),A6540-W6540,"")</f>
        <v/>
      </c>
      <c r="AA6540" s="55" t="n">
        <f aca="false">MATCH(A6540,DATAS,0)</f>
        <v>1</v>
      </c>
      <c r="AB6540" s="55" t="n">
        <f aca="false">IF(AND(E6540&gt;0,OR(AND(B6540&gt;=1,B6540&lt;=6),B6540=10)),1,0)</f>
        <v>0</v>
      </c>
      <c r="AC6540" s="55" t="n">
        <f aca="false">IF(AND(E6540&gt;0,B6540=10),1,0)</f>
        <v>0</v>
      </c>
      <c r="AD6540" s="0" t="str">
        <f aca="false">IF(AND(C6539=C6540,AA6539=AA6540-1),AB6539,"")</f>
        <v/>
      </c>
      <c r="AE6540" s="0" t="str">
        <f aca="false">IF(AND(C6539=C6540,AA6539=AA6540-1),AC6539,"")</f>
        <v/>
      </c>
      <c r="AF6540" s="0" t="str">
        <f aca="false">IF(AA6540=1,"",IF(AND(AB6540=1,AD6540&lt;&gt;1),1,0))</f>
        <v/>
      </c>
      <c r="AG6540" s="0" t="str">
        <f aca="false">IF(AA6540=1,"",IF(AND(AC6540=1,AE6540&lt;&gt;1),1,0))</f>
        <v/>
      </c>
      <c r="AH6540" s="60" t="str">
        <f aca="false">IF(AND(E6540&gt;0,AA6540&lt;2,NOT(AND(C6541=C6540,AA6541=AA6540+1))),INDEX(DATAS,AA6540+1),"")</f>
        <v/>
      </c>
      <c r="AI6540" s="60" t="str">
        <f aca="false">IF(AND(AC6540=1,AA6540&lt;2),IF(AND(C6541=C6540,AA6541=AA6540+1),IF(AC6541=1,"",INDEX(DATAS,AA6540+1)),INDEX(DATAS,AA6540+1)),"")</f>
        <v/>
      </c>
    </row>
    <row r="6541" customFormat="false" ht="15" hidden="false" customHeight="false" outlineLevel="0" collapsed="false">
      <c r="A6541" s="60" t="n">
        <v>46310</v>
      </c>
      <c r="B6541" s="0" t="n">
        <v>13</v>
      </c>
      <c r="C6541" s="0" t="n">
        <v>7700</v>
      </c>
      <c r="E6541" s="0" t="n">
        <v>0</v>
      </c>
      <c r="F6541" s="55" t="s">
        <v>1555</v>
      </c>
      <c r="I6541" s="55" t="s">
        <v>185</v>
      </c>
      <c r="U6541" s="0" t="n">
        <v>160</v>
      </c>
      <c r="V6541" s="0" t="n">
        <v>0</v>
      </c>
      <c r="X6541" s="55" t="n">
        <f aca="false">IF(I6541="Male",0,1)</f>
        <v>1</v>
      </c>
      <c r="Y6541" s="55" t="n">
        <f aca="false">IF(OR(I6541="DNB",I6541="Dry DNB"),1,0)</f>
        <v>0</v>
      </c>
      <c r="Z6541" s="0" t="str">
        <f aca="false">IF(ISNUMBER(W6541),A6541-W6541,"")</f>
        <v/>
      </c>
      <c r="AA6541" s="55" t="n">
        <f aca="false">MATCH(A6541,DATAS,0)</f>
        <v>2</v>
      </c>
      <c r="AB6541" s="55" t="n">
        <f aca="false">IF(AND(E6541&gt;0,OR(AND(B6541&gt;=1,B6541&lt;=6),B6541=10)),1,0)</f>
        <v>0</v>
      </c>
      <c r="AC6541" s="55" t="n">
        <f aca="false">IF(AND(E6541&gt;0,B6541=10),1,0)</f>
        <v>0</v>
      </c>
      <c r="AD6541" s="55" t="n">
        <f aca="false">IF(AND(C6540=C6541,AA6540=AA6541-1),AB6540,"")</f>
        <v>0</v>
      </c>
      <c r="AE6541" s="55" t="n">
        <f aca="false">IF(AND(C6540=C6541,AA6540=AA6541-1),AC6540,"")</f>
        <v>0</v>
      </c>
      <c r="AF6541" s="55" t="n">
        <f aca="false">IF(AA6541=1,"",IF(AND(AB6541=1,AD6541&lt;&gt;1),1,0))</f>
        <v>0</v>
      </c>
      <c r="AG6541" s="55" t="n">
        <f aca="false">IF(AA6541=1,"",IF(AND(AC6541=1,AE6541&lt;&gt;1),1,0))</f>
        <v>0</v>
      </c>
      <c r="AH6541" s="60" t="str">
        <f aca="false">IF(AND(E6541&gt;0,AA6541&lt;2,NOT(AND(C6542=C6541,AA6542=AA6541+1))),INDEX(DATAS,AA6541+1),"")</f>
        <v/>
      </c>
      <c r="AI6541" s="60" t="str">
        <f aca="false">IF(AND(AC6541=1,AA6541&lt;2),IF(AND(C6542=C6541,AA6542=AA6541+1),IF(AC6542=1,"",INDEX(DATAS,AA6541+1)),INDEX(DATAS,AA6541+1)),"")</f>
        <v/>
      </c>
    </row>
    <row r="6542" customFormat="false" ht="15" hidden="false" customHeight="false" outlineLevel="0" collapsed="false">
      <c r="A6542" s="60" t="n">
        <v>46309</v>
      </c>
      <c r="B6542" s="0" t="n">
        <v>13</v>
      </c>
      <c r="C6542" s="0" t="n">
        <v>7701</v>
      </c>
      <c r="E6542" s="0" t="n">
        <v>0</v>
      </c>
      <c r="F6542" s="55" t="s">
        <v>1555</v>
      </c>
      <c r="I6542" s="55" t="s">
        <v>185</v>
      </c>
      <c r="U6542" s="0" t="n">
        <v>159</v>
      </c>
      <c r="V6542" s="0" t="n">
        <v>0</v>
      </c>
      <c r="X6542" s="55" t="n">
        <f aca="false">IF(I6542="Male",0,1)</f>
        <v>1</v>
      </c>
      <c r="Y6542" s="55" t="n">
        <f aca="false">IF(OR(I6542="DNB",I6542="Dry DNB"),1,0)</f>
        <v>0</v>
      </c>
      <c r="Z6542" s="0" t="str">
        <f aca="false">IF(ISNUMBER(W6542),A6542-W6542,"")</f>
        <v/>
      </c>
      <c r="AA6542" s="55" t="n">
        <f aca="false">MATCH(A6542,DATAS,0)</f>
        <v>1</v>
      </c>
      <c r="AB6542" s="55" t="n">
        <f aca="false">IF(AND(E6542&gt;0,OR(AND(B6542&gt;=1,B6542&lt;=6),B6542=10)),1,0)</f>
        <v>0</v>
      </c>
      <c r="AC6542" s="55" t="n">
        <f aca="false">IF(AND(E6542&gt;0,B6542=10),1,0)</f>
        <v>0</v>
      </c>
      <c r="AD6542" s="0" t="str">
        <f aca="false">IF(AND(C6541=C6542,AA6541=AA6542-1),AB6541,"")</f>
        <v/>
      </c>
      <c r="AE6542" s="0" t="str">
        <f aca="false">IF(AND(C6541=C6542,AA6541=AA6542-1),AC6541,"")</f>
        <v/>
      </c>
      <c r="AF6542" s="0" t="str">
        <f aca="false">IF(AA6542=1,"",IF(AND(AB6542=1,AD6542&lt;&gt;1),1,0))</f>
        <v/>
      </c>
      <c r="AG6542" s="0" t="str">
        <f aca="false">IF(AA6542=1,"",IF(AND(AC6542=1,AE6542&lt;&gt;1),1,0))</f>
        <v/>
      </c>
      <c r="AH6542" s="60" t="str">
        <f aca="false">IF(AND(E6542&gt;0,AA6542&lt;2,NOT(AND(C6543=C6542,AA6543=AA6542+1))),INDEX(DATAS,AA6542+1),"")</f>
        <v/>
      </c>
      <c r="AI6542" s="60" t="str">
        <f aca="false">IF(AND(AC6542=1,AA6542&lt;2),IF(AND(C6543=C6542,AA6543=AA6542+1),IF(AC6543=1,"",INDEX(DATAS,AA6542+1)),INDEX(DATAS,AA6542+1)),"")</f>
        <v/>
      </c>
    </row>
    <row r="6543" customFormat="false" ht="15" hidden="false" customHeight="false" outlineLevel="0" collapsed="false">
      <c r="A6543" s="60" t="n">
        <v>46310</v>
      </c>
      <c r="B6543" s="0" t="n">
        <v>13</v>
      </c>
      <c r="C6543" s="0" t="n">
        <v>7701</v>
      </c>
      <c r="E6543" s="0" t="n">
        <v>0</v>
      </c>
      <c r="F6543" s="55" t="s">
        <v>1555</v>
      </c>
      <c r="I6543" s="55" t="s">
        <v>185</v>
      </c>
      <c r="U6543" s="0" t="n">
        <v>160</v>
      </c>
      <c r="V6543" s="0" t="n">
        <v>0</v>
      </c>
      <c r="X6543" s="55" t="n">
        <f aca="false">IF(I6543="Male",0,1)</f>
        <v>1</v>
      </c>
      <c r="Y6543" s="55" t="n">
        <f aca="false">IF(OR(I6543="DNB",I6543="Dry DNB"),1,0)</f>
        <v>0</v>
      </c>
      <c r="Z6543" s="0" t="str">
        <f aca="false">IF(ISNUMBER(W6543),A6543-W6543,"")</f>
        <v/>
      </c>
      <c r="AA6543" s="55" t="n">
        <f aca="false">MATCH(A6543,DATAS,0)</f>
        <v>2</v>
      </c>
      <c r="AB6543" s="55" t="n">
        <f aca="false">IF(AND(E6543&gt;0,OR(AND(B6543&gt;=1,B6543&lt;=6),B6543=10)),1,0)</f>
        <v>0</v>
      </c>
      <c r="AC6543" s="55" t="n">
        <f aca="false">IF(AND(E6543&gt;0,B6543=10),1,0)</f>
        <v>0</v>
      </c>
      <c r="AD6543" s="55" t="n">
        <f aca="false">IF(AND(C6542=C6543,AA6542=AA6543-1),AB6542,"")</f>
        <v>0</v>
      </c>
      <c r="AE6543" s="55" t="n">
        <f aca="false">IF(AND(C6542=C6543,AA6542=AA6543-1),AC6542,"")</f>
        <v>0</v>
      </c>
      <c r="AF6543" s="55" t="n">
        <f aca="false">IF(AA6543=1,"",IF(AND(AB6543=1,AD6543&lt;&gt;1),1,0))</f>
        <v>0</v>
      </c>
      <c r="AG6543" s="55" t="n">
        <f aca="false">IF(AA6543=1,"",IF(AND(AC6543=1,AE6543&lt;&gt;1),1,0))</f>
        <v>0</v>
      </c>
      <c r="AH6543" s="60" t="str">
        <f aca="false">IF(AND(E6543&gt;0,AA6543&lt;2,NOT(AND(C6544=C6543,AA6544=AA6543+1))),INDEX(DATAS,AA6543+1),"")</f>
        <v/>
      </c>
      <c r="AI6543" s="60" t="str">
        <f aca="false">IF(AND(AC6543=1,AA6543&lt;2),IF(AND(C6544=C6543,AA6544=AA6543+1),IF(AC6544=1,"",INDEX(DATAS,AA6543+1)),INDEX(DATAS,AA6543+1)),"")</f>
        <v/>
      </c>
    </row>
    <row r="6544" customFormat="false" ht="15" hidden="false" customHeight="false" outlineLevel="0" collapsed="false">
      <c r="A6544" s="60" t="n">
        <v>46309</v>
      </c>
      <c r="B6544" s="0" t="n">
        <v>13</v>
      </c>
      <c r="C6544" s="0" t="n">
        <v>7702</v>
      </c>
      <c r="E6544" s="0" t="n">
        <v>0</v>
      </c>
      <c r="F6544" s="55" t="s">
        <v>1556</v>
      </c>
      <c r="I6544" s="55" t="s">
        <v>185</v>
      </c>
      <c r="U6544" s="0" t="n">
        <v>158</v>
      </c>
      <c r="V6544" s="0" t="n">
        <v>0</v>
      </c>
      <c r="X6544" s="55" t="n">
        <f aca="false">IF(I6544="Male",0,1)</f>
        <v>1</v>
      </c>
      <c r="Y6544" s="55" t="n">
        <f aca="false">IF(OR(I6544="DNB",I6544="Dry DNB"),1,0)</f>
        <v>0</v>
      </c>
      <c r="Z6544" s="0" t="str">
        <f aca="false">IF(ISNUMBER(W6544),A6544-W6544,"")</f>
        <v/>
      </c>
      <c r="AA6544" s="55" t="n">
        <f aca="false">MATCH(A6544,DATAS,0)</f>
        <v>1</v>
      </c>
      <c r="AB6544" s="55" t="n">
        <f aca="false">IF(AND(E6544&gt;0,OR(AND(B6544&gt;=1,B6544&lt;=6),B6544=10)),1,0)</f>
        <v>0</v>
      </c>
      <c r="AC6544" s="55" t="n">
        <f aca="false">IF(AND(E6544&gt;0,B6544=10),1,0)</f>
        <v>0</v>
      </c>
      <c r="AD6544" s="0" t="str">
        <f aca="false">IF(AND(C6543=C6544,AA6543=AA6544-1),AB6543,"")</f>
        <v/>
      </c>
      <c r="AE6544" s="0" t="str">
        <f aca="false">IF(AND(C6543=C6544,AA6543=AA6544-1),AC6543,"")</f>
        <v/>
      </c>
      <c r="AF6544" s="0" t="str">
        <f aca="false">IF(AA6544=1,"",IF(AND(AB6544=1,AD6544&lt;&gt;1),1,0))</f>
        <v/>
      </c>
      <c r="AG6544" s="0" t="str">
        <f aca="false">IF(AA6544=1,"",IF(AND(AC6544=1,AE6544&lt;&gt;1),1,0))</f>
        <v/>
      </c>
      <c r="AH6544" s="60" t="str">
        <f aca="false">IF(AND(E6544&gt;0,AA6544&lt;2,NOT(AND(C6545=C6544,AA6545=AA6544+1))),INDEX(DATAS,AA6544+1),"")</f>
        <v/>
      </c>
      <c r="AI6544" s="60" t="str">
        <f aca="false">IF(AND(AC6544=1,AA6544&lt;2),IF(AND(C6545=C6544,AA6545=AA6544+1),IF(AC6545=1,"",INDEX(DATAS,AA6544+1)),INDEX(DATAS,AA6544+1)),"")</f>
        <v/>
      </c>
    </row>
    <row r="6545" customFormat="false" ht="15" hidden="false" customHeight="false" outlineLevel="0" collapsed="false">
      <c r="A6545" s="60" t="n">
        <v>46310</v>
      </c>
      <c r="B6545" s="0" t="n">
        <v>13</v>
      </c>
      <c r="C6545" s="0" t="n">
        <v>7702</v>
      </c>
      <c r="E6545" s="0" t="n">
        <v>0</v>
      </c>
      <c r="F6545" s="55" t="s">
        <v>1556</v>
      </c>
      <c r="I6545" s="55" t="s">
        <v>185</v>
      </c>
      <c r="U6545" s="0" t="n">
        <v>159</v>
      </c>
      <c r="V6545" s="0" t="n">
        <v>0</v>
      </c>
      <c r="X6545" s="55" t="n">
        <f aca="false">IF(I6545="Male",0,1)</f>
        <v>1</v>
      </c>
      <c r="Y6545" s="55" t="n">
        <f aca="false">IF(OR(I6545="DNB",I6545="Dry DNB"),1,0)</f>
        <v>0</v>
      </c>
      <c r="Z6545" s="0" t="str">
        <f aca="false">IF(ISNUMBER(W6545),A6545-W6545,"")</f>
        <v/>
      </c>
      <c r="AA6545" s="55" t="n">
        <f aca="false">MATCH(A6545,DATAS,0)</f>
        <v>2</v>
      </c>
      <c r="AB6545" s="55" t="n">
        <f aca="false">IF(AND(E6545&gt;0,OR(AND(B6545&gt;=1,B6545&lt;=6),B6545=10)),1,0)</f>
        <v>0</v>
      </c>
      <c r="AC6545" s="55" t="n">
        <f aca="false">IF(AND(E6545&gt;0,B6545=10),1,0)</f>
        <v>0</v>
      </c>
      <c r="AD6545" s="55" t="n">
        <f aca="false">IF(AND(C6544=C6545,AA6544=AA6545-1),AB6544,"")</f>
        <v>0</v>
      </c>
      <c r="AE6545" s="55" t="n">
        <f aca="false">IF(AND(C6544=C6545,AA6544=AA6545-1),AC6544,"")</f>
        <v>0</v>
      </c>
      <c r="AF6545" s="55" t="n">
        <f aca="false">IF(AA6545=1,"",IF(AND(AB6545=1,AD6545&lt;&gt;1),1,0))</f>
        <v>0</v>
      </c>
      <c r="AG6545" s="55" t="n">
        <f aca="false">IF(AA6545=1,"",IF(AND(AC6545=1,AE6545&lt;&gt;1),1,0))</f>
        <v>0</v>
      </c>
      <c r="AH6545" s="60" t="str">
        <f aca="false">IF(AND(E6545&gt;0,AA6545&lt;2,NOT(AND(C6546=C6545,AA6546=AA6545+1))),INDEX(DATAS,AA6545+1),"")</f>
        <v/>
      </c>
      <c r="AI6545" s="60" t="str">
        <f aca="false">IF(AND(AC6545=1,AA6545&lt;2),IF(AND(C6546=C6545,AA6546=AA6545+1),IF(AC6546=1,"",INDEX(DATAS,AA6545+1)),INDEX(DATAS,AA6545+1)),"")</f>
        <v/>
      </c>
    </row>
    <row r="6546" customFormat="false" ht="15" hidden="false" customHeight="false" outlineLevel="0" collapsed="false">
      <c r="A6546" s="60" t="n">
        <v>46309</v>
      </c>
      <c r="B6546" s="0" t="n">
        <v>13</v>
      </c>
      <c r="C6546" s="0" t="n">
        <v>7703</v>
      </c>
      <c r="E6546" s="0" t="n">
        <v>0</v>
      </c>
      <c r="F6546" s="55" t="s">
        <v>1556</v>
      </c>
      <c r="I6546" s="55" t="s">
        <v>185</v>
      </c>
      <c r="U6546" s="0" t="n">
        <v>158</v>
      </c>
      <c r="V6546" s="0" t="n">
        <v>0</v>
      </c>
      <c r="X6546" s="55" t="n">
        <f aca="false">IF(I6546="Male",0,1)</f>
        <v>1</v>
      </c>
      <c r="Y6546" s="55" t="n">
        <f aca="false">IF(OR(I6546="DNB",I6546="Dry DNB"),1,0)</f>
        <v>0</v>
      </c>
      <c r="Z6546" s="0" t="str">
        <f aca="false">IF(ISNUMBER(W6546),A6546-W6546,"")</f>
        <v/>
      </c>
      <c r="AA6546" s="55" t="n">
        <f aca="false">MATCH(A6546,DATAS,0)</f>
        <v>1</v>
      </c>
      <c r="AB6546" s="55" t="n">
        <f aca="false">IF(AND(E6546&gt;0,OR(AND(B6546&gt;=1,B6546&lt;=6),B6546=10)),1,0)</f>
        <v>0</v>
      </c>
      <c r="AC6546" s="55" t="n">
        <f aca="false">IF(AND(E6546&gt;0,B6546=10),1,0)</f>
        <v>0</v>
      </c>
      <c r="AD6546" s="0" t="str">
        <f aca="false">IF(AND(C6545=C6546,AA6545=AA6546-1),AB6545,"")</f>
        <v/>
      </c>
      <c r="AE6546" s="0" t="str">
        <f aca="false">IF(AND(C6545=C6546,AA6545=AA6546-1),AC6545,"")</f>
        <v/>
      </c>
      <c r="AF6546" s="0" t="str">
        <f aca="false">IF(AA6546=1,"",IF(AND(AB6546=1,AD6546&lt;&gt;1),1,0))</f>
        <v/>
      </c>
      <c r="AG6546" s="0" t="str">
        <f aca="false">IF(AA6546=1,"",IF(AND(AC6546=1,AE6546&lt;&gt;1),1,0))</f>
        <v/>
      </c>
      <c r="AH6546" s="60" t="str">
        <f aca="false">IF(AND(E6546&gt;0,AA6546&lt;2,NOT(AND(C6547=C6546,AA6547=AA6546+1))),INDEX(DATAS,AA6546+1),"")</f>
        <v/>
      </c>
      <c r="AI6546" s="60" t="str">
        <f aca="false">IF(AND(AC6546=1,AA6546&lt;2),IF(AND(C6547=C6546,AA6547=AA6546+1),IF(AC6547=1,"",INDEX(DATAS,AA6546+1)),INDEX(DATAS,AA6546+1)),"")</f>
        <v/>
      </c>
    </row>
    <row r="6547" customFormat="false" ht="15" hidden="false" customHeight="false" outlineLevel="0" collapsed="false">
      <c r="A6547" s="60" t="n">
        <v>46310</v>
      </c>
      <c r="B6547" s="0" t="n">
        <v>13</v>
      </c>
      <c r="C6547" s="0" t="n">
        <v>7703</v>
      </c>
      <c r="E6547" s="0" t="n">
        <v>0</v>
      </c>
      <c r="F6547" s="55" t="s">
        <v>1556</v>
      </c>
      <c r="I6547" s="55" t="s">
        <v>185</v>
      </c>
      <c r="U6547" s="0" t="n">
        <v>159</v>
      </c>
      <c r="V6547" s="0" t="n">
        <v>0</v>
      </c>
      <c r="X6547" s="55" t="n">
        <f aca="false">IF(I6547="Male",0,1)</f>
        <v>1</v>
      </c>
      <c r="Y6547" s="55" t="n">
        <f aca="false">IF(OR(I6547="DNB",I6547="Dry DNB"),1,0)</f>
        <v>0</v>
      </c>
      <c r="Z6547" s="0" t="str">
        <f aca="false">IF(ISNUMBER(W6547),A6547-W6547,"")</f>
        <v/>
      </c>
      <c r="AA6547" s="55" t="n">
        <f aca="false">MATCH(A6547,DATAS,0)</f>
        <v>2</v>
      </c>
      <c r="AB6547" s="55" t="n">
        <f aca="false">IF(AND(E6547&gt;0,OR(AND(B6547&gt;=1,B6547&lt;=6),B6547=10)),1,0)</f>
        <v>0</v>
      </c>
      <c r="AC6547" s="55" t="n">
        <f aca="false">IF(AND(E6547&gt;0,B6547=10),1,0)</f>
        <v>0</v>
      </c>
      <c r="AD6547" s="55" t="n">
        <f aca="false">IF(AND(C6546=C6547,AA6546=AA6547-1),AB6546,"")</f>
        <v>0</v>
      </c>
      <c r="AE6547" s="55" t="n">
        <f aca="false">IF(AND(C6546=C6547,AA6546=AA6547-1),AC6546,"")</f>
        <v>0</v>
      </c>
      <c r="AF6547" s="55" t="n">
        <f aca="false">IF(AA6547=1,"",IF(AND(AB6547=1,AD6547&lt;&gt;1),1,0))</f>
        <v>0</v>
      </c>
      <c r="AG6547" s="55" t="n">
        <f aca="false">IF(AA6547=1,"",IF(AND(AC6547=1,AE6547&lt;&gt;1),1,0))</f>
        <v>0</v>
      </c>
      <c r="AH6547" s="60" t="str">
        <f aca="false">IF(AND(E6547&gt;0,AA6547&lt;2,NOT(AND(C6548=C6547,AA6548=AA6547+1))),INDEX(DATAS,AA6547+1),"")</f>
        <v/>
      </c>
      <c r="AI6547" s="60" t="str">
        <f aca="false">IF(AND(AC6547=1,AA6547&lt;2),IF(AND(C6548=C6547,AA6548=AA6547+1),IF(AC6548=1,"",INDEX(DATAS,AA6547+1)),INDEX(DATAS,AA6547+1)),"")</f>
        <v/>
      </c>
    </row>
    <row r="6548" customFormat="false" ht="15" hidden="false" customHeight="false" outlineLevel="0" collapsed="false">
      <c r="A6548" s="60" t="n">
        <v>46309</v>
      </c>
      <c r="B6548" s="0" t="n">
        <v>13</v>
      </c>
      <c r="C6548" s="0" t="n">
        <v>7704</v>
      </c>
      <c r="E6548" s="0" t="n">
        <v>0</v>
      </c>
      <c r="F6548" s="55" t="s">
        <v>1557</v>
      </c>
      <c r="I6548" s="55" t="s">
        <v>185</v>
      </c>
      <c r="U6548" s="0" t="n">
        <v>157</v>
      </c>
      <c r="V6548" s="0" t="n">
        <v>0</v>
      </c>
      <c r="X6548" s="55" t="n">
        <f aca="false">IF(I6548="Male",0,1)</f>
        <v>1</v>
      </c>
      <c r="Y6548" s="55" t="n">
        <f aca="false">IF(OR(I6548="DNB",I6548="Dry DNB"),1,0)</f>
        <v>0</v>
      </c>
      <c r="Z6548" s="0" t="str">
        <f aca="false">IF(ISNUMBER(W6548),A6548-W6548,"")</f>
        <v/>
      </c>
      <c r="AA6548" s="55" t="n">
        <f aca="false">MATCH(A6548,DATAS,0)</f>
        <v>1</v>
      </c>
      <c r="AB6548" s="55" t="n">
        <f aca="false">IF(AND(E6548&gt;0,OR(AND(B6548&gt;=1,B6548&lt;=6),B6548=10)),1,0)</f>
        <v>0</v>
      </c>
      <c r="AC6548" s="55" t="n">
        <f aca="false">IF(AND(E6548&gt;0,B6548=10),1,0)</f>
        <v>0</v>
      </c>
      <c r="AD6548" s="0" t="str">
        <f aca="false">IF(AND(C6547=C6548,AA6547=AA6548-1),AB6547,"")</f>
        <v/>
      </c>
      <c r="AE6548" s="0" t="str">
        <f aca="false">IF(AND(C6547=C6548,AA6547=AA6548-1),AC6547,"")</f>
        <v/>
      </c>
      <c r="AF6548" s="0" t="str">
        <f aca="false">IF(AA6548=1,"",IF(AND(AB6548=1,AD6548&lt;&gt;1),1,0))</f>
        <v/>
      </c>
      <c r="AG6548" s="0" t="str">
        <f aca="false">IF(AA6548=1,"",IF(AND(AC6548=1,AE6548&lt;&gt;1),1,0))</f>
        <v/>
      </c>
      <c r="AH6548" s="60" t="str">
        <f aca="false">IF(AND(E6548&gt;0,AA6548&lt;2,NOT(AND(C6549=C6548,AA6549=AA6548+1))),INDEX(DATAS,AA6548+1),"")</f>
        <v/>
      </c>
      <c r="AI6548" s="60" t="str">
        <f aca="false">IF(AND(AC6548=1,AA6548&lt;2),IF(AND(C6549=C6548,AA6549=AA6548+1),IF(AC6549=1,"",INDEX(DATAS,AA6548+1)),INDEX(DATAS,AA6548+1)),"")</f>
        <v/>
      </c>
    </row>
    <row r="6549" customFormat="false" ht="15" hidden="false" customHeight="false" outlineLevel="0" collapsed="false">
      <c r="A6549" s="60" t="n">
        <v>46310</v>
      </c>
      <c r="B6549" s="0" t="n">
        <v>13</v>
      </c>
      <c r="C6549" s="0" t="n">
        <v>7704</v>
      </c>
      <c r="E6549" s="0" t="n">
        <v>0</v>
      </c>
      <c r="F6549" s="55" t="s">
        <v>1557</v>
      </c>
      <c r="I6549" s="55" t="s">
        <v>185</v>
      </c>
      <c r="U6549" s="0" t="n">
        <v>158</v>
      </c>
      <c r="V6549" s="0" t="n">
        <v>0</v>
      </c>
      <c r="X6549" s="55" t="n">
        <f aca="false">IF(I6549="Male",0,1)</f>
        <v>1</v>
      </c>
      <c r="Y6549" s="55" t="n">
        <f aca="false">IF(OR(I6549="DNB",I6549="Dry DNB"),1,0)</f>
        <v>0</v>
      </c>
      <c r="Z6549" s="0" t="str">
        <f aca="false">IF(ISNUMBER(W6549),A6549-W6549,"")</f>
        <v/>
      </c>
      <c r="AA6549" s="55" t="n">
        <f aca="false">MATCH(A6549,DATAS,0)</f>
        <v>2</v>
      </c>
      <c r="AB6549" s="55" t="n">
        <f aca="false">IF(AND(E6549&gt;0,OR(AND(B6549&gt;=1,B6549&lt;=6),B6549=10)),1,0)</f>
        <v>0</v>
      </c>
      <c r="AC6549" s="55" t="n">
        <f aca="false">IF(AND(E6549&gt;0,B6549=10),1,0)</f>
        <v>0</v>
      </c>
      <c r="AD6549" s="55" t="n">
        <f aca="false">IF(AND(C6548=C6549,AA6548=AA6549-1),AB6548,"")</f>
        <v>0</v>
      </c>
      <c r="AE6549" s="55" t="n">
        <f aca="false">IF(AND(C6548=C6549,AA6548=AA6549-1),AC6548,"")</f>
        <v>0</v>
      </c>
      <c r="AF6549" s="55" t="n">
        <f aca="false">IF(AA6549=1,"",IF(AND(AB6549=1,AD6549&lt;&gt;1),1,0))</f>
        <v>0</v>
      </c>
      <c r="AG6549" s="55" t="n">
        <f aca="false">IF(AA6549=1,"",IF(AND(AC6549=1,AE6549&lt;&gt;1),1,0))</f>
        <v>0</v>
      </c>
      <c r="AH6549" s="60" t="str">
        <f aca="false">IF(AND(E6549&gt;0,AA6549&lt;2,NOT(AND(C6550=C6549,AA6550=AA6549+1))),INDEX(DATAS,AA6549+1),"")</f>
        <v/>
      </c>
      <c r="AI6549" s="60" t="str">
        <f aca="false">IF(AND(AC6549=1,AA6549&lt;2),IF(AND(C6550=C6549,AA6550=AA6549+1),IF(AC6550=1,"",INDEX(DATAS,AA6549+1)),INDEX(DATAS,AA6549+1)),"")</f>
        <v/>
      </c>
    </row>
    <row r="6550" customFormat="false" ht="15" hidden="false" customHeight="false" outlineLevel="0" collapsed="false">
      <c r="A6550" s="60" t="n">
        <v>46309</v>
      </c>
      <c r="B6550" s="0" t="n">
        <v>13</v>
      </c>
      <c r="C6550" s="0" t="n">
        <v>7705</v>
      </c>
      <c r="E6550" s="0" t="n">
        <v>0</v>
      </c>
      <c r="F6550" s="55" t="s">
        <v>1557</v>
      </c>
      <c r="I6550" s="55" t="s">
        <v>185</v>
      </c>
      <c r="U6550" s="0" t="n">
        <v>157</v>
      </c>
      <c r="V6550" s="0" t="n">
        <v>0</v>
      </c>
      <c r="X6550" s="55" t="n">
        <f aca="false">IF(I6550="Male",0,1)</f>
        <v>1</v>
      </c>
      <c r="Y6550" s="55" t="n">
        <f aca="false">IF(OR(I6550="DNB",I6550="Dry DNB"),1,0)</f>
        <v>0</v>
      </c>
      <c r="Z6550" s="0" t="str">
        <f aca="false">IF(ISNUMBER(W6550),A6550-W6550,"")</f>
        <v/>
      </c>
      <c r="AA6550" s="55" t="n">
        <f aca="false">MATCH(A6550,DATAS,0)</f>
        <v>1</v>
      </c>
      <c r="AB6550" s="55" t="n">
        <f aca="false">IF(AND(E6550&gt;0,OR(AND(B6550&gt;=1,B6550&lt;=6),B6550=10)),1,0)</f>
        <v>0</v>
      </c>
      <c r="AC6550" s="55" t="n">
        <f aca="false">IF(AND(E6550&gt;0,B6550=10),1,0)</f>
        <v>0</v>
      </c>
      <c r="AD6550" s="0" t="str">
        <f aca="false">IF(AND(C6549=C6550,AA6549=AA6550-1),AB6549,"")</f>
        <v/>
      </c>
      <c r="AE6550" s="0" t="str">
        <f aca="false">IF(AND(C6549=C6550,AA6549=AA6550-1),AC6549,"")</f>
        <v/>
      </c>
      <c r="AF6550" s="0" t="str">
        <f aca="false">IF(AA6550=1,"",IF(AND(AB6550=1,AD6550&lt;&gt;1),1,0))</f>
        <v/>
      </c>
      <c r="AG6550" s="0" t="str">
        <f aca="false">IF(AA6550=1,"",IF(AND(AC6550=1,AE6550&lt;&gt;1),1,0))</f>
        <v/>
      </c>
      <c r="AH6550" s="60" t="str">
        <f aca="false">IF(AND(E6550&gt;0,AA6550&lt;2,NOT(AND(C6551=C6550,AA6551=AA6550+1))),INDEX(DATAS,AA6550+1),"")</f>
        <v/>
      </c>
      <c r="AI6550" s="60" t="str">
        <f aca="false">IF(AND(AC6550=1,AA6550&lt;2),IF(AND(C6551=C6550,AA6551=AA6550+1),IF(AC6551=1,"",INDEX(DATAS,AA6550+1)),INDEX(DATAS,AA6550+1)),"")</f>
        <v/>
      </c>
    </row>
    <row r="6551" customFormat="false" ht="15" hidden="false" customHeight="false" outlineLevel="0" collapsed="false">
      <c r="A6551" s="60" t="n">
        <v>46310</v>
      </c>
      <c r="B6551" s="0" t="n">
        <v>13</v>
      </c>
      <c r="C6551" s="0" t="n">
        <v>7705</v>
      </c>
      <c r="E6551" s="0" t="n">
        <v>0</v>
      </c>
      <c r="F6551" s="55" t="s">
        <v>1557</v>
      </c>
      <c r="I6551" s="55" t="s">
        <v>185</v>
      </c>
      <c r="U6551" s="0" t="n">
        <v>158</v>
      </c>
      <c r="V6551" s="0" t="n">
        <v>0</v>
      </c>
      <c r="X6551" s="55" t="n">
        <f aca="false">IF(I6551="Male",0,1)</f>
        <v>1</v>
      </c>
      <c r="Y6551" s="55" t="n">
        <f aca="false">IF(OR(I6551="DNB",I6551="Dry DNB"),1,0)</f>
        <v>0</v>
      </c>
      <c r="Z6551" s="0" t="str">
        <f aca="false">IF(ISNUMBER(W6551),A6551-W6551,"")</f>
        <v/>
      </c>
      <c r="AA6551" s="55" t="n">
        <f aca="false">MATCH(A6551,DATAS,0)</f>
        <v>2</v>
      </c>
      <c r="AB6551" s="55" t="n">
        <f aca="false">IF(AND(E6551&gt;0,OR(AND(B6551&gt;=1,B6551&lt;=6),B6551=10)),1,0)</f>
        <v>0</v>
      </c>
      <c r="AC6551" s="55" t="n">
        <f aca="false">IF(AND(E6551&gt;0,B6551=10),1,0)</f>
        <v>0</v>
      </c>
      <c r="AD6551" s="55" t="n">
        <f aca="false">IF(AND(C6550=C6551,AA6550=AA6551-1),AB6550,"")</f>
        <v>0</v>
      </c>
      <c r="AE6551" s="55" t="n">
        <f aca="false">IF(AND(C6550=C6551,AA6550=AA6551-1),AC6550,"")</f>
        <v>0</v>
      </c>
      <c r="AF6551" s="55" t="n">
        <f aca="false">IF(AA6551=1,"",IF(AND(AB6551=1,AD6551&lt;&gt;1),1,0))</f>
        <v>0</v>
      </c>
      <c r="AG6551" s="55" t="n">
        <f aca="false">IF(AA6551=1,"",IF(AND(AC6551=1,AE6551&lt;&gt;1),1,0))</f>
        <v>0</v>
      </c>
      <c r="AH6551" s="60" t="str">
        <f aca="false">IF(AND(E6551&gt;0,AA6551&lt;2,NOT(AND(C6552=C6551,AA6552=AA6551+1))),INDEX(DATAS,AA6551+1),"")</f>
        <v/>
      </c>
      <c r="AI6551" s="60" t="str">
        <f aca="false">IF(AND(AC6551=1,AA6551&lt;2),IF(AND(C6552=C6551,AA6552=AA6551+1),IF(AC6552=1,"",INDEX(DATAS,AA6551+1)),INDEX(DATAS,AA6551+1)),"")</f>
        <v/>
      </c>
    </row>
    <row r="6552" customFormat="false" ht="15" hidden="false" customHeight="false" outlineLevel="0" collapsed="false">
      <c r="A6552" s="60" t="n">
        <v>46309</v>
      </c>
      <c r="B6552" s="0" t="n">
        <v>13</v>
      </c>
      <c r="C6552" s="0" t="n">
        <v>7706</v>
      </c>
      <c r="E6552" s="0" t="n">
        <v>0</v>
      </c>
      <c r="F6552" s="55" t="s">
        <v>1558</v>
      </c>
      <c r="I6552" s="55" t="s">
        <v>185</v>
      </c>
      <c r="U6552" s="0" t="n">
        <v>156</v>
      </c>
      <c r="V6552" s="0" t="n">
        <v>0</v>
      </c>
      <c r="X6552" s="55" t="n">
        <f aca="false">IF(I6552="Male",0,1)</f>
        <v>1</v>
      </c>
      <c r="Y6552" s="55" t="n">
        <f aca="false">IF(OR(I6552="DNB",I6552="Dry DNB"),1,0)</f>
        <v>0</v>
      </c>
      <c r="Z6552" s="0" t="str">
        <f aca="false">IF(ISNUMBER(W6552),A6552-W6552,"")</f>
        <v/>
      </c>
      <c r="AA6552" s="55" t="n">
        <f aca="false">MATCH(A6552,DATAS,0)</f>
        <v>1</v>
      </c>
      <c r="AB6552" s="55" t="n">
        <f aca="false">IF(AND(E6552&gt;0,OR(AND(B6552&gt;=1,B6552&lt;=6),B6552=10)),1,0)</f>
        <v>0</v>
      </c>
      <c r="AC6552" s="55" t="n">
        <f aca="false">IF(AND(E6552&gt;0,B6552=10),1,0)</f>
        <v>0</v>
      </c>
      <c r="AD6552" s="0" t="str">
        <f aca="false">IF(AND(C6551=C6552,AA6551=AA6552-1),AB6551,"")</f>
        <v/>
      </c>
      <c r="AE6552" s="0" t="str">
        <f aca="false">IF(AND(C6551=C6552,AA6551=AA6552-1),AC6551,"")</f>
        <v/>
      </c>
      <c r="AF6552" s="0" t="str">
        <f aca="false">IF(AA6552=1,"",IF(AND(AB6552=1,AD6552&lt;&gt;1),1,0))</f>
        <v/>
      </c>
      <c r="AG6552" s="0" t="str">
        <f aca="false">IF(AA6552=1,"",IF(AND(AC6552=1,AE6552&lt;&gt;1),1,0))</f>
        <v/>
      </c>
      <c r="AH6552" s="60" t="str">
        <f aca="false">IF(AND(E6552&gt;0,AA6552&lt;2,NOT(AND(C6553=C6552,AA6553=AA6552+1))),INDEX(DATAS,AA6552+1),"")</f>
        <v/>
      </c>
      <c r="AI6552" s="60" t="str">
        <f aca="false">IF(AND(AC6552=1,AA6552&lt;2),IF(AND(C6553=C6552,AA6553=AA6552+1),IF(AC6553=1,"",INDEX(DATAS,AA6552+1)),INDEX(DATAS,AA6552+1)),"")</f>
        <v/>
      </c>
    </row>
    <row r="6553" customFormat="false" ht="15" hidden="false" customHeight="false" outlineLevel="0" collapsed="false">
      <c r="A6553" s="60" t="n">
        <v>46310</v>
      </c>
      <c r="B6553" s="0" t="n">
        <v>13</v>
      </c>
      <c r="C6553" s="0" t="n">
        <v>7706</v>
      </c>
      <c r="E6553" s="0" t="n">
        <v>0</v>
      </c>
      <c r="F6553" s="55" t="s">
        <v>1558</v>
      </c>
      <c r="I6553" s="55" t="s">
        <v>185</v>
      </c>
      <c r="U6553" s="0" t="n">
        <v>157</v>
      </c>
      <c r="V6553" s="0" t="n">
        <v>0</v>
      </c>
      <c r="X6553" s="55" t="n">
        <f aca="false">IF(I6553="Male",0,1)</f>
        <v>1</v>
      </c>
      <c r="Y6553" s="55" t="n">
        <f aca="false">IF(OR(I6553="DNB",I6553="Dry DNB"),1,0)</f>
        <v>0</v>
      </c>
      <c r="Z6553" s="0" t="str">
        <f aca="false">IF(ISNUMBER(W6553),A6553-W6553,"")</f>
        <v/>
      </c>
      <c r="AA6553" s="55" t="n">
        <f aca="false">MATCH(A6553,DATAS,0)</f>
        <v>2</v>
      </c>
      <c r="AB6553" s="55" t="n">
        <f aca="false">IF(AND(E6553&gt;0,OR(AND(B6553&gt;=1,B6553&lt;=6),B6553=10)),1,0)</f>
        <v>0</v>
      </c>
      <c r="AC6553" s="55" t="n">
        <f aca="false">IF(AND(E6553&gt;0,B6553=10),1,0)</f>
        <v>0</v>
      </c>
      <c r="AD6553" s="55" t="n">
        <f aca="false">IF(AND(C6552=C6553,AA6552=AA6553-1),AB6552,"")</f>
        <v>0</v>
      </c>
      <c r="AE6553" s="55" t="n">
        <f aca="false">IF(AND(C6552=C6553,AA6552=AA6553-1),AC6552,"")</f>
        <v>0</v>
      </c>
      <c r="AF6553" s="55" t="n">
        <f aca="false">IF(AA6553=1,"",IF(AND(AB6553=1,AD6553&lt;&gt;1),1,0))</f>
        <v>0</v>
      </c>
      <c r="AG6553" s="55" t="n">
        <f aca="false">IF(AA6553=1,"",IF(AND(AC6553=1,AE6553&lt;&gt;1),1,0))</f>
        <v>0</v>
      </c>
      <c r="AH6553" s="60" t="str">
        <f aca="false">IF(AND(E6553&gt;0,AA6553&lt;2,NOT(AND(C6554=C6553,AA6554=AA6553+1))),INDEX(DATAS,AA6553+1),"")</f>
        <v/>
      </c>
      <c r="AI6553" s="60" t="str">
        <f aca="false">IF(AND(AC6553=1,AA6553&lt;2),IF(AND(C6554=C6553,AA6554=AA6553+1),IF(AC6554=1,"",INDEX(DATAS,AA6553+1)),INDEX(DATAS,AA6553+1)),"")</f>
        <v/>
      </c>
    </row>
    <row r="6554" customFormat="false" ht="15" hidden="false" customHeight="false" outlineLevel="0" collapsed="false">
      <c r="A6554" s="60" t="n">
        <v>46309</v>
      </c>
      <c r="B6554" s="0" t="n">
        <v>13</v>
      </c>
      <c r="C6554" s="0" t="n">
        <v>7707</v>
      </c>
      <c r="E6554" s="0" t="n">
        <v>0</v>
      </c>
      <c r="F6554" s="55" t="s">
        <v>1559</v>
      </c>
      <c r="I6554" s="55" t="s">
        <v>185</v>
      </c>
      <c r="U6554" s="0" t="n">
        <v>155</v>
      </c>
      <c r="V6554" s="0" t="n">
        <v>0</v>
      </c>
      <c r="X6554" s="55" t="n">
        <f aca="false">IF(I6554="Male",0,1)</f>
        <v>1</v>
      </c>
      <c r="Y6554" s="55" t="n">
        <f aca="false">IF(OR(I6554="DNB",I6554="Dry DNB"),1,0)</f>
        <v>0</v>
      </c>
      <c r="Z6554" s="0" t="str">
        <f aca="false">IF(ISNUMBER(W6554),A6554-W6554,"")</f>
        <v/>
      </c>
      <c r="AA6554" s="55" t="n">
        <f aca="false">MATCH(A6554,DATAS,0)</f>
        <v>1</v>
      </c>
      <c r="AB6554" s="55" t="n">
        <f aca="false">IF(AND(E6554&gt;0,OR(AND(B6554&gt;=1,B6554&lt;=6),B6554=10)),1,0)</f>
        <v>0</v>
      </c>
      <c r="AC6554" s="55" t="n">
        <f aca="false">IF(AND(E6554&gt;0,B6554=10),1,0)</f>
        <v>0</v>
      </c>
      <c r="AD6554" s="0" t="str">
        <f aca="false">IF(AND(C6553=C6554,AA6553=AA6554-1),AB6553,"")</f>
        <v/>
      </c>
      <c r="AE6554" s="0" t="str">
        <f aca="false">IF(AND(C6553=C6554,AA6553=AA6554-1),AC6553,"")</f>
        <v/>
      </c>
      <c r="AF6554" s="0" t="str">
        <f aca="false">IF(AA6554=1,"",IF(AND(AB6554=1,AD6554&lt;&gt;1),1,0))</f>
        <v/>
      </c>
      <c r="AG6554" s="0" t="str">
        <f aca="false">IF(AA6554=1,"",IF(AND(AC6554=1,AE6554&lt;&gt;1),1,0))</f>
        <v/>
      </c>
      <c r="AH6554" s="60" t="str">
        <f aca="false">IF(AND(E6554&gt;0,AA6554&lt;2,NOT(AND(C6555=C6554,AA6555=AA6554+1))),INDEX(DATAS,AA6554+1),"")</f>
        <v/>
      </c>
      <c r="AI6554" s="60" t="str">
        <f aca="false">IF(AND(AC6554=1,AA6554&lt;2),IF(AND(C6555=C6554,AA6555=AA6554+1),IF(AC6555=1,"",INDEX(DATAS,AA6554+1)),INDEX(DATAS,AA6554+1)),"")</f>
        <v/>
      </c>
    </row>
    <row r="6555" customFormat="false" ht="15" hidden="false" customHeight="false" outlineLevel="0" collapsed="false">
      <c r="A6555" s="60" t="n">
        <v>46310</v>
      </c>
      <c r="B6555" s="0" t="n">
        <v>13</v>
      </c>
      <c r="C6555" s="0" t="n">
        <v>7707</v>
      </c>
      <c r="E6555" s="0" t="n">
        <v>0</v>
      </c>
      <c r="F6555" s="55" t="s">
        <v>1559</v>
      </c>
      <c r="I6555" s="55" t="s">
        <v>185</v>
      </c>
      <c r="U6555" s="0" t="n">
        <v>156</v>
      </c>
      <c r="V6555" s="0" t="n">
        <v>0</v>
      </c>
      <c r="X6555" s="55" t="n">
        <f aca="false">IF(I6555="Male",0,1)</f>
        <v>1</v>
      </c>
      <c r="Y6555" s="55" t="n">
        <f aca="false">IF(OR(I6555="DNB",I6555="Dry DNB"),1,0)</f>
        <v>0</v>
      </c>
      <c r="Z6555" s="0" t="str">
        <f aca="false">IF(ISNUMBER(W6555),A6555-W6555,"")</f>
        <v/>
      </c>
      <c r="AA6555" s="55" t="n">
        <f aca="false">MATCH(A6555,DATAS,0)</f>
        <v>2</v>
      </c>
      <c r="AB6555" s="55" t="n">
        <f aca="false">IF(AND(E6555&gt;0,OR(AND(B6555&gt;=1,B6555&lt;=6),B6555=10)),1,0)</f>
        <v>0</v>
      </c>
      <c r="AC6555" s="55" t="n">
        <f aca="false">IF(AND(E6555&gt;0,B6555=10),1,0)</f>
        <v>0</v>
      </c>
      <c r="AD6555" s="55" t="n">
        <f aca="false">IF(AND(C6554=C6555,AA6554=AA6555-1),AB6554,"")</f>
        <v>0</v>
      </c>
      <c r="AE6555" s="55" t="n">
        <f aca="false">IF(AND(C6554=C6555,AA6554=AA6555-1),AC6554,"")</f>
        <v>0</v>
      </c>
      <c r="AF6555" s="55" t="n">
        <f aca="false">IF(AA6555=1,"",IF(AND(AB6555=1,AD6555&lt;&gt;1),1,0))</f>
        <v>0</v>
      </c>
      <c r="AG6555" s="55" t="n">
        <f aca="false">IF(AA6555=1,"",IF(AND(AC6555=1,AE6555&lt;&gt;1),1,0))</f>
        <v>0</v>
      </c>
      <c r="AH6555" s="60" t="str">
        <f aca="false">IF(AND(E6555&gt;0,AA6555&lt;2,NOT(AND(C6556=C6555,AA6556=AA6555+1))),INDEX(DATAS,AA6555+1),"")</f>
        <v/>
      </c>
      <c r="AI6555" s="60" t="str">
        <f aca="false">IF(AND(AC6555=1,AA6555&lt;2),IF(AND(C6556=C6555,AA6556=AA6555+1),IF(AC6556=1,"",INDEX(DATAS,AA6555+1)),INDEX(DATAS,AA6555+1)),"")</f>
        <v/>
      </c>
    </row>
    <row r="6556" customFormat="false" ht="15" hidden="false" customHeight="false" outlineLevel="0" collapsed="false">
      <c r="A6556" s="60" t="n">
        <v>46309</v>
      </c>
      <c r="B6556" s="0" t="n">
        <v>13</v>
      </c>
      <c r="C6556" s="0" t="n">
        <v>7708</v>
      </c>
      <c r="E6556" s="0" t="n">
        <v>0</v>
      </c>
      <c r="F6556" s="55" t="s">
        <v>1559</v>
      </c>
      <c r="I6556" s="55" t="s">
        <v>185</v>
      </c>
      <c r="U6556" s="0" t="n">
        <v>155</v>
      </c>
      <c r="V6556" s="0" t="n">
        <v>0</v>
      </c>
      <c r="X6556" s="55" t="n">
        <f aca="false">IF(I6556="Male",0,1)</f>
        <v>1</v>
      </c>
      <c r="Y6556" s="55" t="n">
        <f aca="false">IF(OR(I6556="DNB",I6556="Dry DNB"),1,0)</f>
        <v>0</v>
      </c>
      <c r="Z6556" s="0" t="str">
        <f aca="false">IF(ISNUMBER(W6556),A6556-W6556,"")</f>
        <v/>
      </c>
      <c r="AA6556" s="55" t="n">
        <f aca="false">MATCH(A6556,DATAS,0)</f>
        <v>1</v>
      </c>
      <c r="AB6556" s="55" t="n">
        <f aca="false">IF(AND(E6556&gt;0,OR(AND(B6556&gt;=1,B6556&lt;=6),B6556=10)),1,0)</f>
        <v>0</v>
      </c>
      <c r="AC6556" s="55" t="n">
        <f aca="false">IF(AND(E6556&gt;0,B6556=10),1,0)</f>
        <v>0</v>
      </c>
      <c r="AD6556" s="0" t="str">
        <f aca="false">IF(AND(C6555=C6556,AA6555=AA6556-1),AB6555,"")</f>
        <v/>
      </c>
      <c r="AE6556" s="0" t="str">
        <f aca="false">IF(AND(C6555=C6556,AA6555=AA6556-1),AC6555,"")</f>
        <v/>
      </c>
      <c r="AF6556" s="0" t="str">
        <f aca="false">IF(AA6556=1,"",IF(AND(AB6556=1,AD6556&lt;&gt;1),1,0))</f>
        <v/>
      </c>
      <c r="AG6556" s="0" t="str">
        <f aca="false">IF(AA6556=1,"",IF(AND(AC6556=1,AE6556&lt;&gt;1),1,0))</f>
        <v/>
      </c>
      <c r="AH6556" s="60" t="str">
        <f aca="false">IF(AND(E6556&gt;0,AA6556&lt;2,NOT(AND(C6557=C6556,AA6557=AA6556+1))),INDEX(DATAS,AA6556+1),"")</f>
        <v/>
      </c>
      <c r="AI6556" s="60" t="str">
        <f aca="false">IF(AND(AC6556=1,AA6556&lt;2),IF(AND(C6557=C6556,AA6557=AA6556+1),IF(AC6557=1,"",INDEX(DATAS,AA6556+1)),INDEX(DATAS,AA6556+1)),"")</f>
        <v/>
      </c>
    </row>
    <row r="6557" customFormat="false" ht="15" hidden="false" customHeight="false" outlineLevel="0" collapsed="false">
      <c r="A6557" s="60" t="n">
        <v>46310</v>
      </c>
      <c r="B6557" s="0" t="n">
        <v>13</v>
      </c>
      <c r="C6557" s="0" t="n">
        <v>7708</v>
      </c>
      <c r="E6557" s="0" t="n">
        <v>0</v>
      </c>
      <c r="F6557" s="55" t="s">
        <v>1559</v>
      </c>
      <c r="I6557" s="55" t="s">
        <v>185</v>
      </c>
      <c r="U6557" s="0" t="n">
        <v>156</v>
      </c>
      <c r="V6557" s="0" t="n">
        <v>0</v>
      </c>
      <c r="X6557" s="55" t="n">
        <f aca="false">IF(I6557="Male",0,1)</f>
        <v>1</v>
      </c>
      <c r="Y6557" s="55" t="n">
        <f aca="false">IF(OR(I6557="DNB",I6557="Dry DNB"),1,0)</f>
        <v>0</v>
      </c>
      <c r="Z6557" s="0" t="str">
        <f aca="false">IF(ISNUMBER(W6557),A6557-W6557,"")</f>
        <v/>
      </c>
      <c r="AA6557" s="55" t="n">
        <f aca="false">MATCH(A6557,DATAS,0)</f>
        <v>2</v>
      </c>
      <c r="AB6557" s="55" t="n">
        <f aca="false">IF(AND(E6557&gt;0,OR(AND(B6557&gt;=1,B6557&lt;=6),B6557=10)),1,0)</f>
        <v>0</v>
      </c>
      <c r="AC6557" s="55" t="n">
        <f aca="false">IF(AND(E6557&gt;0,B6557=10),1,0)</f>
        <v>0</v>
      </c>
      <c r="AD6557" s="55" t="n">
        <f aca="false">IF(AND(C6556=C6557,AA6556=AA6557-1),AB6556,"")</f>
        <v>0</v>
      </c>
      <c r="AE6557" s="55" t="n">
        <f aca="false">IF(AND(C6556=C6557,AA6556=AA6557-1),AC6556,"")</f>
        <v>0</v>
      </c>
      <c r="AF6557" s="55" t="n">
        <f aca="false">IF(AA6557=1,"",IF(AND(AB6557=1,AD6557&lt;&gt;1),1,0))</f>
        <v>0</v>
      </c>
      <c r="AG6557" s="55" t="n">
        <f aca="false">IF(AA6557=1,"",IF(AND(AC6557=1,AE6557&lt;&gt;1),1,0))</f>
        <v>0</v>
      </c>
      <c r="AH6557" s="60" t="str">
        <f aca="false">IF(AND(E6557&gt;0,AA6557&lt;2,NOT(AND(C6558=C6557,AA6558=AA6557+1))),INDEX(DATAS,AA6557+1),"")</f>
        <v/>
      </c>
      <c r="AI6557" s="60" t="str">
        <f aca="false">IF(AND(AC6557=1,AA6557&lt;2),IF(AND(C6558=C6557,AA6558=AA6557+1),IF(AC6558=1,"",INDEX(DATAS,AA6557+1)),INDEX(DATAS,AA6557+1)),"")</f>
        <v/>
      </c>
    </row>
    <row r="6558" customFormat="false" ht="15" hidden="false" customHeight="false" outlineLevel="0" collapsed="false">
      <c r="A6558" s="60" t="n">
        <v>46309</v>
      </c>
      <c r="B6558" s="0" t="n">
        <v>13</v>
      </c>
      <c r="C6558" s="0" t="n">
        <v>7709</v>
      </c>
      <c r="E6558" s="0" t="n">
        <v>0</v>
      </c>
      <c r="F6558" s="55" t="s">
        <v>1559</v>
      </c>
      <c r="I6558" s="55" t="s">
        <v>185</v>
      </c>
      <c r="U6558" s="0" t="n">
        <v>155</v>
      </c>
      <c r="V6558" s="0" t="n">
        <v>0</v>
      </c>
      <c r="X6558" s="55" t="n">
        <f aca="false">IF(I6558="Male",0,1)</f>
        <v>1</v>
      </c>
      <c r="Y6558" s="55" t="n">
        <f aca="false">IF(OR(I6558="DNB",I6558="Dry DNB"),1,0)</f>
        <v>0</v>
      </c>
      <c r="Z6558" s="0" t="str">
        <f aca="false">IF(ISNUMBER(W6558),A6558-W6558,"")</f>
        <v/>
      </c>
      <c r="AA6558" s="55" t="n">
        <f aca="false">MATCH(A6558,DATAS,0)</f>
        <v>1</v>
      </c>
      <c r="AB6558" s="55" t="n">
        <f aca="false">IF(AND(E6558&gt;0,OR(AND(B6558&gt;=1,B6558&lt;=6),B6558=10)),1,0)</f>
        <v>0</v>
      </c>
      <c r="AC6558" s="55" t="n">
        <f aca="false">IF(AND(E6558&gt;0,B6558=10),1,0)</f>
        <v>0</v>
      </c>
      <c r="AD6558" s="0" t="str">
        <f aca="false">IF(AND(C6557=C6558,AA6557=AA6558-1),AB6557,"")</f>
        <v/>
      </c>
      <c r="AE6558" s="0" t="str">
        <f aca="false">IF(AND(C6557=C6558,AA6557=AA6558-1),AC6557,"")</f>
        <v/>
      </c>
      <c r="AF6558" s="0" t="str">
        <f aca="false">IF(AA6558=1,"",IF(AND(AB6558=1,AD6558&lt;&gt;1),1,0))</f>
        <v/>
      </c>
      <c r="AG6558" s="0" t="str">
        <f aca="false">IF(AA6558=1,"",IF(AND(AC6558=1,AE6558&lt;&gt;1),1,0))</f>
        <v/>
      </c>
      <c r="AH6558" s="60" t="str">
        <f aca="false">IF(AND(E6558&gt;0,AA6558&lt;2,NOT(AND(C6559=C6558,AA6559=AA6558+1))),INDEX(DATAS,AA6558+1),"")</f>
        <v/>
      </c>
      <c r="AI6558" s="60" t="str">
        <f aca="false">IF(AND(AC6558=1,AA6558&lt;2),IF(AND(C6559=C6558,AA6559=AA6558+1),IF(AC6559=1,"",INDEX(DATAS,AA6558+1)),INDEX(DATAS,AA6558+1)),"")</f>
        <v/>
      </c>
    </row>
    <row r="6559" customFormat="false" ht="15" hidden="false" customHeight="false" outlineLevel="0" collapsed="false">
      <c r="A6559" s="60" t="n">
        <v>46310</v>
      </c>
      <c r="B6559" s="0" t="n">
        <v>13</v>
      </c>
      <c r="C6559" s="0" t="n">
        <v>7709</v>
      </c>
      <c r="E6559" s="0" t="n">
        <v>0</v>
      </c>
      <c r="F6559" s="55" t="s">
        <v>1559</v>
      </c>
      <c r="I6559" s="55" t="s">
        <v>185</v>
      </c>
      <c r="U6559" s="0" t="n">
        <v>156</v>
      </c>
      <c r="V6559" s="0" t="n">
        <v>0</v>
      </c>
      <c r="X6559" s="55" t="n">
        <f aca="false">IF(I6559="Male",0,1)</f>
        <v>1</v>
      </c>
      <c r="Y6559" s="55" t="n">
        <f aca="false">IF(OR(I6559="DNB",I6559="Dry DNB"),1,0)</f>
        <v>0</v>
      </c>
      <c r="Z6559" s="0" t="str">
        <f aca="false">IF(ISNUMBER(W6559),A6559-W6559,"")</f>
        <v/>
      </c>
      <c r="AA6559" s="55" t="n">
        <f aca="false">MATCH(A6559,DATAS,0)</f>
        <v>2</v>
      </c>
      <c r="AB6559" s="55" t="n">
        <f aca="false">IF(AND(E6559&gt;0,OR(AND(B6559&gt;=1,B6559&lt;=6),B6559=10)),1,0)</f>
        <v>0</v>
      </c>
      <c r="AC6559" s="55" t="n">
        <f aca="false">IF(AND(E6559&gt;0,B6559=10),1,0)</f>
        <v>0</v>
      </c>
      <c r="AD6559" s="55" t="n">
        <f aca="false">IF(AND(C6558=C6559,AA6558=AA6559-1),AB6558,"")</f>
        <v>0</v>
      </c>
      <c r="AE6559" s="55" t="n">
        <f aca="false">IF(AND(C6558=C6559,AA6558=AA6559-1),AC6558,"")</f>
        <v>0</v>
      </c>
      <c r="AF6559" s="55" t="n">
        <f aca="false">IF(AA6559=1,"",IF(AND(AB6559=1,AD6559&lt;&gt;1),1,0))</f>
        <v>0</v>
      </c>
      <c r="AG6559" s="55" t="n">
        <f aca="false">IF(AA6559=1,"",IF(AND(AC6559=1,AE6559&lt;&gt;1),1,0))</f>
        <v>0</v>
      </c>
      <c r="AH6559" s="60" t="str">
        <f aca="false">IF(AND(E6559&gt;0,AA6559&lt;2,NOT(AND(C6560=C6559,AA6560=AA6559+1))),INDEX(DATAS,AA6559+1),"")</f>
        <v/>
      </c>
      <c r="AI6559" s="60" t="str">
        <f aca="false">IF(AND(AC6559=1,AA6559&lt;2),IF(AND(C6560=C6559,AA6560=AA6559+1),IF(AC6560=1,"",INDEX(DATAS,AA6559+1)),INDEX(DATAS,AA6559+1)),"")</f>
        <v/>
      </c>
    </row>
    <row r="6560" customFormat="false" ht="15" hidden="false" customHeight="false" outlineLevel="0" collapsed="false">
      <c r="A6560" s="60" t="n">
        <v>46309</v>
      </c>
      <c r="B6560" s="0" t="n">
        <v>13</v>
      </c>
      <c r="C6560" s="0" t="n">
        <v>7710</v>
      </c>
      <c r="E6560" s="0" t="n">
        <v>0</v>
      </c>
      <c r="F6560" s="55" t="s">
        <v>1559</v>
      </c>
      <c r="I6560" s="55" t="s">
        <v>185</v>
      </c>
      <c r="U6560" s="0" t="n">
        <v>155</v>
      </c>
      <c r="V6560" s="0" t="n">
        <v>0</v>
      </c>
      <c r="X6560" s="55" t="n">
        <f aca="false">IF(I6560="Male",0,1)</f>
        <v>1</v>
      </c>
      <c r="Y6560" s="55" t="n">
        <f aca="false">IF(OR(I6560="DNB",I6560="Dry DNB"),1,0)</f>
        <v>0</v>
      </c>
      <c r="Z6560" s="0" t="str">
        <f aca="false">IF(ISNUMBER(W6560),A6560-W6560,"")</f>
        <v/>
      </c>
      <c r="AA6560" s="55" t="n">
        <f aca="false">MATCH(A6560,DATAS,0)</f>
        <v>1</v>
      </c>
      <c r="AB6560" s="55" t="n">
        <f aca="false">IF(AND(E6560&gt;0,OR(AND(B6560&gt;=1,B6560&lt;=6),B6560=10)),1,0)</f>
        <v>0</v>
      </c>
      <c r="AC6560" s="55" t="n">
        <f aca="false">IF(AND(E6560&gt;0,B6560=10),1,0)</f>
        <v>0</v>
      </c>
      <c r="AD6560" s="0" t="str">
        <f aca="false">IF(AND(C6559=C6560,AA6559=AA6560-1),AB6559,"")</f>
        <v/>
      </c>
      <c r="AE6560" s="0" t="str">
        <f aca="false">IF(AND(C6559=C6560,AA6559=AA6560-1),AC6559,"")</f>
        <v/>
      </c>
      <c r="AF6560" s="0" t="str">
        <f aca="false">IF(AA6560=1,"",IF(AND(AB6560=1,AD6560&lt;&gt;1),1,0))</f>
        <v/>
      </c>
      <c r="AG6560" s="0" t="str">
        <f aca="false">IF(AA6560=1,"",IF(AND(AC6560=1,AE6560&lt;&gt;1),1,0))</f>
        <v/>
      </c>
      <c r="AH6560" s="60" t="str">
        <f aca="false">IF(AND(E6560&gt;0,AA6560&lt;2,NOT(AND(C6561=C6560,AA6561=AA6560+1))),INDEX(DATAS,AA6560+1),"")</f>
        <v/>
      </c>
      <c r="AI6560" s="60" t="str">
        <f aca="false">IF(AND(AC6560=1,AA6560&lt;2),IF(AND(C6561=C6560,AA6561=AA6560+1),IF(AC6561=1,"",INDEX(DATAS,AA6560+1)),INDEX(DATAS,AA6560+1)),"")</f>
        <v/>
      </c>
    </row>
    <row r="6561" customFormat="false" ht="15" hidden="false" customHeight="false" outlineLevel="0" collapsed="false">
      <c r="A6561" s="60" t="n">
        <v>46310</v>
      </c>
      <c r="B6561" s="0" t="n">
        <v>13</v>
      </c>
      <c r="C6561" s="0" t="n">
        <v>7710</v>
      </c>
      <c r="E6561" s="0" t="n">
        <v>0</v>
      </c>
      <c r="F6561" s="55" t="s">
        <v>1559</v>
      </c>
      <c r="I6561" s="55" t="s">
        <v>185</v>
      </c>
      <c r="U6561" s="0" t="n">
        <v>156</v>
      </c>
      <c r="V6561" s="0" t="n">
        <v>0</v>
      </c>
      <c r="X6561" s="55" t="n">
        <f aca="false">IF(I6561="Male",0,1)</f>
        <v>1</v>
      </c>
      <c r="Y6561" s="55" t="n">
        <f aca="false">IF(OR(I6561="DNB",I6561="Dry DNB"),1,0)</f>
        <v>0</v>
      </c>
      <c r="Z6561" s="0" t="str">
        <f aca="false">IF(ISNUMBER(W6561),A6561-W6561,"")</f>
        <v/>
      </c>
      <c r="AA6561" s="55" t="n">
        <f aca="false">MATCH(A6561,DATAS,0)</f>
        <v>2</v>
      </c>
      <c r="AB6561" s="55" t="n">
        <f aca="false">IF(AND(E6561&gt;0,OR(AND(B6561&gt;=1,B6561&lt;=6),B6561=10)),1,0)</f>
        <v>0</v>
      </c>
      <c r="AC6561" s="55" t="n">
        <f aca="false">IF(AND(E6561&gt;0,B6561=10),1,0)</f>
        <v>0</v>
      </c>
      <c r="AD6561" s="55" t="n">
        <f aca="false">IF(AND(C6560=C6561,AA6560=AA6561-1),AB6560,"")</f>
        <v>0</v>
      </c>
      <c r="AE6561" s="55" t="n">
        <f aca="false">IF(AND(C6560=C6561,AA6560=AA6561-1),AC6560,"")</f>
        <v>0</v>
      </c>
      <c r="AF6561" s="55" t="n">
        <f aca="false">IF(AA6561=1,"",IF(AND(AB6561=1,AD6561&lt;&gt;1),1,0))</f>
        <v>0</v>
      </c>
      <c r="AG6561" s="55" t="n">
        <f aca="false">IF(AA6561=1,"",IF(AND(AC6561=1,AE6561&lt;&gt;1),1,0))</f>
        <v>0</v>
      </c>
      <c r="AH6561" s="60" t="str">
        <f aca="false">IF(AND(E6561&gt;0,AA6561&lt;2,NOT(AND(C6562=C6561,AA6562=AA6561+1))),INDEX(DATAS,AA6561+1),"")</f>
        <v/>
      </c>
      <c r="AI6561" s="60" t="str">
        <f aca="false">IF(AND(AC6561=1,AA6561&lt;2),IF(AND(C6562=C6561,AA6562=AA6561+1),IF(AC6562=1,"",INDEX(DATAS,AA6561+1)),INDEX(DATAS,AA6561+1)),"")</f>
        <v/>
      </c>
    </row>
    <row r="6562" customFormat="false" ht="15" hidden="false" customHeight="false" outlineLevel="0" collapsed="false">
      <c r="A6562" s="60" t="n">
        <v>46309</v>
      </c>
      <c r="B6562" s="0" t="n">
        <v>13</v>
      </c>
      <c r="C6562" s="0" t="n">
        <v>7711</v>
      </c>
      <c r="E6562" s="0" t="n">
        <v>0</v>
      </c>
      <c r="F6562" s="55" t="s">
        <v>1559</v>
      </c>
      <c r="I6562" s="55" t="s">
        <v>185</v>
      </c>
      <c r="U6562" s="0" t="n">
        <v>155</v>
      </c>
      <c r="V6562" s="0" t="n">
        <v>0</v>
      </c>
      <c r="X6562" s="55" t="n">
        <f aca="false">IF(I6562="Male",0,1)</f>
        <v>1</v>
      </c>
      <c r="Y6562" s="55" t="n">
        <f aca="false">IF(OR(I6562="DNB",I6562="Dry DNB"),1,0)</f>
        <v>0</v>
      </c>
      <c r="Z6562" s="0" t="str">
        <f aca="false">IF(ISNUMBER(W6562),A6562-W6562,"")</f>
        <v/>
      </c>
      <c r="AA6562" s="55" t="n">
        <f aca="false">MATCH(A6562,DATAS,0)</f>
        <v>1</v>
      </c>
      <c r="AB6562" s="55" t="n">
        <f aca="false">IF(AND(E6562&gt;0,OR(AND(B6562&gt;=1,B6562&lt;=6),B6562=10)),1,0)</f>
        <v>0</v>
      </c>
      <c r="AC6562" s="55" t="n">
        <f aca="false">IF(AND(E6562&gt;0,B6562=10),1,0)</f>
        <v>0</v>
      </c>
      <c r="AD6562" s="0" t="str">
        <f aca="false">IF(AND(C6561=C6562,AA6561=AA6562-1),AB6561,"")</f>
        <v/>
      </c>
      <c r="AE6562" s="0" t="str">
        <f aca="false">IF(AND(C6561=C6562,AA6561=AA6562-1),AC6561,"")</f>
        <v/>
      </c>
      <c r="AF6562" s="0" t="str">
        <f aca="false">IF(AA6562=1,"",IF(AND(AB6562=1,AD6562&lt;&gt;1),1,0))</f>
        <v/>
      </c>
      <c r="AG6562" s="0" t="str">
        <f aca="false">IF(AA6562=1,"",IF(AND(AC6562=1,AE6562&lt;&gt;1),1,0))</f>
        <v/>
      </c>
      <c r="AH6562" s="60" t="str">
        <f aca="false">IF(AND(E6562&gt;0,AA6562&lt;2,NOT(AND(C6563=C6562,AA6563=AA6562+1))),INDEX(DATAS,AA6562+1),"")</f>
        <v/>
      </c>
      <c r="AI6562" s="60" t="str">
        <f aca="false">IF(AND(AC6562=1,AA6562&lt;2),IF(AND(C6563=C6562,AA6563=AA6562+1),IF(AC6563=1,"",INDEX(DATAS,AA6562+1)),INDEX(DATAS,AA6562+1)),"")</f>
        <v/>
      </c>
    </row>
    <row r="6563" customFormat="false" ht="15" hidden="false" customHeight="false" outlineLevel="0" collapsed="false">
      <c r="A6563" s="60" t="n">
        <v>46310</v>
      </c>
      <c r="B6563" s="0" t="n">
        <v>13</v>
      </c>
      <c r="C6563" s="0" t="n">
        <v>7711</v>
      </c>
      <c r="E6563" s="0" t="n">
        <v>0</v>
      </c>
      <c r="F6563" s="55" t="s">
        <v>1559</v>
      </c>
      <c r="I6563" s="55" t="s">
        <v>185</v>
      </c>
      <c r="U6563" s="0" t="n">
        <v>156</v>
      </c>
      <c r="V6563" s="0" t="n">
        <v>0</v>
      </c>
      <c r="X6563" s="55" t="n">
        <f aca="false">IF(I6563="Male",0,1)</f>
        <v>1</v>
      </c>
      <c r="Y6563" s="55" t="n">
        <f aca="false">IF(OR(I6563="DNB",I6563="Dry DNB"),1,0)</f>
        <v>0</v>
      </c>
      <c r="Z6563" s="0" t="str">
        <f aca="false">IF(ISNUMBER(W6563),A6563-W6563,"")</f>
        <v/>
      </c>
      <c r="AA6563" s="55" t="n">
        <f aca="false">MATCH(A6563,DATAS,0)</f>
        <v>2</v>
      </c>
      <c r="AB6563" s="55" t="n">
        <f aca="false">IF(AND(E6563&gt;0,OR(AND(B6563&gt;=1,B6563&lt;=6),B6563=10)),1,0)</f>
        <v>0</v>
      </c>
      <c r="AC6563" s="55" t="n">
        <f aca="false">IF(AND(E6563&gt;0,B6563=10),1,0)</f>
        <v>0</v>
      </c>
      <c r="AD6563" s="55" t="n">
        <f aca="false">IF(AND(C6562=C6563,AA6562=AA6563-1),AB6562,"")</f>
        <v>0</v>
      </c>
      <c r="AE6563" s="55" t="n">
        <f aca="false">IF(AND(C6562=C6563,AA6562=AA6563-1),AC6562,"")</f>
        <v>0</v>
      </c>
      <c r="AF6563" s="55" t="n">
        <f aca="false">IF(AA6563=1,"",IF(AND(AB6563=1,AD6563&lt;&gt;1),1,0))</f>
        <v>0</v>
      </c>
      <c r="AG6563" s="55" t="n">
        <f aca="false">IF(AA6563=1,"",IF(AND(AC6563=1,AE6563&lt;&gt;1),1,0))</f>
        <v>0</v>
      </c>
      <c r="AH6563" s="60" t="str">
        <f aca="false">IF(AND(E6563&gt;0,AA6563&lt;2,NOT(AND(C6564=C6563,AA6564=AA6563+1))),INDEX(DATAS,AA6563+1),"")</f>
        <v/>
      </c>
      <c r="AI6563" s="60" t="str">
        <f aca="false">IF(AND(AC6563=1,AA6563&lt;2),IF(AND(C6564=C6563,AA6564=AA6563+1),IF(AC6564=1,"",INDEX(DATAS,AA6563+1)),INDEX(DATAS,AA6563+1)),"")</f>
        <v/>
      </c>
    </row>
    <row r="6564" customFormat="false" ht="15" hidden="false" customHeight="false" outlineLevel="0" collapsed="false">
      <c r="A6564" s="60" t="n">
        <v>46309</v>
      </c>
      <c r="B6564" s="0" t="n">
        <v>13</v>
      </c>
      <c r="C6564" s="0" t="n">
        <v>7712</v>
      </c>
      <c r="E6564" s="0" t="n">
        <v>0</v>
      </c>
      <c r="F6564" s="55" t="s">
        <v>1559</v>
      </c>
      <c r="I6564" s="55" t="s">
        <v>185</v>
      </c>
      <c r="U6564" s="0" t="n">
        <v>155</v>
      </c>
      <c r="V6564" s="0" t="n">
        <v>0</v>
      </c>
      <c r="X6564" s="55" t="n">
        <f aca="false">IF(I6564="Male",0,1)</f>
        <v>1</v>
      </c>
      <c r="Y6564" s="55" t="n">
        <f aca="false">IF(OR(I6564="DNB",I6564="Dry DNB"),1,0)</f>
        <v>0</v>
      </c>
      <c r="Z6564" s="0" t="str">
        <f aca="false">IF(ISNUMBER(W6564),A6564-W6564,"")</f>
        <v/>
      </c>
      <c r="AA6564" s="55" t="n">
        <f aca="false">MATCH(A6564,DATAS,0)</f>
        <v>1</v>
      </c>
      <c r="AB6564" s="55" t="n">
        <f aca="false">IF(AND(E6564&gt;0,OR(AND(B6564&gt;=1,B6564&lt;=6),B6564=10)),1,0)</f>
        <v>0</v>
      </c>
      <c r="AC6564" s="55" t="n">
        <f aca="false">IF(AND(E6564&gt;0,B6564=10),1,0)</f>
        <v>0</v>
      </c>
      <c r="AD6564" s="0" t="str">
        <f aca="false">IF(AND(C6563=C6564,AA6563=AA6564-1),AB6563,"")</f>
        <v/>
      </c>
      <c r="AE6564" s="0" t="str">
        <f aca="false">IF(AND(C6563=C6564,AA6563=AA6564-1),AC6563,"")</f>
        <v/>
      </c>
      <c r="AF6564" s="0" t="str">
        <f aca="false">IF(AA6564=1,"",IF(AND(AB6564=1,AD6564&lt;&gt;1),1,0))</f>
        <v/>
      </c>
      <c r="AG6564" s="0" t="str">
        <f aca="false">IF(AA6564=1,"",IF(AND(AC6564=1,AE6564&lt;&gt;1),1,0))</f>
        <v/>
      </c>
      <c r="AH6564" s="60" t="str">
        <f aca="false">IF(AND(E6564&gt;0,AA6564&lt;2,NOT(AND(C6565=C6564,AA6565=AA6564+1))),INDEX(DATAS,AA6564+1),"")</f>
        <v/>
      </c>
      <c r="AI6564" s="60" t="str">
        <f aca="false">IF(AND(AC6564=1,AA6564&lt;2),IF(AND(C6565=C6564,AA6565=AA6564+1),IF(AC6565=1,"",INDEX(DATAS,AA6564+1)),INDEX(DATAS,AA6564+1)),"")</f>
        <v/>
      </c>
    </row>
    <row r="6565" customFormat="false" ht="15" hidden="false" customHeight="false" outlineLevel="0" collapsed="false">
      <c r="A6565" s="60" t="n">
        <v>46310</v>
      </c>
      <c r="B6565" s="0" t="n">
        <v>13</v>
      </c>
      <c r="C6565" s="0" t="n">
        <v>7712</v>
      </c>
      <c r="E6565" s="0" t="n">
        <v>0</v>
      </c>
      <c r="F6565" s="55" t="s">
        <v>1559</v>
      </c>
      <c r="I6565" s="55" t="s">
        <v>185</v>
      </c>
      <c r="U6565" s="0" t="n">
        <v>156</v>
      </c>
      <c r="V6565" s="0" t="n">
        <v>0</v>
      </c>
      <c r="X6565" s="55" t="n">
        <f aca="false">IF(I6565="Male",0,1)</f>
        <v>1</v>
      </c>
      <c r="Y6565" s="55" t="n">
        <f aca="false">IF(OR(I6565="DNB",I6565="Dry DNB"),1,0)</f>
        <v>0</v>
      </c>
      <c r="Z6565" s="0" t="str">
        <f aca="false">IF(ISNUMBER(W6565),A6565-W6565,"")</f>
        <v/>
      </c>
      <c r="AA6565" s="55" t="n">
        <f aca="false">MATCH(A6565,DATAS,0)</f>
        <v>2</v>
      </c>
      <c r="AB6565" s="55" t="n">
        <f aca="false">IF(AND(E6565&gt;0,OR(AND(B6565&gt;=1,B6565&lt;=6),B6565=10)),1,0)</f>
        <v>0</v>
      </c>
      <c r="AC6565" s="55" t="n">
        <f aca="false">IF(AND(E6565&gt;0,B6565=10),1,0)</f>
        <v>0</v>
      </c>
      <c r="AD6565" s="55" t="n">
        <f aca="false">IF(AND(C6564=C6565,AA6564=AA6565-1),AB6564,"")</f>
        <v>0</v>
      </c>
      <c r="AE6565" s="55" t="n">
        <f aca="false">IF(AND(C6564=C6565,AA6564=AA6565-1),AC6564,"")</f>
        <v>0</v>
      </c>
      <c r="AF6565" s="55" t="n">
        <f aca="false">IF(AA6565=1,"",IF(AND(AB6565=1,AD6565&lt;&gt;1),1,0))</f>
        <v>0</v>
      </c>
      <c r="AG6565" s="55" t="n">
        <f aca="false">IF(AA6565=1,"",IF(AND(AC6565=1,AE6565&lt;&gt;1),1,0))</f>
        <v>0</v>
      </c>
      <c r="AH6565" s="60" t="str">
        <f aca="false">IF(AND(E6565&gt;0,AA6565&lt;2,NOT(AND(C6566=C6565,AA6566=AA6565+1))),INDEX(DATAS,AA6565+1),"")</f>
        <v/>
      </c>
      <c r="AI6565" s="60" t="str">
        <f aca="false">IF(AND(AC6565=1,AA6565&lt;2),IF(AND(C6566=C6565,AA6566=AA6565+1),IF(AC6566=1,"",INDEX(DATAS,AA6565+1)),INDEX(DATAS,AA6565+1)),"")</f>
        <v/>
      </c>
    </row>
    <row r="6566" customFormat="false" ht="15" hidden="false" customHeight="false" outlineLevel="0" collapsed="false">
      <c r="A6566" s="60" t="n">
        <v>46309</v>
      </c>
      <c r="B6566" s="0" t="n">
        <v>13</v>
      </c>
      <c r="C6566" s="0" t="n">
        <v>7713</v>
      </c>
      <c r="E6566" s="0" t="n">
        <v>0</v>
      </c>
      <c r="F6566" s="55" t="s">
        <v>1559</v>
      </c>
      <c r="I6566" s="55" t="s">
        <v>185</v>
      </c>
      <c r="U6566" s="0" t="n">
        <v>155</v>
      </c>
      <c r="V6566" s="0" t="n">
        <v>0</v>
      </c>
      <c r="X6566" s="55" t="n">
        <f aca="false">IF(I6566="Male",0,1)</f>
        <v>1</v>
      </c>
      <c r="Y6566" s="55" t="n">
        <f aca="false">IF(OR(I6566="DNB",I6566="Dry DNB"),1,0)</f>
        <v>0</v>
      </c>
      <c r="Z6566" s="0" t="str">
        <f aca="false">IF(ISNUMBER(W6566),A6566-W6566,"")</f>
        <v/>
      </c>
      <c r="AA6566" s="55" t="n">
        <f aca="false">MATCH(A6566,DATAS,0)</f>
        <v>1</v>
      </c>
      <c r="AB6566" s="55" t="n">
        <f aca="false">IF(AND(E6566&gt;0,OR(AND(B6566&gt;=1,B6566&lt;=6),B6566=10)),1,0)</f>
        <v>0</v>
      </c>
      <c r="AC6566" s="55" t="n">
        <f aca="false">IF(AND(E6566&gt;0,B6566=10),1,0)</f>
        <v>0</v>
      </c>
      <c r="AD6566" s="0" t="str">
        <f aca="false">IF(AND(C6565=C6566,AA6565=AA6566-1),AB6565,"")</f>
        <v/>
      </c>
      <c r="AE6566" s="0" t="str">
        <f aca="false">IF(AND(C6565=C6566,AA6565=AA6566-1),AC6565,"")</f>
        <v/>
      </c>
      <c r="AF6566" s="0" t="str">
        <f aca="false">IF(AA6566=1,"",IF(AND(AB6566=1,AD6566&lt;&gt;1),1,0))</f>
        <v/>
      </c>
      <c r="AG6566" s="0" t="str">
        <f aca="false">IF(AA6566=1,"",IF(AND(AC6566=1,AE6566&lt;&gt;1),1,0))</f>
        <v/>
      </c>
      <c r="AH6566" s="60" t="str">
        <f aca="false">IF(AND(E6566&gt;0,AA6566&lt;2,NOT(AND(C6567=C6566,AA6567=AA6566+1))),INDEX(DATAS,AA6566+1),"")</f>
        <v/>
      </c>
      <c r="AI6566" s="60" t="str">
        <f aca="false">IF(AND(AC6566=1,AA6566&lt;2),IF(AND(C6567=C6566,AA6567=AA6566+1),IF(AC6567=1,"",INDEX(DATAS,AA6566+1)),INDEX(DATAS,AA6566+1)),"")</f>
        <v/>
      </c>
    </row>
    <row r="6567" customFormat="false" ht="15" hidden="false" customHeight="false" outlineLevel="0" collapsed="false">
      <c r="A6567" s="60" t="n">
        <v>46310</v>
      </c>
      <c r="B6567" s="0" t="n">
        <v>13</v>
      </c>
      <c r="C6567" s="0" t="n">
        <v>7713</v>
      </c>
      <c r="E6567" s="0" t="n">
        <v>0</v>
      </c>
      <c r="F6567" s="55" t="s">
        <v>1559</v>
      </c>
      <c r="I6567" s="55" t="s">
        <v>185</v>
      </c>
      <c r="U6567" s="0" t="n">
        <v>156</v>
      </c>
      <c r="V6567" s="0" t="n">
        <v>0</v>
      </c>
      <c r="X6567" s="55" t="n">
        <f aca="false">IF(I6567="Male",0,1)</f>
        <v>1</v>
      </c>
      <c r="Y6567" s="55" t="n">
        <f aca="false">IF(OR(I6567="DNB",I6567="Dry DNB"),1,0)</f>
        <v>0</v>
      </c>
      <c r="Z6567" s="0" t="str">
        <f aca="false">IF(ISNUMBER(W6567),A6567-W6567,"")</f>
        <v/>
      </c>
      <c r="AA6567" s="55" t="n">
        <f aca="false">MATCH(A6567,DATAS,0)</f>
        <v>2</v>
      </c>
      <c r="AB6567" s="55" t="n">
        <f aca="false">IF(AND(E6567&gt;0,OR(AND(B6567&gt;=1,B6567&lt;=6),B6567=10)),1,0)</f>
        <v>0</v>
      </c>
      <c r="AC6567" s="55" t="n">
        <f aca="false">IF(AND(E6567&gt;0,B6567=10),1,0)</f>
        <v>0</v>
      </c>
      <c r="AD6567" s="55" t="n">
        <f aca="false">IF(AND(C6566=C6567,AA6566=AA6567-1),AB6566,"")</f>
        <v>0</v>
      </c>
      <c r="AE6567" s="55" t="n">
        <f aca="false">IF(AND(C6566=C6567,AA6566=AA6567-1),AC6566,"")</f>
        <v>0</v>
      </c>
      <c r="AF6567" s="55" t="n">
        <f aca="false">IF(AA6567=1,"",IF(AND(AB6567=1,AD6567&lt;&gt;1),1,0))</f>
        <v>0</v>
      </c>
      <c r="AG6567" s="55" t="n">
        <f aca="false">IF(AA6567=1,"",IF(AND(AC6567=1,AE6567&lt;&gt;1),1,0))</f>
        <v>0</v>
      </c>
      <c r="AH6567" s="60" t="str">
        <f aca="false">IF(AND(E6567&gt;0,AA6567&lt;2,NOT(AND(C6568=C6567,AA6568=AA6567+1))),INDEX(DATAS,AA6567+1),"")</f>
        <v/>
      </c>
      <c r="AI6567" s="60" t="str">
        <f aca="false">IF(AND(AC6567=1,AA6567&lt;2),IF(AND(C6568=C6567,AA6568=AA6567+1),IF(AC6568=1,"",INDEX(DATAS,AA6567+1)),INDEX(DATAS,AA6567+1)),"")</f>
        <v/>
      </c>
    </row>
    <row r="6568" customFormat="false" ht="15" hidden="false" customHeight="false" outlineLevel="0" collapsed="false">
      <c r="A6568" s="60" t="n">
        <v>46309</v>
      </c>
      <c r="B6568" s="0" t="n">
        <v>13</v>
      </c>
      <c r="C6568" s="0" t="n">
        <v>7714</v>
      </c>
      <c r="E6568" s="0" t="n">
        <v>0</v>
      </c>
      <c r="F6568" s="55" t="s">
        <v>1559</v>
      </c>
      <c r="I6568" s="55" t="s">
        <v>185</v>
      </c>
      <c r="U6568" s="0" t="n">
        <v>155</v>
      </c>
      <c r="V6568" s="0" t="n">
        <v>0</v>
      </c>
      <c r="X6568" s="55" t="n">
        <f aca="false">IF(I6568="Male",0,1)</f>
        <v>1</v>
      </c>
      <c r="Y6568" s="55" t="n">
        <f aca="false">IF(OR(I6568="DNB",I6568="Dry DNB"),1,0)</f>
        <v>0</v>
      </c>
      <c r="Z6568" s="0" t="str">
        <f aca="false">IF(ISNUMBER(W6568),A6568-W6568,"")</f>
        <v/>
      </c>
      <c r="AA6568" s="55" t="n">
        <f aca="false">MATCH(A6568,DATAS,0)</f>
        <v>1</v>
      </c>
      <c r="AB6568" s="55" t="n">
        <f aca="false">IF(AND(E6568&gt;0,OR(AND(B6568&gt;=1,B6568&lt;=6),B6568=10)),1,0)</f>
        <v>0</v>
      </c>
      <c r="AC6568" s="55" t="n">
        <f aca="false">IF(AND(E6568&gt;0,B6568=10),1,0)</f>
        <v>0</v>
      </c>
      <c r="AD6568" s="0" t="str">
        <f aca="false">IF(AND(C6567=C6568,AA6567=AA6568-1),AB6567,"")</f>
        <v/>
      </c>
      <c r="AE6568" s="0" t="str">
        <f aca="false">IF(AND(C6567=C6568,AA6567=AA6568-1),AC6567,"")</f>
        <v/>
      </c>
      <c r="AF6568" s="0" t="str">
        <f aca="false">IF(AA6568=1,"",IF(AND(AB6568=1,AD6568&lt;&gt;1),1,0))</f>
        <v/>
      </c>
      <c r="AG6568" s="0" t="str">
        <f aca="false">IF(AA6568=1,"",IF(AND(AC6568=1,AE6568&lt;&gt;1),1,0))</f>
        <v/>
      </c>
      <c r="AH6568" s="60" t="str">
        <f aca="false">IF(AND(E6568&gt;0,AA6568&lt;2,NOT(AND(C6569=C6568,AA6569=AA6568+1))),INDEX(DATAS,AA6568+1),"")</f>
        <v/>
      </c>
      <c r="AI6568" s="60" t="str">
        <f aca="false">IF(AND(AC6568=1,AA6568&lt;2),IF(AND(C6569=C6568,AA6569=AA6568+1),IF(AC6569=1,"",INDEX(DATAS,AA6568+1)),INDEX(DATAS,AA6568+1)),"")</f>
        <v/>
      </c>
    </row>
    <row r="6569" customFormat="false" ht="15" hidden="false" customHeight="false" outlineLevel="0" collapsed="false">
      <c r="A6569" s="60" t="n">
        <v>46310</v>
      </c>
      <c r="B6569" s="0" t="n">
        <v>13</v>
      </c>
      <c r="C6569" s="0" t="n">
        <v>7714</v>
      </c>
      <c r="E6569" s="0" t="n">
        <v>0</v>
      </c>
      <c r="F6569" s="55" t="s">
        <v>1559</v>
      </c>
      <c r="I6569" s="55" t="s">
        <v>185</v>
      </c>
      <c r="U6569" s="0" t="n">
        <v>156</v>
      </c>
      <c r="V6569" s="0" t="n">
        <v>0</v>
      </c>
      <c r="X6569" s="55" t="n">
        <f aca="false">IF(I6569="Male",0,1)</f>
        <v>1</v>
      </c>
      <c r="Y6569" s="55" t="n">
        <f aca="false">IF(OR(I6569="DNB",I6569="Dry DNB"),1,0)</f>
        <v>0</v>
      </c>
      <c r="Z6569" s="0" t="str">
        <f aca="false">IF(ISNUMBER(W6569),A6569-W6569,"")</f>
        <v/>
      </c>
      <c r="AA6569" s="55" t="n">
        <f aca="false">MATCH(A6569,DATAS,0)</f>
        <v>2</v>
      </c>
      <c r="AB6569" s="55" t="n">
        <f aca="false">IF(AND(E6569&gt;0,OR(AND(B6569&gt;=1,B6569&lt;=6),B6569=10)),1,0)</f>
        <v>0</v>
      </c>
      <c r="AC6569" s="55" t="n">
        <f aca="false">IF(AND(E6569&gt;0,B6569=10),1,0)</f>
        <v>0</v>
      </c>
      <c r="AD6569" s="55" t="n">
        <f aca="false">IF(AND(C6568=C6569,AA6568=AA6569-1),AB6568,"")</f>
        <v>0</v>
      </c>
      <c r="AE6569" s="55" t="n">
        <f aca="false">IF(AND(C6568=C6569,AA6568=AA6569-1),AC6568,"")</f>
        <v>0</v>
      </c>
      <c r="AF6569" s="55" t="n">
        <f aca="false">IF(AA6569=1,"",IF(AND(AB6569=1,AD6569&lt;&gt;1),1,0))</f>
        <v>0</v>
      </c>
      <c r="AG6569" s="55" t="n">
        <f aca="false">IF(AA6569=1,"",IF(AND(AC6569=1,AE6569&lt;&gt;1),1,0))</f>
        <v>0</v>
      </c>
      <c r="AH6569" s="60" t="str">
        <f aca="false">IF(AND(E6569&gt;0,AA6569&lt;2,NOT(AND(C6570=C6569,AA6570=AA6569+1))),INDEX(DATAS,AA6569+1),"")</f>
        <v/>
      </c>
      <c r="AI6569" s="60" t="str">
        <f aca="false">IF(AND(AC6569=1,AA6569&lt;2),IF(AND(C6570=C6569,AA6570=AA6569+1),IF(AC6570=1,"",INDEX(DATAS,AA6569+1)),INDEX(DATAS,AA6569+1)),"")</f>
        <v/>
      </c>
    </row>
    <row r="6570" customFormat="false" ht="15" hidden="false" customHeight="false" outlineLevel="0" collapsed="false">
      <c r="A6570" s="60" t="n">
        <v>46309</v>
      </c>
      <c r="B6570" s="0" t="n">
        <v>13</v>
      </c>
      <c r="C6570" s="0" t="n">
        <v>7715</v>
      </c>
      <c r="E6570" s="0" t="n">
        <v>0</v>
      </c>
      <c r="F6570" s="55" t="s">
        <v>1560</v>
      </c>
      <c r="I6570" s="55" t="s">
        <v>185</v>
      </c>
      <c r="U6570" s="0" t="n">
        <v>154</v>
      </c>
      <c r="V6570" s="0" t="n">
        <v>0</v>
      </c>
      <c r="X6570" s="55" t="n">
        <f aca="false">IF(I6570="Male",0,1)</f>
        <v>1</v>
      </c>
      <c r="Y6570" s="55" t="n">
        <f aca="false">IF(OR(I6570="DNB",I6570="Dry DNB"),1,0)</f>
        <v>0</v>
      </c>
      <c r="Z6570" s="0" t="str">
        <f aca="false">IF(ISNUMBER(W6570),A6570-W6570,"")</f>
        <v/>
      </c>
      <c r="AA6570" s="55" t="n">
        <f aca="false">MATCH(A6570,DATAS,0)</f>
        <v>1</v>
      </c>
      <c r="AB6570" s="55" t="n">
        <f aca="false">IF(AND(E6570&gt;0,OR(AND(B6570&gt;=1,B6570&lt;=6),B6570=10)),1,0)</f>
        <v>0</v>
      </c>
      <c r="AC6570" s="55" t="n">
        <f aca="false">IF(AND(E6570&gt;0,B6570=10),1,0)</f>
        <v>0</v>
      </c>
      <c r="AD6570" s="0" t="str">
        <f aca="false">IF(AND(C6569=C6570,AA6569=AA6570-1),AB6569,"")</f>
        <v/>
      </c>
      <c r="AE6570" s="0" t="str">
        <f aca="false">IF(AND(C6569=C6570,AA6569=AA6570-1),AC6569,"")</f>
        <v/>
      </c>
      <c r="AF6570" s="0" t="str">
        <f aca="false">IF(AA6570=1,"",IF(AND(AB6570=1,AD6570&lt;&gt;1),1,0))</f>
        <v/>
      </c>
      <c r="AG6570" s="0" t="str">
        <f aca="false">IF(AA6570=1,"",IF(AND(AC6570=1,AE6570&lt;&gt;1),1,0))</f>
        <v/>
      </c>
      <c r="AH6570" s="60" t="str">
        <f aca="false">IF(AND(E6570&gt;0,AA6570&lt;2,NOT(AND(C6571=C6570,AA6571=AA6570+1))),INDEX(DATAS,AA6570+1),"")</f>
        <v/>
      </c>
      <c r="AI6570" s="60" t="str">
        <f aca="false">IF(AND(AC6570=1,AA6570&lt;2),IF(AND(C6571=C6570,AA6571=AA6570+1),IF(AC6571=1,"",INDEX(DATAS,AA6570+1)),INDEX(DATAS,AA6570+1)),"")</f>
        <v/>
      </c>
    </row>
    <row r="6571" customFormat="false" ht="15" hidden="false" customHeight="false" outlineLevel="0" collapsed="false">
      <c r="A6571" s="60" t="n">
        <v>46310</v>
      </c>
      <c r="B6571" s="0" t="n">
        <v>13</v>
      </c>
      <c r="C6571" s="0" t="n">
        <v>7715</v>
      </c>
      <c r="E6571" s="0" t="n">
        <v>0</v>
      </c>
      <c r="F6571" s="55" t="s">
        <v>1560</v>
      </c>
      <c r="I6571" s="55" t="s">
        <v>185</v>
      </c>
      <c r="U6571" s="0" t="n">
        <v>155</v>
      </c>
      <c r="V6571" s="0" t="n">
        <v>0</v>
      </c>
      <c r="X6571" s="55" t="n">
        <f aca="false">IF(I6571="Male",0,1)</f>
        <v>1</v>
      </c>
      <c r="Y6571" s="55" t="n">
        <f aca="false">IF(OR(I6571="DNB",I6571="Dry DNB"),1,0)</f>
        <v>0</v>
      </c>
      <c r="Z6571" s="0" t="str">
        <f aca="false">IF(ISNUMBER(W6571),A6571-W6571,"")</f>
        <v/>
      </c>
      <c r="AA6571" s="55" t="n">
        <f aca="false">MATCH(A6571,DATAS,0)</f>
        <v>2</v>
      </c>
      <c r="AB6571" s="55" t="n">
        <f aca="false">IF(AND(E6571&gt;0,OR(AND(B6571&gt;=1,B6571&lt;=6),B6571=10)),1,0)</f>
        <v>0</v>
      </c>
      <c r="AC6571" s="55" t="n">
        <f aca="false">IF(AND(E6571&gt;0,B6571=10),1,0)</f>
        <v>0</v>
      </c>
      <c r="AD6571" s="55" t="n">
        <f aca="false">IF(AND(C6570=C6571,AA6570=AA6571-1),AB6570,"")</f>
        <v>0</v>
      </c>
      <c r="AE6571" s="55" t="n">
        <f aca="false">IF(AND(C6570=C6571,AA6570=AA6571-1),AC6570,"")</f>
        <v>0</v>
      </c>
      <c r="AF6571" s="55" t="n">
        <f aca="false">IF(AA6571=1,"",IF(AND(AB6571=1,AD6571&lt;&gt;1),1,0))</f>
        <v>0</v>
      </c>
      <c r="AG6571" s="55" t="n">
        <f aca="false">IF(AA6571=1,"",IF(AND(AC6571=1,AE6571&lt;&gt;1),1,0))</f>
        <v>0</v>
      </c>
      <c r="AH6571" s="60" t="str">
        <f aca="false">IF(AND(E6571&gt;0,AA6571&lt;2,NOT(AND(C6572=C6571,AA6572=AA6571+1))),INDEX(DATAS,AA6571+1),"")</f>
        <v/>
      </c>
      <c r="AI6571" s="60" t="str">
        <f aca="false">IF(AND(AC6571=1,AA6571&lt;2),IF(AND(C6572=C6571,AA6572=AA6571+1),IF(AC6572=1,"",INDEX(DATAS,AA6571+1)),INDEX(DATAS,AA6571+1)),"")</f>
        <v/>
      </c>
    </row>
    <row r="6572" customFormat="false" ht="15" hidden="false" customHeight="false" outlineLevel="0" collapsed="false">
      <c r="A6572" s="60" t="n">
        <v>46309</v>
      </c>
      <c r="B6572" s="0" t="n">
        <v>13</v>
      </c>
      <c r="C6572" s="0" t="n">
        <v>7716</v>
      </c>
      <c r="E6572" s="0" t="n">
        <v>0</v>
      </c>
      <c r="F6572" s="55" t="s">
        <v>1560</v>
      </c>
      <c r="I6572" s="55" t="s">
        <v>185</v>
      </c>
      <c r="U6572" s="0" t="n">
        <v>154</v>
      </c>
      <c r="V6572" s="0" t="n">
        <v>0</v>
      </c>
      <c r="X6572" s="55" t="n">
        <f aca="false">IF(I6572="Male",0,1)</f>
        <v>1</v>
      </c>
      <c r="Y6572" s="55" t="n">
        <f aca="false">IF(OR(I6572="DNB",I6572="Dry DNB"),1,0)</f>
        <v>0</v>
      </c>
      <c r="Z6572" s="0" t="str">
        <f aca="false">IF(ISNUMBER(W6572),A6572-W6572,"")</f>
        <v/>
      </c>
      <c r="AA6572" s="55" t="n">
        <f aca="false">MATCH(A6572,DATAS,0)</f>
        <v>1</v>
      </c>
      <c r="AB6572" s="55" t="n">
        <f aca="false">IF(AND(E6572&gt;0,OR(AND(B6572&gt;=1,B6572&lt;=6),B6572=10)),1,0)</f>
        <v>0</v>
      </c>
      <c r="AC6572" s="55" t="n">
        <f aca="false">IF(AND(E6572&gt;0,B6572=10),1,0)</f>
        <v>0</v>
      </c>
      <c r="AD6572" s="0" t="str">
        <f aca="false">IF(AND(C6571=C6572,AA6571=AA6572-1),AB6571,"")</f>
        <v/>
      </c>
      <c r="AE6572" s="0" t="str">
        <f aca="false">IF(AND(C6571=C6572,AA6571=AA6572-1),AC6571,"")</f>
        <v/>
      </c>
      <c r="AF6572" s="0" t="str">
        <f aca="false">IF(AA6572=1,"",IF(AND(AB6572=1,AD6572&lt;&gt;1),1,0))</f>
        <v/>
      </c>
      <c r="AG6572" s="0" t="str">
        <f aca="false">IF(AA6572=1,"",IF(AND(AC6572=1,AE6572&lt;&gt;1),1,0))</f>
        <v/>
      </c>
      <c r="AH6572" s="60" t="str">
        <f aca="false">IF(AND(E6572&gt;0,AA6572&lt;2,NOT(AND(C6573=C6572,AA6573=AA6572+1))),INDEX(DATAS,AA6572+1),"")</f>
        <v/>
      </c>
      <c r="AI6572" s="60" t="str">
        <f aca="false">IF(AND(AC6572=1,AA6572&lt;2),IF(AND(C6573=C6572,AA6573=AA6572+1),IF(AC6573=1,"",INDEX(DATAS,AA6572+1)),INDEX(DATAS,AA6572+1)),"")</f>
        <v/>
      </c>
    </row>
    <row r="6573" customFormat="false" ht="15" hidden="false" customHeight="false" outlineLevel="0" collapsed="false">
      <c r="A6573" s="60" t="n">
        <v>46310</v>
      </c>
      <c r="B6573" s="0" t="n">
        <v>13</v>
      </c>
      <c r="C6573" s="0" t="n">
        <v>7716</v>
      </c>
      <c r="E6573" s="0" t="n">
        <v>0</v>
      </c>
      <c r="F6573" s="55" t="s">
        <v>1560</v>
      </c>
      <c r="I6573" s="55" t="s">
        <v>185</v>
      </c>
      <c r="U6573" s="0" t="n">
        <v>155</v>
      </c>
      <c r="V6573" s="0" t="n">
        <v>0</v>
      </c>
      <c r="X6573" s="55" t="n">
        <f aca="false">IF(I6573="Male",0,1)</f>
        <v>1</v>
      </c>
      <c r="Y6573" s="55" t="n">
        <f aca="false">IF(OR(I6573="DNB",I6573="Dry DNB"),1,0)</f>
        <v>0</v>
      </c>
      <c r="Z6573" s="0" t="str">
        <f aca="false">IF(ISNUMBER(W6573),A6573-W6573,"")</f>
        <v/>
      </c>
      <c r="AA6573" s="55" t="n">
        <f aca="false">MATCH(A6573,DATAS,0)</f>
        <v>2</v>
      </c>
      <c r="AB6573" s="55" t="n">
        <f aca="false">IF(AND(E6573&gt;0,OR(AND(B6573&gt;=1,B6573&lt;=6),B6573=10)),1,0)</f>
        <v>0</v>
      </c>
      <c r="AC6573" s="55" t="n">
        <f aca="false">IF(AND(E6573&gt;0,B6573=10),1,0)</f>
        <v>0</v>
      </c>
      <c r="AD6573" s="55" t="n">
        <f aca="false">IF(AND(C6572=C6573,AA6572=AA6573-1),AB6572,"")</f>
        <v>0</v>
      </c>
      <c r="AE6573" s="55" t="n">
        <f aca="false">IF(AND(C6572=C6573,AA6572=AA6573-1),AC6572,"")</f>
        <v>0</v>
      </c>
      <c r="AF6573" s="55" t="n">
        <f aca="false">IF(AA6573=1,"",IF(AND(AB6573=1,AD6573&lt;&gt;1),1,0))</f>
        <v>0</v>
      </c>
      <c r="AG6573" s="55" t="n">
        <f aca="false">IF(AA6573=1,"",IF(AND(AC6573=1,AE6573&lt;&gt;1),1,0))</f>
        <v>0</v>
      </c>
      <c r="AH6573" s="60" t="str">
        <f aca="false">IF(AND(E6573&gt;0,AA6573&lt;2,NOT(AND(C6574=C6573,AA6574=AA6573+1))),INDEX(DATAS,AA6573+1),"")</f>
        <v/>
      </c>
      <c r="AI6573" s="60" t="str">
        <f aca="false">IF(AND(AC6573=1,AA6573&lt;2),IF(AND(C6574=C6573,AA6574=AA6573+1),IF(AC6574=1,"",INDEX(DATAS,AA6573+1)),INDEX(DATAS,AA6573+1)),"")</f>
        <v/>
      </c>
    </row>
    <row r="6574" customFormat="false" ht="15" hidden="false" customHeight="false" outlineLevel="0" collapsed="false">
      <c r="A6574" s="60" t="n">
        <v>46309</v>
      </c>
      <c r="B6574" s="0" t="n">
        <v>13</v>
      </c>
      <c r="C6574" s="0" t="n">
        <v>7717</v>
      </c>
      <c r="E6574" s="0" t="n">
        <v>0</v>
      </c>
      <c r="F6574" s="55" t="s">
        <v>1560</v>
      </c>
      <c r="I6574" s="55" t="s">
        <v>185</v>
      </c>
      <c r="U6574" s="0" t="n">
        <v>154</v>
      </c>
      <c r="V6574" s="0" t="n">
        <v>0</v>
      </c>
      <c r="X6574" s="55" t="n">
        <f aca="false">IF(I6574="Male",0,1)</f>
        <v>1</v>
      </c>
      <c r="Y6574" s="55" t="n">
        <f aca="false">IF(OR(I6574="DNB",I6574="Dry DNB"),1,0)</f>
        <v>0</v>
      </c>
      <c r="Z6574" s="0" t="str">
        <f aca="false">IF(ISNUMBER(W6574),A6574-W6574,"")</f>
        <v/>
      </c>
      <c r="AA6574" s="55" t="n">
        <f aca="false">MATCH(A6574,DATAS,0)</f>
        <v>1</v>
      </c>
      <c r="AB6574" s="55" t="n">
        <f aca="false">IF(AND(E6574&gt;0,OR(AND(B6574&gt;=1,B6574&lt;=6),B6574=10)),1,0)</f>
        <v>0</v>
      </c>
      <c r="AC6574" s="55" t="n">
        <f aca="false">IF(AND(E6574&gt;0,B6574=10),1,0)</f>
        <v>0</v>
      </c>
      <c r="AD6574" s="0" t="str">
        <f aca="false">IF(AND(C6573=C6574,AA6573=AA6574-1),AB6573,"")</f>
        <v/>
      </c>
      <c r="AE6574" s="0" t="str">
        <f aca="false">IF(AND(C6573=C6574,AA6573=AA6574-1),AC6573,"")</f>
        <v/>
      </c>
      <c r="AF6574" s="0" t="str">
        <f aca="false">IF(AA6574=1,"",IF(AND(AB6574=1,AD6574&lt;&gt;1),1,0))</f>
        <v/>
      </c>
      <c r="AG6574" s="0" t="str">
        <f aca="false">IF(AA6574=1,"",IF(AND(AC6574=1,AE6574&lt;&gt;1),1,0))</f>
        <v/>
      </c>
      <c r="AH6574" s="60" t="str">
        <f aca="false">IF(AND(E6574&gt;0,AA6574&lt;2,NOT(AND(C6575=C6574,AA6575=AA6574+1))),INDEX(DATAS,AA6574+1),"")</f>
        <v/>
      </c>
      <c r="AI6574" s="60" t="str">
        <f aca="false">IF(AND(AC6574=1,AA6574&lt;2),IF(AND(C6575=C6574,AA6575=AA6574+1),IF(AC6575=1,"",INDEX(DATAS,AA6574+1)),INDEX(DATAS,AA6574+1)),"")</f>
        <v/>
      </c>
    </row>
    <row r="6575" customFormat="false" ht="15" hidden="false" customHeight="false" outlineLevel="0" collapsed="false">
      <c r="A6575" s="60" t="n">
        <v>46310</v>
      </c>
      <c r="B6575" s="0" t="n">
        <v>13</v>
      </c>
      <c r="C6575" s="0" t="n">
        <v>7717</v>
      </c>
      <c r="E6575" s="0" t="n">
        <v>0</v>
      </c>
      <c r="F6575" s="55" t="s">
        <v>1560</v>
      </c>
      <c r="I6575" s="55" t="s">
        <v>185</v>
      </c>
      <c r="U6575" s="0" t="n">
        <v>155</v>
      </c>
      <c r="V6575" s="0" t="n">
        <v>0</v>
      </c>
      <c r="X6575" s="55" t="n">
        <f aca="false">IF(I6575="Male",0,1)</f>
        <v>1</v>
      </c>
      <c r="Y6575" s="55" t="n">
        <f aca="false">IF(OR(I6575="DNB",I6575="Dry DNB"),1,0)</f>
        <v>0</v>
      </c>
      <c r="Z6575" s="0" t="str">
        <f aca="false">IF(ISNUMBER(W6575),A6575-W6575,"")</f>
        <v/>
      </c>
      <c r="AA6575" s="55" t="n">
        <f aca="false">MATCH(A6575,DATAS,0)</f>
        <v>2</v>
      </c>
      <c r="AB6575" s="55" t="n">
        <f aca="false">IF(AND(E6575&gt;0,OR(AND(B6575&gt;=1,B6575&lt;=6),B6575=10)),1,0)</f>
        <v>0</v>
      </c>
      <c r="AC6575" s="55" t="n">
        <f aca="false">IF(AND(E6575&gt;0,B6575=10),1,0)</f>
        <v>0</v>
      </c>
      <c r="AD6575" s="55" t="n">
        <f aca="false">IF(AND(C6574=C6575,AA6574=AA6575-1),AB6574,"")</f>
        <v>0</v>
      </c>
      <c r="AE6575" s="55" t="n">
        <f aca="false">IF(AND(C6574=C6575,AA6574=AA6575-1),AC6574,"")</f>
        <v>0</v>
      </c>
      <c r="AF6575" s="55" t="n">
        <f aca="false">IF(AA6575=1,"",IF(AND(AB6575=1,AD6575&lt;&gt;1),1,0))</f>
        <v>0</v>
      </c>
      <c r="AG6575" s="55" t="n">
        <f aca="false">IF(AA6575=1,"",IF(AND(AC6575=1,AE6575&lt;&gt;1),1,0))</f>
        <v>0</v>
      </c>
      <c r="AH6575" s="60" t="str">
        <f aca="false">IF(AND(E6575&gt;0,AA6575&lt;2,NOT(AND(C6576=C6575,AA6576=AA6575+1))),INDEX(DATAS,AA6575+1),"")</f>
        <v/>
      </c>
      <c r="AI6575" s="60" t="str">
        <f aca="false">IF(AND(AC6575=1,AA6575&lt;2),IF(AND(C6576=C6575,AA6576=AA6575+1),IF(AC6576=1,"",INDEX(DATAS,AA6575+1)),INDEX(DATAS,AA6575+1)),"")</f>
        <v/>
      </c>
    </row>
    <row r="6576" customFormat="false" ht="15" hidden="false" customHeight="false" outlineLevel="0" collapsed="false">
      <c r="A6576" s="60" t="n">
        <v>46309</v>
      </c>
      <c r="B6576" s="0" t="n">
        <v>13</v>
      </c>
      <c r="C6576" s="0" t="n">
        <v>7718</v>
      </c>
      <c r="E6576" s="0" t="n">
        <v>0</v>
      </c>
      <c r="F6576" s="55" t="s">
        <v>1560</v>
      </c>
      <c r="I6576" s="55" t="s">
        <v>185</v>
      </c>
      <c r="U6576" s="0" t="n">
        <v>154</v>
      </c>
      <c r="V6576" s="0" t="n">
        <v>0</v>
      </c>
      <c r="X6576" s="55" t="n">
        <f aca="false">IF(I6576="Male",0,1)</f>
        <v>1</v>
      </c>
      <c r="Y6576" s="55" t="n">
        <f aca="false">IF(OR(I6576="DNB",I6576="Dry DNB"),1,0)</f>
        <v>0</v>
      </c>
      <c r="Z6576" s="0" t="str">
        <f aca="false">IF(ISNUMBER(W6576),A6576-W6576,"")</f>
        <v/>
      </c>
      <c r="AA6576" s="55" t="n">
        <f aca="false">MATCH(A6576,DATAS,0)</f>
        <v>1</v>
      </c>
      <c r="AB6576" s="55" t="n">
        <f aca="false">IF(AND(E6576&gt;0,OR(AND(B6576&gt;=1,B6576&lt;=6),B6576=10)),1,0)</f>
        <v>0</v>
      </c>
      <c r="AC6576" s="55" t="n">
        <f aca="false">IF(AND(E6576&gt;0,B6576=10),1,0)</f>
        <v>0</v>
      </c>
      <c r="AD6576" s="0" t="str">
        <f aca="false">IF(AND(C6575=C6576,AA6575=AA6576-1),AB6575,"")</f>
        <v/>
      </c>
      <c r="AE6576" s="0" t="str">
        <f aca="false">IF(AND(C6575=C6576,AA6575=AA6576-1),AC6575,"")</f>
        <v/>
      </c>
      <c r="AF6576" s="0" t="str">
        <f aca="false">IF(AA6576=1,"",IF(AND(AB6576=1,AD6576&lt;&gt;1),1,0))</f>
        <v/>
      </c>
      <c r="AG6576" s="0" t="str">
        <f aca="false">IF(AA6576=1,"",IF(AND(AC6576=1,AE6576&lt;&gt;1),1,0))</f>
        <v/>
      </c>
      <c r="AH6576" s="60" t="str">
        <f aca="false">IF(AND(E6576&gt;0,AA6576&lt;2,NOT(AND(C6577=C6576,AA6577=AA6576+1))),INDEX(DATAS,AA6576+1),"")</f>
        <v/>
      </c>
      <c r="AI6576" s="60" t="str">
        <f aca="false">IF(AND(AC6576=1,AA6576&lt;2),IF(AND(C6577=C6576,AA6577=AA6576+1),IF(AC6577=1,"",INDEX(DATAS,AA6576+1)),INDEX(DATAS,AA6576+1)),"")</f>
        <v/>
      </c>
    </row>
    <row r="6577" customFormat="false" ht="15" hidden="false" customHeight="false" outlineLevel="0" collapsed="false">
      <c r="A6577" s="60" t="n">
        <v>46310</v>
      </c>
      <c r="B6577" s="0" t="n">
        <v>13</v>
      </c>
      <c r="C6577" s="0" t="n">
        <v>7718</v>
      </c>
      <c r="E6577" s="0" t="n">
        <v>0</v>
      </c>
      <c r="F6577" s="55" t="s">
        <v>1560</v>
      </c>
      <c r="I6577" s="55" t="s">
        <v>185</v>
      </c>
      <c r="U6577" s="0" t="n">
        <v>155</v>
      </c>
      <c r="V6577" s="0" t="n">
        <v>0</v>
      </c>
      <c r="X6577" s="55" t="n">
        <f aca="false">IF(I6577="Male",0,1)</f>
        <v>1</v>
      </c>
      <c r="Y6577" s="55" t="n">
        <f aca="false">IF(OR(I6577="DNB",I6577="Dry DNB"),1,0)</f>
        <v>0</v>
      </c>
      <c r="Z6577" s="0" t="str">
        <f aca="false">IF(ISNUMBER(W6577),A6577-W6577,"")</f>
        <v/>
      </c>
      <c r="AA6577" s="55" t="n">
        <f aca="false">MATCH(A6577,DATAS,0)</f>
        <v>2</v>
      </c>
      <c r="AB6577" s="55" t="n">
        <f aca="false">IF(AND(E6577&gt;0,OR(AND(B6577&gt;=1,B6577&lt;=6),B6577=10)),1,0)</f>
        <v>0</v>
      </c>
      <c r="AC6577" s="55" t="n">
        <f aca="false">IF(AND(E6577&gt;0,B6577=10),1,0)</f>
        <v>0</v>
      </c>
      <c r="AD6577" s="55" t="n">
        <f aca="false">IF(AND(C6576=C6577,AA6576=AA6577-1),AB6576,"")</f>
        <v>0</v>
      </c>
      <c r="AE6577" s="55" t="n">
        <f aca="false">IF(AND(C6576=C6577,AA6576=AA6577-1),AC6576,"")</f>
        <v>0</v>
      </c>
      <c r="AF6577" s="55" t="n">
        <f aca="false">IF(AA6577=1,"",IF(AND(AB6577=1,AD6577&lt;&gt;1),1,0))</f>
        <v>0</v>
      </c>
      <c r="AG6577" s="55" t="n">
        <f aca="false">IF(AA6577=1,"",IF(AND(AC6577=1,AE6577&lt;&gt;1),1,0))</f>
        <v>0</v>
      </c>
      <c r="AH6577" s="60" t="str">
        <f aca="false">IF(AND(E6577&gt;0,AA6577&lt;2,NOT(AND(C6578=C6577,AA6578=AA6577+1))),INDEX(DATAS,AA6577+1),"")</f>
        <v/>
      </c>
      <c r="AI6577" s="60" t="str">
        <f aca="false">IF(AND(AC6577=1,AA6577&lt;2),IF(AND(C6578=C6577,AA6578=AA6577+1),IF(AC6578=1,"",INDEX(DATAS,AA6577+1)),INDEX(DATAS,AA6577+1)),"")</f>
        <v/>
      </c>
    </row>
    <row r="6578" customFormat="false" ht="15" hidden="false" customHeight="false" outlineLevel="0" collapsed="false">
      <c r="A6578" s="60" t="n">
        <v>46309</v>
      </c>
      <c r="B6578" s="0" t="n">
        <v>13</v>
      </c>
      <c r="C6578" s="0" t="n">
        <v>7719</v>
      </c>
      <c r="E6578" s="0" t="n">
        <v>0</v>
      </c>
      <c r="F6578" s="55" t="s">
        <v>1560</v>
      </c>
      <c r="I6578" s="55" t="s">
        <v>185</v>
      </c>
      <c r="U6578" s="0" t="n">
        <v>154</v>
      </c>
      <c r="V6578" s="0" t="n">
        <v>0</v>
      </c>
      <c r="X6578" s="55" t="n">
        <f aca="false">IF(I6578="Male",0,1)</f>
        <v>1</v>
      </c>
      <c r="Y6578" s="55" t="n">
        <f aca="false">IF(OR(I6578="DNB",I6578="Dry DNB"),1,0)</f>
        <v>0</v>
      </c>
      <c r="Z6578" s="0" t="str">
        <f aca="false">IF(ISNUMBER(W6578),A6578-W6578,"")</f>
        <v/>
      </c>
      <c r="AA6578" s="55" t="n">
        <f aca="false">MATCH(A6578,DATAS,0)</f>
        <v>1</v>
      </c>
      <c r="AB6578" s="55" t="n">
        <f aca="false">IF(AND(E6578&gt;0,OR(AND(B6578&gt;=1,B6578&lt;=6),B6578=10)),1,0)</f>
        <v>0</v>
      </c>
      <c r="AC6578" s="55" t="n">
        <f aca="false">IF(AND(E6578&gt;0,B6578=10),1,0)</f>
        <v>0</v>
      </c>
      <c r="AD6578" s="0" t="str">
        <f aca="false">IF(AND(C6577=C6578,AA6577=AA6578-1),AB6577,"")</f>
        <v/>
      </c>
      <c r="AE6578" s="0" t="str">
        <f aca="false">IF(AND(C6577=C6578,AA6577=AA6578-1),AC6577,"")</f>
        <v/>
      </c>
      <c r="AF6578" s="0" t="str">
        <f aca="false">IF(AA6578=1,"",IF(AND(AB6578=1,AD6578&lt;&gt;1),1,0))</f>
        <v/>
      </c>
      <c r="AG6578" s="0" t="str">
        <f aca="false">IF(AA6578=1,"",IF(AND(AC6578=1,AE6578&lt;&gt;1),1,0))</f>
        <v/>
      </c>
      <c r="AH6578" s="60" t="str">
        <f aca="false">IF(AND(E6578&gt;0,AA6578&lt;2,NOT(AND(C6579=C6578,AA6579=AA6578+1))),INDEX(DATAS,AA6578+1),"")</f>
        <v/>
      </c>
      <c r="AI6578" s="60" t="str">
        <f aca="false">IF(AND(AC6578=1,AA6578&lt;2),IF(AND(C6579=C6578,AA6579=AA6578+1),IF(AC6579=1,"",INDEX(DATAS,AA6578+1)),INDEX(DATAS,AA6578+1)),"")</f>
        <v/>
      </c>
    </row>
    <row r="6579" customFormat="false" ht="15" hidden="false" customHeight="false" outlineLevel="0" collapsed="false">
      <c r="A6579" s="60" t="n">
        <v>46310</v>
      </c>
      <c r="B6579" s="0" t="n">
        <v>13</v>
      </c>
      <c r="C6579" s="0" t="n">
        <v>7719</v>
      </c>
      <c r="E6579" s="0" t="n">
        <v>0</v>
      </c>
      <c r="F6579" s="55" t="s">
        <v>1560</v>
      </c>
      <c r="I6579" s="55" t="s">
        <v>185</v>
      </c>
      <c r="U6579" s="0" t="n">
        <v>155</v>
      </c>
      <c r="V6579" s="0" t="n">
        <v>0</v>
      </c>
      <c r="X6579" s="55" t="n">
        <f aca="false">IF(I6579="Male",0,1)</f>
        <v>1</v>
      </c>
      <c r="Y6579" s="55" t="n">
        <f aca="false">IF(OR(I6579="DNB",I6579="Dry DNB"),1,0)</f>
        <v>0</v>
      </c>
      <c r="Z6579" s="0" t="str">
        <f aca="false">IF(ISNUMBER(W6579),A6579-W6579,"")</f>
        <v/>
      </c>
      <c r="AA6579" s="55" t="n">
        <f aca="false">MATCH(A6579,DATAS,0)</f>
        <v>2</v>
      </c>
      <c r="AB6579" s="55" t="n">
        <f aca="false">IF(AND(E6579&gt;0,OR(AND(B6579&gt;=1,B6579&lt;=6),B6579=10)),1,0)</f>
        <v>0</v>
      </c>
      <c r="AC6579" s="55" t="n">
        <f aca="false">IF(AND(E6579&gt;0,B6579=10),1,0)</f>
        <v>0</v>
      </c>
      <c r="AD6579" s="55" t="n">
        <f aca="false">IF(AND(C6578=C6579,AA6578=AA6579-1),AB6578,"")</f>
        <v>0</v>
      </c>
      <c r="AE6579" s="55" t="n">
        <f aca="false">IF(AND(C6578=C6579,AA6578=AA6579-1),AC6578,"")</f>
        <v>0</v>
      </c>
      <c r="AF6579" s="55" t="n">
        <f aca="false">IF(AA6579=1,"",IF(AND(AB6579=1,AD6579&lt;&gt;1),1,0))</f>
        <v>0</v>
      </c>
      <c r="AG6579" s="55" t="n">
        <f aca="false">IF(AA6579=1,"",IF(AND(AC6579=1,AE6579&lt;&gt;1),1,0))</f>
        <v>0</v>
      </c>
      <c r="AH6579" s="60" t="str">
        <f aca="false">IF(AND(E6579&gt;0,AA6579&lt;2,NOT(AND(C6580=C6579,AA6580=AA6579+1))),INDEX(DATAS,AA6579+1),"")</f>
        <v/>
      </c>
      <c r="AI6579" s="60" t="str">
        <f aca="false">IF(AND(AC6579=1,AA6579&lt;2),IF(AND(C6580=C6579,AA6580=AA6579+1),IF(AC6580=1,"",INDEX(DATAS,AA6579+1)),INDEX(DATAS,AA6579+1)),"")</f>
        <v/>
      </c>
    </row>
    <row r="6580" customFormat="false" ht="15" hidden="false" customHeight="false" outlineLevel="0" collapsed="false">
      <c r="A6580" s="60" t="n">
        <v>46309</v>
      </c>
      <c r="B6580" s="0" t="n">
        <v>13</v>
      </c>
      <c r="C6580" s="0" t="n">
        <v>7720</v>
      </c>
      <c r="E6580" s="0" t="n">
        <v>0</v>
      </c>
      <c r="F6580" s="55" t="s">
        <v>1560</v>
      </c>
      <c r="I6580" s="55" t="s">
        <v>185</v>
      </c>
      <c r="U6580" s="0" t="n">
        <v>154</v>
      </c>
      <c r="V6580" s="0" t="n">
        <v>0</v>
      </c>
      <c r="X6580" s="55" t="n">
        <f aca="false">IF(I6580="Male",0,1)</f>
        <v>1</v>
      </c>
      <c r="Y6580" s="55" t="n">
        <f aca="false">IF(OR(I6580="DNB",I6580="Dry DNB"),1,0)</f>
        <v>0</v>
      </c>
      <c r="Z6580" s="0" t="str">
        <f aca="false">IF(ISNUMBER(W6580),A6580-W6580,"")</f>
        <v/>
      </c>
      <c r="AA6580" s="55" t="n">
        <f aca="false">MATCH(A6580,DATAS,0)</f>
        <v>1</v>
      </c>
      <c r="AB6580" s="55" t="n">
        <f aca="false">IF(AND(E6580&gt;0,OR(AND(B6580&gt;=1,B6580&lt;=6),B6580=10)),1,0)</f>
        <v>0</v>
      </c>
      <c r="AC6580" s="55" t="n">
        <f aca="false">IF(AND(E6580&gt;0,B6580=10),1,0)</f>
        <v>0</v>
      </c>
      <c r="AD6580" s="0" t="str">
        <f aca="false">IF(AND(C6579=C6580,AA6579=AA6580-1),AB6579,"")</f>
        <v/>
      </c>
      <c r="AE6580" s="0" t="str">
        <f aca="false">IF(AND(C6579=C6580,AA6579=AA6580-1),AC6579,"")</f>
        <v/>
      </c>
      <c r="AF6580" s="0" t="str">
        <f aca="false">IF(AA6580=1,"",IF(AND(AB6580=1,AD6580&lt;&gt;1),1,0))</f>
        <v/>
      </c>
      <c r="AG6580" s="0" t="str">
        <f aca="false">IF(AA6580=1,"",IF(AND(AC6580=1,AE6580&lt;&gt;1),1,0))</f>
        <v/>
      </c>
      <c r="AH6580" s="60" t="str">
        <f aca="false">IF(AND(E6580&gt;0,AA6580&lt;2,NOT(AND(C6581=C6580,AA6581=AA6580+1))),INDEX(DATAS,AA6580+1),"")</f>
        <v/>
      </c>
      <c r="AI6580" s="60" t="str">
        <f aca="false">IF(AND(AC6580=1,AA6580&lt;2),IF(AND(C6581=C6580,AA6581=AA6580+1),IF(AC6581=1,"",INDEX(DATAS,AA6580+1)),INDEX(DATAS,AA6580+1)),"")</f>
        <v/>
      </c>
    </row>
    <row r="6581" customFormat="false" ht="15" hidden="false" customHeight="false" outlineLevel="0" collapsed="false">
      <c r="A6581" s="60" t="n">
        <v>46310</v>
      </c>
      <c r="B6581" s="0" t="n">
        <v>13</v>
      </c>
      <c r="C6581" s="0" t="n">
        <v>7720</v>
      </c>
      <c r="E6581" s="0" t="n">
        <v>0</v>
      </c>
      <c r="F6581" s="55" t="s">
        <v>1560</v>
      </c>
      <c r="I6581" s="55" t="s">
        <v>185</v>
      </c>
      <c r="U6581" s="0" t="n">
        <v>155</v>
      </c>
      <c r="V6581" s="0" t="n">
        <v>0</v>
      </c>
      <c r="X6581" s="55" t="n">
        <f aca="false">IF(I6581="Male",0,1)</f>
        <v>1</v>
      </c>
      <c r="Y6581" s="55" t="n">
        <f aca="false">IF(OR(I6581="DNB",I6581="Dry DNB"),1,0)</f>
        <v>0</v>
      </c>
      <c r="Z6581" s="0" t="str">
        <f aca="false">IF(ISNUMBER(W6581),A6581-W6581,"")</f>
        <v/>
      </c>
      <c r="AA6581" s="55" t="n">
        <f aca="false">MATCH(A6581,DATAS,0)</f>
        <v>2</v>
      </c>
      <c r="AB6581" s="55" t="n">
        <f aca="false">IF(AND(E6581&gt;0,OR(AND(B6581&gt;=1,B6581&lt;=6),B6581=10)),1,0)</f>
        <v>0</v>
      </c>
      <c r="AC6581" s="55" t="n">
        <f aca="false">IF(AND(E6581&gt;0,B6581=10),1,0)</f>
        <v>0</v>
      </c>
      <c r="AD6581" s="55" t="n">
        <f aca="false">IF(AND(C6580=C6581,AA6580=AA6581-1),AB6580,"")</f>
        <v>0</v>
      </c>
      <c r="AE6581" s="55" t="n">
        <f aca="false">IF(AND(C6580=C6581,AA6580=AA6581-1),AC6580,"")</f>
        <v>0</v>
      </c>
      <c r="AF6581" s="55" t="n">
        <f aca="false">IF(AA6581=1,"",IF(AND(AB6581=1,AD6581&lt;&gt;1),1,0))</f>
        <v>0</v>
      </c>
      <c r="AG6581" s="55" t="n">
        <f aca="false">IF(AA6581=1,"",IF(AND(AC6581=1,AE6581&lt;&gt;1),1,0))</f>
        <v>0</v>
      </c>
      <c r="AH6581" s="60" t="str">
        <f aca="false">IF(AND(E6581&gt;0,AA6581&lt;2,NOT(AND(C6582=C6581,AA6582=AA6581+1))),INDEX(DATAS,AA6581+1),"")</f>
        <v/>
      </c>
      <c r="AI6581" s="60" t="str">
        <f aca="false">IF(AND(AC6581=1,AA6581&lt;2),IF(AND(C6582=C6581,AA6582=AA6581+1),IF(AC6582=1,"",INDEX(DATAS,AA6581+1)),INDEX(DATAS,AA6581+1)),"")</f>
        <v/>
      </c>
    </row>
    <row r="6582" customFormat="false" ht="15" hidden="false" customHeight="false" outlineLevel="0" collapsed="false">
      <c r="A6582" s="60" t="n">
        <v>46309</v>
      </c>
      <c r="B6582" s="0" t="n">
        <v>13</v>
      </c>
      <c r="C6582" s="0" t="n">
        <v>7721</v>
      </c>
      <c r="E6582" s="0" t="n">
        <v>0</v>
      </c>
      <c r="F6582" s="55" t="s">
        <v>1560</v>
      </c>
      <c r="I6582" s="55" t="s">
        <v>185</v>
      </c>
      <c r="U6582" s="0" t="n">
        <v>154</v>
      </c>
      <c r="V6582" s="0" t="n">
        <v>0</v>
      </c>
      <c r="X6582" s="55" t="n">
        <f aca="false">IF(I6582="Male",0,1)</f>
        <v>1</v>
      </c>
      <c r="Y6582" s="55" t="n">
        <f aca="false">IF(OR(I6582="DNB",I6582="Dry DNB"),1,0)</f>
        <v>0</v>
      </c>
      <c r="Z6582" s="0" t="str">
        <f aca="false">IF(ISNUMBER(W6582),A6582-W6582,"")</f>
        <v/>
      </c>
      <c r="AA6582" s="55" t="n">
        <f aca="false">MATCH(A6582,DATAS,0)</f>
        <v>1</v>
      </c>
      <c r="AB6582" s="55" t="n">
        <f aca="false">IF(AND(E6582&gt;0,OR(AND(B6582&gt;=1,B6582&lt;=6),B6582=10)),1,0)</f>
        <v>0</v>
      </c>
      <c r="AC6582" s="55" t="n">
        <f aca="false">IF(AND(E6582&gt;0,B6582=10),1,0)</f>
        <v>0</v>
      </c>
      <c r="AD6582" s="0" t="str">
        <f aca="false">IF(AND(C6581=C6582,AA6581=AA6582-1),AB6581,"")</f>
        <v/>
      </c>
      <c r="AE6582" s="0" t="str">
        <f aca="false">IF(AND(C6581=C6582,AA6581=AA6582-1),AC6581,"")</f>
        <v/>
      </c>
      <c r="AF6582" s="0" t="str">
        <f aca="false">IF(AA6582=1,"",IF(AND(AB6582=1,AD6582&lt;&gt;1),1,0))</f>
        <v/>
      </c>
      <c r="AG6582" s="0" t="str">
        <f aca="false">IF(AA6582=1,"",IF(AND(AC6582=1,AE6582&lt;&gt;1),1,0))</f>
        <v/>
      </c>
      <c r="AH6582" s="60" t="str">
        <f aca="false">IF(AND(E6582&gt;0,AA6582&lt;2,NOT(AND(C6583=C6582,AA6583=AA6582+1))),INDEX(DATAS,AA6582+1),"")</f>
        <v/>
      </c>
      <c r="AI6582" s="60" t="str">
        <f aca="false">IF(AND(AC6582=1,AA6582&lt;2),IF(AND(C6583=C6582,AA6583=AA6582+1),IF(AC6583=1,"",INDEX(DATAS,AA6582+1)),INDEX(DATAS,AA6582+1)),"")</f>
        <v/>
      </c>
    </row>
    <row r="6583" customFormat="false" ht="15" hidden="false" customHeight="false" outlineLevel="0" collapsed="false">
      <c r="A6583" s="60" t="n">
        <v>46310</v>
      </c>
      <c r="B6583" s="0" t="n">
        <v>13</v>
      </c>
      <c r="C6583" s="0" t="n">
        <v>7721</v>
      </c>
      <c r="E6583" s="0" t="n">
        <v>0</v>
      </c>
      <c r="F6583" s="55" t="s">
        <v>1560</v>
      </c>
      <c r="I6583" s="55" t="s">
        <v>185</v>
      </c>
      <c r="U6583" s="0" t="n">
        <v>155</v>
      </c>
      <c r="V6583" s="0" t="n">
        <v>0</v>
      </c>
      <c r="X6583" s="55" t="n">
        <f aca="false">IF(I6583="Male",0,1)</f>
        <v>1</v>
      </c>
      <c r="Y6583" s="55" t="n">
        <f aca="false">IF(OR(I6583="DNB",I6583="Dry DNB"),1,0)</f>
        <v>0</v>
      </c>
      <c r="Z6583" s="0" t="str">
        <f aca="false">IF(ISNUMBER(W6583),A6583-W6583,"")</f>
        <v/>
      </c>
      <c r="AA6583" s="55" t="n">
        <f aca="false">MATCH(A6583,DATAS,0)</f>
        <v>2</v>
      </c>
      <c r="AB6583" s="55" t="n">
        <f aca="false">IF(AND(E6583&gt;0,OR(AND(B6583&gt;=1,B6583&lt;=6),B6583=10)),1,0)</f>
        <v>0</v>
      </c>
      <c r="AC6583" s="55" t="n">
        <f aca="false">IF(AND(E6583&gt;0,B6583=10),1,0)</f>
        <v>0</v>
      </c>
      <c r="AD6583" s="55" t="n">
        <f aca="false">IF(AND(C6582=C6583,AA6582=AA6583-1),AB6582,"")</f>
        <v>0</v>
      </c>
      <c r="AE6583" s="55" t="n">
        <f aca="false">IF(AND(C6582=C6583,AA6582=AA6583-1),AC6582,"")</f>
        <v>0</v>
      </c>
      <c r="AF6583" s="55" t="n">
        <f aca="false">IF(AA6583=1,"",IF(AND(AB6583=1,AD6583&lt;&gt;1),1,0))</f>
        <v>0</v>
      </c>
      <c r="AG6583" s="55" t="n">
        <f aca="false">IF(AA6583=1,"",IF(AND(AC6583=1,AE6583&lt;&gt;1),1,0))</f>
        <v>0</v>
      </c>
      <c r="AH6583" s="60" t="str">
        <f aca="false">IF(AND(E6583&gt;0,AA6583&lt;2,NOT(AND(C6584=C6583,AA6584=AA6583+1))),INDEX(DATAS,AA6583+1),"")</f>
        <v/>
      </c>
      <c r="AI6583" s="60" t="str">
        <f aca="false">IF(AND(AC6583=1,AA6583&lt;2),IF(AND(C6584=C6583,AA6584=AA6583+1),IF(AC6584=1,"",INDEX(DATAS,AA6583+1)),INDEX(DATAS,AA6583+1)),"")</f>
        <v/>
      </c>
    </row>
    <row r="6584" customFormat="false" ht="15" hidden="false" customHeight="false" outlineLevel="0" collapsed="false">
      <c r="A6584" s="60" t="n">
        <v>46309</v>
      </c>
      <c r="B6584" s="0" t="n">
        <v>13</v>
      </c>
      <c r="C6584" s="0" t="n">
        <v>7723</v>
      </c>
      <c r="E6584" s="0" t="n">
        <v>0</v>
      </c>
      <c r="F6584" s="55" t="s">
        <v>1560</v>
      </c>
      <c r="I6584" s="55" t="s">
        <v>185</v>
      </c>
      <c r="U6584" s="0" t="n">
        <v>154</v>
      </c>
      <c r="V6584" s="0" t="n">
        <v>0</v>
      </c>
      <c r="X6584" s="55" t="n">
        <f aca="false">IF(I6584="Male",0,1)</f>
        <v>1</v>
      </c>
      <c r="Y6584" s="55" t="n">
        <f aca="false">IF(OR(I6584="DNB",I6584="Dry DNB"),1,0)</f>
        <v>0</v>
      </c>
      <c r="Z6584" s="0" t="str">
        <f aca="false">IF(ISNUMBER(W6584),A6584-W6584,"")</f>
        <v/>
      </c>
      <c r="AA6584" s="55" t="n">
        <f aca="false">MATCH(A6584,DATAS,0)</f>
        <v>1</v>
      </c>
      <c r="AB6584" s="55" t="n">
        <f aca="false">IF(AND(E6584&gt;0,OR(AND(B6584&gt;=1,B6584&lt;=6),B6584=10)),1,0)</f>
        <v>0</v>
      </c>
      <c r="AC6584" s="55" t="n">
        <f aca="false">IF(AND(E6584&gt;0,B6584=10),1,0)</f>
        <v>0</v>
      </c>
      <c r="AD6584" s="0" t="str">
        <f aca="false">IF(AND(C6583=C6584,AA6583=AA6584-1),AB6583,"")</f>
        <v/>
      </c>
      <c r="AE6584" s="0" t="str">
        <f aca="false">IF(AND(C6583=C6584,AA6583=AA6584-1),AC6583,"")</f>
        <v/>
      </c>
      <c r="AF6584" s="0" t="str">
        <f aca="false">IF(AA6584=1,"",IF(AND(AB6584=1,AD6584&lt;&gt;1),1,0))</f>
        <v/>
      </c>
      <c r="AG6584" s="0" t="str">
        <f aca="false">IF(AA6584=1,"",IF(AND(AC6584=1,AE6584&lt;&gt;1),1,0))</f>
        <v/>
      </c>
      <c r="AH6584" s="60" t="str">
        <f aca="false">IF(AND(E6584&gt;0,AA6584&lt;2,NOT(AND(C6585=C6584,AA6585=AA6584+1))),INDEX(DATAS,AA6584+1),"")</f>
        <v/>
      </c>
      <c r="AI6584" s="60" t="str">
        <f aca="false">IF(AND(AC6584=1,AA6584&lt;2),IF(AND(C6585=C6584,AA6585=AA6584+1),IF(AC6585=1,"",INDEX(DATAS,AA6584+1)),INDEX(DATAS,AA6584+1)),"")</f>
        <v/>
      </c>
    </row>
    <row r="6585" customFormat="false" ht="15" hidden="false" customHeight="false" outlineLevel="0" collapsed="false">
      <c r="A6585" s="60" t="n">
        <v>46310</v>
      </c>
      <c r="B6585" s="0" t="n">
        <v>13</v>
      </c>
      <c r="C6585" s="0" t="n">
        <v>7723</v>
      </c>
      <c r="E6585" s="0" t="n">
        <v>0</v>
      </c>
      <c r="F6585" s="55" t="s">
        <v>1560</v>
      </c>
      <c r="I6585" s="55" t="s">
        <v>185</v>
      </c>
      <c r="U6585" s="0" t="n">
        <v>155</v>
      </c>
      <c r="V6585" s="0" t="n">
        <v>0</v>
      </c>
      <c r="X6585" s="55" t="n">
        <f aca="false">IF(I6585="Male",0,1)</f>
        <v>1</v>
      </c>
      <c r="Y6585" s="55" t="n">
        <f aca="false">IF(OR(I6585="DNB",I6585="Dry DNB"),1,0)</f>
        <v>0</v>
      </c>
      <c r="Z6585" s="0" t="str">
        <f aca="false">IF(ISNUMBER(W6585),A6585-W6585,"")</f>
        <v/>
      </c>
      <c r="AA6585" s="55" t="n">
        <f aca="false">MATCH(A6585,DATAS,0)</f>
        <v>2</v>
      </c>
      <c r="AB6585" s="55" t="n">
        <f aca="false">IF(AND(E6585&gt;0,OR(AND(B6585&gt;=1,B6585&lt;=6),B6585=10)),1,0)</f>
        <v>0</v>
      </c>
      <c r="AC6585" s="55" t="n">
        <f aca="false">IF(AND(E6585&gt;0,B6585=10),1,0)</f>
        <v>0</v>
      </c>
      <c r="AD6585" s="55" t="n">
        <f aca="false">IF(AND(C6584=C6585,AA6584=AA6585-1),AB6584,"")</f>
        <v>0</v>
      </c>
      <c r="AE6585" s="55" t="n">
        <f aca="false">IF(AND(C6584=C6585,AA6584=AA6585-1),AC6584,"")</f>
        <v>0</v>
      </c>
      <c r="AF6585" s="55" t="n">
        <f aca="false">IF(AA6585=1,"",IF(AND(AB6585=1,AD6585&lt;&gt;1),1,0))</f>
        <v>0</v>
      </c>
      <c r="AG6585" s="55" t="n">
        <f aca="false">IF(AA6585=1,"",IF(AND(AC6585=1,AE6585&lt;&gt;1),1,0))</f>
        <v>0</v>
      </c>
      <c r="AH6585" s="60" t="str">
        <f aca="false">IF(AND(E6585&gt;0,AA6585&lt;2,NOT(AND(C6586=C6585,AA6586=AA6585+1))),INDEX(DATAS,AA6585+1),"")</f>
        <v/>
      </c>
      <c r="AI6585" s="60" t="str">
        <f aca="false">IF(AND(AC6585=1,AA6585&lt;2),IF(AND(C6586=C6585,AA6586=AA6585+1),IF(AC6586=1,"",INDEX(DATAS,AA6585+1)),INDEX(DATAS,AA6585+1)),"")</f>
        <v/>
      </c>
    </row>
    <row r="6586" customFormat="false" ht="15" hidden="false" customHeight="false" outlineLevel="0" collapsed="false">
      <c r="A6586" s="60" t="n">
        <v>46309</v>
      </c>
      <c r="B6586" s="0" t="n">
        <v>13</v>
      </c>
      <c r="C6586" s="0" t="n">
        <v>7724</v>
      </c>
      <c r="E6586" s="0" t="n">
        <v>0</v>
      </c>
      <c r="F6586" s="55" t="s">
        <v>1561</v>
      </c>
      <c r="I6586" s="55" t="s">
        <v>185</v>
      </c>
      <c r="U6586" s="0" t="n">
        <v>153</v>
      </c>
      <c r="V6586" s="0" t="n">
        <v>0</v>
      </c>
      <c r="X6586" s="55" t="n">
        <f aca="false">IF(I6586="Male",0,1)</f>
        <v>1</v>
      </c>
      <c r="Y6586" s="55" t="n">
        <f aca="false">IF(OR(I6586="DNB",I6586="Dry DNB"),1,0)</f>
        <v>0</v>
      </c>
      <c r="Z6586" s="0" t="str">
        <f aca="false">IF(ISNUMBER(W6586),A6586-W6586,"")</f>
        <v/>
      </c>
      <c r="AA6586" s="55" t="n">
        <f aca="false">MATCH(A6586,DATAS,0)</f>
        <v>1</v>
      </c>
      <c r="AB6586" s="55" t="n">
        <f aca="false">IF(AND(E6586&gt;0,OR(AND(B6586&gt;=1,B6586&lt;=6),B6586=10)),1,0)</f>
        <v>0</v>
      </c>
      <c r="AC6586" s="55" t="n">
        <f aca="false">IF(AND(E6586&gt;0,B6586=10),1,0)</f>
        <v>0</v>
      </c>
      <c r="AD6586" s="0" t="str">
        <f aca="false">IF(AND(C6585=C6586,AA6585=AA6586-1),AB6585,"")</f>
        <v/>
      </c>
      <c r="AE6586" s="0" t="str">
        <f aca="false">IF(AND(C6585=C6586,AA6585=AA6586-1),AC6585,"")</f>
        <v/>
      </c>
      <c r="AF6586" s="0" t="str">
        <f aca="false">IF(AA6586=1,"",IF(AND(AB6586=1,AD6586&lt;&gt;1),1,0))</f>
        <v/>
      </c>
      <c r="AG6586" s="0" t="str">
        <f aca="false">IF(AA6586=1,"",IF(AND(AC6586=1,AE6586&lt;&gt;1),1,0))</f>
        <v/>
      </c>
      <c r="AH6586" s="60" t="str">
        <f aca="false">IF(AND(E6586&gt;0,AA6586&lt;2,NOT(AND(C6587=C6586,AA6587=AA6586+1))),INDEX(DATAS,AA6586+1),"")</f>
        <v/>
      </c>
      <c r="AI6586" s="60" t="str">
        <f aca="false">IF(AND(AC6586=1,AA6586&lt;2),IF(AND(C6587=C6586,AA6587=AA6586+1),IF(AC6587=1,"",INDEX(DATAS,AA6586+1)),INDEX(DATAS,AA6586+1)),"")</f>
        <v/>
      </c>
    </row>
    <row r="6587" customFormat="false" ht="15" hidden="false" customHeight="false" outlineLevel="0" collapsed="false">
      <c r="A6587" s="60" t="n">
        <v>46310</v>
      </c>
      <c r="B6587" s="0" t="n">
        <v>13</v>
      </c>
      <c r="C6587" s="0" t="n">
        <v>7724</v>
      </c>
      <c r="E6587" s="0" t="n">
        <v>0</v>
      </c>
      <c r="F6587" s="55" t="s">
        <v>1561</v>
      </c>
      <c r="I6587" s="55" t="s">
        <v>185</v>
      </c>
      <c r="U6587" s="0" t="n">
        <v>154</v>
      </c>
      <c r="V6587" s="0" t="n">
        <v>0</v>
      </c>
      <c r="X6587" s="55" t="n">
        <f aca="false">IF(I6587="Male",0,1)</f>
        <v>1</v>
      </c>
      <c r="Y6587" s="55" t="n">
        <f aca="false">IF(OR(I6587="DNB",I6587="Dry DNB"),1,0)</f>
        <v>0</v>
      </c>
      <c r="Z6587" s="0" t="str">
        <f aca="false">IF(ISNUMBER(W6587),A6587-W6587,"")</f>
        <v/>
      </c>
      <c r="AA6587" s="55" t="n">
        <f aca="false">MATCH(A6587,DATAS,0)</f>
        <v>2</v>
      </c>
      <c r="AB6587" s="55" t="n">
        <f aca="false">IF(AND(E6587&gt;0,OR(AND(B6587&gt;=1,B6587&lt;=6),B6587=10)),1,0)</f>
        <v>0</v>
      </c>
      <c r="AC6587" s="55" t="n">
        <f aca="false">IF(AND(E6587&gt;0,B6587=10),1,0)</f>
        <v>0</v>
      </c>
      <c r="AD6587" s="55" t="n">
        <f aca="false">IF(AND(C6586=C6587,AA6586=AA6587-1),AB6586,"")</f>
        <v>0</v>
      </c>
      <c r="AE6587" s="55" t="n">
        <f aca="false">IF(AND(C6586=C6587,AA6586=AA6587-1),AC6586,"")</f>
        <v>0</v>
      </c>
      <c r="AF6587" s="55" t="n">
        <f aca="false">IF(AA6587=1,"",IF(AND(AB6587=1,AD6587&lt;&gt;1),1,0))</f>
        <v>0</v>
      </c>
      <c r="AG6587" s="55" t="n">
        <f aca="false">IF(AA6587=1,"",IF(AND(AC6587=1,AE6587&lt;&gt;1),1,0))</f>
        <v>0</v>
      </c>
      <c r="AH6587" s="60" t="str">
        <f aca="false">IF(AND(E6587&gt;0,AA6587&lt;2,NOT(AND(C6588=C6587,AA6588=AA6587+1))),INDEX(DATAS,AA6587+1),"")</f>
        <v/>
      </c>
      <c r="AI6587" s="60" t="str">
        <f aca="false">IF(AND(AC6587=1,AA6587&lt;2),IF(AND(C6588=C6587,AA6588=AA6587+1),IF(AC6588=1,"",INDEX(DATAS,AA6587+1)),INDEX(DATAS,AA6587+1)),"")</f>
        <v/>
      </c>
    </row>
    <row r="6588" customFormat="false" ht="15" hidden="false" customHeight="false" outlineLevel="0" collapsed="false">
      <c r="A6588" s="60" t="n">
        <v>46309</v>
      </c>
      <c r="B6588" s="0" t="n">
        <v>13</v>
      </c>
      <c r="C6588" s="0" t="n">
        <v>7726</v>
      </c>
      <c r="E6588" s="0" t="n">
        <v>0</v>
      </c>
      <c r="F6588" s="55" t="s">
        <v>1561</v>
      </c>
      <c r="I6588" s="55" t="s">
        <v>185</v>
      </c>
      <c r="U6588" s="0" t="n">
        <v>153</v>
      </c>
      <c r="V6588" s="0" t="n">
        <v>0</v>
      </c>
      <c r="X6588" s="55" t="n">
        <f aca="false">IF(I6588="Male",0,1)</f>
        <v>1</v>
      </c>
      <c r="Y6588" s="55" t="n">
        <f aca="false">IF(OR(I6588="DNB",I6588="Dry DNB"),1,0)</f>
        <v>0</v>
      </c>
      <c r="Z6588" s="0" t="str">
        <f aca="false">IF(ISNUMBER(W6588),A6588-W6588,"")</f>
        <v/>
      </c>
      <c r="AA6588" s="55" t="n">
        <f aca="false">MATCH(A6588,DATAS,0)</f>
        <v>1</v>
      </c>
      <c r="AB6588" s="55" t="n">
        <f aca="false">IF(AND(E6588&gt;0,OR(AND(B6588&gt;=1,B6588&lt;=6),B6588=10)),1,0)</f>
        <v>0</v>
      </c>
      <c r="AC6588" s="55" t="n">
        <f aca="false">IF(AND(E6588&gt;0,B6588=10),1,0)</f>
        <v>0</v>
      </c>
      <c r="AD6588" s="0" t="str">
        <f aca="false">IF(AND(C6587=C6588,AA6587=AA6588-1),AB6587,"")</f>
        <v/>
      </c>
      <c r="AE6588" s="0" t="str">
        <f aca="false">IF(AND(C6587=C6588,AA6587=AA6588-1),AC6587,"")</f>
        <v/>
      </c>
      <c r="AF6588" s="0" t="str">
        <f aca="false">IF(AA6588=1,"",IF(AND(AB6588=1,AD6588&lt;&gt;1),1,0))</f>
        <v/>
      </c>
      <c r="AG6588" s="0" t="str">
        <f aca="false">IF(AA6588=1,"",IF(AND(AC6588=1,AE6588&lt;&gt;1),1,0))</f>
        <v/>
      </c>
      <c r="AH6588" s="60" t="str">
        <f aca="false">IF(AND(E6588&gt;0,AA6588&lt;2,NOT(AND(C6589=C6588,AA6589=AA6588+1))),INDEX(DATAS,AA6588+1),"")</f>
        <v/>
      </c>
      <c r="AI6588" s="60" t="str">
        <f aca="false">IF(AND(AC6588=1,AA6588&lt;2),IF(AND(C6589=C6588,AA6589=AA6588+1),IF(AC6589=1,"",INDEX(DATAS,AA6588+1)),INDEX(DATAS,AA6588+1)),"")</f>
        <v/>
      </c>
    </row>
    <row r="6589" customFormat="false" ht="15" hidden="false" customHeight="false" outlineLevel="0" collapsed="false">
      <c r="A6589" s="60" t="n">
        <v>46310</v>
      </c>
      <c r="B6589" s="0" t="n">
        <v>13</v>
      </c>
      <c r="C6589" s="0" t="n">
        <v>7726</v>
      </c>
      <c r="E6589" s="0" t="n">
        <v>0</v>
      </c>
      <c r="F6589" s="55" t="s">
        <v>1561</v>
      </c>
      <c r="I6589" s="55" t="s">
        <v>185</v>
      </c>
      <c r="U6589" s="0" t="n">
        <v>154</v>
      </c>
      <c r="V6589" s="0" t="n">
        <v>0</v>
      </c>
      <c r="X6589" s="55" t="n">
        <f aca="false">IF(I6589="Male",0,1)</f>
        <v>1</v>
      </c>
      <c r="Y6589" s="55" t="n">
        <f aca="false">IF(OR(I6589="DNB",I6589="Dry DNB"),1,0)</f>
        <v>0</v>
      </c>
      <c r="Z6589" s="0" t="str">
        <f aca="false">IF(ISNUMBER(W6589),A6589-W6589,"")</f>
        <v/>
      </c>
      <c r="AA6589" s="55" t="n">
        <f aca="false">MATCH(A6589,DATAS,0)</f>
        <v>2</v>
      </c>
      <c r="AB6589" s="55" t="n">
        <f aca="false">IF(AND(E6589&gt;0,OR(AND(B6589&gt;=1,B6589&lt;=6),B6589=10)),1,0)</f>
        <v>0</v>
      </c>
      <c r="AC6589" s="55" t="n">
        <f aca="false">IF(AND(E6589&gt;0,B6589=10),1,0)</f>
        <v>0</v>
      </c>
      <c r="AD6589" s="55" t="n">
        <f aca="false">IF(AND(C6588=C6589,AA6588=AA6589-1),AB6588,"")</f>
        <v>0</v>
      </c>
      <c r="AE6589" s="55" t="n">
        <f aca="false">IF(AND(C6588=C6589,AA6588=AA6589-1),AC6588,"")</f>
        <v>0</v>
      </c>
      <c r="AF6589" s="55" t="n">
        <f aca="false">IF(AA6589=1,"",IF(AND(AB6589=1,AD6589&lt;&gt;1),1,0))</f>
        <v>0</v>
      </c>
      <c r="AG6589" s="55" t="n">
        <f aca="false">IF(AA6589=1,"",IF(AND(AC6589=1,AE6589&lt;&gt;1),1,0))</f>
        <v>0</v>
      </c>
      <c r="AH6589" s="60" t="str">
        <f aca="false">IF(AND(E6589&gt;0,AA6589&lt;2,NOT(AND(C6590=C6589,AA6590=AA6589+1))),INDEX(DATAS,AA6589+1),"")</f>
        <v/>
      </c>
      <c r="AI6589" s="60" t="str">
        <f aca="false">IF(AND(AC6589=1,AA6589&lt;2),IF(AND(C6590=C6589,AA6590=AA6589+1),IF(AC6590=1,"",INDEX(DATAS,AA6589+1)),INDEX(DATAS,AA6589+1)),"")</f>
        <v/>
      </c>
    </row>
    <row r="6590" customFormat="false" ht="15" hidden="false" customHeight="false" outlineLevel="0" collapsed="false">
      <c r="A6590" s="60" t="n">
        <v>46309</v>
      </c>
      <c r="B6590" s="0" t="n">
        <v>13</v>
      </c>
      <c r="C6590" s="0" t="n">
        <v>7727</v>
      </c>
      <c r="E6590" s="0" t="n">
        <v>0</v>
      </c>
      <c r="F6590" s="55" t="s">
        <v>1561</v>
      </c>
      <c r="I6590" s="55" t="s">
        <v>185</v>
      </c>
      <c r="U6590" s="0" t="n">
        <v>153</v>
      </c>
      <c r="V6590" s="0" t="n">
        <v>0</v>
      </c>
      <c r="X6590" s="55" t="n">
        <f aca="false">IF(I6590="Male",0,1)</f>
        <v>1</v>
      </c>
      <c r="Y6590" s="55" t="n">
        <f aca="false">IF(OR(I6590="DNB",I6590="Dry DNB"),1,0)</f>
        <v>0</v>
      </c>
      <c r="Z6590" s="0" t="str">
        <f aca="false">IF(ISNUMBER(W6590),A6590-W6590,"")</f>
        <v/>
      </c>
      <c r="AA6590" s="55" t="n">
        <f aca="false">MATCH(A6590,DATAS,0)</f>
        <v>1</v>
      </c>
      <c r="AB6590" s="55" t="n">
        <f aca="false">IF(AND(E6590&gt;0,OR(AND(B6590&gt;=1,B6590&lt;=6),B6590=10)),1,0)</f>
        <v>0</v>
      </c>
      <c r="AC6590" s="55" t="n">
        <f aca="false">IF(AND(E6590&gt;0,B6590=10),1,0)</f>
        <v>0</v>
      </c>
      <c r="AD6590" s="0" t="str">
        <f aca="false">IF(AND(C6589=C6590,AA6589=AA6590-1),AB6589,"")</f>
        <v/>
      </c>
      <c r="AE6590" s="0" t="str">
        <f aca="false">IF(AND(C6589=C6590,AA6589=AA6590-1),AC6589,"")</f>
        <v/>
      </c>
      <c r="AF6590" s="0" t="str">
        <f aca="false">IF(AA6590=1,"",IF(AND(AB6590=1,AD6590&lt;&gt;1),1,0))</f>
        <v/>
      </c>
      <c r="AG6590" s="0" t="str">
        <f aca="false">IF(AA6590=1,"",IF(AND(AC6590=1,AE6590&lt;&gt;1),1,0))</f>
        <v/>
      </c>
      <c r="AH6590" s="60" t="str">
        <f aca="false">IF(AND(E6590&gt;0,AA6590&lt;2,NOT(AND(C6591=C6590,AA6591=AA6590+1))),INDEX(DATAS,AA6590+1),"")</f>
        <v/>
      </c>
      <c r="AI6590" s="60" t="str">
        <f aca="false">IF(AND(AC6590=1,AA6590&lt;2),IF(AND(C6591=C6590,AA6591=AA6590+1),IF(AC6591=1,"",INDEX(DATAS,AA6590+1)),INDEX(DATAS,AA6590+1)),"")</f>
        <v/>
      </c>
    </row>
    <row r="6591" customFormat="false" ht="15" hidden="false" customHeight="false" outlineLevel="0" collapsed="false">
      <c r="A6591" s="60" t="n">
        <v>46310</v>
      </c>
      <c r="B6591" s="0" t="n">
        <v>13</v>
      </c>
      <c r="C6591" s="0" t="n">
        <v>7727</v>
      </c>
      <c r="E6591" s="0" t="n">
        <v>0</v>
      </c>
      <c r="F6591" s="55" t="s">
        <v>1561</v>
      </c>
      <c r="I6591" s="55" t="s">
        <v>185</v>
      </c>
      <c r="U6591" s="0" t="n">
        <v>154</v>
      </c>
      <c r="V6591" s="0" t="n">
        <v>0</v>
      </c>
      <c r="X6591" s="55" t="n">
        <f aca="false">IF(I6591="Male",0,1)</f>
        <v>1</v>
      </c>
      <c r="Y6591" s="55" t="n">
        <f aca="false">IF(OR(I6591="DNB",I6591="Dry DNB"),1,0)</f>
        <v>0</v>
      </c>
      <c r="Z6591" s="0" t="str">
        <f aca="false">IF(ISNUMBER(W6591),A6591-W6591,"")</f>
        <v/>
      </c>
      <c r="AA6591" s="55" t="n">
        <f aca="false">MATCH(A6591,DATAS,0)</f>
        <v>2</v>
      </c>
      <c r="AB6591" s="55" t="n">
        <f aca="false">IF(AND(E6591&gt;0,OR(AND(B6591&gt;=1,B6591&lt;=6),B6591=10)),1,0)</f>
        <v>0</v>
      </c>
      <c r="AC6591" s="55" t="n">
        <f aca="false">IF(AND(E6591&gt;0,B6591=10),1,0)</f>
        <v>0</v>
      </c>
      <c r="AD6591" s="55" t="n">
        <f aca="false">IF(AND(C6590=C6591,AA6590=AA6591-1),AB6590,"")</f>
        <v>0</v>
      </c>
      <c r="AE6591" s="55" t="n">
        <f aca="false">IF(AND(C6590=C6591,AA6590=AA6591-1),AC6590,"")</f>
        <v>0</v>
      </c>
      <c r="AF6591" s="55" t="n">
        <f aca="false">IF(AA6591=1,"",IF(AND(AB6591=1,AD6591&lt;&gt;1),1,0))</f>
        <v>0</v>
      </c>
      <c r="AG6591" s="55" t="n">
        <f aca="false">IF(AA6591=1,"",IF(AND(AC6591=1,AE6591&lt;&gt;1),1,0))</f>
        <v>0</v>
      </c>
      <c r="AH6591" s="60" t="str">
        <f aca="false">IF(AND(E6591&gt;0,AA6591&lt;2,NOT(AND(C6592=C6591,AA6592=AA6591+1))),INDEX(DATAS,AA6591+1),"")</f>
        <v/>
      </c>
      <c r="AI6591" s="60" t="str">
        <f aca="false">IF(AND(AC6591=1,AA6591&lt;2),IF(AND(C6592=C6591,AA6592=AA6591+1),IF(AC6592=1,"",INDEX(DATAS,AA6591+1)),INDEX(DATAS,AA6591+1)),"")</f>
        <v/>
      </c>
    </row>
    <row r="6592" customFormat="false" ht="15" hidden="false" customHeight="false" outlineLevel="0" collapsed="false">
      <c r="A6592" s="60" t="n">
        <v>46309</v>
      </c>
      <c r="B6592" s="0" t="n">
        <v>13</v>
      </c>
      <c r="C6592" s="0" t="n">
        <v>7728</v>
      </c>
      <c r="E6592" s="0" t="n">
        <v>0</v>
      </c>
      <c r="F6592" s="55" t="s">
        <v>1561</v>
      </c>
      <c r="I6592" s="55" t="s">
        <v>185</v>
      </c>
      <c r="U6592" s="0" t="n">
        <v>153</v>
      </c>
      <c r="V6592" s="0" t="n">
        <v>0</v>
      </c>
      <c r="X6592" s="55" t="n">
        <f aca="false">IF(I6592="Male",0,1)</f>
        <v>1</v>
      </c>
      <c r="Y6592" s="55" t="n">
        <f aca="false">IF(OR(I6592="DNB",I6592="Dry DNB"),1,0)</f>
        <v>0</v>
      </c>
      <c r="Z6592" s="0" t="str">
        <f aca="false">IF(ISNUMBER(W6592),A6592-W6592,"")</f>
        <v/>
      </c>
      <c r="AA6592" s="55" t="n">
        <f aca="false">MATCH(A6592,DATAS,0)</f>
        <v>1</v>
      </c>
      <c r="AB6592" s="55" t="n">
        <f aca="false">IF(AND(E6592&gt;0,OR(AND(B6592&gt;=1,B6592&lt;=6),B6592=10)),1,0)</f>
        <v>0</v>
      </c>
      <c r="AC6592" s="55" t="n">
        <f aca="false">IF(AND(E6592&gt;0,B6592=10),1,0)</f>
        <v>0</v>
      </c>
      <c r="AD6592" s="0" t="str">
        <f aca="false">IF(AND(C6591=C6592,AA6591=AA6592-1),AB6591,"")</f>
        <v/>
      </c>
      <c r="AE6592" s="0" t="str">
        <f aca="false">IF(AND(C6591=C6592,AA6591=AA6592-1),AC6591,"")</f>
        <v/>
      </c>
      <c r="AF6592" s="0" t="str">
        <f aca="false">IF(AA6592=1,"",IF(AND(AB6592=1,AD6592&lt;&gt;1),1,0))</f>
        <v/>
      </c>
      <c r="AG6592" s="0" t="str">
        <f aca="false">IF(AA6592=1,"",IF(AND(AC6592=1,AE6592&lt;&gt;1),1,0))</f>
        <v/>
      </c>
      <c r="AH6592" s="60" t="str">
        <f aca="false">IF(AND(E6592&gt;0,AA6592&lt;2,NOT(AND(C6593=C6592,AA6593=AA6592+1))),INDEX(DATAS,AA6592+1),"")</f>
        <v/>
      </c>
      <c r="AI6592" s="60" t="str">
        <f aca="false">IF(AND(AC6592=1,AA6592&lt;2),IF(AND(C6593=C6592,AA6593=AA6592+1),IF(AC6593=1,"",INDEX(DATAS,AA6592+1)),INDEX(DATAS,AA6592+1)),"")</f>
        <v/>
      </c>
    </row>
    <row r="6593" customFormat="false" ht="15" hidden="false" customHeight="false" outlineLevel="0" collapsed="false">
      <c r="A6593" s="60" t="n">
        <v>46310</v>
      </c>
      <c r="B6593" s="0" t="n">
        <v>13</v>
      </c>
      <c r="C6593" s="0" t="n">
        <v>7728</v>
      </c>
      <c r="E6593" s="0" t="n">
        <v>0</v>
      </c>
      <c r="F6593" s="55" t="s">
        <v>1561</v>
      </c>
      <c r="I6593" s="55" t="s">
        <v>185</v>
      </c>
      <c r="U6593" s="0" t="n">
        <v>154</v>
      </c>
      <c r="V6593" s="0" t="n">
        <v>0</v>
      </c>
      <c r="X6593" s="55" t="n">
        <f aca="false">IF(I6593="Male",0,1)</f>
        <v>1</v>
      </c>
      <c r="Y6593" s="55" t="n">
        <f aca="false">IF(OR(I6593="DNB",I6593="Dry DNB"),1,0)</f>
        <v>0</v>
      </c>
      <c r="Z6593" s="0" t="str">
        <f aca="false">IF(ISNUMBER(W6593),A6593-W6593,"")</f>
        <v/>
      </c>
      <c r="AA6593" s="55" t="n">
        <f aca="false">MATCH(A6593,DATAS,0)</f>
        <v>2</v>
      </c>
      <c r="AB6593" s="55" t="n">
        <f aca="false">IF(AND(E6593&gt;0,OR(AND(B6593&gt;=1,B6593&lt;=6),B6593=10)),1,0)</f>
        <v>0</v>
      </c>
      <c r="AC6593" s="55" t="n">
        <f aca="false">IF(AND(E6593&gt;0,B6593=10),1,0)</f>
        <v>0</v>
      </c>
      <c r="AD6593" s="55" t="n">
        <f aca="false">IF(AND(C6592=C6593,AA6592=AA6593-1),AB6592,"")</f>
        <v>0</v>
      </c>
      <c r="AE6593" s="55" t="n">
        <f aca="false">IF(AND(C6592=C6593,AA6592=AA6593-1),AC6592,"")</f>
        <v>0</v>
      </c>
      <c r="AF6593" s="55" t="n">
        <f aca="false">IF(AA6593=1,"",IF(AND(AB6593=1,AD6593&lt;&gt;1),1,0))</f>
        <v>0</v>
      </c>
      <c r="AG6593" s="55" t="n">
        <f aca="false">IF(AA6593=1,"",IF(AND(AC6593=1,AE6593&lt;&gt;1),1,0))</f>
        <v>0</v>
      </c>
      <c r="AH6593" s="60" t="str">
        <f aca="false">IF(AND(E6593&gt;0,AA6593&lt;2,NOT(AND(C6594=C6593,AA6594=AA6593+1))),INDEX(DATAS,AA6593+1),"")</f>
        <v/>
      </c>
      <c r="AI6593" s="60" t="str">
        <f aca="false">IF(AND(AC6593=1,AA6593&lt;2),IF(AND(C6594=C6593,AA6594=AA6593+1),IF(AC6594=1,"",INDEX(DATAS,AA6593+1)),INDEX(DATAS,AA6593+1)),"")</f>
        <v/>
      </c>
    </row>
    <row r="6594" customFormat="false" ht="15" hidden="false" customHeight="false" outlineLevel="0" collapsed="false">
      <c r="A6594" s="60" t="n">
        <v>46309</v>
      </c>
      <c r="B6594" s="0" t="n">
        <v>13</v>
      </c>
      <c r="C6594" s="0" t="n">
        <v>7729</v>
      </c>
      <c r="E6594" s="0" t="n">
        <v>0</v>
      </c>
      <c r="F6594" s="55" t="s">
        <v>1561</v>
      </c>
      <c r="I6594" s="55" t="s">
        <v>185</v>
      </c>
      <c r="U6594" s="0" t="n">
        <v>153</v>
      </c>
      <c r="V6594" s="0" t="n">
        <v>0</v>
      </c>
      <c r="X6594" s="55" t="n">
        <f aca="false">IF(I6594="Male",0,1)</f>
        <v>1</v>
      </c>
      <c r="Y6594" s="55" t="n">
        <f aca="false">IF(OR(I6594="DNB",I6594="Dry DNB"),1,0)</f>
        <v>0</v>
      </c>
      <c r="Z6594" s="0" t="str">
        <f aca="false">IF(ISNUMBER(W6594),A6594-W6594,"")</f>
        <v/>
      </c>
      <c r="AA6594" s="55" t="n">
        <f aca="false">MATCH(A6594,DATAS,0)</f>
        <v>1</v>
      </c>
      <c r="AB6594" s="55" t="n">
        <f aca="false">IF(AND(E6594&gt;0,OR(AND(B6594&gt;=1,B6594&lt;=6),B6594=10)),1,0)</f>
        <v>0</v>
      </c>
      <c r="AC6594" s="55" t="n">
        <f aca="false">IF(AND(E6594&gt;0,B6594=10),1,0)</f>
        <v>0</v>
      </c>
      <c r="AD6594" s="0" t="str">
        <f aca="false">IF(AND(C6593=C6594,AA6593=AA6594-1),AB6593,"")</f>
        <v/>
      </c>
      <c r="AE6594" s="0" t="str">
        <f aca="false">IF(AND(C6593=C6594,AA6593=AA6594-1),AC6593,"")</f>
        <v/>
      </c>
      <c r="AF6594" s="0" t="str">
        <f aca="false">IF(AA6594=1,"",IF(AND(AB6594=1,AD6594&lt;&gt;1),1,0))</f>
        <v/>
      </c>
      <c r="AG6594" s="0" t="str">
        <f aca="false">IF(AA6594=1,"",IF(AND(AC6594=1,AE6594&lt;&gt;1),1,0))</f>
        <v/>
      </c>
      <c r="AH6594" s="60" t="str">
        <f aca="false">IF(AND(E6594&gt;0,AA6594&lt;2,NOT(AND(C6595=C6594,AA6595=AA6594+1))),INDEX(DATAS,AA6594+1),"")</f>
        <v/>
      </c>
      <c r="AI6594" s="60" t="str">
        <f aca="false">IF(AND(AC6594=1,AA6594&lt;2),IF(AND(C6595=C6594,AA6595=AA6594+1),IF(AC6595=1,"",INDEX(DATAS,AA6594+1)),INDEX(DATAS,AA6594+1)),"")</f>
        <v/>
      </c>
    </row>
    <row r="6595" customFormat="false" ht="15" hidden="false" customHeight="false" outlineLevel="0" collapsed="false">
      <c r="A6595" s="60" t="n">
        <v>46310</v>
      </c>
      <c r="B6595" s="0" t="n">
        <v>13</v>
      </c>
      <c r="C6595" s="0" t="n">
        <v>7729</v>
      </c>
      <c r="E6595" s="0" t="n">
        <v>0</v>
      </c>
      <c r="F6595" s="55" t="s">
        <v>1561</v>
      </c>
      <c r="I6595" s="55" t="s">
        <v>185</v>
      </c>
      <c r="U6595" s="0" t="n">
        <v>154</v>
      </c>
      <c r="V6595" s="0" t="n">
        <v>0</v>
      </c>
      <c r="X6595" s="55" t="n">
        <f aca="false">IF(I6595="Male",0,1)</f>
        <v>1</v>
      </c>
      <c r="Y6595" s="55" t="n">
        <f aca="false">IF(OR(I6595="DNB",I6595="Dry DNB"),1,0)</f>
        <v>0</v>
      </c>
      <c r="Z6595" s="0" t="str">
        <f aca="false">IF(ISNUMBER(W6595),A6595-W6595,"")</f>
        <v/>
      </c>
      <c r="AA6595" s="55" t="n">
        <f aca="false">MATCH(A6595,DATAS,0)</f>
        <v>2</v>
      </c>
      <c r="AB6595" s="55" t="n">
        <f aca="false">IF(AND(E6595&gt;0,OR(AND(B6595&gt;=1,B6595&lt;=6),B6595=10)),1,0)</f>
        <v>0</v>
      </c>
      <c r="AC6595" s="55" t="n">
        <f aca="false">IF(AND(E6595&gt;0,B6595=10),1,0)</f>
        <v>0</v>
      </c>
      <c r="AD6595" s="55" t="n">
        <f aca="false">IF(AND(C6594=C6595,AA6594=AA6595-1),AB6594,"")</f>
        <v>0</v>
      </c>
      <c r="AE6595" s="55" t="n">
        <f aca="false">IF(AND(C6594=C6595,AA6594=AA6595-1),AC6594,"")</f>
        <v>0</v>
      </c>
      <c r="AF6595" s="55" t="n">
        <f aca="false">IF(AA6595=1,"",IF(AND(AB6595=1,AD6595&lt;&gt;1),1,0))</f>
        <v>0</v>
      </c>
      <c r="AG6595" s="55" t="n">
        <f aca="false">IF(AA6595=1,"",IF(AND(AC6595=1,AE6595&lt;&gt;1),1,0))</f>
        <v>0</v>
      </c>
      <c r="AH6595" s="60" t="str">
        <f aca="false">IF(AND(E6595&gt;0,AA6595&lt;2,NOT(AND(C6596=C6595,AA6596=AA6595+1))),INDEX(DATAS,AA6595+1),"")</f>
        <v/>
      </c>
      <c r="AI6595" s="60" t="str">
        <f aca="false">IF(AND(AC6595=1,AA6595&lt;2),IF(AND(C6596=C6595,AA6596=AA6595+1),IF(AC6596=1,"",INDEX(DATAS,AA6595+1)),INDEX(DATAS,AA6595+1)),"")</f>
        <v/>
      </c>
    </row>
    <row r="6596" customFormat="false" ht="15" hidden="false" customHeight="false" outlineLevel="0" collapsed="false">
      <c r="A6596" s="60" t="n">
        <v>46309</v>
      </c>
      <c r="B6596" s="0" t="n">
        <v>13</v>
      </c>
      <c r="C6596" s="0" t="n">
        <v>7730</v>
      </c>
      <c r="E6596" s="0" t="n">
        <v>0</v>
      </c>
      <c r="F6596" s="55" t="s">
        <v>1562</v>
      </c>
      <c r="I6596" s="55" t="s">
        <v>185</v>
      </c>
      <c r="U6596" s="0" t="n">
        <v>152</v>
      </c>
      <c r="V6596" s="0" t="n">
        <v>0</v>
      </c>
      <c r="X6596" s="55" t="n">
        <f aca="false">IF(I6596="Male",0,1)</f>
        <v>1</v>
      </c>
      <c r="Y6596" s="55" t="n">
        <f aca="false">IF(OR(I6596="DNB",I6596="Dry DNB"),1,0)</f>
        <v>0</v>
      </c>
      <c r="Z6596" s="0" t="str">
        <f aca="false">IF(ISNUMBER(W6596),A6596-W6596,"")</f>
        <v/>
      </c>
      <c r="AA6596" s="55" t="n">
        <f aca="false">MATCH(A6596,DATAS,0)</f>
        <v>1</v>
      </c>
      <c r="AB6596" s="55" t="n">
        <f aca="false">IF(AND(E6596&gt;0,OR(AND(B6596&gt;=1,B6596&lt;=6),B6596=10)),1,0)</f>
        <v>0</v>
      </c>
      <c r="AC6596" s="55" t="n">
        <f aca="false">IF(AND(E6596&gt;0,B6596=10),1,0)</f>
        <v>0</v>
      </c>
      <c r="AD6596" s="0" t="str">
        <f aca="false">IF(AND(C6595=C6596,AA6595=AA6596-1),AB6595,"")</f>
        <v/>
      </c>
      <c r="AE6596" s="0" t="str">
        <f aca="false">IF(AND(C6595=C6596,AA6595=AA6596-1),AC6595,"")</f>
        <v/>
      </c>
      <c r="AF6596" s="0" t="str">
        <f aca="false">IF(AA6596=1,"",IF(AND(AB6596=1,AD6596&lt;&gt;1),1,0))</f>
        <v/>
      </c>
      <c r="AG6596" s="0" t="str">
        <f aca="false">IF(AA6596=1,"",IF(AND(AC6596=1,AE6596&lt;&gt;1),1,0))</f>
        <v/>
      </c>
      <c r="AH6596" s="60" t="str">
        <f aca="false">IF(AND(E6596&gt;0,AA6596&lt;2,NOT(AND(C6597=C6596,AA6597=AA6596+1))),INDEX(DATAS,AA6596+1),"")</f>
        <v/>
      </c>
      <c r="AI6596" s="60" t="str">
        <f aca="false">IF(AND(AC6596=1,AA6596&lt;2),IF(AND(C6597=C6596,AA6597=AA6596+1),IF(AC6597=1,"",INDEX(DATAS,AA6596+1)),INDEX(DATAS,AA6596+1)),"")</f>
        <v/>
      </c>
    </row>
    <row r="6597" customFormat="false" ht="15" hidden="false" customHeight="false" outlineLevel="0" collapsed="false">
      <c r="A6597" s="60" t="n">
        <v>46310</v>
      </c>
      <c r="B6597" s="0" t="n">
        <v>13</v>
      </c>
      <c r="C6597" s="0" t="n">
        <v>7730</v>
      </c>
      <c r="E6597" s="0" t="n">
        <v>0</v>
      </c>
      <c r="F6597" s="55" t="s">
        <v>1562</v>
      </c>
      <c r="I6597" s="55" t="s">
        <v>185</v>
      </c>
      <c r="U6597" s="0" t="n">
        <v>153</v>
      </c>
      <c r="V6597" s="0" t="n">
        <v>0</v>
      </c>
      <c r="X6597" s="55" t="n">
        <f aca="false">IF(I6597="Male",0,1)</f>
        <v>1</v>
      </c>
      <c r="Y6597" s="55" t="n">
        <f aca="false">IF(OR(I6597="DNB",I6597="Dry DNB"),1,0)</f>
        <v>0</v>
      </c>
      <c r="Z6597" s="0" t="str">
        <f aca="false">IF(ISNUMBER(W6597),A6597-W6597,"")</f>
        <v/>
      </c>
      <c r="AA6597" s="55" t="n">
        <f aca="false">MATCH(A6597,DATAS,0)</f>
        <v>2</v>
      </c>
      <c r="AB6597" s="55" t="n">
        <f aca="false">IF(AND(E6597&gt;0,OR(AND(B6597&gt;=1,B6597&lt;=6),B6597=10)),1,0)</f>
        <v>0</v>
      </c>
      <c r="AC6597" s="55" t="n">
        <f aca="false">IF(AND(E6597&gt;0,B6597=10),1,0)</f>
        <v>0</v>
      </c>
      <c r="AD6597" s="55" t="n">
        <f aca="false">IF(AND(C6596=C6597,AA6596=AA6597-1),AB6596,"")</f>
        <v>0</v>
      </c>
      <c r="AE6597" s="55" t="n">
        <f aca="false">IF(AND(C6596=C6597,AA6596=AA6597-1),AC6596,"")</f>
        <v>0</v>
      </c>
      <c r="AF6597" s="55" t="n">
        <f aca="false">IF(AA6597=1,"",IF(AND(AB6597=1,AD6597&lt;&gt;1),1,0))</f>
        <v>0</v>
      </c>
      <c r="AG6597" s="55" t="n">
        <f aca="false">IF(AA6597=1,"",IF(AND(AC6597=1,AE6597&lt;&gt;1),1,0))</f>
        <v>0</v>
      </c>
      <c r="AH6597" s="60" t="str">
        <f aca="false">IF(AND(E6597&gt;0,AA6597&lt;2,NOT(AND(C6598=C6597,AA6598=AA6597+1))),INDEX(DATAS,AA6597+1),"")</f>
        <v/>
      </c>
      <c r="AI6597" s="60" t="str">
        <f aca="false">IF(AND(AC6597=1,AA6597&lt;2),IF(AND(C6598=C6597,AA6598=AA6597+1),IF(AC6598=1,"",INDEX(DATAS,AA6597+1)),INDEX(DATAS,AA6597+1)),"")</f>
        <v/>
      </c>
    </row>
    <row r="6598" customFormat="false" ht="15" hidden="false" customHeight="false" outlineLevel="0" collapsed="false">
      <c r="A6598" s="60" t="n">
        <v>46309</v>
      </c>
      <c r="B6598" s="0" t="n">
        <v>13</v>
      </c>
      <c r="C6598" s="0" t="n">
        <v>7731</v>
      </c>
      <c r="E6598" s="0" t="n">
        <v>0</v>
      </c>
      <c r="F6598" s="55" t="s">
        <v>1562</v>
      </c>
      <c r="I6598" s="55" t="s">
        <v>185</v>
      </c>
      <c r="U6598" s="0" t="n">
        <v>152</v>
      </c>
      <c r="V6598" s="0" t="n">
        <v>0</v>
      </c>
      <c r="X6598" s="55" t="n">
        <f aca="false">IF(I6598="Male",0,1)</f>
        <v>1</v>
      </c>
      <c r="Y6598" s="55" t="n">
        <f aca="false">IF(OR(I6598="DNB",I6598="Dry DNB"),1,0)</f>
        <v>0</v>
      </c>
      <c r="Z6598" s="0" t="str">
        <f aca="false">IF(ISNUMBER(W6598),A6598-W6598,"")</f>
        <v/>
      </c>
      <c r="AA6598" s="55" t="n">
        <f aca="false">MATCH(A6598,DATAS,0)</f>
        <v>1</v>
      </c>
      <c r="AB6598" s="55" t="n">
        <f aca="false">IF(AND(E6598&gt;0,OR(AND(B6598&gt;=1,B6598&lt;=6),B6598=10)),1,0)</f>
        <v>0</v>
      </c>
      <c r="AC6598" s="55" t="n">
        <f aca="false">IF(AND(E6598&gt;0,B6598=10),1,0)</f>
        <v>0</v>
      </c>
      <c r="AD6598" s="0" t="str">
        <f aca="false">IF(AND(C6597=C6598,AA6597=AA6598-1),AB6597,"")</f>
        <v/>
      </c>
      <c r="AE6598" s="0" t="str">
        <f aca="false">IF(AND(C6597=C6598,AA6597=AA6598-1),AC6597,"")</f>
        <v/>
      </c>
      <c r="AF6598" s="0" t="str">
        <f aca="false">IF(AA6598=1,"",IF(AND(AB6598=1,AD6598&lt;&gt;1),1,0))</f>
        <v/>
      </c>
      <c r="AG6598" s="0" t="str">
        <f aca="false">IF(AA6598=1,"",IF(AND(AC6598=1,AE6598&lt;&gt;1),1,0))</f>
        <v/>
      </c>
      <c r="AH6598" s="60" t="str">
        <f aca="false">IF(AND(E6598&gt;0,AA6598&lt;2,NOT(AND(C6599=C6598,AA6599=AA6598+1))),INDEX(DATAS,AA6598+1),"")</f>
        <v/>
      </c>
      <c r="AI6598" s="60" t="str">
        <f aca="false">IF(AND(AC6598=1,AA6598&lt;2),IF(AND(C6599=C6598,AA6599=AA6598+1),IF(AC6599=1,"",INDEX(DATAS,AA6598+1)),INDEX(DATAS,AA6598+1)),"")</f>
        <v/>
      </c>
    </row>
    <row r="6599" customFormat="false" ht="15" hidden="false" customHeight="false" outlineLevel="0" collapsed="false">
      <c r="A6599" s="60" t="n">
        <v>46310</v>
      </c>
      <c r="B6599" s="0" t="n">
        <v>13</v>
      </c>
      <c r="C6599" s="0" t="n">
        <v>7731</v>
      </c>
      <c r="E6599" s="0" t="n">
        <v>0</v>
      </c>
      <c r="F6599" s="55" t="s">
        <v>1562</v>
      </c>
      <c r="I6599" s="55" t="s">
        <v>185</v>
      </c>
      <c r="U6599" s="0" t="n">
        <v>153</v>
      </c>
      <c r="V6599" s="0" t="n">
        <v>0</v>
      </c>
      <c r="X6599" s="55" t="n">
        <f aca="false">IF(I6599="Male",0,1)</f>
        <v>1</v>
      </c>
      <c r="Y6599" s="55" t="n">
        <f aca="false">IF(OR(I6599="DNB",I6599="Dry DNB"),1,0)</f>
        <v>0</v>
      </c>
      <c r="Z6599" s="0" t="str">
        <f aca="false">IF(ISNUMBER(W6599),A6599-W6599,"")</f>
        <v/>
      </c>
      <c r="AA6599" s="55" t="n">
        <f aca="false">MATCH(A6599,DATAS,0)</f>
        <v>2</v>
      </c>
      <c r="AB6599" s="55" t="n">
        <f aca="false">IF(AND(E6599&gt;0,OR(AND(B6599&gt;=1,B6599&lt;=6),B6599=10)),1,0)</f>
        <v>0</v>
      </c>
      <c r="AC6599" s="55" t="n">
        <f aca="false">IF(AND(E6599&gt;0,B6599=10),1,0)</f>
        <v>0</v>
      </c>
      <c r="AD6599" s="55" t="n">
        <f aca="false">IF(AND(C6598=C6599,AA6598=AA6599-1),AB6598,"")</f>
        <v>0</v>
      </c>
      <c r="AE6599" s="55" t="n">
        <f aca="false">IF(AND(C6598=C6599,AA6598=AA6599-1),AC6598,"")</f>
        <v>0</v>
      </c>
      <c r="AF6599" s="55" t="n">
        <f aca="false">IF(AA6599=1,"",IF(AND(AB6599=1,AD6599&lt;&gt;1),1,0))</f>
        <v>0</v>
      </c>
      <c r="AG6599" s="55" t="n">
        <f aca="false">IF(AA6599=1,"",IF(AND(AC6599=1,AE6599&lt;&gt;1),1,0))</f>
        <v>0</v>
      </c>
      <c r="AH6599" s="60" t="str">
        <f aca="false">IF(AND(E6599&gt;0,AA6599&lt;2,NOT(AND(C6600=C6599,AA6600=AA6599+1))),INDEX(DATAS,AA6599+1),"")</f>
        <v/>
      </c>
      <c r="AI6599" s="60" t="str">
        <f aca="false">IF(AND(AC6599=1,AA6599&lt;2),IF(AND(C6600=C6599,AA6600=AA6599+1),IF(AC6600=1,"",INDEX(DATAS,AA6599+1)),INDEX(DATAS,AA6599+1)),"")</f>
        <v/>
      </c>
    </row>
    <row r="6600" customFormat="false" ht="15" hidden="false" customHeight="false" outlineLevel="0" collapsed="false">
      <c r="A6600" s="60" t="n">
        <v>46309</v>
      </c>
      <c r="B6600" s="0" t="n">
        <v>13</v>
      </c>
      <c r="C6600" s="0" t="n">
        <v>7732</v>
      </c>
      <c r="E6600" s="0" t="n">
        <v>0</v>
      </c>
      <c r="F6600" s="55" t="s">
        <v>1562</v>
      </c>
      <c r="I6600" s="55" t="s">
        <v>185</v>
      </c>
      <c r="U6600" s="0" t="n">
        <v>152</v>
      </c>
      <c r="V6600" s="0" t="n">
        <v>0</v>
      </c>
      <c r="X6600" s="55" t="n">
        <f aca="false">IF(I6600="Male",0,1)</f>
        <v>1</v>
      </c>
      <c r="Y6600" s="55" t="n">
        <f aca="false">IF(OR(I6600="DNB",I6600="Dry DNB"),1,0)</f>
        <v>0</v>
      </c>
      <c r="Z6600" s="0" t="str">
        <f aca="false">IF(ISNUMBER(W6600),A6600-W6600,"")</f>
        <v/>
      </c>
      <c r="AA6600" s="55" t="n">
        <f aca="false">MATCH(A6600,DATAS,0)</f>
        <v>1</v>
      </c>
      <c r="AB6600" s="55" t="n">
        <f aca="false">IF(AND(E6600&gt;0,OR(AND(B6600&gt;=1,B6600&lt;=6),B6600=10)),1,0)</f>
        <v>0</v>
      </c>
      <c r="AC6600" s="55" t="n">
        <f aca="false">IF(AND(E6600&gt;0,B6600=10),1,0)</f>
        <v>0</v>
      </c>
      <c r="AD6600" s="0" t="str">
        <f aca="false">IF(AND(C6599=C6600,AA6599=AA6600-1),AB6599,"")</f>
        <v/>
      </c>
      <c r="AE6600" s="0" t="str">
        <f aca="false">IF(AND(C6599=C6600,AA6599=AA6600-1),AC6599,"")</f>
        <v/>
      </c>
      <c r="AF6600" s="0" t="str">
        <f aca="false">IF(AA6600=1,"",IF(AND(AB6600=1,AD6600&lt;&gt;1),1,0))</f>
        <v/>
      </c>
      <c r="AG6600" s="0" t="str">
        <f aca="false">IF(AA6600=1,"",IF(AND(AC6600=1,AE6600&lt;&gt;1),1,0))</f>
        <v/>
      </c>
      <c r="AH6600" s="60" t="str">
        <f aca="false">IF(AND(E6600&gt;0,AA6600&lt;2,NOT(AND(C6601=C6600,AA6601=AA6600+1))),INDEX(DATAS,AA6600+1),"")</f>
        <v/>
      </c>
      <c r="AI6600" s="60" t="str">
        <f aca="false">IF(AND(AC6600=1,AA6600&lt;2),IF(AND(C6601=C6600,AA6601=AA6600+1),IF(AC6601=1,"",INDEX(DATAS,AA6600+1)),INDEX(DATAS,AA6600+1)),"")</f>
        <v/>
      </c>
    </row>
    <row r="6601" customFormat="false" ht="15" hidden="false" customHeight="false" outlineLevel="0" collapsed="false">
      <c r="A6601" s="60" t="n">
        <v>46310</v>
      </c>
      <c r="B6601" s="0" t="n">
        <v>13</v>
      </c>
      <c r="C6601" s="0" t="n">
        <v>7732</v>
      </c>
      <c r="E6601" s="0" t="n">
        <v>0</v>
      </c>
      <c r="F6601" s="55" t="s">
        <v>1562</v>
      </c>
      <c r="I6601" s="55" t="s">
        <v>185</v>
      </c>
      <c r="U6601" s="0" t="n">
        <v>153</v>
      </c>
      <c r="V6601" s="0" t="n">
        <v>0</v>
      </c>
      <c r="X6601" s="55" t="n">
        <f aca="false">IF(I6601="Male",0,1)</f>
        <v>1</v>
      </c>
      <c r="Y6601" s="55" t="n">
        <f aca="false">IF(OR(I6601="DNB",I6601="Dry DNB"),1,0)</f>
        <v>0</v>
      </c>
      <c r="Z6601" s="0" t="str">
        <f aca="false">IF(ISNUMBER(W6601),A6601-W6601,"")</f>
        <v/>
      </c>
      <c r="AA6601" s="55" t="n">
        <f aca="false">MATCH(A6601,DATAS,0)</f>
        <v>2</v>
      </c>
      <c r="AB6601" s="55" t="n">
        <f aca="false">IF(AND(E6601&gt;0,OR(AND(B6601&gt;=1,B6601&lt;=6),B6601=10)),1,0)</f>
        <v>0</v>
      </c>
      <c r="AC6601" s="55" t="n">
        <f aca="false">IF(AND(E6601&gt;0,B6601=10),1,0)</f>
        <v>0</v>
      </c>
      <c r="AD6601" s="55" t="n">
        <f aca="false">IF(AND(C6600=C6601,AA6600=AA6601-1),AB6600,"")</f>
        <v>0</v>
      </c>
      <c r="AE6601" s="55" t="n">
        <f aca="false">IF(AND(C6600=C6601,AA6600=AA6601-1),AC6600,"")</f>
        <v>0</v>
      </c>
      <c r="AF6601" s="55" t="n">
        <f aca="false">IF(AA6601=1,"",IF(AND(AB6601=1,AD6601&lt;&gt;1),1,0))</f>
        <v>0</v>
      </c>
      <c r="AG6601" s="55" t="n">
        <f aca="false">IF(AA6601=1,"",IF(AND(AC6601=1,AE6601&lt;&gt;1),1,0))</f>
        <v>0</v>
      </c>
      <c r="AH6601" s="60" t="str">
        <f aca="false">IF(AND(E6601&gt;0,AA6601&lt;2,NOT(AND(C6602=C6601,AA6602=AA6601+1))),INDEX(DATAS,AA6601+1),"")</f>
        <v/>
      </c>
      <c r="AI6601" s="60" t="str">
        <f aca="false">IF(AND(AC6601=1,AA6601&lt;2),IF(AND(C6602=C6601,AA6602=AA6601+1),IF(AC6602=1,"",INDEX(DATAS,AA6601+1)),INDEX(DATAS,AA6601+1)),"")</f>
        <v/>
      </c>
    </row>
    <row r="6602" customFormat="false" ht="15" hidden="false" customHeight="false" outlineLevel="0" collapsed="false">
      <c r="A6602" s="60" t="n">
        <v>46309</v>
      </c>
      <c r="B6602" s="0" t="n">
        <v>13</v>
      </c>
      <c r="C6602" s="0" t="n">
        <v>7733</v>
      </c>
      <c r="E6602" s="0" t="n">
        <v>0</v>
      </c>
      <c r="F6602" s="55" t="s">
        <v>1563</v>
      </c>
      <c r="I6602" s="55" t="s">
        <v>185</v>
      </c>
      <c r="U6602" s="0" t="n">
        <v>150</v>
      </c>
      <c r="V6602" s="0" t="n">
        <v>0</v>
      </c>
      <c r="X6602" s="55" t="n">
        <f aca="false">IF(I6602="Male",0,1)</f>
        <v>1</v>
      </c>
      <c r="Y6602" s="55" t="n">
        <f aca="false">IF(OR(I6602="DNB",I6602="Dry DNB"),1,0)</f>
        <v>0</v>
      </c>
      <c r="Z6602" s="0" t="str">
        <f aca="false">IF(ISNUMBER(W6602),A6602-W6602,"")</f>
        <v/>
      </c>
      <c r="AA6602" s="55" t="n">
        <f aca="false">MATCH(A6602,DATAS,0)</f>
        <v>1</v>
      </c>
      <c r="AB6602" s="55" t="n">
        <f aca="false">IF(AND(E6602&gt;0,OR(AND(B6602&gt;=1,B6602&lt;=6),B6602=10)),1,0)</f>
        <v>0</v>
      </c>
      <c r="AC6602" s="55" t="n">
        <f aca="false">IF(AND(E6602&gt;0,B6602=10),1,0)</f>
        <v>0</v>
      </c>
      <c r="AD6602" s="0" t="str">
        <f aca="false">IF(AND(C6601=C6602,AA6601=AA6602-1),AB6601,"")</f>
        <v/>
      </c>
      <c r="AE6602" s="0" t="str">
        <f aca="false">IF(AND(C6601=C6602,AA6601=AA6602-1),AC6601,"")</f>
        <v/>
      </c>
      <c r="AF6602" s="0" t="str">
        <f aca="false">IF(AA6602=1,"",IF(AND(AB6602=1,AD6602&lt;&gt;1),1,0))</f>
        <v/>
      </c>
      <c r="AG6602" s="0" t="str">
        <f aca="false">IF(AA6602=1,"",IF(AND(AC6602=1,AE6602&lt;&gt;1),1,0))</f>
        <v/>
      </c>
      <c r="AH6602" s="60" t="str">
        <f aca="false">IF(AND(E6602&gt;0,AA6602&lt;2,NOT(AND(C6603=C6602,AA6603=AA6602+1))),INDEX(DATAS,AA6602+1),"")</f>
        <v/>
      </c>
      <c r="AI6602" s="60" t="str">
        <f aca="false">IF(AND(AC6602=1,AA6602&lt;2),IF(AND(C6603=C6602,AA6603=AA6602+1),IF(AC6603=1,"",INDEX(DATAS,AA6602+1)),INDEX(DATAS,AA6602+1)),"")</f>
        <v/>
      </c>
    </row>
    <row r="6603" customFormat="false" ht="15" hidden="false" customHeight="false" outlineLevel="0" collapsed="false">
      <c r="A6603" s="60" t="n">
        <v>46310</v>
      </c>
      <c r="B6603" s="0" t="n">
        <v>13</v>
      </c>
      <c r="C6603" s="0" t="n">
        <v>7733</v>
      </c>
      <c r="E6603" s="0" t="n">
        <v>0</v>
      </c>
      <c r="F6603" s="55" t="s">
        <v>1563</v>
      </c>
      <c r="I6603" s="55" t="s">
        <v>185</v>
      </c>
      <c r="U6603" s="0" t="n">
        <v>151</v>
      </c>
      <c r="V6603" s="0" t="n">
        <v>0</v>
      </c>
      <c r="X6603" s="55" t="n">
        <f aca="false">IF(I6603="Male",0,1)</f>
        <v>1</v>
      </c>
      <c r="Y6603" s="55" t="n">
        <f aca="false">IF(OR(I6603="DNB",I6603="Dry DNB"),1,0)</f>
        <v>0</v>
      </c>
      <c r="Z6603" s="0" t="str">
        <f aca="false">IF(ISNUMBER(W6603),A6603-W6603,"")</f>
        <v/>
      </c>
      <c r="AA6603" s="55" t="n">
        <f aca="false">MATCH(A6603,DATAS,0)</f>
        <v>2</v>
      </c>
      <c r="AB6603" s="55" t="n">
        <f aca="false">IF(AND(E6603&gt;0,OR(AND(B6603&gt;=1,B6603&lt;=6),B6603=10)),1,0)</f>
        <v>0</v>
      </c>
      <c r="AC6603" s="55" t="n">
        <f aca="false">IF(AND(E6603&gt;0,B6603=10),1,0)</f>
        <v>0</v>
      </c>
      <c r="AD6603" s="55" t="n">
        <f aca="false">IF(AND(C6602=C6603,AA6602=AA6603-1),AB6602,"")</f>
        <v>0</v>
      </c>
      <c r="AE6603" s="55" t="n">
        <f aca="false">IF(AND(C6602=C6603,AA6602=AA6603-1),AC6602,"")</f>
        <v>0</v>
      </c>
      <c r="AF6603" s="55" t="n">
        <f aca="false">IF(AA6603=1,"",IF(AND(AB6603=1,AD6603&lt;&gt;1),1,0))</f>
        <v>0</v>
      </c>
      <c r="AG6603" s="55" t="n">
        <f aca="false">IF(AA6603=1,"",IF(AND(AC6603=1,AE6603&lt;&gt;1),1,0))</f>
        <v>0</v>
      </c>
      <c r="AH6603" s="60" t="str">
        <f aca="false">IF(AND(E6603&gt;0,AA6603&lt;2,NOT(AND(C6604=C6603,AA6604=AA6603+1))),INDEX(DATAS,AA6603+1),"")</f>
        <v/>
      </c>
      <c r="AI6603" s="60" t="str">
        <f aca="false">IF(AND(AC6603=1,AA6603&lt;2),IF(AND(C6604=C6603,AA6604=AA6603+1),IF(AC6604=1,"",INDEX(DATAS,AA6603+1)),INDEX(DATAS,AA6603+1)),"")</f>
        <v/>
      </c>
    </row>
    <row r="6604" customFormat="false" ht="15" hidden="false" customHeight="false" outlineLevel="0" collapsed="false">
      <c r="A6604" s="60" t="n">
        <v>46309</v>
      </c>
      <c r="B6604" s="0" t="n">
        <v>13</v>
      </c>
      <c r="C6604" s="0" t="n">
        <v>7734</v>
      </c>
      <c r="E6604" s="0" t="n">
        <v>0</v>
      </c>
      <c r="F6604" s="55" t="s">
        <v>1564</v>
      </c>
      <c r="I6604" s="55" t="s">
        <v>185</v>
      </c>
      <c r="U6604" s="0" t="n">
        <v>151</v>
      </c>
      <c r="V6604" s="0" t="n">
        <v>0</v>
      </c>
      <c r="X6604" s="55" t="n">
        <f aca="false">IF(I6604="Male",0,1)</f>
        <v>1</v>
      </c>
      <c r="Y6604" s="55" t="n">
        <f aca="false">IF(OR(I6604="DNB",I6604="Dry DNB"),1,0)</f>
        <v>0</v>
      </c>
      <c r="Z6604" s="0" t="str">
        <f aca="false">IF(ISNUMBER(W6604),A6604-W6604,"")</f>
        <v/>
      </c>
      <c r="AA6604" s="55" t="n">
        <f aca="false">MATCH(A6604,DATAS,0)</f>
        <v>1</v>
      </c>
      <c r="AB6604" s="55" t="n">
        <f aca="false">IF(AND(E6604&gt;0,OR(AND(B6604&gt;=1,B6604&lt;=6),B6604=10)),1,0)</f>
        <v>0</v>
      </c>
      <c r="AC6604" s="55" t="n">
        <f aca="false">IF(AND(E6604&gt;0,B6604=10),1,0)</f>
        <v>0</v>
      </c>
      <c r="AD6604" s="0" t="str">
        <f aca="false">IF(AND(C6603=C6604,AA6603=AA6604-1),AB6603,"")</f>
        <v/>
      </c>
      <c r="AE6604" s="0" t="str">
        <f aca="false">IF(AND(C6603=C6604,AA6603=AA6604-1),AC6603,"")</f>
        <v/>
      </c>
      <c r="AF6604" s="0" t="str">
        <f aca="false">IF(AA6604=1,"",IF(AND(AB6604=1,AD6604&lt;&gt;1),1,0))</f>
        <v/>
      </c>
      <c r="AG6604" s="0" t="str">
        <f aca="false">IF(AA6604=1,"",IF(AND(AC6604=1,AE6604&lt;&gt;1),1,0))</f>
        <v/>
      </c>
      <c r="AH6604" s="60" t="str">
        <f aca="false">IF(AND(E6604&gt;0,AA6604&lt;2,NOT(AND(C6605=C6604,AA6605=AA6604+1))),INDEX(DATAS,AA6604+1),"")</f>
        <v/>
      </c>
      <c r="AI6604" s="60" t="str">
        <f aca="false">IF(AND(AC6604=1,AA6604&lt;2),IF(AND(C6605=C6604,AA6605=AA6604+1),IF(AC6605=1,"",INDEX(DATAS,AA6604+1)),INDEX(DATAS,AA6604+1)),"")</f>
        <v/>
      </c>
    </row>
    <row r="6605" customFormat="false" ht="15" hidden="false" customHeight="false" outlineLevel="0" collapsed="false">
      <c r="A6605" s="60" t="n">
        <v>46310</v>
      </c>
      <c r="B6605" s="0" t="n">
        <v>13</v>
      </c>
      <c r="C6605" s="0" t="n">
        <v>7734</v>
      </c>
      <c r="E6605" s="0" t="n">
        <v>0</v>
      </c>
      <c r="F6605" s="55" t="s">
        <v>1564</v>
      </c>
      <c r="I6605" s="55" t="s">
        <v>185</v>
      </c>
      <c r="U6605" s="0" t="n">
        <v>152</v>
      </c>
      <c r="V6605" s="0" t="n">
        <v>0</v>
      </c>
      <c r="X6605" s="55" t="n">
        <f aca="false">IF(I6605="Male",0,1)</f>
        <v>1</v>
      </c>
      <c r="Y6605" s="55" t="n">
        <f aca="false">IF(OR(I6605="DNB",I6605="Dry DNB"),1,0)</f>
        <v>0</v>
      </c>
      <c r="Z6605" s="0" t="str">
        <f aca="false">IF(ISNUMBER(W6605),A6605-W6605,"")</f>
        <v/>
      </c>
      <c r="AA6605" s="55" t="n">
        <f aca="false">MATCH(A6605,DATAS,0)</f>
        <v>2</v>
      </c>
      <c r="AB6605" s="55" t="n">
        <f aca="false">IF(AND(E6605&gt;0,OR(AND(B6605&gt;=1,B6605&lt;=6),B6605=10)),1,0)</f>
        <v>0</v>
      </c>
      <c r="AC6605" s="55" t="n">
        <f aca="false">IF(AND(E6605&gt;0,B6605=10),1,0)</f>
        <v>0</v>
      </c>
      <c r="AD6605" s="55" t="n">
        <f aca="false">IF(AND(C6604=C6605,AA6604=AA6605-1),AB6604,"")</f>
        <v>0</v>
      </c>
      <c r="AE6605" s="55" t="n">
        <f aca="false">IF(AND(C6604=C6605,AA6604=AA6605-1),AC6604,"")</f>
        <v>0</v>
      </c>
      <c r="AF6605" s="55" t="n">
        <f aca="false">IF(AA6605=1,"",IF(AND(AB6605=1,AD6605&lt;&gt;1),1,0))</f>
        <v>0</v>
      </c>
      <c r="AG6605" s="55" t="n">
        <f aca="false">IF(AA6605=1,"",IF(AND(AC6605=1,AE6605&lt;&gt;1),1,0))</f>
        <v>0</v>
      </c>
      <c r="AH6605" s="60" t="str">
        <f aca="false">IF(AND(E6605&gt;0,AA6605&lt;2,NOT(AND(C6606=C6605,AA6606=AA6605+1))),INDEX(DATAS,AA6605+1),"")</f>
        <v/>
      </c>
      <c r="AI6605" s="60" t="str">
        <f aca="false">IF(AND(AC6605=1,AA6605&lt;2),IF(AND(C6606=C6605,AA6606=AA6605+1),IF(AC6606=1,"",INDEX(DATAS,AA6605+1)),INDEX(DATAS,AA6605+1)),"")</f>
        <v/>
      </c>
    </row>
    <row r="6606" customFormat="false" ht="15" hidden="false" customHeight="false" outlineLevel="0" collapsed="false">
      <c r="A6606" s="60" t="n">
        <v>46309</v>
      </c>
      <c r="B6606" s="0" t="n">
        <v>13</v>
      </c>
      <c r="C6606" s="0" t="n">
        <v>7735</v>
      </c>
      <c r="E6606" s="0" t="n">
        <v>0</v>
      </c>
      <c r="F6606" s="55" t="s">
        <v>1565</v>
      </c>
      <c r="I6606" s="55" t="s">
        <v>185</v>
      </c>
      <c r="U6606" s="0" t="n">
        <v>149</v>
      </c>
      <c r="V6606" s="0" t="n">
        <v>0</v>
      </c>
      <c r="X6606" s="55" t="n">
        <f aca="false">IF(I6606="Male",0,1)</f>
        <v>1</v>
      </c>
      <c r="Y6606" s="55" t="n">
        <f aca="false">IF(OR(I6606="DNB",I6606="Dry DNB"),1,0)</f>
        <v>0</v>
      </c>
      <c r="Z6606" s="0" t="str">
        <f aca="false">IF(ISNUMBER(W6606),A6606-W6606,"")</f>
        <v/>
      </c>
      <c r="AA6606" s="55" t="n">
        <f aca="false">MATCH(A6606,DATAS,0)</f>
        <v>1</v>
      </c>
      <c r="AB6606" s="55" t="n">
        <f aca="false">IF(AND(E6606&gt;0,OR(AND(B6606&gt;=1,B6606&lt;=6),B6606=10)),1,0)</f>
        <v>0</v>
      </c>
      <c r="AC6606" s="55" t="n">
        <f aca="false">IF(AND(E6606&gt;0,B6606=10),1,0)</f>
        <v>0</v>
      </c>
      <c r="AD6606" s="0" t="str">
        <f aca="false">IF(AND(C6605=C6606,AA6605=AA6606-1),AB6605,"")</f>
        <v/>
      </c>
      <c r="AE6606" s="0" t="str">
        <f aca="false">IF(AND(C6605=C6606,AA6605=AA6606-1),AC6605,"")</f>
        <v/>
      </c>
      <c r="AF6606" s="0" t="str">
        <f aca="false">IF(AA6606=1,"",IF(AND(AB6606=1,AD6606&lt;&gt;1),1,0))</f>
        <v/>
      </c>
      <c r="AG6606" s="0" t="str">
        <f aca="false">IF(AA6606=1,"",IF(AND(AC6606=1,AE6606&lt;&gt;1),1,0))</f>
        <v/>
      </c>
      <c r="AH6606" s="60" t="str">
        <f aca="false">IF(AND(E6606&gt;0,AA6606&lt;2,NOT(AND(C6607=C6606,AA6607=AA6606+1))),INDEX(DATAS,AA6606+1),"")</f>
        <v/>
      </c>
      <c r="AI6606" s="60" t="str">
        <f aca="false">IF(AND(AC6606=1,AA6606&lt;2),IF(AND(C6607=C6606,AA6607=AA6606+1),IF(AC6607=1,"",INDEX(DATAS,AA6606+1)),INDEX(DATAS,AA6606+1)),"")</f>
        <v/>
      </c>
    </row>
    <row r="6607" customFormat="false" ht="15" hidden="false" customHeight="false" outlineLevel="0" collapsed="false">
      <c r="A6607" s="60" t="n">
        <v>46310</v>
      </c>
      <c r="B6607" s="0" t="n">
        <v>13</v>
      </c>
      <c r="C6607" s="0" t="n">
        <v>7735</v>
      </c>
      <c r="E6607" s="0" t="n">
        <v>0</v>
      </c>
      <c r="F6607" s="55" t="s">
        <v>1565</v>
      </c>
      <c r="I6607" s="55" t="s">
        <v>185</v>
      </c>
      <c r="U6607" s="0" t="n">
        <v>150</v>
      </c>
      <c r="V6607" s="0" t="n">
        <v>0</v>
      </c>
      <c r="X6607" s="55" t="n">
        <f aca="false">IF(I6607="Male",0,1)</f>
        <v>1</v>
      </c>
      <c r="Y6607" s="55" t="n">
        <f aca="false">IF(OR(I6607="DNB",I6607="Dry DNB"),1,0)</f>
        <v>0</v>
      </c>
      <c r="Z6607" s="0" t="str">
        <f aca="false">IF(ISNUMBER(W6607),A6607-W6607,"")</f>
        <v/>
      </c>
      <c r="AA6607" s="55" t="n">
        <f aca="false">MATCH(A6607,DATAS,0)</f>
        <v>2</v>
      </c>
      <c r="AB6607" s="55" t="n">
        <f aca="false">IF(AND(E6607&gt;0,OR(AND(B6607&gt;=1,B6607&lt;=6),B6607=10)),1,0)</f>
        <v>0</v>
      </c>
      <c r="AC6607" s="55" t="n">
        <f aca="false">IF(AND(E6607&gt;0,B6607=10),1,0)</f>
        <v>0</v>
      </c>
      <c r="AD6607" s="55" t="n">
        <f aca="false">IF(AND(C6606=C6607,AA6606=AA6607-1),AB6606,"")</f>
        <v>0</v>
      </c>
      <c r="AE6607" s="55" t="n">
        <f aca="false">IF(AND(C6606=C6607,AA6606=AA6607-1),AC6606,"")</f>
        <v>0</v>
      </c>
      <c r="AF6607" s="55" t="n">
        <f aca="false">IF(AA6607=1,"",IF(AND(AB6607=1,AD6607&lt;&gt;1),1,0))</f>
        <v>0</v>
      </c>
      <c r="AG6607" s="55" t="n">
        <f aca="false">IF(AA6607=1,"",IF(AND(AC6607=1,AE6607&lt;&gt;1),1,0))</f>
        <v>0</v>
      </c>
      <c r="AH6607" s="60" t="str">
        <f aca="false">IF(AND(E6607&gt;0,AA6607&lt;2,NOT(AND(C6608=C6607,AA6608=AA6607+1))),INDEX(DATAS,AA6607+1),"")</f>
        <v/>
      </c>
      <c r="AI6607" s="60" t="str">
        <f aca="false">IF(AND(AC6607=1,AA6607&lt;2),IF(AND(C6608=C6607,AA6608=AA6607+1),IF(AC6608=1,"",INDEX(DATAS,AA6607+1)),INDEX(DATAS,AA6607+1)),"")</f>
        <v/>
      </c>
    </row>
    <row r="6608" customFormat="false" ht="15" hidden="false" customHeight="false" outlineLevel="0" collapsed="false">
      <c r="A6608" s="60" t="n">
        <v>46309</v>
      </c>
      <c r="B6608" s="0" t="n">
        <v>13</v>
      </c>
      <c r="C6608" s="0" t="n">
        <v>7736</v>
      </c>
      <c r="E6608" s="0" t="n">
        <v>0</v>
      </c>
      <c r="F6608" s="55" t="s">
        <v>1565</v>
      </c>
      <c r="I6608" s="55" t="s">
        <v>185</v>
      </c>
      <c r="U6608" s="0" t="n">
        <v>149</v>
      </c>
      <c r="V6608" s="0" t="n">
        <v>0</v>
      </c>
      <c r="X6608" s="55" t="n">
        <f aca="false">IF(I6608="Male",0,1)</f>
        <v>1</v>
      </c>
      <c r="Y6608" s="55" t="n">
        <f aca="false">IF(OR(I6608="DNB",I6608="Dry DNB"),1,0)</f>
        <v>0</v>
      </c>
      <c r="Z6608" s="0" t="str">
        <f aca="false">IF(ISNUMBER(W6608),A6608-W6608,"")</f>
        <v/>
      </c>
      <c r="AA6608" s="55" t="n">
        <f aca="false">MATCH(A6608,DATAS,0)</f>
        <v>1</v>
      </c>
      <c r="AB6608" s="55" t="n">
        <f aca="false">IF(AND(E6608&gt;0,OR(AND(B6608&gt;=1,B6608&lt;=6),B6608=10)),1,0)</f>
        <v>0</v>
      </c>
      <c r="AC6608" s="55" t="n">
        <f aca="false">IF(AND(E6608&gt;0,B6608=10),1,0)</f>
        <v>0</v>
      </c>
      <c r="AD6608" s="0" t="str">
        <f aca="false">IF(AND(C6607=C6608,AA6607=AA6608-1),AB6607,"")</f>
        <v/>
      </c>
      <c r="AE6608" s="0" t="str">
        <f aca="false">IF(AND(C6607=C6608,AA6607=AA6608-1),AC6607,"")</f>
        <v/>
      </c>
      <c r="AF6608" s="0" t="str">
        <f aca="false">IF(AA6608=1,"",IF(AND(AB6608=1,AD6608&lt;&gt;1),1,0))</f>
        <v/>
      </c>
      <c r="AG6608" s="0" t="str">
        <f aca="false">IF(AA6608=1,"",IF(AND(AC6608=1,AE6608&lt;&gt;1),1,0))</f>
        <v/>
      </c>
      <c r="AH6608" s="60" t="str">
        <f aca="false">IF(AND(E6608&gt;0,AA6608&lt;2,NOT(AND(C6609=C6608,AA6609=AA6608+1))),INDEX(DATAS,AA6608+1),"")</f>
        <v/>
      </c>
      <c r="AI6608" s="60" t="str">
        <f aca="false">IF(AND(AC6608=1,AA6608&lt;2),IF(AND(C6609=C6608,AA6609=AA6608+1),IF(AC6609=1,"",INDEX(DATAS,AA6608+1)),INDEX(DATAS,AA6608+1)),"")</f>
        <v/>
      </c>
    </row>
    <row r="6609" customFormat="false" ht="15" hidden="false" customHeight="false" outlineLevel="0" collapsed="false">
      <c r="A6609" s="60" t="n">
        <v>46310</v>
      </c>
      <c r="B6609" s="0" t="n">
        <v>13</v>
      </c>
      <c r="C6609" s="0" t="n">
        <v>7736</v>
      </c>
      <c r="E6609" s="0" t="n">
        <v>0</v>
      </c>
      <c r="F6609" s="55" t="s">
        <v>1565</v>
      </c>
      <c r="I6609" s="55" t="s">
        <v>185</v>
      </c>
      <c r="U6609" s="0" t="n">
        <v>150</v>
      </c>
      <c r="V6609" s="0" t="n">
        <v>0</v>
      </c>
      <c r="X6609" s="55" t="n">
        <f aca="false">IF(I6609="Male",0,1)</f>
        <v>1</v>
      </c>
      <c r="Y6609" s="55" t="n">
        <f aca="false">IF(OR(I6609="DNB",I6609="Dry DNB"),1,0)</f>
        <v>0</v>
      </c>
      <c r="Z6609" s="0" t="str">
        <f aca="false">IF(ISNUMBER(W6609),A6609-W6609,"")</f>
        <v/>
      </c>
      <c r="AA6609" s="55" t="n">
        <f aca="false">MATCH(A6609,DATAS,0)</f>
        <v>2</v>
      </c>
      <c r="AB6609" s="55" t="n">
        <f aca="false">IF(AND(E6609&gt;0,OR(AND(B6609&gt;=1,B6609&lt;=6),B6609=10)),1,0)</f>
        <v>0</v>
      </c>
      <c r="AC6609" s="55" t="n">
        <f aca="false">IF(AND(E6609&gt;0,B6609=10),1,0)</f>
        <v>0</v>
      </c>
      <c r="AD6609" s="55" t="n">
        <f aca="false">IF(AND(C6608=C6609,AA6608=AA6609-1),AB6608,"")</f>
        <v>0</v>
      </c>
      <c r="AE6609" s="55" t="n">
        <f aca="false">IF(AND(C6608=C6609,AA6608=AA6609-1),AC6608,"")</f>
        <v>0</v>
      </c>
      <c r="AF6609" s="55" t="n">
        <f aca="false">IF(AA6609=1,"",IF(AND(AB6609=1,AD6609&lt;&gt;1),1,0))</f>
        <v>0</v>
      </c>
      <c r="AG6609" s="55" t="n">
        <f aca="false">IF(AA6609=1,"",IF(AND(AC6609=1,AE6609&lt;&gt;1),1,0))</f>
        <v>0</v>
      </c>
      <c r="AH6609" s="60" t="str">
        <f aca="false">IF(AND(E6609&gt;0,AA6609&lt;2,NOT(AND(C6610=C6609,AA6610=AA6609+1))),INDEX(DATAS,AA6609+1),"")</f>
        <v/>
      </c>
      <c r="AI6609" s="60" t="str">
        <f aca="false">IF(AND(AC6609=1,AA6609&lt;2),IF(AND(C6610=C6609,AA6610=AA6609+1),IF(AC6610=1,"",INDEX(DATAS,AA6609+1)),INDEX(DATAS,AA6609+1)),"")</f>
        <v/>
      </c>
    </row>
    <row r="6610" customFormat="false" ht="15" hidden="false" customHeight="false" outlineLevel="0" collapsed="false">
      <c r="A6610" s="60" t="n">
        <v>46309</v>
      </c>
      <c r="B6610" s="0" t="n">
        <v>13</v>
      </c>
      <c r="C6610" s="0" t="n">
        <v>7737</v>
      </c>
      <c r="E6610" s="0" t="n">
        <v>0</v>
      </c>
      <c r="F6610" s="55" t="s">
        <v>1565</v>
      </c>
      <c r="I6610" s="55" t="s">
        <v>185</v>
      </c>
      <c r="U6610" s="0" t="n">
        <v>149</v>
      </c>
      <c r="V6610" s="0" t="n">
        <v>0</v>
      </c>
      <c r="X6610" s="55" t="n">
        <f aca="false">IF(I6610="Male",0,1)</f>
        <v>1</v>
      </c>
      <c r="Y6610" s="55" t="n">
        <f aca="false">IF(OR(I6610="DNB",I6610="Dry DNB"),1,0)</f>
        <v>0</v>
      </c>
      <c r="Z6610" s="0" t="str">
        <f aca="false">IF(ISNUMBER(W6610),A6610-W6610,"")</f>
        <v/>
      </c>
      <c r="AA6610" s="55" t="n">
        <f aca="false">MATCH(A6610,DATAS,0)</f>
        <v>1</v>
      </c>
      <c r="AB6610" s="55" t="n">
        <f aca="false">IF(AND(E6610&gt;0,OR(AND(B6610&gt;=1,B6610&lt;=6),B6610=10)),1,0)</f>
        <v>0</v>
      </c>
      <c r="AC6610" s="55" t="n">
        <f aca="false">IF(AND(E6610&gt;0,B6610=10),1,0)</f>
        <v>0</v>
      </c>
      <c r="AD6610" s="0" t="str">
        <f aca="false">IF(AND(C6609=C6610,AA6609=AA6610-1),AB6609,"")</f>
        <v/>
      </c>
      <c r="AE6610" s="0" t="str">
        <f aca="false">IF(AND(C6609=C6610,AA6609=AA6610-1),AC6609,"")</f>
        <v/>
      </c>
      <c r="AF6610" s="0" t="str">
        <f aca="false">IF(AA6610=1,"",IF(AND(AB6610=1,AD6610&lt;&gt;1),1,0))</f>
        <v/>
      </c>
      <c r="AG6610" s="0" t="str">
        <f aca="false">IF(AA6610=1,"",IF(AND(AC6610=1,AE6610&lt;&gt;1),1,0))</f>
        <v/>
      </c>
      <c r="AH6610" s="60" t="str">
        <f aca="false">IF(AND(E6610&gt;0,AA6610&lt;2,NOT(AND(C6611=C6610,AA6611=AA6610+1))),INDEX(DATAS,AA6610+1),"")</f>
        <v/>
      </c>
      <c r="AI6610" s="60" t="str">
        <f aca="false">IF(AND(AC6610=1,AA6610&lt;2),IF(AND(C6611=C6610,AA6611=AA6610+1),IF(AC6611=1,"",INDEX(DATAS,AA6610+1)),INDEX(DATAS,AA6610+1)),"")</f>
        <v/>
      </c>
    </row>
    <row r="6611" customFormat="false" ht="15" hidden="false" customHeight="false" outlineLevel="0" collapsed="false">
      <c r="A6611" s="60" t="n">
        <v>46310</v>
      </c>
      <c r="B6611" s="0" t="n">
        <v>13</v>
      </c>
      <c r="C6611" s="0" t="n">
        <v>7737</v>
      </c>
      <c r="E6611" s="0" t="n">
        <v>0</v>
      </c>
      <c r="F6611" s="55" t="s">
        <v>1565</v>
      </c>
      <c r="I6611" s="55" t="s">
        <v>185</v>
      </c>
      <c r="U6611" s="0" t="n">
        <v>150</v>
      </c>
      <c r="V6611" s="0" t="n">
        <v>0</v>
      </c>
      <c r="X6611" s="55" t="n">
        <f aca="false">IF(I6611="Male",0,1)</f>
        <v>1</v>
      </c>
      <c r="Y6611" s="55" t="n">
        <f aca="false">IF(OR(I6611="DNB",I6611="Dry DNB"),1,0)</f>
        <v>0</v>
      </c>
      <c r="Z6611" s="0" t="str">
        <f aca="false">IF(ISNUMBER(W6611),A6611-W6611,"")</f>
        <v/>
      </c>
      <c r="AA6611" s="55" t="n">
        <f aca="false">MATCH(A6611,DATAS,0)</f>
        <v>2</v>
      </c>
      <c r="AB6611" s="55" t="n">
        <f aca="false">IF(AND(E6611&gt;0,OR(AND(B6611&gt;=1,B6611&lt;=6),B6611=10)),1,0)</f>
        <v>0</v>
      </c>
      <c r="AC6611" s="55" t="n">
        <f aca="false">IF(AND(E6611&gt;0,B6611=10),1,0)</f>
        <v>0</v>
      </c>
      <c r="AD6611" s="55" t="n">
        <f aca="false">IF(AND(C6610=C6611,AA6610=AA6611-1),AB6610,"")</f>
        <v>0</v>
      </c>
      <c r="AE6611" s="55" t="n">
        <f aca="false">IF(AND(C6610=C6611,AA6610=AA6611-1),AC6610,"")</f>
        <v>0</v>
      </c>
      <c r="AF6611" s="55" t="n">
        <f aca="false">IF(AA6611=1,"",IF(AND(AB6611=1,AD6611&lt;&gt;1),1,0))</f>
        <v>0</v>
      </c>
      <c r="AG6611" s="55" t="n">
        <f aca="false">IF(AA6611=1,"",IF(AND(AC6611=1,AE6611&lt;&gt;1),1,0))</f>
        <v>0</v>
      </c>
      <c r="AH6611" s="60" t="str">
        <f aca="false">IF(AND(E6611&gt;0,AA6611&lt;2,NOT(AND(C6612=C6611,AA6612=AA6611+1))),INDEX(DATAS,AA6611+1),"")</f>
        <v/>
      </c>
      <c r="AI6611" s="60" t="str">
        <f aca="false">IF(AND(AC6611=1,AA6611&lt;2),IF(AND(C6612=C6611,AA6612=AA6611+1),IF(AC6612=1,"",INDEX(DATAS,AA6611+1)),INDEX(DATAS,AA6611+1)),"")</f>
        <v/>
      </c>
    </row>
    <row r="6612" customFormat="false" ht="15" hidden="false" customHeight="false" outlineLevel="0" collapsed="false">
      <c r="A6612" s="60" t="n">
        <v>46309</v>
      </c>
      <c r="B6612" s="0" t="n">
        <v>13</v>
      </c>
      <c r="C6612" s="0" t="n">
        <v>7738</v>
      </c>
      <c r="E6612" s="0" t="n">
        <v>0</v>
      </c>
      <c r="F6612" s="55" t="s">
        <v>1565</v>
      </c>
      <c r="I6612" s="55" t="s">
        <v>185</v>
      </c>
      <c r="U6612" s="0" t="n">
        <v>149</v>
      </c>
      <c r="V6612" s="0" t="n">
        <v>0</v>
      </c>
      <c r="X6612" s="55" t="n">
        <f aca="false">IF(I6612="Male",0,1)</f>
        <v>1</v>
      </c>
      <c r="Y6612" s="55" t="n">
        <f aca="false">IF(OR(I6612="DNB",I6612="Dry DNB"),1,0)</f>
        <v>0</v>
      </c>
      <c r="Z6612" s="0" t="str">
        <f aca="false">IF(ISNUMBER(W6612),A6612-W6612,"")</f>
        <v/>
      </c>
      <c r="AA6612" s="55" t="n">
        <f aca="false">MATCH(A6612,DATAS,0)</f>
        <v>1</v>
      </c>
      <c r="AB6612" s="55" t="n">
        <f aca="false">IF(AND(E6612&gt;0,OR(AND(B6612&gt;=1,B6612&lt;=6),B6612=10)),1,0)</f>
        <v>0</v>
      </c>
      <c r="AC6612" s="55" t="n">
        <f aca="false">IF(AND(E6612&gt;0,B6612=10),1,0)</f>
        <v>0</v>
      </c>
      <c r="AD6612" s="0" t="str">
        <f aca="false">IF(AND(C6611=C6612,AA6611=AA6612-1),AB6611,"")</f>
        <v/>
      </c>
      <c r="AE6612" s="0" t="str">
        <f aca="false">IF(AND(C6611=C6612,AA6611=AA6612-1),AC6611,"")</f>
        <v/>
      </c>
      <c r="AF6612" s="0" t="str">
        <f aca="false">IF(AA6612=1,"",IF(AND(AB6612=1,AD6612&lt;&gt;1),1,0))</f>
        <v/>
      </c>
      <c r="AG6612" s="0" t="str">
        <f aca="false">IF(AA6612=1,"",IF(AND(AC6612=1,AE6612&lt;&gt;1),1,0))</f>
        <v/>
      </c>
      <c r="AH6612" s="60" t="str">
        <f aca="false">IF(AND(E6612&gt;0,AA6612&lt;2,NOT(AND(C6613=C6612,AA6613=AA6612+1))),INDEX(DATAS,AA6612+1),"")</f>
        <v/>
      </c>
      <c r="AI6612" s="60" t="str">
        <f aca="false">IF(AND(AC6612=1,AA6612&lt;2),IF(AND(C6613=C6612,AA6613=AA6612+1),IF(AC6613=1,"",INDEX(DATAS,AA6612+1)),INDEX(DATAS,AA6612+1)),"")</f>
        <v/>
      </c>
    </row>
    <row r="6613" customFormat="false" ht="15" hidden="false" customHeight="false" outlineLevel="0" collapsed="false">
      <c r="A6613" s="60" t="n">
        <v>46310</v>
      </c>
      <c r="B6613" s="0" t="n">
        <v>13</v>
      </c>
      <c r="C6613" s="0" t="n">
        <v>7738</v>
      </c>
      <c r="E6613" s="0" t="n">
        <v>0</v>
      </c>
      <c r="F6613" s="55" t="s">
        <v>1565</v>
      </c>
      <c r="I6613" s="55" t="s">
        <v>185</v>
      </c>
      <c r="U6613" s="0" t="n">
        <v>150</v>
      </c>
      <c r="V6613" s="0" t="n">
        <v>0</v>
      </c>
      <c r="X6613" s="55" t="n">
        <f aca="false">IF(I6613="Male",0,1)</f>
        <v>1</v>
      </c>
      <c r="Y6613" s="55" t="n">
        <f aca="false">IF(OR(I6613="DNB",I6613="Dry DNB"),1,0)</f>
        <v>0</v>
      </c>
      <c r="Z6613" s="0" t="str">
        <f aca="false">IF(ISNUMBER(W6613),A6613-W6613,"")</f>
        <v/>
      </c>
      <c r="AA6613" s="55" t="n">
        <f aca="false">MATCH(A6613,DATAS,0)</f>
        <v>2</v>
      </c>
      <c r="AB6613" s="55" t="n">
        <f aca="false">IF(AND(E6613&gt;0,OR(AND(B6613&gt;=1,B6613&lt;=6),B6613=10)),1,0)</f>
        <v>0</v>
      </c>
      <c r="AC6613" s="55" t="n">
        <f aca="false">IF(AND(E6613&gt;0,B6613=10),1,0)</f>
        <v>0</v>
      </c>
      <c r="AD6613" s="55" t="n">
        <f aca="false">IF(AND(C6612=C6613,AA6612=AA6613-1),AB6612,"")</f>
        <v>0</v>
      </c>
      <c r="AE6613" s="55" t="n">
        <f aca="false">IF(AND(C6612=C6613,AA6612=AA6613-1),AC6612,"")</f>
        <v>0</v>
      </c>
      <c r="AF6613" s="55" t="n">
        <f aca="false">IF(AA6613=1,"",IF(AND(AB6613=1,AD6613&lt;&gt;1),1,0))</f>
        <v>0</v>
      </c>
      <c r="AG6613" s="55" t="n">
        <f aca="false">IF(AA6613=1,"",IF(AND(AC6613=1,AE6613&lt;&gt;1),1,0))</f>
        <v>0</v>
      </c>
      <c r="AH6613" s="60" t="str">
        <f aca="false">IF(AND(E6613&gt;0,AA6613&lt;2,NOT(AND(C6614=C6613,AA6614=AA6613+1))),INDEX(DATAS,AA6613+1),"")</f>
        <v/>
      </c>
      <c r="AI6613" s="60" t="str">
        <f aca="false">IF(AND(AC6613=1,AA6613&lt;2),IF(AND(C6614=C6613,AA6614=AA6613+1),IF(AC6614=1,"",INDEX(DATAS,AA6613+1)),INDEX(DATAS,AA6613+1)),"")</f>
        <v/>
      </c>
    </row>
    <row r="6614" customFormat="false" ht="15" hidden="false" customHeight="false" outlineLevel="0" collapsed="false">
      <c r="A6614" s="60" t="n">
        <v>46309</v>
      </c>
      <c r="B6614" s="0" t="n">
        <v>13</v>
      </c>
      <c r="C6614" s="0" t="n">
        <v>7739</v>
      </c>
      <c r="E6614" s="0" t="n">
        <v>0</v>
      </c>
      <c r="F6614" s="55" t="s">
        <v>1566</v>
      </c>
      <c r="I6614" s="55" t="s">
        <v>185</v>
      </c>
      <c r="U6614" s="0" t="n">
        <v>148</v>
      </c>
      <c r="V6614" s="0" t="n">
        <v>0</v>
      </c>
      <c r="X6614" s="55" t="n">
        <f aca="false">IF(I6614="Male",0,1)</f>
        <v>1</v>
      </c>
      <c r="Y6614" s="55" t="n">
        <f aca="false">IF(OR(I6614="DNB",I6614="Dry DNB"),1,0)</f>
        <v>0</v>
      </c>
      <c r="Z6614" s="0" t="str">
        <f aca="false">IF(ISNUMBER(W6614),A6614-W6614,"")</f>
        <v/>
      </c>
      <c r="AA6614" s="55" t="n">
        <f aca="false">MATCH(A6614,DATAS,0)</f>
        <v>1</v>
      </c>
      <c r="AB6614" s="55" t="n">
        <f aca="false">IF(AND(E6614&gt;0,OR(AND(B6614&gt;=1,B6614&lt;=6),B6614=10)),1,0)</f>
        <v>0</v>
      </c>
      <c r="AC6614" s="55" t="n">
        <f aca="false">IF(AND(E6614&gt;0,B6614=10),1,0)</f>
        <v>0</v>
      </c>
      <c r="AD6614" s="0" t="str">
        <f aca="false">IF(AND(C6613=C6614,AA6613=AA6614-1),AB6613,"")</f>
        <v/>
      </c>
      <c r="AE6614" s="0" t="str">
        <f aca="false">IF(AND(C6613=C6614,AA6613=AA6614-1),AC6613,"")</f>
        <v/>
      </c>
      <c r="AF6614" s="0" t="str">
        <f aca="false">IF(AA6614=1,"",IF(AND(AB6614=1,AD6614&lt;&gt;1),1,0))</f>
        <v/>
      </c>
      <c r="AG6614" s="0" t="str">
        <f aca="false">IF(AA6614=1,"",IF(AND(AC6614=1,AE6614&lt;&gt;1),1,0))</f>
        <v/>
      </c>
      <c r="AH6614" s="60" t="str">
        <f aca="false">IF(AND(E6614&gt;0,AA6614&lt;2,NOT(AND(C6615=C6614,AA6615=AA6614+1))),INDEX(DATAS,AA6614+1),"")</f>
        <v/>
      </c>
      <c r="AI6614" s="60" t="str">
        <f aca="false">IF(AND(AC6614=1,AA6614&lt;2),IF(AND(C6615=C6614,AA6615=AA6614+1),IF(AC6615=1,"",INDEX(DATAS,AA6614+1)),INDEX(DATAS,AA6614+1)),"")</f>
        <v/>
      </c>
    </row>
    <row r="6615" customFormat="false" ht="15" hidden="false" customHeight="false" outlineLevel="0" collapsed="false">
      <c r="A6615" s="60" t="n">
        <v>46310</v>
      </c>
      <c r="B6615" s="0" t="n">
        <v>13</v>
      </c>
      <c r="C6615" s="0" t="n">
        <v>7739</v>
      </c>
      <c r="E6615" s="0" t="n">
        <v>0</v>
      </c>
      <c r="F6615" s="55" t="s">
        <v>1566</v>
      </c>
      <c r="I6615" s="55" t="s">
        <v>185</v>
      </c>
      <c r="U6615" s="0" t="n">
        <v>149</v>
      </c>
      <c r="V6615" s="0" t="n">
        <v>0</v>
      </c>
      <c r="X6615" s="55" t="n">
        <f aca="false">IF(I6615="Male",0,1)</f>
        <v>1</v>
      </c>
      <c r="Y6615" s="55" t="n">
        <f aca="false">IF(OR(I6615="DNB",I6615="Dry DNB"),1,0)</f>
        <v>0</v>
      </c>
      <c r="Z6615" s="0" t="str">
        <f aca="false">IF(ISNUMBER(W6615),A6615-W6615,"")</f>
        <v/>
      </c>
      <c r="AA6615" s="55" t="n">
        <f aca="false">MATCH(A6615,DATAS,0)</f>
        <v>2</v>
      </c>
      <c r="AB6615" s="55" t="n">
        <f aca="false">IF(AND(E6615&gt;0,OR(AND(B6615&gt;=1,B6615&lt;=6),B6615=10)),1,0)</f>
        <v>0</v>
      </c>
      <c r="AC6615" s="55" t="n">
        <f aca="false">IF(AND(E6615&gt;0,B6615=10),1,0)</f>
        <v>0</v>
      </c>
      <c r="AD6615" s="55" t="n">
        <f aca="false">IF(AND(C6614=C6615,AA6614=AA6615-1),AB6614,"")</f>
        <v>0</v>
      </c>
      <c r="AE6615" s="55" t="n">
        <f aca="false">IF(AND(C6614=C6615,AA6614=AA6615-1),AC6614,"")</f>
        <v>0</v>
      </c>
      <c r="AF6615" s="55" t="n">
        <f aca="false">IF(AA6615=1,"",IF(AND(AB6615=1,AD6615&lt;&gt;1),1,0))</f>
        <v>0</v>
      </c>
      <c r="AG6615" s="55" t="n">
        <f aca="false">IF(AA6615=1,"",IF(AND(AC6615=1,AE6615&lt;&gt;1),1,0))</f>
        <v>0</v>
      </c>
      <c r="AH6615" s="60" t="str">
        <f aca="false">IF(AND(E6615&gt;0,AA6615&lt;2,NOT(AND(C6616=C6615,AA6616=AA6615+1))),INDEX(DATAS,AA6615+1),"")</f>
        <v/>
      </c>
      <c r="AI6615" s="60" t="str">
        <f aca="false">IF(AND(AC6615=1,AA6615&lt;2),IF(AND(C6616=C6615,AA6616=AA6615+1),IF(AC6616=1,"",INDEX(DATAS,AA6615+1)),INDEX(DATAS,AA6615+1)),"")</f>
        <v/>
      </c>
    </row>
    <row r="6616" customFormat="false" ht="15" hidden="false" customHeight="false" outlineLevel="0" collapsed="false">
      <c r="A6616" s="60" t="n">
        <v>46309</v>
      </c>
      <c r="B6616" s="0" t="n">
        <v>13</v>
      </c>
      <c r="C6616" s="0" t="n">
        <v>7740</v>
      </c>
      <c r="E6616" s="0" t="n">
        <v>0</v>
      </c>
      <c r="F6616" s="55" t="s">
        <v>1567</v>
      </c>
      <c r="I6616" s="55" t="s">
        <v>185</v>
      </c>
      <c r="U6616" s="0" t="n">
        <v>147</v>
      </c>
      <c r="V6616" s="0" t="n">
        <v>0</v>
      </c>
      <c r="X6616" s="55" t="n">
        <f aca="false">IF(I6616="Male",0,1)</f>
        <v>1</v>
      </c>
      <c r="Y6616" s="55" t="n">
        <f aca="false">IF(OR(I6616="DNB",I6616="Dry DNB"),1,0)</f>
        <v>0</v>
      </c>
      <c r="Z6616" s="0" t="str">
        <f aca="false">IF(ISNUMBER(W6616),A6616-W6616,"")</f>
        <v/>
      </c>
      <c r="AA6616" s="55" t="n">
        <f aca="false">MATCH(A6616,DATAS,0)</f>
        <v>1</v>
      </c>
      <c r="AB6616" s="55" t="n">
        <f aca="false">IF(AND(E6616&gt;0,OR(AND(B6616&gt;=1,B6616&lt;=6),B6616=10)),1,0)</f>
        <v>0</v>
      </c>
      <c r="AC6616" s="55" t="n">
        <f aca="false">IF(AND(E6616&gt;0,B6616=10),1,0)</f>
        <v>0</v>
      </c>
      <c r="AD6616" s="0" t="str">
        <f aca="false">IF(AND(C6615=C6616,AA6615=AA6616-1),AB6615,"")</f>
        <v/>
      </c>
      <c r="AE6616" s="0" t="str">
        <f aca="false">IF(AND(C6615=C6616,AA6615=AA6616-1),AC6615,"")</f>
        <v/>
      </c>
      <c r="AF6616" s="0" t="str">
        <f aca="false">IF(AA6616=1,"",IF(AND(AB6616=1,AD6616&lt;&gt;1),1,0))</f>
        <v/>
      </c>
      <c r="AG6616" s="0" t="str">
        <f aca="false">IF(AA6616=1,"",IF(AND(AC6616=1,AE6616&lt;&gt;1),1,0))</f>
        <v/>
      </c>
      <c r="AH6616" s="60" t="str">
        <f aca="false">IF(AND(E6616&gt;0,AA6616&lt;2,NOT(AND(C6617=C6616,AA6617=AA6616+1))),INDEX(DATAS,AA6616+1),"")</f>
        <v/>
      </c>
      <c r="AI6616" s="60" t="str">
        <f aca="false">IF(AND(AC6616=1,AA6616&lt;2),IF(AND(C6617=C6616,AA6617=AA6616+1),IF(AC6617=1,"",INDEX(DATAS,AA6616+1)),INDEX(DATAS,AA6616+1)),"")</f>
        <v/>
      </c>
    </row>
    <row r="6617" customFormat="false" ht="15" hidden="false" customHeight="false" outlineLevel="0" collapsed="false">
      <c r="A6617" s="60" t="n">
        <v>46310</v>
      </c>
      <c r="B6617" s="0" t="n">
        <v>13</v>
      </c>
      <c r="C6617" s="0" t="n">
        <v>7740</v>
      </c>
      <c r="E6617" s="0" t="n">
        <v>0</v>
      </c>
      <c r="F6617" s="55" t="s">
        <v>1567</v>
      </c>
      <c r="I6617" s="55" t="s">
        <v>185</v>
      </c>
      <c r="U6617" s="0" t="n">
        <v>148</v>
      </c>
      <c r="V6617" s="0" t="n">
        <v>0</v>
      </c>
      <c r="X6617" s="55" t="n">
        <f aca="false">IF(I6617="Male",0,1)</f>
        <v>1</v>
      </c>
      <c r="Y6617" s="55" t="n">
        <f aca="false">IF(OR(I6617="DNB",I6617="Dry DNB"),1,0)</f>
        <v>0</v>
      </c>
      <c r="Z6617" s="0" t="str">
        <f aca="false">IF(ISNUMBER(W6617),A6617-W6617,"")</f>
        <v/>
      </c>
      <c r="AA6617" s="55" t="n">
        <f aca="false">MATCH(A6617,DATAS,0)</f>
        <v>2</v>
      </c>
      <c r="AB6617" s="55" t="n">
        <f aca="false">IF(AND(E6617&gt;0,OR(AND(B6617&gt;=1,B6617&lt;=6),B6617=10)),1,0)</f>
        <v>0</v>
      </c>
      <c r="AC6617" s="55" t="n">
        <f aca="false">IF(AND(E6617&gt;0,B6617=10),1,0)</f>
        <v>0</v>
      </c>
      <c r="AD6617" s="55" t="n">
        <f aca="false">IF(AND(C6616=C6617,AA6616=AA6617-1),AB6616,"")</f>
        <v>0</v>
      </c>
      <c r="AE6617" s="55" t="n">
        <f aca="false">IF(AND(C6616=C6617,AA6616=AA6617-1),AC6616,"")</f>
        <v>0</v>
      </c>
      <c r="AF6617" s="55" t="n">
        <f aca="false">IF(AA6617=1,"",IF(AND(AB6617=1,AD6617&lt;&gt;1),1,0))</f>
        <v>0</v>
      </c>
      <c r="AG6617" s="55" t="n">
        <f aca="false">IF(AA6617=1,"",IF(AND(AC6617=1,AE6617&lt;&gt;1),1,0))</f>
        <v>0</v>
      </c>
      <c r="AH6617" s="60" t="str">
        <f aca="false">IF(AND(E6617&gt;0,AA6617&lt;2,NOT(AND(C6618=C6617,AA6618=AA6617+1))),INDEX(DATAS,AA6617+1),"")</f>
        <v/>
      </c>
      <c r="AI6617" s="60" t="str">
        <f aca="false">IF(AND(AC6617=1,AA6617&lt;2),IF(AND(C6618=C6617,AA6618=AA6617+1),IF(AC6618=1,"",INDEX(DATAS,AA6617+1)),INDEX(DATAS,AA6617+1)),"")</f>
        <v/>
      </c>
    </row>
    <row r="6618" customFormat="false" ht="15" hidden="false" customHeight="false" outlineLevel="0" collapsed="false">
      <c r="A6618" s="60" t="n">
        <v>46309</v>
      </c>
      <c r="B6618" s="0" t="n">
        <v>13</v>
      </c>
      <c r="C6618" s="0" t="n">
        <v>7742</v>
      </c>
      <c r="E6618" s="0" t="n">
        <v>0</v>
      </c>
      <c r="F6618" s="55" t="s">
        <v>1568</v>
      </c>
      <c r="I6618" s="55" t="s">
        <v>185</v>
      </c>
      <c r="U6618" s="0" t="n">
        <v>146</v>
      </c>
      <c r="V6618" s="0" t="n">
        <v>0</v>
      </c>
      <c r="X6618" s="55" t="n">
        <f aca="false">IF(I6618="Male",0,1)</f>
        <v>1</v>
      </c>
      <c r="Y6618" s="55" t="n">
        <f aca="false">IF(OR(I6618="DNB",I6618="Dry DNB"),1,0)</f>
        <v>0</v>
      </c>
      <c r="Z6618" s="0" t="str">
        <f aca="false">IF(ISNUMBER(W6618),A6618-W6618,"")</f>
        <v/>
      </c>
      <c r="AA6618" s="55" t="n">
        <f aca="false">MATCH(A6618,DATAS,0)</f>
        <v>1</v>
      </c>
      <c r="AB6618" s="55" t="n">
        <f aca="false">IF(AND(E6618&gt;0,OR(AND(B6618&gt;=1,B6618&lt;=6),B6618=10)),1,0)</f>
        <v>0</v>
      </c>
      <c r="AC6618" s="55" t="n">
        <f aca="false">IF(AND(E6618&gt;0,B6618=10),1,0)</f>
        <v>0</v>
      </c>
      <c r="AD6618" s="0" t="str">
        <f aca="false">IF(AND(C6617=C6618,AA6617=AA6618-1),AB6617,"")</f>
        <v/>
      </c>
      <c r="AE6618" s="0" t="str">
        <f aca="false">IF(AND(C6617=C6618,AA6617=AA6618-1),AC6617,"")</f>
        <v/>
      </c>
      <c r="AF6618" s="0" t="str">
        <f aca="false">IF(AA6618=1,"",IF(AND(AB6618=1,AD6618&lt;&gt;1),1,0))</f>
        <v/>
      </c>
      <c r="AG6618" s="0" t="str">
        <f aca="false">IF(AA6618=1,"",IF(AND(AC6618=1,AE6618&lt;&gt;1),1,0))</f>
        <v/>
      </c>
      <c r="AH6618" s="60" t="str">
        <f aca="false">IF(AND(E6618&gt;0,AA6618&lt;2,NOT(AND(C6619=C6618,AA6619=AA6618+1))),INDEX(DATAS,AA6618+1),"")</f>
        <v/>
      </c>
      <c r="AI6618" s="60" t="str">
        <f aca="false">IF(AND(AC6618=1,AA6618&lt;2),IF(AND(C6619=C6618,AA6619=AA6618+1),IF(AC6619=1,"",INDEX(DATAS,AA6618+1)),INDEX(DATAS,AA6618+1)),"")</f>
        <v/>
      </c>
    </row>
    <row r="6619" customFormat="false" ht="15" hidden="false" customHeight="false" outlineLevel="0" collapsed="false">
      <c r="A6619" s="60" t="n">
        <v>46310</v>
      </c>
      <c r="B6619" s="0" t="n">
        <v>13</v>
      </c>
      <c r="C6619" s="0" t="n">
        <v>7742</v>
      </c>
      <c r="E6619" s="0" t="n">
        <v>0</v>
      </c>
      <c r="F6619" s="55" t="s">
        <v>1568</v>
      </c>
      <c r="I6619" s="55" t="s">
        <v>185</v>
      </c>
      <c r="U6619" s="0" t="n">
        <v>147</v>
      </c>
      <c r="V6619" s="0" t="n">
        <v>0</v>
      </c>
      <c r="X6619" s="55" t="n">
        <f aca="false">IF(I6619="Male",0,1)</f>
        <v>1</v>
      </c>
      <c r="Y6619" s="55" t="n">
        <f aca="false">IF(OR(I6619="DNB",I6619="Dry DNB"),1,0)</f>
        <v>0</v>
      </c>
      <c r="Z6619" s="0" t="str">
        <f aca="false">IF(ISNUMBER(W6619),A6619-W6619,"")</f>
        <v/>
      </c>
      <c r="AA6619" s="55" t="n">
        <f aca="false">MATCH(A6619,DATAS,0)</f>
        <v>2</v>
      </c>
      <c r="AB6619" s="55" t="n">
        <f aca="false">IF(AND(E6619&gt;0,OR(AND(B6619&gt;=1,B6619&lt;=6),B6619=10)),1,0)</f>
        <v>0</v>
      </c>
      <c r="AC6619" s="55" t="n">
        <f aca="false">IF(AND(E6619&gt;0,B6619=10),1,0)</f>
        <v>0</v>
      </c>
      <c r="AD6619" s="55" t="n">
        <f aca="false">IF(AND(C6618=C6619,AA6618=AA6619-1),AB6618,"")</f>
        <v>0</v>
      </c>
      <c r="AE6619" s="55" t="n">
        <f aca="false">IF(AND(C6618=C6619,AA6618=AA6619-1),AC6618,"")</f>
        <v>0</v>
      </c>
      <c r="AF6619" s="55" t="n">
        <f aca="false">IF(AA6619=1,"",IF(AND(AB6619=1,AD6619&lt;&gt;1),1,0))</f>
        <v>0</v>
      </c>
      <c r="AG6619" s="55" t="n">
        <f aca="false">IF(AA6619=1,"",IF(AND(AC6619=1,AE6619&lt;&gt;1),1,0))</f>
        <v>0</v>
      </c>
      <c r="AH6619" s="60" t="str">
        <f aca="false">IF(AND(E6619&gt;0,AA6619&lt;2,NOT(AND(C6620=C6619,AA6620=AA6619+1))),INDEX(DATAS,AA6619+1),"")</f>
        <v/>
      </c>
      <c r="AI6619" s="60" t="str">
        <f aca="false">IF(AND(AC6619=1,AA6619&lt;2),IF(AND(C6620=C6619,AA6620=AA6619+1),IF(AC6620=1,"",INDEX(DATAS,AA6619+1)),INDEX(DATAS,AA6619+1)),"")</f>
        <v/>
      </c>
    </row>
    <row r="6620" customFormat="false" ht="15" hidden="false" customHeight="false" outlineLevel="0" collapsed="false">
      <c r="A6620" s="60" t="n">
        <v>46309</v>
      </c>
      <c r="B6620" s="0" t="n">
        <v>13</v>
      </c>
      <c r="C6620" s="0" t="n">
        <v>7743</v>
      </c>
      <c r="E6620" s="0" t="n">
        <v>0</v>
      </c>
      <c r="F6620" s="55" t="s">
        <v>1568</v>
      </c>
      <c r="I6620" s="55" t="s">
        <v>185</v>
      </c>
      <c r="U6620" s="0" t="n">
        <v>146</v>
      </c>
      <c r="V6620" s="0" t="n">
        <v>0</v>
      </c>
      <c r="X6620" s="55" t="n">
        <f aca="false">IF(I6620="Male",0,1)</f>
        <v>1</v>
      </c>
      <c r="Y6620" s="55" t="n">
        <f aca="false">IF(OR(I6620="DNB",I6620="Dry DNB"),1,0)</f>
        <v>0</v>
      </c>
      <c r="Z6620" s="0" t="str">
        <f aca="false">IF(ISNUMBER(W6620),A6620-W6620,"")</f>
        <v/>
      </c>
      <c r="AA6620" s="55" t="n">
        <f aca="false">MATCH(A6620,DATAS,0)</f>
        <v>1</v>
      </c>
      <c r="AB6620" s="55" t="n">
        <f aca="false">IF(AND(E6620&gt;0,OR(AND(B6620&gt;=1,B6620&lt;=6),B6620=10)),1,0)</f>
        <v>0</v>
      </c>
      <c r="AC6620" s="55" t="n">
        <f aca="false">IF(AND(E6620&gt;0,B6620=10),1,0)</f>
        <v>0</v>
      </c>
      <c r="AD6620" s="0" t="str">
        <f aca="false">IF(AND(C6619=C6620,AA6619=AA6620-1),AB6619,"")</f>
        <v/>
      </c>
      <c r="AE6620" s="0" t="str">
        <f aca="false">IF(AND(C6619=C6620,AA6619=AA6620-1),AC6619,"")</f>
        <v/>
      </c>
      <c r="AF6620" s="0" t="str">
        <f aca="false">IF(AA6620=1,"",IF(AND(AB6620=1,AD6620&lt;&gt;1),1,0))</f>
        <v/>
      </c>
      <c r="AG6620" s="0" t="str">
        <f aca="false">IF(AA6620=1,"",IF(AND(AC6620=1,AE6620&lt;&gt;1),1,0))</f>
        <v/>
      </c>
      <c r="AH6620" s="60" t="str">
        <f aca="false">IF(AND(E6620&gt;0,AA6620&lt;2,NOT(AND(C6621=C6620,AA6621=AA6620+1))),INDEX(DATAS,AA6620+1),"")</f>
        <v/>
      </c>
      <c r="AI6620" s="60" t="str">
        <f aca="false">IF(AND(AC6620=1,AA6620&lt;2),IF(AND(C6621=C6620,AA6621=AA6620+1),IF(AC6621=1,"",INDEX(DATAS,AA6620+1)),INDEX(DATAS,AA6620+1)),"")</f>
        <v/>
      </c>
    </row>
    <row r="6621" customFormat="false" ht="15" hidden="false" customHeight="false" outlineLevel="0" collapsed="false">
      <c r="A6621" s="60" t="n">
        <v>46310</v>
      </c>
      <c r="B6621" s="0" t="n">
        <v>13</v>
      </c>
      <c r="C6621" s="0" t="n">
        <v>7743</v>
      </c>
      <c r="E6621" s="0" t="n">
        <v>0</v>
      </c>
      <c r="F6621" s="55" t="s">
        <v>1568</v>
      </c>
      <c r="I6621" s="55" t="s">
        <v>185</v>
      </c>
      <c r="U6621" s="0" t="n">
        <v>147</v>
      </c>
      <c r="V6621" s="0" t="n">
        <v>0</v>
      </c>
      <c r="X6621" s="55" t="n">
        <f aca="false">IF(I6621="Male",0,1)</f>
        <v>1</v>
      </c>
      <c r="Y6621" s="55" t="n">
        <f aca="false">IF(OR(I6621="DNB",I6621="Dry DNB"),1,0)</f>
        <v>0</v>
      </c>
      <c r="Z6621" s="0" t="str">
        <f aca="false">IF(ISNUMBER(W6621),A6621-W6621,"")</f>
        <v/>
      </c>
      <c r="AA6621" s="55" t="n">
        <f aca="false">MATCH(A6621,DATAS,0)</f>
        <v>2</v>
      </c>
      <c r="AB6621" s="55" t="n">
        <f aca="false">IF(AND(E6621&gt;0,OR(AND(B6621&gt;=1,B6621&lt;=6),B6621=10)),1,0)</f>
        <v>0</v>
      </c>
      <c r="AC6621" s="55" t="n">
        <f aca="false">IF(AND(E6621&gt;0,B6621=10),1,0)</f>
        <v>0</v>
      </c>
      <c r="AD6621" s="55" t="n">
        <f aca="false">IF(AND(C6620=C6621,AA6620=AA6621-1),AB6620,"")</f>
        <v>0</v>
      </c>
      <c r="AE6621" s="55" t="n">
        <f aca="false">IF(AND(C6620=C6621,AA6620=AA6621-1),AC6620,"")</f>
        <v>0</v>
      </c>
      <c r="AF6621" s="55" t="n">
        <f aca="false">IF(AA6621=1,"",IF(AND(AB6621=1,AD6621&lt;&gt;1),1,0))</f>
        <v>0</v>
      </c>
      <c r="AG6621" s="55" t="n">
        <f aca="false">IF(AA6621=1,"",IF(AND(AC6621=1,AE6621&lt;&gt;1),1,0))</f>
        <v>0</v>
      </c>
      <c r="AH6621" s="60" t="str">
        <f aca="false">IF(AND(E6621&gt;0,AA6621&lt;2,NOT(AND(C6622=C6621,AA6622=AA6621+1))),INDEX(DATAS,AA6621+1),"")</f>
        <v/>
      </c>
      <c r="AI6621" s="60" t="str">
        <f aca="false">IF(AND(AC6621=1,AA6621&lt;2),IF(AND(C6622=C6621,AA6622=AA6621+1),IF(AC6622=1,"",INDEX(DATAS,AA6621+1)),INDEX(DATAS,AA6621+1)),"")</f>
        <v/>
      </c>
    </row>
    <row r="6622" customFormat="false" ht="15" hidden="false" customHeight="false" outlineLevel="0" collapsed="false">
      <c r="A6622" s="60" t="n">
        <v>46309</v>
      </c>
      <c r="B6622" s="0" t="n">
        <v>13</v>
      </c>
      <c r="C6622" s="0" t="n">
        <v>7744</v>
      </c>
      <c r="E6622" s="0" t="n">
        <v>0</v>
      </c>
      <c r="F6622" s="55" t="s">
        <v>1569</v>
      </c>
      <c r="I6622" s="55" t="s">
        <v>185</v>
      </c>
      <c r="U6622" s="0" t="n">
        <v>145</v>
      </c>
      <c r="V6622" s="0" t="n">
        <v>0</v>
      </c>
      <c r="X6622" s="55" t="n">
        <f aca="false">IF(I6622="Male",0,1)</f>
        <v>1</v>
      </c>
      <c r="Y6622" s="55" t="n">
        <f aca="false">IF(OR(I6622="DNB",I6622="Dry DNB"),1,0)</f>
        <v>0</v>
      </c>
      <c r="Z6622" s="0" t="str">
        <f aca="false">IF(ISNUMBER(W6622),A6622-W6622,"")</f>
        <v/>
      </c>
      <c r="AA6622" s="55" t="n">
        <f aca="false">MATCH(A6622,DATAS,0)</f>
        <v>1</v>
      </c>
      <c r="AB6622" s="55" t="n">
        <f aca="false">IF(AND(E6622&gt;0,OR(AND(B6622&gt;=1,B6622&lt;=6),B6622=10)),1,0)</f>
        <v>0</v>
      </c>
      <c r="AC6622" s="55" t="n">
        <f aca="false">IF(AND(E6622&gt;0,B6622=10),1,0)</f>
        <v>0</v>
      </c>
      <c r="AD6622" s="0" t="str">
        <f aca="false">IF(AND(C6621=C6622,AA6621=AA6622-1),AB6621,"")</f>
        <v/>
      </c>
      <c r="AE6622" s="0" t="str">
        <f aca="false">IF(AND(C6621=C6622,AA6621=AA6622-1),AC6621,"")</f>
        <v/>
      </c>
      <c r="AF6622" s="0" t="str">
        <f aca="false">IF(AA6622=1,"",IF(AND(AB6622=1,AD6622&lt;&gt;1),1,0))</f>
        <v/>
      </c>
      <c r="AG6622" s="0" t="str">
        <f aca="false">IF(AA6622=1,"",IF(AND(AC6622=1,AE6622&lt;&gt;1),1,0))</f>
        <v/>
      </c>
      <c r="AH6622" s="60" t="str">
        <f aca="false">IF(AND(E6622&gt;0,AA6622&lt;2,NOT(AND(C6623=C6622,AA6623=AA6622+1))),INDEX(DATAS,AA6622+1),"")</f>
        <v/>
      </c>
      <c r="AI6622" s="60" t="str">
        <f aca="false">IF(AND(AC6622=1,AA6622&lt;2),IF(AND(C6623=C6622,AA6623=AA6622+1),IF(AC6623=1,"",INDEX(DATAS,AA6622+1)),INDEX(DATAS,AA6622+1)),"")</f>
        <v/>
      </c>
    </row>
    <row r="6623" customFormat="false" ht="15" hidden="false" customHeight="false" outlineLevel="0" collapsed="false">
      <c r="A6623" s="60" t="n">
        <v>46310</v>
      </c>
      <c r="B6623" s="0" t="n">
        <v>13</v>
      </c>
      <c r="C6623" s="0" t="n">
        <v>7744</v>
      </c>
      <c r="E6623" s="0" t="n">
        <v>0</v>
      </c>
      <c r="F6623" s="55" t="s">
        <v>1569</v>
      </c>
      <c r="I6623" s="55" t="s">
        <v>185</v>
      </c>
      <c r="U6623" s="0" t="n">
        <v>146</v>
      </c>
      <c r="V6623" s="0" t="n">
        <v>0</v>
      </c>
      <c r="X6623" s="55" t="n">
        <f aca="false">IF(I6623="Male",0,1)</f>
        <v>1</v>
      </c>
      <c r="Y6623" s="55" t="n">
        <f aca="false">IF(OR(I6623="DNB",I6623="Dry DNB"),1,0)</f>
        <v>0</v>
      </c>
      <c r="Z6623" s="0" t="str">
        <f aca="false">IF(ISNUMBER(W6623),A6623-W6623,"")</f>
        <v/>
      </c>
      <c r="AA6623" s="55" t="n">
        <f aca="false">MATCH(A6623,DATAS,0)</f>
        <v>2</v>
      </c>
      <c r="AB6623" s="55" t="n">
        <f aca="false">IF(AND(E6623&gt;0,OR(AND(B6623&gt;=1,B6623&lt;=6),B6623=10)),1,0)</f>
        <v>0</v>
      </c>
      <c r="AC6623" s="55" t="n">
        <f aca="false">IF(AND(E6623&gt;0,B6623=10),1,0)</f>
        <v>0</v>
      </c>
      <c r="AD6623" s="55" t="n">
        <f aca="false">IF(AND(C6622=C6623,AA6622=AA6623-1),AB6622,"")</f>
        <v>0</v>
      </c>
      <c r="AE6623" s="55" t="n">
        <f aca="false">IF(AND(C6622=C6623,AA6622=AA6623-1),AC6622,"")</f>
        <v>0</v>
      </c>
      <c r="AF6623" s="55" t="n">
        <f aca="false">IF(AA6623=1,"",IF(AND(AB6623=1,AD6623&lt;&gt;1),1,0))</f>
        <v>0</v>
      </c>
      <c r="AG6623" s="55" t="n">
        <f aca="false">IF(AA6623=1,"",IF(AND(AC6623=1,AE6623&lt;&gt;1),1,0))</f>
        <v>0</v>
      </c>
      <c r="AH6623" s="60" t="str">
        <f aca="false">IF(AND(E6623&gt;0,AA6623&lt;2,NOT(AND(C6624=C6623,AA6624=AA6623+1))),INDEX(DATAS,AA6623+1),"")</f>
        <v/>
      </c>
      <c r="AI6623" s="60" t="str">
        <f aca="false">IF(AND(AC6623=1,AA6623&lt;2),IF(AND(C6624=C6623,AA6624=AA6623+1),IF(AC6624=1,"",INDEX(DATAS,AA6623+1)),INDEX(DATAS,AA6623+1)),"")</f>
        <v/>
      </c>
    </row>
    <row r="6624" customFormat="false" ht="15" hidden="false" customHeight="false" outlineLevel="0" collapsed="false">
      <c r="A6624" s="60" t="n">
        <v>46309</v>
      </c>
      <c r="B6624" s="0" t="n">
        <v>13</v>
      </c>
      <c r="C6624" s="0" t="n">
        <v>7745</v>
      </c>
      <c r="E6624" s="0" t="n">
        <v>0</v>
      </c>
      <c r="F6624" s="55" t="s">
        <v>1570</v>
      </c>
      <c r="I6624" s="55" t="s">
        <v>185</v>
      </c>
      <c r="U6624" s="0" t="n">
        <v>144</v>
      </c>
      <c r="V6624" s="0" t="n">
        <v>0</v>
      </c>
      <c r="X6624" s="55" t="n">
        <f aca="false">IF(I6624="Male",0,1)</f>
        <v>1</v>
      </c>
      <c r="Y6624" s="55" t="n">
        <f aca="false">IF(OR(I6624="DNB",I6624="Dry DNB"),1,0)</f>
        <v>0</v>
      </c>
      <c r="Z6624" s="0" t="str">
        <f aca="false">IF(ISNUMBER(W6624),A6624-W6624,"")</f>
        <v/>
      </c>
      <c r="AA6624" s="55" t="n">
        <f aca="false">MATCH(A6624,DATAS,0)</f>
        <v>1</v>
      </c>
      <c r="AB6624" s="55" t="n">
        <f aca="false">IF(AND(E6624&gt;0,OR(AND(B6624&gt;=1,B6624&lt;=6),B6624=10)),1,0)</f>
        <v>0</v>
      </c>
      <c r="AC6624" s="55" t="n">
        <f aca="false">IF(AND(E6624&gt;0,B6624=10),1,0)</f>
        <v>0</v>
      </c>
      <c r="AD6624" s="0" t="str">
        <f aca="false">IF(AND(C6623=C6624,AA6623=AA6624-1),AB6623,"")</f>
        <v/>
      </c>
      <c r="AE6624" s="0" t="str">
        <f aca="false">IF(AND(C6623=C6624,AA6623=AA6624-1),AC6623,"")</f>
        <v/>
      </c>
      <c r="AF6624" s="0" t="str">
        <f aca="false">IF(AA6624=1,"",IF(AND(AB6624=1,AD6624&lt;&gt;1),1,0))</f>
        <v/>
      </c>
      <c r="AG6624" s="0" t="str">
        <f aca="false">IF(AA6624=1,"",IF(AND(AC6624=1,AE6624&lt;&gt;1),1,0))</f>
        <v/>
      </c>
      <c r="AH6624" s="60" t="str">
        <f aca="false">IF(AND(E6624&gt;0,AA6624&lt;2,NOT(AND(C6625=C6624,AA6625=AA6624+1))),INDEX(DATAS,AA6624+1),"")</f>
        <v/>
      </c>
      <c r="AI6624" s="60" t="str">
        <f aca="false">IF(AND(AC6624=1,AA6624&lt;2),IF(AND(C6625=C6624,AA6625=AA6624+1),IF(AC6625=1,"",INDEX(DATAS,AA6624+1)),INDEX(DATAS,AA6624+1)),"")</f>
        <v/>
      </c>
    </row>
    <row r="6625" customFormat="false" ht="15" hidden="false" customHeight="false" outlineLevel="0" collapsed="false">
      <c r="A6625" s="60" t="n">
        <v>46310</v>
      </c>
      <c r="B6625" s="0" t="n">
        <v>13</v>
      </c>
      <c r="C6625" s="0" t="n">
        <v>7745</v>
      </c>
      <c r="E6625" s="0" t="n">
        <v>0</v>
      </c>
      <c r="F6625" s="55" t="s">
        <v>1570</v>
      </c>
      <c r="I6625" s="55" t="s">
        <v>185</v>
      </c>
      <c r="U6625" s="0" t="n">
        <v>145</v>
      </c>
      <c r="V6625" s="0" t="n">
        <v>0</v>
      </c>
      <c r="X6625" s="55" t="n">
        <f aca="false">IF(I6625="Male",0,1)</f>
        <v>1</v>
      </c>
      <c r="Y6625" s="55" t="n">
        <f aca="false">IF(OR(I6625="DNB",I6625="Dry DNB"),1,0)</f>
        <v>0</v>
      </c>
      <c r="Z6625" s="0" t="str">
        <f aca="false">IF(ISNUMBER(W6625),A6625-W6625,"")</f>
        <v/>
      </c>
      <c r="AA6625" s="55" t="n">
        <f aca="false">MATCH(A6625,DATAS,0)</f>
        <v>2</v>
      </c>
      <c r="AB6625" s="55" t="n">
        <f aca="false">IF(AND(E6625&gt;0,OR(AND(B6625&gt;=1,B6625&lt;=6),B6625=10)),1,0)</f>
        <v>0</v>
      </c>
      <c r="AC6625" s="55" t="n">
        <f aca="false">IF(AND(E6625&gt;0,B6625=10),1,0)</f>
        <v>0</v>
      </c>
      <c r="AD6625" s="55" t="n">
        <f aca="false">IF(AND(C6624=C6625,AA6624=AA6625-1),AB6624,"")</f>
        <v>0</v>
      </c>
      <c r="AE6625" s="55" t="n">
        <f aca="false">IF(AND(C6624=C6625,AA6624=AA6625-1),AC6624,"")</f>
        <v>0</v>
      </c>
      <c r="AF6625" s="55" t="n">
        <f aca="false">IF(AA6625=1,"",IF(AND(AB6625=1,AD6625&lt;&gt;1),1,0))</f>
        <v>0</v>
      </c>
      <c r="AG6625" s="55" t="n">
        <f aca="false">IF(AA6625=1,"",IF(AND(AC6625=1,AE6625&lt;&gt;1),1,0))</f>
        <v>0</v>
      </c>
      <c r="AH6625" s="60" t="str">
        <f aca="false">IF(AND(E6625&gt;0,AA6625&lt;2,NOT(AND(C6626=C6625,AA6626=AA6625+1))),INDEX(DATAS,AA6625+1),"")</f>
        <v/>
      </c>
      <c r="AI6625" s="60" t="str">
        <f aca="false">IF(AND(AC6625=1,AA6625&lt;2),IF(AND(C6626=C6625,AA6626=AA6625+1),IF(AC6626=1,"",INDEX(DATAS,AA6625+1)),INDEX(DATAS,AA6625+1)),"")</f>
        <v/>
      </c>
    </row>
    <row r="6626" customFormat="false" ht="15" hidden="false" customHeight="false" outlineLevel="0" collapsed="false">
      <c r="A6626" s="60" t="n">
        <v>46309</v>
      </c>
      <c r="B6626" s="0" t="n">
        <v>13</v>
      </c>
      <c r="C6626" s="0" t="n">
        <v>7746</v>
      </c>
      <c r="E6626" s="0" t="n">
        <v>0</v>
      </c>
      <c r="F6626" s="55" t="s">
        <v>1570</v>
      </c>
      <c r="I6626" s="55" t="s">
        <v>185</v>
      </c>
      <c r="U6626" s="0" t="n">
        <v>144</v>
      </c>
      <c r="V6626" s="0" t="n">
        <v>0</v>
      </c>
      <c r="X6626" s="55" t="n">
        <f aca="false">IF(I6626="Male",0,1)</f>
        <v>1</v>
      </c>
      <c r="Y6626" s="55" t="n">
        <f aca="false">IF(OR(I6626="DNB",I6626="Dry DNB"),1,0)</f>
        <v>0</v>
      </c>
      <c r="Z6626" s="0" t="str">
        <f aca="false">IF(ISNUMBER(W6626),A6626-W6626,"")</f>
        <v/>
      </c>
      <c r="AA6626" s="55" t="n">
        <f aca="false">MATCH(A6626,DATAS,0)</f>
        <v>1</v>
      </c>
      <c r="AB6626" s="55" t="n">
        <f aca="false">IF(AND(E6626&gt;0,OR(AND(B6626&gt;=1,B6626&lt;=6),B6626=10)),1,0)</f>
        <v>0</v>
      </c>
      <c r="AC6626" s="55" t="n">
        <f aca="false">IF(AND(E6626&gt;0,B6626=10),1,0)</f>
        <v>0</v>
      </c>
      <c r="AD6626" s="0" t="str">
        <f aca="false">IF(AND(C6625=C6626,AA6625=AA6626-1),AB6625,"")</f>
        <v/>
      </c>
      <c r="AE6626" s="0" t="str">
        <f aca="false">IF(AND(C6625=C6626,AA6625=AA6626-1),AC6625,"")</f>
        <v/>
      </c>
      <c r="AF6626" s="0" t="str">
        <f aca="false">IF(AA6626=1,"",IF(AND(AB6626=1,AD6626&lt;&gt;1),1,0))</f>
        <v/>
      </c>
      <c r="AG6626" s="0" t="str">
        <f aca="false">IF(AA6626=1,"",IF(AND(AC6626=1,AE6626&lt;&gt;1),1,0))</f>
        <v/>
      </c>
      <c r="AH6626" s="60" t="str">
        <f aca="false">IF(AND(E6626&gt;0,AA6626&lt;2,NOT(AND(C6627=C6626,AA6627=AA6626+1))),INDEX(DATAS,AA6626+1),"")</f>
        <v/>
      </c>
      <c r="AI6626" s="60" t="str">
        <f aca="false">IF(AND(AC6626=1,AA6626&lt;2),IF(AND(C6627=C6626,AA6627=AA6626+1),IF(AC6627=1,"",INDEX(DATAS,AA6626+1)),INDEX(DATAS,AA6626+1)),"")</f>
        <v/>
      </c>
    </row>
    <row r="6627" customFormat="false" ht="15" hidden="false" customHeight="false" outlineLevel="0" collapsed="false">
      <c r="A6627" s="60" t="n">
        <v>46310</v>
      </c>
      <c r="B6627" s="0" t="n">
        <v>13</v>
      </c>
      <c r="C6627" s="0" t="n">
        <v>7746</v>
      </c>
      <c r="E6627" s="0" t="n">
        <v>0</v>
      </c>
      <c r="F6627" s="55" t="s">
        <v>1570</v>
      </c>
      <c r="I6627" s="55" t="s">
        <v>185</v>
      </c>
      <c r="U6627" s="0" t="n">
        <v>145</v>
      </c>
      <c r="V6627" s="0" t="n">
        <v>0</v>
      </c>
      <c r="X6627" s="55" t="n">
        <f aca="false">IF(I6627="Male",0,1)</f>
        <v>1</v>
      </c>
      <c r="Y6627" s="55" t="n">
        <f aca="false">IF(OR(I6627="DNB",I6627="Dry DNB"),1,0)</f>
        <v>0</v>
      </c>
      <c r="Z6627" s="0" t="str">
        <f aca="false">IF(ISNUMBER(W6627),A6627-W6627,"")</f>
        <v/>
      </c>
      <c r="AA6627" s="55" t="n">
        <f aca="false">MATCH(A6627,DATAS,0)</f>
        <v>2</v>
      </c>
      <c r="AB6627" s="55" t="n">
        <f aca="false">IF(AND(E6627&gt;0,OR(AND(B6627&gt;=1,B6627&lt;=6),B6627=10)),1,0)</f>
        <v>0</v>
      </c>
      <c r="AC6627" s="55" t="n">
        <f aca="false">IF(AND(E6627&gt;0,B6627=10),1,0)</f>
        <v>0</v>
      </c>
      <c r="AD6627" s="55" t="n">
        <f aca="false">IF(AND(C6626=C6627,AA6626=AA6627-1),AB6626,"")</f>
        <v>0</v>
      </c>
      <c r="AE6627" s="55" t="n">
        <f aca="false">IF(AND(C6626=C6627,AA6626=AA6627-1),AC6626,"")</f>
        <v>0</v>
      </c>
      <c r="AF6627" s="55" t="n">
        <f aca="false">IF(AA6627=1,"",IF(AND(AB6627=1,AD6627&lt;&gt;1),1,0))</f>
        <v>0</v>
      </c>
      <c r="AG6627" s="55" t="n">
        <f aca="false">IF(AA6627=1,"",IF(AND(AC6627=1,AE6627&lt;&gt;1),1,0))</f>
        <v>0</v>
      </c>
      <c r="AH6627" s="60" t="str">
        <f aca="false">IF(AND(E6627&gt;0,AA6627&lt;2,NOT(AND(C6628=C6627,AA6628=AA6627+1))),INDEX(DATAS,AA6627+1),"")</f>
        <v/>
      </c>
      <c r="AI6627" s="60" t="str">
        <f aca="false">IF(AND(AC6627=1,AA6627&lt;2),IF(AND(C6628=C6627,AA6628=AA6627+1),IF(AC6628=1,"",INDEX(DATAS,AA6627+1)),INDEX(DATAS,AA6627+1)),"")</f>
        <v/>
      </c>
    </row>
    <row r="6628" customFormat="false" ht="15" hidden="false" customHeight="false" outlineLevel="0" collapsed="false">
      <c r="A6628" s="60" t="n">
        <v>46309</v>
      </c>
      <c r="B6628" s="0" t="n">
        <v>13</v>
      </c>
      <c r="C6628" s="0" t="n">
        <v>7747</v>
      </c>
      <c r="E6628" s="0" t="n">
        <v>0</v>
      </c>
      <c r="F6628" s="55" t="s">
        <v>1570</v>
      </c>
      <c r="I6628" s="55" t="s">
        <v>185</v>
      </c>
      <c r="U6628" s="0" t="n">
        <v>144</v>
      </c>
      <c r="V6628" s="0" t="n">
        <v>0</v>
      </c>
      <c r="X6628" s="55" t="n">
        <f aca="false">IF(I6628="Male",0,1)</f>
        <v>1</v>
      </c>
      <c r="Y6628" s="55" t="n">
        <f aca="false">IF(OR(I6628="DNB",I6628="Dry DNB"),1,0)</f>
        <v>0</v>
      </c>
      <c r="Z6628" s="0" t="str">
        <f aca="false">IF(ISNUMBER(W6628),A6628-W6628,"")</f>
        <v/>
      </c>
      <c r="AA6628" s="55" t="n">
        <f aca="false">MATCH(A6628,DATAS,0)</f>
        <v>1</v>
      </c>
      <c r="AB6628" s="55" t="n">
        <f aca="false">IF(AND(E6628&gt;0,OR(AND(B6628&gt;=1,B6628&lt;=6),B6628=10)),1,0)</f>
        <v>0</v>
      </c>
      <c r="AC6628" s="55" t="n">
        <f aca="false">IF(AND(E6628&gt;0,B6628=10),1,0)</f>
        <v>0</v>
      </c>
      <c r="AD6628" s="0" t="str">
        <f aca="false">IF(AND(C6627=C6628,AA6627=AA6628-1),AB6627,"")</f>
        <v/>
      </c>
      <c r="AE6628" s="0" t="str">
        <f aca="false">IF(AND(C6627=C6628,AA6627=AA6628-1),AC6627,"")</f>
        <v/>
      </c>
      <c r="AF6628" s="0" t="str">
        <f aca="false">IF(AA6628=1,"",IF(AND(AB6628=1,AD6628&lt;&gt;1),1,0))</f>
        <v/>
      </c>
      <c r="AG6628" s="0" t="str">
        <f aca="false">IF(AA6628=1,"",IF(AND(AC6628=1,AE6628&lt;&gt;1),1,0))</f>
        <v/>
      </c>
      <c r="AH6628" s="60" t="str">
        <f aca="false">IF(AND(E6628&gt;0,AA6628&lt;2,NOT(AND(C6629=C6628,AA6629=AA6628+1))),INDEX(DATAS,AA6628+1),"")</f>
        <v/>
      </c>
      <c r="AI6628" s="60" t="str">
        <f aca="false">IF(AND(AC6628=1,AA6628&lt;2),IF(AND(C6629=C6628,AA6629=AA6628+1),IF(AC6629=1,"",INDEX(DATAS,AA6628+1)),INDEX(DATAS,AA6628+1)),"")</f>
        <v/>
      </c>
    </row>
    <row r="6629" customFormat="false" ht="15" hidden="false" customHeight="false" outlineLevel="0" collapsed="false">
      <c r="A6629" s="60" t="n">
        <v>46310</v>
      </c>
      <c r="B6629" s="0" t="n">
        <v>13</v>
      </c>
      <c r="C6629" s="0" t="n">
        <v>7747</v>
      </c>
      <c r="E6629" s="0" t="n">
        <v>0</v>
      </c>
      <c r="F6629" s="55" t="s">
        <v>1570</v>
      </c>
      <c r="I6629" s="55" t="s">
        <v>185</v>
      </c>
      <c r="U6629" s="0" t="n">
        <v>145</v>
      </c>
      <c r="V6629" s="0" t="n">
        <v>0</v>
      </c>
      <c r="X6629" s="55" t="n">
        <f aca="false">IF(I6629="Male",0,1)</f>
        <v>1</v>
      </c>
      <c r="Y6629" s="55" t="n">
        <f aca="false">IF(OR(I6629="DNB",I6629="Dry DNB"),1,0)</f>
        <v>0</v>
      </c>
      <c r="Z6629" s="0" t="str">
        <f aca="false">IF(ISNUMBER(W6629),A6629-W6629,"")</f>
        <v/>
      </c>
      <c r="AA6629" s="55" t="n">
        <f aca="false">MATCH(A6629,DATAS,0)</f>
        <v>2</v>
      </c>
      <c r="AB6629" s="55" t="n">
        <f aca="false">IF(AND(E6629&gt;0,OR(AND(B6629&gt;=1,B6629&lt;=6),B6629=10)),1,0)</f>
        <v>0</v>
      </c>
      <c r="AC6629" s="55" t="n">
        <f aca="false">IF(AND(E6629&gt;0,B6629=10),1,0)</f>
        <v>0</v>
      </c>
      <c r="AD6629" s="55" t="n">
        <f aca="false">IF(AND(C6628=C6629,AA6628=AA6629-1),AB6628,"")</f>
        <v>0</v>
      </c>
      <c r="AE6629" s="55" t="n">
        <f aca="false">IF(AND(C6628=C6629,AA6628=AA6629-1),AC6628,"")</f>
        <v>0</v>
      </c>
      <c r="AF6629" s="55" t="n">
        <f aca="false">IF(AA6629=1,"",IF(AND(AB6629=1,AD6629&lt;&gt;1),1,0))</f>
        <v>0</v>
      </c>
      <c r="AG6629" s="55" t="n">
        <f aca="false">IF(AA6629=1,"",IF(AND(AC6629=1,AE6629&lt;&gt;1),1,0))</f>
        <v>0</v>
      </c>
      <c r="AH6629" s="60" t="str">
        <f aca="false">IF(AND(E6629&gt;0,AA6629&lt;2,NOT(AND(C6630=C6629,AA6630=AA6629+1))),INDEX(DATAS,AA6629+1),"")</f>
        <v/>
      </c>
      <c r="AI6629" s="60" t="str">
        <f aca="false">IF(AND(AC6629=1,AA6629&lt;2),IF(AND(C6630=C6629,AA6630=AA6629+1),IF(AC6630=1,"",INDEX(DATAS,AA6629+1)),INDEX(DATAS,AA6629+1)),"")</f>
        <v/>
      </c>
    </row>
    <row r="6630" customFormat="false" ht="15" hidden="false" customHeight="false" outlineLevel="0" collapsed="false">
      <c r="A6630" s="60" t="n">
        <v>46309</v>
      </c>
      <c r="B6630" s="0" t="n">
        <v>13</v>
      </c>
      <c r="C6630" s="0" t="n">
        <v>7748</v>
      </c>
      <c r="E6630" s="0" t="n">
        <v>0</v>
      </c>
      <c r="F6630" s="55" t="s">
        <v>1570</v>
      </c>
      <c r="I6630" s="55" t="s">
        <v>185</v>
      </c>
      <c r="U6630" s="0" t="n">
        <v>144</v>
      </c>
      <c r="V6630" s="0" t="n">
        <v>0</v>
      </c>
      <c r="X6630" s="55" t="n">
        <f aca="false">IF(I6630="Male",0,1)</f>
        <v>1</v>
      </c>
      <c r="Y6630" s="55" t="n">
        <f aca="false">IF(OR(I6630="DNB",I6630="Dry DNB"),1,0)</f>
        <v>0</v>
      </c>
      <c r="Z6630" s="0" t="str">
        <f aca="false">IF(ISNUMBER(W6630),A6630-W6630,"")</f>
        <v/>
      </c>
      <c r="AA6630" s="55" t="n">
        <f aca="false">MATCH(A6630,DATAS,0)</f>
        <v>1</v>
      </c>
      <c r="AB6630" s="55" t="n">
        <f aca="false">IF(AND(E6630&gt;0,OR(AND(B6630&gt;=1,B6630&lt;=6),B6630=10)),1,0)</f>
        <v>0</v>
      </c>
      <c r="AC6630" s="55" t="n">
        <f aca="false">IF(AND(E6630&gt;0,B6630=10),1,0)</f>
        <v>0</v>
      </c>
      <c r="AD6630" s="0" t="str">
        <f aca="false">IF(AND(C6629=C6630,AA6629=AA6630-1),AB6629,"")</f>
        <v/>
      </c>
      <c r="AE6630" s="0" t="str">
        <f aca="false">IF(AND(C6629=C6630,AA6629=AA6630-1),AC6629,"")</f>
        <v/>
      </c>
      <c r="AF6630" s="0" t="str">
        <f aca="false">IF(AA6630=1,"",IF(AND(AB6630=1,AD6630&lt;&gt;1),1,0))</f>
        <v/>
      </c>
      <c r="AG6630" s="0" t="str">
        <f aca="false">IF(AA6630=1,"",IF(AND(AC6630=1,AE6630&lt;&gt;1),1,0))</f>
        <v/>
      </c>
      <c r="AH6630" s="60" t="str">
        <f aca="false">IF(AND(E6630&gt;0,AA6630&lt;2,NOT(AND(C6631=C6630,AA6631=AA6630+1))),INDEX(DATAS,AA6630+1),"")</f>
        <v/>
      </c>
      <c r="AI6630" s="60" t="str">
        <f aca="false">IF(AND(AC6630=1,AA6630&lt;2),IF(AND(C6631=C6630,AA6631=AA6630+1),IF(AC6631=1,"",INDEX(DATAS,AA6630+1)),INDEX(DATAS,AA6630+1)),"")</f>
        <v/>
      </c>
    </row>
    <row r="6631" customFormat="false" ht="15" hidden="false" customHeight="false" outlineLevel="0" collapsed="false">
      <c r="A6631" s="60" t="n">
        <v>46310</v>
      </c>
      <c r="B6631" s="0" t="n">
        <v>13</v>
      </c>
      <c r="C6631" s="0" t="n">
        <v>7748</v>
      </c>
      <c r="E6631" s="0" t="n">
        <v>0</v>
      </c>
      <c r="F6631" s="55" t="s">
        <v>1570</v>
      </c>
      <c r="I6631" s="55" t="s">
        <v>185</v>
      </c>
      <c r="U6631" s="0" t="n">
        <v>145</v>
      </c>
      <c r="V6631" s="0" t="n">
        <v>0</v>
      </c>
      <c r="X6631" s="55" t="n">
        <f aca="false">IF(I6631="Male",0,1)</f>
        <v>1</v>
      </c>
      <c r="Y6631" s="55" t="n">
        <f aca="false">IF(OR(I6631="DNB",I6631="Dry DNB"),1,0)</f>
        <v>0</v>
      </c>
      <c r="Z6631" s="0" t="str">
        <f aca="false">IF(ISNUMBER(W6631),A6631-W6631,"")</f>
        <v/>
      </c>
      <c r="AA6631" s="55" t="n">
        <f aca="false">MATCH(A6631,DATAS,0)</f>
        <v>2</v>
      </c>
      <c r="AB6631" s="55" t="n">
        <f aca="false">IF(AND(E6631&gt;0,OR(AND(B6631&gt;=1,B6631&lt;=6),B6631=10)),1,0)</f>
        <v>0</v>
      </c>
      <c r="AC6631" s="55" t="n">
        <f aca="false">IF(AND(E6631&gt;0,B6631=10),1,0)</f>
        <v>0</v>
      </c>
      <c r="AD6631" s="55" t="n">
        <f aca="false">IF(AND(C6630=C6631,AA6630=AA6631-1),AB6630,"")</f>
        <v>0</v>
      </c>
      <c r="AE6631" s="55" t="n">
        <f aca="false">IF(AND(C6630=C6631,AA6630=AA6631-1),AC6630,"")</f>
        <v>0</v>
      </c>
      <c r="AF6631" s="55" t="n">
        <f aca="false">IF(AA6631=1,"",IF(AND(AB6631=1,AD6631&lt;&gt;1),1,0))</f>
        <v>0</v>
      </c>
      <c r="AG6631" s="55" t="n">
        <f aca="false">IF(AA6631=1,"",IF(AND(AC6631=1,AE6631&lt;&gt;1),1,0))</f>
        <v>0</v>
      </c>
      <c r="AH6631" s="60" t="str">
        <f aca="false">IF(AND(E6631&gt;0,AA6631&lt;2,NOT(AND(C6632=C6631,AA6632=AA6631+1))),INDEX(DATAS,AA6631+1),"")</f>
        <v/>
      </c>
      <c r="AI6631" s="60" t="str">
        <f aca="false">IF(AND(AC6631=1,AA6631&lt;2),IF(AND(C6632=C6631,AA6632=AA6631+1),IF(AC6632=1,"",INDEX(DATAS,AA6631+1)),INDEX(DATAS,AA6631+1)),"")</f>
        <v/>
      </c>
    </row>
    <row r="6632" customFormat="false" ht="15" hidden="false" customHeight="false" outlineLevel="0" collapsed="false">
      <c r="A6632" s="60" t="n">
        <v>46309</v>
      </c>
      <c r="B6632" s="0" t="n">
        <v>13</v>
      </c>
      <c r="C6632" s="0" t="n">
        <v>7750</v>
      </c>
      <c r="E6632" s="0" t="n">
        <v>0</v>
      </c>
      <c r="F6632" s="55" t="s">
        <v>1570</v>
      </c>
      <c r="I6632" s="55" t="s">
        <v>185</v>
      </c>
      <c r="U6632" s="0" t="n">
        <v>144</v>
      </c>
      <c r="V6632" s="0" t="n">
        <v>0</v>
      </c>
      <c r="X6632" s="55" t="n">
        <f aca="false">IF(I6632="Male",0,1)</f>
        <v>1</v>
      </c>
      <c r="Y6632" s="55" t="n">
        <f aca="false">IF(OR(I6632="DNB",I6632="Dry DNB"),1,0)</f>
        <v>0</v>
      </c>
      <c r="Z6632" s="0" t="str">
        <f aca="false">IF(ISNUMBER(W6632),A6632-W6632,"")</f>
        <v/>
      </c>
      <c r="AA6632" s="55" t="n">
        <f aca="false">MATCH(A6632,DATAS,0)</f>
        <v>1</v>
      </c>
      <c r="AB6632" s="55" t="n">
        <f aca="false">IF(AND(E6632&gt;0,OR(AND(B6632&gt;=1,B6632&lt;=6),B6632=10)),1,0)</f>
        <v>0</v>
      </c>
      <c r="AC6632" s="55" t="n">
        <f aca="false">IF(AND(E6632&gt;0,B6632=10),1,0)</f>
        <v>0</v>
      </c>
      <c r="AD6632" s="0" t="str">
        <f aca="false">IF(AND(C6631=C6632,AA6631=AA6632-1),AB6631,"")</f>
        <v/>
      </c>
      <c r="AE6632" s="0" t="str">
        <f aca="false">IF(AND(C6631=C6632,AA6631=AA6632-1),AC6631,"")</f>
        <v/>
      </c>
      <c r="AF6632" s="0" t="str">
        <f aca="false">IF(AA6632=1,"",IF(AND(AB6632=1,AD6632&lt;&gt;1),1,0))</f>
        <v/>
      </c>
      <c r="AG6632" s="0" t="str">
        <f aca="false">IF(AA6632=1,"",IF(AND(AC6632=1,AE6632&lt;&gt;1),1,0))</f>
        <v/>
      </c>
      <c r="AH6632" s="60" t="str">
        <f aca="false">IF(AND(E6632&gt;0,AA6632&lt;2,NOT(AND(C6633=C6632,AA6633=AA6632+1))),INDEX(DATAS,AA6632+1),"")</f>
        <v/>
      </c>
      <c r="AI6632" s="60" t="str">
        <f aca="false">IF(AND(AC6632=1,AA6632&lt;2),IF(AND(C6633=C6632,AA6633=AA6632+1),IF(AC6633=1,"",INDEX(DATAS,AA6632+1)),INDEX(DATAS,AA6632+1)),"")</f>
        <v/>
      </c>
    </row>
    <row r="6633" customFormat="false" ht="15" hidden="false" customHeight="false" outlineLevel="0" collapsed="false">
      <c r="A6633" s="60" t="n">
        <v>46310</v>
      </c>
      <c r="B6633" s="0" t="n">
        <v>13</v>
      </c>
      <c r="C6633" s="0" t="n">
        <v>7750</v>
      </c>
      <c r="E6633" s="0" t="n">
        <v>0</v>
      </c>
      <c r="F6633" s="55" t="s">
        <v>1570</v>
      </c>
      <c r="I6633" s="55" t="s">
        <v>185</v>
      </c>
      <c r="U6633" s="0" t="n">
        <v>145</v>
      </c>
      <c r="V6633" s="0" t="n">
        <v>0</v>
      </c>
      <c r="X6633" s="55" t="n">
        <f aca="false">IF(I6633="Male",0,1)</f>
        <v>1</v>
      </c>
      <c r="Y6633" s="55" t="n">
        <f aca="false">IF(OR(I6633="DNB",I6633="Dry DNB"),1,0)</f>
        <v>0</v>
      </c>
      <c r="Z6633" s="0" t="str">
        <f aca="false">IF(ISNUMBER(W6633),A6633-W6633,"")</f>
        <v/>
      </c>
      <c r="AA6633" s="55" t="n">
        <f aca="false">MATCH(A6633,DATAS,0)</f>
        <v>2</v>
      </c>
      <c r="AB6633" s="55" t="n">
        <f aca="false">IF(AND(E6633&gt;0,OR(AND(B6633&gt;=1,B6633&lt;=6),B6633=10)),1,0)</f>
        <v>0</v>
      </c>
      <c r="AC6633" s="55" t="n">
        <f aca="false">IF(AND(E6633&gt;0,B6633=10),1,0)</f>
        <v>0</v>
      </c>
      <c r="AD6633" s="55" t="n">
        <f aca="false">IF(AND(C6632=C6633,AA6632=AA6633-1),AB6632,"")</f>
        <v>0</v>
      </c>
      <c r="AE6633" s="55" t="n">
        <f aca="false">IF(AND(C6632=C6633,AA6632=AA6633-1),AC6632,"")</f>
        <v>0</v>
      </c>
      <c r="AF6633" s="55" t="n">
        <f aca="false">IF(AA6633=1,"",IF(AND(AB6633=1,AD6633&lt;&gt;1),1,0))</f>
        <v>0</v>
      </c>
      <c r="AG6633" s="55" t="n">
        <f aca="false">IF(AA6633=1,"",IF(AND(AC6633=1,AE6633&lt;&gt;1),1,0))</f>
        <v>0</v>
      </c>
      <c r="AH6633" s="60" t="str">
        <f aca="false">IF(AND(E6633&gt;0,AA6633&lt;2,NOT(AND(C6634=C6633,AA6634=AA6633+1))),INDEX(DATAS,AA6633+1),"")</f>
        <v/>
      </c>
      <c r="AI6633" s="60" t="str">
        <f aca="false">IF(AND(AC6633=1,AA6633&lt;2),IF(AND(C6634=C6633,AA6634=AA6633+1),IF(AC6634=1,"",INDEX(DATAS,AA6633+1)),INDEX(DATAS,AA6633+1)),"")</f>
        <v/>
      </c>
    </row>
    <row r="6634" customFormat="false" ht="15" hidden="false" customHeight="false" outlineLevel="0" collapsed="false">
      <c r="A6634" s="60" t="n">
        <v>46309</v>
      </c>
      <c r="B6634" s="0" t="n">
        <v>13</v>
      </c>
      <c r="C6634" s="0" t="n">
        <v>7751</v>
      </c>
      <c r="E6634" s="0" t="n">
        <v>0</v>
      </c>
      <c r="F6634" s="55" t="s">
        <v>1570</v>
      </c>
      <c r="I6634" s="55" t="s">
        <v>185</v>
      </c>
      <c r="U6634" s="0" t="n">
        <v>144</v>
      </c>
      <c r="V6634" s="0" t="n">
        <v>0</v>
      </c>
      <c r="X6634" s="55" t="n">
        <f aca="false">IF(I6634="Male",0,1)</f>
        <v>1</v>
      </c>
      <c r="Y6634" s="55" t="n">
        <f aca="false">IF(OR(I6634="DNB",I6634="Dry DNB"),1,0)</f>
        <v>0</v>
      </c>
      <c r="Z6634" s="0" t="str">
        <f aca="false">IF(ISNUMBER(W6634),A6634-W6634,"")</f>
        <v/>
      </c>
      <c r="AA6634" s="55" t="n">
        <f aca="false">MATCH(A6634,DATAS,0)</f>
        <v>1</v>
      </c>
      <c r="AB6634" s="55" t="n">
        <f aca="false">IF(AND(E6634&gt;0,OR(AND(B6634&gt;=1,B6634&lt;=6),B6634=10)),1,0)</f>
        <v>0</v>
      </c>
      <c r="AC6634" s="55" t="n">
        <f aca="false">IF(AND(E6634&gt;0,B6634=10),1,0)</f>
        <v>0</v>
      </c>
      <c r="AD6634" s="0" t="str">
        <f aca="false">IF(AND(C6633=C6634,AA6633=AA6634-1),AB6633,"")</f>
        <v/>
      </c>
      <c r="AE6634" s="0" t="str">
        <f aca="false">IF(AND(C6633=C6634,AA6633=AA6634-1),AC6633,"")</f>
        <v/>
      </c>
      <c r="AF6634" s="0" t="str">
        <f aca="false">IF(AA6634=1,"",IF(AND(AB6634=1,AD6634&lt;&gt;1),1,0))</f>
        <v/>
      </c>
      <c r="AG6634" s="0" t="str">
        <f aca="false">IF(AA6634=1,"",IF(AND(AC6634=1,AE6634&lt;&gt;1),1,0))</f>
        <v/>
      </c>
      <c r="AH6634" s="60" t="str">
        <f aca="false">IF(AND(E6634&gt;0,AA6634&lt;2,NOT(AND(C6635=C6634,AA6635=AA6634+1))),INDEX(DATAS,AA6634+1),"")</f>
        <v/>
      </c>
      <c r="AI6634" s="60" t="str">
        <f aca="false">IF(AND(AC6634=1,AA6634&lt;2),IF(AND(C6635=C6634,AA6635=AA6634+1),IF(AC6635=1,"",INDEX(DATAS,AA6634+1)),INDEX(DATAS,AA6634+1)),"")</f>
        <v/>
      </c>
    </row>
    <row r="6635" customFormat="false" ht="15" hidden="false" customHeight="false" outlineLevel="0" collapsed="false">
      <c r="A6635" s="60" t="n">
        <v>46310</v>
      </c>
      <c r="B6635" s="0" t="n">
        <v>13</v>
      </c>
      <c r="C6635" s="0" t="n">
        <v>7751</v>
      </c>
      <c r="E6635" s="0" t="n">
        <v>0</v>
      </c>
      <c r="F6635" s="55" t="s">
        <v>1570</v>
      </c>
      <c r="I6635" s="55" t="s">
        <v>185</v>
      </c>
      <c r="U6635" s="0" t="n">
        <v>145</v>
      </c>
      <c r="V6635" s="0" t="n">
        <v>0</v>
      </c>
      <c r="X6635" s="55" t="n">
        <f aca="false">IF(I6635="Male",0,1)</f>
        <v>1</v>
      </c>
      <c r="Y6635" s="55" t="n">
        <f aca="false">IF(OR(I6635="DNB",I6635="Dry DNB"),1,0)</f>
        <v>0</v>
      </c>
      <c r="Z6635" s="0" t="str">
        <f aca="false">IF(ISNUMBER(W6635),A6635-W6635,"")</f>
        <v/>
      </c>
      <c r="AA6635" s="55" t="n">
        <f aca="false">MATCH(A6635,DATAS,0)</f>
        <v>2</v>
      </c>
      <c r="AB6635" s="55" t="n">
        <f aca="false">IF(AND(E6635&gt;0,OR(AND(B6635&gt;=1,B6635&lt;=6),B6635=10)),1,0)</f>
        <v>0</v>
      </c>
      <c r="AC6635" s="55" t="n">
        <f aca="false">IF(AND(E6635&gt;0,B6635=10),1,0)</f>
        <v>0</v>
      </c>
      <c r="AD6635" s="55" t="n">
        <f aca="false">IF(AND(C6634=C6635,AA6634=AA6635-1),AB6634,"")</f>
        <v>0</v>
      </c>
      <c r="AE6635" s="55" t="n">
        <f aca="false">IF(AND(C6634=C6635,AA6634=AA6635-1),AC6634,"")</f>
        <v>0</v>
      </c>
      <c r="AF6635" s="55" t="n">
        <f aca="false">IF(AA6635=1,"",IF(AND(AB6635=1,AD6635&lt;&gt;1),1,0))</f>
        <v>0</v>
      </c>
      <c r="AG6635" s="55" t="n">
        <f aca="false">IF(AA6635=1,"",IF(AND(AC6635=1,AE6635&lt;&gt;1),1,0))</f>
        <v>0</v>
      </c>
      <c r="AH6635" s="60" t="str">
        <f aca="false">IF(AND(E6635&gt;0,AA6635&lt;2,NOT(AND(C6636=C6635,AA6636=AA6635+1))),INDEX(DATAS,AA6635+1),"")</f>
        <v/>
      </c>
      <c r="AI6635" s="60" t="str">
        <f aca="false">IF(AND(AC6635=1,AA6635&lt;2),IF(AND(C6636=C6635,AA6636=AA6635+1),IF(AC6636=1,"",INDEX(DATAS,AA6635+1)),INDEX(DATAS,AA6635+1)),"")</f>
        <v/>
      </c>
    </row>
    <row r="6636" customFormat="false" ht="15" hidden="false" customHeight="false" outlineLevel="0" collapsed="false">
      <c r="A6636" s="60" t="n">
        <v>46309</v>
      </c>
      <c r="B6636" s="0" t="n">
        <v>13</v>
      </c>
      <c r="C6636" s="0" t="n">
        <v>7752</v>
      </c>
      <c r="E6636" s="0" t="n">
        <v>0</v>
      </c>
      <c r="F6636" s="55" t="s">
        <v>1570</v>
      </c>
      <c r="I6636" s="55" t="s">
        <v>185</v>
      </c>
      <c r="U6636" s="0" t="n">
        <v>144</v>
      </c>
      <c r="V6636" s="0" t="n">
        <v>0</v>
      </c>
      <c r="X6636" s="55" t="n">
        <f aca="false">IF(I6636="Male",0,1)</f>
        <v>1</v>
      </c>
      <c r="Y6636" s="55" t="n">
        <f aca="false">IF(OR(I6636="DNB",I6636="Dry DNB"),1,0)</f>
        <v>0</v>
      </c>
      <c r="Z6636" s="0" t="str">
        <f aca="false">IF(ISNUMBER(W6636),A6636-W6636,"")</f>
        <v/>
      </c>
      <c r="AA6636" s="55" t="n">
        <f aca="false">MATCH(A6636,DATAS,0)</f>
        <v>1</v>
      </c>
      <c r="AB6636" s="55" t="n">
        <f aca="false">IF(AND(E6636&gt;0,OR(AND(B6636&gt;=1,B6636&lt;=6),B6636=10)),1,0)</f>
        <v>0</v>
      </c>
      <c r="AC6636" s="55" t="n">
        <f aca="false">IF(AND(E6636&gt;0,B6636=10),1,0)</f>
        <v>0</v>
      </c>
      <c r="AD6636" s="0" t="str">
        <f aca="false">IF(AND(C6635=C6636,AA6635=AA6636-1),AB6635,"")</f>
        <v/>
      </c>
      <c r="AE6636" s="0" t="str">
        <f aca="false">IF(AND(C6635=C6636,AA6635=AA6636-1),AC6635,"")</f>
        <v/>
      </c>
      <c r="AF6636" s="0" t="str">
        <f aca="false">IF(AA6636=1,"",IF(AND(AB6636=1,AD6636&lt;&gt;1),1,0))</f>
        <v/>
      </c>
      <c r="AG6636" s="0" t="str">
        <f aca="false">IF(AA6636=1,"",IF(AND(AC6636=1,AE6636&lt;&gt;1),1,0))</f>
        <v/>
      </c>
      <c r="AH6636" s="60" t="str">
        <f aca="false">IF(AND(E6636&gt;0,AA6636&lt;2,NOT(AND(C6637=C6636,AA6637=AA6636+1))),INDEX(DATAS,AA6636+1),"")</f>
        <v/>
      </c>
      <c r="AI6636" s="60" t="str">
        <f aca="false">IF(AND(AC6636=1,AA6636&lt;2),IF(AND(C6637=C6636,AA6637=AA6636+1),IF(AC6637=1,"",INDEX(DATAS,AA6636+1)),INDEX(DATAS,AA6636+1)),"")</f>
        <v/>
      </c>
    </row>
    <row r="6637" customFormat="false" ht="15" hidden="false" customHeight="false" outlineLevel="0" collapsed="false">
      <c r="A6637" s="60" t="n">
        <v>46310</v>
      </c>
      <c r="B6637" s="0" t="n">
        <v>13</v>
      </c>
      <c r="C6637" s="0" t="n">
        <v>7752</v>
      </c>
      <c r="E6637" s="0" t="n">
        <v>0</v>
      </c>
      <c r="F6637" s="55" t="s">
        <v>1570</v>
      </c>
      <c r="I6637" s="55" t="s">
        <v>185</v>
      </c>
      <c r="U6637" s="0" t="n">
        <v>145</v>
      </c>
      <c r="V6637" s="0" t="n">
        <v>0</v>
      </c>
      <c r="X6637" s="55" t="n">
        <f aca="false">IF(I6637="Male",0,1)</f>
        <v>1</v>
      </c>
      <c r="Y6637" s="55" t="n">
        <f aca="false">IF(OR(I6637="DNB",I6637="Dry DNB"),1,0)</f>
        <v>0</v>
      </c>
      <c r="Z6637" s="0" t="str">
        <f aca="false">IF(ISNUMBER(W6637),A6637-W6637,"")</f>
        <v/>
      </c>
      <c r="AA6637" s="55" t="n">
        <f aca="false">MATCH(A6637,DATAS,0)</f>
        <v>2</v>
      </c>
      <c r="AB6637" s="55" t="n">
        <f aca="false">IF(AND(E6637&gt;0,OR(AND(B6637&gt;=1,B6637&lt;=6),B6637=10)),1,0)</f>
        <v>0</v>
      </c>
      <c r="AC6637" s="55" t="n">
        <f aca="false">IF(AND(E6637&gt;0,B6637=10),1,0)</f>
        <v>0</v>
      </c>
      <c r="AD6637" s="55" t="n">
        <f aca="false">IF(AND(C6636=C6637,AA6636=AA6637-1),AB6636,"")</f>
        <v>0</v>
      </c>
      <c r="AE6637" s="55" t="n">
        <f aca="false">IF(AND(C6636=C6637,AA6636=AA6637-1),AC6636,"")</f>
        <v>0</v>
      </c>
      <c r="AF6637" s="55" t="n">
        <f aca="false">IF(AA6637=1,"",IF(AND(AB6637=1,AD6637&lt;&gt;1),1,0))</f>
        <v>0</v>
      </c>
      <c r="AG6637" s="55" t="n">
        <f aca="false">IF(AA6637=1,"",IF(AND(AC6637=1,AE6637&lt;&gt;1),1,0))</f>
        <v>0</v>
      </c>
      <c r="AH6637" s="60" t="str">
        <f aca="false">IF(AND(E6637&gt;0,AA6637&lt;2,NOT(AND(C6638=C6637,AA6638=AA6637+1))),INDEX(DATAS,AA6637+1),"")</f>
        <v/>
      </c>
      <c r="AI6637" s="60" t="str">
        <f aca="false">IF(AND(AC6637=1,AA6637&lt;2),IF(AND(C6638=C6637,AA6638=AA6637+1),IF(AC6638=1,"",INDEX(DATAS,AA6637+1)),INDEX(DATAS,AA6637+1)),"")</f>
        <v/>
      </c>
    </row>
    <row r="6638" customFormat="false" ht="15" hidden="false" customHeight="false" outlineLevel="0" collapsed="false">
      <c r="A6638" s="60" t="n">
        <v>46309</v>
      </c>
      <c r="B6638" s="0" t="n">
        <v>13</v>
      </c>
      <c r="C6638" s="0" t="n">
        <v>7753</v>
      </c>
      <c r="E6638" s="0" t="n">
        <v>0</v>
      </c>
      <c r="F6638" s="55" t="s">
        <v>1570</v>
      </c>
      <c r="I6638" s="55" t="s">
        <v>185</v>
      </c>
      <c r="U6638" s="0" t="n">
        <v>144</v>
      </c>
      <c r="V6638" s="0" t="n">
        <v>0</v>
      </c>
      <c r="X6638" s="55" t="n">
        <f aca="false">IF(I6638="Male",0,1)</f>
        <v>1</v>
      </c>
      <c r="Y6638" s="55" t="n">
        <f aca="false">IF(OR(I6638="DNB",I6638="Dry DNB"),1,0)</f>
        <v>0</v>
      </c>
      <c r="Z6638" s="0" t="str">
        <f aca="false">IF(ISNUMBER(W6638),A6638-W6638,"")</f>
        <v/>
      </c>
      <c r="AA6638" s="55" t="n">
        <f aca="false">MATCH(A6638,DATAS,0)</f>
        <v>1</v>
      </c>
      <c r="AB6638" s="55" t="n">
        <f aca="false">IF(AND(E6638&gt;0,OR(AND(B6638&gt;=1,B6638&lt;=6),B6638=10)),1,0)</f>
        <v>0</v>
      </c>
      <c r="AC6638" s="55" t="n">
        <f aca="false">IF(AND(E6638&gt;0,B6638=10),1,0)</f>
        <v>0</v>
      </c>
      <c r="AD6638" s="0" t="str">
        <f aca="false">IF(AND(C6637=C6638,AA6637=AA6638-1),AB6637,"")</f>
        <v/>
      </c>
      <c r="AE6638" s="0" t="str">
        <f aca="false">IF(AND(C6637=C6638,AA6637=AA6638-1),AC6637,"")</f>
        <v/>
      </c>
      <c r="AF6638" s="0" t="str">
        <f aca="false">IF(AA6638=1,"",IF(AND(AB6638=1,AD6638&lt;&gt;1),1,0))</f>
        <v/>
      </c>
      <c r="AG6638" s="0" t="str">
        <f aca="false">IF(AA6638=1,"",IF(AND(AC6638=1,AE6638&lt;&gt;1),1,0))</f>
        <v/>
      </c>
      <c r="AH6638" s="60" t="str">
        <f aca="false">IF(AND(E6638&gt;0,AA6638&lt;2,NOT(AND(C6639=C6638,AA6639=AA6638+1))),INDEX(DATAS,AA6638+1),"")</f>
        <v/>
      </c>
      <c r="AI6638" s="60" t="str">
        <f aca="false">IF(AND(AC6638=1,AA6638&lt;2),IF(AND(C6639=C6638,AA6639=AA6638+1),IF(AC6639=1,"",INDEX(DATAS,AA6638+1)),INDEX(DATAS,AA6638+1)),"")</f>
        <v/>
      </c>
    </row>
    <row r="6639" customFormat="false" ht="15" hidden="false" customHeight="false" outlineLevel="0" collapsed="false">
      <c r="A6639" s="60" t="n">
        <v>46310</v>
      </c>
      <c r="B6639" s="0" t="n">
        <v>13</v>
      </c>
      <c r="C6639" s="0" t="n">
        <v>7753</v>
      </c>
      <c r="E6639" s="0" t="n">
        <v>0</v>
      </c>
      <c r="F6639" s="55" t="s">
        <v>1570</v>
      </c>
      <c r="I6639" s="55" t="s">
        <v>185</v>
      </c>
      <c r="U6639" s="0" t="n">
        <v>145</v>
      </c>
      <c r="V6639" s="0" t="n">
        <v>0</v>
      </c>
      <c r="X6639" s="55" t="n">
        <f aca="false">IF(I6639="Male",0,1)</f>
        <v>1</v>
      </c>
      <c r="Y6639" s="55" t="n">
        <f aca="false">IF(OR(I6639="DNB",I6639="Dry DNB"),1,0)</f>
        <v>0</v>
      </c>
      <c r="Z6639" s="0" t="str">
        <f aca="false">IF(ISNUMBER(W6639),A6639-W6639,"")</f>
        <v/>
      </c>
      <c r="AA6639" s="55" t="n">
        <f aca="false">MATCH(A6639,DATAS,0)</f>
        <v>2</v>
      </c>
      <c r="AB6639" s="55" t="n">
        <f aca="false">IF(AND(E6639&gt;0,OR(AND(B6639&gt;=1,B6639&lt;=6),B6639=10)),1,0)</f>
        <v>0</v>
      </c>
      <c r="AC6639" s="55" t="n">
        <f aca="false">IF(AND(E6639&gt;0,B6639=10),1,0)</f>
        <v>0</v>
      </c>
      <c r="AD6639" s="55" t="n">
        <f aca="false">IF(AND(C6638=C6639,AA6638=AA6639-1),AB6638,"")</f>
        <v>0</v>
      </c>
      <c r="AE6639" s="55" t="n">
        <f aca="false">IF(AND(C6638=C6639,AA6638=AA6639-1),AC6638,"")</f>
        <v>0</v>
      </c>
      <c r="AF6639" s="55" t="n">
        <f aca="false">IF(AA6639=1,"",IF(AND(AB6639=1,AD6639&lt;&gt;1),1,0))</f>
        <v>0</v>
      </c>
      <c r="AG6639" s="55" t="n">
        <f aca="false">IF(AA6639=1,"",IF(AND(AC6639=1,AE6639&lt;&gt;1),1,0))</f>
        <v>0</v>
      </c>
      <c r="AH6639" s="60" t="str">
        <f aca="false">IF(AND(E6639&gt;0,AA6639&lt;2,NOT(AND(C6640=C6639,AA6640=AA6639+1))),INDEX(DATAS,AA6639+1),"")</f>
        <v/>
      </c>
      <c r="AI6639" s="60" t="str">
        <f aca="false">IF(AND(AC6639=1,AA6639&lt;2),IF(AND(C6640=C6639,AA6640=AA6639+1),IF(AC6640=1,"",INDEX(DATAS,AA6639+1)),INDEX(DATAS,AA6639+1)),"")</f>
        <v/>
      </c>
    </row>
    <row r="6640" customFormat="false" ht="15" hidden="false" customHeight="false" outlineLevel="0" collapsed="false">
      <c r="A6640" s="60" t="n">
        <v>46309</v>
      </c>
      <c r="B6640" s="0" t="n">
        <v>13</v>
      </c>
      <c r="C6640" s="0" t="n">
        <v>7754</v>
      </c>
      <c r="E6640" s="0" t="n">
        <v>0</v>
      </c>
      <c r="F6640" s="55" t="s">
        <v>1570</v>
      </c>
      <c r="I6640" s="55" t="s">
        <v>185</v>
      </c>
      <c r="U6640" s="0" t="n">
        <v>144</v>
      </c>
      <c r="V6640" s="0" t="n">
        <v>0</v>
      </c>
      <c r="X6640" s="55" t="n">
        <f aca="false">IF(I6640="Male",0,1)</f>
        <v>1</v>
      </c>
      <c r="Y6640" s="55" t="n">
        <f aca="false">IF(OR(I6640="DNB",I6640="Dry DNB"),1,0)</f>
        <v>0</v>
      </c>
      <c r="Z6640" s="0" t="str">
        <f aca="false">IF(ISNUMBER(W6640),A6640-W6640,"")</f>
        <v/>
      </c>
      <c r="AA6640" s="55" t="n">
        <f aca="false">MATCH(A6640,DATAS,0)</f>
        <v>1</v>
      </c>
      <c r="AB6640" s="55" t="n">
        <f aca="false">IF(AND(E6640&gt;0,OR(AND(B6640&gt;=1,B6640&lt;=6),B6640=10)),1,0)</f>
        <v>0</v>
      </c>
      <c r="AC6640" s="55" t="n">
        <f aca="false">IF(AND(E6640&gt;0,B6640=10),1,0)</f>
        <v>0</v>
      </c>
      <c r="AD6640" s="0" t="str">
        <f aca="false">IF(AND(C6639=C6640,AA6639=AA6640-1),AB6639,"")</f>
        <v/>
      </c>
      <c r="AE6640" s="0" t="str">
        <f aca="false">IF(AND(C6639=C6640,AA6639=AA6640-1),AC6639,"")</f>
        <v/>
      </c>
      <c r="AF6640" s="0" t="str">
        <f aca="false">IF(AA6640=1,"",IF(AND(AB6640=1,AD6640&lt;&gt;1),1,0))</f>
        <v/>
      </c>
      <c r="AG6640" s="0" t="str">
        <f aca="false">IF(AA6640=1,"",IF(AND(AC6640=1,AE6640&lt;&gt;1),1,0))</f>
        <v/>
      </c>
      <c r="AH6640" s="60" t="str">
        <f aca="false">IF(AND(E6640&gt;0,AA6640&lt;2,NOT(AND(C6641=C6640,AA6641=AA6640+1))),INDEX(DATAS,AA6640+1),"")</f>
        <v/>
      </c>
      <c r="AI6640" s="60" t="str">
        <f aca="false">IF(AND(AC6640=1,AA6640&lt;2),IF(AND(C6641=C6640,AA6641=AA6640+1),IF(AC6641=1,"",INDEX(DATAS,AA6640+1)),INDEX(DATAS,AA6640+1)),"")</f>
        <v/>
      </c>
    </row>
    <row r="6641" customFormat="false" ht="15" hidden="false" customHeight="false" outlineLevel="0" collapsed="false">
      <c r="A6641" s="60" t="n">
        <v>46310</v>
      </c>
      <c r="B6641" s="0" t="n">
        <v>13</v>
      </c>
      <c r="C6641" s="0" t="n">
        <v>7754</v>
      </c>
      <c r="E6641" s="0" t="n">
        <v>0</v>
      </c>
      <c r="F6641" s="55" t="s">
        <v>1570</v>
      </c>
      <c r="I6641" s="55" t="s">
        <v>185</v>
      </c>
      <c r="U6641" s="0" t="n">
        <v>145</v>
      </c>
      <c r="V6641" s="0" t="n">
        <v>0</v>
      </c>
      <c r="X6641" s="55" t="n">
        <f aca="false">IF(I6641="Male",0,1)</f>
        <v>1</v>
      </c>
      <c r="Y6641" s="55" t="n">
        <f aca="false">IF(OR(I6641="DNB",I6641="Dry DNB"),1,0)</f>
        <v>0</v>
      </c>
      <c r="Z6641" s="0" t="str">
        <f aca="false">IF(ISNUMBER(W6641),A6641-W6641,"")</f>
        <v/>
      </c>
      <c r="AA6641" s="55" t="n">
        <f aca="false">MATCH(A6641,DATAS,0)</f>
        <v>2</v>
      </c>
      <c r="AB6641" s="55" t="n">
        <f aca="false">IF(AND(E6641&gt;0,OR(AND(B6641&gt;=1,B6641&lt;=6),B6641=10)),1,0)</f>
        <v>0</v>
      </c>
      <c r="AC6641" s="55" t="n">
        <f aca="false">IF(AND(E6641&gt;0,B6641=10),1,0)</f>
        <v>0</v>
      </c>
      <c r="AD6641" s="55" t="n">
        <f aca="false">IF(AND(C6640=C6641,AA6640=AA6641-1),AB6640,"")</f>
        <v>0</v>
      </c>
      <c r="AE6641" s="55" t="n">
        <f aca="false">IF(AND(C6640=C6641,AA6640=AA6641-1),AC6640,"")</f>
        <v>0</v>
      </c>
      <c r="AF6641" s="55" t="n">
        <f aca="false">IF(AA6641=1,"",IF(AND(AB6641=1,AD6641&lt;&gt;1),1,0))</f>
        <v>0</v>
      </c>
      <c r="AG6641" s="55" t="n">
        <f aca="false">IF(AA6641=1,"",IF(AND(AC6641=1,AE6641&lt;&gt;1),1,0))</f>
        <v>0</v>
      </c>
      <c r="AH6641" s="60" t="str">
        <f aca="false">IF(AND(E6641&gt;0,AA6641&lt;2,NOT(AND(C6642=C6641,AA6642=AA6641+1))),INDEX(DATAS,AA6641+1),"")</f>
        <v/>
      </c>
      <c r="AI6641" s="60" t="str">
        <f aca="false">IF(AND(AC6641=1,AA6641&lt;2),IF(AND(C6642=C6641,AA6642=AA6641+1),IF(AC6642=1,"",INDEX(DATAS,AA6641+1)),INDEX(DATAS,AA6641+1)),"")</f>
        <v/>
      </c>
    </row>
    <row r="6642" customFormat="false" ht="15" hidden="false" customHeight="false" outlineLevel="0" collapsed="false">
      <c r="A6642" s="60" t="n">
        <v>46309</v>
      </c>
      <c r="B6642" s="0" t="n">
        <v>13</v>
      </c>
      <c r="C6642" s="0" t="n">
        <v>7755</v>
      </c>
      <c r="E6642" s="0" t="n">
        <v>0</v>
      </c>
      <c r="F6642" s="55" t="s">
        <v>1571</v>
      </c>
      <c r="I6642" s="55" t="s">
        <v>185</v>
      </c>
      <c r="U6642" s="0" t="n">
        <v>143</v>
      </c>
      <c r="V6642" s="0" t="n">
        <v>0</v>
      </c>
      <c r="X6642" s="55" t="n">
        <f aca="false">IF(I6642="Male",0,1)</f>
        <v>1</v>
      </c>
      <c r="Y6642" s="55" t="n">
        <f aca="false">IF(OR(I6642="DNB",I6642="Dry DNB"),1,0)</f>
        <v>0</v>
      </c>
      <c r="Z6642" s="0" t="str">
        <f aca="false">IF(ISNUMBER(W6642),A6642-W6642,"")</f>
        <v/>
      </c>
      <c r="AA6642" s="55" t="n">
        <f aca="false">MATCH(A6642,DATAS,0)</f>
        <v>1</v>
      </c>
      <c r="AB6642" s="55" t="n">
        <f aca="false">IF(AND(E6642&gt;0,OR(AND(B6642&gt;=1,B6642&lt;=6),B6642=10)),1,0)</f>
        <v>0</v>
      </c>
      <c r="AC6642" s="55" t="n">
        <f aca="false">IF(AND(E6642&gt;0,B6642=10),1,0)</f>
        <v>0</v>
      </c>
      <c r="AD6642" s="0" t="str">
        <f aca="false">IF(AND(C6641=C6642,AA6641=AA6642-1),AB6641,"")</f>
        <v/>
      </c>
      <c r="AE6642" s="0" t="str">
        <f aca="false">IF(AND(C6641=C6642,AA6641=AA6642-1),AC6641,"")</f>
        <v/>
      </c>
      <c r="AF6642" s="0" t="str">
        <f aca="false">IF(AA6642=1,"",IF(AND(AB6642=1,AD6642&lt;&gt;1),1,0))</f>
        <v/>
      </c>
      <c r="AG6642" s="0" t="str">
        <f aca="false">IF(AA6642=1,"",IF(AND(AC6642=1,AE6642&lt;&gt;1),1,0))</f>
        <v/>
      </c>
      <c r="AH6642" s="60" t="str">
        <f aca="false">IF(AND(E6642&gt;0,AA6642&lt;2,NOT(AND(C6643=C6642,AA6643=AA6642+1))),INDEX(DATAS,AA6642+1),"")</f>
        <v/>
      </c>
      <c r="AI6642" s="60" t="str">
        <f aca="false">IF(AND(AC6642=1,AA6642&lt;2),IF(AND(C6643=C6642,AA6643=AA6642+1),IF(AC6643=1,"",INDEX(DATAS,AA6642+1)),INDEX(DATAS,AA6642+1)),"")</f>
        <v/>
      </c>
    </row>
    <row r="6643" customFormat="false" ht="15" hidden="false" customHeight="false" outlineLevel="0" collapsed="false">
      <c r="A6643" s="60" t="n">
        <v>46310</v>
      </c>
      <c r="B6643" s="0" t="n">
        <v>13</v>
      </c>
      <c r="C6643" s="0" t="n">
        <v>7755</v>
      </c>
      <c r="E6643" s="0" t="n">
        <v>0</v>
      </c>
      <c r="F6643" s="55" t="s">
        <v>1571</v>
      </c>
      <c r="I6643" s="55" t="s">
        <v>185</v>
      </c>
      <c r="U6643" s="0" t="n">
        <v>144</v>
      </c>
      <c r="V6643" s="0" t="n">
        <v>0</v>
      </c>
      <c r="X6643" s="55" t="n">
        <f aca="false">IF(I6643="Male",0,1)</f>
        <v>1</v>
      </c>
      <c r="Y6643" s="55" t="n">
        <f aca="false">IF(OR(I6643="DNB",I6643="Dry DNB"),1,0)</f>
        <v>0</v>
      </c>
      <c r="Z6643" s="0" t="str">
        <f aca="false">IF(ISNUMBER(W6643),A6643-W6643,"")</f>
        <v/>
      </c>
      <c r="AA6643" s="55" t="n">
        <f aca="false">MATCH(A6643,DATAS,0)</f>
        <v>2</v>
      </c>
      <c r="AB6643" s="55" t="n">
        <f aca="false">IF(AND(E6643&gt;0,OR(AND(B6643&gt;=1,B6643&lt;=6),B6643=10)),1,0)</f>
        <v>0</v>
      </c>
      <c r="AC6643" s="55" t="n">
        <f aca="false">IF(AND(E6643&gt;0,B6643=10),1,0)</f>
        <v>0</v>
      </c>
      <c r="AD6643" s="55" t="n">
        <f aca="false">IF(AND(C6642=C6643,AA6642=AA6643-1),AB6642,"")</f>
        <v>0</v>
      </c>
      <c r="AE6643" s="55" t="n">
        <f aca="false">IF(AND(C6642=C6643,AA6642=AA6643-1),AC6642,"")</f>
        <v>0</v>
      </c>
      <c r="AF6643" s="55" t="n">
        <f aca="false">IF(AA6643=1,"",IF(AND(AB6643=1,AD6643&lt;&gt;1),1,0))</f>
        <v>0</v>
      </c>
      <c r="AG6643" s="55" t="n">
        <f aca="false">IF(AA6643=1,"",IF(AND(AC6643=1,AE6643&lt;&gt;1),1,0))</f>
        <v>0</v>
      </c>
      <c r="AH6643" s="60" t="str">
        <f aca="false">IF(AND(E6643&gt;0,AA6643&lt;2,NOT(AND(C6644=C6643,AA6644=AA6643+1))),INDEX(DATAS,AA6643+1),"")</f>
        <v/>
      </c>
      <c r="AI6643" s="60" t="str">
        <f aca="false">IF(AND(AC6643=1,AA6643&lt;2),IF(AND(C6644=C6643,AA6644=AA6643+1),IF(AC6644=1,"",INDEX(DATAS,AA6643+1)),INDEX(DATAS,AA6643+1)),"")</f>
        <v/>
      </c>
    </row>
    <row r="6644" customFormat="false" ht="15" hidden="false" customHeight="false" outlineLevel="0" collapsed="false">
      <c r="A6644" s="60" t="n">
        <v>46309</v>
      </c>
      <c r="B6644" s="0" t="n">
        <v>13</v>
      </c>
      <c r="C6644" s="0" t="n">
        <v>7756</v>
      </c>
      <c r="E6644" s="0" t="n">
        <v>0</v>
      </c>
      <c r="F6644" s="55" t="s">
        <v>1571</v>
      </c>
      <c r="I6644" s="55" t="s">
        <v>185</v>
      </c>
      <c r="U6644" s="0" t="n">
        <v>143</v>
      </c>
      <c r="V6644" s="0" t="n">
        <v>0</v>
      </c>
      <c r="X6644" s="55" t="n">
        <f aca="false">IF(I6644="Male",0,1)</f>
        <v>1</v>
      </c>
      <c r="Y6644" s="55" t="n">
        <f aca="false">IF(OR(I6644="DNB",I6644="Dry DNB"),1,0)</f>
        <v>0</v>
      </c>
      <c r="Z6644" s="0" t="str">
        <f aca="false">IF(ISNUMBER(W6644),A6644-W6644,"")</f>
        <v/>
      </c>
      <c r="AA6644" s="55" t="n">
        <f aca="false">MATCH(A6644,DATAS,0)</f>
        <v>1</v>
      </c>
      <c r="AB6644" s="55" t="n">
        <f aca="false">IF(AND(E6644&gt;0,OR(AND(B6644&gt;=1,B6644&lt;=6),B6644=10)),1,0)</f>
        <v>0</v>
      </c>
      <c r="AC6644" s="55" t="n">
        <f aca="false">IF(AND(E6644&gt;0,B6644=10),1,0)</f>
        <v>0</v>
      </c>
      <c r="AD6644" s="0" t="str">
        <f aca="false">IF(AND(C6643=C6644,AA6643=AA6644-1),AB6643,"")</f>
        <v/>
      </c>
      <c r="AE6644" s="0" t="str">
        <f aca="false">IF(AND(C6643=C6644,AA6643=AA6644-1),AC6643,"")</f>
        <v/>
      </c>
      <c r="AF6644" s="0" t="str">
        <f aca="false">IF(AA6644=1,"",IF(AND(AB6644=1,AD6644&lt;&gt;1),1,0))</f>
        <v/>
      </c>
      <c r="AG6644" s="0" t="str">
        <f aca="false">IF(AA6644=1,"",IF(AND(AC6644=1,AE6644&lt;&gt;1),1,0))</f>
        <v/>
      </c>
      <c r="AH6644" s="60" t="str">
        <f aca="false">IF(AND(E6644&gt;0,AA6644&lt;2,NOT(AND(C6645=C6644,AA6645=AA6644+1))),INDEX(DATAS,AA6644+1),"")</f>
        <v/>
      </c>
      <c r="AI6644" s="60" t="str">
        <f aca="false">IF(AND(AC6644=1,AA6644&lt;2),IF(AND(C6645=C6644,AA6645=AA6644+1),IF(AC6645=1,"",INDEX(DATAS,AA6644+1)),INDEX(DATAS,AA6644+1)),"")</f>
        <v/>
      </c>
    </row>
    <row r="6645" customFormat="false" ht="15" hidden="false" customHeight="false" outlineLevel="0" collapsed="false">
      <c r="A6645" s="60" t="n">
        <v>46310</v>
      </c>
      <c r="B6645" s="0" t="n">
        <v>13</v>
      </c>
      <c r="C6645" s="0" t="n">
        <v>7756</v>
      </c>
      <c r="E6645" s="0" t="n">
        <v>0</v>
      </c>
      <c r="F6645" s="55" t="s">
        <v>1571</v>
      </c>
      <c r="I6645" s="55" t="s">
        <v>185</v>
      </c>
      <c r="U6645" s="0" t="n">
        <v>144</v>
      </c>
      <c r="V6645" s="0" t="n">
        <v>0</v>
      </c>
      <c r="X6645" s="55" t="n">
        <f aca="false">IF(I6645="Male",0,1)</f>
        <v>1</v>
      </c>
      <c r="Y6645" s="55" t="n">
        <f aca="false">IF(OR(I6645="DNB",I6645="Dry DNB"),1,0)</f>
        <v>0</v>
      </c>
      <c r="Z6645" s="0" t="str">
        <f aca="false">IF(ISNUMBER(W6645),A6645-W6645,"")</f>
        <v/>
      </c>
      <c r="AA6645" s="55" t="n">
        <f aca="false">MATCH(A6645,DATAS,0)</f>
        <v>2</v>
      </c>
      <c r="AB6645" s="55" t="n">
        <f aca="false">IF(AND(E6645&gt;0,OR(AND(B6645&gt;=1,B6645&lt;=6),B6645=10)),1,0)</f>
        <v>0</v>
      </c>
      <c r="AC6645" s="55" t="n">
        <f aca="false">IF(AND(E6645&gt;0,B6645=10),1,0)</f>
        <v>0</v>
      </c>
      <c r="AD6645" s="55" t="n">
        <f aca="false">IF(AND(C6644=C6645,AA6644=AA6645-1),AB6644,"")</f>
        <v>0</v>
      </c>
      <c r="AE6645" s="55" t="n">
        <f aca="false">IF(AND(C6644=C6645,AA6644=AA6645-1),AC6644,"")</f>
        <v>0</v>
      </c>
      <c r="AF6645" s="55" t="n">
        <f aca="false">IF(AA6645=1,"",IF(AND(AB6645=1,AD6645&lt;&gt;1),1,0))</f>
        <v>0</v>
      </c>
      <c r="AG6645" s="55" t="n">
        <f aca="false">IF(AA6645=1,"",IF(AND(AC6645=1,AE6645&lt;&gt;1),1,0))</f>
        <v>0</v>
      </c>
      <c r="AH6645" s="60" t="str">
        <f aca="false">IF(AND(E6645&gt;0,AA6645&lt;2,NOT(AND(C6646=C6645,AA6646=AA6645+1))),INDEX(DATAS,AA6645+1),"")</f>
        <v/>
      </c>
      <c r="AI6645" s="60" t="str">
        <f aca="false">IF(AND(AC6645=1,AA6645&lt;2),IF(AND(C6646=C6645,AA6646=AA6645+1),IF(AC6646=1,"",INDEX(DATAS,AA6645+1)),INDEX(DATAS,AA6645+1)),"")</f>
        <v/>
      </c>
    </row>
    <row r="6646" customFormat="false" ht="15" hidden="false" customHeight="false" outlineLevel="0" collapsed="false">
      <c r="A6646" s="60" t="n">
        <v>46309</v>
      </c>
      <c r="B6646" s="0" t="n">
        <v>13</v>
      </c>
      <c r="C6646" s="0" t="n">
        <v>7759</v>
      </c>
      <c r="E6646" s="0" t="n">
        <v>0</v>
      </c>
      <c r="F6646" s="55" t="s">
        <v>1572</v>
      </c>
      <c r="I6646" s="55" t="s">
        <v>185</v>
      </c>
      <c r="U6646" s="0" t="n">
        <v>142</v>
      </c>
      <c r="V6646" s="0" t="n">
        <v>0</v>
      </c>
      <c r="X6646" s="55" t="n">
        <f aca="false">IF(I6646="Male",0,1)</f>
        <v>1</v>
      </c>
      <c r="Y6646" s="55" t="n">
        <f aca="false">IF(OR(I6646="DNB",I6646="Dry DNB"),1,0)</f>
        <v>0</v>
      </c>
      <c r="Z6646" s="0" t="str">
        <f aca="false">IF(ISNUMBER(W6646),A6646-W6646,"")</f>
        <v/>
      </c>
      <c r="AA6646" s="55" t="n">
        <f aca="false">MATCH(A6646,DATAS,0)</f>
        <v>1</v>
      </c>
      <c r="AB6646" s="55" t="n">
        <f aca="false">IF(AND(E6646&gt;0,OR(AND(B6646&gt;=1,B6646&lt;=6),B6646=10)),1,0)</f>
        <v>0</v>
      </c>
      <c r="AC6646" s="55" t="n">
        <f aca="false">IF(AND(E6646&gt;0,B6646=10),1,0)</f>
        <v>0</v>
      </c>
      <c r="AD6646" s="0" t="str">
        <f aca="false">IF(AND(C6645=C6646,AA6645=AA6646-1),AB6645,"")</f>
        <v/>
      </c>
      <c r="AE6646" s="0" t="str">
        <f aca="false">IF(AND(C6645=C6646,AA6645=AA6646-1),AC6645,"")</f>
        <v/>
      </c>
      <c r="AF6646" s="0" t="str">
        <f aca="false">IF(AA6646=1,"",IF(AND(AB6646=1,AD6646&lt;&gt;1),1,0))</f>
        <v/>
      </c>
      <c r="AG6646" s="0" t="str">
        <f aca="false">IF(AA6646=1,"",IF(AND(AC6646=1,AE6646&lt;&gt;1),1,0))</f>
        <v/>
      </c>
      <c r="AH6646" s="60" t="str">
        <f aca="false">IF(AND(E6646&gt;0,AA6646&lt;2,NOT(AND(C6647=C6646,AA6647=AA6646+1))),INDEX(DATAS,AA6646+1),"")</f>
        <v/>
      </c>
      <c r="AI6646" s="60" t="str">
        <f aca="false">IF(AND(AC6646=1,AA6646&lt;2),IF(AND(C6647=C6646,AA6647=AA6646+1),IF(AC6647=1,"",INDEX(DATAS,AA6646+1)),INDEX(DATAS,AA6646+1)),"")</f>
        <v/>
      </c>
    </row>
    <row r="6647" customFormat="false" ht="15" hidden="false" customHeight="false" outlineLevel="0" collapsed="false">
      <c r="A6647" s="60" t="n">
        <v>46310</v>
      </c>
      <c r="B6647" s="0" t="n">
        <v>13</v>
      </c>
      <c r="C6647" s="0" t="n">
        <v>7759</v>
      </c>
      <c r="E6647" s="0" t="n">
        <v>0</v>
      </c>
      <c r="F6647" s="55" t="s">
        <v>1572</v>
      </c>
      <c r="I6647" s="55" t="s">
        <v>185</v>
      </c>
      <c r="U6647" s="0" t="n">
        <v>143</v>
      </c>
      <c r="V6647" s="0" t="n">
        <v>0</v>
      </c>
      <c r="X6647" s="55" t="n">
        <f aca="false">IF(I6647="Male",0,1)</f>
        <v>1</v>
      </c>
      <c r="Y6647" s="55" t="n">
        <f aca="false">IF(OR(I6647="DNB",I6647="Dry DNB"),1,0)</f>
        <v>0</v>
      </c>
      <c r="Z6647" s="0" t="str">
        <f aca="false">IF(ISNUMBER(W6647),A6647-W6647,"")</f>
        <v/>
      </c>
      <c r="AA6647" s="55" t="n">
        <f aca="false">MATCH(A6647,DATAS,0)</f>
        <v>2</v>
      </c>
      <c r="AB6647" s="55" t="n">
        <f aca="false">IF(AND(E6647&gt;0,OR(AND(B6647&gt;=1,B6647&lt;=6),B6647=10)),1,0)</f>
        <v>0</v>
      </c>
      <c r="AC6647" s="55" t="n">
        <f aca="false">IF(AND(E6647&gt;0,B6647=10),1,0)</f>
        <v>0</v>
      </c>
      <c r="AD6647" s="55" t="n">
        <f aca="false">IF(AND(C6646=C6647,AA6646=AA6647-1),AB6646,"")</f>
        <v>0</v>
      </c>
      <c r="AE6647" s="55" t="n">
        <f aca="false">IF(AND(C6646=C6647,AA6646=AA6647-1),AC6646,"")</f>
        <v>0</v>
      </c>
      <c r="AF6647" s="55" t="n">
        <f aca="false">IF(AA6647=1,"",IF(AND(AB6647=1,AD6647&lt;&gt;1),1,0))</f>
        <v>0</v>
      </c>
      <c r="AG6647" s="55" t="n">
        <f aca="false">IF(AA6647=1,"",IF(AND(AC6647=1,AE6647&lt;&gt;1),1,0))</f>
        <v>0</v>
      </c>
      <c r="AH6647" s="60" t="str">
        <f aca="false">IF(AND(E6647&gt;0,AA6647&lt;2,NOT(AND(C6648=C6647,AA6648=AA6647+1))),INDEX(DATAS,AA6647+1),"")</f>
        <v/>
      </c>
      <c r="AI6647" s="60" t="str">
        <f aca="false">IF(AND(AC6647=1,AA6647&lt;2),IF(AND(C6648=C6647,AA6648=AA6647+1),IF(AC6648=1,"",INDEX(DATAS,AA6647+1)),INDEX(DATAS,AA6647+1)),"")</f>
        <v/>
      </c>
    </row>
    <row r="6648" customFormat="false" ht="15" hidden="false" customHeight="false" outlineLevel="0" collapsed="false">
      <c r="A6648" s="60" t="n">
        <v>46309</v>
      </c>
      <c r="B6648" s="0" t="n">
        <v>13</v>
      </c>
      <c r="C6648" s="0" t="n">
        <v>7760</v>
      </c>
      <c r="E6648" s="0" t="n">
        <v>0</v>
      </c>
      <c r="F6648" s="55" t="s">
        <v>1572</v>
      </c>
      <c r="I6648" s="55" t="s">
        <v>185</v>
      </c>
      <c r="U6648" s="0" t="n">
        <v>142</v>
      </c>
      <c r="V6648" s="0" t="n">
        <v>0</v>
      </c>
      <c r="X6648" s="55" t="n">
        <f aca="false">IF(I6648="Male",0,1)</f>
        <v>1</v>
      </c>
      <c r="Y6648" s="55" t="n">
        <f aca="false">IF(OR(I6648="DNB",I6648="Dry DNB"),1,0)</f>
        <v>0</v>
      </c>
      <c r="Z6648" s="0" t="str">
        <f aca="false">IF(ISNUMBER(W6648),A6648-W6648,"")</f>
        <v/>
      </c>
      <c r="AA6648" s="55" t="n">
        <f aca="false">MATCH(A6648,DATAS,0)</f>
        <v>1</v>
      </c>
      <c r="AB6648" s="55" t="n">
        <f aca="false">IF(AND(E6648&gt;0,OR(AND(B6648&gt;=1,B6648&lt;=6),B6648=10)),1,0)</f>
        <v>0</v>
      </c>
      <c r="AC6648" s="55" t="n">
        <f aca="false">IF(AND(E6648&gt;0,B6648=10),1,0)</f>
        <v>0</v>
      </c>
      <c r="AD6648" s="0" t="str">
        <f aca="false">IF(AND(C6647=C6648,AA6647=AA6648-1),AB6647,"")</f>
        <v/>
      </c>
      <c r="AE6648" s="0" t="str">
        <f aca="false">IF(AND(C6647=C6648,AA6647=AA6648-1),AC6647,"")</f>
        <v/>
      </c>
      <c r="AF6648" s="0" t="str">
        <f aca="false">IF(AA6648=1,"",IF(AND(AB6648=1,AD6648&lt;&gt;1),1,0))</f>
        <v/>
      </c>
      <c r="AG6648" s="0" t="str">
        <f aca="false">IF(AA6648=1,"",IF(AND(AC6648=1,AE6648&lt;&gt;1),1,0))</f>
        <v/>
      </c>
      <c r="AH6648" s="60" t="str">
        <f aca="false">IF(AND(E6648&gt;0,AA6648&lt;2,NOT(AND(C6649=C6648,AA6649=AA6648+1))),INDEX(DATAS,AA6648+1),"")</f>
        <v/>
      </c>
      <c r="AI6648" s="60" t="str">
        <f aca="false">IF(AND(AC6648=1,AA6648&lt;2),IF(AND(C6649=C6648,AA6649=AA6648+1),IF(AC6649=1,"",INDEX(DATAS,AA6648+1)),INDEX(DATAS,AA6648+1)),"")</f>
        <v/>
      </c>
    </row>
    <row r="6649" customFormat="false" ht="15" hidden="false" customHeight="false" outlineLevel="0" collapsed="false">
      <c r="A6649" s="60" t="n">
        <v>46310</v>
      </c>
      <c r="B6649" s="0" t="n">
        <v>13</v>
      </c>
      <c r="C6649" s="0" t="n">
        <v>7760</v>
      </c>
      <c r="E6649" s="0" t="n">
        <v>0</v>
      </c>
      <c r="F6649" s="55" t="s">
        <v>1572</v>
      </c>
      <c r="I6649" s="55" t="s">
        <v>185</v>
      </c>
      <c r="U6649" s="0" t="n">
        <v>143</v>
      </c>
      <c r="V6649" s="0" t="n">
        <v>0</v>
      </c>
      <c r="X6649" s="55" t="n">
        <f aca="false">IF(I6649="Male",0,1)</f>
        <v>1</v>
      </c>
      <c r="Y6649" s="55" t="n">
        <f aca="false">IF(OR(I6649="DNB",I6649="Dry DNB"),1,0)</f>
        <v>0</v>
      </c>
      <c r="Z6649" s="0" t="str">
        <f aca="false">IF(ISNUMBER(W6649),A6649-W6649,"")</f>
        <v/>
      </c>
      <c r="AA6649" s="55" t="n">
        <f aca="false">MATCH(A6649,DATAS,0)</f>
        <v>2</v>
      </c>
      <c r="AB6649" s="55" t="n">
        <f aca="false">IF(AND(E6649&gt;0,OR(AND(B6649&gt;=1,B6649&lt;=6),B6649=10)),1,0)</f>
        <v>0</v>
      </c>
      <c r="AC6649" s="55" t="n">
        <f aca="false">IF(AND(E6649&gt;0,B6649=10),1,0)</f>
        <v>0</v>
      </c>
      <c r="AD6649" s="55" t="n">
        <f aca="false">IF(AND(C6648=C6649,AA6648=AA6649-1),AB6648,"")</f>
        <v>0</v>
      </c>
      <c r="AE6649" s="55" t="n">
        <f aca="false">IF(AND(C6648=C6649,AA6648=AA6649-1),AC6648,"")</f>
        <v>0</v>
      </c>
      <c r="AF6649" s="55" t="n">
        <f aca="false">IF(AA6649=1,"",IF(AND(AB6649=1,AD6649&lt;&gt;1),1,0))</f>
        <v>0</v>
      </c>
      <c r="AG6649" s="55" t="n">
        <f aca="false">IF(AA6649=1,"",IF(AND(AC6649=1,AE6649&lt;&gt;1),1,0))</f>
        <v>0</v>
      </c>
      <c r="AH6649" s="60" t="str">
        <f aca="false">IF(AND(E6649&gt;0,AA6649&lt;2,NOT(AND(C6650=C6649,AA6650=AA6649+1))),INDEX(DATAS,AA6649+1),"")</f>
        <v/>
      </c>
      <c r="AI6649" s="60" t="str">
        <f aca="false">IF(AND(AC6649=1,AA6649&lt;2),IF(AND(C6650=C6649,AA6650=AA6649+1),IF(AC6650=1,"",INDEX(DATAS,AA6649+1)),INDEX(DATAS,AA6649+1)),"")</f>
        <v/>
      </c>
    </row>
    <row r="6650" customFormat="false" ht="15" hidden="false" customHeight="false" outlineLevel="0" collapsed="false">
      <c r="A6650" s="60" t="n">
        <v>46309</v>
      </c>
      <c r="B6650" s="0" t="n">
        <v>13</v>
      </c>
      <c r="C6650" s="0" t="n">
        <v>7761</v>
      </c>
      <c r="E6650" s="0" t="n">
        <v>0</v>
      </c>
      <c r="F6650" s="55" t="s">
        <v>1572</v>
      </c>
      <c r="I6650" s="55" t="s">
        <v>185</v>
      </c>
      <c r="U6650" s="0" t="n">
        <v>142</v>
      </c>
      <c r="V6650" s="0" t="n">
        <v>0</v>
      </c>
      <c r="X6650" s="55" t="n">
        <f aca="false">IF(I6650="Male",0,1)</f>
        <v>1</v>
      </c>
      <c r="Y6650" s="55" t="n">
        <f aca="false">IF(OR(I6650="DNB",I6650="Dry DNB"),1,0)</f>
        <v>0</v>
      </c>
      <c r="Z6650" s="0" t="str">
        <f aca="false">IF(ISNUMBER(W6650),A6650-W6650,"")</f>
        <v/>
      </c>
      <c r="AA6650" s="55" t="n">
        <f aca="false">MATCH(A6650,DATAS,0)</f>
        <v>1</v>
      </c>
      <c r="AB6650" s="55" t="n">
        <f aca="false">IF(AND(E6650&gt;0,OR(AND(B6650&gt;=1,B6650&lt;=6),B6650=10)),1,0)</f>
        <v>0</v>
      </c>
      <c r="AC6650" s="55" t="n">
        <f aca="false">IF(AND(E6650&gt;0,B6650=10),1,0)</f>
        <v>0</v>
      </c>
      <c r="AD6650" s="0" t="str">
        <f aca="false">IF(AND(C6649=C6650,AA6649=AA6650-1),AB6649,"")</f>
        <v/>
      </c>
      <c r="AE6650" s="0" t="str">
        <f aca="false">IF(AND(C6649=C6650,AA6649=AA6650-1),AC6649,"")</f>
        <v/>
      </c>
      <c r="AF6650" s="0" t="str">
        <f aca="false">IF(AA6650=1,"",IF(AND(AB6650=1,AD6650&lt;&gt;1),1,0))</f>
        <v/>
      </c>
      <c r="AG6650" s="0" t="str">
        <f aca="false">IF(AA6650=1,"",IF(AND(AC6650=1,AE6650&lt;&gt;1),1,0))</f>
        <v/>
      </c>
      <c r="AH6650" s="60" t="str">
        <f aca="false">IF(AND(E6650&gt;0,AA6650&lt;2,NOT(AND(C6651=C6650,AA6651=AA6650+1))),INDEX(DATAS,AA6650+1),"")</f>
        <v/>
      </c>
      <c r="AI6650" s="60" t="str">
        <f aca="false">IF(AND(AC6650=1,AA6650&lt;2),IF(AND(C6651=C6650,AA6651=AA6650+1),IF(AC6651=1,"",INDEX(DATAS,AA6650+1)),INDEX(DATAS,AA6650+1)),"")</f>
        <v/>
      </c>
    </row>
    <row r="6651" customFormat="false" ht="15" hidden="false" customHeight="false" outlineLevel="0" collapsed="false">
      <c r="A6651" s="60" t="n">
        <v>46310</v>
      </c>
      <c r="B6651" s="0" t="n">
        <v>13</v>
      </c>
      <c r="C6651" s="0" t="n">
        <v>7761</v>
      </c>
      <c r="E6651" s="0" t="n">
        <v>0</v>
      </c>
      <c r="F6651" s="55" t="s">
        <v>1572</v>
      </c>
      <c r="I6651" s="55" t="s">
        <v>185</v>
      </c>
      <c r="U6651" s="0" t="n">
        <v>143</v>
      </c>
      <c r="V6651" s="0" t="n">
        <v>0</v>
      </c>
      <c r="X6651" s="55" t="n">
        <f aca="false">IF(I6651="Male",0,1)</f>
        <v>1</v>
      </c>
      <c r="Y6651" s="55" t="n">
        <f aca="false">IF(OR(I6651="DNB",I6651="Dry DNB"),1,0)</f>
        <v>0</v>
      </c>
      <c r="Z6651" s="0" t="str">
        <f aca="false">IF(ISNUMBER(W6651),A6651-W6651,"")</f>
        <v/>
      </c>
      <c r="AA6651" s="55" t="n">
        <f aca="false">MATCH(A6651,DATAS,0)</f>
        <v>2</v>
      </c>
      <c r="AB6651" s="55" t="n">
        <f aca="false">IF(AND(E6651&gt;0,OR(AND(B6651&gt;=1,B6651&lt;=6),B6651=10)),1,0)</f>
        <v>0</v>
      </c>
      <c r="AC6651" s="55" t="n">
        <f aca="false">IF(AND(E6651&gt;0,B6651=10),1,0)</f>
        <v>0</v>
      </c>
      <c r="AD6651" s="55" t="n">
        <f aca="false">IF(AND(C6650=C6651,AA6650=AA6651-1),AB6650,"")</f>
        <v>0</v>
      </c>
      <c r="AE6651" s="55" t="n">
        <f aca="false">IF(AND(C6650=C6651,AA6650=AA6651-1),AC6650,"")</f>
        <v>0</v>
      </c>
      <c r="AF6651" s="55" t="n">
        <f aca="false">IF(AA6651=1,"",IF(AND(AB6651=1,AD6651&lt;&gt;1),1,0))</f>
        <v>0</v>
      </c>
      <c r="AG6651" s="55" t="n">
        <f aca="false">IF(AA6651=1,"",IF(AND(AC6651=1,AE6651&lt;&gt;1),1,0))</f>
        <v>0</v>
      </c>
      <c r="AH6651" s="60" t="str">
        <f aca="false">IF(AND(E6651&gt;0,AA6651&lt;2,NOT(AND(C6652=C6651,AA6652=AA6651+1))),INDEX(DATAS,AA6651+1),"")</f>
        <v/>
      </c>
      <c r="AI6651" s="60" t="str">
        <f aca="false">IF(AND(AC6651=1,AA6651&lt;2),IF(AND(C6652=C6651,AA6652=AA6651+1),IF(AC6652=1,"",INDEX(DATAS,AA6651+1)),INDEX(DATAS,AA6651+1)),"")</f>
        <v/>
      </c>
    </row>
    <row r="6652" customFormat="false" ht="15" hidden="false" customHeight="false" outlineLevel="0" collapsed="false">
      <c r="A6652" s="60" t="n">
        <v>46309</v>
      </c>
      <c r="B6652" s="0" t="n">
        <v>13</v>
      </c>
      <c r="C6652" s="0" t="n">
        <v>7762</v>
      </c>
      <c r="E6652" s="0" t="n">
        <v>0</v>
      </c>
      <c r="F6652" s="55" t="s">
        <v>1572</v>
      </c>
      <c r="I6652" s="55" t="s">
        <v>185</v>
      </c>
      <c r="U6652" s="0" t="n">
        <v>142</v>
      </c>
      <c r="V6652" s="0" t="n">
        <v>0</v>
      </c>
      <c r="X6652" s="55" t="n">
        <f aca="false">IF(I6652="Male",0,1)</f>
        <v>1</v>
      </c>
      <c r="Y6652" s="55" t="n">
        <f aca="false">IF(OR(I6652="DNB",I6652="Dry DNB"),1,0)</f>
        <v>0</v>
      </c>
      <c r="Z6652" s="0" t="str">
        <f aca="false">IF(ISNUMBER(W6652),A6652-W6652,"")</f>
        <v/>
      </c>
      <c r="AA6652" s="55" t="n">
        <f aca="false">MATCH(A6652,DATAS,0)</f>
        <v>1</v>
      </c>
      <c r="AB6652" s="55" t="n">
        <f aca="false">IF(AND(E6652&gt;0,OR(AND(B6652&gt;=1,B6652&lt;=6),B6652=10)),1,0)</f>
        <v>0</v>
      </c>
      <c r="AC6652" s="55" t="n">
        <f aca="false">IF(AND(E6652&gt;0,B6652=10),1,0)</f>
        <v>0</v>
      </c>
      <c r="AD6652" s="0" t="str">
        <f aca="false">IF(AND(C6651=C6652,AA6651=AA6652-1),AB6651,"")</f>
        <v/>
      </c>
      <c r="AE6652" s="0" t="str">
        <f aca="false">IF(AND(C6651=C6652,AA6651=AA6652-1),AC6651,"")</f>
        <v/>
      </c>
      <c r="AF6652" s="0" t="str">
        <f aca="false">IF(AA6652=1,"",IF(AND(AB6652=1,AD6652&lt;&gt;1),1,0))</f>
        <v/>
      </c>
      <c r="AG6652" s="0" t="str">
        <f aca="false">IF(AA6652=1,"",IF(AND(AC6652=1,AE6652&lt;&gt;1),1,0))</f>
        <v/>
      </c>
      <c r="AH6652" s="60" t="str">
        <f aca="false">IF(AND(E6652&gt;0,AA6652&lt;2,NOT(AND(C6653=C6652,AA6653=AA6652+1))),INDEX(DATAS,AA6652+1),"")</f>
        <v/>
      </c>
      <c r="AI6652" s="60" t="str">
        <f aca="false">IF(AND(AC6652=1,AA6652&lt;2),IF(AND(C6653=C6652,AA6653=AA6652+1),IF(AC6653=1,"",INDEX(DATAS,AA6652+1)),INDEX(DATAS,AA6652+1)),"")</f>
        <v/>
      </c>
    </row>
    <row r="6653" customFormat="false" ht="15" hidden="false" customHeight="false" outlineLevel="0" collapsed="false">
      <c r="A6653" s="60" t="n">
        <v>46310</v>
      </c>
      <c r="B6653" s="0" t="n">
        <v>13</v>
      </c>
      <c r="C6653" s="0" t="n">
        <v>7762</v>
      </c>
      <c r="E6653" s="0" t="n">
        <v>0</v>
      </c>
      <c r="F6653" s="55" t="s">
        <v>1572</v>
      </c>
      <c r="I6653" s="55" t="s">
        <v>185</v>
      </c>
      <c r="U6653" s="0" t="n">
        <v>143</v>
      </c>
      <c r="V6653" s="0" t="n">
        <v>0</v>
      </c>
      <c r="X6653" s="55" t="n">
        <f aca="false">IF(I6653="Male",0,1)</f>
        <v>1</v>
      </c>
      <c r="Y6653" s="55" t="n">
        <f aca="false">IF(OR(I6653="DNB",I6653="Dry DNB"),1,0)</f>
        <v>0</v>
      </c>
      <c r="Z6653" s="0" t="str">
        <f aca="false">IF(ISNUMBER(W6653),A6653-W6653,"")</f>
        <v/>
      </c>
      <c r="AA6653" s="55" t="n">
        <f aca="false">MATCH(A6653,DATAS,0)</f>
        <v>2</v>
      </c>
      <c r="AB6653" s="55" t="n">
        <f aca="false">IF(AND(E6653&gt;0,OR(AND(B6653&gt;=1,B6653&lt;=6),B6653=10)),1,0)</f>
        <v>0</v>
      </c>
      <c r="AC6653" s="55" t="n">
        <f aca="false">IF(AND(E6653&gt;0,B6653=10),1,0)</f>
        <v>0</v>
      </c>
      <c r="AD6653" s="55" t="n">
        <f aca="false">IF(AND(C6652=C6653,AA6652=AA6653-1),AB6652,"")</f>
        <v>0</v>
      </c>
      <c r="AE6653" s="55" t="n">
        <f aca="false">IF(AND(C6652=C6653,AA6652=AA6653-1),AC6652,"")</f>
        <v>0</v>
      </c>
      <c r="AF6653" s="55" t="n">
        <f aca="false">IF(AA6653=1,"",IF(AND(AB6653=1,AD6653&lt;&gt;1),1,0))</f>
        <v>0</v>
      </c>
      <c r="AG6653" s="55" t="n">
        <f aca="false">IF(AA6653=1,"",IF(AND(AC6653=1,AE6653&lt;&gt;1),1,0))</f>
        <v>0</v>
      </c>
      <c r="AH6653" s="60" t="str">
        <f aca="false">IF(AND(E6653&gt;0,AA6653&lt;2,NOT(AND(C6654=C6653,AA6654=AA6653+1))),INDEX(DATAS,AA6653+1),"")</f>
        <v/>
      </c>
      <c r="AI6653" s="60" t="str">
        <f aca="false">IF(AND(AC6653=1,AA6653&lt;2),IF(AND(C6654=C6653,AA6654=AA6653+1),IF(AC6654=1,"",INDEX(DATAS,AA6653+1)),INDEX(DATAS,AA6653+1)),"")</f>
        <v/>
      </c>
    </row>
    <row r="6654" customFormat="false" ht="15" hidden="false" customHeight="false" outlineLevel="0" collapsed="false">
      <c r="A6654" s="60" t="n">
        <v>46309</v>
      </c>
      <c r="B6654" s="0" t="n">
        <v>13</v>
      </c>
      <c r="C6654" s="0" t="n">
        <v>7763</v>
      </c>
      <c r="E6654" s="0" t="n">
        <v>0</v>
      </c>
      <c r="F6654" s="55" t="s">
        <v>1573</v>
      </c>
      <c r="I6654" s="55" t="s">
        <v>185</v>
      </c>
      <c r="U6654" s="0" t="n">
        <v>141</v>
      </c>
      <c r="V6654" s="0" t="n">
        <v>0</v>
      </c>
      <c r="X6654" s="55" t="n">
        <f aca="false">IF(I6654="Male",0,1)</f>
        <v>1</v>
      </c>
      <c r="Y6654" s="55" t="n">
        <f aca="false">IF(OR(I6654="DNB",I6654="Dry DNB"),1,0)</f>
        <v>0</v>
      </c>
      <c r="Z6654" s="0" t="str">
        <f aca="false">IF(ISNUMBER(W6654),A6654-W6654,"")</f>
        <v/>
      </c>
      <c r="AA6654" s="55" t="n">
        <f aca="false">MATCH(A6654,DATAS,0)</f>
        <v>1</v>
      </c>
      <c r="AB6654" s="55" t="n">
        <f aca="false">IF(AND(E6654&gt;0,OR(AND(B6654&gt;=1,B6654&lt;=6),B6654=10)),1,0)</f>
        <v>0</v>
      </c>
      <c r="AC6654" s="55" t="n">
        <f aca="false">IF(AND(E6654&gt;0,B6654=10),1,0)</f>
        <v>0</v>
      </c>
      <c r="AD6654" s="0" t="str">
        <f aca="false">IF(AND(C6653=C6654,AA6653=AA6654-1),AB6653,"")</f>
        <v/>
      </c>
      <c r="AE6654" s="0" t="str">
        <f aca="false">IF(AND(C6653=C6654,AA6653=AA6654-1),AC6653,"")</f>
        <v/>
      </c>
      <c r="AF6654" s="0" t="str">
        <f aca="false">IF(AA6654=1,"",IF(AND(AB6654=1,AD6654&lt;&gt;1),1,0))</f>
        <v/>
      </c>
      <c r="AG6654" s="0" t="str">
        <f aca="false">IF(AA6654=1,"",IF(AND(AC6654=1,AE6654&lt;&gt;1),1,0))</f>
        <v/>
      </c>
      <c r="AH6654" s="60" t="str">
        <f aca="false">IF(AND(E6654&gt;0,AA6654&lt;2,NOT(AND(C6655=C6654,AA6655=AA6654+1))),INDEX(DATAS,AA6654+1),"")</f>
        <v/>
      </c>
      <c r="AI6654" s="60" t="str">
        <f aca="false">IF(AND(AC6654=1,AA6654&lt;2),IF(AND(C6655=C6654,AA6655=AA6654+1),IF(AC6655=1,"",INDEX(DATAS,AA6654+1)),INDEX(DATAS,AA6654+1)),"")</f>
        <v/>
      </c>
    </row>
    <row r="6655" customFormat="false" ht="15" hidden="false" customHeight="false" outlineLevel="0" collapsed="false">
      <c r="A6655" s="60" t="n">
        <v>46310</v>
      </c>
      <c r="B6655" s="0" t="n">
        <v>13</v>
      </c>
      <c r="C6655" s="0" t="n">
        <v>7763</v>
      </c>
      <c r="E6655" s="0" t="n">
        <v>0</v>
      </c>
      <c r="F6655" s="55" t="s">
        <v>1573</v>
      </c>
      <c r="I6655" s="55" t="s">
        <v>185</v>
      </c>
      <c r="U6655" s="0" t="n">
        <v>142</v>
      </c>
      <c r="V6655" s="0" t="n">
        <v>0</v>
      </c>
      <c r="X6655" s="55" t="n">
        <f aca="false">IF(I6655="Male",0,1)</f>
        <v>1</v>
      </c>
      <c r="Y6655" s="55" t="n">
        <f aca="false">IF(OR(I6655="DNB",I6655="Dry DNB"),1,0)</f>
        <v>0</v>
      </c>
      <c r="Z6655" s="0" t="str">
        <f aca="false">IF(ISNUMBER(W6655),A6655-W6655,"")</f>
        <v/>
      </c>
      <c r="AA6655" s="55" t="n">
        <f aca="false">MATCH(A6655,DATAS,0)</f>
        <v>2</v>
      </c>
      <c r="AB6655" s="55" t="n">
        <f aca="false">IF(AND(E6655&gt;0,OR(AND(B6655&gt;=1,B6655&lt;=6),B6655=10)),1,0)</f>
        <v>0</v>
      </c>
      <c r="AC6655" s="55" t="n">
        <f aca="false">IF(AND(E6655&gt;0,B6655=10),1,0)</f>
        <v>0</v>
      </c>
      <c r="AD6655" s="55" t="n">
        <f aca="false">IF(AND(C6654=C6655,AA6654=AA6655-1),AB6654,"")</f>
        <v>0</v>
      </c>
      <c r="AE6655" s="55" t="n">
        <f aca="false">IF(AND(C6654=C6655,AA6654=AA6655-1),AC6654,"")</f>
        <v>0</v>
      </c>
      <c r="AF6655" s="55" t="n">
        <f aca="false">IF(AA6655=1,"",IF(AND(AB6655=1,AD6655&lt;&gt;1),1,0))</f>
        <v>0</v>
      </c>
      <c r="AG6655" s="55" t="n">
        <f aca="false">IF(AA6655=1,"",IF(AND(AC6655=1,AE6655&lt;&gt;1),1,0))</f>
        <v>0</v>
      </c>
      <c r="AH6655" s="60" t="str">
        <f aca="false">IF(AND(E6655&gt;0,AA6655&lt;2,NOT(AND(C6656=C6655,AA6656=AA6655+1))),INDEX(DATAS,AA6655+1),"")</f>
        <v/>
      </c>
      <c r="AI6655" s="60" t="str">
        <f aca="false">IF(AND(AC6655=1,AA6655&lt;2),IF(AND(C6656=C6655,AA6656=AA6655+1),IF(AC6656=1,"",INDEX(DATAS,AA6655+1)),INDEX(DATAS,AA6655+1)),"")</f>
        <v/>
      </c>
    </row>
    <row r="6656" customFormat="false" ht="15" hidden="false" customHeight="false" outlineLevel="0" collapsed="false">
      <c r="A6656" s="60" t="n">
        <v>46309</v>
      </c>
      <c r="B6656" s="0" t="n">
        <v>13</v>
      </c>
      <c r="C6656" s="0" t="n">
        <v>7764</v>
      </c>
      <c r="E6656" s="0" t="n">
        <v>0</v>
      </c>
      <c r="F6656" s="55" t="s">
        <v>1573</v>
      </c>
      <c r="I6656" s="55" t="s">
        <v>185</v>
      </c>
      <c r="U6656" s="0" t="n">
        <v>141</v>
      </c>
      <c r="V6656" s="0" t="n">
        <v>0</v>
      </c>
      <c r="X6656" s="55" t="n">
        <f aca="false">IF(I6656="Male",0,1)</f>
        <v>1</v>
      </c>
      <c r="Y6656" s="55" t="n">
        <f aca="false">IF(OR(I6656="DNB",I6656="Dry DNB"),1,0)</f>
        <v>0</v>
      </c>
      <c r="Z6656" s="0" t="str">
        <f aca="false">IF(ISNUMBER(W6656),A6656-W6656,"")</f>
        <v/>
      </c>
      <c r="AA6656" s="55" t="n">
        <f aca="false">MATCH(A6656,DATAS,0)</f>
        <v>1</v>
      </c>
      <c r="AB6656" s="55" t="n">
        <f aca="false">IF(AND(E6656&gt;0,OR(AND(B6656&gt;=1,B6656&lt;=6),B6656=10)),1,0)</f>
        <v>0</v>
      </c>
      <c r="AC6656" s="55" t="n">
        <f aca="false">IF(AND(E6656&gt;0,B6656=10),1,0)</f>
        <v>0</v>
      </c>
      <c r="AD6656" s="0" t="str">
        <f aca="false">IF(AND(C6655=C6656,AA6655=AA6656-1),AB6655,"")</f>
        <v/>
      </c>
      <c r="AE6656" s="0" t="str">
        <f aca="false">IF(AND(C6655=C6656,AA6655=AA6656-1),AC6655,"")</f>
        <v/>
      </c>
      <c r="AF6656" s="0" t="str">
        <f aca="false">IF(AA6656=1,"",IF(AND(AB6656=1,AD6656&lt;&gt;1),1,0))</f>
        <v/>
      </c>
      <c r="AG6656" s="0" t="str">
        <f aca="false">IF(AA6656=1,"",IF(AND(AC6656=1,AE6656&lt;&gt;1),1,0))</f>
        <v/>
      </c>
      <c r="AH6656" s="60" t="str">
        <f aca="false">IF(AND(E6656&gt;0,AA6656&lt;2,NOT(AND(C6657=C6656,AA6657=AA6656+1))),INDEX(DATAS,AA6656+1),"")</f>
        <v/>
      </c>
      <c r="AI6656" s="60" t="str">
        <f aca="false">IF(AND(AC6656=1,AA6656&lt;2),IF(AND(C6657=C6656,AA6657=AA6656+1),IF(AC6657=1,"",INDEX(DATAS,AA6656+1)),INDEX(DATAS,AA6656+1)),"")</f>
        <v/>
      </c>
    </row>
    <row r="6657" customFormat="false" ht="15" hidden="false" customHeight="false" outlineLevel="0" collapsed="false">
      <c r="A6657" s="60" t="n">
        <v>46310</v>
      </c>
      <c r="B6657" s="0" t="n">
        <v>13</v>
      </c>
      <c r="C6657" s="0" t="n">
        <v>7764</v>
      </c>
      <c r="E6657" s="0" t="n">
        <v>0</v>
      </c>
      <c r="F6657" s="55" t="s">
        <v>1573</v>
      </c>
      <c r="I6657" s="55" t="s">
        <v>185</v>
      </c>
      <c r="U6657" s="0" t="n">
        <v>142</v>
      </c>
      <c r="V6657" s="0" t="n">
        <v>0</v>
      </c>
      <c r="X6657" s="55" t="n">
        <f aca="false">IF(I6657="Male",0,1)</f>
        <v>1</v>
      </c>
      <c r="Y6657" s="55" t="n">
        <f aca="false">IF(OR(I6657="DNB",I6657="Dry DNB"),1,0)</f>
        <v>0</v>
      </c>
      <c r="Z6657" s="0" t="str">
        <f aca="false">IF(ISNUMBER(W6657),A6657-W6657,"")</f>
        <v/>
      </c>
      <c r="AA6657" s="55" t="n">
        <f aca="false">MATCH(A6657,DATAS,0)</f>
        <v>2</v>
      </c>
      <c r="AB6657" s="55" t="n">
        <f aca="false">IF(AND(E6657&gt;0,OR(AND(B6657&gt;=1,B6657&lt;=6),B6657=10)),1,0)</f>
        <v>0</v>
      </c>
      <c r="AC6657" s="55" t="n">
        <f aca="false">IF(AND(E6657&gt;0,B6657=10),1,0)</f>
        <v>0</v>
      </c>
      <c r="AD6657" s="55" t="n">
        <f aca="false">IF(AND(C6656=C6657,AA6656=AA6657-1),AB6656,"")</f>
        <v>0</v>
      </c>
      <c r="AE6657" s="55" t="n">
        <f aca="false">IF(AND(C6656=C6657,AA6656=AA6657-1),AC6656,"")</f>
        <v>0</v>
      </c>
      <c r="AF6657" s="55" t="n">
        <f aca="false">IF(AA6657=1,"",IF(AND(AB6657=1,AD6657&lt;&gt;1),1,0))</f>
        <v>0</v>
      </c>
      <c r="AG6657" s="55" t="n">
        <f aca="false">IF(AA6657=1,"",IF(AND(AC6657=1,AE6657&lt;&gt;1),1,0))</f>
        <v>0</v>
      </c>
      <c r="AH6657" s="60" t="str">
        <f aca="false">IF(AND(E6657&gt;0,AA6657&lt;2,NOT(AND(C6658=C6657,AA6658=AA6657+1))),INDEX(DATAS,AA6657+1),"")</f>
        <v/>
      </c>
      <c r="AI6657" s="60" t="str">
        <f aca="false">IF(AND(AC6657=1,AA6657&lt;2),IF(AND(C6658=C6657,AA6658=AA6657+1),IF(AC6658=1,"",INDEX(DATAS,AA6657+1)),INDEX(DATAS,AA6657+1)),"")</f>
        <v/>
      </c>
    </row>
    <row r="6658" customFormat="false" ht="15" hidden="false" customHeight="false" outlineLevel="0" collapsed="false">
      <c r="A6658" s="60" t="n">
        <v>46309</v>
      </c>
      <c r="B6658" s="0" t="n">
        <v>13</v>
      </c>
      <c r="C6658" s="0" t="n">
        <v>7765</v>
      </c>
      <c r="E6658" s="0" t="n">
        <v>0</v>
      </c>
      <c r="F6658" s="55" t="s">
        <v>1573</v>
      </c>
      <c r="I6658" s="55" t="s">
        <v>185</v>
      </c>
      <c r="U6658" s="0" t="n">
        <v>141</v>
      </c>
      <c r="V6658" s="0" t="n">
        <v>0</v>
      </c>
      <c r="X6658" s="55" t="n">
        <f aca="false">IF(I6658="Male",0,1)</f>
        <v>1</v>
      </c>
      <c r="Y6658" s="55" t="n">
        <f aca="false">IF(OR(I6658="DNB",I6658="Dry DNB"),1,0)</f>
        <v>0</v>
      </c>
      <c r="Z6658" s="0" t="str">
        <f aca="false">IF(ISNUMBER(W6658),A6658-W6658,"")</f>
        <v/>
      </c>
      <c r="AA6658" s="55" t="n">
        <f aca="false">MATCH(A6658,DATAS,0)</f>
        <v>1</v>
      </c>
      <c r="AB6658" s="55" t="n">
        <f aca="false">IF(AND(E6658&gt;0,OR(AND(B6658&gt;=1,B6658&lt;=6),B6658=10)),1,0)</f>
        <v>0</v>
      </c>
      <c r="AC6658" s="55" t="n">
        <f aca="false">IF(AND(E6658&gt;0,B6658=10),1,0)</f>
        <v>0</v>
      </c>
      <c r="AD6658" s="0" t="str">
        <f aca="false">IF(AND(C6657=C6658,AA6657=AA6658-1),AB6657,"")</f>
        <v/>
      </c>
      <c r="AE6658" s="0" t="str">
        <f aca="false">IF(AND(C6657=C6658,AA6657=AA6658-1),AC6657,"")</f>
        <v/>
      </c>
      <c r="AF6658" s="0" t="str">
        <f aca="false">IF(AA6658=1,"",IF(AND(AB6658=1,AD6658&lt;&gt;1),1,0))</f>
        <v/>
      </c>
      <c r="AG6658" s="0" t="str">
        <f aca="false">IF(AA6658=1,"",IF(AND(AC6658=1,AE6658&lt;&gt;1),1,0))</f>
        <v/>
      </c>
      <c r="AH6658" s="60" t="str">
        <f aca="false">IF(AND(E6658&gt;0,AA6658&lt;2,NOT(AND(C6659=C6658,AA6659=AA6658+1))),INDEX(DATAS,AA6658+1),"")</f>
        <v/>
      </c>
      <c r="AI6658" s="60" t="str">
        <f aca="false">IF(AND(AC6658=1,AA6658&lt;2),IF(AND(C6659=C6658,AA6659=AA6658+1),IF(AC6659=1,"",INDEX(DATAS,AA6658+1)),INDEX(DATAS,AA6658+1)),"")</f>
        <v/>
      </c>
    </row>
    <row r="6659" customFormat="false" ht="15" hidden="false" customHeight="false" outlineLevel="0" collapsed="false">
      <c r="A6659" s="60" t="n">
        <v>46310</v>
      </c>
      <c r="B6659" s="0" t="n">
        <v>13</v>
      </c>
      <c r="C6659" s="0" t="n">
        <v>7765</v>
      </c>
      <c r="E6659" s="0" t="n">
        <v>0</v>
      </c>
      <c r="F6659" s="55" t="s">
        <v>1573</v>
      </c>
      <c r="I6659" s="55" t="s">
        <v>185</v>
      </c>
      <c r="U6659" s="0" t="n">
        <v>142</v>
      </c>
      <c r="V6659" s="0" t="n">
        <v>0</v>
      </c>
      <c r="X6659" s="55" t="n">
        <f aca="false">IF(I6659="Male",0,1)</f>
        <v>1</v>
      </c>
      <c r="Y6659" s="55" t="n">
        <f aca="false">IF(OR(I6659="DNB",I6659="Dry DNB"),1,0)</f>
        <v>0</v>
      </c>
      <c r="Z6659" s="0" t="str">
        <f aca="false">IF(ISNUMBER(W6659),A6659-W6659,"")</f>
        <v/>
      </c>
      <c r="AA6659" s="55" t="n">
        <f aca="false">MATCH(A6659,DATAS,0)</f>
        <v>2</v>
      </c>
      <c r="AB6659" s="55" t="n">
        <f aca="false">IF(AND(E6659&gt;0,OR(AND(B6659&gt;=1,B6659&lt;=6),B6659=10)),1,0)</f>
        <v>0</v>
      </c>
      <c r="AC6659" s="55" t="n">
        <f aca="false">IF(AND(E6659&gt;0,B6659=10),1,0)</f>
        <v>0</v>
      </c>
      <c r="AD6659" s="55" t="n">
        <f aca="false">IF(AND(C6658=C6659,AA6658=AA6659-1),AB6658,"")</f>
        <v>0</v>
      </c>
      <c r="AE6659" s="55" t="n">
        <f aca="false">IF(AND(C6658=C6659,AA6658=AA6659-1),AC6658,"")</f>
        <v>0</v>
      </c>
      <c r="AF6659" s="55" t="n">
        <f aca="false">IF(AA6659=1,"",IF(AND(AB6659=1,AD6659&lt;&gt;1),1,0))</f>
        <v>0</v>
      </c>
      <c r="AG6659" s="55" t="n">
        <f aca="false">IF(AA6659=1,"",IF(AND(AC6659=1,AE6659&lt;&gt;1),1,0))</f>
        <v>0</v>
      </c>
      <c r="AH6659" s="60" t="str">
        <f aca="false">IF(AND(E6659&gt;0,AA6659&lt;2,NOT(AND(C6660=C6659,AA6660=AA6659+1))),INDEX(DATAS,AA6659+1),"")</f>
        <v/>
      </c>
      <c r="AI6659" s="60" t="str">
        <f aca="false">IF(AND(AC6659=1,AA6659&lt;2),IF(AND(C6660=C6659,AA6660=AA6659+1),IF(AC6660=1,"",INDEX(DATAS,AA6659+1)),INDEX(DATAS,AA6659+1)),"")</f>
        <v/>
      </c>
    </row>
    <row r="6660" customFormat="false" ht="15" hidden="false" customHeight="false" outlineLevel="0" collapsed="false">
      <c r="A6660" s="60" t="n">
        <v>46309</v>
      </c>
      <c r="B6660" s="0" t="n">
        <v>13</v>
      </c>
      <c r="C6660" s="0" t="n">
        <v>7766</v>
      </c>
      <c r="E6660" s="0" t="n">
        <v>0</v>
      </c>
      <c r="F6660" s="55" t="s">
        <v>1573</v>
      </c>
      <c r="I6660" s="55" t="s">
        <v>185</v>
      </c>
      <c r="U6660" s="0" t="n">
        <v>141</v>
      </c>
      <c r="V6660" s="0" t="n">
        <v>0</v>
      </c>
      <c r="X6660" s="55" t="n">
        <f aca="false">IF(I6660="Male",0,1)</f>
        <v>1</v>
      </c>
      <c r="Y6660" s="55" t="n">
        <f aca="false">IF(OR(I6660="DNB",I6660="Dry DNB"),1,0)</f>
        <v>0</v>
      </c>
      <c r="Z6660" s="0" t="str">
        <f aca="false">IF(ISNUMBER(W6660),A6660-W6660,"")</f>
        <v/>
      </c>
      <c r="AA6660" s="55" t="n">
        <f aca="false">MATCH(A6660,DATAS,0)</f>
        <v>1</v>
      </c>
      <c r="AB6660" s="55" t="n">
        <f aca="false">IF(AND(E6660&gt;0,OR(AND(B6660&gt;=1,B6660&lt;=6),B6660=10)),1,0)</f>
        <v>0</v>
      </c>
      <c r="AC6660" s="55" t="n">
        <f aca="false">IF(AND(E6660&gt;0,B6660=10),1,0)</f>
        <v>0</v>
      </c>
      <c r="AD6660" s="0" t="str">
        <f aca="false">IF(AND(C6659=C6660,AA6659=AA6660-1),AB6659,"")</f>
        <v/>
      </c>
      <c r="AE6660" s="0" t="str">
        <f aca="false">IF(AND(C6659=C6660,AA6659=AA6660-1),AC6659,"")</f>
        <v/>
      </c>
      <c r="AF6660" s="0" t="str">
        <f aca="false">IF(AA6660=1,"",IF(AND(AB6660=1,AD6660&lt;&gt;1),1,0))</f>
        <v/>
      </c>
      <c r="AG6660" s="0" t="str">
        <f aca="false">IF(AA6660=1,"",IF(AND(AC6660=1,AE6660&lt;&gt;1),1,0))</f>
        <v/>
      </c>
      <c r="AH6660" s="60" t="str">
        <f aca="false">IF(AND(E6660&gt;0,AA6660&lt;2,NOT(AND(C6661=C6660,AA6661=AA6660+1))),INDEX(DATAS,AA6660+1),"")</f>
        <v/>
      </c>
      <c r="AI6660" s="60" t="str">
        <f aca="false">IF(AND(AC6660=1,AA6660&lt;2),IF(AND(C6661=C6660,AA6661=AA6660+1),IF(AC6661=1,"",INDEX(DATAS,AA6660+1)),INDEX(DATAS,AA6660+1)),"")</f>
        <v/>
      </c>
    </row>
    <row r="6661" customFormat="false" ht="15" hidden="false" customHeight="false" outlineLevel="0" collapsed="false">
      <c r="A6661" s="60" t="n">
        <v>46310</v>
      </c>
      <c r="B6661" s="0" t="n">
        <v>13</v>
      </c>
      <c r="C6661" s="0" t="n">
        <v>7766</v>
      </c>
      <c r="E6661" s="0" t="n">
        <v>0</v>
      </c>
      <c r="F6661" s="55" t="s">
        <v>1573</v>
      </c>
      <c r="I6661" s="55" t="s">
        <v>185</v>
      </c>
      <c r="U6661" s="0" t="n">
        <v>142</v>
      </c>
      <c r="V6661" s="0" t="n">
        <v>0</v>
      </c>
      <c r="X6661" s="55" t="n">
        <f aca="false">IF(I6661="Male",0,1)</f>
        <v>1</v>
      </c>
      <c r="Y6661" s="55" t="n">
        <f aca="false">IF(OR(I6661="DNB",I6661="Dry DNB"),1,0)</f>
        <v>0</v>
      </c>
      <c r="Z6661" s="0" t="str">
        <f aca="false">IF(ISNUMBER(W6661),A6661-W6661,"")</f>
        <v/>
      </c>
      <c r="AA6661" s="55" t="n">
        <f aca="false">MATCH(A6661,DATAS,0)</f>
        <v>2</v>
      </c>
      <c r="AB6661" s="55" t="n">
        <f aca="false">IF(AND(E6661&gt;0,OR(AND(B6661&gt;=1,B6661&lt;=6),B6661=10)),1,0)</f>
        <v>0</v>
      </c>
      <c r="AC6661" s="55" t="n">
        <f aca="false">IF(AND(E6661&gt;0,B6661=10),1,0)</f>
        <v>0</v>
      </c>
      <c r="AD6661" s="55" t="n">
        <f aca="false">IF(AND(C6660=C6661,AA6660=AA6661-1),AB6660,"")</f>
        <v>0</v>
      </c>
      <c r="AE6661" s="55" t="n">
        <f aca="false">IF(AND(C6660=C6661,AA6660=AA6661-1),AC6660,"")</f>
        <v>0</v>
      </c>
      <c r="AF6661" s="55" t="n">
        <f aca="false">IF(AA6661=1,"",IF(AND(AB6661=1,AD6661&lt;&gt;1),1,0))</f>
        <v>0</v>
      </c>
      <c r="AG6661" s="55" t="n">
        <f aca="false">IF(AA6661=1,"",IF(AND(AC6661=1,AE6661&lt;&gt;1),1,0))</f>
        <v>0</v>
      </c>
      <c r="AH6661" s="60" t="str">
        <f aca="false">IF(AND(E6661&gt;0,AA6661&lt;2,NOT(AND(C6662=C6661,AA6662=AA6661+1))),INDEX(DATAS,AA6661+1),"")</f>
        <v/>
      </c>
      <c r="AI6661" s="60" t="str">
        <f aca="false">IF(AND(AC6661=1,AA6661&lt;2),IF(AND(C6662=C6661,AA6662=AA6661+1),IF(AC6662=1,"",INDEX(DATAS,AA6661+1)),INDEX(DATAS,AA6661+1)),"")</f>
        <v/>
      </c>
    </row>
    <row r="6662" customFormat="false" ht="15" hidden="false" customHeight="false" outlineLevel="0" collapsed="false">
      <c r="A6662" s="60" t="n">
        <v>46309</v>
      </c>
      <c r="B6662" s="0" t="n">
        <v>13</v>
      </c>
      <c r="C6662" s="0" t="n">
        <v>7767</v>
      </c>
      <c r="E6662" s="0" t="n">
        <v>0</v>
      </c>
      <c r="F6662" s="55" t="s">
        <v>1574</v>
      </c>
      <c r="I6662" s="55" t="s">
        <v>185</v>
      </c>
      <c r="U6662" s="0" t="n">
        <v>140</v>
      </c>
      <c r="V6662" s="0" t="n">
        <v>0</v>
      </c>
      <c r="X6662" s="55" t="n">
        <f aca="false">IF(I6662="Male",0,1)</f>
        <v>1</v>
      </c>
      <c r="Y6662" s="55" t="n">
        <f aca="false">IF(OR(I6662="DNB",I6662="Dry DNB"),1,0)</f>
        <v>0</v>
      </c>
      <c r="Z6662" s="0" t="str">
        <f aca="false">IF(ISNUMBER(W6662),A6662-W6662,"")</f>
        <v/>
      </c>
      <c r="AA6662" s="55" t="n">
        <f aca="false">MATCH(A6662,DATAS,0)</f>
        <v>1</v>
      </c>
      <c r="AB6662" s="55" t="n">
        <f aca="false">IF(AND(E6662&gt;0,OR(AND(B6662&gt;=1,B6662&lt;=6),B6662=10)),1,0)</f>
        <v>0</v>
      </c>
      <c r="AC6662" s="55" t="n">
        <f aca="false">IF(AND(E6662&gt;0,B6662=10),1,0)</f>
        <v>0</v>
      </c>
      <c r="AD6662" s="0" t="str">
        <f aca="false">IF(AND(C6661=C6662,AA6661=AA6662-1),AB6661,"")</f>
        <v/>
      </c>
      <c r="AE6662" s="0" t="str">
        <f aca="false">IF(AND(C6661=C6662,AA6661=AA6662-1),AC6661,"")</f>
        <v/>
      </c>
      <c r="AF6662" s="0" t="str">
        <f aca="false">IF(AA6662=1,"",IF(AND(AB6662=1,AD6662&lt;&gt;1),1,0))</f>
        <v/>
      </c>
      <c r="AG6662" s="0" t="str">
        <f aca="false">IF(AA6662=1,"",IF(AND(AC6662=1,AE6662&lt;&gt;1),1,0))</f>
        <v/>
      </c>
      <c r="AH6662" s="60" t="str">
        <f aca="false">IF(AND(E6662&gt;0,AA6662&lt;2,NOT(AND(C6663=C6662,AA6663=AA6662+1))),INDEX(DATAS,AA6662+1),"")</f>
        <v/>
      </c>
      <c r="AI6662" s="60" t="str">
        <f aca="false">IF(AND(AC6662=1,AA6662&lt;2),IF(AND(C6663=C6662,AA6663=AA6662+1),IF(AC6663=1,"",INDEX(DATAS,AA6662+1)),INDEX(DATAS,AA6662+1)),"")</f>
        <v/>
      </c>
    </row>
    <row r="6663" customFormat="false" ht="15" hidden="false" customHeight="false" outlineLevel="0" collapsed="false">
      <c r="A6663" s="60" t="n">
        <v>46310</v>
      </c>
      <c r="B6663" s="0" t="n">
        <v>13</v>
      </c>
      <c r="C6663" s="0" t="n">
        <v>7767</v>
      </c>
      <c r="E6663" s="0" t="n">
        <v>0</v>
      </c>
      <c r="F6663" s="55" t="s">
        <v>1574</v>
      </c>
      <c r="I6663" s="55" t="s">
        <v>185</v>
      </c>
      <c r="U6663" s="0" t="n">
        <v>141</v>
      </c>
      <c r="V6663" s="0" t="n">
        <v>0</v>
      </c>
      <c r="X6663" s="55" t="n">
        <f aca="false">IF(I6663="Male",0,1)</f>
        <v>1</v>
      </c>
      <c r="Y6663" s="55" t="n">
        <f aca="false">IF(OR(I6663="DNB",I6663="Dry DNB"),1,0)</f>
        <v>0</v>
      </c>
      <c r="Z6663" s="0" t="str">
        <f aca="false">IF(ISNUMBER(W6663),A6663-W6663,"")</f>
        <v/>
      </c>
      <c r="AA6663" s="55" t="n">
        <f aca="false">MATCH(A6663,DATAS,0)</f>
        <v>2</v>
      </c>
      <c r="AB6663" s="55" t="n">
        <f aca="false">IF(AND(E6663&gt;0,OR(AND(B6663&gt;=1,B6663&lt;=6),B6663=10)),1,0)</f>
        <v>0</v>
      </c>
      <c r="AC6663" s="55" t="n">
        <f aca="false">IF(AND(E6663&gt;0,B6663=10),1,0)</f>
        <v>0</v>
      </c>
      <c r="AD6663" s="55" t="n">
        <f aca="false">IF(AND(C6662=C6663,AA6662=AA6663-1),AB6662,"")</f>
        <v>0</v>
      </c>
      <c r="AE6663" s="55" t="n">
        <f aca="false">IF(AND(C6662=C6663,AA6662=AA6663-1),AC6662,"")</f>
        <v>0</v>
      </c>
      <c r="AF6663" s="55" t="n">
        <f aca="false">IF(AA6663=1,"",IF(AND(AB6663=1,AD6663&lt;&gt;1),1,0))</f>
        <v>0</v>
      </c>
      <c r="AG6663" s="55" t="n">
        <f aca="false">IF(AA6663=1,"",IF(AND(AC6663=1,AE6663&lt;&gt;1),1,0))</f>
        <v>0</v>
      </c>
      <c r="AH6663" s="60" t="str">
        <f aca="false">IF(AND(E6663&gt;0,AA6663&lt;2,NOT(AND(C6664=C6663,AA6664=AA6663+1))),INDEX(DATAS,AA6663+1),"")</f>
        <v/>
      </c>
      <c r="AI6663" s="60" t="str">
        <f aca="false">IF(AND(AC6663=1,AA6663&lt;2),IF(AND(C6664=C6663,AA6664=AA6663+1),IF(AC6664=1,"",INDEX(DATAS,AA6663+1)),INDEX(DATAS,AA6663+1)),"")</f>
        <v/>
      </c>
    </row>
    <row r="6664" customFormat="false" ht="15" hidden="false" customHeight="false" outlineLevel="0" collapsed="false">
      <c r="A6664" s="60" t="n">
        <v>46309</v>
      </c>
      <c r="B6664" s="0" t="n">
        <v>13</v>
      </c>
      <c r="C6664" s="0" t="n">
        <v>7768</v>
      </c>
      <c r="E6664" s="0" t="n">
        <v>0</v>
      </c>
      <c r="F6664" s="55" t="s">
        <v>1574</v>
      </c>
      <c r="I6664" s="55" t="s">
        <v>185</v>
      </c>
      <c r="U6664" s="0" t="n">
        <v>140</v>
      </c>
      <c r="V6664" s="0" t="n">
        <v>0</v>
      </c>
      <c r="X6664" s="55" t="n">
        <f aca="false">IF(I6664="Male",0,1)</f>
        <v>1</v>
      </c>
      <c r="Y6664" s="55" t="n">
        <f aca="false">IF(OR(I6664="DNB",I6664="Dry DNB"),1,0)</f>
        <v>0</v>
      </c>
      <c r="Z6664" s="0" t="str">
        <f aca="false">IF(ISNUMBER(W6664),A6664-W6664,"")</f>
        <v/>
      </c>
      <c r="AA6664" s="55" t="n">
        <f aca="false">MATCH(A6664,DATAS,0)</f>
        <v>1</v>
      </c>
      <c r="AB6664" s="55" t="n">
        <f aca="false">IF(AND(E6664&gt;0,OR(AND(B6664&gt;=1,B6664&lt;=6),B6664=10)),1,0)</f>
        <v>0</v>
      </c>
      <c r="AC6664" s="55" t="n">
        <f aca="false">IF(AND(E6664&gt;0,B6664=10),1,0)</f>
        <v>0</v>
      </c>
      <c r="AD6664" s="0" t="str">
        <f aca="false">IF(AND(C6663=C6664,AA6663=AA6664-1),AB6663,"")</f>
        <v/>
      </c>
      <c r="AE6664" s="0" t="str">
        <f aca="false">IF(AND(C6663=C6664,AA6663=AA6664-1),AC6663,"")</f>
        <v/>
      </c>
      <c r="AF6664" s="0" t="str">
        <f aca="false">IF(AA6664=1,"",IF(AND(AB6664=1,AD6664&lt;&gt;1),1,0))</f>
        <v/>
      </c>
      <c r="AG6664" s="0" t="str">
        <f aca="false">IF(AA6664=1,"",IF(AND(AC6664=1,AE6664&lt;&gt;1),1,0))</f>
        <v/>
      </c>
      <c r="AH6664" s="60" t="str">
        <f aca="false">IF(AND(E6664&gt;0,AA6664&lt;2,NOT(AND(C6665=C6664,AA6665=AA6664+1))),INDEX(DATAS,AA6664+1),"")</f>
        <v/>
      </c>
      <c r="AI6664" s="60" t="str">
        <f aca="false">IF(AND(AC6664=1,AA6664&lt;2),IF(AND(C6665=C6664,AA6665=AA6664+1),IF(AC6665=1,"",INDEX(DATAS,AA6664+1)),INDEX(DATAS,AA6664+1)),"")</f>
        <v/>
      </c>
    </row>
    <row r="6665" customFormat="false" ht="15" hidden="false" customHeight="false" outlineLevel="0" collapsed="false">
      <c r="A6665" s="60" t="n">
        <v>46310</v>
      </c>
      <c r="B6665" s="0" t="n">
        <v>13</v>
      </c>
      <c r="C6665" s="0" t="n">
        <v>7768</v>
      </c>
      <c r="E6665" s="0" t="n">
        <v>0</v>
      </c>
      <c r="F6665" s="55" t="s">
        <v>1574</v>
      </c>
      <c r="I6665" s="55" t="s">
        <v>185</v>
      </c>
      <c r="U6665" s="0" t="n">
        <v>141</v>
      </c>
      <c r="V6665" s="0" t="n">
        <v>0</v>
      </c>
      <c r="X6665" s="55" t="n">
        <f aca="false">IF(I6665="Male",0,1)</f>
        <v>1</v>
      </c>
      <c r="Y6665" s="55" t="n">
        <f aca="false">IF(OR(I6665="DNB",I6665="Dry DNB"),1,0)</f>
        <v>0</v>
      </c>
      <c r="Z6665" s="0" t="str">
        <f aca="false">IF(ISNUMBER(W6665),A6665-W6665,"")</f>
        <v/>
      </c>
      <c r="AA6665" s="55" t="n">
        <f aca="false">MATCH(A6665,DATAS,0)</f>
        <v>2</v>
      </c>
      <c r="AB6665" s="55" t="n">
        <f aca="false">IF(AND(E6665&gt;0,OR(AND(B6665&gt;=1,B6665&lt;=6),B6665=10)),1,0)</f>
        <v>0</v>
      </c>
      <c r="AC6665" s="55" t="n">
        <f aca="false">IF(AND(E6665&gt;0,B6665=10),1,0)</f>
        <v>0</v>
      </c>
      <c r="AD6665" s="55" t="n">
        <f aca="false">IF(AND(C6664=C6665,AA6664=AA6665-1),AB6664,"")</f>
        <v>0</v>
      </c>
      <c r="AE6665" s="55" t="n">
        <f aca="false">IF(AND(C6664=C6665,AA6664=AA6665-1),AC6664,"")</f>
        <v>0</v>
      </c>
      <c r="AF6665" s="55" t="n">
        <f aca="false">IF(AA6665=1,"",IF(AND(AB6665=1,AD6665&lt;&gt;1),1,0))</f>
        <v>0</v>
      </c>
      <c r="AG6665" s="55" t="n">
        <f aca="false">IF(AA6665=1,"",IF(AND(AC6665=1,AE6665&lt;&gt;1),1,0))</f>
        <v>0</v>
      </c>
      <c r="AH6665" s="60" t="str">
        <f aca="false">IF(AND(E6665&gt;0,AA6665&lt;2,NOT(AND(C6666=C6665,AA6666=AA6665+1))),INDEX(DATAS,AA6665+1),"")</f>
        <v/>
      </c>
      <c r="AI6665" s="60" t="str">
        <f aca="false">IF(AND(AC6665=1,AA6665&lt;2),IF(AND(C6666=C6665,AA6666=AA6665+1),IF(AC6666=1,"",INDEX(DATAS,AA6665+1)),INDEX(DATAS,AA6665+1)),"")</f>
        <v/>
      </c>
    </row>
    <row r="6666" customFormat="false" ht="15" hidden="false" customHeight="false" outlineLevel="0" collapsed="false">
      <c r="A6666" s="60" t="n">
        <v>46309</v>
      </c>
      <c r="B6666" s="0" t="n">
        <v>13</v>
      </c>
      <c r="C6666" s="0" t="n">
        <v>7770</v>
      </c>
      <c r="E6666" s="0" t="n">
        <v>0</v>
      </c>
      <c r="F6666" s="55" t="s">
        <v>1574</v>
      </c>
      <c r="I6666" s="55" t="s">
        <v>185</v>
      </c>
      <c r="U6666" s="0" t="n">
        <v>140</v>
      </c>
      <c r="V6666" s="0" t="n">
        <v>0</v>
      </c>
      <c r="X6666" s="55" t="n">
        <f aca="false">IF(I6666="Male",0,1)</f>
        <v>1</v>
      </c>
      <c r="Y6666" s="55" t="n">
        <f aca="false">IF(OR(I6666="DNB",I6666="Dry DNB"),1,0)</f>
        <v>0</v>
      </c>
      <c r="Z6666" s="0" t="str">
        <f aca="false">IF(ISNUMBER(W6666),A6666-W6666,"")</f>
        <v/>
      </c>
      <c r="AA6666" s="55" t="n">
        <f aca="false">MATCH(A6666,DATAS,0)</f>
        <v>1</v>
      </c>
      <c r="AB6666" s="55" t="n">
        <f aca="false">IF(AND(E6666&gt;0,OR(AND(B6666&gt;=1,B6666&lt;=6),B6666=10)),1,0)</f>
        <v>0</v>
      </c>
      <c r="AC6666" s="55" t="n">
        <f aca="false">IF(AND(E6666&gt;0,B6666=10),1,0)</f>
        <v>0</v>
      </c>
      <c r="AD6666" s="0" t="str">
        <f aca="false">IF(AND(C6665=C6666,AA6665=AA6666-1),AB6665,"")</f>
        <v/>
      </c>
      <c r="AE6666" s="0" t="str">
        <f aca="false">IF(AND(C6665=C6666,AA6665=AA6666-1),AC6665,"")</f>
        <v/>
      </c>
      <c r="AF6666" s="0" t="str">
        <f aca="false">IF(AA6666=1,"",IF(AND(AB6666=1,AD6666&lt;&gt;1),1,0))</f>
        <v/>
      </c>
      <c r="AG6666" s="0" t="str">
        <f aca="false">IF(AA6666=1,"",IF(AND(AC6666=1,AE6666&lt;&gt;1),1,0))</f>
        <v/>
      </c>
      <c r="AH6666" s="60" t="str">
        <f aca="false">IF(AND(E6666&gt;0,AA6666&lt;2,NOT(AND(C6667=C6666,AA6667=AA6666+1))),INDEX(DATAS,AA6666+1),"")</f>
        <v/>
      </c>
      <c r="AI6666" s="60" t="str">
        <f aca="false">IF(AND(AC6666=1,AA6666&lt;2),IF(AND(C6667=C6666,AA6667=AA6666+1),IF(AC6667=1,"",INDEX(DATAS,AA6666+1)),INDEX(DATAS,AA6666+1)),"")</f>
        <v/>
      </c>
    </row>
    <row r="6667" customFormat="false" ht="15" hidden="false" customHeight="false" outlineLevel="0" collapsed="false">
      <c r="A6667" s="60" t="n">
        <v>46310</v>
      </c>
      <c r="B6667" s="0" t="n">
        <v>13</v>
      </c>
      <c r="C6667" s="0" t="n">
        <v>7770</v>
      </c>
      <c r="E6667" s="0" t="n">
        <v>0</v>
      </c>
      <c r="F6667" s="55" t="s">
        <v>1574</v>
      </c>
      <c r="I6667" s="55" t="s">
        <v>185</v>
      </c>
      <c r="U6667" s="0" t="n">
        <v>141</v>
      </c>
      <c r="V6667" s="0" t="n">
        <v>0</v>
      </c>
      <c r="X6667" s="55" t="n">
        <f aca="false">IF(I6667="Male",0,1)</f>
        <v>1</v>
      </c>
      <c r="Y6667" s="55" t="n">
        <f aca="false">IF(OR(I6667="DNB",I6667="Dry DNB"),1,0)</f>
        <v>0</v>
      </c>
      <c r="Z6667" s="0" t="str">
        <f aca="false">IF(ISNUMBER(W6667),A6667-W6667,"")</f>
        <v/>
      </c>
      <c r="AA6667" s="55" t="n">
        <f aca="false">MATCH(A6667,DATAS,0)</f>
        <v>2</v>
      </c>
      <c r="AB6667" s="55" t="n">
        <f aca="false">IF(AND(E6667&gt;0,OR(AND(B6667&gt;=1,B6667&lt;=6),B6667=10)),1,0)</f>
        <v>0</v>
      </c>
      <c r="AC6667" s="55" t="n">
        <f aca="false">IF(AND(E6667&gt;0,B6667=10),1,0)</f>
        <v>0</v>
      </c>
      <c r="AD6667" s="55" t="n">
        <f aca="false">IF(AND(C6666=C6667,AA6666=AA6667-1),AB6666,"")</f>
        <v>0</v>
      </c>
      <c r="AE6667" s="55" t="n">
        <f aca="false">IF(AND(C6666=C6667,AA6666=AA6667-1),AC6666,"")</f>
        <v>0</v>
      </c>
      <c r="AF6667" s="55" t="n">
        <f aca="false">IF(AA6667=1,"",IF(AND(AB6667=1,AD6667&lt;&gt;1),1,0))</f>
        <v>0</v>
      </c>
      <c r="AG6667" s="55" t="n">
        <f aca="false">IF(AA6667=1,"",IF(AND(AC6667=1,AE6667&lt;&gt;1),1,0))</f>
        <v>0</v>
      </c>
      <c r="AH6667" s="60" t="str">
        <f aca="false">IF(AND(E6667&gt;0,AA6667&lt;2,NOT(AND(C6668=C6667,AA6668=AA6667+1))),INDEX(DATAS,AA6667+1),"")</f>
        <v/>
      </c>
      <c r="AI6667" s="60" t="str">
        <f aca="false">IF(AND(AC6667=1,AA6667&lt;2),IF(AND(C6668=C6667,AA6668=AA6667+1),IF(AC6668=1,"",INDEX(DATAS,AA6667+1)),INDEX(DATAS,AA6667+1)),"")</f>
        <v/>
      </c>
    </row>
    <row r="6668" customFormat="false" ht="15" hidden="false" customHeight="false" outlineLevel="0" collapsed="false">
      <c r="A6668" s="60" t="n">
        <v>46309</v>
      </c>
      <c r="B6668" s="0" t="n">
        <v>13</v>
      </c>
      <c r="C6668" s="0" t="n">
        <v>7771</v>
      </c>
      <c r="E6668" s="0" t="n">
        <v>0</v>
      </c>
      <c r="F6668" s="55" t="s">
        <v>1575</v>
      </c>
      <c r="I6668" s="55" t="s">
        <v>185</v>
      </c>
      <c r="U6668" s="0" t="n">
        <v>138</v>
      </c>
      <c r="V6668" s="0" t="n">
        <v>0</v>
      </c>
      <c r="X6668" s="55" t="n">
        <f aca="false">IF(I6668="Male",0,1)</f>
        <v>1</v>
      </c>
      <c r="Y6668" s="55" t="n">
        <f aca="false">IF(OR(I6668="DNB",I6668="Dry DNB"),1,0)</f>
        <v>0</v>
      </c>
      <c r="Z6668" s="0" t="str">
        <f aca="false">IF(ISNUMBER(W6668),A6668-W6668,"")</f>
        <v/>
      </c>
      <c r="AA6668" s="55" t="n">
        <f aca="false">MATCH(A6668,DATAS,0)</f>
        <v>1</v>
      </c>
      <c r="AB6668" s="55" t="n">
        <f aca="false">IF(AND(E6668&gt;0,OR(AND(B6668&gt;=1,B6668&lt;=6),B6668=10)),1,0)</f>
        <v>0</v>
      </c>
      <c r="AC6668" s="55" t="n">
        <f aca="false">IF(AND(E6668&gt;0,B6668=10),1,0)</f>
        <v>0</v>
      </c>
      <c r="AD6668" s="0" t="str">
        <f aca="false">IF(AND(C6667=C6668,AA6667=AA6668-1),AB6667,"")</f>
        <v/>
      </c>
      <c r="AE6668" s="0" t="str">
        <f aca="false">IF(AND(C6667=C6668,AA6667=AA6668-1),AC6667,"")</f>
        <v/>
      </c>
      <c r="AF6668" s="0" t="str">
        <f aca="false">IF(AA6668=1,"",IF(AND(AB6668=1,AD6668&lt;&gt;1),1,0))</f>
        <v/>
      </c>
      <c r="AG6668" s="0" t="str">
        <f aca="false">IF(AA6668=1,"",IF(AND(AC6668=1,AE6668&lt;&gt;1),1,0))</f>
        <v/>
      </c>
      <c r="AH6668" s="60" t="str">
        <f aca="false">IF(AND(E6668&gt;0,AA6668&lt;2,NOT(AND(C6669=C6668,AA6669=AA6668+1))),INDEX(DATAS,AA6668+1),"")</f>
        <v/>
      </c>
      <c r="AI6668" s="60" t="str">
        <f aca="false">IF(AND(AC6668=1,AA6668&lt;2),IF(AND(C6669=C6668,AA6669=AA6668+1),IF(AC6669=1,"",INDEX(DATAS,AA6668+1)),INDEX(DATAS,AA6668+1)),"")</f>
        <v/>
      </c>
    </row>
    <row r="6669" customFormat="false" ht="15" hidden="false" customHeight="false" outlineLevel="0" collapsed="false">
      <c r="A6669" s="60" t="n">
        <v>46310</v>
      </c>
      <c r="B6669" s="0" t="n">
        <v>13</v>
      </c>
      <c r="C6669" s="0" t="n">
        <v>7771</v>
      </c>
      <c r="E6669" s="0" t="n">
        <v>0</v>
      </c>
      <c r="F6669" s="55" t="s">
        <v>1575</v>
      </c>
      <c r="I6669" s="55" t="s">
        <v>185</v>
      </c>
      <c r="U6669" s="0" t="n">
        <v>139</v>
      </c>
      <c r="V6669" s="0" t="n">
        <v>0</v>
      </c>
      <c r="X6669" s="55" t="n">
        <f aca="false">IF(I6669="Male",0,1)</f>
        <v>1</v>
      </c>
      <c r="Y6669" s="55" t="n">
        <f aca="false">IF(OR(I6669="DNB",I6669="Dry DNB"),1,0)</f>
        <v>0</v>
      </c>
      <c r="Z6669" s="0" t="str">
        <f aca="false">IF(ISNUMBER(W6669),A6669-W6669,"")</f>
        <v/>
      </c>
      <c r="AA6669" s="55" t="n">
        <f aca="false">MATCH(A6669,DATAS,0)</f>
        <v>2</v>
      </c>
      <c r="AB6669" s="55" t="n">
        <f aca="false">IF(AND(E6669&gt;0,OR(AND(B6669&gt;=1,B6669&lt;=6),B6669=10)),1,0)</f>
        <v>0</v>
      </c>
      <c r="AC6669" s="55" t="n">
        <f aca="false">IF(AND(E6669&gt;0,B6669=10),1,0)</f>
        <v>0</v>
      </c>
      <c r="AD6669" s="55" t="n">
        <f aca="false">IF(AND(C6668=C6669,AA6668=AA6669-1),AB6668,"")</f>
        <v>0</v>
      </c>
      <c r="AE6669" s="55" t="n">
        <f aca="false">IF(AND(C6668=C6669,AA6668=AA6669-1),AC6668,"")</f>
        <v>0</v>
      </c>
      <c r="AF6669" s="55" t="n">
        <f aca="false">IF(AA6669=1,"",IF(AND(AB6669=1,AD6669&lt;&gt;1),1,0))</f>
        <v>0</v>
      </c>
      <c r="AG6669" s="55" t="n">
        <f aca="false">IF(AA6669=1,"",IF(AND(AC6669=1,AE6669&lt;&gt;1),1,0))</f>
        <v>0</v>
      </c>
      <c r="AH6669" s="60" t="str">
        <f aca="false">IF(AND(E6669&gt;0,AA6669&lt;2,NOT(AND(C6670=C6669,AA6670=AA6669+1))),INDEX(DATAS,AA6669+1),"")</f>
        <v/>
      </c>
      <c r="AI6669" s="60" t="str">
        <f aca="false">IF(AND(AC6669=1,AA6669&lt;2),IF(AND(C6670=C6669,AA6670=AA6669+1),IF(AC6670=1,"",INDEX(DATAS,AA6669+1)),INDEX(DATAS,AA6669+1)),"")</f>
        <v/>
      </c>
    </row>
    <row r="6670" customFormat="false" ht="15" hidden="false" customHeight="false" outlineLevel="0" collapsed="false">
      <c r="A6670" s="60" t="n">
        <v>46309</v>
      </c>
      <c r="B6670" s="0" t="n">
        <v>13</v>
      </c>
      <c r="C6670" s="0" t="n">
        <v>7772</v>
      </c>
      <c r="E6670" s="0" t="n">
        <v>0</v>
      </c>
      <c r="F6670" s="55" t="s">
        <v>1576</v>
      </c>
      <c r="I6670" s="55" t="s">
        <v>185</v>
      </c>
      <c r="U6670" s="0" t="n">
        <v>137</v>
      </c>
      <c r="V6670" s="0" t="n">
        <v>0</v>
      </c>
      <c r="X6670" s="55" t="n">
        <f aca="false">IF(I6670="Male",0,1)</f>
        <v>1</v>
      </c>
      <c r="Y6670" s="55" t="n">
        <f aca="false">IF(OR(I6670="DNB",I6670="Dry DNB"),1,0)</f>
        <v>0</v>
      </c>
      <c r="Z6670" s="0" t="str">
        <f aca="false">IF(ISNUMBER(W6670),A6670-W6670,"")</f>
        <v/>
      </c>
      <c r="AA6670" s="55" t="n">
        <f aca="false">MATCH(A6670,DATAS,0)</f>
        <v>1</v>
      </c>
      <c r="AB6670" s="55" t="n">
        <f aca="false">IF(AND(E6670&gt;0,OR(AND(B6670&gt;=1,B6670&lt;=6),B6670=10)),1,0)</f>
        <v>0</v>
      </c>
      <c r="AC6670" s="55" t="n">
        <f aca="false">IF(AND(E6670&gt;0,B6670=10),1,0)</f>
        <v>0</v>
      </c>
      <c r="AD6670" s="0" t="str">
        <f aca="false">IF(AND(C6669=C6670,AA6669=AA6670-1),AB6669,"")</f>
        <v/>
      </c>
      <c r="AE6670" s="0" t="str">
        <f aca="false">IF(AND(C6669=C6670,AA6669=AA6670-1),AC6669,"")</f>
        <v/>
      </c>
      <c r="AF6670" s="0" t="str">
        <f aca="false">IF(AA6670=1,"",IF(AND(AB6670=1,AD6670&lt;&gt;1),1,0))</f>
        <v/>
      </c>
      <c r="AG6670" s="0" t="str">
        <f aca="false">IF(AA6670=1,"",IF(AND(AC6670=1,AE6670&lt;&gt;1),1,0))</f>
        <v/>
      </c>
      <c r="AH6670" s="60" t="str">
        <f aca="false">IF(AND(E6670&gt;0,AA6670&lt;2,NOT(AND(C6671=C6670,AA6671=AA6670+1))),INDEX(DATAS,AA6670+1),"")</f>
        <v/>
      </c>
      <c r="AI6670" s="60" t="str">
        <f aca="false">IF(AND(AC6670=1,AA6670&lt;2),IF(AND(C6671=C6670,AA6671=AA6670+1),IF(AC6671=1,"",INDEX(DATAS,AA6670+1)),INDEX(DATAS,AA6670+1)),"")</f>
        <v/>
      </c>
    </row>
    <row r="6671" customFormat="false" ht="15" hidden="false" customHeight="false" outlineLevel="0" collapsed="false">
      <c r="A6671" s="60" t="n">
        <v>46310</v>
      </c>
      <c r="B6671" s="0" t="n">
        <v>13</v>
      </c>
      <c r="C6671" s="0" t="n">
        <v>7772</v>
      </c>
      <c r="E6671" s="0" t="n">
        <v>0</v>
      </c>
      <c r="F6671" s="55" t="s">
        <v>1576</v>
      </c>
      <c r="I6671" s="55" t="s">
        <v>185</v>
      </c>
      <c r="U6671" s="0" t="n">
        <v>138</v>
      </c>
      <c r="V6671" s="0" t="n">
        <v>0</v>
      </c>
      <c r="X6671" s="55" t="n">
        <f aca="false">IF(I6671="Male",0,1)</f>
        <v>1</v>
      </c>
      <c r="Y6671" s="55" t="n">
        <f aca="false">IF(OR(I6671="DNB",I6671="Dry DNB"),1,0)</f>
        <v>0</v>
      </c>
      <c r="Z6671" s="0" t="str">
        <f aca="false">IF(ISNUMBER(W6671),A6671-W6671,"")</f>
        <v/>
      </c>
      <c r="AA6671" s="55" t="n">
        <f aca="false">MATCH(A6671,DATAS,0)</f>
        <v>2</v>
      </c>
      <c r="AB6671" s="55" t="n">
        <f aca="false">IF(AND(E6671&gt;0,OR(AND(B6671&gt;=1,B6671&lt;=6),B6671=10)),1,0)</f>
        <v>0</v>
      </c>
      <c r="AC6671" s="55" t="n">
        <f aca="false">IF(AND(E6671&gt;0,B6671=10),1,0)</f>
        <v>0</v>
      </c>
      <c r="AD6671" s="55" t="n">
        <f aca="false">IF(AND(C6670=C6671,AA6670=AA6671-1),AB6670,"")</f>
        <v>0</v>
      </c>
      <c r="AE6671" s="55" t="n">
        <f aca="false">IF(AND(C6670=C6671,AA6670=AA6671-1),AC6670,"")</f>
        <v>0</v>
      </c>
      <c r="AF6671" s="55" t="n">
        <f aca="false">IF(AA6671=1,"",IF(AND(AB6671=1,AD6671&lt;&gt;1),1,0))</f>
        <v>0</v>
      </c>
      <c r="AG6671" s="55" t="n">
        <f aca="false">IF(AA6671=1,"",IF(AND(AC6671=1,AE6671&lt;&gt;1),1,0))</f>
        <v>0</v>
      </c>
      <c r="AH6671" s="60" t="str">
        <f aca="false">IF(AND(E6671&gt;0,AA6671&lt;2,NOT(AND(C6672=C6671,AA6672=AA6671+1))),INDEX(DATAS,AA6671+1),"")</f>
        <v/>
      </c>
      <c r="AI6671" s="60" t="str">
        <f aca="false">IF(AND(AC6671=1,AA6671&lt;2),IF(AND(C6672=C6671,AA6672=AA6671+1),IF(AC6672=1,"",INDEX(DATAS,AA6671+1)),INDEX(DATAS,AA6671+1)),"")</f>
        <v/>
      </c>
    </row>
    <row r="6672" customFormat="false" ht="15" hidden="false" customHeight="false" outlineLevel="0" collapsed="false">
      <c r="A6672" s="60" t="n">
        <v>46309</v>
      </c>
      <c r="B6672" s="0" t="n">
        <v>13</v>
      </c>
      <c r="C6672" s="0" t="n">
        <v>7773</v>
      </c>
      <c r="E6672" s="0" t="n">
        <v>0</v>
      </c>
      <c r="F6672" s="55" t="s">
        <v>1576</v>
      </c>
      <c r="I6672" s="55" t="s">
        <v>185</v>
      </c>
      <c r="U6672" s="0" t="n">
        <v>137</v>
      </c>
      <c r="V6672" s="0" t="n">
        <v>0</v>
      </c>
      <c r="X6672" s="55" t="n">
        <f aca="false">IF(I6672="Male",0,1)</f>
        <v>1</v>
      </c>
      <c r="Y6672" s="55" t="n">
        <f aca="false">IF(OR(I6672="DNB",I6672="Dry DNB"),1,0)</f>
        <v>0</v>
      </c>
      <c r="Z6672" s="0" t="str">
        <f aca="false">IF(ISNUMBER(W6672),A6672-W6672,"")</f>
        <v/>
      </c>
      <c r="AA6672" s="55" t="n">
        <f aca="false">MATCH(A6672,DATAS,0)</f>
        <v>1</v>
      </c>
      <c r="AB6672" s="55" t="n">
        <f aca="false">IF(AND(E6672&gt;0,OR(AND(B6672&gt;=1,B6672&lt;=6),B6672=10)),1,0)</f>
        <v>0</v>
      </c>
      <c r="AC6672" s="55" t="n">
        <f aca="false">IF(AND(E6672&gt;0,B6672=10),1,0)</f>
        <v>0</v>
      </c>
      <c r="AD6672" s="0" t="str">
        <f aca="false">IF(AND(C6671=C6672,AA6671=AA6672-1),AB6671,"")</f>
        <v/>
      </c>
      <c r="AE6672" s="0" t="str">
        <f aca="false">IF(AND(C6671=C6672,AA6671=AA6672-1),AC6671,"")</f>
        <v/>
      </c>
      <c r="AF6672" s="0" t="str">
        <f aca="false">IF(AA6672=1,"",IF(AND(AB6672=1,AD6672&lt;&gt;1),1,0))</f>
        <v/>
      </c>
      <c r="AG6672" s="0" t="str">
        <f aca="false">IF(AA6672=1,"",IF(AND(AC6672=1,AE6672&lt;&gt;1),1,0))</f>
        <v/>
      </c>
      <c r="AH6672" s="60" t="str">
        <f aca="false">IF(AND(E6672&gt;0,AA6672&lt;2,NOT(AND(C6673=C6672,AA6673=AA6672+1))),INDEX(DATAS,AA6672+1),"")</f>
        <v/>
      </c>
      <c r="AI6672" s="60" t="str">
        <f aca="false">IF(AND(AC6672=1,AA6672&lt;2),IF(AND(C6673=C6672,AA6673=AA6672+1),IF(AC6673=1,"",INDEX(DATAS,AA6672+1)),INDEX(DATAS,AA6672+1)),"")</f>
        <v/>
      </c>
    </row>
    <row r="6673" customFormat="false" ht="15" hidden="false" customHeight="false" outlineLevel="0" collapsed="false">
      <c r="A6673" s="60" t="n">
        <v>46310</v>
      </c>
      <c r="B6673" s="0" t="n">
        <v>13</v>
      </c>
      <c r="C6673" s="0" t="n">
        <v>7773</v>
      </c>
      <c r="E6673" s="0" t="n">
        <v>0</v>
      </c>
      <c r="F6673" s="55" t="s">
        <v>1576</v>
      </c>
      <c r="I6673" s="55" t="s">
        <v>185</v>
      </c>
      <c r="U6673" s="0" t="n">
        <v>138</v>
      </c>
      <c r="V6673" s="0" t="n">
        <v>0</v>
      </c>
      <c r="X6673" s="55" t="n">
        <f aca="false">IF(I6673="Male",0,1)</f>
        <v>1</v>
      </c>
      <c r="Y6673" s="55" t="n">
        <f aca="false">IF(OR(I6673="DNB",I6673="Dry DNB"),1,0)</f>
        <v>0</v>
      </c>
      <c r="Z6673" s="0" t="str">
        <f aca="false">IF(ISNUMBER(W6673),A6673-W6673,"")</f>
        <v/>
      </c>
      <c r="AA6673" s="55" t="n">
        <f aca="false">MATCH(A6673,DATAS,0)</f>
        <v>2</v>
      </c>
      <c r="AB6673" s="55" t="n">
        <f aca="false">IF(AND(E6673&gt;0,OR(AND(B6673&gt;=1,B6673&lt;=6),B6673=10)),1,0)</f>
        <v>0</v>
      </c>
      <c r="AC6673" s="55" t="n">
        <f aca="false">IF(AND(E6673&gt;0,B6673=10),1,0)</f>
        <v>0</v>
      </c>
      <c r="AD6673" s="55" t="n">
        <f aca="false">IF(AND(C6672=C6673,AA6672=AA6673-1),AB6672,"")</f>
        <v>0</v>
      </c>
      <c r="AE6673" s="55" t="n">
        <f aca="false">IF(AND(C6672=C6673,AA6672=AA6673-1),AC6672,"")</f>
        <v>0</v>
      </c>
      <c r="AF6673" s="55" t="n">
        <f aca="false">IF(AA6673=1,"",IF(AND(AB6673=1,AD6673&lt;&gt;1),1,0))</f>
        <v>0</v>
      </c>
      <c r="AG6673" s="55" t="n">
        <f aca="false">IF(AA6673=1,"",IF(AND(AC6673=1,AE6673&lt;&gt;1),1,0))</f>
        <v>0</v>
      </c>
      <c r="AH6673" s="60" t="str">
        <f aca="false">IF(AND(E6673&gt;0,AA6673&lt;2,NOT(AND(C6674=C6673,AA6674=AA6673+1))),INDEX(DATAS,AA6673+1),"")</f>
        <v/>
      </c>
      <c r="AI6673" s="60" t="str">
        <f aca="false">IF(AND(AC6673=1,AA6673&lt;2),IF(AND(C6674=C6673,AA6674=AA6673+1),IF(AC6674=1,"",INDEX(DATAS,AA6673+1)),INDEX(DATAS,AA6673+1)),"")</f>
        <v/>
      </c>
    </row>
    <row r="6674" customFormat="false" ht="15" hidden="false" customHeight="false" outlineLevel="0" collapsed="false">
      <c r="A6674" s="60" t="n">
        <v>46309</v>
      </c>
      <c r="B6674" s="0" t="n">
        <v>13</v>
      </c>
      <c r="C6674" s="0" t="n">
        <v>7774</v>
      </c>
      <c r="E6674" s="0" t="n">
        <v>0</v>
      </c>
      <c r="F6674" s="55" t="s">
        <v>1576</v>
      </c>
      <c r="I6674" s="55" t="s">
        <v>185</v>
      </c>
      <c r="U6674" s="0" t="n">
        <v>137</v>
      </c>
      <c r="V6674" s="0" t="n">
        <v>0</v>
      </c>
      <c r="X6674" s="55" t="n">
        <f aca="false">IF(I6674="Male",0,1)</f>
        <v>1</v>
      </c>
      <c r="Y6674" s="55" t="n">
        <f aca="false">IF(OR(I6674="DNB",I6674="Dry DNB"),1,0)</f>
        <v>0</v>
      </c>
      <c r="Z6674" s="0" t="str">
        <f aca="false">IF(ISNUMBER(W6674),A6674-W6674,"")</f>
        <v/>
      </c>
      <c r="AA6674" s="55" t="n">
        <f aca="false">MATCH(A6674,DATAS,0)</f>
        <v>1</v>
      </c>
      <c r="AB6674" s="55" t="n">
        <f aca="false">IF(AND(E6674&gt;0,OR(AND(B6674&gt;=1,B6674&lt;=6),B6674=10)),1,0)</f>
        <v>0</v>
      </c>
      <c r="AC6674" s="55" t="n">
        <f aca="false">IF(AND(E6674&gt;0,B6674=10),1,0)</f>
        <v>0</v>
      </c>
      <c r="AD6674" s="0" t="str">
        <f aca="false">IF(AND(C6673=C6674,AA6673=AA6674-1),AB6673,"")</f>
        <v/>
      </c>
      <c r="AE6674" s="0" t="str">
        <f aca="false">IF(AND(C6673=C6674,AA6673=AA6674-1),AC6673,"")</f>
        <v/>
      </c>
      <c r="AF6674" s="0" t="str">
        <f aca="false">IF(AA6674=1,"",IF(AND(AB6674=1,AD6674&lt;&gt;1),1,0))</f>
        <v/>
      </c>
      <c r="AG6674" s="0" t="str">
        <f aca="false">IF(AA6674=1,"",IF(AND(AC6674=1,AE6674&lt;&gt;1),1,0))</f>
        <v/>
      </c>
      <c r="AH6674" s="60" t="str">
        <f aca="false">IF(AND(E6674&gt;0,AA6674&lt;2,NOT(AND(C6675=C6674,AA6675=AA6674+1))),INDEX(DATAS,AA6674+1),"")</f>
        <v/>
      </c>
      <c r="AI6674" s="60" t="str">
        <f aca="false">IF(AND(AC6674=1,AA6674&lt;2),IF(AND(C6675=C6674,AA6675=AA6674+1),IF(AC6675=1,"",INDEX(DATAS,AA6674+1)),INDEX(DATAS,AA6674+1)),"")</f>
        <v/>
      </c>
    </row>
    <row r="6675" customFormat="false" ht="15" hidden="false" customHeight="false" outlineLevel="0" collapsed="false">
      <c r="A6675" s="60" t="n">
        <v>46310</v>
      </c>
      <c r="B6675" s="0" t="n">
        <v>13</v>
      </c>
      <c r="C6675" s="0" t="n">
        <v>7774</v>
      </c>
      <c r="E6675" s="0" t="n">
        <v>0</v>
      </c>
      <c r="F6675" s="55" t="s">
        <v>1576</v>
      </c>
      <c r="I6675" s="55" t="s">
        <v>185</v>
      </c>
      <c r="U6675" s="0" t="n">
        <v>138</v>
      </c>
      <c r="V6675" s="0" t="n">
        <v>0</v>
      </c>
      <c r="X6675" s="55" t="n">
        <f aca="false">IF(I6675="Male",0,1)</f>
        <v>1</v>
      </c>
      <c r="Y6675" s="55" t="n">
        <f aca="false">IF(OR(I6675="DNB",I6675="Dry DNB"),1,0)</f>
        <v>0</v>
      </c>
      <c r="Z6675" s="0" t="str">
        <f aca="false">IF(ISNUMBER(W6675),A6675-W6675,"")</f>
        <v/>
      </c>
      <c r="AA6675" s="55" t="n">
        <f aca="false">MATCH(A6675,DATAS,0)</f>
        <v>2</v>
      </c>
      <c r="AB6675" s="55" t="n">
        <f aca="false">IF(AND(E6675&gt;0,OR(AND(B6675&gt;=1,B6675&lt;=6),B6675=10)),1,0)</f>
        <v>0</v>
      </c>
      <c r="AC6675" s="55" t="n">
        <f aca="false">IF(AND(E6675&gt;0,B6675=10),1,0)</f>
        <v>0</v>
      </c>
      <c r="AD6675" s="55" t="n">
        <f aca="false">IF(AND(C6674=C6675,AA6674=AA6675-1),AB6674,"")</f>
        <v>0</v>
      </c>
      <c r="AE6675" s="55" t="n">
        <f aca="false">IF(AND(C6674=C6675,AA6674=AA6675-1),AC6674,"")</f>
        <v>0</v>
      </c>
      <c r="AF6675" s="55" t="n">
        <f aca="false">IF(AA6675=1,"",IF(AND(AB6675=1,AD6675&lt;&gt;1),1,0))</f>
        <v>0</v>
      </c>
      <c r="AG6675" s="55" t="n">
        <f aca="false">IF(AA6675=1,"",IF(AND(AC6675=1,AE6675&lt;&gt;1),1,0))</f>
        <v>0</v>
      </c>
      <c r="AH6675" s="60" t="str">
        <f aca="false">IF(AND(E6675&gt;0,AA6675&lt;2,NOT(AND(C6676=C6675,AA6676=AA6675+1))),INDEX(DATAS,AA6675+1),"")</f>
        <v/>
      </c>
      <c r="AI6675" s="60" t="str">
        <f aca="false">IF(AND(AC6675=1,AA6675&lt;2),IF(AND(C6676=C6675,AA6676=AA6675+1),IF(AC6676=1,"",INDEX(DATAS,AA6675+1)),INDEX(DATAS,AA6675+1)),"")</f>
        <v/>
      </c>
    </row>
    <row r="6676" customFormat="false" ht="15" hidden="false" customHeight="false" outlineLevel="0" collapsed="false">
      <c r="A6676" s="60" t="n">
        <v>46309</v>
      </c>
      <c r="B6676" s="0" t="n">
        <v>13</v>
      </c>
      <c r="C6676" s="0" t="n">
        <v>7775</v>
      </c>
      <c r="E6676" s="0" t="n">
        <v>0</v>
      </c>
      <c r="F6676" s="55" t="s">
        <v>1576</v>
      </c>
      <c r="I6676" s="55" t="s">
        <v>185</v>
      </c>
      <c r="U6676" s="0" t="n">
        <v>137</v>
      </c>
      <c r="V6676" s="0" t="n">
        <v>0</v>
      </c>
      <c r="X6676" s="55" t="n">
        <f aca="false">IF(I6676="Male",0,1)</f>
        <v>1</v>
      </c>
      <c r="Y6676" s="55" t="n">
        <f aca="false">IF(OR(I6676="DNB",I6676="Dry DNB"),1,0)</f>
        <v>0</v>
      </c>
      <c r="Z6676" s="0" t="str">
        <f aca="false">IF(ISNUMBER(W6676),A6676-W6676,"")</f>
        <v/>
      </c>
      <c r="AA6676" s="55" t="n">
        <f aca="false">MATCH(A6676,DATAS,0)</f>
        <v>1</v>
      </c>
      <c r="AB6676" s="55" t="n">
        <f aca="false">IF(AND(E6676&gt;0,OR(AND(B6676&gt;=1,B6676&lt;=6),B6676=10)),1,0)</f>
        <v>0</v>
      </c>
      <c r="AC6676" s="55" t="n">
        <f aca="false">IF(AND(E6676&gt;0,B6676=10),1,0)</f>
        <v>0</v>
      </c>
      <c r="AD6676" s="0" t="str">
        <f aca="false">IF(AND(C6675=C6676,AA6675=AA6676-1),AB6675,"")</f>
        <v/>
      </c>
      <c r="AE6676" s="0" t="str">
        <f aca="false">IF(AND(C6675=C6676,AA6675=AA6676-1),AC6675,"")</f>
        <v/>
      </c>
      <c r="AF6676" s="0" t="str">
        <f aca="false">IF(AA6676=1,"",IF(AND(AB6676=1,AD6676&lt;&gt;1),1,0))</f>
        <v/>
      </c>
      <c r="AG6676" s="0" t="str">
        <f aca="false">IF(AA6676=1,"",IF(AND(AC6676=1,AE6676&lt;&gt;1),1,0))</f>
        <v/>
      </c>
      <c r="AH6676" s="60" t="str">
        <f aca="false">IF(AND(E6676&gt;0,AA6676&lt;2,NOT(AND(C6677=C6676,AA6677=AA6676+1))),INDEX(DATAS,AA6676+1),"")</f>
        <v/>
      </c>
      <c r="AI6676" s="60" t="str">
        <f aca="false">IF(AND(AC6676=1,AA6676&lt;2),IF(AND(C6677=C6676,AA6677=AA6676+1),IF(AC6677=1,"",INDEX(DATAS,AA6676+1)),INDEX(DATAS,AA6676+1)),"")</f>
        <v/>
      </c>
    </row>
    <row r="6677" customFormat="false" ht="15" hidden="false" customHeight="false" outlineLevel="0" collapsed="false">
      <c r="A6677" s="60" t="n">
        <v>46310</v>
      </c>
      <c r="B6677" s="0" t="n">
        <v>13</v>
      </c>
      <c r="C6677" s="0" t="n">
        <v>7775</v>
      </c>
      <c r="E6677" s="0" t="n">
        <v>0</v>
      </c>
      <c r="F6677" s="55" t="s">
        <v>1576</v>
      </c>
      <c r="I6677" s="55" t="s">
        <v>185</v>
      </c>
      <c r="U6677" s="0" t="n">
        <v>138</v>
      </c>
      <c r="V6677" s="0" t="n">
        <v>0</v>
      </c>
      <c r="X6677" s="55" t="n">
        <f aca="false">IF(I6677="Male",0,1)</f>
        <v>1</v>
      </c>
      <c r="Y6677" s="55" t="n">
        <f aca="false">IF(OR(I6677="DNB",I6677="Dry DNB"),1,0)</f>
        <v>0</v>
      </c>
      <c r="Z6677" s="0" t="str">
        <f aca="false">IF(ISNUMBER(W6677),A6677-W6677,"")</f>
        <v/>
      </c>
      <c r="AA6677" s="55" t="n">
        <f aca="false">MATCH(A6677,DATAS,0)</f>
        <v>2</v>
      </c>
      <c r="AB6677" s="55" t="n">
        <f aca="false">IF(AND(E6677&gt;0,OR(AND(B6677&gt;=1,B6677&lt;=6),B6677=10)),1,0)</f>
        <v>0</v>
      </c>
      <c r="AC6677" s="55" t="n">
        <f aca="false">IF(AND(E6677&gt;0,B6677=10),1,0)</f>
        <v>0</v>
      </c>
      <c r="AD6677" s="55" t="n">
        <f aca="false">IF(AND(C6676=C6677,AA6676=AA6677-1),AB6676,"")</f>
        <v>0</v>
      </c>
      <c r="AE6677" s="55" t="n">
        <f aca="false">IF(AND(C6676=C6677,AA6676=AA6677-1),AC6676,"")</f>
        <v>0</v>
      </c>
      <c r="AF6677" s="55" t="n">
        <f aca="false">IF(AA6677=1,"",IF(AND(AB6677=1,AD6677&lt;&gt;1),1,0))</f>
        <v>0</v>
      </c>
      <c r="AG6677" s="55" t="n">
        <f aca="false">IF(AA6677=1,"",IF(AND(AC6677=1,AE6677&lt;&gt;1),1,0))</f>
        <v>0</v>
      </c>
      <c r="AH6677" s="60" t="str">
        <f aca="false">IF(AND(E6677&gt;0,AA6677&lt;2,NOT(AND(C6678=C6677,AA6678=AA6677+1))),INDEX(DATAS,AA6677+1),"")</f>
        <v/>
      </c>
      <c r="AI6677" s="60" t="str">
        <f aca="false">IF(AND(AC6677=1,AA6677&lt;2),IF(AND(C6678=C6677,AA6678=AA6677+1),IF(AC6678=1,"",INDEX(DATAS,AA6677+1)),INDEX(DATAS,AA6677+1)),"")</f>
        <v/>
      </c>
    </row>
    <row r="6678" customFormat="false" ht="15" hidden="false" customHeight="false" outlineLevel="0" collapsed="false">
      <c r="A6678" s="60" t="n">
        <v>46309</v>
      </c>
      <c r="B6678" s="0" t="n">
        <v>13</v>
      </c>
      <c r="C6678" s="0" t="n">
        <v>7776</v>
      </c>
      <c r="E6678" s="0" t="n">
        <v>0</v>
      </c>
      <c r="F6678" s="55" t="s">
        <v>1577</v>
      </c>
      <c r="I6678" s="55" t="s">
        <v>185</v>
      </c>
      <c r="U6678" s="0" t="n">
        <v>136</v>
      </c>
      <c r="V6678" s="0" t="n">
        <v>0</v>
      </c>
      <c r="X6678" s="55" t="n">
        <f aca="false">IF(I6678="Male",0,1)</f>
        <v>1</v>
      </c>
      <c r="Y6678" s="55" t="n">
        <f aca="false">IF(OR(I6678="DNB",I6678="Dry DNB"),1,0)</f>
        <v>0</v>
      </c>
      <c r="Z6678" s="0" t="str">
        <f aca="false">IF(ISNUMBER(W6678),A6678-W6678,"")</f>
        <v/>
      </c>
      <c r="AA6678" s="55" t="n">
        <f aca="false">MATCH(A6678,DATAS,0)</f>
        <v>1</v>
      </c>
      <c r="AB6678" s="55" t="n">
        <f aca="false">IF(AND(E6678&gt;0,OR(AND(B6678&gt;=1,B6678&lt;=6),B6678=10)),1,0)</f>
        <v>0</v>
      </c>
      <c r="AC6678" s="55" t="n">
        <f aca="false">IF(AND(E6678&gt;0,B6678=10),1,0)</f>
        <v>0</v>
      </c>
      <c r="AD6678" s="0" t="str">
        <f aca="false">IF(AND(C6677=C6678,AA6677=AA6678-1),AB6677,"")</f>
        <v/>
      </c>
      <c r="AE6678" s="0" t="str">
        <f aca="false">IF(AND(C6677=C6678,AA6677=AA6678-1),AC6677,"")</f>
        <v/>
      </c>
      <c r="AF6678" s="0" t="str">
        <f aca="false">IF(AA6678=1,"",IF(AND(AB6678=1,AD6678&lt;&gt;1),1,0))</f>
        <v/>
      </c>
      <c r="AG6678" s="0" t="str">
        <f aca="false">IF(AA6678=1,"",IF(AND(AC6678=1,AE6678&lt;&gt;1),1,0))</f>
        <v/>
      </c>
      <c r="AH6678" s="60" t="str">
        <f aca="false">IF(AND(E6678&gt;0,AA6678&lt;2,NOT(AND(C6679=C6678,AA6679=AA6678+1))),INDEX(DATAS,AA6678+1),"")</f>
        <v/>
      </c>
      <c r="AI6678" s="60" t="str">
        <f aca="false">IF(AND(AC6678=1,AA6678&lt;2),IF(AND(C6679=C6678,AA6679=AA6678+1),IF(AC6679=1,"",INDEX(DATAS,AA6678+1)),INDEX(DATAS,AA6678+1)),"")</f>
        <v/>
      </c>
    </row>
    <row r="6679" customFormat="false" ht="15" hidden="false" customHeight="false" outlineLevel="0" collapsed="false">
      <c r="A6679" s="60" t="n">
        <v>46310</v>
      </c>
      <c r="B6679" s="0" t="n">
        <v>13</v>
      </c>
      <c r="C6679" s="0" t="n">
        <v>7776</v>
      </c>
      <c r="E6679" s="0" t="n">
        <v>0</v>
      </c>
      <c r="F6679" s="55" t="s">
        <v>1577</v>
      </c>
      <c r="I6679" s="55" t="s">
        <v>185</v>
      </c>
      <c r="U6679" s="0" t="n">
        <v>137</v>
      </c>
      <c r="V6679" s="0" t="n">
        <v>0</v>
      </c>
      <c r="X6679" s="55" t="n">
        <f aca="false">IF(I6679="Male",0,1)</f>
        <v>1</v>
      </c>
      <c r="Y6679" s="55" t="n">
        <f aca="false">IF(OR(I6679="DNB",I6679="Dry DNB"),1,0)</f>
        <v>0</v>
      </c>
      <c r="Z6679" s="0" t="str">
        <f aca="false">IF(ISNUMBER(W6679),A6679-W6679,"")</f>
        <v/>
      </c>
      <c r="AA6679" s="55" t="n">
        <f aca="false">MATCH(A6679,DATAS,0)</f>
        <v>2</v>
      </c>
      <c r="AB6679" s="55" t="n">
        <f aca="false">IF(AND(E6679&gt;0,OR(AND(B6679&gt;=1,B6679&lt;=6),B6679=10)),1,0)</f>
        <v>0</v>
      </c>
      <c r="AC6679" s="55" t="n">
        <f aca="false">IF(AND(E6679&gt;0,B6679=10),1,0)</f>
        <v>0</v>
      </c>
      <c r="AD6679" s="55" t="n">
        <f aca="false">IF(AND(C6678=C6679,AA6678=AA6679-1),AB6678,"")</f>
        <v>0</v>
      </c>
      <c r="AE6679" s="55" t="n">
        <f aca="false">IF(AND(C6678=C6679,AA6678=AA6679-1),AC6678,"")</f>
        <v>0</v>
      </c>
      <c r="AF6679" s="55" t="n">
        <f aca="false">IF(AA6679=1,"",IF(AND(AB6679=1,AD6679&lt;&gt;1),1,0))</f>
        <v>0</v>
      </c>
      <c r="AG6679" s="55" t="n">
        <f aca="false">IF(AA6679=1,"",IF(AND(AC6679=1,AE6679&lt;&gt;1),1,0))</f>
        <v>0</v>
      </c>
      <c r="AH6679" s="60" t="str">
        <f aca="false">IF(AND(E6679&gt;0,AA6679&lt;2,NOT(AND(C6680=C6679,AA6680=AA6679+1))),INDEX(DATAS,AA6679+1),"")</f>
        <v/>
      </c>
      <c r="AI6679" s="60" t="str">
        <f aca="false">IF(AND(AC6679=1,AA6679&lt;2),IF(AND(C6680=C6679,AA6680=AA6679+1),IF(AC6680=1,"",INDEX(DATAS,AA6679+1)),INDEX(DATAS,AA6679+1)),"")</f>
        <v/>
      </c>
    </row>
    <row r="6680" customFormat="false" ht="15" hidden="false" customHeight="false" outlineLevel="0" collapsed="false">
      <c r="A6680" s="60" t="n">
        <v>46309</v>
      </c>
      <c r="B6680" s="0" t="n">
        <v>15</v>
      </c>
      <c r="C6680" s="0" t="n">
        <v>7778</v>
      </c>
      <c r="E6680" s="0" t="n">
        <v>0</v>
      </c>
      <c r="F6680" s="55" t="s">
        <v>1577</v>
      </c>
      <c r="I6680" s="55" t="s">
        <v>155</v>
      </c>
      <c r="U6680" s="0" t="n">
        <v>136</v>
      </c>
      <c r="V6680" s="0" t="n">
        <v>0</v>
      </c>
      <c r="X6680" s="55" t="n">
        <f aca="false">IF(I6680="Male",0,1)</f>
        <v>0</v>
      </c>
      <c r="Y6680" s="55" t="n">
        <f aca="false">IF(OR(I6680="DNB",I6680="Dry DNB"),1,0)</f>
        <v>0</v>
      </c>
      <c r="Z6680" s="0" t="str">
        <f aca="false">IF(ISNUMBER(W6680),A6680-W6680,"")</f>
        <v/>
      </c>
      <c r="AA6680" s="55" t="n">
        <f aca="false">MATCH(A6680,DATAS,0)</f>
        <v>1</v>
      </c>
      <c r="AB6680" s="55" t="n">
        <f aca="false">IF(AND(E6680&gt;0,OR(AND(B6680&gt;=1,B6680&lt;=6),B6680=10)),1,0)</f>
        <v>0</v>
      </c>
      <c r="AC6680" s="55" t="n">
        <f aca="false">IF(AND(E6680&gt;0,B6680=10),1,0)</f>
        <v>0</v>
      </c>
      <c r="AD6680" s="0" t="str">
        <f aca="false">IF(AND(C6679=C6680,AA6679=AA6680-1),AB6679,"")</f>
        <v/>
      </c>
      <c r="AE6680" s="0" t="str">
        <f aca="false">IF(AND(C6679=C6680,AA6679=AA6680-1),AC6679,"")</f>
        <v/>
      </c>
      <c r="AF6680" s="0" t="str">
        <f aca="false">IF(AA6680=1,"",IF(AND(AB6680=1,AD6680&lt;&gt;1),1,0))</f>
        <v/>
      </c>
      <c r="AG6680" s="0" t="str">
        <f aca="false">IF(AA6680=1,"",IF(AND(AC6680=1,AE6680&lt;&gt;1),1,0))</f>
        <v/>
      </c>
      <c r="AH6680" s="60" t="str">
        <f aca="false">IF(AND(E6680&gt;0,AA6680&lt;2,NOT(AND(C6681=C6680,AA6681=AA6680+1))),INDEX(DATAS,AA6680+1),"")</f>
        <v/>
      </c>
      <c r="AI6680" s="60" t="str">
        <f aca="false">IF(AND(AC6680=1,AA6680&lt;2),IF(AND(C6681=C6680,AA6681=AA6680+1),IF(AC6681=1,"",INDEX(DATAS,AA6680+1)),INDEX(DATAS,AA6680+1)),"")</f>
        <v/>
      </c>
    </row>
    <row r="6681" customFormat="false" ht="15" hidden="false" customHeight="false" outlineLevel="0" collapsed="false">
      <c r="A6681" s="60" t="n">
        <v>46310</v>
      </c>
      <c r="B6681" s="0" t="n">
        <v>15</v>
      </c>
      <c r="C6681" s="0" t="n">
        <v>7778</v>
      </c>
      <c r="E6681" s="0" t="n">
        <v>0</v>
      </c>
      <c r="F6681" s="55" t="s">
        <v>1577</v>
      </c>
      <c r="I6681" s="55" t="s">
        <v>155</v>
      </c>
      <c r="U6681" s="0" t="n">
        <v>137</v>
      </c>
      <c r="V6681" s="0" t="n">
        <v>0</v>
      </c>
      <c r="X6681" s="55" t="n">
        <f aca="false">IF(I6681="Male",0,1)</f>
        <v>0</v>
      </c>
      <c r="Y6681" s="55" t="n">
        <f aca="false">IF(OR(I6681="DNB",I6681="Dry DNB"),1,0)</f>
        <v>0</v>
      </c>
      <c r="Z6681" s="0" t="str">
        <f aca="false">IF(ISNUMBER(W6681),A6681-W6681,"")</f>
        <v/>
      </c>
      <c r="AA6681" s="55" t="n">
        <f aca="false">MATCH(A6681,DATAS,0)</f>
        <v>2</v>
      </c>
      <c r="AB6681" s="55" t="n">
        <f aca="false">IF(AND(E6681&gt;0,OR(AND(B6681&gt;=1,B6681&lt;=6),B6681=10)),1,0)</f>
        <v>0</v>
      </c>
      <c r="AC6681" s="55" t="n">
        <f aca="false">IF(AND(E6681&gt;0,B6681=10),1,0)</f>
        <v>0</v>
      </c>
      <c r="AD6681" s="55" t="n">
        <f aca="false">IF(AND(C6680=C6681,AA6680=AA6681-1),AB6680,"")</f>
        <v>0</v>
      </c>
      <c r="AE6681" s="55" t="n">
        <f aca="false">IF(AND(C6680=C6681,AA6680=AA6681-1),AC6680,"")</f>
        <v>0</v>
      </c>
      <c r="AF6681" s="55" t="n">
        <f aca="false">IF(AA6681=1,"",IF(AND(AB6681=1,AD6681&lt;&gt;1),1,0))</f>
        <v>0</v>
      </c>
      <c r="AG6681" s="55" t="n">
        <f aca="false">IF(AA6681=1,"",IF(AND(AC6681=1,AE6681&lt;&gt;1),1,0))</f>
        <v>0</v>
      </c>
      <c r="AH6681" s="60" t="str">
        <f aca="false">IF(AND(E6681&gt;0,AA6681&lt;2,NOT(AND(C6682=C6681,AA6682=AA6681+1))),INDEX(DATAS,AA6681+1),"")</f>
        <v/>
      </c>
      <c r="AI6681" s="60" t="str">
        <f aca="false">IF(AND(AC6681=1,AA6681&lt;2),IF(AND(C6682=C6681,AA6682=AA6681+1),IF(AC6682=1,"",INDEX(DATAS,AA6681+1)),INDEX(DATAS,AA6681+1)),"")</f>
        <v/>
      </c>
    </row>
    <row r="6682" customFormat="false" ht="15" hidden="false" customHeight="false" outlineLevel="0" collapsed="false">
      <c r="A6682" s="60" t="n">
        <v>46309</v>
      </c>
      <c r="B6682" s="0" t="n">
        <v>13</v>
      </c>
      <c r="C6682" s="0" t="n">
        <v>7779</v>
      </c>
      <c r="E6682" s="0" t="n">
        <v>0</v>
      </c>
      <c r="F6682" s="55" t="s">
        <v>1577</v>
      </c>
      <c r="I6682" s="55" t="s">
        <v>185</v>
      </c>
      <c r="U6682" s="0" t="n">
        <v>136</v>
      </c>
      <c r="V6682" s="0" t="n">
        <v>0</v>
      </c>
      <c r="X6682" s="55" t="n">
        <f aca="false">IF(I6682="Male",0,1)</f>
        <v>1</v>
      </c>
      <c r="Y6682" s="55" t="n">
        <f aca="false">IF(OR(I6682="DNB",I6682="Dry DNB"),1,0)</f>
        <v>0</v>
      </c>
      <c r="Z6682" s="0" t="str">
        <f aca="false">IF(ISNUMBER(W6682),A6682-W6682,"")</f>
        <v/>
      </c>
      <c r="AA6682" s="55" t="n">
        <f aca="false">MATCH(A6682,DATAS,0)</f>
        <v>1</v>
      </c>
      <c r="AB6682" s="55" t="n">
        <f aca="false">IF(AND(E6682&gt;0,OR(AND(B6682&gt;=1,B6682&lt;=6),B6682=10)),1,0)</f>
        <v>0</v>
      </c>
      <c r="AC6682" s="55" t="n">
        <f aca="false">IF(AND(E6682&gt;0,B6682=10),1,0)</f>
        <v>0</v>
      </c>
      <c r="AD6682" s="0" t="str">
        <f aca="false">IF(AND(C6681=C6682,AA6681=AA6682-1),AB6681,"")</f>
        <v/>
      </c>
      <c r="AE6682" s="0" t="str">
        <f aca="false">IF(AND(C6681=C6682,AA6681=AA6682-1),AC6681,"")</f>
        <v/>
      </c>
      <c r="AF6682" s="0" t="str">
        <f aca="false">IF(AA6682=1,"",IF(AND(AB6682=1,AD6682&lt;&gt;1),1,0))</f>
        <v/>
      </c>
      <c r="AG6682" s="0" t="str">
        <f aca="false">IF(AA6682=1,"",IF(AND(AC6682=1,AE6682&lt;&gt;1),1,0))</f>
        <v/>
      </c>
      <c r="AH6682" s="60" t="str">
        <f aca="false">IF(AND(E6682&gt;0,AA6682&lt;2,NOT(AND(C6683=C6682,AA6683=AA6682+1))),INDEX(DATAS,AA6682+1),"")</f>
        <v/>
      </c>
      <c r="AI6682" s="60" t="str">
        <f aca="false">IF(AND(AC6682=1,AA6682&lt;2),IF(AND(C6683=C6682,AA6683=AA6682+1),IF(AC6683=1,"",INDEX(DATAS,AA6682+1)),INDEX(DATAS,AA6682+1)),"")</f>
        <v/>
      </c>
    </row>
    <row r="6683" customFormat="false" ht="15" hidden="false" customHeight="false" outlineLevel="0" collapsed="false">
      <c r="A6683" s="60" t="n">
        <v>46310</v>
      </c>
      <c r="B6683" s="0" t="n">
        <v>13</v>
      </c>
      <c r="C6683" s="0" t="n">
        <v>7779</v>
      </c>
      <c r="E6683" s="0" t="n">
        <v>0</v>
      </c>
      <c r="F6683" s="55" t="s">
        <v>1577</v>
      </c>
      <c r="I6683" s="55" t="s">
        <v>185</v>
      </c>
      <c r="U6683" s="0" t="n">
        <v>137</v>
      </c>
      <c r="V6683" s="0" t="n">
        <v>0</v>
      </c>
      <c r="X6683" s="55" t="n">
        <f aca="false">IF(I6683="Male",0,1)</f>
        <v>1</v>
      </c>
      <c r="Y6683" s="55" t="n">
        <f aca="false">IF(OR(I6683="DNB",I6683="Dry DNB"),1,0)</f>
        <v>0</v>
      </c>
      <c r="Z6683" s="0" t="str">
        <f aca="false">IF(ISNUMBER(W6683),A6683-W6683,"")</f>
        <v/>
      </c>
      <c r="AA6683" s="55" t="n">
        <f aca="false">MATCH(A6683,DATAS,0)</f>
        <v>2</v>
      </c>
      <c r="AB6683" s="55" t="n">
        <f aca="false">IF(AND(E6683&gt;0,OR(AND(B6683&gt;=1,B6683&lt;=6),B6683=10)),1,0)</f>
        <v>0</v>
      </c>
      <c r="AC6683" s="55" t="n">
        <f aca="false">IF(AND(E6683&gt;0,B6683=10),1,0)</f>
        <v>0</v>
      </c>
      <c r="AD6683" s="55" t="n">
        <f aca="false">IF(AND(C6682=C6683,AA6682=AA6683-1),AB6682,"")</f>
        <v>0</v>
      </c>
      <c r="AE6683" s="55" t="n">
        <f aca="false">IF(AND(C6682=C6683,AA6682=AA6683-1),AC6682,"")</f>
        <v>0</v>
      </c>
      <c r="AF6683" s="55" t="n">
        <f aca="false">IF(AA6683=1,"",IF(AND(AB6683=1,AD6683&lt;&gt;1),1,0))</f>
        <v>0</v>
      </c>
      <c r="AG6683" s="55" t="n">
        <f aca="false">IF(AA6683=1,"",IF(AND(AC6683=1,AE6683&lt;&gt;1),1,0))</f>
        <v>0</v>
      </c>
      <c r="AH6683" s="60" t="str">
        <f aca="false">IF(AND(E6683&gt;0,AA6683&lt;2,NOT(AND(C6684=C6683,AA6684=AA6683+1))),INDEX(DATAS,AA6683+1),"")</f>
        <v/>
      </c>
      <c r="AI6683" s="60" t="str">
        <f aca="false">IF(AND(AC6683=1,AA6683&lt;2),IF(AND(C6684=C6683,AA6684=AA6683+1),IF(AC6684=1,"",INDEX(DATAS,AA6683+1)),INDEX(DATAS,AA6683+1)),"")</f>
        <v/>
      </c>
    </row>
    <row r="6684" customFormat="false" ht="15" hidden="false" customHeight="false" outlineLevel="0" collapsed="false">
      <c r="A6684" s="60" t="n">
        <v>46309</v>
      </c>
      <c r="B6684" s="0" t="n">
        <v>13</v>
      </c>
      <c r="C6684" s="0" t="n">
        <v>7781</v>
      </c>
      <c r="E6684" s="0" t="n">
        <v>0</v>
      </c>
      <c r="F6684" s="55" t="s">
        <v>1578</v>
      </c>
      <c r="I6684" s="55" t="s">
        <v>185</v>
      </c>
      <c r="U6684" s="0" t="n">
        <v>135</v>
      </c>
      <c r="V6684" s="0" t="n">
        <v>0</v>
      </c>
      <c r="X6684" s="55" t="n">
        <f aca="false">IF(I6684="Male",0,1)</f>
        <v>1</v>
      </c>
      <c r="Y6684" s="55" t="n">
        <f aca="false">IF(OR(I6684="DNB",I6684="Dry DNB"),1,0)</f>
        <v>0</v>
      </c>
      <c r="Z6684" s="0" t="str">
        <f aca="false">IF(ISNUMBER(W6684),A6684-W6684,"")</f>
        <v/>
      </c>
      <c r="AA6684" s="55" t="n">
        <f aca="false">MATCH(A6684,DATAS,0)</f>
        <v>1</v>
      </c>
      <c r="AB6684" s="55" t="n">
        <f aca="false">IF(AND(E6684&gt;0,OR(AND(B6684&gt;=1,B6684&lt;=6),B6684=10)),1,0)</f>
        <v>0</v>
      </c>
      <c r="AC6684" s="55" t="n">
        <f aca="false">IF(AND(E6684&gt;0,B6684=10),1,0)</f>
        <v>0</v>
      </c>
      <c r="AD6684" s="0" t="str">
        <f aca="false">IF(AND(C6683=C6684,AA6683=AA6684-1),AB6683,"")</f>
        <v/>
      </c>
      <c r="AE6684" s="0" t="str">
        <f aca="false">IF(AND(C6683=C6684,AA6683=AA6684-1),AC6683,"")</f>
        <v/>
      </c>
      <c r="AF6684" s="0" t="str">
        <f aca="false">IF(AA6684=1,"",IF(AND(AB6684=1,AD6684&lt;&gt;1),1,0))</f>
        <v/>
      </c>
      <c r="AG6684" s="0" t="str">
        <f aca="false">IF(AA6684=1,"",IF(AND(AC6684=1,AE6684&lt;&gt;1),1,0))</f>
        <v/>
      </c>
      <c r="AH6684" s="60" t="str">
        <f aca="false">IF(AND(E6684&gt;0,AA6684&lt;2,NOT(AND(C6685=C6684,AA6685=AA6684+1))),INDEX(DATAS,AA6684+1),"")</f>
        <v/>
      </c>
      <c r="AI6684" s="60" t="str">
        <f aca="false">IF(AND(AC6684=1,AA6684&lt;2),IF(AND(C6685=C6684,AA6685=AA6684+1),IF(AC6685=1,"",INDEX(DATAS,AA6684+1)),INDEX(DATAS,AA6684+1)),"")</f>
        <v/>
      </c>
    </row>
    <row r="6685" customFormat="false" ht="15" hidden="false" customHeight="false" outlineLevel="0" collapsed="false">
      <c r="A6685" s="60" t="n">
        <v>46310</v>
      </c>
      <c r="B6685" s="0" t="n">
        <v>13</v>
      </c>
      <c r="C6685" s="0" t="n">
        <v>7781</v>
      </c>
      <c r="E6685" s="0" t="n">
        <v>0</v>
      </c>
      <c r="F6685" s="55" t="s">
        <v>1578</v>
      </c>
      <c r="I6685" s="55" t="s">
        <v>185</v>
      </c>
      <c r="U6685" s="0" t="n">
        <v>136</v>
      </c>
      <c r="V6685" s="0" t="n">
        <v>0</v>
      </c>
      <c r="X6685" s="55" t="n">
        <f aca="false">IF(I6685="Male",0,1)</f>
        <v>1</v>
      </c>
      <c r="Y6685" s="55" t="n">
        <f aca="false">IF(OR(I6685="DNB",I6685="Dry DNB"),1,0)</f>
        <v>0</v>
      </c>
      <c r="Z6685" s="0" t="str">
        <f aca="false">IF(ISNUMBER(W6685),A6685-W6685,"")</f>
        <v/>
      </c>
      <c r="AA6685" s="55" t="n">
        <f aca="false">MATCH(A6685,DATAS,0)</f>
        <v>2</v>
      </c>
      <c r="AB6685" s="55" t="n">
        <f aca="false">IF(AND(E6685&gt;0,OR(AND(B6685&gt;=1,B6685&lt;=6),B6685=10)),1,0)</f>
        <v>0</v>
      </c>
      <c r="AC6685" s="55" t="n">
        <f aca="false">IF(AND(E6685&gt;0,B6685=10),1,0)</f>
        <v>0</v>
      </c>
      <c r="AD6685" s="55" t="n">
        <f aca="false">IF(AND(C6684=C6685,AA6684=AA6685-1),AB6684,"")</f>
        <v>0</v>
      </c>
      <c r="AE6685" s="55" t="n">
        <f aca="false">IF(AND(C6684=C6685,AA6684=AA6685-1),AC6684,"")</f>
        <v>0</v>
      </c>
      <c r="AF6685" s="55" t="n">
        <f aca="false">IF(AA6685=1,"",IF(AND(AB6685=1,AD6685&lt;&gt;1),1,0))</f>
        <v>0</v>
      </c>
      <c r="AG6685" s="55" t="n">
        <f aca="false">IF(AA6685=1,"",IF(AND(AC6685=1,AE6685&lt;&gt;1),1,0))</f>
        <v>0</v>
      </c>
      <c r="AH6685" s="60" t="str">
        <f aca="false">IF(AND(E6685&gt;0,AA6685&lt;2,NOT(AND(C6686=C6685,AA6686=AA6685+1))),INDEX(DATAS,AA6685+1),"")</f>
        <v/>
      </c>
      <c r="AI6685" s="60" t="str">
        <f aca="false">IF(AND(AC6685=1,AA6685&lt;2),IF(AND(C6686=C6685,AA6686=AA6685+1),IF(AC6686=1,"",INDEX(DATAS,AA6685+1)),INDEX(DATAS,AA6685+1)),"")</f>
        <v/>
      </c>
    </row>
    <row r="6686" customFormat="false" ht="15" hidden="false" customHeight="false" outlineLevel="0" collapsed="false">
      <c r="A6686" s="60" t="n">
        <v>46309</v>
      </c>
      <c r="B6686" s="0" t="n">
        <v>13</v>
      </c>
      <c r="C6686" s="0" t="n">
        <v>7782</v>
      </c>
      <c r="E6686" s="0" t="n">
        <v>0</v>
      </c>
      <c r="F6686" s="55" t="s">
        <v>1578</v>
      </c>
      <c r="I6686" s="55" t="s">
        <v>185</v>
      </c>
      <c r="U6686" s="0" t="n">
        <v>135</v>
      </c>
      <c r="V6686" s="0" t="n">
        <v>0</v>
      </c>
      <c r="X6686" s="55" t="n">
        <f aca="false">IF(I6686="Male",0,1)</f>
        <v>1</v>
      </c>
      <c r="Y6686" s="55" t="n">
        <f aca="false">IF(OR(I6686="DNB",I6686="Dry DNB"),1,0)</f>
        <v>0</v>
      </c>
      <c r="Z6686" s="0" t="str">
        <f aca="false">IF(ISNUMBER(W6686),A6686-W6686,"")</f>
        <v/>
      </c>
      <c r="AA6686" s="55" t="n">
        <f aca="false">MATCH(A6686,DATAS,0)</f>
        <v>1</v>
      </c>
      <c r="AB6686" s="55" t="n">
        <f aca="false">IF(AND(E6686&gt;0,OR(AND(B6686&gt;=1,B6686&lt;=6),B6686=10)),1,0)</f>
        <v>0</v>
      </c>
      <c r="AC6686" s="55" t="n">
        <f aca="false">IF(AND(E6686&gt;0,B6686=10),1,0)</f>
        <v>0</v>
      </c>
      <c r="AD6686" s="0" t="str">
        <f aca="false">IF(AND(C6685=C6686,AA6685=AA6686-1),AB6685,"")</f>
        <v/>
      </c>
      <c r="AE6686" s="0" t="str">
        <f aca="false">IF(AND(C6685=C6686,AA6685=AA6686-1),AC6685,"")</f>
        <v/>
      </c>
      <c r="AF6686" s="0" t="str">
        <f aca="false">IF(AA6686=1,"",IF(AND(AB6686=1,AD6686&lt;&gt;1),1,0))</f>
        <v/>
      </c>
      <c r="AG6686" s="0" t="str">
        <f aca="false">IF(AA6686=1,"",IF(AND(AC6686=1,AE6686&lt;&gt;1),1,0))</f>
        <v/>
      </c>
      <c r="AH6686" s="60" t="str">
        <f aca="false">IF(AND(E6686&gt;0,AA6686&lt;2,NOT(AND(C6687=C6686,AA6687=AA6686+1))),INDEX(DATAS,AA6686+1),"")</f>
        <v/>
      </c>
      <c r="AI6686" s="60" t="str">
        <f aca="false">IF(AND(AC6686=1,AA6686&lt;2),IF(AND(C6687=C6686,AA6687=AA6686+1),IF(AC6687=1,"",INDEX(DATAS,AA6686+1)),INDEX(DATAS,AA6686+1)),"")</f>
        <v/>
      </c>
    </row>
    <row r="6687" customFormat="false" ht="15" hidden="false" customHeight="false" outlineLevel="0" collapsed="false">
      <c r="A6687" s="60" t="n">
        <v>46310</v>
      </c>
      <c r="B6687" s="0" t="n">
        <v>13</v>
      </c>
      <c r="C6687" s="0" t="n">
        <v>7782</v>
      </c>
      <c r="E6687" s="0" t="n">
        <v>0</v>
      </c>
      <c r="F6687" s="55" t="s">
        <v>1578</v>
      </c>
      <c r="I6687" s="55" t="s">
        <v>185</v>
      </c>
      <c r="U6687" s="0" t="n">
        <v>136</v>
      </c>
      <c r="V6687" s="0" t="n">
        <v>0</v>
      </c>
      <c r="X6687" s="55" t="n">
        <f aca="false">IF(I6687="Male",0,1)</f>
        <v>1</v>
      </c>
      <c r="Y6687" s="55" t="n">
        <f aca="false">IF(OR(I6687="DNB",I6687="Dry DNB"),1,0)</f>
        <v>0</v>
      </c>
      <c r="Z6687" s="0" t="str">
        <f aca="false">IF(ISNUMBER(W6687),A6687-W6687,"")</f>
        <v/>
      </c>
      <c r="AA6687" s="55" t="n">
        <f aca="false">MATCH(A6687,DATAS,0)</f>
        <v>2</v>
      </c>
      <c r="AB6687" s="55" t="n">
        <f aca="false">IF(AND(E6687&gt;0,OR(AND(B6687&gt;=1,B6687&lt;=6),B6687=10)),1,0)</f>
        <v>0</v>
      </c>
      <c r="AC6687" s="55" t="n">
        <f aca="false">IF(AND(E6687&gt;0,B6687=10),1,0)</f>
        <v>0</v>
      </c>
      <c r="AD6687" s="55" t="n">
        <f aca="false">IF(AND(C6686=C6687,AA6686=AA6687-1),AB6686,"")</f>
        <v>0</v>
      </c>
      <c r="AE6687" s="55" t="n">
        <f aca="false">IF(AND(C6686=C6687,AA6686=AA6687-1),AC6686,"")</f>
        <v>0</v>
      </c>
      <c r="AF6687" s="55" t="n">
        <f aca="false">IF(AA6687=1,"",IF(AND(AB6687=1,AD6687&lt;&gt;1),1,0))</f>
        <v>0</v>
      </c>
      <c r="AG6687" s="55" t="n">
        <f aca="false">IF(AA6687=1,"",IF(AND(AC6687=1,AE6687&lt;&gt;1),1,0))</f>
        <v>0</v>
      </c>
      <c r="AH6687" s="60" t="str">
        <f aca="false">IF(AND(E6687&gt;0,AA6687&lt;2,NOT(AND(C6688=C6687,AA6688=AA6687+1))),INDEX(DATAS,AA6687+1),"")</f>
        <v/>
      </c>
      <c r="AI6687" s="60" t="str">
        <f aca="false">IF(AND(AC6687=1,AA6687&lt;2),IF(AND(C6688=C6687,AA6688=AA6687+1),IF(AC6688=1,"",INDEX(DATAS,AA6687+1)),INDEX(DATAS,AA6687+1)),"")</f>
        <v/>
      </c>
    </row>
    <row r="6688" customFormat="false" ht="15" hidden="false" customHeight="false" outlineLevel="0" collapsed="false">
      <c r="A6688" s="60" t="n">
        <v>46309</v>
      </c>
      <c r="B6688" s="0" t="n">
        <v>13</v>
      </c>
      <c r="C6688" s="0" t="n">
        <v>7783</v>
      </c>
      <c r="E6688" s="0" t="n">
        <v>0</v>
      </c>
      <c r="F6688" s="55" t="s">
        <v>1579</v>
      </c>
      <c r="I6688" s="55" t="s">
        <v>185</v>
      </c>
      <c r="U6688" s="0" t="n">
        <v>134</v>
      </c>
      <c r="V6688" s="0" t="n">
        <v>0</v>
      </c>
      <c r="X6688" s="55" t="n">
        <f aca="false">IF(I6688="Male",0,1)</f>
        <v>1</v>
      </c>
      <c r="Y6688" s="55" t="n">
        <f aca="false">IF(OR(I6688="DNB",I6688="Dry DNB"),1,0)</f>
        <v>0</v>
      </c>
      <c r="Z6688" s="0" t="str">
        <f aca="false">IF(ISNUMBER(W6688),A6688-W6688,"")</f>
        <v/>
      </c>
      <c r="AA6688" s="55" t="n">
        <f aca="false">MATCH(A6688,DATAS,0)</f>
        <v>1</v>
      </c>
      <c r="AB6688" s="55" t="n">
        <f aca="false">IF(AND(E6688&gt;0,OR(AND(B6688&gt;=1,B6688&lt;=6),B6688=10)),1,0)</f>
        <v>0</v>
      </c>
      <c r="AC6688" s="55" t="n">
        <f aca="false">IF(AND(E6688&gt;0,B6688=10),1,0)</f>
        <v>0</v>
      </c>
      <c r="AD6688" s="0" t="str">
        <f aca="false">IF(AND(C6687=C6688,AA6687=AA6688-1),AB6687,"")</f>
        <v/>
      </c>
      <c r="AE6688" s="0" t="str">
        <f aca="false">IF(AND(C6687=C6688,AA6687=AA6688-1),AC6687,"")</f>
        <v/>
      </c>
      <c r="AF6688" s="0" t="str">
        <f aca="false">IF(AA6688=1,"",IF(AND(AB6688=1,AD6688&lt;&gt;1),1,0))</f>
        <v/>
      </c>
      <c r="AG6688" s="0" t="str">
        <f aca="false">IF(AA6688=1,"",IF(AND(AC6688=1,AE6688&lt;&gt;1),1,0))</f>
        <v/>
      </c>
      <c r="AH6688" s="60" t="str">
        <f aca="false">IF(AND(E6688&gt;0,AA6688&lt;2,NOT(AND(C6689=C6688,AA6689=AA6688+1))),INDEX(DATAS,AA6688+1),"")</f>
        <v/>
      </c>
      <c r="AI6688" s="60" t="str">
        <f aca="false">IF(AND(AC6688=1,AA6688&lt;2),IF(AND(C6689=C6688,AA6689=AA6688+1),IF(AC6689=1,"",INDEX(DATAS,AA6688+1)),INDEX(DATAS,AA6688+1)),"")</f>
        <v/>
      </c>
    </row>
    <row r="6689" customFormat="false" ht="15" hidden="false" customHeight="false" outlineLevel="0" collapsed="false">
      <c r="A6689" s="60" t="n">
        <v>46310</v>
      </c>
      <c r="B6689" s="0" t="n">
        <v>13</v>
      </c>
      <c r="C6689" s="0" t="n">
        <v>7783</v>
      </c>
      <c r="E6689" s="0" t="n">
        <v>0</v>
      </c>
      <c r="F6689" s="55" t="s">
        <v>1579</v>
      </c>
      <c r="I6689" s="55" t="s">
        <v>185</v>
      </c>
      <c r="U6689" s="0" t="n">
        <v>135</v>
      </c>
      <c r="V6689" s="0" t="n">
        <v>0</v>
      </c>
      <c r="X6689" s="55" t="n">
        <f aca="false">IF(I6689="Male",0,1)</f>
        <v>1</v>
      </c>
      <c r="Y6689" s="55" t="n">
        <f aca="false">IF(OR(I6689="DNB",I6689="Dry DNB"),1,0)</f>
        <v>0</v>
      </c>
      <c r="Z6689" s="0" t="str">
        <f aca="false">IF(ISNUMBER(W6689),A6689-W6689,"")</f>
        <v/>
      </c>
      <c r="AA6689" s="55" t="n">
        <f aca="false">MATCH(A6689,DATAS,0)</f>
        <v>2</v>
      </c>
      <c r="AB6689" s="55" t="n">
        <f aca="false">IF(AND(E6689&gt;0,OR(AND(B6689&gt;=1,B6689&lt;=6),B6689=10)),1,0)</f>
        <v>0</v>
      </c>
      <c r="AC6689" s="55" t="n">
        <f aca="false">IF(AND(E6689&gt;0,B6689=10),1,0)</f>
        <v>0</v>
      </c>
      <c r="AD6689" s="55" t="n">
        <f aca="false">IF(AND(C6688=C6689,AA6688=AA6689-1),AB6688,"")</f>
        <v>0</v>
      </c>
      <c r="AE6689" s="55" t="n">
        <f aca="false">IF(AND(C6688=C6689,AA6688=AA6689-1),AC6688,"")</f>
        <v>0</v>
      </c>
      <c r="AF6689" s="55" t="n">
        <f aca="false">IF(AA6689=1,"",IF(AND(AB6689=1,AD6689&lt;&gt;1),1,0))</f>
        <v>0</v>
      </c>
      <c r="AG6689" s="55" t="n">
        <f aca="false">IF(AA6689=1,"",IF(AND(AC6689=1,AE6689&lt;&gt;1),1,0))</f>
        <v>0</v>
      </c>
      <c r="AH6689" s="60" t="str">
        <f aca="false">IF(AND(E6689&gt;0,AA6689&lt;2,NOT(AND(C6690=C6689,AA6690=AA6689+1))),INDEX(DATAS,AA6689+1),"")</f>
        <v/>
      </c>
      <c r="AI6689" s="60" t="str">
        <f aca="false">IF(AND(AC6689=1,AA6689&lt;2),IF(AND(C6690=C6689,AA6690=AA6689+1),IF(AC6690=1,"",INDEX(DATAS,AA6689+1)),INDEX(DATAS,AA6689+1)),"")</f>
        <v/>
      </c>
    </row>
    <row r="6690" customFormat="false" ht="15" hidden="false" customHeight="false" outlineLevel="0" collapsed="false">
      <c r="A6690" s="60" t="n">
        <v>46309</v>
      </c>
      <c r="B6690" s="0" t="n">
        <v>13</v>
      </c>
      <c r="C6690" s="0" t="n">
        <v>7784</v>
      </c>
      <c r="E6690" s="0" t="n">
        <v>0</v>
      </c>
      <c r="F6690" s="55" t="s">
        <v>1579</v>
      </c>
      <c r="I6690" s="55" t="s">
        <v>185</v>
      </c>
      <c r="U6690" s="0" t="n">
        <v>134</v>
      </c>
      <c r="V6690" s="0" t="n">
        <v>0</v>
      </c>
      <c r="X6690" s="55" t="n">
        <f aca="false">IF(I6690="Male",0,1)</f>
        <v>1</v>
      </c>
      <c r="Y6690" s="55" t="n">
        <f aca="false">IF(OR(I6690="DNB",I6690="Dry DNB"),1,0)</f>
        <v>0</v>
      </c>
      <c r="Z6690" s="0" t="str">
        <f aca="false">IF(ISNUMBER(W6690),A6690-W6690,"")</f>
        <v/>
      </c>
      <c r="AA6690" s="55" t="n">
        <f aca="false">MATCH(A6690,DATAS,0)</f>
        <v>1</v>
      </c>
      <c r="AB6690" s="55" t="n">
        <f aca="false">IF(AND(E6690&gt;0,OR(AND(B6690&gt;=1,B6690&lt;=6),B6690=10)),1,0)</f>
        <v>0</v>
      </c>
      <c r="AC6690" s="55" t="n">
        <f aca="false">IF(AND(E6690&gt;0,B6690=10),1,0)</f>
        <v>0</v>
      </c>
      <c r="AD6690" s="0" t="str">
        <f aca="false">IF(AND(C6689=C6690,AA6689=AA6690-1),AB6689,"")</f>
        <v/>
      </c>
      <c r="AE6690" s="0" t="str">
        <f aca="false">IF(AND(C6689=C6690,AA6689=AA6690-1),AC6689,"")</f>
        <v/>
      </c>
      <c r="AF6690" s="0" t="str">
        <f aca="false">IF(AA6690=1,"",IF(AND(AB6690=1,AD6690&lt;&gt;1),1,0))</f>
        <v/>
      </c>
      <c r="AG6690" s="0" t="str">
        <f aca="false">IF(AA6690=1,"",IF(AND(AC6690=1,AE6690&lt;&gt;1),1,0))</f>
        <v/>
      </c>
      <c r="AH6690" s="60" t="str">
        <f aca="false">IF(AND(E6690&gt;0,AA6690&lt;2,NOT(AND(C6691=C6690,AA6691=AA6690+1))),INDEX(DATAS,AA6690+1),"")</f>
        <v/>
      </c>
      <c r="AI6690" s="60" t="str">
        <f aca="false">IF(AND(AC6690=1,AA6690&lt;2),IF(AND(C6691=C6690,AA6691=AA6690+1),IF(AC6691=1,"",INDEX(DATAS,AA6690+1)),INDEX(DATAS,AA6690+1)),"")</f>
        <v/>
      </c>
    </row>
    <row r="6691" customFormat="false" ht="15" hidden="false" customHeight="false" outlineLevel="0" collapsed="false">
      <c r="A6691" s="60" t="n">
        <v>46310</v>
      </c>
      <c r="B6691" s="0" t="n">
        <v>13</v>
      </c>
      <c r="C6691" s="0" t="n">
        <v>7784</v>
      </c>
      <c r="E6691" s="0" t="n">
        <v>0</v>
      </c>
      <c r="F6691" s="55" t="s">
        <v>1579</v>
      </c>
      <c r="I6691" s="55" t="s">
        <v>185</v>
      </c>
      <c r="U6691" s="0" t="n">
        <v>135</v>
      </c>
      <c r="V6691" s="0" t="n">
        <v>0</v>
      </c>
      <c r="X6691" s="55" t="n">
        <f aca="false">IF(I6691="Male",0,1)</f>
        <v>1</v>
      </c>
      <c r="Y6691" s="55" t="n">
        <f aca="false">IF(OR(I6691="DNB",I6691="Dry DNB"),1,0)</f>
        <v>0</v>
      </c>
      <c r="Z6691" s="0" t="str">
        <f aca="false">IF(ISNUMBER(W6691),A6691-W6691,"")</f>
        <v/>
      </c>
      <c r="AA6691" s="55" t="n">
        <f aca="false">MATCH(A6691,DATAS,0)</f>
        <v>2</v>
      </c>
      <c r="AB6691" s="55" t="n">
        <f aca="false">IF(AND(E6691&gt;0,OR(AND(B6691&gt;=1,B6691&lt;=6),B6691=10)),1,0)</f>
        <v>0</v>
      </c>
      <c r="AC6691" s="55" t="n">
        <f aca="false">IF(AND(E6691&gt;0,B6691=10),1,0)</f>
        <v>0</v>
      </c>
      <c r="AD6691" s="55" t="n">
        <f aca="false">IF(AND(C6690=C6691,AA6690=AA6691-1),AB6690,"")</f>
        <v>0</v>
      </c>
      <c r="AE6691" s="55" t="n">
        <f aca="false">IF(AND(C6690=C6691,AA6690=AA6691-1),AC6690,"")</f>
        <v>0</v>
      </c>
      <c r="AF6691" s="55" t="n">
        <f aca="false">IF(AA6691=1,"",IF(AND(AB6691=1,AD6691&lt;&gt;1),1,0))</f>
        <v>0</v>
      </c>
      <c r="AG6691" s="55" t="n">
        <f aca="false">IF(AA6691=1,"",IF(AND(AC6691=1,AE6691&lt;&gt;1),1,0))</f>
        <v>0</v>
      </c>
      <c r="AH6691" s="60" t="str">
        <f aca="false">IF(AND(E6691&gt;0,AA6691&lt;2,NOT(AND(C6692=C6691,AA6692=AA6691+1))),INDEX(DATAS,AA6691+1),"")</f>
        <v/>
      </c>
      <c r="AI6691" s="60" t="str">
        <f aca="false">IF(AND(AC6691=1,AA6691&lt;2),IF(AND(C6692=C6691,AA6692=AA6691+1),IF(AC6692=1,"",INDEX(DATAS,AA6691+1)),INDEX(DATAS,AA6691+1)),"")</f>
        <v/>
      </c>
    </row>
    <row r="6692" customFormat="false" ht="15" hidden="false" customHeight="false" outlineLevel="0" collapsed="false">
      <c r="A6692" s="60" t="n">
        <v>46309</v>
      </c>
      <c r="B6692" s="0" t="n">
        <v>13</v>
      </c>
      <c r="C6692" s="0" t="n">
        <v>7785</v>
      </c>
      <c r="E6692" s="0" t="n">
        <v>0</v>
      </c>
      <c r="F6692" s="55" t="s">
        <v>1579</v>
      </c>
      <c r="I6692" s="55" t="s">
        <v>185</v>
      </c>
      <c r="U6692" s="0" t="n">
        <v>134</v>
      </c>
      <c r="V6692" s="0" t="n">
        <v>0</v>
      </c>
      <c r="X6692" s="55" t="n">
        <f aca="false">IF(I6692="Male",0,1)</f>
        <v>1</v>
      </c>
      <c r="Y6692" s="55" t="n">
        <f aca="false">IF(OR(I6692="DNB",I6692="Dry DNB"),1,0)</f>
        <v>0</v>
      </c>
      <c r="Z6692" s="0" t="str">
        <f aca="false">IF(ISNUMBER(W6692),A6692-W6692,"")</f>
        <v/>
      </c>
      <c r="AA6692" s="55" t="n">
        <f aca="false">MATCH(A6692,DATAS,0)</f>
        <v>1</v>
      </c>
      <c r="AB6692" s="55" t="n">
        <f aca="false">IF(AND(E6692&gt;0,OR(AND(B6692&gt;=1,B6692&lt;=6),B6692=10)),1,0)</f>
        <v>0</v>
      </c>
      <c r="AC6692" s="55" t="n">
        <f aca="false">IF(AND(E6692&gt;0,B6692=10),1,0)</f>
        <v>0</v>
      </c>
      <c r="AD6692" s="0" t="str">
        <f aca="false">IF(AND(C6691=C6692,AA6691=AA6692-1),AB6691,"")</f>
        <v/>
      </c>
      <c r="AE6692" s="0" t="str">
        <f aca="false">IF(AND(C6691=C6692,AA6691=AA6692-1),AC6691,"")</f>
        <v/>
      </c>
      <c r="AF6692" s="0" t="str">
        <f aca="false">IF(AA6692=1,"",IF(AND(AB6692=1,AD6692&lt;&gt;1),1,0))</f>
        <v/>
      </c>
      <c r="AG6692" s="0" t="str">
        <f aca="false">IF(AA6692=1,"",IF(AND(AC6692=1,AE6692&lt;&gt;1),1,0))</f>
        <v/>
      </c>
      <c r="AH6692" s="60" t="str">
        <f aca="false">IF(AND(E6692&gt;0,AA6692&lt;2,NOT(AND(C6693=C6692,AA6693=AA6692+1))),INDEX(DATAS,AA6692+1),"")</f>
        <v/>
      </c>
      <c r="AI6692" s="60" t="str">
        <f aca="false">IF(AND(AC6692=1,AA6692&lt;2),IF(AND(C6693=C6692,AA6693=AA6692+1),IF(AC6693=1,"",INDEX(DATAS,AA6692+1)),INDEX(DATAS,AA6692+1)),"")</f>
        <v/>
      </c>
    </row>
    <row r="6693" customFormat="false" ht="15" hidden="false" customHeight="false" outlineLevel="0" collapsed="false">
      <c r="A6693" s="60" t="n">
        <v>46310</v>
      </c>
      <c r="B6693" s="0" t="n">
        <v>13</v>
      </c>
      <c r="C6693" s="0" t="n">
        <v>7785</v>
      </c>
      <c r="E6693" s="0" t="n">
        <v>0</v>
      </c>
      <c r="F6693" s="55" t="s">
        <v>1579</v>
      </c>
      <c r="I6693" s="55" t="s">
        <v>185</v>
      </c>
      <c r="U6693" s="0" t="n">
        <v>135</v>
      </c>
      <c r="V6693" s="0" t="n">
        <v>0</v>
      </c>
      <c r="X6693" s="55" t="n">
        <f aca="false">IF(I6693="Male",0,1)</f>
        <v>1</v>
      </c>
      <c r="Y6693" s="55" t="n">
        <f aca="false">IF(OR(I6693="DNB",I6693="Dry DNB"),1,0)</f>
        <v>0</v>
      </c>
      <c r="Z6693" s="0" t="str">
        <f aca="false">IF(ISNUMBER(W6693),A6693-W6693,"")</f>
        <v/>
      </c>
      <c r="AA6693" s="55" t="n">
        <f aca="false">MATCH(A6693,DATAS,0)</f>
        <v>2</v>
      </c>
      <c r="AB6693" s="55" t="n">
        <f aca="false">IF(AND(E6693&gt;0,OR(AND(B6693&gt;=1,B6693&lt;=6),B6693=10)),1,0)</f>
        <v>0</v>
      </c>
      <c r="AC6693" s="55" t="n">
        <f aca="false">IF(AND(E6693&gt;0,B6693=10),1,0)</f>
        <v>0</v>
      </c>
      <c r="AD6693" s="55" t="n">
        <f aca="false">IF(AND(C6692=C6693,AA6692=AA6693-1),AB6692,"")</f>
        <v>0</v>
      </c>
      <c r="AE6693" s="55" t="n">
        <f aca="false">IF(AND(C6692=C6693,AA6692=AA6693-1),AC6692,"")</f>
        <v>0</v>
      </c>
      <c r="AF6693" s="55" t="n">
        <f aca="false">IF(AA6693=1,"",IF(AND(AB6693=1,AD6693&lt;&gt;1),1,0))</f>
        <v>0</v>
      </c>
      <c r="AG6693" s="55" t="n">
        <f aca="false">IF(AA6693=1,"",IF(AND(AC6693=1,AE6693&lt;&gt;1),1,0))</f>
        <v>0</v>
      </c>
      <c r="AH6693" s="60" t="str">
        <f aca="false">IF(AND(E6693&gt;0,AA6693&lt;2,NOT(AND(C6694=C6693,AA6694=AA6693+1))),INDEX(DATAS,AA6693+1),"")</f>
        <v/>
      </c>
      <c r="AI6693" s="60" t="str">
        <f aca="false">IF(AND(AC6693=1,AA6693&lt;2),IF(AND(C6694=C6693,AA6694=AA6693+1),IF(AC6694=1,"",INDEX(DATAS,AA6693+1)),INDEX(DATAS,AA6693+1)),"")</f>
        <v/>
      </c>
    </row>
    <row r="6694" customFormat="false" ht="15" hidden="false" customHeight="false" outlineLevel="0" collapsed="false">
      <c r="A6694" s="60" t="n">
        <v>46309</v>
      </c>
      <c r="B6694" s="0" t="n">
        <v>13</v>
      </c>
      <c r="C6694" s="0" t="n">
        <v>7786</v>
      </c>
      <c r="E6694" s="0" t="n">
        <v>0</v>
      </c>
      <c r="F6694" s="55" t="s">
        <v>1579</v>
      </c>
      <c r="I6694" s="55" t="s">
        <v>185</v>
      </c>
      <c r="U6694" s="0" t="n">
        <v>134</v>
      </c>
      <c r="V6694" s="0" t="n">
        <v>0</v>
      </c>
      <c r="X6694" s="55" t="n">
        <f aca="false">IF(I6694="Male",0,1)</f>
        <v>1</v>
      </c>
      <c r="Y6694" s="55" t="n">
        <f aca="false">IF(OR(I6694="DNB",I6694="Dry DNB"),1,0)</f>
        <v>0</v>
      </c>
      <c r="Z6694" s="0" t="str">
        <f aca="false">IF(ISNUMBER(W6694),A6694-W6694,"")</f>
        <v/>
      </c>
      <c r="AA6694" s="55" t="n">
        <f aca="false">MATCH(A6694,DATAS,0)</f>
        <v>1</v>
      </c>
      <c r="AB6694" s="55" t="n">
        <f aca="false">IF(AND(E6694&gt;0,OR(AND(B6694&gt;=1,B6694&lt;=6),B6694=10)),1,0)</f>
        <v>0</v>
      </c>
      <c r="AC6694" s="55" t="n">
        <f aca="false">IF(AND(E6694&gt;0,B6694=10),1,0)</f>
        <v>0</v>
      </c>
      <c r="AD6694" s="0" t="str">
        <f aca="false">IF(AND(C6693=C6694,AA6693=AA6694-1),AB6693,"")</f>
        <v/>
      </c>
      <c r="AE6694" s="0" t="str">
        <f aca="false">IF(AND(C6693=C6694,AA6693=AA6694-1),AC6693,"")</f>
        <v/>
      </c>
      <c r="AF6694" s="0" t="str">
        <f aca="false">IF(AA6694=1,"",IF(AND(AB6694=1,AD6694&lt;&gt;1),1,0))</f>
        <v/>
      </c>
      <c r="AG6694" s="0" t="str">
        <f aca="false">IF(AA6694=1,"",IF(AND(AC6694=1,AE6694&lt;&gt;1),1,0))</f>
        <v/>
      </c>
      <c r="AH6694" s="60" t="str">
        <f aca="false">IF(AND(E6694&gt;0,AA6694&lt;2,NOT(AND(C6695=C6694,AA6695=AA6694+1))),INDEX(DATAS,AA6694+1),"")</f>
        <v/>
      </c>
      <c r="AI6694" s="60" t="str">
        <f aca="false">IF(AND(AC6694=1,AA6694&lt;2),IF(AND(C6695=C6694,AA6695=AA6694+1),IF(AC6695=1,"",INDEX(DATAS,AA6694+1)),INDEX(DATAS,AA6694+1)),"")</f>
        <v/>
      </c>
    </row>
    <row r="6695" customFormat="false" ht="15" hidden="false" customHeight="false" outlineLevel="0" collapsed="false">
      <c r="A6695" s="60" t="n">
        <v>46310</v>
      </c>
      <c r="B6695" s="0" t="n">
        <v>13</v>
      </c>
      <c r="C6695" s="0" t="n">
        <v>7786</v>
      </c>
      <c r="E6695" s="0" t="n">
        <v>0</v>
      </c>
      <c r="F6695" s="55" t="s">
        <v>1579</v>
      </c>
      <c r="I6695" s="55" t="s">
        <v>185</v>
      </c>
      <c r="U6695" s="0" t="n">
        <v>135</v>
      </c>
      <c r="V6695" s="0" t="n">
        <v>0</v>
      </c>
      <c r="X6695" s="55" t="n">
        <f aca="false">IF(I6695="Male",0,1)</f>
        <v>1</v>
      </c>
      <c r="Y6695" s="55" t="n">
        <f aca="false">IF(OR(I6695="DNB",I6695="Dry DNB"),1,0)</f>
        <v>0</v>
      </c>
      <c r="Z6695" s="0" t="str">
        <f aca="false">IF(ISNUMBER(W6695),A6695-W6695,"")</f>
        <v/>
      </c>
      <c r="AA6695" s="55" t="n">
        <f aca="false">MATCH(A6695,DATAS,0)</f>
        <v>2</v>
      </c>
      <c r="AB6695" s="55" t="n">
        <f aca="false">IF(AND(E6695&gt;0,OR(AND(B6695&gt;=1,B6695&lt;=6),B6695=10)),1,0)</f>
        <v>0</v>
      </c>
      <c r="AC6695" s="55" t="n">
        <f aca="false">IF(AND(E6695&gt;0,B6695=10),1,0)</f>
        <v>0</v>
      </c>
      <c r="AD6695" s="55" t="n">
        <f aca="false">IF(AND(C6694=C6695,AA6694=AA6695-1),AB6694,"")</f>
        <v>0</v>
      </c>
      <c r="AE6695" s="55" t="n">
        <f aca="false">IF(AND(C6694=C6695,AA6694=AA6695-1),AC6694,"")</f>
        <v>0</v>
      </c>
      <c r="AF6695" s="55" t="n">
        <f aca="false">IF(AA6695=1,"",IF(AND(AB6695=1,AD6695&lt;&gt;1),1,0))</f>
        <v>0</v>
      </c>
      <c r="AG6695" s="55" t="n">
        <f aca="false">IF(AA6695=1,"",IF(AND(AC6695=1,AE6695&lt;&gt;1),1,0))</f>
        <v>0</v>
      </c>
      <c r="AH6695" s="60" t="str">
        <f aca="false">IF(AND(E6695&gt;0,AA6695&lt;2,NOT(AND(C6696=C6695,AA6696=AA6695+1))),INDEX(DATAS,AA6695+1),"")</f>
        <v/>
      </c>
      <c r="AI6695" s="60" t="str">
        <f aca="false">IF(AND(AC6695=1,AA6695&lt;2),IF(AND(C6696=C6695,AA6696=AA6695+1),IF(AC6696=1,"",INDEX(DATAS,AA6695+1)),INDEX(DATAS,AA6695+1)),"")</f>
        <v/>
      </c>
    </row>
    <row r="6696" customFormat="false" ht="15" hidden="false" customHeight="false" outlineLevel="0" collapsed="false">
      <c r="A6696" s="60" t="n">
        <v>46309</v>
      </c>
      <c r="B6696" s="0" t="n">
        <v>13</v>
      </c>
      <c r="C6696" s="0" t="n">
        <v>7787</v>
      </c>
      <c r="E6696" s="0" t="n">
        <v>0</v>
      </c>
      <c r="F6696" s="55" t="s">
        <v>1580</v>
      </c>
      <c r="I6696" s="55" t="s">
        <v>185</v>
      </c>
      <c r="U6696" s="0" t="n">
        <v>133</v>
      </c>
      <c r="V6696" s="0" t="n">
        <v>0</v>
      </c>
      <c r="X6696" s="55" t="n">
        <f aca="false">IF(I6696="Male",0,1)</f>
        <v>1</v>
      </c>
      <c r="Y6696" s="55" t="n">
        <f aca="false">IF(OR(I6696="DNB",I6696="Dry DNB"),1,0)</f>
        <v>0</v>
      </c>
      <c r="Z6696" s="0" t="str">
        <f aca="false">IF(ISNUMBER(W6696),A6696-W6696,"")</f>
        <v/>
      </c>
      <c r="AA6696" s="55" t="n">
        <f aca="false">MATCH(A6696,DATAS,0)</f>
        <v>1</v>
      </c>
      <c r="AB6696" s="55" t="n">
        <f aca="false">IF(AND(E6696&gt;0,OR(AND(B6696&gt;=1,B6696&lt;=6),B6696=10)),1,0)</f>
        <v>0</v>
      </c>
      <c r="AC6696" s="55" t="n">
        <f aca="false">IF(AND(E6696&gt;0,B6696=10),1,0)</f>
        <v>0</v>
      </c>
      <c r="AD6696" s="0" t="str">
        <f aca="false">IF(AND(C6695=C6696,AA6695=AA6696-1),AB6695,"")</f>
        <v/>
      </c>
      <c r="AE6696" s="0" t="str">
        <f aca="false">IF(AND(C6695=C6696,AA6695=AA6696-1),AC6695,"")</f>
        <v/>
      </c>
      <c r="AF6696" s="0" t="str">
        <f aca="false">IF(AA6696=1,"",IF(AND(AB6696=1,AD6696&lt;&gt;1),1,0))</f>
        <v/>
      </c>
      <c r="AG6696" s="0" t="str">
        <f aca="false">IF(AA6696=1,"",IF(AND(AC6696=1,AE6696&lt;&gt;1),1,0))</f>
        <v/>
      </c>
      <c r="AH6696" s="60" t="str">
        <f aca="false">IF(AND(E6696&gt;0,AA6696&lt;2,NOT(AND(C6697=C6696,AA6697=AA6696+1))),INDEX(DATAS,AA6696+1),"")</f>
        <v/>
      </c>
      <c r="AI6696" s="60" t="str">
        <f aca="false">IF(AND(AC6696=1,AA6696&lt;2),IF(AND(C6697=C6696,AA6697=AA6696+1),IF(AC6697=1,"",INDEX(DATAS,AA6696+1)),INDEX(DATAS,AA6696+1)),"")</f>
        <v/>
      </c>
    </row>
    <row r="6697" customFormat="false" ht="15" hidden="false" customHeight="false" outlineLevel="0" collapsed="false">
      <c r="A6697" s="60" t="n">
        <v>46310</v>
      </c>
      <c r="B6697" s="0" t="n">
        <v>13</v>
      </c>
      <c r="C6697" s="0" t="n">
        <v>7787</v>
      </c>
      <c r="E6697" s="0" t="n">
        <v>0</v>
      </c>
      <c r="F6697" s="55" t="s">
        <v>1580</v>
      </c>
      <c r="I6697" s="55" t="s">
        <v>185</v>
      </c>
      <c r="U6697" s="0" t="n">
        <v>134</v>
      </c>
      <c r="V6697" s="0" t="n">
        <v>0</v>
      </c>
      <c r="X6697" s="55" t="n">
        <f aca="false">IF(I6697="Male",0,1)</f>
        <v>1</v>
      </c>
      <c r="Y6697" s="55" t="n">
        <f aca="false">IF(OR(I6697="DNB",I6697="Dry DNB"),1,0)</f>
        <v>0</v>
      </c>
      <c r="Z6697" s="0" t="str">
        <f aca="false">IF(ISNUMBER(W6697),A6697-W6697,"")</f>
        <v/>
      </c>
      <c r="AA6697" s="55" t="n">
        <f aca="false">MATCH(A6697,DATAS,0)</f>
        <v>2</v>
      </c>
      <c r="AB6697" s="55" t="n">
        <f aca="false">IF(AND(E6697&gt;0,OR(AND(B6697&gt;=1,B6697&lt;=6),B6697=10)),1,0)</f>
        <v>0</v>
      </c>
      <c r="AC6697" s="55" t="n">
        <f aca="false">IF(AND(E6697&gt;0,B6697=10),1,0)</f>
        <v>0</v>
      </c>
      <c r="AD6697" s="55" t="n">
        <f aca="false">IF(AND(C6696=C6697,AA6696=AA6697-1),AB6696,"")</f>
        <v>0</v>
      </c>
      <c r="AE6697" s="55" t="n">
        <f aca="false">IF(AND(C6696=C6697,AA6696=AA6697-1),AC6696,"")</f>
        <v>0</v>
      </c>
      <c r="AF6697" s="55" t="n">
        <f aca="false">IF(AA6697=1,"",IF(AND(AB6697=1,AD6697&lt;&gt;1),1,0))</f>
        <v>0</v>
      </c>
      <c r="AG6697" s="55" t="n">
        <f aca="false">IF(AA6697=1,"",IF(AND(AC6697=1,AE6697&lt;&gt;1),1,0))</f>
        <v>0</v>
      </c>
      <c r="AH6697" s="60" t="str">
        <f aca="false">IF(AND(E6697&gt;0,AA6697&lt;2,NOT(AND(C6698=C6697,AA6698=AA6697+1))),INDEX(DATAS,AA6697+1),"")</f>
        <v/>
      </c>
      <c r="AI6697" s="60" t="str">
        <f aca="false">IF(AND(AC6697=1,AA6697&lt;2),IF(AND(C6698=C6697,AA6698=AA6697+1),IF(AC6698=1,"",INDEX(DATAS,AA6697+1)),INDEX(DATAS,AA6697+1)),"")</f>
        <v/>
      </c>
    </row>
    <row r="6698" customFormat="false" ht="15" hidden="false" customHeight="false" outlineLevel="0" collapsed="false">
      <c r="A6698" s="60" t="n">
        <v>46309</v>
      </c>
      <c r="B6698" s="0" t="n">
        <v>13</v>
      </c>
      <c r="C6698" s="0" t="n">
        <v>7788</v>
      </c>
      <c r="E6698" s="0" t="n">
        <v>0</v>
      </c>
      <c r="F6698" s="55" t="s">
        <v>1580</v>
      </c>
      <c r="I6698" s="55" t="s">
        <v>185</v>
      </c>
      <c r="U6698" s="0" t="n">
        <v>133</v>
      </c>
      <c r="V6698" s="0" t="n">
        <v>0</v>
      </c>
      <c r="X6698" s="55" t="n">
        <f aca="false">IF(I6698="Male",0,1)</f>
        <v>1</v>
      </c>
      <c r="Y6698" s="55" t="n">
        <f aca="false">IF(OR(I6698="DNB",I6698="Dry DNB"),1,0)</f>
        <v>0</v>
      </c>
      <c r="Z6698" s="0" t="str">
        <f aca="false">IF(ISNUMBER(W6698),A6698-W6698,"")</f>
        <v/>
      </c>
      <c r="AA6698" s="55" t="n">
        <f aca="false">MATCH(A6698,DATAS,0)</f>
        <v>1</v>
      </c>
      <c r="AB6698" s="55" t="n">
        <f aca="false">IF(AND(E6698&gt;0,OR(AND(B6698&gt;=1,B6698&lt;=6),B6698=10)),1,0)</f>
        <v>0</v>
      </c>
      <c r="AC6698" s="55" t="n">
        <f aca="false">IF(AND(E6698&gt;0,B6698=10),1,0)</f>
        <v>0</v>
      </c>
      <c r="AD6698" s="0" t="str">
        <f aca="false">IF(AND(C6697=C6698,AA6697=AA6698-1),AB6697,"")</f>
        <v/>
      </c>
      <c r="AE6698" s="0" t="str">
        <f aca="false">IF(AND(C6697=C6698,AA6697=AA6698-1),AC6697,"")</f>
        <v/>
      </c>
      <c r="AF6698" s="0" t="str">
        <f aca="false">IF(AA6698=1,"",IF(AND(AB6698=1,AD6698&lt;&gt;1),1,0))</f>
        <v/>
      </c>
      <c r="AG6698" s="0" t="str">
        <f aca="false">IF(AA6698=1,"",IF(AND(AC6698=1,AE6698&lt;&gt;1),1,0))</f>
        <v/>
      </c>
      <c r="AH6698" s="60" t="str">
        <f aca="false">IF(AND(E6698&gt;0,AA6698&lt;2,NOT(AND(C6699=C6698,AA6699=AA6698+1))),INDEX(DATAS,AA6698+1),"")</f>
        <v/>
      </c>
      <c r="AI6698" s="60" t="str">
        <f aca="false">IF(AND(AC6698=1,AA6698&lt;2),IF(AND(C6699=C6698,AA6699=AA6698+1),IF(AC6699=1,"",INDEX(DATAS,AA6698+1)),INDEX(DATAS,AA6698+1)),"")</f>
        <v/>
      </c>
    </row>
    <row r="6699" customFormat="false" ht="15" hidden="false" customHeight="false" outlineLevel="0" collapsed="false">
      <c r="A6699" s="60" t="n">
        <v>46310</v>
      </c>
      <c r="B6699" s="0" t="n">
        <v>13</v>
      </c>
      <c r="C6699" s="0" t="n">
        <v>7788</v>
      </c>
      <c r="E6699" s="0" t="n">
        <v>0</v>
      </c>
      <c r="F6699" s="55" t="s">
        <v>1580</v>
      </c>
      <c r="I6699" s="55" t="s">
        <v>185</v>
      </c>
      <c r="U6699" s="0" t="n">
        <v>134</v>
      </c>
      <c r="V6699" s="0" t="n">
        <v>0</v>
      </c>
      <c r="X6699" s="55" t="n">
        <f aca="false">IF(I6699="Male",0,1)</f>
        <v>1</v>
      </c>
      <c r="Y6699" s="55" t="n">
        <f aca="false">IF(OR(I6699="DNB",I6699="Dry DNB"),1,0)</f>
        <v>0</v>
      </c>
      <c r="Z6699" s="0" t="str">
        <f aca="false">IF(ISNUMBER(W6699),A6699-W6699,"")</f>
        <v/>
      </c>
      <c r="AA6699" s="55" t="n">
        <f aca="false">MATCH(A6699,DATAS,0)</f>
        <v>2</v>
      </c>
      <c r="AB6699" s="55" t="n">
        <f aca="false">IF(AND(E6699&gt;0,OR(AND(B6699&gt;=1,B6699&lt;=6),B6699=10)),1,0)</f>
        <v>0</v>
      </c>
      <c r="AC6699" s="55" t="n">
        <f aca="false">IF(AND(E6699&gt;0,B6699=10),1,0)</f>
        <v>0</v>
      </c>
      <c r="AD6699" s="55" t="n">
        <f aca="false">IF(AND(C6698=C6699,AA6698=AA6699-1),AB6698,"")</f>
        <v>0</v>
      </c>
      <c r="AE6699" s="55" t="n">
        <f aca="false">IF(AND(C6698=C6699,AA6698=AA6699-1),AC6698,"")</f>
        <v>0</v>
      </c>
      <c r="AF6699" s="55" t="n">
        <f aca="false">IF(AA6699=1,"",IF(AND(AB6699=1,AD6699&lt;&gt;1),1,0))</f>
        <v>0</v>
      </c>
      <c r="AG6699" s="55" t="n">
        <f aca="false">IF(AA6699=1,"",IF(AND(AC6699=1,AE6699&lt;&gt;1),1,0))</f>
        <v>0</v>
      </c>
      <c r="AH6699" s="60" t="str">
        <f aca="false">IF(AND(E6699&gt;0,AA6699&lt;2,NOT(AND(C6700=C6699,AA6700=AA6699+1))),INDEX(DATAS,AA6699+1),"")</f>
        <v/>
      </c>
      <c r="AI6699" s="60" t="str">
        <f aca="false">IF(AND(AC6699=1,AA6699&lt;2),IF(AND(C6700=C6699,AA6700=AA6699+1),IF(AC6700=1,"",INDEX(DATAS,AA6699+1)),INDEX(DATAS,AA6699+1)),"")</f>
        <v/>
      </c>
    </row>
    <row r="6700" customFormat="false" ht="15" hidden="false" customHeight="false" outlineLevel="0" collapsed="false">
      <c r="A6700" s="60" t="n">
        <v>46309</v>
      </c>
      <c r="B6700" s="0" t="n">
        <v>13</v>
      </c>
      <c r="C6700" s="0" t="n">
        <v>7789</v>
      </c>
      <c r="E6700" s="0" t="n">
        <v>0</v>
      </c>
      <c r="F6700" s="55" t="s">
        <v>1580</v>
      </c>
      <c r="I6700" s="55" t="s">
        <v>185</v>
      </c>
      <c r="U6700" s="0" t="n">
        <v>133</v>
      </c>
      <c r="V6700" s="0" t="n">
        <v>0</v>
      </c>
      <c r="X6700" s="55" t="n">
        <f aca="false">IF(I6700="Male",0,1)</f>
        <v>1</v>
      </c>
      <c r="Y6700" s="55" t="n">
        <f aca="false">IF(OR(I6700="DNB",I6700="Dry DNB"),1,0)</f>
        <v>0</v>
      </c>
      <c r="Z6700" s="0" t="str">
        <f aca="false">IF(ISNUMBER(W6700),A6700-W6700,"")</f>
        <v/>
      </c>
      <c r="AA6700" s="55" t="n">
        <f aca="false">MATCH(A6700,DATAS,0)</f>
        <v>1</v>
      </c>
      <c r="AB6700" s="55" t="n">
        <f aca="false">IF(AND(E6700&gt;0,OR(AND(B6700&gt;=1,B6700&lt;=6),B6700=10)),1,0)</f>
        <v>0</v>
      </c>
      <c r="AC6700" s="55" t="n">
        <f aca="false">IF(AND(E6700&gt;0,B6700=10),1,0)</f>
        <v>0</v>
      </c>
      <c r="AD6700" s="0" t="str">
        <f aca="false">IF(AND(C6699=C6700,AA6699=AA6700-1),AB6699,"")</f>
        <v/>
      </c>
      <c r="AE6700" s="0" t="str">
        <f aca="false">IF(AND(C6699=C6700,AA6699=AA6700-1),AC6699,"")</f>
        <v/>
      </c>
      <c r="AF6700" s="0" t="str">
        <f aca="false">IF(AA6700=1,"",IF(AND(AB6700=1,AD6700&lt;&gt;1),1,0))</f>
        <v/>
      </c>
      <c r="AG6700" s="0" t="str">
        <f aca="false">IF(AA6700=1,"",IF(AND(AC6700=1,AE6700&lt;&gt;1),1,0))</f>
        <v/>
      </c>
      <c r="AH6700" s="60" t="str">
        <f aca="false">IF(AND(E6700&gt;0,AA6700&lt;2,NOT(AND(C6701=C6700,AA6701=AA6700+1))),INDEX(DATAS,AA6700+1),"")</f>
        <v/>
      </c>
      <c r="AI6700" s="60" t="str">
        <f aca="false">IF(AND(AC6700=1,AA6700&lt;2),IF(AND(C6701=C6700,AA6701=AA6700+1),IF(AC6701=1,"",INDEX(DATAS,AA6700+1)),INDEX(DATAS,AA6700+1)),"")</f>
        <v/>
      </c>
    </row>
    <row r="6701" customFormat="false" ht="15" hidden="false" customHeight="false" outlineLevel="0" collapsed="false">
      <c r="A6701" s="60" t="n">
        <v>46310</v>
      </c>
      <c r="B6701" s="0" t="n">
        <v>13</v>
      </c>
      <c r="C6701" s="0" t="n">
        <v>7789</v>
      </c>
      <c r="E6701" s="0" t="n">
        <v>0</v>
      </c>
      <c r="F6701" s="55" t="s">
        <v>1580</v>
      </c>
      <c r="I6701" s="55" t="s">
        <v>185</v>
      </c>
      <c r="U6701" s="0" t="n">
        <v>134</v>
      </c>
      <c r="V6701" s="0" t="n">
        <v>0</v>
      </c>
      <c r="X6701" s="55" t="n">
        <f aca="false">IF(I6701="Male",0,1)</f>
        <v>1</v>
      </c>
      <c r="Y6701" s="55" t="n">
        <f aca="false">IF(OR(I6701="DNB",I6701="Dry DNB"),1,0)</f>
        <v>0</v>
      </c>
      <c r="Z6701" s="0" t="str">
        <f aca="false">IF(ISNUMBER(W6701),A6701-W6701,"")</f>
        <v/>
      </c>
      <c r="AA6701" s="55" t="n">
        <f aca="false">MATCH(A6701,DATAS,0)</f>
        <v>2</v>
      </c>
      <c r="AB6701" s="55" t="n">
        <f aca="false">IF(AND(E6701&gt;0,OR(AND(B6701&gt;=1,B6701&lt;=6),B6701=10)),1,0)</f>
        <v>0</v>
      </c>
      <c r="AC6701" s="55" t="n">
        <f aca="false">IF(AND(E6701&gt;0,B6701=10),1,0)</f>
        <v>0</v>
      </c>
      <c r="AD6701" s="55" t="n">
        <f aca="false">IF(AND(C6700=C6701,AA6700=AA6701-1),AB6700,"")</f>
        <v>0</v>
      </c>
      <c r="AE6701" s="55" t="n">
        <f aca="false">IF(AND(C6700=C6701,AA6700=AA6701-1),AC6700,"")</f>
        <v>0</v>
      </c>
      <c r="AF6701" s="55" t="n">
        <f aca="false">IF(AA6701=1,"",IF(AND(AB6701=1,AD6701&lt;&gt;1),1,0))</f>
        <v>0</v>
      </c>
      <c r="AG6701" s="55" t="n">
        <f aca="false">IF(AA6701=1,"",IF(AND(AC6701=1,AE6701&lt;&gt;1),1,0))</f>
        <v>0</v>
      </c>
      <c r="AH6701" s="60" t="str">
        <f aca="false">IF(AND(E6701&gt;0,AA6701&lt;2,NOT(AND(C6702=C6701,AA6702=AA6701+1))),INDEX(DATAS,AA6701+1),"")</f>
        <v/>
      </c>
      <c r="AI6701" s="60" t="str">
        <f aca="false">IF(AND(AC6701=1,AA6701&lt;2),IF(AND(C6702=C6701,AA6702=AA6701+1),IF(AC6702=1,"",INDEX(DATAS,AA6701+1)),INDEX(DATAS,AA6701+1)),"")</f>
        <v/>
      </c>
    </row>
    <row r="6702" customFormat="false" ht="15" hidden="false" customHeight="false" outlineLevel="0" collapsed="false">
      <c r="A6702" s="60" t="n">
        <v>46309</v>
      </c>
      <c r="B6702" s="0" t="n">
        <v>13</v>
      </c>
      <c r="C6702" s="0" t="n">
        <v>7790</v>
      </c>
      <c r="E6702" s="0" t="n">
        <v>0</v>
      </c>
      <c r="F6702" s="55" t="s">
        <v>1581</v>
      </c>
      <c r="I6702" s="55" t="s">
        <v>185</v>
      </c>
      <c r="U6702" s="0" t="n">
        <v>132</v>
      </c>
      <c r="V6702" s="0" t="n">
        <v>0</v>
      </c>
      <c r="X6702" s="55" t="n">
        <f aca="false">IF(I6702="Male",0,1)</f>
        <v>1</v>
      </c>
      <c r="Y6702" s="55" t="n">
        <f aca="false">IF(OR(I6702="DNB",I6702="Dry DNB"),1,0)</f>
        <v>0</v>
      </c>
      <c r="Z6702" s="0" t="str">
        <f aca="false">IF(ISNUMBER(W6702),A6702-W6702,"")</f>
        <v/>
      </c>
      <c r="AA6702" s="55" t="n">
        <f aca="false">MATCH(A6702,DATAS,0)</f>
        <v>1</v>
      </c>
      <c r="AB6702" s="55" t="n">
        <f aca="false">IF(AND(E6702&gt;0,OR(AND(B6702&gt;=1,B6702&lt;=6),B6702=10)),1,0)</f>
        <v>0</v>
      </c>
      <c r="AC6702" s="55" t="n">
        <f aca="false">IF(AND(E6702&gt;0,B6702=10),1,0)</f>
        <v>0</v>
      </c>
      <c r="AD6702" s="0" t="str">
        <f aca="false">IF(AND(C6701=C6702,AA6701=AA6702-1),AB6701,"")</f>
        <v/>
      </c>
      <c r="AE6702" s="0" t="str">
        <f aca="false">IF(AND(C6701=C6702,AA6701=AA6702-1),AC6701,"")</f>
        <v/>
      </c>
      <c r="AF6702" s="0" t="str">
        <f aca="false">IF(AA6702=1,"",IF(AND(AB6702=1,AD6702&lt;&gt;1),1,0))</f>
        <v/>
      </c>
      <c r="AG6702" s="0" t="str">
        <f aca="false">IF(AA6702=1,"",IF(AND(AC6702=1,AE6702&lt;&gt;1),1,0))</f>
        <v/>
      </c>
      <c r="AH6702" s="60" t="str">
        <f aca="false">IF(AND(E6702&gt;0,AA6702&lt;2,NOT(AND(C6703=C6702,AA6703=AA6702+1))),INDEX(DATAS,AA6702+1),"")</f>
        <v/>
      </c>
      <c r="AI6702" s="60" t="str">
        <f aca="false">IF(AND(AC6702=1,AA6702&lt;2),IF(AND(C6703=C6702,AA6703=AA6702+1),IF(AC6703=1,"",INDEX(DATAS,AA6702+1)),INDEX(DATAS,AA6702+1)),"")</f>
        <v/>
      </c>
    </row>
    <row r="6703" customFormat="false" ht="15" hidden="false" customHeight="false" outlineLevel="0" collapsed="false">
      <c r="A6703" s="60" t="n">
        <v>46310</v>
      </c>
      <c r="B6703" s="0" t="n">
        <v>13</v>
      </c>
      <c r="C6703" s="0" t="n">
        <v>7790</v>
      </c>
      <c r="E6703" s="0" t="n">
        <v>0</v>
      </c>
      <c r="F6703" s="55" t="s">
        <v>1581</v>
      </c>
      <c r="I6703" s="55" t="s">
        <v>185</v>
      </c>
      <c r="U6703" s="0" t="n">
        <v>133</v>
      </c>
      <c r="V6703" s="0" t="n">
        <v>0</v>
      </c>
      <c r="X6703" s="55" t="n">
        <f aca="false">IF(I6703="Male",0,1)</f>
        <v>1</v>
      </c>
      <c r="Y6703" s="55" t="n">
        <f aca="false">IF(OR(I6703="DNB",I6703="Dry DNB"),1,0)</f>
        <v>0</v>
      </c>
      <c r="Z6703" s="0" t="str">
        <f aca="false">IF(ISNUMBER(W6703),A6703-W6703,"")</f>
        <v/>
      </c>
      <c r="AA6703" s="55" t="n">
        <f aca="false">MATCH(A6703,DATAS,0)</f>
        <v>2</v>
      </c>
      <c r="AB6703" s="55" t="n">
        <f aca="false">IF(AND(E6703&gt;0,OR(AND(B6703&gt;=1,B6703&lt;=6),B6703=10)),1,0)</f>
        <v>0</v>
      </c>
      <c r="AC6703" s="55" t="n">
        <f aca="false">IF(AND(E6703&gt;0,B6703=10),1,0)</f>
        <v>0</v>
      </c>
      <c r="AD6703" s="55" t="n">
        <f aca="false">IF(AND(C6702=C6703,AA6702=AA6703-1),AB6702,"")</f>
        <v>0</v>
      </c>
      <c r="AE6703" s="55" t="n">
        <f aca="false">IF(AND(C6702=C6703,AA6702=AA6703-1),AC6702,"")</f>
        <v>0</v>
      </c>
      <c r="AF6703" s="55" t="n">
        <f aca="false">IF(AA6703=1,"",IF(AND(AB6703=1,AD6703&lt;&gt;1),1,0))</f>
        <v>0</v>
      </c>
      <c r="AG6703" s="55" t="n">
        <f aca="false">IF(AA6703=1,"",IF(AND(AC6703=1,AE6703&lt;&gt;1),1,0))</f>
        <v>0</v>
      </c>
      <c r="AH6703" s="60" t="str">
        <f aca="false">IF(AND(E6703&gt;0,AA6703&lt;2,NOT(AND(C6704=C6703,AA6704=AA6703+1))),INDEX(DATAS,AA6703+1),"")</f>
        <v/>
      </c>
      <c r="AI6703" s="60" t="str">
        <f aca="false">IF(AND(AC6703=1,AA6703&lt;2),IF(AND(C6704=C6703,AA6704=AA6703+1),IF(AC6704=1,"",INDEX(DATAS,AA6703+1)),INDEX(DATAS,AA6703+1)),"")</f>
        <v/>
      </c>
    </row>
    <row r="6704" customFormat="false" ht="15" hidden="false" customHeight="false" outlineLevel="0" collapsed="false">
      <c r="A6704" s="60" t="n">
        <v>46309</v>
      </c>
      <c r="B6704" s="0" t="n">
        <v>13</v>
      </c>
      <c r="C6704" s="0" t="n">
        <v>7791</v>
      </c>
      <c r="E6704" s="0" t="n">
        <v>0</v>
      </c>
      <c r="F6704" s="55" t="s">
        <v>1581</v>
      </c>
      <c r="I6704" s="55" t="s">
        <v>185</v>
      </c>
      <c r="U6704" s="0" t="n">
        <v>132</v>
      </c>
      <c r="V6704" s="0" t="n">
        <v>0</v>
      </c>
      <c r="X6704" s="55" t="n">
        <f aca="false">IF(I6704="Male",0,1)</f>
        <v>1</v>
      </c>
      <c r="Y6704" s="55" t="n">
        <f aca="false">IF(OR(I6704="DNB",I6704="Dry DNB"),1,0)</f>
        <v>0</v>
      </c>
      <c r="Z6704" s="0" t="str">
        <f aca="false">IF(ISNUMBER(W6704),A6704-W6704,"")</f>
        <v/>
      </c>
      <c r="AA6704" s="55" t="n">
        <f aca="false">MATCH(A6704,DATAS,0)</f>
        <v>1</v>
      </c>
      <c r="AB6704" s="55" t="n">
        <f aca="false">IF(AND(E6704&gt;0,OR(AND(B6704&gt;=1,B6704&lt;=6),B6704=10)),1,0)</f>
        <v>0</v>
      </c>
      <c r="AC6704" s="55" t="n">
        <f aca="false">IF(AND(E6704&gt;0,B6704=10),1,0)</f>
        <v>0</v>
      </c>
      <c r="AD6704" s="0" t="str">
        <f aca="false">IF(AND(C6703=C6704,AA6703=AA6704-1),AB6703,"")</f>
        <v/>
      </c>
      <c r="AE6704" s="0" t="str">
        <f aca="false">IF(AND(C6703=C6704,AA6703=AA6704-1),AC6703,"")</f>
        <v/>
      </c>
      <c r="AF6704" s="0" t="str">
        <f aca="false">IF(AA6704=1,"",IF(AND(AB6704=1,AD6704&lt;&gt;1),1,0))</f>
        <v/>
      </c>
      <c r="AG6704" s="0" t="str">
        <f aca="false">IF(AA6704=1,"",IF(AND(AC6704=1,AE6704&lt;&gt;1),1,0))</f>
        <v/>
      </c>
      <c r="AH6704" s="60" t="str">
        <f aca="false">IF(AND(E6704&gt;0,AA6704&lt;2,NOT(AND(C6705=C6704,AA6705=AA6704+1))),INDEX(DATAS,AA6704+1),"")</f>
        <v/>
      </c>
      <c r="AI6704" s="60" t="str">
        <f aca="false">IF(AND(AC6704=1,AA6704&lt;2),IF(AND(C6705=C6704,AA6705=AA6704+1),IF(AC6705=1,"",INDEX(DATAS,AA6704+1)),INDEX(DATAS,AA6704+1)),"")</f>
        <v/>
      </c>
    </row>
    <row r="6705" customFormat="false" ht="15" hidden="false" customHeight="false" outlineLevel="0" collapsed="false">
      <c r="A6705" s="60" t="n">
        <v>46310</v>
      </c>
      <c r="B6705" s="0" t="n">
        <v>13</v>
      </c>
      <c r="C6705" s="0" t="n">
        <v>7791</v>
      </c>
      <c r="E6705" s="0" t="n">
        <v>0</v>
      </c>
      <c r="F6705" s="55" t="s">
        <v>1581</v>
      </c>
      <c r="I6705" s="55" t="s">
        <v>185</v>
      </c>
      <c r="U6705" s="0" t="n">
        <v>133</v>
      </c>
      <c r="V6705" s="0" t="n">
        <v>0</v>
      </c>
      <c r="X6705" s="55" t="n">
        <f aca="false">IF(I6705="Male",0,1)</f>
        <v>1</v>
      </c>
      <c r="Y6705" s="55" t="n">
        <f aca="false">IF(OR(I6705="DNB",I6705="Dry DNB"),1,0)</f>
        <v>0</v>
      </c>
      <c r="Z6705" s="0" t="str">
        <f aca="false">IF(ISNUMBER(W6705),A6705-W6705,"")</f>
        <v/>
      </c>
      <c r="AA6705" s="55" t="n">
        <f aca="false">MATCH(A6705,DATAS,0)</f>
        <v>2</v>
      </c>
      <c r="AB6705" s="55" t="n">
        <f aca="false">IF(AND(E6705&gt;0,OR(AND(B6705&gt;=1,B6705&lt;=6),B6705=10)),1,0)</f>
        <v>0</v>
      </c>
      <c r="AC6705" s="55" t="n">
        <f aca="false">IF(AND(E6705&gt;0,B6705=10),1,0)</f>
        <v>0</v>
      </c>
      <c r="AD6705" s="55" t="n">
        <f aca="false">IF(AND(C6704=C6705,AA6704=AA6705-1),AB6704,"")</f>
        <v>0</v>
      </c>
      <c r="AE6705" s="55" t="n">
        <f aca="false">IF(AND(C6704=C6705,AA6704=AA6705-1),AC6704,"")</f>
        <v>0</v>
      </c>
      <c r="AF6705" s="55" t="n">
        <f aca="false">IF(AA6705=1,"",IF(AND(AB6705=1,AD6705&lt;&gt;1),1,0))</f>
        <v>0</v>
      </c>
      <c r="AG6705" s="55" t="n">
        <f aca="false">IF(AA6705=1,"",IF(AND(AC6705=1,AE6705&lt;&gt;1),1,0))</f>
        <v>0</v>
      </c>
      <c r="AH6705" s="60" t="str">
        <f aca="false">IF(AND(E6705&gt;0,AA6705&lt;2,NOT(AND(C6706=C6705,AA6706=AA6705+1))),INDEX(DATAS,AA6705+1),"")</f>
        <v/>
      </c>
      <c r="AI6705" s="60" t="str">
        <f aca="false">IF(AND(AC6705=1,AA6705&lt;2),IF(AND(C6706=C6705,AA6706=AA6705+1),IF(AC6706=1,"",INDEX(DATAS,AA6705+1)),INDEX(DATAS,AA6705+1)),"")</f>
        <v/>
      </c>
    </row>
    <row r="6706" customFormat="false" ht="15" hidden="false" customHeight="false" outlineLevel="0" collapsed="false">
      <c r="A6706" s="60" t="n">
        <v>46309</v>
      </c>
      <c r="B6706" s="0" t="n">
        <v>13</v>
      </c>
      <c r="C6706" s="0" t="n">
        <v>7792</v>
      </c>
      <c r="E6706" s="0" t="n">
        <v>0</v>
      </c>
      <c r="F6706" s="55" t="s">
        <v>1581</v>
      </c>
      <c r="I6706" s="55" t="s">
        <v>185</v>
      </c>
      <c r="U6706" s="0" t="n">
        <v>132</v>
      </c>
      <c r="V6706" s="0" t="n">
        <v>0</v>
      </c>
      <c r="X6706" s="55" t="n">
        <f aca="false">IF(I6706="Male",0,1)</f>
        <v>1</v>
      </c>
      <c r="Y6706" s="55" t="n">
        <f aca="false">IF(OR(I6706="DNB",I6706="Dry DNB"),1,0)</f>
        <v>0</v>
      </c>
      <c r="Z6706" s="0" t="str">
        <f aca="false">IF(ISNUMBER(W6706),A6706-W6706,"")</f>
        <v/>
      </c>
      <c r="AA6706" s="55" t="n">
        <f aca="false">MATCH(A6706,DATAS,0)</f>
        <v>1</v>
      </c>
      <c r="AB6706" s="55" t="n">
        <f aca="false">IF(AND(E6706&gt;0,OR(AND(B6706&gt;=1,B6706&lt;=6),B6706=10)),1,0)</f>
        <v>0</v>
      </c>
      <c r="AC6706" s="55" t="n">
        <f aca="false">IF(AND(E6706&gt;0,B6706=10),1,0)</f>
        <v>0</v>
      </c>
      <c r="AD6706" s="0" t="str">
        <f aca="false">IF(AND(C6705=C6706,AA6705=AA6706-1),AB6705,"")</f>
        <v/>
      </c>
      <c r="AE6706" s="0" t="str">
        <f aca="false">IF(AND(C6705=C6706,AA6705=AA6706-1),AC6705,"")</f>
        <v/>
      </c>
      <c r="AF6706" s="0" t="str">
        <f aca="false">IF(AA6706=1,"",IF(AND(AB6706=1,AD6706&lt;&gt;1),1,0))</f>
        <v/>
      </c>
      <c r="AG6706" s="0" t="str">
        <f aca="false">IF(AA6706=1,"",IF(AND(AC6706=1,AE6706&lt;&gt;1),1,0))</f>
        <v/>
      </c>
      <c r="AH6706" s="60" t="str">
        <f aca="false">IF(AND(E6706&gt;0,AA6706&lt;2,NOT(AND(C6707=C6706,AA6707=AA6706+1))),INDEX(DATAS,AA6706+1),"")</f>
        <v/>
      </c>
      <c r="AI6706" s="60" t="str">
        <f aca="false">IF(AND(AC6706=1,AA6706&lt;2),IF(AND(C6707=C6706,AA6707=AA6706+1),IF(AC6707=1,"",INDEX(DATAS,AA6706+1)),INDEX(DATAS,AA6706+1)),"")</f>
        <v/>
      </c>
    </row>
    <row r="6707" customFormat="false" ht="15" hidden="false" customHeight="false" outlineLevel="0" collapsed="false">
      <c r="A6707" s="60" t="n">
        <v>46310</v>
      </c>
      <c r="B6707" s="0" t="n">
        <v>13</v>
      </c>
      <c r="C6707" s="0" t="n">
        <v>7792</v>
      </c>
      <c r="E6707" s="0" t="n">
        <v>0</v>
      </c>
      <c r="F6707" s="55" t="s">
        <v>1581</v>
      </c>
      <c r="I6707" s="55" t="s">
        <v>185</v>
      </c>
      <c r="U6707" s="0" t="n">
        <v>133</v>
      </c>
      <c r="V6707" s="0" t="n">
        <v>0</v>
      </c>
      <c r="X6707" s="55" t="n">
        <f aca="false">IF(I6707="Male",0,1)</f>
        <v>1</v>
      </c>
      <c r="Y6707" s="55" t="n">
        <f aca="false">IF(OR(I6707="DNB",I6707="Dry DNB"),1,0)</f>
        <v>0</v>
      </c>
      <c r="Z6707" s="0" t="str">
        <f aca="false">IF(ISNUMBER(W6707),A6707-W6707,"")</f>
        <v/>
      </c>
      <c r="AA6707" s="55" t="n">
        <f aca="false">MATCH(A6707,DATAS,0)</f>
        <v>2</v>
      </c>
      <c r="AB6707" s="55" t="n">
        <f aca="false">IF(AND(E6707&gt;0,OR(AND(B6707&gt;=1,B6707&lt;=6),B6707=10)),1,0)</f>
        <v>0</v>
      </c>
      <c r="AC6707" s="55" t="n">
        <f aca="false">IF(AND(E6707&gt;0,B6707=10),1,0)</f>
        <v>0</v>
      </c>
      <c r="AD6707" s="55" t="n">
        <f aca="false">IF(AND(C6706=C6707,AA6706=AA6707-1),AB6706,"")</f>
        <v>0</v>
      </c>
      <c r="AE6707" s="55" t="n">
        <f aca="false">IF(AND(C6706=C6707,AA6706=AA6707-1),AC6706,"")</f>
        <v>0</v>
      </c>
      <c r="AF6707" s="55" t="n">
        <f aca="false">IF(AA6707=1,"",IF(AND(AB6707=1,AD6707&lt;&gt;1),1,0))</f>
        <v>0</v>
      </c>
      <c r="AG6707" s="55" t="n">
        <f aca="false">IF(AA6707=1,"",IF(AND(AC6707=1,AE6707&lt;&gt;1),1,0))</f>
        <v>0</v>
      </c>
      <c r="AH6707" s="60" t="str">
        <f aca="false">IF(AND(E6707&gt;0,AA6707&lt;2,NOT(AND(C6708=C6707,AA6708=AA6707+1))),INDEX(DATAS,AA6707+1),"")</f>
        <v/>
      </c>
      <c r="AI6707" s="60" t="str">
        <f aca="false">IF(AND(AC6707=1,AA6707&lt;2),IF(AND(C6708=C6707,AA6708=AA6707+1),IF(AC6708=1,"",INDEX(DATAS,AA6707+1)),INDEX(DATAS,AA6707+1)),"")</f>
        <v/>
      </c>
    </row>
    <row r="6708" customFormat="false" ht="15" hidden="false" customHeight="false" outlineLevel="0" collapsed="false">
      <c r="A6708" s="60" t="n">
        <v>46309</v>
      </c>
      <c r="B6708" s="0" t="n">
        <v>13</v>
      </c>
      <c r="C6708" s="0" t="n">
        <v>7793</v>
      </c>
      <c r="E6708" s="0" t="n">
        <v>0</v>
      </c>
      <c r="F6708" s="55" t="s">
        <v>1581</v>
      </c>
      <c r="I6708" s="55" t="s">
        <v>185</v>
      </c>
      <c r="U6708" s="0" t="n">
        <v>132</v>
      </c>
      <c r="V6708" s="0" t="n">
        <v>0</v>
      </c>
      <c r="X6708" s="55" t="n">
        <f aca="false">IF(I6708="Male",0,1)</f>
        <v>1</v>
      </c>
      <c r="Y6708" s="55" t="n">
        <f aca="false">IF(OR(I6708="DNB",I6708="Dry DNB"),1,0)</f>
        <v>0</v>
      </c>
      <c r="Z6708" s="0" t="str">
        <f aca="false">IF(ISNUMBER(W6708),A6708-W6708,"")</f>
        <v/>
      </c>
      <c r="AA6708" s="55" t="n">
        <f aca="false">MATCH(A6708,DATAS,0)</f>
        <v>1</v>
      </c>
      <c r="AB6708" s="55" t="n">
        <f aca="false">IF(AND(E6708&gt;0,OR(AND(B6708&gt;=1,B6708&lt;=6),B6708=10)),1,0)</f>
        <v>0</v>
      </c>
      <c r="AC6708" s="55" t="n">
        <f aca="false">IF(AND(E6708&gt;0,B6708=10),1,0)</f>
        <v>0</v>
      </c>
      <c r="AD6708" s="0" t="str">
        <f aca="false">IF(AND(C6707=C6708,AA6707=AA6708-1),AB6707,"")</f>
        <v/>
      </c>
      <c r="AE6708" s="0" t="str">
        <f aca="false">IF(AND(C6707=C6708,AA6707=AA6708-1),AC6707,"")</f>
        <v/>
      </c>
      <c r="AF6708" s="0" t="str">
        <f aca="false">IF(AA6708=1,"",IF(AND(AB6708=1,AD6708&lt;&gt;1),1,0))</f>
        <v/>
      </c>
      <c r="AG6708" s="0" t="str">
        <f aca="false">IF(AA6708=1,"",IF(AND(AC6708=1,AE6708&lt;&gt;1),1,0))</f>
        <v/>
      </c>
      <c r="AH6708" s="60" t="str">
        <f aca="false">IF(AND(E6708&gt;0,AA6708&lt;2,NOT(AND(C6709=C6708,AA6709=AA6708+1))),INDEX(DATAS,AA6708+1),"")</f>
        <v/>
      </c>
      <c r="AI6708" s="60" t="str">
        <f aca="false">IF(AND(AC6708=1,AA6708&lt;2),IF(AND(C6709=C6708,AA6709=AA6708+1),IF(AC6709=1,"",INDEX(DATAS,AA6708+1)),INDEX(DATAS,AA6708+1)),"")</f>
        <v/>
      </c>
    </row>
    <row r="6709" customFormat="false" ht="15" hidden="false" customHeight="false" outlineLevel="0" collapsed="false">
      <c r="A6709" s="60" t="n">
        <v>46310</v>
      </c>
      <c r="B6709" s="0" t="n">
        <v>13</v>
      </c>
      <c r="C6709" s="0" t="n">
        <v>7793</v>
      </c>
      <c r="E6709" s="0" t="n">
        <v>0</v>
      </c>
      <c r="F6709" s="55" t="s">
        <v>1581</v>
      </c>
      <c r="I6709" s="55" t="s">
        <v>185</v>
      </c>
      <c r="U6709" s="0" t="n">
        <v>133</v>
      </c>
      <c r="V6709" s="0" t="n">
        <v>0</v>
      </c>
      <c r="X6709" s="55" t="n">
        <f aca="false">IF(I6709="Male",0,1)</f>
        <v>1</v>
      </c>
      <c r="Y6709" s="55" t="n">
        <f aca="false">IF(OR(I6709="DNB",I6709="Dry DNB"),1,0)</f>
        <v>0</v>
      </c>
      <c r="Z6709" s="0" t="str">
        <f aca="false">IF(ISNUMBER(W6709),A6709-W6709,"")</f>
        <v/>
      </c>
      <c r="AA6709" s="55" t="n">
        <f aca="false">MATCH(A6709,DATAS,0)</f>
        <v>2</v>
      </c>
      <c r="AB6709" s="55" t="n">
        <f aca="false">IF(AND(E6709&gt;0,OR(AND(B6709&gt;=1,B6709&lt;=6),B6709=10)),1,0)</f>
        <v>0</v>
      </c>
      <c r="AC6709" s="55" t="n">
        <f aca="false">IF(AND(E6709&gt;0,B6709=10),1,0)</f>
        <v>0</v>
      </c>
      <c r="AD6709" s="55" t="n">
        <f aca="false">IF(AND(C6708=C6709,AA6708=AA6709-1),AB6708,"")</f>
        <v>0</v>
      </c>
      <c r="AE6709" s="55" t="n">
        <f aca="false">IF(AND(C6708=C6709,AA6708=AA6709-1),AC6708,"")</f>
        <v>0</v>
      </c>
      <c r="AF6709" s="55" t="n">
        <f aca="false">IF(AA6709=1,"",IF(AND(AB6709=1,AD6709&lt;&gt;1),1,0))</f>
        <v>0</v>
      </c>
      <c r="AG6709" s="55" t="n">
        <f aca="false">IF(AA6709=1,"",IF(AND(AC6709=1,AE6709&lt;&gt;1),1,0))</f>
        <v>0</v>
      </c>
      <c r="AH6709" s="60" t="str">
        <f aca="false">IF(AND(E6709&gt;0,AA6709&lt;2,NOT(AND(C6710=C6709,AA6710=AA6709+1))),INDEX(DATAS,AA6709+1),"")</f>
        <v/>
      </c>
      <c r="AI6709" s="60" t="str">
        <f aca="false">IF(AND(AC6709=1,AA6709&lt;2),IF(AND(C6710=C6709,AA6710=AA6709+1),IF(AC6710=1,"",INDEX(DATAS,AA6709+1)),INDEX(DATAS,AA6709+1)),"")</f>
        <v/>
      </c>
    </row>
    <row r="6710" customFormat="false" ht="15" hidden="false" customHeight="false" outlineLevel="0" collapsed="false">
      <c r="A6710" s="60" t="n">
        <v>46309</v>
      </c>
      <c r="B6710" s="0" t="n">
        <v>13</v>
      </c>
      <c r="C6710" s="0" t="n">
        <v>7794</v>
      </c>
      <c r="E6710" s="0" t="n">
        <v>0</v>
      </c>
      <c r="F6710" s="55" t="s">
        <v>1581</v>
      </c>
      <c r="I6710" s="55" t="s">
        <v>185</v>
      </c>
      <c r="U6710" s="0" t="n">
        <v>132</v>
      </c>
      <c r="V6710" s="0" t="n">
        <v>0</v>
      </c>
      <c r="X6710" s="55" t="n">
        <f aca="false">IF(I6710="Male",0,1)</f>
        <v>1</v>
      </c>
      <c r="Y6710" s="55" t="n">
        <f aca="false">IF(OR(I6710="DNB",I6710="Dry DNB"),1,0)</f>
        <v>0</v>
      </c>
      <c r="Z6710" s="0" t="str">
        <f aca="false">IF(ISNUMBER(W6710),A6710-W6710,"")</f>
        <v/>
      </c>
      <c r="AA6710" s="55" t="n">
        <f aca="false">MATCH(A6710,DATAS,0)</f>
        <v>1</v>
      </c>
      <c r="AB6710" s="55" t="n">
        <f aca="false">IF(AND(E6710&gt;0,OR(AND(B6710&gt;=1,B6710&lt;=6),B6710=10)),1,0)</f>
        <v>0</v>
      </c>
      <c r="AC6710" s="55" t="n">
        <f aca="false">IF(AND(E6710&gt;0,B6710=10),1,0)</f>
        <v>0</v>
      </c>
      <c r="AD6710" s="0" t="str">
        <f aca="false">IF(AND(C6709=C6710,AA6709=AA6710-1),AB6709,"")</f>
        <v/>
      </c>
      <c r="AE6710" s="0" t="str">
        <f aca="false">IF(AND(C6709=C6710,AA6709=AA6710-1),AC6709,"")</f>
        <v/>
      </c>
      <c r="AF6710" s="0" t="str">
        <f aca="false">IF(AA6710=1,"",IF(AND(AB6710=1,AD6710&lt;&gt;1),1,0))</f>
        <v/>
      </c>
      <c r="AG6710" s="0" t="str">
        <f aca="false">IF(AA6710=1,"",IF(AND(AC6710=1,AE6710&lt;&gt;1),1,0))</f>
        <v/>
      </c>
      <c r="AH6710" s="60" t="str">
        <f aca="false">IF(AND(E6710&gt;0,AA6710&lt;2,NOT(AND(C6711=C6710,AA6711=AA6710+1))),INDEX(DATAS,AA6710+1),"")</f>
        <v/>
      </c>
      <c r="AI6710" s="60" t="str">
        <f aca="false">IF(AND(AC6710=1,AA6710&lt;2),IF(AND(C6711=C6710,AA6711=AA6710+1),IF(AC6711=1,"",INDEX(DATAS,AA6710+1)),INDEX(DATAS,AA6710+1)),"")</f>
        <v/>
      </c>
    </row>
    <row r="6711" customFormat="false" ht="15" hidden="false" customHeight="false" outlineLevel="0" collapsed="false">
      <c r="A6711" s="60" t="n">
        <v>46310</v>
      </c>
      <c r="B6711" s="0" t="n">
        <v>13</v>
      </c>
      <c r="C6711" s="0" t="n">
        <v>7794</v>
      </c>
      <c r="E6711" s="0" t="n">
        <v>0</v>
      </c>
      <c r="F6711" s="55" t="s">
        <v>1581</v>
      </c>
      <c r="I6711" s="55" t="s">
        <v>185</v>
      </c>
      <c r="U6711" s="0" t="n">
        <v>133</v>
      </c>
      <c r="V6711" s="0" t="n">
        <v>0</v>
      </c>
      <c r="X6711" s="55" t="n">
        <f aca="false">IF(I6711="Male",0,1)</f>
        <v>1</v>
      </c>
      <c r="Y6711" s="55" t="n">
        <f aca="false">IF(OR(I6711="DNB",I6711="Dry DNB"),1,0)</f>
        <v>0</v>
      </c>
      <c r="Z6711" s="0" t="str">
        <f aca="false">IF(ISNUMBER(W6711),A6711-W6711,"")</f>
        <v/>
      </c>
      <c r="AA6711" s="55" t="n">
        <f aca="false">MATCH(A6711,DATAS,0)</f>
        <v>2</v>
      </c>
      <c r="AB6711" s="55" t="n">
        <f aca="false">IF(AND(E6711&gt;0,OR(AND(B6711&gt;=1,B6711&lt;=6),B6711=10)),1,0)</f>
        <v>0</v>
      </c>
      <c r="AC6711" s="55" t="n">
        <f aca="false">IF(AND(E6711&gt;0,B6711=10),1,0)</f>
        <v>0</v>
      </c>
      <c r="AD6711" s="55" t="n">
        <f aca="false">IF(AND(C6710=C6711,AA6710=AA6711-1),AB6710,"")</f>
        <v>0</v>
      </c>
      <c r="AE6711" s="55" t="n">
        <f aca="false">IF(AND(C6710=C6711,AA6710=AA6711-1),AC6710,"")</f>
        <v>0</v>
      </c>
      <c r="AF6711" s="55" t="n">
        <f aca="false">IF(AA6711=1,"",IF(AND(AB6711=1,AD6711&lt;&gt;1),1,0))</f>
        <v>0</v>
      </c>
      <c r="AG6711" s="55" t="n">
        <f aca="false">IF(AA6711=1,"",IF(AND(AC6711=1,AE6711&lt;&gt;1),1,0))</f>
        <v>0</v>
      </c>
      <c r="AH6711" s="60" t="str">
        <f aca="false">IF(AND(E6711&gt;0,AA6711&lt;2,NOT(AND(C6712=C6711,AA6712=AA6711+1))),INDEX(DATAS,AA6711+1),"")</f>
        <v/>
      </c>
      <c r="AI6711" s="60" t="str">
        <f aca="false">IF(AND(AC6711=1,AA6711&lt;2),IF(AND(C6712=C6711,AA6712=AA6711+1),IF(AC6712=1,"",INDEX(DATAS,AA6711+1)),INDEX(DATAS,AA6711+1)),"")</f>
        <v/>
      </c>
    </row>
    <row r="6712" customFormat="false" ht="15" hidden="false" customHeight="false" outlineLevel="0" collapsed="false">
      <c r="A6712" s="60" t="n">
        <v>46309</v>
      </c>
      <c r="B6712" s="0" t="n">
        <v>13</v>
      </c>
      <c r="C6712" s="0" t="n">
        <v>7795</v>
      </c>
      <c r="E6712" s="0" t="n">
        <v>0</v>
      </c>
      <c r="F6712" s="55" t="s">
        <v>1582</v>
      </c>
      <c r="I6712" s="55" t="s">
        <v>185</v>
      </c>
      <c r="U6712" s="0" t="n">
        <v>131</v>
      </c>
      <c r="V6712" s="0" t="n">
        <v>0</v>
      </c>
      <c r="X6712" s="55" t="n">
        <f aca="false">IF(I6712="Male",0,1)</f>
        <v>1</v>
      </c>
      <c r="Y6712" s="55" t="n">
        <f aca="false">IF(OR(I6712="DNB",I6712="Dry DNB"),1,0)</f>
        <v>0</v>
      </c>
      <c r="Z6712" s="0" t="str">
        <f aca="false">IF(ISNUMBER(W6712),A6712-W6712,"")</f>
        <v/>
      </c>
      <c r="AA6712" s="55" t="n">
        <f aca="false">MATCH(A6712,DATAS,0)</f>
        <v>1</v>
      </c>
      <c r="AB6712" s="55" t="n">
        <f aca="false">IF(AND(E6712&gt;0,OR(AND(B6712&gt;=1,B6712&lt;=6),B6712=10)),1,0)</f>
        <v>0</v>
      </c>
      <c r="AC6712" s="55" t="n">
        <f aca="false">IF(AND(E6712&gt;0,B6712=10),1,0)</f>
        <v>0</v>
      </c>
      <c r="AD6712" s="0" t="str">
        <f aca="false">IF(AND(C6711=C6712,AA6711=AA6712-1),AB6711,"")</f>
        <v/>
      </c>
      <c r="AE6712" s="0" t="str">
        <f aca="false">IF(AND(C6711=C6712,AA6711=AA6712-1),AC6711,"")</f>
        <v/>
      </c>
      <c r="AF6712" s="0" t="str">
        <f aca="false">IF(AA6712=1,"",IF(AND(AB6712=1,AD6712&lt;&gt;1),1,0))</f>
        <v/>
      </c>
      <c r="AG6712" s="0" t="str">
        <f aca="false">IF(AA6712=1,"",IF(AND(AC6712=1,AE6712&lt;&gt;1),1,0))</f>
        <v/>
      </c>
      <c r="AH6712" s="60" t="str">
        <f aca="false">IF(AND(E6712&gt;0,AA6712&lt;2,NOT(AND(C6713=C6712,AA6713=AA6712+1))),INDEX(DATAS,AA6712+1),"")</f>
        <v/>
      </c>
      <c r="AI6712" s="60" t="str">
        <f aca="false">IF(AND(AC6712=1,AA6712&lt;2),IF(AND(C6713=C6712,AA6713=AA6712+1),IF(AC6713=1,"",INDEX(DATAS,AA6712+1)),INDEX(DATAS,AA6712+1)),"")</f>
        <v/>
      </c>
    </row>
    <row r="6713" customFormat="false" ht="15" hidden="false" customHeight="false" outlineLevel="0" collapsed="false">
      <c r="A6713" s="60" t="n">
        <v>46310</v>
      </c>
      <c r="B6713" s="0" t="n">
        <v>13</v>
      </c>
      <c r="C6713" s="0" t="n">
        <v>7795</v>
      </c>
      <c r="E6713" s="0" t="n">
        <v>0</v>
      </c>
      <c r="F6713" s="55" t="s">
        <v>1582</v>
      </c>
      <c r="I6713" s="55" t="s">
        <v>185</v>
      </c>
      <c r="U6713" s="0" t="n">
        <v>132</v>
      </c>
      <c r="V6713" s="0" t="n">
        <v>0</v>
      </c>
      <c r="X6713" s="55" t="n">
        <f aca="false">IF(I6713="Male",0,1)</f>
        <v>1</v>
      </c>
      <c r="Y6713" s="55" t="n">
        <f aca="false">IF(OR(I6713="DNB",I6713="Dry DNB"),1,0)</f>
        <v>0</v>
      </c>
      <c r="Z6713" s="0" t="str">
        <f aca="false">IF(ISNUMBER(W6713),A6713-W6713,"")</f>
        <v/>
      </c>
      <c r="AA6713" s="55" t="n">
        <f aca="false">MATCH(A6713,DATAS,0)</f>
        <v>2</v>
      </c>
      <c r="AB6713" s="55" t="n">
        <f aca="false">IF(AND(E6713&gt;0,OR(AND(B6713&gt;=1,B6713&lt;=6),B6713=10)),1,0)</f>
        <v>0</v>
      </c>
      <c r="AC6713" s="55" t="n">
        <f aca="false">IF(AND(E6713&gt;0,B6713=10),1,0)</f>
        <v>0</v>
      </c>
      <c r="AD6713" s="55" t="n">
        <f aca="false">IF(AND(C6712=C6713,AA6712=AA6713-1),AB6712,"")</f>
        <v>0</v>
      </c>
      <c r="AE6713" s="55" t="n">
        <f aca="false">IF(AND(C6712=C6713,AA6712=AA6713-1),AC6712,"")</f>
        <v>0</v>
      </c>
      <c r="AF6713" s="55" t="n">
        <f aca="false">IF(AA6713=1,"",IF(AND(AB6713=1,AD6713&lt;&gt;1),1,0))</f>
        <v>0</v>
      </c>
      <c r="AG6713" s="55" t="n">
        <f aca="false">IF(AA6713=1,"",IF(AND(AC6713=1,AE6713&lt;&gt;1),1,0))</f>
        <v>0</v>
      </c>
      <c r="AH6713" s="60" t="str">
        <f aca="false">IF(AND(E6713&gt;0,AA6713&lt;2,NOT(AND(C6714=C6713,AA6714=AA6713+1))),INDEX(DATAS,AA6713+1),"")</f>
        <v/>
      </c>
      <c r="AI6713" s="60" t="str">
        <f aca="false">IF(AND(AC6713=1,AA6713&lt;2),IF(AND(C6714=C6713,AA6714=AA6713+1),IF(AC6714=1,"",INDEX(DATAS,AA6713+1)),INDEX(DATAS,AA6713+1)),"")</f>
        <v/>
      </c>
    </row>
    <row r="6714" customFormat="false" ht="15" hidden="false" customHeight="false" outlineLevel="0" collapsed="false">
      <c r="A6714" s="60" t="n">
        <v>46309</v>
      </c>
      <c r="B6714" s="0" t="n">
        <v>13</v>
      </c>
      <c r="C6714" s="0" t="n">
        <v>7796</v>
      </c>
      <c r="E6714" s="0" t="n">
        <v>0</v>
      </c>
      <c r="F6714" s="55" t="s">
        <v>1582</v>
      </c>
      <c r="I6714" s="55" t="s">
        <v>185</v>
      </c>
      <c r="U6714" s="0" t="n">
        <v>131</v>
      </c>
      <c r="V6714" s="0" t="n">
        <v>0</v>
      </c>
      <c r="X6714" s="55" t="n">
        <f aca="false">IF(I6714="Male",0,1)</f>
        <v>1</v>
      </c>
      <c r="Y6714" s="55" t="n">
        <f aca="false">IF(OR(I6714="DNB",I6714="Dry DNB"),1,0)</f>
        <v>0</v>
      </c>
      <c r="Z6714" s="0" t="str">
        <f aca="false">IF(ISNUMBER(W6714),A6714-W6714,"")</f>
        <v/>
      </c>
      <c r="AA6714" s="55" t="n">
        <f aca="false">MATCH(A6714,DATAS,0)</f>
        <v>1</v>
      </c>
      <c r="AB6714" s="55" t="n">
        <f aca="false">IF(AND(E6714&gt;0,OR(AND(B6714&gt;=1,B6714&lt;=6),B6714=10)),1,0)</f>
        <v>0</v>
      </c>
      <c r="AC6714" s="55" t="n">
        <f aca="false">IF(AND(E6714&gt;0,B6714=10),1,0)</f>
        <v>0</v>
      </c>
      <c r="AD6714" s="0" t="str">
        <f aca="false">IF(AND(C6713=C6714,AA6713=AA6714-1),AB6713,"")</f>
        <v/>
      </c>
      <c r="AE6714" s="0" t="str">
        <f aca="false">IF(AND(C6713=C6714,AA6713=AA6714-1),AC6713,"")</f>
        <v/>
      </c>
      <c r="AF6714" s="0" t="str">
        <f aca="false">IF(AA6714=1,"",IF(AND(AB6714=1,AD6714&lt;&gt;1),1,0))</f>
        <v/>
      </c>
      <c r="AG6714" s="0" t="str">
        <f aca="false">IF(AA6714=1,"",IF(AND(AC6714=1,AE6714&lt;&gt;1),1,0))</f>
        <v/>
      </c>
      <c r="AH6714" s="60" t="str">
        <f aca="false">IF(AND(E6714&gt;0,AA6714&lt;2,NOT(AND(C6715=C6714,AA6715=AA6714+1))),INDEX(DATAS,AA6714+1),"")</f>
        <v/>
      </c>
      <c r="AI6714" s="60" t="str">
        <f aca="false">IF(AND(AC6714=1,AA6714&lt;2),IF(AND(C6715=C6714,AA6715=AA6714+1),IF(AC6715=1,"",INDEX(DATAS,AA6714+1)),INDEX(DATAS,AA6714+1)),"")</f>
        <v/>
      </c>
    </row>
    <row r="6715" customFormat="false" ht="15" hidden="false" customHeight="false" outlineLevel="0" collapsed="false">
      <c r="A6715" s="60" t="n">
        <v>46310</v>
      </c>
      <c r="B6715" s="0" t="n">
        <v>13</v>
      </c>
      <c r="C6715" s="0" t="n">
        <v>7796</v>
      </c>
      <c r="E6715" s="0" t="n">
        <v>0</v>
      </c>
      <c r="F6715" s="55" t="s">
        <v>1582</v>
      </c>
      <c r="I6715" s="55" t="s">
        <v>185</v>
      </c>
      <c r="U6715" s="0" t="n">
        <v>132</v>
      </c>
      <c r="V6715" s="0" t="n">
        <v>0</v>
      </c>
      <c r="X6715" s="55" t="n">
        <f aca="false">IF(I6715="Male",0,1)</f>
        <v>1</v>
      </c>
      <c r="Y6715" s="55" t="n">
        <f aca="false">IF(OR(I6715="DNB",I6715="Dry DNB"),1,0)</f>
        <v>0</v>
      </c>
      <c r="Z6715" s="0" t="str">
        <f aca="false">IF(ISNUMBER(W6715),A6715-W6715,"")</f>
        <v/>
      </c>
      <c r="AA6715" s="55" t="n">
        <f aca="false">MATCH(A6715,DATAS,0)</f>
        <v>2</v>
      </c>
      <c r="AB6715" s="55" t="n">
        <f aca="false">IF(AND(E6715&gt;0,OR(AND(B6715&gt;=1,B6715&lt;=6),B6715=10)),1,0)</f>
        <v>0</v>
      </c>
      <c r="AC6715" s="55" t="n">
        <f aca="false">IF(AND(E6715&gt;0,B6715=10),1,0)</f>
        <v>0</v>
      </c>
      <c r="AD6715" s="55" t="n">
        <f aca="false">IF(AND(C6714=C6715,AA6714=AA6715-1),AB6714,"")</f>
        <v>0</v>
      </c>
      <c r="AE6715" s="55" t="n">
        <f aca="false">IF(AND(C6714=C6715,AA6714=AA6715-1),AC6714,"")</f>
        <v>0</v>
      </c>
      <c r="AF6715" s="55" t="n">
        <f aca="false">IF(AA6715=1,"",IF(AND(AB6715=1,AD6715&lt;&gt;1),1,0))</f>
        <v>0</v>
      </c>
      <c r="AG6715" s="55" t="n">
        <f aca="false">IF(AA6715=1,"",IF(AND(AC6715=1,AE6715&lt;&gt;1),1,0))</f>
        <v>0</v>
      </c>
      <c r="AH6715" s="60" t="str">
        <f aca="false">IF(AND(E6715&gt;0,AA6715&lt;2,NOT(AND(C6716=C6715,AA6716=AA6715+1))),INDEX(DATAS,AA6715+1),"")</f>
        <v/>
      </c>
      <c r="AI6715" s="60" t="str">
        <f aca="false">IF(AND(AC6715=1,AA6715&lt;2),IF(AND(C6716=C6715,AA6716=AA6715+1),IF(AC6716=1,"",INDEX(DATAS,AA6715+1)),INDEX(DATAS,AA6715+1)),"")</f>
        <v/>
      </c>
    </row>
    <row r="6716" customFormat="false" ht="15" hidden="false" customHeight="false" outlineLevel="0" collapsed="false">
      <c r="A6716" s="60" t="n">
        <v>46309</v>
      </c>
      <c r="B6716" s="0" t="n">
        <v>13</v>
      </c>
      <c r="C6716" s="0" t="n">
        <v>7797</v>
      </c>
      <c r="E6716" s="0" t="n">
        <v>0</v>
      </c>
      <c r="F6716" s="55" t="s">
        <v>1582</v>
      </c>
      <c r="I6716" s="55" t="s">
        <v>185</v>
      </c>
      <c r="U6716" s="0" t="n">
        <v>131</v>
      </c>
      <c r="V6716" s="0" t="n">
        <v>0</v>
      </c>
      <c r="X6716" s="55" t="n">
        <f aca="false">IF(I6716="Male",0,1)</f>
        <v>1</v>
      </c>
      <c r="Y6716" s="55" t="n">
        <f aca="false">IF(OR(I6716="DNB",I6716="Dry DNB"),1,0)</f>
        <v>0</v>
      </c>
      <c r="Z6716" s="0" t="str">
        <f aca="false">IF(ISNUMBER(W6716),A6716-W6716,"")</f>
        <v/>
      </c>
      <c r="AA6716" s="55" t="n">
        <f aca="false">MATCH(A6716,DATAS,0)</f>
        <v>1</v>
      </c>
      <c r="AB6716" s="55" t="n">
        <f aca="false">IF(AND(E6716&gt;0,OR(AND(B6716&gt;=1,B6716&lt;=6),B6716=10)),1,0)</f>
        <v>0</v>
      </c>
      <c r="AC6716" s="55" t="n">
        <f aca="false">IF(AND(E6716&gt;0,B6716=10),1,0)</f>
        <v>0</v>
      </c>
      <c r="AD6716" s="0" t="str">
        <f aca="false">IF(AND(C6715=C6716,AA6715=AA6716-1),AB6715,"")</f>
        <v/>
      </c>
      <c r="AE6716" s="0" t="str">
        <f aca="false">IF(AND(C6715=C6716,AA6715=AA6716-1),AC6715,"")</f>
        <v/>
      </c>
      <c r="AF6716" s="0" t="str">
        <f aca="false">IF(AA6716=1,"",IF(AND(AB6716=1,AD6716&lt;&gt;1),1,0))</f>
        <v/>
      </c>
      <c r="AG6716" s="0" t="str">
        <f aca="false">IF(AA6716=1,"",IF(AND(AC6716=1,AE6716&lt;&gt;1),1,0))</f>
        <v/>
      </c>
      <c r="AH6716" s="60" t="str">
        <f aca="false">IF(AND(E6716&gt;0,AA6716&lt;2,NOT(AND(C6717=C6716,AA6717=AA6716+1))),INDEX(DATAS,AA6716+1),"")</f>
        <v/>
      </c>
      <c r="AI6716" s="60" t="str">
        <f aca="false">IF(AND(AC6716=1,AA6716&lt;2),IF(AND(C6717=C6716,AA6717=AA6716+1),IF(AC6717=1,"",INDEX(DATAS,AA6716+1)),INDEX(DATAS,AA6716+1)),"")</f>
        <v/>
      </c>
    </row>
    <row r="6717" customFormat="false" ht="15" hidden="false" customHeight="false" outlineLevel="0" collapsed="false">
      <c r="A6717" s="60" t="n">
        <v>46310</v>
      </c>
      <c r="B6717" s="0" t="n">
        <v>13</v>
      </c>
      <c r="C6717" s="0" t="n">
        <v>7797</v>
      </c>
      <c r="E6717" s="0" t="n">
        <v>0</v>
      </c>
      <c r="F6717" s="55" t="s">
        <v>1582</v>
      </c>
      <c r="I6717" s="55" t="s">
        <v>185</v>
      </c>
      <c r="U6717" s="0" t="n">
        <v>132</v>
      </c>
      <c r="V6717" s="0" t="n">
        <v>0</v>
      </c>
      <c r="X6717" s="55" t="n">
        <f aca="false">IF(I6717="Male",0,1)</f>
        <v>1</v>
      </c>
      <c r="Y6717" s="55" t="n">
        <f aca="false">IF(OR(I6717="DNB",I6717="Dry DNB"),1,0)</f>
        <v>0</v>
      </c>
      <c r="Z6717" s="0" t="str">
        <f aca="false">IF(ISNUMBER(W6717),A6717-W6717,"")</f>
        <v/>
      </c>
      <c r="AA6717" s="55" t="n">
        <f aca="false">MATCH(A6717,DATAS,0)</f>
        <v>2</v>
      </c>
      <c r="AB6717" s="55" t="n">
        <f aca="false">IF(AND(E6717&gt;0,OR(AND(B6717&gt;=1,B6717&lt;=6),B6717=10)),1,0)</f>
        <v>0</v>
      </c>
      <c r="AC6717" s="55" t="n">
        <f aca="false">IF(AND(E6717&gt;0,B6717=10),1,0)</f>
        <v>0</v>
      </c>
      <c r="AD6717" s="55" t="n">
        <f aca="false">IF(AND(C6716=C6717,AA6716=AA6717-1),AB6716,"")</f>
        <v>0</v>
      </c>
      <c r="AE6717" s="55" t="n">
        <f aca="false">IF(AND(C6716=C6717,AA6716=AA6717-1),AC6716,"")</f>
        <v>0</v>
      </c>
      <c r="AF6717" s="55" t="n">
        <f aca="false">IF(AA6717=1,"",IF(AND(AB6717=1,AD6717&lt;&gt;1),1,0))</f>
        <v>0</v>
      </c>
      <c r="AG6717" s="55" t="n">
        <f aca="false">IF(AA6717=1,"",IF(AND(AC6717=1,AE6717&lt;&gt;1),1,0))</f>
        <v>0</v>
      </c>
      <c r="AH6717" s="60" t="str">
        <f aca="false">IF(AND(E6717&gt;0,AA6717&lt;2,NOT(AND(C6718=C6717,AA6718=AA6717+1))),INDEX(DATAS,AA6717+1),"")</f>
        <v/>
      </c>
      <c r="AI6717" s="60" t="str">
        <f aca="false">IF(AND(AC6717=1,AA6717&lt;2),IF(AND(C6718=C6717,AA6718=AA6717+1),IF(AC6718=1,"",INDEX(DATAS,AA6717+1)),INDEX(DATAS,AA6717+1)),"")</f>
        <v/>
      </c>
    </row>
    <row r="6718" customFormat="false" ht="15" hidden="false" customHeight="false" outlineLevel="0" collapsed="false">
      <c r="A6718" s="60" t="n">
        <v>46309</v>
      </c>
      <c r="B6718" s="0" t="n">
        <v>13</v>
      </c>
      <c r="C6718" s="0" t="n">
        <v>7799</v>
      </c>
      <c r="E6718" s="0" t="n">
        <v>0</v>
      </c>
      <c r="F6718" s="55" t="s">
        <v>1582</v>
      </c>
      <c r="I6718" s="55" t="s">
        <v>185</v>
      </c>
      <c r="U6718" s="0" t="n">
        <v>131</v>
      </c>
      <c r="V6718" s="0" t="n">
        <v>0</v>
      </c>
      <c r="X6718" s="55" t="n">
        <f aca="false">IF(I6718="Male",0,1)</f>
        <v>1</v>
      </c>
      <c r="Y6718" s="55" t="n">
        <f aca="false">IF(OR(I6718="DNB",I6718="Dry DNB"),1,0)</f>
        <v>0</v>
      </c>
      <c r="Z6718" s="0" t="str">
        <f aca="false">IF(ISNUMBER(W6718),A6718-W6718,"")</f>
        <v/>
      </c>
      <c r="AA6718" s="55" t="n">
        <f aca="false">MATCH(A6718,DATAS,0)</f>
        <v>1</v>
      </c>
      <c r="AB6718" s="55" t="n">
        <f aca="false">IF(AND(E6718&gt;0,OR(AND(B6718&gt;=1,B6718&lt;=6),B6718=10)),1,0)</f>
        <v>0</v>
      </c>
      <c r="AC6718" s="55" t="n">
        <f aca="false">IF(AND(E6718&gt;0,B6718=10),1,0)</f>
        <v>0</v>
      </c>
      <c r="AD6718" s="0" t="str">
        <f aca="false">IF(AND(C6717=C6718,AA6717=AA6718-1),AB6717,"")</f>
        <v/>
      </c>
      <c r="AE6718" s="0" t="str">
        <f aca="false">IF(AND(C6717=C6718,AA6717=AA6718-1),AC6717,"")</f>
        <v/>
      </c>
      <c r="AF6718" s="0" t="str">
        <f aca="false">IF(AA6718=1,"",IF(AND(AB6718=1,AD6718&lt;&gt;1),1,0))</f>
        <v/>
      </c>
      <c r="AG6718" s="0" t="str">
        <f aca="false">IF(AA6718=1,"",IF(AND(AC6718=1,AE6718&lt;&gt;1),1,0))</f>
        <v/>
      </c>
      <c r="AH6718" s="60" t="str">
        <f aca="false">IF(AND(E6718&gt;0,AA6718&lt;2,NOT(AND(C6719=C6718,AA6719=AA6718+1))),INDEX(DATAS,AA6718+1),"")</f>
        <v/>
      </c>
      <c r="AI6718" s="60" t="str">
        <f aca="false">IF(AND(AC6718=1,AA6718&lt;2),IF(AND(C6719=C6718,AA6719=AA6718+1),IF(AC6719=1,"",INDEX(DATAS,AA6718+1)),INDEX(DATAS,AA6718+1)),"")</f>
        <v/>
      </c>
    </row>
    <row r="6719" customFormat="false" ht="15" hidden="false" customHeight="false" outlineLevel="0" collapsed="false">
      <c r="A6719" s="60" t="n">
        <v>46310</v>
      </c>
      <c r="B6719" s="0" t="n">
        <v>13</v>
      </c>
      <c r="C6719" s="0" t="n">
        <v>7799</v>
      </c>
      <c r="E6719" s="0" t="n">
        <v>0</v>
      </c>
      <c r="F6719" s="55" t="s">
        <v>1582</v>
      </c>
      <c r="I6719" s="55" t="s">
        <v>185</v>
      </c>
      <c r="U6719" s="0" t="n">
        <v>132</v>
      </c>
      <c r="V6719" s="0" t="n">
        <v>0</v>
      </c>
      <c r="X6719" s="55" t="n">
        <f aca="false">IF(I6719="Male",0,1)</f>
        <v>1</v>
      </c>
      <c r="Y6719" s="55" t="n">
        <f aca="false">IF(OR(I6719="DNB",I6719="Dry DNB"),1,0)</f>
        <v>0</v>
      </c>
      <c r="Z6719" s="0" t="str">
        <f aca="false">IF(ISNUMBER(W6719),A6719-W6719,"")</f>
        <v/>
      </c>
      <c r="AA6719" s="55" t="n">
        <f aca="false">MATCH(A6719,DATAS,0)</f>
        <v>2</v>
      </c>
      <c r="AB6719" s="55" t="n">
        <f aca="false">IF(AND(E6719&gt;0,OR(AND(B6719&gt;=1,B6719&lt;=6),B6719=10)),1,0)</f>
        <v>0</v>
      </c>
      <c r="AC6719" s="55" t="n">
        <f aca="false">IF(AND(E6719&gt;0,B6719=10),1,0)</f>
        <v>0</v>
      </c>
      <c r="AD6719" s="55" t="n">
        <f aca="false">IF(AND(C6718=C6719,AA6718=AA6719-1),AB6718,"")</f>
        <v>0</v>
      </c>
      <c r="AE6719" s="55" t="n">
        <f aca="false">IF(AND(C6718=C6719,AA6718=AA6719-1),AC6718,"")</f>
        <v>0</v>
      </c>
      <c r="AF6719" s="55" t="n">
        <f aca="false">IF(AA6719=1,"",IF(AND(AB6719=1,AD6719&lt;&gt;1),1,0))</f>
        <v>0</v>
      </c>
      <c r="AG6719" s="55" t="n">
        <f aca="false">IF(AA6719=1,"",IF(AND(AC6719=1,AE6719&lt;&gt;1),1,0))</f>
        <v>0</v>
      </c>
      <c r="AH6719" s="60" t="str">
        <f aca="false">IF(AND(E6719&gt;0,AA6719&lt;2,NOT(AND(C6720=C6719,AA6720=AA6719+1))),INDEX(DATAS,AA6719+1),"")</f>
        <v/>
      </c>
      <c r="AI6719" s="60" t="str">
        <f aca="false">IF(AND(AC6719=1,AA6719&lt;2),IF(AND(C6720=C6719,AA6720=AA6719+1),IF(AC6720=1,"",INDEX(DATAS,AA6719+1)),INDEX(DATAS,AA6719+1)),"")</f>
        <v/>
      </c>
    </row>
    <row r="6720" customFormat="false" ht="15" hidden="false" customHeight="false" outlineLevel="0" collapsed="false">
      <c r="A6720" s="60" t="n">
        <v>46309</v>
      </c>
      <c r="B6720" s="0" t="n">
        <v>13</v>
      </c>
      <c r="C6720" s="0" t="n">
        <v>7800</v>
      </c>
      <c r="E6720" s="0" t="n">
        <v>0</v>
      </c>
      <c r="F6720" s="55" t="s">
        <v>1583</v>
      </c>
      <c r="I6720" s="55" t="s">
        <v>185</v>
      </c>
      <c r="U6720" s="0" t="n">
        <v>130</v>
      </c>
      <c r="V6720" s="0" t="n">
        <v>0</v>
      </c>
      <c r="X6720" s="55" t="n">
        <f aca="false">IF(I6720="Male",0,1)</f>
        <v>1</v>
      </c>
      <c r="Y6720" s="55" t="n">
        <f aca="false">IF(OR(I6720="DNB",I6720="Dry DNB"),1,0)</f>
        <v>0</v>
      </c>
      <c r="Z6720" s="0" t="str">
        <f aca="false">IF(ISNUMBER(W6720),A6720-W6720,"")</f>
        <v/>
      </c>
      <c r="AA6720" s="55" t="n">
        <f aca="false">MATCH(A6720,DATAS,0)</f>
        <v>1</v>
      </c>
      <c r="AB6720" s="55" t="n">
        <f aca="false">IF(AND(E6720&gt;0,OR(AND(B6720&gt;=1,B6720&lt;=6),B6720=10)),1,0)</f>
        <v>0</v>
      </c>
      <c r="AC6720" s="55" t="n">
        <f aca="false">IF(AND(E6720&gt;0,B6720=10),1,0)</f>
        <v>0</v>
      </c>
      <c r="AD6720" s="0" t="str">
        <f aca="false">IF(AND(C6719=C6720,AA6719=AA6720-1),AB6719,"")</f>
        <v/>
      </c>
      <c r="AE6720" s="0" t="str">
        <f aca="false">IF(AND(C6719=C6720,AA6719=AA6720-1),AC6719,"")</f>
        <v/>
      </c>
      <c r="AF6720" s="0" t="str">
        <f aca="false">IF(AA6720=1,"",IF(AND(AB6720=1,AD6720&lt;&gt;1),1,0))</f>
        <v/>
      </c>
      <c r="AG6720" s="0" t="str">
        <f aca="false">IF(AA6720=1,"",IF(AND(AC6720=1,AE6720&lt;&gt;1),1,0))</f>
        <v/>
      </c>
      <c r="AH6720" s="60" t="str">
        <f aca="false">IF(AND(E6720&gt;0,AA6720&lt;2,NOT(AND(C6721=C6720,AA6721=AA6720+1))),INDEX(DATAS,AA6720+1),"")</f>
        <v/>
      </c>
      <c r="AI6720" s="60" t="str">
        <f aca="false">IF(AND(AC6720=1,AA6720&lt;2),IF(AND(C6721=C6720,AA6721=AA6720+1),IF(AC6721=1,"",INDEX(DATAS,AA6720+1)),INDEX(DATAS,AA6720+1)),"")</f>
        <v/>
      </c>
    </row>
    <row r="6721" customFormat="false" ht="15" hidden="false" customHeight="false" outlineLevel="0" collapsed="false">
      <c r="A6721" s="60" t="n">
        <v>46310</v>
      </c>
      <c r="B6721" s="0" t="n">
        <v>13</v>
      </c>
      <c r="C6721" s="0" t="n">
        <v>7800</v>
      </c>
      <c r="E6721" s="0" t="n">
        <v>0</v>
      </c>
      <c r="F6721" s="55" t="s">
        <v>1583</v>
      </c>
      <c r="I6721" s="55" t="s">
        <v>185</v>
      </c>
      <c r="U6721" s="0" t="n">
        <v>131</v>
      </c>
      <c r="V6721" s="0" t="n">
        <v>0</v>
      </c>
      <c r="X6721" s="55" t="n">
        <f aca="false">IF(I6721="Male",0,1)</f>
        <v>1</v>
      </c>
      <c r="Y6721" s="55" t="n">
        <f aca="false">IF(OR(I6721="DNB",I6721="Dry DNB"),1,0)</f>
        <v>0</v>
      </c>
      <c r="Z6721" s="0" t="str">
        <f aca="false">IF(ISNUMBER(W6721),A6721-W6721,"")</f>
        <v/>
      </c>
      <c r="AA6721" s="55" t="n">
        <f aca="false">MATCH(A6721,DATAS,0)</f>
        <v>2</v>
      </c>
      <c r="AB6721" s="55" t="n">
        <f aca="false">IF(AND(E6721&gt;0,OR(AND(B6721&gt;=1,B6721&lt;=6),B6721=10)),1,0)</f>
        <v>0</v>
      </c>
      <c r="AC6721" s="55" t="n">
        <f aca="false">IF(AND(E6721&gt;0,B6721=10),1,0)</f>
        <v>0</v>
      </c>
      <c r="AD6721" s="55" t="n">
        <f aca="false">IF(AND(C6720=C6721,AA6720=AA6721-1),AB6720,"")</f>
        <v>0</v>
      </c>
      <c r="AE6721" s="55" t="n">
        <f aca="false">IF(AND(C6720=C6721,AA6720=AA6721-1),AC6720,"")</f>
        <v>0</v>
      </c>
      <c r="AF6721" s="55" t="n">
        <f aca="false">IF(AA6721=1,"",IF(AND(AB6721=1,AD6721&lt;&gt;1),1,0))</f>
        <v>0</v>
      </c>
      <c r="AG6721" s="55" t="n">
        <f aca="false">IF(AA6721=1,"",IF(AND(AC6721=1,AE6721&lt;&gt;1),1,0))</f>
        <v>0</v>
      </c>
      <c r="AH6721" s="60" t="str">
        <f aca="false">IF(AND(E6721&gt;0,AA6721&lt;2,NOT(AND(C6722=C6721,AA6722=AA6721+1))),INDEX(DATAS,AA6721+1),"")</f>
        <v/>
      </c>
      <c r="AI6721" s="60" t="str">
        <f aca="false">IF(AND(AC6721=1,AA6721&lt;2),IF(AND(C6722=C6721,AA6722=AA6721+1),IF(AC6722=1,"",INDEX(DATAS,AA6721+1)),INDEX(DATAS,AA6721+1)),"")</f>
        <v/>
      </c>
    </row>
    <row r="6722" customFormat="false" ht="15" hidden="false" customHeight="false" outlineLevel="0" collapsed="false">
      <c r="A6722" s="60" t="n">
        <v>46309</v>
      </c>
      <c r="B6722" s="0" t="n">
        <v>13</v>
      </c>
      <c r="C6722" s="0" t="n">
        <v>7801</v>
      </c>
      <c r="E6722" s="0" t="n">
        <v>0</v>
      </c>
      <c r="F6722" s="55" t="s">
        <v>1583</v>
      </c>
      <c r="I6722" s="55" t="s">
        <v>185</v>
      </c>
      <c r="U6722" s="0" t="n">
        <v>130</v>
      </c>
      <c r="V6722" s="0" t="n">
        <v>0</v>
      </c>
      <c r="X6722" s="55" t="n">
        <f aca="false">IF(I6722="Male",0,1)</f>
        <v>1</v>
      </c>
      <c r="Y6722" s="55" t="n">
        <f aca="false">IF(OR(I6722="DNB",I6722="Dry DNB"),1,0)</f>
        <v>0</v>
      </c>
      <c r="Z6722" s="0" t="str">
        <f aca="false">IF(ISNUMBER(W6722),A6722-W6722,"")</f>
        <v/>
      </c>
      <c r="AA6722" s="55" t="n">
        <f aca="false">MATCH(A6722,DATAS,0)</f>
        <v>1</v>
      </c>
      <c r="AB6722" s="55" t="n">
        <f aca="false">IF(AND(E6722&gt;0,OR(AND(B6722&gt;=1,B6722&lt;=6),B6722=10)),1,0)</f>
        <v>0</v>
      </c>
      <c r="AC6722" s="55" t="n">
        <f aca="false">IF(AND(E6722&gt;0,B6722=10),1,0)</f>
        <v>0</v>
      </c>
      <c r="AD6722" s="0" t="str">
        <f aca="false">IF(AND(C6721=C6722,AA6721=AA6722-1),AB6721,"")</f>
        <v/>
      </c>
      <c r="AE6722" s="0" t="str">
        <f aca="false">IF(AND(C6721=C6722,AA6721=AA6722-1),AC6721,"")</f>
        <v/>
      </c>
      <c r="AF6722" s="0" t="str">
        <f aca="false">IF(AA6722=1,"",IF(AND(AB6722=1,AD6722&lt;&gt;1),1,0))</f>
        <v/>
      </c>
      <c r="AG6722" s="0" t="str">
        <f aca="false">IF(AA6722=1,"",IF(AND(AC6722=1,AE6722&lt;&gt;1),1,0))</f>
        <v/>
      </c>
      <c r="AH6722" s="60" t="str">
        <f aca="false">IF(AND(E6722&gt;0,AA6722&lt;2,NOT(AND(C6723=C6722,AA6723=AA6722+1))),INDEX(DATAS,AA6722+1),"")</f>
        <v/>
      </c>
      <c r="AI6722" s="60" t="str">
        <f aca="false">IF(AND(AC6722=1,AA6722&lt;2),IF(AND(C6723=C6722,AA6723=AA6722+1),IF(AC6723=1,"",INDEX(DATAS,AA6722+1)),INDEX(DATAS,AA6722+1)),"")</f>
        <v/>
      </c>
    </row>
    <row r="6723" customFormat="false" ht="15" hidden="false" customHeight="false" outlineLevel="0" collapsed="false">
      <c r="A6723" s="60" t="n">
        <v>46310</v>
      </c>
      <c r="B6723" s="0" t="n">
        <v>13</v>
      </c>
      <c r="C6723" s="0" t="n">
        <v>7801</v>
      </c>
      <c r="E6723" s="0" t="n">
        <v>0</v>
      </c>
      <c r="F6723" s="55" t="s">
        <v>1583</v>
      </c>
      <c r="I6723" s="55" t="s">
        <v>185</v>
      </c>
      <c r="U6723" s="0" t="n">
        <v>131</v>
      </c>
      <c r="V6723" s="0" t="n">
        <v>0</v>
      </c>
      <c r="X6723" s="55" t="n">
        <f aca="false">IF(I6723="Male",0,1)</f>
        <v>1</v>
      </c>
      <c r="Y6723" s="55" t="n">
        <f aca="false">IF(OR(I6723="DNB",I6723="Dry DNB"),1,0)</f>
        <v>0</v>
      </c>
      <c r="Z6723" s="0" t="str">
        <f aca="false">IF(ISNUMBER(W6723),A6723-W6723,"")</f>
        <v/>
      </c>
      <c r="AA6723" s="55" t="n">
        <f aca="false">MATCH(A6723,DATAS,0)</f>
        <v>2</v>
      </c>
      <c r="AB6723" s="55" t="n">
        <f aca="false">IF(AND(E6723&gt;0,OR(AND(B6723&gt;=1,B6723&lt;=6),B6723=10)),1,0)</f>
        <v>0</v>
      </c>
      <c r="AC6723" s="55" t="n">
        <f aca="false">IF(AND(E6723&gt;0,B6723=10),1,0)</f>
        <v>0</v>
      </c>
      <c r="AD6723" s="55" t="n">
        <f aca="false">IF(AND(C6722=C6723,AA6722=AA6723-1),AB6722,"")</f>
        <v>0</v>
      </c>
      <c r="AE6723" s="55" t="n">
        <f aca="false">IF(AND(C6722=C6723,AA6722=AA6723-1),AC6722,"")</f>
        <v>0</v>
      </c>
      <c r="AF6723" s="55" t="n">
        <f aca="false">IF(AA6723=1,"",IF(AND(AB6723=1,AD6723&lt;&gt;1),1,0))</f>
        <v>0</v>
      </c>
      <c r="AG6723" s="55" t="n">
        <f aca="false">IF(AA6723=1,"",IF(AND(AC6723=1,AE6723&lt;&gt;1),1,0))</f>
        <v>0</v>
      </c>
      <c r="AH6723" s="60" t="str">
        <f aca="false">IF(AND(E6723&gt;0,AA6723&lt;2,NOT(AND(C6724=C6723,AA6724=AA6723+1))),INDEX(DATAS,AA6723+1),"")</f>
        <v/>
      </c>
      <c r="AI6723" s="60" t="str">
        <f aca="false">IF(AND(AC6723=1,AA6723&lt;2),IF(AND(C6724=C6723,AA6724=AA6723+1),IF(AC6724=1,"",INDEX(DATAS,AA6723+1)),INDEX(DATAS,AA6723+1)),"")</f>
        <v/>
      </c>
    </row>
    <row r="6724" customFormat="false" ht="15" hidden="false" customHeight="false" outlineLevel="0" collapsed="false">
      <c r="A6724" s="60" t="n">
        <v>46309</v>
      </c>
      <c r="B6724" s="0" t="n">
        <v>13</v>
      </c>
      <c r="C6724" s="0" t="n">
        <v>7802</v>
      </c>
      <c r="E6724" s="0" t="n">
        <v>0</v>
      </c>
      <c r="F6724" s="55" t="s">
        <v>1583</v>
      </c>
      <c r="I6724" s="55" t="s">
        <v>185</v>
      </c>
      <c r="U6724" s="0" t="n">
        <v>130</v>
      </c>
      <c r="V6724" s="0" t="n">
        <v>0</v>
      </c>
      <c r="X6724" s="55" t="n">
        <f aca="false">IF(I6724="Male",0,1)</f>
        <v>1</v>
      </c>
      <c r="Y6724" s="55" t="n">
        <f aca="false">IF(OR(I6724="DNB",I6724="Dry DNB"),1,0)</f>
        <v>0</v>
      </c>
      <c r="Z6724" s="0" t="str">
        <f aca="false">IF(ISNUMBER(W6724),A6724-W6724,"")</f>
        <v/>
      </c>
      <c r="AA6724" s="55" t="n">
        <f aca="false">MATCH(A6724,DATAS,0)</f>
        <v>1</v>
      </c>
      <c r="AB6724" s="55" t="n">
        <f aca="false">IF(AND(E6724&gt;0,OR(AND(B6724&gt;=1,B6724&lt;=6),B6724=10)),1,0)</f>
        <v>0</v>
      </c>
      <c r="AC6724" s="55" t="n">
        <f aca="false">IF(AND(E6724&gt;0,B6724=10),1,0)</f>
        <v>0</v>
      </c>
      <c r="AD6724" s="0" t="str">
        <f aca="false">IF(AND(C6723=C6724,AA6723=AA6724-1),AB6723,"")</f>
        <v/>
      </c>
      <c r="AE6724" s="0" t="str">
        <f aca="false">IF(AND(C6723=C6724,AA6723=AA6724-1),AC6723,"")</f>
        <v/>
      </c>
      <c r="AF6724" s="0" t="str">
        <f aca="false">IF(AA6724=1,"",IF(AND(AB6724=1,AD6724&lt;&gt;1),1,0))</f>
        <v/>
      </c>
      <c r="AG6724" s="0" t="str">
        <f aca="false">IF(AA6724=1,"",IF(AND(AC6724=1,AE6724&lt;&gt;1),1,0))</f>
        <v/>
      </c>
      <c r="AH6724" s="60" t="str">
        <f aca="false">IF(AND(E6724&gt;0,AA6724&lt;2,NOT(AND(C6725=C6724,AA6725=AA6724+1))),INDEX(DATAS,AA6724+1),"")</f>
        <v/>
      </c>
      <c r="AI6724" s="60" t="str">
        <f aca="false">IF(AND(AC6724=1,AA6724&lt;2),IF(AND(C6725=C6724,AA6725=AA6724+1),IF(AC6725=1,"",INDEX(DATAS,AA6724+1)),INDEX(DATAS,AA6724+1)),"")</f>
        <v/>
      </c>
    </row>
    <row r="6725" customFormat="false" ht="15" hidden="false" customHeight="false" outlineLevel="0" collapsed="false">
      <c r="A6725" s="60" t="n">
        <v>46310</v>
      </c>
      <c r="B6725" s="0" t="n">
        <v>13</v>
      </c>
      <c r="C6725" s="0" t="n">
        <v>7802</v>
      </c>
      <c r="E6725" s="0" t="n">
        <v>0</v>
      </c>
      <c r="F6725" s="55" t="s">
        <v>1583</v>
      </c>
      <c r="I6725" s="55" t="s">
        <v>185</v>
      </c>
      <c r="U6725" s="0" t="n">
        <v>131</v>
      </c>
      <c r="V6725" s="0" t="n">
        <v>0</v>
      </c>
      <c r="X6725" s="55" t="n">
        <f aca="false">IF(I6725="Male",0,1)</f>
        <v>1</v>
      </c>
      <c r="Y6725" s="55" t="n">
        <f aca="false">IF(OR(I6725="DNB",I6725="Dry DNB"),1,0)</f>
        <v>0</v>
      </c>
      <c r="Z6725" s="0" t="str">
        <f aca="false">IF(ISNUMBER(W6725),A6725-W6725,"")</f>
        <v/>
      </c>
      <c r="AA6725" s="55" t="n">
        <f aca="false">MATCH(A6725,DATAS,0)</f>
        <v>2</v>
      </c>
      <c r="AB6725" s="55" t="n">
        <f aca="false">IF(AND(E6725&gt;0,OR(AND(B6725&gt;=1,B6725&lt;=6),B6725=10)),1,0)</f>
        <v>0</v>
      </c>
      <c r="AC6725" s="55" t="n">
        <f aca="false">IF(AND(E6725&gt;0,B6725=10),1,0)</f>
        <v>0</v>
      </c>
      <c r="AD6725" s="55" t="n">
        <f aca="false">IF(AND(C6724=C6725,AA6724=AA6725-1),AB6724,"")</f>
        <v>0</v>
      </c>
      <c r="AE6725" s="55" t="n">
        <f aca="false">IF(AND(C6724=C6725,AA6724=AA6725-1),AC6724,"")</f>
        <v>0</v>
      </c>
      <c r="AF6725" s="55" t="n">
        <f aca="false">IF(AA6725=1,"",IF(AND(AB6725=1,AD6725&lt;&gt;1),1,0))</f>
        <v>0</v>
      </c>
      <c r="AG6725" s="55" t="n">
        <f aca="false">IF(AA6725=1,"",IF(AND(AC6725=1,AE6725&lt;&gt;1),1,0))</f>
        <v>0</v>
      </c>
      <c r="AH6725" s="60" t="str">
        <f aca="false">IF(AND(E6725&gt;0,AA6725&lt;2,NOT(AND(C6726=C6725,AA6726=AA6725+1))),INDEX(DATAS,AA6725+1),"")</f>
        <v/>
      </c>
      <c r="AI6725" s="60" t="str">
        <f aca="false">IF(AND(AC6725=1,AA6725&lt;2),IF(AND(C6726=C6725,AA6726=AA6725+1),IF(AC6726=1,"",INDEX(DATAS,AA6725+1)),INDEX(DATAS,AA6725+1)),"")</f>
        <v/>
      </c>
    </row>
    <row r="6726" customFormat="false" ht="15" hidden="false" customHeight="false" outlineLevel="0" collapsed="false">
      <c r="A6726" s="60" t="n">
        <v>46309</v>
      </c>
      <c r="B6726" s="0" t="n">
        <v>13</v>
      </c>
      <c r="C6726" s="0" t="n">
        <v>7803</v>
      </c>
      <c r="E6726" s="0" t="n">
        <v>0</v>
      </c>
      <c r="F6726" s="55" t="s">
        <v>1584</v>
      </c>
      <c r="I6726" s="55" t="s">
        <v>185</v>
      </c>
      <c r="U6726" s="0" t="n">
        <v>129</v>
      </c>
      <c r="V6726" s="0" t="n">
        <v>0</v>
      </c>
      <c r="X6726" s="55" t="n">
        <f aca="false">IF(I6726="Male",0,1)</f>
        <v>1</v>
      </c>
      <c r="Y6726" s="55" t="n">
        <f aca="false">IF(OR(I6726="DNB",I6726="Dry DNB"),1,0)</f>
        <v>0</v>
      </c>
      <c r="Z6726" s="0" t="str">
        <f aca="false">IF(ISNUMBER(W6726),A6726-W6726,"")</f>
        <v/>
      </c>
      <c r="AA6726" s="55" t="n">
        <f aca="false">MATCH(A6726,DATAS,0)</f>
        <v>1</v>
      </c>
      <c r="AB6726" s="55" t="n">
        <f aca="false">IF(AND(E6726&gt;0,OR(AND(B6726&gt;=1,B6726&lt;=6),B6726=10)),1,0)</f>
        <v>0</v>
      </c>
      <c r="AC6726" s="55" t="n">
        <f aca="false">IF(AND(E6726&gt;0,B6726=10),1,0)</f>
        <v>0</v>
      </c>
      <c r="AD6726" s="0" t="str">
        <f aca="false">IF(AND(C6725=C6726,AA6725=AA6726-1),AB6725,"")</f>
        <v/>
      </c>
      <c r="AE6726" s="0" t="str">
        <f aca="false">IF(AND(C6725=C6726,AA6725=AA6726-1),AC6725,"")</f>
        <v/>
      </c>
      <c r="AF6726" s="0" t="str">
        <f aca="false">IF(AA6726=1,"",IF(AND(AB6726=1,AD6726&lt;&gt;1),1,0))</f>
        <v/>
      </c>
      <c r="AG6726" s="0" t="str">
        <f aca="false">IF(AA6726=1,"",IF(AND(AC6726=1,AE6726&lt;&gt;1),1,0))</f>
        <v/>
      </c>
      <c r="AH6726" s="60" t="str">
        <f aca="false">IF(AND(E6726&gt;0,AA6726&lt;2,NOT(AND(C6727=C6726,AA6727=AA6726+1))),INDEX(DATAS,AA6726+1),"")</f>
        <v/>
      </c>
      <c r="AI6726" s="60" t="str">
        <f aca="false">IF(AND(AC6726=1,AA6726&lt;2),IF(AND(C6727=C6726,AA6727=AA6726+1),IF(AC6727=1,"",INDEX(DATAS,AA6726+1)),INDEX(DATAS,AA6726+1)),"")</f>
        <v/>
      </c>
    </row>
    <row r="6727" customFormat="false" ht="15" hidden="false" customHeight="false" outlineLevel="0" collapsed="false">
      <c r="A6727" s="60" t="n">
        <v>46310</v>
      </c>
      <c r="B6727" s="0" t="n">
        <v>13</v>
      </c>
      <c r="C6727" s="0" t="n">
        <v>7803</v>
      </c>
      <c r="E6727" s="0" t="n">
        <v>0</v>
      </c>
      <c r="F6727" s="55" t="s">
        <v>1584</v>
      </c>
      <c r="I6727" s="55" t="s">
        <v>185</v>
      </c>
      <c r="U6727" s="0" t="n">
        <v>130</v>
      </c>
      <c r="V6727" s="0" t="n">
        <v>0</v>
      </c>
      <c r="X6727" s="55" t="n">
        <f aca="false">IF(I6727="Male",0,1)</f>
        <v>1</v>
      </c>
      <c r="Y6727" s="55" t="n">
        <f aca="false">IF(OR(I6727="DNB",I6727="Dry DNB"),1,0)</f>
        <v>0</v>
      </c>
      <c r="Z6727" s="0" t="str">
        <f aca="false">IF(ISNUMBER(W6727),A6727-W6727,"")</f>
        <v/>
      </c>
      <c r="AA6727" s="55" t="n">
        <f aca="false">MATCH(A6727,DATAS,0)</f>
        <v>2</v>
      </c>
      <c r="AB6727" s="55" t="n">
        <f aca="false">IF(AND(E6727&gt;0,OR(AND(B6727&gt;=1,B6727&lt;=6),B6727=10)),1,0)</f>
        <v>0</v>
      </c>
      <c r="AC6727" s="55" t="n">
        <f aca="false">IF(AND(E6727&gt;0,B6727=10),1,0)</f>
        <v>0</v>
      </c>
      <c r="AD6727" s="55" t="n">
        <f aca="false">IF(AND(C6726=C6727,AA6726=AA6727-1),AB6726,"")</f>
        <v>0</v>
      </c>
      <c r="AE6727" s="55" t="n">
        <f aca="false">IF(AND(C6726=C6727,AA6726=AA6727-1),AC6726,"")</f>
        <v>0</v>
      </c>
      <c r="AF6727" s="55" t="n">
        <f aca="false">IF(AA6727=1,"",IF(AND(AB6727=1,AD6727&lt;&gt;1),1,0))</f>
        <v>0</v>
      </c>
      <c r="AG6727" s="55" t="n">
        <f aca="false">IF(AA6727=1,"",IF(AND(AC6727=1,AE6727&lt;&gt;1),1,0))</f>
        <v>0</v>
      </c>
      <c r="AH6727" s="60" t="str">
        <f aca="false">IF(AND(E6727&gt;0,AA6727&lt;2,NOT(AND(C6728=C6727,AA6728=AA6727+1))),INDEX(DATAS,AA6727+1),"")</f>
        <v/>
      </c>
      <c r="AI6727" s="60" t="str">
        <f aca="false">IF(AND(AC6727=1,AA6727&lt;2),IF(AND(C6728=C6727,AA6728=AA6727+1),IF(AC6728=1,"",INDEX(DATAS,AA6727+1)),INDEX(DATAS,AA6727+1)),"")</f>
        <v/>
      </c>
    </row>
    <row r="6728" customFormat="false" ht="15" hidden="false" customHeight="false" outlineLevel="0" collapsed="false">
      <c r="A6728" s="60" t="n">
        <v>46309</v>
      </c>
      <c r="B6728" s="0" t="n">
        <v>13</v>
      </c>
      <c r="C6728" s="0" t="n">
        <v>7804</v>
      </c>
      <c r="E6728" s="0" t="n">
        <v>0</v>
      </c>
      <c r="F6728" s="55" t="s">
        <v>1584</v>
      </c>
      <c r="I6728" s="55" t="s">
        <v>185</v>
      </c>
      <c r="U6728" s="0" t="n">
        <v>129</v>
      </c>
      <c r="V6728" s="0" t="n">
        <v>0</v>
      </c>
      <c r="X6728" s="55" t="n">
        <f aca="false">IF(I6728="Male",0,1)</f>
        <v>1</v>
      </c>
      <c r="Y6728" s="55" t="n">
        <f aca="false">IF(OR(I6728="DNB",I6728="Dry DNB"),1,0)</f>
        <v>0</v>
      </c>
      <c r="Z6728" s="0" t="str">
        <f aca="false">IF(ISNUMBER(W6728),A6728-W6728,"")</f>
        <v/>
      </c>
      <c r="AA6728" s="55" t="n">
        <f aca="false">MATCH(A6728,DATAS,0)</f>
        <v>1</v>
      </c>
      <c r="AB6728" s="55" t="n">
        <f aca="false">IF(AND(E6728&gt;0,OR(AND(B6728&gt;=1,B6728&lt;=6),B6728=10)),1,0)</f>
        <v>0</v>
      </c>
      <c r="AC6728" s="55" t="n">
        <f aca="false">IF(AND(E6728&gt;0,B6728=10),1,0)</f>
        <v>0</v>
      </c>
      <c r="AD6728" s="0" t="str">
        <f aca="false">IF(AND(C6727=C6728,AA6727=AA6728-1),AB6727,"")</f>
        <v/>
      </c>
      <c r="AE6728" s="0" t="str">
        <f aca="false">IF(AND(C6727=C6728,AA6727=AA6728-1),AC6727,"")</f>
        <v/>
      </c>
      <c r="AF6728" s="0" t="str">
        <f aca="false">IF(AA6728=1,"",IF(AND(AB6728=1,AD6728&lt;&gt;1),1,0))</f>
        <v/>
      </c>
      <c r="AG6728" s="0" t="str">
        <f aca="false">IF(AA6728=1,"",IF(AND(AC6728=1,AE6728&lt;&gt;1),1,0))</f>
        <v/>
      </c>
      <c r="AH6728" s="60" t="str">
        <f aca="false">IF(AND(E6728&gt;0,AA6728&lt;2,NOT(AND(C6729=C6728,AA6729=AA6728+1))),INDEX(DATAS,AA6728+1),"")</f>
        <v/>
      </c>
      <c r="AI6728" s="60" t="str">
        <f aca="false">IF(AND(AC6728=1,AA6728&lt;2),IF(AND(C6729=C6728,AA6729=AA6728+1),IF(AC6729=1,"",INDEX(DATAS,AA6728+1)),INDEX(DATAS,AA6728+1)),"")</f>
        <v/>
      </c>
    </row>
    <row r="6729" customFormat="false" ht="15" hidden="false" customHeight="false" outlineLevel="0" collapsed="false">
      <c r="A6729" s="60" t="n">
        <v>46310</v>
      </c>
      <c r="B6729" s="0" t="n">
        <v>13</v>
      </c>
      <c r="C6729" s="0" t="n">
        <v>7804</v>
      </c>
      <c r="E6729" s="0" t="n">
        <v>0</v>
      </c>
      <c r="F6729" s="55" t="s">
        <v>1584</v>
      </c>
      <c r="I6729" s="55" t="s">
        <v>185</v>
      </c>
      <c r="U6729" s="0" t="n">
        <v>130</v>
      </c>
      <c r="V6729" s="0" t="n">
        <v>0</v>
      </c>
      <c r="X6729" s="55" t="n">
        <f aca="false">IF(I6729="Male",0,1)</f>
        <v>1</v>
      </c>
      <c r="Y6729" s="55" t="n">
        <f aca="false">IF(OR(I6729="DNB",I6729="Dry DNB"),1,0)</f>
        <v>0</v>
      </c>
      <c r="Z6729" s="0" t="str">
        <f aca="false">IF(ISNUMBER(W6729),A6729-W6729,"")</f>
        <v/>
      </c>
      <c r="AA6729" s="55" t="n">
        <f aca="false">MATCH(A6729,DATAS,0)</f>
        <v>2</v>
      </c>
      <c r="AB6729" s="55" t="n">
        <f aca="false">IF(AND(E6729&gt;0,OR(AND(B6729&gt;=1,B6729&lt;=6),B6729=10)),1,0)</f>
        <v>0</v>
      </c>
      <c r="AC6729" s="55" t="n">
        <f aca="false">IF(AND(E6729&gt;0,B6729=10),1,0)</f>
        <v>0</v>
      </c>
      <c r="AD6729" s="55" t="n">
        <f aca="false">IF(AND(C6728=C6729,AA6728=AA6729-1),AB6728,"")</f>
        <v>0</v>
      </c>
      <c r="AE6729" s="55" t="n">
        <f aca="false">IF(AND(C6728=C6729,AA6728=AA6729-1),AC6728,"")</f>
        <v>0</v>
      </c>
      <c r="AF6729" s="55" t="n">
        <f aca="false">IF(AA6729=1,"",IF(AND(AB6729=1,AD6729&lt;&gt;1),1,0))</f>
        <v>0</v>
      </c>
      <c r="AG6729" s="55" t="n">
        <f aca="false">IF(AA6729=1,"",IF(AND(AC6729=1,AE6729&lt;&gt;1),1,0))</f>
        <v>0</v>
      </c>
      <c r="AH6729" s="60" t="str">
        <f aca="false">IF(AND(E6729&gt;0,AA6729&lt;2,NOT(AND(C6730=C6729,AA6730=AA6729+1))),INDEX(DATAS,AA6729+1),"")</f>
        <v/>
      </c>
      <c r="AI6729" s="60" t="str">
        <f aca="false">IF(AND(AC6729=1,AA6729&lt;2),IF(AND(C6730=C6729,AA6730=AA6729+1),IF(AC6730=1,"",INDEX(DATAS,AA6729+1)),INDEX(DATAS,AA6729+1)),"")</f>
        <v/>
      </c>
    </row>
    <row r="6730" customFormat="false" ht="15" hidden="false" customHeight="false" outlineLevel="0" collapsed="false">
      <c r="A6730" s="60" t="n">
        <v>46309</v>
      </c>
      <c r="B6730" s="0" t="n">
        <v>13</v>
      </c>
      <c r="C6730" s="0" t="n">
        <v>7805</v>
      </c>
      <c r="E6730" s="0" t="n">
        <v>0</v>
      </c>
      <c r="F6730" s="55" t="s">
        <v>1584</v>
      </c>
      <c r="I6730" s="55" t="s">
        <v>185</v>
      </c>
      <c r="U6730" s="0" t="n">
        <v>129</v>
      </c>
      <c r="V6730" s="0" t="n">
        <v>0</v>
      </c>
      <c r="X6730" s="55" t="n">
        <f aca="false">IF(I6730="Male",0,1)</f>
        <v>1</v>
      </c>
      <c r="Y6730" s="55" t="n">
        <f aca="false">IF(OR(I6730="DNB",I6730="Dry DNB"),1,0)</f>
        <v>0</v>
      </c>
      <c r="Z6730" s="0" t="str">
        <f aca="false">IF(ISNUMBER(W6730),A6730-W6730,"")</f>
        <v/>
      </c>
      <c r="AA6730" s="55" t="n">
        <f aca="false">MATCH(A6730,DATAS,0)</f>
        <v>1</v>
      </c>
      <c r="AB6730" s="55" t="n">
        <f aca="false">IF(AND(E6730&gt;0,OR(AND(B6730&gt;=1,B6730&lt;=6),B6730=10)),1,0)</f>
        <v>0</v>
      </c>
      <c r="AC6730" s="55" t="n">
        <f aca="false">IF(AND(E6730&gt;0,B6730=10),1,0)</f>
        <v>0</v>
      </c>
      <c r="AD6730" s="0" t="str">
        <f aca="false">IF(AND(C6729=C6730,AA6729=AA6730-1),AB6729,"")</f>
        <v/>
      </c>
      <c r="AE6730" s="0" t="str">
        <f aca="false">IF(AND(C6729=C6730,AA6729=AA6730-1),AC6729,"")</f>
        <v/>
      </c>
      <c r="AF6730" s="0" t="str">
        <f aca="false">IF(AA6730=1,"",IF(AND(AB6730=1,AD6730&lt;&gt;1),1,0))</f>
        <v/>
      </c>
      <c r="AG6730" s="0" t="str">
        <f aca="false">IF(AA6730=1,"",IF(AND(AC6730=1,AE6730&lt;&gt;1),1,0))</f>
        <v/>
      </c>
      <c r="AH6730" s="60" t="str">
        <f aca="false">IF(AND(E6730&gt;0,AA6730&lt;2,NOT(AND(C6731=C6730,AA6731=AA6730+1))),INDEX(DATAS,AA6730+1),"")</f>
        <v/>
      </c>
      <c r="AI6730" s="60" t="str">
        <f aca="false">IF(AND(AC6730=1,AA6730&lt;2),IF(AND(C6731=C6730,AA6731=AA6730+1),IF(AC6731=1,"",INDEX(DATAS,AA6730+1)),INDEX(DATAS,AA6730+1)),"")</f>
        <v/>
      </c>
    </row>
    <row r="6731" customFormat="false" ht="15" hidden="false" customHeight="false" outlineLevel="0" collapsed="false">
      <c r="A6731" s="60" t="n">
        <v>46310</v>
      </c>
      <c r="B6731" s="0" t="n">
        <v>13</v>
      </c>
      <c r="C6731" s="0" t="n">
        <v>7805</v>
      </c>
      <c r="E6731" s="0" t="n">
        <v>0</v>
      </c>
      <c r="F6731" s="55" t="s">
        <v>1584</v>
      </c>
      <c r="I6731" s="55" t="s">
        <v>185</v>
      </c>
      <c r="U6731" s="0" t="n">
        <v>130</v>
      </c>
      <c r="V6731" s="0" t="n">
        <v>0</v>
      </c>
      <c r="X6731" s="55" t="n">
        <f aca="false">IF(I6731="Male",0,1)</f>
        <v>1</v>
      </c>
      <c r="Y6731" s="55" t="n">
        <f aca="false">IF(OR(I6731="DNB",I6731="Dry DNB"),1,0)</f>
        <v>0</v>
      </c>
      <c r="Z6731" s="0" t="str">
        <f aca="false">IF(ISNUMBER(W6731),A6731-W6731,"")</f>
        <v/>
      </c>
      <c r="AA6731" s="55" t="n">
        <f aca="false">MATCH(A6731,DATAS,0)</f>
        <v>2</v>
      </c>
      <c r="AB6731" s="55" t="n">
        <f aca="false">IF(AND(E6731&gt;0,OR(AND(B6731&gt;=1,B6731&lt;=6),B6731=10)),1,0)</f>
        <v>0</v>
      </c>
      <c r="AC6731" s="55" t="n">
        <f aca="false">IF(AND(E6731&gt;0,B6731=10),1,0)</f>
        <v>0</v>
      </c>
      <c r="AD6731" s="55" t="n">
        <f aca="false">IF(AND(C6730=C6731,AA6730=AA6731-1),AB6730,"")</f>
        <v>0</v>
      </c>
      <c r="AE6731" s="55" t="n">
        <f aca="false">IF(AND(C6730=C6731,AA6730=AA6731-1),AC6730,"")</f>
        <v>0</v>
      </c>
      <c r="AF6731" s="55" t="n">
        <f aca="false">IF(AA6731=1,"",IF(AND(AB6731=1,AD6731&lt;&gt;1),1,0))</f>
        <v>0</v>
      </c>
      <c r="AG6731" s="55" t="n">
        <f aca="false">IF(AA6731=1,"",IF(AND(AC6731=1,AE6731&lt;&gt;1),1,0))</f>
        <v>0</v>
      </c>
      <c r="AH6731" s="60" t="str">
        <f aca="false">IF(AND(E6731&gt;0,AA6731&lt;2,NOT(AND(C6732=C6731,AA6732=AA6731+1))),INDEX(DATAS,AA6731+1),"")</f>
        <v/>
      </c>
      <c r="AI6731" s="60" t="str">
        <f aca="false">IF(AND(AC6731=1,AA6731&lt;2),IF(AND(C6732=C6731,AA6732=AA6731+1),IF(AC6732=1,"",INDEX(DATAS,AA6731+1)),INDEX(DATAS,AA6731+1)),"")</f>
        <v/>
      </c>
    </row>
    <row r="6732" customFormat="false" ht="15" hidden="false" customHeight="false" outlineLevel="0" collapsed="false">
      <c r="A6732" s="60" t="n">
        <v>46309</v>
      </c>
      <c r="B6732" s="0" t="n">
        <v>13</v>
      </c>
      <c r="C6732" s="0" t="n">
        <v>7806</v>
      </c>
      <c r="E6732" s="0" t="n">
        <v>0</v>
      </c>
      <c r="F6732" s="55" t="s">
        <v>1585</v>
      </c>
      <c r="I6732" s="55" t="s">
        <v>185</v>
      </c>
      <c r="U6732" s="0" t="n">
        <v>128</v>
      </c>
      <c r="V6732" s="0" t="n">
        <v>0</v>
      </c>
      <c r="X6732" s="55" t="n">
        <f aca="false">IF(I6732="Male",0,1)</f>
        <v>1</v>
      </c>
      <c r="Y6732" s="55" t="n">
        <f aca="false">IF(OR(I6732="DNB",I6732="Dry DNB"),1,0)</f>
        <v>0</v>
      </c>
      <c r="Z6732" s="0" t="str">
        <f aca="false">IF(ISNUMBER(W6732),A6732-W6732,"")</f>
        <v/>
      </c>
      <c r="AA6732" s="55" t="n">
        <f aca="false">MATCH(A6732,DATAS,0)</f>
        <v>1</v>
      </c>
      <c r="AB6732" s="55" t="n">
        <f aca="false">IF(AND(E6732&gt;0,OR(AND(B6732&gt;=1,B6732&lt;=6),B6732=10)),1,0)</f>
        <v>0</v>
      </c>
      <c r="AC6732" s="55" t="n">
        <f aca="false">IF(AND(E6732&gt;0,B6732=10),1,0)</f>
        <v>0</v>
      </c>
      <c r="AD6732" s="0" t="str">
        <f aca="false">IF(AND(C6731=C6732,AA6731=AA6732-1),AB6731,"")</f>
        <v/>
      </c>
      <c r="AE6732" s="0" t="str">
        <f aca="false">IF(AND(C6731=C6732,AA6731=AA6732-1),AC6731,"")</f>
        <v/>
      </c>
      <c r="AF6732" s="0" t="str">
        <f aca="false">IF(AA6732=1,"",IF(AND(AB6732=1,AD6732&lt;&gt;1),1,0))</f>
        <v/>
      </c>
      <c r="AG6732" s="0" t="str">
        <f aca="false">IF(AA6732=1,"",IF(AND(AC6732=1,AE6732&lt;&gt;1),1,0))</f>
        <v/>
      </c>
      <c r="AH6732" s="60" t="str">
        <f aca="false">IF(AND(E6732&gt;0,AA6732&lt;2,NOT(AND(C6733=C6732,AA6733=AA6732+1))),INDEX(DATAS,AA6732+1),"")</f>
        <v/>
      </c>
      <c r="AI6732" s="60" t="str">
        <f aca="false">IF(AND(AC6732=1,AA6732&lt;2),IF(AND(C6733=C6732,AA6733=AA6732+1),IF(AC6733=1,"",INDEX(DATAS,AA6732+1)),INDEX(DATAS,AA6732+1)),"")</f>
        <v/>
      </c>
    </row>
    <row r="6733" customFormat="false" ht="15" hidden="false" customHeight="false" outlineLevel="0" collapsed="false">
      <c r="A6733" s="60" t="n">
        <v>46310</v>
      </c>
      <c r="B6733" s="0" t="n">
        <v>13</v>
      </c>
      <c r="C6733" s="0" t="n">
        <v>7806</v>
      </c>
      <c r="E6733" s="0" t="n">
        <v>0</v>
      </c>
      <c r="F6733" s="55" t="s">
        <v>1585</v>
      </c>
      <c r="I6733" s="55" t="s">
        <v>185</v>
      </c>
      <c r="U6733" s="0" t="n">
        <v>129</v>
      </c>
      <c r="V6733" s="0" t="n">
        <v>0</v>
      </c>
      <c r="X6733" s="55" t="n">
        <f aca="false">IF(I6733="Male",0,1)</f>
        <v>1</v>
      </c>
      <c r="Y6733" s="55" t="n">
        <f aca="false">IF(OR(I6733="DNB",I6733="Dry DNB"),1,0)</f>
        <v>0</v>
      </c>
      <c r="Z6733" s="0" t="str">
        <f aca="false">IF(ISNUMBER(W6733),A6733-W6733,"")</f>
        <v/>
      </c>
      <c r="AA6733" s="55" t="n">
        <f aca="false">MATCH(A6733,DATAS,0)</f>
        <v>2</v>
      </c>
      <c r="AB6733" s="55" t="n">
        <f aca="false">IF(AND(E6733&gt;0,OR(AND(B6733&gt;=1,B6733&lt;=6),B6733=10)),1,0)</f>
        <v>0</v>
      </c>
      <c r="AC6733" s="55" t="n">
        <f aca="false">IF(AND(E6733&gt;0,B6733=10),1,0)</f>
        <v>0</v>
      </c>
      <c r="AD6733" s="55" t="n">
        <f aca="false">IF(AND(C6732=C6733,AA6732=AA6733-1),AB6732,"")</f>
        <v>0</v>
      </c>
      <c r="AE6733" s="55" t="n">
        <f aca="false">IF(AND(C6732=C6733,AA6732=AA6733-1),AC6732,"")</f>
        <v>0</v>
      </c>
      <c r="AF6733" s="55" t="n">
        <f aca="false">IF(AA6733=1,"",IF(AND(AB6733=1,AD6733&lt;&gt;1),1,0))</f>
        <v>0</v>
      </c>
      <c r="AG6733" s="55" t="n">
        <f aca="false">IF(AA6733=1,"",IF(AND(AC6733=1,AE6733&lt;&gt;1),1,0))</f>
        <v>0</v>
      </c>
      <c r="AH6733" s="60" t="str">
        <f aca="false">IF(AND(E6733&gt;0,AA6733&lt;2,NOT(AND(C6734=C6733,AA6734=AA6733+1))),INDEX(DATAS,AA6733+1),"")</f>
        <v/>
      </c>
      <c r="AI6733" s="60" t="str">
        <f aca="false">IF(AND(AC6733=1,AA6733&lt;2),IF(AND(C6734=C6733,AA6734=AA6733+1),IF(AC6734=1,"",INDEX(DATAS,AA6733+1)),INDEX(DATAS,AA6733+1)),"")</f>
        <v/>
      </c>
    </row>
    <row r="6734" customFormat="false" ht="15" hidden="false" customHeight="false" outlineLevel="0" collapsed="false">
      <c r="A6734" s="60" t="n">
        <v>46309</v>
      </c>
      <c r="B6734" s="0" t="n">
        <v>13</v>
      </c>
      <c r="C6734" s="0" t="n">
        <v>7807</v>
      </c>
      <c r="E6734" s="0" t="n">
        <v>0</v>
      </c>
      <c r="F6734" s="55" t="s">
        <v>1586</v>
      </c>
      <c r="I6734" s="55" t="s">
        <v>185</v>
      </c>
      <c r="U6734" s="0" t="n">
        <v>127</v>
      </c>
      <c r="V6734" s="0" t="n">
        <v>0</v>
      </c>
      <c r="X6734" s="55" t="n">
        <f aca="false">IF(I6734="Male",0,1)</f>
        <v>1</v>
      </c>
      <c r="Y6734" s="55" t="n">
        <f aca="false">IF(OR(I6734="DNB",I6734="Dry DNB"),1,0)</f>
        <v>0</v>
      </c>
      <c r="Z6734" s="0" t="str">
        <f aca="false">IF(ISNUMBER(W6734),A6734-W6734,"")</f>
        <v/>
      </c>
      <c r="AA6734" s="55" t="n">
        <f aca="false">MATCH(A6734,DATAS,0)</f>
        <v>1</v>
      </c>
      <c r="AB6734" s="55" t="n">
        <f aca="false">IF(AND(E6734&gt;0,OR(AND(B6734&gt;=1,B6734&lt;=6),B6734=10)),1,0)</f>
        <v>0</v>
      </c>
      <c r="AC6734" s="55" t="n">
        <f aca="false">IF(AND(E6734&gt;0,B6734=10),1,0)</f>
        <v>0</v>
      </c>
      <c r="AD6734" s="0" t="str">
        <f aca="false">IF(AND(C6733=C6734,AA6733=AA6734-1),AB6733,"")</f>
        <v/>
      </c>
      <c r="AE6734" s="0" t="str">
        <f aca="false">IF(AND(C6733=C6734,AA6733=AA6734-1),AC6733,"")</f>
        <v/>
      </c>
      <c r="AF6734" s="0" t="str">
        <f aca="false">IF(AA6734=1,"",IF(AND(AB6734=1,AD6734&lt;&gt;1),1,0))</f>
        <v/>
      </c>
      <c r="AG6734" s="0" t="str">
        <f aca="false">IF(AA6734=1,"",IF(AND(AC6734=1,AE6734&lt;&gt;1),1,0))</f>
        <v/>
      </c>
      <c r="AH6734" s="60" t="str">
        <f aca="false">IF(AND(E6734&gt;0,AA6734&lt;2,NOT(AND(C6735=C6734,AA6735=AA6734+1))),INDEX(DATAS,AA6734+1),"")</f>
        <v/>
      </c>
      <c r="AI6734" s="60" t="str">
        <f aca="false">IF(AND(AC6734=1,AA6734&lt;2),IF(AND(C6735=C6734,AA6735=AA6734+1),IF(AC6735=1,"",INDEX(DATAS,AA6734+1)),INDEX(DATAS,AA6734+1)),"")</f>
        <v/>
      </c>
    </row>
    <row r="6735" customFormat="false" ht="15" hidden="false" customHeight="false" outlineLevel="0" collapsed="false">
      <c r="A6735" s="60" t="n">
        <v>46310</v>
      </c>
      <c r="B6735" s="0" t="n">
        <v>13</v>
      </c>
      <c r="C6735" s="0" t="n">
        <v>7807</v>
      </c>
      <c r="E6735" s="0" t="n">
        <v>0</v>
      </c>
      <c r="F6735" s="55" t="s">
        <v>1586</v>
      </c>
      <c r="I6735" s="55" t="s">
        <v>185</v>
      </c>
      <c r="U6735" s="0" t="n">
        <v>128</v>
      </c>
      <c r="V6735" s="0" t="n">
        <v>0</v>
      </c>
      <c r="X6735" s="55" t="n">
        <f aca="false">IF(I6735="Male",0,1)</f>
        <v>1</v>
      </c>
      <c r="Y6735" s="55" t="n">
        <f aca="false">IF(OR(I6735="DNB",I6735="Dry DNB"),1,0)</f>
        <v>0</v>
      </c>
      <c r="Z6735" s="0" t="str">
        <f aca="false">IF(ISNUMBER(W6735),A6735-W6735,"")</f>
        <v/>
      </c>
      <c r="AA6735" s="55" t="n">
        <f aca="false">MATCH(A6735,DATAS,0)</f>
        <v>2</v>
      </c>
      <c r="AB6735" s="55" t="n">
        <f aca="false">IF(AND(E6735&gt;0,OR(AND(B6735&gt;=1,B6735&lt;=6),B6735=10)),1,0)</f>
        <v>0</v>
      </c>
      <c r="AC6735" s="55" t="n">
        <f aca="false">IF(AND(E6735&gt;0,B6735=10),1,0)</f>
        <v>0</v>
      </c>
      <c r="AD6735" s="55" t="n">
        <f aca="false">IF(AND(C6734=C6735,AA6734=AA6735-1),AB6734,"")</f>
        <v>0</v>
      </c>
      <c r="AE6735" s="55" t="n">
        <f aca="false">IF(AND(C6734=C6735,AA6734=AA6735-1),AC6734,"")</f>
        <v>0</v>
      </c>
      <c r="AF6735" s="55" t="n">
        <f aca="false">IF(AA6735=1,"",IF(AND(AB6735=1,AD6735&lt;&gt;1),1,0))</f>
        <v>0</v>
      </c>
      <c r="AG6735" s="55" t="n">
        <f aca="false">IF(AA6735=1,"",IF(AND(AC6735=1,AE6735&lt;&gt;1),1,0))</f>
        <v>0</v>
      </c>
      <c r="AH6735" s="60" t="str">
        <f aca="false">IF(AND(E6735&gt;0,AA6735&lt;2,NOT(AND(C6736=C6735,AA6736=AA6735+1))),INDEX(DATAS,AA6735+1),"")</f>
        <v/>
      </c>
      <c r="AI6735" s="60" t="str">
        <f aca="false">IF(AND(AC6735=1,AA6735&lt;2),IF(AND(C6736=C6735,AA6736=AA6735+1),IF(AC6736=1,"",INDEX(DATAS,AA6735+1)),INDEX(DATAS,AA6735+1)),"")</f>
        <v/>
      </c>
    </row>
    <row r="6736" customFormat="false" ht="15" hidden="false" customHeight="false" outlineLevel="0" collapsed="false">
      <c r="A6736" s="60" t="n">
        <v>46309</v>
      </c>
      <c r="B6736" s="0" t="n">
        <v>13</v>
      </c>
      <c r="C6736" s="0" t="n">
        <v>7808</v>
      </c>
      <c r="E6736" s="0" t="n">
        <v>0</v>
      </c>
      <c r="F6736" s="55" t="s">
        <v>1586</v>
      </c>
      <c r="I6736" s="55" t="s">
        <v>185</v>
      </c>
      <c r="U6736" s="0" t="n">
        <v>127</v>
      </c>
      <c r="V6736" s="0" t="n">
        <v>0</v>
      </c>
      <c r="X6736" s="55" t="n">
        <f aca="false">IF(I6736="Male",0,1)</f>
        <v>1</v>
      </c>
      <c r="Y6736" s="55" t="n">
        <f aca="false">IF(OR(I6736="DNB",I6736="Dry DNB"),1,0)</f>
        <v>0</v>
      </c>
      <c r="Z6736" s="0" t="str">
        <f aca="false">IF(ISNUMBER(W6736),A6736-W6736,"")</f>
        <v/>
      </c>
      <c r="AA6736" s="55" t="n">
        <f aca="false">MATCH(A6736,DATAS,0)</f>
        <v>1</v>
      </c>
      <c r="AB6736" s="55" t="n">
        <f aca="false">IF(AND(E6736&gt;0,OR(AND(B6736&gt;=1,B6736&lt;=6),B6736=10)),1,0)</f>
        <v>0</v>
      </c>
      <c r="AC6736" s="55" t="n">
        <f aca="false">IF(AND(E6736&gt;0,B6736=10),1,0)</f>
        <v>0</v>
      </c>
      <c r="AD6736" s="0" t="str">
        <f aca="false">IF(AND(C6735=C6736,AA6735=AA6736-1),AB6735,"")</f>
        <v/>
      </c>
      <c r="AE6736" s="0" t="str">
        <f aca="false">IF(AND(C6735=C6736,AA6735=AA6736-1),AC6735,"")</f>
        <v/>
      </c>
      <c r="AF6736" s="0" t="str">
        <f aca="false">IF(AA6736=1,"",IF(AND(AB6736=1,AD6736&lt;&gt;1),1,0))</f>
        <v/>
      </c>
      <c r="AG6736" s="0" t="str">
        <f aca="false">IF(AA6736=1,"",IF(AND(AC6736=1,AE6736&lt;&gt;1),1,0))</f>
        <v/>
      </c>
      <c r="AH6736" s="60" t="str">
        <f aca="false">IF(AND(E6736&gt;0,AA6736&lt;2,NOT(AND(C6737=C6736,AA6737=AA6736+1))),INDEX(DATAS,AA6736+1),"")</f>
        <v/>
      </c>
      <c r="AI6736" s="60" t="str">
        <f aca="false">IF(AND(AC6736=1,AA6736&lt;2),IF(AND(C6737=C6736,AA6737=AA6736+1),IF(AC6737=1,"",INDEX(DATAS,AA6736+1)),INDEX(DATAS,AA6736+1)),"")</f>
        <v/>
      </c>
    </row>
    <row r="6737" customFormat="false" ht="15" hidden="false" customHeight="false" outlineLevel="0" collapsed="false">
      <c r="A6737" s="60" t="n">
        <v>46310</v>
      </c>
      <c r="B6737" s="0" t="n">
        <v>13</v>
      </c>
      <c r="C6737" s="0" t="n">
        <v>7808</v>
      </c>
      <c r="E6737" s="0" t="n">
        <v>0</v>
      </c>
      <c r="F6737" s="55" t="s">
        <v>1586</v>
      </c>
      <c r="I6737" s="55" t="s">
        <v>185</v>
      </c>
      <c r="U6737" s="0" t="n">
        <v>128</v>
      </c>
      <c r="V6737" s="0" t="n">
        <v>0</v>
      </c>
      <c r="X6737" s="55" t="n">
        <f aca="false">IF(I6737="Male",0,1)</f>
        <v>1</v>
      </c>
      <c r="Y6737" s="55" t="n">
        <f aca="false">IF(OR(I6737="DNB",I6737="Dry DNB"),1,0)</f>
        <v>0</v>
      </c>
      <c r="Z6737" s="0" t="str">
        <f aca="false">IF(ISNUMBER(W6737),A6737-W6737,"")</f>
        <v/>
      </c>
      <c r="AA6737" s="55" t="n">
        <f aca="false">MATCH(A6737,DATAS,0)</f>
        <v>2</v>
      </c>
      <c r="AB6737" s="55" t="n">
        <f aca="false">IF(AND(E6737&gt;0,OR(AND(B6737&gt;=1,B6737&lt;=6),B6737=10)),1,0)</f>
        <v>0</v>
      </c>
      <c r="AC6737" s="55" t="n">
        <f aca="false">IF(AND(E6737&gt;0,B6737=10),1,0)</f>
        <v>0</v>
      </c>
      <c r="AD6737" s="55" t="n">
        <f aca="false">IF(AND(C6736=C6737,AA6736=AA6737-1),AB6736,"")</f>
        <v>0</v>
      </c>
      <c r="AE6737" s="55" t="n">
        <f aca="false">IF(AND(C6736=C6737,AA6736=AA6737-1),AC6736,"")</f>
        <v>0</v>
      </c>
      <c r="AF6737" s="55" t="n">
        <f aca="false">IF(AA6737=1,"",IF(AND(AB6737=1,AD6737&lt;&gt;1),1,0))</f>
        <v>0</v>
      </c>
      <c r="AG6737" s="55" t="n">
        <f aca="false">IF(AA6737=1,"",IF(AND(AC6737=1,AE6737&lt;&gt;1),1,0))</f>
        <v>0</v>
      </c>
      <c r="AH6737" s="60" t="str">
        <f aca="false">IF(AND(E6737&gt;0,AA6737&lt;2,NOT(AND(C6738=C6737,AA6738=AA6737+1))),INDEX(DATAS,AA6737+1),"")</f>
        <v/>
      </c>
      <c r="AI6737" s="60" t="str">
        <f aca="false">IF(AND(AC6737=1,AA6737&lt;2),IF(AND(C6738=C6737,AA6738=AA6737+1),IF(AC6738=1,"",INDEX(DATAS,AA6737+1)),INDEX(DATAS,AA6737+1)),"")</f>
        <v/>
      </c>
    </row>
    <row r="6738" customFormat="false" ht="15" hidden="false" customHeight="false" outlineLevel="0" collapsed="false">
      <c r="A6738" s="60" t="n">
        <v>46309</v>
      </c>
      <c r="B6738" s="0" t="n">
        <v>13</v>
      </c>
      <c r="C6738" s="0" t="n">
        <v>7809</v>
      </c>
      <c r="E6738" s="0" t="n">
        <v>0</v>
      </c>
      <c r="F6738" s="55" t="s">
        <v>1586</v>
      </c>
      <c r="I6738" s="55" t="s">
        <v>185</v>
      </c>
      <c r="U6738" s="0" t="n">
        <v>127</v>
      </c>
      <c r="V6738" s="0" t="n">
        <v>0</v>
      </c>
      <c r="X6738" s="55" t="n">
        <f aca="false">IF(I6738="Male",0,1)</f>
        <v>1</v>
      </c>
      <c r="Y6738" s="55" t="n">
        <f aca="false">IF(OR(I6738="DNB",I6738="Dry DNB"),1,0)</f>
        <v>0</v>
      </c>
      <c r="Z6738" s="0" t="str">
        <f aca="false">IF(ISNUMBER(W6738),A6738-W6738,"")</f>
        <v/>
      </c>
      <c r="AA6738" s="55" t="n">
        <f aca="false">MATCH(A6738,DATAS,0)</f>
        <v>1</v>
      </c>
      <c r="AB6738" s="55" t="n">
        <f aca="false">IF(AND(E6738&gt;0,OR(AND(B6738&gt;=1,B6738&lt;=6),B6738=10)),1,0)</f>
        <v>0</v>
      </c>
      <c r="AC6738" s="55" t="n">
        <f aca="false">IF(AND(E6738&gt;0,B6738=10),1,0)</f>
        <v>0</v>
      </c>
      <c r="AD6738" s="0" t="str">
        <f aca="false">IF(AND(C6737=C6738,AA6737=AA6738-1),AB6737,"")</f>
        <v/>
      </c>
      <c r="AE6738" s="0" t="str">
        <f aca="false">IF(AND(C6737=C6738,AA6737=AA6738-1),AC6737,"")</f>
        <v/>
      </c>
      <c r="AF6738" s="0" t="str">
        <f aca="false">IF(AA6738=1,"",IF(AND(AB6738=1,AD6738&lt;&gt;1),1,0))</f>
        <v/>
      </c>
      <c r="AG6738" s="0" t="str">
        <f aca="false">IF(AA6738=1,"",IF(AND(AC6738=1,AE6738&lt;&gt;1),1,0))</f>
        <v/>
      </c>
      <c r="AH6738" s="60" t="str">
        <f aca="false">IF(AND(E6738&gt;0,AA6738&lt;2,NOT(AND(C6739=C6738,AA6739=AA6738+1))),INDEX(DATAS,AA6738+1),"")</f>
        <v/>
      </c>
      <c r="AI6738" s="60" t="str">
        <f aca="false">IF(AND(AC6738=1,AA6738&lt;2),IF(AND(C6739=C6738,AA6739=AA6738+1),IF(AC6739=1,"",INDEX(DATAS,AA6738+1)),INDEX(DATAS,AA6738+1)),"")</f>
        <v/>
      </c>
    </row>
    <row r="6739" customFormat="false" ht="15" hidden="false" customHeight="false" outlineLevel="0" collapsed="false">
      <c r="A6739" s="60" t="n">
        <v>46310</v>
      </c>
      <c r="B6739" s="0" t="n">
        <v>13</v>
      </c>
      <c r="C6739" s="0" t="n">
        <v>7809</v>
      </c>
      <c r="E6739" s="0" t="n">
        <v>0</v>
      </c>
      <c r="F6739" s="55" t="s">
        <v>1586</v>
      </c>
      <c r="I6739" s="55" t="s">
        <v>185</v>
      </c>
      <c r="U6739" s="0" t="n">
        <v>128</v>
      </c>
      <c r="V6739" s="0" t="n">
        <v>0</v>
      </c>
      <c r="X6739" s="55" t="n">
        <f aca="false">IF(I6739="Male",0,1)</f>
        <v>1</v>
      </c>
      <c r="Y6739" s="55" t="n">
        <f aca="false">IF(OR(I6739="DNB",I6739="Dry DNB"),1,0)</f>
        <v>0</v>
      </c>
      <c r="Z6739" s="0" t="str">
        <f aca="false">IF(ISNUMBER(W6739),A6739-W6739,"")</f>
        <v/>
      </c>
      <c r="AA6739" s="55" t="n">
        <f aca="false">MATCH(A6739,DATAS,0)</f>
        <v>2</v>
      </c>
      <c r="AB6739" s="55" t="n">
        <f aca="false">IF(AND(E6739&gt;0,OR(AND(B6739&gt;=1,B6739&lt;=6),B6739=10)),1,0)</f>
        <v>0</v>
      </c>
      <c r="AC6739" s="55" t="n">
        <f aca="false">IF(AND(E6739&gt;0,B6739=10),1,0)</f>
        <v>0</v>
      </c>
      <c r="AD6739" s="55" t="n">
        <f aca="false">IF(AND(C6738=C6739,AA6738=AA6739-1),AB6738,"")</f>
        <v>0</v>
      </c>
      <c r="AE6739" s="55" t="n">
        <f aca="false">IF(AND(C6738=C6739,AA6738=AA6739-1),AC6738,"")</f>
        <v>0</v>
      </c>
      <c r="AF6739" s="55" t="n">
        <f aca="false">IF(AA6739=1,"",IF(AND(AB6739=1,AD6739&lt;&gt;1),1,0))</f>
        <v>0</v>
      </c>
      <c r="AG6739" s="55" t="n">
        <f aca="false">IF(AA6739=1,"",IF(AND(AC6739=1,AE6739&lt;&gt;1),1,0))</f>
        <v>0</v>
      </c>
      <c r="AH6739" s="60" t="str">
        <f aca="false">IF(AND(E6739&gt;0,AA6739&lt;2,NOT(AND(C6740=C6739,AA6740=AA6739+1))),INDEX(DATAS,AA6739+1),"")</f>
        <v/>
      </c>
      <c r="AI6739" s="60" t="str">
        <f aca="false">IF(AND(AC6739=1,AA6739&lt;2),IF(AND(C6740=C6739,AA6740=AA6739+1),IF(AC6740=1,"",INDEX(DATAS,AA6739+1)),INDEX(DATAS,AA6739+1)),"")</f>
        <v/>
      </c>
    </row>
    <row r="6740" customFormat="false" ht="15" hidden="false" customHeight="false" outlineLevel="0" collapsed="false">
      <c r="A6740" s="60" t="n">
        <v>46309</v>
      </c>
      <c r="B6740" s="0" t="n">
        <v>13</v>
      </c>
      <c r="C6740" s="0" t="n">
        <v>7810</v>
      </c>
      <c r="E6740" s="0" t="n">
        <v>0</v>
      </c>
      <c r="F6740" s="55" t="s">
        <v>1587</v>
      </c>
      <c r="I6740" s="55" t="s">
        <v>185</v>
      </c>
      <c r="U6740" s="0" t="n">
        <v>126</v>
      </c>
      <c r="V6740" s="0" t="n">
        <v>0</v>
      </c>
      <c r="X6740" s="55" t="n">
        <f aca="false">IF(I6740="Male",0,1)</f>
        <v>1</v>
      </c>
      <c r="Y6740" s="55" t="n">
        <f aca="false">IF(OR(I6740="DNB",I6740="Dry DNB"),1,0)</f>
        <v>0</v>
      </c>
      <c r="Z6740" s="0" t="str">
        <f aca="false">IF(ISNUMBER(W6740),A6740-W6740,"")</f>
        <v/>
      </c>
      <c r="AA6740" s="55" t="n">
        <f aca="false">MATCH(A6740,DATAS,0)</f>
        <v>1</v>
      </c>
      <c r="AB6740" s="55" t="n">
        <f aca="false">IF(AND(E6740&gt;0,OR(AND(B6740&gt;=1,B6740&lt;=6),B6740=10)),1,0)</f>
        <v>0</v>
      </c>
      <c r="AC6740" s="55" t="n">
        <f aca="false">IF(AND(E6740&gt;0,B6740=10),1,0)</f>
        <v>0</v>
      </c>
      <c r="AD6740" s="0" t="str">
        <f aca="false">IF(AND(C6739=C6740,AA6739=AA6740-1),AB6739,"")</f>
        <v/>
      </c>
      <c r="AE6740" s="0" t="str">
        <f aca="false">IF(AND(C6739=C6740,AA6739=AA6740-1),AC6739,"")</f>
        <v/>
      </c>
      <c r="AF6740" s="0" t="str">
        <f aca="false">IF(AA6740=1,"",IF(AND(AB6740=1,AD6740&lt;&gt;1),1,0))</f>
        <v/>
      </c>
      <c r="AG6740" s="0" t="str">
        <f aca="false">IF(AA6740=1,"",IF(AND(AC6740=1,AE6740&lt;&gt;1),1,0))</f>
        <v/>
      </c>
      <c r="AH6740" s="60" t="str">
        <f aca="false">IF(AND(E6740&gt;0,AA6740&lt;2,NOT(AND(C6741=C6740,AA6741=AA6740+1))),INDEX(DATAS,AA6740+1),"")</f>
        <v/>
      </c>
      <c r="AI6740" s="60" t="str">
        <f aca="false">IF(AND(AC6740=1,AA6740&lt;2),IF(AND(C6741=C6740,AA6741=AA6740+1),IF(AC6741=1,"",INDEX(DATAS,AA6740+1)),INDEX(DATAS,AA6740+1)),"")</f>
        <v/>
      </c>
    </row>
    <row r="6741" customFormat="false" ht="15" hidden="false" customHeight="false" outlineLevel="0" collapsed="false">
      <c r="A6741" s="60" t="n">
        <v>46310</v>
      </c>
      <c r="B6741" s="0" t="n">
        <v>13</v>
      </c>
      <c r="C6741" s="0" t="n">
        <v>7810</v>
      </c>
      <c r="E6741" s="0" t="n">
        <v>0</v>
      </c>
      <c r="F6741" s="55" t="s">
        <v>1587</v>
      </c>
      <c r="I6741" s="55" t="s">
        <v>185</v>
      </c>
      <c r="U6741" s="0" t="n">
        <v>127</v>
      </c>
      <c r="V6741" s="0" t="n">
        <v>0</v>
      </c>
      <c r="X6741" s="55" t="n">
        <f aca="false">IF(I6741="Male",0,1)</f>
        <v>1</v>
      </c>
      <c r="Y6741" s="55" t="n">
        <f aca="false">IF(OR(I6741="DNB",I6741="Dry DNB"),1,0)</f>
        <v>0</v>
      </c>
      <c r="Z6741" s="0" t="str">
        <f aca="false">IF(ISNUMBER(W6741),A6741-W6741,"")</f>
        <v/>
      </c>
      <c r="AA6741" s="55" t="n">
        <f aca="false">MATCH(A6741,DATAS,0)</f>
        <v>2</v>
      </c>
      <c r="AB6741" s="55" t="n">
        <f aca="false">IF(AND(E6741&gt;0,OR(AND(B6741&gt;=1,B6741&lt;=6),B6741=10)),1,0)</f>
        <v>0</v>
      </c>
      <c r="AC6741" s="55" t="n">
        <f aca="false">IF(AND(E6741&gt;0,B6741=10),1,0)</f>
        <v>0</v>
      </c>
      <c r="AD6741" s="55" t="n">
        <f aca="false">IF(AND(C6740=C6741,AA6740=AA6741-1),AB6740,"")</f>
        <v>0</v>
      </c>
      <c r="AE6741" s="55" t="n">
        <f aca="false">IF(AND(C6740=C6741,AA6740=AA6741-1),AC6740,"")</f>
        <v>0</v>
      </c>
      <c r="AF6741" s="55" t="n">
        <f aca="false">IF(AA6741=1,"",IF(AND(AB6741=1,AD6741&lt;&gt;1),1,0))</f>
        <v>0</v>
      </c>
      <c r="AG6741" s="55" t="n">
        <f aca="false">IF(AA6741=1,"",IF(AND(AC6741=1,AE6741&lt;&gt;1),1,0))</f>
        <v>0</v>
      </c>
      <c r="AH6741" s="60" t="str">
        <f aca="false">IF(AND(E6741&gt;0,AA6741&lt;2,NOT(AND(C6742=C6741,AA6742=AA6741+1))),INDEX(DATAS,AA6741+1),"")</f>
        <v/>
      </c>
      <c r="AI6741" s="60" t="str">
        <f aca="false">IF(AND(AC6741=1,AA6741&lt;2),IF(AND(C6742=C6741,AA6742=AA6741+1),IF(AC6742=1,"",INDEX(DATAS,AA6741+1)),INDEX(DATAS,AA6741+1)),"")</f>
        <v/>
      </c>
    </row>
    <row r="6742" customFormat="false" ht="15" hidden="false" customHeight="false" outlineLevel="0" collapsed="false">
      <c r="A6742" s="60" t="n">
        <v>46309</v>
      </c>
      <c r="B6742" s="0" t="n">
        <v>13</v>
      </c>
      <c r="C6742" s="0" t="n">
        <v>7811</v>
      </c>
      <c r="E6742" s="0" t="n">
        <v>0</v>
      </c>
      <c r="F6742" s="55" t="s">
        <v>1587</v>
      </c>
      <c r="I6742" s="55" t="s">
        <v>185</v>
      </c>
      <c r="U6742" s="0" t="n">
        <v>126</v>
      </c>
      <c r="V6742" s="0" t="n">
        <v>0</v>
      </c>
      <c r="X6742" s="55" t="n">
        <f aca="false">IF(I6742="Male",0,1)</f>
        <v>1</v>
      </c>
      <c r="Y6742" s="55" t="n">
        <f aca="false">IF(OR(I6742="DNB",I6742="Dry DNB"),1,0)</f>
        <v>0</v>
      </c>
      <c r="Z6742" s="0" t="str">
        <f aca="false">IF(ISNUMBER(W6742),A6742-W6742,"")</f>
        <v/>
      </c>
      <c r="AA6742" s="55" t="n">
        <f aca="false">MATCH(A6742,DATAS,0)</f>
        <v>1</v>
      </c>
      <c r="AB6742" s="55" t="n">
        <f aca="false">IF(AND(E6742&gt;0,OR(AND(B6742&gt;=1,B6742&lt;=6),B6742=10)),1,0)</f>
        <v>0</v>
      </c>
      <c r="AC6742" s="55" t="n">
        <f aca="false">IF(AND(E6742&gt;0,B6742=10),1,0)</f>
        <v>0</v>
      </c>
      <c r="AD6742" s="0" t="str">
        <f aca="false">IF(AND(C6741=C6742,AA6741=AA6742-1),AB6741,"")</f>
        <v/>
      </c>
      <c r="AE6742" s="0" t="str">
        <f aca="false">IF(AND(C6741=C6742,AA6741=AA6742-1),AC6741,"")</f>
        <v/>
      </c>
      <c r="AF6742" s="0" t="str">
        <f aca="false">IF(AA6742=1,"",IF(AND(AB6742=1,AD6742&lt;&gt;1),1,0))</f>
        <v/>
      </c>
      <c r="AG6742" s="0" t="str">
        <f aca="false">IF(AA6742=1,"",IF(AND(AC6742=1,AE6742&lt;&gt;1),1,0))</f>
        <v/>
      </c>
      <c r="AH6742" s="60" t="str">
        <f aca="false">IF(AND(E6742&gt;0,AA6742&lt;2,NOT(AND(C6743=C6742,AA6743=AA6742+1))),INDEX(DATAS,AA6742+1),"")</f>
        <v/>
      </c>
      <c r="AI6742" s="60" t="str">
        <f aca="false">IF(AND(AC6742=1,AA6742&lt;2),IF(AND(C6743=C6742,AA6743=AA6742+1),IF(AC6743=1,"",INDEX(DATAS,AA6742+1)),INDEX(DATAS,AA6742+1)),"")</f>
        <v/>
      </c>
    </row>
    <row r="6743" customFormat="false" ht="15" hidden="false" customHeight="false" outlineLevel="0" collapsed="false">
      <c r="A6743" s="60" t="n">
        <v>46310</v>
      </c>
      <c r="B6743" s="0" t="n">
        <v>13</v>
      </c>
      <c r="C6743" s="0" t="n">
        <v>7811</v>
      </c>
      <c r="E6743" s="0" t="n">
        <v>0</v>
      </c>
      <c r="F6743" s="55" t="s">
        <v>1587</v>
      </c>
      <c r="I6743" s="55" t="s">
        <v>185</v>
      </c>
      <c r="U6743" s="0" t="n">
        <v>127</v>
      </c>
      <c r="V6743" s="0" t="n">
        <v>0</v>
      </c>
      <c r="X6743" s="55" t="n">
        <f aca="false">IF(I6743="Male",0,1)</f>
        <v>1</v>
      </c>
      <c r="Y6743" s="55" t="n">
        <f aca="false">IF(OR(I6743="DNB",I6743="Dry DNB"),1,0)</f>
        <v>0</v>
      </c>
      <c r="Z6743" s="0" t="str">
        <f aca="false">IF(ISNUMBER(W6743),A6743-W6743,"")</f>
        <v/>
      </c>
      <c r="AA6743" s="55" t="n">
        <f aca="false">MATCH(A6743,DATAS,0)</f>
        <v>2</v>
      </c>
      <c r="AB6743" s="55" t="n">
        <f aca="false">IF(AND(E6743&gt;0,OR(AND(B6743&gt;=1,B6743&lt;=6),B6743=10)),1,0)</f>
        <v>0</v>
      </c>
      <c r="AC6743" s="55" t="n">
        <f aca="false">IF(AND(E6743&gt;0,B6743=10),1,0)</f>
        <v>0</v>
      </c>
      <c r="AD6743" s="55" t="n">
        <f aca="false">IF(AND(C6742=C6743,AA6742=AA6743-1),AB6742,"")</f>
        <v>0</v>
      </c>
      <c r="AE6743" s="55" t="n">
        <f aca="false">IF(AND(C6742=C6743,AA6742=AA6743-1),AC6742,"")</f>
        <v>0</v>
      </c>
      <c r="AF6743" s="55" t="n">
        <f aca="false">IF(AA6743=1,"",IF(AND(AB6743=1,AD6743&lt;&gt;1),1,0))</f>
        <v>0</v>
      </c>
      <c r="AG6743" s="55" t="n">
        <f aca="false">IF(AA6743=1,"",IF(AND(AC6743=1,AE6743&lt;&gt;1),1,0))</f>
        <v>0</v>
      </c>
      <c r="AH6743" s="60" t="str">
        <f aca="false">IF(AND(E6743&gt;0,AA6743&lt;2,NOT(AND(C6744=C6743,AA6744=AA6743+1))),INDEX(DATAS,AA6743+1),"")</f>
        <v/>
      </c>
      <c r="AI6743" s="60" t="str">
        <f aca="false">IF(AND(AC6743=1,AA6743&lt;2),IF(AND(C6744=C6743,AA6744=AA6743+1),IF(AC6744=1,"",INDEX(DATAS,AA6743+1)),INDEX(DATAS,AA6743+1)),"")</f>
        <v/>
      </c>
    </row>
    <row r="6744" customFormat="false" ht="15" hidden="false" customHeight="false" outlineLevel="0" collapsed="false">
      <c r="A6744" s="60" t="n">
        <v>46309</v>
      </c>
      <c r="B6744" s="0" t="n">
        <v>13</v>
      </c>
      <c r="C6744" s="0" t="n">
        <v>7812</v>
      </c>
      <c r="E6744" s="0" t="n">
        <v>0</v>
      </c>
      <c r="F6744" s="55" t="s">
        <v>1587</v>
      </c>
      <c r="I6744" s="55" t="s">
        <v>185</v>
      </c>
      <c r="U6744" s="0" t="n">
        <v>126</v>
      </c>
      <c r="V6744" s="0" t="n">
        <v>0</v>
      </c>
      <c r="X6744" s="55" t="n">
        <f aca="false">IF(I6744="Male",0,1)</f>
        <v>1</v>
      </c>
      <c r="Y6744" s="55" t="n">
        <f aca="false">IF(OR(I6744="DNB",I6744="Dry DNB"),1,0)</f>
        <v>0</v>
      </c>
      <c r="Z6744" s="0" t="str">
        <f aca="false">IF(ISNUMBER(W6744),A6744-W6744,"")</f>
        <v/>
      </c>
      <c r="AA6744" s="55" t="n">
        <f aca="false">MATCH(A6744,DATAS,0)</f>
        <v>1</v>
      </c>
      <c r="AB6744" s="55" t="n">
        <f aca="false">IF(AND(E6744&gt;0,OR(AND(B6744&gt;=1,B6744&lt;=6),B6744=10)),1,0)</f>
        <v>0</v>
      </c>
      <c r="AC6744" s="55" t="n">
        <f aca="false">IF(AND(E6744&gt;0,B6744=10),1,0)</f>
        <v>0</v>
      </c>
      <c r="AD6744" s="0" t="str">
        <f aca="false">IF(AND(C6743=C6744,AA6743=AA6744-1),AB6743,"")</f>
        <v/>
      </c>
      <c r="AE6744" s="0" t="str">
        <f aca="false">IF(AND(C6743=C6744,AA6743=AA6744-1),AC6743,"")</f>
        <v/>
      </c>
      <c r="AF6744" s="0" t="str">
        <f aca="false">IF(AA6744=1,"",IF(AND(AB6744=1,AD6744&lt;&gt;1),1,0))</f>
        <v/>
      </c>
      <c r="AG6744" s="0" t="str">
        <f aca="false">IF(AA6744=1,"",IF(AND(AC6744=1,AE6744&lt;&gt;1),1,0))</f>
        <v/>
      </c>
      <c r="AH6744" s="60" t="str">
        <f aca="false">IF(AND(E6744&gt;0,AA6744&lt;2,NOT(AND(C6745=C6744,AA6745=AA6744+1))),INDEX(DATAS,AA6744+1),"")</f>
        <v/>
      </c>
      <c r="AI6744" s="60" t="str">
        <f aca="false">IF(AND(AC6744=1,AA6744&lt;2),IF(AND(C6745=C6744,AA6745=AA6744+1),IF(AC6745=1,"",INDEX(DATAS,AA6744+1)),INDEX(DATAS,AA6744+1)),"")</f>
        <v/>
      </c>
    </row>
    <row r="6745" customFormat="false" ht="15" hidden="false" customHeight="false" outlineLevel="0" collapsed="false">
      <c r="A6745" s="60" t="n">
        <v>46310</v>
      </c>
      <c r="B6745" s="0" t="n">
        <v>13</v>
      </c>
      <c r="C6745" s="0" t="n">
        <v>7812</v>
      </c>
      <c r="E6745" s="0" t="n">
        <v>0</v>
      </c>
      <c r="F6745" s="55" t="s">
        <v>1587</v>
      </c>
      <c r="I6745" s="55" t="s">
        <v>185</v>
      </c>
      <c r="U6745" s="0" t="n">
        <v>127</v>
      </c>
      <c r="V6745" s="0" t="n">
        <v>0</v>
      </c>
      <c r="X6745" s="55" t="n">
        <f aca="false">IF(I6745="Male",0,1)</f>
        <v>1</v>
      </c>
      <c r="Y6745" s="55" t="n">
        <f aca="false">IF(OR(I6745="DNB",I6745="Dry DNB"),1,0)</f>
        <v>0</v>
      </c>
      <c r="Z6745" s="0" t="str">
        <f aca="false">IF(ISNUMBER(W6745),A6745-W6745,"")</f>
        <v/>
      </c>
      <c r="AA6745" s="55" t="n">
        <f aca="false">MATCH(A6745,DATAS,0)</f>
        <v>2</v>
      </c>
      <c r="AB6745" s="55" t="n">
        <f aca="false">IF(AND(E6745&gt;0,OR(AND(B6745&gt;=1,B6745&lt;=6),B6745=10)),1,0)</f>
        <v>0</v>
      </c>
      <c r="AC6745" s="55" t="n">
        <f aca="false">IF(AND(E6745&gt;0,B6745=10),1,0)</f>
        <v>0</v>
      </c>
      <c r="AD6745" s="55" t="n">
        <f aca="false">IF(AND(C6744=C6745,AA6744=AA6745-1),AB6744,"")</f>
        <v>0</v>
      </c>
      <c r="AE6745" s="55" t="n">
        <f aca="false">IF(AND(C6744=C6745,AA6744=AA6745-1),AC6744,"")</f>
        <v>0</v>
      </c>
      <c r="AF6745" s="55" t="n">
        <f aca="false">IF(AA6745=1,"",IF(AND(AB6745=1,AD6745&lt;&gt;1),1,0))</f>
        <v>0</v>
      </c>
      <c r="AG6745" s="55" t="n">
        <f aca="false">IF(AA6745=1,"",IF(AND(AC6745=1,AE6745&lt;&gt;1),1,0))</f>
        <v>0</v>
      </c>
      <c r="AH6745" s="60" t="str">
        <f aca="false">IF(AND(E6745&gt;0,AA6745&lt;2,NOT(AND(C6746=C6745,AA6746=AA6745+1))),INDEX(DATAS,AA6745+1),"")</f>
        <v/>
      </c>
      <c r="AI6745" s="60" t="str">
        <f aca="false">IF(AND(AC6745=1,AA6745&lt;2),IF(AND(C6746=C6745,AA6746=AA6745+1),IF(AC6746=1,"",INDEX(DATAS,AA6745+1)),INDEX(DATAS,AA6745+1)),"")</f>
        <v/>
      </c>
    </row>
    <row r="6746" customFormat="false" ht="15" hidden="false" customHeight="false" outlineLevel="0" collapsed="false">
      <c r="A6746" s="60" t="n">
        <v>46309</v>
      </c>
      <c r="B6746" s="0" t="n">
        <v>13</v>
      </c>
      <c r="C6746" s="0" t="n">
        <v>7813</v>
      </c>
      <c r="E6746" s="0" t="n">
        <v>0</v>
      </c>
      <c r="F6746" s="55" t="s">
        <v>1587</v>
      </c>
      <c r="I6746" s="55" t="s">
        <v>185</v>
      </c>
      <c r="U6746" s="0" t="n">
        <v>126</v>
      </c>
      <c r="V6746" s="0" t="n">
        <v>0</v>
      </c>
      <c r="X6746" s="55" t="n">
        <f aca="false">IF(I6746="Male",0,1)</f>
        <v>1</v>
      </c>
      <c r="Y6746" s="55" t="n">
        <f aca="false">IF(OR(I6746="DNB",I6746="Dry DNB"),1,0)</f>
        <v>0</v>
      </c>
      <c r="Z6746" s="0" t="str">
        <f aca="false">IF(ISNUMBER(W6746),A6746-W6746,"")</f>
        <v/>
      </c>
      <c r="AA6746" s="55" t="n">
        <f aca="false">MATCH(A6746,DATAS,0)</f>
        <v>1</v>
      </c>
      <c r="AB6746" s="55" t="n">
        <f aca="false">IF(AND(E6746&gt;0,OR(AND(B6746&gt;=1,B6746&lt;=6),B6746=10)),1,0)</f>
        <v>0</v>
      </c>
      <c r="AC6746" s="55" t="n">
        <f aca="false">IF(AND(E6746&gt;0,B6746=10),1,0)</f>
        <v>0</v>
      </c>
      <c r="AD6746" s="0" t="str">
        <f aca="false">IF(AND(C6745=C6746,AA6745=AA6746-1),AB6745,"")</f>
        <v/>
      </c>
      <c r="AE6746" s="0" t="str">
        <f aca="false">IF(AND(C6745=C6746,AA6745=AA6746-1),AC6745,"")</f>
        <v/>
      </c>
      <c r="AF6746" s="0" t="str">
        <f aca="false">IF(AA6746=1,"",IF(AND(AB6746=1,AD6746&lt;&gt;1),1,0))</f>
        <v/>
      </c>
      <c r="AG6746" s="0" t="str">
        <f aca="false">IF(AA6746=1,"",IF(AND(AC6746=1,AE6746&lt;&gt;1),1,0))</f>
        <v/>
      </c>
      <c r="AH6746" s="60" t="str">
        <f aca="false">IF(AND(E6746&gt;0,AA6746&lt;2,NOT(AND(C6747=C6746,AA6747=AA6746+1))),INDEX(DATAS,AA6746+1),"")</f>
        <v/>
      </c>
      <c r="AI6746" s="60" t="str">
        <f aca="false">IF(AND(AC6746=1,AA6746&lt;2),IF(AND(C6747=C6746,AA6747=AA6746+1),IF(AC6747=1,"",INDEX(DATAS,AA6746+1)),INDEX(DATAS,AA6746+1)),"")</f>
        <v/>
      </c>
    </row>
    <row r="6747" customFormat="false" ht="15" hidden="false" customHeight="false" outlineLevel="0" collapsed="false">
      <c r="A6747" s="60" t="n">
        <v>46310</v>
      </c>
      <c r="B6747" s="0" t="n">
        <v>13</v>
      </c>
      <c r="C6747" s="0" t="n">
        <v>7813</v>
      </c>
      <c r="E6747" s="0" t="n">
        <v>0</v>
      </c>
      <c r="F6747" s="55" t="s">
        <v>1587</v>
      </c>
      <c r="I6747" s="55" t="s">
        <v>185</v>
      </c>
      <c r="U6747" s="0" t="n">
        <v>127</v>
      </c>
      <c r="V6747" s="0" t="n">
        <v>0</v>
      </c>
      <c r="X6747" s="55" t="n">
        <f aca="false">IF(I6747="Male",0,1)</f>
        <v>1</v>
      </c>
      <c r="Y6747" s="55" t="n">
        <f aca="false">IF(OR(I6747="DNB",I6747="Dry DNB"),1,0)</f>
        <v>0</v>
      </c>
      <c r="Z6747" s="0" t="str">
        <f aca="false">IF(ISNUMBER(W6747),A6747-W6747,"")</f>
        <v/>
      </c>
      <c r="AA6747" s="55" t="n">
        <f aca="false">MATCH(A6747,DATAS,0)</f>
        <v>2</v>
      </c>
      <c r="AB6747" s="55" t="n">
        <f aca="false">IF(AND(E6747&gt;0,OR(AND(B6747&gt;=1,B6747&lt;=6),B6747=10)),1,0)</f>
        <v>0</v>
      </c>
      <c r="AC6747" s="55" t="n">
        <f aca="false">IF(AND(E6747&gt;0,B6747=10),1,0)</f>
        <v>0</v>
      </c>
      <c r="AD6747" s="55" t="n">
        <f aca="false">IF(AND(C6746=C6747,AA6746=AA6747-1),AB6746,"")</f>
        <v>0</v>
      </c>
      <c r="AE6747" s="55" t="n">
        <f aca="false">IF(AND(C6746=C6747,AA6746=AA6747-1),AC6746,"")</f>
        <v>0</v>
      </c>
      <c r="AF6747" s="55" t="n">
        <f aca="false">IF(AA6747=1,"",IF(AND(AB6747=1,AD6747&lt;&gt;1),1,0))</f>
        <v>0</v>
      </c>
      <c r="AG6747" s="55" t="n">
        <f aca="false">IF(AA6747=1,"",IF(AND(AC6747=1,AE6747&lt;&gt;1),1,0))</f>
        <v>0</v>
      </c>
      <c r="AH6747" s="60" t="str">
        <f aca="false">IF(AND(E6747&gt;0,AA6747&lt;2,NOT(AND(C6748=C6747,AA6748=AA6747+1))),INDEX(DATAS,AA6747+1),"")</f>
        <v/>
      </c>
      <c r="AI6747" s="60" t="str">
        <f aca="false">IF(AND(AC6747=1,AA6747&lt;2),IF(AND(C6748=C6747,AA6748=AA6747+1),IF(AC6748=1,"",INDEX(DATAS,AA6747+1)),INDEX(DATAS,AA6747+1)),"")</f>
        <v/>
      </c>
    </row>
    <row r="6748" customFormat="false" ht="15" hidden="false" customHeight="false" outlineLevel="0" collapsed="false">
      <c r="A6748" s="60" t="n">
        <v>46309</v>
      </c>
      <c r="B6748" s="0" t="n">
        <v>13</v>
      </c>
      <c r="C6748" s="0" t="n">
        <v>7815</v>
      </c>
      <c r="E6748" s="0" t="n">
        <v>0</v>
      </c>
      <c r="F6748" s="55" t="s">
        <v>1587</v>
      </c>
      <c r="I6748" s="55" t="s">
        <v>185</v>
      </c>
      <c r="U6748" s="0" t="n">
        <v>126</v>
      </c>
      <c r="V6748" s="0" t="n">
        <v>0</v>
      </c>
      <c r="X6748" s="55" t="n">
        <f aca="false">IF(I6748="Male",0,1)</f>
        <v>1</v>
      </c>
      <c r="Y6748" s="55" t="n">
        <f aca="false">IF(OR(I6748="DNB",I6748="Dry DNB"),1,0)</f>
        <v>0</v>
      </c>
      <c r="Z6748" s="0" t="str">
        <f aca="false">IF(ISNUMBER(W6748),A6748-W6748,"")</f>
        <v/>
      </c>
      <c r="AA6748" s="55" t="n">
        <f aca="false">MATCH(A6748,DATAS,0)</f>
        <v>1</v>
      </c>
      <c r="AB6748" s="55" t="n">
        <f aca="false">IF(AND(E6748&gt;0,OR(AND(B6748&gt;=1,B6748&lt;=6),B6748=10)),1,0)</f>
        <v>0</v>
      </c>
      <c r="AC6748" s="55" t="n">
        <f aca="false">IF(AND(E6748&gt;0,B6748=10),1,0)</f>
        <v>0</v>
      </c>
      <c r="AD6748" s="0" t="str">
        <f aca="false">IF(AND(C6747=C6748,AA6747=AA6748-1),AB6747,"")</f>
        <v/>
      </c>
      <c r="AE6748" s="0" t="str">
        <f aca="false">IF(AND(C6747=C6748,AA6747=AA6748-1),AC6747,"")</f>
        <v/>
      </c>
      <c r="AF6748" s="0" t="str">
        <f aca="false">IF(AA6748=1,"",IF(AND(AB6748=1,AD6748&lt;&gt;1),1,0))</f>
        <v/>
      </c>
      <c r="AG6748" s="0" t="str">
        <f aca="false">IF(AA6748=1,"",IF(AND(AC6748=1,AE6748&lt;&gt;1),1,0))</f>
        <v/>
      </c>
      <c r="AH6748" s="60" t="str">
        <f aca="false">IF(AND(E6748&gt;0,AA6748&lt;2,NOT(AND(C6749=C6748,AA6749=AA6748+1))),INDEX(DATAS,AA6748+1),"")</f>
        <v/>
      </c>
      <c r="AI6748" s="60" t="str">
        <f aca="false">IF(AND(AC6748=1,AA6748&lt;2),IF(AND(C6749=C6748,AA6749=AA6748+1),IF(AC6749=1,"",INDEX(DATAS,AA6748+1)),INDEX(DATAS,AA6748+1)),"")</f>
        <v/>
      </c>
    </row>
    <row r="6749" customFormat="false" ht="15" hidden="false" customHeight="false" outlineLevel="0" collapsed="false">
      <c r="A6749" s="60" t="n">
        <v>46310</v>
      </c>
      <c r="B6749" s="0" t="n">
        <v>13</v>
      </c>
      <c r="C6749" s="0" t="n">
        <v>7815</v>
      </c>
      <c r="E6749" s="0" t="n">
        <v>0</v>
      </c>
      <c r="F6749" s="55" t="s">
        <v>1587</v>
      </c>
      <c r="I6749" s="55" t="s">
        <v>185</v>
      </c>
      <c r="U6749" s="0" t="n">
        <v>127</v>
      </c>
      <c r="V6749" s="0" t="n">
        <v>0</v>
      </c>
      <c r="X6749" s="55" t="n">
        <f aca="false">IF(I6749="Male",0,1)</f>
        <v>1</v>
      </c>
      <c r="Y6749" s="55" t="n">
        <f aca="false">IF(OR(I6749="DNB",I6749="Dry DNB"),1,0)</f>
        <v>0</v>
      </c>
      <c r="Z6749" s="0" t="str">
        <f aca="false">IF(ISNUMBER(W6749),A6749-W6749,"")</f>
        <v/>
      </c>
      <c r="AA6749" s="55" t="n">
        <f aca="false">MATCH(A6749,DATAS,0)</f>
        <v>2</v>
      </c>
      <c r="AB6749" s="55" t="n">
        <f aca="false">IF(AND(E6749&gt;0,OR(AND(B6749&gt;=1,B6749&lt;=6),B6749=10)),1,0)</f>
        <v>0</v>
      </c>
      <c r="AC6749" s="55" t="n">
        <f aca="false">IF(AND(E6749&gt;0,B6749=10),1,0)</f>
        <v>0</v>
      </c>
      <c r="AD6749" s="55" t="n">
        <f aca="false">IF(AND(C6748=C6749,AA6748=AA6749-1),AB6748,"")</f>
        <v>0</v>
      </c>
      <c r="AE6749" s="55" t="n">
        <f aca="false">IF(AND(C6748=C6749,AA6748=AA6749-1),AC6748,"")</f>
        <v>0</v>
      </c>
      <c r="AF6749" s="55" t="n">
        <f aca="false">IF(AA6749=1,"",IF(AND(AB6749=1,AD6749&lt;&gt;1),1,0))</f>
        <v>0</v>
      </c>
      <c r="AG6749" s="55" t="n">
        <f aca="false">IF(AA6749=1,"",IF(AND(AC6749=1,AE6749&lt;&gt;1),1,0))</f>
        <v>0</v>
      </c>
      <c r="AH6749" s="60" t="str">
        <f aca="false">IF(AND(E6749&gt;0,AA6749&lt;2,NOT(AND(C6750=C6749,AA6750=AA6749+1))),INDEX(DATAS,AA6749+1),"")</f>
        <v/>
      </c>
      <c r="AI6749" s="60" t="str">
        <f aca="false">IF(AND(AC6749=1,AA6749&lt;2),IF(AND(C6750=C6749,AA6750=AA6749+1),IF(AC6750=1,"",INDEX(DATAS,AA6749+1)),INDEX(DATAS,AA6749+1)),"")</f>
        <v/>
      </c>
    </row>
    <row r="6750" customFormat="false" ht="15" hidden="false" customHeight="false" outlineLevel="0" collapsed="false">
      <c r="A6750" s="60" t="n">
        <v>46309</v>
      </c>
      <c r="B6750" s="0" t="n">
        <v>13</v>
      </c>
      <c r="C6750" s="0" t="n">
        <v>7816</v>
      </c>
      <c r="E6750" s="0" t="n">
        <v>0</v>
      </c>
      <c r="F6750" s="55" t="s">
        <v>1588</v>
      </c>
      <c r="I6750" s="55" t="s">
        <v>185</v>
      </c>
      <c r="U6750" s="0" t="n">
        <v>125</v>
      </c>
      <c r="V6750" s="0" t="n">
        <v>0</v>
      </c>
      <c r="X6750" s="55" t="n">
        <f aca="false">IF(I6750="Male",0,1)</f>
        <v>1</v>
      </c>
      <c r="Y6750" s="55" t="n">
        <f aca="false">IF(OR(I6750="DNB",I6750="Dry DNB"),1,0)</f>
        <v>0</v>
      </c>
      <c r="Z6750" s="0" t="str">
        <f aca="false">IF(ISNUMBER(W6750),A6750-W6750,"")</f>
        <v/>
      </c>
      <c r="AA6750" s="55" t="n">
        <f aca="false">MATCH(A6750,DATAS,0)</f>
        <v>1</v>
      </c>
      <c r="AB6750" s="55" t="n">
        <f aca="false">IF(AND(E6750&gt;0,OR(AND(B6750&gt;=1,B6750&lt;=6),B6750=10)),1,0)</f>
        <v>0</v>
      </c>
      <c r="AC6750" s="55" t="n">
        <f aca="false">IF(AND(E6750&gt;0,B6750=10),1,0)</f>
        <v>0</v>
      </c>
      <c r="AD6750" s="0" t="str">
        <f aca="false">IF(AND(C6749=C6750,AA6749=AA6750-1),AB6749,"")</f>
        <v/>
      </c>
      <c r="AE6750" s="0" t="str">
        <f aca="false">IF(AND(C6749=C6750,AA6749=AA6750-1),AC6749,"")</f>
        <v/>
      </c>
      <c r="AF6750" s="0" t="str">
        <f aca="false">IF(AA6750=1,"",IF(AND(AB6750=1,AD6750&lt;&gt;1),1,0))</f>
        <v/>
      </c>
      <c r="AG6750" s="0" t="str">
        <f aca="false">IF(AA6750=1,"",IF(AND(AC6750=1,AE6750&lt;&gt;1),1,0))</f>
        <v/>
      </c>
      <c r="AH6750" s="60" t="str">
        <f aca="false">IF(AND(E6750&gt;0,AA6750&lt;2,NOT(AND(C6751=C6750,AA6751=AA6750+1))),INDEX(DATAS,AA6750+1),"")</f>
        <v/>
      </c>
      <c r="AI6750" s="60" t="str">
        <f aca="false">IF(AND(AC6750=1,AA6750&lt;2),IF(AND(C6751=C6750,AA6751=AA6750+1),IF(AC6751=1,"",INDEX(DATAS,AA6750+1)),INDEX(DATAS,AA6750+1)),"")</f>
        <v/>
      </c>
    </row>
    <row r="6751" customFormat="false" ht="15" hidden="false" customHeight="false" outlineLevel="0" collapsed="false">
      <c r="A6751" s="60" t="n">
        <v>46310</v>
      </c>
      <c r="B6751" s="0" t="n">
        <v>13</v>
      </c>
      <c r="C6751" s="0" t="n">
        <v>7816</v>
      </c>
      <c r="E6751" s="0" t="n">
        <v>0</v>
      </c>
      <c r="F6751" s="55" t="s">
        <v>1588</v>
      </c>
      <c r="I6751" s="55" t="s">
        <v>185</v>
      </c>
      <c r="U6751" s="0" t="n">
        <v>126</v>
      </c>
      <c r="V6751" s="0" t="n">
        <v>0</v>
      </c>
      <c r="X6751" s="55" t="n">
        <f aca="false">IF(I6751="Male",0,1)</f>
        <v>1</v>
      </c>
      <c r="Y6751" s="55" t="n">
        <f aca="false">IF(OR(I6751="DNB",I6751="Dry DNB"),1,0)</f>
        <v>0</v>
      </c>
      <c r="Z6751" s="0" t="str">
        <f aca="false">IF(ISNUMBER(W6751),A6751-W6751,"")</f>
        <v/>
      </c>
      <c r="AA6751" s="55" t="n">
        <f aca="false">MATCH(A6751,DATAS,0)</f>
        <v>2</v>
      </c>
      <c r="AB6751" s="55" t="n">
        <f aca="false">IF(AND(E6751&gt;0,OR(AND(B6751&gt;=1,B6751&lt;=6),B6751=10)),1,0)</f>
        <v>0</v>
      </c>
      <c r="AC6751" s="55" t="n">
        <f aca="false">IF(AND(E6751&gt;0,B6751=10),1,0)</f>
        <v>0</v>
      </c>
      <c r="AD6751" s="55" t="n">
        <f aca="false">IF(AND(C6750=C6751,AA6750=AA6751-1),AB6750,"")</f>
        <v>0</v>
      </c>
      <c r="AE6751" s="55" t="n">
        <f aca="false">IF(AND(C6750=C6751,AA6750=AA6751-1),AC6750,"")</f>
        <v>0</v>
      </c>
      <c r="AF6751" s="55" t="n">
        <f aca="false">IF(AA6751=1,"",IF(AND(AB6751=1,AD6751&lt;&gt;1),1,0))</f>
        <v>0</v>
      </c>
      <c r="AG6751" s="55" t="n">
        <f aca="false">IF(AA6751=1,"",IF(AND(AC6751=1,AE6751&lt;&gt;1),1,0))</f>
        <v>0</v>
      </c>
      <c r="AH6751" s="60" t="str">
        <f aca="false">IF(AND(E6751&gt;0,AA6751&lt;2,NOT(AND(C6752=C6751,AA6752=AA6751+1))),INDEX(DATAS,AA6751+1),"")</f>
        <v/>
      </c>
      <c r="AI6751" s="60" t="str">
        <f aca="false">IF(AND(AC6751=1,AA6751&lt;2),IF(AND(C6752=C6751,AA6752=AA6751+1),IF(AC6752=1,"",INDEX(DATAS,AA6751+1)),INDEX(DATAS,AA6751+1)),"")</f>
        <v/>
      </c>
    </row>
    <row r="6752" customFormat="false" ht="15" hidden="false" customHeight="false" outlineLevel="0" collapsed="false">
      <c r="A6752" s="60" t="n">
        <v>46309</v>
      </c>
      <c r="B6752" s="0" t="n">
        <v>13</v>
      </c>
      <c r="C6752" s="0" t="n">
        <v>7817</v>
      </c>
      <c r="E6752" s="0" t="n">
        <v>0</v>
      </c>
      <c r="F6752" s="55" t="s">
        <v>1588</v>
      </c>
      <c r="I6752" s="55" t="s">
        <v>185</v>
      </c>
      <c r="U6752" s="0" t="n">
        <v>125</v>
      </c>
      <c r="V6752" s="0" t="n">
        <v>0</v>
      </c>
      <c r="X6752" s="55" t="n">
        <f aca="false">IF(I6752="Male",0,1)</f>
        <v>1</v>
      </c>
      <c r="Y6752" s="55" t="n">
        <f aca="false">IF(OR(I6752="DNB",I6752="Dry DNB"),1,0)</f>
        <v>0</v>
      </c>
      <c r="Z6752" s="0" t="str">
        <f aca="false">IF(ISNUMBER(W6752),A6752-W6752,"")</f>
        <v/>
      </c>
      <c r="AA6752" s="55" t="n">
        <f aca="false">MATCH(A6752,DATAS,0)</f>
        <v>1</v>
      </c>
      <c r="AB6752" s="55" t="n">
        <f aca="false">IF(AND(E6752&gt;0,OR(AND(B6752&gt;=1,B6752&lt;=6),B6752=10)),1,0)</f>
        <v>0</v>
      </c>
      <c r="AC6752" s="55" t="n">
        <f aca="false">IF(AND(E6752&gt;0,B6752=10),1,0)</f>
        <v>0</v>
      </c>
      <c r="AD6752" s="0" t="str">
        <f aca="false">IF(AND(C6751=C6752,AA6751=AA6752-1),AB6751,"")</f>
        <v/>
      </c>
      <c r="AE6752" s="0" t="str">
        <f aca="false">IF(AND(C6751=C6752,AA6751=AA6752-1),AC6751,"")</f>
        <v/>
      </c>
      <c r="AF6752" s="0" t="str">
        <f aca="false">IF(AA6752=1,"",IF(AND(AB6752=1,AD6752&lt;&gt;1),1,0))</f>
        <v/>
      </c>
      <c r="AG6752" s="0" t="str">
        <f aca="false">IF(AA6752=1,"",IF(AND(AC6752=1,AE6752&lt;&gt;1),1,0))</f>
        <v/>
      </c>
      <c r="AH6752" s="60" t="str">
        <f aca="false">IF(AND(E6752&gt;0,AA6752&lt;2,NOT(AND(C6753=C6752,AA6753=AA6752+1))),INDEX(DATAS,AA6752+1),"")</f>
        <v/>
      </c>
      <c r="AI6752" s="60" t="str">
        <f aca="false">IF(AND(AC6752=1,AA6752&lt;2),IF(AND(C6753=C6752,AA6753=AA6752+1),IF(AC6753=1,"",INDEX(DATAS,AA6752+1)),INDEX(DATAS,AA6752+1)),"")</f>
        <v/>
      </c>
    </row>
    <row r="6753" customFormat="false" ht="15" hidden="false" customHeight="false" outlineLevel="0" collapsed="false">
      <c r="A6753" s="60" t="n">
        <v>46310</v>
      </c>
      <c r="B6753" s="0" t="n">
        <v>13</v>
      </c>
      <c r="C6753" s="0" t="n">
        <v>7817</v>
      </c>
      <c r="E6753" s="0" t="n">
        <v>0</v>
      </c>
      <c r="F6753" s="55" t="s">
        <v>1588</v>
      </c>
      <c r="I6753" s="55" t="s">
        <v>185</v>
      </c>
      <c r="U6753" s="0" t="n">
        <v>126</v>
      </c>
      <c r="V6753" s="0" t="n">
        <v>0</v>
      </c>
      <c r="X6753" s="55" t="n">
        <f aca="false">IF(I6753="Male",0,1)</f>
        <v>1</v>
      </c>
      <c r="Y6753" s="55" t="n">
        <f aca="false">IF(OR(I6753="DNB",I6753="Dry DNB"),1,0)</f>
        <v>0</v>
      </c>
      <c r="Z6753" s="0" t="str">
        <f aca="false">IF(ISNUMBER(W6753),A6753-W6753,"")</f>
        <v/>
      </c>
      <c r="AA6753" s="55" t="n">
        <f aca="false">MATCH(A6753,DATAS,0)</f>
        <v>2</v>
      </c>
      <c r="AB6753" s="55" t="n">
        <f aca="false">IF(AND(E6753&gt;0,OR(AND(B6753&gt;=1,B6753&lt;=6),B6753=10)),1,0)</f>
        <v>0</v>
      </c>
      <c r="AC6753" s="55" t="n">
        <f aca="false">IF(AND(E6753&gt;0,B6753=10),1,0)</f>
        <v>0</v>
      </c>
      <c r="AD6753" s="55" t="n">
        <f aca="false">IF(AND(C6752=C6753,AA6752=AA6753-1),AB6752,"")</f>
        <v>0</v>
      </c>
      <c r="AE6753" s="55" t="n">
        <f aca="false">IF(AND(C6752=C6753,AA6752=AA6753-1),AC6752,"")</f>
        <v>0</v>
      </c>
      <c r="AF6753" s="55" t="n">
        <f aca="false">IF(AA6753=1,"",IF(AND(AB6753=1,AD6753&lt;&gt;1),1,0))</f>
        <v>0</v>
      </c>
      <c r="AG6753" s="55" t="n">
        <f aca="false">IF(AA6753=1,"",IF(AND(AC6753=1,AE6753&lt;&gt;1),1,0))</f>
        <v>0</v>
      </c>
      <c r="AH6753" s="60" t="str">
        <f aca="false">IF(AND(E6753&gt;0,AA6753&lt;2,NOT(AND(C6754=C6753,AA6754=AA6753+1))),INDEX(DATAS,AA6753+1),"")</f>
        <v/>
      </c>
      <c r="AI6753" s="60" t="str">
        <f aca="false">IF(AND(AC6753=1,AA6753&lt;2),IF(AND(C6754=C6753,AA6754=AA6753+1),IF(AC6754=1,"",INDEX(DATAS,AA6753+1)),INDEX(DATAS,AA6753+1)),"")</f>
        <v/>
      </c>
    </row>
    <row r="6754" customFormat="false" ht="15" hidden="false" customHeight="false" outlineLevel="0" collapsed="false">
      <c r="A6754" s="60" t="n">
        <v>46309</v>
      </c>
      <c r="B6754" s="0" t="n">
        <v>13</v>
      </c>
      <c r="C6754" s="0" t="n">
        <v>7818</v>
      </c>
      <c r="E6754" s="0" t="n">
        <v>0</v>
      </c>
      <c r="F6754" s="55" t="s">
        <v>1588</v>
      </c>
      <c r="I6754" s="55" t="s">
        <v>185</v>
      </c>
      <c r="U6754" s="0" t="n">
        <v>125</v>
      </c>
      <c r="V6754" s="0" t="n">
        <v>0</v>
      </c>
      <c r="X6754" s="55" t="n">
        <f aca="false">IF(I6754="Male",0,1)</f>
        <v>1</v>
      </c>
      <c r="Y6754" s="55" t="n">
        <f aca="false">IF(OR(I6754="DNB",I6754="Dry DNB"),1,0)</f>
        <v>0</v>
      </c>
      <c r="Z6754" s="0" t="str">
        <f aca="false">IF(ISNUMBER(W6754),A6754-W6754,"")</f>
        <v/>
      </c>
      <c r="AA6754" s="55" t="n">
        <f aca="false">MATCH(A6754,DATAS,0)</f>
        <v>1</v>
      </c>
      <c r="AB6754" s="55" t="n">
        <f aca="false">IF(AND(E6754&gt;0,OR(AND(B6754&gt;=1,B6754&lt;=6),B6754=10)),1,0)</f>
        <v>0</v>
      </c>
      <c r="AC6754" s="55" t="n">
        <f aca="false">IF(AND(E6754&gt;0,B6754=10),1,0)</f>
        <v>0</v>
      </c>
      <c r="AD6754" s="0" t="str">
        <f aca="false">IF(AND(C6753=C6754,AA6753=AA6754-1),AB6753,"")</f>
        <v/>
      </c>
      <c r="AE6754" s="0" t="str">
        <f aca="false">IF(AND(C6753=C6754,AA6753=AA6754-1),AC6753,"")</f>
        <v/>
      </c>
      <c r="AF6754" s="0" t="str">
        <f aca="false">IF(AA6754=1,"",IF(AND(AB6754=1,AD6754&lt;&gt;1),1,0))</f>
        <v/>
      </c>
      <c r="AG6754" s="0" t="str">
        <f aca="false">IF(AA6754=1,"",IF(AND(AC6754=1,AE6754&lt;&gt;1),1,0))</f>
        <v/>
      </c>
      <c r="AH6754" s="60" t="str">
        <f aca="false">IF(AND(E6754&gt;0,AA6754&lt;2,NOT(AND(C6755=C6754,AA6755=AA6754+1))),INDEX(DATAS,AA6754+1),"")</f>
        <v/>
      </c>
      <c r="AI6754" s="60" t="str">
        <f aca="false">IF(AND(AC6754=1,AA6754&lt;2),IF(AND(C6755=C6754,AA6755=AA6754+1),IF(AC6755=1,"",INDEX(DATAS,AA6754+1)),INDEX(DATAS,AA6754+1)),"")</f>
        <v/>
      </c>
    </row>
    <row r="6755" customFormat="false" ht="15" hidden="false" customHeight="false" outlineLevel="0" collapsed="false">
      <c r="A6755" s="60" t="n">
        <v>46310</v>
      </c>
      <c r="B6755" s="0" t="n">
        <v>13</v>
      </c>
      <c r="C6755" s="0" t="n">
        <v>7818</v>
      </c>
      <c r="E6755" s="0" t="n">
        <v>0</v>
      </c>
      <c r="F6755" s="55" t="s">
        <v>1588</v>
      </c>
      <c r="I6755" s="55" t="s">
        <v>185</v>
      </c>
      <c r="U6755" s="0" t="n">
        <v>126</v>
      </c>
      <c r="V6755" s="0" t="n">
        <v>0</v>
      </c>
      <c r="X6755" s="55" t="n">
        <f aca="false">IF(I6755="Male",0,1)</f>
        <v>1</v>
      </c>
      <c r="Y6755" s="55" t="n">
        <f aca="false">IF(OR(I6755="DNB",I6755="Dry DNB"),1,0)</f>
        <v>0</v>
      </c>
      <c r="Z6755" s="0" t="str">
        <f aca="false">IF(ISNUMBER(W6755),A6755-W6755,"")</f>
        <v/>
      </c>
      <c r="AA6755" s="55" t="n">
        <f aca="false">MATCH(A6755,DATAS,0)</f>
        <v>2</v>
      </c>
      <c r="AB6755" s="55" t="n">
        <f aca="false">IF(AND(E6755&gt;0,OR(AND(B6755&gt;=1,B6755&lt;=6),B6755=10)),1,0)</f>
        <v>0</v>
      </c>
      <c r="AC6755" s="55" t="n">
        <f aca="false">IF(AND(E6755&gt;0,B6755=10),1,0)</f>
        <v>0</v>
      </c>
      <c r="AD6755" s="55" t="n">
        <f aca="false">IF(AND(C6754=C6755,AA6754=AA6755-1),AB6754,"")</f>
        <v>0</v>
      </c>
      <c r="AE6755" s="55" t="n">
        <f aca="false">IF(AND(C6754=C6755,AA6754=AA6755-1),AC6754,"")</f>
        <v>0</v>
      </c>
      <c r="AF6755" s="55" t="n">
        <f aca="false">IF(AA6755=1,"",IF(AND(AB6755=1,AD6755&lt;&gt;1),1,0))</f>
        <v>0</v>
      </c>
      <c r="AG6755" s="55" t="n">
        <f aca="false">IF(AA6755=1,"",IF(AND(AC6755=1,AE6755&lt;&gt;1),1,0))</f>
        <v>0</v>
      </c>
      <c r="AH6755" s="60" t="str">
        <f aca="false">IF(AND(E6755&gt;0,AA6755&lt;2,NOT(AND(C6756=C6755,AA6756=AA6755+1))),INDEX(DATAS,AA6755+1),"")</f>
        <v/>
      </c>
      <c r="AI6755" s="60" t="str">
        <f aca="false">IF(AND(AC6755=1,AA6755&lt;2),IF(AND(C6756=C6755,AA6756=AA6755+1),IF(AC6756=1,"",INDEX(DATAS,AA6755+1)),INDEX(DATAS,AA6755+1)),"")</f>
        <v/>
      </c>
    </row>
    <row r="6756" customFormat="false" ht="15" hidden="false" customHeight="false" outlineLevel="0" collapsed="false">
      <c r="A6756" s="60" t="n">
        <v>46309</v>
      </c>
      <c r="B6756" s="0" t="n">
        <v>13</v>
      </c>
      <c r="C6756" s="0" t="n">
        <v>7819</v>
      </c>
      <c r="E6756" s="0" t="n">
        <v>0</v>
      </c>
      <c r="F6756" s="55" t="s">
        <v>1588</v>
      </c>
      <c r="I6756" s="55" t="s">
        <v>185</v>
      </c>
      <c r="U6756" s="0" t="n">
        <v>125</v>
      </c>
      <c r="V6756" s="0" t="n">
        <v>0</v>
      </c>
      <c r="X6756" s="55" t="n">
        <f aca="false">IF(I6756="Male",0,1)</f>
        <v>1</v>
      </c>
      <c r="Y6756" s="55" t="n">
        <f aca="false">IF(OR(I6756="DNB",I6756="Dry DNB"),1,0)</f>
        <v>0</v>
      </c>
      <c r="Z6756" s="0" t="str">
        <f aca="false">IF(ISNUMBER(W6756),A6756-W6756,"")</f>
        <v/>
      </c>
      <c r="AA6756" s="55" t="n">
        <f aca="false">MATCH(A6756,DATAS,0)</f>
        <v>1</v>
      </c>
      <c r="AB6756" s="55" t="n">
        <f aca="false">IF(AND(E6756&gt;0,OR(AND(B6756&gt;=1,B6756&lt;=6),B6756=10)),1,0)</f>
        <v>0</v>
      </c>
      <c r="AC6756" s="55" t="n">
        <f aca="false">IF(AND(E6756&gt;0,B6756=10),1,0)</f>
        <v>0</v>
      </c>
      <c r="AD6756" s="0" t="str">
        <f aca="false">IF(AND(C6755=C6756,AA6755=AA6756-1),AB6755,"")</f>
        <v/>
      </c>
      <c r="AE6756" s="0" t="str">
        <f aca="false">IF(AND(C6755=C6756,AA6755=AA6756-1),AC6755,"")</f>
        <v/>
      </c>
      <c r="AF6756" s="0" t="str">
        <f aca="false">IF(AA6756=1,"",IF(AND(AB6756=1,AD6756&lt;&gt;1),1,0))</f>
        <v/>
      </c>
      <c r="AG6756" s="0" t="str">
        <f aca="false">IF(AA6756=1,"",IF(AND(AC6756=1,AE6756&lt;&gt;1),1,0))</f>
        <v/>
      </c>
      <c r="AH6756" s="60" t="str">
        <f aca="false">IF(AND(E6756&gt;0,AA6756&lt;2,NOT(AND(C6757=C6756,AA6757=AA6756+1))),INDEX(DATAS,AA6756+1),"")</f>
        <v/>
      </c>
      <c r="AI6756" s="60" t="str">
        <f aca="false">IF(AND(AC6756=1,AA6756&lt;2),IF(AND(C6757=C6756,AA6757=AA6756+1),IF(AC6757=1,"",INDEX(DATAS,AA6756+1)),INDEX(DATAS,AA6756+1)),"")</f>
        <v/>
      </c>
    </row>
    <row r="6757" customFormat="false" ht="15" hidden="false" customHeight="false" outlineLevel="0" collapsed="false">
      <c r="A6757" s="60" t="n">
        <v>46310</v>
      </c>
      <c r="B6757" s="0" t="n">
        <v>13</v>
      </c>
      <c r="C6757" s="0" t="n">
        <v>7819</v>
      </c>
      <c r="E6757" s="0" t="n">
        <v>0</v>
      </c>
      <c r="F6757" s="55" t="s">
        <v>1588</v>
      </c>
      <c r="I6757" s="55" t="s">
        <v>185</v>
      </c>
      <c r="U6757" s="0" t="n">
        <v>126</v>
      </c>
      <c r="V6757" s="0" t="n">
        <v>0</v>
      </c>
      <c r="X6757" s="55" t="n">
        <f aca="false">IF(I6757="Male",0,1)</f>
        <v>1</v>
      </c>
      <c r="Y6757" s="55" t="n">
        <f aca="false">IF(OR(I6757="DNB",I6757="Dry DNB"),1,0)</f>
        <v>0</v>
      </c>
      <c r="Z6757" s="0" t="str">
        <f aca="false">IF(ISNUMBER(W6757),A6757-W6757,"")</f>
        <v/>
      </c>
      <c r="AA6757" s="55" t="n">
        <f aca="false">MATCH(A6757,DATAS,0)</f>
        <v>2</v>
      </c>
      <c r="AB6757" s="55" t="n">
        <f aca="false">IF(AND(E6757&gt;0,OR(AND(B6757&gt;=1,B6757&lt;=6),B6757=10)),1,0)</f>
        <v>0</v>
      </c>
      <c r="AC6757" s="55" t="n">
        <f aca="false">IF(AND(E6757&gt;0,B6757=10),1,0)</f>
        <v>0</v>
      </c>
      <c r="AD6757" s="55" t="n">
        <f aca="false">IF(AND(C6756=C6757,AA6756=AA6757-1),AB6756,"")</f>
        <v>0</v>
      </c>
      <c r="AE6757" s="55" t="n">
        <f aca="false">IF(AND(C6756=C6757,AA6756=AA6757-1),AC6756,"")</f>
        <v>0</v>
      </c>
      <c r="AF6757" s="55" t="n">
        <f aca="false">IF(AA6757=1,"",IF(AND(AB6757=1,AD6757&lt;&gt;1),1,0))</f>
        <v>0</v>
      </c>
      <c r="AG6757" s="55" t="n">
        <f aca="false">IF(AA6757=1,"",IF(AND(AC6757=1,AE6757&lt;&gt;1),1,0))</f>
        <v>0</v>
      </c>
      <c r="AH6757" s="60" t="str">
        <f aca="false">IF(AND(E6757&gt;0,AA6757&lt;2,NOT(AND(C6758=C6757,AA6758=AA6757+1))),INDEX(DATAS,AA6757+1),"")</f>
        <v/>
      </c>
      <c r="AI6757" s="60" t="str">
        <f aca="false">IF(AND(AC6757=1,AA6757&lt;2),IF(AND(C6758=C6757,AA6758=AA6757+1),IF(AC6758=1,"",INDEX(DATAS,AA6757+1)),INDEX(DATAS,AA6757+1)),"")</f>
        <v/>
      </c>
    </row>
    <row r="6758" customFormat="false" ht="15" hidden="false" customHeight="false" outlineLevel="0" collapsed="false">
      <c r="A6758" s="60" t="n">
        <v>46309</v>
      </c>
      <c r="B6758" s="0" t="n">
        <v>13</v>
      </c>
      <c r="C6758" s="0" t="n">
        <v>7820</v>
      </c>
      <c r="E6758" s="0" t="n">
        <v>0</v>
      </c>
      <c r="F6758" s="55" t="s">
        <v>1588</v>
      </c>
      <c r="I6758" s="55" t="s">
        <v>185</v>
      </c>
      <c r="U6758" s="0" t="n">
        <v>125</v>
      </c>
      <c r="V6758" s="0" t="n">
        <v>0</v>
      </c>
      <c r="X6758" s="55" t="n">
        <f aca="false">IF(I6758="Male",0,1)</f>
        <v>1</v>
      </c>
      <c r="Y6758" s="55" t="n">
        <f aca="false">IF(OR(I6758="DNB",I6758="Dry DNB"),1,0)</f>
        <v>0</v>
      </c>
      <c r="Z6758" s="0" t="str">
        <f aca="false">IF(ISNUMBER(W6758),A6758-W6758,"")</f>
        <v/>
      </c>
      <c r="AA6758" s="55" t="n">
        <f aca="false">MATCH(A6758,DATAS,0)</f>
        <v>1</v>
      </c>
      <c r="AB6758" s="55" t="n">
        <f aca="false">IF(AND(E6758&gt;0,OR(AND(B6758&gt;=1,B6758&lt;=6),B6758=10)),1,0)</f>
        <v>0</v>
      </c>
      <c r="AC6758" s="55" t="n">
        <f aca="false">IF(AND(E6758&gt;0,B6758=10),1,0)</f>
        <v>0</v>
      </c>
      <c r="AD6758" s="0" t="str">
        <f aca="false">IF(AND(C6757=C6758,AA6757=AA6758-1),AB6757,"")</f>
        <v/>
      </c>
      <c r="AE6758" s="0" t="str">
        <f aca="false">IF(AND(C6757=C6758,AA6757=AA6758-1),AC6757,"")</f>
        <v/>
      </c>
      <c r="AF6758" s="0" t="str">
        <f aca="false">IF(AA6758=1,"",IF(AND(AB6758=1,AD6758&lt;&gt;1),1,0))</f>
        <v/>
      </c>
      <c r="AG6758" s="0" t="str">
        <f aca="false">IF(AA6758=1,"",IF(AND(AC6758=1,AE6758&lt;&gt;1),1,0))</f>
        <v/>
      </c>
      <c r="AH6758" s="60" t="str">
        <f aca="false">IF(AND(E6758&gt;0,AA6758&lt;2,NOT(AND(C6759=C6758,AA6759=AA6758+1))),INDEX(DATAS,AA6758+1),"")</f>
        <v/>
      </c>
      <c r="AI6758" s="60" t="str">
        <f aca="false">IF(AND(AC6758=1,AA6758&lt;2),IF(AND(C6759=C6758,AA6759=AA6758+1),IF(AC6759=1,"",INDEX(DATAS,AA6758+1)),INDEX(DATAS,AA6758+1)),"")</f>
        <v/>
      </c>
    </row>
    <row r="6759" customFormat="false" ht="15" hidden="false" customHeight="false" outlineLevel="0" collapsed="false">
      <c r="A6759" s="60" t="n">
        <v>46310</v>
      </c>
      <c r="B6759" s="0" t="n">
        <v>13</v>
      </c>
      <c r="C6759" s="0" t="n">
        <v>7820</v>
      </c>
      <c r="E6759" s="0" t="n">
        <v>0</v>
      </c>
      <c r="F6759" s="55" t="s">
        <v>1588</v>
      </c>
      <c r="I6759" s="55" t="s">
        <v>185</v>
      </c>
      <c r="U6759" s="0" t="n">
        <v>126</v>
      </c>
      <c r="V6759" s="0" t="n">
        <v>0</v>
      </c>
      <c r="X6759" s="55" t="n">
        <f aca="false">IF(I6759="Male",0,1)</f>
        <v>1</v>
      </c>
      <c r="Y6759" s="55" t="n">
        <f aca="false">IF(OR(I6759="DNB",I6759="Dry DNB"),1,0)</f>
        <v>0</v>
      </c>
      <c r="Z6759" s="0" t="str">
        <f aca="false">IF(ISNUMBER(W6759),A6759-W6759,"")</f>
        <v/>
      </c>
      <c r="AA6759" s="55" t="n">
        <f aca="false">MATCH(A6759,DATAS,0)</f>
        <v>2</v>
      </c>
      <c r="AB6759" s="55" t="n">
        <f aca="false">IF(AND(E6759&gt;0,OR(AND(B6759&gt;=1,B6759&lt;=6),B6759=10)),1,0)</f>
        <v>0</v>
      </c>
      <c r="AC6759" s="55" t="n">
        <f aca="false">IF(AND(E6759&gt;0,B6759=10),1,0)</f>
        <v>0</v>
      </c>
      <c r="AD6759" s="55" t="n">
        <f aca="false">IF(AND(C6758=C6759,AA6758=AA6759-1),AB6758,"")</f>
        <v>0</v>
      </c>
      <c r="AE6759" s="55" t="n">
        <f aca="false">IF(AND(C6758=C6759,AA6758=AA6759-1),AC6758,"")</f>
        <v>0</v>
      </c>
      <c r="AF6759" s="55" t="n">
        <f aca="false">IF(AA6759=1,"",IF(AND(AB6759=1,AD6759&lt;&gt;1),1,0))</f>
        <v>0</v>
      </c>
      <c r="AG6759" s="55" t="n">
        <f aca="false">IF(AA6759=1,"",IF(AND(AC6759=1,AE6759&lt;&gt;1),1,0))</f>
        <v>0</v>
      </c>
      <c r="AH6759" s="60" t="str">
        <f aca="false">IF(AND(E6759&gt;0,AA6759&lt;2,NOT(AND(C6760=C6759,AA6760=AA6759+1))),INDEX(DATAS,AA6759+1),"")</f>
        <v/>
      </c>
      <c r="AI6759" s="60" t="str">
        <f aca="false">IF(AND(AC6759=1,AA6759&lt;2),IF(AND(C6760=C6759,AA6760=AA6759+1),IF(AC6760=1,"",INDEX(DATAS,AA6759+1)),INDEX(DATAS,AA6759+1)),"")</f>
        <v/>
      </c>
    </row>
    <row r="6760" customFormat="false" ht="15" hidden="false" customHeight="false" outlineLevel="0" collapsed="false">
      <c r="A6760" s="60" t="n">
        <v>46309</v>
      </c>
      <c r="B6760" s="0" t="n">
        <v>13</v>
      </c>
      <c r="C6760" s="0" t="n">
        <v>7821</v>
      </c>
      <c r="E6760" s="0" t="n">
        <v>0</v>
      </c>
      <c r="F6760" s="55" t="s">
        <v>1588</v>
      </c>
      <c r="I6760" s="55" t="s">
        <v>185</v>
      </c>
      <c r="U6760" s="0" t="n">
        <v>125</v>
      </c>
      <c r="V6760" s="0" t="n">
        <v>0</v>
      </c>
      <c r="X6760" s="55" t="n">
        <f aca="false">IF(I6760="Male",0,1)</f>
        <v>1</v>
      </c>
      <c r="Y6760" s="55" t="n">
        <f aca="false">IF(OR(I6760="DNB",I6760="Dry DNB"),1,0)</f>
        <v>0</v>
      </c>
      <c r="Z6760" s="0" t="str">
        <f aca="false">IF(ISNUMBER(W6760),A6760-W6760,"")</f>
        <v/>
      </c>
      <c r="AA6760" s="55" t="n">
        <f aca="false">MATCH(A6760,DATAS,0)</f>
        <v>1</v>
      </c>
      <c r="AB6760" s="55" t="n">
        <f aca="false">IF(AND(E6760&gt;0,OR(AND(B6760&gt;=1,B6760&lt;=6),B6760=10)),1,0)</f>
        <v>0</v>
      </c>
      <c r="AC6760" s="55" t="n">
        <f aca="false">IF(AND(E6760&gt;0,B6760=10),1,0)</f>
        <v>0</v>
      </c>
      <c r="AD6760" s="0" t="str">
        <f aca="false">IF(AND(C6759=C6760,AA6759=AA6760-1),AB6759,"")</f>
        <v/>
      </c>
      <c r="AE6760" s="0" t="str">
        <f aca="false">IF(AND(C6759=C6760,AA6759=AA6760-1),AC6759,"")</f>
        <v/>
      </c>
      <c r="AF6760" s="0" t="str">
        <f aca="false">IF(AA6760=1,"",IF(AND(AB6760=1,AD6760&lt;&gt;1),1,0))</f>
        <v/>
      </c>
      <c r="AG6760" s="0" t="str">
        <f aca="false">IF(AA6760=1,"",IF(AND(AC6760=1,AE6760&lt;&gt;1),1,0))</f>
        <v/>
      </c>
      <c r="AH6760" s="60" t="str">
        <f aca="false">IF(AND(E6760&gt;0,AA6760&lt;2,NOT(AND(C6761=C6760,AA6761=AA6760+1))),INDEX(DATAS,AA6760+1),"")</f>
        <v/>
      </c>
      <c r="AI6760" s="60" t="str">
        <f aca="false">IF(AND(AC6760=1,AA6760&lt;2),IF(AND(C6761=C6760,AA6761=AA6760+1),IF(AC6761=1,"",INDEX(DATAS,AA6760+1)),INDEX(DATAS,AA6760+1)),"")</f>
        <v/>
      </c>
    </row>
    <row r="6761" customFormat="false" ht="15" hidden="false" customHeight="false" outlineLevel="0" collapsed="false">
      <c r="A6761" s="60" t="n">
        <v>46310</v>
      </c>
      <c r="B6761" s="0" t="n">
        <v>13</v>
      </c>
      <c r="C6761" s="0" t="n">
        <v>7821</v>
      </c>
      <c r="E6761" s="0" t="n">
        <v>0</v>
      </c>
      <c r="F6761" s="55" t="s">
        <v>1588</v>
      </c>
      <c r="I6761" s="55" t="s">
        <v>185</v>
      </c>
      <c r="U6761" s="0" t="n">
        <v>126</v>
      </c>
      <c r="V6761" s="0" t="n">
        <v>0</v>
      </c>
      <c r="X6761" s="55" t="n">
        <f aca="false">IF(I6761="Male",0,1)</f>
        <v>1</v>
      </c>
      <c r="Y6761" s="55" t="n">
        <f aca="false">IF(OR(I6761="DNB",I6761="Dry DNB"),1,0)</f>
        <v>0</v>
      </c>
      <c r="Z6761" s="0" t="str">
        <f aca="false">IF(ISNUMBER(W6761),A6761-W6761,"")</f>
        <v/>
      </c>
      <c r="AA6761" s="55" t="n">
        <f aca="false">MATCH(A6761,DATAS,0)</f>
        <v>2</v>
      </c>
      <c r="AB6761" s="55" t="n">
        <f aca="false">IF(AND(E6761&gt;0,OR(AND(B6761&gt;=1,B6761&lt;=6),B6761=10)),1,0)</f>
        <v>0</v>
      </c>
      <c r="AC6761" s="55" t="n">
        <f aca="false">IF(AND(E6761&gt;0,B6761=10),1,0)</f>
        <v>0</v>
      </c>
      <c r="AD6761" s="55" t="n">
        <f aca="false">IF(AND(C6760=C6761,AA6760=AA6761-1),AB6760,"")</f>
        <v>0</v>
      </c>
      <c r="AE6761" s="55" t="n">
        <f aca="false">IF(AND(C6760=C6761,AA6760=AA6761-1),AC6760,"")</f>
        <v>0</v>
      </c>
      <c r="AF6761" s="55" t="n">
        <f aca="false">IF(AA6761=1,"",IF(AND(AB6761=1,AD6761&lt;&gt;1),1,0))</f>
        <v>0</v>
      </c>
      <c r="AG6761" s="55" t="n">
        <f aca="false">IF(AA6761=1,"",IF(AND(AC6761=1,AE6761&lt;&gt;1),1,0))</f>
        <v>0</v>
      </c>
      <c r="AH6761" s="60" t="str">
        <f aca="false">IF(AND(E6761&gt;0,AA6761&lt;2,NOT(AND(C6762=C6761,AA6762=AA6761+1))),INDEX(DATAS,AA6761+1),"")</f>
        <v/>
      </c>
      <c r="AI6761" s="60" t="str">
        <f aca="false">IF(AND(AC6761=1,AA6761&lt;2),IF(AND(C6762=C6761,AA6762=AA6761+1),IF(AC6762=1,"",INDEX(DATAS,AA6761+1)),INDEX(DATAS,AA6761+1)),"")</f>
        <v/>
      </c>
    </row>
    <row r="6762" customFormat="false" ht="15" hidden="false" customHeight="false" outlineLevel="0" collapsed="false">
      <c r="A6762" s="60" t="n">
        <v>46309</v>
      </c>
      <c r="B6762" s="0" t="n">
        <v>13</v>
      </c>
      <c r="C6762" s="0" t="n">
        <v>7822</v>
      </c>
      <c r="E6762" s="0" t="n">
        <v>0</v>
      </c>
      <c r="F6762" s="55" t="s">
        <v>1589</v>
      </c>
      <c r="I6762" s="55" t="s">
        <v>185</v>
      </c>
      <c r="U6762" s="0" t="n">
        <v>123</v>
      </c>
      <c r="V6762" s="0" t="n">
        <v>0</v>
      </c>
      <c r="X6762" s="55" t="n">
        <f aca="false">IF(I6762="Male",0,1)</f>
        <v>1</v>
      </c>
      <c r="Y6762" s="55" t="n">
        <f aca="false">IF(OR(I6762="DNB",I6762="Dry DNB"),1,0)</f>
        <v>0</v>
      </c>
      <c r="Z6762" s="0" t="str">
        <f aca="false">IF(ISNUMBER(W6762),A6762-W6762,"")</f>
        <v/>
      </c>
      <c r="AA6762" s="55" t="n">
        <f aca="false">MATCH(A6762,DATAS,0)</f>
        <v>1</v>
      </c>
      <c r="AB6762" s="55" t="n">
        <f aca="false">IF(AND(E6762&gt;0,OR(AND(B6762&gt;=1,B6762&lt;=6),B6762=10)),1,0)</f>
        <v>0</v>
      </c>
      <c r="AC6762" s="55" t="n">
        <f aca="false">IF(AND(E6762&gt;0,B6762=10),1,0)</f>
        <v>0</v>
      </c>
      <c r="AD6762" s="0" t="str">
        <f aca="false">IF(AND(C6761=C6762,AA6761=AA6762-1),AB6761,"")</f>
        <v/>
      </c>
      <c r="AE6762" s="0" t="str">
        <f aca="false">IF(AND(C6761=C6762,AA6761=AA6762-1),AC6761,"")</f>
        <v/>
      </c>
      <c r="AF6762" s="0" t="str">
        <f aca="false">IF(AA6762=1,"",IF(AND(AB6762=1,AD6762&lt;&gt;1),1,0))</f>
        <v/>
      </c>
      <c r="AG6762" s="0" t="str">
        <f aca="false">IF(AA6762=1,"",IF(AND(AC6762=1,AE6762&lt;&gt;1),1,0))</f>
        <v/>
      </c>
      <c r="AH6762" s="60" t="str">
        <f aca="false">IF(AND(E6762&gt;0,AA6762&lt;2,NOT(AND(C6763=C6762,AA6763=AA6762+1))),INDEX(DATAS,AA6762+1),"")</f>
        <v/>
      </c>
      <c r="AI6762" s="60" t="str">
        <f aca="false">IF(AND(AC6762=1,AA6762&lt;2),IF(AND(C6763=C6762,AA6763=AA6762+1),IF(AC6763=1,"",INDEX(DATAS,AA6762+1)),INDEX(DATAS,AA6762+1)),"")</f>
        <v/>
      </c>
    </row>
    <row r="6763" customFormat="false" ht="15" hidden="false" customHeight="false" outlineLevel="0" collapsed="false">
      <c r="A6763" s="60" t="n">
        <v>46310</v>
      </c>
      <c r="B6763" s="0" t="n">
        <v>13</v>
      </c>
      <c r="C6763" s="0" t="n">
        <v>7822</v>
      </c>
      <c r="E6763" s="0" t="n">
        <v>0</v>
      </c>
      <c r="F6763" s="55" t="s">
        <v>1589</v>
      </c>
      <c r="I6763" s="55" t="s">
        <v>185</v>
      </c>
      <c r="U6763" s="0" t="n">
        <v>124</v>
      </c>
      <c r="V6763" s="0" t="n">
        <v>0</v>
      </c>
      <c r="X6763" s="55" t="n">
        <f aca="false">IF(I6763="Male",0,1)</f>
        <v>1</v>
      </c>
      <c r="Y6763" s="55" t="n">
        <f aca="false">IF(OR(I6763="DNB",I6763="Dry DNB"),1,0)</f>
        <v>0</v>
      </c>
      <c r="Z6763" s="0" t="str">
        <f aca="false">IF(ISNUMBER(W6763),A6763-W6763,"")</f>
        <v/>
      </c>
      <c r="AA6763" s="55" t="n">
        <f aca="false">MATCH(A6763,DATAS,0)</f>
        <v>2</v>
      </c>
      <c r="AB6763" s="55" t="n">
        <f aca="false">IF(AND(E6763&gt;0,OR(AND(B6763&gt;=1,B6763&lt;=6),B6763=10)),1,0)</f>
        <v>0</v>
      </c>
      <c r="AC6763" s="55" t="n">
        <f aca="false">IF(AND(E6763&gt;0,B6763=10),1,0)</f>
        <v>0</v>
      </c>
      <c r="AD6763" s="55" t="n">
        <f aca="false">IF(AND(C6762=C6763,AA6762=AA6763-1),AB6762,"")</f>
        <v>0</v>
      </c>
      <c r="AE6763" s="55" t="n">
        <f aca="false">IF(AND(C6762=C6763,AA6762=AA6763-1),AC6762,"")</f>
        <v>0</v>
      </c>
      <c r="AF6763" s="55" t="n">
        <f aca="false">IF(AA6763=1,"",IF(AND(AB6763=1,AD6763&lt;&gt;1),1,0))</f>
        <v>0</v>
      </c>
      <c r="AG6763" s="55" t="n">
        <f aca="false">IF(AA6763=1,"",IF(AND(AC6763=1,AE6763&lt;&gt;1),1,0))</f>
        <v>0</v>
      </c>
      <c r="AH6763" s="60" t="str">
        <f aca="false">IF(AND(E6763&gt;0,AA6763&lt;2,NOT(AND(C6764=C6763,AA6764=AA6763+1))),INDEX(DATAS,AA6763+1),"")</f>
        <v/>
      </c>
      <c r="AI6763" s="60" t="str">
        <f aca="false">IF(AND(AC6763=1,AA6763&lt;2),IF(AND(C6764=C6763,AA6764=AA6763+1),IF(AC6764=1,"",INDEX(DATAS,AA6763+1)),INDEX(DATAS,AA6763+1)),"")</f>
        <v/>
      </c>
    </row>
    <row r="6764" customFormat="false" ht="15" hidden="false" customHeight="false" outlineLevel="0" collapsed="false">
      <c r="A6764" s="60" t="n">
        <v>46309</v>
      </c>
      <c r="B6764" s="0" t="n">
        <v>13</v>
      </c>
      <c r="C6764" s="0" t="n">
        <v>7823</v>
      </c>
      <c r="E6764" s="0" t="n">
        <v>0</v>
      </c>
      <c r="F6764" s="55" t="s">
        <v>1589</v>
      </c>
      <c r="I6764" s="55" t="s">
        <v>185</v>
      </c>
      <c r="U6764" s="0" t="n">
        <v>123</v>
      </c>
      <c r="V6764" s="0" t="n">
        <v>0</v>
      </c>
      <c r="X6764" s="55" t="n">
        <f aca="false">IF(I6764="Male",0,1)</f>
        <v>1</v>
      </c>
      <c r="Y6764" s="55" t="n">
        <f aca="false">IF(OR(I6764="DNB",I6764="Dry DNB"),1,0)</f>
        <v>0</v>
      </c>
      <c r="Z6764" s="0" t="str">
        <f aca="false">IF(ISNUMBER(W6764),A6764-W6764,"")</f>
        <v/>
      </c>
      <c r="AA6764" s="55" t="n">
        <f aca="false">MATCH(A6764,DATAS,0)</f>
        <v>1</v>
      </c>
      <c r="AB6764" s="55" t="n">
        <f aca="false">IF(AND(E6764&gt;0,OR(AND(B6764&gt;=1,B6764&lt;=6),B6764=10)),1,0)</f>
        <v>0</v>
      </c>
      <c r="AC6764" s="55" t="n">
        <f aca="false">IF(AND(E6764&gt;0,B6764=10),1,0)</f>
        <v>0</v>
      </c>
      <c r="AD6764" s="0" t="str">
        <f aca="false">IF(AND(C6763=C6764,AA6763=AA6764-1),AB6763,"")</f>
        <v/>
      </c>
      <c r="AE6764" s="0" t="str">
        <f aca="false">IF(AND(C6763=C6764,AA6763=AA6764-1),AC6763,"")</f>
        <v/>
      </c>
      <c r="AF6764" s="0" t="str">
        <f aca="false">IF(AA6764=1,"",IF(AND(AB6764=1,AD6764&lt;&gt;1),1,0))</f>
        <v/>
      </c>
      <c r="AG6764" s="0" t="str">
        <f aca="false">IF(AA6764=1,"",IF(AND(AC6764=1,AE6764&lt;&gt;1),1,0))</f>
        <v/>
      </c>
      <c r="AH6764" s="60" t="str">
        <f aca="false">IF(AND(E6764&gt;0,AA6764&lt;2,NOT(AND(C6765=C6764,AA6765=AA6764+1))),INDEX(DATAS,AA6764+1),"")</f>
        <v/>
      </c>
      <c r="AI6764" s="60" t="str">
        <f aca="false">IF(AND(AC6764=1,AA6764&lt;2),IF(AND(C6765=C6764,AA6765=AA6764+1),IF(AC6765=1,"",INDEX(DATAS,AA6764+1)),INDEX(DATAS,AA6764+1)),"")</f>
        <v/>
      </c>
    </row>
    <row r="6765" customFormat="false" ht="15" hidden="false" customHeight="false" outlineLevel="0" collapsed="false">
      <c r="A6765" s="60" t="n">
        <v>46310</v>
      </c>
      <c r="B6765" s="0" t="n">
        <v>13</v>
      </c>
      <c r="C6765" s="0" t="n">
        <v>7823</v>
      </c>
      <c r="E6765" s="0" t="n">
        <v>0</v>
      </c>
      <c r="F6765" s="55" t="s">
        <v>1589</v>
      </c>
      <c r="I6765" s="55" t="s">
        <v>185</v>
      </c>
      <c r="U6765" s="0" t="n">
        <v>124</v>
      </c>
      <c r="V6765" s="0" t="n">
        <v>0</v>
      </c>
      <c r="X6765" s="55" t="n">
        <f aca="false">IF(I6765="Male",0,1)</f>
        <v>1</v>
      </c>
      <c r="Y6765" s="55" t="n">
        <f aca="false">IF(OR(I6765="DNB",I6765="Dry DNB"),1,0)</f>
        <v>0</v>
      </c>
      <c r="Z6765" s="0" t="str">
        <f aca="false">IF(ISNUMBER(W6765),A6765-W6765,"")</f>
        <v/>
      </c>
      <c r="AA6765" s="55" t="n">
        <f aca="false">MATCH(A6765,DATAS,0)</f>
        <v>2</v>
      </c>
      <c r="AB6765" s="55" t="n">
        <f aca="false">IF(AND(E6765&gt;0,OR(AND(B6765&gt;=1,B6765&lt;=6),B6765=10)),1,0)</f>
        <v>0</v>
      </c>
      <c r="AC6765" s="55" t="n">
        <f aca="false">IF(AND(E6765&gt;0,B6765=10),1,0)</f>
        <v>0</v>
      </c>
      <c r="AD6765" s="55" t="n">
        <f aca="false">IF(AND(C6764=C6765,AA6764=AA6765-1),AB6764,"")</f>
        <v>0</v>
      </c>
      <c r="AE6765" s="55" t="n">
        <f aca="false">IF(AND(C6764=C6765,AA6764=AA6765-1),AC6764,"")</f>
        <v>0</v>
      </c>
      <c r="AF6765" s="55" t="n">
        <f aca="false">IF(AA6765=1,"",IF(AND(AB6765=1,AD6765&lt;&gt;1),1,0))</f>
        <v>0</v>
      </c>
      <c r="AG6765" s="55" t="n">
        <f aca="false">IF(AA6765=1,"",IF(AND(AC6765=1,AE6765&lt;&gt;1),1,0))</f>
        <v>0</v>
      </c>
      <c r="AH6765" s="60" t="str">
        <f aca="false">IF(AND(E6765&gt;0,AA6765&lt;2,NOT(AND(C6766=C6765,AA6766=AA6765+1))),INDEX(DATAS,AA6765+1),"")</f>
        <v/>
      </c>
      <c r="AI6765" s="60" t="str">
        <f aca="false">IF(AND(AC6765=1,AA6765&lt;2),IF(AND(C6766=C6765,AA6766=AA6765+1),IF(AC6766=1,"",INDEX(DATAS,AA6765+1)),INDEX(DATAS,AA6765+1)),"")</f>
        <v/>
      </c>
    </row>
    <row r="6766" customFormat="false" ht="15" hidden="false" customHeight="false" outlineLevel="0" collapsed="false">
      <c r="A6766" s="60" t="n">
        <v>46309</v>
      </c>
      <c r="B6766" s="0" t="n">
        <v>13</v>
      </c>
      <c r="C6766" s="0" t="n">
        <v>7824</v>
      </c>
      <c r="E6766" s="0" t="n">
        <v>0</v>
      </c>
      <c r="F6766" s="55" t="s">
        <v>1590</v>
      </c>
      <c r="I6766" s="55" t="s">
        <v>185</v>
      </c>
      <c r="U6766" s="0" t="n">
        <v>122</v>
      </c>
      <c r="V6766" s="0" t="n">
        <v>0</v>
      </c>
      <c r="X6766" s="55" t="n">
        <f aca="false">IF(I6766="Male",0,1)</f>
        <v>1</v>
      </c>
      <c r="Y6766" s="55" t="n">
        <f aca="false">IF(OR(I6766="DNB",I6766="Dry DNB"),1,0)</f>
        <v>0</v>
      </c>
      <c r="Z6766" s="0" t="str">
        <f aca="false">IF(ISNUMBER(W6766),A6766-W6766,"")</f>
        <v/>
      </c>
      <c r="AA6766" s="55" t="n">
        <f aca="false">MATCH(A6766,DATAS,0)</f>
        <v>1</v>
      </c>
      <c r="AB6766" s="55" t="n">
        <f aca="false">IF(AND(E6766&gt;0,OR(AND(B6766&gt;=1,B6766&lt;=6),B6766=10)),1,0)</f>
        <v>0</v>
      </c>
      <c r="AC6766" s="55" t="n">
        <f aca="false">IF(AND(E6766&gt;0,B6766=10),1,0)</f>
        <v>0</v>
      </c>
      <c r="AD6766" s="0" t="str">
        <f aca="false">IF(AND(C6765=C6766,AA6765=AA6766-1),AB6765,"")</f>
        <v/>
      </c>
      <c r="AE6766" s="0" t="str">
        <f aca="false">IF(AND(C6765=C6766,AA6765=AA6766-1),AC6765,"")</f>
        <v/>
      </c>
      <c r="AF6766" s="0" t="str">
        <f aca="false">IF(AA6766=1,"",IF(AND(AB6766=1,AD6766&lt;&gt;1),1,0))</f>
        <v/>
      </c>
      <c r="AG6766" s="0" t="str">
        <f aca="false">IF(AA6766=1,"",IF(AND(AC6766=1,AE6766&lt;&gt;1),1,0))</f>
        <v/>
      </c>
      <c r="AH6766" s="60" t="str">
        <f aca="false">IF(AND(E6766&gt;0,AA6766&lt;2,NOT(AND(C6767=C6766,AA6767=AA6766+1))),INDEX(DATAS,AA6766+1),"")</f>
        <v/>
      </c>
      <c r="AI6766" s="60" t="str">
        <f aca="false">IF(AND(AC6766=1,AA6766&lt;2),IF(AND(C6767=C6766,AA6767=AA6766+1),IF(AC6767=1,"",INDEX(DATAS,AA6766+1)),INDEX(DATAS,AA6766+1)),"")</f>
        <v/>
      </c>
    </row>
    <row r="6767" customFormat="false" ht="15" hidden="false" customHeight="false" outlineLevel="0" collapsed="false">
      <c r="A6767" s="60" t="n">
        <v>46310</v>
      </c>
      <c r="B6767" s="0" t="n">
        <v>13</v>
      </c>
      <c r="C6767" s="0" t="n">
        <v>7824</v>
      </c>
      <c r="E6767" s="0" t="n">
        <v>0</v>
      </c>
      <c r="F6767" s="55" t="s">
        <v>1590</v>
      </c>
      <c r="I6767" s="55" t="s">
        <v>185</v>
      </c>
      <c r="U6767" s="0" t="n">
        <v>123</v>
      </c>
      <c r="V6767" s="0" t="n">
        <v>0</v>
      </c>
      <c r="X6767" s="55" t="n">
        <f aca="false">IF(I6767="Male",0,1)</f>
        <v>1</v>
      </c>
      <c r="Y6767" s="55" t="n">
        <f aca="false">IF(OR(I6767="DNB",I6767="Dry DNB"),1,0)</f>
        <v>0</v>
      </c>
      <c r="Z6767" s="0" t="str">
        <f aca="false">IF(ISNUMBER(W6767),A6767-W6767,"")</f>
        <v/>
      </c>
      <c r="AA6767" s="55" t="n">
        <f aca="false">MATCH(A6767,DATAS,0)</f>
        <v>2</v>
      </c>
      <c r="AB6767" s="55" t="n">
        <f aca="false">IF(AND(E6767&gt;0,OR(AND(B6767&gt;=1,B6767&lt;=6),B6767=10)),1,0)</f>
        <v>0</v>
      </c>
      <c r="AC6767" s="55" t="n">
        <f aca="false">IF(AND(E6767&gt;0,B6767=10),1,0)</f>
        <v>0</v>
      </c>
      <c r="AD6767" s="55" t="n">
        <f aca="false">IF(AND(C6766=C6767,AA6766=AA6767-1),AB6766,"")</f>
        <v>0</v>
      </c>
      <c r="AE6767" s="55" t="n">
        <f aca="false">IF(AND(C6766=C6767,AA6766=AA6767-1),AC6766,"")</f>
        <v>0</v>
      </c>
      <c r="AF6767" s="55" t="n">
        <f aca="false">IF(AA6767=1,"",IF(AND(AB6767=1,AD6767&lt;&gt;1),1,0))</f>
        <v>0</v>
      </c>
      <c r="AG6767" s="55" t="n">
        <f aca="false">IF(AA6767=1,"",IF(AND(AC6767=1,AE6767&lt;&gt;1),1,0))</f>
        <v>0</v>
      </c>
      <c r="AH6767" s="60" t="str">
        <f aca="false">IF(AND(E6767&gt;0,AA6767&lt;2,NOT(AND(C6768=C6767,AA6768=AA6767+1))),INDEX(DATAS,AA6767+1),"")</f>
        <v/>
      </c>
      <c r="AI6767" s="60" t="str">
        <f aca="false">IF(AND(AC6767=1,AA6767&lt;2),IF(AND(C6768=C6767,AA6768=AA6767+1),IF(AC6768=1,"",INDEX(DATAS,AA6767+1)),INDEX(DATAS,AA6767+1)),"")</f>
        <v/>
      </c>
    </row>
    <row r="6768" customFormat="false" ht="15" hidden="false" customHeight="false" outlineLevel="0" collapsed="false">
      <c r="A6768" s="60" t="n">
        <v>46309</v>
      </c>
      <c r="B6768" s="0" t="n">
        <v>13</v>
      </c>
      <c r="C6768" s="0" t="n">
        <v>7825</v>
      </c>
      <c r="E6768" s="0" t="n">
        <v>0</v>
      </c>
      <c r="F6768" s="55" t="s">
        <v>1591</v>
      </c>
      <c r="I6768" s="55" t="s">
        <v>185</v>
      </c>
      <c r="U6768" s="0" t="n">
        <v>121</v>
      </c>
      <c r="V6768" s="0" t="n">
        <v>0</v>
      </c>
      <c r="X6768" s="55" t="n">
        <f aca="false">IF(I6768="Male",0,1)</f>
        <v>1</v>
      </c>
      <c r="Y6768" s="55" t="n">
        <f aca="false">IF(OR(I6768="DNB",I6768="Dry DNB"),1,0)</f>
        <v>0</v>
      </c>
      <c r="Z6768" s="0" t="str">
        <f aca="false">IF(ISNUMBER(W6768),A6768-W6768,"")</f>
        <v/>
      </c>
      <c r="AA6768" s="55" t="n">
        <f aca="false">MATCH(A6768,DATAS,0)</f>
        <v>1</v>
      </c>
      <c r="AB6768" s="55" t="n">
        <f aca="false">IF(AND(E6768&gt;0,OR(AND(B6768&gt;=1,B6768&lt;=6),B6768=10)),1,0)</f>
        <v>0</v>
      </c>
      <c r="AC6768" s="55" t="n">
        <f aca="false">IF(AND(E6768&gt;0,B6768=10),1,0)</f>
        <v>0</v>
      </c>
      <c r="AD6768" s="0" t="str">
        <f aca="false">IF(AND(C6767=C6768,AA6767=AA6768-1),AB6767,"")</f>
        <v/>
      </c>
      <c r="AE6768" s="0" t="str">
        <f aca="false">IF(AND(C6767=C6768,AA6767=AA6768-1),AC6767,"")</f>
        <v/>
      </c>
      <c r="AF6768" s="0" t="str">
        <f aca="false">IF(AA6768=1,"",IF(AND(AB6768=1,AD6768&lt;&gt;1),1,0))</f>
        <v/>
      </c>
      <c r="AG6768" s="0" t="str">
        <f aca="false">IF(AA6768=1,"",IF(AND(AC6768=1,AE6768&lt;&gt;1),1,0))</f>
        <v/>
      </c>
      <c r="AH6768" s="60" t="str">
        <f aca="false">IF(AND(E6768&gt;0,AA6768&lt;2,NOT(AND(C6769=C6768,AA6769=AA6768+1))),INDEX(DATAS,AA6768+1),"")</f>
        <v/>
      </c>
      <c r="AI6768" s="60" t="str">
        <f aca="false">IF(AND(AC6768=1,AA6768&lt;2),IF(AND(C6769=C6768,AA6769=AA6768+1),IF(AC6769=1,"",INDEX(DATAS,AA6768+1)),INDEX(DATAS,AA6768+1)),"")</f>
        <v/>
      </c>
    </row>
    <row r="6769" customFormat="false" ht="15" hidden="false" customHeight="false" outlineLevel="0" collapsed="false">
      <c r="A6769" s="60" t="n">
        <v>46310</v>
      </c>
      <c r="B6769" s="0" t="n">
        <v>13</v>
      </c>
      <c r="C6769" s="0" t="n">
        <v>7825</v>
      </c>
      <c r="E6769" s="0" t="n">
        <v>0</v>
      </c>
      <c r="F6769" s="55" t="s">
        <v>1591</v>
      </c>
      <c r="I6769" s="55" t="s">
        <v>185</v>
      </c>
      <c r="U6769" s="0" t="n">
        <v>122</v>
      </c>
      <c r="V6769" s="0" t="n">
        <v>0</v>
      </c>
      <c r="X6769" s="55" t="n">
        <f aca="false">IF(I6769="Male",0,1)</f>
        <v>1</v>
      </c>
      <c r="Y6769" s="55" t="n">
        <f aca="false">IF(OR(I6769="DNB",I6769="Dry DNB"),1,0)</f>
        <v>0</v>
      </c>
      <c r="Z6769" s="0" t="str">
        <f aca="false">IF(ISNUMBER(W6769),A6769-W6769,"")</f>
        <v/>
      </c>
      <c r="AA6769" s="55" t="n">
        <f aca="false">MATCH(A6769,DATAS,0)</f>
        <v>2</v>
      </c>
      <c r="AB6769" s="55" t="n">
        <f aca="false">IF(AND(E6769&gt;0,OR(AND(B6769&gt;=1,B6769&lt;=6),B6769=10)),1,0)</f>
        <v>0</v>
      </c>
      <c r="AC6769" s="55" t="n">
        <f aca="false">IF(AND(E6769&gt;0,B6769=10),1,0)</f>
        <v>0</v>
      </c>
      <c r="AD6769" s="55" t="n">
        <f aca="false">IF(AND(C6768=C6769,AA6768=AA6769-1),AB6768,"")</f>
        <v>0</v>
      </c>
      <c r="AE6769" s="55" t="n">
        <f aca="false">IF(AND(C6768=C6769,AA6768=AA6769-1),AC6768,"")</f>
        <v>0</v>
      </c>
      <c r="AF6769" s="55" t="n">
        <f aca="false">IF(AA6769=1,"",IF(AND(AB6769=1,AD6769&lt;&gt;1),1,0))</f>
        <v>0</v>
      </c>
      <c r="AG6769" s="55" t="n">
        <f aca="false">IF(AA6769=1,"",IF(AND(AC6769=1,AE6769&lt;&gt;1),1,0))</f>
        <v>0</v>
      </c>
      <c r="AH6769" s="60" t="str">
        <f aca="false">IF(AND(E6769&gt;0,AA6769&lt;2,NOT(AND(C6770=C6769,AA6770=AA6769+1))),INDEX(DATAS,AA6769+1),"")</f>
        <v/>
      </c>
      <c r="AI6769" s="60" t="str">
        <f aca="false">IF(AND(AC6769=1,AA6769&lt;2),IF(AND(C6770=C6769,AA6770=AA6769+1),IF(AC6770=1,"",INDEX(DATAS,AA6769+1)),INDEX(DATAS,AA6769+1)),"")</f>
        <v/>
      </c>
    </row>
    <row r="6770" customFormat="false" ht="15" hidden="false" customHeight="false" outlineLevel="0" collapsed="false">
      <c r="A6770" s="60" t="n">
        <v>46309</v>
      </c>
      <c r="B6770" s="0" t="n">
        <v>13</v>
      </c>
      <c r="C6770" s="0" t="n">
        <v>7826</v>
      </c>
      <c r="E6770" s="0" t="n">
        <v>0</v>
      </c>
      <c r="F6770" s="55" t="s">
        <v>1591</v>
      </c>
      <c r="I6770" s="55" t="s">
        <v>185</v>
      </c>
      <c r="U6770" s="0" t="n">
        <v>121</v>
      </c>
      <c r="V6770" s="0" t="n">
        <v>0</v>
      </c>
      <c r="X6770" s="55" t="n">
        <f aca="false">IF(I6770="Male",0,1)</f>
        <v>1</v>
      </c>
      <c r="Y6770" s="55" t="n">
        <f aca="false">IF(OR(I6770="DNB",I6770="Dry DNB"),1,0)</f>
        <v>0</v>
      </c>
      <c r="Z6770" s="0" t="str">
        <f aca="false">IF(ISNUMBER(W6770),A6770-W6770,"")</f>
        <v/>
      </c>
      <c r="AA6770" s="55" t="n">
        <f aca="false">MATCH(A6770,DATAS,0)</f>
        <v>1</v>
      </c>
      <c r="AB6770" s="55" t="n">
        <f aca="false">IF(AND(E6770&gt;0,OR(AND(B6770&gt;=1,B6770&lt;=6),B6770=10)),1,0)</f>
        <v>0</v>
      </c>
      <c r="AC6770" s="55" t="n">
        <f aca="false">IF(AND(E6770&gt;0,B6770=10),1,0)</f>
        <v>0</v>
      </c>
      <c r="AD6770" s="0" t="str">
        <f aca="false">IF(AND(C6769=C6770,AA6769=AA6770-1),AB6769,"")</f>
        <v/>
      </c>
      <c r="AE6770" s="0" t="str">
        <f aca="false">IF(AND(C6769=C6770,AA6769=AA6770-1),AC6769,"")</f>
        <v/>
      </c>
      <c r="AF6770" s="0" t="str">
        <f aca="false">IF(AA6770=1,"",IF(AND(AB6770=1,AD6770&lt;&gt;1),1,0))</f>
        <v/>
      </c>
      <c r="AG6770" s="0" t="str">
        <f aca="false">IF(AA6770=1,"",IF(AND(AC6770=1,AE6770&lt;&gt;1),1,0))</f>
        <v/>
      </c>
      <c r="AH6770" s="60" t="str">
        <f aca="false">IF(AND(E6770&gt;0,AA6770&lt;2,NOT(AND(C6771=C6770,AA6771=AA6770+1))),INDEX(DATAS,AA6770+1),"")</f>
        <v/>
      </c>
      <c r="AI6770" s="60" t="str">
        <f aca="false">IF(AND(AC6770=1,AA6770&lt;2),IF(AND(C6771=C6770,AA6771=AA6770+1),IF(AC6771=1,"",INDEX(DATAS,AA6770+1)),INDEX(DATAS,AA6770+1)),"")</f>
        <v/>
      </c>
    </row>
    <row r="6771" customFormat="false" ht="15" hidden="false" customHeight="false" outlineLevel="0" collapsed="false">
      <c r="A6771" s="60" t="n">
        <v>46310</v>
      </c>
      <c r="B6771" s="0" t="n">
        <v>13</v>
      </c>
      <c r="C6771" s="0" t="n">
        <v>7826</v>
      </c>
      <c r="E6771" s="0" t="n">
        <v>0</v>
      </c>
      <c r="F6771" s="55" t="s">
        <v>1591</v>
      </c>
      <c r="I6771" s="55" t="s">
        <v>185</v>
      </c>
      <c r="U6771" s="0" t="n">
        <v>122</v>
      </c>
      <c r="V6771" s="0" t="n">
        <v>0</v>
      </c>
      <c r="X6771" s="55" t="n">
        <f aca="false">IF(I6771="Male",0,1)</f>
        <v>1</v>
      </c>
      <c r="Y6771" s="55" t="n">
        <f aca="false">IF(OR(I6771="DNB",I6771="Dry DNB"),1,0)</f>
        <v>0</v>
      </c>
      <c r="Z6771" s="0" t="str">
        <f aca="false">IF(ISNUMBER(W6771),A6771-W6771,"")</f>
        <v/>
      </c>
      <c r="AA6771" s="55" t="n">
        <f aca="false">MATCH(A6771,DATAS,0)</f>
        <v>2</v>
      </c>
      <c r="AB6771" s="55" t="n">
        <f aca="false">IF(AND(E6771&gt;0,OR(AND(B6771&gt;=1,B6771&lt;=6),B6771=10)),1,0)</f>
        <v>0</v>
      </c>
      <c r="AC6771" s="55" t="n">
        <f aca="false">IF(AND(E6771&gt;0,B6771=10),1,0)</f>
        <v>0</v>
      </c>
      <c r="AD6771" s="55" t="n">
        <f aca="false">IF(AND(C6770=C6771,AA6770=AA6771-1),AB6770,"")</f>
        <v>0</v>
      </c>
      <c r="AE6771" s="55" t="n">
        <f aca="false">IF(AND(C6770=C6771,AA6770=AA6771-1),AC6770,"")</f>
        <v>0</v>
      </c>
      <c r="AF6771" s="55" t="n">
        <f aca="false">IF(AA6771=1,"",IF(AND(AB6771=1,AD6771&lt;&gt;1),1,0))</f>
        <v>0</v>
      </c>
      <c r="AG6771" s="55" t="n">
        <f aca="false">IF(AA6771=1,"",IF(AND(AC6771=1,AE6771&lt;&gt;1),1,0))</f>
        <v>0</v>
      </c>
      <c r="AH6771" s="60" t="str">
        <f aca="false">IF(AND(E6771&gt;0,AA6771&lt;2,NOT(AND(C6772=C6771,AA6772=AA6771+1))),INDEX(DATAS,AA6771+1),"")</f>
        <v/>
      </c>
      <c r="AI6771" s="60" t="str">
        <f aca="false">IF(AND(AC6771=1,AA6771&lt;2),IF(AND(C6772=C6771,AA6772=AA6771+1),IF(AC6772=1,"",INDEX(DATAS,AA6771+1)),INDEX(DATAS,AA6771+1)),"")</f>
        <v/>
      </c>
    </row>
    <row r="6772" customFormat="false" ht="15" hidden="false" customHeight="false" outlineLevel="0" collapsed="false">
      <c r="A6772" s="60" t="n">
        <v>46309</v>
      </c>
      <c r="B6772" s="0" t="n">
        <v>13</v>
      </c>
      <c r="C6772" s="0" t="n">
        <v>7827</v>
      </c>
      <c r="E6772" s="0" t="n">
        <v>0</v>
      </c>
      <c r="F6772" s="55" t="s">
        <v>1591</v>
      </c>
      <c r="I6772" s="55" t="s">
        <v>185</v>
      </c>
      <c r="U6772" s="0" t="n">
        <v>121</v>
      </c>
      <c r="V6772" s="0" t="n">
        <v>0</v>
      </c>
      <c r="X6772" s="55" t="n">
        <f aca="false">IF(I6772="Male",0,1)</f>
        <v>1</v>
      </c>
      <c r="Y6772" s="55" t="n">
        <f aca="false">IF(OR(I6772="DNB",I6772="Dry DNB"),1,0)</f>
        <v>0</v>
      </c>
      <c r="Z6772" s="0" t="str">
        <f aca="false">IF(ISNUMBER(W6772),A6772-W6772,"")</f>
        <v/>
      </c>
      <c r="AA6772" s="55" t="n">
        <f aca="false">MATCH(A6772,DATAS,0)</f>
        <v>1</v>
      </c>
      <c r="AB6772" s="55" t="n">
        <f aca="false">IF(AND(E6772&gt;0,OR(AND(B6772&gt;=1,B6772&lt;=6),B6772=10)),1,0)</f>
        <v>0</v>
      </c>
      <c r="AC6772" s="55" t="n">
        <f aca="false">IF(AND(E6772&gt;0,B6772=10),1,0)</f>
        <v>0</v>
      </c>
      <c r="AD6772" s="0" t="str">
        <f aca="false">IF(AND(C6771=C6772,AA6771=AA6772-1),AB6771,"")</f>
        <v/>
      </c>
      <c r="AE6772" s="0" t="str">
        <f aca="false">IF(AND(C6771=C6772,AA6771=AA6772-1),AC6771,"")</f>
        <v/>
      </c>
      <c r="AF6772" s="0" t="str">
        <f aca="false">IF(AA6772=1,"",IF(AND(AB6772=1,AD6772&lt;&gt;1),1,0))</f>
        <v/>
      </c>
      <c r="AG6772" s="0" t="str">
        <f aca="false">IF(AA6772=1,"",IF(AND(AC6772=1,AE6772&lt;&gt;1),1,0))</f>
        <v/>
      </c>
      <c r="AH6772" s="60" t="str">
        <f aca="false">IF(AND(E6772&gt;0,AA6772&lt;2,NOT(AND(C6773=C6772,AA6773=AA6772+1))),INDEX(DATAS,AA6772+1),"")</f>
        <v/>
      </c>
      <c r="AI6772" s="60" t="str">
        <f aca="false">IF(AND(AC6772=1,AA6772&lt;2),IF(AND(C6773=C6772,AA6773=AA6772+1),IF(AC6773=1,"",INDEX(DATAS,AA6772+1)),INDEX(DATAS,AA6772+1)),"")</f>
        <v/>
      </c>
    </row>
    <row r="6773" customFormat="false" ht="15" hidden="false" customHeight="false" outlineLevel="0" collapsed="false">
      <c r="A6773" s="60" t="n">
        <v>46310</v>
      </c>
      <c r="B6773" s="0" t="n">
        <v>13</v>
      </c>
      <c r="C6773" s="0" t="n">
        <v>7827</v>
      </c>
      <c r="E6773" s="0" t="n">
        <v>0</v>
      </c>
      <c r="F6773" s="55" t="s">
        <v>1591</v>
      </c>
      <c r="I6773" s="55" t="s">
        <v>185</v>
      </c>
      <c r="U6773" s="0" t="n">
        <v>122</v>
      </c>
      <c r="V6773" s="0" t="n">
        <v>0</v>
      </c>
      <c r="X6773" s="55" t="n">
        <f aca="false">IF(I6773="Male",0,1)</f>
        <v>1</v>
      </c>
      <c r="Y6773" s="55" t="n">
        <f aca="false">IF(OR(I6773="DNB",I6773="Dry DNB"),1,0)</f>
        <v>0</v>
      </c>
      <c r="Z6773" s="0" t="str">
        <f aca="false">IF(ISNUMBER(W6773),A6773-W6773,"")</f>
        <v/>
      </c>
      <c r="AA6773" s="55" t="n">
        <f aca="false">MATCH(A6773,DATAS,0)</f>
        <v>2</v>
      </c>
      <c r="AB6773" s="55" t="n">
        <f aca="false">IF(AND(E6773&gt;0,OR(AND(B6773&gt;=1,B6773&lt;=6),B6773=10)),1,0)</f>
        <v>0</v>
      </c>
      <c r="AC6773" s="55" t="n">
        <f aca="false">IF(AND(E6773&gt;0,B6773=10),1,0)</f>
        <v>0</v>
      </c>
      <c r="AD6773" s="55" t="n">
        <f aca="false">IF(AND(C6772=C6773,AA6772=AA6773-1),AB6772,"")</f>
        <v>0</v>
      </c>
      <c r="AE6773" s="55" t="n">
        <f aca="false">IF(AND(C6772=C6773,AA6772=AA6773-1),AC6772,"")</f>
        <v>0</v>
      </c>
      <c r="AF6773" s="55" t="n">
        <f aca="false">IF(AA6773=1,"",IF(AND(AB6773=1,AD6773&lt;&gt;1),1,0))</f>
        <v>0</v>
      </c>
      <c r="AG6773" s="55" t="n">
        <f aca="false">IF(AA6773=1,"",IF(AND(AC6773=1,AE6773&lt;&gt;1),1,0))</f>
        <v>0</v>
      </c>
      <c r="AH6773" s="60" t="str">
        <f aca="false">IF(AND(E6773&gt;0,AA6773&lt;2,NOT(AND(C6774=C6773,AA6774=AA6773+1))),INDEX(DATAS,AA6773+1),"")</f>
        <v/>
      </c>
      <c r="AI6773" s="60" t="str">
        <f aca="false">IF(AND(AC6773=1,AA6773&lt;2),IF(AND(C6774=C6773,AA6774=AA6773+1),IF(AC6774=1,"",INDEX(DATAS,AA6773+1)),INDEX(DATAS,AA6773+1)),"")</f>
        <v/>
      </c>
    </row>
    <row r="6774" customFormat="false" ht="15" hidden="false" customHeight="false" outlineLevel="0" collapsed="false">
      <c r="A6774" s="60" t="n">
        <v>46309</v>
      </c>
      <c r="B6774" s="0" t="n">
        <v>13</v>
      </c>
      <c r="C6774" s="0" t="n">
        <v>7828</v>
      </c>
      <c r="E6774" s="0" t="n">
        <v>0</v>
      </c>
      <c r="F6774" s="55" t="s">
        <v>1591</v>
      </c>
      <c r="I6774" s="55" t="s">
        <v>185</v>
      </c>
      <c r="U6774" s="0" t="n">
        <v>121</v>
      </c>
      <c r="V6774" s="0" t="n">
        <v>0</v>
      </c>
      <c r="X6774" s="55" t="n">
        <f aca="false">IF(I6774="Male",0,1)</f>
        <v>1</v>
      </c>
      <c r="Y6774" s="55" t="n">
        <f aca="false">IF(OR(I6774="DNB",I6774="Dry DNB"),1,0)</f>
        <v>0</v>
      </c>
      <c r="Z6774" s="0" t="str">
        <f aca="false">IF(ISNUMBER(W6774),A6774-W6774,"")</f>
        <v/>
      </c>
      <c r="AA6774" s="55" t="n">
        <f aca="false">MATCH(A6774,DATAS,0)</f>
        <v>1</v>
      </c>
      <c r="AB6774" s="55" t="n">
        <f aca="false">IF(AND(E6774&gt;0,OR(AND(B6774&gt;=1,B6774&lt;=6),B6774=10)),1,0)</f>
        <v>0</v>
      </c>
      <c r="AC6774" s="55" t="n">
        <f aca="false">IF(AND(E6774&gt;0,B6774=10),1,0)</f>
        <v>0</v>
      </c>
      <c r="AD6774" s="0" t="str">
        <f aca="false">IF(AND(C6773=C6774,AA6773=AA6774-1),AB6773,"")</f>
        <v/>
      </c>
      <c r="AE6774" s="0" t="str">
        <f aca="false">IF(AND(C6773=C6774,AA6773=AA6774-1),AC6773,"")</f>
        <v/>
      </c>
      <c r="AF6774" s="0" t="str">
        <f aca="false">IF(AA6774=1,"",IF(AND(AB6774=1,AD6774&lt;&gt;1),1,0))</f>
        <v/>
      </c>
      <c r="AG6774" s="0" t="str">
        <f aca="false">IF(AA6774=1,"",IF(AND(AC6774=1,AE6774&lt;&gt;1),1,0))</f>
        <v/>
      </c>
      <c r="AH6774" s="60" t="str">
        <f aca="false">IF(AND(E6774&gt;0,AA6774&lt;2,NOT(AND(C6775=C6774,AA6775=AA6774+1))),INDEX(DATAS,AA6774+1),"")</f>
        <v/>
      </c>
      <c r="AI6774" s="60" t="str">
        <f aca="false">IF(AND(AC6774=1,AA6774&lt;2),IF(AND(C6775=C6774,AA6775=AA6774+1),IF(AC6775=1,"",INDEX(DATAS,AA6774+1)),INDEX(DATAS,AA6774+1)),"")</f>
        <v/>
      </c>
    </row>
    <row r="6775" customFormat="false" ht="15" hidden="false" customHeight="false" outlineLevel="0" collapsed="false">
      <c r="A6775" s="60" t="n">
        <v>46310</v>
      </c>
      <c r="B6775" s="0" t="n">
        <v>13</v>
      </c>
      <c r="C6775" s="0" t="n">
        <v>7828</v>
      </c>
      <c r="E6775" s="0" t="n">
        <v>0</v>
      </c>
      <c r="F6775" s="55" t="s">
        <v>1591</v>
      </c>
      <c r="I6775" s="55" t="s">
        <v>185</v>
      </c>
      <c r="U6775" s="0" t="n">
        <v>122</v>
      </c>
      <c r="V6775" s="0" t="n">
        <v>0</v>
      </c>
      <c r="X6775" s="55" t="n">
        <f aca="false">IF(I6775="Male",0,1)</f>
        <v>1</v>
      </c>
      <c r="Y6775" s="55" t="n">
        <f aca="false">IF(OR(I6775="DNB",I6775="Dry DNB"),1,0)</f>
        <v>0</v>
      </c>
      <c r="Z6775" s="0" t="str">
        <f aca="false">IF(ISNUMBER(W6775),A6775-W6775,"")</f>
        <v/>
      </c>
      <c r="AA6775" s="55" t="n">
        <f aca="false">MATCH(A6775,DATAS,0)</f>
        <v>2</v>
      </c>
      <c r="AB6775" s="55" t="n">
        <f aca="false">IF(AND(E6775&gt;0,OR(AND(B6775&gt;=1,B6775&lt;=6),B6775=10)),1,0)</f>
        <v>0</v>
      </c>
      <c r="AC6775" s="55" t="n">
        <f aca="false">IF(AND(E6775&gt;0,B6775=10),1,0)</f>
        <v>0</v>
      </c>
      <c r="AD6775" s="55" t="n">
        <f aca="false">IF(AND(C6774=C6775,AA6774=AA6775-1),AB6774,"")</f>
        <v>0</v>
      </c>
      <c r="AE6775" s="55" t="n">
        <f aca="false">IF(AND(C6774=C6775,AA6774=AA6775-1),AC6774,"")</f>
        <v>0</v>
      </c>
      <c r="AF6775" s="55" t="n">
        <f aca="false">IF(AA6775=1,"",IF(AND(AB6775=1,AD6775&lt;&gt;1),1,0))</f>
        <v>0</v>
      </c>
      <c r="AG6775" s="55" t="n">
        <f aca="false">IF(AA6775=1,"",IF(AND(AC6775=1,AE6775&lt;&gt;1),1,0))</f>
        <v>0</v>
      </c>
      <c r="AH6775" s="60" t="str">
        <f aca="false">IF(AND(E6775&gt;0,AA6775&lt;2,NOT(AND(C6776=C6775,AA6776=AA6775+1))),INDEX(DATAS,AA6775+1),"")</f>
        <v/>
      </c>
      <c r="AI6775" s="60" t="str">
        <f aca="false">IF(AND(AC6775=1,AA6775&lt;2),IF(AND(C6776=C6775,AA6776=AA6775+1),IF(AC6776=1,"",INDEX(DATAS,AA6775+1)),INDEX(DATAS,AA6775+1)),"")</f>
        <v/>
      </c>
    </row>
    <row r="6776" customFormat="false" ht="15" hidden="false" customHeight="false" outlineLevel="0" collapsed="false">
      <c r="A6776" s="60" t="n">
        <v>46309</v>
      </c>
      <c r="B6776" s="0" t="n">
        <v>13</v>
      </c>
      <c r="C6776" s="0" t="n">
        <v>7829</v>
      </c>
      <c r="E6776" s="0" t="n">
        <v>0</v>
      </c>
      <c r="F6776" s="55" t="s">
        <v>1592</v>
      </c>
      <c r="I6776" s="55" t="s">
        <v>185</v>
      </c>
      <c r="U6776" s="0" t="n">
        <v>120</v>
      </c>
      <c r="V6776" s="0" t="n">
        <v>0</v>
      </c>
      <c r="X6776" s="55" t="n">
        <f aca="false">IF(I6776="Male",0,1)</f>
        <v>1</v>
      </c>
      <c r="Y6776" s="55" t="n">
        <f aca="false">IF(OR(I6776="DNB",I6776="Dry DNB"),1,0)</f>
        <v>0</v>
      </c>
      <c r="Z6776" s="0" t="str">
        <f aca="false">IF(ISNUMBER(W6776),A6776-W6776,"")</f>
        <v/>
      </c>
      <c r="AA6776" s="55" t="n">
        <f aca="false">MATCH(A6776,DATAS,0)</f>
        <v>1</v>
      </c>
      <c r="AB6776" s="55" t="n">
        <f aca="false">IF(AND(E6776&gt;0,OR(AND(B6776&gt;=1,B6776&lt;=6),B6776=10)),1,0)</f>
        <v>0</v>
      </c>
      <c r="AC6776" s="55" t="n">
        <f aca="false">IF(AND(E6776&gt;0,B6776=10),1,0)</f>
        <v>0</v>
      </c>
      <c r="AD6776" s="0" t="str">
        <f aca="false">IF(AND(C6775=C6776,AA6775=AA6776-1),AB6775,"")</f>
        <v/>
      </c>
      <c r="AE6776" s="0" t="str">
        <f aca="false">IF(AND(C6775=C6776,AA6775=AA6776-1),AC6775,"")</f>
        <v/>
      </c>
      <c r="AF6776" s="0" t="str">
        <f aca="false">IF(AA6776=1,"",IF(AND(AB6776=1,AD6776&lt;&gt;1),1,0))</f>
        <v/>
      </c>
      <c r="AG6776" s="0" t="str">
        <f aca="false">IF(AA6776=1,"",IF(AND(AC6776=1,AE6776&lt;&gt;1),1,0))</f>
        <v/>
      </c>
      <c r="AH6776" s="60" t="str">
        <f aca="false">IF(AND(E6776&gt;0,AA6776&lt;2,NOT(AND(C6777=C6776,AA6777=AA6776+1))),INDEX(DATAS,AA6776+1),"")</f>
        <v/>
      </c>
      <c r="AI6776" s="60" t="str">
        <f aca="false">IF(AND(AC6776=1,AA6776&lt;2),IF(AND(C6777=C6776,AA6777=AA6776+1),IF(AC6777=1,"",INDEX(DATAS,AA6776+1)),INDEX(DATAS,AA6776+1)),"")</f>
        <v/>
      </c>
    </row>
    <row r="6777" customFormat="false" ht="15" hidden="false" customHeight="false" outlineLevel="0" collapsed="false">
      <c r="A6777" s="60" t="n">
        <v>46310</v>
      </c>
      <c r="B6777" s="0" t="n">
        <v>13</v>
      </c>
      <c r="C6777" s="0" t="n">
        <v>7829</v>
      </c>
      <c r="E6777" s="0" t="n">
        <v>0</v>
      </c>
      <c r="F6777" s="55" t="s">
        <v>1592</v>
      </c>
      <c r="I6777" s="55" t="s">
        <v>185</v>
      </c>
      <c r="U6777" s="0" t="n">
        <v>121</v>
      </c>
      <c r="V6777" s="0" t="n">
        <v>0</v>
      </c>
      <c r="X6777" s="55" t="n">
        <f aca="false">IF(I6777="Male",0,1)</f>
        <v>1</v>
      </c>
      <c r="Y6777" s="55" t="n">
        <f aca="false">IF(OR(I6777="DNB",I6777="Dry DNB"),1,0)</f>
        <v>0</v>
      </c>
      <c r="Z6777" s="0" t="str">
        <f aca="false">IF(ISNUMBER(W6777),A6777-W6777,"")</f>
        <v/>
      </c>
      <c r="AA6777" s="55" t="n">
        <f aca="false">MATCH(A6777,DATAS,0)</f>
        <v>2</v>
      </c>
      <c r="AB6777" s="55" t="n">
        <f aca="false">IF(AND(E6777&gt;0,OR(AND(B6777&gt;=1,B6777&lt;=6),B6777=10)),1,0)</f>
        <v>0</v>
      </c>
      <c r="AC6777" s="55" t="n">
        <f aca="false">IF(AND(E6777&gt;0,B6777=10),1,0)</f>
        <v>0</v>
      </c>
      <c r="AD6777" s="55" t="n">
        <f aca="false">IF(AND(C6776=C6777,AA6776=AA6777-1),AB6776,"")</f>
        <v>0</v>
      </c>
      <c r="AE6777" s="55" t="n">
        <f aca="false">IF(AND(C6776=C6777,AA6776=AA6777-1),AC6776,"")</f>
        <v>0</v>
      </c>
      <c r="AF6777" s="55" t="n">
        <f aca="false">IF(AA6777=1,"",IF(AND(AB6777=1,AD6777&lt;&gt;1),1,0))</f>
        <v>0</v>
      </c>
      <c r="AG6777" s="55" t="n">
        <f aca="false">IF(AA6777=1,"",IF(AND(AC6777=1,AE6777&lt;&gt;1),1,0))</f>
        <v>0</v>
      </c>
      <c r="AH6777" s="60" t="str">
        <f aca="false">IF(AND(E6777&gt;0,AA6777&lt;2,NOT(AND(C6778=C6777,AA6778=AA6777+1))),INDEX(DATAS,AA6777+1),"")</f>
        <v/>
      </c>
      <c r="AI6777" s="60" t="str">
        <f aca="false">IF(AND(AC6777=1,AA6777&lt;2),IF(AND(C6778=C6777,AA6778=AA6777+1),IF(AC6778=1,"",INDEX(DATAS,AA6777+1)),INDEX(DATAS,AA6777+1)),"")</f>
        <v/>
      </c>
    </row>
    <row r="6778" customFormat="false" ht="15" hidden="false" customHeight="false" outlineLevel="0" collapsed="false">
      <c r="A6778" s="60" t="n">
        <v>46309</v>
      </c>
      <c r="B6778" s="0" t="n">
        <v>13</v>
      </c>
      <c r="C6778" s="0" t="n">
        <v>7830</v>
      </c>
      <c r="E6778" s="0" t="n">
        <v>0</v>
      </c>
      <c r="F6778" s="55" t="s">
        <v>1593</v>
      </c>
      <c r="I6778" s="55" t="s">
        <v>185</v>
      </c>
      <c r="U6778" s="0" t="n">
        <v>114</v>
      </c>
      <c r="V6778" s="0" t="n">
        <v>0</v>
      </c>
      <c r="X6778" s="55" t="n">
        <f aca="false">IF(I6778="Male",0,1)</f>
        <v>1</v>
      </c>
      <c r="Y6778" s="55" t="n">
        <f aca="false">IF(OR(I6778="DNB",I6778="Dry DNB"),1,0)</f>
        <v>0</v>
      </c>
      <c r="Z6778" s="0" t="str">
        <f aca="false">IF(ISNUMBER(W6778),A6778-W6778,"")</f>
        <v/>
      </c>
      <c r="AA6778" s="55" t="n">
        <f aca="false">MATCH(A6778,DATAS,0)</f>
        <v>1</v>
      </c>
      <c r="AB6778" s="55" t="n">
        <f aca="false">IF(AND(E6778&gt;0,OR(AND(B6778&gt;=1,B6778&lt;=6),B6778=10)),1,0)</f>
        <v>0</v>
      </c>
      <c r="AC6778" s="55" t="n">
        <f aca="false">IF(AND(E6778&gt;0,B6778=10),1,0)</f>
        <v>0</v>
      </c>
      <c r="AD6778" s="0" t="str">
        <f aca="false">IF(AND(C6777=C6778,AA6777=AA6778-1),AB6777,"")</f>
        <v/>
      </c>
      <c r="AE6778" s="0" t="str">
        <f aca="false">IF(AND(C6777=C6778,AA6777=AA6778-1),AC6777,"")</f>
        <v/>
      </c>
      <c r="AF6778" s="0" t="str">
        <f aca="false">IF(AA6778=1,"",IF(AND(AB6778=1,AD6778&lt;&gt;1),1,0))</f>
        <v/>
      </c>
      <c r="AG6778" s="0" t="str">
        <f aca="false">IF(AA6778=1,"",IF(AND(AC6778=1,AE6778&lt;&gt;1),1,0))</f>
        <v/>
      </c>
      <c r="AH6778" s="60" t="str">
        <f aca="false">IF(AND(E6778&gt;0,AA6778&lt;2,NOT(AND(C6779=C6778,AA6779=AA6778+1))),INDEX(DATAS,AA6778+1),"")</f>
        <v/>
      </c>
      <c r="AI6778" s="60" t="str">
        <f aca="false">IF(AND(AC6778=1,AA6778&lt;2),IF(AND(C6779=C6778,AA6779=AA6778+1),IF(AC6779=1,"",INDEX(DATAS,AA6778+1)),INDEX(DATAS,AA6778+1)),"")</f>
        <v/>
      </c>
    </row>
    <row r="6779" customFormat="false" ht="15" hidden="false" customHeight="false" outlineLevel="0" collapsed="false">
      <c r="A6779" s="60" t="n">
        <v>46310</v>
      </c>
      <c r="B6779" s="0" t="n">
        <v>13</v>
      </c>
      <c r="C6779" s="0" t="n">
        <v>7830</v>
      </c>
      <c r="E6779" s="0" t="n">
        <v>0</v>
      </c>
      <c r="F6779" s="55" t="s">
        <v>1593</v>
      </c>
      <c r="I6779" s="55" t="s">
        <v>185</v>
      </c>
      <c r="U6779" s="0" t="n">
        <v>115</v>
      </c>
      <c r="V6779" s="0" t="n">
        <v>0</v>
      </c>
      <c r="X6779" s="55" t="n">
        <f aca="false">IF(I6779="Male",0,1)</f>
        <v>1</v>
      </c>
      <c r="Y6779" s="55" t="n">
        <f aca="false">IF(OR(I6779="DNB",I6779="Dry DNB"),1,0)</f>
        <v>0</v>
      </c>
      <c r="Z6779" s="0" t="str">
        <f aca="false">IF(ISNUMBER(W6779),A6779-W6779,"")</f>
        <v/>
      </c>
      <c r="AA6779" s="55" t="n">
        <f aca="false">MATCH(A6779,DATAS,0)</f>
        <v>2</v>
      </c>
      <c r="AB6779" s="55" t="n">
        <f aca="false">IF(AND(E6779&gt;0,OR(AND(B6779&gt;=1,B6779&lt;=6),B6779=10)),1,0)</f>
        <v>0</v>
      </c>
      <c r="AC6779" s="55" t="n">
        <f aca="false">IF(AND(E6779&gt;0,B6779=10),1,0)</f>
        <v>0</v>
      </c>
      <c r="AD6779" s="55" t="n">
        <f aca="false">IF(AND(C6778=C6779,AA6778=AA6779-1),AB6778,"")</f>
        <v>0</v>
      </c>
      <c r="AE6779" s="55" t="n">
        <f aca="false">IF(AND(C6778=C6779,AA6778=AA6779-1),AC6778,"")</f>
        <v>0</v>
      </c>
      <c r="AF6779" s="55" t="n">
        <f aca="false">IF(AA6779=1,"",IF(AND(AB6779=1,AD6779&lt;&gt;1),1,0))</f>
        <v>0</v>
      </c>
      <c r="AG6779" s="55" t="n">
        <f aca="false">IF(AA6779=1,"",IF(AND(AC6779=1,AE6779&lt;&gt;1),1,0))</f>
        <v>0</v>
      </c>
      <c r="AH6779" s="60" t="str">
        <f aca="false">IF(AND(E6779&gt;0,AA6779&lt;2,NOT(AND(C6780=C6779,AA6780=AA6779+1))),INDEX(DATAS,AA6779+1),"")</f>
        <v/>
      </c>
      <c r="AI6779" s="60" t="str">
        <f aca="false">IF(AND(AC6779=1,AA6779&lt;2),IF(AND(C6780=C6779,AA6780=AA6779+1),IF(AC6780=1,"",INDEX(DATAS,AA6779+1)),INDEX(DATAS,AA6779+1)),"")</f>
        <v/>
      </c>
    </row>
    <row r="6780" customFormat="false" ht="15" hidden="false" customHeight="false" outlineLevel="0" collapsed="false">
      <c r="A6780" s="60" t="n">
        <v>46309</v>
      </c>
      <c r="B6780" s="0" t="n">
        <v>13</v>
      </c>
      <c r="C6780" s="0" t="n">
        <v>7831</v>
      </c>
      <c r="E6780" s="0" t="n">
        <v>0</v>
      </c>
      <c r="F6780" s="55" t="s">
        <v>1592</v>
      </c>
      <c r="I6780" s="55" t="s">
        <v>185</v>
      </c>
      <c r="U6780" s="0" t="n">
        <v>120</v>
      </c>
      <c r="V6780" s="0" t="n">
        <v>0</v>
      </c>
      <c r="X6780" s="55" t="n">
        <f aca="false">IF(I6780="Male",0,1)</f>
        <v>1</v>
      </c>
      <c r="Y6780" s="55" t="n">
        <f aca="false">IF(OR(I6780="DNB",I6780="Dry DNB"),1,0)</f>
        <v>0</v>
      </c>
      <c r="Z6780" s="0" t="str">
        <f aca="false">IF(ISNUMBER(W6780),A6780-W6780,"")</f>
        <v/>
      </c>
      <c r="AA6780" s="55" t="n">
        <f aca="false">MATCH(A6780,DATAS,0)</f>
        <v>1</v>
      </c>
      <c r="AB6780" s="55" t="n">
        <f aca="false">IF(AND(E6780&gt;0,OR(AND(B6780&gt;=1,B6780&lt;=6),B6780=10)),1,0)</f>
        <v>0</v>
      </c>
      <c r="AC6780" s="55" t="n">
        <f aca="false">IF(AND(E6780&gt;0,B6780=10),1,0)</f>
        <v>0</v>
      </c>
      <c r="AD6780" s="0" t="str">
        <f aca="false">IF(AND(C6779=C6780,AA6779=AA6780-1),AB6779,"")</f>
        <v/>
      </c>
      <c r="AE6780" s="0" t="str">
        <f aca="false">IF(AND(C6779=C6780,AA6779=AA6780-1),AC6779,"")</f>
        <v/>
      </c>
      <c r="AF6780" s="0" t="str">
        <f aca="false">IF(AA6780=1,"",IF(AND(AB6780=1,AD6780&lt;&gt;1),1,0))</f>
        <v/>
      </c>
      <c r="AG6780" s="0" t="str">
        <f aca="false">IF(AA6780=1,"",IF(AND(AC6780=1,AE6780&lt;&gt;1),1,0))</f>
        <v/>
      </c>
      <c r="AH6780" s="60" t="str">
        <f aca="false">IF(AND(E6780&gt;0,AA6780&lt;2,NOT(AND(C6781=C6780,AA6781=AA6780+1))),INDEX(DATAS,AA6780+1),"")</f>
        <v/>
      </c>
      <c r="AI6780" s="60" t="str">
        <f aca="false">IF(AND(AC6780=1,AA6780&lt;2),IF(AND(C6781=C6780,AA6781=AA6780+1),IF(AC6781=1,"",INDEX(DATAS,AA6780+1)),INDEX(DATAS,AA6780+1)),"")</f>
        <v/>
      </c>
    </row>
    <row r="6781" customFormat="false" ht="15" hidden="false" customHeight="false" outlineLevel="0" collapsed="false">
      <c r="A6781" s="60" t="n">
        <v>46310</v>
      </c>
      <c r="B6781" s="0" t="n">
        <v>13</v>
      </c>
      <c r="C6781" s="0" t="n">
        <v>7831</v>
      </c>
      <c r="E6781" s="0" t="n">
        <v>0</v>
      </c>
      <c r="F6781" s="55" t="s">
        <v>1592</v>
      </c>
      <c r="I6781" s="55" t="s">
        <v>185</v>
      </c>
      <c r="U6781" s="0" t="n">
        <v>121</v>
      </c>
      <c r="V6781" s="0" t="n">
        <v>0</v>
      </c>
      <c r="X6781" s="55" t="n">
        <f aca="false">IF(I6781="Male",0,1)</f>
        <v>1</v>
      </c>
      <c r="Y6781" s="55" t="n">
        <f aca="false">IF(OR(I6781="DNB",I6781="Dry DNB"),1,0)</f>
        <v>0</v>
      </c>
      <c r="Z6781" s="0" t="str">
        <f aca="false">IF(ISNUMBER(W6781),A6781-W6781,"")</f>
        <v/>
      </c>
      <c r="AA6781" s="55" t="n">
        <f aca="false">MATCH(A6781,DATAS,0)</f>
        <v>2</v>
      </c>
      <c r="AB6781" s="55" t="n">
        <f aca="false">IF(AND(E6781&gt;0,OR(AND(B6781&gt;=1,B6781&lt;=6),B6781=10)),1,0)</f>
        <v>0</v>
      </c>
      <c r="AC6781" s="55" t="n">
        <f aca="false">IF(AND(E6781&gt;0,B6781=10),1,0)</f>
        <v>0</v>
      </c>
      <c r="AD6781" s="55" t="n">
        <f aca="false">IF(AND(C6780=C6781,AA6780=AA6781-1),AB6780,"")</f>
        <v>0</v>
      </c>
      <c r="AE6781" s="55" t="n">
        <f aca="false">IF(AND(C6780=C6781,AA6780=AA6781-1),AC6780,"")</f>
        <v>0</v>
      </c>
      <c r="AF6781" s="55" t="n">
        <f aca="false">IF(AA6781=1,"",IF(AND(AB6781=1,AD6781&lt;&gt;1),1,0))</f>
        <v>0</v>
      </c>
      <c r="AG6781" s="55" t="n">
        <f aca="false">IF(AA6781=1,"",IF(AND(AC6781=1,AE6781&lt;&gt;1),1,0))</f>
        <v>0</v>
      </c>
      <c r="AH6781" s="60" t="str">
        <f aca="false">IF(AND(E6781&gt;0,AA6781&lt;2,NOT(AND(C6782=C6781,AA6782=AA6781+1))),INDEX(DATAS,AA6781+1),"")</f>
        <v/>
      </c>
      <c r="AI6781" s="60" t="str">
        <f aca="false">IF(AND(AC6781=1,AA6781&lt;2),IF(AND(C6782=C6781,AA6782=AA6781+1),IF(AC6782=1,"",INDEX(DATAS,AA6781+1)),INDEX(DATAS,AA6781+1)),"")</f>
        <v/>
      </c>
    </row>
    <row r="6782" customFormat="false" ht="15" hidden="false" customHeight="false" outlineLevel="0" collapsed="false">
      <c r="A6782" s="60" t="n">
        <v>46309</v>
      </c>
      <c r="B6782" s="0" t="n">
        <v>13</v>
      </c>
      <c r="C6782" s="0" t="n">
        <v>7832</v>
      </c>
      <c r="E6782" s="0" t="n">
        <v>0</v>
      </c>
      <c r="F6782" s="55" t="s">
        <v>1592</v>
      </c>
      <c r="I6782" s="55" t="s">
        <v>185</v>
      </c>
      <c r="U6782" s="0" t="n">
        <v>120</v>
      </c>
      <c r="V6782" s="0" t="n">
        <v>0</v>
      </c>
      <c r="X6782" s="55" t="n">
        <f aca="false">IF(I6782="Male",0,1)</f>
        <v>1</v>
      </c>
      <c r="Y6782" s="55" t="n">
        <f aca="false">IF(OR(I6782="DNB",I6782="Dry DNB"),1,0)</f>
        <v>0</v>
      </c>
      <c r="Z6782" s="0" t="str">
        <f aca="false">IF(ISNUMBER(W6782),A6782-W6782,"")</f>
        <v/>
      </c>
      <c r="AA6782" s="55" t="n">
        <f aca="false">MATCH(A6782,DATAS,0)</f>
        <v>1</v>
      </c>
      <c r="AB6782" s="55" t="n">
        <f aca="false">IF(AND(E6782&gt;0,OR(AND(B6782&gt;=1,B6782&lt;=6),B6782=10)),1,0)</f>
        <v>0</v>
      </c>
      <c r="AC6782" s="55" t="n">
        <f aca="false">IF(AND(E6782&gt;0,B6782=10),1,0)</f>
        <v>0</v>
      </c>
      <c r="AD6782" s="0" t="str">
        <f aca="false">IF(AND(C6781=C6782,AA6781=AA6782-1),AB6781,"")</f>
        <v/>
      </c>
      <c r="AE6782" s="0" t="str">
        <f aca="false">IF(AND(C6781=C6782,AA6781=AA6782-1),AC6781,"")</f>
        <v/>
      </c>
      <c r="AF6782" s="0" t="str">
        <f aca="false">IF(AA6782=1,"",IF(AND(AB6782=1,AD6782&lt;&gt;1),1,0))</f>
        <v/>
      </c>
      <c r="AG6782" s="0" t="str">
        <f aca="false">IF(AA6782=1,"",IF(AND(AC6782=1,AE6782&lt;&gt;1),1,0))</f>
        <v/>
      </c>
      <c r="AH6782" s="60" t="str">
        <f aca="false">IF(AND(E6782&gt;0,AA6782&lt;2,NOT(AND(C6783=C6782,AA6783=AA6782+1))),INDEX(DATAS,AA6782+1),"")</f>
        <v/>
      </c>
      <c r="AI6782" s="60" t="str">
        <f aca="false">IF(AND(AC6782=1,AA6782&lt;2),IF(AND(C6783=C6782,AA6783=AA6782+1),IF(AC6783=1,"",INDEX(DATAS,AA6782+1)),INDEX(DATAS,AA6782+1)),"")</f>
        <v/>
      </c>
    </row>
    <row r="6783" customFormat="false" ht="15" hidden="false" customHeight="false" outlineLevel="0" collapsed="false">
      <c r="A6783" s="60" t="n">
        <v>46310</v>
      </c>
      <c r="B6783" s="0" t="n">
        <v>13</v>
      </c>
      <c r="C6783" s="0" t="n">
        <v>7832</v>
      </c>
      <c r="E6783" s="0" t="n">
        <v>0</v>
      </c>
      <c r="F6783" s="55" t="s">
        <v>1592</v>
      </c>
      <c r="I6783" s="55" t="s">
        <v>185</v>
      </c>
      <c r="U6783" s="0" t="n">
        <v>121</v>
      </c>
      <c r="V6783" s="0" t="n">
        <v>0</v>
      </c>
      <c r="X6783" s="55" t="n">
        <f aca="false">IF(I6783="Male",0,1)</f>
        <v>1</v>
      </c>
      <c r="Y6783" s="55" t="n">
        <f aca="false">IF(OR(I6783="DNB",I6783="Dry DNB"),1,0)</f>
        <v>0</v>
      </c>
      <c r="Z6783" s="0" t="str">
        <f aca="false">IF(ISNUMBER(W6783),A6783-W6783,"")</f>
        <v/>
      </c>
      <c r="AA6783" s="55" t="n">
        <f aca="false">MATCH(A6783,DATAS,0)</f>
        <v>2</v>
      </c>
      <c r="AB6783" s="55" t="n">
        <f aca="false">IF(AND(E6783&gt;0,OR(AND(B6783&gt;=1,B6783&lt;=6),B6783=10)),1,0)</f>
        <v>0</v>
      </c>
      <c r="AC6783" s="55" t="n">
        <f aca="false">IF(AND(E6783&gt;0,B6783=10),1,0)</f>
        <v>0</v>
      </c>
      <c r="AD6783" s="55" t="n">
        <f aca="false">IF(AND(C6782=C6783,AA6782=AA6783-1),AB6782,"")</f>
        <v>0</v>
      </c>
      <c r="AE6783" s="55" t="n">
        <f aca="false">IF(AND(C6782=C6783,AA6782=AA6783-1),AC6782,"")</f>
        <v>0</v>
      </c>
      <c r="AF6783" s="55" t="n">
        <f aca="false">IF(AA6783=1,"",IF(AND(AB6783=1,AD6783&lt;&gt;1),1,0))</f>
        <v>0</v>
      </c>
      <c r="AG6783" s="55" t="n">
        <f aca="false">IF(AA6783=1,"",IF(AND(AC6783=1,AE6783&lt;&gt;1),1,0))</f>
        <v>0</v>
      </c>
      <c r="AH6783" s="60" t="str">
        <f aca="false">IF(AND(E6783&gt;0,AA6783&lt;2,NOT(AND(C6784=C6783,AA6784=AA6783+1))),INDEX(DATAS,AA6783+1),"")</f>
        <v/>
      </c>
      <c r="AI6783" s="60" t="str">
        <f aca="false">IF(AND(AC6783=1,AA6783&lt;2),IF(AND(C6784=C6783,AA6784=AA6783+1),IF(AC6784=1,"",INDEX(DATAS,AA6783+1)),INDEX(DATAS,AA6783+1)),"")</f>
        <v/>
      </c>
    </row>
    <row r="6784" customFormat="false" ht="15" hidden="false" customHeight="false" outlineLevel="0" collapsed="false">
      <c r="A6784" s="60" t="n">
        <v>46309</v>
      </c>
      <c r="B6784" s="0" t="n">
        <v>13</v>
      </c>
      <c r="C6784" s="0" t="n">
        <v>7833</v>
      </c>
      <c r="E6784" s="0" t="n">
        <v>0</v>
      </c>
      <c r="F6784" s="55" t="s">
        <v>1592</v>
      </c>
      <c r="I6784" s="55" t="s">
        <v>185</v>
      </c>
      <c r="U6784" s="0" t="n">
        <v>120</v>
      </c>
      <c r="V6784" s="0" t="n">
        <v>0</v>
      </c>
      <c r="X6784" s="55" t="n">
        <f aca="false">IF(I6784="Male",0,1)</f>
        <v>1</v>
      </c>
      <c r="Y6784" s="55" t="n">
        <f aca="false">IF(OR(I6784="DNB",I6784="Dry DNB"),1,0)</f>
        <v>0</v>
      </c>
      <c r="Z6784" s="0" t="str">
        <f aca="false">IF(ISNUMBER(W6784),A6784-W6784,"")</f>
        <v/>
      </c>
      <c r="AA6784" s="55" t="n">
        <f aca="false">MATCH(A6784,DATAS,0)</f>
        <v>1</v>
      </c>
      <c r="AB6784" s="55" t="n">
        <f aca="false">IF(AND(E6784&gt;0,OR(AND(B6784&gt;=1,B6784&lt;=6),B6784=10)),1,0)</f>
        <v>0</v>
      </c>
      <c r="AC6784" s="55" t="n">
        <f aca="false">IF(AND(E6784&gt;0,B6784=10),1,0)</f>
        <v>0</v>
      </c>
      <c r="AD6784" s="0" t="str">
        <f aca="false">IF(AND(C6783=C6784,AA6783=AA6784-1),AB6783,"")</f>
        <v/>
      </c>
      <c r="AE6784" s="0" t="str">
        <f aca="false">IF(AND(C6783=C6784,AA6783=AA6784-1),AC6783,"")</f>
        <v/>
      </c>
      <c r="AF6784" s="0" t="str">
        <f aca="false">IF(AA6784=1,"",IF(AND(AB6784=1,AD6784&lt;&gt;1),1,0))</f>
        <v/>
      </c>
      <c r="AG6784" s="0" t="str">
        <f aca="false">IF(AA6784=1,"",IF(AND(AC6784=1,AE6784&lt;&gt;1),1,0))</f>
        <v/>
      </c>
      <c r="AH6784" s="60" t="str">
        <f aca="false">IF(AND(E6784&gt;0,AA6784&lt;2,NOT(AND(C6785=C6784,AA6785=AA6784+1))),INDEX(DATAS,AA6784+1),"")</f>
        <v/>
      </c>
      <c r="AI6784" s="60" t="str">
        <f aca="false">IF(AND(AC6784=1,AA6784&lt;2),IF(AND(C6785=C6784,AA6785=AA6784+1),IF(AC6785=1,"",INDEX(DATAS,AA6784+1)),INDEX(DATAS,AA6784+1)),"")</f>
        <v/>
      </c>
    </row>
    <row r="6785" customFormat="false" ht="15" hidden="false" customHeight="false" outlineLevel="0" collapsed="false">
      <c r="A6785" s="60" t="n">
        <v>46310</v>
      </c>
      <c r="B6785" s="0" t="n">
        <v>13</v>
      </c>
      <c r="C6785" s="0" t="n">
        <v>7833</v>
      </c>
      <c r="E6785" s="0" t="n">
        <v>0</v>
      </c>
      <c r="F6785" s="55" t="s">
        <v>1592</v>
      </c>
      <c r="I6785" s="55" t="s">
        <v>185</v>
      </c>
      <c r="U6785" s="0" t="n">
        <v>121</v>
      </c>
      <c r="V6785" s="0" t="n">
        <v>0</v>
      </c>
      <c r="X6785" s="55" t="n">
        <f aca="false">IF(I6785="Male",0,1)</f>
        <v>1</v>
      </c>
      <c r="Y6785" s="55" t="n">
        <f aca="false">IF(OR(I6785="DNB",I6785="Dry DNB"),1,0)</f>
        <v>0</v>
      </c>
      <c r="Z6785" s="0" t="str">
        <f aca="false">IF(ISNUMBER(W6785),A6785-W6785,"")</f>
        <v/>
      </c>
      <c r="AA6785" s="55" t="n">
        <f aca="false">MATCH(A6785,DATAS,0)</f>
        <v>2</v>
      </c>
      <c r="AB6785" s="55" t="n">
        <f aca="false">IF(AND(E6785&gt;0,OR(AND(B6785&gt;=1,B6785&lt;=6),B6785=10)),1,0)</f>
        <v>0</v>
      </c>
      <c r="AC6785" s="55" t="n">
        <f aca="false">IF(AND(E6785&gt;0,B6785=10),1,0)</f>
        <v>0</v>
      </c>
      <c r="AD6785" s="55" t="n">
        <f aca="false">IF(AND(C6784=C6785,AA6784=AA6785-1),AB6784,"")</f>
        <v>0</v>
      </c>
      <c r="AE6785" s="55" t="n">
        <f aca="false">IF(AND(C6784=C6785,AA6784=AA6785-1),AC6784,"")</f>
        <v>0</v>
      </c>
      <c r="AF6785" s="55" t="n">
        <f aca="false">IF(AA6785=1,"",IF(AND(AB6785=1,AD6785&lt;&gt;1),1,0))</f>
        <v>0</v>
      </c>
      <c r="AG6785" s="55" t="n">
        <f aca="false">IF(AA6785=1,"",IF(AND(AC6785=1,AE6785&lt;&gt;1),1,0))</f>
        <v>0</v>
      </c>
      <c r="AH6785" s="60" t="str">
        <f aca="false">IF(AND(E6785&gt;0,AA6785&lt;2,NOT(AND(C6786=C6785,AA6786=AA6785+1))),INDEX(DATAS,AA6785+1),"")</f>
        <v/>
      </c>
      <c r="AI6785" s="60" t="str">
        <f aca="false">IF(AND(AC6785=1,AA6785&lt;2),IF(AND(C6786=C6785,AA6786=AA6785+1),IF(AC6786=1,"",INDEX(DATAS,AA6785+1)),INDEX(DATAS,AA6785+1)),"")</f>
        <v/>
      </c>
    </row>
    <row r="6786" customFormat="false" ht="15" hidden="false" customHeight="false" outlineLevel="0" collapsed="false">
      <c r="A6786" s="60" t="n">
        <v>46309</v>
      </c>
      <c r="B6786" s="0" t="n">
        <v>13</v>
      </c>
      <c r="C6786" s="0" t="n">
        <v>7835</v>
      </c>
      <c r="E6786" s="0" t="n">
        <v>0</v>
      </c>
      <c r="F6786" s="55" t="s">
        <v>1594</v>
      </c>
      <c r="I6786" s="55" t="s">
        <v>185</v>
      </c>
      <c r="U6786" s="0" t="n">
        <v>119</v>
      </c>
      <c r="V6786" s="0" t="n">
        <v>0</v>
      </c>
      <c r="X6786" s="55" t="n">
        <f aca="false">IF(I6786="Male",0,1)</f>
        <v>1</v>
      </c>
      <c r="Y6786" s="55" t="n">
        <f aca="false">IF(OR(I6786="DNB",I6786="Dry DNB"),1,0)</f>
        <v>0</v>
      </c>
      <c r="Z6786" s="0" t="str">
        <f aca="false">IF(ISNUMBER(W6786),A6786-W6786,"")</f>
        <v/>
      </c>
      <c r="AA6786" s="55" t="n">
        <f aca="false">MATCH(A6786,DATAS,0)</f>
        <v>1</v>
      </c>
      <c r="AB6786" s="55" t="n">
        <f aca="false">IF(AND(E6786&gt;0,OR(AND(B6786&gt;=1,B6786&lt;=6),B6786=10)),1,0)</f>
        <v>0</v>
      </c>
      <c r="AC6786" s="55" t="n">
        <f aca="false">IF(AND(E6786&gt;0,B6786=10),1,0)</f>
        <v>0</v>
      </c>
      <c r="AD6786" s="0" t="str">
        <f aca="false">IF(AND(C6785=C6786,AA6785=AA6786-1),AB6785,"")</f>
        <v/>
      </c>
      <c r="AE6786" s="0" t="str">
        <f aca="false">IF(AND(C6785=C6786,AA6785=AA6786-1),AC6785,"")</f>
        <v/>
      </c>
      <c r="AF6786" s="0" t="str">
        <f aca="false">IF(AA6786=1,"",IF(AND(AB6786=1,AD6786&lt;&gt;1),1,0))</f>
        <v/>
      </c>
      <c r="AG6786" s="0" t="str">
        <f aca="false">IF(AA6786=1,"",IF(AND(AC6786=1,AE6786&lt;&gt;1),1,0))</f>
        <v/>
      </c>
      <c r="AH6786" s="60" t="str">
        <f aca="false">IF(AND(E6786&gt;0,AA6786&lt;2,NOT(AND(C6787=C6786,AA6787=AA6786+1))),INDEX(DATAS,AA6786+1),"")</f>
        <v/>
      </c>
      <c r="AI6786" s="60" t="str">
        <f aca="false">IF(AND(AC6786=1,AA6786&lt;2),IF(AND(C6787=C6786,AA6787=AA6786+1),IF(AC6787=1,"",INDEX(DATAS,AA6786+1)),INDEX(DATAS,AA6786+1)),"")</f>
        <v/>
      </c>
    </row>
    <row r="6787" customFormat="false" ht="15" hidden="false" customHeight="false" outlineLevel="0" collapsed="false">
      <c r="A6787" s="60" t="n">
        <v>46310</v>
      </c>
      <c r="B6787" s="0" t="n">
        <v>13</v>
      </c>
      <c r="C6787" s="0" t="n">
        <v>7835</v>
      </c>
      <c r="E6787" s="0" t="n">
        <v>0</v>
      </c>
      <c r="F6787" s="55" t="s">
        <v>1594</v>
      </c>
      <c r="I6787" s="55" t="s">
        <v>185</v>
      </c>
      <c r="U6787" s="0" t="n">
        <v>120</v>
      </c>
      <c r="V6787" s="0" t="n">
        <v>0</v>
      </c>
      <c r="X6787" s="55" t="n">
        <f aca="false">IF(I6787="Male",0,1)</f>
        <v>1</v>
      </c>
      <c r="Y6787" s="55" t="n">
        <f aca="false">IF(OR(I6787="DNB",I6787="Dry DNB"),1,0)</f>
        <v>0</v>
      </c>
      <c r="Z6787" s="0" t="str">
        <f aca="false">IF(ISNUMBER(W6787),A6787-W6787,"")</f>
        <v/>
      </c>
      <c r="AA6787" s="55" t="n">
        <f aca="false">MATCH(A6787,DATAS,0)</f>
        <v>2</v>
      </c>
      <c r="AB6787" s="55" t="n">
        <f aca="false">IF(AND(E6787&gt;0,OR(AND(B6787&gt;=1,B6787&lt;=6),B6787=10)),1,0)</f>
        <v>0</v>
      </c>
      <c r="AC6787" s="55" t="n">
        <f aca="false">IF(AND(E6787&gt;0,B6787=10),1,0)</f>
        <v>0</v>
      </c>
      <c r="AD6787" s="55" t="n">
        <f aca="false">IF(AND(C6786=C6787,AA6786=AA6787-1),AB6786,"")</f>
        <v>0</v>
      </c>
      <c r="AE6787" s="55" t="n">
        <f aca="false">IF(AND(C6786=C6787,AA6786=AA6787-1),AC6786,"")</f>
        <v>0</v>
      </c>
      <c r="AF6787" s="55" t="n">
        <f aca="false">IF(AA6787=1,"",IF(AND(AB6787=1,AD6787&lt;&gt;1),1,0))</f>
        <v>0</v>
      </c>
      <c r="AG6787" s="55" t="n">
        <f aca="false">IF(AA6787=1,"",IF(AND(AC6787=1,AE6787&lt;&gt;1),1,0))</f>
        <v>0</v>
      </c>
      <c r="AH6787" s="60" t="str">
        <f aca="false">IF(AND(E6787&gt;0,AA6787&lt;2,NOT(AND(C6788=C6787,AA6788=AA6787+1))),INDEX(DATAS,AA6787+1),"")</f>
        <v/>
      </c>
      <c r="AI6787" s="60" t="str">
        <f aca="false">IF(AND(AC6787=1,AA6787&lt;2),IF(AND(C6788=C6787,AA6788=AA6787+1),IF(AC6788=1,"",INDEX(DATAS,AA6787+1)),INDEX(DATAS,AA6787+1)),"")</f>
        <v/>
      </c>
    </row>
    <row r="6788" customFormat="false" ht="15" hidden="false" customHeight="false" outlineLevel="0" collapsed="false">
      <c r="A6788" s="60" t="n">
        <v>46309</v>
      </c>
      <c r="B6788" s="0" t="n">
        <v>13</v>
      </c>
      <c r="C6788" s="0" t="n">
        <v>7836</v>
      </c>
      <c r="E6788" s="0" t="n">
        <v>0</v>
      </c>
      <c r="F6788" s="55" t="s">
        <v>1594</v>
      </c>
      <c r="I6788" s="55" t="s">
        <v>185</v>
      </c>
      <c r="U6788" s="0" t="n">
        <v>119</v>
      </c>
      <c r="V6788" s="0" t="n">
        <v>0</v>
      </c>
      <c r="X6788" s="55" t="n">
        <f aca="false">IF(I6788="Male",0,1)</f>
        <v>1</v>
      </c>
      <c r="Y6788" s="55" t="n">
        <f aca="false">IF(OR(I6788="DNB",I6788="Dry DNB"),1,0)</f>
        <v>0</v>
      </c>
      <c r="Z6788" s="0" t="str">
        <f aca="false">IF(ISNUMBER(W6788),A6788-W6788,"")</f>
        <v/>
      </c>
      <c r="AA6788" s="55" t="n">
        <f aca="false">MATCH(A6788,DATAS,0)</f>
        <v>1</v>
      </c>
      <c r="AB6788" s="55" t="n">
        <f aca="false">IF(AND(E6788&gt;0,OR(AND(B6788&gt;=1,B6788&lt;=6),B6788=10)),1,0)</f>
        <v>0</v>
      </c>
      <c r="AC6788" s="55" t="n">
        <f aca="false">IF(AND(E6788&gt;0,B6788=10),1,0)</f>
        <v>0</v>
      </c>
      <c r="AD6788" s="0" t="str">
        <f aca="false">IF(AND(C6787=C6788,AA6787=AA6788-1),AB6787,"")</f>
        <v/>
      </c>
      <c r="AE6788" s="0" t="str">
        <f aca="false">IF(AND(C6787=C6788,AA6787=AA6788-1),AC6787,"")</f>
        <v/>
      </c>
      <c r="AF6788" s="0" t="str">
        <f aca="false">IF(AA6788=1,"",IF(AND(AB6788=1,AD6788&lt;&gt;1),1,0))</f>
        <v/>
      </c>
      <c r="AG6788" s="0" t="str">
        <f aca="false">IF(AA6788=1,"",IF(AND(AC6788=1,AE6788&lt;&gt;1),1,0))</f>
        <v/>
      </c>
      <c r="AH6788" s="60" t="str">
        <f aca="false">IF(AND(E6788&gt;0,AA6788&lt;2,NOT(AND(C6789=C6788,AA6789=AA6788+1))),INDEX(DATAS,AA6788+1),"")</f>
        <v/>
      </c>
      <c r="AI6788" s="60" t="str">
        <f aca="false">IF(AND(AC6788=1,AA6788&lt;2),IF(AND(C6789=C6788,AA6789=AA6788+1),IF(AC6789=1,"",INDEX(DATAS,AA6788+1)),INDEX(DATAS,AA6788+1)),"")</f>
        <v/>
      </c>
    </row>
    <row r="6789" customFormat="false" ht="15" hidden="false" customHeight="false" outlineLevel="0" collapsed="false">
      <c r="A6789" s="60" t="n">
        <v>46310</v>
      </c>
      <c r="B6789" s="0" t="n">
        <v>13</v>
      </c>
      <c r="C6789" s="0" t="n">
        <v>7836</v>
      </c>
      <c r="E6789" s="0" t="n">
        <v>0</v>
      </c>
      <c r="F6789" s="55" t="s">
        <v>1594</v>
      </c>
      <c r="I6789" s="55" t="s">
        <v>185</v>
      </c>
      <c r="U6789" s="0" t="n">
        <v>120</v>
      </c>
      <c r="V6789" s="0" t="n">
        <v>0</v>
      </c>
      <c r="X6789" s="55" t="n">
        <f aca="false">IF(I6789="Male",0,1)</f>
        <v>1</v>
      </c>
      <c r="Y6789" s="55" t="n">
        <f aca="false">IF(OR(I6789="DNB",I6789="Dry DNB"),1,0)</f>
        <v>0</v>
      </c>
      <c r="Z6789" s="0" t="str">
        <f aca="false">IF(ISNUMBER(W6789),A6789-W6789,"")</f>
        <v/>
      </c>
      <c r="AA6789" s="55" t="n">
        <f aca="false">MATCH(A6789,DATAS,0)</f>
        <v>2</v>
      </c>
      <c r="AB6789" s="55" t="n">
        <f aca="false">IF(AND(E6789&gt;0,OR(AND(B6789&gt;=1,B6789&lt;=6),B6789=10)),1,0)</f>
        <v>0</v>
      </c>
      <c r="AC6789" s="55" t="n">
        <f aca="false">IF(AND(E6789&gt;0,B6789=10),1,0)</f>
        <v>0</v>
      </c>
      <c r="AD6789" s="55" t="n">
        <f aca="false">IF(AND(C6788=C6789,AA6788=AA6789-1),AB6788,"")</f>
        <v>0</v>
      </c>
      <c r="AE6789" s="55" t="n">
        <f aca="false">IF(AND(C6788=C6789,AA6788=AA6789-1),AC6788,"")</f>
        <v>0</v>
      </c>
      <c r="AF6789" s="55" t="n">
        <f aca="false">IF(AA6789=1,"",IF(AND(AB6789=1,AD6789&lt;&gt;1),1,0))</f>
        <v>0</v>
      </c>
      <c r="AG6789" s="55" t="n">
        <f aca="false">IF(AA6789=1,"",IF(AND(AC6789=1,AE6789&lt;&gt;1),1,0))</f>
        <v>0</v>
      </c>
      <c r="AH6789" s="60" t="str">
        <f aca="false">IF(AND(E6789&gt;0,AA6789&lt;2,NOT(AND(C6790=C6789,AA6790=AA6789+1))),INDEX(DATAS,AA6789+1),"")</f>
        <v/>
      </c>
      <c r="AI6789" s="60" t="str">
        <f aca="false">IF(AND(AC6789=1,AA6789&lt;2),IF(AND(C6790=C6789,AA6790=AA6789+1),IF(AC6790=1,"",INDEX(DATAS,AA6789+1)),INDEX(DATAS,AA6789+1)),"")</f>
        <v/>
      </c>
    </row>
    <row r="6790" customFormat="false" ht="15" hidden="false" customHeight="false" outlineLevel="0" collapsed="false">
      <c r="A6790" s="60" t="n">
        <v>46309</v>
      </c>
      <c r="B6790" s="0" t="n">
        <v>13</v>
      </c>
      <c r="C6790" s="0" t="n">
        <v>7837</v>
      </c>
      <c r="E6790" s="0" t="n">
        <v>0</v>
      </c>
      <c r="F6790" s="55" t="s">
        <v>1595</v>
      </c>
      <c r="I6790" s="55" t="s">
        <v>185</v>
      </c>
      <c r="U6790" s="0" t="n">
        <v>118</v>
      </c>
      <c r="V6790" s="0" t="n">
        <v>0</v>
      </c>
      <c r="X6790" s="55" t="n">
        <f aca="false">IF(I6790="Male",0,1)</f>
        <v>1</v>
      </c>
      <c r="Y6790" s="55" t="n">
        <f aca="false">IF(OR(I6790="DNB",I6790="Dry DNB"),1,0)</f>
        <v>0</v>
      </c>
      <c r="Z6790" s="0" t="str">
        <f aca="false">IF(ISNUMBER(W6790),A6790-W6790,"")</f>
        <v/>
      </c>
      <c r="AA6790" s="55" t="n">
        <f aca="false">MATCH(A6790,DATAS,0)</f>
        <v>1</v>
      </c>
      <c r="AB6790" s="55" t="n">
        <f aca="false">IF(AND(E6790&gt;0,OR(AND(B6790&gt;=1,B6790&lt;=6),B6790=10)),1,0)</f>
        <v>0</v>
      </c>
      <c r="AC6790" s="55" t="n">
        <f aca="false">IF(AND(E6790&gt;0,B6790=10),1,0)</f>
        <v>0</v>
      </c>
      <c r="AD6790" s="0" t="str">
        <f aca="false">IF(AND(C6789=C6790,AA6789=AA6790-1),AB6789,"")</f>
        <v/>
      </c>
      <c r="AE6790" s="0" t="str">
        <f aca="false">IF(AND(C6789=C6790,AA6789=AA6790-1),AC6789,"")</f>
        <v/>
      </c>
      <c r="AF6790" s="0" t="str">
        <f aca="false">IF(AA6790=1,"",IF(AND(AB6790=1,AD6790&lt;&gt;1),1,0))</f>
        <v/>
      </c>
      <c r="AG6790" s="0" t="str">
        <f aca="false">IF(AA6790=1,"",IF(AND(AC6790=1,AE6790&lt;&gt;1),1,0))</f>
        <v/>
      </c>
      <c r="AH6790" s="60" t="str">
        <f aca="false">IF(AND(E6790&gt;0,AA6790&lt;2,NOT(AND(C6791=C6790,AA6791=AA6790+1))),INDEX(DATAS,AA6790+1),"")</f>
        <v/>
      </c>
      <c r="AI6790" s="60" t="str">
        <f aca="false">IF(AND(AC6790=1,AA6790&lt;2),IF(AND(C6791=C6790,AA6791=AA6790+1),IF(AC6791=1,"",INDEX(DATAS,AA6790+1)),INDEX(DATAS,AA6790+1)),"")</f>
        <v/>
      </c>
    </row>
    <row r="6791" customFormat="false" ht="15" hidden="false" customHeight="false" outlineLevel="0" collapsed="false">
      <c r="A6791" s="60" t="n">
        <v>46310</v>
      </c>
      <c r="B6791" s="0" t="n">
        <v>13</v>
      </c>
      <c r="C6791" s="0" t="n">
        <v>7837</v>
      </c>
      <c r="E6791" s="0" t="n">
        <v>0</v>
      </c>
      <c r="F6791" s="55" t="s">
        <v>1595</v>
      </c>
      <c r="I6791" s="55" t="s">
        <v>185</v>
      </c>
      <c r="U6791" s="0" t="n">
        <v>119</v>
      </c>
      <c r="V6791" s="0" t="n">
        <v>0</v>
      </c>
      <c r="X6791" s="55" t="n">
        <f aca="false">IF(I6791="Male",0,1)</f>
        <v>1</v>
      </c>
      <c r="Y6791" s="55" t="n">
        <f aca="false">IF(OR(I6791="DNB",I6791="Dry DNB"),1,0)</f>
        <v>0</v>
      </c>
      <c r="Z6791" s="0" t="str">
        <f aca="false">IF(ISNUMBER(W6791),A6791-W6791,"")</f>
        <v/>
      </c>
      <c r="AA6791" s="55" t="n">
        <f aca="false">MATCH(A6791,DATAS,0)</f>
        <v>2</v>
      </c>
      <c r="AB6791" s="55" t="n">
        <f aca="false">IF(AND(E6791&gt;0,OR(AND(B6791&gt;=1,B6791&lt;=6),B6791=10)),1,0)</f>
        <v>0</v>
      </c>
      <c r="AC6791" s="55" t="n">
        <f aca="false">IF(AND(E6791&gt;0,B6791=10),1,0)</f>
        <v>0</v>
      </c>
      <c r="AD6791" s="55" t="n">
        <f aca="false">IF(AND(C6790=C6791,AA6790=AA6791-1),AB6790,"")</f>
        <v>0</v>
      </c>
      <c r="AE6791" s="55" t="n">
        <f aca="false">IF(AND(C6790=C6791,AA6790=AA6791-1),AC6790,"")</f>
        <v>0</v>
      </c>
      <c r="AF6791" s="55" t="n">
        <f aca="false">IF(AA6791=1,"",IF(AND(AB6791=1,AD6791&lt;&gt;1),1,0))</f>
        <v>0</v>
      </c>
      <c r="AG6791" s="55" t="n">
        <f aca="false">IF(AA6791=1,"",IF(AND(AC6791=1,AE6791&lt;&gt;1),1,0))</f>
        <v>0</v>
      </c>
      <c r="AH6791" s="60" t="str">
        <f aca="false">IF(AND(E6791&gt;0,AA6791&lt;2,NOT(AND(C6792=C6791,AA6792=AA6791+1))),INDEX(DATAS,AA6791+1),"")</f>
        <v/>
      </c>
      <c r="AI6791" s="60" t="str">
        <f aca="false">IF(AND(AC6791=1,AA6791&lt;2),IF(AND(C6792=C6791,AA6792=AA6791+1),IF(AC6792=1,"",INDEX(DATAS,AA6791+1)),INDEX(DATAS,AA6791+1)),"")</f>
        <v/>
      </c>
    </row>
    <row r="6792" customFormat="false" ht="15" hidden="false" customHeight="false" outlineLevel="0" collapsed="false">
      <c r="A6792" s="60" t="n">
        <v>46309</v>
      </c>
      <c r="B6792" s="0" t="n">
        <v>13</v>
      </c>
      <c r="C6792" s="0" t="n">
        <v>7838</v>
      </c>
      <c r="E6792" s="0" t="n">
        <v>0</v>
      </c>
      <c r="F6792" s="55" t="s">
        <v>1595</v>
      </c>
      <c r="I6792" s="55" t="s">
        <v>185</v>
      </c>
      <c r="U6792" s="0" t="n">
        <v>118</v>
      </c>
      <c r="V6792" s="0" t="n">
        <v>0</v>
      </c>
      <c r="X6792" s="55" t="n">
        <f aca="false">IF(I6792="Male",0,1)</f>
        <v>1</v>
      </c>
      <c r="Y6792" s="55" t="n">
        <f aca="false">IF(OR(I6792="DNB",I6792="Dry DNB"),1,0)</f>
        <v>0</v>
      </c>
      <c r="Z6792" s="0" t="str">
        <f aca="false">IF(ISNUMBER(W6792),A6792-W6792,"")</f>
        <v/>
      </c>
      <c r="AA6792" s="55" t="n">
        <f aca="false">MATCH(A6792,DATAS,0)</f>
        <v>1</v>
      </c>
      <c r="AB6792" s="55" t="n">
        <f aca="false">IF(AND(E6792&gt;0,OR(AND(B6792&gt;=1,B6792&lt;=6),B6792=10)),1,0)</f>
        <v>0</v>
      </c>
      <c r="AC6792" s="55" t="n">
        <f aca="false">IF(AND(E6792&gt;0,B6792=10),1,0)</f>
        <v>0</v>
      </c>
      <c r="AD6792" s="0" t="str">
        <f aca="false">IF(AND(C6791=C6792,AA6791=AA6792-1),AB6791,"")</f>
        <v/>
      </c>
      <c r="AE6792" s="0" t="str">
        <f aca="false">IF(AND(C6791=C6792,AA6791=AA6792-1),AC6791,"")</f>
        <v/>
      </c>
      <c r="AF6792" s="0" t="str">
        <f aca="false">IF(AA6792=1,"",IF(AND(AB6792=1,AD6792&lt;&gt;1),1,0))</f>
        <v/>
      </c>
      <c r="AG6792" s="0" t="str">
        <f aca="false">IF(AA6792=1,"",IF(AND(AC6792=1,AE6792&lt;&gt;1),1,0))</f>
        <v/>
      </c>
      <c r="AH6792" s="60" t="str">
        <f aca="false">IF(AND(E6792&gt;0,AA6792&lt;2,NOT(AND(C6793=C6792,AA6793=AA6792+1))),INDEX(DATAS,AA6792+1),"")</f>
        <v/>
      </c>
      <c r="AI6792" s="60" t="str">
        <f aca="false">IF(AND(AC6792=1,AA6792&lt;2),IF(AND(C6793=C6792,AA6793=AA6792+1),IF(AC6793=1,"",INDEX(DATAS,AA6792+1)),INDEX(DATAS,AA6792+1)),"")</f>
        <v/>
      </c>
    </row>
    <row r="6793" customFormat="false" ht="15" hidden="false" customHeight="false" outlineLevel="0" collapsed="false">
      <c r="A6793" s="60" t="n">
        <v>46310</v>
      </c>
      <c r="B6793" s="0" t="n">
        <v>13</v>
      </c>
      <c r="C6793" s="0" t="n">
        <v>7838</v>
      </c>
      <c r="E6793" s="0" t="n">
        <v>0</v>
      </c>
      <c r="F6793" s="55" t="s">
        <v>1595</v>
      </c>
      <c r="I6793" s="55" t="s">
        <v>185</v>
      </c>
      <c r="U6793" s="0" t="n">
        <v>119</v>
      </c>
      <c r="V6793" s="0" t="n">
        <v>0</v>
      </c>
      <c r="X6793" s="55" t="n">
        <f aca="false">IF(I6793="Male",0,1)</f>
        <v>1</v>
      </c>
      <c r="Y6793" s="55" t="n">
        <f aca="false">IF(OR(I6793="DNB",I6793="Dry DNB"),1,0)</f>
        <v>0</v>
      </c>
      <c r="Z6793" s="0" t="str">
        <f aca="false">IF(ISNUMBER(W6793),A6793-W6793,"")</f>
        <v/>
      </c>
      <c r="AA6793" s="55" t="n">
        <f aca="false">MATCH(A6793,DATAS,0)</f>
        <v>2</v>
      </c>
      <c r="AB6793" s="55" t="n">
        <f aca="false">IF(AND(E6793&gt;0,OR(AND(B6793&gt;=1,B6793&lt;=6),B6793=10)),1,0)</f>
        <v>0</v>
      </c>
      <c r="AC6793" s="55" t="n">
        <f aca="false">IF(AND(E6793&gt;0,B6793=10),1,0)</f>
        <v>0</v>
      </c>
      <c r="AD6793" s="55" t="n">
        <f aca="false">IF(AND(C6792=C6793,AA6792=AA6793-1),AB6792,"")</f>
        <v>0</v>
      </c>
      <c r="AE6793" s="55" t="n">
        <f aca="false">IF(AND(C6792=C6793,AA6792=AA6793-1),AC6792,"")</f>
        <v>0</v>
      </c>
      <c r="AF6793" s="55" t="n">
        <f aca="false">IF(AA6793=1,"",IF(AND(AB6793=1,AD6793&lt;&gt;1),1,0))</f>
        <v>0</v>
      </c>
      <c r="AG6793" s="55" t="n">
        <f aca="false">IF(AA6793=1,"",IF(AND(AC6793=1,AE6793&lt;&gt;1),1,0))</f>
        <v>0</v>
      </c>
      <c r="AH6793" s="60" t="str">
        <f aca="false">IF(AND(E6793&gt;0,AA6793&lt;2,NOT(AND(C6794=C6793,AA6794=AA6793+1))),INDEX(DATAS,AA6793+1),"")</f>
        <v/>
      </c>
      <c r="AI6793" s="60" t="str">
        <f aca="false">IF(AND(AC6793=1,AA6793&lt;2),IF(AND(C6794=C6793,AA6794=AA6793+1),IF(AC6794=1,"",INDEX(DATAS,AA6793+1)),INDEX(DATAS,AA6793+1)),"")</f>
        <v/>
      </c>
    </row>
    <row r="6794" customFormat="false" ht="15" hidden="false" customHeight="false" outlineLevel="0" collapsed="false">
      <c r="A6794" s="60" t="n">
        <v>46309</v>
      </c>
      <c r="B6794" s="0" t="n">
        <v>13</v>
      </c>
      <c r="C6794" s="0" t="n">
        <v>7839</v>
      </c>
      <c r="E6794" s="0" t="n">
        <v>0</v>
      </c>
      <c r="F6794" s="55" t="s">
        <v>1595</v>
      </c>
      <c r="I6794" s="55" t="s">
        <v>185</v>
      </c>
      <c r="U6794" s="0" t="n">
        <v>118</v>
      </c>
      <c r="V6794" s="0" t="n">
        <v>0</v>
      </c>
      <c r="X6794" s="55" t="n">
        <f aca="false">IF(I6794="Male",0,1)</f>
        <v>1</v>
      </c>
      <c r="Y6794" s="55" t="n">
        <f aca="false">IF(OR(I6794="DNB",I6794="Dry DNB"),1,0)</f>
        <v>0</v>
      </c>
      <c r="Z6794" s="0" t="str">
        <f aca="false">IF(ISNUMBER(W6794),A6794-W6794,"")</f>
        <v/>
      </c>
      <c r="AA6794" s="55" t="n">
        <f aca="false">MATCH(A6794,DATAS,0)</f>
        <v>1</v>
      </c>
      <c r="AB6794" s="55" t="n">
        <f aca="false">IF(AND(E6794&gt;0,OR(AND(B6794&gt;=1,B6794&lt;=6),B6794=10)),1,0)</f>
        <v>0</v>
      </c>
      <c r="AC6794" s="55" t="n">
        <f aca="false">IF(AND(E6794&gt;0,B6794=10),1,0)</f>
        <v>0</v>
      </c>
      <c r="AD6794" s="0" t="str">
        <f aca="false">IF(AND(C6793=C6794,AA6793=AA6794-1),AB6793,"")</f>
        <v/>
      </c>
      <c r="AE6794" s="0" t="str">
        <f aca="false">IF(AND(C6793=C6794,AA6793=AA6794-1),AC6793,"")</f>
        <v/>
      </c>
      <c r="AF6794" s="0" t="str">
        <f aca="false">IF(AA6794=1,"",IF(AND(AB6794=1,AD6794&lt;&gt;1),1,0))</f>
        <v/>
      </c>
      <c r="AG6794" s="0" t="str">
        <f aca="false">IF(AA6794=1,"",IF(AND(AC6794=1,AE6794&lt;&gt;1),1,0))</f>
        <v/>
      </c>
      <c r="AH6794" s="60" t="str">
        <f aca="false">IF(AND(E6794&gt;0,AA6794&lt;2,NOT(AND(C6795=C6794,AA6795=AA6794+1))),INDEX(DATAS,AA6794+1),"")</f>
        <v/>
      </c>
      <c r="AI6794" s="60" t="str">
        <f aca="false">IF(AND(AC6794=1,AA6794&lt;2),IF(AND(C6795=C6794,AA6795=AA6794+1),IF(AC6795=1,"",INDEX(DATAS,AA6794+1)),INDEX(DATAS,AA6794+1)),"")</f>
        <v/>
      </c>
    </row>
    <row r="6795" customFormat="false" ht="15" hidden="false" customHeight="false" outlineLevel="0" collapsed="false">
      <c r="A6795" s="60" t="n">
        <v>46310</v>
      </c>
      <c r="B6795" s="0" t="n">
        <v>13</v>
      </c>
      <c r="C6795" s="0" t="n">
        <v>7839</v>
      </c>
      <c r="E6795" s="0" t="n">
        <v>0</v>
      </c>
      <c r="F6795" s="55" t="s">
        <v>1595</v>
      </c>
      <c r="I6795" s="55" t="s">
        <v>185</v>
      </c>
      <c r="U6795" s="0" t="n">
        <v>119</v>
      </c>
      <c r="V6795" s="0" t="n">
        <v>0</v>
      </c>
      <c r="X6795" s="55" t="n">
        <f aca="false">IF(I6795="Male",0,1)</f>
        <v>1</v>
      </c>
      <c r="Y6795" s="55" t="n">
        <f aca="false">IF(OR(I6795="DNB",I6795="Dry DNB"),1,0)</f>
        <v>0</v>
      </c>
      <c r="Z6795" s="0" t="str">
        <f aca="false">IF(ISNUMBER(W6795),A6795-W6795,"")</f>
        <v/>
      </c>
      <c r="AA6795" s="55" t="n">
        <f aca="false">MATCH(A6795,DATAS,0)</f>
        <v>2</v>
      </c>
      <c r="AB6795" s="55" t="n">
        <f aca="false">IF(AND(E6795&gt;0,OR(AND(B6795&gt;=1,B6795&lt;=6),B6795=10)),1,0)</f>
        <v>0</v>
      </c>
      <c r="AC6795" s="55" t="n">
        <f aca="false">IF(AND(E6795&gt;0,B6795=10),1,0)</f>
        <v>0</v>
      </c>
      <c r="AD6795" s="55" t="n">
        <f aca="false">IF(AND(C6794=C6795,AA6794=AA6795-1),AB6794,"")</f>
        <v>0</v>
      </c>
      <c r="AE6795" s="55" t="n">
        <f aca="false">IF(AND(C6794=C6795,AA6794=AA6795-1),AC6794,"")</f>
        <v>0</v>
      </c>
      <c r="AF6795" s="55" t="n">
        <f aca="false">IF(AA6795=1,"",IF(AND(AB6795=1,AD6795&lt;&gt;1),1,0))</f>
        <v>0</v>
      </c>
      <c r="AG6795" s="55" t="n">
        <f aca="false">IF(AA6795=1,"",IF(AND(AC6795=1,AE6795&lt;&gt;1),1,0))</f>
        <v>0</v>
      </c>
      <c r="AH6795" s="60" t="str">
        <f aca="false">IF(AND(E6795&gt;0,AA6795&lt;2,NOT(AND(C6796=C6795,AA6796=AA6795+1))),INDEX(DATAS,AA6795+1),"")</f>
        <v/>
      </c>
      <c r="AI6795" s="60" t="str">
        <f aca="false">IF(AND(AC6795=1,AA6795&lt;2),IF(AND(C6796=C6795,AA6796=AA6795+1),IF(AC6796=1,"",INDEX(DATAS,AA6795+1)),INDEX(DATAS,AA6795+1)),"")</f>
        <v/>
      </c>
    </row>
    <row r="6796" customFormat="false" ht="15" hidden="false" customHeight="false" outlineLevel="0" collapsed="false">
      <c r="A6796" s="60" t="n">
        <v>46309</v>
      </c>
      <c r="B6796" s="0" t="n">
        <v>13</v>
      </c>
      <c r="C6796" s="0" t="n">
        <v>7840</v>
      </c>
      <c r="E6796" s="0" t="n">
        <v>0</v>
      </c>
      <c r="F6796" s="55" t="s">
        <v>1595</v>
      </c>
      <c r="I6796" s="55" t="s">
        <v>185</v>
      </c>
      <c r="U6796" s="0" t="n">
        <v>118</v>
      </c>
      <c r="V6796" s="0" t="n">
        <v>0</v>
      </c>
      <c r="X6796" s="55" t="n">
        <f aca="false">IF(I6796="Male",0,1)</f>
        <v>1</v>
      </c>
      <c r="Y6796" s="55" t="n">
        <f aca="false">IF(OR(I6796="DNB",I6796="Dry DNB"),1,0)</f>
        <v>0</v>
      </c>
      <c r="Z6796" s="0" t="str">
        <f aca="false">IF(ISNUMBER(W6796),A6796-W6796,"")</f>
        <v/>
      </c>
      <c r="AA6796" s="55" t="n">
        <f aca="false">MATCH(A6796,DATAS,0)</f>
        <v>1</v>
      </c>
      <c r="AB6796" s="55" t="n">
        <f aca="false">IF(AND(E6796&gt;0,OR(AND(B6796&gt;=1,B6796&lt;=6),B6796=10)),1,0)</f>
        <v>0</v>
      </c>
      <c r="AC6796" s="55" t="n">
        <f aca="false">IF(AND(E6796&gt;0,B6796=10),1,0)</f>
        <v>0</v>
      </c>
      <c r="AD6796" s="0" t="str">
        <f aca="false">IF(AND(C6795=C6796,AA6795=AA6796-1),AB6795,"")</f>
        <v/>
      </c>
      <c r="AE6796" s="0" t="str">
        <f aca="false">IF(AND(C6795=C6796,AA6795=AA6796-1),AC6795,"")</f>
        <v/>
      </c>
      <c r="AF6796" s="0" t="str">
        <f aca="false">IF(AA6796=1,"",IF(AND(AB6796=1,AD6796&lt;&gt;1),1,0))</f>
        <v/>
      </c>
      <c r="AG6796" s="0" t="str">
        <f aca="false">IF(AA6796=1,"",IF(AND(AC6796=1,AE6796&lt;&gt;1),1,0))</f>
        <v/>
      </c>
      <c r="AH6796" s="60" t="str">
        <f aca="false">IF(AND(E6796&gt;0,AA6796&lt;2,NOT(AND(C6797=C6796,AA6797=AA6796+1))),INDEX(DATAS,AA6796+1),"")</f>
        <v/>
      </c>
      <c r="AI6796" s="60" t="str">
        <f aca="false">IF(AND(AC6796=1,AA6796&lt;2),IF(AND(C6797=C6796,AA6797=AA6796+1),IF(AC6797=1,"",INDEX(DATAS,AA6796+1)),INDEX(DATAS,AA6796+1)),"")</f>
        <v/>
      </c>
    </row>
    <row r="6797" customFormat="false" ht="15" hidden="false" customHeight="false" outlineLevel="0" collapsed="false">
      <c r="A6797" s="60" t="n">
        <v>46310</v>
      </c>
      <c r="B6797" s="0" t="n">
        <v>13</v>
      </c>
      <c r="C6797" s="0" t="n">
        <v>7840</v>
      </c>
      <c r="E6797" s="0" t="n">
        <v>0</v>
      </c>
      <c r="F6797" s="55" t="s">
        <v>1595</v>
      </c>
      <c r="I6797" s="55" t="s">
        <v>185</v>
      </c>
      <c r="U6797" s="0" t="n">
        <v>119</v>
      </c>
      <c r="V6797" s="0" t="n">
        <v>0</v>
      </c>
      <c r="X6797" s="55" t="n">
        <f aca="false">IF(I6797="Male",0,1)</f>
        <v>1</v>
      </c>
      <c r="Y6797" s="55" t="n">
        <f aca="false">IF(OR(I6797="DNB",I6797="Dry DNB"),1,0)</f>
        <v>0</v>
      </c>
      <c r="Z6797" s="0" t="str">
        <f aca="false">IF(ISNUMBER(W6797),A6797-W6797,"")</f>
        <v/>
      </c>
      <c r="AA6797" s="55" t="n">
        <f aca="false">MATCH(A6797,DATAS,0)</f>
        <v>2</v>
      </c>
      <c r="AB6797" s="55" t="n">
        <f aca="false">IF(AND(E6797&gt;0,OR(AND(B6797&gt;=1,B6797&lt;=6),B6797=10)),1,0)</f>
        <v>0</v>
      </c>
      <c r="AC6797" s="55" t="n">
        <f aca="false">IF(AND(E6797&gt;0,B6797=10),1,0)</f>
        <v>0</v>
      </c>
      <c r="AD6797" s="55" t="n">
        <f aca="false">IF(AND(C6796=C6797,AA6796=AA6797-1),AB6796,"")</f>
        <v>0</v>
      </c>
      <c r="AE6797" s="55" t="n">
        <f aca="false">IF(AND(C6796=C6797,AA6796=AA6797-1),AC6796,"")</f>
        <v>0</v>
      </c>
      <c r="AF6797" s="55" t="n">
        <f aca="false">IF(AA6797=1,"",IF(AND(AB6797=1,AD6797&lt;&gt;1),1,0))</f>
        <v>0</v>
      </c>
      <c r="AG6797" s="55" t="n">
        <f aca="false">IF(AA6797=1,"",IF(AND(AC6797=1,AE6797&lt;&gt;1),1,0))</f>
        <v>0</v>
      </c>
      <c r="AH6797" s="60" t="str">
        <f aca="false">IF(AND(E6797&gt;0,AA6797&lt;2,NOT(AND(C6798=C6797,AA6798=AA6797+1))),INDEX(DATAS,AA6797+1),"")</f>
        <v/>
      </c>
      <c r="AI6797" s="60" t="str">
        <f aca="false">IF(AND(AC6797=1,AA6797&lt;2),IF(AND(C6798=C6797,AA6798=AA6797+1),IF(AC6798=1,"",INDEX(DATAS,AA6797+1)),INDEX(DATAS,AA6797+1)),"")</f>
        <v/>
      </c>
    </row>
    <row r="6798" customFormat="false" ht="15" hidden="false" customHeight="false" outlineLevel="0" collapsed="false">
      <c r="A6798" s="60" t="n">
        <v>46309</v>
      </c>
      <c r="B6798" s="0" t="n">
        <v>13</v>
      </c>
      <c r="C6798" s="0" t="n">
        <v>7841</v>
      </c>
      <c r="E6798" s="0" t="n">
        <v>0</v>
      </c>
      <c r="F6798" s="55" t="s">
        <v>1595</v>
      </c>
      <c r="I6798" s="55" t="s">
        <v>185</v>
      </c>
      <c r="U6798" s="0" t="n">
        <v>118</v>
      </c>
      <c r="V6798" s="0" t="n">
        <v>0</v>
      </c>
      <c r="X6798" s="55" t="n">
        <f aca="false">IF(I6798="Male",0,1)</f>
        <v>1</v>
      </c>
      <c r="Y6798" s="55" t="n">
        <f aca="false">IF(OR(I6798="DNB",I6798="Dry DNB"),1,0)</f>
        <v>0</v>
      </c>
      <c r="Z6798" s="0" t="str">
        <f aca="false">IF(ISNUMBER(W6798),A6798-W6798,"")</f>
        <v/>
      </c>
      <c r="AA6798" s="55" t="n">
        <f aca="false">MATCH(A6798,DATAS,0)</f>
        <v>1</v>
      </c>
      <c r="AB6798" s="55" t="n">
        <f aca="false">IF(AND(E6798&gt;0,OR(AND(B6798&gt;=1,B6798&lt;=6),B6798=10)),1,0)</f>
        <v>0</v>
      </c>
      <c r="AC6798" s="55" t="n">
        <f aca="false">IF(AND(E6798&gt;0,B6798=10),1,0)</f>
        <v>0</v>
      </c>
      <c r="AD6798" s="0" t="str">
        <f aca="false">IF(AND(C6797=C6798,AA6797=AA6798-1),AB6797,"")</f>
        <v/>
      </c>
      <c r="AE6798" s="0" t="str">
        <f aca="false">IF(AND(C6797=C6798,AA6797=AA6798-1),AC6797,"")</f>
        <v/>
      </c>
      <c r="AF6798" s="0" t="str">
        <f aca="false">IF(AA6798=1,"",IF(AND(AB6798=1,AD6798&lt;&gt;1),1,0))</f>
        <v/>
      </c>
      <c r="AG6798" s="0" t="str">
        <f aca="false">IF(AA6798=1,"",IF(AND(AC6798=1,AE6798&lt;&gt;1),1,0))</f>
        <v/>
      </c>
      <c r="AH6798" s="60" t="str">
        <f aca="false">IF(AND(E6798&gt;0,AA6798&lt;2,NOT(AND(C6799=C6798,AA6799=AA6798+1))),INDEX(DATAS,AA6798+1),"")</f>
        <v/>
      </c>
      <c r="AI6798" s="60" t="str">
        <f aca="false">IF(AND(AC6798=1,AA6798&lt;2),IF(AND(C6799=C6798,AA6799=AA6798+1),IF(AC6799=1,"",INDEX(DATAS,AA6798+1)),INDEX(DATAS,AA6798+1)),"")</f>
        <v/>
      </c>
    </row>
    <row r="6799" customFormat="false" ht="15" hidden="false" customHeight="false" outlineLevel="0" collapsed="false">
      <c r="A6799" s="60" t="n">
        <v>46310</v>
      </c>
      <c r="B6799" s="0" t="n">
        <v>13</v>
      </c>
      <c r="C6799" s="0" t="n">
        <v>7841</v>
      </c>
      <c r="E6799" s="0" t="n">
        <v>0</v>
      </c>
      <c r="F6799" s="55" t="s">
        <v>1595</v>
      </c>
      <c r="I6799" s="55" t="s">
        <v>185</v>
      </c>
      <c r="U6799" s="0" t="n">
        <v>119</v>
      </c>
      <c r="V6799" s="0" t="n">
        <v>0</v>
      </c>
      <c r="X6799" s="55" t="n">
        <f aca="false">IF(I6799="Male",0,1)</f>
        <v>1</v>
      </c>
      <c r="Y6799" s="55" t="n">
        <f aca="false">IF(OR(I6799="DNB",I6799="Dry DNB"),1,0)</f>
        <v>0</v>
      </c>
      <c r="Z6799" s="0" t="str">
        <f aca="false">IF(ISNUMBER(W6799),A6799-W6799,"")</f>
        <v/>
      </c>
      <c r="AA6799" s="55" t="n">
        <f aca="false">MATCH(A6799,DATAS,0)</f>
        <v>2</v>
      </c>
      <c r="AB6799" s="55" t="n">
        <f aca="false">IF(AND(E6799&gt;0,OR(AND(B6799&gt;=1,B6799&lt;=6),B6799=10)),1,0)</f>
        <v>0</v>
      </c>
      <c r="AC6799" s="55" t="n">
        <f aca="false">IF(AND(E6799&gt;0,B6799=10),1,0)</f>
        <v>0</v>
      </c>
      <c r="AD6799" s="55" t="n">
        <f aca="false">IF(AND(C6798=C6799,AA6798=AA6799-1),AB6798,"")</f>
        <v>0</v>
      </c>
      <c r="AE6799" s="55" t="n">
        <f aca="false">IF(AND(C6798=C6799,AA6798=AA6799-1),AC6798,"")</f>
        <v>0</v>
      </c>
      <c r="AF6799" s="55" t="n">
        <f aca="false">IF(AA6799=1,"",IF(AND(AB6799=1,AD6799&lt;&gt;1),1,0))</f>
        <v>0</v>
      </c>
      <c r="AG6799" s="55" t="n">
        <f aca="false">IF(AA6799=1,"",IF(AND(AC6799=1,AE6799&lt;&gt;1),1,0))</f>
        <v>0</v>
      </c>
      <c r="AH6799" s="60" t="str">
        <f aca="false">IF(AND(E6799&gt;0,AA6799&lt;2,NOT(AND(C6800=C6799,AA6800=AA6799+1))),INDEX(DATAS,AA6799+1),"")</f>
        <v/>
      </c>
      <c r="AI6799" s="60" t="str">
        <f aca="false">IF(AND(AC6799=1,AA6799&lt;2),IF(AND(C6800=C6799,AA6800=AA6799+1),IF(AC6800=1,"",INDEX(DATAS,AA6799+1)),INDEX(DATAS,AA6799+1)),"")</f>
        <v/>
      </c>
    </row>
    <row r="6800" customFormat="false" ht="15" hidden="false" customHeight="false" outlineLevel="0" collapsed="false">
      <c r="A6800" s="60" t="n">
        <v>46309</v>
      </c>
      <c r="B6800" s="0" t="n">
        <v>13</v>
      </c>
      <c r="C6800" s="0" t="n">
        <v>7842</v>
      </c>
      <c r="E6800" s="0" t="n">
        <v>0</v>
      </c>
      <c r="F6800" s="55" t="s">
        <v>1595</v>
      </c>
      <c r="I6800" s="55" t="s">
        <v>185</v>
      </c>
      <c r="U6800" s="0" t="n">
        <v>118</v>
      </c>
      <c r="V6800" s="0" t="n">
        <v>0</v>
      </c>
      <c r="X6800" s="55" t="n">
        <f aca="false">IF(I6800="Male",0,1)</f>
        <v>1</v>
      </c>
      <c r="Y6800" s="55" t="n">
        <f aca="false">IF(OR(I6800="DNB",I6800="Dry DNB"),1,0)</f>
        <v>0</v>
      </c>
      <c r="Z6800" s="0" t="str">
        <f aca="false">IF(ISNUMBER(W6800),A6800-W6800,"")</f>
        <v/>
      </c>
      <c r="AA6800" s="55" t="n">
        <f aca="false">MATCH(A6800,DATAS,0)</f>
        <v>1</v>
      </c>
      <c r="AB6800" s="55" t="n">
        <f aca="false">IF(AND(E6800&gt;0,OR(AND(B6800&gt;=1,B6800&lt;=6),B6800=10)),1,0)</f>
        <v>0</v>
      </c>
      <c r="AC6800" s="55" t="n">
        <f aca="false">IF(AND(E6800&gt;0,B6800=10),1,0)</f>
        <v>0</v>
      </c>
      <c r="AD6800" s="0" t="str">
        <f aca="false">IF(AND(C6799=C6800,AA6799=AA6800-1),AB6799,"")</f>
        <v/>
      </c>
      <c r="AE6800" s="0" t="str">
        <f aca="false">IF(AND(C6799=C6800,AA6799=AA6800-1),AC6799,"")</f>
        <v/>
      </c>
      <c r="AF6800" s="0" t="str">
        <f aca="false">IF(AA6800=1,"",IF(AND(AB6800=1,AD6800&lt;&gt;1),1,0))</f>
        <v/>
      </c>
      <c r="AG6800" s="0" t="str">
        <f aca="false">IF(AA6800=1,"",IF(AND(AC6800=1,AE6800&lt;&gt;1),1,0))</f>
        <v/>
      </c>
      <c r="AH6800" s="60" t="str">
        <f aca="false">IF(AND(E6800&gt;0,AA6800&lt;2,NOT(AND(C6801=C6800,AA6801=AA6800+1))),INDEX(DATAS,AA6800+1),"")</f>
        <v/>
      </c>
      <c r="AI6800" s="60" t="str">
        <f aca="false">IF(AND(AC6800=1,AA6800&lt;2),IF(AND(C6801=C6800,AA6801=AA6800+1),IF(AC6801=1,"",INDEX(DATAS,AA6800+1)),INDEX(DATAS,AA6800+1)),"")</f>
        <v/>
      </c>
    </row>
    <row r="6801" customFormat="false" ht="15" hidden="false" customHeight="false" outlineLevel="0" collapsed="false">
      <c r="A6801" s="60" t="n">
        <v>46310</v>
      </c>
      <c r="B6801" s="0" t="n">
        <v>13</v>
      </c>
      <c r="C6801" s="0" t="n">
        <v>7842</v>
      </c>
      <c r="E6801" s="0" t="n">
        <v>0</v>
      </c>
      <c r="F6801" s="55" t="s">
        <v>1595</v>
      </c>
      <c r="I6801" s="55" t="s">
        <v>185</v>
      </c>
      <c r="U6801" s="0" t="n">
        <v>119</v>
      </c>
      <c r="V6801" s="0" t="n">
        <v>0</v>
      </c>
      <c r="X6801" s="55" t="n">
        <f aca="false">IF(I6801="Male",0,1)</f>
        <v>1</v>
      </c>
      <c r="Y6801" s="55" t="n">
        <f aca="false">IF(OR(I6801="DNB",I6801="Dry DNB"),1,0)</f>
        <v>0</v>
      </c>
      <c r="Z6801" s="0" t="str">
        <f aca="false">IF(ISNUMBER(W6801),A6801-W6801,"")</f>
        <v/>
      </c>
      <c r="AA6801" s="55" t="n">
        <f aca="false">MATCH(A6801,DATAS,0)</f>
        <v>2</v>
      </c>
      <c r="AB6801" s="55" t="n">
        <f aca="false">IF(AND(E6801&gt;0,OR(AND(B6801&gt;=1,B6801&lt;=6),B6801=10)),1,0)</f>
        <v>0</v>
      </c>
      <c r="AC6801" s="55" t="n">
        <f aca="false">IF(AND(E6801&gt;0,B6801=10),1,0)</f>
        <v>0</v>
      </c>
      <c r="AD6801" s="55" t="n">
        <f aca="false">IF(AND(C6800=C6801,AA6800=AA6801-1),AB6800,"")</f>
        <v>0</v>
      </c>
      <c r="AE6801" s="55" t="n">
        <f aca="false">IF(AND(C6800=C6801,AA6800=AA6801-1),AC6800,"")</f>
        <v>0</v>
      </c>
      <c r="AF6801" s="55" t="n">
        <f aca="false">IF(AA6801=1,"",IF(AND(AB6801=1,AD6801&lt;&gt;1),1,0))</f>
        <v>0</v>
      </c>
      <c r="AG6801" s="55" t="n">
        <f aca="false">IF(AA6801=1,"",IF(AND(AC6801=1,AE6801&lt;&gt;1),1,0))</f>
        <v>0</v>
      </c>
      <c r="AH6801" s="60" t="str">
        <f aca="false">IF(AND(E6801&gt;0,AA6801&lt;2,NOT(AND(C6802=C6801,AA6802=AA6801+1))),INDEX(DATAS,AA6801+1),"")</f>
        <v/>
      </c>
      <c r="AI6801" s="60" t="str">
        <f aca="false">IF(AND(AC6801=1,AA6801&lt;2),IF(AND(C6802=C6801,AA6802=AA6801+1),IF(AC6802=1,"",INDEX(DATAS,AA6801+1)),INDEX(DATAS,AA6801+1)),"")</f>
        <v/>
      </c>
    </row>
    <row r="6802" customFormat="false" ht="15" hidden="false" customHeight="false" outlineLevel="0" collapsed="false">
      <c r="A6802" s="60" t="n">
        <v>46309</v>
      </c>
      <c r="B6802" s="0" t="n">
        <v>13</v>
      </c>
      <c r="C6802" s="0" t="n">
        <v>7843</v>
      </c>
      <c r="E6802" s="0" t="n">
        <v>0</v>
      </c>
      <c r="F6802" s="55" t="s">
        <v>1595</v>
      </c>
      <c r="I6802" s="55" t="s">
        <v>185</v>
      </c>
      <c r="U6802" s="0" t="n">
        <v>118</v>
      </c>
      <c r="V6802" s="0" t="n">
        <v>0</v>
      </c>
      <c r="X6802" s="55" t="n">
        <f aca="false">IF(I6802="Male",0,1)</f>
        <v>1</v>
      </c>
      <c r="Y6802" s="55" t="n">
        <f aca="false">IF(OR(I6802="DNB",I6802="Dry DNB"),1,0)</f>
        <v>0</v>
      </c>
      <c r="Z6802" s="0" t="str">
        <f aca="false">IF(ISNUMBER(W6802),A6802-W6802,"")</f>
        <v/>
      </c>
      <c r="AA6802" s="55" t="n">
        <f aca="false">MATCH(A6802,DATAS,0)</f>
        <v>1</v>
      </c>
      <c r="AB6802" s="55" t="n">
        <f aca="false">IF(AND(E6802&gt;0,OR(AND(B6802&gt;=1,B6802&lt;=6),B6802=10)),1,0)</f>
        <v>0</v>
      </c>
      <c r="AC6802" s="55" t="n">
        <f aca="false">IF(AND(E6802&gt;0,B6802=10),1,0)</f>
        <v>0</v>
      </c>
      <c r="AD6802" s="0" t="str">
        <f aca="false">IF(AND(C6801=C6802,AA6801=AA6802-1),AB6801,"")</f>
        <v/>
      </c>
      <c r="AE6802" s="0" t="str">
        <f aca="false">IF(AND(C6801=C6802,AA6801=AA6802-1),AC6801,"")</f>
        <v/>
      </c>
      <c r="AF6802" s="0" t="str">
        <f aca="false">IF(AA6802=1,"",IF(AND(AB6802=1,AD6802&lt;&gt;1),1,0))</f>
        <v/>
      </c>
      <c r="AG6802" s="0" t="str">
        <f aca="false">IF(AA6802=1,"",IF(AND(AC6802=1,AE6802&lt;&gt;1),1,0))</f>
        <v/>
      </c>
      <c r="AH6802" s="60" t="str">
        <f aca="false">IF(AND(E6802&gt;0,AA6802&lt;2,NOT(AND(C6803=C6802,AA6803=AA6802+1))),INDEX(DATAS,AA6802+1),"")</f>
        <v/>
      </c>
      <c r="AI6802" s="60" t="str">
        <f aca="false">IF(AND(AC6802=1,AA6802&lt;2),IF(AND(C6803=C6802,AA6803=AA6802+1),IF(AC6803=1,"",INDEX(DATAS,AA6802+1)),INDEX(DATAS,AA6802+1)),"")</f>
        <v/>
      </c>
    </row>
    <row r="6803" customFormat="false" ht="15" hidden="false" customHeight="false" outlineLevel="0" collapsed="false">
      <c r="A6803" s="60" t="n">
        <v>46310</v>
      </c>
      <c r="B6803" s="0" t="n">
        <v>13</v>
      </c>
      <c r="C6803" s="0" t="n">
        <v>7843</v>
      </c>
      <c r="E6803" s="0" t="n">
        <v>0</v>
      </c>
      <c r="F6803" s="55" t="s">
        <v>1595</v>
      </c>
      <c r="I6803" s="55" t="s">
        <v>185</v>
      </c>
      <c r="U6803" s="0" t="n">
        <v>119</v>
      </c>
      <c r="V6803" s="0" t="n">
        <v>0</v>
      </c>
      <c r="X6803" s="55" t="n">
        <f aca="false">IF(I6803="Male",0,1)</f>
        <v>1</v>
      </c>
      <c r="Y6803" s="55" t="n">
        <f aca="false">IF(OR(I6803="DNB",I6803="Dry DNB"),1,0)</f>
        <v>0</v>
      </c>
      <c r="Z6803" s="0" t="str">
        <f aca="false">IF(ISNUMBER(W6803),A6803-W6803,"")</f>
        <v/>
      </c>
      <c r="AA6803" s="55" t="n">
        <f aca="false">MATCH(A6803,DATAS,0)</f>
        <v>2</v>
      </c>
      <c r="AB6803" s="55" t="n">
        <f aca="false">IF(AND(E6803&gt;0,OR(AND(B6803&gt;=1,B6803&lt;=6),B6803=10)),1,0)</f>
        <v>0</v>
      </c>
      <c r="AC6803" s="55" t="n">
        <f aca="false">IF(AND(E6803&gt;0,B6803=10),1,0)</f>
        <v>0</v>
      </c>
      <c r="AD6803" s="55" t="n">
        <f aca="false">IF(AND(C6802=C6803,AA6802=AA6803-1),AB6802,"")</f>
        <v>0</v>
      </c>
      <c r="AE6803" s="55" t="n">
        <f aca="false">IF(AND(C6802=C6803,AA6802=AA6803-1),AC6802,"")</f>
        <v>0</v>
      </c>
      <c r="AF6803" s="55" t="n">
        <f aca="false">IF(AA6803=1,"",IF(AND(AB6803=1,AD6803&lt;&gt;1),1,0))</f>
        <v>0</v>
      </c>
      <c r="AG6803" s="55" t="n">
        <f aca="false">IF(AA6803=1,"",IF(AND(AC6803=1,AE6803&lt;&gt;1),1,0))</f>
        <v>0</v>
      </c>
      <c r="AH6803" s="60" t="str">
        <f aca="false">IF(AND(E6803&gt;0,AA6803&lt;2,NOT(AND(C6804=C6803,AA6804=AA6803+1))),INDEX(DATAS,AA6803+1),"")</f>
        <v/>
      </c>
      <c r="AI6803" s="60" t="str">
        <f aca="false">IF(AND(AC6803=1,AA6803&lt;2),IF(AND(C6804=C6803,AA6804=AA6803+1),IF(AC6804=1,"",INDEX(DATAS,AA6803+1)),INDEX(DATAS,AA6803+1)),"")</f>
        <v/>
      </c>
    </row>
    <row r="6804" customFormat="false" ht="15" hidden="false" customHeight="false" outlineLevel="0" collapsed="false">
      <c r="A6804" s="60" t="n">
        <v>46309</v>
      </c>
      <c r="B6804" s="0" t="n">
        <v>13</v>
      </c>
      <c r="C6804" s="0" t="n">
        <v>7845</v>
      </c>
      <c r="E6804" s="0" t="n">
        <v>0</v>
      </c>
      <c r="F6804" s="55" t="s">
        <v>1596</v>
      </c>
      <c r="I6804" s="55" t="s">
        <v>185</v>
      </c>
      <c r="U6804" s="0" t="n">
        <v>117</v>
      </c>
      <c r="V6804" s="0" t="n">
        <v>0</v>
      </c>
      <c r="X6804" s="55" t="n">
        <f aca="false">IF(I6804="Male",0,1)</f>
        <v>1</v>
      </c>
      <c r="Y6804" s="55" t="n">
        <f aca="false">IF(OR(I6804="DNB",I6804="Dry DNB"),1,0)</f>
        <v>0</v>
      </c>
      <c r="Z6804" s="0" t="str">
        <f aca="false">IF(ISNUMBER(W6804),A6804-W6804,"")</f>
        <v/>
      </c>
      <c r="AA6804" s="55" t="n">
        <f aca="false">MATCH(A6804,DATAS,0)</f>
        <v>1</v>
      </c>
      <c r="AB6804" s="55" t="n">
        <f aca="false">IF(AND(E6804&gt;0,OR(AND(B6804&gt;=1,B6804&lt;=6),B6804=10)),1,0)</f>
        <v>0</v>
      </c>
      <c r="AC6804" s="55" t="n">
        <f aca="false">IF(AND(E6804&gt;0,B6804=10),1,0)</f>
        <v>0</v>
      </c>
      <c r="AD6804" s="0" t="str">
        <f aca="false">IF(AND(C6803=C6804,AA6803=AA6804-1),AB6803,"")</f>
        <v/>
      </c>
      <c r="AE6804" s="0" t="str">
        <f aca="false">IF(AND(C6803=C6804,AA6803=AA6804-1),AC6803,"")</f>
        <v/>
      </c>
      <c r="AF6804" s="0" t="str">
        <f aca="false">IF(AA6804=1,"",IF(AND(AB6804=1,AD6804&lt;&gt;1),1,0))</f>
        <v/>
      </c>
      <c r="AG6804" s="0" t="str">
        <f aca="false">IF(AA6804=1,"",IF(AND(AC6804=1,AE6804&lt;&gt;1),1,0))</f>
        <v/>
      </c>
      <c r="AH6804" s="60" t="str">
        <f aca="false">IF(AND(E6804&gt;0,AA6804&lt;2,NOT(AND(C6805=C6804,AA6805=AA6804+1))),INDEX(DATAS,AA6804+1),"")</f>
        <v/>
      </c>
      <c r="AI6804" s="60" t="str">
        <f aca="false">IF(AND(AC6804=1,AA6804&lt;2),IF(AND(C6805=C6804,AA6805=AA6804+1),IF(AC6805=1,"",INDEX(DATAS,AA6804+1)),INDEX(DATAS,AA6804+1)),"")</f>
        <v/>
      </c>
    </row>
    <row r="6805" customFormat="false" ht="15" hidden="false" customHeight="false" outlineLevel="0" collapsed="false">
      <c r="A6805" s="60" t="n">
        <v>46310</v>
      </c>
      <c r="B6805" s="0" t="n">
        <v>13</v>
      </c>
      <c r="C6805" s="0" t="n">
        <v>7845</v>
      </c>
      <c r="E6805" s="0" t="n">
        <v>0</v>
      </c>
      <c r="F6805" s="55" t="s">
        <v>1596</v>
      </c>
      <c r="I6805" s="55" t="s">
        <v>185</v>
      </c>
      <c r="U6805" s="0" t="n">
        <v>118</v>
      </c>
      <c r="V6805" s="0" t="n">
        <v>0</v>
      </c>
      <c r="X6805" s="55" t="n">
        <f aca="false">IF(I6805="Male",0,1)</f>
        <v>1</v>
      </c>
      <c r="Y6805" s="55" t="n">
        <f aca="false">IF(OR(I6805="DNB",I6805="Dry DNB"),1,0)</f>
        <v>0</v>
      </c>
      <c r="Z6805" s="0" t="str">
        <f aca="false">IF(ISNUMBER(W6805),A6805-W6805,"")</f>
        <v/>
      </c>
      <c r="AA6805" s="55" t="n">
        <f aca="false">MATCH(A6805,DATAS,0)</f>
        <v>2</v>
      </c>
      <c r="AB6805" s="55" t="n">
        <f aca="false">IF(AND(E6805&gt;0,OR(AND(B6805&gt;=1,B6805&lt;=6),B6805=10)),1,0)</f>
        <v>0</v>
      </c>
      <c r="AC6805" s="55" t="n">
        <f aca="false">IF(AND(E6805&gt;0,B6805=10),1,0)</f>
        <v>0</v>
      </c>
      <c r="AD6805" s="55" t="n">
        <f aca="false">IF(AND(C6804=C6805,AA6804=AA6805-1),AB6804,"")</f>
        <v>0</v>
      </c>
      <c r="AE6805" s="55" t="n">
        <f aca="false">IF(AND(C6804=C6805,AA6804=AA6805-1),AC6804,"")</f>
        <v>0</v>
      </c>
      <c r="AF6805" s="55" t="n">
        <f aca="false">IF(AA6805=1,"",IF(AND(AB6805=1,AD6805&lt;&gt;1),1,0))</f>
        <v>0</v>
      </c>
      <c r="AG6805" s="55" t="n">
        <f aca="false">IF(AA6805=1,"",IF(AND(AC6805=1,AE6805&lt;&gt;1),1,0))</f>
        <v>0</v>
      </c>
      <c r="AH6805" s="60" t="str">
        <f aca="false">IF(AND(E6805&gt;0,AA6805&lt;2,NOT(AND(C6806=C6805,AA6806=AA6805+1))),INDEX(DATAS,AA6805+1),"")</f>
        <v/>
      </c>
      <c r="AI6805" s="60" t="str">
        <f aca="false">IF(AND(AC6805=1,AA6805&lt;2),IF(AND(C6806=C6805,AA6806=AA6805+1),IF(AC6806=1,"",INDEX(DATAS,AA6805+1)),INDEX(DATAS,AA6805+1)),"")</f>
        <v/>
      </c>
    </row>
    <row r="6806" customFormat="false" ht="15" hidden="false" customHeight="false" outlineLevel="0" collapsed="false">
      <c r="A6806" s="60" t="n">
        <v>46309</v>
      </c>
      <c r="B6806" s="0" t="n">
        <v>13</v>
      </c>
      <c r="C6806" s="0" t="n">
        <v>7846</v>
      </c>
      <c r="E6806" s="0" t="n">
        <v>0</v>
      </c>
      <c r="F6806" s="55" t="s">
        <v>1596</v>
      </c>
      <c r="I6806" s="55" t="s">
        <v>185</v>
      </c>
      <c r="U6806" s="0" t="n">
        <v>117</v>
      </c>
      <c r="V6806" s="0" t="n">
        <v>0</v>
      </c>
      <c r="X6806" s="55" t="n">
        <f aca="false">IF(I6806="Male",0,1)</f>
        <v>1</v>
      </c>
      <c r="Y6806" s="55" t="n">
        <f aca="false">IF(OR(I6806="DNB",I6806="Dry DNB"),1,0)</f>
        <v>0</v>
      </c>
      <c r="Z6806" s="0" t="str">
        <f aca="false">IF(ISNUMBER(W6806),A6806-W6806,"")</f>
        <v/>
      </c>
      <c r="AA6806" s="55" t="n">
        <f aca="false">MATCH(A6806,DATAS,0)</f>
        <v>1</v>
      </c>
      <c r="AB6806" s="55" t="n">
        <f aca="false">IF(AND(E6806&gt;0,OR(AND(B6806&gt;=1,B6806&lt;=6),B6806=10)),1,0)</f>
        <v>0</v>
      </c>
      <c r="AC6806" s="55" t="n">
        <f aca="false">IF(AND(E6806&gt;0,B6806=10),1,0)</f>
        <v>0</v>
      </c>
      <c r="AD6806" s="0" t="str">
        <f aca="false">IF(AND(C6805=C6806,AA6805=AA6806-1),AB6805,"")</f>
        <v/>
      </c>
      <c r="AE6806" s="0" t="str">
        <f aca="false">IF(AND(C6805=C6806,AA6805=AA6806-1),AC6805,"")</f>
        <v/>
      </c>
      <c r="AF6806" s="0" t="str">
        <f aca="false">IF(AA6806=1,"",IF(AND(AB6806=1,AD6806&lt;&gt;1),1,0))</f>
        <v/>
      </c>
      <c r="AG6806" s="0" t="str">
        <f aca="false">IF(AA6806=1,"",IF(AND(AC6806=1,AE6806&lt;&gt;1),1,0))</f>
        <v/>
      </c>
      <c r="AH6806" s="60" t="str">
        <f aca="false">IF(AND(E6806&gt;0,AA6806&lt;2,NOT(AND(C6807=C6806,AA6807=AA6806+1))),INDEX(DATAS,AA6806+1),"")</f>
        <v/>
      </c>
      <c r="AI6806" s="60" t="str">
        <f aca="false">IF(AND(AC6806=1,AA6806&lt;2),IF(AND(C6807=C6806,AA6807=AA6806+1),IF(AC6807=1,"",INDEX(DATAS,AA6806+1)),INDEX(DATAS,AA6806+1)),"")</f>
        <v/>
      </c>
    </row>
    <row r="6807" customFormat="false" ht="15" hidden="false" customHeight="false" outlineLevel="0" collapsed="false">
      <c r="A6807" s="60" t="n">
        <v>46310</v>
      </c>
      <c r="B6807" s="0" t="n">
        <v>13</v>
      </c>
      <c r="C6807" s="0" t="n">
        <v>7846</v>
      </c>
      <c r="E6807" s="0" t="n">
        <v>0</v>
      </c>
      <c r="F6807" s="55" t="s">
        <v>1596</v>
      </c>
      <c r="I6807" s="55" t="s">
        <v>185</v>
      </c>
      <c r="U6807" s="0" t="n">
        <v>118</v>
      </c>
      <c r="V6807" s="0" t="n">
        <v>0</v>
      </c>
      <c r="X6807" s="55" t="n">
        <f aca="false">IF(I6807="Male",0,1)</f>
        <v>1</v>
      </c>
      <c r="Y6807" s="55" t="n">
        <f aca="false">IF(OR(I6807="DNB",I6807="Dry DNB"),1,0)</f>
        <v>0</v>
      </c>
      <c r="Z6807" s="0" t="str">
        <f aca="false">IF(ISNUMBER(W6807),A6807-W6807,"")</f>
        <v/>
      </c>
      <c r="AA6807" s="55" t="n">
        <f aca="false">MATCH(A6807,DATAS,0)</f>
        <v>2</v>
      </c>
      <c r="AB6807" s="55" t="n">
        <f aca="false">IF(AND(E6807&gt;0,OR(AND(B6807&gt;=1,B6807&lt;=6),B6807=10)),1,0)</f>
        <v>0</v>
      </c>
      <c r="AC6807" s="55" t="n">
        <f aca="false">IF(AND(E6807&gt;0,B6807=10),1,0)</f>
        <v>0</v>
      </c>
      <c r="AD6807" s="55" t="n">
        <f aca="false">IF(AND(C6806=C6807,AA6806=AA6807-1),AB6806,"")</f>
        <v>0</v>
      </c>
      <c r="AE6807" s="55" t="n">
        <f aca="false">IF(AND(C6806=C6807,AA6806=AA6807-1),AC6806,"")</f>
        <v>0</v>
      </c>
      <c r="AF6807" s="55" t="n">
        <f aca="false">IF(AA6807=1,"",IF(AND(AB6807=1,AD6807&lt;&gt;1),1,0))</f>
        <v>0</v>
      </c>
      <c r="AG6807" s="55" t="n">
        <f aca="false">IF(AA6807=1,"",IF(AND(AC6807=1,AE6807&lt;&gt;1),1,0))</f>
        <v>0</v>
      </c>
      <c r="AH6807" s="60" t="str">
        <f aca="false">IF(AND(E6807&gt;0,AA6807&lt;2,NOT(AND(C6808=C6807,AA6808=AA6807+1))),INDEX(DATAS,AA6807+1),"")</f>
        <v/>
      </c>
      <c r="AI6807" s="60" t="str">
        <f aca="false">IF(AND(AC6807=1,AA6807&lt;2),IF(AND(C6808=C6807,AA6808=AA6807+1),IF(AC6808=1,"",INDEX(DATAS,AA6807+1)),INDEX(DATAS,AA6807+1)),"")</f>
        <v/>
      </c>
    </row>
    <row r="6808" customFormat="false" ht="15" hidden="false" customHeight="false" outlineLevel="0" collapsed="false">
      <c r="A6808" s="60" t="n">
        <v>46309</v>
      </c>
      <c r="B6808" s="0" t="n">
        <v>13</v>
      </c>
      <c r="C6808" s="0" t="n">
        <v>7847</v>
      </c>
      <c r="E6808" s="0" t="n">
        <v>0</v>
      </c>
      <c r="F6808" s="55" t="s">
        <v>1596</v>
      </c>
      <c r="I6808" s="55" t="s">
        <v>185</v>
      </c>
      <c r="U6808" s="0" t="n">
        <v>117</v>
      </c>
      <c r="V6808" s="0" t="n">
        <v>0</v>
      </c>
      <c r="X6808" s="55" t="n">
        <f aca="false">IF(I6808="Male",0,1)</f>
        <v>1</v>
      </c>
      <c r="Y6808" s="55" t="n">
        <f aca="false">IF(OR(I6808="DNB",I6808="Dry DNB"),1,0)</f>
        <v>0</v>
      </c>
      <c r="Z6808" s="0" t="str">
        <f aca="false">IF(ISNUMBER(W6808),A6808-W6808,"")</f>
        <v/>
      </c>
      <c r="AA6808" s="55" t="n">
        <f aca="false">MATCH(A6808,DATAS,0)</f>
        <v>1</v>
      </c>
      <c r="AB6808" s="55" t="n">
        <f aca="false">IF(AND(E6808&gt;0,OR(AND(B6808&gt;=1,B6808&lt;=6),B6808=10)),1,0)</f>
        <v>0</v>
      </c>
      <c r="AC6808" s="55" t="n">
        <f aca="false">IF(AND(E6808&gt;0,B6808=10),1,0)</f>
        <v>0</v>
      </c>
      <c r="AD6808" s="0" t="str">
        <f aca="false">IF(AND(C6807=C6808,AA6807=AA6808-1),AB6807,"")</f>
        <v/>
      </c>
      <c r="AE6808" s="0" t="str">
        <f aca="false">IF(AND(C6807=C6808,AA6807=AA6808-1),AC6807,"")</f>
        <v/>
      </c>
      <c r="AF6808" s="0" t="str">
        <f aca="false">IF(AA6808=1,"",IF(AND(AB6808=1,AD6808&lt;&gt;1),1,0))</f>
        <v/>
      </c>
      <c r="AG6808" s="0" t="str">
        <f aca="false">IF(AA6808=1,"",IF(AND(AC6808=1,AE6808&lt;&gt;1),1,0))</f>
        <v/>
      </c>
      <c r="AH6808" s="60" t="str">
        <f aca="false">IF(AND(E6808&gt;0,AA6808&lt;2,NOT(AND(C6809=C6808,AA6809=AA6808+1))),INDEX(DATAS,AA6808+1),"")</f>
        <v/>
      </c>
      <c r="AI6808" s="60" t="str">
        <f aca="false">IF(AND(AC6808=1,AA6808&lt;2),IF(AND(C6809=C6808,AA6809=AA6808+1),IF(AC6809=1,"",INDEX(DATAS,AA6808+1)),INDEX(DATAS,AA6808+1)),"")</f>
        <v/>
      </c>
    </row>
    <row r="6809" customFormat="false" ht="15" hidden="false" customHeight="false" outlineLevel="0" collapsed="false">
      <c r="A6809" s="60" t="n">
        <v>46310</v>
      </c>
      <c r="B6809" s="0" t="n">
        <v>13</v>
      </c>
      <c r="C6809" s="0" t="n">
        <v>7847</v>
      </c>
      <c r="E6809" s="0" t="n">
        <v>0</v>
      </c>
      <c r="F6809" s="55" t="s">
        <v>1596</v>
      </c>
      <c r="I6809" s="55" t="s">
        <v>185</v>
      </c>
      <c r="U6809" s="0" t="n">
        <v>118</v>
      </c>
      <c r="V6809" s="0" t="n">
        <v>0</v>
      </c>
      <c r="X6809" s="55" t="n">
        <f aca="false">IF(I6809="Male",0,1)</f>
        <v>1</v>
      </c>
      <c r="Y6809" s="55" t="n">
        <f aca="false">IF(OR(I6809="DNB",I6809="Dry DNB"),1,0)</f>
        <v>0</v>
      </c>
      <c r="Z6809" s="0" t="str">
        <f aca="false">IF(ISNUMBER(W6809),A6809-W6809,"")</f>
        <v/>
      </c>
      <c r="AA6809" s="55" t="n">
        <f aca="false">MATCH(A6809,DATAS,0)</f>
        <v>2</v>
      </c>
      <c r="AB6809" s="55" t="n">
        <f aca="false">IF(AND(E6809&gt;0,OR(AND(B6809&gt;=1,B6809&lt;=6),B6809=10)),1,0)</f>
        <v>0</v>
      </c>
      <c r="AC6809" s="55" t="n">
        <f aca="false">IF(AND(E6809&gt;0,B6809=10),1,0)</f>
        <v>0</v>
      </c>
      <c r="AD6809" s="55" t="n">
        <f aca="false">IF(AND(C6808=C6809,AA6808=AA6809-1),AB6808,"")</f>
        <v>0</v>
      </c>
      <c r="AE6809" s="55" t="n">
        <f aca="false">IF(AND(C6808=C6809,AA6808=AA6809-1),AC6808,"")</f>
        <v>0</v>
      </c>
      <c r="AF6809" s="55" t="n">
        <f aca="false">IF(AA6809=1,"",IF(AND(AB6809=1,AD6809&lt;&gt;1),1,0))</f>
        <v>0</v>
      </c>
      <c r="AG6809" s="55" t="n">
        <f aca="false">IF(AA6809=1,"",IF(AND(AC6809=1,AE6809&lt;&gt;1),1,0))</f>
        <v>0</v>
      </c>
      <c r="AH6809" s="60" t="str">
        <f aca="false">IF(AND(E6809&gt;0,AA6809&lt;2,NOT(AND(C6810=C6809,AA6810=AA6809+1))),INDEX(DATAS,AA6809+1),"")</f>
        <v/>
      </c>
      <c r="AI6809" s="60" t="str">
        <f aca="false">IF(AND(AC6809=1,AA6809&lt;2),IF(AND(C6810=C6809,AA6810=AA6809+1),IF(AC6810=1,"",INDEX(DATAS,AA6809+1)),INDEX(DATAS,AA6809+1)),"")</f>
        <v/>
      </c>
    </row>
    <row r="6810" customFormat="false" ht="15" hidden="false" customHeight="false" outlineLevel="0" collapsed="false">
      <c r="A6810" s="60" t="n">
        <v>46309</v>
      </c>
      <c r="B6810" s="0" t="n">
        <v>13</v>
      </c>
      <c r="C6810" s="0" t="n">
        <v>7848</v>
      </c>
      <c r="E6810" s="0" t="n">
        <v>0</v>
      </c>
      <c r="F6810" s="55" t="s">
        <v>1596</v>
      </c>
      <c r="I6810" s="55" t="s">
        <v>185</v>
      </c>
      <c r="U6810" s="0" t="n">
        <v>117</v>
      </c>
      <c r="V6810" s="0" t="n">
        <v>0</v>
      </c>
      <c r="X6810" s="55" t="n">
        <f aca="false">IF(I6810="Male",0,1)</f>
        <v>1</v>
      </c>
      <c r="Y6810" s="55" t="n">
        <f aca="false">IF(OR(I6810="DNB",I6810="Dry DNB"),1,0)</f>
        <v>0</v>
      </c>
      <c r="Z6810" s="0" t="str">
        <f aca="false">IF(ISNUMBER(W6810),A6810-W6810,"")</f>
        <v/>
      </c>
      <c r="AA6810" s="55" t="n">
        <f aca="false">MATCH(A6810,DATAS,0)</f>
        <v>1</v>
      </c>
      <c r="AB6810" s="55" t="n">
        <f aca="false">IF(AND(E6810&gt;0,OR(AND(B6810&gt;=1,B6810&lt;=6),B6810=10)),1,0)</f>
        <v>0</v>
      </c>
      <c r="AC6810" s="55" t="n">
        <f aca="false">IF(AND(E6810&gt;0,B6810=10),1,0)</f>
        <v>0</v>
      </c>
      <c r="AD6810" s="0" t="str">
        <f aca="false">IF(AND(C6809=C6810,AA6809=AA6810-1),AB6809,"")</f>
        <v/>
      </c>
      <c r="AE6810" s="0" t="str">
        <f aca="false">IF(AND(C6809=C6810,AA6809=AA6810-1),AC6809,"")</f>
        <v/>
      </c>
      <c r="AF6810" s="0" t="str">
        <f aca="false">IF(AA6810=1,"",IF(AND(AB6810=1,AD6810&lt;&gt;1),1,0))</f>
        <v/>
      </c>
      <c r="AG6810" s="0" t="str">
        <f aca="false">IF(AA6810=1,"",IF(AND(AC6810=1,AE6810&lt;&gt;1),1,0))</f>
        <v/>
      </c>
      <c r="AH6810" s="60" t="str">
        <f aca="false">IF(AND(E6810&gt;0,AA6810&lt;2,NOT(AND(C6811=C6810,AA6811=AA6810+1))),INDEX(DATAS,AA6810+1),"")</f>
        <v/>
      </c>
      <c r="AI6810" s="60" t="str">
        <f aca="false">IF(AND(AC6810=1,AA6810&lt;2),IF(AND(C6811=C6810,AA6811=AA6810+1),IF(AC6811=1,"",INDEX(DATAS,AA6810+1)),INDEX(DATAS,AA6810+1)),"")</f>
        <v/>
      </c>
    </row>
    <row r="6811" customFormat="false" ht="15" hidden="false" customHeight="false" outlineLevel="0" collapsed="false">
      <c r="A6811" s="60" t="n">
        <v>46310</v>
      </c>
      <c r="B6811" s="0" t="n">
        <v>13</v>
      </c>
      <c r="C6811" s="0" t="n">
        <v>7848</v>
      </c>
      <c r="E6811" s="0" t="n">
        <v>0</v>
      </c>
      <c r="F6811" s="55" t="s">
        <v>1596</v>
      </c>
      <c r="I6811" s="55" t="s">
        <v>185</v>
      </c>
      <c r="U6811" s="0" t="n">
        <v>118</v>
      </c>
      <c r="V6811" s="0" t="n">
        <v>0</v>
      </c>
      <c r="X6811" s="55" t="n">
        <f aca="false">IF(I6811="Male",0,1)</f>
        <v>1</v>
      </c>
      <c r="Y6811" s="55" t="n">
        <f aca="false">IF(OR(I6811="DNB",I6811="Dry DNB"),1,0)</f>
        <v>0</v>
      </c>
      <c r="Z6811" s="0" t="str">
        <f aca="false">IF(ISNUMBER(W6811),A6811-W6811,"")</f>
        <v/>
      </c>
      <c r="AA6811" s="55" t="n">
        <f aca="false">MATCH(A6811,DATAS,0)</f>
        <v>2</v>
      </c>
      <c r="AB6811" s="55" t="n">
        <f aca="false">IF(AND(E6811&gt;0,OR(AND(B6811&gt;=1,B6811&lt;=6),B6811=10)),1,0)</f>
        <v>0</v>
      </c>
      <c r="AC6811" s="55" t="n">
        <f aca="false">IF(AND(E6811&gt;0,B6811=10),1,0)</f>
        <v>0</v>
      </c>
      <c r="AD6811" s="55" t="n">
        <f aca="false">IF(AND(C6810=C6811,AA6810=AA6811-1),AB6810,"")</f>
        <v>0</v>
      </c>
      <c r="AE6811" s="55" t="n">
        <f aca="false">IF(AND(C6810=C6811,AA6810=AA6811-1),AC6810,"")</f>
        <v>0</v>
      </c>
      <c r="AF6811" s="55" t="n">
        <f aca="false">IF(AA6811=1,"",IF(AND(AB6811=1,AD6811&lt;&gt;1),1,0))</f>
        <v>0</v>
      </c>
      <c r="AG6811" s="55" t="n">
        <f aca="false">IF(AA6811=1,"",IF(AND(AC6811=1,AE6811&lt;&gt;1),1,0))</f>
        <v>0</v>
      </c>
      <c r="AH6811" s="60" t="str">
        <f aca="false">IF(AND(E6811&gt;0,AA6811&lt;2,NOT(AND(C6812=C6811,AA6812=AA6811+1))),INDEX(DATAS,AA6811+1),"")</f>
        <v/>
      </c>
      <c r="AI6811" s="60" t="str">
        <f aca="false">IF(AND(AC6811=1,AA6811&lt;2),IF(AND(C6812=C6811,AA6812=AA6811+1),IF(AC6812=1,"",INDEX(DATAS,AA6811+1)),INDEX(DATAS,AA6811+1)),"")</f>
        <v/>
      </c>
    </row>
    <row r="6812" customFormat="false" ht="15" hidden="false" customHeight="false" outlineLevel="0" collapsed="false">
      <c r="A6812" s="60" t="n">
        <v>46309</v>
      </c>
      <c r="B6812" s="0" t="n">
        <v>13</v>
      </c>
      <c r="C6812" s="0" t="n">
        <v>7849</v>
      </c>
      <c r="E6812" s="0" t="n">
        <v>0</v>
      </c>
      <c r="F6812" s="55" t="s">
        <v>1597</v>
      </c>
      <c r="I6812" s="55" t="s">
        <v>185</v>
      </c>
      <c r="U6812" s="0" t="n">
        <v>116</v>
      </c>
      <c r="V6812" s="0" t="n">
        <v>0</v>
      </c>
      <c r="X6812" s="55" t="n">
        <f aca="false">IF(I6812="Male",0,1)</f>
        <v>1</v>
      </c>
      <c r="Y6812" s="55" t="n">
        <f aca="false">IF(OR(I6812="DNB",I6812="Dry DNB"),1,0)</f>
        <v>0</v>
      </c>
      <c r="Z6812" s="0" t="str">
        <f aca="false">IF(ISNUMBER(W6812),A6812-W6812,"")</f>
        <v/>
      </c>
      <c r="AA6812" s="55" t="n">
        <f aca="false">MATCH(A6812,DATAS,0)</f>
        <v>1</v>
      </c>
      <c r="AB6812" s="55" t="n">
        <f aca="false">IF(AND(E6812&gt;0,OR(AND(B6812&gt;=1,B6812&lt;=6),B6812=10)),1,0)</f>
        <v>0</v>
      </c>
      <c r="AC6812" s="55" t="n">
        <f aca="false">IF(AND(E6812&gt;0,B6812=10),1,0)</f>
        <v>0</v>
      </c>
      <c r="AD6812" s="0" t="str">
        <f aca="false">IF(AND(C6811=C6812,AA6811=AA6812-1),AB6811,"")</f>
        <v/>
      </c>
      <c r="AE6812" s="0" t="str">
        <f aca="false">IF(AND(C6811=C6812,AA6811=AA6812-1),AC6811,"")</f>
        <v/>
      </c>
      <c r="AF6812" s="0" t="str">
        <f aca="false">IF(AA6812=1,"",IF(AND(AB6812=1,AD6812&lt;&gt;1),1,0))</f>
        <v/>
      </c>
      <c r="AG6812" s="0" t="str">
        <f aca="false">IF(AA6812=1,"",IF(AND(AC6812=1,AE6812&lt;&gt;1),1,0))</f>
        <v/>
      </c>
      <c r="AH6812" s="60" t="str">
        <f aca="false">IF(AND(E6812&gt;0,AA6812&lt;2,NOT(AND(C6813=C6812,AA6813=AA6812+1))),INDEX(DATAS,AA6812+1),"")</f>
        <v/>
      </c>
      <c r="AI6812" s="60" t="str">
        <f aca="false">IF(AND(AC6812=1,AA6812&lt;2),IF(AND(C6813=C6812,AA6813=AA6812+1),IF(AC6813=1,"",INDEX(DATAS,AA6812+1)),INDEX(DATAS,AA6812+1)),"")</f>
        <v/>
      </c>
    </row>
    <row r="6813" customFormat="false" ht="15" hidden="false" customHeight="false" outlineLevel="0" collapsed="false">
      <c r="A6813" s="60" t="n">
        <v>46310</v>
      </c>
      <c r="B6813" s="0" t="n">
        <v>13</v>
      </c>
      <c r="C6813" s="0" t="n">
        <v>7849</v>
      </c>
      <c r="E6813" s="0" t="n">
        <v>0</v>
      </c>
      <c r="F6813" s="55" t="s">
        <v>1597</v>
      </c>
      <c r="I6813" s="55" t="s">
        <v>185</v>
      </c>
      <c r="U6813" s="0" t="n">
        <v>117</v>
      </c>
      <c r="V6813" s="0" t="n">
        <v>0</v>
      </c>
      <c r="X6813" s="55" t="n">
        <f aca="false">IF(I6813="Male",0,1)</f>
        <v>1</v>
      </c>
      <c r="Y6813" s="55" t="n">
        <f aca="false">IF(OR(I6813="DNB",I6813="Dry DNB"),1,0)</f>
        <v>0</v>
      </c>
      <c r="Z6813" s="0" t="str">
        <f aca="false">IF(ISNUMBER(W6813),A6813-W6813,"")</f>
        <v/>
      </c>
      <c r="AA6813" s="55" t="n">
        <f aca="false">MATCH(A6813,DATAS,0)</f>
        <v>2</v>
      </c>
      <c r="AB6813" s="55" t="n">
        <f aca="false">IF(AND(E6813&gt;0,OR(AND(B6813&gt;=1,B6813&lt;=6),B6813=10)),1,0)</f>
        <v>0</v>
      </c>
      <c r="AC6813" s="55" t="n">
        <f aca="false">IF(AND(E6813&gt;0,B6813=10),1,0)</f>
        <v>0</v>
      </c>
      <c r="AD6813" s="55" t="n">
        <f aca="false">IF(AND(C6812=C6813,AA6812=AA6813-1),AB6812,"")</f>
        <v>0</v>
      </c>
      <c r="AE6813" s="55" t="n">
        <f aca="false">IF(AND(C6812=C6813,AA6812=AA6813-1),AC6812,"")</f>
        <v>0</v>
      </c>
      <c r="AF6813" s="55" t="n">
        <f aca="false">IF(AA6813=1,"",IF(AND(AB6813=1,AD6813&lt;&gt;1),1,0))</f>
        <v>0</v>
      </c>
      <c r="AG6813" s="55" t="n">
        <f aca="false">IF(AA6813=1,"",IF(AND(AC6813=1,AE6813&lt;&gt;1),1,0))</f>
        <v>0</v>
      </c>
      <c r="AH6813" s="60" t="str">
        <f aca="false">IF(AND(E6813&gt;0,AA6813&lt;2,NOT(AND(C6814=C6813,AA6814=AA6813+1))),INDEX(DATAS,AA6813+1),"")</f>
        <v/>
      </c>
      <c r="AI6813" s="60" t="str">
        <f aca="false">IF(AND(AC6813=1,AA6813&lt;2),IF(AND(C6814=C6813,AA6814=AA6813+1),IF(AC6814=1,"",INDEX(DATAS,AA6813+1)),INDEX(DATAS,AA6813+1)),"")</f>
        <v/>
      </c>
    </row>
    <row r="6814" customFormat="false" ht="15" hidden="false" customHeight="false" outlineLevel="0" collapsed="false">
      <c r="A6814" s="60" t="n">
        <v>46309</v>
      </c>
      <c r="B6814" s="0" t="n">
        <v>13</v>
      </c>
      <c r="C6814" s="0" t="n">
        <v>7851</v>
      </c>
      <c r="E6814" s="0" t="n">
        <v>0</v>
      </c>
      <c r="F6814" s="55" t="s">
        <v>1593</v>
      </c>
      <c r="I6814" s="55" t="s">
        <v>185</v>
      </c>
      <c r="U6814" s="0" t="n">
        <v>114</v>
      </c>
      <c r="V6814" s="0" t="n">
        <v>0</v>
      </c>
      <c r="X6814" s="55" t="n">
        <f aca="false">IF(I6814="Male",0,1)</f>
        <v>1</v>
      </c>
      <c r="Y6814" s="55" t="n">
        <f aca="false">IF(OR(I6814="DNB",I6814="Dry DNB"),1,0)</f>
        <v>0</v>
      </c>
      <c r="Z6814" s="0" t="str">
        <f aca="false">IF(ISNUMBER(W6814),A6814-W6814,"")</f>
        <v/>
      </c>
      <c r="AA6814" s="55" t="n">
        <f aca="false">MATCH(A6814,DATAS,0)</f>
        <v>1</v>
      </c>
      <c r="AB6814" s="55" t="n">
        <f aca="false">IF(AND(E6814&gt;0,OR(AND(B6814&gt;=1,B6814&lt;=6),B6814=10)),1,0)</f>
        <v>0</v>
      </c>
      <c r="AC6814" s="55" t="n">
        <f aca="false">IF(AND(E6814&gt;0,B6814=10),1,0)</f>
        <v>0</v>
      </c>
      <c r="AD6814" s="0" t="str">
        <f aca="false">IF(AND(C6813=C6814,AA6813=AA6814-1),AB6813,"")</f>
        <v/>
      </c>
      <c r="AE6814" s="0" t="str">
        <f aca="false">IF(AND(C6813=C6814,AA6813=AA6814-1),AC6813,"")</f>
        <v/>
      </c>
      <c r="AF6814" s="0" t="str">
        <f aca="false">IF(AA6814=1,"",IF(AND(AB6814=1,AD6814&lt;&gt;1),1,0))</f>
        <v/>
      </c>
      <c r="AG6814" s="0" t="str">
        <f aca="false">IF(AA6814=1,"",IF(AND(AC6814=1,AE6814&lt;&gt;1),1,0))</f>
        <v/>
      </c>
      <c r="AH6814" s="60" t="str">
        <f aca="false">IF(AND(E6814&gt;0,AA6814&lt;2,NOT(AND(C6815=C6814,AA6815=AA6814+1))),INDEX(DATAS,AA6814+1),"")</f>
        <v/>
      </c>
      <c r="AI6814" s="60" t="str">
        <f aca="false">IF(AND(AC6814=1,AA6814&lt;2),IF(AND(C6815=C6814,AA6815=AA6814+1),IF(AC6815=1,"",INDEX(DATAS,AA6814+1)),INDEX(DATAS,AA6814+1)),"")</f>
        <v/>
      </c>
    </row>
    <row r="6815" customFormat="false" ht="15" hidden="false" customHeight="false" outlineLevel="0" collapsed="false">
      <c r="A6815" s="60" t="n">
        <v>46310</v>
      </c>
      <c r="B6815" s="0" t="n">
        <v>13</v>
      </c>
      <c r="C6815" s="0" t="n">
        <v>7851</v>
      </c>
      <c r="E6815" s="0" t="n">
        <v>0</v>
      </c>
      <c r="F6815" s="55" t="s">
        <v>1593</v>
      </c>
      <c r="I6815" s="55" t="s">
        <v>185</v>
      </c>
      <c r="U6815" s="0" t="n">
        <v>115</v>
      </c>
      <c r="V6815" s="0" t="n">
        <v>0</v>
      </c>
      <c r="X6815" s="55" t="n">
        <f aca="false">IF(I6815="Male",0,1)</f>
        <v>1</v>
      </c>
      <c r="Y6815" s="55" t="n">
        <f aca="false">IF(OR(I6815="DNB",I6815="Dry DNB"),1,0)</f>
        <v>0</v>
      </c>
      <c r="Z6815" s="0" t="str">
        <f aca="false">IF(ISNUMBER(W6815),A6815-W6815,"")</f>
        <v/>
      </c>
      <c r="AA6815" s="55" t="n">
        <f aca="false">MATCH(A6815,DATAS,0)</f>
        <v>2</v>
      </c>
      <c r="AB6815" s="55" t="n">
        <f aca="false">IF(AND(E6815&gt;0,OR(AND(B6815&gt;=1,B6815&lt;=6),B6815=10)),1,0)</f>
        <v>0</v>
      </c>
      <c r="AC6815" s="55" t="n">
        <f aca="false">IF(AND(E6815&gt;0,B6815=10),1,0)</f>
        <v>0</v>
      </c>
      <c r="AD6815" s="55" t="n">
        <f aca="false">IF(AND(C6814=C6815,AA6814=AA6815-1),AB6814,"")</f>
        <v>0</v>
      </c>
      <c r="AE6815" s="55" t="n">
        <f aca="false">IF(AND(C6814=C6815,AA6814=AA6815-1),AC6814,"")</f>
        <v>0</v>
      </c>
      <c r="AF6815" s="55" t="n">
        <f aca="false">IF(AA6815=1,"",IF(AND(AB6815=1,AD6815&lt;&gt;1),1,0))</f>
        <v>0</v>
      </c>
      <c r="AG6815" s="55" t="n">
        <f aca="false">IF(AA6815=1,"",IF(AND(AC6815=1,AE6815&lt;&gt;1),1,0))</f>
        <v>0</v>
      </c>
      <c r="AH6815" s="60" t="str">
        <f aca="false">IF(AND(E6815&gt;0,AA6815&lt;2,NOT(AND(C6816=C6815,AA6816=AA6815+1))),INDEX(DATAS,AA6815+1),"")</f>
        <v/>
      </c>
      <c r="AI6815" s="60" t="str">
        <f aca="false">IF(AND(AC6815=1,AA6815&lt;2),IF(AND(C6816=C6815,AA6816=AA6815+1),IF(AC6816=1,"",INDEX(DATAS,AA6815+1)),INDEX(DATAS,AA6815+1)),"")</f>
        <v/>
      </c>
    </row>
    <row r="6816" customFormat="false" ht="15" hidden="false" customHeight="false" outlineLevel="0" collapsed="false">
      <c r="A6816" s="60" t="n">
        <v>46309</v>
      </c>
      <c r="B6816" s="0" t="n">
        <v>13</v>
      </c>
      <c r="C6816" s="0" t="n">
        <v>7852</v>
      </c>
      <c r="E6816" s="0" t="n">
        <v>0</v>
      </c>
      <c r="F6816" s="55" t="s">
        <v>1593</v>
      </c>
      <c r="I6816" s="55" t="s">
        <v>185</v>
      </c>
      <c r="U6816" s="0" t="n">
        <v>114</v>
      </c>
      <c r="V6816" s="0" t="n">
        <v>0</v>
      </c>
      <c r="X6816" s="55" t="n">
        <f aca="false">IF(I6816="Male",0,1)</f>
        <v>1</v>
      </c>
      <c r="Y6816" s="55" t="n">
        <f aca="false">IF(OR(I6816="DNB",I6816="Dry DNB"),1,0)</f>
        <v>0</v>
      </c>
      <c r="Z6816" s="0" t="str">
        <f aca="false">IF(ISNUMBER(W6816),A6816-W6816,"")</f>
        <v/>
      </c>
      <c r="AA6816" s="55" t="n">
        <f aca="false">MATCH(A6816,DATAS,0)</f>
        <v>1</v>
      </c>
      <c r="AB6816" s="55" t="n">
        <f aca="false">IF(AND(E6816&gt;0,OR(AND(B6816&gt;=1,B6816&lt;=6),B6816=10)),1,0)</f>
        <v>0</v>
      </c>
      <c r="AC6816" s="55" t="n">
        <f aca="false">IF(AND(E6816&gt;0,B6816=10),1,0)</f>
        <v>0</v>
      </c>
      <c r="AD6816" s="0" t="str">
        <f aca="false">IF(AND(C6815=C6816,AA6815=AA6816-1),AB6815,"")</f>
        <v/>
      </c>
      <c r="AE6816" s="0" t="str">
        <f aca="false">IF(AND(C6815=C6816,AA6815=AA6816-1),AC6815,"")</f>
        <v/>
      </c>
      <c r="AF6816" s="0" t="str">
        <f aca="false">IF(AA6816=1,"",IF(AND(AB6816=1,AD6816&lt;&gt;1),1,0))</f>
        <v/>
      </c>
      <c r="AG6816" s="0" t="str">
        <f aca="false">IF(AA6816=1,"",IF(AND(AC6816=1,AE6816&lt;&gt;1),1,0))</f>
        <v/>
      </c>
      <c r="AH6816" s="60" t="str">
        <f aca="false">IF(AND(E6816&gt;0,AA6816&lt;2,NOT(AND(C6817=C6816,AA6817=AA6816+1))),INDEX(DATAS,AA6816+1),"")</f>
        <v/>
      </c>
      <c r="AI6816" s="60" t="str">
        <f aca="false">IF(AND(AC6816=1,AA6816&lt;2),IF(AND(C6817=C6816,AA6817=AA6816+1),IF(AC6817=1,"",INDEX(DATAS,AA6816+1)),INDEX(DATAS,AA6816+1)),"")</f>
        <v/>
      </c>
    </row>
    <row r="6817" customFormat="false" ht="15" hidden="false" customHeight="false" outlineLevel="0" collapsed="false">
      <c r="A6817" s="60" t="n">
        <v>46310</v>
      </c>
      <c r="B6817" s="0" t="n">
        <v>13</v>
      </c>
      <c r="C6817" s="0" t="n">
        <v>7852</v>
      </c>
      <c r="E6817" s="0" t="n">
        <v>0</v>
      </c>
      <c r="F6817" s="55" t="s">
        <v>1593</v>
      </c>
      <c r="I6817" s="55" t="s">
        <v>185</v>
      </c>
      <c r="U6817" s="0" t="n">
        <v>115</v>
      </c>
      <c r="V6817" s="0" t="n">
        <v>0</v>
      </c>
      <c r="X6817" s="55" t="n">
        <f aca="false">IF(I6817="Male",0,1)</f>
        <v>1</v>
      </c>
      <c r="Y6817" s="55" t="n">
        <f aca="false">IF(OR(I6817="DNB",I6817="Dry DNB"),1,0)</f>
        <v>0</v>
      </c>
      <c r="Z6817" s="0" t="str">
        <f aca="false">IF(ISNUMBER(W6817),A6817-W6817,"")</f>
        <v/>
      </c>
      <c r="AA6817" s="55" t="n">
        <f aca="false">MATCH(A6817,DATAS,0)</f>
        <v>2</v>
      </c>
      <c r="AB6817" s="55" t="n">
        <f aca="false">IF(AND(E6817&gt;0,OR(AND(B6817&gt;=1,B6817&lt;=6),B6817=10)),1,0)</f>
        <v>0</v>
      </c>
      <c r="AC6817" s="55" t="n">
        <f aca="false">IF(AND(E6817&gt;0,B6817=10),1,0)</f>
        <v>0</v>
      </c>
      <c r="AD6817" s="55" t="n">
        <f aca="false">IF(AND(C6816=C6817,AA6816=AA6817-1),AB6816,"")</f>
        <v>0</v>
      </c>
      <c r="AE6817" s="55" t="n">
        <f aca="false">IF(AND(C6816=C6817,AA6816=AA6817-1),AC6816,"")</f>
        <v>0</v>
      </c>
      <c r="AF6817" s="55" t="n">
        <f aca="false">IF(AA6817=1,"",IF(AND(AB6817=1,AD6817&lt;&gt;1),1,0))</f>
        <v>0</v>
      </c>
      <c r="AG6817" s="55" t="n">
        <f aca="false">IF(AA6817=1,"",IF(AND(AC6817=1,AE6817&lt;&gt;1),1,0))</f>
        <v>0</v>
      </c>
      <c r="AH6817" s="60" t="str">
        <f aca="false">IF(AND(E6817&gt;0,AA6817&lt;2,NOT(AND(C6818=C6817,AA6818=AA6817+1))),INDEX(DATAS,AA6817+1),"")</f>
        <v/>
      </c>
      <c r="AI6817" s="60" t="str">
        <f aca="false">IF(AND(AC6817=1,AA6817&lt;2),IF(AND(C6818=C6817,AA6818=AA6817+1),IF(AC6818=1,"",INDEX(DATAS,AA6817+1)),INDEX(DATAS,AA6817+1)),"")</f>
        <v/>
      </c>
    </row>
    <row r="6818" customFormat="false" ht="15" hidden="false" customHeight="false" outlineLevel="0" collapsed="false">
      <c r="A6818" s="60" t="n">
        <v>46309</v>
      </c>
      <c r="B6818" s="0" t="n">
        <v>13</v>
      </c>
      <c r="C6818" s="0" t="n">
        <v>7853</v>
      </c>
      <c r="E6818" s="0" t="n">
        <v>0</v>
      </c>
      <c r="F6818" s="55" t="s">
        <v>1593</v>
      </c>
      <c r="I6818" s="55" t="s">
        <v>185</v>
      </c>
      <c r="U6818" s="0" t="n">
        <v>114</v>
      </c>
      <c r="V6818" s="0" t="n">
        <v>0</v>
      </c>
      <c r="X6818" s="55" t="n">
        <f aca="false">IF(I6818="Male",0,1)</f>
        <v>1</v>
      </c>
      <c r="Y6818" s="55" t="n">
        <f aca="false">IF(OR(I6818="DNB",I6818="Dry DNB"),1,0)</f>
        <v>0</v>
      </c>
      <c r="Z6818" s="0" t="str">
        <f aca="false">IF(ISNUMBER(W6818),A6818-W6818,"")</f>
        <v/>
      </c>
      <c r="AA6818" s="55" t="n">
        <f aca="false">MATCH(A6818,DATAS,0)</f>
        <v>1</v>
      </c>
      <c r="AB6818" s="55" t="n">
        <f aca="false">IF(AND(E6818&gt;0,OR(AND(B6818&gt;=1,B6818&lt;=6),B6818=10)),1,0)</f>
        <v>0</v>
      </c>
      <c r="AC6818" s="55" t="n">
        <f aca="false">IF(AND(E6818&gt;0,B6818=10),1,0)</f>
        <v>0</v>
      </c>
      <c r="AD6818" s="0" t="str">
        <f aca="false">IF(AND(C6817=C6818,AA6817=AA6818-1),AB6817,"")</f>
        <v/>
      </c>
      <c r="AE6818" s="0" t="str">
        <f aca="false">IF(AND(C6817=C6818,AA6817=AA6818-1),AC6817,"")</f>
        <v/>
      </c>
      <c r="AF6818" s="0" t="str">
        <f aca="false">IF(AA6818=1,"",IF(AND(AB6818=1,AD6818&lt;&gt;1),1,0))</f>
        <v/>
      </c>
      <c r="AG6818" s="0" t="str">
        <f aca="false">IF(AA6818=1,"",IF(AND(AC6818=1,AE6818&lt;&gt;1),1,0))</f>
        <v/>
      </c>
      <c r="AH6818" s="60" t="str">
        <f aca="false">IF(AND(E6818&gt;0,AA6818&lt;2,NOT(AND(C6819=C6818,AA6819=AA6818+1))),INDEX(DATAS,AA6818+1),"")</f>
        <v/>
      </c>
      <c r="AI6818" s="60" t="str">
        <f aca="false">IF(AND(AC6818=1,AA6818&lt;2),IF(AND(C6819=C6818,AA6819=AA6818+1),IF(AC6819=1,"",INDEX(DATAS,AA6818+1)),INDEX(DATAS,AA6818+1)),"")</f>
        <v/>
      </c>
    </row>
    <row r="6819" customFormat="false" ht="15" hidden="false" customHeight="false" outlineLevel="0" collapsed="false">
      <c r="A6819" s="60" t="n">
        <v>46310</v>
      </c>
      <c r="B6819" s="0" t="n">
        <v>13</v>
      </c>
      <c r="C6819" s="0" t="n">
        <v>7853</v>
      </c>
      <c r="E6819" s="0" t="n">
        <v>0</v>
      </c>
      <c r="F6819" s="55" t="s">
        <v>1593</v>
      </c>
      <c r="I6819" s="55" t="s">
        <v>185</v>
      </c>
      <c r="U6819" s="0" t="n">
        <v>115</v>
      </c>
      <c r="V6819" s="0" t="n">
        <v>0</v>
      </c>
      <c r="X6819" s="55" t="n">
        <f aca="false">IF(I6819="Male",0,1)</f>
        <v>1</v>
      </c>
      <c r="Y6819" s="55" t="n">
        <f aca="false">IF(OR(I6819="DNB",I6819="Dry DNB"),1,0)</f>
        <v>0</v>
      </c>
      <c r="Z6819" s="0" t="str">
        <f aca="false">IF(ISNUMBER(W6819),A6819-W6819,"")</f>
        <v/>
      </c>
      <c r="AA6819" s="55" t="n">
        <f aca="false">MATCH(A6819,DATAS,0)</f>
        <v>2</v>
      </c>
      <c r="AB6819" s="55" t="n">
        <f aca="false">IF(AND(E6819&gt;0,OR(AND(B6819&gt;=1,B6819&lt;=6),B6819=10)),1,0)</f>
        <v>0</v>
      </c>
      <c r="AC6819" s="55" t="n">
        <f aca="false">IF(AND(E6819&gt;0,B6819=10),1,0)</f>
        <v>0</v>
      </c>
      <c r="AD6819" s="55" t="n">
        <f aca="false">IF(AND(C6818=C6819,AA6818=AA6819-1),AB6818,"")</f>
        <v>0</v>
      </c>
      <c r="AE6819" s="55" t="n">
        <f aca="false">IF(AND(C6818=C6819,AA6818=AA6819-1),AC6818,"")</f>
        <v>0</v>
      </c>
      <c r="AF6819" s="55" t="n">
        <f aca="false">IF(AA6819=1,"",IF(AND(AB6819=1,AD6819&lt;&gt;1),1,0))</f>
        <v>0</v>
      </c>
      <c r="AG6819" s="55" t="n">
        <f aca="false">IF(AA6819=1,"",IF(AND(AC6819=1,AE6819&lt;&gt;1),1,0))</f>
        <v>0</v>
      </c>
      <c r="AH6819" s="60" t="str">
        <f aca="false">IF(AND(E6819&gt;0,AA6819&lt;2,NOT(AND(C6820=C6819,AA6820=AA6819+1))),INDEX(DATAS,AA6819+1),"")</f>
        <v/>
      </c>
      <c r="AI6819" s="60" t="str">
        <f aca="false">IF(AND(AC6819=1,AA6819&lt;2),IF(AND(C6820=C6819,AA6820=AA6819+1),IF(AC6820=1,"",INDEX(DATAS,AA6819+1)),INDEX(DATAS,AA6819+1)),"")</f>
        <v/>
      </c>
    </row>
    <row r="6820" customFormat="false" ht="15" hidden="false" customHeight="false" outlineLevel="0" collapsed="false">
      <c r="A6820" s="60" t="n">
        <v>46309</v>
      </c>
      <c r="B6820" s="0" t="n">
        <v>13</v>
      </c>
      <c r="C6820" s="0" t="n">
        <v>7854</v>
      </c>
      <c r="E6820" s="0" t="n">
        <v>0</v>
      </c>
      <c r="F6820" s="55" t="s">
        <v>1598</v>
      </c>
      <c r="I6820" s="55" t="s">
        <v>185</v>
      </c>
      <c r="U6820" s="0" t="n">
        <v>113</v>
      </c>
      <c r="V6820" s="0" t="n">
        <v>0</v>
      </c>
      <c r="X6820" s="55" t="n">
        <f aca="false">IF(I6820="Male",0,1)</f>
        <v>1</v>
      </c>
      <c r="Y6820" s="55" t="n">
        <f aca="false">IF(OR(I6820="DNB",I6820="Dry DNB"),1,0)</f>
        <v>0</v>
      </c>
      <c r="Z6820" s="0" t="str">
        <f aca="false">IF(ISNUMBER(W6820),A6820-W6820,"")</f>
        <v/>
      </c>
      <c r="AA6820" s="55" t="n">
        <f aca="false">MATCH(A6820,DATAS,0)</f>
        <v>1</v>
      </c>
      <c r="AB6820" s="55" t="n">
        <f aca="false">IF(AND(E6820&gt;0,OR(AND(B6820&gt;=1,B6820&lt;=6),B6820=10)),1,0)</f>
        <v>0</v>
      </c>
      <c r="AC6820" s="55" t="n">
        <f aca="false">IF(AND(E6820&gt;0,B6820=10),1,0)</f>
        <v>0</v>
      </c>
      <c r="AD6820" s="0" t="str">
        <f aca="false">IF(AND(C6819=C6820,AA6819=AA6820-1),AB6819,"")</f>
        <v/>
      </c>
      <c r="AE6820" s="0" t="str">
        <f aca="false">IF(AND(C6819=C6820,AA6819=AA6820-1),AC6819,"")</f>
        <v/>
      </c>
      <c r="AF6820" s="0" t="str">
        <f aca="false">IF(AA6820=1,"",IF(AND(AB6820=1,AD6820&lt;&gt;1),1,0))</f>
        <v/>
      </c>
      <c r="AG6820" s="0" t="str">
        <f aca="false">IF(AA6820=1,"",IF(AND(AC6820=1,AE6820&lt;&gt;1),1,0))</f>
        <v/>
      </c>
      <c r="AH6820" s="60" t="str">
        <f aca="false">IF(AND(E6820&gt;0,AA6820&lt;2,NOT(AND(C6821=C6820,AA6821=AA6820+1))),INDEX(DATAS,AA6820+1),"")</f>
        <v/>
      </c>
      <c r="AI6820" s="60" t="str">
        <f aca="false">IF(AND(AC6820=1,AA6820&lt;2),IF(AND(C6821=C6820,AA6821=AA6820+1),IF(AC6821=1,"",INDEX(DATAS,AA6820+1)),INDEX(DATAS,AA6820+1)),"")</f>
        <v/>
      </c>
    </row>
    <row r="6821" customFormat="false" ht="15" hidden="false" customHeight="false" outlineLevel="0" collapsed="false">
      <c r="A6821" s="60" t="n">
        <v>46310</v>
      </c>
      <c r="B6821" s="0" t="n">
        <v>13</v>
      </c>
      <c r="C6821" s="0" t="n">
        <v>7854</v>
      </c>
      <c r="E6821" s="0" t="n">
        <v>0</v>
      </c>
      <c r="F6821" s="55" t="s">
        <v>1598</v>
      </c>
      <c r="I6821" s="55" t="s">
        <v>185</v>
      </c>
      <c r="U6821" s="0" t="n">
        <v>114</v>
      </c>
      <c r="V6821" s="0" t="n">
        <v>0</v>
      </c>
      <c r="X6821" s="55" t="n">
        <f aca="false">IF(I6821="Male",0,1)</f>
        <v>1</v>
      </c>
      <c r="Y6821" s="55" t="n">
        <f aca="false">IF(OR(I6821="DNB",I6821="Dry DNB"),1,0)</f>
        <v>0</v>
      </c>
      <c r="Z6821" s="0" t="str">
        <f aca="false">IF(ISNUMBER(W6821),A6821-W6821,"")</f>
        <v/>
      </c>
      <c r="AA6821" s="55" t="n">
        <f aca="false">MATCH(A6821,DATAS,0)</f>
        <v>2</v>
      </c>
      <c r="AB6821" s="55" t="n">
        <f aca="false">IF(AND(E6821&gt;0,OR(AND(B6821&gt;=1,B6821&lt;=6),B6821=10)),1,0)</f>
        <v>0</v>
      </c>
      <c r="AC6821" s="55" t="n">
        <f aca="false">IF(AND(E6821&gt;0,B6821=10),1,0)</f>
        <v>0</v>
      </c>
      <c r="AD6821" s="55" t="n">
        <f aca="false">IF(AND(C6820=C6821,AA6820=AA6821-1),AB6820,"")</f>
        <v>0</v>
      </c>
      <c r="AE6821" s="55" t="n">
        <f aca="false">IF(AND(C6820=C6821,AA6820=AA6821-1),AC6820,"")</f>
        <v>0</v>
      </c>
      <c r="AF6821" s="55" t="n">
        <f aca="false">IF(AA6821=1,"",IF(AND(AB6821=1,AD6821&lt;&gt;1),1,0))</f>
        <v>0</v>
      </c>
      <c r="AG6821" s="55" t="n">
        <f aca="false">IF(AA6821=1,"",IF(AND(AC6821=1,AE6821&lt;&gt;1),1,0))</f>
        <v>0</v>
      </c>
      <c r="AH6821" s="60" t="str">
        <f aca="false">IF(AND(E6821&gt;0,AA6821&lt;2,NOT(AND(C6822=C6821,AA6822=AA6821+1))),INDEX(DATAS,AA6821+1),"")</f>
        <v/>
      </c>
      <c r="AI6821" s="60" t="str">
        <f aca="false">IF(AND(AC6821=1,AA6821&lt;2),IF(AND(C6822=C6821,AA6822=AA6821+1),IF(AC6822=1,"",INDEX(DATAS,AA6821+1)),INDEX(DATAS,AA6821+1)),"")</f>
        <v/>
      </c>
    </row>
    <row r="6822" customFormat="false" ht="15" hidden="false" customHeight="false" outlineLevel="0" collapsed="false">
      <c r="A6822" s="60" t="n">
        <v>46309</v>
      </c>
      <c r="B6822" s="0" t="n">
        <v>13</v>
      </c>
      <c r="C6822" s="0" t="n">
        <v>7855</v>
      </c>
      <c r="E6822" s="0" t="n">
        <v>0</v>
      </c>
      <c r="F6822" s="55" t="s">
        <v>1598</v>
      </c>
      <c r="I6822" s="55" t="s">
        <v>185</v>
      </c>
      <c r="U6822" s="0" t="n">
        <v>113</v>
      </c>
      <c r="V6822" s="0" t="n">
        <v>0</v>
      </c>
      <c r="X6822" s="55" t="n">
        <f aca="false">IF(I6822="Male",0,1)</f>
        <v>1</v>
      </c>
      <c r="Y6822" s="55" t="n">
        <f aca="false">IF(OR(I6822="DNB",I6822="Dry DNB"),1,0)</f>
        <v>0</v>
      </c>
      <c r="Z6822" s="0" t="str">
        <f aca="false">IF(ISNUMBER(W6822),A6822-W6822,"")</f>
        <v/>
      </c>
      <c r="AA6822" s="55" t="n">
        <f aca="false">MATCH(A6822,DATAS,0)</f>
        <v>1</v>
      </c>
      <c r="AB6822" s="55" t="n">
        <f aca="false">IF(AND(E6822&gt;0,OR(AND(B6822&gt;=1,B6822&lt;=6),B6822=10)),1,0)</f>
        <v>0</v>
      </c>
      <c r="AC6822" s="55" t="n">
        <f aca="false">IF(AND(E6822&gt;0,B6822=10),1,0)</f>
        <v>0</v>
      </c>
      <c r="AD6822" s="0" t="str">
        <f aca="false">IF(AND(C6821=C6822,AA6821=AA6822-1),AB6821,"")</f>
        <v/>
      </c>
      <c r="AE6822" s="0" t="str">
        <f aca="false">IF(AND(C6821=C6822,AA6821=AA6822-1),AC6821,"")</f>
        <v/>
      </c>
      <c r="AF6822" s="0" t="str">
        <f aca="false">IF(AA6822=1,"",IF(AND(AB6822=1,AD6822&lt;&gt;1),1,0))</f>
        <v/>
      </c>
      <c r="AG6822" s="0" t="str">
        <f aca="false">IF(AA6822=1,"",IF(AND(AC6822=1,AE6822&lt;&gt;1),1,0))</f>
        <v/>
      </c>
      <c r="AH6822" s="60" t="str">
        <f aca="false">IF(AND(E6822&gt;0,AA6822&lt;2,NOT(AND(C6823=C6822,AA6823=AA6822+1))),INDEX(DATAS,AA6822+1),"")</f>
        <v/>
      </c>
      <c r="AI6822" s="60" t="str">
        <f aca="false">IF(AND(AC6822=1,AA6822&lt;2),IF(AND(C6823=C6822,AA6823=AA6822+1),IF(AC6823=1,"",INDEX(DATAS,AA6822+1)),INDEX(DATAS,AA6822+1)),"")</f>
        <v/>
      </c>
    </row>
    <row r="6823" customFormat="false" ht="15" hidden="false" customHeight="false" outlineLevel="0" collapsed="false">
      <c r="A6823" s="60" t="n">
        <v>46310</v>
      </c>
      <c r="B6823" s="0" t="n">
        <v>13</v>
      </c>
      <c r="C6823" s="0" t="n">
        <v>7855</v>
      </c>
      <c r="E6823" s="0" t="n">
        <v>0</v>
      </c>
      <c r="F6823" s="55" t="s">
        <v>1598</v>
      </c>
      <c r="I6823" s="55" t="s">
        <v>185</v>
      </c>
      <c r="U6823" s="0" t="n">
        <v>114</v>
      </c>
      <c r="V6823" s="0" t="n">
        <v>0</v>
      </c>
      <c r="X6823" s="55" t="n">
        <f aca="false">IF(I6823="Male",0,1)</f>
        <v>1</v>
      </c>
      <c r="Y6823" s="55" t="n">
        <f aca="false">IF(OR(I6823="DNB",I6823="Dry DNB"),1,0)</f>
        <v>0</v>
      </c>
      <c r="Z6823" s="0" t="str">
        <f aca="false">IF(ISNUMBER(W6823),A6823-W6823,"")</f>
        <v/>
      </c>
      <c r="AA6823" s="55" t="n">
        <f aca="false">MATCH(A6823,DATAS,0)</f>
        <v>2</v>
      </c>
      <c r="AB6823" s="55" t="n">
        <f aca="false">IF(AND(E6823&gt;0,OR(AND(B6823&gt;=1,B6823&lt;=6),B6823=10)),1,0)</f>
        <v>0</v>
      </c>
      <c r="AC6823" s="55" t="n">
        <f aca="false">IF(AND(E6823&gt;0,B6823=10),1,0)</f>
        <v>0</v>
      </c>
      <c r="AD6823" s="55" t="n">
        <f aca="false">IF(AND(C6822=C6823,AA6822=AA6823-1),AB6822,"")</f>
        <v>0</v>
      </c>
      <c r="AE6823" s="55" t="n">
        <f aca="false">IF(AND(C6822=C6823,AA6822=AA6823-1),AC6822,"")</f>
        <v>0</v>
      </c>
      <c r="AF6823" s="55" t="n">
        <f aca="false">IF(AA6823=1,"",IF(AND(AB6823=1,AD6823&lt;&gt;1),1,0))</f>
        <v>0</v>
      </c>
      <c r="AG6823" s="55" t="n">
        <f aca="false">IF(AA6823=1,"",IF(AND(AC6823=1,AE6823&lt;&gt;1),1,0))</f>
        <v>0</v>
      </c>
      <c r="AH6823" s="60" t="str">
        <f aca="false">IF(AND(E6823&gt;0,AA6823&lt;2,NOT(AND(C6824=C6823,AA6824=AA6823+1))),INDEX(DATAS,AA6823+1),"")</f>
        <v/>
      </c>
      <c r="AI6823" s="60" t="str">
        <f aca="false">IF(AND(AC6823=1,AA6823&lt;2),IF(AND(C6824=C6823,AA6824=AA6823+1),IF(AC6824=1,"",INDEX(DATAS,AA6823+1)),INDEX(DATAS,AA6823+1)),"")</f>
        <v/>
      </c>
    </row>
    <row r="6824" customFormat="false" ht="15" hidden="false" customHeight="false" outlineLevel="0" collapsed="false">
      <c r="A6824" s="60" t="n">
        <v>46309</v>
      </c>
      <c r="B6824" s="0" t="n">
        <v>13</v>
      </c>
      <c r="C6824" s="0" t="n">
        <v>7856</v>
      </c>
      <c r="E6824" s="0" t="n">
        <v>0</v>
      </c>
      <c r="F6824" s="55" t="s">
        <v>1598</v>
      </c>
      <c r="I6824" s="55" t="s">
        <v>185</v>
      </c>
      <c r="U6824" s="0" t="n">
        <v>113</v>
      </c>
      <c r="V6824" s="0" t="n">
        <v>0</v>
      </c>
      <c r="X6824" s="55" t="n">
        <f aca="false">IF(I6824="Male",0,1)</f>
        <v>1</v>
      </c>
      <c r="Y6824" s="55" t="n">
        <f aca="false">IF(OR(I6824="DNB",I6824="Dry DNB"),1,0)</f>
        <v>0</v>
      </c>
      <c r="Z6824" s="0" t="str">
        <f aca="false">IF(ISNUMBER(W6824),A6824-W6824,"")</f>
        <v/>
      </c>
      <c r="AA6824" s="55" t="n">
        <f aca="false">MATCH(A6824,DATAS,0)</f>
        <v>1</v>
      </c>
      <c r="AB6824" s="55" t="n">
        <f aca="false">IF(AND(E6824&gt;0,OR(AND(B6824&gt;=1,B6824&lt;=6),B6824=10)),1,0)</f>
        <v>0</v>
      </c>
      <c r="AC6824" s="55" t="n">
        <f aca="false">IF(AND(E6824&gt;0,B6824=10),1,0)</f>
        <v>0</v>
      </c>
      <c r="AD6824" s="0" t="str">
        <f aca="false">IF(AND(C6823=C6824,AA6823=AA6824-1),AB6823,"")</f>
        <v/>
      </c>
      <c r="AE6824" s="0" t="str">
        <f aca="false">IF(AND(C6823=C6824,AA6823=AA6824-1),AC6823,"")</f>
        <v/>
      </c>
      <c r="AF6824" s="0" t="str">
        <f aca="false">IF(AA6824=1,"",IF(AND(AB6824=1,AD6824&lt;&gt;1),1,0))</f>
        <v/>
      </c>
      <c r="AG6824" s="0" t="str">
        <f aca="false">IF(AA6824=1,"",IF(AND(AC6824=1,AE6824&lt;&gt;1),1,0))</f>
        <v/>
      </c>
      <c r="AH6824" s="60" t="str">
        <f aca="false">IF(AND(E6824&gt;0,AA6824&lt;2,NOT(AND(C6825=C6824,AA6825=AA6824+1))),INDEX(DATAS,AA6824+1),"")</f>
        <v/>
      </c>
      <c r="AI6824" s="60" t="str">
        <f aca="false">IF(AND(AC6824=1,AA6824&lt;2),IF(AND(C6825=C6824,AA6825=AA6824+1),IF(AC6825=1,"",INDEX(DATAS,AA6824+1)),INDEX(DATAS,AA6824+1)),"")</f>
        <v/>
      </c>
    </row>
    <row r="6825" customFormat="false" ht="15" hidden="false" customHeight="false" outlineLevel="0" collapsed="false">
      <c r="A6825" s="60" t="n">
        <v>46310</v>
      </c>
      <c r="B6825" s="0" t="n">
        <v>13</v>
      </c>
      <c r="C6825" s="0" t="n">
        <v>7856</v>
      </c>
      <c r="E6825" s="0" t="n">
        <v>0</v>
      </c>
      <c r="F6825" s="55" t="s">
        <v>1598</v>
      </c>
      <c r="I6825" s="55" t="s">
        <v>185</v>
      </c>
      <c r="U6825" s="0" t="n">
        <v>114</v>
      </c>
      <c r="V6825" s="0" t="n">
        <v>0</v>
      </c>
      <c r="X6825" s="55" t="n">
        <f aca="false">IF(I6825="Male",0,1)</f>
        <v>1</v>
      </c>
      <c r="Y6825" s="55" t="n">
        <f aca="false">IF(OR(I6825="DNB",I6825="Dry DNB"),1,0)</f>
        <v>0</v>
      </c>
      <c r="Z6825" s="0" t="str">
        <f aca="false">IF(ISNUMBER(W6825),A6825-W6825,"")</f>
        <v/>
      </c>
      <c r="AA6825" s="55" t="n">
        <f aca="false">MATCH(A6825,DATAS,0)</f>
        <v>2</v>
      </c>
      <c r="AB6825" s="55" t="n">
        <f aca="false">IF(AND(E6825&gt;0,OR(AND(B6825&gt;=1,B6825&lt;=6),B6825=10)),1,0)</f>
        <v>0</v>
      </c>
      <c r="AC6825" s="55" t="n">
        <f aca="false">IF(AND(E6825&gt;0,B6825=10),1,0)</f>
        <v>0</v>
      </c>
      <c r="AD6825" s="55" t="n">
        <f aca="false">IF(AND(C6824=C6825,AA6824=AA6825-1),AB6824,"")</f>
        <v>0</v>
      </c>
      <c r="AE6825" s="55" t="n">
        <f aca="false">IF(AND(C6824=C6825,AA6824=AA6825-1),AC6824,"")</f>
        <v>0</v>
      </c>
      <c r="AF6825" s="55" t="n">
        <f aca="false">IF(AA6825=1,"",IF(AND(AB6825=1,AD6825&lt;&gt;1),1,0))</f>
        <v>0</v>
      </c>
      <c r="AG6825" s="55" t="n">
        <f aca="false">IF(AA6825=1,"",IF(AND(AC6825=1,AE6825&lt;&gt;1),1,0))</f>
        <v>0</v>
      </c>
      <c r="AH6825" s="60" t="str">
        <f aca="false">IF(AND(E6825&gt;0,AA6825&lt;2,NOT(AND(C6826=C6825,AA6826=AA6825+1))),INDEX(DATAS,AA6825+1),"")</f>
        <v/>
      </c>
      <c r="AI6825" s="60" t="str">
        <f aca="false">IF(AND(AC6825=1,AA6825&lt;2),IF(AND(C6826=C6825,AA6826=AA6825+1),IF(AC6826=1,"",INDEX(DATAS,AA6825+1)),INDEX(DATAS,AA6825+1)),"")</f>
        <v/>
      </c>
    </row>
    <row r="6826" customFormat="false" ht="15" hidden="false" customHeight="false" outlineLevel="0" collapsed="false">
      <c r="A6826" s="60" t="n">
        <v>46309</v>
      </c>
      <c r="B6826" s="0" t="n">
        <v>13</v>
      </c>
      <c r="C6826" s="0" t="n">
        <v>7857</v>
      </c>
      <c r="E6826" s="0" t="n">
        <v>0</v>
      </c>
      <c r="F6826" s="55" t="s">
        <v>1599</v>
      </c>
      <c r="I6826" s="55" t="s">
        <v>185</v>
      </c>
      <c r="U6826" s="0" t="n">
        <v>112</v>
      </c>
      <c r="V6826" s="0" t="n">
        <v>0</v>
      </c>
      <c r="X6826" s="55" t="n">
        <f aca="false">IF(I6826="Male",0,1)</f>
        <v>1</v>
      </c>
      <c r="Y6826" s="55" t="n">
        <f aca="false">IF(OR(I6826="DNB",I6826="Dry DNB"),1,0)</f>
        <v>0</v>
      </c>
      <c r="Z6826" s="0" t="str">
        <f aca="false">IF(ISNUMBER(W6826),A6826-W6826,"")</f>
        <v/>
      </c>
      <c r="AA6826" s="55" t="n">
        <f aca="false">MATCH(A6826,DATAS,0)</f>
        <v>1</v>
      </c>
      <c r="AB6826" s="55" t="n">
        <f aca="false">IF(AND(E6826&gt;0,OR(AND(B6826&gt;=1,B6826&lt;=6),B6826=10)),1,0)</f>
        <v>0</v>
      </c>
      <c r="AC6826" s="55" t="n">
        <f aca="false">IF(AND(E6826&gt;0,B6826=10),1,0)</f>
        <v>0</v>
      </c>
      <c r="AD6826" s="0" t="str">
        <f aca="false">IF(AND(C6825=C6826,AA6825=AA6826-1),AB6825,"")</f>
        <v/>
      </c>
      <c r="AE6826" s="0" t="str">
        <f aca="false">IF(AND(C6825=C6826,AA6825=AA6826-1),AC6825,"")</f>
        <v/>
      </c>
      <c r="AF6826" s="0" t="str">
        <f aca="false">IF(AA6826=1,"",IF(AND(AB6826=1,AD6826&lt;&gt;1),1,0))</f>
        <v/>
      </c>
      <c r="AG6826" s="0" t="str">
        <f aca="false">IF(AA6826=1,"",IF(AND(AC6826=1,AE6826&lt;&gt;1),1,0))</f>
        <v/>
      </c>
      <c r="AH6826" s="60" t="str">
        <f aca="false">IF(AND(E6826&gt;0,AA6826&lt;2,NOT(AND(C6827=C6826,AA6827=AA6826+1))),INDEX(DATAS,AA6826+1),"")</f>
        <v/>
      </c>
      <c r="AI6826" s="60" t="str">
        <f aca="false">IF(AND(AC6826=1,AA6826&lt;2),IF(AND(C6827=C6826,AA6827=AA6826+1),IF(AC6827=1,"",INDEX(DATAS,AA6826+1)),INDEX(DATAS,AA6826+1)),"")</f>
        <v/>
      </c>
    </row>
    <row r="6827" customFormat="false" ht="15" hidden="false" customHeight="false" outlineLevel="0" collapsed="false">
      <c r="A6827" s="60" t="n">
        <v>46310</v>
      </c>
      <c r="B6827" s="0" t="n">
        <v>13</v>
      </c>
      <c r="C6827" s="0" t="n">
        <v>7857</v>
      </c>
      <c r="E6827" s="0" t="n">
        <v>0</v>
      </c>
      <c r="F6827" s="55" t="s">
        <v>1599</v>
      </c>
      <c r="I6827" s="55" t="s">
        <v>185</v>
      </c>
      <c r="U6827" s="0" t="n">
        <v>113</v>
      </c>
      <c r="V6827" s="0" t="n">
        <v>0</v>
      </c>
      <c r="X6827" s="55" t="n">
        <f aca="false">IF(I6827="Male",0,1)</f>
        <v>1</v>
      </c>
      <c r="Y6827" s="55" t="n">
        <f aca="false">IF(OR(I6827="DNB",I6827="Dry DNB"),1,0)</f>
        <v>0</v>
      </c>
      <c r="Z6827" s="0" t="str">
        <f aca="false">IF(ISNUMBER(W6827),A6827-W6827,"")</f>
        <v/>
      </c>
      <c r="AA6827" s="55" t="n">
        <f aca="false">MATCH(A6827,DATAS,0)</f>
        <v>2</v>
      </c>
      <c r="AB6827" s="55" t="n">
        <f aca="false">IF(AND(E6827&gt;0,OR(AND(B6827&gt;=1,B6827&lt;=6),B6827=10)),1,0)</f>
        <v>0</v>
      </c>
      <c r="AC6827" s="55" t="n">
        <f aca="false">IF(AND(E6827&gt;0,B6827=10),1,0)</f>
        <v>0</v>
      </c>
      <c r="AD6827" s="55" t="n">
        <f aca="false">IF(AND(C6826=C6827,AA6826=AA6827-1),AB6826,"")</f>
        <v>0</v>
      </c>
      <c r="AE6827" s="55" t="n">
        <f aca="false">IF(AND(C6826=C6827,AA6826=AA6827-1),AC6826,"")</f>
        <v>0</v>
      </c>
      <c r="AF6827" s="55" t="n">
        <f aca="false">IF(AA6827=1,"",IF(AND(AB6827=1,AD6827&lt;&gt;1),1,0))</f>
        <v>0</v>
      </c>
      <c r="AG6827" s="55" t="n">
        <f aca="false">IF(AA6827=1,"",IF(AND(AC6827=1,AE6827&lt;&gt;1),1,0))</f>
        <v>0</v>
      </c>
      <c r="AH6827" s="60" t="str">
        <f aca="false">IF(AND(E6827&gt;0,AA6827&lt;2,NOT(AND(C6828=C6827,AA6828=AA6827+1))),INDEX(DATAS,AA6827+1),"")</f>
        <v/>
      </c>
      <c r="AI6827" s="60" t="str">
        <f aca="false">IF(AND(AC6827=1,AA6827&lt;2),IF(AND(C6828=C6827,AA6828=AA6827+1),IF(AC6828=1,"",INDEX(DATAS,AA6827+1)),INDEX(DATAS,AA6827+1)),"")</f>
        <v/>
      </c>
    </row>
    <row r="6828" customFormat="false" ht="15" hidden="false" customHeight="false" outlineLevel="0" collapsed="false">
      <c r="A6828" s="60" t="n">
        <v>46309</v>
      </c>
      <c r="B6828" s="0" t="n">
        <v>13</v>
      </c>
      <c r="C6828" s="0" t="n">
        <v>7858</v>
      </c>
      <c r="E6828" s="0" t="n">
        <v>0</v>
      </c>
      <c r="F6828" s="55" t="s">
        <v>1599</v>
      </c>
      <c r="I6828" s="55" t="s">
        <v>185</v>
      </c>
      <c r="U6828" s="0" t="n">
        <v>112</v>
      </c>
      <c r="V6828" s="0" t="n">
        <v>0</v>
      </c>
      <c r="X6828" s="55" t="n">
        <f aca="false">IF(I6828="Male",0,1)</f>
        <v>1</v>
      </c>
      <c r="Y6828" s="55" t="n">
        <f aca="false">IF(OR(I6828="DNB",I6828="Dry DNB"),1,0)</f>
        <v>0</v>
      </c>
      <c r="Z6828" s="0" t="str">
        <f aca="false">IF(ISNUMBER(W6828),A6828-W6828,"")</f>
        <v/>
      </c>
      <c r="AA6828" s="55" t="n">
        <f aca="false">MATCH(A6828,DATAS,0)</f>
        <v>1</v>
      </c>
      <c r="AB6828" s="55" t="n">
        <f aca="false">IF(AND(E6828&gt;0,OR(AND(B6828&gt;=1,B6828&lt;=6),B6828=10)),1,0)</f>
        <v>0</v>
      </c>
      <c r="AC6828" s="55" t="n">
        <f aca="false">IF(AND(E6828&gt;0,B6828=10),1,0)</f>
        <v>0</v>
      </c>
      <c r="AD6828" s="0" t="str">
        <f aca="false">IF(AND(C6827=C6828,AA6827=AA6828-1),AB6827,"")</f>
        <v/>
      </c>
      <c r="AE6828" s="0" t="str">
        <f aca="false">IF(AND(C6827=C6828,AA6827=AA6828-1),AC6827,"")</f>
        <v/>
      </c>
      <c r="AF6828" s="0" t="str">
        <f aca="false">IF(AA6828=1,"",IF(AND(AB6828=1,AD6828&lt;&gt;1),1,0))</f>
        <v/>
      </c>
      <c r="AG6828" s="0" t="str">
        <f aca="false">IF(AA6828=1,"",IF(AND(AC6828=1,AE6828&lt;&gt;1),1,0))</f>
        <v/>
      </c>
      <c r="AH6828" s="60" t="str">
        <f aca="false">IF(AND(E6828&gt;0,AA6828&lt;2,NOT(AND(C6829=C6828,AA6829=AA6828+1))),INDEX(DATAS,AA6828+1),"")</f>
        <v/>
      </c>
      <c r="AI6828" s="60" t="str">
        <f aca="false">IF(AND(AC6828=1,AA6828&lt;2),IF(AND(C6829=C6828,AA6829=AA6828+1),IF(AC6829=1,"",INDEX(DATAS,AA6828+1)),INDEX(DATAS,AA6828+1)),"")</f>
        <v/>
      </c>
    </row>
    <row r="6829" customFormat="false" ht="15" hidden="false" customHeight="false" outlineLevel="0" collapsed="false">
      <c r="A6829" s="60" t="n">
        <v>46310</v>
      </c>
      <c r="B6829" s="0" t="n">
        <v>13</v>
      </c>
      <c r="C6829" s="0" t="n">
        <v>7858</v>
      </c>
      <c r="E6829" s="0" t="n">
        <v>0</v>
      </c>
      <c r="F6829" s="55" t="s">
        <v>1599</v>
      </c>
      <c r="I6829" s="55" t="s">
        <v>185</v>
      </c>
      <c r="U6829" s="0" t="n">
        <v>113</v>
      </c>
      <c r="V6829" s="0" t="n">
        <v>0</v>
      </c>
      <c r="X6829" s="55" t="n">
        <f aca="false">IF(I6829="Male",0,1)</f>
        <v>1</v>
      </c>
      <c r="Y6829" s="55" t="n">
        <f aca="false">IF(OR(I6829="DNB",I6829="Dry DNB"),1,0)</f>
        <v>0</v>
      </c>
      <c r="Z6829" s="0" t="str">
        <f aca="false">IF(ISNUMBER(W6829),A6829-W6829,"")</f>
        <v/>
      </c>
      <c r="AA6829" s="55" t="n">
        <f aca="false">MATCH(A6829,DATAS,0)</f>
        <v>2</v>
      </c>
      <c r="AB6829" s="55" t="n">
        <f aca="false">IF(AND(E6829&gt;0,OR(AND(B6829&gt;=1,B6829&lt;=6),B6829=10)),1,0)</f>
        <v>0</v>
      </c>
      <c r="AC6829" s="55" t="n">
        <f aca="false">IF(AND(E6829&gt;0,B6829=10),1,0)</f>
        <v>0</v>
      </c>
      <c r="AD6829" s="55" t="n">
        <f aca="false">IF(AND(C6828=C6829,AA6828=AA6829-1),AB6828,"")</f>
        <v>0</v>
      </c>
      <c r="AE6829" s="55" t="n">
        <f aca="false">IF(AND(C6828=C6829,AA6828=AA6829-1),AC6828,"")</f>
        <v>0</v>
      </c>
      <c r="AF6829" s="55" t="n">
        <f aca="false">IF(AA6829=1,"",IF(AND(AB6829=1,AD6829&lt;&gt;1),1,0))</f>
        <v>0</v>
      </c>
      <c r="AG6829" s="55" t="n">
        <f aca="false">IF(AA6829=1,"",IF(AND(AC6829=1,AE6829&lt;&gt;1),1,0))</f>
        <v>0</v>
      </c>
      <c r="AH6829" s="60" t="str">
        <f aca="false">IF(AND(E6829&gt;0,AA6829&lt;2,NOT(AND(C6830=C6829,AA6830=AA6829+1))),INDEX(DATAS,AA6829+1),"")</f>
        <v/>
      </c>
      <c r="AI6829" s="60" t="str">
        <f aca="false">IF(AND(AC6829=1,AA6829&lt;2),IF(AND(C6830=C6829,AA6830=AA6829+1),IF(AC6830=1,"",INDEX(DATAS,AA6829+1)),INDEX(DATAS,AA6829+1)),"")</f>
        <v/>
      </c>
    </row>
    <row r="6830" customFormat="false" ht="15" hidden="false" customHeight="false" outlineLevel="0" collapsed="false">
      <c r="A6830" s="60" t="n">
        <v>46309</v>
      </c>
      <c r="B6830" s="0" t="n">
        <v>13</v>
      </c>
      <c r="C6830" s="0" t="n">
        <v>7859</v>
      </c>
      <c r="E6830" s="0" t="n">
        <v>0</v>
      </c>
      <c r="F6830" s="55" t="s">
        <v>1599</v>
      </c>
      <c r="I6830" s="55" t="s">
        <v>185</v>
      </c>
      <c r="U6830" s="0" t="n">
        <v>112</v>
      </c>
      <c r="V6830" s="0" t="n">
        <v>0</v>
      </c>
      <c r="X6830" s="55" t="n">
        <f aca="false">IF(I6830="Male",0,1)</f>
        <v>1</v>
      </c>
      <c r="Y6830" s="55" t="n">
        <f aca="false">IF(OR(I6830="DNB",I6830="Dry DNB"),1,0)</f>
        <v>0</v>
      </c>
      <c r="Z6830" s="0" t="str">
        <f aca="false">IF(ISNUMBER(W6830),A6830-W6830,"")</f>
        <v/>
      </c>
      <c r="AA6830" s="55" t="n">
        <f aca="false">MATCH(A6830,DATAS,0)</f>
        <v>1</v>
      </c>
      <c r="AB6830" s="55" t="n">
        <f aca="false">IF(AND(E6830&gt;0,OR(AND(B6830&gt;=1,B6830&lt;=6),B6830=10)),1,0)</f>
        <v>0</v>
      </c>
      <c r="AC6830" s="55" t="n">
        <f aca="false">IF(AND(E6830&gt;0,B6830=10),1,0)</f>
        <v>0</v>
      </c>
      <c r="AD6830" s="0" t="str">
        <f aca="false">IF(AND(C6829=C6830,AA6829=AA6830-1),AB6829,"")</f>
        <v/>
      </c>
      <c r="AE6830" s="0" t="str">
        <f aca="false">IF(AND(C6829=C6830,AA6829=AA6830-1),AC6829,"")</f>
        <v/>
      </c>
      <c r="AF6830" s="0" t="str">
        <f aca="false">IF(AA6830=1,"",IF(AND(AB6830=1,AD6830&lt;&gt;1),1,0))</f>
        <v/>
      </c>
      <c r="AG6830" s="0" t="str">
        <f aca="false">IF(AA6830=1,"",IF(AND(AC6830=1,AE6830&lt;&gt;1),1,0))</f>
        <v/>
      </c>
      <c r="AH6830" s="60" t="str">
        <f aca="false">IF(AND(E6830&gt;0,AA6830&lt;2,NOT(AND(C6831=C6830,AA6831=AA6830+1))),INDEX(DATAS,AA6830+1),"")</f>
        <v/>
      </c>
      <c r="AI6830" s="60" t="str">
        <f aca="false">IF(AND(AC6830=1,AA6830&lt;2),IF(AND(C6831=C6830,AA6831=AA6830+1),IF(AC6831=1,"",INDEX(DATAS,AA6830+1)),INDEX(DATAS,AA6830+1)),"")</f>
        <v/>
      </c>
    </row>
    <row r="6831" customFormat="false" ht="15" hidden="false" customHeight="false" outlineLevel="0" collapsed="false">
      <c r="A6831" s="60" t="n">
        <v>46310</v>
      </c>
      <c r="B6831" s="0" t="n">
        <v>13</v>
      </c>
      <c r="C6831" s="0" t="n">
        <v>7859</v>
      </c>
      <c r="E6831" s="0" t="n">
        <v>0</v>
      </c>
      <c r="F6831" s="55" t="s">
        <v>1599</v>
      </c>
      <c r="I6831" s="55" t="s">
        <v>185</v>
      </c>
      <c r="U6831" s="0" t="n">
        <v>113</v>
      </c>
      <c r="V6831" s="0" t="n">
        <v>0</v>
      </c>
      <c r="X6831" s="55" t="n">
        <f aca="false">IF(I6831="Male",0,1)</f>
        <v>1</v>
      </c>
      <c r="Y6831" s="55" t="n">
        <f aca="false">IF(OR(I6831="DNB",I6831="Dry DNB"),1,0)</f>
        <v>0</v>
      </c>
      <c r="Z6831" s="0" t="str">
        <f aca="false">IF(ISNUMBER(W6831),A6831-W6831,"")</f>
        <v/>
      </c>
      <c r="AA6831" s="55" t="n">
        <f aca="false">MATCH(A6831,DATAS,0)</f>
        <v>2</v>
      </c>
      <c r="AB6831" s="55" t="n">
        <f aca="false">IF(AND(E6831&gt;0,OR(AND(B6831&gt;=1,B6831&lt;=6),B6831=10)),1,0)</f>
        <v>0</v>
      </c>
      <c r="AC6831" s="55" t="n">
        <f aca="false">IF(AND(E6831&gt;0,B6831=10),1,0)</f>
        <v>0</v>
      </c>
      <c r="AD6831" s="55" t="n">
        <f aca="false">IF(AND(C6830=C6831,AA6830=AA6831-1),AB6830,"")</f>
        <v>0</v>
      </c>
      <c r="AE6831" s="55" t="n">
        <f aca="false">IF(AND(C6830=C6831,AA6830=AA6831-1),AC6830,"")</f>
        <v>0</v>
      </c>
      <c r="AF6831" s="55" t="n">
        <f aca="false">IF(AA6831=1,"",IF(AND(AB6831=1,AD6831&lt;&gt;1),1,0))</f>
        <v>0</v>
      </c>
      <c r="AG6831" s="55" t="n">
        <f aca="false">IF(AA6831=1,"",IF(AND(AC6831=1,AE6831&lt;&gt;1),1,0))</f>
        <v>0</v>
      </c>
      <c r="AH6831" s="60" t="str">
        <f aca="false">IF(AND(E6831&gt;0,AA6831&lt;2,NOT(AND(C6832=C6831,AA6832=AA6831+1))),INDEX(DATAS,AA6831+1),"")</f>
        <v/>
      </c>
      <c r="AI6831" s="60" t="str">
        <f aca="false">IF(AND(AC6831=1,AA6831&lt;2),IF(AND(C6832=C6831,AA6832=AA6831+1),IF(AC6832=1,"",INDEX(DATAS,AA6831+1)),INDEX(DATAS,AA6831+1)),"")</f>
        <v/>
      </c>
    </row>
    <row r="6832" customFormat="false" ht="15" hidden="false" customHeight="false" outlineLevel="0" collapsed="false">
      <c r="A6832" s="60" t="n">
        <v>46309</v>
      </c>
      <c r="B6832" s="0" t="n">
        <v>13</v>
      </c>
      <c r="C6832" s="0" t="n">
        <v>7860</v>
      </c>
      <c r="E6832" s="0" t="n">
        <v>0</v>
      </c>
      <c r="F6832" s="55" t="s">
        <v>1599</v>
      </c>
      <c r="I6832" s="55" t="s">
        <v>185</v>
      </c>
      <c r="U6832" s="0" t="n">
        <v>112</v>
      </c>
      <c r="V6832" s="0" t="n">
        <v>0</v>
      </c>
      <c r="X6832" s="55" t="n">
        <f aca="false">IF(I6832="Male",0,1)</f>
        <v>1</v>
      </c>
      <c r="Y6832" s="55" t="n">
        <f aca="false">IF(OR(I6832="DNB",I6832="Dry DNB"),1,0)</f>
        <v>0</v>
      </c>
      <c r="Z6832" s="0" t="str">
        <f aca="false">IF(ISNUMBER(W6832),A6832-W6832,"")</f>
        <v/>
      </c>
      <c r="AA6832" s="55" t="n">
        <f aca="false">MATCH(A6832,DATAS,0)</f>
        <v>1</v>
      </c>
      <c r="AB6832" s="55" t="n">
        <f aca="false">IF(AND(E6832&gt;0,OR(AND(B6832&gt;=1,B6832&lt;=6),B6832=10)),1,0)</f>
        <v>0</v>
      </c>
      <c r="AC6832" s="55" t="n">
        <f aca="false">IF(AND(E6832&gt;0,B6832=10),1,0)</f>
        <v>0</v>
      </c>
      <c r="AD6832" s="0" t="str">
        <f aca="false">IF(AND(C6831=C6832,AA6831=AA6832-1),AB6831,"")</f>
        <v/>
      </c>
      <c r="AE6832" s="0" t="str">
        <f aca="false">IF(AND(C6831=C6832,AA6831=AA6832-1),AC6831,"")</f>
        <v/>
      </c>
      <c r="AF6832" s="0" t="str">
        <f aca="false">IF(AA6832=1,"",IF(AND(AB6832=1,AD6832&lt;&gt;1),1,0))</f>
        <v/>
      </c>
      <c r="AG6832" s="0" t="str">
        <f aca="false">IF(AA6832=1,"",IF(AND(AC6832=1,AE6832&lt;&gt;1),1,0))</f>
        <v/>
      </c>
      <c r="AH6832" s="60" t="str">
        <f aca="false">IF(AND(E6832&gt;0,AA6832&lt;2,NOT(AND(C6833=C6832,AA6833=AA6832+1))),INDEX(DATAS,AA6832+1),"")</f>
        <v/>
      </c>
      <c r="AI6832" s="60" t="str">
        <f aca="false">IF(AND(AC6832=1,AA6832&lt;2),IF(AND(C6833=C6832,AA6833=AA6832+1),IF(AC6833=1,"",INDEX(DATAS,AA6832+1)),INDEX(DATAS,AA6832+1)),"")</f>
        <v/>
      </c>
    </row>
    <row r="6833" customFormat="false" ht="15" hidden="false" customHeight="false" outlineLevel="0" collapsed="false">
      <c r="A6833" s="60" t="n">
        <v>46310</v>
      </c>
      <c r="B6833" s="0" t="n">
        <v>13</v>
      </c>
      <c r="C6833" s="0" t="n">
        <v>7860</v>
      </c>
      <c r="E6833" s="0" t="n">
        <v>0</v>
      </c>
      <c r="F6833" s="55" t="s">
        <v>1599</v>
      </c>
      <c r="I6833" s="55" t="s">
        <v>185</v>
      </c>
      <c r="U6833" s="0" t="n">
        <v>113</v>
      </c>
      <c r="V6833" s="0" t="n">
        <v>0</v>
      </c>
      <c r="X6833" s="55" t="n">
        <f aca="false">IF(I6833="Male",0,1)</f>
        <v>1</v>
      </c>
      <c r="Y6833" s="55" t="n">
        <f aca="false">IF(OR(I6833="DNB",I6833="Dry DNB"),1,0)</f>
        <v>0</v>
      </c>
      <c r="Z6833" s="0" t="str">
        <f aca="false">IF(ISNUMBER(W6833),A6833-W6833,"")</f>
        <v/>
      </c>
      <c r="AA6833" s="55" t="n">
        <f aca="false">MATCH(A6833,DATAS,0)</f>
        <v>2</v>
      </c>
      <c r="AB6833" s="55" t="n">
        <f aca="false">IF(AND(E6833&gt;0,OR(AND(B6833&gt;=1,B6833&lt;=6),B6833=10)),1,0)</f>
        <v>0</v>
      </c>
      <c r="AC6833" s="55" t="n">
        <f aca="false">IF(AND(E6833&gt;0,B6833=10),1,0)</f>
        <v>0</v>
      </c>
      <c r="AD6833" s="55" t="n">
        <f aca="false">IF(AND(C6832=C6833,AA6832=AA6833-1),AB6832,"")</f>
        <v>0</v>
      </c>
      <c r="AE6833" s="55" t="n">
        <f aca="false">IF(AND(C6832=C6833,AA6832=AA6833-1),AC6832,"")</f>
        <v>0</v>
      </c>
      <c r="AF6833" s="55" t="n">
        <f aca="false">IF(AA6833=1,"",IF(AND(AB6833=1,AD6833&lt;&gt;1),1,0))</f>
        <v>0</v>
      </c>
      <c r="AG6833" s="55" t="n">
        <f aca="false">IF(AA6833=1,"",IF(AND(AC6833=1,AE6833&lt;&gt;1),1,0))</f>
        <v>0</v>
      </c>
      <c r="AH6833" s="60" t="str">
        <f aca="false">IF(AND(E6833&gt;0,AA6833&lt;2,NOT(AND(C6834=C6833,AA6834=AA6833+1))),INDEX(DATAS,AA6833+1),"")</f>
        <v/>
      </c>
      <c r="AI6833" s="60" t="str">
        <f aca="false">IF(AND(AC6833=1,AA6833&lt;2),IF(AND(C6834=C6833,AA6834=AA6833+1),IF(AC6834=1,"",INDEX(DATAS,AA6833+1)),INDEX(DATAS,AA6833+1)),"")</f>
        <v/>
      </c>
    </row>
    <row r="6834" customFormat="false" ht="15" hidden="false" customHeight="false" outlineLevel="0" collapsed="false">
      <c r="A6834" s="60" t="n">
        <v>46309</v>
      </c>
      <c r="B6834" s="0" t="n">
        <v>13</v>
      </c>
      <c r="C6834" s="0" t="n">
        <v>7861</v>
      </c>
      <c r="E6834" s="0" t="n">
        <v>0</v>
      </c>
      <c r="F6834" s="55" t="s">
        <v>1600</v>
      </c>
      <c r="I6834" s="55" t="s">
        <v>185</v>
      </c>
      <c r="U6834" s="0" t="n">
        <v>111</v>
      </c>
      <c r="V6834" s="0" t="n">
        <v>0</v>
      </c>
      <c r="X6834" s="55" t="n">
        <f aca="false">IF(I6834="Male",0,1)</f>
        <v>1</v>
      </c>
      <c r="Y6834" s="55" t="n">
        <f aca="false">IF(OR(I6834="DNB",I6834="Dry DNB"),1,0)</f>
        <v>0</v>
      </c>
      <c r="Z6834" s="0" t="str">
        <f aca="false">IF(ISNUMBER(W6834),A6834-W6834,"")</f>
        <v/>
      </c>
      <c r="AA6834" s="55" t="n">
        <f aca="false">MATCH(A6834,DATAS,0)</f>
        <v>1</v>
      </c>
      <c r="AB6834" s="55" t="n">
        <f aca="false">IF(AND(E6834&gt;0,OR(AND(B6834&gt;=1,B6834&lt;=6),B6834=10)),1,0)</f>
        <v>0</v>
      </c>
      <c r="AC6834" s="55" t="n">
        <f aca="false">IF(AND(E6834&gt;0,B6834=10),1,0)</f>
        <v>0</v>
      </c>
      <c r="AD6834" s="0" t="str">
        <f aca="false">IF(AND(C6833=C6834,AA6833=AA6834-1),AB6833,"")</f>
        <v/>
      </c>
      <c r="AE6834" s="0" t="str">
        <f aca="false">IF(AND(C6833=C6834,AA6833=AA6834-1),AC6833,"")</f>
        <v/>
      </c>
      <c r="AF6834" s="0" t="str">
        <f aca="false">IF(AA6834=1,"",IF(AND(AB6834=1,AD6834&lt;&gt;1),1,0))</f>
        <v/>
      </c>
      <c r="AG6834" s="0" t="str">
        <f aca="false">IF(AA6834=1,"",IF(AND(AC6834=1,AE6834&lt;&gt;1),1,0))</f>
        <v/>
      </c>
      <c r="AH6834" s="60" t="str">
        <f aca="false">IF(AND(E6834&gt;0,AA6834&lt;2,NOT(AND(C6835=C6834,AA6835=AA6834+1))),INDEX(DATAS,AA6834+1),"")</f>
        <v/>
      </c>
      <c r="AI6834" s="60" t="str">
        <f aca="false">IF(AND(AC6834=1,AA6834&lt;2),IF(AND(C6835=C6834,AA6835=AA6834+1),IF(AC6835=1,"",INDEX(DATAS,AA6834+1)),INDEX(DATAS,AA6834+1)),"")</f>
        <v/>
      </c>
    </row>
    <row r="6835" customFormat="false" ht="15" hidden="false" customHeight="false" outlineLevel="0" collapsed="false">
      <c r="A6835" s="60" t="n">
        <v>46310</v>
      </c>
      <c r="B6835" s="0" t="n">
        <v>13</v>
      </c>
      <c r="C6835" s="0" t="n">
        <v>7861</v>
      </c>
      <c r="E6835" s="0" t="n">
        <v>0</v>
      </c>
      <c r="F6835" s="55" t="s">
        <v>1600</v>
      </c>
      <c r="I6835" s="55" t="s">
        <v>185</v>
      </c>
      <c r="U6835" s="0" t="n">
        <v>112</v>
      </c>
      <c r="V6835" s="0" t="n">
        <v>0</v>
      </c>
      <c r="X6835" s="55" t="n">
        <f aca="false">IF(I6835="Male",0,1)</f>
        <v>1</v>
      </c>
      <c r="Y6835" s="55" t="n">
        <f aca="false">IF(OR(I6835="DNB",I6835="Dry DNB"),1,0)</f>
        <v>0</v>
      </c>
      <c r="Z6835" s="0" t="str">
        <f aca="false">IF(ISNUMBER(W6835),A6835-W6835,"")</f>
        <v/>
      </c>
      <c r="AA6835" s="55" t="n">
        <f aca="false">MATCH(A6835,DATAS,0)</f>
        <v>2</v>
      </c>
      <c r="AB6835" s="55" t="n">
        <f aca="false">IF(AND(E6835&gt;0,OR(AND(B6835&gt;=1,B6835&lt;=6),B6835=10)),1,0)</f>
        <v>0</v>
      </c>
      <c r="AC6835" s="55" t="n">
        <f aca="false">IF(AND(E6835&gt;0,B6835=10),1,0)</f>
        <v>0</v>
      </c>
      <c r="AD6835" s="55" t="n">
        <f aca="false">IF(AND(C6834=C6835,AA6834=AA6835-1),AB6834,"")</f>
        <v>0</v>
      </c>
      <c r="AE6835" s="55" t="n">
        <f aca="false">IF(AND(C6834=C6835,AA6834=AA6835-1),AC6834,"")</f>
        <v>0</v>
      </c>
      <c r="AF6835" s="55" t="n">
        <f aca="false">IF(AA6835=1,"",IF(AND(AB6835=1,AD6835&lt;&gt;1),1,0))</f>
        <v>0</v>
      </c>
      <c r="AG6835" s="55" t="n">
        <f aca="false">IF(AA6835=1,"",IF(AND(AC6835=1,AE6835&lt;&gt;1),1,0))</f>
        <v>0</v>
      </c>
      <c r="AH6835" s="60" t="str">
        <f aca="false">IF(AND(E6835&gt;0,AA6835&lt;2,NOT(AND(C6836=C6835,AA6836=AA6835+1))),INDEX(DATAS,AA6835+1),"")</f>
        <v/>
      </c>
      <c r="AI6835" s="60" t="str">
        <f aca="false">IF(AND(AC6835=1,AA6835&lt;2),IF(AND(C6836=C6835,AA6836=AA6835+1),IF(AC6836=1,"",INDEX(DATAS,AA6835+1)),INDEX(DATAS,AA6835+1)),"")</f>
        <v/>
      </c>
    </row>
    <row r="6836" customFormat="false" ht="15" hidden="false" customHeight="false" outlineLevel="0" collapsed="false">
      <c r="A6836" s="60" t="n">
        <v>46309</v>
      </c>
      <c r="B6836" s="0" t="n">
        <v>13</v>
      </c>
      <c r="C6836" s="0" t="n">
        <v>7862</v>
      </c>
      <c r="E6836" s="0" t="n">
        <v>0</v>
      </c>
      <c r="F6836" s="55" t="s">
        <v>1600</v>
      </c>
      <c r="I6836" s="55" t="s">
        <v>185</v>
      </c>
      <c r="U6836" s="0" t="n">
        <v>111</v>
      </c>
      <c r="V6836" s="0" t="n">
        <v>0</v>
      </c>
      <c r="X6836" s="55" t="n">
        <f aca="false">IF(I6836="Male",0,1)</f>
        <v>1</v>
      </c>
      <c r="Y6836" s="55" t="n">
        <f aca="false">IF(OR(I6836="DNB",I6836="Dry DNB"),1,0)</f>
        <v>0</v>
      </c>
      <c r="Z6836" s="0" t="str">
        <f aca="false">IF(ISNUMBER(W6836),A6836-W6836,"")</f>
        <v/>
      </c>
      <c r="AA6836" s="55" t="n">
        <f aca="false">MATCH(A6836,DATAS,0)</f>
        <v>1</v>
      </c>
      <c r="AB6836" s="55" t="n">
        <f aca="false">IF(AND(E6836&gt;0,OR(AND(B6836&gt;=1,B6836&lt;=6),B6836=10)),1,0)</f>
        <v>0</v>
      </c>
      <c r="AC6836" s="55" t="n">
        <f aca="false">IF(AND(E6836&gt;0,B6836=10),1,0)</f>
        <v>0</v>
      </c>
      <c r="AD6836" s="0" t="str">
        <f aca="false">IF(AND(C6835=C6836,AA6835=AA6836-1),AB6835,"")</f>
        <v/>
      </c>
      <c r="AE6836" s="0" t="str">
        <f aca="false">IF(AND(C6835=C6836,AA6835=AA6836-1),AC6835,"")</f>
        <v/>
      </c>
      <c r="AF6836" s="0" t="str">
        <f aca="false">IF(AA6836=1,"",IF(AND(AB6836=1,AD6836&lt;&gt;1),1,0))</f>
        <v/>
      </c>
      <c r="AG6836" s="0" t="str">
        <f aca="false">IF(AA6836=1,"",IF(AND(AC6836=1,AE6836&lt;&gt;1),1,0))</f>
        <v/>
      </c>
      <c r="AH6836" s="60" t="str">
        <f aca="false">IF(AND(E6836&gt;0,AA6836&lt;2,NOT(AND(C6837=C6836,AA6837=AA6836+1))),INDEX(DATAS,AA6836+1),"")</f>
        <v/>
      </c>
      <c r="AI6836" s="60" t="str">
        <f aca="false">IF(AND(AC6836=1,AA6836&lt;2),IF(AND(C6837=C6836,AA6837=AA6836+1),IF(AC6837=1,"",INDEX(DATAS,AA6836+1)),INDEX(DATAS,AA6836+1)),"")</f>
        <v/>
      </c>
    </row>
    <row r="6837" customFormat="false" ht="15" hidden="false" customHeight="false" outlineLevel="0" collapsed="false">
      <c r="A6837" s="60" t="n">
        <v>46310</v>
      </c>
      <c r="B6837" s="0" t="n">
        <v>13</v>
      </c>
      <c r="C6837" s="0" t="n">
        <v>7862</v>
      </c>
      <c r="E6837" s="0" t="n">
        <v>0</v>
      </c>
      <c r="F6837" s="55" t="s">
        <v>1600</v>
      </c>
      <c r="I6837" s="55" t="s">
        <v>185</v>
      </c>
      <c r="U6837" s="0" t="n">
        <v>112</v>
      </c>
      <c r="V6837" s="0" t="n">
        <v>0</v>
      </c>
      <c r="X6837" s="55" t="n">
        <f aca="false">IF(I6837="Male",0,1)</f>
        <v>1</v>
      </c>
      <c r="Y6837" s="55" t="n">
        <f aca="false">IF(OR(I6837="DNB",I6837="Dry DNB"),1,0)</f>
        <v>0</v>
      </c>
      <c r="Z6837" s="0" t="str">
        <f aca="false">IF(ISNUMBER(W6837),A6837-W6837,"")</f>
        <v/>
      </c>
      <c r="AA6837" s="55" t="n">
        <f aca="false">MATCH(A6837,DATAS,0)</f>
        <v>2</v>
      </c>
      <c r="AB6837" s="55" t="n">
        <f aca="false">IF(AND(E6837&gt;0,OR(AND(B6837&gt;=1,B6837&lt;=6),B6837=10)),1,0)</f>
        <v>0</v>
      </c>
      <c r="AC6837" s="55" t="n">
        <f aca="false">IF(AND(E6837&gt;0,B6837=10),1,0)</f>
        <v>0</v>
      </c>
      <c r="AD6837" s="55" t="n">
        <f aca="false">IF(AND(C6836=C6837,AA6836=AA6837-1),AB6836,"")</f>
        <v>0</v>
      </c>
      <c r="AE6837" s="55" t="n">
        <f aca="false">IF(AND(C6836=C6837,AA6836=AA6837-1),AC6836,"")</f>
        <v>0</v>
      </c>
      <c r="AF6837" s="55" t="n">
        <f aca="false">IF(AA6837=1,"",IF(AND(AB6837=1,AD6837&lt;&gt;1),1,0))</f>
        <v>0</v>
      </c>
      <c r="AG6837" s="55" t="n">
        <f aca="false">IF(AA6837=1,"",IF(AND(AC6837=1,AE6837&lt;&gt;1),1,0))</f>
        <v>0</v>
      </c>
      <c r="AH6837" s="60" t="str">
        <f aca="false">IF(AND(E6837&gt;0,AA6837&lt;2,NOT(AND(C6838=C6837,AA6838=AA6837+1))),INDEX(DATAS,AA6837+1),"")</f>
        <v/>
      </c>
      <c r="AI6837" s="60" t="str">
        <f aca="false">IF(AND(AC6837=1,AA6837&lt;2),IF(AND(C6838=C6837,AA6838=AA6837+1),IF(AC6838=1,"",INDEX(DATAS,AA6837+1)),INDEX(DATAS,AA6837+1)),"")</f>
        <v/>
      </c>
    </row>
    <row r="6838" customFormat="false" ht="15" hidden="false" customHeight="false" outlineLevel="0" collapsed="false">
      <c r="A6838" s="60" t="n">
        <v>46309</v>
      </c>
      <c r="B6838" s="0" t="n">
        <v>13</v>
      </c>
      <c r="C6838" s="0" t="n">
        <v>7863</v>
      </c>
      <c r="E6838" s="0" t="n">
        <v>0</v>
      </c>
      <c r="F6838" s="55" t="s">
        <v>1600</v>
      </c>
      <c r="I6838" s="55" t="s">
        <v>185</v>
      </c>
      <c r="U6838" s="0" t="n">
        <v>111</v>
      </c>
      <c r="V6838" s="0" t="n">
        <v>0</v>
      </c>
      <c r="X6838" s="55" t="n">
        <f aca="false">IF(I6838="Male",0,1)</f>
        <v>1</v>
      </c>
      <c r="Y6838" s="55" t="n">
        <f aca="false">IF(OR(I6838="DNB",I6838="Dry DNB"),1,0)</f>
        <v>0</v>
      </c>
      <c r="Z6838" s="0" t="str">
        <f aca="false">IF(ISNUMBER(W6838),A6838-W6838,"")</f>
        <v/>
      </c>
      <c r="AA6838" s="55" t="n">
        <f aca="false">MATCH(A6838,DATAS,0)</f>
        <v>1</v>
      </c>
      <c r="AB6838" s="55" t="n">
        <f aca="false">IF(AND(E6838&gt;0,OR(AND(B6838&gt;=1,B6838&lt;=6),B6838=10)),1,0)</f>
        <v>0</v>
      </c>
      <c r="AC6838" s="55" t="n">
        <f aca="false">IF(AND(E6838&gt;0,B6838=10),1,0)</f>
        <v>0</v>
      </c>
      <c r="AD6838" s="0" t="str">
        <f aca="false">IF(AND(C6837=C6838,AA6837=AA6838-1),AB6837,"")</f>
        <v/>
      </c>
      <c r="AE6838" s="0" t="str">
        <f aca="false">IF(AND(C6837=C6838,AA6837=AA6838-1),AC6837,"")</f>
        <v/>
      </c>
      <c r="AF6838" s="0" t="str">
        <f aca="false">IF(AA6838=1,"",IF(AND(AB6838=1,AD6838&lt;&gt;1),1,0))</f>
        <v/>
      </c>
      <c r="AG6838" s="0" t="str">
        <f aca="false">IF(AA6838=1,"",IF(AND(AC6838=1,AE6838&lt;&gt;1),1,0))</f>
        <v/>
      </c>
      <c r="AH6838" s="60" t="str">
        <f aca="false">IF(AND(E6838&gt;0,AA6838&lt;2,NOT(AND(C6839=C6838,AA6839=AA6838+1))),INDEX(DATAS,AA6838+1),"")</f>
        <v/>
      </c>
      <c r="AI6838" s="60" t="str">
        <f aca="false">IF(AND(AC6838=1,AA6838&lt;2),IF(AND(C6839=C6838,AA6839=AA6838+1),IF(AC6839=1,"",INDEX(DATAS,AA6838+1)),INDEX(DATAS,AA6838+1)),"")</f>
        <v/>
      </c>
    </row>
    <row r="6839" customFormat="false" ht="15" hidden="false" customHeight="false" outlineLevel="0" collapsed="false">
      <c r="A6839" s="60" t="n">
        <v>46310</v>
      </c>
      <c r="B6839" s="0" t="n">
        <v>13</v>
      </c>
      <c r="C6839" s="0" t="n">
        <v>7863</v>
      </c>
      <c r="E6839" s="0" t="n">
        <v>0</v>
      </c>
      <c r="F6839" s="55" t="s">
        <v>1600</v>
      </c>
      <c r="I6839" s="55" t="s">
        <v>185</v>
      </c>
      <c r="U6839" s="0" t="n">
        <v>112</v>
      </c>
      <c r="V6839" s="0" t="n">
        <v>0</v>
      </c>
      <c r="X6839" s="55" t="n">
        <f aca="false">IF(I6839="Male",0,1)</f>
        <v>1</v>
      </c>
      <c r="Y6839" s="55" t="n">
        <f aca="false">IF(OR(I6839="DNB",I6839="Dry DNB"),1,0)</f>
        <v>0</v>
      </c>
      <c r="Z6839" s="0" t="str">
        <f aca="false">IF(ISNUMBER(W6839),A6839-W6839,"")</f>
        <v/>
      </c>
      <c r="AA6839" s="55" t="n">
        <f aca="false">MATCH(A6839,DATAS,0)</f>
        <v>2</v>
      </c>
      <c r="AB6839" s="55" t="n">
        <f aca="false">IF(AND(E6839&gt;0,OR(AND(B6839&gt;=1,B6839&lt;=6),B6839=10)),1,0)</f>
        <v>0</v>
      </c>
      <c r="AC6839" s="55" t="n">
        <f aca="false">IF(AND(E6839&gt;0,B6839=10),1,0)</f>
        <v>0</v>
      </c>
      <c r="AD6839" s="55" t="n">
        <f aca="false">IF(AND(C6838=C6839,AA6838=AA6839-1),AB6838,"")</f>
        <v>0</v>
      </c>
      <c r="AE6839" s="55" t="n">
        <f aca="false">IF(AND(C6838=C6839,AA6838=AA6839-1),AC6838,"")</f>
        <v>0</v>
      </c>
      <c r="AF6839" s="55" t="n">
        <f aca="false">IF(AA6839=1,"",IF(AND(AB6839=1,AD6839&lt;&gt;1),1,0))</f>
        <v>0</v>
      </c>
      <c r="AG6839" s="55" t="n">
        <f aca="false">IF(AA6839=1,"",IF(AND(AC6839=1,AE6839&lt;&gt;1),1,0))</f>
        <v>0</v>
      </c>
      <c r="AH6839" s="60" t="str">
        <f aca="false">IF(AND(E6839&gt;0,AA6839&lt;2,NOT(AND(C6840=C6839,AA6840=AA6839+1))),INDEX(DATAS,AA6839+1),"")</f>
        <v/>
      </c>
      <c r="AI6839" s="60" t="str">
        <f aca="false">IF(AND(AC6839=1,AA6839&lt;2),IF(AND(C6840=C6839,AA6840=AA6839+1),IF(AC6840=1,"",INDEX(DATAS,AA6839+1)),INDEX(DATAS,AA6839+1)),"")</f>
        <v/>
      </c>
    </row>
    <row r="6840" customFormat="false" ht="15" hidden="false" customHeight="false" outlineLevel="0" collapsed="false">
      <c r="A6840" s="60" t="n">
        <v>46309</v>
      </c>
      <c r="B6840" s="0" t="n">
        <v>13</v>
      </c>
      <c r="C6840" s="0" t="n">
        <v>7864</v>
      </c>
      <c r="E6840" s="0" t="n">
        <v>0</v>
      </c>
      <c r="F6840" s="55" t="s">
        <v>1600</v>
      </c>
      <c r="I6840" s="55" t="s">
        <v>185</v>
      </c>
      <c r="U6840" s="0" t="n">
        <v>111</v>
      </c>
      <c r="V6840" s="0" t="n">
        <v>0</v>
      </c>
      <c r="X6840" s="55" t="n">
        <f aca="false">IF(I6840="Male",0,1)</f>
        <v>1</v>
      </c>
      <c r="Y6840" s="55" t="n">
        <f aca="false">IF(OR(I6840="DNB",I6840="Dry DNB"),1,0)</f>
        <v>0</v>
      </c>
      <c r="Z6840" s="0" t="str">
        <f aca="false">IF(ISNUMBER(W6840),A6840-W6840,"")</f>
        <v/>
      </c>
      <c r="AA6840" s="55" t="n">
        <f aca="false">MATCH(A6840,DATAS,0)</f>
        <v>1</v>
      </c>
      <c r="AB6840" s="55" t="n">
        <f aca="false">IF(AND(E6840&gt;0,OR(AND(B6840&gt;=1,B6840&lt;=6),B6840=10)),1,0)</f>
        <v>0</v>
      </c>
      <c r="AC6840" s="55" t="n">
        <f aca="false">IF(AND(E6840&gt;0,B6840=10),1,0)</f>
        <v>0</v>
      </c>
      <c r="AD6840" s="0" t="str">
        <f aca="false">IF(AND(C6839=C6840,AA6839=AA6840-1),AB6839,"")</f>
        <v/>
      </c>
      <c r="AE6840" s="0" t="str">
        <f aca="false">IF(AND(C6839=C6840,AA6839=AA6840-1),AC6839,"")</f>
        <v/>
      </c>
      <c r="AF6840" s="0" t="str">
        <f aca="false">IF(AA6840=1,"",IF(AND(AB6840=1,AD6840&lt;&gt;1),1,0))</f>
        <v/>
      </c>
      <c r="AG6840" s="0" t="str">
        <f aca="false">IF(AA6840=1,"",IF(AND(AC6840=1,AE6840&lt;&gt;1),1,0))</f>
        <v/>
      </c>
      <c r="AH6840" s="60" t="str">
        <f aca="false">IF(AND(E6840&gt;0,AA6840&lt;2,NOT(AND(C6841=C6840,AA6841=AA6840+1))),INDEX(DATAS,AA6840+1),"")</f>
        <v/>
      </c>
      <c r="AI6840" s="60" t="str">
        <f aca="false">IF(AND(AC6840=1,AA6840&lt;2),IF(AND(C6841=C6840,AA6841=AA6840+1),IF(AC6841=1,"",INDEX(DATAS,AA6840+1)),INDEX(DATAS,AA6840+1)),"")</f>
        <v/>
      </c>
    </row>
    <row r="6841" customFormat="false" ht="15" hidden="false" customHeight="false" outlineLevel="0" collapsed="false">
      <c r="A6841" s="60" t="n">
        <v>46310</v>
      </c>
      <c r="B6841" s="0" t="n">
        <v>13</v>
      </c>
      <c r="C6841" s="0" t="n">
        <v>7864</v>
      </c>
      <c r="E6841" s="0" t="n">
        <v>0</v>
      </c>
      <c r="F6841" s="55" t="s">
        <v>1600</v>
      </c>
      <c r="I6841" s="55" t="s">
        <v>185</v>
      </c>
      <c r="U6841" s="0" t="n">
        <v>112</v>
      </c>
      <c r="V6841" s="0" t="n">
        <v>0</v>
      </c>
      <c r="X6841" s="55" t="n">
        <f aca="false">IF(I6841="Male",0,1)</f>
        <v>1</v>
      </c>
      <c r="Y6841" s="55" t="n">
        <f aca="false">IF(OR(I6841="DNB",I6841="Dry DNB"),1,0)</f>
        <v>0</v>
      </c>
      <c r="Z6841" s="0" t="str">
        <f aca="false">IF(ISNUMBER(W6841),A6841-W6841,"")</f>
        <v/>
      </c>
      <c r="AA6841" s="55" t="n">
        <f aca="false">MATCH(A6841,DATAS,0)</f>
        <v>2</v>
      </c>
      <c r="AB6841" s="55" t="n">
        <f aca="false">IF(AND(E6841&gt;0,OR(AND(B6841&gt;=1,B6841&lt;=6),B6841=10)),1,0)</f>
        <v>0</v>
      </c>
      <c r="AC6841" s="55" t="n">
        <f aca="false">IF(AND(E6841&gt;0,B6841=10),1,0)</f>
        <v>0</v>
      </c>
      <c r="AD6841" s="55" t="n">
        <f aca="false">IF(AND(C6840=C6841,AA6840=AA6841-1),AB6840,"")</f>
        <v>0</v>
      </c>
      <c r="AE6841" s="55" t="n">
        <f aca="false">IF(AND(C6840=C6841,AA6840=AA6841-1),AC6840,"")</f>
        <v>0</v>
      </c>
      <c r="AF6841" s="55" t="n">
        <f aca="false">IF(AA6841=1,"",IF(AND(AB6841=1,AD6841&lt;&gt;1),1,0))</f>
        <v>0</v>
      </c>
      <c r="AG6841" s="55" t="n">
        <f aca="false">IF(AA6841=1,"",IF(AND(AC6841=1,AE6841&lt;&gt;1),1,0))</f>
        <v>0</v>
      </c>
      <c r="AH6841" s="60" t="str">
        <f aca="false">IF(AND(E6841&gt;0,AA6841&lt;2,NOT(AND(C6842=C6841,AA6842=AA6841+1))),INDEX(DATAS,AA6841+1),"")</f>
        <v/>
      </c>
      <c r="AI6841" s="60" t="str">
        <f aca="false">IF(AND(AC6841=1,AA6841&lt;2),IF(AND(C6842=C6841,AA6842=AA6841+1),IF(AC6842=1,"",INDEX(DATAS,AA6841+1)),INDEX(DATAS,AA6841+1)),"")</f>
        <v/>
      </c>
    </row>
    <row r="6842" customFormat="false" ht="15" hidden="false" customHeight="false" outlineLevel="0" collapsed="false">
      <c r="A6842" s="60" t="n">
        <v>46309</v>
      </c>
      <c r="B6842" s="0" t="n">
        <v>13</v>
      </c>
      <c r="C6842" s="0" t="n">
        <v>7865</v>
      </c>
      <c r="E6842" s="0" t="n">
        <v>0</v>
      </c>
      <c r="F6842" s="55" t="s">
        <v>1600</v>
      </c>
      <c r="I6842" s="55" t="s">
        <v>185</v>
      </c>
      <c r="U6842" s="0" t="n">
        <v>111</v>
      </c>
      <c r="V6842" s="0" t="n">
        <v>0</v>
      </c>
      <c r="X6842" s="55" t="n">
        <f aca="false">IF(I6842="Male",0,1)</f>
        <v>1</v>
      </c>
      <c r="Y6842" s="55" t="n">
        <f aca="false">IF(OR(I6842="DNB",I6842="Dry DNB"),1,0)</f>
        <v>0</v>
      </c>
      <c r="Z6842" s="0" t="str">
        <f aca="false">IF(ISNUMBER(W6842),A6842-W6842,"")</f>
        <v/>
      </c>
      <c r="AA6842" s="55" t="n">
        <f aca="false">MATCH(A6842,DATAS,0)</f>
        <v>1</v>
      </c>
      <c r="AB6842" s="55" t="n">
        <f aca="false">IF(AND(E6842&gt;0,OR(AND(B6842&gt;=1,B6842&lt;=6),B6842=10)),1,0)</f>
        <v>0</v>
      </c>
      <c r="AC6842" s="55" t="n">
        <f aca="false">IF(AND(E6842&gt;0,B6842=10),1,0)</f>
        <v>0</v>
      </c>
      <c r="AD6842" s="0" t="str">
        <f aca="false">IF(AND(C6841=C6842,AA6841=AA6842-1),AB6841,"")</f>
        <v/>
      </c>
      <c r="AE6842" s="0" t="str">
        <f aca="false">IF(AND(C6841=C6842,AA6841=AA6842-1),AC6841,"")</f>
        <v/>
      </c>
      <c r="AF6842" s="0" t="str">
        <f aca="false">IF(AA6842=1,"",IF(AND(AB6842=1,AD6842&lt;&gt;1),1,0))</f>
        <v/>
      </c>
      <c r="AG6842" s="0" t="str">
        <f aca="false">IF(AA6842=1,"",IF(AND(AC6842=1,AE6842&lt;&gt;1),1,0))</f>
        <v/>
      </c>
      <c r="AH6842" s="60" t="str">
        <f aca="false">IF(AND(E6842&gt;0,AA6842&lt;2,NOT(AND(C6843=C6842,AA6843=AA6842+1))),INDEX(DATAS,AA6842+1),"")</f>
        <v/>
      </c>
      <c r="AI6842" s="60" t="str">
        <f aca="false">IF(AND(AC6842=1,AA6842&lt;2),IF(AND(C6843=C6842,AA6843=AA6842+1),IF(AC6843=1,"",INDEX(DATAS,AA6842+1)),INDEX(DATAS,AA6842+1)),"")</f>
        <v/>
      </c>
    </row>
    <row r="6843" customFormat="false" ht="15" hidden="false" customHeight="false" outlineLevel="0" collapsed="false">
      <c r="A6843" s="60" t="n">
        <v>46310</v>
      </c>
      <c r="B6843" s="0" t="n">
        <v>13</v>
      </c>
      <c r="C6843" s="0" t="n">
        <v>7865</v>
      </c>
      <c r="E6843" s="0" t="n">
        <v>0</v>
      </c>
      <c r="F6843" s="55" t="s">
        <v>1600</v>
      </c>
      <c r="I6843" s="55" t="s">
        <v>185</v>
      </c>
      <c r="U6843" s="0" t="n">
        <v>112</v>
      </c>
      <c r="V6843" s="0" t="n">
        <v>0</v>
      </c>
      <c r="X6843" s="55" t="n">
        <f aca="false">IF(I6843="Male",0,1)</f>
        <v>1</v>
      </c>
      <c r="Y6843" s="55" t="n">
        <f aca="false">IF(OR(I6843="DNB",I6843="Dry DNB"),1,0)</f>
        <v>0</v>
      </c>
      <c r="Z6843" s="0" t="str">
        <f aca="false">IF(ISNUMBER(W6843),A6843-W6843,"")</f>
        <v/>
      </c>
      <c r="AA6843" s="55" t="n">
        <f aca="false">MATCH(A6843,DATAS,0)</f>
        <v>2</v>
      </c>
      <c r="AB6843" s="55" t="n">
        <f aca="false">IF(AND(E6843&gt;0,OR(AND(B6843&gt;=1,B6843&lt;=6),B6843=10)),1,0)</f>
        <v>0</v>
      </c>
      <c r="AC6843" s="55" t="n">
        <f aca="false">IF(AND(E6843&gt;0,B6843=10),1,0)</f>
        <v>0</v>
      </c>
      <c r="AD6843" s="55" t="n">
        <f aca="false">IF(AND(C6842=C6843,AA6842=AA6843-1),AB6842,"")</f>
        <v>0</v>
      </c>
      <c r="AE6843" s="55" t="n">
        <f aca="false">IF(AND(C6842=C6843,AA6842=AA6843-1),AC6842,"")</f>
        <v>0</v>
      </c>
      <c r="AF6843" s="55" t="n">
        <f aca="false">IF(AA6843=1,"",IF(AND(AB6843=1,AD6843&lt;&gt;1),1,0))</f>
        <v>0</v>
      </c>
      <c r="AG6843" s="55" t="n">
        <f aca="false">IF(AA6843=1,"",IF(AND(AC6843=1,AE6843&lt;&gt;1),1,0))</f>
        <v>0</v>
      </c>
      <c r="AH6843" s="60" t="str">
        <f aca="false">IF(AND(E6843&gt;0,AA6843&lt;2,NOT(AND(C6844=C6843,AA6844=AA6843+1))),INDEX(DATAS,AA6843+1),"")</f>
        <v/>
      </c>
      <c r="AI6843" s="60" t="str">
        <f aca="false">IF(AND(AC6843=1,AA6843&lt;2),IF(AND(C6844=C6843,AA6844=AA6843+1),IF(AC6844=1,"",INDEX(DATAS,AA6843+1)),INDEX(DATAS,AA6843+1)),"")</f>
        <v/>
      </c>
    </row>
    <row r="6844" customFormat="false" ht="15" hidden="false" customHeight="false" outlineLevel="0" collapsed="false">
      <c r="A6844" s="60" t="n">
        <v>46309</v>
      </c>
      <c r="B6844" s="0" t="n">
        <v>13</v>
      </c>
      <c r="C6844" s="0" t="n">
        <v>7867</v>
      </c>
      <c r="E6844" s="0" t="n">
        <v>0</v>
      </c>
      <c r="F6844" s="55" t="s">
        <v>1600</v>
      </c>
      <c r="I6844" s="55" t="s">
        <v>185</v>
      </c>
      <c r="U6844" s="0" t="n">
        <v>111</v>
      </c>
      <c r="V6844" s="0" t="n">
        <v>0</v>
      </c>
      <c r="X6844" s="55" t="n">
        <f aca="false">IF(I6844="Male",0,1)</f>
        <v>1</v>
      </c>
      <c r="Y6844" s="55" t="n">
        <f aca="false">IF(OR(I6844="DNB",I6844="Dry DNB"),1,0)</f>
        <v>0</v>
      </c>
      <c r="Z6844" s="0" t="str">
        <f aca="false">IF(ISNUMBER(W6844),A6844-W6844,"")</f>
        <v/>
      </c>
      <c r="AA6844" s="55" t="n">
        <f aca="false">MATCH(A6844,DATAS,0)</f>
        <v>1</v>
      </c>
      <c r="AB6844" s="55" t="n">
        <f aca="false">IF(AND(E6844&gt;0,OR(AND(B6844&gt;=1,B6844&lt;=6),B6844=10)),1,0)</f>
        <v>0</v>
      </c>
      <c r="AC6844" s="55" t="n">
        <f aca="false">IF(AND(E6844&gt;0,B6844=10),1,0)</f>
        <v>0</v>
      </c>
      <c r="AD6844" s="0" t="str">
        <f aca="false">IF(AND(C6843=C6844,AA6843=AA6844-1),AB6843,"")</f>
        <v/>
      </c>
      <c r="AE6844" s="0" t="str">
        <f aca="false">IF(AND(C6843=C6844,AA6843=AA6844-1),AC6843,"")</f>
        <v/>
      </c>
      <c r="AF6844" s="0" t="str">
        <f aca="false">IF(AA6844=1,"",IF(AND(AB6844=1,AD6844&lt;&gt;1),1,0))</f>
        <v/>
      </c>
      <c r="AG6844" s="0" t="str">
        <f aca="false">IF(AA6844=1,"",IF(AND(AC6844=1,AE6844&lt;&gt;1),1,0))</f>
        <v/>
      </c>
      <c r="AH6844" s="60" t="str">
        <f aca="false">IF(AND(E6844&gt;0,AA6844&lt;2,NOT(AND(C6845=C6844,AA6845=AA6844+1))),INDEX(DATAS,AA6844+1),"")</f>
        <v/>
      </c>
      <c r="AI6844" s="60" t="str">
        <f aca="false">IF(AND(AC6844=1,AA6844&lt;2),IF(AND(C6845=C6844,AA6845=AA6844+1),IF(AC6845=1,"",INDEX(DATAS,AA6844+1)),INDEX(DATAS,AA6844+1)),"")</f>
        <v/>
      </c>
    </row>
    <row r="6845" customFormat="false" ht="15" hidden="false" customHeight="false" outlineLevel="0" collapsed="false">
      <c r="A6845" s="60" t="n">
        <v>46310</v>
      </c>
      <c r="B6845" s="0" t="n">
        <v>13</v>
      </c>
      <c r="C6845" s="0" t="n">
        <v>7867</v>
      </c>
      <c r="E6845" s="0" t="n">
        <v>0</v>
      </c>
      <c r="F6845" s="55" t="s">
        <v>1600</v>
      </c>
      <c r="I6845" s="55" t="s">
        <v>185</v>
      </c>
      <c r="U6845" s="0" t="n">
        <v>112</v>
      </c>
      <c r="V6845" s="0" t="n">
        <v>0</v>
      </c>
      <c r="X6845" s="55" t="n">
        <f aca="false">IF(I6845="Male",0,1)</f>
        <v>1</v>
      </c>
      <c r="Y6845" s="55" t="n">
        <f aca="false">IF(OR(I6845="DNB",I6845="Dry DNB"),1,0)</f>
        <v>0</v>
      </c>
      <c r="Z6845" s="0" t="str">
        <f aca="false">IF(ISNUMBER(W6845),A6845-W6845,"")</f>
        <v/>
      </c>
      <c r="AA6845" s="55" t="n">
        <f aca="false">MATCH(A6845,DATAS,0)</f>
        <v>2</v>
      </c>
      <c r="AB6845" s="55" t="n">
        <f aca="false">IF(AND(E6845&gt;0,OR(AND(B6845&gt;=1,B6845&lt;=6),B6845=10)),1,0)</f>
        <v>0</v>
      </c>
      <c r="AC6845" s="55" t="n">
        <f aca="false">IF(AND(E6845&gt;0,B6845=10),1,0)</f>
        <v>0</v>
      </c>
      <c r="AD6845" s="55" t="n">
        <f aca="false">IF(AND(C6844=C6845,AA6844=AA6845-1),AB6844,"")</f>
        <v>0</v>
      </c>
      <c r="AE6845" s="55" t="n">
        <f aca="false">IF(AND(C6844=C6845,AA6844=AA6845-1),AC6844,"")</f>
        <v>0</v>
      </c>
      <c r="AF6845" s="55" t="n">
        <f aca="false">IF(AA6845=1,"",IF(AND(AB6845=1,AD6845&lt;&gt;1),1,0))</f>
        <v>0</v>
      </c>
      <c r="AG6845" s="55" t="n">
        <f aca="false">IF(AA6845=1,"",IF(AND(AC6845=1,AE6845&lt;&gt;1),1,0))</f>
        <v>0</v>
      </c>
      <c r="AH6845" s="60" t="str">
        <f aca="false">IF(AND(E6845&gt;0,AA6845&lt;2,NOT(AND(C6846=C6845,AA6846=AA6845+1))),INDEX(DATAS,AA6845+1),"")</f>
        <v/>
      </c>
      <c r="AI6845" s="60" t="str">
        <f aca="false">IF(AND(AC6845=1,AA6845&lt;2),IF(AND(C6846=C6845,AA6846=AA6845+1),IF(AC6846=1,"",INDEX(DATAS,AA6845+1)),INDEX(DATAS,AA6845+1)),"")</f>
        <v/>
      </c>
    </row>
    <row r="6846" customFormat="false" ht="15" hidden="false" customHeight="false" outlineLevel="0" collapsed="false">
      <c r="A6846" s="60" t="n">
        <v>46309</v>
      </c>
      <c r="B6846" s="0" t="n">
        <v>13</v>
      </c>
      <c r="C6846" s="0" t="n">
        <v>7868</v>
      </c>
      <c r="E6846" s="0" t="n">
        <v>0</v>
      </c>
      <c r="F6846" s="55" t="s">
        <v>1601</v>
      </c>
      <c r="I6846" s="55" t="s">
        <v>185</v>
      </c>
      <c r="U6846" s="0" t="n">
        <v>110</v>
      </c>
      <c r="V6846" s="0" t="n">
        <v>0</v>
      </c>
      <c r="X6846" s="55" t="n">
        <f aca="false">IF(I6846="Male",0,1)</f>
        <v>1</v>
      </c>
      <c r="Y6846" s="55" t="n">
        <f aca="false">IF(OR(I6846="DNB",I6846="Dry DNB"),1,0)</f>
        <v>0</v>
      </c>
      <c r="Z6846" s="0" t="str">
        <f aca="false">IF(ISNUMBER(W6846),A6846-W6846,"")</f>
        <v/>
      </c>
      <c r="AA6846" s="55" t="n">
        <f aca="false">MATCH(A6846,DATAS,0)</f>
        <v>1</v>
      </c>
      <c r="AB6846" s="55" t="n">
        <f aca="false">IF(AND(E6846&gt;0,OR(AND(B6846&gt;=1,B6846&lt;=6),B6846=10)),1,0)</f>
        <v>0</v>
      </c>
      <c r="AC6846" s="55" t="n">
        <f aca="false">IF(AND(E6846&gt;0,B6846=10),1,0)</f>
        <v>0</v>
      </c>
      <c r="AD6846" s="0" t="str">
        <f aca="false">IF(AND(C6845=C6846,AA6845=AA6846-1),AB6845,"")</f>
        <v/>
      </c>
      <c r="AE6846" s="0" t="str">
        <f aca="false">IF(AND(C6845=C6846,AA6845=AA6846-1),AC6845,"")</f>
        <v/>
      </c>
      <c r="AF6846" s="0" t="str">
        <f aca="false">IF(AA6846=1,"",IF(AND(AB6846=1,AD6846&lt;&gt;1),1,0))</f>
        <v/>
      </c>
      <c r="AG6846" s="0" t="str">
        <f aca="false">IF(AA6846=1,"",IF(AND(AC6846=1,AE6846&lt;&gt;1),1,0))</f>
        <v/>
      </c>
      <c r="AH6846" s="60" t="str">
        <f aca="false">IF(AND(E6846&gt;0,AA6846&lt;2,NOT(AND(C6847=C6846,AA6847=AA6846+1))),INDEX(DATAS,AA6846+1),"")</f>
        <v/>
      </c>
      <c r="AI6846" s="60" t="str">
        <f aca="false">IF(AND(AC6846=1,AA6846&lt;2),IF(AND(C6847=C6846,AA6847=AA6846+1),IF(AC6847=1,"",INDEX(DATAS,AA6846+1)),INDEX(DATAS,AA6846+1)),"")</f>
        <v/>
      </c>
    </row>
    <row r="6847" customFormat="false" ht="15" hidden="false" customHeight="false" outlineLevel="0" collapsed="false">
      <c r="A6847" s="60" t="n">
        <v>46310</v>
      </c>
      <c r="B6847" s="0" t="n">
        <v>13</v>
      </c>
      <c r="C6847" s="0" t="n">
        <v>7868</v>
      </c>
      <c r="E6847" s="0" t="n">
        <v>0</v>
      </c>
      <c r="F6847" s="55" t="s">
        <v>1601</v>
      </c>
      <c r="I6847" s="55" t="s">
        <v>185</v>
      </c>
      <c r="U6847" s="0" t="n">
        <v>111</v>
      </c>
      <c r="V6847" s="0" t="n">
        <v>0</v>
      </c>
      <c r="X6847" s="55" t="n">
        <f aca="false">IF(I6847="Male",0,1)</f>
        <v>1</v>
      </c>
      <c r="Y6847" s="55" t="n">
        <f aca="false">IF(OR(I6847="DNB",I6847="Dry DNB"),1,0)</f>
        <v>0</v>
      </c>
      <c r="Z6847" s="0" t="str">
        <f aca="false">IF(ISNUMBER(W6847),A6847-W6847,"")</f>
        <v/>
      </c>
      <c r="AA6847" s="55" t="n">
        <f aca="false">MATCH(A6847,DATAS,0)</f>
        <v>2</v>
      </c>
      <c r="AB6847" s="55" t="n">
        <f aca="false">IF(AND(E6847&gt;0,OR(AND(B6847&gt;=1,B6847&lt;=6),B6847=10)),1,0)</f>
        <v>0</v>
      </c>
      <c r="AC6847" s="55" t="n">
        <f aca="false">IF(AND(E6847&gt;0,B6847=10),1,0)</f>
        <v>0</v>
      </c>
      <c r="AD6847" s="55" t="n">
        <f aca="false">IF(AND(C6846=C6847,AA6846=AA6847-1),AB6846,"")</f>
        <v>0</v>
      </c>
      <c r="AE6847" s="55" t="n">
        <f aca="false">IF(AND(C6846=C6847,AA6846=AA6847-1),AC6846,"")</f>
        <v>0</v>
      </c>
      <c r="AF6847" s="55" t="n">
        <f aca="false">IF(AA6847=1,"",IF(AND(AB6847=1,AD6847&lt;&gt;1),1,0))</f>
        <v>0</v>
      </c>
      <c r="AG6847" s="55" t="n">
        <f aca="false">IF(AA6847=1,"",IF(AND(AC6847=1,AE6847&lt;&gt;1),1,0))</f>
        <v>0</v>
      </c>
      <c r="AH6847" s="60" t="str">
        <f aca="false">IF(AND(E6847&gt;0,AA6847&lt;2,NOT(AND(C6848=C6847,AA6848=AA6847+1))),INDEX(DATAS,AA6847+1),"")</f>
        <v/>
      </c>
      <c r="AI6847" s="60" t="str">
        <f aca="false">IF(AND(AC6847=1,AA6847&lt;2),IF(AND(C6848=C6847,AA6848=AA6847+1),IF(AC6848=1,"",INDEX(DATAS,AA6847+1)),INDEX(DATAS,AA6847+1)),"")</f>
        <v/>
      </c>
    </row>
    <row r="6848" customFormat="false" ht="15" hidden="false" customHeight="false" outlineLevel="0" collapsed="false">
      <c r="A6848" s="60" t="n">
        <v>46309</v>
      </c>
      <c r="B6848" s="0" t="n">
        <v>13</v>
      </c>
      <c r="C6848" s="0" t="n">
        <v>7869</v>
      </c>
      <c r="E6848" s="0" t="n">
        <v>0</v>
      </c>
      <c r="F6848" s="55" t="s">
        <v>1601</v>
      </c>
      <c r="I6848" s="55" t="s">
        <v>185</v>
      </c>
      <c r="U6848" s="0" t="n">
        <v>110</v>
      </c>
      <c r="V6848" s="0" t="n">
        <v>0</v>
      </c>
      <c r="X6848" s="55" t="n">
        <f aca="false">IF(I6848="Male",0,1)</f>
        <v>1</v>
      </c>
      <c r="Y6848" s="55" t="n">
        <f aca="false">IF(OR(I6848="DNB",I6848="Dry DNB"),1,0)</f>
        <v>0</v>
      </c>
      <c r="Z6848" s="0" t="str">
        <f aca="false">IF(ISNUMBER(W6848),A6848-W6848,"")</f>
        <v/>
      </c>
      <c r="AA6848" s="55" t="n">
        <f aca="false">MATCH(A6848,DATAS,0)</f>
        <v>1</v>
      </c>
      <c r="AB6848" s="55" t="n">
        <f aca="false">IF(AND(E6848&gt;0,OR(AND(B6848&gt;=1,B6848&lt;=6),B6848=10)),1,0)</f>
        <v>0</v>
      </c>
      <c r="AC6848" s="55" t="n">
        <f aca="false">IF(AND(E6848&gt;0,B6848=10),1,0)</f>
        <v>0</v>
      </c>
      <c r="AD6848" s="0" t="str">
        <f aca="false">IF(AND(C6847=C6848,AA6847=AA6848-1),AB6847,"")</f>
        <v/>
      </c>
      <c r="AE6848" s="0" t="str">
        <f aca="false">IF(AND(C6847=C6848,AA6847=AA6848-1),AC6847,"")</f>
        <v/>
      </c>
      <c r="AF6848" s="0" t="str">
        <f aca="false">IF(AA6848=1,"",IF(AND(AB6848=1,AD6848&lt;&gt;1),1,0))</f>
        <v/>
      </c>
      <c r="AG6848" s="0" t="str">
        <f aca="false">IF(AA6848=1,"",IF(AND(AC6848=1,AE6848&lt;&gt;1),1,0))</f>
        <v/>
      </c>
      <c r="AH6848" s="60" t="str">
        <f aca="false">IF(AND(E6848&gt;0,AA6848&lt;2,NOT(AND(C6849=C6848,AA6849=AA6848+1))),INDEX(DATAS,AA6848+1),"")</f>
        <v/>
      </c>
      <c r="AI6848" s="60" t="str">
        <f aca="false">IF(AND(AC6848=1,AA6848&lt;2),IF(AND(C6849=C6848,AA6849=AA6848+1),IF(AC6849=1,"",INDEX(DATAS,AA6848+1)),INDEX(DATAS,AA6848+1)),"")</f>
        <v/>
      </c>
    </row>
    <row r="6849" customFormat="false" ht="15" hidden="false" customHeight="false" outlineLevel="0" collapsed="false">
      <c r="A6849" s="60" t="n">
        <v>46310</v>
      </c>
      <c r="B6849" s="0" t="n">
        <v>13</v>
      </c>
      <c r="C6849" s="0" t="n">
        <v>7869</v>
      </c>
      <c r="E6849" s="0" t="n">
        <v>0</v>
      </c>
      <c r="F6849" s="55" t="s">
        <v>1601</v>
      </c>
      <c r="I6849" s="55" t="s">
        <v>185</v>
      </c>
      <c r="U6849" s="0" t="n">
        <v>111</v>
      </c>
      <c r="V6849" s="0" t="n">
        <v>0</v>
      </c>
      <c r="X6849" s="55" t="n">
        <f aca="false">IF(I6849="Male",0,1)</f>
        <v>1</v>
      </c>
      <c r="Y6849" s="55" t="n">
        <f aca="false">IF(OR(I6849="DNB",I6849="Dry DNB"),1,0)</f>
        <v>0</v>
      </c>
      <c r="Z6849" s="0" t="str">
        <f aca="false">IF(ISNUMBER(W6849),A6849-W6849,"")</f>
        <v/>
      </c>
      <c r="AA6849" s="55" t="n">
        <f aca="false">MATCH(A6849,DATAS,0)</f>
        <v>2</v>
      </c>
      <c r="AB6849" s="55" t="n">
        <f aca="false">IF(AND(E6849&gt;0,OR(AND(B6849&gt;=1,B6849&lt;=6),B6849=10)),1,0)</f>
        <v>0</v>
      </c>
      <c r="AC6849" s="55" t="n">
        <f aca="false">IF(AND(E6849&gt;0,B6849=10),1,0)</f>
        <v>0</v>
      </c>
      <c r="AD6849" s="55" t="n">
        <f aca="false">IF(AND(C6848=C6849,AA6848=AA6849-1),AB6848,"")</f>
        <v>0</v>
      </c>
      <c r="AE6849" s="55" t="n">
        <f aca="false">IF(AND(C6848=C6849,AA6848=AA6849-1),AC6848,"")</f>
        <v>0</v>
      </c>
      <c r="AF6849" s="55" t="n">
        <f aca="false">IF(AA6849=1,"",IF(AND(AB6849=1,AD6849&lt;&gt;1),1,0))</f>
        <v>0</v>
      </c>
      <c r="AG6849" s="55" t="n">
        <f aca="false">IF(AA6849=1,"",IF(AND(AC6849=1,AE6849&lt;&gt;1),1,0))</f>
        <v>0</v>
      </c>
      <c r="AH6849" s="60" t="str">
        <f aca="false">IF(AND(E6849&gt;0,AA6849&lt;2,NOT(AND(C6850=C6849,AA6850=AA6849+1))),INDEX(DATAS,AA6849+1),"")</f>
        <v/>
      </c>
      <c r="AI6849" s="60" t="str">
        <f aca="false">IF(AND(AC6849=1,AA6849&lt;2),IF(AND(C6850=C6849,AA6850=AA6849+1),IF(AC6850=1,"",INDEX(DATAS,AA6849+1)),INDEX(DATAS,AA6849+1)),"")</f>
        <v/>
      </c>
    </row>
    <row r="6850" customFormat="false" ht="15" hidden="false" customHeight="false" outlineLevel="0" collapsed="false">
      <c r="A6850" s="60" t="n">
        <v>46309</v>
      </c>
      <c r="B6850" s="0" t="n">
        <v>13</v>
      </c>
      <c r="C6850" s="0" t="n">
        <v>7870</v>
      </c>
      <c r="E6850" s="0" t="n">
        <v>0</v>
      </c>
      <c r="F6850" s="55" t="s">
        <v>1601</v>
      </c>
      <c r="I6850" s="55" t="s">
        <v>185</v>
      </c>
      <c r="U6850" s="0" t="n">
        <v>110</v>
      </c>
      <c r="V6850" s="0" t="n">
        <v>0</v>
      </c>
      <c r="X6850" s="55" t="n">
        <f aca="false">IF(I6850="Male",0,1)</f>
        <v>1</v>
      </c>
      <c r="Y6850" s="55" t="n">
        <f aca="false">IF(OR(I6850="DNB",I6850="Dry DNB"),1,0)</f>
        <v>0</v>
      </c>
      <c r="Z6850" s="0" t="str">
        <f aca="false">IF(ISNUMBER(W6850),A6850-W6850,"")</f>
        <v/>
      </c>
      <c r="AA6850" s="55" t="n">
        <f aca="false">MATCH(A6850,DATAS,0)</f>
        <v>1</v>
      </c>
      <c r="AB6850" s="55" t="n">
        <f aca="false">IF(AND(E6850&gt;0,OR(AND(B6850&gt;=1,B6850&lt;=6),B6850=10)),1,0)</f>
        <v>0</v>
      </c>
      <c r="AC6850" s="55" t="n">
        <f aca="false">IF(AND(E6850&gt;0,B6850=10),1,0)</f>
        <v>0</v>
      </c>
      <c r="AD6850" s="0" t="str">
        <f aca="false">IF(AND(C6849=C6850,AA6849=AA6850-1),AB6849,"")</f>
        <v/>
      </c>
      <c r="AE6850" s="0" t="str">
        <f aca="false">IF(AND(C6849=C6850,AA6849=AA6850-1),AC6849,"")</f>
        <v/>
      </c>
      <c r="AF6850" s="0" t="str">
        <f aca="false">IF(AA6850=1,"",IF(AND(AB6850=1,AD6850&lt;&gt;1),1,0))</f>
        <v/>
      </c>
      <c r="AG6850" s="0" t="str">
        <f aca="false">IF(AA6850=1,"",IF(AND(AC6850=1,AE6850&lt;&gt;1),1,0))</f>
        <v/>
      </c>
      <c r="AH6850" s="60" t="str">
        <f aca="false">IF(AND(E6850&gt;0,AA6850&lt;2,NOT(AND(C6851=C6850,AA6851=AA6850+1))),INDEX(DATAS,AA6850+1),"")</f>
        <v/>
      </c>
      <c r="AI6850" s="60" t="str">
        <f aca="false">IF(AND(AC6850=1,AA6850&lt;2),IF(AND(C6851=C6850,AA6851=AA6850+1),IF(AC6851=1,"",INDEX(DATAS,AA6850+1)),INDEX(DATAS,AA6850+1)),"")</f>
        <v/>
      </c>
    </row>
    <row r="6851" customFormat="false" ht="15" hidden="false" customHeight="false" outlineLevel="0" collapsed="false">
      <c r="A6851" s="60" t="n">
        <v>46310</v>
      </c>
      <c r="B6851" s="0" t="n">
        <v>13</v>
      </c>
      <c r="C6851" s="0" t="n">
        <v>7870</v>
      </c>
      <c r="E6851" s="0" t="n">
        <v>0</v>
      </c>
      <c r="F6851" s="55" t="s">
        <v>1601</v>
      </c>
      <c r="I6851" s="55" t="s">
        <v>185</v>
      </c>
      <c r="U6851" s="0" t="n">
        <v>111</v>
      </c>
      <c r="V6851" s="0" t="n">
        <v>0</v>
      </c>
      <c r="X6851" s="55" t="n">
        <f aca="false">IF(I6851="Male",0,1)</f>
        <v>1</v>
      </c>
      <c r="Y6851" s="55" t="n">
        <f aca="false">IF(OR(I6851="DNB",I6851="Dry DNB"),1,0)</f>
        <v>0</v>
      </c>
      <c r="Z6851" s="0" t="str">
        <f aca="false">IF(ISNUMBER(W6851),A6851-W6851,"")</f>
        <v/>
      </c>
      <c r="AA6851" s="55" t="n">
        <f aca="false">MATCH(A6851,DATAS,0)</f>
        <v>2</v>
      </c>
      <c r="AB6851" s="55" t="n">
        <f aca="false">IF(AND(E6851&gt;0,OR(AND(B6851&gt;=1,B6851&lt;=6),B6851=10)),1,0)</f>
        <v>0</v>
      </c>
      <c r="AC6851" s="55" t="n">
        <f aca="false">IF(AND(E6851&gt;0,B6851=10),1,0)</f>
        <v>0</v>
      </c>
      <c r="AD6851" s="55" t="n">
        <f aca="false">IF(AND(C6850=C6851,AA6850=AA6851-1),AB6850,"")</f>
        <v>0</v>
      </c>
      <c r="AE6851" s="55" t="n">
        <f aca="false">IF(AND(C6850=C6851,AA6850=AA6851-1),AC6850,"")</f>
        <v>0</v>
      </c>
      <c r="AF6851" s="55" t="n">
        <f aca="false">IF(AA6851=1,"",IF(AND(AB6851=1,AD6851&lt;&gt;1),1,0))</f>
        <v>0</v>
      </c>
      <c r="AG6851" s="55" t="n">
        <f aca="false">IF(AA6851=1,"",IF(AND(AC6851=1,AE6851&lt;&gt;1),1,0))</f>
        <v>0</v>
      </c>
      <c r="AH6851" s="60" t="str">
        <f aca="false">IF(AND(E6851&gt;0,AA6851&lt;2,NOT(AND(C6852=C6851,AA6852=AA6851+1))),INDEX(DATAS,AA6851+1),"")</f>
        <v/>
      </c>
      <c r="AI6851" s="60" t="str">
        <f aca="false">IF(AND(AC6851=1,AA6851&lt;2),IF(AND(C6852=C6851,AA6852=AA6851+1),IF(AC6852=1,"",INDEX(DATAS,AA6851+1)),INDEX(DATAS,AA6851+1)),"")</f>
        <v/>
      </c>
    </row>
    <row r="6852" customFormat="false" ht="15" hidden="false" customHeight="false" outlineLevel="0" collapsed="false">
      <c r="A6852" s="60" t="n">
        <v>46309</v>
      </c>
      <c r="B6852" s="0" t="n">
        <v>13</v>
      </c>
      <c r="C6852" s="0" t="n">
        <v>7871</v>
      </c>
      <c r="E6852" s="0" t="n">
        <v>0</v>
      </c>
      <c r="F6852" s="55" t="s">
        <v>1601</v>
      </c>
      <c r="I6852" s="55" t="s">
        <v>185</v>
      </c>
      <c r="U6852" s="0" t="n">
        <v>110</v>
      </c>
      <c r="V6852" s="0" t="n">
        <v>0</v>
      </c>
      <c r="X6852" s="55" t="n">
        <f aca="false">IF(I6852="Male",0,1)</f>
        <v>1</v>
      </c>
      <c r="Y6852" s="55" t="n">
        <f aca="false">IF(OR(I6852="DNB",I6852="Dry DNB"),1,0)</f>
        <v>0</v>
      </c>
      <c r="Z6852" s="0" t="str">
        <f aca="false">IF(ISNUMBER(W6852),A6852-W6852,"")</f>
        <v/>
      </c>
      <c r="AA6852" s="55" t="n">
        <f aca="false">MATCH(A6852,DATAS,0)</f>
        <v>1</v>
      </c>
      <c r="AB6852" s="55" t="n">
        <f aca="false">IF(AND(E6852&gt;0,OR(AND(B6852&gt;=1,B6852&lt;=6),B6852=10)),1,0)</f>
        <v>0</v>
      </c>
      <c r="AC6852" s="55" t="n">
        <f aca="false">IF(AND(E6852&gt;0,B6852=10),1,0)</f>
        <v>0</v>
      </c>
      <c r="AD6852" s="0" t="str">
        <f aca="false">IF(AND(C6851=C6852,AA6851=AA6852-1),AB6851,"")</f>
        <v/>
      </c>
      <c r="AE6852" s="0" t="str">
        <f aca="false">IF(AND(C6851=C6852,AA6851=AA6852-1),AC6851,"")</f>
        <v/>
      </c>
      <c r="AF6852" s="0" t="str">
        <f aca="false">IF(AA6852=1,"",IF(AND(AB6852=1,AD6852&lt;&gt;1),1,0))</f>
        <v/>
      </c>
      <c r="AG6852" s="0" t="str">
        <f aca="false">IF(AA6852=1,"",IF(AND(AC6852=1,AE6852&lt;&gt;1),1,0))</f>
        <v/>
      </c>
      <c r="AH6852" s="60" t="str">
        <f aca="false">IF(AND(E6852&gt;0,AA6852&lt;2,NOT(AND(C6853=C6852,AA6853=AA6852+1))),INDEX(DATAS,AA6852+1),"")</f>
        <v/>
      </c>
      <c r="AI6852" s="60" t="str">
        <f aca="false">IF(AND(AC6852=1,AA6852&lt;2),IF(AND(C6853=C6852,AA6853=AA6852+1),IF(AC6853=1,"",INDEX(DATAS,AA6852+1)),INDEX(DATAS,AA6852+1)),"")</f>
        <v/>
      </c>
    </row>
    <row r="6853" customFormat="false" ht="15" hidden="false" customHeight="false" outlineLevel="0" collapsed="false">
      <c r="A6853" s="60" t="n">
        <v>46310</v>
      </c>
      <c r="B6853" s="0" t="n">
        <v>13</v>
      </c>
      <c r="C6853" s="0" t="n">
        <v>7871</v>
      </c>
      <c r="E6853" s="0" t="n">
        <v>0</v>
      </c>
      <c r="F6853" s="55" t="s">
        <v>1601</v>
      </c>
      <c r="I6853" s="55" t="s">
        <v>185</v>
      </c>
      <c r="U6853" s="0" t="n">
        <v>111</v>
      </c>
      <c r="V6853" s="0" t="n">
        <v>0</v>
      </c>
      <c r="X6853" s="55" t="n">
        <f aca="false">IF(I6853="Male",0,1)</f>
        <v>1</v>
      </c>
      <c r="Y6853" s="55" t="n">
        <f aca="false">IF(OR(I6853="DNB",I6853="Dry DNB"),1,0)</f>
        <v>0</v>
      </c>
      <c r="Z6853" s="0" t="str">
        <f aca="false">IF(ISNUMBER(W6853),A6853-W6853,"")</f>
        <v/>
      </c>
      <c r="AA6853" s="55" t="n">
        <f aca="false">MATCH(A6853,DATAS,0)</f>
        <v>2</v>
      </c>
      <c r="AB6853" s="55" t="n">
        <f aca="false">IF(AND(E6853&gt;0,OR(AND(B6853&gt;=1,B6853&lt;=6),B6853=10)),1,0)</f>
        <v>0</v>
      </c>
      <c r="AC6853" s="55" t="n">
        <f aca="false">IF(AND(E6853&gt;0,B6853=10),1,0)</f>
        <v>0</v>
      </c>
      <c r="AD6853" s="55" t="n">
        <f aca="false">IF(AND(C6852=C6853,AA6852=AA6853-1),AB6852,"")</f>
        <v>0</v>
      </c>
      <c r="AE6853" s="55" t="n">
        <f aca="false">IF(AND(C6852=C6853,AA6852=AA6853-1),AC6852,"")</f>
        <v>0</v>
      </c>
      <c r="AF6853" s="55" t="n">
        <f aca="false">IF(AA6853=1,"",IF(AND(AB6853=1,AD6853&lt;&gt;1),1,0))</f>
        <v>0</v>
      </c>
      <c r="AG6853" s="55" t="n">
        <f aca="false">IF(AA6853=1,"",IF(AND(AC6853=1,AE6853&lt;&gt;1),1,0))</f>
        <v>0</v>
      </c>
      <c r="AH6853" s="60" t="str">
        <f aca="false">IF(AND(E6853&gt;0,AA6853&lt;2,NOT(AND(C6854=C6853,AA6854=AA6853+1))),INDEX(DATAS,AA6853+1),"")</f>
        <v/>
      </c>
      <c r="AI6853" s="60" t="str">
        <f aca="false">IF(AND(AC6853=1,AA6853&lt;2),IF(AND(C6854=C6853,AA6854=AA6853+1),IF(AC6854=1,"",INDEX(DATAS,AA6853+1)),INDEX(DATAS,AA6853+1)),"")</f>
        <v/>
      </c>
    </row>
    <row r="6854" customFormat="false" ht="15" hidden="false" customHeight="false" outlineLevel="0" collapsed="false">
      <c r="A6854" s="60" t="n">
        <v>46309</v>
      </c>
      <c r="B6854" s="0" t="n">
        <v>13</v>
      </c>
      <c r="C6854" s="0" t="n">
        <v>7872</v>
      </c>
      <c r="E6854" s="0" t="n">
        <v>0</v>
      </c>
      <c r="F6854" s="55" t="s">
        <v>1602</v>
      </c>
      <c r="I6854" s="55" t="s">
        <v>185</v>
      </c>
      <c r="U6854" s="0" t="n">
        <v>109</v>
      </c>
      <c r="V6854" s="0" t="n">
        <v>0</v>
      </c>
      <c r="X6854" s="55" t="n">
        <f aca="false">IF(I6854="Male",0,1)</f>
        <v>1</v>
      </c>
      <c r="Y6854" s="55" t="n">
        <f aca="false">IF(OR(I6854="DNB",I6854="Dry DNB"),1,0)</f>
        <v>0</v>
      </c>
      <c r="Z6854" s="0" t="str">
        <f aca="false">IF(ISNUMBER(W6854),A6854-W6854,"")</f>
        <v/>
      </c>
      <c r="AA6854" s="55" t="n">
        <f aca="false">MATCH(A6854,DATAS,0)</f>
        <v>1</v>
      </c>
      <c r="AB6854" s="55" t="n">
        <f aca="false">IF(AND(E6854&gt;0,OR(AND(B6854&gt;=1,B6854&lt;=6),B6854=10)),1,0)</f>
        <v>0</v>
      </c>
      <c r="AC6854" s="55" t="n">
        <f aca="false">IF(AND(E6854&gt;0,B6854=10),1,0)</f>
        <v>0</v>
      </c>
      <c r="AD6854" s="0" t="str">
        <f aca="false">IF(AND(C6853=C6854,AA6853=AA6854-1),AB6853,"")</f>
        <v/>
      </c>
      <c r="AE6854" s="0" t="str">
        <f aca="false">IF(AND(C6853=C6854,AA6853=AA6854-1),AC6853,"")</f>
        <v/>
      </c>
      <c r="AF6854" s="0" t="str">
        <f aca="false">IF(AA6854=1,"",IF(AND(AB6854=1,AD6854&lt;&gt;1),1,0))</f>
        <v/>
      </c>
      <c r="AG6854" s="0" t="str">
        <f aca="false">IF(AA6854=1,"",IF(AND(AC6854=1,AE6854&lt;&gt;1),1,0))</f>
        <v/>
      </c>
      <c r="AH6854" s="60" t="str">
        <f aca="false">IF(AND(E6854&gt;0,AA6854&lt;2,NOT(AND(C6855=C6854,AA6855=AA6854+1))),INDEX(DATAS,AA6854+1),"")</f>
        <v/>
      </c>
      <c r="AI6854" s="60" t="str">
        <f aca="false">IF(AND(AC6854=1,AA6854&lt;2),IF(AND(C6855=C6854,AA6855=AA6854+1),IF(AC6855=1,"",INDEX(DATAS,AA6854+1)),INDEX(DATAS,AA6854+1)),"")</f>
        <v/>
      </c>
    </row>
    <row r="6855" customFormat="false" ht="15" hidden="false" customHeight="false" outlineLevel="0" collapsed="false">
      <c r="A6855" s="60" t="n">
        <v>46310</v>
      </c>
      <c r="B6855" s="0" t="n">
        <v>13</v>
      </c>
      <c r="C6855" s="0" t="n">
        <v>7872</v>
      </c>
      <c r="E6855" s="0" t="n">
        <v>0</v>
      </c>
      <c r="F6855" s="55" t="s">
        <v>1602</v>
      </c>
      <c r="I6855" s="55" t="s">
        <v>185</v>
      </c>
      <c r="U6855" s="0" t="n">
        <v>110</v>
      </c>
      <c r="V6855" s="0" t="n">
        <v>0</v>
      </c>
      <c r="X6855" s="55" t="n">
        <f aca="false">IF(I6855="Male",0,1)</f>
        <v>1</v>
      </c>
      <c r="Y6855" s="55" t="n">
        <f aca="false">IF(OR(I6855="DNB",I6855="Dry DNB"),1,0)</f>
        <v>0</v>
      </c>
      <c r="Z6855" s="0" t="str">
        <f aca="false">IF(ISNUMBER(W6855),A6855-W6855,"")</f>
        <v/>
      </c>
      <c r="AA6855" s="55" t="n">
        <f aca="false">MATCH(A6855,DATAS,0)</f>
        <v>2</v>
      </c>
      <c r="AB6855" s="55" t="n">
        <f aca="false">IF(AND(E6855&gt;0,OR(AND(B6855&gt;=1,B6855&lt;=6),B6855=10)),1,0)</f>
        <v>0</v>
      </c>
      <c r="AC6855" s="55" t="n">
        <f aca="false">IF(AND(E6855&gt;0,B6855=10),1,0)</f>
        <v>0</v>
      </c>
      <c r="AD6855" s="55" t="n">
        <f aca="false">IF(AND(C6854=C6855,AA6854=AA6855-1),AB6854,"")</f>
        <v>0</v>
      </c>
      <c r="AE6855" s="55" t="n">
        <f aca="false">IF(AND(C6854=C6855,AA6854=AA6855-1),AC6854,"")</f>
        <v>0</v>
      </c>
      <c r="AF6855" s="55" t="n">
        <f aca="false">IF(AA6855=1,"",IF(AND(AB6855=1,AD6855&lt;&gt;1),1,0))</f>
        <v>0</v>
      </c>
      <c r="AG6855" s="55" t="n">
        <f aca="false">IF(AA6855=1,"",IF(AND(AC6855=1,AE6855&lt;&gt;1),1,0))</f>
        <v>0</v>
      </c>
      <c r="AH6855" s="60" t="str">
        <f aca="false">IF(AND(E6855&gt;0,AA6855&lt;2,NOT(AND(C6856=C6855,AA6856=AA6855+1))),INDEX(DATAS,AA6855+1),"")</f>
        <v/>
      </c>
      <c r="AI6855" s="60" t="str">
        <f aca="false">IF(AND(AC6855=1,AA6855&lt;2),IF(AND(C6856=C6855,AA6856=AA6855+1),IF(AC6856=1,"",INDEX(DATAS,AA6855+1)),INDEX(DATAS,AA6855+1)),"")</f>
        <v/>
      </c>
    </row>
    <row r="6856" customFormat="false" ht="15" hidden="false" customHeight="false" outlineLevel="0" collapsed="false">
      <c r="A6856" s="60" t="n">
        <v>46309</v>
      </c>
      <c r="B6856" s="0" t="n">
        <v>13</v>
      </c>
      <c r="C6856" s="0" t="n">
        <v>7873</v>
      </c>
      <c r="E6856" s="0" t="n">
        <v>0</v>
      </c>
      <c r="F6856" s="55" t="s">
        <v>1603</v>
      </c>
      <c r="I6856" s="55" t="s">
        <v>185</v>
      </c>
      <c r="U6856" s="0" t="n">
        <v>108</v>
      </c>
      <c r="V6856" s="0" t="n">
        <v>0</v>
      </c>
      <c r="X6856" s="55" t="n">
        <f aca="false">IF(I6856="Male",0,1)</f>
        <v>1</v>
      </c>
      <c r="Y6856" s="55" t="n">
        <f aca="false">IF(OR(I6856="DNB",I6856="Dry DNB"),1,0)</f>
        <v>0</v>
      </c>
      <c r="Z6856" s="0" t="str">
        <f aca="false">IF(ISNUMBER(W6856),A6856-W6856,"")</f>
        <v/>
      </c>
      <c r="AA6856" s="55" t="n">
        <f aca="false">MATCH(A6856,DATAS,0)</f>
        <v>1</v>
      </c>
      <c r="AB6856" s="55" t="n">
        <f aca="false">IF(AND(E6856&gt;0,OR(AND(B6856&gt;=1,B6856&lt;=6),B6856=10)),1,0)</f>
        <v>0</v>
      </c>
      <c r="AC6856" s="55" t="n">
        <f aca="false">IF(AND(E6856&gt;0,B6856=10),1,0)</f>
        <v>0</v>
      </c>
      <c r="AD6856" s="0" t="str">
        <f aca="false">IF(AND(C6855=C6856,AA6855=AA6856-1),AB6855,"")</f>
        <v/>
      </c>
      <c r="AE6856" s="0" t="str">
        <f aca="false">IF(AND(C6855=C6856,AA6855=AA6856-1),AC6855,"")</f>
        <v/>
      </c>
      <c r="AF6856" s="0" t="str">
        <f aca="false">IF(AA6856=1,"",IF(AND(AB6856=1,AD6856&lt;&gt;1),1,0))</f>
        <v/>
      </c>
      <c r="AG6856" s="0" t="str">
        <f aca="false">IF(AA6856=1,"",IF(AND(AC6856=1,AE6856&lt;&gt;1),1,0))</f>
        <v/>
      </c>
      <c r="AH6856" s="60" t="str">
        <f aca="false">IF(AND(E6856&gt;0,AA6856&lt;2,NOT(AND(C6857=C6856,AA6857=AA6856+1))),INDEX(DATAS,AA6856+1),"")</f>
        <v/>
      </c>
      <c r="AI6856" s="60" t="str">
        <f aca="false">IF(AND(AC6856=1,AA6856&lt;2),IF(AND(C6857=C6856,AA6857=AA6856+1),IF(AC6857=1,"",INDEX(DATAS,AA6856+1)),INDEX(DATAS,AA6856+1)),"")</f>
        <v/>
      </c>
    </row>
    <row r="6857" customFormat="false" ht="15" hidden="false" customHeight="false" outlineLevel="0" collapsed="false">
      <c r="A6857" s="60" t="n">
        <v>46310</v>
      </c>
      <c r="B6857" s="0" t="n">
        <v>13</v>
      </c>
      <c r="C6857" s="0" t="n">
        <v>7873</v>
      </c>
      <c r="E6857" s="0" t="n">
        <v>0</v>
      </c>
      <c r="F6857" s="55" t="s">
        <v>1603</v>
      </c>
      <c r="I6857" s="55" t="s">
        <v>185</v>
      </c>
      <c r="U6857" s="0" t="n">
        <v>109</v>
      </c>
      <c r="V6857" s="0" t="n">
        <v>0</v>
      </c>
      <c r="X6857" s="55" t="n">
        <f aca="false">IF(I6857="Male",0,1)</f>
        <v>1</v>
      </c>
      <c r="Y6857" s="55" t="n">
        <f aca="false">IF(OR(I6857="DNB",I6857="Dry DNB"),1,0)</f>
        <v>0</v>
      </c>
      <c r="Z6857" s="0" t="str">
        <f aca="false">IF(ISNUMBER(W6857),A6857-W6857,"")</f>
        <v/>
      </c>
      <c r="AA6857" s="55" t="n">
        <f aca="false">MATCH(A6857,DATAS,0)</f>
        <v>2</v>
      </c>
      <c r="AB6857" s="55" t="n">
        <f aca="false">IF(AND(E6857&gt;0,OR(AND(B6857&gt;=1,B6857&lt;=6),B6857=10)),1,0)</f>
        <v>0</v>
      </c>
      <c r="AC6857" s="55" t="n">
        <f aca="false">IF(AND(E6857&gt;0,B6857=10),1,0)</f>
        <v>0</v>
      </c>
      <c r="AD6857" s="55" t="n">
        <f aca="false">IF(AND(C6856=C6857,AA6856=AA6857-1),AB6856,"")</f>
        <v>0</v>
      </c>
      <c r="AE6857" s="55" t="n">
        <f aca="false">IF(AND(C6856=C6857,AA6856=AA6857-1),AC6856,"")</f>
        <v>0</v>
      </c>
      <c r="AF6857" s="55" t="n">
        <f aca="false">IF(AA6857=1,"",IF(AND(AB6857=1,AD6857&lt;&gt;1),1,0))</f>
        <v>0</v>
      </c>
      <c r="AG6857" s="55" t="n">
        <f aca="false">IF(AA6857=1,"",IF(AND(AC6857=1,AE6857&lt;&gt;1),1,0))</f>
        <v>0</v>
      </c>
      <c r="AH6857" s="60" t="str">
        <f aca="false">IF(AND(E6857&gt;0,AA6857&lt;2,NOT(AND(C6858=C6857,AA6858=AA6857+1))),INDEX(DATAS,AA6857+1),"")</f>
        <v/>
      </c>
      <c r="AI6857" s="60" t="str">
        <f aca="false">IF(AND(AC6857=1,AA6857&lt;2),IF(AND(C6858=C6857,AA6858=AA6857+1),IF(AC6858=1,"",INDEX(DATAS,AA6857+1)),INDEX(DATAS,AA6857+1)),"")</f>
        <v/>
      </c>
    </row>
    <row r="6858" customFormat="false" ht="15" hidden="false" customHeight="false" outlineLevel="0" collapsed="false">
      <c r="A6858" s="60" t="n">
        <v>46309</v>
      </c>
      <c r="B6858" s="0" t="n">
        <v>13</v>
      </c>
      <c r="C6858" s="0" t="n">
        <v>7874</v>
      </c>
      <c r="E6858" s="0" t="n">
        <v>0</v>
      </c>
      <c r="F6858" s="55" t="s">
        <v>1603</v>
      </c>
      <c r="I6858" s="55" t="s">
        <v>185</v>
      </c>
      <c r="U6858" s="0" t="n">
        <v>108</v>
      </c>
      <c r="V6858" s="0" t="n">
        <v>0</v>
      </c>
      <c r="X6858" s="55" t="n">
        <f aca="false">IF(I6858="Male",0,1)</f>
        <v>1</v>
      </c>
      <c r="Y6858" s="55" t="n">
        <f aca="false">IF(OR(I6858="DNB",I6858="Dry DNB"),1,0)</f>
        <v>0</v>
      </c>
      <c r="Z6858" s="0" t="str">
        <f aca="false">IF(ISNUMBER(W6858),A6858-W6858,"")</f>
        <v/>
      </c>
      <c r="AA6858" s="55" t="n">
        <f aca="false">MATCH(A6858,DATAS,0)</f>
        <v>1</v>
      </c>
      <c r="AB6858" s="55" t="n">
        <f aca="false">IF(AND(E6858&gt;0,OR(AND(B6858&gt;=1,B6858&lt;=6),B6858=10)),1,0)</f>
        <v>0</v>
      </c>
      <c r="AC6858" s="55" t="n">
        <f aca="false">IF(AND(E6858&gt;0,B6858=10),1,0)</f>
        <v>0</v>
      </c>
      <c r="AD6858" s="0" t="str">
        <f aca="false">IF(AND(C6857=C6858,AA6857=AA6858-1),AB6857,"")</f>
        <v/>
      </c>
      <c r="AE6858" s="0" t="str">
        <f aca="false">IF(AND(C6857=C6858,AA6857=AA6858-1),AC6857,"")</f>
        <v/>
      </c>
      <c r="AF6858" s="0" t="str">
        <f aca="false">IF(AA6858=1,"",IF(AND(AB6858=1,AD6858&lt;&gt;1),1,0))</f>
        <v/>
      </c>
      <c r="AG6858" s="0" t="str">
        <f aca="false">IF(AA6858=1,"",IF(AND(AC6858=1,AE6858&lt;&gt;1),1,0))</f>
        <v/>
      </c>
      <c r="AH6858" s="60" t="str">
        <f aca="false">IF(AND(E6858&gt;0,AA6858&lt;2,NOT(AND(C6859=C6858,AA6859=AA6858+1))),INDEX(DATAS,AA6858+1),"")</f>
        <v/>
      </c>
      <c r="AI6858" s="60" t="str">
        <f aca="false">IF(AND(AC6858=1,AA6858&lt;2),IF(AND(C6859=C6858,AA6859=AA6858+1),IF(AC6859=1,"",INDEX(DATAS,AA6858+1)),INDEX(DATAS,AA6858+1)),"")</f>
        <v/>
      </c>
    </row>
    <row r="6859" customFormat="false" ht="15" hidden="false" customHeight="false" outlineLevel="0" collapsed="false">
      <c r="A6859" s="60" t="n">
        <v>46310</v>
      </c>
      <c r="B6859" s="0" t="n">
        <v>13</v>
      </c>
      <c r="C6859" s="0" t="n">
        <v>7874</v>
      </c>
      <c r="E6859" s="0" t="n">
        <v>0</v>
      </c>
      <c r="F6859" s="55" t="s">
        <v>1603</v>
      </c>
      <c r="I6859" s="55" t="s">
        <v>185</v>
      </c>
      <c r="U6859" s="0" t="n">
        <v>109</v>
      </c>
      <c r="V6859" s="0" t="n">
        <v>0</v>
      </c>
      <c r="X6859" s="55" t="n">
        <f aca="false">IF(I6859="Male",0,1)</f>
        <v>1</v>
      </c>
      <c r="Y6859" s="55" t="n">
        <f aca="false">IF(OR(I6859="DNB",I6859="Dry DNB"),1,0)</f>
        <v>0</v>
      </c>
      <c r="Z6859" s="0" t="str">
        <f aca="false">IF(ISNUMBER(W6859),A6859-W6859,"")</f>
        <v/>
      </c>
      <c r="AA6859" s="55" t="n">
        <f aca="false">MATCH(A6859,DATAS,0)</f>
        <v>2</v>
      </c>
      <c r="AB6859" s="55" t="n">
        <f aca="false">IF(AND(E6859&gt;0,OR(AND(B6859&gt;=1,B6859&lt;=6),B6859=10)),1,0)</f>
        <v>0</v>
      </c>
      <c r="AC6859" s="55" t="n">
        <f aca="false">IF(AND(E6859&gt;0,B6859=10),1,0)</f>
        <v>0</v>
      </c>
      <c r="AD6859" s="55" t="n">
        <f aca="false">IF(AND(C6858=C6859,AA6858=AA6859-1),AB6858,"")</f>
        <v>0</v>
      </c>
      <c r="AE6859" s="55" t="n">
        <f aca="false">IF(AND(C6858=C6859,AA6858=AA6859-1),AC6858,"")</f>
        <v>0</v>
      </c>
      <c r="AF6859" s="55" t="n">
        <f aca="false">IF(AA6859=1,"",IF(AND(AB6859=1,AD6859&lt;&gt;1),1,0))</f>
        <v>0</v>
      </c>
      <c r="AG6859" s="55" t="n">
        <f aca="false">IF(AA6859=1,"",IF(AND(AC6859=1,AE6859&lt;&gt;1),1,0))</f>
        <v>0</v>
      </c>
      <c r="AH6859" s="60" t="str">
        <f aca="false">IF(AND(E6859&gt;0,AA6859&lt;2,NOT(AND(C6860=C6859,AA6860=AA6859+1))),INDEX(DATAS,AA6859+1),"")</f>
        <v/>
      </c>
      <c r="AI6859" s="60" t="str">
        <f aca="false">IF(AND(AC6859=1,AA6859&lt;2),IF(AND(C6860=C6859,AA6860=AA6859+1),IF(AC6860=1,"",INDEX(DATAS,AA6859+1)),INDEX(DATAS,AA6859+1)),"")</f>
        <v/>
      </c>
    </row>
    <row r="6860" customFormat="false" ht="15" hidden="false" customHeight="false" outlineLevel="0" collapsed="false">
      <c r="A6860" s="60" t="n">
        <v>46309</v>
      </c>
      <c r="B6860" s="0" t="n">
        <v>13</v>
      </c>
      <c r="C6860" s="0" t="n">
        <v>7875</v>
      </c>
      <c r="E6860" s="0" t="n">
        <v>0</v>
      </c>
      <c r="F6860" s="55" t="s">
        <v>1603</v>
      </c>
      <c r="I6860" s="55" t="s">
        <v>185</v>
      </c>
      <c r="U6860" s="0" t="n">
        <v>108</v>
      </c>
      <c r="V6860" s="0" t="n">
        <v>0</v>
      </c>
      <c r="X6860" s="55" t="n">
        <f aca="false">IF(I6860="Male",0,1)</f>
        <v>1</v>
      </c>
      <c r="Y6860" s="55" t="n">
        <f aca="false">IF(OR(I6860="DNB",I6860="Dry DNB"),1,0)</f>
        <v>0</v>
      </c>
      <c r="Z6860" s="0" t="str">
        <f aca="false">IF(ISNUMBER(W6860),A6860-W6860,"")</f>
        <v/>
      </c>
      <c r="AA6860" s="55" t="n">
        <f aca="false">MATCH(A6860,DATAS,0)</f>
        <v>1</v>
      </c>
      <c r="AB6860" s="55" t="n">
        <f aca="false">IF(AND(E6860&gt;0,OR(AND(B6860&gt;=1,B6860&lt;=6),B6860=10)),1,0)</f>
        <v>0</v>
      </c>
      <c r="AC6860" s="55" t="n">
        <f aca="false">IF(AND(E6860&gt;0,B6860=10),1,0)</f>
        <v>0</v>
      </c>
      <c r="AD6860" s="0" t="str">
        <f aca="false">IF(AND(C6859=C6860,AA6859=AA6860-1),AB6859,"")</f>
        <v/>
      </c>
      <c r="AE6860" s="0" t="str">
        <f aca="false">IF(AND(C6859=C6860,AA6859=AA6860-1),AC6859,"")</f>
        <v/>
      </c>
      <c r="AF6860" s="0" t="str">
        <f aca="false">IF(AA6860=1,"",IF(AND(AB6860=1,AD6860&lt;&gt;1),1,0))</f>
        <v/>
      </c>
      <c r="AG6860" s="0" t="str">
        <f aca="false">IF(AA6860=1,"",IF(AND(AC6860=1,AE6860&lt;&gt;1),1,0))</f>
        <v/>
      </c>
      <c r="AH6860" s="60" t="str">
        <f aca="false">IF(AND(E6860&gt;0,AA6860&lt;2,NOT(AND(C6861=C6860,AA6861=AA6860+1))),INDEX(DATAS,AA6860+1),"")</f>
        <v/>
      </c>
      <c r="AI6860" s="60" t="str">
        <f aca="false">IF(AND(AC6860=1,AA6860&lt;2),IF(AND(C6861=C6860,AA6861=AA6860+1),IF(AC6861=1,"",INDEX(DATAS,AA6860+1)),INDEX(DATAS,AA6860+1)),"")</f>
        <v/>
      </c>
    </row>
    <row r="6861" customFormat="false" ht="15" hidden="false" customHeight="false" outlineLevel="0" collapsed="false">
      <c r="A6861" s="60" t="n">
        <v>46310</v>
      </c>
      <c r="B6861" s="0" t="n">
        <v>13</v>
      </c>
      <c r="C6861" s="0" t="n">
        <v>7875</v>
      </c>
      <c r="E6861" s="0" t="n">
        <v>0</v>
      </c>
      <c r="F6861" s="55" t="s">
        <v>1603</v>
      </c>
      <c r="I6861" s="55" t="s">
        <v>185</v>
      </c>
      <c r="U6861" s="0" t="n">
        <v>109</v>
      </c>
      <c r="V6861" s="0" t="n">
        <v>0</v>
      </c>
      <c r="X6861" s="55" t="n">
        <f aca="false">IF(I6861="Male",0,1)</f>
        <v>1</v>
      </c>
      <c r="Y6861" s="55" t="n">
        <f aca="false">IF(OR(I6861="DNB",I6861="Dry DNB"),1,0)</f>
        <v>0</v>
      </c>
      <c r="Z6861" s="0" t="str">
        <f aca="false">IF(ISNUMBER(W6861),A6861-W6861,"")</f>
        <v/>
      </c>
      <c r="AA6861" s="55" t="n">
        <f aca="false">MATCH(A6861,DATAS,0)</f>
        <v>2</v>
      </c>
      <c r="AB6861" s="55" t="n">
        <f aca="false">IF(AND(E6861&gt;0,OR(AND(B6861&gt;=1,B6861&lt;=6),B6861=10)),1,0)</f>
        <v>0</v>
      </c>
      <c r="AC6861" s="55" t="n">
        <f aca="false">IF(AND(E6861&gt;0,B6861=10),1,0)</f>
        <v>0</v>
      </c>
      <c r="AD6861" s="55" t="n">
        <f aca="false">IF(AND(C6860=C6861,AA6860=AA6861-1),AB6860,"")</f>
        <v>0</v>
      </c>
      <c r="AE6861" s="55" t="n">
        <f aca="false">IF(AND(C6860=C6861,AA6860=AA6861-1),AC6860,"")</f>
        <v>0</v>
      </c>
      <c r="AF6861" s="55" t="n">
        <f aca="false">IF(AA6861=1,"",IF(AND(AB6861=1,AD6861&lt;&gt;1),1,0))</f>
        <v>0</v>
      </c>
      <c r="AG6861" s="55" t="n">
        <f aca="false">IF(AA6861=1,"",IF(AND(AC6861=1,AE6861&lt;&gt;1),1,0))</f>
        <v>0</v>
      </c>
      <c r="AH6861" s="60" t="str">
        <f aca="false">IF(AND(E6861&gt;0,AA6861&lt;2,NOT(AND(C6862=C6861,AA6862=AA6861+1))),INDEX(DATAS,AA6861+1),"")</f>
        <v/>
      </c>
      <c r="AI6861" s="60" t="str">
        <f aca="false">IF(AND(AC6861=1,AA6861&lt;2),IF(AND(C6862=C6861,AA6862=AA6861+1),IF(AC6862=1,"",INDEX(DATAS,AA6861+1)),INDEX(DATAS,AA6861+1)),"")</f>
        <v/>
      </c>
    </row>
    <row r="6862" customFormat="false" ht="15" hidden="false" customHeight="false" outlineLevel="0" collapsed="false">
      <c r="A6862" s="60" t="n">
        <v>46309</v>
      </c>
      <c r="B6862" s="0" t="n">
        <v>13</v>
      </c>
      <c r="C6862" s="0" t="n">
        <v>7877</v>
      </c>
      <c r="E6862" s="0" t="n">
        <v>0</v>
      </c>
      <c r="F6862" s="55" t="s">
        <v>1604</v>
      </c>
      <c r="I6862" s="55" t="s">
        <v>185</v>
      </c>
      <c r="U6862" s="0" t="n">
        <v>106</v>
      </c>
      <c r="V6862" s="0" t="n">
        <v>0</v>
      </c>
      <c r="X6862" s="55" t="n">
        <f aca="false">IF(I6862="Male",0,1)</f>
        <v>1</v>
      </c>
      <c r="Y6862" s="55" t="n">
        <f aca="false">IF(OR(I6862="DNB",I6862="Dry DNB"),1,0)</f>
        <v>0</v>
      </c>
      <c r="Z6862" s="0" t="str">
        <f aca="false">IF(ISNUMBER(W6862),A6862-W6862,"")</f>
        <v/>
      </c>
      <c r="AA6862" s="55" t="n">
        <f aca="false">MATCH(A6862,DATAS,0)</f>
        <v>1</v>
      </c>
      <c r="AB6862" s="55" t="n">
        <f aca="false">IF(AND(E6862&gt;0,OR(AND(B6862&gt;=1,B6862&lt;=6),B6862=10)),1,0)</f>
        <v>0</v>
      </c>
      <c r="AC6862" s="55" t="n">
        <f aca="false">IF(AND(E6862&gt;0,B6862=10),1,0)</f>
        <v>0</v>
      </c>
      <c r="AD6862" s="0" t="str">
        <f aca="false">IF(AND(C6861=C6862,AA6861=AA6862-1),AB6861,"")</f>
        <v/>
      </c>
      <c r="AE6862" s="0" t="str">
        <f aca="false">IF(AND(C6861=C6862,AA6861=AA6862-1),AC6861,"")</f>
        <v/>
      </c>
      <c r="AF6862" s="0" t="str">
        <f aca="false">IF(AA6862=1,"",IF(AND(AB6862=1,AD6862&lt;&gt;1),1,0))</f>
        <v/>
      </c>
      <c r="AG6862" s="0" t="str">
        <f aca="false">IF(AA6862=1,"",IF(AND(AC6862=1,AE6862&lt;&gt;1),1,0))</f>
        <v/>
      </c>
      <c r="AH6862" s="60" t="str">
        <f aca="false">IF(AND(E6862&gt;0,AA6862&lt;2,NOT(AND(C6863=C6862,AA6863=AA6862+1))),INDEX(DATAS,AA6862+1),"")</f>
        <v/>
      </c>
      <c r="AI6862" s="60" t="str">
        <f aca="false">IF(AND(AC6862=1,AA6862&lt;2),IF(AND(C6863=C6862,AA6863=AA6862+1),IF(AC6863=1,"",INDEX(DATAS,AA6862+1)),INDEX(DATAS,AA6862+1)),"")</f>
        <v/>
      </c>
    </row>
    <row r="6863" customFormat="false" ht="15" hidden="false" customHeight="false" outlineLevel="0" collapsed="false">
      <c r="A6863" s="60" t="n">
        <v>46310</v>
      </c>
      <c r="B6863" s="0" t="n">
        <v>13</v>
      </c>
      <c r="C6863" s="0" t="n">
        <v>7877</v>
      </c>
      <c r="E6863" s="0" t="n">
        <v>0</v>
      </c>
      <c r="F6863" s="55" t="s">
        <v>1604</v>
      </c>
      <c r="I6863" s="55" t="s">
        <v>185</v>
      </c>
      <c r="U6863" s="0" t="n">
        <v>107</v>
      </c>
      <c r="V6863" s="0" t="n">
        <v>0</v>
      </c>
      <c r="X6863" s="55" t="n">
        <f aca="false">IF(I6863="Male",0,1)</f>
        <v>1</v>
      </c>
      <c r="Y6863" s="55" t="n">
        <f aca="false">IF(OR(I6863="DNB",I6863="Dry DNB"),1,0)</f>
        <v>0</v>
      </c>
      <c r="Z6863" s="0" t="str">
        <f aca="false">IF(ISNUMBER(W6863),A6863-W6863,"")</f>
        <v/>
      </c>
      <c r="AA6863" s="55" t="n">
        <f aca="false">MATCH(A6863,DATAS,0)</f>
        <v>2</v>
      </c>
      <c r="AB6863" s="55" t="n">
        <f aca="false">IF(AND(E6863&gt;0,OR(AND(B6863&gt;=1,B6863&lt;=6),B6863=10)),1,0)</f>
        <v>0</v>
      </c>
      <c r="AC6863" s="55" t="n">
        <f aca="false">IF(AND(E6863&gt;0,B6863=10),1,0)</f>
        <v>0</v>
      </c>
      <c r="AD6863" s="55" t="n">
        <f aca="false">IF(AND(C6862=C6863,AA6862=AA6863-1),AB6862,"")</f>
        <v>0</v>
      </c>
      <c r="AE6863" s="55" t="n">
        <f aca="false">IF(AND(C6862=C6863,AA6862=AA6863-1),AC6862,"")</f>
        <v>0</v>
      </c>
      <c r="AF6863" s="55" t="n">
        <f aca="false">IF(AA6863=1,"",IF(AND(AB6863=1,AD6863&lt;&gt;1),1,0))</f>
        <v>0</v>
      </c>
      <c r="AG6863" s="55" t="n">
        <f aca="false">IF(AA6863=1,"",IF(AND(AC6863=1,AE6863&lt;&gt;1),1,0))</f>
        <v>0</v>
      </c>
      <c r="AH6863" s="60" t="str">
        <f aca="false">IF(AND(E6863&gt;0,AA6863&lt;2,NOT(AND(C6864=C6863,AA6864=AA6863+1))),INDEX(DATAS,AA6863+1),"")</f>
        <v/>
      </c>
      <c r="AI6863" s="60" t="str">
        <f aca="false">IF(AND(AC6863=1,AA6863&lt;2),IF(AND(C6864=C6863,AA6864=AA6863+1),IF(AC6864=1,"",INDEX(DATAS,AA6863+1)),INDEX(DATAS,AA6863+1)),"")</f>
        <v/>
      </c>
    </row>
    <row r="6864" customFormat="false" ht="15" hidden="false" customHeight="false" outlineLevel="0" collapsed="false">
      <c r="A6864" s="60" t="n">
        <v>46309</v>
      </c>
      <c r="B6864" s="0" t="n">
        <v>13</v>
      </c>
      <c r="C6864" s="0" t="n">
        <v>7878</v>
      </c>
      <c r="E6864" s="0" t="n">
        <v>0</v>
      </c>
      <c r="F6864" s="55" t="s">
        <v>1604</v>
      </c>
      <c r="I6864" s="55" t="s">
        <v>185</v>
      </c>
      <c r="U6864" s="0" t="n">
        <v>106</v>
      </c>
      <c r="V6864" s="0" t="n">
        <v>0</v>
      </c>
      <c r="X6864" s="55" t="n">
        <f aca="false">IF(I6864="Male",0,1)</f>
        <v>1</v>
      </c>
      <c r="Y6864" s="55" t="n">
        <f aca="false">IF(OR(I6864="DNB",I6864="Dry DNB"),1,0)</f>
        <v>0</v>
      </c>
      <c r="Z6864" s="0" t="str">
        <f aca="false">IF(ISNUMBER(W6864),A6864-W6864,"")</f>
        <v/>
      </c>
      <c r="AA6864" s="55" t="n">
        <f aca="false">MATCH(A6864,DATAS,0)</f>
        <v>1</v>
      </c>
      <c r="AB6864" s="55" t="n">
        <f aca="false">IF(AND(E6864&gt;0,OR(AND(B6864&gt;=1,B6864&lt;=6),B6864=10)),1,0)</f>
        <v>0</v>
      </c>
      <c r="AC6864" s="55" t="n">
        <f aca="false">IF(AND(E6864&gt;0,B6864=10),1,0)</f>
        <v>0</v>
      </c>
      <c r="AD6864" s="0" t="str">
        <f aca="false">IF(AND(C6863=C6864,AA6863=AA6864-1),AB6863,"")</f>
        <v/>
      </c>
      <c r="AE6864" s="0" t="str">
        <f aca="false">IF(AND(C6863=C6864,AA6863=AA6864-1),AC6863,"")</f>
        <v/>
      </c>
      <c r="AF6864" s="0" t="str">
        <f aca="false">IF(AA6864=1,"",IF(AND(AB6864=1,AD6864&lt;&gt;1),1,0))</f>
        <v/>
      </c>
      <c r="AG6864" s="0" t="str">
        <f aca="false">IF(AA6864=1,"",IF(AND(AC6864=1,AE6864&lt;&gt;1),1,0))</f>
        <v/>
      </c>
      <c r="AH6864" s="60" t="str">
        <f aca="false">IF(AND(E6864&gt;0,AA6864&lt;2,NOT(AND(C6865=C6864,AA6865=AA6864+1))),INDEX(DATAS,AA6864+1),"")</f>
        <v/>
      </c>
      <c r="AI6864" s="60" t="str">
        <f aca="false">IF(AND(AC6864=1,AA6864&lt;2),IF(AND(C6865=C6864,AA6865=AA6864+1),IF(AC6865=1,"",INDEX(DATAS,AA6864+1)),INDEX(DATAS,AA6864+1)),"")</f>
        <v/>
      </c>
    </row>
    <row r="6865" customFormat="false" ht="15" hidden="false" customHeight="false" outlineLevel="0" collapsed="false">
      <c r="A6865" s="60" t="n">
        <v>46310</v>
      </c>
      <c r="B6865" s="0" t="n">
        <v>13</v>
      </c>
      <c r="C6865" s="0" t="n">
        <v>7878</v>
      </c>
      <c r="E6865" s="0" t="n">
        <v>0</v>
      </c>
      <c r="F6865" s="55" t="s">
        <v>1604</v>
      </c>
      <c r="I6865" s="55" t="s">
        <v>185</v>
      </c>
      <c r="U6865" s="0" t="n">
        <v>107</v>
      </c>
      <c r="V6865" s="0" t="n">
        <v>0</v>
      </c>
      <c r="X6865" s="55" t="n">
        <f aca="false">IF(I6865="Male",0,1)</f>
        <v>1</v>
      </c>
      <c r="Y6865" s="55" t="n">
        <f aca="false">IF(OR(I6865="DNB",I6865="Dry DNB"),1,0)</f>
        <v>0</v>
      </c>
      <c r="Z6865" s="0" t="str">
        <f aca="false">IF(ISNUMBER(W6865),A6865-W6865,"")</f>
        <v/>
      </c>
      <c r="AA6865" s="55" t="n">
        <f aca="false">MATCH(A6865,DATAS,0)</f>
        <v>2</v>
      </c>
      <c r="AB6865" s="55" t="n">
        <f aca="false">IF(AND(E6865&gt;0,OR(AND(B6865&gt;=1,B6865&lt;=6),B6865=10)),1,0)</f>
        <v>0</v>
      </c>
      <c r="AC6865" s="55" t="n">
        <f aca="false">IF(AND(E6865&gt;0,B6865=10),1,0)</f>
        <v>0</v>
      </c>
      <c r="AD6865" s="55" t="n">
        <f aca="false">IF(AND(C6864=C6865,AA6864=AA6865-1),AB6864,"")</f>
        <v>0</v>
      </c>
      <c r="AE6865" s="55" t="n">
        <f aca="false">IF(AND(C6864=C6865,AA6864=AA6865-1),AC6864,"")</f>
        <v>0</v>
      </c>
      <c r="AF6865" s="55" t="n">
        <f aca="false">IF(AA6865=1,"",IF(AND(AB6865=1,AD6865&lt;&gt;1),1,0))</f>
        <v>0</v>
      </c>
      <c r="AG6865" s="55" t="n">
        <f aca="false">IF(AA6865=1,"",IF(AND(AC6865=1,AE6865&lt;&gt;1),1,0))</f>
        <v>0</v>
      </c>
      <c r="AH6865" s="60" t="str">
        <f aca="false">IF(AND(E6865&gt;0,AA6865&lt;2,NOT(AND(C6866=C6865,AA6866=AA6865+1))),INDEX(DATAS,AA6865+1),"")</f>
        <v/>
      </c>
      <c r="AI6865" s="60" t="str">
        <f aca="false">IF(AND(AC6865=1,AA6865&lt;2),IF(AND(C6866=C6865,AA6866=AA6865+1),IF(AC6866=1,"",INDEX(DATAS,AA6865+1)),INDEX(DATAS,AA6865+1)),"")</f>
        <v/>
      </c>
    </row>
    <row r="6866" customFormat="false" ht="15" hidden="false" customHeight="false" outlineLevel="0" collapsed="false">
      <c r="A6866" s="60" t="n">
        <v>46309</v>
      </c>
      <c r="B6866" s="0" t="n">
        <v>13</v>
      </c>
      <c r="C6866" s="0" t="n">
        <v>7879</v>
      </c>
      <c r="E6866" s="0" t="n">
        <v>0</v>
      </c>
      <c r="F6866" s="55" t="s">
        <v>1604</v>
      </c>
      <c r="I6866" s="55" t="s">
        <v>185</v>
      </c>
      <c r="U6866" s="0" t="n">
        <v>106</v>
      </c>
      <c r="V6866" s="0" t="n">
        <v>0</v>
      </c>
      <c r="X6866" s="55" t="n">
        <f aca="false">IF(I6866="Male",0,1)</f>
        <v>1</v>
      </c>
      <c r="Y6866" s="55" t="n">
        <f aca="false">IF(OR(I6866="DNB",I6866="Dry DNB"),1,0)</f>
        <v>0</v>
      </c>
      <c r="Z6866" s="0" t="str">
        <f aca="false">IF(ISNUMBER(W6866),A6866-W6866,"")</f>
        <v/>
      </c>
      <c r="AA6866" s="55" t="n">
        <f aca="false">MATCH(A6866,DATAS,0)</f>
        <v>1</v>
      </c>
      <c r="AB6866" s="55" t="n">
        <f aca="false">IF(AND(E6866&gt;0,OR(AND(B6866&gt;=1,B6866&lt;=6),B6866=10)),1,0)</f>
        <v>0</v>
      </c>
      <c r="AC6866" s="55" t="n">
        <f aca="false">IF(AND(E6866&gt;0,B6866=10),1,0)</f>
        <v>0</v>
      </c>
      <c r="AD6866" s="0" t="str">
        <f aca="false">IF(AND(C6865=C6866,AA6865=AA6866-1),AB6865,"")</f>
        <v/>
      </c>
      <c r="AE6866" s="0" t="str">
        <f aca="false">IF(AND(C6865=C6866,AA6865=AA6866-1),AC6865,"")</f>
        <v/>
      </c>
      <c r="AF6866" s="0" t="str">
        <f aca="false">IF(AA6866=1,"",IF(AND(AB6866=1,AD6866&lt;&gt;1),1,0))</f>
        <v/>
      </c>
      <c r="AG6866" s="0" t="str">
        <f aca="false">IF(AA6866=1,"",IF(AND(AC6866=1,AE6866&lt;&gt;1),1,0))</f>
        <v/>
      </c>
      <c r="AH6866" s="60" t="str">
        <f aca="false">IF(AND(E6866&gt;0,AA6866&lt;2,NOT(AND(C6867=C6866,AA6867=AA6866+1))),INDEX(DATAS,AA6866+1),"")</f>
        <v/>
      </c>
      <c r="AI6866" s="60" t="str">
        <f aca="false">IF(AND(AC6866=1,AA6866&lt;2),IF(AND(C6867=C6866,AA6867=AA6866+1),IF(AC6867=1,"",INDEX(DATAS,AA6866+1)),INDEX(DATAS,AA6866+1)),"")</f>
        <v/>
      </c>
    </row>
    <row r="6867" customFormat="false" ht="15" hidden="false" customHeight="false" outlineLevel="0" collapsed="false">
      <c r="A6867" s="60" t="n">
        <v>46310</v>
      </c>
      <c r="B6867" s="0" t="n">
        <v>13</v>
      </c>
      <c r="C6867" s="0" t="n">
        <v>7879</v>
      </c>
      <c r="E6867" s="0" t="n">
        <v>0</v>
      </c>
      <c r="F6867" s="55" t="s">
        <v>1604</v>
      </c>
      <c r="I6867" s="55" t="s">
        <v>185</v>
      </c>
      <c r="U6867" s="0" t="n">
        <v>107</v>
      </c>
      <c r="V6867" s="0" t="n">
        <v>0</v>
      </c>
      <c r="X6867" s="55" t="n">
        <f aca="false">IF(I6867="Male",0,1)</f>
        <v>1</v>
      </c>
      <c r="Y6867" s="55" t="n">
        <f aca="false">IF(OR(I6867="DNB",I6867="Dry DNB"),1,0)</f>
        <v>0</v>
      </c>
      <c r="Z6867" s="0" t="str">
        <f aca="false">IF(ISNUMBER(W6867),A6867-W6867,"")</f>
        <v/>
      </c>
      <c r="AA6867" s="55" t="n">
        <f aca="false">MATCH(A6867,DATAS,0)</f>
        <v>2</v>
      </c>
      <c r="AB6867" s="55" t="n">
        <f aca="false">IF(AND(E6867&gt;0,OR(AND(B6867&gt;=1,B6867&lt;=6),B6867=10)),1,0)</f>
        <v>0</v>
      </c>
      <c r="AC6867" s="55" t="n">
        <f aca="false">IF(AND(E6867&gt;0,B6867=10),1,0)</f>
        <v>0</v>
      </c>
      <c r="AD6867" s="55" t="n">
        <f aca="false">IF(AND(C6866=C6867,AA6866=AA6867-1),AB6866,"")</f>
        <v>0</v>
      </c>
      <c r="AE6867" s="55" t="n">
        <f aca="false">IF(AND(C6866=C6867,AA6866=AA6867-1),AC6866,"")</f>
        <v>0</v>
      </c>
      <c r="AF6867" s="55" t="n">
        <f aca="false">IF(AA6867=1,"",IF(AND(AB6867=1,AD6867&lt;&gt;1),1,0))</f>
        <v>0</v>
      </c>
      <c r="AG6867" s="55" t="n">
        <f aca="false">IF(AA6867=1,"",IF(AND(AC6867=1,AE6867&lt;&gt;1),1,0))</f>
        <v>0</v>
      </c>
      <c r="AH6867" s="60" t="str">
        <f aca="false">IF(AND(E6867&gt;0,AA6867&lt;2,NOT(AND(C6868=C6867,AA6868=AA6867+1))),INDEX(DATAS,AA6867+1),"")</f>
        <v/>
      </c>
      <c r="AI6867" s="60" t="str">
        <f aca="false">IF(AND(AC6867=1,AA6867&lt;2),IF(AND(C6868=C6867,AA6868=AA6867+1),IF(AC6868=1,"",INDEX(DATAS,AA6867+1)),INDEX(DATAS,AA6867+1)),"")</f>
        <v/>
      </c>
    </row>
    <row r="6868" customFormat="false" ht="15" hidden="false" customHeight="false" outlineLevel="0" collapsed="false">
      <c r="A6868" s="60" t="n">
        <v>46309</v>
      </c>
      <c r="B6868" s="0" t="n">
        <v>13</v>
      </c>
      <c r="C6868" s="0" t="n">
        <v>7880</v>
      </c>
      <c r="E6868" s="0" t="n">
        <v>0</v>
      </c>
      <c r="F6868" s="55" t="s">
        <v>1604</v>
      </c>
      <c r="I6868" s="55" t="s">
        <v>185</v>
      </c>
      <c r="U6868" s="0" t="n">
        <v>106</v>
      </c>
      <c r="V6868" s="0" t="n">
        <v>0</v>
      </c>
      <c r="X6868" s="55" t="n">
        <f aca="false">IF(I6868="Male",0,1)</f>
        <v>1</v>
      </c>
      <c r="Y6868" s="55" t="n">
        <f aca="false">IF(OR(I6868="DNB",I6868="Dry DNB"),1,0)</f>
        <v>0</v>
      </c>
      <c r="Z6868" s="0" t="str">
        <f aca="false">IF(ISNUMBER(W6868),A6868-W6868,"")</f>
        <v/>
      </c>
      <c r="AA6868" s="55" t="n">
        <f aca="false">MATCH(A6868,DATAS,0)</f>
        <v>1</v>
      </c>
      <c r="AB6868" s="55" t="n">
        <f aca="false">IF(AND(E6868&gt;0,OR(AND(B6868&gt;=1,B6868&lt;=6),B6868=10)),1,0)</f>
        <v>0</v>
      </c>
      <c r="AC6868" s="55" t="n">
        <f aca="false">IF(AND(E6868&gt;0,B6868=10),1,0)</f>
        <v>0</v>
      </c>
      <c r="AD6868" s="0" t="str">
        <f aca="false">IF(AND(C6867=C6868,AA6867=AA6868-1),AB6867,"")</f>
        <v/>
      </c>
      <c r="AE6868" s="0" t="str">
        <f aca="false">IF(AND(C6867=C6868,AA6867=AA6868-1),AC6867,"")</f>
        <v/>
      </c>
      <c r="AF6868" s="0" t="str">
        <f aca="false">IF(AA6868=1,"",IF(AND(AB6868=1,AD6868&lt;&gt;1),1,0))</f>
        <v/>
      </c>
      <c r="AG6868" s="0" t="str">
        <f aca="false">IF(AA6868=1,"",IF(AND(AC6868=1,AE6868&lt;&gt;1),1,0))</f>
        <v/>
      </c>
      <c r="AH6868" s="60" t="str">
        <f aca="false">IF(AND(E6868&gt;0,AA6868&lt;2,NOT(AND(C6869=C6868,AA6869=AA6868+1))),INDEX(DATAS,AA6868+1),"")</f>
        <v/>
      </c>
      <c r="AI6868" s="60" t="str">
        <f aca="false">IF(AND(AC6868=1,AA6868&lt;2),IF(AND(C6869=C6868,AA6869=AA6868+1),IF(AC6869=1,"",INDEX(DATAS,AA6868+1)),INDEX(DATAS,AA6868+1)),"")</f>
        <v/>
      </c>
    </row>
    <row r="6869" customFormat="false" ht="15" hidden="false" customHeight="false" outlineLevel="0" collapsed="false">
      <c r="A6869" s="60" t="n">
        <v>46310</v>
      </c>
      <c r="B6869" s="0" t="n">
        <v>13</v>
      </c>
      <c r="C6869" s="0" t="n">
        <v>7880</v>
      </c>
      <c r="E6869" s="0" t="n">
        <v>0</v>
      </c>
      <c r="F6869" s="55" t="s">
        <v>1604</v>
      </c>
      <c r="I6869" s="55" t="s">
        <v>185</v>
      </c>
      <c r="U6869" s="0" t="n">
        <v>107</v>
      </c>
      <c r="V6869" s="0" t="n">
        <v>0</v>
      </c>
      <c r="X6869" s="55" t="n">
        <f aca="false">IF(I6869="Male",0,1)</f>
        <v>1</v>
      </c>
      <c r="Y6869" s="55" t="n">
        <f aca="false">IF(OR(I6869="DNB",I6869="Dry DNB"),1,0)</f>
        <v>0</v>
      </c>
      <c r="Z6869" s="0" t="str">
        <f aca="false">IF(ISNUMBER(W6869),A6869-W6869,"")</f>
        <v/>
      </c>
      <c r="AA6869" s="55" t="n">
        <f aca="false">MATCH(A6869,DATAS,0)</f>
        <v>2</v>
      </c>
      <c r="AB6869" s="55" t="n">
        <f aca="false">IF(AND(E6869&gt;0,OR(AND(B6869&gt;=1,B6869&lt;=6),B6869=10)),1,0)</f>
        <v>0</v>
      </c>
      <c r="AC6869" s="55" t="n">
        <f aca="false">IF(AND(E6869&gt;0,B6869=10),1,0)</f>
        <v>0</v>
      </c>
      <c r="AD6869" s="55" t="n">
        <f aca="false">IF(AND(C6868=C6869,AA6868=AA6869-1),AB6868,"")</f>
        <v>0</v>
      </c>
      <c r="AE6869" s="55" t="n">
        <f aca="false">IF(AND(C6868=C6869,AA6868=AA6869-1),AC6868,"")</f>
        <v>0</v>
      </c>
      <c r="AF6869" s="55" t="n">
        <f aca="false">IF(AA6869=1,"",IF(AND(AB6869=1,AD6869&lt;&gt;1),1,0))</f>
        <v>0</v>
      </c>
      <c r="AG6869" s="55" t="n">
        <f aca="false">IF(AA6869=1,"",IF(AND(AC6869=1,AE6869&lt;&gt;1),1,0))</f>
        <v>0</v>
      </c>
      <c r="AH6869" s="60" t="str">
        <f aca="false">IF(AND(E6869&gt;0,AA6869&lt;2,NOT(AND(C6870=C6869,AA6870=AA6869+1))),INDEX(DATAS,AA6869+1),"")</f>
        <v/>
      </c>
      <c r="AI6869" s="60" t="str">
        <f aca="false">IF(AND(AC6869=1,AA6869&lt;2),IF(AND(C6870=C6869,AA6870=AA6869+1),IF(AC6870=1,"",INDEX(DATAS,AA6869+1)),INDEX(DATAS,AA6869+1)),"")</f>
        <v/>
      </c>
    </row>
    <row r="6870" customFormat="false" ht="15" hidden="false" customHeight="false" outlineLevel="0" collapsed="false">
      <c r="A6870" s="60" t="n">
        <v>46309</v>
      </c>
      <c r="B6870" s="0" t="n">
        <v>13</v>
      </c>
      <c r="C6870" s="0" t="n">
        <v>7881</v>
      </c>
      <c r="E6870" s="0" t="n">
        <v>0</v>
      </c>
      <c r="F6870" s="55" t="s">
        <v>1604</v>
      </c>
      <c r="I6870" s="55" t="s">
        <v>185</v>
      </c>
      <c r="U6870" s="0" t="n">
        <v>106</v>
      </c>
      <c r="V6870" s="0" t="n">
        <v>0</v>
      </c>
      <c r="X6870" s="55" t="n">
        <f aca="false">IF(I6870="Male",0,1)</f>
        <v>1</v>
      </c>
      <c r="Y6870" s="55" t="n">
        <f aca="false">IF(OR(I6870="DNB",I6870="Dry DNB"),1,0)</f>
        <v>0</v>
      </c>
      <c r="Z6870" s="0" t="str">
        <f aca="false">IF(ISNUMBER(W6870),A6870-W6870,"")</f>
        <v/>
      </c>
      <c r="AA6870" s="55" t="n">
        <f aca="false">MATCH(A6870,DATAS,0)</f>
        <v>1</v>
      </c>
      <c r="AB6870" s="55" t="n">
        <f aca="false">IF(AND(E6870&gt;0,OR(AND(B6870&gt;=1,B6870&lt;=6),B6870=10)),1,0)</f>
        <v>0</v>
      </c>
      <c r="AC6870" s="55" t="n">
        <f aca="false">IF(AND(E6870&gt;0,B6870=10),1,0)</f>
        <v>0</v>
      </c>
      <c r="AD6870" s="0" t="str">
        <f aca="false">IF(AND(C6869=C6870,AA6869=AA6870-1),AB6869,"")</f>
        <v/>
      </c>
      <c r="AE6870" s="0" t="str">
        <f aca="false">IF(AND(C6869=C6870,AA6869=AA6870-1),AC6869,"")</f>
        <v/>
      </c>
      <c r="AF6870" s="0" t="str">
        <f aca="false">IF(AA6870=1,"",IF(AND(AB6870=1,AD6870&lt;&gt;1),1,0))</f>
        <v/>
      </c>
      <c r="AG6870" s="0" t="str">
        <f aca="false">IF(AA6870=1,"",IF(AND(AC6870=1,AE6870&lt;&gt;1),1,0))</f>
        <v/>
      </c>
      <c r="AH6870" s="60" t="str">
        <f aca="false">IF(AND(E6870&gt;0,AA6870&lt;2,NOT(AND(C6871=C6870,AA6871=AA6870+1))),INDEX(DATAS,AA6870+1),"")</f>
        <v/>
      </c>
      <c r="AI6870" s="60" t="str">
        <f aca="false">IF(AND(AC6870=1,AA6870&lt;2),IF(AND(C6871=C6870,AA6871=AA6870+1),IF(AC6871=1,"",INDEX(DATAS,AA6870+1)),INDEX(DATAS,AA6870+1)),"")</f>
        <v/>
      </c>
    </row>
    <row r="6871" customFormat="false" ht="15" hidden="false" customHeight="false" outlineLevel="0" collapsed="false">
      <c r="A6871" s="60" t="n">
        <v>46310</v>
      </c>
      <c r="B6871" s="0" t="n">
        <v>13</v>
      </c>
      <c r="C6871" s="0" t="n">
        <v>7881</v>
      </c>
      <c r="E6871" s="0" t="n">
        <v>0</v>
      </c>
      <c r="F6871" s="55" t="s">
        <v>1604</v>
      </c>
      <c r="I6871" s="55" t="s">
        <v>185</v>
      </c>
      <c r="U6871" s="0" t="n">
        <v>107</v>
      </c>
      <c r="V6871" s="0" t="n">
        <v>0</v>
      </c>
      <c r="X6871" s="55" t="n">
        <f aca="false">IF(I6871="Male",0,1)</f>
        <v>1</v>
      </c>
      <c r="Y6871" s="55" t="n">
        <f aca="false">IF(OR(I6871="DNB",I6871="Dry DNB"),1,0)</f>
        <v>0</v>
      </c>
      <c r="Z6871" s="0" t="str">
        <f aca="false">IF(ISNUMBER(W6871),A6871-W6871,"")</f>
        <v/>
      </c>
      <c r="AA6871" s="55" t="n">
        <f aca="false">MATCH(A6871,DATAS,0)</f>
        <v>2</v>
      </c>
      <c r="AB6871" s="55" t="n">
        <f aca="false">IF(AND(E6871&gt;0,OR(AND(B6871&gt;=1,B6871&lt;=6),B6871=10)),1,0)</f>
        <v>0</v>
      </c>
      <c r="AC6871" s="55" t="n">
        <f aca="false">IF(AND(E6871&gt;0,B6871=10),1,0)</f>
        <v>0</v>
      </c>
      <c r="AD6871" s="55" t="n">
        <f aca="false">IF(AND(C6870=C6871,AA6870=AA6871-1),AB6870,"")</f>
        <v>0</v>
      </c>
      <c r="AE6871" s="55" t="n">
        <f aca="false">IF(AND(C6870=C6871,AA6870=AA6871-1),AC6870,"")</f>
        <v>0</v>
      </c>
      <c r="AF6871" s="55" t="n">
        <f aca="false">IF(AA6871=1,"",IF(AND(AB6871=1,AD6871&lt;&gt;1),1,0))</f>
        <v>0</v>
      </c>
      <c r="AG6871" s="55" t="n">
        <f aca="false">IF(AA6871=1,"",IF(AND(AC6871=1,AE6871&lt;&gt;1),1,0))</f>
        <v>0</v>
      </c>
      <c r="AH6871" s="60" t="str">
        <f aca="false">IF(AND(E6871&gt;0,AA6871&lt;2,NOT(AND(C6872=C6871,AA6872=AA6871+1))),INDEX(DATAS,AA6871+1),"")</f>
        <v/>
      </c>
      <c r="AI6871" s="60" t="str">
        <f aca="false">IF(AND(AC6871=1,AA6871&lt;2),IF(AND(C6872=C6871,AA6872=AA6871+1),IF(AC6872=1,"",INDEX(DATAS,AA6871+1)),INDEX(DATAS,AA6871+1)),"")</f>
        <v/>
      </c>
    </row>
    <row r="6872" customFormat="false" ht="15" hidden="false" customHeight="false" outlineLevel="0" collapsed="false">
      <c r="A6872" s="60" t="n">
        <v>46309</v>
      </c>
      <c r="B6872" s="0" t="n">
        <v>13</v>
      </c>
      <c r="C6872" s="0" t="n">
        <v>7882</v>
      </c>
      <c r="E6872" s="0" t="n">
        <v>0</v>
      </c>
      <c r="F6872" s="55" t="s">
        <v>1604</v>
      </c>
      <c r="I6872" s="55" t="s">
        <v>185</v>
      </c>
      <c r="U6872" s="0" t="n">
        <v>106</v>
      </c>
      <c r="V6872" s="0" t="n">
        <v>0</v>
      </c>
      <c r="X6872" s="55" t="n">
        <f aca="false">IF(I6872="Male",0,1)</f>
        <v>1</v>
      </c>
      <c r="Y6872" s="55" t="n">
        <f aca="false">IF(OR(I6872="DNB",I6872="Dry DNB"),1,0)</f>
        <v>0</v>
      </c>
      <c r="Z6872" s="0" t="str">
        <f aca="false">IF(ISNUMBER(W6872),A6872-W6872,"")</f>
        <v/>
      </c>
      <c r="AA6872" s="55" t="n">
        <f aca="false">MATCH(A6872,DATAS,0)</f>
        <v>1</v>
      </c>
      <c r="AB6872" s="55" t="n">
        <f aca="false">IF(AND(E6872&gt;0,OR(AND(B6872&gt;=1,B6872&lt;=6),B6872=10)),1,0)</f>
        <v>0</v>
      </c>
      <c r="AC6872" s="55" t="n">
        <f aca="false">IF(AND(E6872&gt;0,B6872=10),1,0)</f>
        <v>0</v>
      </c>
      <c r="AD6872" s="0" t="str">
        <f aca="false">IF(AND(C6871=C6872,AA6871=AA6872-1),AB6871,"")</f>
        <v/>
      </c>
      <c r="AE6872" s="0" t="str">
        <f aca="false">IF(AND(C6871=C6872,AA6871=AA6872-1),AC6871,"")</f>
        <v/>
      </c>
      <c r="AF6872" s="0" t="str">
        <f aca="false">IF(AA6872=1,"",IF(AND(AB6872=1,AD6872&lt;&gt;1),1,0))</f>
        <v/>
      </c>
      <c r="AG6872" s="0" t="str">
        <f aca="false">IF(AA6872=1,"",IF(AND(AC6872=1,AE6872&lt;&gt;1),1,0))</f>
        <v/>
      </c>
      <c r="AH6872" s="60" t="str">
        <f aca="false">IF(AND(E6872&gt;0,AA6872&lt;2,NOT(AND(C6873=C6872,AA6873=AA6872+1))),INDEX(DATAS,AA6872+1),"")</f>
        <v/>
      </c>
      <c r="AI6872" s="60" t="str">
        <f aca="false">IF(AND(AC6872=1,AA6872&lt;2),IF(AND(C6873=C6872,AA6873=AA6872+1),IF(AC6873=1,"",INDEX(DATAS,AA6872+1)),INDEX(DATAS,AA6872+1)),"")</f>
        <v/>
      </c>
    </row>
    <row r="6873" customFormat="false" ht="15" hidden="false" customHeight="false" outlineLevel="0" collapsed="false">
      <c r="A6873" s="60" t="n">
        <v>46310</v>
      </c>
      <c r="B6873" s="0" t="n">
        <v>13</v>
      </c>
      <c r="C6873" s="0" t="n">
        <v>7882</v>
      </c>
      <c r="E6873" s="0" t="n">
        <v>0</v>
      </c>
      <c r="F6873" s="55" t="s">
        <v>1604</v>
      </c>
      <c r="I6873" s="55" t="s">
        <v>185</v>
      </c>
      <c r="U6873" s="0" t="n">
        <v>107</v>
      </c>
      <c r="V6873" s="0" t="n">
        <v>0</v>
      </c>
      <c r="X6873" s="55" t="n">
        <f aca="false">IF(I6873="Male",0,1)</f>
        <v>1</v>
      </c>
      <c r="Y6873" s="55" t="n">
        <f aca="false">IF(OR(I6873="DNB",I6873="Dry DNB"),1,0)</f>
        <v>0</v>
      </c>
      <c r="Z6873" s="0" t="str">
        <f aca="false">IF(ISNUMBER(W6873),A6873-W6873,"")</f>
        <v/>
      </c>
      <c r="AA6873" s="55" t="n">
        <f aca="false">MATCH(A6873,DATAS,0)</f>
        <v>2</v>
      </c>
      <c r="AB6873" s="55" t="n">
        <f aca="false">IF(AND(E6873&gt;0,OR(AND(B6873&gt;=1,B6873&lt;=6),B6873=10)),1,0)</f>
        <v>0</v>
      </c>
      <c r="AC6873" s="55" t="n">
        <f aca="false">IF(AND(E6873&gt;0,B6873=10),1,0)</f>
        <v>0</v>
      </c>
      <c r="AD6873" s="55" t="n">
        <f aca="false">IF(AND(C6872=C6873,AA6872=AA6873-1),AB6872,"")</f>
        <v>0</v>
      </c>
      <c r="AE6873" s="55" t="n">
        <f aca="false">IF(AND(C6872=C6873,AA6872=AA6873-1),AC6872,"")</f>
        <v>0</v>
      </c>
      <c r="AF6873" s="55" t="n">
        <f aca="false">IF(AA6873=1,"",IF(AND(AB6873=1,AD6873&lt;&gt;1),1,0))</f>
        <v>0</v>
      </c>
      <c r="AG6873" s="55" t="n">
        <f aca="false">IF(AA6873=1,"",IF(AND(AC6873=1,AE6873&lt;&gt;1),1,0))</f>
        <v>0</v>
      </c>
      <c r="AH6873" s="60" t="str">
        <f aca="false">IF(AND(E6873&gt;0,AA6873&lt;2,NOT(AND(C6874=C6873,AA6874=AA6873+1))),INDEX(DATAS,AA6873+1),"")</f>
        <v/>
      </c>
      <c r="AI6873" s="60" t="str">
        <f aca="false">IF(AND(AC6873=1,AA6873&lt;2),IF(AND(C6874=C6873,AA6874=AA6873+1),IF(AC6874=1,"",INDEX(DATAS,AA6873+1)),INDEX(DATAS,AA6873+1)),"")</f>
        <v/>
      </c>
    </row>
    <row r="6874" customFormat="false" ht="15" hidden="false" customHeight="false" outlineLevel="0" collapsed="false">
      <c r="A6874" s="60" t="n">
        <v>46309</v>
      </c>
      <c r="B6874" s="0" t="n">
        <v>13</v>
      </c>
      <c r="C6874" s="0" t="n">
        <v>7883</v>
      </c>
      <c r="E6874" s="0" t="n">
        <v>0</v>
      </c>
      <c r="F6874" s="55" t="s">
        <v>1604</v>
      </c>
      <c r="I6874" s="55" t="s">
        <v>185</v>
      </c>
      <c r="U6874" s="0" t="n">
        <v>106</v>
      </c>
      <c r="V6874" s="0" t="n">
        <v>0</v>
      </c>
      <c r="X6874" s="55" t="n">
        <f aca="false">IF(I6874="Male",0,1)</f>
        <v>1</v>
      </c>
      <c r="Y6874" s="55" t="n">
        <f aca="false">IF(OR(I6874="DNB",I6874="Dry DNB"),1,0)</f>
        <v>0</v>
      </c>
      <c r="Z6874" s="0" t="str">
        <f aca="false">IF(ISNUMBER(W6874),A6874-W6874,"")</f>
        <v/>
      </c>
      <c r="AA6874" s="55" t="n">
        <f aca="false">MATCH(A6874,DATAS,0)</f>
        <v>1</v>
      </c>
      <c r="AB6874" s="55" t="n">
        <f aca="false">IF(AND(E6874&gt;0,OR(AND(B6874&gt;=1,B6874&lt;=6),B6874=10)),1,0)</f>
        <v>0</v>
      </c>
      <c r="AC6874" s="55" t="n">
        <f aca="false">IF(AND(E6874&gt;0,B6874=10),1,0)</f>
        <v>0</v>
      </c>
      <c r="AD6874" s="0" t="str">
        <f aca="false">IF(AND(C6873=C6874,AA6873=AA6874-1),AB6873,"")</f>
        <v/>
      </c>
      <c r="AE6874" s="0" t="str">
        <f aca="false">IF(AND(C6873=C6874,AA6873=AA6874-1),AC6873,"")</f>
        <v/>
      </c>
      <c r="AF6874" s="0" t="str">
        <f aca="false">IF(AA6874=1,"",IF(AND(AB6874=1,AD6874&lt;&gt;1),1,0))</f>
        <v/>
      </c>
      <c r="AG6874" s="0" t="str">
        <f aca="false">IF(AA6874=1,"",IF(AND(AC6874=1,AE6874&lt;&gt;1),1,0))</f>
        <v/>
      </c>
      <c r="AH6874" s="60" t="str">
        <f aca="false">IF(AND(E6874&gt;0,AA6874&lt;2,NOT(AND(C6875=C6874,AA6875=AA6874+1))),INDEX(DATAS,AA6874+1),"")</f>
        <v/>
      </c>
      <c r="AI6874" s="60" t="str">
        <f aca="false">IF(AND(AC6874=1,AA6874&lt;2),IF(AND(C6875=C6874,AA6875=AA6874+1),IF(AC6875=1,"",INDEX(DATAS,AA6874+1)),INDEX(DATAS,AA6874+1)),"")</f>
        <v/>
      </c>
    </row>
    <row r="6875" customFormat="false" ht="15" hidden="false" customHeight="false" outlineLevel="0" collapsed="false">
      <c r="A6875" s="60" t="n">
        <v>46310</v>
      </c>
      <c r="B6875" s="0" t="n">
        <v>13</v>
      </c>
      <c r="C6875" s="0" t="n">
        <v>7883</v>
      </c>
      <c r="E6875" s="0" t="n">
        <v>0</v>
      </c>
      <c r="F6875" s="55" t="s">
        <v>1604</v>
      </c>
      <c r="I6875" s="55" t="s">
        <v>185</v>
      </c>
      <c r="U6875" s="0" t="n">
        <v>107</v>
      </c>
      <c r="V6875" s="0" t="n">
        <v>0</v>
      </c>
      <c r="X6875" s="55" t="n">
        <f aca="false">IF(I6875="Male",0,1)</f>
        <v>1</v>
      </c>
      <c r="Y6875" s="55" t="n">
        <f aca="false">IF(OR(I6875="DNB",I6875="Dry DNB"),1,0)</f>
        <v>0</v>
      </c>
      <c r="Z6875" s="0" t="str">
        <f aca="false">IF(ISNUMBER(W6875),A6875-W6875,"")</f>
        <v/>
      </c>
      <c r="AA6875" s="55" t="n">
        <f aca="false">MATCH(A6875,DATAS,0)</f>
        <v>2</v>
      </c>
      <c r="AB6875" s="55" t="n">
        <f aca="false">IF(AND(E6875&gt;0,OR(AND(B6875&gt;=1,B6875&lt;=6),B6875=10)),1,0)</f>
        <v>0</v>
      </c>
      <c r="AC6875" s="55" t="n">
        <f aca="false">IF(AND(E6875&gt;0,B6875=10),1,0)</f>
        <v>0</v>
      </c>
      <c r="AD6875" s="55" t="n">
        <f aca="false">IF(AND(C6874=C6875,AA6874=AA6875-1),AB6874,"")</f>
        <v>0</v>
      </c>
      <c r="AE6875" s="55" t="n">
        <f aca="false">IF(AND(C6874=C6875,AA6874=AA6875-1),AC6874,"")</f>
        <v>0</v>
      </c>
      <c r="AF6875" s="55" t="n">
        <f aca="false">IF(AA6875=1,"",IF(AND(AB6875=1,AD6875&lt;&gt;1),1,0))</f>
        <v>0</v>
      </c>
      <c r="AG6875" s="55" t="n">
        <f aca="false">IF(AA6875=1,"",IF(AND(AC6875=1,AE6875&lt;&gt;1),1,0))</f>
        <v>0</v>
      </c>
      <c r="AH6875" s="60" t="str">
        <f aca="false">IF(AND(E6875&gt;0,AA6875&lt;2,NOT(AND(C6876=C6875,AA6876=AA6875+1))),INDEX(DATAS,AA6875+1),"")</f>
        <v/>
      </c>
      <c r="AI6875" s="60" t="str">
        <f aca="false">IF(AND(AC6875=1,AA6875&lt;2),IF(AND(C6876=C6875,AA6876=AA6875+1),IF(AC6876=1,"",INDEX(DATAS,AA6875+1)),INDEX(DATAS,AA6875+1)),"")</f>
        <v/>
      </c>
    </row>
    <row r="6876" customFormat="false" ht="15" hidden="false" customHeight="false" outlineLevel="0" collapsed="false">
      <c r="A6876" s="60" t="n">
        <v>46309</v>
      </c>
      <c r="B6876" s="0" t="n">
        <v>13</v>
      </c>
      <c r="C6876" s="0" t="n">
        <v>7884</v>
      </c>
      <c r="E6876" s="0" t="n">
        <v>0</v>
      </c>
      <c r="F6876" s="55" t="s">
        <v>1604</v>
      </c>
      <c r="I6876" s="55" t="s">
        <v>185</v>
      </c>
      <c r="U6876" s="0" t="n">
        <v>106</v>
      </c>
      <c r="V6876" s="0" t="n">
        <v>0</v>
      </c>
      <c r="X6876" s="55" t="n">
        <f aca="false">IF(I6876="Male",0,1)</f>
        <v>1</v>
      </c>
      <c r="Y6876" s="55" t="n">
        <f aca="false">IF(OR(I6876="DNB",I6876="Dry DNB"),1,0)</f>
        <v>0</v>
      </c>
      <c r="Z6876" s="0" t="str">
        <f aca="false">IF(ISNUMBER(W6876),A6876-W6876,"")</f>
        <v/>
      </c>
      <c r="AA6876" s="55" t="n">
        <f aca="false">MATCH(A6876,DATAS,0)</f>
        <v>1</v>
      </c>
      <c r="AB6876" s="55" t="n">
        <f aca="false">IF(AND(E6876&gt;0,OR(AND(B6876&gt;=1,B6876&lt;=6),B6876=10)),1,0)</f>
        <v>0</v>
      </c>
      <c r="AC6876" s="55" t="n">
        <f aca="false">IF(AND(E6876&gt;0,B6876=10),1,0)</f>
        <v>0</v>
      </c>
      <c r="AD6876" s="0" t="str">
        <f aca="false">IF(AND(C6875=C6876,AA6875=AA6876-1),AB6875,"")</f>
        <v/>
      </c>
      <c r="AE6876" s="0" t="str">
        <f aca="false">IF(AND(C6875=C6876,AA6875=AA6876-1),AC6875,"")</f>
        <v/>
      </c>
      <c r="AF6876" s="0" t="str">
        <f aca="false">IF(AA6876=1,"",IF(AND(AB6876=1,AD6876&lt;&gt;1),1,0))</f>
        <v/>
      </c>
      <c r="AG6876" s="0" t="str">
        <f aca="false">IF(AA6876=1,"",IF(AND(AC6876=1,AE6876&lt;&gt;1),1,0))</f>
        <v/>
      </c>
      <c r="AH6876" s="60" t="str">
        <f aca="false">IF(AND(E6876&gt;0,AA6876&lt;2,NOT(AND(C6877=C6876,AA6877=AA6876+1))),INDEX(DATAS,AA6876+1),"")</f>
        <v/>
      </c>
      <c r="AI6876" s="60" t="str">
        <f aca="false">IF(AND(AC6876=1,AA6876&lt;2),IF(AND(C6877=C6876,AA6877=AA6876+1),IF(AC6877=1,"",INDEX(DATAS,AA6876+1)),INDEX(DATAS,AA6876+1)),"")</f>
        <v/>
      </c>
    </row>
    <row r="6877" customFormat="false" ht="15" hidden="false" customHeight="false" outlineLevel="0" collapsed="false">
      <c r="A6877" s="60" t="n">
        <v>46310</v>
      </c>
      <c r="B6877" s="0" t="n">
        <v>13</v>
      </c>
      <c r="C6877" s="0" t="n">
        <v>7884</v>
      </c>
      <c r="E6877" s="0" t="n">
        <v>0</v>
      </c>
      <c r="F6877" s="55" t="s">
        <v>1604</v>
      </c>
      <c r="I6877" s="55" t="s">
        <v>185</v>
      </c>
      <c r="U6877" s="0" t="n">
        <v>107</v>
      </c>
      <c r="V6877" s="0" t="n">
        <v>0</v>
      </c>
      <c r="X6877" s="55" t="n">
        <f aca="false">IF(I6877="Male",0,1)</f>
        <v>1</v>
      </c>
      <c r="Y6877" s="55" t="n">
        <f aca="false">IF(OR(I6877="DNB",I6877="Dry DNB"),1,0)</f>
        <v>0</v>
      </c>
      <c r="Z6877" s="0" t="str">
        <f aca="false">IF(ISNUMBER(W6877),A6877-W6877,"")</f>
        <v/>
      </c>
      <c r="AA6877" s="55" t="n">
        <f aca="false">MATCH(A6877,DATAS,0)</f>
        <v>2</v>
      </c>
      <c r="AB6877" s="55" t="n">
        <f aca="false">IF(AND(E6877&gt;0,OR(AND(B6877&gt;=1,B6877&lt;=6),B6877=10)),1,0)</f>
        <v>0</v>
      </c>
      <c r="AC6877" s="55" t="n">
        <f aca="false">IF(AND(E6877&gt;0,B6877=10),1,0)</f>
        <v>0</v>
      </c>
      <c r="AD6877" s="55" t="n">
        <f aca="false">IF(AND(C6876=C6877,AA6876=AA6877-1),AB6876,"")</f>
        <v>0</v>
      </c>
      <c r="AE6877" s="55" t="n">
        <f aca="false">IF(AND(C6876=C6877,AA6876=AA6877-1),AC6876,"")</f>
        <v>0</v>
      </c>
      <c r="AF6877" s="55" t="n">
        <f aca="false">IF(AA6877=1,"",IF(AND(AB6877=1,AD6877&lt;&gt;1),1,0))</f>
        <v>0</v>
      </c>
      <c r="AG6877" s="55" t="n">
        <f aca="false">IF(AA6877=1,"",IF(AND(AC6877=1,AE6877&lt;&gt;1),1,0))</f>
        <v>0</v>
      </c>
      <c r="AH6877" s="60" t="str">
        <f aca="false">IF(AND(E6877&gt;0,AA6877&lt;2,NOT(AND(C6878=C6877,AA6878=AA6877+1))),INDEX(DATAS,AA6877+1),"")</f>
        <v/>
      </c>
      <c r="AI6877" s="60" t="str">
        <f aca="false">IF(AND(AC6877=1,AA6877&lt;2),IF(AND(C6878=C6877,AA6878=AA6877+1),IF(AC6878=1,"",INDEX(DATAS,AA6877+1)),INDEX(DATAS,AA6877+1)),"")</f>
        <v/>
      </c>
    </row>
    <row r="6878" customFormat="false" ht="15" hidden="false" customHeight="false" outlineLevel="0" collapsed="false">
      <c r="A6878" s="60" t="n">
        <v>46309</v>
      </c>
      <c r="B6878" s="0" t="n">
        <v>13</v>
      </c>
      <c r="C6878" s="0" t="n">
        <v>7885</v>
      </c>
      <c r="E6878" s="0" t="n">
        <v>0</v>
      </c>
      <c r="F6878" s="55" t="s">
        <v>1604</v>
      </c>
      <c r="I6878" s="55" t="s">
        <v>185</v>
      </c>
      <c r="U6878" s="0" t="n">
        <v>106</v>
      </c>
      <c r="V6878" s="0" t="n">
        <v>0</v>
      </c>
      <c r="X6878" s="55" t="n">
        <f aca="false">IF(I6878="Male",0,1)</f>
        <v>1</v>
      </c>
      <c r="Y6878" s="55" t="n">
        <f aca="false">IF(OR(I6878="DNB",I6878="Dry DNB"),1,0)</f>
        <v>0</v>
      </c>
      <c r="Z6878" s="0" t="str">
        <f aca="false">IF(ISNUMBER(W6878),A6878-W6878,"")</f>
        <v/>
      </c>
      <c r="AA6878" s="55" t="n">
        <f aca="false">MATCH(A6878,DATAS,0)</f>
        <v>1</v>
      </c>
      <c r="AB6878" s="55" t="n">
        <f aca="false">IF(AND(E6878&gt;0,OR(AND(B6878&gt;=1,B6878&lt;=6),B6878=10)),1,0)</f>
        <v>0</v>
      </c>
      <c r="AC6878" s="55" t="n">
        <f aca="false">IF(AND(E6878&gt;0,B6878=10),1,0)</f>
        <v>0</v>
      </c>
      <c r="AD6878" s="0" t="str">
        <f aca="false">IF(AND(C6877=C6878,AA6877=AA6878-1),AB6877,"")</f>
        <v/>
      </c>
      <c r="AE6878" s="0" t="str">
        <f aca="false">IF(AND(C6877=C6878,AA6877=AA6878-1),AC6877,"")</f>
        <v/>
      </c>
      <c r="AF6878" s="0" t="str">
        <f aca="false">IF(AA6878=1,"",IF(AND(AB6878=1,AD6878&lt;&gt;1),1,0))</f>
        <v/>
      </c>
      <c r="AG6878" s="0" t="str">
        <f aca="false">IF(AA6878=1,"",IF(AND(AC6878=1,AE6878&lt;&gt;1),1,0))</f>
        <v/>
      </c>
      <c r="AH6878" s="60" t="str">
        <f aca="false">IF(AND(E6878&gt;0,AA6878&lt;2,NOT(AND(C6879=C6878,AA6879=AA6878+1))),INDEX(DATAS,AA6878+1),"")</f>
        <v/>
      </c>
      <c r="AI6878" s="60" t="str">
        <f aca="false">IF(AND(AC6878=1,AA6878&lt;2),IF(AND(C6879=C6878,AA6879=AA6878+1),IF(AC6879=1,"",INDEX(DATAS,AA6878+1)),INDEX(DATAS,AA6878+1)),"")</f>
        <v/>
      </c>
    </row>
    <row r="6879" customFormat="false" ht="15" hidden="false" customHeight="false" outlineLevel="0" collapsed="false">
      <c r="A6879" s="60" t="n">
        <v>46310</v>
      </c>
      <c r="B6879" s="0" t="n">
        <v>13</v>
      </c>
      <c r="C6879" s="0" t="n">
        <v>7885</v>
      </c>
      <c r="E6879" s="0" t="n">
        <v>0</v>
      </c>
      <c r="F6879" s="55" t="s">
        <v>1604</v>
      </c>
      <c r="I6879" s="55" t="s">
        <v>185</v>
      </c>
      <c r="U6879" s="0" t="n">
        <v>107</v>
      </c>
      <c r="V6879" s="0" t="n">
        <v>0</v>
      </c>
      <c r="X6879" s="55" t="n">
        <f aca="false">IF(I6879="Male",0,1)</f>
        <v>1</v>
      </c>
      <c r="Y6879" s="55" t="n">
        <f aca="false">IF(OR(I6879="DNB",I6879="Dry DNB"),1,0)</f>
        <v>0</v>
      </c>
      <c r="Z6879" s="0" t="str">
        <f aca="false">IF(ISNUMBER(W6879),A6879-W6879,"")</f>
        <v/>
      </c>
      <c r="AA6879" s="55" t="n">
        <f aca="false">MATCH(A6879,DATAS,0)</f>
        <v>2</v>
      </c>
      <c r="AB6879" s="55" t="n">
        <f aca="false">IF(AND(E6879&gt;0,OR(AND(B6879&gt;=1,B6879&lt;=6),B6879=10)),1,0)</f>
        <v>0</v>
      </c>
      <c r="AC6879" s="55" t="n">
        <f aca="false">IF(AND(E6879&gt;0,B6879=10),1,0)</f>
        <v>0</v>
      </c>
      <c r="AD6879" s="55" t="n">
        <f aca="false">IF(AND(C6878=C6879,AA6878=AA6879-1),AB6878,"")</f>
        <v>0</v>
      </c>
      <c r="AE6879" s="55" t="n">
        <f aca="false">IF(AND(C6878=C6879,AA6878=AA6879-1),AC6878,"")</f>
        <v>0</v>
      </c>
      <c r="AF6879" s="55" t="n">
        <f aca="false">IF(AA6879=1,"",IF(AND(AB6879=1,AD6879&lt;&gt;1),1,0))</f>
        <v>0</v>
      </c>
      <c r="AG6879" s="55" t="n">
        <f aca="false">IF(AA6879=1,"",IF(AND(AC6879=1,AE6879&lt;&gt;1),1,0))</f>
        <v>0</v>
      </c>
      <c r="AH6879" s="60" t="str">
        <f aca="false">IF(AND(E6879&gt;0,AA6879&lt;2,NOT(AND(C6880=C6879,AA6880=AA6879+1))),INDEX(DATAS,AA6879+1),"")</f>
        <v/>
      </c>
      <c r="AI6879" s="60" t="str">
        <f aca="false">IF(AND(AC6879=1,AA6879&lt;2),IF(AND(C6880=C6879,AA6880=AA6879+1),IF(AC6880=1,"",INDEX(DATAS,AA6879+1)),INDEX(DATAS,AA6879+1)),"")</f>
        <v/>
      </c>
    </row>
    <row r="6880" customFormat="false" ht="15" hidden="false" customHeight="false" outlineLevel="0" collapsed="false">
      <c r="A6880" s="60" t="n">
        <v>46309</v>
      </c>
      <c r="B6880" s="0" t="n">
        <v>13</v>
      </c>
      <c r="C6880" s="0" t="n">
        <v>7886</v>
      </c>
      <c r="E6880" s="0" t="n">
        <v>0</v>
      </c>
      <c r="F6880" s="55" t="s">
        <v>1604</v>
      </c>
      <c r="I6880" s="55" t="s">
        <v>185</v>
      </c>
      <c r="U6880" s="0" t="n">
        <v>106</v>
      </c>
      <c r="V6880" s="0" t="n">
        <v>0</v>
      </c>
      <c r="X6880" s="55" t="n">
        <f aca="false">IF(I6880="Male",0,1)</f>
        <v>1</v>
      </c>
      <c r="Y6880" s="55" t="n">
        <f aca="false">IF(OR(I6880="DNB",I6880="Dry DNB"),1,0)</f>
        <v>0</v>
      </c>
      <c r="Z6880" s="0" t="str">
        <f aca="false">IF(ISNUMBER(W6880),A6880-W6880,"")</f>
        <v/>
      </c>
      <c r="AA6880" s="55" t="n">
        <f aca="false">MATCH(A6880,DATAS,0)</f>
        <v>1</v>
      </c>
      <c r="AB6880" s="55" t="n">
        <f aca="false">IF(AND(E6880&gt;0,OR(AND(B6880&gt;=1,B6880&lt;=6),B6880=10)),1,0)</f>
        <v>0</v>
      </c>
      <c r="AC6880" s="55" t="n">
        <f aca="false">IF(AND(E6880&gt;0,B6880=10),1,0)</f>
        <v>0</v>
      </c>
      <c r="AD6880" s="0" t="str">
        <f aca="false">IF(AND(C6879=C6880,AA6879=AA6880-1),AB6879,"")</f>
        <v/>
      </c>
      <c r="AE6880" s="0" t="str">
        <f aca="false">IF(AND(C6879=C6880,AA6879=AA6880-1),AC6879,"")</f>
        <v/>
      </c>
      <c r="AF6880" s="0" t="str">
        <f aca="false">IF(AA6880=1,"",IF(AND(AB6880=1,AD6880&lt;&gt;1),1,0))</f>
        <v/>
      </c>
      <c r="AG6880" s="0" t="str">
        <f aca="false">IF(AA6880=1,"",IF(AND(AC6880=1,AE6880&lt;&gt;1),1,0))</f>
        <v/>
      </c>
      <c r="AH6880" s="60" t="str">
        <f aca="false">IF(AND(E6880&gt;0,AA6880&lt;2,NOT(AND(C6881=C6880,AA6881=AA6880+1))),INDEX(DATAS,AA6880+1),"")</f>
        <v/>
      </c>
      <c r="AI6880" s="60" t="str">
        <f aca="false">IF(AND(AC6880=1,AA6880&lt;2),IF(AND(C6881=C6880,AA6881=AA6880+1),IF(AC6881=1,"",INDEX(DATAS,AA6880+1)),INDEX(DATAS,AA6880+1)),"")</f>
        <v/>
      </c>
    </row>
    <row r="6881" customFormat="false" ht="15" hidden="false" customHeight="false" outlineLevel="0" collapsed="false">
      <c r="A6881" s="60" t="n">
        <v>46310</v>
      </c>
      <c r="B6881" s="0" t="n">
        <v>13</v>
      </c>
      <c r="C6881" s="0" t="n">
        <v>7886</v>
      </c>
      <c r="E6881" s="0" t="n">
        <v>0</v>
      </c>
      <c r="F6881" s="55" t="s">
        <v>1604</v>
      </c>
      <c r="I6881" s="55" t="s">
        <v>185</v>
      </c>
      <c r="U6881" s="0" t="n">
        <v>107</v>
      </c>
      <c r="V6881" s="0" t="n">
        <v>0</v>
      </c>
      <c r="X6881" s="55" t="n">
        <f aca="false">IF(I6881="Male",0,1)</f>
        <v>1</v>
      </c>
      <c r="Y6881" s="55" t="n">
        <f aca="false">IF(OR(I6881="DNB",I6881="Dry DNB"),1,0)</f>
        <v>0</v>
      </c>
      <c r="Z6881" s="0" t="str">
        <f aca="false">IF(ISNUMBER(W6881),A6881-W6881,"")</f>
        <v/>
      </c>
      <c r="AA6881" s="55" t="n">
        <f aca="false">MATCH(A6881,DATAS,0)</f>
        <v>2</v>
      </c>
      <c r="AB6881" s="55" t="n">
        <f aca="false">IF(AND(E6881&gt;0,OR(AND(B6881&gt;=1,B6881&lt;=6),B6881=10)),1,0)</f>
        <v>0</v>
      </c>
      <c r="AC6881" s="55" t="n">
        <f aca="false">IF(AND(E6881&gt;0,B6881=10),1,0)</f>
        <v>0</v>
      </c>
      <c r="AD6881" s="55" t="n">
        <f aca="false">IF(AND(C6880=C6881,AA6880=AA6881-1),AB6880,"")</f>
        <v>0</v>
      </c>
      <c r="AE6881" s="55" t="n">
        <f aca="false">IF(AND(C6880=C6881,AA6880=AA6881-1),AC6880,"")</f>
        <v>0</v>
      </c>
      <c r="AF6881" s="55" t="n">
        <f aca="false">IF(AA6881=1,"",IF(AND(AB6881=1,AD6881&lt;&gt;1),1,0))</f>
        <v>0</v>
      </c>
      <c r="AG6881" s="55" t="n">
        <f aca="false">IF(AA6881=1,"",IF(AND(AC6881=1,AE6881&lt;&gt;1),1,0))</f>
        <v>0</v>
      </c>
      <c r="AH6881" s="60" t="str">
        <f aca="false">IF(AND(E6881&gt;0,AA6881&lt;2,NOT(AND(C6882=C6881,AA6882=AA6881+1))),INDEX(DATAS,AA6881+1),"")</f>
        <v/>
      </c>
      <c r="AI6881" s="60" t="str">
        <f aca="false">IF(AND(AC6881=1,AA6881&lt;2),IF(AND(C6882=C6881,AA6882=AA6881+1),IF(AC6882=1,"",INDEX(DATAS,AA6881+1)),INDEX(DATAS,AA6881+1)),"")</f>
        <v/>
      </c>
    </row>
    <row r="6882" customFormat="false" ht="15" hidden="false" customHeight="false" outlineLevel="0" collapsed="false">
      <c r="A6882" s="60" t="n">
        <v>46309</v>
      </c>
      <c r="B6882" s="0" t="n">
        <v>13</v>
      </c>
      <c r="C6882" s="0" t="n">
        <v>7887</v>
      </c>
      <c r="E6882" s="0" t="n">
        <v>0</v>
      </c>
      <c r="F6882" s="55" t="s">
        <v>1604</v>
      </c>
      <c r="I6882" s="55" t="s">
        <v>185</v>
      </c>
      <c r="U6882" s="0" t="n">
        <v>106</v>
      </c>
      <c r="V6882" s="0" t="n">
        <v>0</v>
      </c>
      <c r="X6882" s="55" t="n">
        <f aca="false">IF(I6882="Male",0,1)</f>
        <v>1</v>
      </c>
      <c r="Y6882" s="55" t="n">
        <f aca="false">IF(OR(I6882="DNB",I6882="Dry DNB"),1,0)</f>
        <v>0</v>
      </c>
      <c r="Z6882" s="0" t="str">
        <f aca="false">IF(ISNUMBER(W6882),A6882-W6882,"")</f>
        <v/>
      </c>
      <c r="AA6882" s="55" t="n">
        <f aca="false">MATCH(A6882,DATAS,0)</f>
        <v>1</v>
      </c>
      <c r="AB6882" s="55" t="n">
        <f aca="false">IF(AND(E6882&gt;0,OR(AND(B6882&gt;=1,B6882&lt;=6),B6882=10)),1,0)</f>
        <v>0</v>
      </c>
      <c r="AC6882" s="55" t="n">
        <f aca="false">IF(AND(E6882&gt;0,B6882=10),1,0)</f>
        <v>0</v>
      </c>
      <c r="AD6882" s="0" t="str">
        <f aca="false">IF(AND(C6881=C6882,AA6881=AA6882-1),AB6881,"")</f>
        <v/>
      </c>
      <c r="AE6882" s="0" t="str">
        <f aca="false">IF(AND(C6881=C6882,AA6881=AA6882-1),AC6881,"")</f>
        <v/>
      </c>
      <c r="AF6882" s="0" t="str">
        <f aca="false">IF(AA6882=1,"",IF(AND(AB6882=1,AD6882&lt;&gt;1),1,0))</f>
        <v/>
      </c>
      <c r="AG6882" s="0" t="str">
        <f aca="false">IF(AA6882=1,"",IF(AND(AC6882=1,AE6882&lt;&gt;1),1,0))</f>
        <v/>
      </c>
      <c r="AH6882" s="60" t="str">
        <f aca="false">IF(AND(E6882&gt;0,AA6882&lt;2,NOT(AND(C6883=C6882,AA6883=AA6882+1))),INDEX(DATAS,AA6882+1),"")</f>
        <v/>
      </c>
      <c r="AI6882" s="60" t="str">
        <f aca="false">IF(AND(AC6882=1,AA6882&lt;2),IF(AND(C6883=C6882,AA6883=AA6882+1),IF(AC6883=1,"",INDEX(DATAS,AA6882+1)),INDEX(DATAS,AA6882+1)),"")</f>
        <v/>
      </c>
    </row>
    <row r="6883" customFormat="false" ht="15" hidden="false" customHeight="false" outlineLevel="0" collapsed="false">
      <c r="A6883" s="60" t="n">
        <v>46310</v>
      </c>
      <c r="B6883" s="0" t="n">
        <v>13</v>
      </c>
      <c r="C6883" s="0" t="n">
        <v>7887</v>
      </c>
      <c r="E6883" s="0" t="n">
        <v>0</v>
      </c>
      <c r="F6883" s="55" t="s">
        <v>1604</v>
      </c>
      <c r="I6883" s="55" t="s">
        <v>185</v>
      </c>
      <c r="U6883" s="0" t="n">
        <v>107</v>
      </c>
      <c r="V6883" s="0" t="n">
        <v>0</v>
      </c>
      <c r="X6883" s="55" t="n">
        <f aca="false">IF(I6883="Male",0,1)</f>
        <v>1</v>
      </c>
      <c r="Y6883" s="55" t="n">
        <f aca="false">IF(OR(I6883="DNB",I6883="Dry DNB"),1,0)</f>
        <v>0</v>
      </c>
      <c r="Z6883" s="0" t="str">
        <f aca="false">IF(ISNUMBER(W6883),A6883-W6883,"")</f>
        <v/>
      </c>
      <c r="AA6883" s="55" t="n">
        <f aca="false">MATCH(A6883,DATAS,0)</f>
        <v>2</v>
      </c>
      <c r="AB6883" s="55" t="n">
        <f aca="false">IF(AND(E6883&gt;0,OR(AND(B6883&gt;=1,B6883&lt;=6),B6883=10)),1,0)</f>
        <v>0</v>
      </c>
      <c r="AC6883" s="55" t="n">
        <f aca="false">IF(AND(E6883&gt;0,B6883=10),1,0)</f>
        <v>0</v>
      </c>
      <c r="AD6883" s="55" t="n">
        <f aca="false">IF(AND(C6882=C6883,AA6882=AA6883-1),AB6882,"")</f>
        <v>0</v>
      </c>
      <c r="AE6883" s="55" t="n">
        <f aca="false">IF(AND(C6882=C6883,AA6882=AA6883-1),AC6882,"")</f>
        <v>0</v>
      </c>
      <c r="AF6883" s="55" t="n">
        <f aca="false">IF(AA6883=1,"",IF(AND(AB6883=1,AD6883&lt;&gt;1),1,0))</f>
        <v>0</v>
      </c>
      <c r="AG6883" s="55" t="n">
        <f aca="false">IF(AA6883=1,"",IF(AND(AC6883=1,AE6883&lt;&gt;1),1,0))</f>
        <v>0</v>
      </c>
      <c r="AH6883" s="60" t="str">
        <f aca="false">IF(AND(E6883&gt;0,AA6883&lt;2,NOT(AND(C6884=C6883,AA6884=AA6883+1))),INDEX(DATAS,AA6883+1),"")</f>
        <v/>
      </c>
      <c r="AI6883" s="60" t="str">
        <f aca="false">IF(AND(AC6883=1,AA6883&lt;2),IF(AND(C6884=C6883,AA6884=AA6883+1),IF(AC6884=1,"",INDEX(DATAS,AA6883+1)),INDEX(DATAS,AA6883+1)),"")</f>
        <v/>
      </c>
    </row>
    <row r="6884" customFormat="false" ht="15" hidden="false" customHeight="false" outlineLevel="0" collapsed="false">
      <c r="A6884" s="60" t="n">
        <v>46309</v>
      </c>
      <c r="B6884" s="0" t="n">
        <v>13</v>
      </c>
      <c r="C6884" s="0" t="n">
        <v>7888</v>
      </c>
      <c r="E6884" s="0" t="n">
        <v>0</v>
      </c>
      <c r="F6884" s="55" t="s">
        <v>1604</v>
      </c>
      <c r="I6884" s="55" t="s">
        <v>185</v>
      </c>
      <c r="U6884" s="0" t="n">
        <v>106</v>
      </c>
      <c r="V6884" s="0" t="n">
        <v>0</v>
      </c>
      <c r="X6884" s="55" t="n">
        <f aca="false">IF(I6884="Male",0,1)</f>
        <v>1</v>
      </c>
      <c r="Y6884" s="55" t="n">
        <f aca="false">IF(OR(I6884="DNB",I6884="Dry DNB"),1,0)</f>
        <v>0</v>
      </c>
      <c r="Z6884" s="0" t="str">
        <f aca="false">IF(ISNUMBER(W6884),A6884-W6884,"")</f>
        <v/>
      </c>
      <c r="AA6884" s="55" t="n">
        <f aca="false">MATCH(A6884,DATAS,0)</f>
        <v>1</v>
      </c>
      <c r="AB6884" s="55" t="n">
        <f aca="false">IF(AND(E6884&gt;0,OR(AND(B6884&gt;=1,B6884&lt;=6),B6884=10)),1,0)</f>
        <v>0</v>
      </c>
      <c r="AC6884" s="55" t="n">
        <f aca="false">IF(AND(E6884&gt;0,B6884=10),1,0)</f>
        <v>0</v>
      </c>
      <c r="AD6884" s="0" t="str">
        <f aca="false">IF(AND(C6883=C6884,AA6883=AA6884-1),AB6883,"")</f>
        <v/>
      </c>
      <c r="AE6884" s="0" t="str">
        <f aca="false">IF(AND(C6883=C6884,AA6883=AA6884-1),AC6883,"")</f>
        <v/>
      </c>
      <c r="AF6884" s="0" t="str">
        <f aca="false">IF(AA6884=1,"",IF(AND(AB6884=1,AD6884&lt;&gt;1),1,0))</f>
        <v/>
      </c>
      <c r="AG6884" s="0" t="str">
        <f aca="false">IF(AA6884=1,"",IF(AND(AC6884=1,AE6884&lt;&gt;1),1,0))</f>
        <v/>
      </c>
      <c r="AH6884" s="60" t="str">
        <f aca="false">IF(AND(E6884&gt;0,AA6884&lt;2,NOT(AND(C6885=C6884,AA6885=AA6884+1))),INDEX(DATAS,AA6884+1),"")</f>
        <v/>
      </c>
      <c r="AI6884" s="60" t="str">
        <f aca="false">IF(AND(AC6884=1,AA6884&lt;2),IF(AND(C6885=C6884,AA6885=AA6884+1),IF(AC6885=1,"",INDEX(DATAS,AA6884+1)),INDEX(DATAS,AA6884+1)),"")</f>
        <v/>
      </c>
    </row>
    <row r="6885" customFormat="false" ht="15" hidden="false" customHeight="false" outlineLevel="0" collapsed="false">
      <c r="A6885" s="60" t="n">
        <v>46310</v>
      </c>
      <c r="B6885" s="0" t="n">
        <v>13</v>
      </c>
      <c r="C6885" s="0" t="n">
        <v>7888</v>
      </c>
      <c r="E6885" s="0" t="n">
        <v>0</v>
      </c>
      <c r="F6885" s="55" t="s">
        <v>1604</v>
      </c>
      <c r="I6885" s="55" t="s">
        <v>185</v>
      </c>
      <c r="U6885" s="0" t="n">
        <v>107</v>
      </c>
      <c r="V6885" s="0" t="n">
        <v>0</v>
      </c>
      <c r="X6885" s="55" t="n">
        <f aca="false">IF(I6885="Male",0,1)</f>
        <v>1</v>
      </c>
      <c r="Y6885" s="55" t="n">
        <f aca="false">IF(OR(I6885="DNB",I6885="Dry DNB"),1,0)</f>
        <v>0</v>
      </c>
      <c r="Z6885" s="0" t="str">
        <f aca="false">IF(ISNUMBER(W6885),A6885-W6885,"")</f>
        <v/>
      </c>
      <c r="AA6885" s="55" t="n">
        <f aca="false">MATCH(A6885,DATAS,0)</f>
        <v>2</v>
      </c>
      <c r="AB6885" s="55" t="n">
        <f aca="false">IF(AND(E6885&gt;0,OR(AND(B6885&gt;=1,B6885&lt;=6),B6885=10)),1,0)</f>
        <v>0</v>
      </c>
      <c r="AC6885" s="55" t="n">
        <f aca="false">IF(AND(E6885&gt;0,B6885=10),1,0)</f>
        <v>0</v>
      </c>
      <c r="AD6885" s="55" t="n">
        <f aca="false">IF(AND(C6884=C6885,AA6884=AA6885-1),AB6884,"")</f>
        <v>0</v>
      </c>
      <c r="AE6885" s="55" t="n">
        <f aca="false">IF(AND(C6884=C6885,AA6884=AA6885-1),AC6884,"")</f>
        <v>0</v>
      </c>
      <c r="AF6885" s="55" t="n">
        <f aca="false">IF(AA6885=1,"",IF(AND(AB6885=1,AD6885&lt;&gt;1),1,0))</f>
        <v>0</v>
      </c>
      <c r="AG6885" s="55" t="n">
        <f aca="false">IF(AA6885=1,"",IF(AND(AC6885=1,AE6885&lt;&gt;1),1,0))</f>
        <v>0</v>
      </c>
      <c r="AH6885" s="60" t="str">
        <f aca="false">IF(AND(E6885&gt;0,AA6885&lt;2,NOT(AND(C6886=C6885,AA6886=AA6885+1))),INDEX(DATAS,AA6885+1),"")</f>
        <v/>
      </c>
      <c r="AI6885" s="60" t="str">
        <f aca="false">IF(AND(AC6885=1,AA6885&lt;2),IF(AND(C6886=C6885,AA6886=AA6885+1),IF(AC6886=1,"",INDEX(DATAS,AA6885+1)),INDEX(DATAS,AA6885+1)),"")</f>
        <v/>
      </c>
    </row>
    <row r="6886" customFormat="false" ht="15" hidden="false" customHeight="false" outlineLevel="0" collapsed="false">
      <c r="A6886" s="60" t="n">
        <v>46309</v>
      </c>
      <c r="B6886" s="0" t="n">
        <v>13</v>
      </c>
      <c r="C6886" s="0" t="n">
        <v>7890</v>
      </c>
      <c r="E6886" s="0" t="n">
        <v>0</v>
      </c>
      <c r="F6886" s="55" t="s">
        <v>1605</v>
      </c>
      <c r="I6886" s="55" t="s">
        <v>185</v>
      </c>
      <c r="U6886" s="0" t="n">
        <v>104</v>
      </c>
      <c r="V6886" s="0" t="n">
        <v>0</v>
      </c>
      <c r="X6886" s="55" t="n">
        <f aca="false">IF(I6886="Male",0,1)</f>
        <v>1</v>
      </c>
      <c r="Y6886" s="55" t="n">
        <f aca="false">IF(OR(I6886="DNB",I6886="Dry DNB"),1,0)</f>
        <v>0</v>
      </c>
      <c r="Z6886" s="0" t="str">
        <f aca="false">IF(ISNUMBER(W6886),A6886-W6886,"")</f>
        <v/>
      </c>
      <c r="AA6886" s="55" t="n">
        <f aca="false">MATCH(A6886,DATAS,0)</f>
        <v>1</v>
      </c>
      <c r="AB6886" s="55" t="n">
        <f aca="false">IF(AND(E6886&gt;0,OR(AND(B6886&gt;=1,B6886&lt;=6),B6886=10)),1,0)</f>
        <v>0</v>
      </c>
      <c r="AC6886" s="55" t="n">
        <f aca="false">IF(AND(E6886&gt;0,B6886=10),1,0)</f>
        <v>0</v>
      </c>
      <c r="AD6886" s="0" t="str">
        <f aca="false">IF(AND(C6885=C6886,AA6885=AA6886-1),AB6885,"")</f>
        <v/>
      </c>
      <c r="AE6886" s="0" t="str">
        <f aca="false">IF(AND(C6885=C6886,AA6885=AA6886-1),AC6885,"")</f>
        <v/>
      </c>
      <c r="AF6886" s="0" t="str">
        <f aca="false">IF(AA6886=1,"",IF(AND(AB6886=1,AD6886&lt;&gt;1),1,0))</f>
        <v/>
      </c>
      <c r="AG6886" s="0" t="str">
        <f aca="false">IF(AA6886=1,"",IF(AND(AC6886=1,AE6886&lt;&gt;1),1,0))</f>
        <v/>
      </c>
      <c r="AH6886" s="60" t="str">
        <f aca="false">IF(AND(E6886&gt;0,AA6886&lt;2,NOT(AND(C6887=C6886,AA6887=AA6886+1))),INDEX(DATAS,AA6886+1),"")</f>
        <v/>
      </c>
      <c r="AI6886" s="60" t="str">
        <f aca="false">IF(AND(AC6886=1,AA6886&lt;2),IF(AND(C6887=C6886,AA6887=AA6886+1),IF(AC6887=1,"",INDEX(DATAS,AA6886+1)),INDEX(DATAS,AA6886+1)),"")</f>
        <v/>
      </c>
    </row>
    <row r="6887" customFormat="false" ht="15" hidden="false" customHeight="false" outlineLevel="0" collapsed="false">
      <c r="A6887" s="60" t="n">
        <v>46310</v>
      </c>
      <c r="B6887" s="0" t="n">
        <v>13</v>
      </c>
      <c r="C6887" s="0" t="n">
        <v>7890</v>
      </c>
      <c r="E6887" s="0" t="n">
        <v>0</v>
      </c>
      <c r="F6887" s="55" t="s">
        <v>1605</v>
      </c>
      <c r="I6887" s="55" t="s">
        <v>185</v>
      </c>
      <c r="U6887" s="0" t="n">
        <v>105</v>
      </c>
      <c r="V6887" s="0" t="n">
        <v>0</v>
      </c>
      <c r="X6887" s="55" t="n">
        <f aca="false">IF(I6887="Male",0,1)</f>
        <v>1</v>
      </c>
      <c r="Y6887" s="55" t="n">
        <f aca="false">IF(OR(I6887="DNB",I6887="Dry DNB"),1,0)</f>
        <v>0</v>
      </c>
      <c r="Z6887" s="0" t="str">
        <f aca="false">IF(ISNUMBER(W6887),A6887-W6887,"")</f>
        <v/>
      </c>
      <c r="AA6887" s="55" t="n">
        <f aca="false">MATCH(A6887,DATAS,0)</f>
        <v>2</v>
      </c>
      <c r="AB6887" s="55" t="n">
        <f aca="false">IF(AND(E6887&gt;0,OR(AND(B6887&gt;=1,B6887&lt;=6),B6887=10)),1,0)</f>
        <v>0</v>
      </c>
      <c r="AC6887" s="55" t="n">
        <f aca="false">IF(AND(E6887&gt;0,B6887=10),1,0)</f>
        <v>0</v>
      </c>
      <c r="AD6887" s="55" t="n">
        <f aca="false">IF(AND(C6886=C6887,AA6886=AA6887-1),AB6886,"")</f>
        <v>0</v>
      </c>
      <c r="AE6887" s="55" t="n">
        <f aca="false">IF(AND(C6886=C6887,AA6886=AA6887-1),AC6886,"")</f>
        <v>0</v>
      </c>
      <c r="AF6887" s="55" t="n">
        <f aca="false">IF(AA6887=1,"",IF(AND(AB6887=1,AD6887&lt;&gt;1),1,0))</f>
        <v>0</v>
      </c>
      <c r="AG6887" s="55" t="n">
        <f aca="false">IF(AA6887=1,"",IF(AND(AC6887=1,AE6887&lt;&gt;1),1,0))</f>
        <v>0</v>
      </c>
      <c r="AH6887" s="60" t="str">
        <f aca="false">IF(AND(E6887&gt;0,AA6887&lt;2,NOT(AND(C6888=C6887,AA6888=AA6887+1))),INDEX(DATAS,AA6887+1),"")</f>
        <v/>
      </c>
      <c r="AI6887" s="60" t="str">
        <f aca="false">IF(AND(AC6887=1,AA6887&lt;2),IF(AND(C6888=C6887,AA6888=AA6887+1),IF(AC6888=1,"",INDEX(DATAS,AA6887+1)),INDEX(DATAS,AA6887+1)),"")</f>
        <v/>
      </c>
    </row>
    <row r="6888" customFormat="false" ht="15" hidden="false" customHeight="false" outlineLevel="0" collapsed="false">
      <c r="A6888" s="60" t="n">
        <v>46309</v>
      </c>
      <c r="B6888" s="0" t="n">
        <v>13</v>
      </c>
      <c r="C6888" s="0" t="n">
        <v>7891</v>
      </c>
      <c r="E6888" s="0" t="n">
        <v>0</v>
      </c>
      <c r="F6888" s="55" t="s">
        <v>1605</v>
      </c>
      <c r="I6888" s="55" t="s">
        <v>185</v>
      </c>
      <c r="U6888" s="0" t="n">
        <v>104</v>
      </c>
      <c r="V6888" s="0" t="n">
        <v>0</v>
      </c>
      <c r="X6888" s="55" t="n">
        <f aca="false">IF(I6888="Male",0,1)</f>
        <v>1</v>
      </c>
      <c r="Y6888" s="55" t="n">
        <f aca="false">IF(OR(I6888="DNB",I6888="Dry DNB"),1,0)</f>
        <v>0</v>
      </c>
      <c r="Z6888" s="0" t="str">
        <f aca="false">IF(ISNUMBER(W6888),A6888-W6888,"")</f>
        <v/>
      </c>
      <c r="AA6888" s="55" t="n">
        <f aca="false">MATCH(A6888,DATAS,0)</f>
        <v>1</v>
      </c>
      <c r="AB6888" s="55" t="n">
        <f aca="false">IF(AND(E6888&gt;0,OR(AND(B6888&gt;=1,B6888&lt;=6),B6888=10)),1,0)</f>
        <v>0</v>
      </c>
      <c r="AC6888" s="55" t="n">
        <f aca="false">IF(AND(E6888&gt;0,B6888=10),1,0)</f>
        <v>0</v>
      </c>
      <c r="AD6888" s="0" t="str">
        <f aca="false">IF(AND(C6887=C6888,AA6887=AA6888-1),AB6887,"")</f>
        <v/>
      </c>
      <c r="AE6888" s="0" t="str">
        <f aca="false">IF(AND(C6887=C6888,AA6887=AA6888-1),AC6887,"")</f>
        <v/>
      </c>
      <c r="AF6888" s="0" t="str">
        <f aca="false">IF(AA6888=1,"",IF(AND(AB6888=1,AD6888&lt;&gt;1),1,0))</f>
        <v/>
      </c>
      <c r="AG6888" s="0" t="str">
        <f aca="false">IF(AA6888=1,"",IF(AND(AC6888=1,AE6888&lt;&gt;1),1,0))</f>
        <v/>
      </c>
      <c r="AH6888" s="60" t="str">
        <f aca="false">IF(AND(E6888&gt;0,AA6888&lt;2,NOT(AND(C6889=C6888,AA6889=AA6888+1))),INDEX(DATAS,AA6888+1),"")</f>
        <v/>
      </c>
      <c r="AI6888" s="60" t="str">
        <f aca="false">IF(AND(AC6888=1,AA6888&lt;2),IF(AND(C6889=C6888,AA6889=AA6888+1),IF(AC6889=1,"",INDEX(DATAS,AA6888+1)),INDEX(DATAS,AA6888+1)),"")</f>
        <v/>
      </c>
    </row>
    <row r="6889" customFormat="false" ht="15" hidden="false" customHeight="false" outlineLevel="0" collapsed="false">
      <c r="A6889" s="60" t="n">
        <v>46310</v>
      </c>
      <c r="B6889" s="0" t="n">
        <v>13</v>
      </c>
      <c r="C6889" s="0" t="n">
        <v>7891</v>
      </c>
      <c r="E6889" s="0" t="n">
        <v>0</v>
      </c>
      <c r="F6889" s="55" t="s">
        <v>1605</v>
      </c>
      <c r="I6889" s="55" t="s">
        <v>185</v>
      </c>
      <c r="U6889" s="0" t="n">
        <v>105</v>
      </c>
      <c r="V6889" s="0" t="n">
        <v>0</v>
      </c>
      <c r="X6889" s="55" t="n">
        <f aca="false">IF(I6889="Male",0,1)</f>
        <v>1</v>
      </c>
      <c r="Y6889" s="55" t="n">
        <f aca="false">IF(OR(I6889="DNB",I6889="Dry DNB"),1,0)</f>
        <v>0</v>
      </c>
      <c r="Z6889" s="0" t="str">
        <f aca="false">IF(ISNUMBER(W6889),A6889-W6889,"")</f>
        <v/>
      </c>
      <c r="AA6889" s="55" t="n">
        <f aca="false">MATCH(A6889,DATAS,0)</f>
        <v>2</v>
      </c>
      <c r="AB6889" s="55" t="n">
        <f aca="false">IF(AND(E6889&gt;0,OR(AND(B6889&gt;=1,B6889&lt;=6),B6889=10)),1,0)</f>
        <v>0</v>
      </c>
      <c r="AC6889" s="55" t="n">
        <f aca="false">IF(AND(E6889&gt;0,B6889=10),1,0)</f>
        <v>0</v>
      </c>
      <c r="AD6889" s="55" t="n">
        <f aca="false">IF(AND(C6888=C6889,AA6888=AA6889-1),AB6888,"")</f>
        <v>0</v>
      </c>
      <c r="AE6889" s="55" t="n">
        <f aca="false">IF(AND(C6888=C6889,AA6888=AA6889-1),AC6888,"")</f>
        <v>0</v>
      </c>
      <c r="AF6889" s="55" t="n">
        <f aca="false">IF(AA6889=1,"",IF(AND(AB6889=1,AD6889&lt;&gt;1),1,0))</f>
        <v>0</v>
      </c>
      <c r="AG6889" s="55" t="n">
        <f aca="false">IF(AA6889=1,"",IF(AND(AC6889=1,AE6889&lt;&gt;1),1,0))</f>
        <v>0</v>
      </c>
      <c r="AH6889" s="60" t="str">
        <f aca="false">IF(AND(E6889&gt;0,AA6889&lt;2,NOT(AND(C6890=C6889,AA6890=AA6889+1))),INDEX(DATAS,AA6889+1),"")</f>
        <v/>
      </c>
      <c r="AI6889" s="60" t="str">
        <f aca="false">IF(AND(AC6889=1,AA6889&lt;2),IF(AND(C6890=C6889,AA6890=AA6889+1),IF(AC6890=1,"",INDEX(DATAS,AA6889+1)),INDEX(DATAS,AA6889+1)),"")</f>
        <v/>
      </c>
    </row>
    <row r="6890" customFormat="false" ht="15" hidden="false" customHeight="false" outlineLevel="0" collapsed="false">
      <c r="A6890" s="60" t="n">
        <v>46309</v>
      </c>
      <c r="B6890" s="0" t="n">
        <v>13</v>
      </c>
      <c r="C6890" s="0" t="n">
        <v>7892</v>
      </c>
      <c r="E6890" s="0" t="n">
        <v>0</v>
      </c>
      <c r="F6890" s="55" t="s">
        <v>1605</v>
      </c>
      <c r="I6890" s="55" t="s">
        <v>185</v>
      </c>
      <c r="U6890" s="0" t="n">
        <v>104</v>
      </c>
      <c r="V6890" s="0" t="n">
        <v>0</v>
      </c>
      <c r="X6890" s="55" t="n">
        <f aca="false">IF(I6890="Male",0,1)</f>
        <v>1</v>
      </c>
      <c r="Y6890" s="55" t="n">
        <f aca="false">IF(OR(I6890="DNB",I6890="Dry DNB"),1,0)</f>
        <v>0</v>
      </c>
      <c r="Z6890" s="0" t="str">
        <f aca="false">IF(ISNUMBER(W6890),A6890-W6890,"")</f>
        <v/>
      </c>
      <c r="AA6890" s="55" t="n">
        <f aca="false">MATCH(A6890,DATAS,0)</f>
        <v>1</v>
      </c>
      <c r="AB6890" s="55" t="n">
        <f aca="false">IF(AND(E6890&gt;0,OR(AND(B6890&gt;=1,B6890&lt;=6),B6890=10)),1,0)</f>
        <v>0</v>
      </c>
      <c r="AC6890" s="55" t="n">
        <f aca="false">IF(AND(E6890&gt;0,B6890=10),1,0)</f>
        <v>0</v>
      </c>
      <c r="AD6890" s="0" t="str">
        <f aca="false">IF(AND(C6889=C6890,AA6889=AA6890-1),AB6889,"")</f>
        <v/>
      </c>
      <c r="AE6890" s="0" t="str">
        <f aca="false">IF(AND(C6889=C6890,AA6889=AA6890-1),AC6889,"")</f>
        <v/>
      </c>
      <c r="AF6890" s="0" t="str">
        <f aca="false">IF(AA6890=1,"",IF(AND(AB6890=1,AD6890&lt;&gt;1),1,0))</f>
        <v/>
      </c>
      <c r="AG6890" s="0" t="str">
        <f aca="false">IF(AA6890=1,"",IF(AND(AC6890=1,AE6890&lt;&gt;1),1,0))</f>
        <v/>
      </c>
      <c r="AH6890" s="60" t="str">
        <f aca="false">IF(AND(E6890&gt;0,AA6890&lt;2,NOT(AND(C6891=C6890,AA6891=AA6890+1))),INDEX(DATAS,AA6890+1),"")</f>
        <v/>
      </c>
      <c r="AI6890" s="60" t="str">
        <f aca="false">IF(AND(AC6890=1,AA6890&lt;2),IF(AND(C6891=C6890,AA6891=AA6890+1),IF(AC6891=1,"",INDEX(DATAS,AA6890+1)),INDEX(DATAS,AA6890+1)),"")</f>
        <v/>
      </c>
    </row>
    <row r="6891" customFormat="false" ht="15" hidden="false" customHeight="false" outlineLevel="0" collapsed="false">
      <c r="A6891" s="60" t="n">
        <v>46310</v>
      </c>
      <c r="B6891" s="0" t="n">
        <v>13</v>
      </c>
      <c r="C6891" s="0" t="n">
        <v>7892</v>
      </c>
      <c r="E6891" s="0" t="n">
        <v>0</v>
      </c>
      <c r="F6891" s="55" t="s">
        <v>1605</v>
      </c>
      <c r="I6891" s="55" t="s">
        <v>185</v>
      </c>
      <c r="U6891" s="0" t="n">
        <v>105</v>
      </c>
      <c r="V6891" s="0" t="n">
        <v>0</v>
      </c>
      <c r="X6891" s="55" t="n">
        <f aca="false">IF(I6891="Male",0,1)</f>
        <v>1</v>
      </c>
      <c r="Y6891" s="55" t="n">
        <f aca="false">IF(OR(I6891="DNB",I6891="Dry DNB"),1,0)</f>
        <v>0</v>
      </c>
      <c r="Z6891" s="0" t="str">
        <f aca="false">IF(ISNUMBER(W6891),A6891-W6891,"")</f>
        <v/>
      </c>
      <c r="AA6891" s="55" t="n">
        <f aca="false">MATCH(A6891,DATAS,0)</f>
        <v>2</v>
      </c>
      <c r="AB6891" s="55" t="n">
        <f aca="false">IF(AND(E6891&gt;0,OR(AND(B6891&gt;=1,B6891&lt;=6),B6891=10)),1,0)</f>
        <v>0</v>
      </c>
      <c r="AC6891" s="55" t="n">
        <f aca="false">IF(AND(E6891&gt;0,B6891=10),1,0)</f>
        <v>0</v>
      </c>
      <c r="AD6891" s="55" t="n">
        <f aca="false">IF(AND(C6890=C6891,AA6890=AA6891-1),AB6890,"")</f>
        <v>0</v>
      </c>
      <c r="AE6891" s="55" t="n">
        <f aca="false">IF(AND(C6890=C6891,AA6890=AA6891-1),AC6890,"")</f>
        <v>0</v>
      </c>
      <c r="AF6891" s="55" t="n">
        <f aca="false">IF(AA6891=1,"",IF(AND(AB6891=1,AD6891&lt;&gt;1),1,0))</f>
        <v>0</v>
      </c>
      <c r="AG6891" s="55" t="n">
        <f aca="false">IF(AA6891=1,"",IF(AND(AC6891=1,AE6891&lt;&gt;1),1,0))</f>
        <v>0</v>
      </c>
      <c r="AH6891" s="60" t="str">
        <f aca="false">IF(AND(E6891&gt;0,AA6891&lt;2,NOT(AND(C6892=C6891,AA6892=AA6891+1))),INDEX(DATAS,AA6891+1),"")</f>
        <v/>
      </c>
      <c r="AI6891" s="60" t="str">
        <f aca="false">IF(AND(AC6891=1,AA6891&lt;2),IF(AND(C6892=C6891,AA6892=AA6891+1),IF(AC6892=1,"",INDEX(DATAS,AA6891+1)),INDEX(DATAS,AA6891+1)),"")</f>
        <v/>
      </c>
    </row>
    <row r="6892" customFormat="false" ht="15" hidden="false" customHeight="false" outlineLevel="0" collapsed="false">
      <c r="A6892" s="60" t="n">
        <v>46309</v>
      </c>
      <c r="B6892" s="0" t="n">
        <v>13</v>
      </c>
      <c r="C6892" s="0" t="n">
        <v>7893</v>
      </c>
      <c r="E6892" s="0" t="n">
        <v>0</v>
      </c>
      <c r="F6892" s="55" t="s">
        <v>1606</v>
      </c>
      <c r="I6892" s="55" t="s">
        <v>185</v>
      </c>
      <c r="U6892" s="0" t="n">
        <v>103</v>
      </c>
      <c r="V6892" s="0" t="n">
        <v>0</v>
      </c>
      <c r="X6892" s="55" t="n">
        <f aca="false">IF(I6892="Male",0,1)</f>
        <v>1</v>
      </c>
      <c r="Y6892" s="55" t="n">
        <f aca="false">IF(OR(I6892="DNB",I6892="Dry DNB"),1,0)</f>
        <v>0</v>
      </c>
      <c r="Z6892" s="0" t="str">
        <f aca="false">IF(ISNUMBER(W6892),A6892-W6892,"")</f>
        <v/>
      </c>
      <c r="AA6892" s="55" t="n">
        <f aca="false">MATCH(A6892,DATAS,0)</f>
        <v>1</v>
      </c>
      <c r="AB6892" s="55" t="n">
        <f aca="false">IF(AND(E6892&gt;0,OR(AND(B6892&gt;=1,B6892&lt;=6),B6892=10)),1,0)</f>
        <v>0</v>
      </c>
      <c r="AC6892" s="55" t="n">
        <f aca="false">IF(AND(E6892&gt;0,B6892=10),1,0)</f>
        <v>0</v>
      </c>
      <c r="AD6892" s="0" t="str">
        <f aca="false">IF(AND(C6891=C6892,AA6891=AA6892-1),AB6891,"")</f>
        <v/>
      </c>
      <c r="AE6892" s="0" t="str">
        <f aca="false">IF(AND(C6891=C6892,AA6891=AA6892-1),AC6891,"")</f>
        <v/>
      </c>
      <c r="AF6892" s="0" t="str">
        <f aca="false">IF(AA6892=1,"",IF(AND(AB6892=1,AD6892&lt;&gt;1),1,0))</f>
        <v/>
      </c>
      <c r="AG6892" s="0" t="str">
        <f aca="false">IF(AA6892=1,"",IF(AND(AC6892=1,AE6892&lt;&gt;1),1,0))</f>
        <v/>
      </c>
      <c r="AH6892" s="60" t="str">
        <f aca="false">IF(AND(E6892&gt;0,AA6892&lt;2,NOT(AND(C6893=C6892,AA6893=AA6892+1))),INDEX(DATAS,AA6892+1),"")</f>
        <v/>
      </c>
      <c r="AI6892" s="60" t="str">
        <f aca="false">IF(AND(AC6892=1,AA6892&lt;2),IF(AND(C6893=C6892,AA6893=AA6892+1),IF(AC6893=1,"",INDEX(DATAS,AA6892+1)),INDEX(DATAS,AA6892+1)),"")</f>
        <v/>
      </c>
    </row>
    <row r="6893" customFormat="false" ht="15" hidden="false" customHeight="false" outlineLevel="0" collapsed="false">
      <c r="A6893" s="60" t="n">
        <v>46310</v>
      </c>
      <c r="B6893" s="0" t="n">
        <v>13</v>
      </c>
      <c r="C6893" s="0" t="n">
        <v>7893</v>
      </c>
      <c r="E6893" s="0" t="n">
        <v>0</v>
      </c>
      <c r="F6893" s="55" t="s">
        <v>1606</v>
      </c>
      <c r="I6893" s="55" t="s">
        <v>185</v>
      </c>
      <c r="U6893" s="0" t="n">
        <v>104</v>
      </c>
      <c r="V6893" s="0" t="n">
        <v>0</v>
      </c>
      <c r="X6893" s="55" t="n">
        <f aca="false">IF(I6893="Male",0,1)</f>
        <v>1</v>
      </c>
      <c r="Y6893" s="55" t="n">
        <f aca="false">IF(OR(I6893="DNB",I6893="Dry DNB"),1,0)</f>
        <v>0</v>
      </c>
      <c r="Z6893" s="0" t="str">
        <f aca="false">IF(ISNUMBER(W6893),A6893-W6893,"")</f>
        <v/>
      </c>
      <c r="AA6893" s="55" t="n">
        <f aca="false">MATCH(A6893,DATAS,0)</f>
        <v>2</v>
      </c>
      <c r="AB6893" s="55" t="n">
        <f aca="false">IF(AND(E6893&gt;0,OR(AND(B6893&gt;=1,B6893&lt;=6),B6893=10)),1,0)</f>
        <v>0</v>
      </c>
      <c r="AC6893" s="55" t="n">
        <f aca="false">IF(AND(E6893&gt;0,B6893=10),1,0)</f>
        <v>0</v>
      </c>
      <c r="AD6893" s="55" t="n">
        <f aca="false">IF(AND(C6892=C6893,AA6892=AA6893-1),AB6892,"")</f>
        <v>0</v>
      </c>
      <c r="AE6893" s="55" t="n">
        <f aca="false">IF(AND(C6892=C6893,AA6892=AA6893-1),AC6892,"")</f>
        <v>0</v>
      </c>
      <c r="AF6893" s="55" t="n">
        <f aca="false">IF(AA6893=1,"",IF(AND(AB6893=1,AD6893&lt;&gt;1),1,0))</f>
        <v>0</v>
      </c>
      <c r="AG6893" s="55" t="n">
        <f aca="false">IF(AA6893=1,"",IF(AND(AC6893=1,AE6893&lt;&gt;1),1,0))</f>
        <v>0</v>
      </c>
      <c r="AH6893" s="60" t="str">
        <f aca="false">IF(AND(E6893&gt;0,AA6893&lt;2,NOT(AND(C6894=C6893,AA6894=AA6893+1))),INDEX(DATAS,AA6893+1),"")</f>
        <v/>
      </c>
      <c r="AI6893" s="60" t="str">
        <f aca="false">IF(AND(AC6893=1,AA6893&lt;2),IF(AND(C6894=C6893,AA6894=AA6893+1),IF(AC6894=1,"",INDEX(DATAS,AA6893+1)),INDEX(DATAS,AA6893+1)),"")</f>
        <v/>
      </c>
    </row>
    <row r="6894" customFormat="false" ht="15" hidden="false" customHeight="false" outlineLevel="0" collapsed="false">
      <c r="A6894" s="60" t="n">
        <v>46309</v>
      </c>
      <c r="B6894" s="0" t="n">
        <v>13</v>
      </c>
      <c r="C6894" s="0" t="n">
        <v>7894</v>
      </c>
      <c r="E6894" s="0" t="n">
        <v>0</v>
      </c>
      <c r="F6894" s="55" t="s">
        <v>1606</v>
      </c>
      <c r="I6894" s="55" t="s">
        <v>185</v>
      </c>
      <c r="U6894" s="0" t="n">
        <v>103</v>
      </c>
      <c r="V6894" s="0" t="n">
        <v>0</v>
      </c>
      <c r="X6894" s="55" t="n">
        <f aca="false">IF(I6894="Male",0,1)</f>
        <v>1</v>
      </c>
      <c r="Y6894" s="55" t="n">
        <f aca="false">IF(OR(I6894="DNB",I6894="Dry DNB"),1,0)</f>
        <v>0</v>
      </c>
      <c r="Z6894" s="0" t="str">
        <f aca="false">IF(ISNUMBER(W6894),A6894-W6894,"")</f>
        <v/>
      </c>
      <c r="AA6894" s="55" t="n">
        <f aca="false">MATCH(A6894,DATAS,0)</f>
        <v>1</v>
      </c>
      <c r="AB6894" s="55" t="n">
        <f aca="false">IF(AND(E6894&gt;0,OR(AND(B6894&gt;=1,B6894&lt;=6),B6894=10)),1,0)</f>
        <v>0</v>
      </c>
      <c r="AC6894" s="55" t="n">
        <f aca="false">IF(AND(E6894&gt;0,B6894=10),1,0)</f>
        <v>0</v>
      </c>
      <c r="AD6894" s="0" t="str">
        <f aca="false">IF(AND(C6893=C6894,AA6893=AA6894-1),AB6893,"")</f>
        <v/>
      </c>
      <c r="AE6894" s="0" t="str">
        <f aca="false">IF(AND(C6893=C6894,AA6893=AA6894-1),AC6893,"")</f>
        <v/>
      </c>
      <c r="AF6894" s="0" t="str">
        <f aca="false">IF(AA6894=1,"",IF(AND(AB6894=1,AD6894&lt;&gt;1),1,0))</f>
        <v/>
      </c>
      <c r="AG6894" s="0" t="str">
        <f aca="false">IF(AA6894=1,"",IF(AND(AC6894=1,AE6894&lt;&gt;1),1,0))</f>
        <v/>
      </c>
      <c r="AH6894" s="60" t="str">
        <f aca="false">IF(AND(E6894&gt;0,AA6894&lt;2,NOT(AND(C6895=C6894,AA6895=AA6894+1))),INDEX(DATAS,AA6894+1),"")</f>
        <v/>
      </c>
      <c r="AI6894" s="60" t="str">
        <f aca="false">IF(AND(AC6894=1,AA6894&lt;2),IF(AND(C6895=C6894,AA6895=AA6894+1),IF(AC6895=1,"",INDEX(DATAS,AA6894+1)),INDEX(DATAS,AA6894+1)),"")</f>
        <v/>
      </c>
    </row>
    <row r="6895" customFormat="false" ht="15" hidden="false" customHeight="false" outlineLevel="0" collapsed="false">
      <c r="A6895" s="60" t="n">
        <v>46310</v>
      </c>
      <c r="B6895" s="0" t="n">
        <v>13</v>
      </c>
      <c r="C6895" s="0" t="n">
        <v>7894</v>
      </c>
      <c r="E6895" s="0" t="n">
        <v>0</v>
      </c>
      <c r="F6895" s="55" t="s">
        <v>1606</v>
      </c>
      <c r="I6895" s="55" t="s">
        <v>185</v>
      </c>
      <c r="U6895" s="0" t="n">
        <v>104</v>
      </c>
      <c r="V6895" s="0" t="n">
        <v>0</v>
      </c>
      <c r="X6895" s="55" t="n">
        <f aca="false">IF(I6895="Male",0,1)</f>
        <v>1</v>
      </c>
      <c r="Y6895" s="55" t="n">
        <f aca="false">IF(OR(I6895="DNB",I6895="Dry DNB"),1,0)</f>
        <v>0</v>
      </c>
      <c r="Z6895" s="0" t="str">
        <f aca="false">IF(ISNUMBER(W6895),A6895-W6895,"")</f>
        <v/>
      </c>
      <c r="AA6895" s="55" t="n">
        <f aca="false">MATCH(A6895,DATAS,0)</f>
        <v>2</v>
      </c>
      <c r="AB6895" s="55" t="n">
        <f aca="false">IF(AND(E6895&gt;0,OR(AND(B6895&gt;=1,B6895&lt;=6),B6895=10)),1,0)</f>
        <v>0</v>
      </c>
      <c r="AC6895" s="55" t="n">
        <f aca="false">IF(AND(E6895&gt;0,B6895=10),1,0)</f>
        <v>0</v>
      </c>
      <c r="AD6895" s="55" t="n">
        <f aca="false">IF(AND(C6894=C6895,AA6894=AA6895-1),AB6894,"")</f>
        <v>0</v>
      </c>
      <c r="AE6895" s="55" t="n">
        <f aca="false">IF(AND(C6894=C6895,AA6894=AA6895-1),AC6894,"")</f>
        <v>0</v>
      </c>
      <c r="AF6895" s="55" t="n">
        <f aca="false">IF(AA6895=1,"",IF(AND(AB6895=1,AD6895&lt;&gt;1),1,0))</f>
        <v>0</v>
      </c>
      <c r="AG6895" s="55" t="n">
        <f aca="false">IF(AA6895=1,"",IF(AND(AC6895=1,AE6895&lt;&gt;1),1,0))</f>
        <v>0</v>
      </c>
      <c r="AH6895" s="60" t="str">
        <f aca="false">IF(AND(E6895&gt;0,AA6895&lt;2,NOT(AND(C6896=C6895,AA6896=AA6895+1))),INDEX(DATAS,AA6895+1),"")</f>
        <v/>
      </c>
      <c r="AI6895" s="60" t="str">
        <f aca="false">IF(AND(AC6895=1,AA6895&lt;2),IF(AND(C6896=C6895,AA6896=AA6895+1),IF(AC6896=1,"",INDEX(DATAS,AA6895+1)),INDEX(DATAS,AA6895+1)),"")</f>
        <v/>
      </c>
    </row>
    <row r="6896" customFormat="false" ht="15" hidden="false" customHeight="false" outlineLevel="0" collapsed="false">
      <c r="A6896" s="60" t="n">
        <v>46309</v>
      </c>
      <c r="B6896" s="0" t="n">
        <v>13</v>
      </c>
      <c r="C6896" s="0" t="n">
        <v>7895</v>
      </c>
      <c r="E6896" s="0" t="n">
        <v>0</v>
      </c>
      <c r="F6896" s="55" t="s">
        <v>1606</v>
      </c>
      <c r="I6896" s="55" t="s">
        <v>185</v>
      </c>
      <c r="U6896" s="0" t="n">
        <v>103</v>
      </c>
      <c r="V6896" s="0" t="n">
        <v>0</v>
      </c>
      <c r="X6896" s="55" t="n">
        <f aca="false">IF(I6896="Male",0,1)</f>
        <v>1</v>
      </c>
      <c r="Y6896" s="55" t="n">
        <f aca="false">IF(OR(I6896="DNB",I6896="Dry DNB"),1,0)</f>
        <v>0</v>
      </c>
      <c r="Z6896" s="0" t="str">
        <f aca="false">IF(ISNUMBER(W6896),A6896-W6896,"")</f>
        <v/>
      </c>
      <c r="AA6896" s="55" t="n">
        <f aca="false">MATCH(A6896,DATAS,0)</f>
        <v>1</v>
      </c>
      <c r="AB6896" s="55" t="n">
        <f aca="false">IF(AND(E6896&gt;0,OR(AND(B6896&gt;=1,B6896&lt;=6),B6896=10)),1,0)</f>
        <v>0</v>
      </c>
      <c r="AC6896" s="55" t="n">
        <f aca="false">IF(AND(E6896&gt;0,B6896=10),1,0)</f>
        <v>0</v>
      </c>
      <c r="AD6896" s="0" t="str">
        <f aca="false">IF(AND(C6895=C6896,AA6895=AA6896-1),AB6895,"")</f>
        <v/>
      </c>
      <c r="AE6896" s="0" t="str">
        <f aca="false">IF(AND(C6895=C6896,AA6895=AA6896-1),AC6895,"")</f>
        <v/>
      </c>
      <c r="AF6896" s="0" t="str">
        <f aca="false">IF(AA6896=1,"",IF(AND(AB6896=1,AD6896&lt;&gt;1),1,0))</f>
        <v/>
      </c>
      <c r="AG6896" s="0" t="str">
        <f aca="false">IF(AA6896=1,"",IF(AND(AC6896=1,AE6896&lt;&gt;1),1,0))</f>
        <v/>
      </c>
      <c r="AH6896" s="60" t="str">
        <f aca="false">IF(AND(E6896&gt;0,AA6896&lt;2,NOT(AND(C6897=C6896,AA6897=AA6896+1))),INDEX(DATAS,AA6896+1),"")</f>
        <v/>
      </c>
      <c r="AI6896" s="60" t="str">
        <f aca="false">IF(AND(AC6896=1,AA6896&lt;2),IF(AND(C6897=C6896,AA6897=AA6896+1),IF(AC6897=1,"",INDEX(DATAS,AA6896+1)),INDEX(DATAS,AA6896+1)),"")</f>
        <v/>
      </c>
    </row>
    <row r="6897" customFormat="false" ht="15" hidden="false" customHeight="false" outlineLevel="0" collapsed="false">
      <c r="A6897" s="60" t="n">
        <v>46310</v>
      </c>
      <c r="B6897" s="0" t="n">
        <v>13</v>
      </c>
      <c r="C6897" s="0" t="n">
        <v>7895</v>
      </c>
      <c r="E6897" s="0" t="n">
        <v>0</v>
      </c>
      <c r="F6897" s="55" t="s">
        <v>1606</v>
      </c>
      <c r="I6897" s="55" t="s">
        <v>185</v>
      </c>
      <c r="U6897" s="0" t="n">
        <v>104</v>
      </c>
      <c r="V6897" s="0" t="n">
        <v>0</v>
      </c>
      <c r="X6897" s="55" t="n">
        <f aca="false">IF(I6897="Male",0,1)</f>
        <v>1</v>
      </c>
      <c r="Y6897" s="55" t="n">
        <f aca="false">IF(OR(I6897="DNB",I6897="Dry DNB"),1,0)</f>
        <v>0</v>
      </c>
      <c r="Z6897" s="0" t="str">
        <f aca="false">IF(ISNUMBER(W6897),A6897-W6897,"")</f>
        <v/>
      </c>
      <c r="AA6897" s="55" t="n">
        <f aca="false">MATCH(A6897,DATAS,0)</f>
        <v>2</v>
      </c>
      <c r="AB6897" s="55" t="n">
        <f aca="false">IF(AND(E6897&gt;0,OR(AND(B6897&gt;=1,B6897&lt;=6),B6897=10)),1,0)</f>
        <v>0</v>
      </c>
      <c r="AC6897" s="55" t="n">
        <f aca="false">IF(AND(E6897&gt;0,B6897=10),1,0)</f>
        <v>0</v>
      </c>
      <c r="AD6897" s="55" t="n">
        <f aca="false">IF(AND(C6896=C6897,AA6896=AA6897-1),AB6896,"")</f>
        <v>0</v>
      </c>
      <c r="AE6897" s="55" t="n">
        <f aca="false">IF(AND(C6896=C6897,AA6896=AA6897-1),AC6896,"")</f>
        <v>0</v>
      </c>
      <c r="AF6897" s="55" t="n">
        <f aca="false">IF(AA6897=1,"",IF(AND(AB6897=1,AD6897&lt;&gt;1),1,0))</f>
        <v>0</v>
      </c>
      <c r="AG6897" s="55" t="n">
        <f aca="false">IF(AA6897=1,"",IF(AND(AC6897=1,AE6897&lt;&gt;1),1,0))</f>
        <v>0</v>
      </c>
      <c r="AH6897" s="60" t="str">
        <f aca="false">IF(AND(E6897&gt;0,AA6897&lt;2,NOT(AND(C6898=C6897,AA6898=AA6897+1))),INDEX(DATAS,AA6897+1),"")</f>
        <v/>
      </c>
      <c r="AI6897" s="60" t="str">
        <f aca="false">IF(AND(AC6897=1,AA6897&lt;2),IF(AND(C6898=C6897,AA6898=AA6897+1),IF(AC6898=1,"",INDEX(DATAS,AA6897+1)),INDEX(DATAS,AA6897+1)),"")</f>
        <v/>
      </c>
    </row>
    <row r="6898" customFormat="false" ht="15" hidden="false" customHeight="false" outlineLevel="0" collapsed="false">
      <c r="A6898" s="60" t="n">
        <v>46309</v>
      </c>
      <c r="B6898" s="0" t="n">
        <v>13</v>
      </c>
      <c r="C6898" s="0" t="n">
        <v>7896</v>
      </c>
      <c r="E6898" s="0" t="n">
        <v>0</v>
      </c>
      <c r="F6898" s="55" t="s">
        <v>1606</v>
      </c>
      <c r="I6898" s="55" t="s">
        <v>185</v>
      </c>
      <c r="U6898" s="0" t="n">
        <v>103</v>
      </c>
      <c r="V6898" s="0" t="n">
        <v>0</v>
      </c>
      <c r="X6898" s="55" t="n">
        <f aca="false">IF(I6898="Male",0,1)</f>
        <v>1</v>
      </c>
      <c r="Y6898" s="55" t="n">
        <f aca="false">IF(OR(I6898="DNB",I6898="Dry DNB"),1,0)</f>
        <v>0</v>
      </c>
      <c r="Z6898" s="0" t="str">
        <f aca="false">IF(ISNUMBER(W6898),A6898-W6898,"")</f>
        <v/>
      </c>
      <c r="AA6898" s="55" t="n">
        <f aca="false">MATCH(A6898,DATAS,0)</f>
        <v>1</v>
      </c>
      <c r="AB6898" s="55" t="n">
        <f aca="false">IF(AND(E6898&gt;0,OR(AND(B6898&gt;=1,B6898&lt;=6),B6898=10)),1,0)</f>
        <v>0</v>
      </c>
      <c r="AC6898" s="55" t="n">
        <f aca="false">IF(AND(E6898&gt;0,B6898=10),1,0)</f>
        <v>0</v>
      </c>
      <c r="AD6898" s="0" t="str">
        <f aca="false">IF(AND(C6897=C6898,AA6897=AA6898-1),AB6897,"")</f>
        <v/>
      </c>
      <c r="AE6898" s="0" t="str">
        <f aca="false">IF(AND(C6897=C6898,AA6897=AA6898-1),AC6897,"")</f>
        <v/>
      </c>
      <c r="AF6898" s="0" t="str">
        <f aca="false">IF(AA6898=1,"",IF(AND(AB6898=1,AD6898&lt;&gt;1),1,0))</f>
        <v/>
      </c>
      <c r="AG6898" s="0" t="str">
        <f aca="false">IF(AA6898=1,"",IF(AND(AC6898=1,AE6898&lt;&gt;1),1,0))</f>
        <v/>
      </c>
      <c r="AH6898" s="60" t="str">
        <f aca="false">IF(AND(E6898&gt;0,AA6898&lt;2,NOT(AND(C6899=C6898,AA6899=AA6898+1))),INDEX(DATAS,AA6898+1),"")</f>
        <v/>
      </c>
      <c r="AI6898" s="60" t="str">
        <f aca="false">IF(AND(AC6898=1,AA6898&lt;2),IF(AND(C6899=C6898,AA6899=AA6898+1),IF(AC6899=1,"",INDEX(DATAS,AA6898+1)),INDEX(DATAS,AA6898+1)),"")</f>
        <v/>
      </c>
    </row>
    <row r="6899" customFormat="false" ht="15" hidden="false" customHeight="false" outlineLevel="0" collapsed="false">
      <c r="A6899" s="60" t="n">
        <v>46310</v>
      </c>
      <c r="B6899" s="0" t="n">
        <v>13</v>
      </c>
      <c r="C6899" s="0" t="n">
        <v>7896</v>
      </c>
      <c r="E6899" s="0" t="n">
        <v>0</v>
      </c>
      <c r="F6899" s="55" t="s">
        <v>1606</v>
      </c>
      <c r="I6899" s="55" t="s">
        <v>185</v>
      </c>
      <c r="U6899" s="0" t="n">
        <v>104</v>
      </c>
      <c r="V6899" s="0" t="n">
        <v>0</v>
      </c>
      <c r="X6899" s="55" t="n">
        <f aca="false">IF(I6899="Male",0,1)</f>
        <v>1</v>
      </c>
      <c r="Y6899" s="55" t="n">
        <f aca="false">IF(OR(I6899="DNB",I6899="Dry DNB"),1,0)</f>
        <v>0</v>
      </c>
      <c r="Z6899" s="0" t="str">
        <f aca="false">IF(ISNUMBER(W6899),A6899-W6899,"")</f>
        <v/>
      </c>
      <c r="AA6899" s="55" t="n">
        <f aca="false">MATCH(A6899,DATAS,0)</f>
        <v>2</v>
      </c>
      <c r="AB6899" s="55" t="n">
        <f aca="false">IF(AND(E6899&gt;0,OR(AND(B6899&gt;=1,B6899&lt;=6),B6899=10)),1,0)</f>
        <v>0</v>
      </c>
      <c r="AC6899" s="55" t="n">
        <f aca="false">IF(AND(E6899&gt;0,B6899=10),1,0)</f>
        <v>0</v>
      </c>
      <c r="AD6899" s="55" t="n">
        <f aca="false">IF(AND(C6898=C6899,AA6898=AA6899-1),AB6898,"")</f>
        <v>0</v>
      </c>
      <c r="AE6899" s="55" t="n">
        <f aca="false">IF(AND(C6898=C6899,AA6898=AA6899-1),AC6898,"")</f>
        <v>0</v>
      </c>
      <c r="AF6899" s="55" t="n">
        <f aca="false">IF(AA6899=1,"",IF(AND(AB6899=1,AD6899&lt;&gt;1),1,0))</f>
        <v>0</v>
      </c>
      <c r="AG6899" s="55" t="n">
        <f aca="false">IF(AA6899=1,"",IF(AND(AC6899=1,AE6899&lt;&gt;1),1,0))</f>
        <v>0</v>
      </c>
      <c r="AH6899" s="60" t="str">
        <f aca="false">IF(AND(E6899&gt;0,AA6899&lt;2,NOT(AND(C6900=C6899,AA6900=AA6899+1))),INDEX(DATAS,AA6899+1),"")</f>
        <v/>
      </c>
      <c r="AI6899" s="60" t="str">
        <f aca="false">IF(AND(AC6899=1,AA6899&lt;2),IF(AND(C6900=C6899,AA6900=AA6899+1),IF(AC6900=1,"",INDEX(DATAS,AA6899+1)),INDEX(DATAS,AA6899+1)),"")</f>
        <v/>
      </c>
    </row>
    <row r="6900" customFormat="false" ht="15" hidden="false" customHeight="false" outlineLevel="0" collapsed="false">
      <c r="A6900" s="60" t="n">
        <v>46309</v>
      </c>
      <c r="B6900" s="0" t="n">
        <v>13</v>
      </c>
      <c r="C6900" s="0" t="n">
        <v>7897</v>
      </c>
      <c r="E6900" s="0" t="n">
        <v>0</v>
      </c>
      <c r="F6900" s="55" t="s">
        <v>1606</v>
      </c>
      <c r="I6900" s="55" t="s">
        <v>185</v>
      </c>
      <c r="U6900" s="0" t="n">
        <v>103</v>
      </c>
      <c r="V6900" s="0" t="n">
        <v>0</v>
      </c>
      <c r="X6900" s="55" t="n">
        <f aca="false">IF(I6900="Male",0,1)</f>
        <v>1</v>
      </c>
      <c r="Y6900" s="55" t="n">
        <f aca="false">IF(OR(I6900="DNB",I6900="Dry DNB"),1,0)</f>
        <v>0</v>
      </c>
      <c r="Z6900" s="0" t="str">
        <f aca="false">IF(ISNUMBER(W6900),A6900-W6900,"")</f>
        <v/>
      </c>
      <c r="AA6900" s="55" t="n">
        <f aca="false">MATCH(A6900,DATAS,0)</f>
        <v>1</v>
      </c>
      <c r="AB6900" s="55" t="n">
        <f aca="false">IF(AND(E6900&gt;0,OR(AND(B6900&gt;=1,B6900&lt;=6),B6900=10)),1,0)</f>
        <v>0</v>
      </c>
      <c r="AC6900" s="55" t="n">
        <f aca="false">IF(AND(E6900&gt;0,B6900=10),1,0)</f>
        <v>0</v>
      </c>
      <c r="AD6900" s="0" t="str">
        <f aca="false">IF(AND(C6899=C6900,AA6899=AA6900-1),AB6899,"")</f>
        <v/>
      </c>
      <c r="AE6900" s="0" t="str">
        <f aca="false">IF(AND(C6899=C6900,AA6899=AA6900-1),AC6899,"")</f>
        <v/>
      </c>
      <c r="AF6900" s="0" t="str">
        <f aca="false">IF(AA6900=1,"",IF(AND(AB6900=1,AD6900&lt;&gt;1),1,0))</f>
        <v/>
      </c>
      <c r="AG6900" s="0" t="str">
        <f aca="false">IF(AA6900=1,"",IF(AND(AC6900=1,AE6900&lt;&gt;1),1,0))</f>
        <v/>
      </c>
      <c r="AH6900" s="60" t="str">
        <f aca="false">IF(AND(E6900&gt;0,AA6900&lt;2,NOT(AND(C6901=C6900,AA6901=AA6900+1))),INDEX(DATAS,AA6900+1),"")</f>
        <v/>
      </c>
      <c r="AI6900" s="60" t="str">
        <f aca="false">IF(AND(AC6900=1,AA6900&lt;2),IF(AND(C6901=C6900,AA6901=AA6900+1),IF(AC6901=1,"",INDEX(DATAS,AA6900+1)),INDEX(DATAS,AA6900+1)),"")</f>
        <v/>
      </c>
    </row>
    <row r="6901" customFormat="false" ht="15" hidden="false" customHeight="false" outlineLevel="0" collapsed="false">
      <c r="A6901" s="60" t="n">
        <v>46310</v>
      </c>
      <c r="B6901" s="0" t="n">
        <v>13</v>
      </c>
      <c r="C6901" s="0" t="n">
        <v>7897</v>
      </c>
      <c r="E6901" s="0" t="n">
        <v>0</v>
      </c>
      <c r="F6901" s="55" t="s">
        <v>1606</v>
      </c>
      <c r="I6901" s="55" t="s">
        <v>185</v>
      </c>
      <c r="U6901" s="0" t="n">
        <v>104</v>
      </c>
      <c r="V6901" s="0" t="n">
        <v>0</v>
      </c>
      <c r="X6901" s="55" t="n">
        <f aca="false">IF(I6901="Male",0,1)</f>
        <v>1</v>
      </c>
      <c r="Y6901" s="55" t="n">
        <f aca="false">IF(OR(I6901="DNB",I6901="Dry DNB"),1,0)</f>
        <v>0</v>
      </c>
      <c r="Z6901" s="0" t="str">
        <f aca="false">IF(ISNUMBER(W6901),A6901-W6901,"")</f>
        <v/>
      </c>
      <c r="AA6901" s="55" t="n">
        <f aca="false">MATCH(A6901,DATAS,0)</f>
        <v>2</v>
      </c>
      <c r="AB6901" s="55" t="n">
        <f aca="false">IF(AND(E6901&gt;0,OR(AND(B6901&gt;=1,B6901&lt;=6),B6901=10)),1,0)</f>
        <v>0</v>
      </c>
      <c r="AC6901" s="55" t="n">
        <f aca="false">IF(AND(E6901&gt;0,B6901=10),1,0)</f>
        <v>0</v>
      </c>
      <c r="AD6901" s="55" t="n">
        <f aca="false">IF(AND(C6900=C6901,AA6900=AA6901-1),AB6900,"")</f>
        <v>0</v>
      </c>
      <c r="AE6901" s="55" t="n">
        <f aca="false">IF(AND(C6900=C6901,AA6900=AA6901-1),AC6900,"")</f>
        <v>0</v>
      </c>
      <c r="AF6901" s="55" t="n">
        <f aca="false">IF(AA6901=1,"",IF(AND(AB6901=1,AD6901&lt;&gt;1),1,0))</f>
        <v>0</v>
      </c>
      <c r="AG6901" s="55" t="n">
        <f aca="false">IF(AA6901=1,"",IF(AND(AC6901=1,AE6901&lt;&gt;1),1,0))</f>
        <v>0</v>
      </c>
      <c r="AH6901" s="60" t="str">
        <f aca="false">IF(AND(E6901&gt;0,AA6901&lt;2,NOT(AND(C6902=C6901,AA6902=AA6901+1))),INDEX(DATAS,AA6901+1),"")</f>
        <v/>
      </c>
      <c r="AI6901" s="60" t="str">
        <f aca="false">IF(AND(AC6901=1,AA6901&lt;2),IF(AND(C6902=C6901,AA6902=AA6901+1),IF(AC6902=1,"",INDEX(DATAS,AA6901+1)),INDEX(DATAS,AA6901+1)),"")</f>
        <v/>
      </c>
    </row>
    <row r="6902" customFormat="false" ht="15" hidden="false" customHeight="false" outlineLevel="0" collapsed="false">
      <c r="A6902" s="60" t="n">
        <v>46309</v>
      </c>
      <c r="B6902" s="0" t="n">
        <v>13</v>
      </c>
      <c r="C6902" s="0" t="n">
        <v>7898</v>
      </c>
      <c r="E6902" s="0" t="n">
        <v>0</v>
      </c>
      <c r="F6902" s="55" t="s">
        <v>1607</v>
      </c>
      <c r="I6902" s="55" t="s">
        <v>185</v>
      </c>
      <c r="U6902" s="0" t="n">
        <v>102</v>
      </c>
      <c r="V6902" s="0" t="n">
        <v>0</v>
      </c>
      <c r="X6902" s="55" t="n">
        <f aca="false">IF(I6902="Male",0,1)</f>
        <v>1</v>
      </c>
      <c r="Y6902" s="55" t="n">
        <f aca="false">IF(OR(I6902="DNB",I6902="Dry DNB"),1,0)</f>
        <v>0</v>
      </c>
      <c r="Z6902" s="0" t="str">
        <f aca="false">IF(ISNUMBER(W6902),A6902-W6902,"")</f>
        <v/>
      </c>
      <c r="AA6902" s="55" t="n">
        <f aca="false">MATCH(A6902,DATAS,0)</f>
        <v>1</v>
      </c>
      <c r="AB6902" s="55" t="n">
        <f aca="false">IF(AND(E6902&gt;0,OR(AND(B6902&gt;=1,B6902&lt;=6),B6902=10)),1,0)</f>
        <v>0</v>
      </c>
      <c r="AC6902" s="55" t="n">
        <f aca="false">IF(AND(E6902&gt;0,B6902=10),1,0)</f>
        <v>0</v>
      </c>
      <c r="AD6902" s="0" t="str">
        <f aca="false">IF(AND(C6901=C6902,AA6901=AA6902-1),AB6901,"")</f>
        <v/>
      </c>
      <c r="AE6902" s="0" t="str">
        <f aca="false">IF(AND(C6901=C6902,AA6901=AA6902-1),AC6901,"")</f>
        <v/>
      </c>
      <c r="AF6902" s="0" t="str">
        <f aca="false">IF(AA6902=1,"",IF(AND(AB6902=1,AD6902&lt;&gt;1),1,0))</f>
        <v/>
      </c>
      <c r="AG6902" s="0" t="str">
        <f aca="false">IF(AA6902=1,"",IF(AND(AC6902=1,AE6902&lt;&gt;1),1,0))</f>
        <v/>
      </c>
      <c r="AH6902" s="60" t="str">
        <f aca="false">IF(AND(E6902&gt;0,AA6902&lt;2,NOT(AND(C6903=C6902,AA6903=AA6902+1))),INDEX(DATAS,AA6902+1),"")</f>
        <v/>
      </c>
      <c r="AI6902" s="60" t="str">
        <f aca="false">IF(AND(AC6902=1,AA6902&lt;2),IF(AND(C6903=C6902,AA6903=AA6902+1),IF(AC6903=1,"",INDEX(DATAS,AA6902+1)),INDEX(DATAS,AA6902+1)),"")</f>
        <v/>
      </c>
    </row>
    <row r="6903" customFormat="false" ht="15" hidden="false" customHeight="false" outlineLevel="0" collapsed="false">
      <c r="A6903" s="60" t="n">
        <v>46310</v>
      </c>
      <c r="B6903" s="0" t="n">
        <v>13</v>
      </c>
      <c r="C6903" s="0" t="n">
        <v>7898</v>
      </c>
      <c r="E6903" s="0" t="n">
        <v>0</v>
      </c>
      <c r="F6903" s="55" t="s">
        <v>1607</v>
      </c>
      <c r="I6903" s="55" t="s">
        <v>185</v>
      </c>
      <c r="U6903" s="0" t="n">
        <v>103</v>
      </c>
      <c r="V6903" s="0" t="n">
        <v>0</v>
      </c>
      <c r="X6903" s="55" t="n">
        <f aca="false">IF(I6903="Male",0,1)</f>
        <v>1</v>
      </c>
      <c r="Y6903" s="55" t="n">
        <f aca="false">IF(OR(I6903="DNB",I6903="Dry DNB"),1,0)</f>
        <v>0</v>
      </c>
      <c r="Z6903" s="0" t="str">
        <f aca="false">IF(ISNUMBER(W6903),A6903-W6903,"")</f>
        <v/>
      </c>
      <c r="AA6903" s="55" t="n">
        <f aca="false">MATCH(A6903,DATAS,0)</f>
        <v>2</v>
      </c>
      <c r="AB6903" s="55" t="n">
        <f aca="false">IF(AND(E6903&gt;0,OR(AND(B6903&gt;=1,B6903&lt;=6),B6903=10)),1,0)</f>
        <v>0</v>
      </c>
      <c r="AC6903" s="55" t="n">
        <f aca="false">IF(AND(E6903&gt;0,B6903=10),1,0)</f>
        <v>0</v>
      </c>
      <c r="AD6903" s="55" t="n">
        <f aca="false">IF(AND(C6902=C6903,AA6902=AA6903-1),AB6902,"")</f>
        <v>0</v>
      </c>
      <c r="AE6903" s="55" t="n">
        <f aca="false">IF(AND(C6902=C6903,AA6902=AA6903-1),AC6902,"")</f>
        <v>0</v>
      </c>
      <c r="AF6903" s="55" t="n">
        <f aca="false">IF(AA6903=1,"",IF(AND(AB6903=1,AD6903&lt;&gt;1),1,0))</f>
        <v>0</v>
      </c>
      <c r="AG6903" s="55" t="n">
        <f aca="false">IF(AA6903=1,"",IF(AND(AC6903=1,AE6903&lt;&gt;1),1,0))</f>
        <v>0</v>
      </c>
      <c r="AH6903" s="60" t="str">
        <f aca="false">IF(AND(E6903&gt;0,AA6903&lt;2,NOT(AND(C6904=C6903,AA6904=AA6903+1))),INDEX(DATAS,AA6903+1),"")</f>
        <v/>
      </c>
      <c r="AI6903" s="60" t="str">
        <f aca="false">IF(AND(AC6903=1,AA6903&lt;2),IF(AND(C6904=C6903,AA6904=AA6903+1),IF(AC6904=1,"",INDEX(DATAS,AA6903+1)),INDEX(DATAS,AA6903+1)),"")</f>
        <v/>
      </c>
    </row>
    <row r="6904" customFormat="false" ht="15" hidden="false" customHeight="false" outlineLevel="0" collapsed="false">
      <c r="A6904" s="60" t="n">
        <v>46309</v>
      </c>
      <c r="B6904" s="0" t="n">
        <v>13</v>
      </c>
      <c r="C6904" s="0" t="n">
        <v>7899</v>
      </c>
      <c r="E6904" s="0" t="n">
        <v>0</v>
      </c>
      <c r="F6904" s="55" t="s">
        <v>1607</v>
      </c>
      <c r="I6904" s="55" t="s">
        <v>185</v>
      </c>
      <c r="U6904" s="0" t="n">
        <v>102</v>
      </c>
      <c r="V6904" s="0" t="n">
        <v>0</v>
      </c>
      <c r="X6904" s="55" t="n">
        <f aca="false">IF(I6904="Male",0,1)</f>
        <v>1</v>
      </c>
      <c r="Y6904" s="55" t="n">
        <f aca="false">IF(OR(I6904="DNB",I6904="Dry DNB"),1,0)</f>
        <v>0</v>
      </c>
      <c r="Z6904" s="0" t="str">
        <f aca="false">IF(ISNUMBER(W6904),A6904-W6904,"")</f>
        <v/>
      </c>
      <c r="AA6904" s="55" t="n">
        <f aca="false">MATCH(A6904,DATAS,0)</f>
        <v>1</v>
      </c>
      <c r="AB6904" s="55" t="n">
        <f aca="false">IF(AND(E6904&gt;0,OR(AND(B6904&gt;=1,B6904&lt;=6),B6904=10)),1,0)</f>
        <v>0</v>
      </c>
      <c r="AC6904" s="55" t="n">
        <f aca="false">IF(AND(E6904&gt;0,B6904=10),1,0)</f>
        <v>0</v>
      </c>
      <c r="AD6904" s="0" t="str">
        <f aca="false">IF(AND(C6903=C6904,AA6903=AA6904-1),AB6903,"")</f>
        <v/>
      </c>
      <c r="AE6904" s="0" t="str">
        <f aca="false">IF(AND(C6903=C6904,AA6903=AA6904-1),AC6903,"")</f>
        <v/>
      </c>
      <c r="AF6904" s="0" t="str">
        <f aca="false">IF(AA6904=1,"",IF(AND(AB6904=1,AD6904&lt;&gt;1),1,0))</f>
        <v/>
      </c>
      <c r="AG6904" s="0" t="str">
        <f aca="false">IF(AA6904=1,"",IF(AND(AC6904=1,AE6904&lt;&gt;1),1,0))</f>
        <v/>
      </c>
      <c r="AH6904" s="60" t="str">
        <f aca="false">IF(AND(E6904&gt;0,AA6904&lt;2,NOT(AND(C6905=C6904,AA6905=AA6904+1))),INDEX(DATAS,AA6904+1),"")</f>
        <v/>
      </c>
      <c r="AI6904" s="60" t="str">
        <f aca="false">IF(AND(AC6904=1,AA6904&lt;2),IF(AND(C6905=C6904,AA6905=AA6904+1),IF(AC6905=1,"",INDEX(DATAS,AA6904+1)),INDEX(DATAS,AA6904+1)),"")</f>
        <v/>
      </c>
    </row>
    <row r="6905" customFormat="false" ht="15" hidden="false" customHeight="false" outlineLevel="0" collapsed="false">
      <c r="A6905" s="60" t="n">
        <v>46310</v>
      </c>
      <c r="B6905" s="0" t="n">
        <v>13</v>
      </c>
      <c r="C6905" s="0" t="n">
        <v>7899</v>
      </c>
      <c r="E6905" s="0" t="n">
        <v>0</v>
      </c>
      <c r="F6905" s="55" t="s">
        <v>1607</v>
      </c>
      <c r="I6905" s="55" t="s">
        <v>185</v>
      </c>
      <c r="U6905" s="0" t="n">
        <v>103</v>
      </c>
      <c r="V6905" s="0" t="n">
        <v>0</v>
      </c>
      <c r="X6905" s="55" t="n">
        <f aca="false">IF(I6905="Male",0,1)</f>
        <v>1</v>
      </c>
      <c r="Y6905" s="55" t="n">
        <f aca="false">IF(OR(I6905="DNB",I6905="Dry DNB"),1,0)</f>
        <v>0</v>
      </c>
      <c r="Z6905" s="0" t="str">
        <f aca="false">IF(ISNUMBER(W6905),A6905-W6905,"")</f>
        <v/>
      </c>
      <c r="AA6905" s="55" t="n">
        <f aca="false">MATCH(A6905,DATAS,0)</f>
        <v>2</v>
      </c>
      <c r="AB6905" s="55" t="n">
        <f aca="false">IF(AND(E6905&gt;0,OR(AND(B6905&gt;=1,B6905&lt;=6),B6905=10)),1,0)</f>
        <v>0</v>
      </c>
      <c r="AC6905" s="55" t="n">
        <f aca="false">IF(AND(E6905&gt;0,B6905=10),1,0)</f>
        <v>0</v>
      </c>
      <c r="AD6905" s="55" t="n">
        <f aca="false">IF(AND(C6904=C6905,AA6904=AA6905-1),AB6904,"")</f>
        <v>0</v>
      </c>
      <c r="AE6905" s="55" t="n">
        <f aca="false">IF(AND(C6904=C6905,AA6904=AA6905-1),AC6904,"")</f>
        <v>0</v>
      </c>
      <c r="AF6905" s="55" t="n">
        <f aca="false">IF(AA6905=1,"",IF(AND(AB6905=1,AD6905&lt;&gt;1),1,0))</f>
        <v>0</v>
      </c>
      <c r="AG6905" s="55" t="n">
        <f aca="false">IF(AA6905=1,"",IF(AND(AC6905=1,AE6905&lt;&gt;1),1,0))</f>
        <v>0</v>
      </c>
      <c r="AH6905" s="60" t="str">
        <f aca="false">IF(AND(E6905&gt;0,AA6905&lt;2,NOT(AND(C6906=C6905,AA6906=AA6905+1))),INDEX(DATAS,AA6905+1),"")</f>
        <v/>
      </c>
      <c r="AI6905" s="60" t="str">
        <f aca="false">IF(AND(AC6905=1,AA6905&lt;2),IF(AND(C6906=C6905,AA6906=AA6905+1),IF(AC6906=1,"",INDEX(DATAS,AA6905+1)),INDEX(DATAS,AA6905+1)),"")</f>
        <v/>
      </c>
    </row>
    <row r="6906" customFormat="false" ht="15" hidden="false" customHeight="false" outlineLevel="0" collapsed="false">
      <c r="A6906" s="60" t="n">
        <v>46309</v>
      </c>
      <c r="B6906" s="0" t="n">
        <v>13</v>
      </c>
      <c r="C6906" s="0" t="n">
        <v>7900</v>
      </c>
      <c r="E6906" s="0" t="n">
        <v>0</v>
      </c>
      <c r="F6906" s="55" t="s">
        <v>1607</v>
      </c>
      <c r="I6906" s="55" t="s">
        <v>185</v>
      </c>
      <c r="U6906" s="0" t="n">
        <v>102</v>
      </c>
      <c r="V6906" s="0" t="n">
        <v>0</v>
      </c>
      <c r="X6906" s="55" t="n">
        <f aca="false">IF(I6906="Male",0,1)</f>
        <v>1</v>
      </c>
      <c r="Y6906" s="55" t="n">
        <f aca="false">IF(OR(I6906="DNB",I6906="Dry DNB"),1,0)</f>
        <v>0</v>
      </c>
      <c r="Z6906" s="0" t="str">
        <f aca="false">IF(ISNUMBER(W6906),A6906-W6906,"")</f>
        <v/>
      </c>
      <c r="AA6906" s="55" t="n">
        <f aca="false">MATCH(A6906,DATAS,0)</f>
        <v>1</v>
      </c>
      <c r="AB6906" s="55" t="n">
        <f aca="false">IF(AND(E6906&gt;0,OR(AND(B6906&gt;=1,B6906&lt;=6),B6906=10)),1,0)</f>
        <v>0</v>
      </c>
      <c r="AC6906" s="55" t="n">
        <f aca="false">IF(AND(E6906&gt;0,B6906=10),1,0)</f>
        <v>0</v>
      </c>
      <c r="AD6906" s="0" t="str">
        <f aca="false">IF(AND(C6905=C6906,AA6905=AA6906-1),AB6905,"")</f>
        <v/>
      </c>
      <c r="AE6906" s="0" t="str">
        <f aca="false">IF(AND(C6905=C6906,AA6905=AA6906-1),AC6905,"")</f>
        <v/>
      </c>
      <c r="AF6906" s="0" t="str">
        <f aca="false">IF(AA6906=1,"",IF(AND(AB6906=1,AD6906&lt;&gt;1),1,0))</f>
        <v/>
      </c>
      <c r="AG6906" s="0" t="str">
        <f aca="false">IF(AA6906=1,"",IF(AND(AC6906=1,AE6906&lt;&gt;1),1,0))</f>
        <v/>
      </c>
      <c r="AH6906" s="60" t="str">
        <f aca="false">IF(AND(E6906&gt;0,AA6906&lt;2,NOT(AND(C6907=C6906,AA6907=AA6906+1))),INDEX(DATAS,AA6906+1),"")</f>
        <v/>
      </c>
      <c r="AI6906" s="60" t="str">
        <f aca="false">IF(AND(AC6906=1,AA6906&lt;2),IF(AND(C6907=C6906,AA6907=AA6906+1),IF(AC6907=1,"",INDEX(DATAS,AA6906+1)),INDEX(DATAS,AA6906+1)),"")</f>
        <v/>
      </c>
    </row>
    <row r="6907" customFormat="false" ht="15" hidden="false" customHeight="false" outlineLevel="0" collapsed="false">
      <c r="A6907" s="60" t="n">
        <v>46310</v>
      </c>
      <c r="B6907" s="0" t="n">
        <v>13</v>
      </c>
      <c r="C6907" s="0" t="n">
        <v>7900</v>
      </c>
      <c r="E6907" s="0" t="n">
        <v>0</v>
      </c>
      <c r="F6907" s="55" t="s">
        <v>1607</v>
      </c>
      <c r="I6907" s="55" t="s">
        <v>185</v>
      </c>
      <c r="U6907" s="0" t="n">
        <v>103</v>
      </c>
      <c r="V6907" s="0" t="n">
        <v>0</v>
      </c>
      <c r="X6907" s="55" t="n">
        <f aca="false">IF(I6907="Male",0,1)</f>
        <v>1</v>
      </c>
      <c r="Y6907" s="55" t="n">
        <f aca="false">IF(OR(I6907="DNB",I6907="Dry DNB"),1,0)</f>
        <v>0</v>
      </c>
      <c r="Z6907" s="0" t="str">
        <f aca="false">IF(ISNUMBER(W6907),A6907-W6907,"")</f>
        <v/>
      </c>
      <c r="AA6907" s="55" t="n">
        <f aca="false">MATCH(A6907,DATAS,0)</f>
        <v>2</v>
      </c>
      <c r="AB6907" s="55" t="n">
        <f aca="false">IF(AND(E6907&gt;0,OR(AND(B6907&gt;=1,B6907&lt;=6),B6907=10)),1,0)</f>
        <v>0</v>
      </c>
      <c r="AC6907" s="55" t="n">
        <f aca="false">IF(AND(E6907&gt;0,B6907=10),1,0)</f>
        <v>0</v>
      </c>
      <c r="AD6907" s="55" t="n">
        <f aca="false">IF(AND(C6906=C6907,AA6906=AA6907-1),AB6906,"")</f>
        <v>0</v>
      </c>
      <c r="AE6907" s="55" t="n">
        <f aca="false">IF(AND(C6906=C6907,AA6906=AA6907-1),AC6906,"")</f>
        <v>0</v>
      </c>
      <c r="AF6907" s="55" t="n">
        <f aca="false">IF(AA6907=1,"",IF(AND(AB6907=1,AD6907&lt;&gt;1),1,0))</f>
        <v>0</v>
      </c>
      <c r="AG6907" s="55" t="n">
        <f aca="false">IF(AA6907=1,"",IF(AND(AC6907=1,AE6907&lt;&gt;1),1,0))</f>
        <v>0</v>
      </c>
      <c r="AH6907" s="60" t="str">
        <f aca="false">IF(AND(E6907&gt;0,AA6907&lt;2,NOT(AND(C6908=C6907,AA6908=AA6907+1))),INDEX(DATAS,AA6907+1),"")</f>
        <v/>
      </c>
      <c r="AI6907" s="60" t="str">
        <f aca="false">IF(AND(AC6907=1,AA6907&lt;2),IF(AND(C6908=C6907,AA6908=AA6907+1),IF(AC6908=1,"",INDEX(DATAS,AA6907+1)),INDEX(DATAS,AA6907+1)),"")</f>
        <v/>
      </c>
    </row>
    <row r="6908" customFormat="false" ht="15" hidden="false" customHeight="false" outlineLevel="0" collapsed="false">
      <c r="A6908" s="60" t="n">
        <v>46309</v>
      </c>
      <c r="B6908" s="0" t="n">
        <v>13</v>
      </c>
      <c r="C6908" s="0" t="n">
        <v>7901</v>
      </c>
      <c r="E6908" s="0" t="n">
        <v>0</v>
      </c>
      <c r="F6908" s="55" t="s">
        <v>1607</v>
      </c>
      <c r="I6908" s="55" t="s">
        <v>185</v>
      </c>
      <c r="U6908" s="0" t="n">
        <v>102</v>
      </c>
      <c r="V6908" s="0" t="n">
        <v>0</v>
      </c>
      <c r="X6908" s="55" t="n">
        <f aca="false">IF(I6908="Male",0,1)</f>
        <v>1</v>
      </c>
      <c r="Y6908" s="55" t="n">
        <f aca="false">IF(OR(I6908="DNB",I6908="Dry DNB"),1,0)</f>
        <v>0</v>
      </c>
      <c r="Z6908" s="0" t="str">
        <f aca="false">IF(ISNUMBER(W6908),A6908-W6908,"")</f>
        <v/>
      </c>
      <c r="AA6908" s="55" t="n">
        <f aca="false">MATCH(A6908,DATAS,0)</f>
        <v>1</v>
      </c>
      <c r="AB6908" s="55" t="n">
        <f aca="false">IF(AND(E6908&gt;0,OR(AND(B6908&gt;=1,B6908&lt;=6),B6908=10)),1,0)</f>
        <v>0</v>
      </c>
      <c r="AC6908" s="55" t="n">
        <f aca="false">IF(AND(E6908&gt;0,B6908=10),1,0)</f>
        <v>0</v>
      </c>
      <c r="AD6908" s="0" t="str">
        <f aca="false">IF(AND(C6907=C6908,AA6907=AA6908-1),AB6907,"")</f>
        <v/>
      </c>
      <c r="AE6908" s="0" t="str">
        <f aca="false">IF(AND(C6907=C6908,AA6907=AA6908-1),AC6907,"")</f>
        <v/>
      </c>
      <c r="AF6908" s="0" t="str">
        <f aca="false">IF(AA6908=1,"",IF(AND(AB6908=1,AD6908&lt;&gt;1),1,0))</f>
        <v/>
      </c>
      <c r="AG6908" s="0" t="str">
        <f aca="false">IF(AA6908=1,"",IF(AND(AC6908=1,AE6908&lt;&gt;1),1,0))</f>
        <v/>
      </c>
      <c r="AH6908" s="60" t="str">
        <f aca="false">IF(AND(E6908&gt;0,AA6908&lt;2,NOT(AND(C6909=C6908,AA6909=AA6908+1))),INDEX(DATAS,AA6908+1),"")</f>
        <v/>
      </c>
      <c r="AI6908" s="60" t="str">
        <f aca="false">IF(AND(AC6908=1,AA6908&lt;2),IF(AND(C6909=C6908,AA6909=AA6908+1),IF(AC6909=1,"",INDEX(DATAS,AA6908+1)),INDEX(DATAS,AA6908+1)),"")</f>
        <v/>
      </c>
    </row>
    <row r="6909" customFormat="false" ht="15" hidden="false" customHeight="false" outlineLevel="0" collapsed="false">
      <c r="A6909" s="60" t="n">
        <v>46310</v>
      </c>
      <c r="B6909" s="0" t="n">
        <v>13</v>
      </c>
      <c r="C6909" s="0" t="n">
        <v>7901</v>
      </c>
      <c r="E6909" s="0" t="n">
        <v>0</v>
      </c>
      <c r="F6909" s="55" t="s">
        <v>1607</v>
      </c>
      <c r="I6909" s="55" t="s">
        <v>185</v>
      </c>
      <c r="U6909" s="0" t="n">
        <v>103</v>
      </c>
      <c r="V6909" s="0" t="n">
        <v>0</v>
      </c>
      <c r="X6909" s="55" t="n">
        <f aca="false">IF(I6909="Male",0,1)</f>
        <v>1</v>
      </c>
      <c r="Y6909" s="55" t="n">
        <f aca="false">IF(OR(I6909="DNB",I6909="Dry DNB"),1,0)</f>
        <v>0</v>
      </c>
      <c r="Z6909" s="0" t="str">
        <f aca="false">IF(ISNUMBER(W6909),A6909-W6909,"")</f>
        <v/>
      </c>
      <c r="AA6909" s="55" t="n">
        <f aca="false">MATCH(A6909,DATAS,0)</f>
        <v>2</v>
      </c>
      <c r="AB6909" s="55" t="n">
        <f aca="false">IF(AND(E6909&gt;0,OR(AND(B6909&gt;=1,B6909&lt;=6),B6909=10)),1,0)</f>
        <v>0</v>
      </c>
      <c r="AC6909" s="55" t="n">
        <f aca="false">IF(AND(E6909&gt;0,B6909=10),1,0)</f>
        <v>0</v>
      </c>
      <c r="AD6909" s="55" t="n">
        <f aca="false">IF(AND(C6908=C6909,AA6908=AA6909-1),AB6908,"")</f>
        <v>0</v>
      </c>
      <c r="AE6909" s="55" t="n">
        <f aca="false">IF(AND(C6908=C6909,AA6908=AA6909-1),AC6908,"")</f>
        <v>0</v>
      </c>
      <c r="AF6909" s="55" t="n">
        <f aca="false">IF(AA6909=1,"",IF(AND(AB6909=1,AD6909&lt;&gt;1),1,0))</f>
        <v>0</v>
      </c>
      <c r="AG6909" s="55" t="n">
        <f aca="false">IF(AA6909=1,"",IF(AND(AC6909=1,AE6909&lt;&gt;1),1,0))</f>
        <v>0</v>
      </c>
      <c r="AH6909" s="60" t="str">
        <f aca="false">IF(AND(E6909&gt;0,AA6909&lt;2,NOT(AND(C6910=C6909,AA6910=AA6909+1))),INDEX(DATAS,AA6909+1),"")</f>
        <v/>
      </c>
      <c r="AI6909" s="60" t="str">
        <f aca="false">IF(AND(AC6909=1,AA6909&lt;2),IF(AND(C6910=C6909,AA6910=AA6909+1),IF(AC6910=1,"",INDEX(DATAS,AA6909+1)),INDEX(DATAS,AA6909+1)),"")</f>
        <v/>
      </c>
    </row>
    <row r="6910" customFormat="false" ht="15" hidden="false" customHeight="false" outlineLevel="0" collapsed="false">
      <c r="A6910" s="60" t="n">
        <v>46309</v>
      </c>
      <c r="B6910" s="0" t="n">
        <v>13</v>
      </c>
      <c r="C6910" s="0" t="n">
        <v>7902</v>
      </c>
      <c r="E6910" s="0" t="n">
        <v>0</v>
      </c>
      <c r="F6910" s="55" t="s">
        <v>1607</v>
      </c>
      <c r="I6910" s="55" t="s">
        <v>185</v>
      </c>
      <c r="U6910" s="0" t="n">
        <v>102</v>
      </c>
      <c r="V6910" s="0" t="n">
        <v>0</v>
      </c>
      <c r="X6910" s="55" t="n">
        <f aca="false">IF(I6910="Male",0,1)</f>
        <v>1</v>
      </c>
      <c r="Y6910" s="55" t="n">
        <f aca="false">IF(OR(I6910="DNB",I6910="Dry DNB"),1,0)</f>
        <v>0</v>
      </c>
      <c r="Z6910" s="0" t="str">
        <f aca="false">IF(ISNUMBER(W6910),A6910-W6910,"")</f>
        <v/>
      </c>
      <c r="AA6910" s="55" t="n">
        <f aca="false">MATCH(A6910,DATAS,0)</f>
        <v>1</v>
      </c>
      <c r="AB6910" s="55" t="n">
        <f aca="false">IF(AND(E6910&gt;0,OR(AND(B6910&gt;=1,B6910&lt;=6),B6910=10)),1,0)</f>
        <v>0</v>
      </c>
      <c r="AC6910" s="55" t="n">
        <f aca="false">IF(AND(E6910&gt;0,B6910=10),1,0)</f>
        <v>0</v>
      </c>
      <c r="AD6910" s="0" t="str">
        <f aca="false">IF(AND(C6909=C6910,AA6909=AA6910-1),AB6909,"")</f>
        <v/>
      </c>
      <c r="AE6910" s="0" t="str">
        <f aca="false">IF(AND(C6909=C6910,AA6909=AA6910-1),AC6909,"")</f>
        <v/>
      </c>
      <c r="AF6910" s="0" t="str">
        <f aca="false">IF(AA6910=1,"",IF(AND(AB6910=1,AD6910&lt;&gt;1),1,0))</f>
        <v/>
      </c>
      <c r="AG6910" s="0" t="str">
        <f aca="false">IF(AA6910=1,"",IF(AND(AC6910=1,AE6910&lt;&gt;1),1,0))</f>
        <v/>
      </c>
      <c r="AH6910" s="60" t="str">
        <f aca="false">IF(AND(E6910&gt;0,AA6910&lt;2,NOT(AND(C6911=C6910,AA6911=AA6910+1))),INDEX(DATAS,AA6910+1),"")</f>
        <v/>
      </c>
      <c r="AI6910" s="60" t="str">
        <f aca="false">IF(AND(AC6910=1,AA6910&lt;2),IF(AND(C6911=C6910,AA6911=AA6910+1),IF(AC6911=1,"",INDEX(DATAS,AA6910+1)),INDEX(DATAS,AA6910+1)),"")</f>
        <v/>
      </c>
    </row>
    <row r="6911" customFormat="false" ht="15" hidden="false" customHeight="false" outlineLevel="0" collapsed="false">
      <c r="A6911" s="60" t="n">
        <v>46310</v>
      </c>
      <c r="B6911" s="0" t="n">
        <v>13</v>
      </c>
      <c r="C6911" s="0" t="n">
        <v>7902</v>
      </c>
      <c r="E6911" s="0" t="n">
        <v>0</v>
      </c>
      <c r="F6911" s="55" t="s">
        <v>1607</v>
      </c>
      <c r="I6911" s="55" t="s">
        <v>185</v>
      </c>
      <c r="U6911" s="0" t="n">
        <v>103</v>
      </c>
      <c r="V6911" s="0" t="n">
        <v>0</v>
      </c>
      <c r="X6911" s="55" t="n">
        <f aca="false">IF(I6911="Male",0,1)</f>
        <v>1</v>
      </c>
      <c r="Y6911" s="55" t="n">
        <f aca="false">IF(OR(I6911="DNB",I6911="Dry DNB"),1,0)</f>
        <v>0</v>
      </c>
      <c r="Z6911" s="0" t="str">
        <f aca="false">IF(ISNUMBER(W6911),A6911-W6911,"")</f>
        <v/>
      </c>
      <c r="AA6911" s="55" t="n">
        <f aca="false">MATCH(A6911,DATAS,0)</f>
        <v>2</v>
      </c>
      <c r="AB6911" s="55" t="n">
        <f aca="false">IF(AND(E6911&gt;0,OR(AND(B6911&gt;=1,B6911&lt;=6),B6911=10)),1,0)</f>
        <v>0</v>
      </c>
      <c r="AC6911" s="55" t="n">
        <f aca="false">IF(AND(E6911&gt;0,B6911=10),1,0)</f>
        <v>0</v>
      </c>
      <c r="AD6911" s="55" t="n">
        <f aca="false">IF(AND(C6910=C6911,AA6910=AA6911-1),AB6910,"")</f>
        <v>0</v>
      </c>
      <c r="AE6911" s="55" t="n">
        <f aca="false">IF(AND(C6910=C6911,AA6910=AA6911-1),AC6910,"")</f>
        <v>0</v>
      </c>
      <c r="AF6911" s="55" t="n">
        <f aca="false">IF(AA6911=1,"",IF(AND(AB6911=1,AD6911&lt;&gt;1),1,0))</f>
        <v>0</v>
      </c>
      <c r="AG6911" s="55" t="n">
        <f aca="false">IF(AA6911=1,"",IF(AND(AC6911=1,AE6911&lt;&gt;1),1,0))</f>
        <v>0</v>
      </c>
      <c r="AH6911" s="60" t="str">
        <f aca="false">IF(AND(E6911&gt;0,AA6911&lt;2,NOT(AND(C6912=C6911,AA6912=AA6911+1))),INDEX(DATAS,AA6911+1),"")</f>
        <v/>
      </c>
      <c r="AI6911" s="60" t="str">
        <f aca="false">IF(AND(AC6911=1,AA6911&lt;2),IF(AND(C6912=C6911,AA6912=AA6911+1),IF(AC6912=1,"",INDEX(DATAS,AA6911+1)),INDEX(DATAS,AA6911+1)),"")</f>
        <v/>
      </c>
    </row>
    <row r="6912" customFormat="false" ht="15" hidden="false" customHeight="false" outlineLevel="0" collapsed="false">
      <c r="A6912" s="60" t="n">
        <v>46309</v>
      </c>
      <c r="B6912" s="0" t="n">
        <v>13</v>
      </c>
      <c r="C6912" s="0" t="n">
        <v>7903</v>
      </c>
      <c r="E6912" s="0" t="n">
        <v>0</v>
      </c>
      <c r="F6912" s="55" t="s">
        <v>1608</v>
      </c>
      <c r="I6912" s="55" t="s">
        <v>185</v>
      </c>
      <c r="U6912" s="0" t="n">
        <v>101</v>
      </c>
      <c r="V6912" s="0" t="n">
        <v>0</v>
      </c>
      <c r="X6912" s="55" t="n">
        <f aca="false">IF(I6912="Male",0,1)</f>
        <v>1</v>
      </c>
      <c r="Y6912" s="55" t="n">
        <f aca="false">IF(OR(I6912="DNB",I6912="Dry DNB"),1,0)</f>
        <v>0</v>
      </c>
      <c r="Z6912" s="0" t="str">
        <f aca="false">IF(ISNUMBER(W6912),A6912-W6912,"")</f>
        <v/>
      </c>
      <c r="AA6912" s="55" t="n">
        <f aca="false">MATCH(A6912,DATAS,0)</f>
        <v>1</v>
      </c>
      <c r="AB6912" s="55" t="n">
        <f aca="false">IF(AND(E6912&gt;0,OR(AND(B6912&gt;=1,B6912&lt;=6),B6912=10)),1,0)</f>
        <v>0</v>
      </c>
      <c r="AC6912" s="55" t="n">
        <f aca="false">IF(AND(E6912&gt;0,B6912=10),1,0)</f>
        <v>0</v>
      </c>
      <c r="AD6912" s="0" t="str">
        <f aca="false">IF(AND(C6911=C6912,AA6911=AA6912-1),AB6911,"")</f>
        <v/>
      </c>
      <c r="AE6912" s="0" t="str">
        <f aca="false">IF(AND(C6911=C6912,AA6911=AA6912-1),AC6911,"")</f>
        <v/>
      </c>
      <c r="AF6912" s="0" t="str">
        <f aca="false">IF(AA6912=1,"",IF(AND(AB6912=1,AD6912&lt;&gt;1),1,0))</f>
        <v/>
      </c>
      <c r="AG6912" s="0" t="str">
        <f aca="false">IF(AA6912=1,"",IF(AND(AC6912=1,AE6912&lt;&gt;1),1,0))</f>
        <v/>
      </c>
      <c r="AH6912" s="60" t="str">
        <f aca="false">IF(AND(E6912&gt;0,AA6912&lt;2,NOT(AND(C6913=C6912,AA6913=AA6912+1))),INDEX(DATAS,AA6912+1),"")</f>
        <v/>
      </c>
      <c r="AI6912" s="60" t="str">
        <f aca="false">IF(AND(AC6912=1,AA6912&lt;2),IF(AND(C6913=C6912,AA6913=AA6912+1),IF(AC6913=1,"",INDEX(DATAS,AA6912+1)),INDEX(DATAS,AA6912+1)),"")</f>
        <v/>
      </c>
    </row>
    <row r="6913" customFormat="false" ht="15" hidden="false" customHeight="false" outlineLevel="0" collapsed="false">
      <c r="A6913" s="60" t="n">
        <v>46310</v>
      </c>
      <c r="B6913" s="0" t="n">
        <v>13</v>
      </c>
      <c r="C6913" s="0" t="n">
        <v>7903</v>
      </c>
      <c r="E6913" s="0" t="n">
        <v>0</v>
      </c>
      <c r="F6913" s="55" t="s">
        <v>1608</v>
      </c>
      <c r="I6913" s="55" t="s">
        <v>185</v>
      </c>
      <c r="U6913" s="0" t="n">
        <v>102</v>
      </c>
      <c r="V6913" s="0" t="n">
        <v>0</v>
      </c>
      <c r="X6913" s="55" t="n">
        <f aca="false">IF(I6913="Male",0,1)</f>
        <v>1</v>
      </c>
      <c r="Y6913" s="55" t="n">
        <f aca="false">IF(OR(I6913="DNB",I6913="Dry DNB"),1,0)</f>
        <v>0</v>
      </c>
      <c r="Z6913" s="0" t="str">
        <f aca="false">IF(ISNUMBER(W6913),A6913-W6913,"")</f>
        <v/>
      </c>
      <c r="AA6913" s="55" t="n">
        <f aca="false">MATCH(A6913,DATAS,0)</f>
        <v>2</v>
      </c>
      <c r="AB6913" s="55" t="n">
        <f aca="false">IF(AND(E6913&gt;0,OR(AND(B6913&gt;=1,B6913&lt;=6),B6913=10)),1,0)</f>
        <v>0</v>
      </c>
      <c r="AC6913" s="55" t="n">
        <f aca="false">IF(AND(E6913&gt;0,B6913=10),1,0)</f>
        <v>0</v>
      </c>
      <c r="AD6913" s="55" t="n">
        <f aca="false">IF(AND(C6912=C6913,AA6912=AA6913-1),AB6912,"")</f>
        <v>0</v>
      </c>
      <c r="AE6913" s="55" t="n">
        <f aca="false">IF(AND(C6912=C6913,AA6912=AA6913-1),AC6912,"")</f>
        <v>0</v>
      </c>
      <c r="AF6913" s="55" t="n">
        <f aca="false">IF(AA6913=1,"",IF(AND(AB6913=1,AD6913&lt;&gt;1),1,0))</f>
        <v>0</v>
      </c>
      <c r="AG6913" s="55" t="n">
        <f aca="false">IF(AA6913=1,"",IF(AND(AC6913=1,AE6913&lt;&gt;1),1,0))</f>
        <v>0</v>
      </c>
      <c r="AH6913" s="60" t="str">
        <f aca="false">IF(AND(E6913&gt;0,AA6913&lt;2,NOT(AND(C6914=C6913,AA6914=AA6913+1))),INDEX(DATAS,AA6913+1),"")</f>
        <v/>
      </c>
      <c r="AI6913" s="60" t="str">
        <f aca="false">IF(AND(AC6913=1,AA6913&lt;2),IF(AND(C6914=C6913,AA6914=AA6913+1),IF(AC6914=1,"",INDEX(DATAS,AA6913+1)),INDEX(DATAS,AA6913+1)),"")</f>
        <v/>
      </c>
    </row>
    <row r="6914" customFormat="false" ht="15" hidden="false" customHeight="false" outlineLevel="0" collapsed="false">
      <c r="A6914" s="60" t="n">
        <v>46309</v>
      </c>
      <c r="B6914" s="0" t="n">
        <v>13</v>
      </c>
      <c r="C6914" s="0" t="n">
        <v>7904</v>
      </c>
      <c r="E6914" s="0" t="n">
        <v>0</v>
      </c>
      <c r="F6914" s="55" t="s">
        <v>1608</v>
      </c>
      <c r="I6914" s="55" t="s">
        <v>185</v>
      </c>
      <c r="U6914" s="0" t="n">
        <v>101</v>
      </c>
      <c r="V6914" s="0" t="n">
        <v>0</v>
      </c>
      <c r="X6914" s="55" t="n">
        <f aca="false">IF(I6914="Male",0,1)</f>
        <v>1</v>
      </c>
      <c r="Y6914" s="55" t="n">
        <f aca="false">IF(OR(I6914="DNB",I6914="Dry DNB"),1,0)</f>
        <v>0</v>
      </c>
      <c r="Z6914" s="0" t="str">
        <f aca="false">IF(ISNUMBER(W6914),A6914-W6914,"")</f>
        <v/>
      </c>
      <c r="AA6914" s="55" t="n">
        <f aca="false">MATCH(A6914,DATAS,0)</f>
        <v>1</v>
      </c>
      <c r="AB6914" s="55" t="n">
        <f aca="false">IF(AND(E6914&gt;0,OR(AND(B6914&gt;=1,B6914&lt;=6),B6914=10)),1,0)</f>
        <v>0</v>
      </c>
      <c r="AC6914" s="55" t="n">
        <f aca="false">IF(AND(E6914&gt;0,B6914=10),1,0)</f>
        <v>0</v>
      </c>
      <c r="AD6914" s="0" t="str">
        <f aca="false">IF(AND(C6913=C6914,AA6913=AA6914-1),AB6913,"")</f>
        <v/>
      </c>
      <c r="AE6914" s="0" t="str">
        <f aca="false">IF(AND(C6913=C6914,AA6913=AA6914-1),AC6913,"")</f>
        <v/>
      </c>
      <c r="AF6914" s="0" t="str">
        <f aca="false">IF(AA6914=1,"",IF(AND(AB6914=1,AD6914&lt;&gt;1),1,0))</f>
        <v/>
      </c>
      <c r="AG6914" s="0" t="str">
        <f aca="false">IF(AA6914=1,"",IF(AND(AC6914=1,AE6914&lt;&gt;1),1,0))</f>
        <v/>
      </c>
      <c r="AH6914" s="60" t="str">
        <f aca="false">IF(AND(E6914&gt;0,AA6914&lt;2,NOT(AND(C6915=C6914,AA6915=AA6914+1))),INDEX(DATAS,AA6914+1),"")</f>
        <v/>
      </c>
      <c r="AI6914" s="60" t="str">
        <f aca="false">IF(AND(AC6914=1,AA6914&lt;2),IF(AND(C6915=C6914,AA6915=AA6914+1),IF(AC6915=1,"",INDEX(DATAS,AA6914+1)),INDEX(DATAS,AA6914+1)),"")</f>
        <v/>
      </c>
    </row>
    <row r="6915" customFormat="false" ht="15" hidden="false" customHeight="false" outlineLevel="0" collapsed="false">
      <c r="A6915" s="60" t="n">
        <v>46310</v>
      </c>
      <c r="B6915" s="0" t="n">
        <v>13</v>
      </c>
      <c r="C6915" s="0" t="n">
        <v>7904</v>
      </c>
      <c r="E6915" s="0" t="n">
        <v>0</v>
      </c>
      <c r="F6915" s="55" t="s">
        <v>1608</v>
      </c>
      <c r="I6915" s="55" t="s">
        <v>185</v>
      </c>
      <c r="U6915" s="0" t="n">
        <v>102</v>
      </c>
      <c r="V6915" s="0" t="n">
        <v>0</v>
      </c>
      <c r="X6915" s="55" t="n">
        <f aca="false">IF(I6915="Male",0,1)</f>
        <v>1</v>
      </c>
      <c r="Y6915" s="55" t="n">
        <f aca="false">IF(OR(I6915="DNB",I6915="Dry DNB"),1,0)</f>
        <v>0</v>
      </c>
      <c r="Z6915" s="0" t="str">
        <f aca="false">IF(ISNUMBER(W6915),A6915-W6915,"")</f>
        <v/>
      </c>
      <c r="AA6915" s="55" t="n">
        <f aca="false">MATCH(A6915,DATAS,0)</f>
        <v>2</v>
      </c>
      <c r="AB6915" s="55" t="n">
        <f aca="false">IF(AND(E6915&gt;0,OR(AND(B6915&gt;=1,B6915&lt;=6),B6915=10)),1,0)</f>
        <v>0</v>
      </c>
      <c r="AC6915" s="55" t="n">
        <f aca="false">IF(AND(E6915&gt;0,B6915=10),1,0)</f>
        <v>0</v>
      </c>
      <c r="AD6915" s="55" t="n">
        <f aca="false">IF(AND(C6914=C6915,AA6914=AA6915-1),AB6914,"")</f>
        <v>0</v>
      </c>
      <c r="AE6915" s="55" t="n">
        <f aca="false">IF(AND(C6914=C6915,AA6914=AA6915-1),AC6914,"")</f>
        <v>0</v>
      </c>
      <c r="AF6915" s="55" t="n">
        <f aca="false">IF(AA6915=1,"",IF(AND(AB6915=1,AD6915&lt;&gt;1),1,0))</f>
        <v>0</v>
      </c>
      <c r="AG6915" s="55" t="n">
        <f aca="false">IF(AA6915=1,"",IF(AND(AC6915=1,AE6915&lt;&gt;1),1,0))</f>
        <v>0</v>
      </c>
      <c r="AH6915" s="60" t="str">
        <f aca="false">IF(AND(E6915&gt;0,AA6915&lt;2,NOT(AND(C6916=C6915,AA6916=AA6915+1))),INDEX(DATAS,AA6915+1),"")</f>
        <v/>
      </c>
      <c r="AI6915" s="60" t="str">
        <f aca="false">IF(AND(AC6915=1,AA6915&lt;2),IF(AND(C6916=C6915,AA6916=AA6915+1),IF(AC6916=1,"",INDEX(DATAS,AA6915+1)),INDEX(DATAS,AA6915+1)),"")</f>
        <v/>
      </c>
    </row>
    <row r="6916" customFormat="false" ht="15" hidden="false" customHeight="false" outlineLevel="0" collapsed="false">
      <c r="A6916" s="60" t="n">
        <v>46309</v>
      </c>
      <c r="B6916" s="0" t="n">
        <v>13</v>
      </c>
      <c r="C6916" s="0" t="n">
        <v>7905</v>
      </c>
      <c r="E6916" s="0" t="n">
        <v>0</v>
      </c>
      <c r="F6916" s="55" t="s">
        <v>1608</v>
      </c>
      <c r="I6916" s="55" t="s">
        <v>185</v>
      </c>
      <c r="U6916" s="0" t="n">
        <v>101</v>
      </c>
      <c r="V6916" s="0" t="n">
        <v>0</v>
      </c>
      <c r="X6916" s="55" t="n">
        <f aca="false">IF(I6916="Male",0,1)</f>
        <v>1</v>
      </c>
      <c r="Y6916" s="55" t="n">
        <f aca="false">IF(OR(I6916="DNB",I6916="Dry DNB"),1,0)</f>
        <v>0</v>
      </c>
      <c r="Z6916" s="0" t="str">
        <f aca="false">IF(ISNUMBER(W6916),A6916-W6916,"")</f>
        <v/>
      </c>
      <c r="AA6916" s="55" t="n">
        <f aca="false">MATCH(A6916,DATAS,0)</f>
        <v>1</v>
      </c>
      <c r="AB6916" s="55" t="n">
        <f aca="false">IF(AND(E6916&gt;0,OR(AND(B6916&gt;=1,B6916&lt;=6),B6916=10)),1,0)</f>
        <v>0</v>
      </c>
      <c r="AC6916" s="55" t="n">
        <f aca="false">IF(AND(E6916&gt;0,B6916=10),1,0)</f>
        <v>0</v>
      </c>
      <c r="AD6916" s="0" t="str">
        <f aca="false">IF(AND(C6915=C6916,AA6915=AA6916-1),AB6915,"")</f>
        <v/>
      </c>
      <c r="AE6916" s="0" t="str">
        <f aca="false">IF(AND(C6915=C6916,AA6915=AA6916-1),AC6915,"")</f>
        <v/>
      </c>
      <c r="AF6916" s="0" t="str">
        <f aca="false">IF(AA6916=1,"",IF(AND(AB6916=1,AD6916&lt;&gt;1),1,0))</f>
        <v/>
      </c>
      <c r="AG6916" s="0" t="str">
        <f aca="false">IF(AA6916=1,"",IF(AND(AC6916=1,AE6916&lt;&gt;1),1,0))</f>
        <v/>
      </c>
      <c r="AH6916" s="60" t="str">
        <f aca="false">IF(AND(E6916&gt;0,AA6916&lt;2,NOT(AND(C6917=C6916,AA6917=AA6916+1))),INDEX(DATAS,AA6916+1),"")</f>
        <v/>
      </c>
      <c r="AI6916" s="60" t="str">
        <f aca="false">IF(AND(AC6916=1,AA6916&lt;2),IF(AND(C6917=C6916,AA6917=AA6916+1),IF(AC6917=1,"",INDEX(DATAS,AA6916+1)),INDEX(DATAS,AA6916+1)),"")</f>
        <v/>
      </c>
    </row>
    <row r="6917" customFormat="false" ht="15" hidden="false" customHeight="false" outlineLevel="0" collapsed="false">
      <c r="A6917" s="60" t="n">
        <v>46310</v>
      </c>
      <c r="B6917" s="0" t="n">
        <v>13</v>
      </c>
      <c r="C6917" s="0" t="n">
        <v>7905</v>
      </c>
      <c r="E6917" s="0" t="n">
        <v>0</v>
      </c>
      <c r="F6917" s="55" t="s">
        <v>1608</v>
      </c>
      <c r="I6917" s="55" t="s">
        <v>185</v>
      </c>
      <c r="U6917" s="0" t="n">
        <v>102</v>
      </c>
      <c r="V6917" s="0" t="n">
        <v>0</v>
      </c>
      <c r="X6917" s="55" t="n">
        <f aca="false">IF(I6917="Male",0,1)</f>
        <v>1</v>
      </c>
      <c r="Y6917" s="55" t="n">
        <f aca="false">IF(OR(I6917="DNB",I6917="Dry DNB"),1,0)</f>
        <v>0</v>
      </c>
      <c r="Z6917" s="0" t="str">
        <f aca="false">IF(ISNUMBER(W6917),A6917-W6917,"")</f>
        <v/>
      </c>
      <c r="AA6917" s="55" t="n">
        <f aca="false">MATCH(A6917,DATAS,0)</f>
        <v>2</v>
      </c>
      <c r="AB6917" s="55" t="n">
        <f aca="false">IF(AND(E6917&gt;0,OR(AND(B6917&gt;=1,B6917&lt;=6),B6917=10)),1,0)</f>
        <v>0</v>
      </c>
      <c r="AC6917" s="55" t="n">
        <f aca="false">IF(AND(E6917&gt;0,B6917=10),1,0)</f>
        <v>0</v>
      </c>
      <c r="AD6917" s="55" t="n">
        <f aca="false">IF(AND(C6916=C6917,AA6916=AA6917-1),AB6916,"")</f>
        <v>0</v>
      </c>
      <c r="AE6917" s="55" t="n">
        <f aca="false">IF(AND(C6916=C6917,AA6916=AA6917-1),AC6916,"")</f>
        <v>0</v>
      </c>
      <c r="AF6917" s="55" t="n">
        <f aca="false">IF(AA6917=1,"",IF(AND(AB6917=1,AD6917&lt;&gt;1),1,0))</f>
        <v>0</v>
      </c>
      <c r="AG6917" s="55" t="n">
        <f aca="false">IF(AA6917=1,"",IF(AND(AC6917=1,AE6917&lt;&gt;1),1,0))</f>
        <v>0</v>
      </c>
      <c r="AH6917" s="60" t="str">
        <f aca="false">IF(AND(E6917&gt;0,AA6917&lt;2,NOT(AND(C6918=C6917,AA6918=AA6917+1))),INDEX(DATAS,AA6917+1),"")</f>
        <v/>
      </c>
      <c r="AI6917" s="60" t="str">
        <f aca="false">IF(AND(AC6917=1,AA6917&lt;2),IF(AND(C6918=C6917,AA6918=AA6917+1),IF(AC6918=1,"",INDEX(DATAS,AA6917+1)),INDEX(DATAS,AA6917+1)),"")</f>
        <v/>
      </c>
    </row>
    <row r="6918" customFormat="false" ht="15" hidden="false" customHeight="false" outlineLevel="0" collapsed="false">
      <c r="A6918" s="60" t="n">
        <v>46309</v>
      </c>
      <c r="B6918" s="0" t="n">
        <v>13</v>
      </c>
      <c r="C6918" s="0" t="n">
        <v>7906</v>
      </c>
      <c r="E6918" s="0" t="n">
        <v>0</v>
      </c>
      <c r="F6918" s="55" t="s">
        <v>1608</v>
      </c>
      <c r="I6918" s="55" t="s">
        <v>185</v>
      </c>
      <c r="U6918" s="0" t="n">
        <v>101</v>
      </c>
      <c r="V6918" s="0" t="n">
        <v>0</v>
      </c>
      <c r="X6918" s="55" t="n">
        <f aca="false">IF(I6918="Male",0,1)</f>
        <v>1</v>
      </c>
      <c r="Y6918" s="55" t="n">
        <f aca="false">IF(OR(I6918="DNB",I6918="Dry DNB"),1,0)</f>
        <v>0</v>
      </c>
      <c r="Z6918" s="0" t="str">
        <f aca="false">IF(ISNUMBER(W6918),A6918-W6918,"")</f>
        <v/>
      </c>
      <c r="AA6918" s="55" t="n">
        <f aca="false">MATCH(A6918,DATAS,0)</f>
        <v>1</v>
      </c>
      <c r="AB6918" s="55" t="n">
        <f aca="false">IF(AND(E6918&gt;0,OR(AND(B6918&gt;=1,B6918&lt;=6),B6918=10)),1,0)</f>
        <v>0</v>
      </c>
      <c r="AC6918" s="55" t="n">
        <f aca="false">IF(AND(E6918&gt;0,B6918=10),1,0)</f>
        <v>0</v>
      </c>
      <c r="AD6918" s="0" t="str">
        <f aca="false">IF(AND(C6917=C6918,AA6917=AA6918-1),AB6917,"")</f>
        <v/>
      </c>
      <c r="AE6918" s="0" t="str">
        <f aca="false">IF(AND(C6917=C6918,AA6917=AA6918-1),AC6917,"")</f>
        <v/>
      </c>
      <c r="AF6918" s="0" t="str">
        <f aca="false">IF(AA6918=1,"",IF(AND(AB6918=1,AD6918&lt;&gt;1),1,0))</f>
        <v/>
      </c>
      <c r="AG6918" s="0" t="str">
        <f aca="false">IF(AA6918=1,"",IF(AND(AC6918=1,AE6918&lt;&gt;1),1,0))</f>
        <v/>
      </c>
      <c r="AH6918" s="60" t="str">
        <f aca="false">IF(AND(E6918&gt;0,AA6918&lt;2,NOT(AND(C6919=C6918,AA6919=AA6918+1))),INDEX(DATAS,AA6918+1),"")</f>
        <v/>
      </c>
      <c r="AI6918" s="60" t="str">
        <f aca="false">IF(AND(AC6918=1,AA6918&lt;2),IF(AND(C6919=C6918,AA6919=AA6918+1),IF(AC6919=1,"",INDEX(DATAS,AA6918+1)),INDEX(DATAS,AA6918+1)),"")</f>
        <v/>
      </c>
    </row>
    <row r="6919" customFormat="false" ht="15" hidden="false" customHeight="false" outlineLevel="0" collapsed="false">
      <c r="A6919" s="60" t="n">
        <v>46310</v>
      </c>
      <c r="B6919" s="0" t="n">
        <v>13</v>
      </c>
      <c r="C6919" s="0" t="n">
        <v>7906</v>
      </c>
      <c r="E6919" s="0" t="n">
        <v>0</v>
      </c>
      <c r="F6919" s="55" t="s">
        <v>1608</v>
      </c>
      <c r="I6919" s="55" t="s">
        <v>185</v>
      </c>
      <c r="U6919" s="0" t="n">
        <v>102</v>
      </c>
      <c r="V6919" s="0" t="n">
        <v>0</v>
      </c>
      <c r="X6919" s="55" t="n">
        <f aca="false">IF(I6919="Male",0,1)</f>
        <v>1</v>
      </c>
      <c r="Y6919" s="55" t="n">
        <f aca="false">IF(OR(I6919="DNB",I6919="Dry DNB"),1,0)</f>
        <v>0</v>
      </c>
      <c r="Z6919" s="0" t="str">
        <f aca="false">IF(ISNUMBER(W6919),A6919-W6919,"")</f>
        <v/>
      </c>
      <c r="AA6919" s="55" t="n">
        <f aca="false">MATCH(A6919,DATAS,0)</f>
        <v>2</v>
      </c>
      <c r="AB6919" s="55" t="n">
        <f aca="false">IF(AND(E6919&gt;0,OR(AND(B6919&gt;=1,B6919&lt;=6),B6919=10)),1,0)</f>
        <v>0</v>
      </c>
      <c r="AC6919" s="55" t="n">
        <f aca="false">IF(AND(E6919&gt;0,B6919=10),1,0)</f>
        <v>0</v>
      </c>
      <c r="AD6919" s="55" t="n">
        <f aca="false">IF(AND(C6918=C6919,AA6918=AA6919-1),AB6918,"")</f>
        <v>0</v>
      </c>
      <c r="AE6919" s="55" t="n">
        <f aca="false">IF(AND(C6918=C6919,AA6918=AA6919-1),AC6918,"")</f>
        <v>0</v>
      </c>
      <c r="AF6919" s="55" t="n">
        <f aca="false">IF(AA6919=1,"",IF(AND(AB6919=1,AD6919&lt;&gt;1),1,0))</f>
        <v>0</v>
      </c>
      <c r="AG6919" s="55" t="n">
        <f aca="false">IF(AA6919=1,"",IF(AND(AC6919=1,AE6919&lt;&gt;1),1,0))</f>
        <v>0</v>
      </c>
      <c r="AH6919" s="60" t="str">
        <f aca="false">IF(AND(E6919&gt;0,AA6919&lt;2,NOT(AND(C6920=C6919,AA6920=AA6919+1))),INDEX(DATAS,AA6919+1),"")</f>
        <v/>
      </c>
      <c r="AI6919" s="60" t="str">
        <f aca="false">IF(AND(AC6919=1,AA6919&lt;2),IF(AND(C6920=C6919,AA6920=AA6919+1),IF(AC6920=1,"",INDEX(DATAS,AA6919+1)),INDEX(DATAS,AA6919+1)),"")</f>
        <v/>
      </c>
    </row>
    <row r="6920" customFormat="false" ht="15" hidden="false" customHeight="false" outlineLevel="0" collapsed="false">
      <c r="A6920" s="60" t="n">
        <v>46309</v>
      </c>
      <c r="B6920" s="0" t="n">
        <v>13</v>
      </c>
      <c r="C6920" s="0" t="n">
        <v>7909</v>
      </c>
      <c r="E6920" s="0" t="n">
        <v>0</v>
      </c>
      <c r="F6920" s="55" t="s">
        <v>1609</v>
      </c>
      <c r="I6920" s="55" t="s">
        <v>185</v>
      </c>
      <c r="U6920" s="0" t="n">
        <v>100</v>
      </c>
      <c r="V6920" s="0" t="n">
        <v>0</v>
      </c>
      <c r="X6920" s="55" t="n">
        <f aca="false">IF(I6920="Male",0,1)</f>
        <v>1</v>
      </c>
      <c r="Y6920" s="55" t="n">
        <f aca="false">IF(OR(I6920="DNB",I6920="Dry DNB"),1,0)</f>
        <v>0</v>
      </c>
      <c r="Z6920" s="0" t="str">
        <f aca="false">IF(ISNUMBER(W6920),A6920-W6920,"")</f>
        <v/>
      </c>
      <c r="AA6920" s="55" t="n">
        <f aca="false">MATCH(A6920,DATAS,0)</f>
        <v>1</v>
      </c>
      <c r="AB6920" s="55" t="n">
        <f aca="false">IF(AND(E6920&gt;0,OR(AND(B6920&gt;=1,B6920&lt;=6),B6920=10)),1,0)</f>
        <v>0</v>
      </c>
      <c r="AC6920" s="55" t="n">
        <f aca="false">IF(AND(E6920&gt;0,B6920=10),1,0)</f>
        <v>0</v>
      </c>
      <c r="AD6920" s="0" t="str">
        <f aca="false">IF(AND(C6919=C6920,AA6919=AA6920-1),AB6919,"")</f>
        <v/>
      </c>
      <c r="AE6920" s="0" t="str">
        <f aca="false">IF(AND(C6919=C6920,AA6919=AA6920-1),AC6919,"")</f>
        <v/>
      </c>
      <c r="AF6920" s="0" t="str">
        <f aca="false">IF(AA6920=1,"",IF(AND(AB6920=1,AD6920&lt;&gt;1),1,0))</f>
        <v/>
      </c>
      <c r="AG6920" s="0" t="str">
        <f aca="false">IF(AA6920=1,"",IF(AND(AC6920=1,AE6920&lt;&gt;1),1,0))</f>
        <v/>
      </c>
      <c r="AH6920" s="60" t="str">
        <f aca="false">IF(AND(E6920&gt;0,AA6920&lt;2,NOT(AND(C6921=C6920,AA6921=AA6920+1))),INDEX(DATAS,AA6920+1),"")</f>
        <v/>
      </c>
      <c r="AI6920" s="60" t="str">
        <f aca="false">IF(AND(AC6920=1,AA6920&lt;2),IF(AND(C6921=C6920,AA6921=AA6920+1),IF(AC6921=1,"",INDEX(DATAS,AA6920+1)),INDEX(DATAS,AA6920+1)),"")</f>
        <v/>
      </c>
    </row>
    <row r="6921" customFormat="false" ht="15" hidden="false" customHeight="false" outlineLevel="0" collapsed="false">
      <c r="A6921" s="60" t="n">
        <v>46310</v>
      </c>
      <c r="B6921" s="0" t="n">
        <v>13</v>
      </c>
      <c r="C6921" s="0" t="n">
        <v>7909</v>
      </c>
      <c r="E6921" s="0" t="n">
        <v>0</v>
      </c>
      <c r="F6921" s="55" t="s">
        <v>1609</v>
      </c>
      <c r="I6921" s="55" t="s">
        <v>185</v>
      </c>
      <c r="U6921" s="0" t="n">
        <v>101</v>
      </c>
      <c r="V6921" s="0" t="n">
        <v>0</v>
      </c>
      <c r="X6921" s="55" t="n">
        <f aca="false">IF(I6921="Male",0,1)</f>
        <v>1</v>
      </c>
      <c r="Y6921" s="55" t="n">
        <f aca="false">IF(OR(I6921="DNB",I6921="Dry DNB"),1,0)</f>
        <v>0</v>
      </c>
      <c r="Z6921" s="0" t="str">
        <f aca="false">IF(ISNUMBER(W6921),A6921-W6921,"")</f>
        <v/>
      </c>
      <c r="AA6921" s="55" t="n">
        <f aca="false">MATCH(A6921,DATAS,0)</f>
        <v>2</v>
      </c>
      <c r="AB6921" s="55" t="n">
        <f aca="false">IF(AND(E6921&gt;0,OR(AND(B6921&gt;=1,B6921&lt;=6),B6921=10)),1,0)</f>
        <v>0</v>
      </c>
      <c r="AC6921" s="55" t="n">
        <f aca="false">IF(AND(E6921&gt;0,B6921=10),1,0)</f>
        <v>0</v>
      </c>
      <c r="AD6921" s="55" t="n">
        <f aca="false">IF(AND(C6920=C6921,AA6920=AA6921-1),AB6920,"")</f>
        <v>0</v>
      </c>
      <c r="AE6921" s="55" t="n">
        <f aca="false">IF(AND(C6920=C6921,AA6920=AA6921-1),AC6920,"")</f>
        <v>0</v>
      </c>
      <c r="AF6921" s="55" t="n">
        <f aca="false">IF(AA6921=1,"",IF(AND(AB6921=1,AD6921&lt;&gt;1),1,0))</f>
        <v>0</v>
      </c>
      <c r="AG6921" s="55" t="n">
        <f aca="false">IF(AA6921=1,"",IF(AND(AC6921=1,AE6921&lt;&gt;1),1,0))</f>
        <v>0</v>
      </c>
      <c r="AH6921" s="60" t="str">
        <f aca="false">IF(AND(E6921&gt;0,AA6921&lt;2,NOT(AND(C6922=C6921,AA6922=AA6921+1))),INDEX(DATAS,AA6921+1),"")</f>
        <v/>
      </c>
      <c r="AI6921" s="60" t="str">
        <f aca="false">IF(AND(AC6921=1,AA6921&lt;2),IF(AND(C6922=C6921,AA6922=AA6921+1),IF(AC6922=1,"",INDEX(DATAS,AA6921+1)),INDEX(DATAS,AA6921+1)),"")</f>
        <v/>
      </c>
    </row>
    <row r="6922" customFormat="false" ht="15" hidden="false" customHeight="false" outlineLevel="0" collapsed="false">
      <c r="A6922" s="60" t="n">
        <v>46309</v>
      </c>
      <c r="B6922" s="0" t="n">
        <v>13</v>
      </c>
      <c r="C6922" s="0" t="n">
        <v>7910</v>
      </c>
      <c r="E6922" s="0" t="n">
        <v>0</v>
      </c>
      <c r="F6922" s="55" t="s">
        <v>1609</v>
      </c>
      <c r="I6922" s="55" t="s">
        <v>185</v>
      </c>
      <c r="U6922" s="0" t="n">
        <v>100</v>
      </c>
      <c r="V6922" s="0" t="n">
        <v>0</v>
      </c>
      <c r="X6922" s="55" t="n">
        <f aca="false">IF(I6922="Male",0,1)</f>
        <v>1</v>
      </c>
      <c r="Y6922" s="55" t="n">
        <f aca="false">IF(OR(I6922="DNB",I6922="Dry DNB"),1,0)</f>
        <v>0</v>
      </c>
      <c r="Z6922" s="0" t="str">
        <f aca="false">IF(ISNUMBER(W6922),A6922-W6922,"")</f>
        <v/>
      </c>
      <c r="AA6922" s="55" t="n">
        <f aca="false">MATCH(A6922,DATAS,0)</f>
        <v>1</v>
      </c>
      <c r="AB6922" s="55" t="n">
        <f aca="false">IF(AND(E6922&gt;0,OR(AND(B6922&gt;=1,B6922&lt;=6),B6922=10)),1,0)</f>
        <v>0</v>
      </c>
      <c r="AC6922" s="55" t="n">
        <f aca="false">IF(AND(E6922&gt;0,B6922=10),1,0)</f>
        <v>0</v>
      </c>
      <c r="AD6922" s="0" t="str">
        <f aca="false">IF(AND(C6921=C6922,AA6921=AA6922-1),AB6921,"")</f>
        <v/>
      </c>
      <c r="AE6922" s="0" t="str">
        <f aca="false">IF(AND(C6921=C6922,AA6921=AA6922-1),AC6921,"")</f>
        <v/>
      </c>
      <c r="AF6922" s="0" t="str">
        <f aca="false">IF(AA6922=1,"",IF(AND(AB6922=1,AD6922&lt;&gt;1),1,0))</f>
        <v/>
      </c>
      <c r="AG6922" s="0" t="str">
        <f aca="false">IF(AA6922=1,"",IF(AND(AC6922=1,AE6922&lt;&gt;1),1,0))</f>
        <v/>
      </c>
      <c r="AH6922" s="60" t="str">
        <f aca="false">IF(AND(E6922&gt;0,AA6922&lt;2,NOT(AND(C6923=C6922,AA6923=AA6922+1))),INDEX(DATAS,AA6922+1),"")</f>
        <v/>
      </c>
      <c r="AI6922" s="60" t="str">
        <f aca="false">IF(AND(AC6922=1,AA6922&lt;2),IF(AND(C6923=C6922,AA6923=AA6922+1),IF(AC6923=1,"",INDEX(DATAS,AA6922+1)),INDEX(DATAS,AA6922+1)),"")</f>
        <v/>
      </c>
    </row>
    <row r="6923" customFormat="false" ht="15" hidden="false" customHeight="false" outlineLevel="0" collapsed="false">
      <c r="A6923" s="60" t="n">
        <v>46310</v>
      </c>
      <c r="B6923" s="0" t="n">
        <v>13</v>
      </c>
      <c r="C6923" s="0" t="n">
        <v>7910</v>
      </c>
      <c r="E6923" s="0" t="n">
        <v>0</v>
      </c>
      <c r="F6923" s="55" t="s">
        <v>1609</v>
      </c>
      <c r="I6923" s="55" t="s">
        <v>185</v>
      </c>
      <c r="U6923" s="0" t="n">
        <v>101</v>
      </c>
      <c r="V6923" s="0" t="n">
        <v>0</v>
      </c>
      <c r="X6923" s="55" t="n">
        <f aca="false">IF(I6923="Male",0,1)</f>
        <v>1</v>
      </c>
      <c r="Y6923" s="55" t="n">
        <f aca="false">IF(OR(I6923="DNB",I6923="Dry DNB"),1,0)</f>
        <v>0</v>
      </c>
      <c r="Z6923" s="0" t="str">
        <f aca="false">IF(ISNUMBER(W6923),A6923-W6923,"")</f>
        <v/>
      </c>
      <c r="AA6923" s="55" t="n">
        <f aca="false">MATCH(A6923,DATAS,0)</f>
        <v>2</v>
      </c>
      <c r="AB6923" s="55" t="n">
        <f aca="false">IF(AND(E6923&gt;0,OR(AND(B6923&gt;=1,B6923&lt;=6),B6923=10)),1,0)</f>
        <v>0</v>
      </c>
      <c r="AC6923" s="55" t="n">
        <f aca="false">IF(AND(E6923&gt;0,B6923=10),1,0)</f>
        <v>0</v>
      </c>
      <c r="AD6923" s="55" t="n">
        <f aca="false">IF(AND(C6922=C6923,AA6922=AA6923-1),AB6922,"")</f>
        <v>0</v>
      </c>
      <c r="AE6923" s="55" t="n">
        <f aca="false">IF(AND(C6922=C6923,AA6922=AA6923-1),AC6922,"")</f>
        <v>0</v>
      </c>
      <c r="AF6923" s="55" t="n">
        <f aca="false">IF(AA6923=1,"",IF(AND(AB6923=1,AD6923&lt;&gt;1),1,0))</f>
        <v>0</v>
      </c>
      <c r="AG6923" s="55" t="n">
        <f aca="false">IF(AA6923=1,"",IF(AND(AC6923=1,AE6923&lt;&gt;1),1,0))</f>
        <v>0</v>
      </c>
      <c r="AH6923" s="60" t="str">
        <f aca="false">IF(AND(E6923&gt;0,AA6923&lt;2,NOT(AND(C6924=C6923,AA6924=AA6923+1))),INDEX(DATAS,AA6923+1),"")</f>
        <v/>
      </c>
      <c r="AI6923" s="60" t="str">
        <f aca="false">IF(AND(AC6923=1,AA6923&lt;2),IF(AND(C6924=C6923,AA6924=AA6923+1),IF(AC6924=1,"",INDEX(DATAS,AA6923+1)),INDEX(DATAS,AA6923+1)),"")</f>
        <v/>
      </c>
    </row>
    <row r="6924" customFormat="false" ht="15" hidden="false" customHeight="false" outlineLevel="0" collapsed="false">
      <c r="A6924" s="60" t="n">
        <v>46309</v>
      </c>
      <c r="B6924" s="0" t="n">
        <v>13</v>
      </c>
      <c r="C6924" s="0" t="n">
        <v>7911</v>
      </c>
      <c r="E6924" s="0" t="n">
        <v>0</v>
      </c>
      <c r="F6924" s="55" t="s">
        <v>1609</v>
      </c>
      <c r="I6924" s="55" t="s">
        <v>185</v>
      </c>
      <c r="U6924" s="0" t="n">
        <v>100</v>
      </c>
      <c r="V6924" s="0" t="n">
        <v>0</v>
      </c>
      <c r="X6924" s="55" t="n">
        <f aca="false">IF(I6924="Male",0,1)</f>
        <v>1</v>
      </c>
      <c r="Y6924" s="55" t="n">
        <f aca="false">IF(OR(I6924="DNB",I6924="Dry DNB"),1,0)</f>
        <v>0</v>
      </c>
      <c r="Z6924" s="0" t="str">
        <f aca="false">IF(ISNUMBER(W6924),A6924-W6924,"")</f>
        <v/>
      </c>
      <c r="AA6924" s="55" t="n">
        <f aca="false">MATCH(A6924,DATAS,0)</f>
        <v>1</v>
      </c>
      <c r="AB6924" s="55" t="n">
        <f aca="false">IF(AND(E6924&gt;0,OR(AND(B6924&gt;=1,B6924&lt;=6),B6924=10)),1,0)</f>
        <v>0</v>
      </c>
      <c r="AC6924" s="55" t="n">
        <f aca="false">IF(AND(E6924&gt;0,B6924=10),1,0)</f>
        <v>0</v>
      </c>
      <c r="AD6924" s="0" t="str">
        <f aca="false">IF(AND(C6923=C6924,AA6923=AA6924-1),AB6923,"")</f>
        <v/>
      </c>
      <c r="AE6924" s="0" t="str">
        <f aca="false">IF(AND(C6923=C6924,AA6923=AA6924-1),AC6923,"")</f>
        <v/>
      </c>
      <c r="AF6924" s="0" t="str">
        <f aca="false">IF(AA6924=1,"",IF(AND(AB6924=1,AD6924&lt;&gt;1),1,0))</f>
        <v/>
      </c>
      <c r="AG6924" s="0" t="str">
        <f aca="false">IF(AA6924=1,"",IF(AND(AC6924=1,AE6924&lt;&gt;1),1,0))</f>
        <v/>
      </c>
      <c r="AH6924" s="60" t="str">
        <f aca="false">IF(AND(E6924&gt;0,AA6924&lt;2,NOT(AND(C6925=C6924,AA6925=AA6924+1))),INDEX(DATAS,AA6924+1),"")</f>
        <v/>
      </c>
      <c r="AI6924" s="60" t="str">
        <f aca="false">IF(AND(AC6924=1,AA6924&lt;2),IF(AND(C6925=C6924,AA6925=AA6924+1),IF(AC6925=1,"",INDEX(DATAS,AA6924+1)),INDEX(DATAS,AA6924+1)),"")</f>
        <v/>
      </c>
    </row>
    <row r="6925" customFormat="false" ht="15" hidden="false" customHeight="false" outlineLevel="0" collapsed="false">
      <c r="A6925" s="60" t="n">
        <v>46310</v>
      </c>
      <c r="B6925" s="0" t="n">
        <v>13</v>
      </c>
      <c r="C6925" s="0" t="n">
        <v>7911</v>
      </c>
      <c r="E6925" s="0" t="n">
        <v>0</v>
      </c>
      <c r="F6925" s="55" t="s">
        <v>1609</v>
      </c>
      <c r="I6925" s="55" t="s">
        <v>185</v>
      </c>
      <c r="U6925" s="0" t="n">
        <v>101</v>
      </c>
      <c r="V6925" s="0" t="n">
        <v>0</v>
      </c>
      <c r="X6925" s="55" t="n">
        <f aca="false">IF(I6925="Male",0,1)</f>
        <v>1</v>
      </c>
      <c r="Y6925" s="55" t="n">
        <f aca="false">IF(OR(I6925="DNB",I6925="Dry DNB"),1,0)</f>
        <v>0</v>
      </c>
      <c r="Z6925" s="0" t="str">
        <f aca="false">IF(ISNUMBER(W6925),A6925-W6925,"")</f>
        <v/>
      </c>
      <c r="AA6925" s="55" t="n">
        <f aca="false">MATCH(A6925,DATAS,0)</f>
        <v>2</v>
      </c>
      <c r="AB6925" s="55" t="n">
        <f aca="false">IF(AND(E6925&gt;0,OR(AND(B6925&gt;=1,B6925&lt;=6),B6925=10)),1,0)</f>
        <v>0</v>
      </c>
      <c r="AC6925" s="55" t="n">
        <f aca="false">IF(AND(E6925&gt;0,B6925=10),1,0)</f>
        <v>0</v>
      </c>
      <c r="AD6925" s="55" t="n">
        <f aca="false">IF(AND(C6924=C6925,AA6924=AA6925-1),AB6924,"")</f>
        <v>0</v>
      </c>
      <c r="AE6925" s="55" t="n">
        <f aca="false">IF(AND(C6924=C6925,AA6924=AA6925-1),AC6924,"")</f>
        <v>0</v>
      </c>
      <c r="AF6925" s="55" t="n">
        <f aca="false">IF(AA6925=1,"",IF(AND(AB6925=1,AD6925&lt;&gt;1),1,0))</f>
        <v>0</v>
      </c>
      <c r="AG6925" s="55" t="n">
        <f aca="false">IF(AA6925=1,"",IF(AND(AC6925=1,AE6925&lt;&gt;1),1,0))</f>
        <v>0</v>
      </c>
      <c r="AH6925" s="60" t="str">
        <f aca="false">IF(AND(E6925&gt;0,AA6925&lt;2,NOT(AND(C6926=C6925,AA6926=AA6925+1))),INDEX(DATAS,AA6925+1),"")</f>
        <v/>
      </c>
      <c r="AI6925" s="60" t="str">
        <f aca="false">IF(AND(AC6925=1,AA6925&lt;2),IF(AND(C6926=C6925,AA6926=AA6925+1),IF(AC6926=1,"",INDEX(DATAS,AA6925+1)),INDEX(DATAS,AA6925+1)),"")</f>
        <v/>
      </c>
    </row>
    <row r="6926" customFormat="false" ht="15" hidden="false" customHeight="false" outlineLevel="0" collapsed="false">
      <c r="A6926" s="60" t="n">
        <v>46309</v>
      </c>
      <c r="B6926" s="0" t="n">
        <v>13</v>
      </c>
      <c r="C6926" s="0" t="n">
        <v>7912</v>
      </c>
      <c r="E6926" s="0" t="n">
        <v>0</v>
      </c>
      <c r="F6926" s="55" t="s">
        <v>1609</v>
      </c>
      <c r="I6926" s="55" t="s">
        <v>185</v>
      </c>
      <c r="U6926" s="0" t="n">
        <v>100</v>
      </c>
      <c r="V6926" s="0" t="n">
        <v>0</v>
      </c>
      <c r="X6926" s="55" t="n">
        <f aca="false">IF(I6926="Male",0,1)</f>
        <v>1</v>
      </c>
      <c r="Y6926" s="55" t="n">
        <f aca="false">IF(OR(I6926="DNB",I6926="Dry DNB"),1,0)</f>
        <v>0</v>
      </c>
      <c r="Z6926" s="0" t="str">
        <f aca="false">IF(ISNUMBER(W6926),A6926-W6926,"")</f>
        <v/>
      </c>
      <c r="AA6926" s="55" t="n">
        <f aca="false">MATCH(A6926,DATAS,0)</f>
        <v>1</v>
      </c>
      <c r="AB6926" s="55" t="n">
        <f aca="false">IF(AND(E6926&gt;0,OR(AND(B6926&gt;=1,B6926&lt;=6),B6926=10)),1,0)</f>
        <v>0</v>
      </c>
      <c r="AC6926" s="55" t="n">
        <f aca="false">IF(AND(E6926&gt;0,B6926=10),1,0)</f>
        <v>0</v>
      </c>
      <c r="AD6926" s="0" t="str">
        <f aca="false">IF(AND(C6925=C6926,AA6925=AA6926-1),AB6925,"")</f>
        <v/>
      </c>
      <c r="AE6926" s="0" t="str">
        <f aca="false">IF(AND(C6925=C6926,AA6925=AA6926-1),AC6925,"")</f>
        <v/>
      </c>
      <c r="AF6926" s="0" t="str">
        <f aca="false">IF(AA6926=1,"",IF(AND(AB6926=1,AD6926&lt;&gt;1),1,0))</f>
        <v/>
      </c>
      <c r="AG6926" s="0" t="str">
        <f aca="false">IF(AA6926=1,"",IF(AND(AC6926=1,AE6926&lt;&gt;1),1,0))</f>
        <v/>
      </c>
      <c r="AH6926" s="60" t="str">
        <f aca="false">IF(AND(E6926&gt;0,AA6926&lt;2,NOT(AND(C6927=C6926,AA6927=AA6926+1))),INDEX(DATAS,AA6926+1),"")</f>
        <v/>
      </c>
      <c r="AI6926" s="60" t="str">
        <f aca="false">IF(AND(AC6926=1,AA6926&lt;2),IF(AND(C6927=C6926,AA6927=AA6926+1),IF(AC6927=1,"",INDEX(DATAS,AA6926+1)),INDEX(DATAS,AA6926+1)),"")</f>
        <v/>
      </c>
    </row>
    <row r="6927" customFormat="false" ht="15" hidden="false" customHeight="false" outlineLevel="0" collapsed="false">
      <c r="A6927" s="60" t="n">
        <v>46310</v>
      </c>
      <c r="B6927" s="0" t="n">
        <v>13</v>
      </c>
      <c r="C6927" s="0" t="n">
        <v>7912</v>
      </c>
      <c r="E6927" s="0" t="n">
        <v>0</v>
      </c>
      <c r="F6927" s="55" t="s">
        <v>1609</v>
      </c>
      <c r="I6927" s="55" t="s">
        <v>185</v>
      </c>
      <c r="U6927" s="0" t="n">
        <v>101</v>
      </c>
      <c r="V6927" s="0" t="n">
        <v>0</v>
      </c>
      <c r="X6927" s="55" t="n">
        <f aca="false">IF(I6927="Male",0,1)</f>
        <v>1</v>
      </c>
      <c r="Y6927" s="55" t="n">
        <f aca="false">IF(OR(I6927="DNB",I6927="Dry DNB"),1,0)</f>
        <v>0</v>
      </c>
      <c r="Z6927" s="0" t="str">
        <f aca="false">IF(ISNUMBER(W6927),A6927-W6927,"")</f>
        <v/>
      </c>
      <c r="AA6927" s="55" t="n">
        <f aca="false">MATCH(A6927,DATAS,0)</f>
        <v>2</v>
      </c>
      <c r="AB6927" s="55" t="n">
        <f aca="false">IF(AND(E6927&gt;0,OR(AND(B6927&gt;=1,B6927&lt;=6),B6927=10)),1,0)</f>
        <v>0</v>
      </c>
      <c r="AC6927" s="55" t="n">
        <f aca="false">IF(AND(E6927&gt;0,B6927=10),1,0)</f>
        <v>0</v>
      </c>
      <c r="AD6927" s="55" t="n">
        <f aca="false">IF(AND(C6926=C6927,AA6926=AA6927-1),AB6926,"")</f>
        <v>0</v>
      </c>
      <c r="AE6927" s="55" t="n">
        <f aca="false">IF(AND(C6926=C6927,AA6926=AA6927-1),AC6926,"")</f>
        <v>0</v>
      </c>
      <c r="AF6927" s="55" t="n">
        <f aca="false">IF(AA6927=1,"",IF(AND(AB6927=1,AD6927&lt;&gt;1),1,0))</f>
        <v>0</v>
      </c>
      <c r="AG6927" s="55" t="n">
        <f aca="false">IF(AA6927=1,"",IF(AND(AC6927=1,AE6927&lt;&gt;1),1,0))</f>
        <v>0</v>
      </c>
      <c r="AH6927" s="60" t="str">
        <f aca="false">IF(AND(E6927&gt;0,AA6927&lt;2,NOT(AND(C6928=C6927,AA6928=AA6927+1))),INDEX(DATAS,AA6927+1),"")</f>
        <v/>
      </c>
      <c r="AI6927" s="60" t="str">
        <f aca="false">IF(AND(AC6927=1,AA6927&lt;2),IF(AND(C6928=C6927,AA6928=AA6927+1),IF(AC6928=1,"",INDEX(DATAS,AA6927+1)),INDEX(DATAS,AA6927+1)),"")</f>
        <v/>
      </c>
    </row>
    <row r="6928" customFormat="false" ht="15" hidden="false" customHeight="false" outlineLevel="0" collapsed="false">
      <c r="A6928" s="60" t="n">
        <v>46309</v>
      </c>
      <c r="B6928" s="0" t="n">
        <v>13</v>
      </c>
      <c r="C6928" s="0" t="n">
        <v>7913</v>
      </c>
      <c r="E6928" s="0" t="n">
        <v>0</v>
      </c>
      <c r="F6928" s="55" t="s">
        <v>1609</v>
      </c>
      <c r="I6928" s="55" t="s">
        <v>185</v>
      </c>
      <c r="U6928" s="0" t="n">
        <v>100</v>
      </c>
      <c r="V6928" s="0" t="n">
        <v>0</v>
      </c>
      <c r="X6928" s="55" t="n">
        <f aca="false">IF(I6928="Male",0,1)</f>
        <v>1</v>
      </c>
      <c r="Y6928" s="55" t="n">
        <f aca="false">IF(OR(I6928="DNB",I6928="Dry DNB"),1,0)</f>
        <v>0</v>
      </c>
      <c r="Z6928" s="0" t="str">
        <f aca="false">IF(ISNUMBER(W6928),A6928-W6928,"")</f>
        <v/>
      </c>
      <c r="AA6928" s="55" t="n">
        <f aca="false">MATCH(A6928,DATAS,0)</f>
        <v>1</v>
      </c>
      <c r="AB6928" s="55" t="n">
        <f aca="false">IF(AND(E6928&gt;0,OR(AND(B6928&gt;=1,B6928&lt;=6),B6928=10)),1,0)</f>
        <v>0</v>
      </c>
      <c r="AC6928" s="55" t="n">
        <f aca="false">IF(AND(E6928&gt;0,B6928=10),1,0)</f>
        <v>0</v>
      </c>
      <c r="AD6928" s="0" t="str">
        <f aca="false">IF(AND(C6927=C6928,AA6927=AA6928-1),AB6927,"")</f>
        <v/>
      </c>
      <c r="AE6928" s="0" t="str">
        <f aca="false">IF(AND(C6927=C6928,AA6927=AA6928-1),AC6927,"")</f>
        <v/>
      </c>
      <c r="AF6928" s="0" t="str">
        <f aca="false">IF(AA6928=1,"",IF(AND(AB6928=1,AD6928&lt;&gt;1),1,0))</f>
        <v/>
      </c>
      <c r="AG6928" s="0" t="str">
        <f aca="false">IF(AA6928=1,"",IF(AND(AC6928=1,AE6928&lt;&gt;1),1,0))</f>
        <v/>
      </c>
      <c r="AH6928" s="60" t="str">
        <f aca="false">IF(AND(E6928&gt;0,AA6928&lt;2,NOT(AND(C6929=C6928,AA6929=AA6928+1))),INDEX(DATAS,AA6928+1),"")</f>
        <v/>
      </c>
      <c r="AI6928" s="60" t="str">
        <f aca="false">IF(AND(AC6928=1,AA6928&lt;2),IF(AND(C6929=C6928,AA6929=AA6928+1),IF(AC6929=1,"",INDEX(DATAS,AA6928+1)),INDEX(DATAS,AA6928+1)),"")</f>
        <v/>
      </c>
    </row>
    <row r="6929" customFormat="false" ht="15" hidden="false" customHeight="false" outlineLevel="0" collapsed="false">
      <c r="A6929" s="60" t="n">
        <v>46310</v>
      </c>
      <c r="B6929" s="0" t="n">
        <v>13</v>
      </c>
      <c r="C6929" s="0" t="n">
        <v>7913</v>
      </c>
      <c r="E6929" s="0" t="n">
        <v>0</v>
      </c>
      <c r="F6929" s="55" t="s">
        <v>1609</v>
      </c>
      <c r="I6929" s="55" t="s">
        <v>185</v>
      </c>
      <c r="U6929" s="0" t="n">
        <v>101</v>
      </c>
      <c r="V6929" s="0" t="n">
        <v>0</v>
      </c>
      <c r="X6929" s="55" t="n">
        <f aca="false">IF(I6929="Male",0,1)</f>
        <v>1</v>
      </c>
      <c r="Y6929" s="55" t="n">
        <f aca="false">IF(OR(I6929="DNB",I6929="Dry DNB"),1,0)</f>
        <v>0</v>
      </c>
      <c r="Z6929" s="0" t="str">
        <f aca="false">IF(ISNUMBER(W6929),A6929-W6929,"")</f>
        <v/>
      </c>
      <c r="AA6929" s="55" t="n">
        <f aca="false">MATCH(A6929,DATAS,0)</f>
        <v>2</v>
      </c>
      <c r="AB6929" s="55" t="n">
        <f aca="false">IF(AND(E6929&gt;0,OR(AND(B6929&gt;=1,B6929&lt;=6),B6929=10)),1,0)</f>
        <v>0</v>
      </c>
      <c r="AC6929" s="55" t="n">
        <f aca="false">IF(AND(E6929&gt;0,B6929=10),1,0)</f>
        <v>0</v>
      </c>
      <c r="AD6929" s="55" t="n">
        <f aca="false">IF(AND(C6928=C6929,AA6928=AA6929-1),AB6928,"")</f>
        <v>0</v>
      </c>
      <c r="AE6929" s="55" t="n">
        <f aca="false">IF(AND(C6928=C6929,AA6928=AA6929-1),AC6928,"")</f>
        <v>0</v>
      </c>
      <c r="AF6929" s="55" t="n">
        <f aca="false">IF(AA6929=1,"",IF(AND(AB6929=1,AD6929&lt;&gt;1),1,0))</f>
        <v>0</v>
      </c>
      <c r="AG6929" s="55" t="n">
        <f aca="false">IF(AA6929=1,"",IF(AND(AC6929=1,AE6929&lt;&gt;1),1,0))</f>
        <v>0</v>
      </c>
      <c r="AH6929" s="60" t="str">
        <f aca="false">IF(AND(E6929&gt;0,AA6929&lt;2,NOT(AND(C6930=C6929,AA6930=AA6929+1))),INDEX(DATAS,AA6929+1),"")</f>
        <v/>
      </c>
      <c r="AI6929" s="60" t="str">
        <f aca="false">IF(AND(AC6929=1,AA6929&lt;2),IF(AND(C6930=C6929,AA6930=AA6929+1),IF(AC6930=1,"",INDEX(DATAS,AA6929+1)),INDEX(DATAS,AA6929+1)),"")</f>
        <v/>
      </c>
    </row>
    <row r="6930" customFormat="false" ht="15" hidden="false" customHeight="false" outlineLevel="0" collapsed="false">
      <c r="A6930" s="60" t="n">
        <v>46309</v>
      </c>
      <c r="B6930" s="0" t="n">
        <v>13</v>
      </c>
      <c r="C6930" s="0" t="n">
        <v>7914</v>
      </c>
      <c r="E6930" s="0" t="n">
        <v>0</v>
      </c>
      <c r="F6930" s="55" t="s">
        <v>1609</v>
      </c>
      <c r="I6930" s="55" t="s">
        <v>185</v>
      </c>
      <c r="U6930" s="0" t="n">
        <v>100</v>
      </c>
      <c r="V6930" s="0" t="n">
        <v>0</v>
      </c>
      <c r="X6930" s="55" t="n">
        <f aca="false">IF(I6930="Male",0,1)</f>
        <v>1</v>
      </c>
      <c r="Y6930" s="55" t="n">
        <f aca="false">IF(OR(I6930="DNB",I6930="Dry DNB"),1,0)</f>
        <v>0</v>
      </c>
      <c r="Z6930" s="0" t="str">
        <f aca="false">IF(ISNUMBER(W6930),A6930-W6930,"")</f>
        <v/>
      </c>
      <c r="AA6930" s="55" t="n">
        <f aca="false">MATCH(A6930,DATAS,0)</f>
        <v>1</v>
      </c>
      <c r="AB6930" s="55" t="n">
        <f aca="false">IF(AND(E6930&gt;0,OR(AND(B6930&gt;=1,B6930&lt;=6),B6930=10)),1,0)</f>
        <v>0</v>
      </c>
      <c r="AC6930" s="55" t="n">
        <f aca="false">IF(AND(E6930&gt;0,B6930=10),1,0)</f>
        <v>0</v>
      </c>
      <c r="AD6930" s="0" t="str">
        <f aca="false">IF(AND(C6929=C6930,AA6929=AA6930-1),AB6929,"")</f>
        <v/>
      </c>
      <c r="AE6930" s="0" t="str">
        <f aca="false">IF(AND(C6929=C6930,AA6929=AA6930-1),AC6929,"")</f>
        <v/>
      </c>
      <c r="AF6930" s="0" t="str">
        <f aca="false">IF(AA6930=1,"",IF(AND(AB6930=1,AD6930&lt;&gt;1),1,0))</f>
        <v/>
      </c>
      <c r="AG6930" s="0" t="str">
        <f aca="false">IF(AA6930=1,"",IF(AND(AC6930=1,AE6930&lt;&gt;1),1,0))</f>
        <v/>
      </c>
      <c r="AH6930" s="60" t="str">
        <f aca="false">IF(AND(E6930&gt;0,AA6930&lt;2,NOT(AND(C6931=C6930,AA6931=AA6930+1))),INDEX(DATAS,AA6930+1),"")</f>
        <v/>
      </c>
      <c r="AI6930" s="60" t="str">
        <f aca="false">IF(AND(AC6930=1,AA6930&lt;2),IF(AND(C6931=C6930,AA6931=AA6930+1),IF(AC6931=1,"",INDEX(DATAS,AA6930+1)),INDEX(DATAS,AA6930+1)),"")</f>
        <v/>
      </c>
    </row>
    <row r="6931" customFormat="false" ht="15" hidden="false" customHeight="false" outlineLevel="0" collapsed="false">
      <c r="A6931" s="60" t="n">
        <v>46310</v>
      </c>
      <c r="B6931" s="0" t="n">
        <v>13</v>
      </c>
      <c r="C6931" s="0" t="n">
        <v>7914</v>
      </c>
      <c r="E6931" s="0" t="n">
        <v>0</v>
      </c>
      <c r="F6931" s="55" t="s">
        <v>1609</v>
      </c>
      <c r="I6931" s="55" t="s">
        <v>185</v>
      </c>
      <c r="U6931" s="0" t="n">
        <v>101</v>
      </c>
      <c r="V6931" s="0" t="n">
        <v>0</v>
      </c>
      <c r="X6931" s="55" t="n">
        <f aca="false">IF(I6931="Male",0,1)</f>
        <v>1</v>
      </c>
      <c r="Y6931" s="55" t="n">
        <f aca="false">IF(OR(I6931="DNB",I6931="Dry DNB"),1,0)</f>
        <v>0</v>
      </c>
      <c r="Z6931" s="0" t="str">
        <f aca="false">IF(ISNUMBER(W6931),A6931-W6931,"")</f>
        <v/>
      </c>
      <c r="AA6931" s="55" t="n">
        <f aca="false">MATCH(A6931,DATAS,0)</f>
        <v>2</v>
      </c>
      <c r="AB6931" s="55" t="n">
        <f aca="false">IF(AND(E6931&gt;0,OR(AND(B6931&gt;=1,B6931&lt;=6),B6931=10)),1,0)</f>
        <v>0</v>
      </c>
      <c r="AC6931" s="55" t="n">
        <f aca="false">IF(AND(E6931&gt;0,B6931=10),1,0)</f>
        <v>0</v>
      </c>
      <c r="AD6931" s="55" t="n">
        <f aca="false">IF(AND(C6930=C6931,AA6930=AA6931-1),AB6930,"")</f>
        <v>0</v>
      </c>
      <c r="AE6931" s="55" t="n">
        <f aca="false">IF(AND(C6930=C6931,AA6930=AA6931-1),AC6930,"")</f>
        <v>0</v>
      </c>
      <c r="AF6931" s="55" t="n">
        <f aca="false">IF(AA6931=1,"",IF(AND(AB6931=1,AD6931&lt;&gt;1),1,0))</f>
        <v>0</v>
      </c>
      <c r="AG6931" s="55" t="n">
        <f aca="false">IF(AA6931=1,"",IF(AND(AC6931=1,AE6931&lt;&gt;1),1,0))</f>
        <v>0</v>
      </c>
      <c r="AH6931" s="60" t="str">
        <f aca="false">IF(AND(E6931&gt;0,AA6931&lt;2,NOT(AND(C6932=C6931,AA6932=AA6931+1))),INDEX(DATAS,AA6931+1),"")</f>
        <v/>
      </c>
      <c r="AI6931" s="60" t="str">
        <f aca="false">IF(AND(AC6931=1,AA6931&lt;2),IF(AND(C6932=C6931,AA6932=AA6931+1),IF(AC6932=1,"",INDEX(DATAS,AA6931+1)),INDEX(DATAS,AA6931+1)),"")</f>
        <v/>
      </c>
    </row>
    <row r="6932" customFormat="false" ht="15" hidden="false" customHeight="false" outlineLevel="0" collapsed="false">
      <c r="A6932" s="60" t="n">
        <v>46309</v>
      </c>
      <c r="B6932" s="0" t="n">
        <v>13</v>
      </c>
      <c r="C6932" s="0" t="n">
        <v>7915</v>
      </c>
      <c r="E6932" s="0" t="n">
        <v>0</v>
      </c>
      <c r="F6932" s="55" t="s">
        <v>1609</v>
      </c>
      <c r="I6932" s="55" t="s">
        <v>185</v>
      </c>
      <c r="U6932" s="0" t="n">
        <v>100</v>
      </c>
      <c r="V6932" s="0" t="n">
        <v>0</v>
      </c>
      <c r="X6932" s="55" t="n">
        <f aca="false">IF(I6932="Male",0,1)</f>
        <v>1</v>
      </c>
      <c r="Y6932" s="55" t="n">
        <f aca="false">IF(OR(I6932="DNB",I6932="Dry DNB"),1,0)</f>
        <v>0</v>
      </c>
      <c r="Z6932" s="0" t="str">
        <f aca="false">IF(ISNUMBER(W6932),A6932-W6932,"")</f>
        <v/>
      </c>
      <c r="AA6932" s="55" t="n">
        <f aca="false">MATCH(A6932,DATAS,0)</f>
        <v>1</v>
      </c>
      <c r="AB6932" s="55" t="n">
        <f aca="false">IF(AND(E6932&gt;0,OR(AND(B6932&gt;=1,B6932&lt;=6),B6932=10)),1,0)</f>
        <v>0</v>
      </c>
      <c r="AC6932" s="55" t="n">
        <f aca="false">IF(AND(E6932&gt;0,B6932=10),1,0)</f>
        <v>0</v>
      </c>
      <c r="AD6932" s="0" t="str">
        <f aca="false">IF(AND(C6931=C6932,AA6931=AA6932-1),AB6931,"")</f>
        <v/>
      </c>
      <c r="AE6932" s="0" t="str">
        <f aca="false">IF(AND(C6931=C6932,AA6931=AA6932-1),AC6931,"")</f>
        <v/>
      </c>
      <c r="AF6932" s="0" t="str">
        <f aca="false">IF(AA6932=1,"",IF(AND(AB6932=1,AD6932&lt;&gt;1),1,0))</f>
        <v/>
      </c>
      <c r="AG6932" s="0" t="str">
        <f aca="false">IF(AA6932=1,"",IF(AND(AC6932=1,AE6932&lt;&gt;1),1,0))</f>
        <v/>
      </c>
      <c r="AH6932" s="60" t="str">
        <f aca="false">IF(AND(E6932&gt;0,AA6932&lt;2,NOT(AND(C6933=C6932,AA6933=AA6932+1))),INDEX(DATAS,AA6932+1),"")</f>
        <v/>
      </c>
      <c r="AI6932" s="60" t="str">
        <f aca="false">IF(AND(AC6932=1,AA6932&lt;2),IF(AND(C6933=C6932,AA6933=AA6932+1),IF(AC6933=1,"",INDEX(DATAS,AA6932+1)),INDEX(DATAS,AA6932+1)),"")</f>
        <v/>
      </c>
    </row>
    <row r="6933" customFormat="false" ht="15" hidden="false" customHeight="false" outlineLevel="0" collapsed="false">
      <c r="A6933" s="60" t="n">
        <v>46310</v>
      </c>
      <c r="B6933" s="0" t="n">
        <v>13</v>
      </c>
      <c r="C6933" s="0" t="n">
        <v>7915</v>
      </c>
      <c r="E6933" s="0" t="n">
        <v>0</v>
      </c>
      <c r="F6933" s="55" t="s">
        <v>1609</v>
      </c>
      <c r="I6933" s="55" t="s">
        <v>185</v>
      </c>
      <c r="U6933" s="0" t="n">
        <v>101</v>
      </c>
      <c r="V6933" s="0" t="n">
        <v>0</v>
      </c>
      <c r="X6933" s="55" t="n">
        <f aca="false">IF(I6933="Male",0,1)</f>
        <v>1</v>
      </c>
      <c r="Y6933" s="55" t="n">
        <f aca="false">IF(OR(I6933="DNB",I6933="Dry DNB"),1,0)</f>
        <v>0</v>
      </c>
      <c r="Z6933" s="0" t="str">
        <f aca="false">IF(ISNUMBER(W6933),A6933-W6933,"")</f>
        <v/>
      </c>
      <c r="AA6933" s="55" t="n">
        <f aca="false">MATCH(A6933,DATAS,0)</f>
        <v>2</v>
      </c>
      <c r="AB6933" s="55" t="n">
        <f aca="false">IF(AND(E6933&gt;0,OR(AND(B6933&gt;=1,B6933&lt;=6),B6933=10)),1,0)</f>
        <v>0</v>
      </c>
      <c r="AC6933" s="55" t="n">
        <f aca="false">IF(AND(E6933&gt;0,B6933=10),1,0)</f>
        <v>0</v>
      </c>
      <c r="AD6933" s="55" t="n">
        <f aca="false">IF(AND(C6932=C6933,AA6932=AA6933-1),AB6932,"")</f>
        <v>0</v>
      </c>
      <c r="AE6933" s="55" t="n">
        <f aca="false">IF(AND(C6932=C6933,AA6932=AA6933-1),AC6932,"")</f>
        <v>0</v>
      </c>
      <c r="AF6933" s="55" t="n">
        <f aca="false">IF(AA6933=1,"",IF(AND(AB6933=1,AD6933&lt;&gt;1),1,0))</f>
        <v>0</v>
      </c>
      <c r="AG6933" s="55" t="n">
        <f aca="false">IF(AA6933=1,"",IF(AND(AC6933=1,AE6933&lt;&gt;1),1,0))</f>
        <v>0</v>
      </c>
      <c r="AH6933" s="60" t="str">
        <f aca="false">IF(AND(E6933&gt;0,AA6933&lt;2,NOT(AND(C6934=C6933,AA6934=AA6933+1))),INDEX(DATAS,AA6933+1),"")</f>
        <v/>
      </c>
      <c r="AI6933" s="60" t="str">
        <f aca="false">IF(AND(AC6933=1,AA6933&lt;2),IF(AND(C6934=C6933,AA6934=AA6933+1),IF(AC6934=1,"",INDEX(DATAS,AA6933+1)),INDEX(DATAS,AA6933+1)),"")</f>
        <v/>
      </c>
    </row>
    <row r="6934" customFormat="false" ht="15" hidden="false" customHeight="false" outlineLevel="0" collapsed="false">
      <c r="A6934" s="60" t="n">
        <v>46309</v>
      </c>
      <c r="B6934" s="0" t="n">
        <v>13</v>
      </c>
      <c r="C6934" s="0" t="n">
        <v>7916</v>
      </c>
      <c r="E6934" s="0" t="n">
        <v>0</v>
      </c>
      <c r="F6934" s="55" t="s">
        <v>1610</v>
      </c>
      <c r="I6934" s="55" t="s">
        <v>185</v>
      </c>
      <c r="U6934" s="0" t="n">
        <v>99</v>
      </c>
      <c r="V6934" s="0" t="n">
        <v>0</v>
      </c>
      <c r="X6934" s="55" t="n">
        <f aca="false">IF(I6934="Male",0,1)</f>
        <v>1</v>
      </c>
      <c r="Y6934" s="55" t="n">
        <f aca="false">IF(OR(I6934="DNB",I6934="Dry DNB"),1,0)</f>
        <v>0</v>
      </c>
      <c r="Z6934" s="0" t="str">
        <f aca="false">IF(ISNUMBER(W6934),A6934-W6934,"")</f>
        <v/>
      </c>
      <c r="AA6934" s="55" t="n">
        <f aca="false">MATCH(A6934,DATAS,0)</f>
        <v>1</v>
      </c>
      <c r="AB6934" s="55" t="n">
        <f aca="false">IF(AND(E6934&gt;0,OR(AND(B6934&gt;=1,B6934&lt;=6),B6934=10)),1,0)</f>
        <v>0</v>
      </c>
      <c r="AC6934" s="55" t="n">
        <f aca="false">IF(AND(E6934&gt;0,B6934=10),1,0)</f>
        <v>0</v>
      </c>
      <c r="AD6934" s="0" t="str">
        <f aca="false">IF(AND(C6933=C6934,AA6933=AA6934-1),AB6933,"")</f>
        <v/>
      </c>
      <c r="AE6934" s="0" t="str">
        <f aca="false">IF(AND(C6933=C6934,AA6933=AA6934-1),AC6933,"")</f>
        <v/>
      </c>
      <c r="AF6934" s="0" t="str">
        <f aca="false">IF(AA6934=1,"",IF(AND(AB6934=1,AD6934&lt;&gt;1),1,0))</f>
        <v/>
      </c>
      <c r="AG6934" s="0" t="str">
        <f aca="false">IF(AA6934=1,"",IF(AND(AC6934=1,AE6934&lt;&gt;1),1,0))</f>
        <v/>
      </c>
      <c r="AH6934" s="60" t="str">
        <f aca="false">IF(AND(E6934&gt;0,AA6934&lt;2,NOT(AND(C6935=C6934,AA6935=AA6934+1))),INDEX(DATAS,AA6934+1),"")</f>
        <v/>
      </c>
      <c r="AI6934" s="60" t="str">
        <f aca="false">IF(AND(AC6934=1,AA6934&lt;2),IF(AND(C6935=C6934,AA6935=AA6934+1),IF(AC6935=1,"",INDEX(DATAS,AA6934+1)),INDEX(DATAS,AA6934+1)),"")</f>
        <v/>
      </c>
    </row>
    <row r="6935" customFormat="false" ht="15" hidden="false" customHeight="false" outlineLevel="0" collapsed="false">
      <c r="A6935" s="60" t="n">
        <v>46310</v>
      </c>
      <c r="B6935" s="0" t="n">
        <v>13</v>
      </c>
      <c r="C6935" s="0" t="n">
        <v>7916</v>
      </c>
      <c r="E6935" s="0" t="n">
        <v>0</v>
      </c>
      <c r="F6935" s="55" t="s">
        <v>1610</v>
      </c>
      <c r="I6935" s="55" t="s">
        <v>185</v>
      </c>
      <c r="U6935" s="0" t="n">
        <v>100</v>
      </c>
      <c r="V6935" s="0" t="n">
        <v>0</v>
      </c>
      <c r="X6935" s="55" t="n">
        <f aca="false">IF(I6935="Male",0,1)</f>
        <v>1</v>
      </c>
      <c r="Y6935" s="55" t="n">
        <f aca="false">IF(OR(I6935="DNB",I6935="Dry DNB"),1,0)</f>
        <v>0</v>
      </c>
      <c r="Z6935" s="0" t="str">
        <f aca="false">IF(ISNUMBER(W6935),A6935-W6935,"")</f>
        <v/>
      </c>
      <c r="AA6935" s="55" t="n">
        <f aca="false">MATCH(A6935,DATAS,0)</f>
        <v>2</v>
      </c>
      <c r="AB6935" s="55" t="n">
        <f aca="false">IF(AND(E6935&gt;0,OR(AND(B6935&gt;=1,B6935&lt;=6),B6935=10)),1,0)</f>
        <v>0</v>
      </c>
      <c r="AC6935" s="55" t="n">
        <f aca="false">IF(AND(E6935&gt;0,B6935=10),1,0)</f>
        <v>0</v>
      </c>
      <c r="AD6935" s="55" t="n">
        <f aca="false">IF(AND(C6934=C6935,AA6934=AA6935-1),AB6934,"")</f>
        <v>0</v>
      </c>
      <c r="AE6935" s="55" t="n">
        <f aca="false">IF(AND(C6934=C6935,AA6934=AA6935-1),AC6934,"")</f>
        <v>0</v>
      </c>
      <c r="AF6935" s="55" t="n">
        <f aca="false">IF(AA6935=1,"",IF(AND(AB6935=1,AD6935&lt;&gt;1),1,0))</f>
        <v>0</v>
      </c>
      <c r="AG6935" s="55" t="n">
        <f aca="false">IF(AA6935=1,"",IF(AND(AC6935=1,AE6935&lt;&gt;1),1,0))</f>
        <v>0</v>
      </c>
      <c r="AH6935" s="60" t="str">
        <f aca="false">IF(AND(E6935&gt;0,AA6935&lt;2,NOT(AND(C6936=C6935,AA6936=AA6935+1))),INDEX(DATAS,AA6935+1),"")</f>
        <v/>
      </c>
      <c r="AI6935" s="60" t="str">
        <f aca="false">IF(AND(AC6935=1,AA6935&lt;2),IF(AND(C6936=C6935,AA6936=AA6935+1),IF(AC6936=1,"",INDEX(DATAS,AA6935+1)),INDEX(DATAS,AA6935+1)),"")</f>
        <v/>
      </c>
    </row>
    <row r="6936" customFormat="false" ht="15" hidden="false" customHeight="false" outlineLevel="0" collapsed="false">
      <c r="A6936" s="60" t="n">
        <v>46309</v>
      </c>
      <c r="B6936" s="0" t="n">
        <v>13</v>
      </c>
      <c r="C6936" s="0" t="n">
        <v>7917</v>
      </c>
      <c r="E6936" s="0" t="n">
        <v>0</v>
      </c>
      <c r="F6936" s="55" t="s">
        <v>1610</v>
      </c>
      <c r="I6936" s="55" t="s">
        <v>185</v>
      </c>
      <c r="U6936" s="0" t="n">
        <v>99</v>
      </c>
      <c r="V6936" s="0" t="n">
        <v>0</v>
      </c>
      <c r="X6936" s="55" t="n">
        <f aca="false">IF(I6936="Male",0,1)</f>
        <v>1</v>
      </c>
      <c r="Y6936" s="55" t="n">
        <f aca="false">IF(OR(I6936="DNB",I6936="Dry DNB"),1,0)</f>
        <v>0</v>
      </c>
      <c r="Z6936" s="0" t="str">
        <f aca="false">IF(ISNUMBER(W6936),A6936-W6936,"")</f>
        <v/>
      </c>
      <c r="AA6936" s="55" t="n">
        <f aca="false">MATCH(A6936,DATAS,0)</f>
        <v>1</v>
      </c>
      <c r="AB6936" s="55" t="n">
        <f aca="false">IF(AND(E6936&gt;0,OR(AND(B6936&gt;=1,B6936&lt;=6),B6936=10)),1,0)</f>
        <v>0</v>
      </c>
      <c r="AC6936" s="55" t="n">
        <f aca="false">IF(AND(E6936&gt;0,B6936=10),1,0)</f>
        <v>0</v>
      </c>
      <c r="AD6936" s="0" t="str">
        <f aca="false">IF(AND(C6935=C6936,AA6935=AA6936-1),AB6935,"")</f>
        <v/>
      </c>
      <c r="AE6936" s="0" t="str">
        <f aca="false">IF(AND(C6935=C6936,AA6935=AA6936-1),AC6935,"")</f>
        <v/>
      </c>
      <c r="AF6936" s="0" t="str">
        <f aca="false">IF(AA6936=1,"",IF(AND(AB6936=1,AD6936&lt;&gt;1),1,0))</f>
        <v/>
      </c>
      <c r="AG6936" s="0" t="str">
        <f aca="false">IF(AA6936=1,"",IF(AND(AC6936=1,AE6936&lt;&gt;1),1,0))</f>
        <v/>
      </c>
      <c r="AH6936" s="60" t="str">
        <f aca="false">IF(AND(E6936&gt;0,AA6936&lt;2,NOT(AND(C6937=C6936,AA6937=AA6936+1))),INDEX(DATAS,AA6936+1),"")</f>
        <v/>
      </c>
      <c r="AI6936" s="60" t="str">
        <f aca="false">IF(AND(AC6936=1,AA6936&lt;2),IF(AND(C6937=C6936,AA6937=AA6936+1),IF(AC6937=1,"",INDEX(DATAS,AA6936+1)),INDEX(DATAS,AA6936+1)),"")</f>
        <v/>
      </c>
    </row>
    <row r="6937" customFormat="false" ht="15" hidden="false" customHeight="false" outlineLevel="0" collapsed="false">
      <c r="A6937" s="60" t="n">
        <v>46310</v>
      </c>
      <c r="B6937" s="0" t="n">
        <v>13</v>
      </c>
      <c r="C6937" s="0" t="n">
        <v>7917</v>
      </c>
      <c r="E6937" s="0" t="n">
        <v>0</v>
      </c>
      <c r="F6937" s="55" t="s">
        <v>1610</v>
      </c>
      <c r="I6937" s="55" t="s">
        <v>185</v>
      </c>
      <c r="U6937" s="0" t="n">
        <v>100</v>
      </c>
      <c r="V6937" s="0" t="n">
        <v>0</v>
      </c>
      <c r="X6937" s="55" t="n">
        <f aca="false">IF(I6937="Male",0,1)</f>
        <v>1</v>
      </c>
      <c r="Y6937" s="55" t="n">
        <f aca="false">IF(OR(I6937="DNB",I6937="Dry DNB"),1,0)</f>
        <v>0</v>
      </c>
      <c r="Z6937" s="0" t="str">
        <f aca="false">IF(ISNUMBER(W6937),A6937-W6937,"")</f>
        <v/>
      </c>
      <c r="AA6937" s="55" t="n">
        <f aca="false">MATCH(A6937,DATAS,0)</f>
        <v>2</v>
      </c>
      <c r="AB6937" s="55" t="n">
        <f aca="false">IF(AND(E6937&gt;0,OR(AND(B6937&gt;=1,B6937&lt;=6),B6937=10)),1,0)</f>
        <v>0</v>
      </c>
      <c r="AC6937" s="55" t="n">
        <f aca="false">IF(AND(E6937&gt;0,B6937=10),1,0)</f>
        <v>0</v>
      </c>
      <c r="AD6937" s="55" t="n">
        <f aca="false">IF(AND(C6936=C6937,AA6936=AA6937-1),AB6936,"")</f>
        <v>0</v>
      </c>
      <c r="AE6937" s="55" t="n">
        <f aca="false">IF(AND(C6936=C6937,AA6936=AA6937-1),AC6936,"")</f>
        <v>0</v>
      </c>
      <c r="AF6937" s="55" t="n">
        <f aca="false">IF(AA6937=1,"",IF(AND(AB6937=1,AD6937&lt;&gt;1),1,0))</f>
        <v>0</v>
      </c>
      <c r="AG6937" s="55" t="n">
        <f aca="false">IF(AA6937=1,"",IF(AND(AC6937=1,AE6937&lt;&gt;1),1,0))</f>
        <v>0</v>
      </c>
      <c r="AH6937" s="60" t="str">
        <f aca="false">IF(AND(E6937&gt;0,AA6937&lt;2,NOT(AND(C6938=C6937,AA6938=AA6937+1))),INDEX(DATAS,AA6937+1),"")</f>
        <v/>
      </c>
      <c r="AI6937" s="60" t="str">
        <f aca="false">IF(AND(AC6937=1,AA6937&lt;2),IF(AND(C6938=C6937,AA6938=AA6937+1),IF(AC6938=1,"",INDEX(DATAS,AA6937+1)),INDEX(DATAS,AA6937+1)),"")</f>
        <v/>
      </c>
    </row>
    <row r="6938" customFormat="false" ht="15" hidden="false" customHeight="false" outlineLevel="0" collapsed="false">
      <c r="A6938" s="60" t="n">
        <v>46309</v>
      </c>
      <c r="B6938" s="0" t="n">
        <v>13</v>
      </c>
      <c r="C6938" s="0" t="n">
        <v>7918</v>
      </c>
      <c r="E6938" s="0" t="n">
        <v>0</v>
      </c>
      <c r="F6938" s="55" t="s">
        <v>1610</v>
      </c>
      <c r="I6938" s="55" t="s">
        <v>185</v>
      </c>
      <c r="U6938" s="0" t="n">
        <v>99</v>
      </c>
      <c r="V6938" s="0" t="n">
        <v>0</v>
      </c>
      <c r="X6938" s="55" t="n">
        <f aca="false">IF(I6938="Male",0,1)</f>
        <v>1</v>
      </c>
      <c r="Y6938" s="55" t="n">
        <f aca="false">IF(OR(I6938="DNB",I6938="Dry DNB"),1,0)</f>
        <v>0</v>
      </c>
      <c r="Z6938" s="0" t="str">
        <f aca="false">IF(ISNUMBER(W6938),A6938-W6938,"")</f>
        <v/>
      </c>
      <c r="AA6938" s="55" t="n">
        <f aca="false">MATCH(A6938,DATAS,0)</f>
        <v>1</v>
      </c>
      <c r="AB6938" s="55" t="n">
        <f aca="false">IF(AND(E6938&gt;0,OR(AND(B6938&gt;=1,B6938&lt;=6),B6938=10)),1,0)</f>
        <v>0</v>
      </c>
      <c r="AC6938" s="55" t="n">
        <f aca="false">IF(AND(E6938&gt;0,B6938=10),1,0)</f>
        <v>0</v>
      </c>
      <c r="AD6938" s="0" t="str">
        <f aca="false">IF(AND(C6937=C6938,AA6937=AA6938-1),AB6937,"")</f>
        <v/>
      </c>
      <c r="AE6938" s="0" t="str">
        <f aca="false">IF(AND(C6937=C6938,AA6937=AA6938-1),AC6937,"")</f>
        <v/>
      </c>
      <c r="AF6938" s="0" t="str">
        <f aca="false">IF(AA6938=1,"",IF(AND(AB6938=1,AD6938&lt;&gt;1),1,0))</f>
        <v/>
      </c>
      <c r="AG6938" s="0" t="str">
        <f aca="false">IF(AA6938=1,"",IF(AND(AC6938=1,AE6938&lt;&gt;1),1,0))</f>
        <v/>
      </c>
      <c r="AH6938" s="60" t="str">
        <f aca="false">IF(AND(E6938&gt;0,AA6938&lt;2,NOT(AND(C6939=C6938,AA6939=AA6938+1))),INDEX(DATAS,AA6938+1),"")</f>
        <v/>
      </c>
      <c r="AI6938" s="60" t="str">
        <f aca="false">IF(AND(AC6938=1,AA6938&lt;2),IF(AND(C6939=C6938,AA6939=AA6938+1),IF(AC6939=1,"",INDEX(DATAS,AA6938+1)),INDEX(DATAS,AA6938+1)),"")</f>
        <v/>
      </c>
    </row>
    <row r="6939" customFormat="false" ht="15" hidden="false" customHeight="false" outlineLevel="0" collapsed="false">
      <c r="A6939" s="60" t="n">
        <v>46310</v>
      </c>
      <c r="B6939" s="0" t="n">
        <v>13</v>
      </c>
      <c r="C6939" s="0" t="n">
        <v>7918</v>
      </c>
      <c r="E6939" s="0" t="n">
        <v>0</v>
      </c>
      <c r="F6939" s="55" t="s">
        <v>1610</v>
      </c>
      <c r="I6939" s="55" t="s">
        <v>185</v>
      </c>
      <c r="U6939" s="0" t="n">
        <v>100</v>
      </c>
      <c r="V6939" s="0" t="n">
        <v>0</v>
      </c>
      <c r="X6939" s="55" t="n">
        <f aca="false">IF(I6939="Male",0,1)</f>
        <v>1</v>
      </c>
      <c r="Y6939" s="55" t="n">
        <f aca="false">IF(OR(I6939="DNB",I6939="Dry DNB"),1,0)</f>
        <v>0</v>
      </c>
      <c r="Z6939" s="0" t="str">
        <f aca="false">IF(ISNUMBER(W6939),A6939-W6939,"")</f>
        <v/>
      </c>
      <c r="AA6939" s="55" t="n">
        <f aca="false">MATCH(A6939,DATAS,0)</f>
        <v>2</v>
      </c>
      <c r="AB6939" s="55" t="n">
        <f aca="false">IF(AND(E6939&gt;0,OR(AND(B6939&gt;=1,B6939&lt;=6),B6939=10)),1,0)</f>
        <v>0</v>
      </c>
      <c r="AC6939" s="55" t="n">
        <f aca="false">IF(AND(E6939&gt;0,B6939=10),1,0)</f>
        <v>0</v>
      </c>
      <c r="AD6939" s="55" t="n">
        <f aca="false">IF(AND(C6938=C6939,AA6938=AA6939-1),AB6938,"")</f>
        <v>0</v>
      </c>
      <c r="AE6939" s="55" t="n">
        <f aca="false">IF(AND(C6938=C6939,AA6938=AA6939-1),AC6938,"")</f>
        <v>0</v>
      </c>
      <c r="AF6939" s="55" t="n">
        <f aca="false">IF(AA6939=1,"",IF(AND(AB6939=1,AD6939&lt;&gt;1),1,0))</f>
        <v>0</v>
      </c>
      <c r="AG6939" s="55" t="n">
        <f aca="false">IF(AA6939=1,"",IF(AND(AC6939=1,AE6939&lt;&gt;1),1,0))</f>
        <v>0</v>
      </c>
      <c r="AH6939" s="60" t="str">
        <f aca="false">IF(AND(E6939&gt;0,AA6939&lt;2,NOT(AND(C6940=C6939,AA6940=AA6939+1))),INDEX(DATAS,AA6939+1),"")</f>
        <v/>
      </c>
      <c r="AI6939" s="60" t="str">
        <f aca="false">IF(AND(AC6939=1,AA6939&lt;2),IF(AND(C6940=C6939,AA6940=AA6939+1),IF(AC6940=1,"",INDEX(DATAS,AA6939+1)),INDEX(DATAS,AA6939+1)),"")</f>
        <v/>
      </c>
    </row>
    <row r="6940" customFormat="false" ht="15" hidden="false" customHeight="false" outlineLevel="0" collapsed="false">
      <c r="A6940" s="60" t="n">
        <v>46309</v>
      </c>
      <c r="B6940" s="0" t="n">
        <v>13</v>
      </c>
      <c r="C6940" s="0" t="n">
        <v>7919</v>
      </c>
      <c r="E6940" s="0" t="n">
        <v>0</v>
      </c>
      <c r="F6940" s="55" t="s">
        <v>1610</v>
      </c>
      <c r="I6940" s="55" t="s">
        <v>185</v>
      </c>
      <c r="U6940" s="0" t="n">
        <v>99</v>
      </c>
      <c r="V6940" s="0" t="n">
        <v>0</v>
      </c>
      <c r="X6940" s="55" t="n">
        <f aca="false">IF(I6940="Male",0,1)</f>
        <v>1</v>
      </c>
      <c r="Y6940" s="55" t="n">
        <f aca="false">IF(OR(I6940="DNB",I6940="Dry DNB"),1,0)</f>
        <v>0</v>
      </c>
      <c r="Z6940" s="0" t="str">
        <f aca="false">IF(ISNUMBER(W6940),A6940-W6940,"")</f>
        <v/>
      </c>
      <c r="AA6940" s="55" t="n">
        <f aca="false">MATCH(A6940,DATAS,0)</f>
        <v>1</v>
      </c>
      <c r="AB6940" s="55" t="n">
        <f aca="false">IF(AND(E6940&gt;0,OR(AND(B6940&gt;=1,B6940&lt;=6),B6940=10)),1,0)</f>
        <v>0</v>
      </c>
      <c r="AC6940" s="55" t="n">
        <f aca="false">IF(AND(E6940&gt;0,B6940=10),1,0)</f>
        <v>0</v>
      </c>
      <c r="AD6940" s="0" t="str">
        <f aca="false">IF(AND(C6939=C6940,AA6939=AA6940-1),AB6939,"")</f>
        <v/>
      </c>
      <c r="AE6940" s="0" t="str">
        <f aca="false">IF(AND(C6939=C6940,AA6939=AA6940-1),AC6939,"")</f>
        <v/>
      </c>
      <c r="AF6940" s="0" t="str">
        <f aca="false">IF(AA6940=1,"",IF(AND(AB6940=1,AD6940&lt;&gt;1),1,0))</f>
        <v/>
      </c>
      <c r="AG6940" s="0" t="str">
        <f aca="false">IF(AA6940=1,"",IF(AND(AC6940=1,AE6940&lt;&gt;1),1,0))</f>
        <v/>
      </c>
      <c r="AH6940" s="60" t="str">
        <f aca="false">IF(AND(E6940&gt;0,AA6940&lt;2,NOT(AND(C6941=C6940,AA6941=AA6940+1))),INDEX(DATAS,AA6940+1),"")</f>
        <v/>
      </c>
      <c r="AI6940" s="60" t="str">
        <f aca="false">IF(AND(AC6940=1,AA6940&lt;2),IF(AND(C6941=C6940,AA6941=AA6940+1),IF(AC6941=1,"",INDEX(DATAS,AA6940+1)),INDEX(DATAS,AA6940+1)),"")</f>
        <v/>
      </c>
    </row>
    <row r="6941" customFormat="false" ht="15" hidden="false" customHeight="false" outlineLevel="0" collapsed="false">
      <c r="A6941" s="60" t="n">
        <v>46310</v>
      </c>
      <c r="B6941" s="0" t="n">
        <v>13</v>
      </c>
      <c r="C6941" s="0" t="n">
        <v>7919</v>
      </c>
      <c r="E6941" s="0" t="n">
        <v>0</v>
      </c>
      <c r="F6941" s="55" t="s">
        <v>1610</v>
      </c>
      <c r="I6941" s="55" t="s">
        <v>185</v>
      </c>
      <c r="U6941" s="0" t="n">
        <v>100</v>
      </c>
      <c r="V6941" s="0" t="n">
        <v>0</v>
      </c>
      <c r="X6941" s="55" t="n">
        <f aca="false">IF(I6941="Male",0,1)</f>
        <v>1</v>
      </c>
      <c r="Y6941" s="55" t="n">
        <f aca="false">IF(OR(I6941="DNB",I6941="Dry DNB"),1,0)</f>
        <v>0</v>
      </c>
      <c r="Z6941" s="0" t="str">
        <f aca="false">IF(ISNUMBER(W6941),A6941-W6941,"")</f>
        <v/>
      </c>
      <c r="AA6941" s="55" t="n">
        <f aca="false">MATCH(A6941,DATAS,0)</f>
        <v>2</v>
      </c>
      <c r="AB6941" s="55" t="n">
        <f aca="false">IF(AND(E6941&gt;0,OR(AND(B6941&gt;=1,B6941&lt;=6),B6941=10)),1,0)</f>
        <v>0</v>
      </c>
      <c r="AC6941" s="55" t="n">
        <f aca="false">IF(AND(E6941&gt;0,B6941=10),1,0)</f>
        <v>0</v>
      </c>
      <c r="AD6941" s="55" t="n">
        <f aca="false">IF(AND(C6940=C6941,AA6940=AA6941-1),AB6940,"")</f>
        <v>0</v>
      </c>
      <c r="AE6941" s="55" t="n">
        <f aca="false">IF(AND(C6940=C6941,AA6940=AA6941-1),AC6940,"")</f>
        <v>0</v>
      </c>
      <c r="AF6941" s="55" t="n">
        <f aca="false">IF(AA6941=1,"",IF(AND(AB6941=1,AD6941&lt;&gt;1),1,0))</f>
        <v>0</v>
      </c>
      <c r="AG6941" s="55" t="n">
        <f aca="false">IF(AA6941=1,"",IF(AND(AC6941=1,AE6941&lt;&gt;1),1,0))</f>
        <v>0</v>
      </c>
      <c r="AH6941" s="60" t="str">
        <f aca="false">IF(AND(E6941&gt;0,AA6941&lt;2,NOT(AND(C6942=C6941,AA6942=AA6941+1))),INDEX(DATAS,AA6941+1),"")</f>
        <v/>
      </c>
      <c r="AI6941" s="60" t="str">
        <f aca="false">IF(AND(AC6941=1,AA6941&lt;2),IF(AND(C6942=C6941,AA6942=AA6941+1),IF(AC6942=1,"",INDEX(DATAS,AA6941+1)),INDEX(DATAS,AA6941+1)),"")</f>
        <v/>
      </c>
    </row>
    <row r="6942" customFormat="false" ht="15" hidden="false" customHeight="false" outlineLevel="0" collapsed="false">
      <c r="A6942" s="60" t="n">
        <v>46309</v>
      </c>
      <c r="B6942" s="0" t="n">
        <v>13</v>
      </c>
      <c r="C6942" s="0" t="n">
        <v>7920</v>
      </c>
      <c r="E6942" s="0" t="n">
        <v>0</v>
      </c>
      <c r="F6942" s="55" t="s">
        <v>1610</v>
      </c>
      <c r="I6942" s="55" t="s">
        <v>185</v>
      </c>
      <c r="U6942" s="0" t="n">
        <v>99</v>
      </c>
      <c r="V6942" s="0" t="n">
        <v>0</v>
      </c>
      <c r="X6942" s="55" t="n">
        <f aca="false">IF(I6942="Male",0,1)</f>
        <v>1</v>
      </c>
      <c r="Y6942" s="55" t="n">
        <f aca="false">IF(OR(I6942="DNB",I6942="Dry DNB"),1,0)</f>
        <v>0</v>
      </c>
      <c r="Z6942" s="0" t="str">
        <f aca="false">IF(ISNUMBER(W6942),A6942-W6942,"")</f>
        <v/>
      </c>
      <c r="AA6942" s="55" t="n">
        <f aca="false">MATCH(A6942,DATAS,0)</f>
        <v>1</v>
      </c>
      <c r="AB6942" s="55" t="n">
        <f aca="false">IF(AND(E6942&gt;0,OR(AND(B6942&gt;=1,B6942&lt;=6),B6942=10)),1,0)</f>
        <v>0</v>
      </c>
      <c r="AC6942" s="55" t="n">
        <f aca="false">IF(AND(E6942&gt;0,B6942=10),1,0)</f>
        <v>0</v>
      </c>
      <c r="AD6942" s="0" t="str">
        <f aca="false">IF(AND(C6941=C6942,AA6941=AA6942-1),AB6941,"")</f>
        <v/>
      </c>
      <c r="AE6942" s="0" t="str">
        <f aca="false">IF(AND(C6941=C6942,AA6941=AA6942-1),AC6941,"")</f>
        <v/>
      </c>
      <c r="AF6942" s="0" t="str">
        <f aca="false">IF(AA6942=1,"",IF(AND(AB6942=1,AD6942&lt;&gt;1),1,0))</f>
        <v/>
      </c>
      <c r="AG6942" s="0" t="str">
        <f aca="false">IF(AA6942=1,"",IF(AND(AC6942=1,AE6942&lt;&gt;1),1,0))</f>
        <v/>
      </c>
      <c r="AH6942" s="60" t="str">
        <f aca="false">IF(AND(E6942&gt;0,AA6942&lt;2,NOT(AND(C6943=C6942,AA6943=AA6942+1))),INDEX(DATAS,AA6942+1),"")</f>
        <v/>
      </c>
      <c r="AI6942" s="60" t="str">
        <f aca="false">IF(AND(AC6942=1,AA6942&lt;2),IF(AND(C6943=C6942,AA6943=AA6942+1),IF(AC6943=1,"",INDEX(DATAS,AA6942+1)),INDEX(DATAS,AA6942+1)),"")</f>
        <v/>
      </c>
    </row>
    <row r="6943" customFormat="false" ht="15" hidden="false" customHeight="false" outlineLevel="0" collapsed="false">
      <c r="A6943" s="60" t="n">
        <v>46310</v>
      </c>
      <c r="B6943" s="0" t="n">
        <v>13</v>
      </c>
      <c r="C6943" s="0" t="n">
        <v>7920</v>
      </c>
      <c r="E6943" s="0" t="n">
        <v>0</v>
      </c>
      <c r="F6943" s="55" t="s">
        <v>1610</v>
      </c>
      <c r="I6943" s="55" t="s">
        <v>185</v>
      </c>
      <c r="U6943" s="0" t="n">
        <v>100</v>
      </c>
      <c r="V6943" s="0" t="n">
        <v>0</v>
      </c>
      <c r="X6943" s="55" t="n">
        <f aca="false">IF(I6943="Male",0,1)</f>
        <v>1</v>
      </c>
      <c r="Y6943" s="55" t="n">
        <f aca="false">IF(OR(I6943="DNB",I6943="Dry DNB"),1,0)</f>
        <v>0</v>
      </c>
      <c r="Z6943" s="0" t="str">
        <f aca="false">IF(ISNUMBER(W6943),A6943-W6943,"")</f>
        <v/>
      </c>
      <c r="AA6943" s="55" t="n">
        <f aca="false">MATCH(A6943,DATAS,0)</f>
        <v>2</v>
      </c>
      <c r="AB6943" s="55" t="n">
        <f aca="false">IF(AND(E6943&gt;0,OR(AND(B6943&gt;=1,B6943&lt;=6),B6943=10)),1,0)</f>
        <v>0</v>
      </c>
      <c r="AC6943" s="55" t="n">
        <f aca="false">IF(AND(E6943&gt;0,B6943=10),1,0)</f>
        <v>0</v>
      </c>
      <c r="AD6943" s="55" t="n">
        <f aca="false">IF(AND(C6942=C6943,AA6942=AA6943-1),AB6942,"")</f>
        <v>0</v>
      </c>
      <c r="AE6943" s="55" t="n">
        <f aca="false">IF(AND(C6942=C6943,AA6942=AA6943-1),AC6942,"")</f>
        <v>0</v>
      </c>
      <c r="AF6943" s="55" t="n">
        <f aca="false">IF(AA6943=1,"",IF(AND(AB6943=1,AD6943&lt;&gt;1),1,0))</f>
        <v>0</v>
      </c>
      <c r="AG6943" s="55" t="n">
        <f aca="false">IF(AA6943=1,"",IF(AND(AC6943=1,AE6943&lt;&gt;1),1,0))</f>
        <v>0</v>
      </c>
      <c r="AH6943" s="60" t="str">
        <f aca="false">IF(AND(E6943&gt;0,AA6943&lt;2,NOT(AND(C6944=C6943,AA6944=AA6943+1))),INDEX(DATAS,AA6943+1),"")</f>
        <v/>
      </c>
      <c r="AI6943" s="60" t="str">
        <f aca="false">IF(AND(AC6943=1,AA6943&lt;2),IF(AND(C6944=C6943,AA6944=AA6943+1),IF(AC6944=1,"",INDEX(DATAS,AA6943+1)),INDEX(DATAS,AA6943+1)),"")</f>
        <v/>
      </c>
    </row>
    <row r="6944" customFormat="false" ht="15" hidden="false" customHeight="false" outlineLevel="0" collapsed="false">
      <c r="A6944" s="60" t="n">
        <v>46309</v>
      </c>
      <c r="B6944" s="0" t="n">
        <v>13</v>
      </c>
      <c r="C6944" s="0" t="n">
        <v>7921</v>
      </c>
      <c r="E6944" s="0" t="n">
        <v>0</v>
      </c>
      <c r="F6944" s="55" t="s">
        <v>1611</v>
      </c>
      <c r="I6944" s="55" t="s">
        <v>185</v>
      </c>
      <c r="U6944" s="0" t="n">
        <v>98</v>
      </c>
      <c r="V6944" s="0" t="n">
        <v>0</v>
      </c>
      <c r="X6944" s="55" t="n">
        <f aca="false">IF(I6944="Male",0,1)</f>
        <v>1</v>
      </c>
      <c r="Y6944" s="55" t="n">
        <f aca="false">IF(OR(I6944="DNB",I6944="Dry DNB"),1,0)</f>
        <v>0</v>
      </c>
      <c r="Z6944" s="0" t="str">
        <f aca="false">IF(ISNUMBER(W6944),A6944-W6944,"")</f>
        <v/>
      </c>
      <c r="AA6944" s="55" t="n">
        <f aca="false">MATCH(A6944,DATAS,0)</f>
        <v>1</v>
      </c>
      <c r="AB6944" s="55" t="n">
        <f aca="false">IF(AND(E6944&gt;0,OR(AND(B6944&gt;=1,B6944&lt;=6),B6944=10)),1,0)</f>
        <v>0</v>
      </c>
      <c r="AC6944" s="55" t="n">
        <f aca="false">IF(AND(E6944&gt;0,B6944=10),1,0)</f>
        <v>0</v>
      </c>
      <c r="AD6944" s="0" t="str">
        <f aca="false">IF(AND(C6943=C6944,AA6943=AA6944-1),AB6943,"")</f>
        <v/>
      </c>
      <c r="AE6944" s="0" t="str">
        <f aca="false">IF(AND(C6943=C6944,AA6943=AA6944-1),AC6943,"")</f>
        <v/>
      </c>
      <c r="AF6944" s="0" t="str">
        <f aca="false">IF(AA6944=1,"",IF(AND(AB6944=1,AD6944&lt;&gt;1),1,0))</f>
        <v/>
      </c>
      <c r="AG6944" s="0" t="str">
        <f aca="false">IF(AA6944=1,"",IF(AND(AC6944=1,AE6944&lt;&gt;1),1,0))</f>
        <v/>
      </c>
      <c r="AH6944" s="60" t="str">
        <f aca="false">IF(AND(E6944&gt;0,AA6944&lt;2,NOT(AND(C6945=C6944,AA6945=AA6944+1))),INDEX(DATAS,AA6944+1),"")</f>
        <v/>
      </c>
      <c r="AI6944" s="60" t="str">
        <f aca="false">IF(AND(AC6944=1,AA6944&lt;2),IF(AND(C6945=C6944,AA6945=AA6944+1),IF(AC6945=1,"",INDEX(DATAS,AA6944+1)),INDEX(DATAS,AA6944+1)),"")</f>
        <v/>
      </c>
    </row>
    <row r="6945" customFormat="false" ht="15" hidden="false" customHeight="false" outlineLevel="0" collapsed="false">
      <c r="A6945" s="60" t="n">
        <v>46310</v>
      </c>
      <c r="B6945" s="0" t="n">
        <v>13</v>
      </c>
      <c r="C6945" s="0" t="n">
        <v>7921</v>
      </c>
      <c r="E6945" s="0" t="n">
        <v>0</v>
      </c>
      <c r="F6945" s="55" t="s">
        <v>1611</v>
      </c>
      <c r="I6945" s="55" t="s">
        <v>185</v>
      </c>
      <c r="U6945" s="0" t="n">
        <v>99</v>
      </c>
      <c r="V6945" s="0" t="n">
        <v>0</v>
      </c>
      <c r="X6945" s="55" t="n">
        <f aca="false">IF(I6945="Male",0,1)</f>
        <v>1</v>
      </c>
      <c r="Y6945" s="55" t="n">
        <f aca="false">IF(OR(I6945="DNB",I6945="Dry DNB"),1,0)</f>
        <v>0</v>
      </c>
      <c r="Z6945" s="0" t="str">
        <f aca="false">IF(ISNUMBER(W6945),A6945-W6945,"")</f>
        <v/>
      </c>
      <c r="AA6945" s="55" t="n">
        <f aca="false">MATCH(A6945,DATAS,0)</f>
        <v>2</v>
      </c>
      <c r="AB6945" s="55" t="n">
        <f aca="false">IF(AND(E6945&gt;0,OR(AND(B6945&gt;=1,B6945&lt;=6),B6945=10)),1,0)</f>
        <v>0</v>
      </c>
      <c r="AC6945" s="55" t="n">
        <f aca="false">IF(AND(E6945&gt;0,B6945=10),1,0)</f>
        <v>0</v>
      </c>
      <c r="AD6945" s="55" t="n">
        <f aca="false">IF(AND(C6944=C6945,AA6944=AA6945-1),AB6944,"")</f>
        <v>0</v>
      </c>
      <c r="AE6945" s="55" t="n">
        <f aca="false">IF(AND(C6944=C6945,AA6944=AA6945-1),AC6944,"")</f>
        <v>0</v>
      </c>
      <c r="AF6945" s="55" t="n">
        <f aca="false">IF(AA6945=1,"",IF(AND(AB6945=1,AD6945&lt;&gt;1),1,0))</f>
        <v>0</v>
      </c>
      <c r="AG6945" s="55" t="n">
        <f aca="false">IF(AA6945=1,"",IF(AND(AC6945=1,AE6945&lt;&gt;1),1,0))</f>
        <v>0</v>
      </c>
      <c r="AH6945" s="60" t="str">
        <f aca="false">IF(AND(E6945&gt;0,AA6945&lt;2,NOT(AND(C6946=C6945,AA6946=AA6945+1))),INDEX(DATAS,AA6945+1),"")</f>
        <v/>
      </c>
      <c r="AI6945" s="60" t="str">
        <f aca="false">IF(AND(AC6945=1,AA6945&lt;2),IF(AND(C6946=C6945,AA6946=AA6945+1),IF(AC6946=1,"",INDEX(DATAS,AA6945+1)),INDEX(DATAS,AA6945+1)),"")</f>
        <v/>
      </c>
    </row>
    <row r="6946" customFormat="false" ht="15" hidden="false" customHeight="false" outlineLevel="0" collapsed="false">
      <c r="A6946" s="60" t="n">
        <v>46309</v>
      </c>
      <c r="B6946" s="0" t="n">
        <v>13</v>
      </c>
      <c r="C6946" s="0" t="n">
        <v>7922</v>
      </c>
      <c r="E6946" s="0" t="n">
        <v>0</v>
      </c>
      <c r="F6946" s="55" t="s">
        <v>1612</v>
      </c>
      <c r="I6946" s="55" t="s">
        <v>185</v>
      </c>
      <c r="U6946" s="0" t="n">
        <v>97</v>
      </c>
      <c r="V6946" s="0" t="n">
        <v>0</v>
      </c>
      <c r="X6946" s="55" t="n">
        <f aca="false">IF(I6946="Male",0,1)</f>
        <v>1</v>
      </c>
      <c r="Y6946" s="55" t="n">
        <f aca="false">IF(OR(I6946="DNB",I6946="Dry DNB"),1,0)</f>
        <v>0</v>
      </c>
      <c r="Z6946" s="0" t="str">
        <f aca="false">IF(ISNUMBER(W6946),A6946-W6946,"")</f>
        <v/>
      </c>
      <c r="AA6946" s="55" t="n">
        <f aca="false">MATCH(A6946,DATAS,0)</f>
        <v>1</v>
      </c>
      <c r="AB6946" s="55" t="n">
        <f aca="false">IF(AND(E6946&gt;0,OR(AND(B6946&gt;=1,B6946&lt;=6),B6946=10)),1,0)</f>
        <v>0</v>
      </c>
      <c r="AC6946" s="55" t="n">
        <f aca="false">IF(AND(E6946&gt;0,B6946=10),1,0)</f>
        <v>0</v>
      </c>
      <c r="AD6946" s="0" t="str">
        <f aca="false">IF(AND(C6945=C6946,AA6945=AA6946-1),AB6945,"")</f>
        <v/>
      </c>
      <c r="AE6946" s="0" t="str">
        <f aca="false">IF(AND(C6945=C6946,AA6945=AA6946-1),AC6945,"")</f>
        <v/>
      </c>
      <c r="AF6946" s="0" t="str">
        <f aca="false">IF(AA6946=1,"",IF(AND(AB6946=1,AD6946&lt;&gt;1),1,0))</f>
        <v/>
      </c>
      <c r="AG6946" s="0" t="str">
        <f aca="false">IF(AA6946=1,"",IF(AND(AC6946=1,AE6946&lt;&gt;1),1,0))</f>
        <v/>
      </c>
      <c r="AH6946" s="60" t="str">
        <f aca="false">IF(AND(E6946&gt;0,AA6946&lt;2,NOT(AND(C6947=C6946,AA6947=AA6946+1))),INDEX(DATAS,AA6946+1),"")</f>
        <v/>
      </c>
      <c r="AI6946" s="60" t="str">
        <f aca="false">IF(AND(AC6946=1,AA6946&lt;2),IF(AND(C6947=C6946,AA6947=AA6946+1),IF(AC6947=1,"",INDEX(DATAS,AA6946+1)),INDEX(DATAS,AA6946+1)),"")</f>
        <v/>
      </c>
    </row>
    <row r="6947" customFormat="false" ht="15" hidden="false" customHeight="false" outlineLevel="0" collapsed="false">
      <c r="A6947" s="60" t="n">
        <v>46310</v>
      </c>
      <c r="B6947" s="0" t="n">
        <v>13</v>
      </c>
      <c r="C6947" s="0" t="n">
        <v>7922</v>
      </c>
      <c r="E6947" s="0" t="n">
        <v>0</v>
      </c>
      <c r="F6947" s="55" t="s">
        <v>1612</v>
      </c>
      <c r="I6947" s="55" t="s">
        <v>185</v>
      </c>
      <c r="U6947" s="0" t="n">
        <v>98</v>
      </c>
      <c r="V6947" s="0" t="n">
        <v>0</v>
      </c>
      <c r="X6947" s="55" t="n">
        <f aca="false">IF(I6947="Male",0,1)</f>
        <v>1</v>
      </c>
      <c r="Y6947" s="55" t="n">
        <f aca="false">IF(OR(I6947="DNB",I6947="Dry DNB"),1,0)</f>
        <v>0</v>
      </c>
      <c r="Z6947" s="0" t="str">
        <f aca="false">IF(ISNUMBER(W6947),A6947-W6947,"")</f>
        <v/>
      </c>
      <c r="AA6947" s="55" t="n">
        <f aca="false">MATCH(A6947,DATAS,0)</f>
        <v>2</v>
      </c>
      <c r="AB6947" s="55" t="n">
        <f aca="false">IF(AND(E6947&gt;0,OR(AND(B6947&gt;=1,B6947&lt;=6),B6947=10)),1,0)</f>
        <v>0</v>
      </c>
      <c r="AC6947" s="55" t="n">
        <f aca="false">IF(AND(E6947&gt;0,B6947=10),1,0)</f>
        <v>0</v>
      </c>
      <c r="AD6947" s="55" t="n">
        <f aca="false">IF(AND(C6946=C6947,AA6946=AA6947-1),AB6946,"")</f>
        <v>0</v>
      </c>
      <c r="AE6947" s="55" t="n">
        <f aca="false">IF(AND(C6946=C6947,AA6946=AA6947-1),AC6946,"")</f>
        <v>0</v>
      </c>
      <c r="AF6947" s="55" t="n">
        <f aca="false">IF(AA6947=1,"",IF(AND(AB6947=1,AD6947&lt;&gt;1),1,0))</f>
        <v>0</v>
      </c>
      <c r="AG6947" s="55" t="n">
        <f aca="false">IF(AA6947=1,"",IF(AND(AC6947=1,AE6947&lt;&gt;1),1,0))</f>
        <v>0</v>
      </c>
      <c r="AH6947" s="60" t="str">
        <f aca="false">IF(AND(E6947&gt;0,AA6947&lt;2,NOT(AND(C6948=C6947,AA6948=AA6947+1))),INDEX(DATAS,AA6947+1),"")</f>
        <v/>
      </c>
      <c r="AI6947" s="60" t="str">
        <f aca="false">IF(AND(AC6947=1,AA6947&lt;2),IF(AND(C6948=C6947,AA6948=AA6947+1),IF(AC6948=1,"",INDEX(DATAS,AA6947+1)),INDEX(DATAS,AA6947+1)),"")</f>
        <v/>
      </c>
    </row>
    <row r="6948" customFormat="false" ht="15" hidden="false" customHeight="false" outlineLevel="0" collapsed="false">
      <c r="A6948" s="60" t="n">
        <v>46309</v>
      </c>
      <c r="B6948" s="0" t="n">
        <v>13</v>
      </c>
      <c r="C6948" s="0" t="n">
        <v>7923</v>
      </c>
      <c r="E6948" s="0" t="n">
        <v>0</v>
      </c>
      <c r="F6948" s="55" t="s">
        <v>1612</v>
      </c>
      <c r="I6948" s="55" t="s">
        <v>185</v>
      </c>
      <c r="U6948" s="0" t="n">
        <v>97</v>
      </c>
      <c r="V6948" s="0" t="n">
        <v>0</v>
      </c>
      <c r="X6948" s="55" t="n">
        <f aca="false">IF(I6948="Male",0,1)</f>
        <v>1</v>
      </c>
      <c r="Y6948" s="55" t="n">
        <f aca="false">IF(OR(I6948="DNB",I6948="Dry DNB"),1,0)</f>
        <v>0</v>
      </c>
      <c r="Z6948" s="0" t="str">
        <f aca="false">IF(ISNUMBER(W6948),A6948-W6948,"")</f>
        <v/>
      </c>
      <c r="AA6948" s="55" t="n">
        <f aca="false">MATCH(A6948,DATAS,0)</f>
        <v>1</v>
      </c>
      <c r="AB6948" s="55" t="n">
        <f aca="false">IF(AND(E6948&gt;0,OR(AND(B6948&gt;=1,B6948&lt;=6),B6948=10)),1,0)</f>
        <v>0</v>
      </c>
      <c r="AC6948" s="55" t="n">
        <f aca="false">IF(AND(E6948&gt;0,B6948=10),1,0)</f>
        <v>0</v>
      </c>
      <c r="AD6948" s="0" t="str">
        <f aca="false">IF(AND(C6947=C6948,AA6947=AA6948-1),AB6947,"")</f>
        <v/>
      </c>
      <c r="AE6948" s="0" t="str">
        <f aca="false">IF(AND(C6947=C6948,AA6947=AA6948-1),AC6947,"")</f>
        <v/>
      </c>
      <c r="AF6948" s="0" t="str">
        <f aca="false">IF(AA6948=1,"",IF(AND(AB6948=1,AD6948&lt;&gt;1),1,0))</f>
        <v/>
      </c>
      <c r="AG6948" s="0" t="str">
        <f aca="false">IF(AA6948=1,"",IF(AND(AC6948=1,AE6948&lt;&gt;1),1,0))</f>
        <v/>
      </c>
      <c r="AH6948" s="60" t="str">
        <f aca="false">IF(AND(E6948&gt;0,AA6948&lt;2,NOT(AND(C6949=C6948,AA6949=AA6948+1))),INDEX(DATAS,AA6948+1),"")</f>
        <v/>
      </c>
      <c r="AI6948" s="60" t="str">
        <f aca="false">IF(AND(AC6948=1,AA6948&lt;2),IF(AND(C6949=C6948,AA6949=AA6948+1),IF(AC6949=1,"",INDEX(DATAS,AA6948+1)),INDEX(DATAS,AA6948+1)),"")</f>
        <v/>
      </c>
    </row>
    <row r="6949" customFormat="false" ht="15" hidden="false" customHeight="false" outlineLevel="0" collapsed="false">
      <c r="A6949" s="60" t="n">
        <v>46310</v>
      </c>
      <c r="B6949" s="0" t="n">
        <v>13</v>
      </c>
      <c r="C6949" s="0" t="n">
        <v>7923</v>
      </c>
      <c r="E6949" s="0" t="n">
        <v>0</v>
      </c>
      <c r="F6949" s="55" t="s">
        <v>1612</v>
      </c>
      <c r="I6949" s="55" t="s">
        <v>185</v>
      </c>
      <c r="U6949" s="0" t="n">
        <v>98</v>
      </c>
      <c r="V6949" s="0" t="n">
        <v>0</v>
      </c>
      <c r="X6949" s="55" t="n">
        <f aca="false">IF(I6949="Male",0,1)</f>
        <v>1</v>
      </c>
      <c r="Y6949" s="55" t="n">
        <f aca="false">IF(OR(I6949="DNB",I6949="Dry DNB"),1,0)</f>
        <v>0</v>
      </c>
      <c r="Z6949" s="0" t="str">
        <f aca="false">IF(ISNUMBER(W6949),A6949-W6949,"")</f>
        <v/>
      </c>
      <c r="AA6949" s="55" t="n">
        <f aca="false">MATCH(A6949,DATAS,0)</f>
        <v>2</v>
      </c>
      <c r="AB6949" s="55" t="n">
        <f aca="false">IF(AND(E6949&gt;0,OR(AND(B6949&gt;=1,B6949&lt;=6),B6949=10)),1,0)</f>
        <v>0</v>
      </c>
      <c r="AC6949" s="55" t="n">
        <f aca="false">IF(AND(E6949&gt;0,B6949=10),1,0)</f>
        <v>0</v>
      </c>
      <c r="AD6949" s="55" t="n">
        <f aca="false">IF(AND(C6948=C6949,AA6948=AA6949-1),AB6948,"")</f>
        <v>0</v>
      </c>
      <c r="AE6949" s="55" t="n">
        <f aca="false">IF(AND(C6948=C6949,AA6948=AA6949-1),AC6948,"")</f>
        <v>0</v>
      </c>
      <c r="AF6949" s="55" t="n">
        <f aca="false">IF(AA6949=1,"",IF(AND(AB6949=1,AD6949&lt;&gt;1),1,0))</f>
        <v>0</v>
      </c>
      <c r="AG6949" s="55" t="n">
        <f aca="false">IF(AA6949=1,"",IF(AND(AC6949=1,AE6949&lt;&gt;1),1,0))</f>
        <v>0</v>
      </c>
      <c r="AH6949" s="60" t="str">
        <f aca="false">IF(AND(E6949&gt;0,AA6949&lt;2,NOT(AND(C6950=C6949,AA6950=AA6949+1))),INDEX(DATAS,AA6949+1),"")</f>
        <v/>
      </c>
      <c r="AI6949" s="60" t="str">
        <f aca="false">IF(AND(AC6949=1,AA6949&lt;2),IF(AND(C6950=C6949,AA6950=AA6949+1),IF(AC6950=1,"",INDEX(DATAS,AA6949+1)),INDEX(DATAS,AA6949+1)),"")</f>
        <v/>
      </c>
    </row>
    <row r="6950" customFormat="false" ht="15" hidden="false" customHeight="false" outlineLevel="0" collapsed="false">
      <c r="A6950" s="60" t="n">
        <v>46309</v>
      </c>
      <c r="B6950" s="0" t="n">
        <v>13</v>
      </c>
      <c r="C6950" s="0" t="n">
        <v>7924</v>
      </c>
      <c r="E6950" s="0" t="n">
        <v>0</v>
      </c>
      <c r="F6950" s="55" t="s">
        <v>1612</v>
      </c>
      <c r="I6950" s="55" t="s">
        <v>185</v>
      </c>
      <c r="U6950" s="0" t="n">
        <v>97</v>
      </c>
      <c r="V6950" s="0" t="n">
        <v>0</v>
      </c>
      <c r="X6950" s="55" t="n">
        <f aca="false">IF(I6950="Male",0,1)</f>
        <v>1</v>
      </c>
      <c r="Y6950" s="55" t="n">
        <f aca="false">IF(OR(I6950="DNB",I6950="Dry DNB"),1,0)</f>
        <v>0</v>
      </c>
      <c r="Z6950" s="0" t="str">
        <f aca="false">IF(ISNUMBER(W6950),A6950-W6950,"")</f>
        <v/>
      </c>
      <c r="AA6950" s="55" t="n">
        <f aca="false">MATCH(A6950,DATAS,0)</f>
        <v>1</v>
      </c>
      <c r="AB6950" s="55" t="n">
        <f aca="false">IF(AND(E6950&gt;0,OR(AND(B6950&gt;=1,B6950&lt;=6),B6950=10)),1,0)</f>
        <v>0</v>
      </c>
      <c r="AC6950" s="55" t="n">
        <f aca="false">IF(AND(E6950&gt;0,B6950=10),1,0)</f>
        <v>0</v>
      </c>
      <c r="AD6950" s="0" t="str">
        <f aca="false">IF(AND(C6949=C6950,AA6949=AA6950-1),AB6949,"")</f>
        <v/>
      </c>
      <c r="AE6950" s="0" t="str">
        <f aca="false">IF(AND(C6949=C6950,AA6949=AA6950-1),AC6949,"")</f>
        <v/>
      </c>
      <c r="AF6950" s="0" t="str">
        <f aca="false">IF(AA6950=1,"",IF(AND(AB6950=1,AD6950&lt;&gt;1),1,0))</f>
        <v/>
      </c>
      <c r="AG6950" s="0" t="str">
        <f aca="false">IF(AA6950=1,"",IF(AND(AC6950=1,AE6950&lt;&gt;1),1,0))</f>
        <v/>
      </c>
      <c r="AH6950" s="60" t="str">
        <f aca="false">IF(AND(E6950&gt;0,AA6950&lt;2,NOT(AND(C6951=C6950,AA6951=AA6950+1))),INDEX(DATAS,AA6950+1),"")</f>
        <v/>
      </c>
      <c r="AI6950" s="60" t="str">
        <f aca="false">IF(AND(AC6950=1,AA6950&lt;2),IF(AND(C6951=C6950,AA6951=AA6950+1),IF(AC6951=1,"",INDEX(DATAS,AA6950+1)),INDEX(DATAS,AA6950+1)),"")</f>
        <v/>
      </c>
    </row>
    <row r="6951" customFormat="false" ht="15" hidden="false" customHeight="false" outlineLevel="0" collapsed="false">
      <c r="A6951" s="60" t="n">
        <v>46310</v>
      </c>
      <c r="B6951" s="0" t="n">
        <v>13</v>
      </c>
      <c r="C6951" s="0" t="n">
        <v>7924</v>
      </c>
      <c r="E6951" s="0" t="n">
        <v>0</v>
      </c>
      <c r="F6951" s="55" t="s">
        <v>1612</v>
      </c>
      <c r="I6951" s="55" t="s">
        <v>185</v>
      </c>
      <c r="U6951" s="0" t="n">
        <v>98</v>
      </c>
      <c r="V6951" s="0" t="n">
        <v>0</v>
      </c>
      <c r="X6951" s="55" t="n">
        <f aca="false">IF(I6951="Male",0,1)</f>
        <v>1</v>
      </c>
      <c r="Y6951" s="55" t="n">
        <f aca="false">IF(OR(I6951="DNB",I6951="Dry DNB"),1,0)</f>
        <v>0</v>
      </c>
      <c r="Z6951" s="0" t="str">
        <f aca="false">IF(ISNUMBER(W6951),A6951-W6951,"")</f>
        <v/>
      </c>
      <c r="AA6951" s="55" t="n">
        <f aca="false">MATCH(A6951,DATAS,0)</f>
        <v>2</v>
      </c>
      <c r="AB6951" s="55" t="n">
        <f aca="false">IF(AND(E6951&gt;0,OR(AND(B6951&gt;=1,B6951&lt;=6),B6951=10)),1,0)</f>
        <v>0</v>
      </c>
      <c r="AC6951" s="55" t="n">
        <f aca="false">IF(AND(E6951&gt;0,B6951=10),1,0)</f>
        <v>0</v>
      </c>
      <c r="AD6951" s="55" t="n">
        <f aca="false">IF(AND(C6950=C6951,AA6950=AA6951-1),AB6950,"")</f>
        <v>0</v>
      </c>
      <c r="AE6951" s="55" t="n">
        <f aca="false">IF(AND(C6950=C6951,AA6950=AA6951-1),AC6950,"")</f>
        <v>0</v>
      </c>
      <c r="AF6951" s="55" t="n">
        <f aca="false">IF(AA6951=1,"",IF(AND(AB6951=1,AD6951&lt;&gt;1),1,0))</f>
        <v>0</v>
      </c>
      <c r="AG6951" s="55" t="n">
        <f aca="false">IF(AA6951=1,"",IF(AND(AC6951=1,AE6951&lt;&gt;1),1,0))</f>
        <v>0</v>
      </c>
      <c r="AH6951" s="60" t="str">
        <f aca="false">IF(AND(E6951&gt;0,AA6951&lt;2,NOT(AND(C6952=C6951,AA6952=AA6951+1))),INDEX(DATAS,AA6951+1),"")</f>
        <v/>
      </c>
      <c r="AI6951" s="60" t="str">
        <f aca="false">IF(AND(AC6951=1,AA6951&lt;2),IF(AND(C6952=C6951,AA6952=AA6951+1),IF(AC6952=1,"",INDEX(DATAS,AA6951+1)),INDEX(DATAS,AA6951+1)),"")</f>
        <v/>
      </c>
    </row>
    <row r="6952" customFormat="false" ht="15" hidden="false" customHeight="false" outlineLevel="0" collapsed="false">
      <c r="A6952" s="60" t="n">
        <v>46309</v>
      </c>
      <c r="B6952" s="0" t="n">
        <v>13</v>
      </c>
      <c r="C6952" s="0" t="n">
        <v>7925</v>
      </c>
      <c r="E6952" s="0" t="n">
        <v>0</v>
      </c>
      <c r="F6952" s="55" t="s">
        <v>1612</v>
      </c>
      <c r="I6952" s="55" t="s">
        <v>185</v>
      </c>
      <c r="U6952" s="0" t="n">
        <v>97</v>
      </c>
      <c r="V6952" s="0" t="n">
        <v>0</v>
      </c>
      <c r="X6952" s="55" t="n">
        <f aca="false">IF(I6952="Male",0,1)</f>
        <v>1</v>
      </c>
      <c r="Y6952" s="55" t="n">
        <f aca="false">IF(OR(I6952="DNB",I6952="Dry DNB"),1,0)</f>
        <v>0</v>
      </c>
      <c r="Z6952" s="0" t="str">
        <f aca="false">IF(ISNUMBER(W6952),A6952-W6952,"")</f>
        <v/>
      </c>
      <c r="AA6952" s="55" t="n">
        <f aca="false">MATCH(A6952,DATAS,0)</f>
        <v>1</v>
      </c>
      <c r="AB6952" s="55" t="n">
        <f aca="false">IF(AND(E6952&gt;0,OR(AND(B6952&gt;=1,B6952&lt;=6),B6952=10)),1,0)</f>
        <v>0</v>
      </c>
      <c r="AC6952" s="55" t="n">
        <f aca="false">IF(AND(E6952&gt;0,B6952=10),1,0)</f>
        <v>0</v>
      </c>
      <c r="AD6952" s="0" t="str">
        <f aca="false">IF(AND(C6951=C6952,AA6951=AA6952-1),AB6951,"")</f>
        <v/>
      </c>
      <c r="AE6952" s="0" t="str">
        <f aca="false">IF(AND(C6951=C6952,AA6951=AA6952-1),AC6951,"")</f>
        <v/>
      </c>
      <c r="AF6952" s="0" t="str">
        <f aca="false">IF(AA6952=1,"",IF(AND(AB6952=1,AD6952&lt;&gt;1),1,0))</f>
        <v/>
      </c>
      <c r="AG6952" s="0" t="str">
        <f aca="false">IF(AA6952=1,"",IF(AND(AC6952=1,AE6952&lt;&gt;1),1,0))</f>
        <v/>
      </c>
      <c r="AH6952" s="60" t="str">
        <f aca="false">IF(AND(E6952&gt;0,AA6952&lt;2,NOT(AND(C6953=C6952,AA6953=AA6952+1))),INDEX(DATAS,AA6952+1),"")</f>
        <v/>
      </c>
      <c r="AI6952" s="60" t="str">
        <f aca="false">IF(AND(AC6952=1,AA6952&lt;2),IF(AND(C6953=C6952,AA6953=AA6952+1),IF(AC6953=1,"",INDEX(DATAS,AA6952+1)),INDEX(DATAS,AA6952+1)),"")</f>
        <v/>
      </c>
    </row>
    <row r="6953" customFormat="false" ht="15" hidden="false" customHeight="false" outlineLevel="0" collapsed="false">
      <c r="A6953" s="60" t="n">
        <v>46310</v>
      </c>
      <c r="B6953" s="0" t="n">
        <v>13</v>
      </c>
      <c r="C6953" s="0" t="n">
        <v>7925</v>
      </c>
      <c r="E6953" s="0" t="n">
        <v>0</v>
      </c>
      <c r="F6953" s="55" t="s">
        <v>1612</v>
      </c>
      <c r="I6953" s="55" t="s">
        <v>185</v>
      </c>
      <c r="U6953" s="0" t="n">
        <v>98</v>
      </c>
      <c r="V6953" s="0" t="n">
        <v>0</v>
      </c>
      <c r="X6953" s="55" t="n">
        <f aca="false">IF(I6953="Male",0,1)</f>
        <v>1</v>
      </c>
      <c r="Y6953" s="55" t="n">
        <f aca="false">IF(OR(I6953="DNB",I6953="Dry DNB"),1,0)</f>
        <v>0</v>
      </c>
      <c r="Z6953" s="0" t="str">
        <f aca="false">IF(ISNUMBER(W6953),A6953-W6953,"")</f>
        <v/>
      </c>
      <c r="AA6953" s="55" t="n">
        <f aca="false">MATCH(A6953,DATAS,0)</f>
        <v>2</v>
      </c>
      <c r="AB6953" s="55" t="n">
        <f aca="false">IF(AND(E6953&gt;0,OR(AND(B6953&gt;=1,B6953&lt;=6),B6953=10)),1,0)</f>
        <v>0</v>
      </c>
      <c r="AC6953" s="55" t="n">
        <f aca="false">IF(AND(E6953&gt;0,B6953=10),1,0)</f>
        <v>0</v>
      </c>
      <c r="AD6953" s="55" t="n">
        <f aca="false">IF(AND(C6952=C6953,AA6952=AA6953-1),AB6952,"")</f>
        <v>0</v>
      </c>
      <c r="AE6953" s="55" t="n">
        <f aca="false">IF(AND(C6952=C6953,AA6952=AA6953-1),AC6952,"")</f>
        <v>0</v>
      </c>
      <c r="AF6953" s="55" t="n">
        <f aca="false">IF(AA6953=1,"",IF(AND(AB6953=1,AD6953&lt;&gt;1),1,0))</f>
        <v>0</v>
      </c>
      <c r="AG6953" s="55" t="n">
        <f aca="false">IF(AA6953=1,"",IF(AND(AC6953=1,AE6953&lt;&gt;1),1,0))</f>
        <v>0</v>
      </c>
      <c r="AH6953" s="60" t="str">
        <f aca="false">IF(AND(E6953&gt;0,AA6953&lt;2,NOT(AND(C6954=C6953,AA6954=AA6953+1))),INDEX(DATAS,AA6953+1),"")</f>
        <v/>
      </c>
      <c r="AI6953" s="60" t="str">
        <f aca="false">IF(AND(AC6953=1,AA6953&lt;2),IF(AND(C6954=C6953,AA6954=AA6953+1),IF(AC6954=1,"",INDEX(DATAS,AA6953+1)),INDEX(DATAS,AA6953+1)),"")</f>
        <v/>
      </c>
    </row>
    <row r="6954" customFormat="false" ht="15" hidden="false" customHeight="false" outlineLevel="0" collapsed="false">
      <c r="A6954" s="60" t="n">
        <v>46309</v>
      </c>
      <c r="B6954" s="0" t="n">
        <v>13</v>
      </c>
      <c r="C6954" s="0" t="n">
        <v>7926</v>
      </c>
      <c r="E6954" s="0" t="n">
        <v>0</v>
      </c>
      <c r="F6954" s="55" t="s">
        <v>1612</v>
      </c>
      <c r="I6954" s="55" t="s">
        <v>185</v>
      </c>
      <c r="U6954" s="0" t="n">
        <v>97</v>
      </c>
      <c r="V6954" s="0" t="n">
        <v>0</v>
      </c>
      <c r="X6954" s="55" t="n">
        <f aca="false">IF(I6954="Male",0,1)</f>
        <v>1</v>
      </c>
      <c r="Y6954" s="55" t="n">
        <f aca="false">IF(OR(I6954="DNB",I6954="Dry DNB"),1,0)</f>
        <v>0</v>
      </c>
      <c r="Z6954" s="0" t="str">
        <f aca="false">IF(ISNUMBER(W6954),A6954-W6954,"")</f>
        <v/>
      </c>
      <c r="AA6954" s="55" t="n">
        <f aca="false">MATCH(A6954,DATAS,0)</f>
        <v>1</v>
      </c>
      <c r="AB6954" s="55" t="n">
        <f aca="false">IF(AND(E6954&gt;0,OR(AND(B6954&gt;=1,B6954&lt;=6),B6954=10)),1,0)</f>
        <v>0</v>
      </c>
      <c r="AC6954" s="55" t="n">
        <f aca="false">IF(AND(E6954&gt;0,B6954=10),1,0)</f>
        <v>0</v>
      </c>
      <c r="AD6954" s="0" t="str">
        <f aca="false">IF(AND(C6953=C6954,AA6953=AA6954-1),AB6953,"")</f>
        <v/>
      </c>
      <c r="AE6954" s="0" t="str">
        <f aca="false">IF(AND(C6953=C6954,AA6953=AA6954-1),AC6953,"")</f>
        <v/>
      </c>
      <c r="AF6954" s="0" t="str">
        <f aca="false">IF(AA6954=1,"",IF(AND(AB6954=1,AD6954&lt;&gt;1),1,0))</f>
        <v/>
      </c>
      <c r="AG6954" s="0" t="str">
        <f aca="false">IF(AA6954=1,"",IF(AND(AC6954=1,AE6954&lt;&gt;1),1,0))</f>
        <v/>
      </c>
      <c r="AH6954" s="60" t="str">
        <f aca="false">IF(AND(E6954&gt;0,AA6954&lt;2,NOT(AND(C6955=C6954,AA6955=AA6954+1))),INDEX(DATAS,AA6954+1),"")</f>
        <v/>
      </c>
      <c r="AI6954" s="60" t="str">
        <f aca="false">IF(AND(AC6954=1,AA6954&lt;2),IF(AND(C6955=C6954,AA6955=AA6954+1),IF(AC6955=1,"",INDEX(DATAS,AA6954+1)),INDEX(DATAS,AA6954+1)),"")</f>
        <v/>
      </c>
    </row>
    <row r="6955" customFormat="false" ht="15" hidden="false" customHeight="false" outlineLevel="0" collapsed="false">
      <c r="A6955" s="60" t="n">
        <v>46310</v>
      </c>
      <c r="B6955" s="0" t="n">
        <v>13</v>
      </c>
      <c r="C6955" s="0" t="n">
        <v>7926</v>
      </c>
      <c r="E6955" s="0" t="n">
        <v>0</v>
      </c>
      <c r="F6955" s="55" t="s">
        <v>1612</v>
      </c>
      <c r="I6955" s="55" t="s">
        <v>185</v>
      </c>
      <c r="U6955" s="0" t="n">
        <v>98</v>
      </c>
      <c r="V6955" s="0" t="n">
        <v>0</v>
      </c>
      <c r="X6955" s="55" t="n">
        <f aca="false">IF(I6955="Male",0,1)</f>
        <v>1</v>
      </c>
      <c r="Y6955" s="55" t="n">
        <f aca="false">IF(OR(I6955="DNB",I6955="Dry DNB"),1,0)</f>
        <v>0</v>
      </c>
      <c r="Z6955" s="0" t="str">
        <f aca="false">IF(ISNUMBER(W6955),A6955-W6955,"")</f>
        <v/>
      </c>
      <c r="AA6955" s="55" t="n">
        <f aca="false">MATCH(A6955,DATAS,0)</f>
        <v>2</v>
      </c>
      <c r="AB6955" s="55" t="n">
        <f aca="false">IF(AND(E6955&gt;0,OR(AND(B6955&gt;=1,B6955&lt;=6),B6955=10)),1,0)</f>
        <v>0</v>
      </c>
      <c r="AC6955" s="55" t="n">
        <f aca="false">IF(AND(E6955&gt;0,B6955=10),1,0)</f>
        <v>0</v>
      </c>
      <c r="AD6955" s="55" t="n">
        <f aca="false">IF(AND(C6954=C6955,AA6954=AA6955-1),AB6954,"")</f>
        <v>0</v>
      </c>
      <c r="AE6955" s="55" t="n">
        <f aca="false">IF(AND(C6954=C6955,AA6954=AA6955-1),AC6954,"")</f>
        <v>0</v>
      </c>
      <c r="AF6955" s="55" t="n">
        <f aca="false">IF(AA6955=1,"",IF(AND(AB6955=1,AD6955&lt;&gt;1),1,0))</f>
        <v>0</v>
      </c>
      <c r="AG6955" s="55" t="n">
        <f aca="false">IF(AA6955=1,"",IF(AND(AC6955=1,AE6955&lt;&gt;1),1,0))</f>
        <v>0</v>
      </c>
      <c r="AH6955" s="60" t="str">
        <f aca="false">IF(AND(E6955&gt;0,AA6955&lt;2,NOT(AND(C6956=C6955,AA6956=AA6955+1))),INDEX(DATAS,AA6955+1),"")</f>
        <v/>
      </c>
      <c r="AI6955" s="60" t="str">
        <f aca="false">IF(AND(AC6955=1,AA6955&lt;2),IF(AND(C6956=C6955,AA6956=AA6955+1),IF(AC6956=1,"",INDEX(DATAS,AA6955+1)),INDEX(DATAS,AA6955+1)),"")</f>
        <v/>
      </c>
    </row>
    <row r="6956" customFormat="false" ht="15" hidden="false" customHeight="false" outlineLevel="0" collapsed="false">
      <c r="A6956" s="60" t="n">
        <v>46309</v>
      </c>
      <c r="B6956" s="0" t="n">
        <v>13</v>
      </c>
      <c r="C6956" s="0" t="n">
        <v>7927</v>
      </c>
      <c r="E6956" s="0" t="n">
        <v>0</v>
      </c>
      <c r="F6956" s="55" t="s">
        <v>1612</v>
      </c>
      <c r="I6956" s="55" t="s">
        <v>185</v>
      </c>
      <c r="U6956" s="0" t="n">
        <v>97</v>
      </c>
      <c r="V6956" s="0" t="n">
        <v>0</v>
      </c>
      <c r="X6956" s="55" t="n">
        <f aca="false">IF(I6956="Male",0,1)</f>
        <v>1</v>
      </c>
      <c r="Y6956" s="55" t="n">
        <f aca="false">IF(OR(I6956="DNB",I6956="Dry DNB"),1,0)</f>
        <v>0</v>
      </c>
      <c r="Z6956" s="0" t="str">
        <f aca="false">IF(ISNUMBER(W6956),A6956-W6956,"")</f>
        <v/>
      </c>
      <c r="AA6956" s="55" t="n">
        <f aca="false">MATCH(A6956,DATAS,0)</f>
        <v>1</v>
      </c>
      <c r="AB6956" s="55" t="n">
        <f aca="false">IF(AND(E6956&gt;0,OR(AND(B6956&gt;=1,B6956&lt;=6),B6956=10)),1,0)</f>
        <v>0</v>
      </c>
      <c r="AC6956" s="55" t="n">
        <f aca="false">IF(AND(E6956&gt;0,B6956=10),1,0)</f>
        <v>0</v>
      </c>
      <c r="AD6956" s="0" t="str">
        <f aca="false">IF(AND(C6955=C6956,AA6955=AA6956-1),AB6955,"")</f>
        <v/>
      </c>
      <c r="AE6956" s="0" t="str">
        <f aca="false">IF(AND(C6955=C6956,AA6955=AA6956-1),AC6955,"")</f>
        <v/>
      </c>
      <c r="AF6956" s="0" t="str">
        <f aca="false">IF(AA6956=1,"",IF(AND(AB6956=1,AD6956&lt;&gt;1),1,0))</f>
        <v/>
      </c>
      <c r="AG6956" s="0" t="str">
        <f aca="false">IF(AA6956=1,"",IF(AND(AC6956=1,AE6956&lt;&gt;1),1,0))</f>
        <v/>
      </c>
      <c r="AH6956" s="60" t="str">
        <f aca="false">IF(AND(E6956&gt;0,AA6956&lt;2,NOT(AND(C6957=C6956,AA6957=AA6956+1))),INDEX(DATAS,AA6956+1),"")</f>
        <v/>
      </c>
      <c r="AI6956" s="60" t="str">
        <f aca="false">IF(AND(AC6956=1,AA6956&lt;2),IF(AND(C6957=C6956,AA6957=AA6956+1),IF(AC6957=1,"",INDEX(DATAS,AA6956+1)),INDEX(DATAS,AA6956+1)),"")</f>
        <v/>
      </c>
    </row>
    <row r="6957" customFormat="false" ht="15" hidden="false" customHeight="false" outlineLevel="0" collapsed="false">
      <c r="A6957" s="60" t="n">
        <v>46310</v>
      </c>
      <c r="B6957" s="0" t="n">
        <v>13</v>
      </c>
      <c r="C6957" s="0" t="n">
        <v>7927</v>
      </c>
      <c r="E6957" s="0" t="n">
        <v>0</v>
      </c>
      <c r="F6957" s="55" t="s">
        <v>1612</v>
      </c>
      <c r="I6957" s="55" t="s">
        <v>185</v>
      </c>
      <c r="U6957" s="0" t="n">
        <v>98</v>
      </c>
      <c r="V6957" s="0" t="n">
        <v>0</v>
      </c>
      <c r="X6957" s="55" t="n">
        <f aca="false">IF(I6957="Male",0,1)</f>
        <v>1</v>
      </c>
      <c r="Y6957" s="55" t="n">
        <f aca="false">IF(OR(I6957="DNB",I6957="Dry DNB"),1,0)</f>
        <v>0</v>
      </c>
      <c r="Z6957" s="0" t="str">
        <f aca="false">IF(ISNUMBER(W6957),A6957-W6957,"")</f>
        <v/>
      </c>
      <c r="AA6957" s="55" t="n">
        <f aca="false">MATCH(A6957,DATAS,0)</f>
        <v>2</v>
      </c>
      <c r="AB6957" s="55" t="n">
        <f aca="false">IF(AND(E6957&gt;0,OR(AND(B6957&gt;=1,B6957&lt;=6),B6957=10)),1,0)</f>
        <v>0</v>
      </c>
      <c r="AC6957" s="55" t="n">
        <f aca="false">IF(AND(E6957&gt;0,B6957=10),1,0)</f>
        <v>0</v>
      </c>
      <c r="AD6957" s="55" t="n">
        <f aca="false">IF(AND(C6956=C6957,AA6956=AA6957-1),AB6956,"")</f>
        <v>0</v>
      </c>
      <c r="AE6957" s="55" t="n">
        <f aca="false">IF(AND(C6956=C6957,AA6956=AA6957-1),AC6956,"")</f>
        <v>0</v>
      </c>
      <c r="AF6957" s="55" t="n">
        <f aca="false">IF(AA6957=1,"",IF(AND(AB6957=1,AD6957&lt;&gt;1),1,0))</f>
        <v>0</v>
      </c>
      <c r="AG6957" s="55" t="n">
        <f aca="false">IF(AA6957=1,"",IF(AND(AC6957=1,AE6957&lt;&gt;1),1,0))</f>
        <v>0</v>
      </c>
      <c r="AH6957" s="60" t="str">
        <f aca="false">IF(AND(E6957&gt;0,AA6957&lt;2,NOT(AND(C6958=C6957,AA6958=AA6957+1))),INDEX(DATAS,AA6957+1),"")</f>
        <v/>
      </c>
      <c r="AI6957" s="60" t="str">
        <f aca="false">IF(AND(AC6957=1,AA6957&lt;2),IF(AND(C6958=C6957,AA6958=AA6957+1),IF(AC6958=1,"",INDEX(DATAS,AA6957+1)),INDEX(DATAS,AA6957+1)),"")</f>
        <v/>
      </c>
    </row>
    <row r="6958" customFormat="false" ht="15" hidden="false" customHeight="false" outlineLevel="0" collapsed="false">
      <c r="A6958" s="60" t="n">
        <v>46309</v>
      </c>
      <c r="B6958" s="0" t="n">
        <v>16</v>
      </c>
      <c r="C6958" s="0" t="n">
        <v>7928</v>
      </c>
      <c r="E6958" s="0" t="n">
        <v>0</v>
      </c>
      <c r="F6958" s="55" t="s">
        <v>1612</v>
      </c>
      <c r="I6958" s="55" t="s">
        <v>185</v>
      </c>
      <c r="U6958" s="0" t="n">
        <v>97</v>
      </c>
      <c r="V6958" s="0" t="n">
        <v>0</v>
      </c>
      <c r="X6958" s="55" t="n">
        <f aca="false">IF(I6958="Male",0,1)</f>
        <v>1</v>
      </c>
      <c r="Y6958" s="55" t="n">
        <f aca="false">IF(OR(I6958="DNB",I6958="Dry DNB"),1,0)</f>
        <v>0</v>
      </c>
      <c r="Z6958" s="0" t="str">
        <f aca="false">IF(ISNUMBER(W6958),A6958-W6958,"")</f>
        <v/>
      </c>
      <c r="AA6958" s="55" t="n">
        <f aca="false">MATCH(A6958,DATAS,0)</f>
        <v>1</v>
      </c>
      <c r="AB6958" s="55" t="n">
        <f aca="false">IF(AND(E6958&gt;0,OR(AND(B6958&gt;=1,B6958&lt;=6),B6958=10)),1,0)</f>
        <v>0</v>
      </c>
      <c r="AC6958" s="55" t="n">
        <f aca="false">IF(AND(E6958&gt;0,B6958=10),1,0)</f>
        <v>0</v>
      </c>
      <c r="AD6958" s="0" t="str">
        <f aca="false">IF(AND(C6957=C6958,AA6957=AA6958-1),AB6957,"")</f>
        <v/>
      </c>
      <c r="AE6958" s="0" t="str">
        <f aca="false">IF(AND(C6957=C6958,AA6957=AA6958-1),AC6957,"")</f>
        <v/>
      </c>
      <c r="AF6958" s="0" t="str">
        <f aca="false">IF(AA6958=1,"",IF(AND(AB6958=1,AD6958&lt;&gt;1),1,0))</f>
        <v/>
      </c>
      <c r="AG6958" s="0" t="str">
        <f aca="false">IF(AA6958=1,"",IF(AND(AC6958=1,AE6958&lt;&gt;1),1,0))</f>
        <v/>
      </c>
      <c r="AH6958" s="60" t="str">
        <f aca="false">IF(AND(E6958&gt;0,AA6958&lt;2,NOT(AND(C6959=C6958,AA6959=AA6958+1))),INDEX(DATAS,AA6958+1),"")</f>
        <v/>
      </c>
      <c r="AI6958" s="60" t="str">
        <f aca="false">IF(AND(AC6958=1,AA6958&lt;2),IF(AND(C6959=C6958,AA6959=AA6958+1),IF(AC6959=1,"",INDEX(DATAS,AA6958+1)),INDEX(DATAS,AA6958+1)),"")</f>
        <v/>
      </c>
    </row>
    <row r="6959" customFormat="false" ht="15" hidden="false" customHeight="false" outlineLevel="0" collapsed="false">
      <c r="A6959" s="60" t="n">
        <v>46310</v>
      </c>
      <c r="B6959" s="0" t="n">
        <v>16</v>
      </c>
      <c r="C6959" s="0" t="n">
        <v>7928</v>
      </c>
      <c r="E6959" s="0" t="n">
        <v>0</v>
      </c>
      <c r="F6959" s="55" t="s">
        <v>1612</v>
      </c>
      <c r="I6959" s="55" t="s">
        <v>185</v>
      </c>
      <c r="U6959" s="0" t="n">
        <v>98</v>
      </c>
      <c r="V6959" s="0" t="n">
        <v>0</v>
      </c>
      <c r="X6959" s="55" t="n">
        <f aca="false">IF(I6959="Male",0,1)</f>
        <v>1</v>
      </c>
      <c r="Y6959" s="55" t="n">
        <f aca="false">IF(OR(I6959="DNB",I6959="Dry DNB"),1,0)</f>
        <v>0</v>
      </c>
      <c r="Z6959" s="0" t="str">
        <f aca="false">IF(ISNUMBER(W6959),A6959-W6959,"")</f>
        <v/>
      </c>
      <c r="AA6959" s="55" t="n">
        <f aca="false">MATCH(A6959,DATAS,0)</f>
        <v>2</v>
      </c>
      <c r="AB6959" s="55" t="n">
        <f aca="false">IF(AND(E6959&gt;0,OR(AND(B6959&gt;=1,B6959&lt;=6),B6959=10)),1,0)</f>
        <v>0</v>
      </c>
      <c r="AC6959" s="55" t="n">
        <f aca="false">IF(AND(E6959&gt;0,B6959=10),1,0)</f>
        <v>0</v>
      </c>
      <c r="AD6959" s="55" t="n">
        <f aca="false">IF(AND(C6958=C6959,AA6958=AA6959-1),AB6958,"")</f>
        <v>0</v>
      </c>
      <c r="AE6959" s="55" t="n">
        <f aca="false">IF(AND(C6958=C6959,AA6958=AA6959-1),AC6958,"")</f>
        <v>0</v>
      </c>
      <c r="AF6959" s="55" t="n">
        <f aca="false">IF(AA6959=1,"",IF(AND(AB6959=1,AD6959&lt;&gt;1),1,0))</f>
        <v>0</v>
      </c>
      <c r="AG6959" s="55" t="n">
        <f aca="false">IF(AA6959=1,"",IF(AND(AC6959=1,AE6959&lt;&gt;1),1,0))</f>
        <v>0</v>
      </c>
      <c r="AH6959" s="60" t="str">
        <f aca="false">IF(AND(E6959&gt;0,AA6959&lt;2,NOT(AND(C6960=C6959,AA6960=AA6959+1))),INDEX(DATAS,AA6959+1),"")</f>
        <v/>
      </c>
      <c r="AI6959" s="60" t="str">
        <f aca="false">IF(AND(AC6959=1,AA6959&lt;2),IF(AND(C6960=C6959,AA6960=AA6959+1),IF(AC6960=1,"",INDEX(DATAS,AA6959+1)),INDEX(DATAS,AA6959+1)),"")</f>
        <v/>
      </c>
    </row>
    <row r="6960" customFormat="false" ht="15" hidden="false" customHeight="false" outlineLevel="0" collapsed="false">
      <c r="A6960" s="60" t="n">
        <v>46309</v>
      </c>
      <c r="B6960" s="0" t="n">
        <v>16</v>
      </c>
      <c r="C6960" s="0" t="n">
        <v>7929</v>
      </c>
      <c r="E6960" s="0" t="n">
        <v>0</v>
      </c>
      <c r="F6960" s="55" t="s">
        <v>1612</v>
      </c>
      <c r="I6960" s="55" t="s">
        <v>185</v>
      </c>
      <c r="U6960" s="0" t="n">
        <v>97</v>
      </c>
      <c r="V6960" s="0" t="n">
        <v>0</v>
      </c>
      <c r="X6960" s="55" t="n">
        <f aca="false">IF(I6960="Male",0,1)</f>
        <v>1</v>
      </c>
      <c r="Y6960" s="55" t="n">
        <f aca="false">IF(OR(I6960="DNB",I6960="Dry DNB"),1,0)</f>
        <v>0</v>
      </c>
      <c r="Z6960" s="0" t="str">
        <f aca="false">IF(ISNUMBER(W6960),A6960-W6960,"")</f>
        <v/>
      </c>
      <c r="AA6960" s="55" t="n">
        <f aca="false">MATCH(A6960,DATAS,0)</f>
        <v>1</v>
      </c>
      <c r="AB6960" s="55" t="n">
        <f aca="false">IF(AND(E6960&gt;0,OR(AND(B6960&gt;=1,B6960&lt;=6),B6960=10)),1,0)</f>
        <v>0</v>
      </c>
      <c r="AC6960" s="55" t="n">
        <f aca="false">IF(AND(E6960&gt;0,B6960=10),1,0)</f>
        <v>0</v>
      </c>
      <c r="AD6960" s="0" t="str">
        <f aca="false">IF(AND(C6959=C6960,AA6959=AA6960-1),AB6959,"")</f>
        <v/>
      </c>
      <c r="AE6960" s="0" t="str">
        <f aca="false">IF(AND(C6959=C6960,AA6959=AA6960-1),AC6959,"")</f>
        <v/>
      </c>
      <c r="AF6960" s="0" t="str">
        <f aca="false">IF(AA6960=1,"",IF(AND(AB6960=1,AD6960&lt;&gt;1),1,0))</f>
        <v/>
      </c>
      <c r="AG6960" s="0" t="str">
        <f aca="false">IF(AA6960=1,"",IF(AND(AC6960=1,AE6960&lt;&gt;1),1,0))</f>
        <v/>
      </c>
      <c r="AH6960" s="60" t="str">
        <f aca="false">IF(AND(E6960&gt;0,AA6960&lt;2,NOT(AND(C6961=C6960,AA6961=AA6960+1))),INDEX(DATAS,AA6960+1),"")</f>
        <v/>
      </c>
      <c r="AI6960" s="60" t="str">
        <f aca="false">IF(AND(AC6960=1,AA6960&lt;2),IF(AND(C6961=C6960,AA6961=AA6960+1),IF(AC6961=1,"",INDEX(DATAS,AA6960+1)),INDEX(DATAS,AA6960+1)),"")</f>
        <v/>
      </c>
    </row>
    <row r="6961" customFormat="false" ht="15" hidden="false" customHeight="false" outlineLevel="0" collapsed="false">
      <c r="A6961" s="60" t="n">
        <v>46310</v>
      </c>
      <c r="B6961" s="0" t="n">
        <v>16</v>
      </c>
      <c r="C6961" s="0" t="n">
        <v>7929</v>
      </c>
      <c r="E6961" s="0" t="n">
        <v>0</v>
      </c>
      <c r="F6961" s="55" t="s">
        <v>1612</v>
      </c>
      <c r="I6961" s="55" t="s">
        <v>185</v>
      </c>
      <c r="U6961" s="0" t="n">
        <v>98</v>
      </c>
      <c r="V6961" s="0" t="n">
        <v>0</v>
      </c>
      <c r="X6961" s="55" t="n">
        <f aca="false">IF(I6961="Male",0,1)</f>
        <v>1</v>
      </c>
      <c r="Y6961" s="55" t="n">
        <f aca="false">IF(OR(I6961="DNB",I6961="Dry DNB"),1,0)</f>
        <v>0</v>
      </c>
      <c r="Z6961" s="0" t="str">
        <f aca="false">IF(ISNUMBER(W6961),A6961-W6961,"")</f>
        <v/>
      </c>
      <c r="AA6961" s="55" t="n">
        <f aca="false">MATCH(A6961,DATAS,0)</f>
        <v>2</v>
      </c>
      <c r="AB6961" s="55" t="n">
        <f aca="false">IF(AND(E6961&gt;0,OR(AND(B6961&gt;=1,B6961&lt;=6),B6961=10)),1,0)</f>
        <v>0</v>
      </c>
      <c r="AC6961" s="55" t="n">
        <f aca="false">IF(AND(E6961&gt;0,B6961=10),1,0)</f>
        <v>0</v>
      </c>
      <c r="AD6961" s="55" t="n">
        <f aca="false">IF(AND(C6960=C6961,AA6960=AA6961-1),AB6960,"")</f>
        <v>0</v>
      </c>
      <c r="AE6961" s="55" t="n">
        <f aca="false">IF(AND(C6960=C6961,AA6960=AA6961-1),AC6960,"")</f>
        <v>0</v>
      </c>
      <c r="AF6961" s="55" t="n">
        <f aca="false">IF(AA6961=1,"",IF(AND(AB6961=1,AD6961&lt;&gt;1),1,0))</f>
        <v>0</v>
      </c>
      <c r="AG6961" s="55" t="n">
        <f aca="false">IF(AA6961=1,"",IF(AND(AC6961=1,AE6961&lt;&gt;1),1,0))</f>
        <v>0</v>
      </c>
      <c r="AH6961" s="60" t="str">
        <f aca="false">IF(AND(E6961&gt;0,AA6961&lt;2,NOT(AND(C6962=C6961,AA6962=AA6961+1))),INDEX(DATAS,AA6961+1),"")</f>
        <v/>
      </c>
      <c r="AI6961" s="60" t="str">
        <f aca="false">IF(AND(AC6961=1,AA6961&lt;2),IF(AND(C6962=C6961,AA6962=AA6961+1),IF(AC6962=1,"",INDEX(DATAS,AA6961+1)),INDEX(DATAS,AA6961+1)),"")</f>
        <v/>
      </c>
    </row>
    <row r="6962" customFormat="false" ht="15" hidden="false" customHeight="false" outlineLevel="0" collapsed="false">
      <c r="A6962" s="60" t="n">
        <v>46309</v>
      </c>
      <c r="B6962" s="0" t="n">
        <v>16</v>
      </c>
      <c r="C6962" s="0" t="n">
        <v>7930</v>
      </c>
      <c r="E6962" s="0" t="n">
        <v>0</v>
      </c>
      <c r="F6962" s="55" t="s">
        <v>1613</v>
      </c>
      <c r="I6962" s="55" t="s">
        <v>185</v>
      </c>
      <c r="U6962" s="0" t="n">
        <v>96</v>
      </c>
      <c r="V6962" s="0" t="n">
        <v>0</v>
      </c>
      <c r="X6962" s="55" t="n">
        <f aca="false">IF(I6962="Male",0,1)</f>
        <v>1</v>
      </c>
      <c r="Y6962" s="55" t="n">
        <f aca="false">IF(OR(I6962="DNB",I6962="Dry DNB"),1,0)</f>
        <v>0</v>
      </c>
      <c r="Z6962" s="0" t="str">
        <f aca="false">IF(ISNUMBER(W6962),A6962-W6962,"")</f>
        <v/>
      </c>
      <c r="AA6962" s="55" t="n">
        <f aca="false">MATCH(A6962,DATAS,0)</f>
        <v>1</v>
      </c>
      <c r="AB6962" s="55" t="n">
        <f aca="false">IF(AND(E6962&gt;0,OR(AND(B6962&gt;=1,B6962&lt;=6),B6962=10)),1,0)</f>
        <v>0</v>
      </c>
      <c r="AC6962" s="55" t="n">
        <f aca="false">IF(AND(E6962&gt;0,B6962=10),1,0)</f>
        <v>0</v>
      </c>
      <c r="AD6962" s="0" t="str">
        <f aca="false">IF(AND(C6961=C6962,AA6961=AA6962-1),AB6961,"")</f>
        <v/>
      </c>
      <c r="AE6962" s="0" t="str">
        <f aca="false">IF(AND(C6961=C6962,AA6961=AA6962-1),AC6961,"")</f>
        <v/>
      </c>
      <c r="AF6962" s="0" t="str">
        <f aca="false">IF(AA6962=1,"",IF(AND(AB6962=1,AD6962&lt;&gt;1),1,0))</f>
        <v/>
      </c>
      <c r="AG6962" s="0" t="str">
        <f aca="false">IF(AA6962=1,"",IF(AND(AC6962=1,AE6962&lt;&gt;1),1,0))</f>
        <v/>
      </c>
      <c r="AH6962" s="60" t="str">
        <f aca="false">IF(AND(E6962&gt;0,AA6962&lt;2,NOT(AND(C6963=C6962,AA6963=AA6962+1))),INDEX(DATAS,AA6962+1),"")</f>
        <v/>
      </c>
      <c r="AI6962" s="60" t="str">
        <f aca="false">IF(AND(AC6962=1,AA6962&lt;2),IF(AND(C6963=C6962,AA6963=AA6962+1),IF(AC6963=1,"",INDEX(DATAS,AA6962+1)),INDEX(DATAS,AA6962+1)),"")</f>
        <v/>
      </c>
    </row>
    <row r="6963" customFormat="false" ht="15" hidden="false" customHeight="false" outlineLevel="0" collapsed="false">
      <c r="A6963" s="60" t="n">
        <v>46310</v>
      </c>
      <c r="B6963" s="0" t="n">
        <v>16</v>
      </c>
      <c r="C6963" s="0" t="n">
        <v>7930</v>
      </c>
      <c r="E6963" s="0" t="n">
        <v>0</v>
      </c>
      <c r="F6963" s="55" t="s">
        <v>1613</v>
      </c>
      <c r="I6963" s="55" t="s">
        <v>185</v>
      </c>
      <c r="U6963" s="0" t="n">
        <v>97</v>
      </c>
      <c r="V6963" s="0" t="n">
        <v>0</v>
      </c>
      <c r="X6963" s="55" t="n">
        <f aca="false">IF(I6963="Male",0,1)</f>
        <v>1</v>
      </c>
      <c r="Y6963" s="55" t="n">
        <f aca="false">IF(OR(I6963="DNB",I6963="Dry DNB"),1,0)</f>
        <v>0</v>
      </c>
      <c r="Z6963" s="0" t="str">
        <f aca="false">IF(ISNUMBER(W6963),A6963-W6963,"")</f>
        <v/>
      </c>
      <c r="AA6963" s="55" t="n">
        <f aca="false">MATCH(A6963,DATAS,0)</f>
        <v>2</v>
      </c>
      <c r="AB6963" s="55" t="n">
        <f aca="false">IF(AND(E6963&gt;0,OR(AND(B6963&gt;=1,B6963&lt;=6),B6963=10)),1,0)</f>
        <v>0</v>
      </c>
      <c r="AC6963" s="55" t="n">
        <f aca="false">IF(AND(E6963&gt;0,B6963=10),1,0)</f>
        <v>0</v>
      </c>
      <c r="AD6963" s="55" t="n">
        <f aca="false">IF(AND(C6962=C6963,AA6962=AA6963-1),AB6962,"")</f>
        <v>0</v>
      </c>
      <c r="AE6963" s="55" t="n">
        <f aca="false">IF(AND(C6962=C6963,AA6962=AA6963-1),AC6962,"")</f>
        <v>0</v>
      </c>
      <c r="AF6963" s="55" t="n">
        <f aca="false">IF(AA6963=1,"",IF(AND(AB6963=1,AD6963&lt;&gt;1),1,0))</f>
        <v>0</v>
      </c>
      <c r="AG6963" s="55" t="n">
        <f aca="false">IF(AA6963=1,"",IF(AND(AC6963=1,AE6963&lt;&gt;1),1,0))</f>
        <v>0</v>
      </c>
      <c r="AH6963" s="60" t="str">
        <f aca="false">IF(AND(E6963&gt;0,AA6963&lt;2,NOT(AND(C6964=C6963,AA6964=AA6963+1))),INDEX(DATAS,AA6963+1),"")</f>
        <v/>
      </c>
      <c r="AI6963" s="60" t="str">
        <f aca="false">IF(AND(AC6963=1,AA6963&lt;2),IF(AND(C6964=C6963,AA6964=AA6963+1),IF(AC6964=1,"",INDEX(DATAS,AA6963+1)),INDEX(DATAS,AA6963+1)),"")</f>
        <v/>
      </c>
    </row>
    <row r="6964" customFormat="false" ht="15" hidden="false" customHeight="false" outlineLevel="0" collapsed="false">
      <c r="A6964" s="60" t="n">
        <v>46309</v>
      </c>
      <c r="B6964" s="0" t="n">
        <v>16</v>
      </c>
      <c r="C6964" s="0" t="n">
        <v>7931</v>
      </c>
      <c r="E6964" s="0" t="n">
        <v>0</v>
      </c>
      <c r="F6964" s="55" t="s">
        <v>1613</v>
      </c>
      <c r="I6964" s="55" t="s">
        <v>185</v>
      </c>
      <c r="U6964" s="0" t="n">
        <v>96</v>
      </c>
      <c r="V6964" s="0" t="n">
        <v>0</v>
      </c>
      <c r="X6964" s="55" t="n">
        <f aca="false">IF(I6964="Male",0,1)</f>
        <v>1</v>
      </c>
      <c r="Y6964" s="55" t="n">
        <f aca="false">IF(OR(I6964="DNB",I6964="Dry DNB"),1,0)</f>
        <v>0</v>
      </c>
      <c r="Z6964" s="0" t="str">
        <f aca="false">IF(ISNUMBER(W6964),A6964-W6964,"")</f>
        <v/>
      </c>
      <c r="AA6964" s="55" t="n">
        <f aca="false">MATCH(A6964,DATAS,0)</f>
        <v>1</v>
      </c>
      <c r="AB6964" s="55" t="n">
        <f aca="false">IF(AND(E6964&gt;0,OR(AND(B6964&gt;=1,B6964&lt;=6),B6964=10)),1,0)</f>
        <v>0</v>
      </c>
      <c r="AC6964" s="55" t="n">
        <f aca="false">IF(AND(E6964&gt;0,B6964=10),1,0)</f>
        <v>0</v>
      </c>
      <c r="AD6964" s="0" t="str">
        <f aca="false">IF(AND(C6963=C6964,AA6963=AA6964-1),AB6963,"")</f>
        <v/>
      </c>
      <c r="AE6964" s="0" t="str">
        <f aca="false">IF(AND(C6963=C6964,AA6963=AA6964-1),AC6963,"")</f>
        <v/>
      </c>
      <c r="AF6964" s="0" t="str">
        <f aca="false">IF(AA6964=1,"",IF(AND(AB6964=1,AD6964&lt;&gt;1),1,0))</f>
        <v/>
      </c>
      <c r="AG6964" s="0" t="str">
        <f aca="false">IF(AA6964=1,"",IF(AND(AC6964=1,AE6964&lt;&gt;1),1,0))</f>
        <v/>
      </c>
      <c r="AH6964" s="60" t="str">
        <f aca="false">IF(AND(E6964&gt;0,AA6964&lt;2,NOT(AND(C6965=C6964,AA6965=AA6964+1))),INDEX(DATAS,AA6964+1),"")</f>
        <v/>
      </c>
      <c r="AI6964" s="60" t="str">
        <f aca="false">IF(AND(AC6964=1,AA6964&lt;2),IF(AND(C6965=C6964,AA6965=AA6964+1),IF(AC6965=1,"",INDEX(DATAS,AA6964+1)),INDEX(DATAS,AA6964+1)),"")</f>
        <v/>
      </c>
    </row>
    <row r="6965" customFormat="false" ht="15" hidden="false" customHeight="false" outlineLevel="0" collapsed="false">
      <c r="A6965" s="60" t="n">
        <v>46310</v>
      </c>
      <c r="B6965" s="0" t="n">
        <v>16</v>
      </c>
      <c r="C6965" s="0" t="n">
        <v>7931</v>
      </c>
      <c r="E6965" s="0" t="n">
        <v>0</v>
      </c>
      <c r="F6965" s="55" t="s">
        <v>1613</v>
      </c>
      <c r="I6965" s="55" t="s">
        <v>185</v>
      </c>
      <c r="U6965" s="0" t="n">
        <v>97</v>
      </c>
      <c r="V6965" s="0" t="n">
        <v>0</v>
      </c>
      <c r="X6965" s="55" t="n">
        <f aca="false">IF(I6965="Male",0,1)</f>
        <v>1</v>
      </c>
      <c r="Y6965" s="55" t="n">
        <f aca="false">IF(OR(I6965="DNB",I6965="Dry DNB"),1,0)</f>
        <v>0</v>
      </c>
      <c r="Z6965" s="0" t="str">
        <f aca="false">IF(ISNUMBER(W6965),A6965-W6965,"")</f>
        <v/>
      </c>
      <c r="AA6965" s="55" t="n">
        <f aca="false">MATCH(A6965,DATAS,0)</f>
        <v>2</v>
      </c>
      <c r="AB6965" s="55" t="n">
        <f aca="false">IF(AND(E6965&gt;0,OR(AND(B6965&gt;=1,B6965&lt;=6),B6965=10)),1,0)</f>
        <v>0</v>
      </c>
      <c r="AC6965" s="55" t="n">
        <f aca="false">IF(AND(E6965&gt;0,B6965=10),1,0)</f>
        <v>0</v>
      </c>
      <c r="AD6965" s="55" t="n">
        <f aca="false">IF(AND(C6964=C6965,AA6964=AA6965-1),AB6964,"")</f>
        <v>0</v>
      </c>
      <c r="AE6965" s="55" t="n">
        <f aca="false">IF(AND(C6964=C6965,AA6964=AA6965-1),AC6964,"")</f>
        <v>0</v>
      </c>
      <c r="AF6965" s="55" t="n">
        <f aca="false">IF(AA6965=1,"",IF(AND(AB6965=1,AD6965&lt;&gt;1),1,0))</f>
        <v>0</v>
      </c>
      <c r="AG6965" s="55" t="n">
        <f aca="false">IF(AA6965=1,"",IF(AND(AC6965=1,AE6965&lt;&gt;1),1,0))</f>
        <v>0</v>
      </c>
      <c r="AH6965" s="60" t="str">
        <f aca="false">IF(AND(E6965&gt;0,AA6965&lt;2,NOT(AND(C6966=C6965,AA6966=AA6965+1))),INDEX(DATAS,AA6965+1),"")</f>
        <v/>
      </c>
      <c r="AI6965" s="60" t="str">
        <f aca="false">IF(AND(AC6965=1,AA6965&lt;2),IF(AND(C6966=C6965,AA6966=AA6965+1),IF(AC6966=1,"",INDEX(DATAS,AA6965+1)),INDEX(DATAS,AA6965+1)),"")</f>
        <v/>
      </c>
    </row>
    <row r="6966" customFormat="false" ht="15" hidden="false" customHeight="false" outlineLevel="0" collapsed="false">
      <c r="A6966" s="60" t="n">
        <v>46309</v>
      </c>
      <c r="B6966" s="0" t="n">
        <v>16</v>
      </c>
      <c r="C6966" s="0" t="n">
        <v>7932</v>
      </c>
      <c r="E6966" s="0" t="n">
        <v>0</v>
      </c>
      <c r="F6966" s="55" t="s">
        <v>1613</v>
      </c>
      <c r="I6966" s="55" t="s">
        <v>185</v>
      </c>
      <c r="U6966" s="0" t="n">
        <v>96</v>
      </c>
      <c r="V6966" s="0" t="n">
        <v>0</v>
      </c>
      <c r="X6966" s="55" t="n">
        <f aca="false">IF(I6966="Male",0,1)</f>
        <v>1</v>
      </c>
      <c r="Y6966" s="55" t="n">
        <f aca="false">IF(OR(I6966="DNB",I6966="Dry DNB"),1,0)</f>
        <v>0</v>
      </c>
      <c r="Z6966" s="0" t="str">
        <f aca="false">IF(ISNUMBER(W6966),A6966-W6966,"")</f>
        <v/>
      </c>
      <c r="AA6966" s="55" t="n">
        <f aca="false">MATCH(A6966,DATAS,0)</f>
        <v>1</v>
      </c>
      <c r="AB6966" s="55" t="n">
        <f aca="false">IF(AND(E6966&gt;0,OR(AND(B6966&gt;=1,B6966&lt;=6),B6966=10)),1,0)</f>
        <v>0</v>
      </c>
      <c r="AC6966" s="55" t="n">
        <f aca="false">IF(AND(E6966&gt;0,B6966=10),1,0)</f>
        <v>0</v>
      </c>
      <c r="AD6966" s="0" t="str">
        <f aca="false">IF(AND(C6965=C6966,AA6965=AA6966-1),AB6965,"")</f>
        <v/>
      </c>
      <c r="AE6966" s="0" t="str">
        <f aca="false">IF(AND(C6965=C6966,AA6965=AA6966-1),AC6965,"")</f>
        <v/>
      </c>
      <c r="AF6966" s="0" t="str">
        <f aca="false">IF(AA6966=1,"",IF(AND(AB6966=1,AD6966&lt;&gt;1),1,0))</f>
        <v/>
      </c>
      <c r="AG6966" s="0" t="str">
        <f aca="false">IF(AA6966=1,"",IF(AND(AC6966=1,AE6966&lt;&gt;1),1,0))</f>
        <v/>
      </c>
      <c r="AH6966" s="60" t="str">
        <f aca="false">IF(AND(E6966&gt;0,AA6966&lt;2,NOT(AND(C6967=C6966,AA6967=AA6966+1))),INDEX(DATAS,AA6966+1),"")</f>
        <v/>
      </c>
      <c r="AI6966" s="60" t="str">
        <f aca="false">IF(AND(AC6966=1,AA6966&lt;2),IF(AND(C6967=C6966,AA6967=AA6966+1),IF(AC6967=1,"",INDEX(DATAS,AA6966+1)),INDEX(DATAS,AA6966+1)),"")</f>
        <v/>
      </c>
    </row>
    <row r="6967" customFormat="false" ht="15" hidden="false" customHeight="false" outlineLevel="0" collapsed="false">
      <c r="A6967" s="60" t="n">
        <v>46310</v>
      </c>
      <c r="B6967" s="0" t="n">
        <v>16</v>
      </c>
      <c r="C6967" s="0" t="n">
        <v>7932</v>
      </c>
      <c r="E6967" s="0" t="n">
        <v>0</v>
      </c>
      <c r="F6967" s="55" t="s">
        <v>1613</v>
      </c>
      <c r="I6967" s="55" t="s">
        <v>185</v>
      </c>
      <c r="U6967" s="0" t="n">
        <v>97</v>
      </c>
      <c r="V6967" s="0" t="n">
        <v>0</v>
      </c>
      <c r="X6967" s="55" t="n">
        <f aca="false">IF(I6967="Male",0,1)</f>
        <v>1</v>
      </c>
      <c r="Y6967" s="55" t="n">
        <f aca="false">IF(OR(I6967="DNB",I6967="Dry DNB"),1,0)</f>
        <v>0</v>
      </c>
      <c r="Z6967" s="0" t="str">
        <f aca="false">IF(ISNUMBER(W6967),A6967-W6967,"")</f>
        <v/>
      </c>
      <c r="AA6967" s="55" t="n">
        <f aca="false">MATCH(A6967,DATAS,0)</f>
        <v>2</v>
      </c>
      <c r="AB6967" s="55" t="n">
        <f aca="false">IF(AND(E6967&gt;0,OR(AND(B6967&gt;=1,B6967&lt;=6),B6967=10)),1,0)</f>
        <v>0</v>
      </c>
      <c r="AC6967" s="55" t="n">
        <f aca="false">IF(AND(E6967&gt;0,B6967=10),1,0)</f>
        <v>0</v>
      </c>
      <c r="AD6967" s="55" t="n">
        <f aca="false">IF(AND(C6966=C6967,AA6966=AA6967-1),AB6966,"")</f>
        <v>0</v>
      </c>
      <c r="AE6967" s="55" t="n">
        <f aca="false">IF(AND(C6966=C6967,AA6966=AA6967-1),AC6966,"")</f>
        <v>0</v>
      </c>
      <c r="AF6967" s="55" t="n">
        <f aca="false">IF(AA6967=1,"",IF(AND(AB6967=1,AD6967&lt;&gt;1),1,0))</f>
        <v>0</v>
      </c>
      <c r="AG6967" s="55" t="n">
        <f aca="false">IF(AA6967=1,"",IF(AND(AC6967=1,AE6967&lt;&gt;1),1,0))</f>
        <v>0</v>
      </c>
      <c r="AH6967" s="60" t="str">
        <f aca="false">IF(AND(E6967&gt;0,AA6967&lt;2,NOT(AND(C6968=C6967,AA6968=AA6967+1))),INDEX(DATAS,AA6967+1),"")</f>
        <v/>
      </c>
      <c r="AI6967" s="60" t="str">
        <f aca="false">IF(AND(AC6967=1,AA6967&lt;2),IF(AND(C6968=C6967,AA6968=AA6967+1),IF(AC6968=1,"",INDEX(DATAS,AA6967+1)),INDEX(DATAS,AA6967+1)),"")</f>
        <v/>
      </c>
    </row>
    <row r="6968" customFormat="false" ht="15" hidden="false" customHeight="false" outlineLevel="0" collapsed="false">
      <c r="A6968" s="60" t="n">
        <v>46309</v>
      </c>
      <c r="B6968" s="0" t="n">
        <v>16</v>
      </c>
      <c r="C6968" s="0" t="n">
        <v>7933</v>
      </c>
      <c r="E6968" s="0" t="n">
        <v>0</v>
      </c>
      <c r="F6968" s="55" t="s">
        <v>1614</v>
      </c>
      <c r="I6968" s="55" t="s">
        <v>185</v>
      </c>
      <c r="U6968" s="0" t="n">
        <v>95</v>
      </c>
      <c r="V6968" s="0" t="n">
        <v>0</v>
      </c>
      <c r="X6968" s="55" t="n">
        <f aca="false">IF(I6968="Male",0,1)</f>
        <v>1</v>
      </c>
      <c r="Y6968" s="55" t="n">
        <f aca="false">IF(OR(I6968="DNB",I6968="Dry DNB"),1,0)</f>
        <v>0</v>
      </c>
      <c r="Z6968" s="0" t="str">
        <f aca="false">IF(ISNUMBER(W6968),A6968-W6968,"")</f>
        <v/>
      </c>
      <c r="AA6968" s="55" t="n">
        <f aca="false">MATCH(A6968,DATAS,0)</f>
        <v>1</v>
      </c>
      <c r="AB6968" s="55" t="n">
        <f aca="false">IF(AND(E6968&gt;0,OR(AND(B6968&gt;=1,B6968&lt;=6),B6968=10)),1,0)</f>
        <v>0</v>
      </c>
      <c r="AC6968" s="55" t="n">
        <f aca="false">IF(AND(E6968&gt;0,B6968=10),1,0)</f>
        <v>0</v>
      </c>
      <c r="AD6968" s="0" t="str">
        <f aca="false">IF(AND(C6967=C6968,AA6967=AA6968-1),AB6967,"")</f>
        <v/>
      </c>
      <c r="AE6968" s="0" t="str">
        <f aca="false">IF(AND(C6967=C6968,AA6967=AA6968-1),AC6967,"")</f>
        <v/>
      </c>
      <c r="AF6968" s="0" t="str">
        <f aca="false">IF(AA6968=1,"",IF(AND(AB6968=1,AD6968&lt;&gt;1),1,0))</f>
        <v/>
      </c>
      <c r="AG6968" s="0" t="str">
        <f aca="false">IF(AA6968=1,"",IF(AND(AC6968=1,AE6968&lt;&gt;1),1,0))</f>
        <v/>
      </c>
      <c r="AH6968" s="60" t="str">
        <f aca="false">IF(AND(E6968&gt;0,AA6968&lt;2,NOT(AND(C6969=C6968,AA6969=AA6968+1))),INDEX(DATAS,AA6968+1),"")</f>
        <v/>
      </c>
      <c r="AI6968" s="60" t="str">
        <f aca="false">IF(AND(AC6968=1,AA6968&lt;2),IF(AND(C6969=C6968,AA6969=AA6968+1),IF(AC6969=1,"",INDEX(DATAS,AA6968+1)),INDEX(DATAS,AA6968+1)),"")</f>
        <v/>
      </c>
    </row>
    <row r="6969" customFormat="false" ht="15" hidden="false" customHeight="false" outlineLevel="0" collapsed="false">
      <c r="A6969" s="60" t="n">
        <v>46310</v>
      </c>
      <c r="B6969" s="0" t="n">
        <v>16</v>
      </c>
      <c r="C6969" s="0" t="n">
        <v>7933</v>
      </c>
      <c r="E6969" s="0" t="n">
        <v>0</v>
      </c>
      <c r="F6969" s="55" t="s">
        <v>1614</v>
      </c>
      <c r="I6969" s="55" t="s">
        <v>185</v>
      </c>
      <c r="U6969" s="0" t="n">
        <v>96</v>
      </c>
      <c r="V6969" s="0" t="n">
        <v>0</v>
      </c>
      <c r="X6969" s="55" t="n">
        <f aca="false">IF(I6969="Male",0,1)</f>
        <v>1</v>
      </c>
      <c r="Y6969" s="55" t="n">
        <f aca="false">IF(OR(I6969="DNB",I6969="Dry DNB"),1,0)</f>
        <v>0</v>
      </c>
      <c r="Z6969" s="0" t="str">
        <f aca="false">IF(ISNUMBER(W6969),A6969-W6969,"")</f>
        <v/>
      </c>
      <c r="AA6969" s="55" t="n">
        <f aca="false">MATCH(A6969,DATAS,0)</f>
        <v>2</v>
      </c>
      <c r="AB6969" s="55" t="n">
        <f aca="false">IF(AND(E6969&gt;0,OR(AND(B6969&gt;=1,B6969&lt;=6),B6969=10)),1,0)</f>
        <v>0</v>
      </c>
      <c r="AC6969" s="55" t="n">
        <f aca="false">IF(AND(E6969&gt;0,B6969=10),1,0)</f>
        <v>0</v>
      </c>
      <c r="AD6969" s="55" t="n">
        <f aca="false">IF(AND(C6968=C6969,AA6968=AA6969-1),AB6968,"")</f>
        <v>0</v>
      </c>
      <c r="AE6969" s="55" t="n">
        <f aca="false">IF(AND(C6968=C6969,AA6968=AA6969-1),AC6968,"")</f>
        <v>0</v>
      </c>
      <c r="AF6969" s="55" t="n">
        <f aca="false">IF(AA6969=1,"",IF(AND(AB6969=1,AD6969&lt;&gt;1),1,0))</f>
        <v>0</v>
      </c>
      <c r="AG6969" s="55" t="n">
        <f aca="false">IF(AA6969=1,"",IF(AND(AC6969=1,AE6969&lt;&gt;1),1,0))</f>
        <v>0</v>
      </c>
      <c r="AH6969" s="60" t="str">
        <f aca="false">IF(AND(E6969&gt;0,AA6969&lt;2,NOT(AND(C6970=C6969,AA6970=AA6969+1))),INDEX(DATAS,AA6969+1),"")</f>
        <v/>
      </c>
      <c r="AI6969" s="60" t="str">
        <f aca="false">IF(AND(AC6969=1,AA6969&lt;2),IF(AND(C6970=C6969,AA6970=AA6969+1),IF(AC6970=1,"",INDEX(DATAS,AA6969+1)),INDEX(DATAS,AA6969+1)),"")</f>
        <v/>
      </c>
    </row>
    <row r="6970" customFormat="false" ht="15" hidden="false" customHeight="false" outlineLevel="0" collapsed="false">
      <c r="A6970" s="60" t="n">
        <v>46309</v>
      </c>
      <c r="B6970" s="0" t="n">
        <v>16</v>
      </c>
      <c r="C6970" s="0" t="n">
        <v>7934</v>
      </c>
      <c r="E6970" s="0" t="n">
        <v>0</v>
      </c>
      <c r="F6970" s="55" t="s">
        <v>1614</v>
      </c>
      <c r="I6970" s="55" t="s">
        <v>185</v>
      </c>
      <c r="U6970" s="0" t="n">
        <v>95</v>
      </c>
      <c r="V6970" s="0" t="n">
        <v>0</v>
      </c>
      <c r="X6970" s="55" t="n">
        <f aca="false">IF(I6970="Male",0,1)</f>
        <v>1</v>
      </c>
      <c r="Y6970" s="55" t="n">
        <f aca="false">IF(OR(I6970="DNB",I6970="Dry DNB"),1,0)</f>
        <v>0</v>
      </c>
      <c r="Z6970" s="0" t="str">
        <f aca="false">IF(ISNUMBER(W6970),A6970-W6970,"")</f>
        <v/>
      </c>
      <c r="AA6970" s="55" t="n">
        <f aca="false">MATCH(A6970,DATAS,0)</f>
        <v>1</v>
      </c>
      <c r="AB6970" s="55" t="n">
        <f aca="false">IF(AND(E6970&gt;0,OR(AND(B6970&gt;=1,B6970&lt;=6),B6970=10)),1,0)</f>
        <v>0</v>
      </c>
      <c r="AC6970" s="55" t="n">
        <f aca="false">IF(AND(E6970&gt;0,B6970=10),1,0)</f>
        <v>0</v>
      </c>
      <c r="AD6970" s="0" t="str">
        <f aca="false">IF(AND(C6969=C6970,AA6969=AA6970-1),AB6969,"")</f>
        <v/>
      </c>
      <c r="AE6970" s="0" t="str">
        <f aca="false">IF(AND(C6969=C6970,AA6969=AA6970-1),AC6969,"")</f>
        <v/>
      </c>
      <c r="AF6970" s="0" t="str">
        <f aca="false">IF(AA6970=1,"",IF(AND(AB6970=1,AD6970&lt;&gt;1),1,0))</f>
        <v/>
      </c>
      <c r="AG6970" s="0" t="str">
        <f aca="false">IF(AA6970=1,"",IF(AND(AC6970=1,AE6970&lt;&gt;1),1,0))</f>
        <v/>
      </c>
      <c r="AH6970" s="60" t="str">
        <f aca="false">IF(AND(E6970&gt;0,AA6970&lt;2,NOT(AND(C6971=C6970,AA6971=AA6970+1))),INDEX(DATAS,AA6970+1),"")</f>
        <v/>
      </c>
      <c r="AI6970" s="60" t="str">
        <f aca="false">IF(AND(AC6970=1,AA6970&lt;2),IF(AND(C6971=C6970,AA6971=AA6970+1),IF(AC6971=1,"",INDEX(DATAS,AA6970+1)),INDEX(DATAS,AA6970+1)),"")</f>
        <v/>
      </c>
    </row>
    <row r="6971" customFormat="false" ht="15" hidden="false" customHeight="false" outlineLevel="0" collapsed="false">
      <c r="A6971" s="60" t="n">
        <v>46310</v>
      </c>
      <c r="B6971" s="0" t="n">
        <v>16</v>
      </c>
      <c r="C6971" s="0" t="n">
        <v>7934</v>
      </c>
      <c r="E6971" s="0" t="n">
        <v>0</v>
      </c>
      <c r="F6971" s="55" t="s">
        <v>1614</v>
      </c>
      <c r="I6971" s="55" t="s">
        <v>185</v>
      </c>
      <c r="U6971" s="0" t="n">
        <v>96</v>
      </c>
      <c r="V6971" s="0" t="n">
        <v>0</v>
      </c>
      <c r="X6971" s="55" t="n">
        <f aca="false">IF(I6971="Male",0,1)</f>
        <v>1</v>
      </c>
      <c r="Y6971" s="55" t="n">
        <f aca="false">IF(OR(I6971="DNB",I6971="Dry DNB"),1,0)</f>
        <v>0</v>
      </c>
      <c r="Z6971" s="0" t="str">
        <f aca="false">IF(ISNUMBER(W6971),A6971-W6971,"")</f>
        <v/>
      </c>
      <c r="AA6971" s="55" t="n">
        <f aca="false">MATCH(A6971,DATAS,0)</f>
        <v>2</v>
      </c>
      <c r="AB6971" s="55" t="n">
        <f aca="false">IF(AND(E6971&gt;0,OR(AND(B6971&gt;=1,B6971&lt;=6),B6971=10)),1,0)</f>
        <v>0</v>
      </c>
      <c r="AC6971" s="55" t="n">
        <f aca="false">IF(AND(E6971&gt;0,B6971=10),1,0)</f>
        <v>0</v>
      </c>
      <c r="AD6971" s="55" t="n">
        <f aca="false">IF(AND(C6970=C6971,AA6970=AA6971-1),AB6970,"")</f>
        <v>0</v>
      </c>
      <c r="AE6971" s="55" t="n">
        <f aca="false">IF(AND(C6970=C6971,AA6970=AA6971-1),AC6970,"")</f>
        <v>0</v>
      </c>
      <c r="AF6971" s="55" t="n">
        <f aca="false">IF(AA6971=1,"",IF(AND(AB6971=1,AD6971&lt;&gt;1),1,0))</f>
        <v>0</v>
      </c>
      <c r="AG6971" s="55" t="n">
        <f aca="false">IF(AA6971=1,"",IF(AND(AC6971=1,AE6971&lt;&gt;1),1,0))</f>
        <v>0</v>
      </c>
      <c r="AH6971" s="60" t="str">
        <f aca="false">IF(AND(E6971&gt;0,AA6971&lt;2,NOT(AND(C6972=C6971,AA6972=AA6971+1))),INDEX(DATAS,AA6971+1),"")</f>
        <v/>
      </c>
      <c r="AI6971" s="60" t="str">
        <f aca="false">IF(AND(AC6971=1,AA6971&lt;2),IF(AND(C6972=C6971,AA6972=AA6971+1),IF(AC6972=1,"",INDEX(DATAS,AA6971+1)),INDEX(DATAS,AA6971+1)),"")</f>
        <v/>
      </c>
    </row>
    <row r="6972" customFormat="false" ht="15" hidden="false" customHeight="false" outlineLevel="0" collapsed="false">
      <c r="A6972" s="60" t="n">
        <v>46309</v>
      </c>
      <c r="B6972" s="0" t="n">
        <v>16</v>
      </c>
      <c r="C6972" s="0" t="n">
        <v>7935</v>
      </c>
      <c r="E6972" s="0" t="n">
        <v>0</v>
      </c>
      <c r="F6972" s="55" t="s">
        <v>1615</v>
      </c>
      <c r="I6972" s="55" t="s">
        <v>185</v>
      </c>
      <c r="U6972" s="0" t="n">
        <v>94</v>
      </c>
      <c r="V6972" s="0" t="n">
        <v>0</v>
      </c>
      <c r="X6972" s="55" t="n">
        <f aca="false">IF(I6972="Male",0,1)</f>
        <v>1</v>
      </c>
      <c r="Y6972" s="55" t="n">
        <f aca="false">IF(OR(I6972="DNB",I6972="Dry DNB"),1,0)</f>
        <v>0</v>
      </c>
      <c r="Z6972" s="0" t="str">
        <f aca="false">IF(ISNUMBER(W6972),A6972-W6972,"")</f>
        <v/>
      </c>
      <c r="AA6972" s="55" t="n">
        <f aca="false">MATCH(A6972,DATAS,0)</f>
        <v>1</v>
      </c>
      <c r="AB6972" s="55" t="n">
        <f aca="false">IF(AND(E6972&gt;0,OR(AND(B6972&gt;=1,B6972&lt;=6),B6972=10)),1,0)</f>
        <v>0</v>
      </c>
      <c r="AC6972" s="55" t="n">
        <f aca="false">IF(AND(E6972&gt;0,B6972=10),1,0)</f>
        <v>0</v>
      </c>
      <c r="AD6972" s="0" t="str">
        <f aca="false">IF(AND(C6971=C6972,AA6971=AA6972-1),AB6971,"")</f>
        <v/>
      </c>
      <c r="AE6972" s="0" t="str">
        <f aca="false">IF(AND(C6971=C6972,AA6971=AA6972-1),AC6971,"")</f>
        <v/>
      </c>
      <c r="AF6972" s="0" t="str">
        <f aca="false">IF(AA6972=1,"",IF(AND(AB6972=1,AD6972&lt;&gt;1),1,0))</f>
        <v/>
      </c>
      <c r="AG6972" s="0" t="str">
        <f aca="false">IF(AA6972=1,"",IF(AND(AC6972=1,AE6972&lt;&gt;1),1,0))</f>
        <v/>
      </c>
      <c r="AH6972" s="60" t="str">
        <f aca="false">IF(AND(E6972&gt;0,AA6972&lt;2,NOT(AND(C6973=C6972,AA6973=AA6972+1))),INDEX(DATAS,AA6972+1),"")</f>
        <v/>
      </c>
      <c r="AI6972" s="60" t="str">
        <f aca="false">IF(AND(AC6972=1,AA6972&lt;2),IF(AND(C6973=C6972,AA6973=AA6972+1),IF(AC6973=1,"",INDEX(DATAS,AA6972+1)),INDEX(DATAS,AA6972+1)),"")</f>
        <v/>
      </c>
    </row>
    <row r="6973" customFormat="false" ht="15" hidden="false" customHeight="false" outlineLevel="0" collapsed="false">
      <c r="A6973" s="60" t="n">
        <v>46310</v>
      </c>
      <c r="B6973" s="0" t="n">
        <v>16</v>
      </c>
      <c r="C6973" s="0" t="n">
        <v>7935</v>
      </c>
      <c r="E6973" s="0" t="n">
        <v>0</v>
      </c>
      <c r="F6973" s="55" t="s">
        <v>1615</v>
      </c>
      <c r="I6973" s="55" t="s">
        <v>185</v>
      </c>
      <c r="U6973" s="0" t="n">
        <v>95</v>
      </c>
      <c r="V6973" s="0" t="n">
        <v>0</v>
      </c>
      <c r="X6973" s="55" t="n">
        <f aca="false">IF(I6973="Male",0,1)</f>
        <v>1</v>
      </c>
      <c r="Y6973" s="55" t="n">
        <f aca="false">IF(OR(I6973="DNB",I6973="Dry DNB"),1,0)</f>
        <v>0</v>
      </c>
      <c r="Z6973" s="0" t="str">
        <f aca="false">IF(ISNUMBER(W6973),A6973-W6973,"")</f>
        <v/>
      </c>
      <c r="AA6973" s="55" t="n">
        <f aca="false">MATCH(A6973,DATAS,0)</f>
        <v>2</v>
      </c>
      <c r="AB6973" s="55" t="n">
        <f aca="false">IF(AND(E6973&gt;0,OR(AND(B6973&gt;=1,B6973&lt;=6),B6973=10)),1,0)</f>
        <v>0</v>
      </c>
      <c r="AC6973" s="55" t="n">
        <f aca="false">IF(AND(E6973&gt;0,B6973=10),1,0)</f>
        <v>0</v>
      </c>
      <c r="AD6973" s="55" t="n">
        <f aca="false">IF(AND(C6972=C6973,AA6972=AA6973-1),AB6972,"")</f>
        <v>0</v>
      </c>
      <c r="AE6973" s="55" t="n">
        <f aca="false">IF(AND(C6972=C6973,AA6972=AA6973-1),AC6972,"")</f>
        <v>0</v>
      </c>
      <c r="AF6973" s="55" t="n">
        <f aca="false">IF(AA6973=1,"",IF(AND(AB6973=1,AD6973&lt;&gt;1),1,0))</f>
        <v>0</v>
      </c>
      <c r="AG6973" s="55" t="n">
        <f aca="false">IF(AA6973=1,"",IF(AND(AC6973=1,AE6973&lt;&gt;1),1,0))</f>
        <v>0</v>
      </c>
      <c r="AH6973" s="60" t="str">
        <f aca="false">IF(AND(E6973&gt;0,AA6973&lt;2,NOT(AND(C6974=C6973,AA6974=AA6973+1))),INDEX(DATAS,AA6973+1),"")</f>
        <v/>
      </c>
      <c r="AI6973" s="60" t="str">
        <f aca="false">IF(AND(AC6973=1,AA6973&lt;2),IF(AND(C6974=C6973,AA6974=AA6973+1),IF(AC6974=1,"",INDEX(DATAS,AA6973+1)),INDEX(DATAS,AA6973+1)),"")</f>
        <v/>
      </c>
    </row>
    <row r="6974" customFormat="false" ht="15" hidden="false" customHeight="false" outlineLevel="0" collapsed="false">
      <c r="A6974" s="60" t="n">
        <v>46309</v>
      </c>
      <c r="B6974" s="0" t="n">
        <v>16</v>
      </c>
      <c r="C6974" s="0" t="n">
        <v>7936</v>
      </c>
      <c r="E6974" s="0" t="n">
        <v>0</v>
      </c>
      <c r="F6974" s="55" t="s">
        <v>1615</v>
      </c>
      <c r="I6974" s="55" t="s">
        <v>185</v>
      </c>
      <c r="U6974" s="0" t="n">
        <v>94</v>
      </c>
      <c r="V6974" s="0" t="n">
        <v>0</v>
      </c>
      <c r="X6974" s="55" t="n">
        <f aca="false">IF(I6974="Male",0,1)</f>
        <v>1</v>
      </c>
      <c r="Y6974" s="55" t="n">
        <f aca="false">IF(OR(I6974="DNB",I6974="Dry DNB"),1,0)</f>
        <v>0</v>
      </c>
      <c r="Z6974" s="0" t="str">
        <f aca="false">IF(ISNUMBER(W6974),A6974-W6974,"")</f>
        <v/>
      </c>
      <c r="AA6974" s="55" t="n">
        <f aca="false">MATCH(A6974,DATAS,0)</f>
        <v>1</v>
      </c>
      <c r="AB6974" s="55" t="n">
        <f aca="false">IF(AND(E6974&gt;0,OR(AND(B6974&gt;=1,B6974&lt;=6),B6974=10)),1,0)</f>
        <v>0</v>
      </c>
      <c r="AC6974" s="55" t="n">
        <f aca="false">IF(AND(E6974&gt;0,B6974=10),1,0)</f>
        <v>0</v>
      </c>
      <c r="AD6974" s="0" t="str">
        <f aca="false">IF(AND(C6973=C6974,AA6973=AA6974-1),AB6973,"")</f>
        <v/>
      </c>
      <c r="AE6974" s="0" t="str">
        <f aca="false">IF(AND(C6973=C6974,AA6973=AA6974-1),AC6973,"")</f>
        <v/>
      </c>
      <c r="AF6974" s="0" t="str">
        <f aca="false">IF(AA6974=1,"",IF(AND(AB6974=1,AD6974&lt;&gt;1),1,0))</f>
        <v/>
      </c>
      <c r="AG6974" s="0" t="str">
        <f aca="false">IF(AA6974=1,"",IF(AND(AC6974=1,AE6974&lt;&gt;1),1,0))</f>
        <v/>
      </c>
      <c r="AH6974" s="60" t="str">
        <f aca="false">IF(AND(E6974&gt;0,AA6974&lt;2,NOT(AND(C6975=C6974,AA6975=AA6974+1))),INDEX(DATAS,AA6974+1),"")</f>
        <v/>
      </c>
      <c r="AI6974" s="60" t="str">
        <f aca="false">IF(AND(AC6974=1,AA6974&lt;2),IF(AND(C6975=C6974,AA6975=AA6974+1),IF(AC6975=1,"",INDEX(DATAS,AA6974+1)),INDEX(DATAS,AA6974+1)),"")</f>
        <v/>
      </c>
    </row>
    <row r="6975" customFormat="false" ht="15" hidden="false" customHeight="false" outlineLevel="0" collapsed="false">
      <c r="A6975" s="60" t="n">
        <v>46310</v>
      </c>
      <c r="B6975" s="0" t="n">
        <v>16</v>
      </c>
      <c r="C6975" s="0" t="n">
        <v>7936</v>
      </c>
      <c r="E6975" s="0" t="n">
        <v>0</v>
      </c>
      <c r="F6975" s="55" t="s">
        <v>1615</v>
      </c>
      <c r="I6975" s="55" t="s">
        <v>185</v>
      </c>
      <c r="U6975" s="0" t="n">
        <v>95</v>
      </c>
      <c r="V6975" s="0" t="n">
        <v>0</v>
      </c>
      <c r="X6975" s="55" t="n">
        <f aca="false">IF(I6975="Male",0,1)</f>
        <v>1</v>
      </c>
      <c r="Y6975" s="55" t="n">
        <f aca="false">IF(OR(I6975="DNB",I6975="Dry DNB"),1,0)</f>
        <v>0</v>
      </c>
      <c r="Z6975" s="0" t="str">
        <f aca="false">IF(ISNUMBER(W6975),A6975-W6975,"")</f>
        <v/>
      </c>
      <c r="AA6975" s="55" t="n">
        <f aca="false">MATCH(A6975,DATAS,0)</f>
        <v>2</v>
      </c>
      <c r="AB6975" s="55" t="n">
        <f aca="false">IF(AND(E6975&gt;0,OR(AND(B6975&gt;=1,B6975&lt;=6),B6975=10)),1,0)</f>
        <v>0</v>
      </c>
      <c r="AC6975" s="55" t="n">
        <f aca="false">IF(AND(E6975&gt;0,B6975=10),1,0)</f>
        <v>0</v>
      </c>
      <c r="AD6975" s="55" t="n">
        <f aca="false">IF(AND(C6974=C6975,AA6974=AA6975-1),AB6974,"")</f>
        <v>0</v>
      </c>
      <c r="AE6975" s="55" t="n">
        <f aca="false">IF(AND(C6974=C6975,AA6974=AA6975-1),AC6974,"")</f>
        <v>0</v>
      </c>
      <c r="AF6975" s="55" t="n">
        <f aca="false">IF(AA6975=1,"",IF(AND(AB6975=1,AD6975&lt;&gt;1),1,0))</f>
        <v>0</v>
      </c>
      <c r="AG6975" s="55" t="n">
        <f aca="false">IF(AA6975=1,"",IF(AND(AC6975=1,AE6975&lt;&gt;1),1,0))</f>
        <v>0</v>
      </c>
      <c r="AH6975" s="60" t="str">
        <f aca="false">IF(AND(E6975&gt;0,AA6975&lt;2,NOT(AND(C6976=C6975,AA6976=AA6975+1))),INDEX(DATAS,AA6975+1),"")</f>
        <v/>
      </c>
      <c r="AI6975" s="60" t="str">
        <f aca="false">IF(AND(AC6975=1,AA6975&lt;2),IF(AND(C6976=C6975,AA6976=AA6975+1),IF(AC6976=1,"",INDEX(DATAS,AA6975+1)),INDEX(DATAS,AA6975+1)),"")</f>
        <v/>
      </c>
    </row>
    <row r="6976" customFormat="false" ht="15" hidden="false" customHeight="false" outlineLevel="0" collapsed="false">
      <c r="A6976" s="60" t="n">
        <v>46309</v>
      </c>
      <c r="B6976" s="0" t="n">
        <v>16</v>
      </c>
      <c r="C6976" s="0" t="n">
        <v>7937</v>
      </c>
      <c r="E6976" s="0" t="n">
        <v>0</v>
      </c>
      <c r="F6976" s="55" t="s">
        <v>1616</v>
      </c>
      <c r="I6976" s="55" t="s">
        <v>185</v>
      </c>
      <c r="U6976" s="0" t="n">
        <v>93</v>
      </c>
      <c r="V6976" s="0" t="n">
        <v>0</v>
      </c>
      <c r="X6976" s="55" t="n">
        <f aca="false">IF(I6976="Male",0,1)</f>
        <v>1</v>
      </c>
      <c r="Y6976" s="55" t="n">
        <f aca="false">IF(OR(I6976="DNB",I6976="Dry DNB"),1,0)</f>
        <v>0</v>
      </c>
      <c r="Z6976" s="0" t="str">
        <f aca="false">IF(ISNUMBER(W6976),A6976-W6976,"")</f>
        <v/>
      </c>
      <c r="AA6976" s="55" t="n">
        <f aca="false">MATCH(A6976,DATAS,0)</f>
        <v>1</v>
      </c>
      <c r="AB6976" s="55" t="n">
        <f aca="false">IF(AND(E6976&gt;0,OR(AND(B6976&gt;=1,B6976&lt;=6),B6976=10)),1,0)</f>
        <v>0</v>
      </c>
      <c r="AC6976" s="55" t="n">
        <f aca="false">IF(AND(E6976&gt;0,B6976=10),1,0)</f>
        <v>0</v>
      </c>
      <c r="AD6976" s="0" t="str">
        <f aca="false">IF(AND(C6975=C6976,AA6975=AA6976-1),AB6975,"")</f>
        <v/>
      </c>
      <c r="AE6976" s="0" t="str">
        <f aca="false">IF(AND(C6975=C6976,AA6975=AA6976-1),AC6975,"")</f>
        <v/>
      </c>
      <c r="AF6976" s="0" t="str">
        <f aca="false">IF(AA6976=1,"",IF(AND(AB6976=1,AD6976&lt;&gt;1),1,0))</f>
        <v/>
      </c>
      <c r="AG6976" s="0" t="str">
        <f aca="false">IF(AA6976=1,"",IF(AND(AC6976=1,AE6976&lt;&gt;1),1,0))</f>
        <v/>
      </c>
      <c r="AH6976" s="60" t="str">
        <f aca="false">IF(AND(E6976&gt;0,AA6976&lt;2,NOT(AND(C6977=C6976,AA6977=AA6976+1))),INDEX(DATAS,AA6976+1),"")</f>
        <v/>
      </c>
      <c r="AI6976" s="60" t="str">
        <f aca="false">IF(AND(AC6976=1,AA6976&lt;2),IF(AND(C6977=C6976,AA6977=AA6976+1),IF(AC6977=1,"",INDEX(DATAS,AA6976+1)),INDEX(DATAS,AA6976+1)),"")</f>
        <v/>
      </c>
    </row>
    <row r="6977" customFormat="false" ht="15" hidden="false" customHeight="false" outlineLevel="0" collapsed="false">
      <c r="A6977" s="60" t="n">
        <v>46310</v>
      </c>
      <c r="B6977" s="0" t="n">
        <v>16</v>
      </c>
      <c r="C6977" s="0" t="n">
        <v>7937</v>
      </c>
      <c r="E6977" s="0" t="n">
        <v>0</v>
      </c>
      <c r="F6977" s="55" t="s">
        <v>1616</v>
      </c>
      <c r="I6977" s="55" t="s">
        <v>185</v>
      </c>
      <c r="U6977" s="0" t="n">
        <v>94</v>
      </c>
      <c r="V6977" s="0" t="n">
        <v>0</v>
      </c>
      <c r="X6977" s="55" t="n">
        <f aca="false">IF(I6977="Male",0,1)</f>
        <v>1</v>
      </c>
      <c r="Y6977" s="55" t="n">
        <f aca="false">IF(OR(I6977="DNB",I6977="Dry DNB"),1,0)</f>
        <v>0</v>
      </c>
      <c r="Z6977" s="0" t="str">
        <f aca="false">IF(ISNUMBER(W6977),A6977-W6977,"")</f>
        <v/>
      </c>
      <c r="AA6977" s="55" t="n">
        <f aca="false">MATCH(A6977,DATAS,0)</f>
        <v>2</v>
      </c>
      <c r="AB6977" s="55" t="n">
        <f aca="false">IF(AND(E6977&gt;0,OR(AND(B6977&gt;=1,B6977&lt;=6),B6977=10)),1,0)</f>
        <v>0</v>
      </c>
      <c r="AC6977" s="55" t="n">
        <f aca="false">IF(AND(E6977&gt;0,B6977=10),1,0)</f>
        <v>0</v>
      </c>
      <c r="AD6977" s="55" t="n">
        <f aca="false">IF(AND(C6976=C6977,AA6976=AA6977-1),AB6976,"")</f>
        <v>0</v>
      </c>
      <c r="AE6977" s="55" t="n">
        <f aca="false">IF(AND(C6976=C6977,AA6976=AA6977-1),AC6976,"")</f>
        <v>0</v>
      </c>
      <c r="AF6977" s="55" t="n">
        <f aca="false">IF(AA6977=1,"",IF(AND(AB6977=1,AD6977&lt;&gt;1),1,0))</f>
        <v>0</v>
      </c>
      <c r="AG6977" s="55" t="n">
        <f aca="false">IF(AA6977=1,"",IF(AND(AC6977=1,AE6977&lt;&gt;1),1,0))</f>
        <v>0</v>
      </c>
      <c r="AH6977" s="60" t="str">
        <f aca="false">IF(AND(E6977&gt;0,AA6977&lt;2,NOT(AND(C6978=C6977,AA6978=AA6977+1))),INDEX(DATAS,AA6977+1),"")</f>
        <v/>
      </c>
      <c r="AI6977" s="60" t="str">
        <f aca="false">IF(AND(AC6977=1,AA6977&lt;2),IF(AND(C6978=C6977,AA6978=AA6977+1),IF(AC6978=1,"",INDEX(DATAS,AA6977+1)),INDEX(DATAS,AA6977+1)),"")</f>
        <v/>
      </c>
    </row>
    <row r="6978" customFormat="false" ht="15" hidden="false" customHeight="false" outlineLevel="0" collapsed="false">
      <c r="A6978" s="60" t="n">
        <v>46309</v>
      </c>
      <c r="B6978" s="0" t="n">
        <v>16</v>
      </c>
      <c r="C6978" s="0" t="n">
        <v>7938</v>
      </c>
      <c r="E6978" s="0" t="n">
        <v>0</v>
      </c>
      <c r="F6978" s="55" t="s">
        <v>1616</v>
      </c>
      <c r="I6978" s="55" t="s">
        <v>185</v>
      </c>
      <c r="U6978" s="0" t="n">
        <v>93</v>
      </c>
      <c r="V6978" s="0" t="n">
        <v>0</v>
      </c>
      <c r="X6978" s="55" t="n">
        <f aca="false">IF(I6978="Male",0,1)</f>
        <v>1</v>
      </c>
      <c r="Y6978" s="55" t="n">
        <f aca="false">IF(OR(I6978="DNB",I6978="Dry DNB"),1,0)</f>
        <v>0</v>
      </c>
      <c r="Z6978" s="0" t="str">
        <f aca="false">IF(ISNUMBER(W6978),A6978-W6978,"")</f>
        <v/>
      </c>
      <c r="AA6978" s="55" t="n">
        <f aca="false">MATCH(A6978,DATAS,0)</f>
        <v>1</v>
      </c>
      <c r="AB6978" s="55" t="n">
        <f aca="false">IF(AND(E6978&gt;0,OR(AND(B6978&gt;=1,B6978&lt;=6),B6978=10)),1,0)</f>
        <v>0</v>
      </c>
      <c r="AC6978" s="55" t="n">
        <f aca="false">IF(AND(E6978&gt;0,B6978=10),1,0)</f>
        <v>0</v>
      </c>
      <c r="AD6978" s="0" t="str">
        <f aca="false">IF(AND(C6977=C6978,AA6977=AA6978-1),AB6977,"")</f>
        <v/>
      </c>
      <c r="AE6978" s="0" t="str">
        <f aca="false">IF(AND(C6977=C6978,AA6977=AA6978-1),AC6977,"")</f>
        <v/>
      </c>
      <c r="AF6978" s="0" t="str">
        <f aca="false">IF(AA6978=1,"",IF(AND(AB6978=1,AD6978&lt;&gt;1),1,0))</f>
        <v/>
      </c>
      <c r="AG6978" s="0" t="str">
        <f aca="false">IF(AA6978=1,"",IF(AND(AC6978=1,AE6978&lt;&gt;1),1,0))</f>
        <v/>
      </c>
      <c r="AH6978" s="60" t="str">
        <f aca="false">IF(AND(E6978&gt;0,AA6978&lt;2,NOT(AND(C6979=C6978,AA6979=AA6978+1))),INDEX(DATAS,AA6978+1),"")</f>
        <v/>
      </c>
      <c r="AI6978" s="60" t="str">
        <f aca="false">IF(AND(AC6978=1,AA6978&lt;2),IF(AND(C6979=C6978,AA6979=AA6978+1),IF(AC6979=1,"",INDEX(DATAS,AA6978+1)),INDEX(DATAS,AA6978+1)),"")</f>
        <v/>
      </c>
    </row>
    <row r="6979" customFormat="false" ht="15" hidden="false" customHeight="false" outlineLevel="0" collapsed="false">
      <c r="A6979" s="60" t="n">
        <v>46310</v>
      </c>
      <c r="B6979" s="0" t="n">
        <v>16</v>
      </c>
      <c r="C6979" s="0" t="n">
        <v>7938</v>
      </c>
      <c r="E6979" s="0" t="n">
        <v>0</v>
      </c>
      <c r="F6979" s="55" t="s">
        <v>1616</v>
      </c>
      <c r="I6979" s="55" t="s">
        <v>185</v>
      </c>
      <c r="U6979" s="0" t="n">
        <v>94</v>
      </c>
      <c r="V6979" s="0" t="n">
        <v>0</v>
      </c>
      <c r="X6979" s="55" t="n">
        <f aca="false">IF(I6979="Male",0,1)</f>
        <v>1</v>
      </c>
      <c r="Y6979" s="55" t="n">
        <f aca="false">IF(OR(I6979="DNB",I6979="Dry DNB"),1,0)</f>
        <v>0</v>
      </c>
      <c r="Z6979" s="0" t="str">
        <f aca="false">IF(ISNUMBER(W6979),A6979-W6979,"")</f>
        <v/>
      </c>
      <c r="AA6979" s="55" t="n">
        <f aca="false">MATCH(A6979,DATAS,0)</f>
        <v>2</v>
      </c>
      <c r="AB6979" s="55" t="n">
        <f aca="false">IF(AND(E6979&gt;0,OR(AND(B6979&gt;=1,B6979&lt;=6),B6979=10)),1,0)</f>
        <v>0</v>
      </c>
      <c r="AC6979" s="55" t="n">
        <f aca="false">IF(AND(E6979&gt;0,B6979=10),1,0)</f>
        <v>0</v>
      </c>
      <c r="AD6979" s="55" t="n">
        <f aca="false">IF(AND(C6978=C6979,AA6978=AA6979-1),AB6978,"")</f>
        <v>0</v>
      </c>
      <c r="AE6979" s="55" t="n">
        <f aca="false">IF(AND(C6978=C6979,AA6978=AA6979-1),AC6978,"")</f>
        <v>0</v>
      </c>
      <c r="AF6979" s="55" t="n">
        <f aca="false">IF(AA6979=1,"",IF(AND(AB6979=1,AD6979&lt;&gt;1),1,0))</f>
        <v>0</v>
      </c>
      <c r="AG6979" s="55" t="n">
        <f aca="false">IF(AA6979=1,"",IF(AND(AC6979=1,AE6979&lt;&gt;1),1,0))</f>
        <v>0</v>
      </c>
      <c r="AH6979" s="60" t="str">
        <f aca="false">IF(AND(E6979&gt;0,AA6979&lt;2,NOT(AND(C6980=C6979,AA6980=AA6979+1))),INDEX(DATAS,AA6979+1),"")</f>
        <v/>
      </c>
      <c r="AI6979" s="60" t="str">
        <f aca="false">IF(AND(AC6979=1,AA6979&lt;2),IF(AND(C6980=C6979,AA6980=AA6979+1),IF(AC6980=1,"",INDEX(DATAS,AA6979+1)),INDEX(DATAS,AA6979+1)),"")</f>
        <v/>
      </c>
    </row>
    <row r="6980" customFormat="false" ht="15" hidden="false" customHeight="false" outlineLevel="0" collapsed="false">
      <c r="A6980" s="60" t="n">
        <v>46309</v>
      </c>
      <c r="B6980" s="0" t="n">
        <v>16</v>
      </c>
      <c r="C6980" s="0" t="n">
        <v>7939</v>
      </c>
      <c r="E6980" s="0" t="n">
        <v>0</v>
      </c>
      <c r="F6980" s="55" t="s">
        <v>1616</v>
      </c>
      <c r="I6980" s="55" t="s">
        <v>185</v>
      </c>
      <c r="U6980" s="0" t="n">
        <v>93</v>
      </c>
      <c r="V6980" s="0" t="n">
        <v>0</v>
      </c>
      <c r="X6980" s="55" t="n">
        <f aca="false">IF(I6980="Male",0,1)</f>
        <v>1</v>
      </c>
      <c r="Y6980" s="55" t="n">
        <f aca="false">IF(OR(I6980="DNB",I6980="Dry DNB"),1,0)</f>
        <v>0</v>
      </c>
      <c r="Z6980" s="0" t="str">
        <f aca="false">IF(ISNUMBER(W6980),A6980-W6980,"")</f>
        <v/>
      </c>
      <c r="AA6980" s="55" t="n">
        <f aca="false">MATCH(A6980,DATAS,0)</f>
        <v>1</v>
      </c>
      <c r="AB6980" s="55" t="n">
        <f aca="false">IF(AND(E6980&gt;0,OR(AND(B6980&gt;=1,B6980&lt;=6),B6980=10)),1,0)</f>
        <v>0</v>
      </c>
      <c r="AC6980" s="55" t="n">
        <f aca="false">IF(AND(E6980&gt;0,B6980=10),1,0)</f>
        <v>0</v>
      </c>
      <c r="AD6980" s="0" t="str">
        <f aca="false">IF(AND(C6979=C6980,AA6979=AA6980-1),AB6979,"")</f>
        <v/>
      </c>
      <c r="AE6980" s="0" t="str">
        <f aca="false">IF(AND(C6979=C6980,AA6979=AA6980-1),AC6979,"")</f>
        <v/>
      </c>
      <c r="AF6980" s="0" t="str">
        <f aca="false">IF(AA6980=1,"",IF(AND(AB6980=1,AD6980&lt;&gt;1),1,0))</f>
        <v/>
      </c>
      <c r="AG6980" s="0" t="str">
        <f aca="false">IF(AA6980=1,"",IF(AND(AC6980=1,AE6980&lt;&gt;1),1,0))</f>
        <v/>
      </c>
      <c r="AH6980" s="60" t="str">
        <f aca="false">IF(AND(E6980&gt;0,AA6980&lt;2,NOT(AND(C6981=C6980,AA6981=AA6980+1))),INDEX(DATAS,AA6980+1),"")</f>
        <v/>
      </c>
      <c r="AI6980" s="60" t="str">
        <f aca="false">IF(AND(AC6980=1,AA6980&lt;2),IF(AND(C6981=C6980,AA6981=AA6980+1),IF(AC6981=1,"",INDEX(DATAS,AA6980+1)),INDEX(DATAS,AA6980+1)),"")</f>
        <v/>
      </c>
    </row>
    <row r="6981" customFormat="false" ht="15" hidden="false" customHeight="false" outlineLevel="0" collapsed="false">
      <c r="A6981" s="60" t="n">
        <v>46310</v>
      </c>
      <c r="B6981" s="0" t="n">
        <v>16</v>
      </c>
      <c r="C6981" s="0" t="n">
        <v>7939</v>
      </c>
      <c r="E6981" s="0" t="n">
        <v>0</v>
      </c>
      <c r="F6981" s="55" t="s">
        <v>1616</v>
      </c>
      <c r="I6981" s="55" t="s">
        <v>185</v>
      </c>
      <c r="U6981" s="0" t="n">
        <v>94</v>
      </c>
      <c r="V6981" s="0" t="n">
        <v>0</v>
      </c>
      <c r="X6981" s="55" t="n">
        <f aca="false">IF(I6981="Male",0,1)</f>
        <v>1</v>
      </c>
      <c r="Y6981" s="55" t="n">
        <f aca="false">IF(OR(I6981="DNB",I6981="Dry DNB"),1,0)</f>
        <v>0</v>
      </c>
      <c r="Z6981" s="0" t="str">
        <f aca="false">IF(ISNUMBER(W6981),A6981-W6981,"")</f>
        <v/>
      </c>
      <c r="AA6981" s="55" t="n">
        <f aca="false">MATCH(A6981,DATAS,0)</f>
        <v>2</v>
      </c>
      <c r="AB6981" s="55" t="n">
        <f aca="false">IF(AND(E6981&gt;0,OR(AND(B6981&gt;=1,B6981&lt;=6),B6981=10)),1,0)</f>
        <v>0</v>
      </c>
      <c r="AC6981" s="55" t="n">
        <f aca="false">IF(AND(E6981&gt;0,B6981=10),1,0)</f>
        <v>0</v>
      </c>
      <c r="AD6981" s="55" t="n">
        <f aca="false">IF(AND(C6980=C6981,AA6980=AA6981-1),AB6980,"")</f>
        <v>0</v>
      </c>
      <c r="AE6981" s="55" t="n">
        <f aca="false">IF(AND(C6980=C6981,AA6980=AA6981-1),AC6980,"")</f>
        <v>0</v>
      </c>
      <c r="AF6981" s="55" t="n">
        <f aca="false">IF(AA6981=1,"",IF(AND(AB6981=1,AD6981&lt;&gt;1),1,0))</f>
        <v>0</v>
      </c>
      <c r="AG6981" s="55" t="n">
        <f aca="false">IF(AA6981=1,"",IF(AND(AC6981=1,AE6981&lt;&gt;1),1,0))</f>
        <v>0</v>
      </c>
      <c r="AH6981" s="60" t="str">
        <f aca="false">IF(AND(E6981&gt;0,AA6981&lt;2,NOT(AND(C6982=C6981,AA6982=AA6981+1))),INDEX(DATAS,AA6981+1),"")</f>
        <v/>
      </c>
      <c r="AI6981" s="60" t="str">
        <f aca="false">IF(AND(AC6981=1,AA6981&lt;2),IF(AND(C6982=C6981,AA6982=AA6981+1),IF(AC6982=1,"",INDEX(DATAS,AA6981+1)),INDEX(DATAS,AA6981+1)),"")</f>
        <v/>
      </c>
    </row>
    <row r="6982" customFormat="false" ht="15" hidden="false" customHeight="false" outlineLevel="0" collapsed="false">
      <c r="A6982" s="60" t="n">
        <v>46309</v>
      </c>
      <c r="B6982" s="0" t="n">
        <v>16</v>
      </c>
      <c r="C6982" s="0" t="n">
        <v>7940</v>
      </c>
      <c r="E6982" s="0" t="n">
        <v>0</v>
      </c>
      <c r="F6982" s="55" t="s">
        <v>1617</v>
      </c>
      <c r="I6982" s="55" t="s">
        <v>185</v>
      </c>
      <c r="U6982" s="0" t="n">
        <v>92</v>
      </c>
      <c r="V6982" s="0" t="n">
        <v>0</v>
      </c>
      <c r="X6982" s="55" t="n">
        <f aca="false">IF(I6982="Male",0,1)</f>
        <v>1</v>
      </c>
      <c r="Y6982" s="55" t="n">
        <f aca="false">IF(OR(I6982="DNB",I6982="Dry DNB"),1,0)</f>
        <v>0</v>
      </c>
      <c r="Z6982" s="0" t="str">
        <f aca="false">IF(ISNUMBER(W6982),A6982-W6982,"")</f>
        <v/>
      </c>
      <c r="AA6982" s="55" t="n">
        <f aca="false">MATCH(A6982,DATAS,0)</f>
        <v>1</v>
      </c>
      <c r="AB6982" s="55" t="n">
        <f aca="false">IF(AND(E6982&gt;0,OR(AND(B6982&gt;=1,B6982&lt;=6),B6982=10)),1,0)</f>
        <v>0</v>
      </c>
      <c r="AC6982" s="55" t="n">
        <f aca="false">IF(AND(E6982&gt;0,B6982=10),1,0)</f>
        <v>0</v>
      </c>
      <c r="AD6982" s="0" t="str">
        <f aca="false">IF(AND(C6981=C6982,AA6981=AA6982-1),AB6981,"")</f>
        <v/>
      </c>
      <c r="AE6982" s="0" t="str">
        <f aca="false">IF(AND(C6981=C6982,AA6981=AA6982-1),AC6981,"")</f>
        <v/>
      </c>
      <c r="AF6982" s="0" t="str">
        <f aca="false">IF(AA6982=1,"",IF(AND(AB6982=1,AD6982&lt;&gt;1),1,0))</f>
        <v/>
      </c>
      <c r="AG6982" s="0" t="str">
        <f aca="false">IF(AA6982=1,"",IF(AND(AC6982=1,AE6982&lt;&gt;1),1,0))</f>
        <v/>
      </c>
      <c r="AH6982" s="60" t="str">
        <f aca="false">IF(AND(E6982&gt;0,AA6982&lt;2,NOT(AND(C6983=C6982,AA6983=AA6982+1))),INDEX(DATAS,AA6982+1),"")</f>
        <v/>
      </c>
      <c r="AI6982" s="60" t="str">
        <f aca="false">IF(AND(AC6982=1,AA6982&lt;2),IF(AND(C6983=C6982,AA6983=AA6982+1),IF(AC6983=1,"",INDEX(DATAS,AA6982+1)),INDEX(DATAS,AA6982+1)),"")</f>
        <v/>
      </c>
    </row>
    <row r="6983" customFormat="false" ht="15" hidden="false" customHeight="false" outlineLevel="0" collapsed="false">
      <c r="A6983" s="60" t="n">
        <v>46310</v>
      </c>
      <c r="B6983" s="0" t="n">
        <v>16</v>
      </c>
      <c r="C6983" s="0" t="n">
        <v>7940</v>
      </c>
      <c r="E6983" s="0" t="n">
        <v>0</v>
      </c>
      <c r="F6983" s="55" t="s">
        <v>1617</v>
      </c>
      <c r="I6983" s="55" t="s">
        <v>185</v>
      </c>
      <c r="U6983" s="0" t="n">
        <v>93</v>
      </c>
      <c r="V6983" s="0" t="n">
        <v>0</v>
      </c>
      <c r="X6983" s="55" t="n">
        <f aca="false">IF(I6983="Male",0,1)</f>
        <v>1</v>
      </c>
      <c r="Y6983" s="55" t="n">
        <f aca="false">IF(OR(I6983="DNB",I6983="Dry DNB"),1,0)</f>
        <v>0</v>
      </c>
      <c r="Z6983" s="0" t="str">
        <f aca="false">IF(ISNUMBER(W6983),A6983-W6983,"")</f>
        <v/>
      </c>
      <c r="AA6983" s="55" t="n">
        <f aca="false">MATCH(A6983,DATAS,0)</f>
        <v>2</v>
      </c>
      <c r="AB6983" s="55" t="n">
        <f aca="false">IF(AND(E6983&gt;0,OR(AND(B6983&gt;=1,B6983&lt;=6),B6983=10)),1,0)</f>
        <v>0</v>
      </c>
      <c r="AC6983" s="55" t="n">
        <f aca="false">IF(AND(E6983&gt;0,B6983=10),1,0)</f>
        <v>0</v>
      </c>
      <c r="AD6983" s="55" t="n">
        <f aca="false">IF(AND(C6982=C6983,AA6982=AA6983-1),AB6982,"")</f>
        <v>0</v>
      </c>
      <c r="AE6983" s="55" t="n">
        <f aca="false">IF(AND(C6982=C6983,AA6982=AA6983-1),AC6982,"")</f>
        <v>0</v>
      </c>
      <c r="AF6983" s="55" t="n">
        <f aca="false">IF(AA6983=1,"",IF(AND(AB6983=1,AD6983&lt;&gt;1),1,0))</f>
        <v>0</v>
      </c>
      <c r="AG6983" s="55" t="n">
        <f aca="false">IF(AA6983=1,"",IF(AND(AC6983=1,AE6983&lt;&gt;1),1,0))</f>
        <v>0</v>
      </c>
      <c r="AH6983" s="60" t="str">
        <f aca="false">IF(AND(E6983&gt;0,AA6983&lt;2,NOT(AND(C6984=C6983,AA6984=AA6983+1))),INDEX(DATAS,AA6983+1),"")</f>
        <v/>
      </c>
      <c r="AI6983" s="60" t="str">
        <f aca="false">IF(AND(AC6983=1,AA6983&lt;2),IF(AND(C6984=C6983,AA6984=AA6983+1),IF(AC6984=1,"",INDEX(DATAS,AA6983+1)),INDEX(DATAS,AA6983+1)),"")</f>
        <v/>
      </c>
    </row>
    <row r="6984" customFormat="false" ht="15" hidden="false" customHeight="false" outlineLevel="0" collapsed="false">
      <c r="A6984" s="60" t="n">
        <v>46309</v>
      </c>
      <c r="B6984" s="0" t="n">
        <v>16</v>
      </c>
      <c r="C6984" s="0" t="n">
        <v>7941</v>
      </c>
      <c r="E6984" s="0" t="n">
        <v>0</v>
      </c>
      <c r="F6984" s="55" t="s">
        <v>1617</v>
      </c>
      <c r="I6984" s="55" t="s">
        <v>185</v>
      </c>
      <c r="U6984" s="0" t="n">
        <v>92</v>
      </c>
      <c r="V6984" s="0" t="n">
        <v>0</v>
      </c>
      <c r="X6984" s="55" t="n">
        <f aca="false">IF(I6984="Male",0,1)</f>
        <v>1</v>
      </c>
      <c r="Y6984" s="55" t="n">
        <f aca="false">IF(OR(I6984="DNB",I6984="Dry DNB"),1,0)</f>
        <v>0</v>
      </c>
      <c r="Z6984" s="0" t="str">
        <f aca="false">IF(ISNUMBER(W6984),A6984-W6984,"")</f>
        <v/>
      </c>
      <c r="AA6984" s="55" t="n">
        <f aca="false">MATCH(A6984,DATAS,0)</f>
        <v>1</v>
      </c>
      <c r="AB6984" s="55" t="n">
        <f aca="false">IF(AND(E6984&gt;0,OR(AND(B6984&gt;=1,B6984&lt;=6),B6984=10)),1,0)</f>
        <v>0</v>
      </c>
      <c r="AC6984" s="55" t="n">
        <f aca="false">IF(AND(E6984&gt;0,B6984=10),1,0)</f>
        <v>0</v>
      </c>
      <c r="AD6984" s="0" t="str">
        <f aca="false">IF(AND(C6983=C6984,AA6983=AA6984-1),AB6983,"")</f>
        <v/>
      </c>
      <c r="AE6984" s="0" t="str">
        <f aca="false">IF(AND(C6983=C6984,AA6983=AA6984-1),AC6983,"")</f>
        <v/>
      </c>
      <c r="AF6984" s="0" t="str">
        <f aca="false">IF(AA6984=1,"",IF(AND(AB6984=1,AD6984&lt;&gt;1),1,0))</f>
        <v/>
      </c>
      <c r="AG6984" s="0" t="str">
        <f aca="false">IF(AA6984=1,"",IF(AND(AC6984=1,AE6984&lt;&gt;1),1,0))</f>
        <v/>
      </c>
      <c r="AH6984" s="60" t="str">
        <f aca="false">IF(AND(E6984&gt;0,AA6984&lt;2,NOT(AND(C6985=C6984,AA6985=AA6984+1))),INDEX(DATAS,AA6984+1),"")</f>
        <v/>
      </c>
      <c r="AI6984" s="60" t="str">
        <f aca="false">IF(AND(AC6984=1,AA6984&lt;2),IF(AND(C6985=C6984,AA6985=AA6984+1),IF(AC6985=1,"",INDEX(DATAS,AA6984+1)),INDEX(DATAS,AA6984+1)),"")</f>
        <v/>
      </c>
    </row>
    <row r="6985" customFormat="false" ht="15" hidden="false" customHeight="false" outlineLevel="0" collapsed="false">
      <c r="A6985" s="60" t="n">
        <v>46310</v>
      </c>
      <c r="B6985" s="0" t="n">
        <v>16</v>
      </c>
      <c r="C6985" s="0" t="n">
        <v>7941</v>
      </c>
      <c r="E6985" s="0" t="n">
        <v>0</v>
      </c>
      <c r="F6985" s="55" t="s">
        <v>1617</v>
      </c>
      <c r="I6985" s="55" t="s">
        <v>185</v>
      </c>
      <c r="U6985" s="0" t="n">
        <v>93</v>
      </c>
      <c r="V6985" s="0" t="n">
        <v>0</v>
      </c>
      <c r="X6985" s="55" t="n">
        <f aca="false">IF(I6985="Male",0,1)</f>
        <v>1</v>
      </c>
      <c r="Y6985" s="55" t="n">
        <f aca="false">IF(OR(I6985="DNB",I6985="Dry DNB"),1,0)</f>
        <v>0</v>
      </c>
      <c r="Z6985" s="0" t="str">
        <f aca="false">IF(ISNUMBER(W6985),A6985-W6985,"")</f>
        <v/>
      </c>
      <c r="AA6985" s="55" t="n">
        <f aca="false">MATCH(A6985,DATAS,0)</f>
        <v>2</v>
      </c>
      <c r="AB6985" s="55" t="n">
        <f aca="false">IF(AND(E6985&gt;0,OR(AND(B6985&gt;=1,B6985&lt;=6),B6985=10)),1,0)</f>
        <v>0</v>
      </c>
      <c r="AC6985" s="55" t="n">
        <f aca="false">IF(AND(E6985&gt;0,B6985=10),1,0)</f>
        <v>0</v>
      </c>
      <c r="AD6985" s="55" t="n">
        <f aca="false">IF(AND(C6984=C6985,AA6984=AA6985-1),AB6984,"")</f>
        <v>0</v>
      </c>
      <c r="AE6985" s="55" t="n">
        <f aca="false">IF(AND(C6984=C6985,AA6984=AA6985-1),AC6984,"")</f>
        <v>0</v>
      </c>
      <c r="AF6985" s="55" t="n">
        <f aca="false">IF(AA6985=1,"",IF(AND(AB6985=1,AD6985&lt;&gt;1),1,0))</f>
        <v>0</v>
      </c>
      <c r="AG6985" s="55" t="n">
        <f aca="false">IF(AA6985=1,"",IF(AND(AC6985=1,AE6985&lt;&gt;1),1,0))</f>
        <v>0</v>
      </c>
      <c r="AH6985" s="60" t="str">
        <f aca="false">IF(AND(E6985&gt;0,AA6985&lt;2,NOT(AND(C6986=C6985,AA6986=AA6985+1))),INDEX(DATAS,AA6985+1),"")</f>
        <v/>
      </c>
      <c r="AI6985" s="60" t="str">
        <f aca="false">IF(AND(AC6985=1,AA6985&lt;2),IF(AND(C6986=C6985,AA6986=AA6985+1),IF(AC6986=1,"",INDEX(DATAS,AA6985+1)),INDEX(DATAS,AA6985+1)),"")</f>
        <v/>
      </c>
    </row>
    <row r="6986" customFormat="false" ht="15" hidden="false" customHeight="false" outlineLevel="0" collapsed="false">
      <c r="A6986" s="60" t="n">
        <v>46309</v>
      </c>
      <c r="B6986" s="0" t="n">
        <v>16</v>
      </c>
      <c r="C6986" s="0" t="n">
        <v>7942</v>
      </c>
      <c r="E6986" s="0" t="n">
        <v>0</v>
      </c>
      <c r="F6986" s="55" t="s">
        <v>1618</v>
      </c>
      <c r="I6986" s="55" t="s">
        <v>185</v>
      </c>
      <c r="U6986" s="0" t="n">
        <v>91</v>
      </c>
      <c r="V6986" s="0" t="n">
        <v>0</v>
      </c>
      <c r="X6986" s="55" t="n">
        <f aca="false">IF(I6986="Male",0,1)</f>
        <v>1</v>
      </c>
      <c r="Y6986" s="55" t="n">
        <f aca="false">IF(OR(I6986="DNB",I6986="Dry DNB"),1,0)</f>
        <v>0</v>
      </c>
      <c r="Z6986" s="0" t="str">
        <f aca="false">IF(ISNUMBER(W6986),A6986-W6986,"")</f>
        <v/>
      </c>
      <c r="AA6986" s="55" t="n">
        <f aca="false">MATCH(A6986,DATAS,0)</f>
        <v>1</v>
      </c>
      <c r="AB6986" s="55" t="n">
        <f aca="false">IF(AND(E6986&gt;0,OR(AND(B6986&gt;=1,B6986&lt;=6),B6986=10)),1,0)</f>
        <v>0</v>
      </c>
      <c r="AC6986" s="55" t="n">
        <f aca="false">IF(AND(E6986&gt;0,B6986=10),1,0)</f>
        <v>0</v>
      </c>
      <c r="AD6986" s="0" t="str">
        <f aca="false">IF(AND(C6985=C6986,AA6985=AA6986-1),AB6985,"")</f>
        <v/>
      </c>
      <c r="AE6986" s="0" t="str">
        <f aca="false">IF(AND(C6985=C6986,AA6985=AA6986-1),AC6985,"")</f>
        <v/>
      </c>
      <c r="AF6986" s="0" t="str">
        <f aca="false">IF(AA6986=1,"",IF(AND(AB6986=1,AD6986&lt;&gt;1),1,0))</f>
        <v/>
      </c>
      <c r="AG6986" s="0" t="str">
        <f aca="false">IF(AA6986=1,"",IF(AND(AC6986=1,AE6986&lt;&gt;1),1,0))</f>
        <v/>
      </c>
      <c r="AH6986" s="60" t="str">
        <f aca="false">IF(AND(E6986&gt;0,AA6986&lt;2,NOT(AND(C6987=C6986,AA6987=AA6986+1))),INDEX(DATAS,AA6986+1),"")</f>
        <v/>
      </c>
      <c r="AI6986" s="60" t="str">
        <f aca="false">IF(AND(AC6986=1,AA6986&lt;2),IF(AND(C6987=C6986,AA6987=AA6986+1),IF(AC6987=1,"",INDEX(DATAS,AA6986+1)),INDEX(DATAS,AA6986+1)),"")</f>
        <v/>
      </c>
    </row>
    <row r="6987" customFormat="false" ht="15" hidden="false" customHeight="false" outlineLevel="0" collapsed="false">
      <c r="A6987" s="60" t="n">
        <v>46310</v>
      </c>
      <c r="B6987" s="0" t="n">
        <v>16</v>
      </c>
      <c r="C6987" s="0" t="n">
        <v>7942</v>
      </c>
      <c r="E6987" s="0" t="n">
        <v>0</v>
      </c>
      <c r="F6987" s="55" t="s">
        <v>1618</v>
      </c>
      <c r="I6987" s="55" t="s">
        <v>185</v>
      </c>
      <c r="U6987" s="0" t="n">
        <v>92</v>
      </c>
      <c r="V6987" s="0" t="n">
        <v>0</v>
      </c>
      <c r="X6987" s="55" t="n">
        <f aca="false">IF(I6987="Male",0,1)</f>
        <v>1</v>
      </c>
      <c r="Y6987" s="55" t="n">
        <f aca="false">IF(OR(I6987="DNB",I6987="Dry DNB"),1,0)</f>
        <v>0</v>
      </c>
      <c r="Z6987" s="0" t="str">
        <f aca="false">IF(ISNUMBER(W6987),A6987-W6987,"")</f>
        <v/>
      </c>
      <c r="AA6987" s="55" t="n">
        <f aca="false">MATCH(A6987,DATAS,0)</f>
        <v>2</v>
      </c>
      <c r="AB6987" s="55" t="n">
        <f aca="false">IF(AND(E6987&gt;0,OR(AND(B6987&gt;=1,B6987&lt;=6),B6987=10)),1,0)</f>
        <v>0</v>
      </c>
      <c r="AC6987" s="55" t="n">
        <f aca="false">IF(AND(E6987&gt;0,B6987=10),1,0)</f>
        <v>0</v>
      </c>
      <c r="AD6987" s="55" t="n">
        <f aca="false">IF(AND(C6986=C6987,AA6986=AA6987-1),AB6986,"")</f>
        <v>0</v>
      </c>
      <c r="AE6987" s="55" t="n">
        <f aca="false">IF(AND(C6986=C6987,AA6986=AA6987-1),AC6986,"")</f>
        <v>0</v>
      </c>
      <c r="AF6987" s="55" t="n">
        <f aca="false">IF(AA6987=1,"",IF(AND(AB6987=1,AD6987&lt;&gt;1),1,0))</f>
        <v>0</v>
      </c>
      <c r="AG6987" s="55" t="n">
        <f aca="false">IF(AA6987=1,"",IF(AND(AC6987=1,AE6987&lt;&gt;1),1,0))</f>
        <v>0</v>
      </c>
      <c r="AH6987" s="60" t="str">
        <f aca="false">IF(AND(E6987&gt;0,AA6987&lt;2,NOT(AND(C6988=C6987,AA6988=AA6987+1))),INDEX(DATAS,AA6987+1),"")</f>
        <v/>
      </c>
      <c r="AI6987" s="60" t="str">
        <f aca="false">IF(AND(AC6987=1,AA6987&lt;2),IF(AND(C6988=C6987,AA6988=AA6987+1),IF(AC6988=1,"",INDEX(DATAS,AA6987+1)),INDEX(DATAS,AA6987+1)),"")</f>
        <v/>
      </c>
    </row>
    <row r="6988" customFormat="false" ht="15" hidden="false" customHeight="false" outlineLevel="0" collapsed="false">
      <c r="A6988" s="60" t="n">
        <v>46309</v>
      </c>
      <c r="B6988" s="0" t="n">
        <v>16</v>
      </c>
      <c r="C6988" s="0" t="n">
        <v>7943</v>
      </c>
      <c r="E6988" s="0" t="n">
        <v>0</v>
      </c>
      <c r="F6988" s="55" t="s">
        <v>1619</v>
      </c>
      <c r="I6988" s="55" t="s">
        <v>185</v>
      </c>
      <c r="U6988" s="0" t="n">
        <v>90</v>
      </c>
      <c r="V6988" s="0" t="n">
        <v>0</v>
      </c>
      <c r="X6988" s="55" t="n">
        <f aca="false">IF(I6988="Male",0,1)</f>
        <v>1</v>
      </c>
      <c r="Y6988" s="55" t="n">
        <f aca="false">IF(OR(I6988="DNB",I6988="Dry DNB"),1,0)</f>
        <v>0</v>
      </c>
      <c r="Z6988" s="0" t="str">
        <f aca="false">IF(ISNUMBER(W6988),A6988-W6988,"")</f>
        <v/>
      </c>
      <c r="AA6988" s="55" t="n">
        <f aca="false">MATCH(A6988,DATAS,0)</f>
        <v>1</v>
      </c>
      <c r="AB6988" s="55" t="n">
        <f aca="false">IF(AND(E6988&gt;0,OR(AND(B6988&gt;=1,B6988&lt;=6),B6988=10)),1,0)</f>
        <v>0</v>
      </c>
      <c r="AC6988" s="55" t="n">
        <f aca="false">IF(AND(E6988&gt;0,B6988=10),1,0)</f>
        <v>0</v>
      </c>
      <c r="AD6988" s="0" t="str">
        <f aca="false">IF(AND(C6987=C6988,AA6987=AA6988-1),AB6987,"")</f>
        <v/>
      </c>
      <c r="AE6988" s="0" t="str">
        <f aca="false">IF(AND(C6987=C6988,AA6987=AA6988-1),AC6987,"")</f>
        <v/>
      </c>
      <c r="AF6988" s="0" t="str">
        <f aca="false">IF(AA6988=1,"",IF(AND(AB6988=1,AD6988&lt;&gt;1),1,0))</f>
        <v/>
      </c>
      <c r="AG6988" s="0" t="str">
        <f aca="false">IF(AA6988=1,"",IF(AND(AC6988=1,AE6988&lt;&gt;1),1,0))</f>
        <v/>
      </c>
      <c r="AH6988" s="60" t="str">
        <f aca="false">IF(AND(E6988&gt;0,AA6988&lt;2,NOT(AND(C6989=C6988,AA6989=AA6988+1))),INDEX(DATAS,AA6988+1),"")</f>
        <v/>
      </c>
      <c r="AI6988" s="60" t="str">
        <f aca="false">IF(AND(AC6988=1,AA6988&lt;2),IF(AND(C6989=C6988,AA6989=AA6988+1),IF(AC6989=1,"",INDEX(DATAS,AA6988+1)),INDEX(DATAS,AA6988+1)),"")</f>
        <v/>
      </c>
    </row>
    <row r="6989" customFormat="false" ht="15" hidden="false" customHeight="false" outlineLevel="0" collapsed="false">
      <c r="A6989" s="60" t="n">
        <v>46310</v>
      </c>
      <c r="B6989" s="0" t="n">
        <v>16</v>
      </c>
      <c r="C6989" s="0" t="n">
        <v>7943</v>
      </c>
      <c r="E6989" s="0" t="n">
        <v>0</v>
      </c>
      <c r="F6989" s="55" t="s">
        <v>1619</v>
      </c>
      <c r="I6989" s="55" t="s">
        <v>185</v>
      </c>
      <c r="U6989" s="0" t="n">
        <v>91</v>
      </c>
      <c r="V6989" s="0" t="n">
        <v>0</v>
      </c>
      <c r="X6989" s="55" t="n">
        <f aca="false">IF(I6989="Male",0,1)</f>
        <v>1</v>
      </c>
      <c r="Y6989" s="55" t="n">
        <f aca="false">IF(OR(I6989="DNB",I6989="Dry DNB"),1,0)</f>
        <v>0</v>
      </c>
      <c r="Z6989" s="0" t="str">
        <f aca="false">IF(ISNUMBER(W6989),A6989-W6989,"")</f>
        <v/>
      </c>
      <c r="AA6989" s="55" t="n">
        <f aca="false">MATCH(A6989,DATAS,0)</f>
        <v>2</v>
      </c>
      <c r="AB6989" s="55" t="n">
        <f aca="false">IF(AND(E6989&gt;0,OR(AND(B6989&gt;=1,B6989&lt;=6),B6989=10)),1,0)</f>
        <v>0</v>
      </c>
      <c r="AC6989" s="55" t="n">
        <f aca="false">IF(AND(E6989&gt;0,B6989=10),1,0)</f>
        <v>0</v>
      </c>
      <c r="AD6989" s="55" t="n">
        <f aca="false">IF(AND(C6988=C6989,AA6988=AA6989-1),AB6988,"")</f>
        <v>0</v>
      </c>
      <c r="AE6989" s="55" t="n">
        <f aca="false">IF(AND(C6988=C6989,AA6988=AA6989-1),AC6988,"")</f>
        <v>0</v>
      </c>
      <c r="AF6989" s="55" t="n">
        <f aca="false">IF(AA6989=1,"",IF(AND(AB6989=1,AD6989&lt;&gt;1),1,0))</f>
        <v>0</v>
      </c>
      <c r="AG6989" s="55" t="n">
        <f aca="false">IF(AA6989=1,"",IF(AND(AC6989=1,AE6989&lt;&gt;1),1,0))</f>
        <v>0</v>
      </c>
      <c r="AH6989" s="60" t="str">
        <f aca="false">IF(AND(E6989&gt;0,AA6989&lt;2,NOT(AND(C6990=C6989,AA6990=AA6989+1))),INDEX(DATAS,AA6989+1),"")</f>
        <v/>
      </c>
      <c r="AI6989" s="60" t="str">
        <f aca="false">IF(AND(AC6989=1,AA6989&lt;2),IF(AND(C6990=C6989,AA6990=AA6989+1),IF(AC6990=1,"",INDEX(DATAS,AA6989+1)),INDEX(DATAS,AA6989+1)),"")</f>
        <v/>
      </c>
    </row>
    <row r="6990" customFormat="false" ht="15" hidden="false" customHeight="false" outlineLevel="0" collapsed="false">
      <c r="A6990" s="60" t="n">
        <v>46309</v>
      </c>
      <c r="B6990" s="0" t="n">
        <v>16</v>
      </c>
      <c r="C6990" s="0" t="n">
        <v>7944</v>
      </c>
      <c r="E6990" s="0" t="n">
        <v>0</v>
      </c>
      <c r="F6990" s="55" t="s">
        <v>1619</v>
      </c>
      <c r="I6990" s="55" t="s">
        <v>185</v>
      </c>
      <c r="U6990" s="0" t="n">
        <v>90</v>
      </c>
      <c r="V6990" s="0" t="n">
        <v>0</v>
      </c>
      <c r="X6990" s="55" t="n">
        <f aca="false">IF(I6990="Male",0,1)</f>
        <v>1</v>
      </c>
      <c r="Y6990" s="55" t="n">
        <f aca="false">IF(OR(I6990="DNB",I6990="Dry DNB"),1,0)</f>
        <v>0</v>
      </c>
      <c r="Z6990" s="0" t="str">
        <f aca="false">IF(ISNUMBER(W6990),A6990-W6990,"")</f>
        <v/>
      </c>
      <c r="AA6990" s="55" t="n">
        <f aca="false">MATCH(A6990,DATAS,0)</f>
        <v>1</v>
      </c>
      <c r="AB6990" s="55" t="n">
        <f aca="false">IF(AND(E6990&gt;0,OR(AND(B6990&gt;=1,B6990&lt;=6),B6990=10)),1,0)</f>
        <v>0</v>
      </c>
      <c r="AC6990" s="55" t="n">
        <f aca="false">IF(AND(E6990&gt;0,B6990=10),1,0)</f>
        <v>0</v>
      </c>
      <c r="AD6990" s="0" t="str">
        <f aca="false">IF(AND(C6989=C6990,AA6989=AA6990-1),AB6989,"")</f>
        <v/>
      </c>
      <c r="AE6990" s="0" t="str">
        <f aca="false">IF(AND(C6989=C6990,AA6989=AA6990-1),AC6989,"")</f>
        <v/>
      </c>
      <c r="AF6990" s="0" t="str">
        <f aca="false">IF(AA6990=1,"",IF(AND(AB6990=1,AD6990&lt;&gt;1),1,0))</f>
        <v/>
      </c>
      <c r="AG6990" s="0" t="str">
        <f aca="false">IF(AA6990=1,"",IF(AND(AC6990=1,AE6990&lt;&gt;1),1,0))</f>
        <v/>
      </c>
      <c r="AH6990" s="60" t="str">
        <f aca="false">IF(AND(E6990&gt;0,AA6990&lt;2,NOT(AND(C6991=C6990,AA6991=AA6990+1))),INDEX(DATAS,AA6990+1),"")</f>
        <v/>
      </c>
      <c r="AI6990" s="60" t="str">
        <f aca="false">IF(AND(AC6990=1,AA6990&lt;2),IF(AND(C6991=C6990,AA6991=AA6990+1),IF(AC6991=1,"",INDEX(DATAS,AA6990+1)),INDEX(DATAS,AA6990+1)),"")</f>
        <v/>
      </c>
    </row>
    <row r="6991" customFormat="false" ht="15" hidden="false" customHeight="false" outlineLevel="0" collapsed="false">
      <c r="A6991" s="60" t="n">
        <v>46310</v>
      </c>
      <c r="B6991" s="0" t="n">
        <v>16</v>
      </c>
      <c r="C6991" s="0" t="n">
        <v>7944</v>
      </c>
      <c r="E6991" s="0" t="n">
        <v>0</v>
      </c>
      <c r="F6991" s="55" t="s">
        <v>1619</v>
      </c>
      <c r="I6991" s="55" t="s">
        <v>185</v>
      </c>
      <c r="U6991" s="0" t="n">
        <v>91</v>
      </c>
      <c r="V6991" s="0" t="n">
        <v>0</v>
      </c>
      <c r="X6991" s="55" t="n">
        <f aca="false">IF(I6991="Male",0,1)</f>
        <v>1</v>
      </c>
      <c r="Y6991" s="55" t="n">
        <f aca="false">IF(OR(I6991="DNB",I6991="Dry DNB"),1,0)</f>
        <v>0</v>
      </c>
      <c r="Z6991" s="0" t="str">
        <f aca="false">IF(ISNUMBER(W6991),A6991-W6991,"")</f>
        <v/>
      </c>
      <c r="AA6991" s="55" t="n">
        <f aca="false">MATCH(A6991,DATAS,0)</f>
        <v>2</v>
      </c>
      <c r="AB6991" s="55" t="n">
        <f aca="false">IF(AND(E6991&gt;0,OR(AND(B6991&gt;=1,B6991&lt;=6),B6991=10)),1,0)</f>
        <v>0</v>
      </c>
      <c r="AC6991" s="55" t="n">
        <f aca="false">IF(AND(E6991&gt;0,B6991=10),1,0)</f>
        <v>0</v>
      </c>
      <c r="AD6991" s="55" t="n">
        <f aca="false">IF(AND(C6990=C6991,AA6990=AA6991-1),AB6990,"")</f>
        <v>0</v>
      </c>
      <c r="AE6991" s="55" t="n">
        <f aca="false">IF(AND(C6990=C6991,AA6990=AA6991-1),AC6990,"")</f>
        <v>0</v>
      </c>
      <c r="AF6991" s="55" t="n">
        <f aca="false">IF(AA6991=1,"",IF(AND(AB6991=1,AD6991&lt;&gt;1),1,0))</f>
        <v>0</v>
      </c>
      <c r="AG6991" s="55" t="n">
        <f aca="false">IF(AA6991=1,"",IF(AND(AC6991=1,AE6991&lt;&gt;1),1,0))</f>
        <v>0</v>
      </c>
      <c r="AH6991" s="60" t="str">
        <f aca="false">IF(AND(E6991&gt;0,AA6991&lt;2,NOT(AND(C6992=C6991,AA6992=AA6991+1))),INDEX(DATAS,AA6991+1),"")</f>
        <v/>
      </c>
      <c r="AI6991" s="60" t="str">
        <f aca="false">IF(AND(AC6991=1,AA6991&lt;2),IF(AND(C6992=C6991,AA6992=AA6991+1),IF(AC6992=1,"",INDEX(DATAS,AA6991+1)),INDEX(DATAS,AA6991+1)),"")</f>
        <v/>
      </c>
    </row>
    <row r="6992" customFormat="false" ht="15" hidden="false" customHeight="false" outlineLevel="0" collapsed="false">
      <c r="A6992" s="60" t="n">
        <v>46309</v>
      </c>
      <c r="B6992" s="0" t="n">
        <v>16</v>
      </c>
      <c r="C6992" s="0" t="n">
        <v>7945</v>
      </c>
      <c r="E6992" s="0" t="n">
        <v>0</v>
      </c>
      <c r="F6992" s="55" t="s">
        <v>1619</v>
      </c>
      <c r="I6992" s="55" t="s">
        <v>185</v>
      </c>
      <c r="U6992" s="0" t="n">
        <v>90</v>
      </c>
      <c r="V6992" s="0" t="n">
        <v>0</v>
      </c>
      <c r="X6992" s="55" t="n">
        <f aca="false">IF(I6992="Male",0,1)</f>
        <v>1</v>
      </c>
      <c r="Y6992" s="55" t="n">
        <f aca="false">IF(OR(I6992="DNB",I6992="Dry DNB"),1,0)</f>
        <v>0</v>
      </c>
      <c r="Z6992" s="0" t="str">
        <f aca="false">IF(ISNUMBER(W6992),A6992-W6992,"")</f>
        <v/>
      </c>
      <c r="AA6992" s="55" t="n">
        <f aca="false">MATCH(A6992,DATAS,0)</f>
        <v>1</v>
      </c>
      <c r="AB6992" s="55" t="n">
        <f aca="false">IF(AND(E6992&gt;0,OR(AND(B6992&gt;=1,B6992&lt;=6),B6992=10)),1,0)</f>
        <v>0</v>
      </c>
      <c r="AC6992" s="55" t="n">
        <f aca="false">IF(AND(E6992&gt;0,B6992=10),1,0)</f>
        <v>0</v>
      </c>
      <c r="AD6992" s="0" t="str">
        <f aca="false">IF(AND(C6991=C6992,AA6991=AA6992-1),AB6991,"")</f>
        <v/>
      </c>
      <c r="AE6992" s="0" t="str">
        <f aca="false">IF(AND(C6991=C6992,AA6991=AA6992-1),AC6991,"")</f>
        <v/>
      </c>
      <c r="AF6992" s="0" t="str">
        <f aca="false">IF(AA6992=1,"",IF(AND(AB6992=1,AD6992&lt;&gt;1),1,0))</f>
        <v/>
      </c>
      <c r="AG6992" s="0" t="str">
        <f aca="false">IF(AA6992=1,"",IF(AND(AC6992=1,AE6992&lt;&gt;1),1,0))</f>
        <v/>
      </c>
      <c r="AH6992" s="60" t="str">
        <f aca="false">IF(AND(E6992&gt;0,AA6992&lt;2,NOT(AND(C6993=C6992,AA6993=AA6992+1))),INDEX(DATAS,AA6992+1),"")</f>
        <v/>
      </c>
      <c r="AI6992" s="60" t="str">
        <f aca="false">IF(AND(AC6992=1,AA6992&lt;2),IF(AND(C6993=C6992,AA6993=AA6992+1),IF(AC6993=1,"",INDEX(DATAS,AA6992+1)),INDEX(DATAS,AA6992+1)),"")</f>
        <v/>
      </c>
    </row>
    <row r="6993" customFormat="false" ht="15" hidden="false" customHeight="false" outlineLevel="0" collapsed="false">
      <c r="A6993" s="60" t="n">
        <v>46310</v>
      </c>
      <c r="B6993" s="0" t="n">
        <v>16</v>
      </c>
      <c r="C6993" s="0" t="n">
        <v>7945</v>
      </c>
      <c r="E6993" s="0" t="n">
        <v>0</v>
      </c>
      <c r="F6993" s="55" t="s">
        <v>1619</v>
      </c>
      <c r="I6993" s="55" t="s">
        <v>185</v>
      </c>
      <c r="U6993" s="0" t="n">
        <v>91</v>
      </c>
      <c r="V6993" s="0" t="n">
        <v>0</v>
      </c>
      <c r="X6993" s="55" t="n">
        <f aca="false">IF(I6993="Male",0,1)</f>
        <v>1</v>
      </c>
      <c r="Y6993" s="55" t="n">
        <f aca="false">IF(OR(I6993="DNB",I6993="Dry DNB"),1,0)</f>
        <v>0</v>
      </c>
      <c r="Z6993" s="0" t="str">
        <f aca="false">IF(ISNUMBER(W6993),A6993-W6993,"")</f>
        <v/>
      </c>
      <c r="AA6993" s="55" t="n">
        <f aca="false">MATCH(A6993,DATAS,0)</f>
        <v>2</v>
      </c>
      <c r="AB6993" s="55" t="n">
        <f aca="false">IF(AND(E6993&gt;0,OR(AND(B6993&gt;=1,B6993&lt;=6),B6993=10)),1,0)</f>
        <v>0</v>
      </c>
      <c r="AC6993" s="55" t="n">
        <f aca="false">IF(AND(E6993&gt;0,B6993=10),1,0)</f>
        <v>0</v>
      </c>
      <c r="AD6993" s="55" t="n">
        <f aca="false">IF(AND(C6992=C6993,AA6992=AA6993-1),AB6992,"")</f>
        <v>0</v>
      </c>
      <c r="AE6993" s="55" t="n">
        <f aca="false">IF(AND(C6992=C6993,AA6992=AA6993-1),AC6992,"")</f>
        <v>0</v>
      </c>
      <c r="AF6993" s="55" t="n">
        <f aca="false">IF(AA6993=1,"",IF(AND(AB6993=1,AD6993&lt;&gt;1),1,0))</f>
        <v>0</v>
      </c>
      <c r="AG6993" s="55" t="n">
        <f aca="false">IF(AA6993=1,"",IF(AND(AC6993=1,AE6993&lt;&gt;1),1,0))</f>
        <v>0</v>
      </c>
      <c r="AH6993" s="60" t="str">
        <f aca="false">IF(AND(E6993&gt;0,AA6993&lt;2,NOT(AND(C6994=C6993,AA6994=AA6993+1))),INDEX(DATAS,AA6993+1),"")</f>
        <v/>
      </c>
      <c r="AI6993" s="60" t="str">
        <f aca="false">IF(AND(AC6993=1,AA6993&lt;2),IF(AND(C6994=C6993,AA6994=AA6993+1),IF(AC6994=1,"",INDEX(DATAS,AA6993+1)),INDEX(DATAS,AA6993+1)),"")</f>
        <v/>
      </c>
    </row>
    <row r="6994" customFormat="false" ht="15" hidden="false" customHeight="false" outlineLevel="0" collapsed="false">
      <c r="A6994" s="60" t="n">
        <v>46309</v>
      </c>
      <c r="B6994" s="0" t="n">
        <v>16</v>
      </c>
      <c r="C6994" s="0" t="n">
        <v>7946</v>
      </c>
      <c r="E6994" s="0" t="n">
        <v>0</v>
      </c>
      <c r="F6994" s="55" t="s">
        <v>1619</v>
      </c>
      <c r="I6994" s="55" t="s">
        <v>185</v>
      </c>
      <c r="U6994" s="0" t="n">
        <v>90</v>
      </c>
      <c r="V6994" s="0" t="n">
        <v>0</v>
      </c>
      <c r="X6994" s="55" t="n">
        <f aca="false">IF(I6994="Male",0,1)</f>
        <v>1</v>
      </c>
      <c r="Y6994" s="55" t="n">
        <f aca="false">IF(OR(I6994="DNB",I6994="Dry DNB"),1,0)</f>
        <v>0</v>
      </c>
      <c r="Z6994" s="0" t="str">
        <f aca="false">IF(ISNUMBER(W6994),A6994-W6994,"")</f>
        <v/>
      </c>
      <c r="AA6994" s="55" t="n">
        <f aca="false">MATCH(A6994,DATAS,0)</f>
        <v>1</v>
      </c>
      <c r="AB6994" s="55" t="n">
        <f aca="false">IF(AND(E6994&gt;0,OR(AND(B6994&gt;=1,B6994&lt;=6),B6994=10)),1,0)</f>
        <v>0</v>
      </c>
      <c r="AC6994" s="55" t="n">
        <f aca="false">IF(AND(E6994&gt;0,B6994=10),1,0)</f>
        <v>0</v>
      </c>
      <c r="AD6994" s="0" t="str">
        <f aca="false">IF(AND(C6993=C6994,AA6993=AA6994-1),AB6993,"")</f>
        <v/>
      </c>
      <c r="AE6994" s="0" t="str">
        <f aca="false">IF(AND(C6993=C6994,AA6993=AA6994-1),AC6993,"")</f>
        <v/>
      </c>
      <c r="AF6994" s="0" t="str">
        <f aca="false">IF(AA6994=1,"",IF(AND(AB6994=1,AD6994&lt;&gt;1),1,0))</f>
        <v/>
      </c>
      <c r="AG6994" s="0" t="str">
        <f aca="false">IF(AA6994=1,"",IF(AND(AC6994=1,AE6994&lt;&gt;1),1,0))</f>
        <v/>
      </c>
      <c r="AH6994" s="60" t="str">
        <f aca="false">IF(AND(E6994&gt;0,AA6994&lt;2,NOT(AND(C6995=C6994,AA6995=AA6994+1))),INDEX(DATAS,AA6994+1),"")</f>
        <v/>
      </c>
      <c r="AI6994" s="60" t="str">
        <f aca="false">IF(AND(AC6994=1,AA6994&lt;2),IF(AND(C6995=C6994,AA6995=AA6994+1),IF(AC6995=1,"",INDEX(DATAS,AA6994+1)),INDEX(DATAS,AA6994+1)),"")</f>
        <v/>
      </c>
    </row>
    <row r="6995" customFormat="false" ht="15" hidden="false" customHeight="false" outlineLevel="0" collapsed="false">
      <c r="A6995" s="60" t="n">
        <v>46310</v>
      </c>
      <c r="B6995" s="0" t="n">
        <v>16</v>
      </c>
      <c r="C6995" s="0" t="n">
        <v>7946</v>
      </c>
      <c r="E6995" s="0" t="n">
        <v>0</v>
      </c>
      <c r="F6995" s="55" t="s">
        <v>1619</v>
      </c>
      <c r="I6995" s="55" t="s">
        <v>185</v>
      </c>
      <c r="U6995" s="0" t="n">
        <v>91</v>
      </c>
      <c r="V6995" s="0" t="n">
        <v>0</v>
      </c>
      <c r="X6995" s="55" t="n">
        <f aca="false">IF(I6995="Male",0,1)</f>
        <v>1</v>
      </c>
      <c r="Y6995" s="55" t="n">
        <f aca="false">IF(OR(I6995="DNB",I6995="Dry DNB"),1,0)</f>
        <v>0</v>
      </c>
      <c r="Z6995" s="0" t="str">
        <f aca="false">IF(ISNUMBER(W6995),A6995-W6995,"")</f>
        <v/>
      </c>
      <c r="AA6995" s="55" t="n">
        <f aca="false">MATCH(A6995,DATAS,0)</f>
        <v>2</v>
      </c>
      <c r="AB6995" s="55" t="n">
        <f aca="false">IF(AND(E6995&gt;0,OR(AND(B6995&gt;=1,B6995&lt;=6),B6995=10)),1,0)</f>
        <v>0</v>
      </c>
      <c r="AC6995" s="55" t="n">
        <f aca="false">IF(AND(E6995&gt;0,B6995=10),1,0)</f>
        <v>0</v>
      </c>
      <c r="AD6995" s="55" t="n">
        <f aca="false">IF(AND(C6994=C6995,AA6994=AA6995-1),AB6994,"")</f>
        <v>0</v>
      </c>
      <c r="AE6995" s="55" t="n">
        <f aca="false">IF(AND(C6994=C6995,AA6994=AA6995-1),AC6994,"")</f>
        <v>0</v>
      </c>
      <c r="AF6995" s="55" t="n">
        <f aca="false">IF(AA6995=1,"",IF(AND(AB6995=1,AD6995&lt;&gt;1),1,0))</f>
        <v>0</v>
      </c>
      <c r="AG6995" s="55" t="n">
        <f aca="false">IF(AA6995=1,"",IF(AND(AC6995=1,AE6995&lt;&gt;1),1,0))</f>
        <v>0</v>
      </c>
      <c r="AH6995" s="60" t="str">
        <f aca="false">IF(AND(E6995&gt;0,AA6995&lt;2,NOT(AND(C6996=C6995,AA6996=AA6995+1))),INDEX(DATAS,AA6995+1),"")</f>
        <v/>
      </c>
      <c r="AI6995" s="60" t="str">
        <f aca="false">IF(AND(AC6995=1,AA6995&lt;2),IF(AND(C6996=C6995,AA6996=AA6995+1),IF(AC6996=1,"",INDEX(DATAS,AA6995+1)),INDEX(DATAS,AA6995+1)),"")</f>
        <v/>
      </c>
    </row>
    <row r="6996" customFormat="false" ht="15" hidden="false" customHeight="false" outlineLevel="0" collapsed="false">
      <c r="A6996" s="60" t="n">
        <v>46309</v>
      </c>
      <c r="B6996" s="0" t="n">
        <v>16</v>
      </c>
      <c r="C6996" s="0" t="n">
        <v>7947</v>
      </c>
      <c r="E6996" s="0" t="n">
        <v>0</v>
      </c>
      <c r="F6996" s="55" t="s">
        <v>1619</v>
      </c>
      <c r="I6996" s="55" t="s">
        <v>185</v>
      </c>
      <c r="U6996" s="0" t="n">
        <v>90</v>
      </c>
      <c r="V6996" s="0" t="n">
        <v>0</v>
      </c>
      <c r="X6996" s="55" t="n">
        <f aca="false">IF(I6996="Male",0,1)</f>
        <v>1</v>
      </c>
      <c r="Y6996" s="55" t="n">
        <f aca="false">IF(OR(I6996="DNB",I6996="Dry DNB"),1,0)</f>
        <v>0</v>
      </c>
      <c r="Z6996" s="0" t="str">
        <f aca="false">IF(ISNUMBER(W6996),A6996-W6996,"")</f>
        <v/>
      </c>
      <c r="AA6996" s="55" t="n">
        <f aca="false">MATCH(A6996,DATAS,0)</f>
        <v>1</v>
      </c>
      <c r="AB6996" s="55" t="n">
        <f aca="false">IF(AND(E6996&gt;0,OR(AND(B6996&gt;=1,B6996&lt;=6),B6996=10)),1,0)</f>
        <v>0</v>
      </c>
      <c r="AC6996" s="55" t="n">
        <f aca="false">IF(AND(E6996&gt;0,B6996=10),1,0)</f>
        <v>0</v>
      </c>
      <c r="AD6996" s="0" t="str">
        <f aca="false">IF(AND(C6995=C6996,AA6995=AA6996-1),AB6995,"")</f>
        <v/>
      </c>
      <c r="AE6996" s="0" t="str">
        <f aca="false">IF(AND(C6995=C6996,AA6995=AA6996-1),AC6995,"")</f>
        <v/>
      </c>
      <c r="AF6996" s="0" t="str">
        <f aca="false">IF(AA6996=1,"",IF(AND(AB6996=1,AD6996&lt;&gt;1),1,0))</f>
        <v/>
      </c>
      <c r="AG6996" s="0" t="str">
        <f aca="false">IF(AA6996=1,"",IF(AND(AC6996=1,AE6996&lt;&gt;1),1,0))</f>
        <v/>
      </c>
      <c r="AH6996" s="60" t="str">
        <f aca="false">IF(AND(E6996&gt;0,AA6996&lt;2,NOT(AND(C6997=C6996,AA6997=AA6996+1))),INDEX(DATAS,AA6996+1),"")</f>
        <v/>
      </c>
      <c r="AI6996" s="60" t="str">
        <f aca="false">IF(AND(AC6996=1,AA6996&lt;2),IF(AND(C6997=C6996,AA6997=AA6996+1),IF(AC6997=1,"",INDEX(DATAS,AA6996+1)),INDEX(DATAS,AA6996+1)),"")</f>
        <v/>
      </c>
    </row>
    <row r="6997" customFormat="false" ht="15" hidden="false" customHeight="false" outlineLevel="0" collapsed="false">
      <c r="A6997" s="60" t="n">
        <v>46310</v>
      </c>
      <c r="B6997" s="0" t="n">
        <v>16</v>
      </c>
      <c r="C6997" s="0" t="n">
        <v>7947</v>
      </c>
      <c r="E6997" s="0" t="n">
        <v>0</v>
      </c>
      <c r="F6997" s="55" t="s">
        <v>1619</v>
      </c>
      <c r="I6997" s="55" t="s">
        <v>185</v>
      </c>
      <c r="U6997" s="0" t="n">
        <v>91</v>
      </c>
      <c r="V6997" s="0" t="n">
        <v>0</v>
      </c>
      <c r="X6997" s="55" t="n">
        <f aca="false">IF(I6997="Male",0,1)</f>
        <v>1</v>
      </c>
      <c r="Y6997" s="55" t="n">
        <f aca="false">IF(OR(I6997="DNB",I6997="Dry DNB"),1,0)</f>
        <v>0</v>
      </c>
      <c r="Z6997" s="0" t="str">
        <f aca="false">IF(ISNUMBER(W6997),A6997-W6997,"")</f>
        <v/>
      </c>
      <c r="AA6997" s="55" t="n">
        <f aca="false">MATCH(A6997,DATAS,0)</f>
        <v>2</v>
      </c>
      <c r="AB6997" s="55" t="n">
        <f aca="false">IF(AND(E6997&gt;0,OR(AND(B6997&gt;=1,B6997&lt;=6),B6997=10)),1,0)</f>
        <v>0</v>
      </c>
      <c r="AC6997" s="55" t="n">
        <f aca="false">IF(AND(E6997&gt;0,B6997=10),1,0)</f>
        <v>0</v>
      </c>
      <c r="AD6997" s="55" t="n">
        <f aca="false">IF(AND(C6996=C6997,AA6996=AA6997-1),AB6996,"")</f>
        <v>0</v>
      </c>
      <c r="AE6997" s="55" t="n">
        <f aca="false">IF(AND(C6996=C6997,AA6996=AA6997-1),AC6996,"")</f>
        <v>0</v>
      </c>
      <c r="AF6997" s="55" t="n">
        <f aca="false">IF(AA6997=1,"",IF(AND(AB6997=1,AD6997&lt;&gt;1),1,0))</f>
        <v>0</v>
      </c>
      <c r="AG6997" s="55" t="n">
        <f aca="false">IF(AA6997=1,"",IF(AND(AC6997=1,AE6997&lt;&gt;1),1,0))</f>
        <v>0</v>
      </c>
      <c r="AH6997" s="60" t="str">
        <f aca="false">IF(AND(E6997&gt;0,AA6997&lt;2,NOT(AND(C6998=C6997,AA6998=AA6997+1))),INDEX(DATAS,AA6997+1),"")</f>
        <v/>
      </c>
      <c r="AI6997" s="60" t="str">
        <f aca="false">IF(AND(AC6997=1,AA6997&lt;2),IF(AND(C6998=C6997,AA6998=AA6997+1),IF(AC6998=1,"",INDEX(DATAS,AA6997+1)),INDEX(DATAS,AA6997+1)),"")</f>
        <v/>
      </c>
    </row>
    <row r="6998" customFormat="false" ht="15" hidden="false" customHeight="false" outlineLevel="0" collapsed="false">
      <c r="A6998" s="60" t="n">
        <v>46309</v>
      </c>
      <c r="B6998" s="0" t="n">
        <v>16</v>
      </c>
      <c r="C6998" s="0" t="n">
        <v>7948</v>
      </c>
      <c r="E6998" s="0" t="n">
        <v>0</v>
      </c>
      <c r="F6998" s="55" t="s">
        <v>1619</v>
      </c>
      <c r="I6998" s="55" t="s">
        <v>185</v>
      </c>
      <c r="U6998" s="0" t="n">
        <v>90</v>
      </c>
      <c r="V6998" s="0" t="n">
        <v>0</v>
      </c>
      <c r="X6998" s="55" t="n">
        <f aca="false">IF(I6998="Male",0,1)</f>
        <v>1</v>
      </c>
      <c r="Y6998" s="55" t="n">
        <f aca="false">IF(OR(I6998="DNB",I6998="Dry DNB"),1,0)</f>
        <v>0</v>
      </c>
      <c r="Z6998" s="0" t="str">
        <f aca="false">IF(ISNUMBER(W6998),A6998-W6998,"")</f>
        <v/>
      </c>
      <c r="AA6998" s="55" t="n">
        <f aca="false">MATCH(A6998,DATAS,0)</f>
        <v>1</v>
      </c>
      <c r="AB6998" s="55" t="n">
        <f aca="false">IF(AND(E6998&gt;0,OR(AND(B6998&gt;=1,B6998&lt;=6),B6998=10)),1,0)</f>
        <v>0</v>
      </c>
      <c r="AC6998" s="55" t="n">
        <f aca="false">IF(AND(E6998&gt;0,B6998=10),1,0)</f>
        <v>0</v>
      </c>
      <c r="AD6998" s="0" t="str">
        <f aca="false">IF(AND(C6997=C6998,AA6997=AA6998-1),AB6997,"")</f>
        <v/>
      </c>
      <c r="AE6998" s="0" t="str">
        <f aca="false">IF(AND(C6997=C6998,AA6997=AA6998-1),AC6997,"")</f>
        <v/>
      </c>
      <c r="AF6998" s="0" t="str">
        <f aca="false">IF(AA6998=1,"",IF(AND(AB6998=1,AD6998&lt;&gt;1),1,0))</f>
        <v/>
      </c>
      <c r="AG6998" s="0" t="str">
        <f aca="false">IF(AA6998=1,"",IF(AND(AC6998=1,AE6998&lt;&gt;1),1,0))</f>
        <v/>
      </c>
      <c r="AH6998" s="60" t="str">
        <f aca="false">IF(AND(E6998&gt;0,AA6998&lt;2,NOT(AND(C6999=C6998,AA6999=AA6998+1))),INDEX(DATAS,AA6998+1),"")</f>
        <v/>
      </c>
      <c r="AI6998" s="60" t="str">
        <f aca="false">IF(AND(AC6998=1,AA6998&lt;2),IF(AND(C6999=C6998,AA6999=AA6998+1),IF(AC6999=1,"",INDEX(DATAS,AA6998+1)),INDEX(DATAS,AA6998+1)),"")</f>
        <v/>
      </c>
    </row>
    <row r="6999" customFormat="false" ht="15" hidden="false" customHeight="false" outlineLevel="0" collapsed="false">
      <c r="A6999" s="60" t="n">
        <v>46310</v>
      </c>
      <c r="B6999" s="0" t="n">
        <v>16</v>
      </c>
      <c r="C6999" s="0" t="n">
        <v>7948</v>
      </c>
      <c r="E6999" s="0" t="n">
        <v>0</v>
      </c>
      <c r="F6999" s="55" t="s">
        <v>1619</v>
      </c>
      <c r="I6999" s="55" t="s">
        <v>185</v>
      </c>
      <c r="U6999" s="0" t="n">
        <v>91</v>
      </c>
      <c r="V6999" s="0" t="n">
        <v>0</v>
      </c>
      <c r="X6999" s="55" t="n">
        <f aca="false">IF(I6999="Male",0,1)</f>
        <v>1</v>
      </c>
      <c r="Y6999" s="55" t="n">
        <f aca="false">IF(OR(I6999="DNB",I6999="Dry DNB"),1,0)</f>
        <v>0</v>
      </c>
      <c r="Z6999" s="0" t="str">
        <f aca="false">IF(ISNUMBER(W6999),A6999-W6999,"")</f>
        <v/>
      </c>
      <c r="AA6999" s="55" t="n">
        <f aca="false">MATCH(A6999,DATAS,0)</f>
        <v>2</v>
      </c>
      <c r="AB6999" s="55" t="n">
        <f aca="false">IF(AND(E6999&gt;0,OR(AND(B6999&gt;=1,B6999&lt;=6),B6999=10)),1,0)</f>
        <v>0</v>
      </c>
      <c r="AC6999" s="55" t="n">
        <f aca="false">IF(AND(E6999&gt;0,B6999=10),1,0)</f>
        <v>0</v>
      </c>
      <c r="AD6999" s="55" t="n">
        <f aca="false">IF(AND(C6998=C6999,AA6998=AA6999-1),AB6998,"")</f>
        <v>0</v>
      </c>
      <c r="AE6999" s="55" t="n">
        <f aca="false">IF(AND(C6998=C6999,AA6998=AA6999-1),AC6998,"")</f>
        <v>0</v>
      </c>
      <c r="AF6999" s="55" t="n">
        <f aca="false">IF(AA6999=1,"",IF(AND(AB6999=1,AD6999&lt;&gt;1),1,0))</f>
        <v>0</v>
      </c>
      <c r="AG6999" s="55" t="n">
        <f aca="false">IF(AA6999=1,"",IF(AND(AC6999=1,AE6999&lt;&gt;1),1,0))</f>
        <v>0</v>
      </c>
      <c r="AH6999" s="60" t="str">
        <f aca="false">IF(AND(E6999&gt;0,AA6999&lt;2,NOT(AND(C7000=C6999,AA7000=AA6999+1))),INDEX(DATAS,AA6999+1),"")</f>
        <v/>
      </c>
      <c r="AI6999" s="60" t="str">
        <f aca="false">IF(AND(AC6999=1,AA6999&lt;2),IF(AND(C7000=C6999,AA7000=AA6999+1),IF(AC7000=1,"",INDEX(DATAS,AA6999+1)),INDEX(DATAS,AA6999+1)),"")</f>
        <v/>
      </c>
    </row>
    <row r="7000" customFormat="false" ht="15" hidden="false" customHeight="false" outlineLevel="0" collapsed="false">
      <c r="A7000" s="60" t="n">
        <v>46309</v>
      </c>
      <c r="B7000" s="0" t="n">
        <v>16</v>
      </c>
      <c r="C7000" s="0" t="n">
        <v>7949</v>
      </c>
      <c r="E7000" s="0" t="n">
        <v>0</v>
      </c>
      <c r="F7000" s="55" t="s">
        <v>1619</v>
      </c>
      <c r="I7000" s="55" t="s">
        <v>185</v>
      </c>
      <c r="U7000" s="0" t="n">
        <v>90</v>
      </c>
      <c r="V7000" s="0" t="n">
        <v>0</v>
      </c>
      <c r="X7000" s="55" t="n">
        <f aca="false">IF(I7000="Male",0,1)</f>
        <v>1</v>
      </c>
      <c r="Y7000" s="55" t="n">
        <f aca="false">IF(OR(I7000="DNB",I7000="Dry DNB"),1,0)</f>
        <v>0</v>
      </c>
      <c r="Z7000" s="0" t="str">
        <f aca="false">IF(ISNUMBER(W7000),A7000-W7000,"")</f>
        <v/>
      </c>
      <c r="AA7000" s="55" t="n">
        <f aca="false">MATCH(A7000,DATAS,0)</f>
        <v>1</v>
      </c>
      <c r="AB7000" s="55" t="n">
        <f aca="false">IF(AND(E7000&gt;0,OR(AND(B7000&gt;=1,B7000&lt;=6),B7000=10)),1,0)</f>
        <v>0</v>
      </c>
      <c r="AC7000" s="55" t="n">
        <f aca="false">IF(AND(E7000&gt;0,B7000=10),1,0)</f>
        <v>0</v>
      </c>
      <c r="AD7000" s="0" t="str">
        <f aca="false">IF(AND(C6999=C7000,AA6999=AA7000-1),AB6999,"")</f>
        <v/>
      </c>
      <c r="AE7000" s="0" t="str">
        <f aca="false">IF(AND(C6999=C7000,AA6999=AA7000-1),AC6999,"")</f>
        <v/>
      </c>
      <c r="AF7000" s="0" t="str">
        <f aca="false">IF(AA7000=1,"",IF(AND(AB7000=1,AD7000&lt;&gt;1),1,0))</f>
        <v/>
      </c>
      <c r="AG7000" s="0" t="str">
        <f aca="false">IF(AA7000=1,"",IF(AND(AC7000=1,AE7000&lt;&gt;1),1,0))</f>
        <v/>
      </c>
      <c r="AH7000" s="60" t="str">
        <f aca="false">IF(AND(E7000&gt;0,AA7000&lt;2,NOT(AND(C7001=C7000,AA7001=AA7000+1))),INDEX(DATAS,AA7000+1),"")</f>
        <v/>
      </c>
      <c r="AI7000" s="60" t="str">
        <f aca="false">IF(AND(AC7000=1,AA7000&lt;2),IF(AND(C7001=C7000,AA7001=AA7000+1),IF(AC7001=1,"",INDEX(DATAS,AA7000+1)),INDEX(DATAS,AA7000+1)),"")</f>
        <v/>
      </c>
    </row>
    <row r="7001" customFormat="false" ht="15" hidden="false" customHeight="false" outlineLevel="0" collapsed="false">
      <c r="A7001" s="60" t="n">
        <v>46310</v>
      </c>
      <c r="B7001" s="0" t="n">
        <v>16</v>
      </c>
      <c r="C7001" s="0" t="n">
        <v>7949</v>
      </c>
      <c r="E7001" s="0" t="n">
        <v>0</v>
      </c>
      <c r="F7001" s="55" t="s">
        <v>1619</v>
      </c>
      <c r="I7001" s="55" t="s">
        <v>185</v>
      </c>
      <c r="U7001" s="0" t="n">
        <v>91</v>
      </c>
      <c r="V7001" s="0" t="n">
        <v>0</v>
      </c>
      <c r="X7001" s="55" t="n">
        <f aca="false">IF(I7001="Male",0,1)</f>
        <v>1</v>
      </c>
      <c r="Y7001" s="55" t="n">
        <f aca="false">IF(OR(I7001="DNB",I7001="Dry DNB"),1,0)</f>
        <v>0</v>
      </c>
      <c r="Z7001" s="0" t="str">
        <f aca="false">IF(ISNUMBER(W7001),A7001-W7001,"")</f>
        <v/>
      </c>
      <c r="AA7001" s="55" t="n">
        <f aca="false">MATCH(A7001,DATAS,0)</f>
        <v>2</v>
      </c>
      <c r="AB7001" s="55" t="n">
        <f aca="false">IF(AND(E7001&gt;0,OR(AND(B7001&gt;=1,B7001&lt;=6),B7001=10)),1,0)</f>
        <v>0</v>
      </c>
      <c r="AC7001" s="55" t="n">
        <f aca="false">IF(AND(E7001&gt;0,B7001=10),1,0)</f>
        <v>0</v>
      </c>
      <c r="AD7001" s="55" t="n">
        <f aca="false">IF(AND(C7000=C7001,AA7000=AA7001-1),AB7000,"")</f>
        <v>0</v>
      </c>
      <c r="AE7001" s="55" t="n">
        <f aca="false">IF(AND(C7000=C7001,AA7000=AA7001-1),AC7000,"")</f>
        <v>0</v>
      </c>
      <c r="AF7001" s="55" t="n">
        <f aca="false">IF(AA7001=1,"",IF(AND(AB7001=1,AD7001&lt;&gt;1),1,0))</f>
        <v>0</v>
      </c>
      <c r="AG7001" s="55" t="n">
        <f aca="false">IF(AA7001=1,"",IF(AND(AC7001=1,AE7001&lt;&gt;1),1,0))</f>
        <v>0</v>
      </c>
      <c r="AH7001" s="60" t="str">
        <f aca="false">IF(AND(E7001&gt;0,AA7001&lt;2,NOT(AND(C7002=C7001,AA7002=AA7001+1))),INDEX(DATAS,AA7001+1),"")</f>
        <v/>
      </c>
      <c r="AI7001" s="60" t="str">
        <f aca="false">IF(AND(AC7001=1,AA7001&lt;2),IF(AND(C7002=C7001,AA7002=AA7001+1),IF(AC7002=1,"",INDEX(DATAS,AA7001+1)),INDEX(DATAS,AA7001+1)),"")</f>
        <v/>
      </c>
    </row>
    <row r="7002" customFormat="false" ht="15" hidden="false" customHeight="false" outlineLevel="0" collapsed="false">
      <c r="A7002" s="60" t="n">
        <v>46309</v>
      </c>
      <c r="B7002" s="0" t="n">
        <v>16</v>
      </c>
      <c r="C7002" s="0" t="n">
        <v>7951</v>
      </c>
      <c r="E7002" s="0" t="n">
        <v>0</v>
      </c>
      <c r="F7002" s="55" t="s">
        <v>1620</v>
      </c>
      <c r="I7002" s="55" t="s">
        <v>185</v>
      </c>
      <c r="U7002" s="0" t="n">
        <v>89</v>
      </c>
      <c r="V7002" s="0" t="n">
        <v>0</v>
      </c>
      <c r="X7002" s="55" t="n">
        <f aca="false">IF(I7002="Male",0,1)</f>
        <v>1</v>
      </c>
      <c r="Y7002" s="55" t="n">
        <f aca="false">IF(OR(I7002="DNB",I7002="Dry DNB"),1,0)</f>
        <v>0</v>
      </c>
      <c r="Z7002" s="0" t="str">
        <f aca="false">IF(ISNUMBER(W7002),A7002-W7002,"")</f>
        <v/>
      </c>
      <c r="AA7002" s="55" t="n">
        <f aca="false">MATCH(A7002,DATAS,0)</f>
        <v>1</v>
      </c>
      <c r="AB7002" s="55" t="n">
        <f aca="false">IF(AND(E7002&gt;0,OR(AND(B7002&gt;=1,B7002&lt;=6),B7002=10)),1,0)</f>
        <v>0</v>
      </c>
      <c r="AC7002" s="55" t="n">
        <f aca="false">IF(AND(E7002&gt;0,B7002=10),1,0)</f>
        <v>0</v>
      </c>
      <c r="AD7002" s="0" t="str">
        <f aca="false">IF(AND(C7001=C7002,AA7001=AA7002-1),AB7001,"")</f>
        <v/>
      </c>
      <c r="AE7002" s="0" t="str">
        <f aca="false">IF(AND(C7001=C7002,AA7001=AA7002-1),AC7001,"")</f>
        <v/>
      </c>
      <c r="AF7002" s="0" t="str">
        <f aca="false">IF(AA7002=1,"",IF(AND(AB7002=1,AD7002&lt;&gt;1),1,0))</f>
        <v/>
      </c>
      <c r="AG7002" s="0" t="str">
        <f aca="false">IF(AA7002=1,"",IF(AND(AC7002=1,AE7002&lt;&gt;1),1,0))</f>
        <v/>
      </c>
      <c r="AH7002" s="60" t="str">
        <f aca="false">IF(AND(E7002&gt;0,AA7002&lt;2,NOT(AND(C7003=C7002,AA7003=AA7002+1))),INDEX(DATAS,AA7002+1),"")</f>
        <v/>
      </c>
      <c r="AI7002" s="60" t="str">
        <f aca="false">IF(AND(AC7002=1,AA7002&lt;2),IF(AND(C7003=C7002,AA7003=AA7002+1),IF(AC7003=1,"",INDEX(DATAS,AA7002+1)),INDEX(DATAS,AA7002+1)),"")</f>
        <v/>
      </c>
    </row>
    <row r="7003" customFormat="false" ht="15" hidden="false" customHeight="false" outlineLevel="0" collapsed="false">
      <c r="A7003" s="60" t="n">
        <v>46310</v>
      </c>
      <c r="B7003" s="0" t="n">
        <v>16</v>
      </c>
      <c r="C7003" s="0" t="n">
        <v>7951</v>
      </c>
      <c r="E7003" s="0" t="n">
        <v>0</v>
      </c>
      <c r="F7003" s="55" t="s">
        <v>1620</v>
      </c>
      <c r="I7003" s="55" t="s">
        <v>185</v>
      </c>
      <c r="U7003" s="0" t="n">
        <v>90</v>
      </c>
      <c r="V7003" s="0" t="n">
        <v>0</v>
      </c>
      <c r="X7003" s="55" t="n">
        <f aca="false">IF(I7003="Male",0,1)</f>
        <v>1</v>
      </c>
      <c r="Y7003" s="55" t="n">
        <f aca="false">IF(OR(I7003="DNB",I7003="Dry DNB"),1,0)</f>
        <v>0</v>
      </c>
      <c r="Z7003" s="0" t="str">
        <f aca="false">IF(ISNUMBER(W7003),A7003-W7003,"")</f>
        <v/>
      </c>
      <c r="AA7003" s="55" t="n">
        <f aca="false">MATCH(A7003,DATAS,0)</f>
        <v>2</v>
      </c>
      <c r="AB7003" s="55" t="n">
        <f aca="false">IF(AND(E7003&gt;0,OR(AND(B7003&gt;=1,B7003&lt;=6),B7003=10)),1,0)</f>
        <v>0</v>
      </c>
      <c r="AC7003" s="55" t="n">
        <f aca="false">IF(AND(E7003&gt;0,B7003=10),1,0)</f>
        <v>0</v>
      </c>
      <c r="AD7003" s="55" t="n">
        <f aca="false">IF(AND(C7002=C7003,AA7002=AA7003-1),AB7002,"")</f>
        <v>0</v>
      </c>
      <c r="AE7003" s="55" t="n">
        <f aca="false">IF(AND(C7002=C7003,AA7002=AA7003-1),AC7002,"")</f>
        <v>0</v>
      </c>
      <c r="AF7003" s="55" t="n">
        <f aca="false">IF(AA7003=1,"",IF(AND(AB7003=1,AD7003&lt;&gt;1),1,0))</f>
        <v>0</v>
      </c>
      <c r="AG7003" s="55" t="n">
        <f aca="false">IF(AA7003=1,"",IF(AND(AC7003=1,AE7003&lt;&gt;1),1,0))</f>
        <v>0</v>
      </c>
      <c r="AH7003" s="60" t="str">
        <f aca="false">IF(AND(E7003&gt;0,AA7003&lt;2,NOT(AND(C7004=C7003,AA7004=AA7003+1))),INDEX(DATAS,AA7003+1),"")</f>
        <v/>
      </c>
      <c r="AI7003" s="60" t="str">
        <f aca="false">IF(AND(AC7003=1,AA7003&lt;2),IF(AND(C7004=C7003,AA7004=AA7003+1),IF(AC7004=1,"",INDEX(DATAS,AA7003+1)),INDEX(DATAS,AA7003+1)),"")</f>
        <v/>
      </c>
    </row>
    <row r="7004" customFormat="false" ht="15" hidden="false" customHeight="false" outlineLevel="0" collapsed="false">
      <c r="A7004" s="60" t="n">
        <v>46309</v>
      </c>
      <c r="B7004" s="0" t="n">
        <v>16</v>
      </c>
      <c r="C7004" s="0" t="n">
        <v>7953</v>
      </c>
      <c r="E7004" s="0" t="n">
        <v>0</v>
      </c>
      <c r="F7004" s="55" t="s">
        <v>1621</v>
      </c>
      <c r="I7004" s="55" t="s">
        <v>185</v>
      </c>
      <c r="U7004" s="0" t="n">
        <v>88</v>
      </c>
      <c r="V7004" s="0" t="n">
        <v>0</v>
      </c>
      <c r="X7004" s="55" t="n">
        <f aca="false">IF(I7004="Male",0,1)</f>
        <v>1</v>
      </c>
      <c r="Y7004" s="55" t="n">
        <f aca="false">IF(OR(I7004="DNB",I7004="Dry DNB"),1,0)</f>
        <v>0</v>
      </c>
      <c r="Z7004" s="0" t="str">
        <f aca="false">IF(ISNUMBER(W7004),A7004-W7004,"")</f>
        <v/>
      </c>
      <c r="AA7004" s="55" t="n">
        <f aca="false">MATCH(A7004,DATAS,0)</f>
        <v>1</v>
      </c>
      <c r="AB7004" s="55" t="n">
        <f aca="false">IF(AND(E7004&gt;0,OR(AND(B7004&gt;=1,B7004&lt;=6),B7004=10)),1,0)</f>
        <v>0</v>
      </c>
      <c r="AC7004" s="55" t="n">
        <f aca="false">IF(AND(E7004&gt;0,B7004=10),1,0)</f>
        <v>0</v>
      </c>
      <c r="AD7004" s="0" t="str">
        <f aca="false">IF(AND(C7003=C7004,AA7003=AA7004-1),AB7003,"")</f>
        <v/>
      </c>
      <c r="AE7004" s="0" t="str">
        <f aca="false">IF(AND(C7003=C7004,AA7003=AA7004-1),AC7003,"")</f>
        <v/>
      </c>
      <c r="AF7004" s="0" t="str">
        <f aca="false">IF(AA7004=1,"",IF(AND(AB7004=1,AD7004&lt;&gt;1),1,0))</f>
        <v/>
      </c>
      <c r="AG7004" s="0" t="str">
        <f aca="false">IF(AA7004=1,"",IF(AND(AC7004=1,AE7004&lt;&gt;1),1,0))</f>
        <v/>
      </c>
      <c r="AH7004" s="60" t="str">
        <f aca="false">IF(AND(E7004&gt;0,AA7004&lt;2,NOT(AND(C7005=C7004,AA7005=AA7004+1))),INDEX(DATAS,AA7004+1),"")</f>
        <v/>
      </c>
      <c r="AI7004" s="60" t="str">
        <f aca="false">IF(AND(AC7004=1,AA7004&lt;2),IF(AND(C7005=C7004,AA7005=AA7004+1),IF(AC7005=1,"",INDEX(DATAS,AA7004+1)),INDEX(DATAS,AA7004+1)),"")</f>
        <v/>
      </c>
    </row>
    <row r="7005" customFormat="false" ht="15" hidden="false" customHeight="false" outlineLevel="0" collapsed="false">
      <c r="A7005" s="60" t="n">
        <v>46310</v>
      </c>
      <c r="B7005" s="0" t="n">
        <v>16</v>
      </c>
      <c r="C7005" s="0" t="n">
        <v>7953</v>
      </c>
      <c r="E7005" s="0" t="n">
        <v>0</v>
      </c>
      <c r="F7005" s="55" t="s">
        <v>1621</v>
      </c>
      <c r="I7005" s="55" t="s">
        <v>185</v>
      </c>
      <c r="U7005" s="0" t="n">
        <v>89</v>
      </c>
      <c r="V7005" s="0" t="n">
        <v>0</v>
      </c>
      <c r="X7005" s="55" t="n">
        <f aca="false">IF(I7005="Male",0,1)</f>
        <v>1</v>
      </c>
      <c r="Y7005" s="55" t="n">
        <f aca="false">IF(OR(I7005="DNB",I7005="Dry DNB"),1,0)</f>
        <v>0</v>
      </c>
      <c r="Z7005" s="0" t="str">
        <f aca="false">IF(ISNUMBER(W7005),A7005-W7005,"")</f>
        <v/>
      </c>
      <c r="AA7005" s="55" t="n">
        <f aca="false">MATCH(A7005,DATAS,0)</f>
        <v>2</v>
      </c>
      <c r="AB7005" s="55" t="n">
        <f aca="false">IF(AND(E7005&gt;0,OR(AND(B7005&gt;=1,B7005&lt;=6),B7005=10)),1,0)</f>
        <v>0</v>
      </c>
      <c r="AC7005" s="55" t="n">
        <f aca="false">IF(AND(E7005&gt;0,B7005=10),1,0)</f>
        <v>0</v>
      </c>
      <c r="AD7005" s="55" t="n">
        <f aca="false">IF(AND(C7004=C7005,AA7004=AA7005-1),AB7004,"")</f>
        <v>0</v>
      </c>
      <c r="AE7005" s="55" t="n">
        <f aca="false">IF(AND(C7004=C7005,AA7004=AA7005-1),AC7004,"")</f>
        <v>0</v>
      </c>
      <c r="AF7005" s="55" t="n">
        <f aca="false">IF(AA7005=1,"",IF(AND(AB7005=1,AD7005&lt;&gt;1),1,0))</f>
        <v>0</v>
      </c>
      <c r="AG7005" s="55" t="n">
        <f aca="false">IF(AA7005=1,"",IF(AND(AC7005=1,AE7005&lt;&gt;1),1,0))</f>
        <v>0</v>
      </c>
      <c r="AH7005" s="60" t="str">
        <f aca="false">IF(AND(E7005&gt;0,AA7005&lt;2,NOT(AND(C7006=C7005,AA7006=AA7005+1))),INDEX(DATAS,AA7005+1),"")</f>
        <v/>
      </c>
      <c r="AI7005" s="60" t="str">
        <f aca="false">IF(AND(AC7005=1,AA7005&lt;2),IF(AND(C7006=C7005,AA7006=AA7005+1),IF(AC7006=1,"",INDEX(DATAS,AA7005+1)),INDEX(DATAS,AA7005+1)),"")</f>
        <v/>
      </c>
    </row>
    <row r="7006" customFormat="false" ht="15" hidden="false" customHeight="false" outlineLevel="0" collapsed="false">
      <c r="A7006" s="60" t="n">
        <v>46309</v>
      </c>
      <c r="B7006" s="0" t="n">
        <v>16</v>
      </c>
      <c r="C7006" s="0" t="n">
        <v>7954</v>
      </c>
      <c r="E7006" s="0" t="n">
        <v>0</v>
      </c>
      <c r="F7006" s="55" t="s">
        <v>1621</v>
      </c>
      <c r="I7006" s="55" t="s">
        <v>185</v>
      </c>
      <c r="U7006" s="0" t="n">
        <v>88</v>
      </c>
      <c r="V7006" s="0" t="n">
        <v>0</v>
      </c>
      <c r="X7006" s="55" t="n">
        <f aca="false">IF(I7006="Male",0,1)</f>
        <v>1</v>
      </c>
      <c r="Y7006" s="55" t="n">
        <f aca="false">IF(OR(I7006="DNB",I7006="Dry DNB"),1,0)</f>
        <v>0</v>
      </c>
      <c r="Z7006" s="0" t="str">
        <f aca="false">IF(ISNUMBER(W7006),A7006-W7006,"")</f>
        <v/>
      </c>
      <c r="AA7006" s="55" t="n">
        <f aca="false">MATCH(A7006,DATAS,0)</f>
        <v>1</v>
      </c>
      <c r="AB7006" s="55" t="n">
        <f aca="false">IF(AND(E7006&gt;0,OR(AND(B7006&gt;=1,B7006&lt;=6),B7006=10)),1,0)</f>
        <v>0</v>
      </c>
      <c r="AC7006" s="55" t="n">
        <f aca="false">IF(AND(E7006&gt;0,B7006=10),1,0)</f>
        <v>0</v>
      </c>
      <c r="AD7006" s="0" t="str">
        <f aca="false">IF(AND(C7005=C7006,AA7005=AA7006-1),AB7005,"")</f>
        <v/>
      </c>
      <c r="AE7006" s="0" t="str">
        <f aca="false">IF(AND(C7005=C7006,AA7005=AA7006-1),AC7005,"")</f>
        <v/>
      </c>
      <c r="AF7006" s="0" t="str">
        <f aca="false">IF(AA7006=1,"",IF(AND(AB7006=1,AD7006&lt;&gt;1),1,0))</f>
        <v/>
      </c>
      <c r="AG7006" s="0" t="str">
        <f aca="false">IF(AA7006=1,"",IF(AND(AC7006=1,AE7006&lt;&gt;1),1,0))</f>
        <v/>
      </c>
      <c r="AH7006" s="60" t="str">
        <f aca="false">IF(AND(E7006&gt;0,AA7006&lt;2,NOT(AND(C7007=C7006,AA7007=AA7006+1))),INDEX(DATAS,AA7006+1),"")</f>
        <v/>
      </c>
      <c r="AI7006" s="60" t="str">
        <f aca="false">IF(AND(AC7006=1,AA7006&lt;2),IF(AND(C7007=C7006,AA7007=AA7006+1),IF(AC7007=1,"",INDEX(DATAS,AA7006+1)),INDEX(DATAS,AA7006+1)),"")</f>
        <v/>
      </c>
    </row>
    <row r="7007" customFormat="false" ht="15" hidden="false" customHeight="false" outlineLevel="0" collapsed="false">
      <c r="A7007" s="60" t="n">
        <v>46310</v>
      </c>
      <c r="B7007" s="0" t="n">
        <v>16</v>
      </c>
      <c r="C7007" s="0" t="n">
        <v>7954</v>
      </c>
      <c r="E7007" s="0" t="n">
        <v>0</v>
      </c>
      <c r="F7007" s="55" t="s">
        <v>1621</v>
      </c>
      <c r="I7007" s="55" t="s">
        <v>185</v>
      </c>
      <c r="U7007" s="0" t="n">
        <v>89</v>
      </c>
      <c r="V7007" s="0" t="n">
        <v>0</v>
      </c>
      <c r="X7007" s="55" t="n">
        <f aca="false">IF(I7007="Male",0,1)</f>
        <v>1</v>
      </c>
      <c r="Y7007" s="55" t="n">
        <f aca="false">IF(OR(I7007="DNB",I7007="Dry DNB"),1,0)</f>
        <v>0</v>
      </c>
      <c r="Z7007" s="0" t="str">
        <f aca="false">IF(ISNUMBER(W7007),A7007-W7007,"")</f>
        <v/>
      </c>
      <c r="AA7007" s="55" t="n">
        <f aca="false">MATCH(A7007,DATAS,0)</f>
        <v>2</v>
      </c>
      <c r="AB7007" s="55" t="n">
        <f aca="false">IF(AND(E7007&gt;0,OR(AND(B7007&gt;=1,B7007&lt;=6),B7007=10)),1,0)</f>
        <v>0</v>
      </c>
      <c r="AC7007" s="55" t="n">
        <f aca="false">IF(AND(E7007&gt;0,B7007=10),1,0)</f>
        <v>0</v>
      </c>
      <c r="AD7007" s="55" t="n">
        <f aca="false">IF(AND(C7006=C7007,AA7006=AA7007-1),AB7006,"")</f>
        <v>0</v>
      </c>
      <c r="AE7007" s="55" t="n">
        <f aca="false">IF(AND(C7006=C7007,AA7006=AA7007-1),AC7006,"")</f>
        <v>0</v>
      </c>
      <c r="AF7007" s="55" t="n">
        <f aca="false">IF(AA7007=1,"",IF(AND(AB7007=1,AD7007&lt;&gt;1),1,0))</f>
        <v>0</v>
      </c>
      <c r="AG7007" s="55" t="n">
        <f aca="false">IF(AA7007=1,"",IF(AND(AC7007=1,AE7007&lt;&gt;1),1,0))</f>
        <v>0</v>
      </c>
      <c r="AH7007" s="60" t="str">
        <f aca="false">IF(AND(E7007&gt;0,AA7007&lt;2,NOT(AND(C7008=C7007,AA7008=AA7007+1))),INDEX(DATAS,AA7007+1),"")</f>
        <v/>
      </c>
      <c r="AI7007" s="60" t="str">
        <f aca="false">IF(AND(AC7007=1,AA7007&lt;2),IF(AND(C7008=C7007,AA7008=AA7007+1),IF(AC7008=1,"",INDEX(DATAS,AA7007+1)),INDEX(DATAS,AA7007+1)),"")</f>
        <v/>
      </c>
    </row>
    <row r="7008" customFormat="false" ht="15" hidden="false" customHeight="false" outlineLevel="0" collapsed="false">
      <c r="A7008" s="60" t="n">
        <v>46309</v>
      </c>
      <c r="B7008" s="0" t="n">
        <v>16</v>
      </c>
      <c r="C7008" s="0" t="n">
        <v>7955</v>
      </c>
      <c r="E7008" s="0" t="n">
        <v>0</v>
      </c>
      <c r="F7008" s="55" t="s">
        <v>1621</v>
      </c>
      <c r="I7008" s="55" t="s">
        <v>185</v>
      </c>
      <c r="U7008" s="0" t="n">
        <v>88</v>
      </c>
      <c r="V7008" s="0" t="n">
        <v>0</v>
      </c>
      <c r="X7008" s="55" t="n">
        <f aca="false">IF(I7008="Male",0,1)</f>
        <v>1</v>
      </c>
      <c r="Y7008" s="55" t="n">
        <f aca="false">IF(OR(I7008="DNB",I7008="Dry DNB"),1,0)</f>
        <v>0</v>
      </c>
      <c r="Z7008" s="0" t="str">
        <f aca="false">IF(ISNUMBER(W7008),A7008-W7008,"")</f>
        <v/>
      </c>
      <c r="AA7008" s="55" t="n">
        <f aca="false">MATCH(A7008,DATAS,0)</f>
        <v>1</v>
      </c>
      <c r="AB7008" s="55" t="n">
        <f aca="false">IF(AND(E7008&gt;0,OR(AND(B7008&gt;=1,B7008&lt;=6),B7008=10)),1,0)</f>
        <v>0</v>
      </c>
      <c r="AC7008" s="55" t="n">
        <f aca="false">IF(AND(E7008&gt;0,B7008=10),1,0)</f>
        <v>0</v>
      </c>
      <c r="AD7008" s="0" t="str">
        <f aca="false">IF(AND(C7007=C7008,AA7007=AA7008-1),AB7007,"")</f>
        <v/>
      </c>
      <c r="AE7008" s="0" t="str">
        <f aca="false">IF(AND(C7007=C7008,AA7007=AA7008-1),AC7007,"")</f>
        <v/>
      </c>
      <c r="AF7008" s="0" t="str">
        <f aca="false">IF(AA7008=1,"",IF(AND(AB7008=1,AD7008&lt;&gt;1),1,0))</f>
        <v/>
      </c>
      <c r="AG7008" s="0" t="str">
        <f aca="false">IF(AA7008=1,"",IF(AND(AC7008=1,AE7008&lt;&gt;1),1,0))</f>
        <v/>
      </c>
      <c r="AH7008" s="60" t="str">
        <f aca="false">IF(AND(E7008&gt;0,AA7008&lt;2,NOT(AND(C7009=C7008,AA7009=AA7008+1))),INDEX(DATAS,AA7008+1),"")</f>
        <v/>
      </c>
      <c r="AI7008" s="60" t="str">
        <f aca="false">IF(AND(AC7008=1,AA7008&lt;2),IF(AND(C7009=C7008,AA7009=AA7008+1),IF(AC7009=1,"",INDEX(DATAS,AA7008+1)),INDEX(DATAS,AA7008+1)),"")</f>
        <v/>
      </c>
    </row>
    <row r="7009" customFormat="false" ht="15" hidden="false" customHeight="false" outlineLevel="0" collapsed="false">
      <c r="A7009" s="60" t="n">
        <v>46310</v>
      </c>
      <c r="B7009" s="0" t="n">
        <v>16</v>
      </c>
      <c r="C7009" s="0" t="n">
        <v>7955</v>
      </c>
      <c r="E7009" s="0" t="n">
        <v>0</v>
      </c>
      <c r="F7009" s="55" t="s">
        <v>1621</v>
      </c>
      <c r="I7009" s="55" t="s">
        <v>185</v>
      </c>
      <c r="U7009" s="0" t="n">
        <v>89</v>
      </c>
      <c r="V7009" s="0" t="n">
        <v>0</v>
      </c>
      <c r="X7009" s="55" t="n">
        <f aca="false">IF(I7009="Male",0,1)</f>
        <v>1</v>
      </c>
      <c r="Y7009" s="55" t="n">
        <f aca="false">IF(OR(I7009="DNB",I7009="Dry DNB"),1,0)</f>
        <v>0</v>
      </c>
      <c r="Z7009" s="0" t="str">
        <f aca="false">IF(ISNUMBER(W7009),A7009-W7009,"")</f>
        <v/>
      </c>
      <c r="AA7009" s="55" t="n">
        <f aca="false">MATCH(A7009,DATAS,0)</f>
        <v>2</v>
      </c>
      <c r="AB7009" s="55" t="n">
        <f aca="false">IF(AND(E7009&gt;0,OR(AND(B7009&gt;=1,B7009&lt;=6),B7009=10)),1,0)</f>
        <v>0</v>
      </c>
      <c r="AC7009" s="55" t="n">
        <f aca="false">IF(AND(E7009&gt;0,B7009=10),1,0)</f>
        <v>0</v>
      </c>
      <c r="AD7009" s="55" t="n">
        <f aca="false">IF(AND(C7008=C7009,AA7008=AA7009-1),AB7008,"")</f>
        <v>0</v>
      </c>
      <c r="AE7009" s="55" t="n">
        <f aca="false">IF(AND(C7008=C7009,AA7008=AA7009-1),AC7008,"")</f>
        <v>0</v>
      </c>
      <c r="AF7009" s="55" t="n">
        <f aca="false">IF(AA7009=1,"",IF(AND(AB7009=1,AD7009&lt;&gt;1),1,0))</f>
        <v>0</v>
      </c>
      <c r="AG7009" s="55" t="n">
        <f aca="false">IF(AA7009=1,"",IF(AND(AC7009=1,AE7009&lt;&gt;1),1,0))</f>
        <v>0</v>
      </c>
      <c r="AH7009" s="60" t="str">
        <f aca="false">IF(AND(E7009&gt;0,AA7009&lt;2,NOT(AND(C7010=C7009,AA7010=AA7009+1))),INDEX(DATAS,AA7009+1),"")</f>
        <v/>
      </c>
      <c r="AI7009" s="60" t="str">
        <f aca="false">IF(AND(AC7009=1,AA7009&lt;2),IF(AND(C7010=C7009,AA7010=AA7009+1),IF(AC7010=1,"",INDEX(DATAS,AA7009+1)),INDEX(DATAS,AA7009+1)),"")</f>
        <v/>
      </c>
    </row>
    <row r="7010" customFormat="false" ht="15" hidden="false" customHeight="false" outlineLevel="0" collapsed="false">
      <c r="A7010" s="60" t="n">
        <v>46309</v>
      </c>
      <c r="B7010" s="0" t="n">
        <v>16</v>
      </c>
      <c r="C7010" s="0" t="n">
        <v>7956</v>
      </c>
      <c r="E7010" s="0" t="n">
        <v>0</v>
      </c>
      <c r="F7010" s="55" t="s">
        <v>1621</v>
      </c>
      <c r="I7010" s="55" t="s">
        <v>185</v>
      </c>
      <c r="U7010" s="0" t="n">
        <v>88</v>
      </c>
      <c r="V7010" s="0" t="n">
        <v>0</v>
      </c>
      <c r="X7010" s="55" t="n">
        <f aca="false">IF(I7010="Male",0,1)</f>
        <v>1</v>
      </c>
      <c r="Y7010" s="55" t="n">
        <f aca="false">IF(OR(I7010="DNB",I7010="Dry DNB"),1,0)</f>
        <v>0</v>
      </c>
      <c r="Z7010" s="0" t="str">
        <f aca="false">IF(ISNUMBER(W7010),A7010-W7010,"")</f>
        <v/>
      </c>
      <c r="AA7010" s="55" t="n">
        <f aca="false">MATCH(A7010,DATAS,0)</f>
        <v>1</v>
      </c>
      <c r="AB7010" s="55" t="n">
        <f aca="false">IF(AND(E7010&gt;0,OR(AND(B7010&gt;=1,B7010&lt;=6),B7010=10)),1,0)</f>
        <v>0</v>
      </c>
      <c r="AC7010" s="55" t="n">
        <f aca="false">IF(AND(E7010&gt;0,B7010=10),1,0)</f>
        <v>0</v>
      </c>
      <c r="AD7010" s="0" t="str">
        <f aca="false">IF(AND(C7009=C7010,AA7009=AA7010-1),AB7009,"")</f>
        <v/>
      </c>
      <c r="AE7010" s="0" t="str">
        <f aca="false">IF(AND(C7009=C7010,AA7009=AA7010-1),AC7009,"")</f>
        <v/>
      </c>
      <c r="AF7010" s="0" t="str">
        <f aca="false">IF(AA7010=1,"",IF(AND(AB7010=1,AD7010&lt;&gt;1),1,0))</f>
        <v/>
      </c>
      <c r="AG7010" s="0" t="str">
        <f aca="false">IF(AA7010=1,"",IF(AND(AC7010=1,AE7010&lt;&gt;1),1,0))</f>
        <v/>
      </c>
      <c r="AH7010" s="60" t="str">
        <f aca="false">IF(AND(E7010&gt;0,AA7010&lt;2,NOT(AND(C7011=C7010,AA7011=AA7010+1))),INDEX(DATAS,AA7010+1),"")</f>
        <v/>
      </c>
      <c r="AI7010" s="60" t="str">
        <f aca="false">IF(AND(AC7010=1,AA7010&lt;2),IF(AND(C7011=C7010,AA7011=AA7010+1),IF(AC7011=1,"",INDEX(DATAS,AA7010+1)),INDEX(DATAS,AA7010+1)),"")</f>
        <v/>
      </c>
    </row>
    <row r="7011" customFormat="false" ht="15" hidden="false" customHeight="false" outlineLevel="0" collapsed="false">
      <c r="A7011" s="60" t="n">
        <v>46310</v>
      </c>
      <c r="B7011" s="0" t="n">
        <v>16</v>
      </c>
      <c r="C7011" s="0" t="n">
        <v>7956</v>
      </c>
      <c r="E7011" s="0" t="n">
        <v>0</v>
      </c>
      <c r="F7011" s="55" t="s">
        <v>1621</v>
      </c>
      <c r="I7011" s="55" t="s">
        <v>185</v>
      </c>
      <c r="U7011" s="0" t="n">
        <v>89</v>
      </c>
      <c r="V7011" s="0" t="n">
        <v>0</v>
      </c>
      <c r="X7011" s="55" t="n">
        <f aca="false">IF(I7011="Male",0,1)</f>
        <v>1</v>
      </c>
      <c r="Y7011" s="55" t="n">
        <f aca="false">IF(OR(I7011="DNB",I7011="Dry DNB"),1,0)</f>
        <v>0</v>
      </c>
      <c r="Z7011" s="0" t="str">
        <f aca="false">IF(ISNUMBER(W7011),A7011-W7011,"")</f>
        <v/>
      </c>
      <c r="AA7011" s="55" t="n">
        <f aca="false">MATCH(A7011,DATAS,0)</f>
        <v>2</v>
      </c>
      <c r="AB7011" s="55" t="n">
        <f aca="false">IF(AND(E7011&gt;0,OR(AND(B7011&gt;=1,B7011&lt;=6),B7011=10)),1,0)</f>
        <v>0</v>
      </c>
      <c r="AC7011" s="55" t="n">
        <f aca="false">IF(AND(E7011&gt;0,B7011=10),1,0)</f>
        <v>0</v>
      </c>
      <c r="AD7011" s="55" t="n">
        <f aca="false">IF(AND(C7010=C7011,AA7010=AA7011-1),AB7010,"")</f>
        <v>0</v>
      </c>
      <c r="AE7011" s="55" t="n">
        <f aca="false">IF(AND(C7010=C7011,AA7010=AA7011-1),AC7010,"")</f>
        <v>0</v>
      </c>
      <c r="AF7011" s="55" t="n">
        <f aca="false">IF(AA7011=1,"",IF(AND(AB7011=1,AD7011&lt;&gt;1),1,0))</f>
        <v>0</v>
      </c>
      <c r="AG7011" s="55" t="n">
        <f aca="false">IF(AA7011=1,"",IF(AND(AC7011=1,AE7011&lt;&gt;1),1,0))</f>
        <v>0</v>
      </c>
      <c r="AH7011" s="60" t="str">
        <f aca="false">IF(AND(E7011&gt;0,AA7011&lt;2,NOT(AND(C7012=C7011,AA7012=AA7011+1))),INDEX(DATAS,AA7011+1),"")</f>
        <v/>
      </c>
      <c r="AI7011" s="60" t="str">
        <f aca="false">IF(AND(AC7011=1,AA7011&lt;2),IF(AND(C7012=C7011,AA7012=AA7011+1),IF(AC7012=1,"",INDEX(DATAS,AA7011+1)),INDEX(DATAS,AA7011+1)),"")</f>
        <v/>
      </c>
    </row>
    <row r="7012" customFormat="false" ht="15" hidden="false" customHeight="false" outlineLevel="0" collapsed="false">
      <c r="A7012" s="60" t="n">
        <v>46309</v>
      </c>
      <c r="B7012" s="0" t="n">
        <v>16</v>
      </c>
      <c r="C7012" s="0" t="n">
        <v>7957</v>
      </c>
      <c r="E7012" s="0" t="n">
        <v>0</v>
      </c>
      <c r="F7012" s="55" t="s">
        <v>1622</v>
      </c>
      <c r="I7012" s="55" t="s">
        <v>185</v>
      </c>
      <c r="U7012" s="0" t="n">
        <v>87</v>
      </c>
      <c r="V7012" s="0" t="n">
        <v>0</v>
      </c>
      <c r="X7012" s="55" t="n">
        <f aca="false">IF(I7012="Male",0,1)</f>
        <v>1</v>
      </c>
      <c r="Y7012" s="55" t="n">
        <f aca="false">IF(OR(I7012="DNB",I7012="Dry DNB"),1,0)</f>
        <v>0</v>
      </c>
      <c r="Z7012" s="0" t="str">
        <f aca="false">IF(ISNUMBER(W7012),A7012-W7012,"")</f>
        <v/>
      </c>
      <c r="AA7012" s="55" t="n">
        <f aca="false">MATCH(A7012,DATAS,0)</f>
        <v>1</v>
      </c>
      <c r="AB7012" s="55" t="n">
        <f aca="false">IF(AND(E7012&gt;0,OR(AND(B7012&gt;=1,B7012&lt;=6),B7012=10)),1,0)</f>
        <v>0</v>
      </c>
      <c r="AC7012" s="55" t="n">
        <f aca="false">IF(AND(E7012&gt;0,B7012=10),1,0)</f>
        <v>0</v>
      </c>
      <c r="AD7012" s="0" t="str">
        <f aca="false">IF(AND(C7011=C7012,AA7011=AA7012-1),AB7011,"")</f>
        <v/>
      </c>
      <c r="AE7012" s="0" t="str">
        <f aca="false">IF(AND(C7011=C7012,AA7011=AA7012-1),AC7011,"")</f>
        <v/>
      </c>
      <c r="AF7012" s="0" t="str">
        <f aca="false">IF(AA7012=1,"",IF(AND(AB7012=1,AD7012&lt;&gt;1),1,0))</f>
        <v/>
      </c>
      <c r="AG7012" s="0" t="str">
        <f aca="false">IF(AA7012=1,"",IF(AND(AC7012=1,AE7012&lt;&gt;1),1,0))</f>
        <v/>
      </c>
      <c r="AH7012" s="60" t="str">
        <f aca="false">IF(AND(E7012&gt;0,AA7012&lt;2,NOT(AND(C7013=C7012,AA7013=AA7012+1))),INDEX(DATAS,AA7012+1),"")</f>
        <v/>
      </c>
      <c r="AI7012" s="60" t="str">
        <f aca="false">IF(AND(AC7012=1,AA7012&lt;2),IF(AND(C7013=C7012,AA7013=AA7012+1),IF(AC7013=1,"",INDEX(DATAS,AA7012+1)),INDEX(DATAS,AA7012+1)),"")</f>
        <v/>
      </c>
    </row>
    <row r="7013" customFormat="false" ht="15" hidden="false" customHeight="false" outlineLevel="0" collapsed="false">
      <c r="A7013" s="60" t="n">
        <v>46310</v>
      </c>
      <c r="B7013" s="0" t="n">
        <v>16</v>
      </c>
      <c r="C7013" s="0" t="n">
        <v>7957</v>
      </c>
      <c r="E7013" s="0" t="n">
        <v>0</v>
      </c>
      <c r="F7013" s="55" t="s">
        <v>1622</v>
      </c>
      <c r="I7013" s="55" t="s">
        <v>185</v>
      </c>
      <c r="U7013" s="0" t="n">
        <v>88</v>
      </c>
      <c r="V7013" s="0" t="n">
        <v>0</v>
      </c>
      <c r="X7013" s="55" t="n">
        <f aca="false">IF(I7013="Male",0,1)</f>
        <v>1</v>
      </c>
      <c r="Y7013" s="55" t="n">
        <f aca="false">IF(OR(I7013="DNB",I7013="Dry DNB"),1,0)</f>
        <v>0</v>
      </c>
      <c r="Z7013" s="0" t="str">
        <f aca="false">IF(ISNUMBER(W7013),A7013-W7013,"")</f>
        <v/>
      </c>
      <c r="AA7013" s="55" t="n">
        <f aca="false">MATCH(A7013,DATAS,0)</f>
        <v>2</v>
      </c>
      <c r="AB7013" s="55" t="n">
        <f aca="false">IF(AND(E7013&gt;0,OR(AND(B7013&gt;=1,B7013&lt;=6),B7013=10)),1,0)</f>
        <v>0</v>
      </c>
      <c r="AC7013" s="55" t="n">
        <f aca="false">IF(AND(E7013&gt;0,B7013=10),1,0)</f>
        <v>0</v>
      </c>
      <c r="AD7013" s="55" t="n">
        <f aca="false">IF(AND(C7012=C7013,AA7012=AA7013-1),AB7012,"")</f>
        <v>0</v>
      </c>
      <c r="AE7013" s="55" t="n">
        <f aca="false">IF(AND(C7012=C7013,AA7012=AA7013-1),AC7012,"")</f>
        <v>0</v>
      </c>
      <c r="AF7013" s="55" t="n">
        <f aca="false">IF(AA7013=1,"",IF(AND(AB7013=1,AD7013&lt;&gt;1),1,0))</f>
        <v>0</v>
      </c>
      <c r="AG7013" s="55" t="n">
        <f aca="false">IF(AA7013=1,"",IF(AND(AC7013=1,AE7013&lt;&gt;1),1,0))</f>
        <v>0</v>
      </c>
      <c r="AH7013" s="60" t="str">
        <f aca="false">IF(AND(E7013&gt;0,AA7013&lt;2,NOT(AND(C7014=C7013,AA7014=AA7013+1))),INDEX(DATAS,AA7013+1),"")</f>
        <v/>
      </c>
      <c r="AI7013" s="60" t="str">
        <f aca="false">IF(AND(AC7013=1,AA7013&lt;2),IF(AND(C7014=C7013,AA7014=AA7013+1),IF(AC7014=1,"",INDEX(DATAS,AA7013+1)),INDEX(DATAS,AA7013+1)),"")</f>
        <v/>
      </c>
    </row>
    <row r="7014" customFormat="false" ht="15" hidden="false" customHeight="false" outlineLevel="0" collapsed="false">
      <c r="A7014" s="60" t="n">
        <v>46309</v>
      </c>
      <c r="B7014" s="0" t="n">
        <v>16</v>
      </c>
      <c r="C7014" s="0" t="n">
        <v>7958</v>
      </c>
      <c r="E7014" s="0" t="n">
        <v>0</v>
      </c>
      <c r="F7014" s="55" t="s">
        <v>1622</v>
      </c>
      <c r="I7014" s="55" t="s">
        <v>185</v>
      </c>
      <c r="U7014" s="0" t="n">
        <v>87</v>
      </c>
      <c r="V7014" s="0" t="n">
        <v>0</v>
      </c>
      <c r="X7014" s="55" t="n">
        <f aca="false">IF(I7014="Male",0,1)</f>
        <v>1</v>
      </c>
      <c r="Y7014" s="55" t="n">
        <f aca="false">IF(OR(I7014="DNB",I7014="Dry DNB"),1,0)</f>
        <v>0</v>
      </c>
      <c r="Z7014" s="0" t="str">
        <f aca="false">IF(ISNUMBER(W7014),A7014-W7014,"")</f>
        <v/>
      </c>
      <c r="AA7014" s="55" t="n">
        <f aca="false">MATCH(A7014,DATAS,0)</f>
        <v>1</v>
      </c>
      <c r="AB7014" s="55" t="n">
        <f aca="false">IF(AND(E7014&gt;0,OR(AND(B7014&gt;=1,B7014&lt;=6),B7014=10)),1,0)</f>
        <v>0</v>
      </c>
      <c r="AC7014" s="55" t="n">
        <f aca="false">IF(AND(E7014&gt;0,B7014=10),1,0)</f>
        <v>0</v>
      </c>
      <c r="AD7014" s="0" t="str">
        <f aca="false">IF(AND(C7013=C7014,AA7013=AA7014-1),AB7013,"")</f>
        <v/>
      </c>
      <c r="AE7014" s="0" t="str">
        <f aca="false">IF(AND(C7013=C7014,AA7013=AA7014-1),AC7013,"")</f>
        <v/>
      </c>
      <c r="AF7014" s="0" t="str">
        <f aca="false">IF(AA7014=1,"",IF(AND(AB7014=1,AD7014&lt;&gt;1),1,0))</f>
        <v/>
      </c>
      <c r="AG7014" s="0" t="str">
        <f aca="false">IF(AA7014=1,"",IF(AND(AC7014=1,AE7014&lt;&gt;1),1,0))</f>
        <v/>
      </c>
      <c r="AH7014" s="60" t="str">
        <f aca="false">IF(AND(E7014&gt;0,AA7014&lt;2,NOT(AND(C7015=C7014,AA7015=AA7014+1))),INDEX(DATAS,AA7014+1),"")</f>
        <v/>
      </c>
      <c r="AI7014" s="60" t="str">
        <f aca="false">IF(AND(AC7014=1,AA7014&lt;2),IF(AND(C7015=C7014,AA7015=AA7014+1),IF(AC7015=1,"",INDEX(DATAS,AA7014+1)),INDEX(DATAS,AA7014+1)),"")</f>
        <v/>
      </c>
    </row>
    <row r="7015" customFormat="false" ht="15" hidden="false" customHeight="false" outlineLevel="0" collapsed="false">
      <c r="A7015" s="60" t="n">
        <v>46310</v>
      </c>
      <c r="B7015" s="0" t="n">
        <v>16</v>
      </c>
      <c r="C7015" s="0" t="n">
        <v>7958</v>
      </c>
      <c r="E7015" s="0" t="n">
        <v>0</v>
      </c>
      <c r="F7015" s="55" t="s">
        <v>1622</v>
      </c>
      <c r="I7015" s="55" t="s">
        <v>185</v>
      </c>
      <c r="U7015" s="0" t="n">
        <v>88</v>
      </c>
      <c r="V7015" s="0" t="n">
        <v>0</v>
      </c>
      <c r="X7015" s="55" t="n">
        <f aca="false">IF(I7015="Male",0,1)</f>
        <v>1</v>
      </c>
      <c r="Y7015" s="55" t="n">
        <f aca="false">IF(OR(I7015="DNB",I7015="Dry DNB"),1,0)</f>
        <v>0</v>
      </c>
      <c r="Z7015" s="0" t="str">
        <f aca="false">IF(ISNUMBER(W7015),A7015-W7015,"")</f>
        <v/>
      </c>
      <c r="AA7015" s="55" t="n">
        <f aca="false">MATCH(A7015,DATAS,0)</f>
        <v>2</v>
      </c>
      <c r="AB7015" s="55" t="n">
        <f aca="false">IF(AND(E7015&gt;0,OR(AND(B7015&gt;=1,B7015&lt;=6),B7015=10)),1,0)</f>
        <v>0</v>
      </c>
      <c r="AC7015" s="55" t="n">
        <f aca="false">IF(AND(E7015&gt;0,B7015=10),1,0)</f>
        <v>0</v>
      </c>
      <c r="AD7015" s="55" t="n">
        <f aca="false">IF(AND(C7014=C7015,AA7014=AA7015-1),AB7014,"")</f>
        <v>0</v>
      </c>
      <c r="AE7015" s="55" t="n">
        <f aca="false">IF(AND(C7014=C7015,AA7014=AA7015-1),AC7014,"")</f>
        <v>0</v>
      </c>
      <c r="AF7015" s="55" t="n">
        <f aca="false">IF(AA7015=1,"",IF(AND(AB7015=1,AD7015&lt;&gt;1),1,0))</f>
        <v>0</v>
      </c>
      <c r="AG7015" s="55" t="n">
        <f aca="false">IF(AA7015=1,"",IF(AND(AC7015=1,AE7015&lt;&gt;1),1,0))</f>
        <v>0</v>
      </c>
      <c r="AH7015" s="60" t="str">
        <f aca="false">IF(AND(E7015&gt;0,AA7015&lt;2,NOT(AND(C7016=C7015,AA7016=AA7015+1))),INDEX(DATAS,AA7015+1),"")</f>
        <v/>
      </c>
      <c r="AI7015" s="60" t="str">
        <f aca="false">IF(AND(AC7015=1,AA7015&lt;2),IF(AND(C7016=C7015,AA7016=AA7015+1),IF(AC7016=1,"",INDEX(DATAS,AA7015+1)),INDEX(DATAS,AA7015+1)),"")</f>
        <v/>
      </c>
    </row>
    <row r="7016" customFormat="false" ht="15" hidden="false" customHeight="false" outlineLevel="0" collapsed="false">
      <c r="A7016" s="60" t="n">
        <v>46309</v>
      </c>
      <c r="B7016" s="0" t="n">
        <v>16</v>
      </c>
      <c r="C7016" s="0" t="n">
        <v>7959</v>
      </c>
      <c r="E7016" s="0" t="n">
        <v>0</v>
      </c>
      <c r="F7016" s="55" t="s">
        <v>1623</v>
      </c>
      <c r="I7016" s="55" t="s">
        <v>185</v>
      </c>
      <c r="U7016" s="0" t="n">
        <v>86</v>
      </c>
      <c r="V7016" s="0" t="n">
        <v>0</v>
      </c>
      <c r="X7016" s="55" t="n">
        <f aca="false">IF(I7016="Male",0,1)</f>
        <v>1</v>
      </c>
      <c r="Y7016" s="55" t="n">
        <f aca="false">IF(OR(I7016="DNB",I7016="Dry DNB"),1,0)</f>
        <v>0</v>
      </c>
      <c r="Z7016" s="0" t="str">
        <f aca="false">IF(ISNUMBER(W7016),A7016-W7016,"")</f>
        <v/>
      </c>
      <c r="AA7016" s="55" t="n">
        <f aca="false">MATCH(A7016,DATAS,0)</f>
        <v>1</v>
      </c>
      <c r="AB7016" s="55" t="n">
        <f aca="false">IF(AND(E7016&gt;0,OR(AND(B7016&gt;=1,B7016&lt;=6),B7016=10)),1,0)</f>
        <v>0</v>
      </c>
      <c r="AC7016" s="55" t="n">
        <f aca="false">IF(AND(E7016&gt;0,B7016=10),1,0)</f>
        <v>0</v>
      </c>
      <c r="AD7016" s="0" t="str">
        <f aca="false">IF(AND(C7015=C7016,AA7015=AA7016-1),AB7015,"")</f>
        <v/>
      </c>
      <c r="AE7016" s="0" t="str">
        <f aca="false">IF(AND(C7015=C7016,AA7015=AA7016-1),AC7015,"")</f>
        <v/>
      </c>
      <c r="AF7016" s="0" t="str">
        <f aca="false">IF(AA7016=1,"",IF(AND(AB7016=1,AD7016&lt;&gt;1),1,0))</f>
        <v/>
      </c>
      <c r="AG7016" s="0" t="str">
        <f aca="false">IF(AA7016=1,"",IF(AND(AC7016=1,AE7016&lt;&gt;1),1,0))</f>
        <v/>
      </c>
      <c r="AH7016" s="60" t="str">
        <f aca="false">IF(AND(E7016&gt;0,AA7016&lt;2,NOT(AND(C7017=C7016,AA7017=AA7016+1))),INDEX(DATAS,AA7016+1),"")</f>
        <v/>
      </c>
      <c r="AI7016" s="60" t="str">
        <f aca="false">IF(AND(AC7016=1,AA7016&lt;2),IF(AND(C7017=C7016,AA7017=AA7016+1),IF(AC7017=1,"",INDEX(DATAS,AA7016+1)),INDEX(DATAS,AA7016+1)),"")</f>
        <v/>
      </c>
    </row>
    <row r="7017" customFormat="false" ht="15" hidden="false" customHeight="false" outlineLevel="0" collapsed="false">
      <c r="A7017" s="60" t="n">
        <v>46310</v>
      </c>
      <c r="B7017" s="0" t="n">
        <v>16</v>
      </c>
      <c r="C7017" s="0" t="n">
        <v>7959</v>
      </c>
      <c r="E7017" s="0" t="n">
        <v>0</v>
      </c>
      <c r="F7017" s="55" t="s">
        <v>1623</v>
      </c>
      <c r="I7017" s="55" t="s">
        <v>185</v>
      </c>
      <c r="U7017" s="0" t="n">
        <v>87</v>
      </c>
      <c r="V7017" s="0" t="n">
        <v>0</v>
      </c>
      <c r="X7017" s="55" t="n">
        <f aca="false">IF(I7017="Male",0,1)</f>
        <v>1</v>
      </c>
      <c r="Y7017" s="55" t="n">
        <f aca="false">IF(OR(I7017="DNB",I7017="Dry DNB"),1,0)</f>
        <v>0</v>
      </c>
      <c r="Z7017" s="0" t="str">
        <f aca="false">IF(ISNUMBER(W7017),A7017-W7017,"")</f>
        <v/>
      </c>
      <c r="AA7017" s="55" t="n">
        <f aca="false">MATCH(A7017,DATAS,0)</f>
        <v>2</v>
      </c>
      <c r="AB7017" s="55" t="n">
        <f aca="false">IF(AND(E7017&gt;0,OR(AND(B7017&gt;=1,B7017&lt;=6),B7017=10)),1,0)</f>
        <v>0</v>
      </c>
      <c r="AC7017" s="55" t="n">
        <f aca="false">IF(AND(E7017&gt;0,B7017=10),1,0)</f>
        <v>0</v>
      </c>
      <c r="AD7017" s="55" t="n">
        <f aca="false">IF(AND(C7016=C7017,AA7016=AA7017-1),AB7016,"")</f>
        <v>0</v>
      </c>
      <c r="AE7017" s="55" t="n">
        <f aca="false">IF(AND(C7016=C7017,AA7016=AA7017-1),AC7016,"")</f>
        <v>0</v>
      </c>
      <c r="AF7017" s="55" t="n">
        <f aca="false">IF(AA7017=1,"",IF(AND(AB7017=1,AD7017&lt;&gt;1),1,0))</f>
        <v>0</v>
      </c>
      <c r="AG7017" s="55" t="n">
        <f aca="false">IF(AA7017=1,"",IF(AND(AC7017=1,AE7017&lt;&gt;1),1,0))</f>
        <v>0</v>
      </c>
      <c r="AH7017" s="60" t="str">
        <f aca="false">IF(AND(E7017&gt;0,AA7017&lt;2,NOT(AND(C7018=C7017,AA7018=AA7017+1))),INDEX(DATAS,AA7017+1),"")</f>
        <v/>
      </c>
      <c r="AI7017" s="60" t="str">
        <f aca="false">IF(AND(AC7017=1,AA7017&lt;2),IF(AND(C7018=C7017,AA7018=AA7017+1),IF(AC7018=1,"",INDEX(DATAS,AA7017+1)),INDEX(DATAS,AA7017+1)),"")</f>
        <v/>
      </c>
    </row>
    <row r="7018" customFormat="false" ht="15" hidden="false" customHeight="false" outlineLevel="0" collapsed="false">
      <c r="A7018" s="60" t="n">
        <v>46309</v>
      </c>
      <c r="B7018" s="0" t="n">
        <v>16</v>
      </c>
      <c r="C7018" s="0" t="n">
        <v>7960</v>
      </c>
      <c r="E7018" s="0" t="n">
        <v>0</v>
      </c>
      <c r="F7018" s="55" t="s">
        <v>1623</v>
      </c>
      <c r="I7018" s="55" t="s">
        <v>185</v>
      </c>
      <c r="U7018" s="0" t="n">
        <v>86</v>
      </c>
      <c r="V7018" s="0" t="n">
        <v>0</v>
      </c>
      <c r="X7018" s="55" t="n">
        <f aca="false">IF(I7018="Male",0,1)</f>
        <v>1</v>
      </c>
      <c r="Y7018" s="55" t="n">
        <f aca="false">IF(OR(I7018="DNB",I7018="Dry DNB"),1,0)</f>
        <v>0</v>
      </c>
      <c r="Z7018" s="0" t="str">
        <f aca="false">IF(ISNUMBER(W7018),A7018-W7018,"")</f>
        <v/>
      </c>
      <c r="AA7018" s="55" t="n">
        <f aca="false">MATCH(A7018,DATAS,0)</f>
        <v>1</v>
      </c>
      <c r="AB7018" s="55" t="n">
        <f aca="false">IF(AND(E7018&gt;0,OR(AND(B7018&gt;=1,B7018&lt;=6),B7018=10)),1,0)</f>
        <v>0</v>
      </c>
      <c r="AC7018" s="55" t="n">
        <f aca="false">IF(AND(E7018&gt;0,B7018=10),1,0)</f>
        <v>0</v>
      </c>
      <c r="AD7018" s="0" t="str">
        <f aca="false">IF(AND(C7017=C7018,AA7017=AA7018-1),AB7017,"")</f>
        <v/>
      </c>
      <c r="AE7018" s="0" t="str">
        <f aca="false">IF(AND(C7017=C7018,AA7017=AA7018-1),AC7017,"")</f>
        <v/>
      </c>
      <c r="AF7018" s="0" t="str">
        <f aca="false">IF(AA7018=1,"",IF(AND(AB7018=1,AD7018&lt;&gt;1),1,0))</f>
        <v/>
      </c>
      <c r="AG7018" s="0" t="str">
        <f aca="false">IF(AA7018=1,"",IF(AND(AC7018=1,AE7018&lt;&gt;1),1,0))</f>
        <v/>
      </c>
      <c r="AH7018" s="60" t="str">
        <f aca="false">IF(AND(E7018&gt;0,AA7018&lt;2,NOT(AND(C7019=C7018,AA7019=AA7018+1))),INDEX(DATAS,AA7018+1),"")</f>
        <v/>
      </c>
      <c r="AI7018" s="60" t="str">
        <f aca="false">IF(AND(AC7018=1,AA7018&lt;2),IF(AND(C7019=C7018,AA7019=AA7018+1),IF(AC7019=1,"",INDEX(DATAS,AA7018+1)),INDEX(DATAS,AA7018+1)),"")</f>
        <v/>
      </c>
    </row>
    <row r="7019" customFormat="false" ht="15" hidden="false" customHeight="false" outlineLevel="0" collapsed="false">
      <c r="A7019" s="60" t="n">
        <v>46310</v>
      </c>
      <c r="B7019" s="0" t="n">
        <v>16</v>
      </c>
      <c r="C7019" s="0" t="n">
        <v>7960</v>
      </c>
      <c r="E7019" s="0" t="n">
        <v>0</v>
      </c>
      <c r="F7019" s="55" t="s">
        <v>1623</v>
      </c>
      <c r="I7019" s="55" t="s">
        <v>185</v>
      </c>
      <c r="U7019" s="0" t="n">
        <v>87</v>
      </c>
      <c r="V7019" s="0" t="n">
        <v>0</v>
      </c>
      <c r="X7019" s="55" t="n">
        <f aca="false">IF(I7019="Male",0,1)</f>
        <v>1</v>
      </c>
      <c r="Y7019" s="55" t="n">
        <f aca="false">IF(OR(I7019="DNB",I7019="Dry DNB"),1,0)</f>
        <v>0</v>
      </c>
      <c r="Z7019" s="0" t="str">
        <f aca="false">IF(ISNUMBER(W7019),A7019-W7019,"")</f>
        <v/>
      </c>
      <c r="AA7019" s="55" t="n">
        <f aca="false">MATCH(A7019,DATAS,0)</f>
        <v>2</v>
      </c>
      <c r="AB7019" s="55" t="n">
        <f aca="false">IF(AND(E7019&gt;0,OR(AND(B7019&gt;=1,B7019&lt;=6),B7019=10)),1,0)</f>
        <v>0</v>
      </c>
      <c r="AC7019" s="55" t="n">
        <f aca="false">IF(AND(E7019&gt;0,B7019=10),1,0)</f>
        <v>0</v>
      </c>
      <c r="AD7019" s="55" t="n">
        <f aca="false">IF(AND(C7018=C7019,AA7018=AA7019-1),AB7018,"")</f>
        <v>0</v>
      </c>
      <c r="AE7019" s="55" t="n">
        <f aca="false">IF(AND(C7018=C7019,AA7018=AA7019-1),AC7018,"")</f>
        <v>0</v>
      </c>
      <c r="AF7019" s="55" t="n">
        <f aca="false">IF(AA7019=1,"",IF(AND(AB7019=1,AD7019&lt;&gt;1),1,0))</f>
        <v>0</v>
      </c>
      <c r="AG7019" s="55" t="n">
        <f aca="false">IF(AA7019=1,"",IF(AND(AC7019=1,AE7019&lt;&gt;1),1,0))</f>
        <v>0</v>
      </c>
      <c r="AH7019" s="60" t="str">
        <f aca="false">IF(AND(E7019&gt;0,AA7019&lt;2,NOT(AND(C7020=C7019,AA7020=AA7019+1))),INDEX(DATAS,AA7019+1),"")</f>
        <v/>
      </c>
      <c r="AI7019" s="60" t="str">
        <f aca="false">IF(AND(AC7019=1,AA7019&lt;2),IF(AND(C7020=C7019,AA7020=AA7019+1),IF(AC7020=1,"",INDEX(DATAS,AA7019+1)),INDEX(DATAS,AA7019+1)),"")</f>
        <v/>
      </c>
    </row>
    <row r="7020" customFormat="false" ht="15" hidden="false" customHeight="false" outlineLevel="0" collapsed="false">
      <c r="A7020" s="60" t="n">
        <v>46309</v>
      </c>
      <c r="B7020" s="0" t="n">
        <v>16</v>
      </c>
      <c r="C7020" s="0" t="n">
        <v>7962</v>
      </c>
      <c r="E7020" s="0" t="n">
        <v>0</v>
      </c>
      <c r="F7020" s="55" t="s">
        <v>1624</v>
      </c>
      <c r="I7020" s="55" t="s">
        <v>185</v>
      </c>
      <c r="U7020" s="0" t="n">
        <v>84</v>
      </c>
      <c r="V7020" s="0" t="n">
        <v>0</v>
      </c>
      <c r="X7020" s="55" t="n">
        <f aca="false">IF(I7020="Male",0,1)</f>
        <v>1</v>
      </c>
      <c r="Y7020" s="55" t="n">
        <f aca="false">IF(OR(I7020="DNB",I7020="Dry DNB"),1,0)</f>
        <v>0</v>
      </c>
      <c r="Z7020" s="0" t="str">
        <f aca="false">IF(ISNUMBER(W7020),A7020-W7020,"")</f>
        <v/>
      </c>
      <c r="AA7020" s="55" t="n">
        <f aca="false">MATCH(A7020,DATAS,0)</f>
        <v>1</v>
      </c>
      <c r="AB7020" s="55" t="n">
        <f aca="false">IF(AND(E7020&gt;0,OR(AND(B7020&gt;=1,B7020&lt;=6),B7020=10)),1,0)</f>
        <v>0</v>
      </c>
      <c r="AC7020" s="55" t="n">
        <f aca="false">IF(AND(E7020&gt;0,B7020=10),1,0)</f>
        <v>0</v>
      </c>
      <c r="AD7020" s="0" t="str">
        <f aca="false">IF(AND(C7019=C7020,AA7019=AA7020-1),AB7019,"")</f>
        <v/>
      </c>
      <c r="AE7020" s="0" t="str">
        <f aca="false">IF(AND(C7019=C7020,AA7019=AA7020-1),AC7019,"")</f>
        <v/>
      </c>
      <c r="AF7020" s="0" t="str">
        <f aca="false">IF(AA7020=1,"",IF(AND(AB7020=1,AD7020&lt;&gt;1),1,0))</f>
        <v/>
      </c>
      <c r="AG7020" s="0" t="str">
        <f aca="false">IF(AA7020=1,"",IF(AND(AC7020=1,AE7020&lt;&gt;1),1,0))</f>
        <v/>
      </c>
      <c r="AH7020" s="60" t="str">
        <f aca="false">IF(AND(E7020&gt;0,AA7020&lt;2,NOT(AND(C7021=C7020,AA7021=AA7020+1))),INDEX(DATAS,AA7020+1),"")</f>
        <v/>
      </c>
      <c r="AI7020" s="60" t="str">
        <f aca="false">IF(AND(AC7020=1,AA7020&lt;2),IF(AND(C7021=C7020,AA7021=AA7020+1),IF(AC7021=1,"",INDEX(DATAS,AA7020+1)),INDEX(DATAS,AA7020+1)),"")</f>
        <v/>
      </c>
    </row>
    <row r="7021" customFormat="false" ht="15" hidden="false" customHeight="false" outlineLevel="0" collapsed="false">
      <c r="A7021" s="60" t="n">
        <v>46310</v>
      </c>
      <c r="B7021" s="0" t="n">
        <v>16</v>
      </c>
      <c r="C7021" s="0" t="n">
        <v>7962</v>
      </c>
      <c r="E7021" s="0" t="n">
        <v>0</v>
      </c>
      <c r="F7021" s="55" t="s">
        <v>1624</v>
      </c>
      <c r="I7021" s="55" t="s">
        <v>185</v>
      </c>
      <c r="U7021" s="0" t="n">
        <v>85</v>
      </c>
      <c r="V7021" s="0" t="n">
        <v>0</v>
      </c>
      <c r="X7021" s="55" t="n">
        <f aca="false">IF(I7021="Male",0,1)</f>
        <v>1</v>
      </c>
      <c r="Y7021" s="55" t="n">
        <f aca="false">IF(OR(I7021="DNB",I7021="Dry DNB"),1,0)</f>
        <v>0</v>
      </c>
      <c r="Z7021" s="0" t="str">
        <f aca="false">IF(ISNUMBER(W7021),A7021-W7021,"")</f>
        <v/>
      </c>
      <c r="AA7021" s="55" t="n">
        <f aca="false">MATCH(A7021,DATAS,0)</f>
        <v>2</v>
      </c>
      <c r="AB7021" s="55" t="n">
        <f aca="false">IF(AND(E7021&gt;0,OR(AND(B7021&gt;=1,B7021&lt;=6),B7021=10)),1,0)</f>
        <v>0</v>
      </c>
      <c r="AC7021" s="55" t="n">
        <f aca="false">IF(AND(E7021&gt;0,B7021=10),1,0)</f>
        <v>0</v>
      </c>
      <c r="AD7021" s="55" t="n">
        <f aca="false">IF(AND(C7020=C7021,AA7020=AA7021-1),AB7020,"")</f>
        <v>0</v>
      </c>
      <c r="AE7021" s="55" t="n">
        <f aca="false">IF(AND(C7020=C7021,AA7020=AA7021-1),AC7020,"")</f>
        <v>0</v>
      </c>
      <c r="AF7021" s="55" t="n">
        <f aca="false">IF(AA7021=1,"",IF(AND(AB7021=1,AD7021&lt;&gt;1),1,0))</f>
        <v>0</v>
      </c>
      <c r="AG7021" s="55" t="n">
        <f aca="false">IF(AA7021=1,"",IF(AND(AC7021=1,AE7021&lt;&gt;1),1,0))</f>
        <v>0</v>
      </c>
      <c r="AH7021" s="60" t="str">
        <f aca="false">IF(AND(E7021&gt;0,AA7021&lt;2,NOT(AND(C7022=C7021,AA7022=AA7021+1))),INDEX(DATAS,AA7021+1),"")</f>
        <v/>
      </c>
      <c r="AI7021" s="60" t="str">
        <f aca="false">IF(AND(AC7021=1,AA7021&lt;2),IF(AND(C7022=C7021,AA7022=AA7021+1),IF(AC7022=1,"",INDEX(DATAS,AA7021+1)),INDEX(DATAS,AA7021+1)),"")</f>
        <v/>
      </c>
    </row>
    <row r="7022" customFormat="false" ht="15" hidden="false" customHeight="false" outlineLevel="0" collapsed="false">
      <c r="A7022" s="60" t="n">
        <v>46309</v>
      </c>
      <c r="B7022" s="0" t="n">
        <v>16</v>
      </c>
      <c r="C7022" s="0" t="n">
        <v>7963</v>
      </c>
      <c r="E7022" s="0" t="n">
        <v>0</v>
      </c>
      <c r="F7022" s="55" t="s">
        <v>1624</v>
      </c>
      <c r="I7022" s="55" t="s">
        <v>185</v>
      </c>
      <c r="U7022" s="0" t="n">
        <v>84</v>
      </c>
      <c r="V7022" s="0" t="n">
        <v>0</v>
      </c>
      <c r="X7022" s="55" t="n">
        <f aca="false">IF(I7022="Male",0,1)</f>
        <v>1</v>
      </c>
      <c r="Y7022" s="55" t="n">
        <f aca="false">IF(OR(I7022="DNB",I7022="Dry DNB"),1,0)</f>
        <v>0</v>
      </c>
      <c r="Z7022" s="0" t="str">
        <f aca="false">IF(ISNUMBER(W7022),A7022-W7022,"")</f>
        <v/>
      </c>
      <c r="AA7022" s="55" t="n">
        <f aca="false">MATCH(A7022,DATAS,0)</f>
        <v>1</v>
      </c>
      <c r="AB7022" s="55" t="n">
        <f aca="false">IF(AND(E7022&gt;0,OR(AND(B7022&gt;=1,B7022&lt;=6),B7022=10)),1,0)</f>
        <v>0</v>
      </c>
      <c r="AC7022" s="55" t="n">
        <f aca="false">IF(AND(E7022&gt;0,B7022=10),1,0)</f>
        <v>0</v>
      </c>
      <c r="AD7022" s="0" t="str">
        <f aca="false">IF(AND(C7021=C7022,AA7021=AA7022-1),AB7021,"")</f>
        <v/>
      </c>
      <c r="AE7022" s="0" t="str">
        <f aca="false">IF(AND(C7021=C7022,AA7021=AA7022-1),AC7021,"")</f>
        <v/>
      </c>
      <c r="AF7022" s="0" t="str">
        <f aca="false">IF(AA7022=1,"",IF(AND(AB7022=1,AD7022&lt;&gt;1),1,0))</f>
        <v/>
      </c>
      <c r="AG7022" s="0" t="str">
        <f aca="false">IF(AA7022=1,"",IF(AND(AC7022=1,AE7022&lt;&gt;1),1,0))</f>
        <v/>
      </c>
      <c r="AH7022" s="60" t="str">
        <f aca="false">IF(AND(E7022&gt;0,AA7022&lt;2,NOT(AND(C7023=C7022,AA7023=AA7022+1))),INDEX(DATAS,AA7022+1),"")</f>
        <v/>
      </c>
      <c r="AI7022" s="60" t="str">
        <f aca="false">IF(AND(AC7022=1,AA7022&lt;2),IF(AND(C7023=C7022,AA7023=AA7022+1),IF(AC7023=1,"",INDEX(DATAS,AA7022+1)),INDEX(DATAS,AA7022+1)),"")</f>
        <v/>
      </c>
    </row>
    <row r="7023" customFormat="false" ht="15" hidden="false" customHeight="false" outlineLevel="0" collapsed="false">
      <c r="A7023" s="60" t="n">
        <v>46310</v>
      </c>
      <c r="B7023" s="0" t="n">
        <v>16</v>
      </c>
      <c r="C7023" s="0" t="n">
        <v>7963</v>
      </c>
      <c r="E7023" s="0" t="n">
        <v>0</v>
      </c>
      <c r="F7023" s="55" t="s">
        <v>1624</v>
      </c>
      <c r="I7023" s="55" t="s">
        <v>185</v>
      </c>
      <c r="U7023" s="0" t="n">
        <v>85</v>
      </c>
      <c r="V7023" s="0" t="n">
        <v>0</v>
      </c>
      <c r="X7023" s="55" t="n">
        <f aca="false">IF(I7023="Male",0,1)</f>
        <v>1</v>
      </c>
      <c r="Y7023" s="55" t="n">
        <f aca="false">IF(OR(I7023="DNB",I7023="Dry DNB"),1,0)</f>
        <v>0</v>
      </c>
      <c r="Z7023" s="0" t="str">
        <f aca="false">IF(ISNUMBER(W7023),A7023-W7023,"")</f>
        <v/>
      </c>
      <c r="AA7023" s="55" t="n">
        <f aca="false">MATCH(A7023,DATAS,0)</f>
        <v>2</v>
      </c>
      <c r="AB7023" s="55" t="n">
        <f aca="false">IF(AND(E7023&gt;0,OR(AND(B7023&gt;=1,B7023&lt;=6),B7023=10)),1,0)</f>
        <v>0</v>
      </c>
      <c r="AC7023" s="55" t="n">
        <f aca="false">IF(AND(E7023&gt;0,B7023=10),1,0)</f>
        <v>0</v>
      </c>
      <c r="AD7023" s="55" t="n">
        <f aca="false">IF(AND(C7022=C7023,AA7022=AA7023-1),AB7022,"")</f>
        <v>0</v>
      </c>
      <c r="AE7023" s="55" t="n">
        <f aca="false">IF(AND(C7022=C7023,AA7022=AA7023-1),AC7022,"")</f>
        <v>0</v>
      </c>
      <c r="AF7023" s="55" t="n">
        <f aca="false">IF(AA7023=1,"",IF(AND(AB7023=1,AD7023&lt;&gt;1),1,0))</f>
        <v>0</v>
      </c>
      <c r="AG7023" s="55" t="n">
        <f aca="false">IF(AA7023=1,"",IF(AND(AC7023=1,AE7023&lt;&gt;1),1,0))</f>
        <v>0</v>
      </c>
      <c r="AH7023" s="60" t="str">
        <f aca="false">IF(AND(E7023&gt;0,AA7023&lt;2,NOT(AND(C7024=C7023,AA7024=AA7023+1))),INDEX(DATAS,AA7023+1),"")</f>
        <v/>
      </c>
      <c r="AI7023" s="60" t="str">
        <f aca="false">IF(AND(AC7023=1,AA7023&lt;2),IF(AND(C7024=C7023,AA7024=AA7023+1),IF(AC7024=1,"",INDEX(DATAS,AA7023+1)),INDEX(DATAS,AA7023+1)),"")</f>
        <v/>
      </c>
    </row>
    <row r="7024" customFormat="false" ht="15" hidden="false" customHeight="false" outlineLevel="0" collapsed="false">
      <c r="A7024" s="60" t="n">
        <v>46309</v>
      </c>
      <c r="B7024" s="0" t="n">
        <v>16</v>
      </c>
      <c r="C7024" s="0" t="n">
        <v>7964</v>
      </c>
      <c r="E7024" s="0" t="n">
        <v>0</v>
      </c>
      <c r="F7024" s="55" t="s">
        <v>1625</v>
      </c>
      <c r="I7024" s="55" t="s">
        <v>185</v>
      </c>
      <c r="U7024" s="0" t="n">
        <v>83</v>
      </c>
      <c r="V7024" s="0" t="n">
        <v>0</v>
      </c>
      <c r="X7024" s="55" t="n">
        <f aca="false">IF(I7024="Male",0,1)</f>
        <v>1</v>
      </c>
      <c r="Y7024" s="55" t="n">
        <f aca="false">IF(OR(I7024="DNB",I7024="Dry DNB"),1,0)</f>
        <v>0</v>
      </c>
      <c r="Z7024" s="0" t="str">
        <f aca="false">IF(ISNUMBER(W7024),A7024-W7024,"")</f>
        <v/>
      </c>
      <c r="AA7024" s="55" t="n">
        <f aca="false">MATCH(A7024,DATAS,0)</f>
        <v>1</v>
      </c>
      <c r="AB7024" s="55" t="n">
        <f aca="false">IF(AND(E7024&gt;0,OR(AND(B7024&gt;=1,B7024&lt;=6),B7024=10)),1,0)</f>
        <v>0</v>
      </c>
      <c r="AC7024" s="55" t="n">
        <f aca="false">IF(AND(E7024&gt;0,B7024=10),1,0)</f>
        <v>0</v>
      </c>
      <c r="AD7024" s="0" t="str">
        <f aca="false">IF(AND(C7023=C7024,AA7023=AA7024-1),AB7023,"")</f>
        <v/>
      </c>
      <c r="AE7024" s="0" t="str">
        <f aca="false">IF(AND(C7023=C7024,AA7023=AA7024-1),AC7023,"")</f>
        <v/>
      </c>
      <c r="AF7024" s="0" t="str">
        <f aca="false">IF(AA7024=1,"",IF(AND(AB7024=1,AD7024&lt;&gt;1),1,0))</f>
        <v/>
      </c>
      <c r="AG7024" s="0" t="str">
        <f aca="false">IF(AA7024=1,"",IF(AND(AC7024=1,AE7024&lt;&gt;1),1,0))</f>
        <v/>
      </c>
      <c r="AH7024" s="60" t="str">
        <f aca="false">IF(AND(E7024&gt;0,AA7024&lt;2,NOT(AND(C7025=C7024,AA7025=AA7024+1))),INDEX(DATAS,AA7024+1),"")</f>
        <v/>
      </c>
      <c r="AI7024" s="60" t="str">
        <f aca="false">IF(AND(AC7024=1,AA7024&lt;2),IF(AND(C7025=C7024,AA7025=AA7024+1),IF(AC7025=1,"",INDEX(DATAS,AA7024+1)),INDEX(DATAS,AA7024+1)),"")</f>
        <v/>
      </c>
    </row>
    <row r="7025" customFormat="false" ht="15" hidden="false" customHeight="false" outlineLevel="0" collapsed="false">
      <c r="A7025" s="60" t="n">
        <v>46310</v>
      </c>
      <c r="B7025" s="0" t="n">
        <v>16</v>
      </c>
      <c r="C7025" s="0" t="n">
        <v>7964</v>
      </c>
      <c r="E7025" s="0" t="n">
        <v>0</v>
      </c>
      <c r="F7025" s="55" t="s">
        <v>1625</v>
      </c>
      <c r="I7025" s="55" t="s">
        <v>185</v>
      </c>
      <c r="U7025" s="0" t="n">
        <v>84</v>
      </c>
      <c r="V7025" s="0" t="n">
        <v>0</v>
      </c>
      <c r="X7025" s="55" t="n">
        <f aca="false">IF(I7025="Male",0,1)</f>
        <v>1</v>
      </c>
      <c r="Y7025" s="55" t="n">
        <f aca="false">IF(OR(I7025="DNB",I7025="Dry DNB"),1,0)</f>
        <v>0</v>
      </c>
      <c r="Z7025" s="0" t="str">
        <f aca="false">IF(ISNUMBER(W7025),A7025-W7025,"")</f>
        <v/>
      </c>
      <c r="AA7025" s="55" t="n">
        <f aca="false">MATCH(A7025,DATAS,0)</f>
        <v>2</v>
      </c>
      <c r="AB7025" s="55" t="n">
        <f aca="false">IF(AND(E7025&gt;0,OR(AND(B7025&gt;=1,B7025&lt;=6),B7025=10)),1,0)</f>
        <v>0</v>
      </c>
      <c r="AC7025" s="55" t="n">
        <f aca="false">IF(AND(E7025&gt;0,B7025=10),1,0)</f>
        <v>0</v>
      </c>
      <c r="AD7025" s="55" t="n">
        <f aca="false">IF(AND(C7024=C7025,AA7024=AA7025-1),AB7024,"")</f>
        <v>0</v>
      </c>
      <c r="AE7025" s="55" t="n">
        <f aca="false">IF(AND(C7024=C7025,AA7024=AA7025-1),AC7024,"")</f>
        <v>0</v>
      </c>
      <c r="AF7025" s="55" t="n">
        <f aca="false">IF(AA7025=1,"",IF(AND(AB7025=1,AD7025&lt;&gt;1),1,0))</f>
        <v>0</v>
      </c>
      <c r="AG7025" s="55" t="n">
        <f aca="false">IF(AA7025=1,"",IF(AND(AC7025=1,AE7025&lt;&gt;1),1,0))</f>
        <v>0</v>
      </c>
      <c r="AH7025" s="60" t="str">
        <f aca="false">IF(AND(E7025&gt;0,AA7025&lt;2,NOT(AND(C7026=C7025,AA7026=AA7025+1))),INDEX(DATAS,AA7025+1),"")</f>
        <v/>
      </c>
      <c r="AI7025" s="60" t="str">
        <f aca="false">IF(AND(AC7025=1,AA7025&lt;2),IF(AND(C7026=C7025,AA7026=AA7025+1),IF(AC7026=1,"",INDEX(DATAS,AA7025+1)),INDEX(DATAS,AA7025+1)),"")</f>
        <v/>
      </c>
    </row>
    <row r="7026" customFormat="false" ht="15" hidden="false" customHeight="false" outlineLevel="0" collapsed="false">
      <c r="A7026" s="60" t="n">
        <v>46309</v>
      </c>
      <c r="B7026" s="0" t="n">
        <v>16</v>
      </c>
      <c r="C7026" s="0" t="n">
        <v>7965</v>
      </c>
      <c r="E7026" s="0" t="n">
        <v>0</v>
      </c>
      <c r="F7026" s="55" t="s">
        <v>1625</v>
      </c>
      <c r="I7026" s="55" t="s">
        <v>185</v>
      </c>
      <c r="U7026" s="0" t="n">
        <v>83</v>
      </c>
      <c r="V7026" s="0" t="n">
        <v>0</v>
      </c>
      <c r="X7026" s="55" t="n">
        <f aca="false">IF(I7026="Male",0,1)</f>
        <v>1</v>
      </c>
      <c r="Y7026" s="55" t="n">
        <f aca="false">IF(OR(I7026="DNB",I7026="Dry DNB"),1,0)</f>
        <v>0</v>
      </c>
      <c r="Z7026" s="0" t="str">
        <f aca="false">IF(ISNUMBER(W7026),A7026-W7026,"")</f>
        <v/>
      </c>
      <c r="AA7026" s="55" t="n">
        <f aca="false">MATCH(A7026,DATAS,0)</f>
        <v>1</v>
      </c>
      <c r="AB7026" s="55" t="n">
        <f aca="false">IF(AND(E7026&gt;0,OR(AND(B7026&gt;=1,B7026&lt;=6),B7026=10)),1,0)</f>
        <v>0</v>
      </c>
      <c r="AC7026" s="55" t="n">
        <f aca="false">IF(AND(E7026&gt;0,B7026=10),1,0)</f>
        <v>0</v>
      </c>
      <c r="AD7026" s="0" t="str">
        <f aca="false">IF(AND(C7025=C7026,AA7025=AA7026-1),AB7025,"")</f>
        <v/>
      </c>
      <c r="AE7026" s="0" t="str">
        <f aca="false">IF(AND(C7025=C7026,AA7025=AA7026-1),AC7025,"")</f>
        <v/>
      </c>
      <c r="AF7026" s="0" t="str">
        <f aca="false">IF(AA7026=1,"",IF(AND(AB7026=1,AD7026&lt;&gt;1),1,0))</f>
        <v/>
      </c>
      <c r="AG7026" s="0" t="str">
        <f aca="false">IF(AA7026=1,"",IF(AND(AC7026=1,AE7026&lt;&gt;1),1,0))</f>
        <v/>
      </c>
      <c r="AH7026" s="60" t="str">
        <f aca="false">IF(AND(E7026&gt;0,AA7026&lt;2,NOT(AND(C7027=C7026,AA7027=AA7026+1))),INDEX(DATAS,AA7026+1),"")</f>
        <v/>
      </c>
      <c r="AI7026" s="60" t="str">
        <f aca="false">IF(AND(AC7026=1,AA7026&lt;2),IF(AND(C7027=C7026,AA7027=AA7026+1),IF(AC7027=1,"",INDEX(DATAS,AA7026+1)),INDEX(DATAS,AA7026+1)),"")</f>
        <v/>
      </c>
    </row>
    <row r="7027" customFormat="false" ht="15" hidden="false" customHeight="false" outlineLevel="0" collapsed="false">
      <c r="A7027" s="60" t="n">
        <v>46310</v>
      </c>
      <c r="B7027" s="0" t="n">
        <v>16</v>
      </c>
      <c r="C7027" s="0" t="n">
        <v>7965</v>
      </c>
      <c r="E7027" s="0" t="n">
        <v>0</v>
      </c>
      <c r="F7027" s="55" t="s">
        <v>1625</v>
      </c>
      <c r="I7027" s="55" t="s">
        <v>185</v>
      </c>
      <c r="U7027" s="0" t="n">
        <v>84</v>
      </c>
      <c r="V7027" s="0" t="n">
        <v>0</v>
      </c>
      <c r="X7027" s="55" t="n">
        <f aca="false">IF(I7027="Male",0,1)</f>
        <v>1</v>
      </c>
      <c r="Y7027" s="55" t="n">
        <f aca="false">IF(OR(I7027="DNB",I7027="Dry DNB"),1,0)</f>
        <v>0</v>
      </c>
      <c r="Z7027" s="0" t="str">
        <f aca="false">IF(ISNUMBER(W7027),A7027-W7027,"")</f>
        <v/>
      </c>
      <c r="AA7027" s="55" t="n">
        <f aca="false">MATCH(A7027,DATAS,0)</f>
        <v>2</v>
      </c>
      <c r="AB7027" s="55" t="n">
        <f aca="false">IF(AND(E7027&gt;0,OR(AND(B7027&gt;=1,B7027&lt;=6),B7027=10)),1,0)</f>
        <v>0</v>
      </c>
      <c r="AC7027" s="55" t="n">
        <f aca="false">IF(AND(E7027&gt;0,B7027=10),1,0)</f>
        <v>0</v>
      </c>
      <c r="AD7027" s="55" t="n">
        <f aca="false">IF(AND(C7026=C7027,AA7026=AA7027-1),AB7026,"")</f>
        <v>0</v>
      </c>
      <c r="AE7027" s="55" t="n">
        <f aca="false">IF(AND(C7026=C7027,AA7026=AA7027-1),AC7026,"")</f>
        <v>0</v>
      </c>
      <c r="AF7027" s="55" t="n">
        <f aca="false">IF(AA7027=1,"",IF(AND(AB7027=1,AD7027&lt;&gt;1),1,0))</f>
        <v>0</v>
      </c>
      <c r="AG7027" s="55" t="n">
        <f aca="false">IF(AA7027=1,"",IF(AND(AC7027=1,AE7027&lt;&gt;1),1,0))</f>
        <v>0</v>
      </c>
      <c r="AH7027" s="60" t="str">
        <f aca="false">IF(AND(E7027&gt;0,AA7027&lt;2,NOT(AND(C7028=C7027,AA7028=AA7027+1))),INDEX(DATAS,AA7027+1),"")</f>
        <v/>
      </c>
      <c r="AI7027" s="60" t="str">
        <f aca="false">IF(AND(AC7027=1,AA7027&lt;2),IF(AND(C7028=C7027,AA7028=AA7027+1),IF(AC7028=1,"",INDEX(DATAS,AA7027+1)),INDEX(DATAS,AA7027+1)),"")</f>
        <v/>
      </c>
    </row>
    <row r="7028" customFormat="false" ht="15" hidden="false" customHeight="false" outlineLevel="0" collapsed="false">
      <c r="A7028" s="60" t="n">
        <v>46309</v>
      </c>
      <c r="B7028" s="0" t="n">
        <v>16</v>
      </c>
      <c r="C7028" s="0" t="n">
        <v>7966</v>
      </c>
      <c r="E7028" s="0" t="n">
        <v>0</v>
      </c>
      <c r="F7028" s="55" t="s">
        <v>1626</v>
      </c>
      <c r="I7028" s="55" t="s">
        <v>185</v>
      </c>
      <c r="U7028" s="0" t="n">
        <v>82</v>
      </c>
      <c r="V7028" s="0" t="n">
        <v>0</v>
      </c>
      <c r="X7028" s="55" t="n">
        <f aca="false">IF(I7028="Male",0,1)</f>
        <v>1</v>
      </c>
      <c r="Y7028" s="55" t="n">
        <f aca="false">IF(OR(I7028="DNB",I7028="Dry DNB"),1,0)</f>
        <v>0</v>
      </c>
      <c r="Z7028" s="0" t="str">
        <f aca="false">IF(ISNUMBER(W7028),A7028-W7028,"")</f>
        <v/>
      </c>
      <c r="AA7028" s="55" t="n">
        <f aca="false">MATCH(A7028,DATAS,0)</f>
        <v>1</v>
      </c>
      <c r="AB7028" s="55" t="n">
        <f aca="false">IF(AND(E7028&gt;0,OR(AND(B7028&gt;=1,B7028&lt;=6),B7028=10)),1,0)</f>
        <v>0</v>
      </c>
      <c r="AC7028" s="55" t="n">
        <f aca="false">IF(AND(E7028&gt;0,B7028=10),1,0)</f>
        <v>0</v>
      </c>
      <c r="AD7028" s="0" t="str">
        <f aca="false">IF(AND(C7027=C7028,AA7027=AA7028-1),AB7027,"")</f>
        <v/>
      </c>
      <c r="AE7028" s="0" t="str">
        <f aca="false">IF(AND(C7027=C7028,AA7027=AA7028-1),AC7027,"")</f>
        <v/>
      </c>
      <c r="AF7028" s="0" t="str">
        <f aca="false">IF(AA7028=1,"",IF(AND(AB7028=1,AD7028&lt;&gt;1),1,0))</f>
        <v/>
      </c>
      <c r="AG7028" s="0" t="str">
        <f aca="false">IF(AA7028=1,"",IF(AND(AC7028=1,AE7028&lt;&gt;1),1,0))</f>
        <v/>
      </c>
      <c r="AH7028" s="60" t="str">
        <f aca="false">IF(AND(E7028&gt;0,AA7028&lt;2,NOT(AND(C7029=C7028,AA7029=AA7028+1))),INDEX(DATAS,AA7028+1),"")</f>
        <v/>
      </c>
      <c r="AI7028" s="60" t="str">
        <f aca="false">IF(AND(AC7028=1,AA7028&lt;2),IF(AND(C7029=C7028,AA7029=AA7028+1),IF(AC7029=1,"",INDEX(DATAS,AA7028+1)),INDEX(DATAS,AA7028+1)),"")</f>
        <v/>
      </c>
    </row>
    <row r="7029" customFormat="false" ht="15" hidden="false" customHeight="false" outlineLevel="0" collapsed="false">
      <c r="A7029" s="60" t="n">
        <v>46310</v>
      </c>
      <c r="B7029" s="0" t="n">
        <v>16</v>
      </c>
      <c r="C7029" s="0" t="n">
        <v>7966</v>
      </c>
      <c r="E7029" s="0" t="n">
        <v>0</v>
      </c>
      <c r="F7029" s="55" t="s">
        <v>1626</v>
      </c>
      <c r="I7029" s="55" t="s">
        <v>185</v>
      </c>
      <c r="U7029" s="0" t="n">
        <v>83</v>
      </c>
      <c r="V7029" s="0" t="n">
        <v>0</v>
      </c>
      <c r="X7029" s="55" t="n">
        <f aca="false">IF(I7029="Male",0,1)</f>
        <v>1</v>
      </c>
      <c r="Y7029" s="55" t="n">
        <f aca="false">IF(OR(I7029="DNB",I7029="Dry DNB"),1,0)</f>
        <v>0</v>
      </c>
      <c r="Z7029" s="0" t="str">
        <f aca="false">IF(ISNUMBER(W7029),A7029-W7029,"")</f>
        <v/>
      </c>
      <c r="AA7029" s="55" t="n">
        <f aca="false">MATCH(A7029,DATAS,0)</f>
        <v>2</v>
      </c>
      <c r="AB7029" s="55" t="n">
        <f aca="false">IF(AND(E7029&gt;0,OR(AND(B7029&gt;=1,B7029&lt;=6),B7029=10)),1,0)</f>
        <v>0</v>
      </c>
      <c r="AC7029" s="55" t="n">
        <f aca="false">IF(AND(E7029&gt;0,B7029=10),1,0)</f>
        <v>0</v>
      </c>
      <c r="AD7029" s="55" t="n">
        <f aca="false">IF(AND(C7028=C7029,AA7028=AA7029-1),AB7028,"")</f>
        <v>0</v>
      </c>
      <c r="AE7029" s="55" t="n">
        <f aca="false">IF(AND(C7028=C7029,AA7028=AA7029-1),AC7028,"")</f>
        <v>0</v>
      </c>
      <c r="AF7029" s="55" t="n">
        <f aca="false">IF(AA7029=1,"",IF(AND(AB7029=1,AD7029&lt;&gt;1),1,0))</f>
        <v>0</v>
      </c>
      <c r="AG7029" s="55" t="n">
        <f aca="false">IF(AA7029=1,"",IF(AND(AC7029=1,AE7029&lt;&gt;1),1,0))</f>
        <v>0</v>
      </c>
      <c r="AH7029" s="60" t="str">
        <f aca="false">IF(AND(E7029&gt;0,AA7029&lt;2,NOT(AND(C7030=C7029,AA7030=AA7029+1))),INDEX(DATAS,AA7029+1),"")</f>
        <v/>
      </c>
      <c r="AI7029" s="60" t="str">
        <f aca="false">IF(AND(AC7029=1,AA7029&lt;2),IF(AND(C7030=C7029,AA7030=AA7029+1),IF(AC7030=1,"",INDEX(DATAS,AA7029+1)),INDEX(DATAS,AA7029+1)),"")</f>
        <v/>
      </c>
    </row>
    <row r="7030" customFormat="false" ht="15" hidden="false" customHeight="false" outlineLevel="0" collapsed="false">
      <c r="A7030" s="60" t="n">
        <v>46309</v>
      </c>
      <c r="B7030" s="0" t="n">
        <v>16</v>
      </c>
      <c r="C7030" s="0" t="n">
        <v>7967</v>
      </c>
      <c r="E7030" s="0" t="n">
        <v>0</v>
      </c>
      <c r="F7030" s="55" t="s">
        <v>1626</v>
      </c>
      <c r="I7030" s="55" t="s">
        <v>185</v>
      </c>
      <c r="U7030" s="0" t="n">
        <v>82</v>
      </c>
      <c r="V7030" s="0" t="n">
        <v>0</v>
      </c>
      <c r="X7030" s="55" t="n">
        <f aca="false">IF(I7030="Male",0,1)</f>
        <v>1</v>
      </c>
      <c r="Y7030" s="55" t="n">
        <f aca="false">IF(OR(I7030="DNB",I7030="Dry DNB"),1,0)</f>
        <v>0</v>
      </c>
      <c r="Z7030" s="0" t="str">
        <f aca="false">IF(ISNUMBER(W7030),A7030-W7030,"")</f>
        <v/>
      </c>
      <c r="AA7030" s="55" t="n">
        <f aca="false">MATCH(A7030,DATAS,0)</f>
        <v>1</v>
      </c>
      <c r="AB7030" s="55" t="n">
        <f aca="false">IF(AND(E7030&gt;0,OR(AND(B7030&gt;=1,B7030&lt;=6),B7030=10)),1,0)</f>
        <v>0</v>
      </c>
      <c r="AC7030" s="55" t="n">
        <f aca="false">IF(AND(E7030&gt;0,B7030=10),1,0)</f>
        <v>0</v>
      </c>
      <c r="AD7030" s="0" t="str">
        <f aca="false">IF(AND(C7029=C7030,AA7029=AA7030-1),AB7029,"")</f>
        <v/>
      </c>
      <c r="AE7030" s="0" t="str">
        <f aca="false">IF(AND(C7029=C7030,AA7029=AA7030-1),AC7029,"")</f>
        <v/>
      </c>
      <c r="AF7030" s="0" t="str">
        <f aca="false">IF(AA7030=1,"",IF(AND(AB7030=1,AD7030&lt;&gt;1),1,0))</f>
        <v/>
      </c>
      <c r="AG7030" s="0" t="str">
        <f aca="false">IF(AA7030=1,"",IF(AND(AC7030=1,AE7030&lt;&gt;1),1,0))</f>
        <v/>
      </c>
      <c r="AH7030" s="60" t="str">
        <f aca="false">IF(AND(E7030&gt;0,AA7030&lt;2,NOT(AND(C7031=C7030,AA7031=AA7030+1))),INDEX(DATAS,AA7030+1),"")</f>
        <v/>
      </c>
      <c r="AI7030" s="60" t="str">
        <f aca="false">IF(AND(AC7030=1,AA7030&lt;2),IF(AND(C7031=C7030,AA7031=AA7030+1),IF(AC7031=1,"",INDEX(DATAS,AA7030+1)),INDEX(DATAS,AA7030+1)),"")</f>
        <v/>
      </c>
    </row>
    <row r="7031" customFormat="false" ht="15" hidden="false" customHeight="false" outlineLevel="0" collapsed="false">
      <c r="A7031" s="60" t="n">
        <v>46310</v>
      </c>
      <c r="B7031" s="0" t="n">
        <v>16</v>
      </c>
      <c r="C7031" s="0" t="n">
        <v>7967</v>
      </c>
      <c r="E7031" s="0" t="n">
        <v>0</v>
      </c>
      <c r="F7031" s="55" t="s">
        <v>1626</v>
      </c>
      <c r="I7031" s="55" t="s">
        <v>185</v>
      </c>
      <c r="U7031" s="0" t="n">
        <v>83</v>
      </c>
      <c r="V7031" s="0" t="n">
        <v>0</v>
      </c>
      <c r="X7031" s="55" t="n">
        <f aca="false">IF(I7031="Male",0,1)</f>
        <v>1</v>
      </c>
      <c r="Y7031" s="55" t="n">
        <f aca="false">IF(OR(I7031="DNB",I7031="Dry DNB"),1,0)</f>
        <v>0</v>
      </c>
      <c r="Z7031" s="0" t="str">
        <f aca="false">IF(ISNUMBER(W7031),A7031-W7031,"")</f>
        <v/>
      </c>
      <c r="AA7031" s="55" t="n">
        <f aca="false">MATCH(A7031,DATAS,0)</f>
        <v>2</v>
      </c>
      <c r="AB7031" s="55" t="n">
        <f aca="false">IF(AND(E7031&gt;0,OR(AND(B7031&gt;=1,B7031&lt;=6),B7031=10)),1,0)</f>
        <v>0</v>
      </c>
      <c r="AC7031" s="55" t="n">
        <f aca="false">IF(AND(E7031&gt;0,B7031=10),1,0)</f>
        <v>0</v>
      </c>
      <c r="AD7031" s="55" t="n">
        <f aca="false">IF(AND(C7030=C7031,AA7030=AA7031-1),AB7030,"")</f>
        <v>0</v>
      </c>
      <c r="AE7031" s="55" t="n">
        <f aca="false">IF(AND(C7030=C7031,AA7030=AA7031-1),AC7030,"")</f>
        <v>0</v>
      </c>
      <c r="AF7031" s="55" t="n">
        <f aca="false">IF(AA7031=1,"",IF(AND(AB7031=1,AD7031&lt;&gt;1),1,0))</f>
        <v>0</v>
      </c>
      <c r="AG7031" s="55" t="n">
        <f aca="false">IF(AA7031=1,"",IF(AND(AC7031=1,AE7031&lt;&gt;1),1,0))</f>
        <v>0</v>
      </c>
      <c r="AH7031" s="60" t="str">
        <f aca="false">IF(AND(E7031&gt;0,AA7031&lt;2,NOT(AND(C7032=C7031,AA7032=AA7031+1))),INDEX(DATAS,AA7031+1),"")</f>
        <v/>
      </c>
      <c r="AI7031" s="60" t="str">
        <f aca="false">IF(AND(AC7031=1,AA7031&lt;2),IF(AND(C7032=C7031,AA7032=AA7031+1),IF(AC7032=1,"",INDEX(DATAS,AA7031+1)),INDEX(DATAS,AA7031+1)),"")</f>
        <v/>
      </c>
    </row>
    <row r="7032" customFormat="false" ht="15" hidden="false" customHeight="false" outlineLevel="0" collapsed="false">
      <c r="A7032" s="60" t="n">
        <v>46309</v>
      </c>
      <c r="B7032" s="0" t="n">
        <v>16</v>
      </c>
      <c r="C7032" s="0" t="n">
        <v>7968</v>
      </c>
      <c r="E7032" s="0" t="n">
        <v>0</v>
      </c>
      <c r="F7032" s="55" t="s">
        <v>1627</v>
      </c>
      <c r="I7032" s="55" t="s">
        <v>185</v>
      </c>
      <c r="U7032" s="0" t="n">
        <v>81</v>
      </c>
      <c r="V7032" s="0" t="n">
        <v>0</v>
      </c>
      <c r="X7032" s="55" t="n">
        <f aca="false">IF(I7032="Male",0,1)</f>
        <v>1</v>
      </c>
      <c r="Y7032" s="55" t="n">
        <f aca="false">IF(OR(I7032="DNB",I7032="Dry DNB"),1,0)</f>
        <v>0</v>
      </c>
      <c r="Z7032" s="0" t="str">
        <f aca="false">IF(ISNUMBER(W7032),A7032-W7032,"")</f>
        <v/>
      </c>
      <c r="AA7032" s="55" t="n">
        <f aca="false">MATCH(A7032,DATAS,0)</f>
        <v>1</v>
      </c>
      <c r="AB7032" s="55" t="n">
        <f aca="false">IF(AND(E7032&gt;0,OR(AND(B7032&gt;=1,B7032&lt;=6),B7032=10)),1,0)</f>
        <v>0</v>
      </c>
      <c r="AC7032" s="55" t="n">
        <f aca="false">IF(AND(E7032&gt;0,B7032=10),1,0)</f>
        <v>0</v>
      </c>
      <c r="AD7032" s="0" t="str">
        <f aca="false">IF(AND(C7031=C7032,AA7031=AA7032-1),AB7031,"")</f>
        <v/>
      </c>
      <c r="AE7032" s="0" t="str">
        <f aca="false">IF(AND(C7031=C7032,AA7031=AA7032-1),AC7031,"")</f>
        <v/>
      </c>
      <c r="AF7032" s="0" t="str">
        <f aca="false">IF(AA7032=1,"",IF(AND(AB7032=1,AD7032&lt;&gt;1),1,0))</f>
        <v/>
      </c>
      <c r="AG7032" s="0" t="str">
        <f aca="false">IF(AA7032=1,"",IF(AND(AC7032=1,AE7032&lt;&gt;1),1,0))</f>
        <v/>
      </c>
      <c r="AH7032" s="60" t="str">
        <f aca="false">IF(AND(E7032&gt;0,AA7032&lt;2,NOT(AND(C7033=C7032,AA7033=AA7032+1))),INDEX(DATAS,AA7032+1),"")</f>
        <v/>
      </c>
      <c r="AI7032" s="60" t="str">
        <f aca="false">IF(AND(AC7032=1,AA7032&lt;2),IF(AND(C7033=C7032,AA7033=AA7032+1),IF(AC7033=1,"",INDEX(DATAS,AA7032+1)),INDEX(DATAS,AA7032+1)),"")</f>
        <v/>
      </c>
    </row>
    <row r="7033" customFormat="false" ht="15" hidden="false" customHeight="false" outlineLevel="0" collapsed="false">
      <c r="A7033" s="60" t="n">
        <v>46310</v>
      </c>
      <c r="B7033" s="0" t="n">
        <v>16</v>
      </c>
      <c r="C7033" s="0" t="n">
        <v>7968</v>
      </c>
      <c r="E7033" s="0" t="n">
        <v>0</v>
      </c>
      <c r="F7033" s="55" t="s">
        <v>1627</v>
      </c>
      <c r="I7033" s="55" t="s">
        <v>185</v>
      </c>
      <c r="U7033" s="0" t="n">
        <v>82</v>
      </c>
      <c r="V7033" s="0" t="n">
        <v>0</v>
      </c>
      <c r="X7033" s="55" t="n">
        <f aca="false">IF(I7033="Male",0,1)</f>
        <v>1</v>
      </c>
      <c r="Y7033" s="55" t="n">
        <f aca="false">IF(OR(I7033="DNB",I7033="Dry DNB"),1,0)</f>
        <v>0</v>
      </c>
      <c r="Z7033" s="0" t="str">
        <f aca="false">IF(ISNUMBER(W7033),A7033-W7033,"")</f>
        <v/>
      </c>
      <c r="AA7033" s="55" t="n">
        <f aca="false">MATCH(A7033,DATAS,0)</f>
        <v>2</v>
      </c>
      <c r="AB7033" s="55" t="n">
        <f aca="false">IF(AND(E7033&gt;0,OR(AND(B7033&gt;=1,B7033&lt;=6),B7033=10)),1,0)</f>
        <v>0</v>
      </c>
      <c r="AC7033" s="55" t="n">
        <f aca="false">IF(AND(E7033&gt;0,B7033=10),1,0)</f>
        <v>0</v>
      </c>
      <c r="AD7033" s="55" t="n">
        <f aca="false">IF(AND(C7032=C7033,AA7032=AA7033-1),AB7032,"")</f>
        <v>0</v>
      </c>
      <c r="AE7033" s="55" t="n">
        <f aca="false">IF(AND(C7032=C7033,AA7032=AA7033-1),AC7032,"")</f>
        <v>0</v>
      </c>
      <c r="AF7033" s="55" t="n">
        <f aca="false">IF(AA7033=1,"",IF(AND(AB7033=1,AD7033&lt;&gt;1),1,0))</f>
        <v>0</v>
      </c>
      <c r="AG7033" s="55" t="n">
        <f aca="false">IF(AA7033=1,"",IF(AND(AC7033=1,AE7033&lt;&gt;1),1,0))</f>
        <v>0</v>
      </c>
      <c r="AH7033" s="60" t="str">
        <f aca="false">IF(AND(E7033&gt;0,AA7033&lt;2,NOT(AND(C7034=C7033,AA7034=AA7033+1))),INDEX(DATAS,AA7033+1),"")</f>
        <v/>
      </c>
      <c r="AI7033" s="60" t="str">
        <f aca="false">IF(AND(AC7033=1,AA7033&lt;2),IF(AND(C7034=C7033,AA7034=AA7033+1),IF(AC7034=1,"",INDEX(DATAS,AA7033+1)),INDEX(DATAS,AA7033+1)),"")</f>
        <v/>
      </c>
    </row>
    <row r="7034" customFormat="false" ht="15" hidden="false" customHeight="false" outlineLevel="0" collapsed="false">
      <c r="A7034" s="60" t="n">
        <v>46309</v>
      </c>
      <c r="B7034" s="0" t="n">
        <v>16</v>
      </c>
      <c r="C7034" s="0" t="n">
        <v>7970</v>
      </c>
      <c r="E7034" s="0" t="n">
        <v>0</v>
      </c>
      <c r="F7034" s="55" t="s">
        <v>1628</v>
      </c>
      <c r="I7034" s="55" t="s">
        <v>185</v>
      </c>
      <c r="U7034" s="0" t="n">
        <v>79</v>
      </c>
      <c r="V7034" s="0" t="n">
        <v>0</v>
      </c>
      <c r="X7034" s="55" t="n">
        <f aca="false">IF(I7034="Male",0,1)</f>
        <v>1</v>
      </c>
      <c r="Y7034" s="55" t="n">
        <f aca="false">IF(OR(I7034="DNB",I7034="Dry DNB"),1,0)</f>
        <v>0</v>
      </c>
      <c r="Z7034" s="0" t="str">
        <f aca="false">IF(ISNUMBER(W7034),A7034-W7034,"")</f>
        <v/>
      </c>
      <c r="AA7034" s="55" t="n">
        <f aca="false">MATCH(A7034,DATAS,0)</f>
        <v>1</v>
      </c>
      <c r="AB7034" s="55" t="n">
        <f aca="false">IF(AND(E7034&gt;0,OR(AND(B7034&gt;=1,B7034&lt;=6),B7034=10)),1,0)</f>
        <v>0</v>
      </c>
      <c r="AC7034" s="55" t="n">
        <f aca="false">IF(AND(E7034&gt;0,B7034=10),1,0)</f>
        <v>0</v>
      </c>
      <c r="AD7034" s="0" t="str">
        <f aca="false">IF(AND(C7033=C7034,AA7033=AA7034-1),AB7033,"")</f>
        <v/>
      </c>
      <c r="AE7034" s="0" t="str">
        <f aca="false">IF(AND(C7033=C7034,AA7033=AA7034-1),AC7033,"")</f>
        <v/>
      </c>
      <c r="AF7034" s="0" t="str">
        <f aca="false">IF(AA7034=1,"",IF(AND(AB7034=1,AD7034&lt;&gt;1),1,0))</f>
        <v/>
      </c>
      <c r="AG7034" s="0" t="str">
        <f aca="false">IF(AA7034=1,"",IF(AND(AC7034=1,AE7034&lt;&gt;1),1,0))</f>
        <v/>
      </c>
      <c r="AH7034" s="60" t="str">
        <f aca="false">IF(AND(E7034&gt;0,AA7034&lt;2,NOT(AND(C7035=C7034,AA7035=AA7034+1))),INDEX(DATAS,AA7034+1),"")</f>
        <v/>
      </c>
      <c r="AI7034" s="60" t="str">
        <f aca="false">IF(AND(AC7034=1,AA7034&lt;2),IF(AND(C7035=C7034,AA7035=AA7034+1),IF(AC7035=1,"",INDEX(DATAS,AA7034+1)),INDEX(DATAS,AA7034+1)),"")</f>
        <v/>
      </c>
    </row>
    <row r="7035" customFormat="false" ht="15" hidden="false" customHeight="false" outlineLevel="0" collapsed="false">
      <c r="A7035" s="60" t="n">
        <v>46310</v>
      </c>
      <c r="B7035" s="0" t="n">
        <v>16</v>
      </c>
      <c r="C7035" s="0" t="n">
        <v>7970</v>
      </c>
      <c r="E7035" s="0" t="n">
        <v>0</v>
      </c>
      <c r="F7035" s="55" t="s">
        <v>1628</v>
      </c>
      <c r="I7035" s="55" t="s">
        <v>185</v>
      </c>
      <c r="U7035" s="0" t="n">
        <v>80</v>
      </c>
      <c r="V7035" s="0" t="n">
        <v>0</v>
      </c>
      <c r="X7035" s="55" t="n">
        <f aca="false">IF(I7035="Male",0,1)</f>
        <v>1</v>
      </c>
      <c r="Y7035" s="55" t="n">
        <f aca="false">IF(OR(I7035="DNB",I7035="Dry DNB"),1,0)</f>
        <v>0</v>
      </c>
      <c r="Z7035" s="0" t="str">
        <f aca="false">IF(ISNUMBER(W7035),A7035-W7035,"")</f>
        <v/>
      </c>
      <c r="AA7035" s="55" t="n">
        <f aca="false">MATCH(A7035,DATAS,0)</f>
        <v>2</v>
      </c>
      <c r="AB7035" s="55" t="n">
        <f aca="false">IF(AND(E7035&gt;0,OR(AND(B7035&gt;=1,B7035&lt;=6),B7035=10)),1,0)</f>
        <v>0</v>
      </c>
      <c r="AC7035" s="55" t="n">
        <f aca="false">IF(AND(E7035&gt;0,B7035=10),1,0)</f>
        <v>0</v>
      </c>
      <c r="AD7035" s="55" t="n">
        <f aca="false">IF(AND(C7034=C7035,AA7034=AA7035-1),AB7034,"")</f>
        <v>0</v>
      </c>
      <c r="AE7035" s="55" t="n">
        <f aca="false">IF(AND(C7034=C7035,AA7034=AA7035-1),AC7034,"")</f>
        <v>0</v>
      </c>
      <c r="AF7035" s="55" t="n">
        <f aca="false">IF(AA7035=1,"",IF(AND(AB7035=1,AD7035&lt;&gt;1),1,0))</f>
        <v>0</v>
      </c>
      <c r="AG7035" s="55" t="n">
        <f aca="false">IF(AA7035=1,"",IF(AND(AC7035=1,AE7035&lt;&gt;1),1,0))</f>
        <v>0</v>
      </c>
      <c r="AH7035" s="60" t="str">
        <f aca="false">IF(AND(E7035&gt;0,AA7035&lt;2,NOT(AND(C7036=C7035,AA7036=AA7035+1))),INDEX(DATAS,AA7035+1),"")</f>
        <v/>
      </c>
      <c r="AI7035" s="60" t="str">
        <f aca="false">IF(AND(AC7035=1,AA7035&lt;2),IF(AND(C7036=C7035,AA7036=AA7035+1),IF(AC7036=1,"",INDEX(DATAS,AA7035+1)),INDEX(DATAS,AA7035+1)),"")</f>
        <v/>
      </c>
    </row>
    <row r="7036" customFormat="false" ht="15" hidden="false" customHeight="false" outlineLevel="0" collapsed="false">
      <c r="A7036" s="60" t="n">
        <v>46309</v>
      </c>
      <c r="B7036" s="0" t="n">
        <v>16</v>
      </c>
      <c r="C7036" s="0" t="n">
        <v>7971</v>
      </c>
      <c r="E7036" s="0" t="n">
        <v>0</v>
      </c>
      <c r="F7036" s="55" t="s">
        <v>1628</v>
      </c>
      <c r="I7036" s="55" t="s">
        <v>185</v>
      </c>
      <c r="U7036" s="0" t="n">
        <v>79</v>
      </c>
      <c r="V7036" s="0" t="n">
        <v>0</v>
      </c>
      <c r="X7036" s="55" t="n">
        <f aca="false">IF(I7036="Male",0,1)</f>
        <v>1</v>
      </c>
      <c r="Y7036" s="55" t="n">
        <f aca="false">IF(OR(I7036="DNB",I7036="Dry DNB"),1,0)</f>
        <v>0</v>
      </c>
      <c r="Z7036" s="0" t="str">
        <f aca="false">IF(ISNUMBER(W7036),A7036-W7036,"")</f>
        <v/>
      </c>
      <c r="AA7036" s="55" t="n">
        <f aca="false">MATCH(A7036,DATAS,0)</f>
        <v>1</v>
      </c>
      <c r="AB7036" s="55" t="n">
        <f aca="false">IF(AND(E7036&gt;0,OR(AND(B7036&gt;=1,B7036&lt;=6),B7036=10)),1,0)</f>
        <v>0</v>
      </c>
      <c r="AC7036" s="55" t="n">
        <f aca="false">IF(AND(E7036&gt;0,B7036=10),1,0)</f>
        <v>0</v>
      </c>
      <c r="AD7036" s="0" t="str">
        <f aca="false">IF(AND(C7035=C7036,AA7035=AA7036-1),AB7035,"")</f>
        <v/>
      </c>
      <c r="AE7036" s="0" t="str">
        <f aca="false">IF(AND(C7035=C7036,AA7035=AA7036-1),AC7035,"")</f>
        <v/>
      </c>
      <c r="AF7036" s="0" t="str">
        <f aca="false">IF(AA7036=1,"",IF(AND(AB7036=1,AD7036&lt;&gt;1),1,0))</f>
        <v/>
      </c>
      <c r="AG7036" s="0" t="str">
        <f aca="false">IF(AA7036=1,"",IF(AND(AC7036=1,AE7036&lt;&gt;1),1,0))</f>
        <v/>
      </c>
      <c r="AH7036" s="60" t="str">
        <f aca="false">IF(AND(E7036&gt;0,AA7036&lt;2,NOT(AND(C7037=C7036,AA7037=AA7036+1))),INDEX(DATAS,AA7036+1),"")</f>
        <v/>
      </c>
      <c r="AI7036" s="60" t="str">
        <f aca="false">IF(AND(AC7036=1,AA7036&lt;2),IF(AND(C7037=C7036,AA7037=AA7036+1),IF(AC7037=1,"",INDEX(DATAS,AA7036+1)),INDEX(DATAS,AA7036+1)),"")</f>
        <v/>
      </c>
    </row>
    <row r="7037" customFormat="false" ht="15" hidden="false" customHeight="false" outlineLevel="0" collapsed="false">
      <c r="A7037" s="60" t="n">
        <v>46310</v>
      </c>
      <c r="B7037" s="0" t="n">
        <v>16</v>
      </c>
      <c r="C7037" s="0" t="n">
        <v>7971</v>
      </c>
      <c r="E7037" s="0" t="n">
        <v>0</v>
      </c>
      <c r="F7037" s="55" t="s">
        <v>1628</v>
      </c>
      <c r="I7037" s="55" t="s">
        <v>185</v>
      </c>
      <c r="U7037" s="0" t="n">
        <v>80</v>
      </c>
      <c r="V7037" s="0" t="n">
        <v>0</v>
      </c>
      <c r="X7037" s="55" t="n">
        <f aca="false">IF(I7037="Male",0,1)</f>
        <v>1</v>
      </c>
      <c r="Y7037" s="55" t="n">
        <f aca="false">IF(OR(I7037="DNB",I7037="Dry DNB"),1,0)</f>
        <v>0</v>
      </c>
      <c r="Z7037" s="0" t="str">
        <f aca="false">IF(ISNUMBER(W7037),A7037-W7037,"")</f>
        <v/>
      </c>
      <c r="AA7037" s="55" t="n">
        <f aca="false">MATCH(A7037,DATAS,0)</f>
        <v>2</v>
      </c>
      <c r="AB7037" s="55" t="n">
        <f aca="false">IF(AND(E7037&gt;0,OR(AND(B7037&gt;=1,B7037&lt;=6),B7037=10)),1,0)</f>
        <v>0</v>
      </c>
      <c r="AC7037" s="55" t="n">
        <f aca="false">IF(AND(E7037&gt;0,B7037=10),1,0)</f>
        <v>0</v>
      </c>
      <c r="AD7037" s="55" t="n">
        <f aca="false">IF(AND(C7036=C7037,AA7036=AA7037-1),AB7036,"")</f>
        <v>0</v>
      </c>
      <c r="AE7037" s="55" t="n">
        <f aca="false">IF(AND(C7036=C7037,AA7036=AA7037-1),AC7036,"")</f>
        <v>0</v>
      </c>
      <c r="AF7037" s="55" t="n">
        <f aca="false">IF(AA7037=1,"",IF(AND(AB7037=1,AD7037&lt;&gt;1),1,0))</f>
        <v>0</v>
      </c>
      <c r="AG7037" s="55" t="n">
        <f aca="false">IF(AA7037=1,"",IF(AND(AC7037=1,AE7037&lt;&gt;1),1,0))</f>
        <v>0</v>
      </c>
      <c r="AH7037" s="60" t="str">
        <f aca="false">IF(AND(E7037&gt;0,AA7037&lt;2,NOT(AND(C7038=C7037,AA7038=AA7037+1))),INDEX(DATAS,AA7037+1),"")</f>
        <v/>
      </c>
      <c r="AI7037" s="60" t="str">
        <f aca="false">IF(AND(AC7037=1,AA7037&lt;2),IF(AND(C7038=C7037,AA7038=AA7037+1),IF(AC7038=1,"",INDEX(DATAS,AA7037+1)),INDEX(DATAS,AA7037+1)),"")</f>
        <v/>
      </c>
    </row>
    <row r="7038" customFormat="false" ht="15" hidden="false" customHeight="false" outlineLevel="0" collapsed="false">
      <c r="A7038" s="60" t="n">
        <v>46309</v>
      </c>
      <c r="B7038" s="0" t="n">
        <v>16</v>
      </c>
      <c r="C7038" s="0" t="n">
        <v>7973</v>
      </c>
      <c r="E7038" s="0" t="n">
        <v>0</v>
      </c>
      <c r="F7038" s="55" t="s">
        <v>1629</v>
      </c>
      <c r="I7038" s="55" t="s">
        <v>185</v>
      </c>
      <c r="U7038" s="0" t="n">
        <v>78</v>
      </c>
      <c r="V7038" s="0" t="n">
        <v>0</v>
      </c>
      <c r="X7038" s="55" t="n">
        <f aca="false">IF(I7038="Male",0,1)</f>
        <v>1</v>
      </c>
      <c r="Y7038" s="55" t="n">
        <f aca="false">IF(OR(I7038="DNB",I7038="Dry DNB"),1,0)</f>
        <v>0</v>
      </c>
      <c r="Z7038" s="0" t="str">
        <f aca="false">IF(ISNUMBER(W7038),A7038-W7038,"")</f>
        <v/>
      </c>
      <c r="AA7038" s="55" t="n">
        <f aca="false">MATCH(A7038,DATAS,0)</f>
        <v>1</v>
      </c>
      <c r="AB7038" s="55" t="n">
        <f aca="false">IF(AND(E7038&gt;0,OR(AND(B7038&gt;=1,B7038&lt;=6),B7038=10)),1,0)</f>
        <v>0</v>
      </c>
      <c r="AC7038" s="55" t="n">
        <f aca="false">IF(AND(E7038&gt;0,B7038=10),1,0)</f>
        <v>0</v>
      </c>
      <c r="AD7038" s="0" t="str">
        <f aca="false">IF(AND(C7037=C7038,AA7037=AA7038-1),AB7037,"")</f>
        <v/>
      </c>
      <c r="AE7038" s="0" t="str">
        <f aca="false">IF(AND(C7037=C7038,AA7037=AA7038-1),AC7037,"")</f>
        <v/>
      </c>
      <c r="AF7038" s="0" t="str">
        <f aca="false">IF(AA7038=1,"",IF(AND(AB7038=1,AD7038&lt;&gt;1),1,0))</f>
        <v/>
      </c>
      <c r="AG7038" s="0" t="str">
        <f aca="false">IF(AA7038=1,"",IF(AND(AC7038=1,AE7038&lt;&gt;1),1,0))</f>
        <v/>
      </c>
      <c r="AH7038" s="60" t="str">
        <f aca="false">IF(AND(E7038&gt;0,AA7038&lt;2,NOT(AND(C7039=C7038,AA7039=AA7038+1))),INDEX(DATAS,AA7038+1),"")</f>
        <v/>
      </c>
      <c r="AI7038" s="60" t="str">
        <f aca="false">IF(AND(AC7038=1,AA7038&lt;2),IF(AND(C7039=C7038,AA7039=AA7038+1),IF(AC7039=1,"",INDEX(DATAS,AA7038+1)),INDEX(DATAS,AA7038+1)),"")</f>
        <v/>
      </c>
    </row>
    <row r="7039" customFormat="false" ht="15" hidden="false" customHeight="false" outlineLevel="0" collapsed="false">
      <c r="A7039" s="60" t="n">
        <v>46310</v>
      </c>
      <c r="B7039" s="0" t="n">
        <v>16</v>
      </c>
      <c r="C7039" s="0" t="n">
        <v>7973</v>
      </c>
      <c r="E7039" s="0" t="n">
        <v>0</v>
      </c>
      <c r="F7039" s="55" t="s">
        <v>1629</v>
      </c>
      <c r="I7039" s="55" t="s">
        <v>185</v>
      </c>
      <c r="U7039" s="0" t="n">
        <v>79</v>
      </c>
      <c r="V7039" s="0" t="n">
        <v>0</v>
      </c>
      <c r="X7039" s="55" t="n">
        <f aca="false">IF(I7039="Male",0,1)</f>
        <v>1</v>
      </c>
      <c r="Y7039" s="55" t="n">
        <f aca="false">IF(OR(I7039="DNB",I7039="Dry DNB"),1,0)</f>
        <v>0</v>
      </c>
      <c r="Z7039" s="0" t="str">
        <f aca="false">IF(ISNUMBER(W7039),A7039-W7039,"")</f>
        <v/>
      </c>
      <c r="AA7039" s="55" t="n">
        <f aca="false">MATCH(A7039,DATAS,0)</f>
        <v>2</v>
      </c>
      <c r="AB7039" s="55" t="n">
        <f aca="false">IF(AND(E7039&gt;0,OR(AND(B7039&gt;=1,B7039&lt;=6),B7039=10)),1,0)</f>
        <v>0</v>
      </c>
      <c r="AC7039" s="55" t="n">
        <f aca="false">IF(AND(E7039&gt;0,B7039=10),1,0)</f>
        <v>0</v>
      </c>
      <c r="AD7039" s="55" t="n">
        <f aca="false">IF(AND(C7038=C7039,AA7038=AA7039-1),AB7038,"")</f>
        <v>0</v>
      </c>
      <c r="AE7039" s="55" t="n">
        <f aca="false">IF(AND(C7038=C7039,AA7038=AA7039-1),AC7038,"")</f>
        <v>0</v>
      </c>
      <c r="AF7039" s="55" t="n">
        <f aca="false">IF(AA7039=1,"",IF(AND(AB7039=1,AD7039&lt;&gt;1),1,0))</f>
        <v>0</v>
      </c>
      <c r="AG7039" s="55" t="n">
        <f aca="false">IF(AA7039=1,"",IF(AND(AC7039=1,AE7039&lt;&gt;1),1,0))</f>
        <v>0</v>
      </c>
      <c r="AH7039" s="60" t="str">
        <f aca="false">IF(AND(E7039&gt;0,AA7039&lt;2,NOT(AND(C7040=C7039,AA7040=AA7039+1))),INDEX(DATAS,AA7039+1),"")</f>
        <v/>
      </c>
      <c r="AI7039" s="60" t="str">
        <f aca="false">IF(AND(AC7039=1,AA7039&lt;2),IF(AND(C7040=C7039,AA7040=AA7039+1),IF(AC7040=1,"",INDEX(DATAS,AA7039+1)),INDEX(DATAS,AA7039+1)),"")</f>
        <v/>
      </c>
    </row>
    <row r="7040" customFormat="false" ht="15" hidden="false" customHeight="false" outlineLevel="0" collapsed="false">
      <c r="A7040" s="60" t="n">
        <v>46309</v>
      </c>
      <c r="B7040" s="0" t="n">
        <v>16</v>
      </c>
      <c r="C7040" s="0" t="n">
        <v>7974</v>
      </c>
      <c r="E7040" s="0" t="n">
        <v>0</v>
      </c>
      <c r="F7040" s="55" t="s">
        <v>1629</v>
      </c>
      <c r="I7040" s="55" t="s">
        <v>185</v>
      </c>
      <c r="U7040" s="0" t="n">
        <v>78</v>
      </c>
      <c r="V7040" s="0" t="n">
        <v>0</v>
      </c>
      <c r="X7040" s="55" t="n">
        <f aca="false">IF(I7040="Male",0,1)</f>
        <v>1</v>
      </c>
      <c r="Y7040" s="55" t="n">
        <f aca="false">IF(OR(I7040="DNB",I7040="Dry DNB"),1,0)</f>
        <v>0</v>
      </c>
      <c r="Z7040" s="0" t="str">
        <f aca="false">IF(ISNUMBER(W7040),A7040-W7040,"")</f>
        <v/>
      </c>
      <c r="AA7040" s="55" t="n">
        <f aca="false">MATCH(A7040,DATAS,0)</f>
        <v>1</v>
      </c>
      <c r="AB7040" s="55" t="n">
        <f aca="false">IF(AND(E7040&gt;0,OR(AND(B7040&gt;=1,B7040&lt;=6),B7040=10)),1,0)</f>
        <v>0</v>
      </c>
      <c r="AC7040" s="55" t="n">
        <f aca="false">IF(AND(E7040&gt;0,B7040=10),1,0)</f>
        <v>0</v>
      </c>
      <c r="AD7040" s="0" t="str">
        <f aca="false">IF(AND(C7039=C7040,AA7039=AA7040-1),AB7039,"")</f>
        <v/>
      </c>
      <c r="AE7040" s="0" t="str">
        <f aca="false">IF(AND(C7039=C7040,AA7039=AA7040-1),AC7039,"")</f>
        <v/>
      </c>
      <c r="AF7040" s="0" t="str">
        <f aca="false">IF(AA7040=1,"",IF(AND(AB7040=1,AD7040&lt;&gt;1),1,0))</f>
        <v/>
      </c>
      <c r="AG7040" s="0" t="str">
        <f aca="false">IF(AA7040=1,"",IF(AND(AC7040=1,AE7040&lt;&gt;1),1,0))</f>
        <v/>
      </c>
      <c r="AH7040" s="60" t="str">
        <f aca="false">IF(AND(E7040&gt;0,AA7040&lt;2,NOT(AND(C7041=C7040,AA7041=AA7040+1))),INDEX(DATAS,AA7040+1),"")</f>
        <v/>
      </c>
      <c r="AI7040" s="60" t="str">
        <f aca="false">IF(AND(AC7040=1,AA7040&lt;2),IF(AND(C7041=C7040,AA7041=AA7040+1),IF(AC7041=1,"",INDEX(DATAS,AA7040+1)),INDEX(DATAS,AA7040+1)),"")</f>
        <v/>
      </c>
    </row>
    <row r="7041" customFormat="false" ht="15" hidden="false" customHeight="false" outlineLevel="0" collapsed="false">
      <c r="A7041" s="60" t="n">
        <v>46310</v>
      </c>
      <c r="B7041" s="0" t="n">
        <v>16</v>
      </c>
      <c r="C7041" s="0" t="n">
        <v>7974</v>
      </c>
      <c r="E7041" s="0" t="n">
        <v>0</v>
      </c>
      <c r="F7041" s="55" t="s">
        <v>1629</v>
      </c>
      <c r="I7041" s="55" t="s">
        <v>185</v>
      </c>
      <c r="U7041" s="0" t="n">
        <v>79</v>
      </c>
      <c r="V7041" s="0" t="n">
        <v>0</v>
      </c>
      <c r="X7041" s="55" t="n">
        <f aca="false">IF(I7041="Male",0,1)</f>
        <v>1</v>
      </c>
      <c r="Y7041" s="55" t="n">
        <f aca="false">IF(OR(I7041="DNB",I7041="Dry DNB"),1,0)</f>
        <v>0</v>
      </c>
      <c r="Z7041" s="0" t="str">
        <f aca="false">IF(ISNUMBER(W7041),A7041-W7041,"")</f>
        <v/>
      </c>
      <c r="AA7041" s="55" t="n">
        <f aca="false">MATCH(A7041,DATAS,0)</f>
        <v>2</v>
      </c>
      <c r="AB7041" s="55" t="n">
        <f aca="false">IF(AND(E7041&gt;0,OR(AND(B7041&gt;=1,B7041&lt;=6),B7041=10)),1,0)</f>
        <v>0</v>
      </c>
      <c r="AC7041" s="55" t="n">
        <f aca="false">IF(AND(E7041&gt;0,B7041=10),1,0)</f>
        <v>0</v>
      </c>
      <c r="AD7041" s="55" t="n">
        <f aca="false">IF(AND(C7040=C7041,AA7040=AA7041-1),AB7040,"")</f>
        <v>0</v>
      </c>
      <c r="AE7041" s="55" t="n">
        <f aca="false">IF(AND(C7040=C7041,AA7040=AA7041-1),AC7040,"")</f>
        <v>0</v>
      </c>
      <c r="AF7041" s="55" t="n">
        <f aca="false">IF(AA7041=1,"",IF(AND(AB7041=1,AD7041&lt;&gt;1),1,0))</f>
        <v>0</v>
      </c>
      <c r="AG7041" s="55" t="n">
        <f aca="false">IF(AA7041=1,"",IF(AND(AC7041=1,AE7041&lt;&gt;1),1,0))</f>
        <v>0</v>
      </c>
      <c r="AH7041" s="60" t="str">
        <f aca="false">IF(AND(E7041&gt;0,AA7041&lt;2,NOT(AND(C7042=C7041,AA7042=AA7041+1))),INDEX(DATAS,AA7041+1),"")</f>
        <v/>
      </c>
      <c r="AI7041" s="60" t="str">
        <f aca="false">IF(AND(AC7041=1,AA7041&lt;2),IF(AND(C7042=C7041,AA7042=AA7041+1),IF(AC7042=1,"",INDEX(DATAS,AA7041+1)),INDEX(DATAS,AA7041+1)),"")</f>
        <v/>
      </c>
    </row>
    <row r="7042" customFormat="false" ht="15" hidden="false" customHeight="false" outlineLevel="0" collapsed="false">
      <c r="A7042" s="60" t="n">
        <v>46309</v>
      </c>
      <c r="B7042" s="0" t="n">
        <v>16</v>
      </c>
      <c r="C7042" s="0" t="n">
        <v>7975</v>
      </c>
      <c r="E7042" s="0" t="n">
        <v>0</v>
      </c>
      <c r="F7042" s="55" t="s">
        <v>1629</v>
      </c>
      <c r="I7042" s="55" t="s">
        <v>185</v>
      </c>
      <c r="U7042" s="0" t="n">
        <v>78</v>
      </c>
      <c r="V7042" s="0" t="n">
        <v>0</v>
      </c>
      <c r="X7042" s="55" t="n">
        <f aca="false">IF(I7042="Male",0,1)</f>
        <v>1</v>
      </c>
      <c r="Y7042" s="55" t="n">
        <f aca="false">IF(OR(I7042="DNB",I7042="Dry DNB"),1,0)</f>
        <v>0</v>
      </c>
      <c r="Z7042" s="0" t="str">
        <f aca="false">IF(ISNUMBER(W7042),A7042-W7042,"")</f>
        <v/>
      </c>
      <c r="AA7042" s="55" t="n">
        <f aca="false">MATCH(A7042,DATAS,0)</f>
        <v>1</v>
      </c>
      <c r="AB7042" s="55" t="n">
        <f aca="false">IF(AND(E7042&gt;0,OR(AND(B7042&gt;=1,B7042&lt;=6),B7042=10)),1,0)</f>
        <v>0</v>
      </c>
      <c r="AC7042" s="55" t="n">
        <f aca="false">IF(AND(E7042&gt;0,B7042=10),1,0)</f>
        <v>0</v>
      </c>
      <c r="AD7042" s="0" t="str">
        <f aca="false">IF(AND(C7041=C7042,AA7041=AA7042-1),AB7041,"")</f>
        <v/>
      </c>
      <c r="AE7042" s="0" t="str">
        <f aca="false">IF(AND(C7041=C7042,AA7041=AA7042-1),AC7041,"")</f>
        <v/>
      </c>
      <c r="AF7042" s="0" t="str">
        <f aca="false">IF(AA7042=1,"",IF(AND(AB7042=1,AD7042&lt;&gt;1),1,0))</f>
        <v/>
      </c>
      <c r="AG7042" s="0" t="str">
        <f aca="false">IF(AA7042=1,"",IF(AND(AC7042=1,AE7042&lt;&gt;1),1,0))</f>
        <v/>
      </c>
      <c r="AH7042" s="60" t="str">
        <f aca="false">IF(AND(E7042&gt;0,AA7042&lt;2,NOT(AND(C7043=C7042,AA7043=AA7042+1))),INDEX(DATAS,AA7042+1),"")</f>
        <v/>
      </c>
      <c r="AI7042" s="60" t="str">
        <f aca="false">IF(AND(AC7042=1,AA7042&lt;2),IF(AND(C7043=C7042,AA7043=AA7042+1),IF(AC7043=1,"",INDEX(DATAS,AA7042+1)),INDEX(DATAS,AA7042+1)),"")</f>
        <v/>
      </c>
    </row>
    <row r="7043" customFormat="false" ht="15" hidden="false" customHeight="false" outlineLevel="0" collapsed="false">
      <c r="A7043" s="60" t="n">
        <v>46310</v>
      </c>
      <c r="B7043" s="0" t="n">
        <v>16</v>
      </c>
      <c r="C7043" s="0" t="n">
        <v>7975</v>
      </c>
      <c r="E7043" s="0" t="n">
        <v>0</v>
      </c>
      <c r="F7043" s="55" t="s">
        <v>1629</v>
      </c>
      <c r="I7043" s="55" t="s">
        <v>185</v>
      </c>
      <c r="U7043" s="0" t="n">
        <v>79</v>
      </c>
      <c r="V7043" s="0" t="n">
        <v>0</v>
      </c>
      <c r="X7043" s="55" t="n">
        <f aca="false">IF(I7043="Male",0,1)</f>
        <v>1</v>
      </c>
      <c r="Y7043" s="55" t="n">
        <f aca="false">IF(OR(I7043="DNB",I7043="Dry DNB"),1,0)</f>
        <v>0</v>
      </c>
      <c r="Z7043" s="0" t="str">
        <f aca="false">IF(ISNUMBER(W7043),A7043-W7043,"")</f>
        <v/>
      </c>
      <c r="AA7043" s="55" t="n">
        <f aca="false">MATCH(A7043,DATAS,0)</f>
        <v>2</v>
      </c>
      <c r="AB7043" s="55" t="n">
        <f aca="false">IF(AND(E7043&gt;0,OR(AND(B7043&gt;=1,B7043&lt;=6),B7043=10)),1,0)</f>
        <v>0</v>
      </c>
      <c r="AC7043" s="55" t="n">
        <f aca="false">IF(AND(E7043&gt;0,B7043=10),1,0)</f>
        <v>0</v>
      </c>
      <c r="AD7043" s="55" t="n">
        <f aca="false">IF(AND(C7042=C7043,AA7042=AA7043-1),AB7042,"")</f>
        <v>0</v>
      </c>
      <c r="AE7043" s="55" t="n">
        <f aca="false">IF(AND(C7042=C7043,AA7042=AA7043-1),AC7042,"")</f>
        <v>0</v>
      </c>
      <c r="AF7043" s="55" t="n">
        <f aca="false">IF(AA7043=1,"",IF(AND(AB7043=1,AD7043&lt;&gt;1),1,0))</f>
        <v>0</v>
      </c>
      <c r="AG7043" s="55" t="n">
        <f aca="false">IF(AA7043=1,"",IF(AND(AC7043=1,AE7043&lt;&gt;1),1,0))</f>
        <v>0</v>
      </c>
      <c r="AH7043" s="60" t="str">
        <f aca="false">IF(AND(E7043&gt;0,AA7043&lt;2,NOT(AND(C7044=C7043,AA7044=AA7043+1))),INDEX(DATAS,AA7043+1),"")</f>
        <v/>
      </c>
      <c r="AI7043" s="60" t="str">
        <f aca="false">IF(AND(AC7043=1,AA7043&lt;2),IF(AND(C7044=C7043,AA7044=AA7043+1),IF(AC7044=1,"",INDEX(DATAS,AA7043+1)),INDEX(DATAS,AA7043+1)),"")</f>
        <v/>
      </c>
    </row>
    <row r="7044" customFormat="false" ht="15" hidden="false" customHeight="false" outlineLevel="0" collapsed="false">
      <c r="A7044" s="60" t="n">
        <v>46309</v>
      </c>
      <c r="B7044" s="0" t="n">
        <v>16</v>
      </c>
      <c r="C7044" s="0" t="n">
        <v>7977</v>
      </c>
      <c r="E7044" s="0" t="n">
        <v>0</v>
      </c>
      <c r="F7044" s="55" t="s">
        <v>1630</v>
      </c>
      <c r="I7044" s="55" t="s">
        <v>185</v>
      </c>
      <c r="U7044" s="0" t="n">
        <v>77</v>
      </c>
      <c r="V7044" s="0" t="n">
        <v>0</v>
      </c>
      <c r="X7044" s="55" t="n">
        <f aca="false">IF(I7044="Male",0,1)</f>
        <v>1</v>
      </c>
      <c r="Y7044" s="55" t="n">
        <f aca="false">IF(OR(I7044="DNB",I7044="Dry DNB"),1,0)</f>
        <v>0</v>
      </c>
      <c r="Z7044" s="0" t="str">
        <f aca="false">IF(ISNUMBER(W7044),A7044-W7044,"")</f>
        <v/>
      </c>
      <c r="AA7044" s="55" t="n">
        <f aca="false">MATCH(A7044,DATAS,0)</f>
        <v>1</v>
      </c>
      <c r="AB7044" s="55" t="n">
        <f aca="false">IF(AND(E7044&gt;0,OR(AND(B7044&gt;=1,B7044&lt;=6),B7044=10)),1,0)</f>
        <v>0</v>
      </c>
      <c r="AC7044" s="55" t="n">
        <f aca="false">IF(AND(E7044&gt;0,B7044=10),1,0)</f>
        <v>0</v>
      </c>
      <c r="AD7044" s="0" t="str">
        <f aca="false">IF(AND(C7043=C7044,AA7043=AA7044-1),AB7043,"")</f>
        <v/>
      </c>
      <c r="AE7044" s="0" t="str">
        <f aca="false">IF(AND(C7043=C7044,AA7043=AA7044-1),AC7043,"")</f>
        <v/>
      </c>
      <c r="AF7044" s="0" t="str">
        <f aca="false">IF(AA7044=1,"",IF(AND(AB7044=1,AD7044&lt;&gt;1),1,0))</f>
        <v/>
      </c>
      <c r="AG7044" s="0" t="str">
        <f aca="false">IF(AA7044=1,"",IF(AND(AC7044=1,AE7044&lt;&gt;1),1,0))</f>
        <v/>
      </c>
      <c r="AH7044" s="60" t="str">
        <f aca="false">IF(AND(E7044&gt;0,AA7044&lt;2,NOT(AND(C7045=C7044,AA7045=AA7044+1))),INDEX(DATAS,AA7044+1),"")</f>
        <v/>
      </c>
      <c r="AI7044" s="60" t="str">
        <f aca="false">IF(AND(AC7044=1,AA7044&lt;2),IF(AND(C7045=C7044,AA7045=AA7044+1),IF(AC7045=1,"",INDEX(DATAS,AA7044+1)),INDEX(DATAS,AA7044+1)),"")</f>
        <v/>
      </c>
    </row>
    <row r="7045" customFormat="false" ht="15" hidden="false" customHeight="false" outlineLevel="0" collapsed="false">
      <c r="A7045" s="60" t="n">
        <v>46310</v>
      </c>
      <c r="B7045" s="0" t="n">
        <v>16</v>
      </c>
      <c r="C7045" s="0" t="n">
        <v>7977</v>
      </c>
      <c r="E7045" s="0" t="n">
        <v>0</v>
      </c>
      <c r="F7045" s="55" t="s">
        <v>1630</v>
      </c>
      <c r="I7045" s="55" t="s">
        <v>185</v>
      </c>
      <c r="U7045" s="0" t="n">
        <v>78</v>
      </c>
      <c r="V7045" s="0" t="n">
        <v>0</v>
      </c>
      <c r="X7045" s="55" t="n">
        <f aca="false">IF(I7045="Male",0,1)</f>
        <v>1</v>
      </c>
      <c r="Y7045" s="55" t="n">
        <f aca="false">IF(OR(I7045="DNB",I7045="Dry DNB"),1,0)</f>
        <v>0</v>
      </c>
      <c r="Z7045" s="0" t="str">
        <f aca="false">IF(ISNUMBER(W7045),A7045-W7045,"")</f>
        <v/>
      </c>
      <c r="AA7045" s="55" t="n">
        <f aca="false">MATCH(A7045,DATAS,0)</f>
        <v>2</v>
      </c>
      <c r="AB7045" s="55" t="n">
        <f aca="false">IF(AND(E7045&gt;0,OR(AND(B7045&gt;=1,B7045&lt;=6),B7045=10)),1,0)</f>
        <v>0</v>
      </c>
      <c r="AC7045" s="55" t="n">
        <f aca="false">IF(AND(E7045&gt;0,B7045=10),1,0)</f>
        <v>0</v>
      </c>
      <c r="AD7045" s="55" t="n">
        <f aca="false">IF(AND(C7044=C7045,AA7044=AA7045-1),AB7044,"")</f>
        <v>0</v>
      </c>
      <c r="AE7045" s="55" t="n">
        <f aca="false">IF(AND(C7044=C7045,AA7044=AA7045-1),AC7044,"")</f>
        <v>0</v>
      </c>
      <c r="AF7045" s="55" t="n">
        <f aca="false">IF(AA7045=1,"",IF(AND(AB7045=1,AD7045&lt;&gt;1),1,0))</f>
        <v>0</v>
      </c>
      <c r="AG7045" s="55" t="n">
        <f aca="false">IF(AA7045=1,"",IF(AND(AC7045=1,AE7045&lt;&gt;1),1,0))</f>
        <v>0</v>
      </c>
      <c r="AH7045" s="60" t="str">
        <f aca="false">IF(AND(E7045&gt;0,AA7045&lt;2,NOT(AND(C7046=C7045,AA7046=AA7045+1))),INDEX(DATAS,AA7045+1),"")</f>
        <v/>
      </c>
      <c r="AI7045" s="60" t="str">
        <f aca="false">IF(AND(AC7045=1,AA7045&lt;2),IF(AND(C7046=C7045,AA7046=AA7045+1),IF(AC7046=1,"",INDEX(DATAS,AA7045+1)),INDEX(DATAS,AA7045+1)),"")</f>
        <v/>
      </c>
    </row>
    <row r="7046" customFormat="false" ht="15" hidden="false" customHeight="false" outlineLevel="0" collapsed="false">
      <c r="A7046" s="60" t="n">
        <v>46309</v>
      </c>
      <c r="B7046" s="0" t="n">
        <v>16</v>
      </c>
      <c r="C7046" s="0" t="n">
        <v>7979</v>
      </c>
      <c r="E7046" s="0" t="n">
        <v>0</v>
      </c>
      <c r="F7046" s="55" t="s">
        <v>1631</v>
      </c>
      <c r="I7046" s="55" t="s">
        <v>185</v>
      </c>
      <c r="U7046" s="0" t="n">
        <v>75</v>
      </c>
      <c r="V7046" s="0" t="n">
        <v>0</v>
      </c>
      <c r="X7046" s="55" t="n">
        <f aca="false">IF(I7046="Male",0,1)</f>
        <v>1</v>
      </c>
      <c r="Y7046" s="55" t="n">
        <f aca="false">IF(OR(I7046="DNB",I7046="Dry DNB"),1,0)</f>
        <v>0</v>
      </c>
      <c r="Z7046" s="0" t="str">
        <f aca="false">IF(ISNUMBER(W7046),A7046-W7046,"")</f>
        <v/>
      </c>
      <c r="AA7046" s="55" t="n">
        <f aca="false">MATCH(A7046,DATAS,0)</f>
        <v>1</v>
      </c>
      <c r="AB7046" s="55" t="n">
        <f aca="false">IF(AND(E7046&gt;0,OR(AND(B7046&gt;=1,B7046&lt;=6),B7046=10)),1,0)</f>
        <v>0</v>
      </c>
      <c r="AC7046" s="55" t="n">
        <f aca="false">IF(AND(E7046&gt;0,B7046=10),1,0)</f>
        <v>0</v>
      </c>
      <c r="AD7046" s="0" t="str">
        <f aca="false">IF(AND(C7045=C7046,AA7045=AA7046-1),AB7045,"")</f>
        <v/>
      </c>
      <c r="AE7046" s="0" t="str">
        <f aca="false">IF(AND(C7045=C7046,AA7045=AA7046-1),AC7045,"")</f>
        <v/>
      </c>
      <c r="AF7046" s="0" t="str">
        <f aca="false">IF(AA7046=1,"",IF(AND(AB7046=1,AD7046&lt;&gt;1),1,0))</f>
        <v/>
      </c>
      <c r="AG7046" s="0" t="str">
        <f aca="false">IF(AA7046=1,"",IF(AND(AC7046=1,AE7046&lt;&gt;1),1,0))</f>
        <v/>
      </c>
      <c r="AH7046" s="60" t="str">
        <f aca="false">IF(AND(E7046&gt;0,AA7046&lt;2,NOT(AND(C7047=C7046,AA7047=AA7046+1))),INDEX(DATAS,AA7046+1),"")</f>
        <v/>
      </c>
      <c r="AI7046" s="60" t="str">
        <f aca="false">IF(AND(AC7046=1,AA7046&lt;2),IF(AND(C7047=C7046,AA7047=AA7046+1),IF(AC7047=1,"",INDEX(DATAS,AA7046+1)),INDEX(DATAS,AA7046+1)),"")</f>
        <v/>
      </c>
    </row>
    <row r="7047" customFormat="false" ht="15" hidden="false" customHeight="false" outlineLevel="0" collapsed="false">
      <c r="A7047" s="60" t="n">
        <v>46310</v>
      </c>
      <c r="B7047" s="0" t="n">
        <v>16</v>
      </c>
      <c r="C7047" s="0" t="n">
        <v>7979</v>
      </c>
      <c r="E7047" s="0" t="n">
        <v>0</v>
      </c>
      <c r="F7047" s="55" t="s">
        <v>1631</v>
      </c>
      <c r="I7047" s="55" t="s">
        <v>185</v>
      </c>
      <c r="U7047" s="0" t="n">
        <v>76</v>
      </c>
      <c r="V7047" s="0" t="n">
        <v>0</v>
      </c>
      <c r="X7047" s="55" t="n">
        <f aca="false">IF(I7047="Male",0,1)</f>
        <v>1</v>
      </c>
      <c r="Y7047" s="55" t="n">
        <f aca="false">IF(OR(I7047="DNB",I7047="Dry DNB"),1,0)</f>
        <v>0</v>
      </c>
      <c r="Z7047" s="0" t="str">
        <f aca="false">IF(ISNUMBER(W7047),A7047-W7047,"")</f>
        <v/>
      </c>
      <c r="AA7047" s="55" t="n">
        <f aca="false">MATCH(A7047,DATAS,0)</f>
        <v>2</v>
      </c>
      <c r="AB7047" s="55" t="n">
        <f aca="false">IF(AND(E7047&gt;0,OR(AND(B7047&gt;=1,B7047&lt;=6),B7047=10)),1,0)</f>
        <v>0</v>
      </c>
      <c r="AC7047" s="55" t="n">
        <f aca="false">IF(AND(E7047&gt;0,B7047=10),1,0)</f>
        <v>0</v>
      </c>
      <c r="AD7047" s="55" t="n">
        <f aca="false">IF(AND(C7046=C7047,AA7046=AA7047-1),AB7046,"")</f>
        <v>0</v>
      </c>
      <c r="AE7047" s="55" t="n">
        <f aca="false">IF(AND(C7046=C7047,AA7046=AA7047-1),AC7046,"")</f>
        <v>0</v>
      </c>
      <c r="AF7047" s="55" t="n">
        <f aca="false">IF(AA7047=1,"",IF(AND(AB7047=1,AD7047&lt;&gt;1),1,0))</f>
        <v>0</v>
      </c>
      <c r="AG7047" s="55" t="n">
        <f aca="false">IF(AA7047=1,"",IF(AND(AC7047=1,AE7047&lt;&gt;1),1,0))</f>
        <v>0</v>
      </c>
      <c r="AH7047" s="60" t="str">
        <f aca="false">IF(AND(E7047&gt;0,AA7047&lt;2,NOT(AND(C7048=C7047,AA7048=AA7047+1))),INDEX(DATAS,AA7047+1),"")</f>
        <v/>
      </c>
      <c r="AI7047" s="60" t="str">
        <f aca="false">IF(AND(AC7047=1,AA7047&lt;2),IF(AND(C7048=C7047,AA7048=AA7047+1),IF(AC7048=1,"",INDEX(DATAS,AA7047+1)),INDEX(DATAS,AA7047+1)),"")</f>
        <v/>
      </c>
    </row>
    <row r="7048" customFormat="false" ht="15" hidden="false" customHeight="false" outlineLevel="0" collapsed="false">
      <c r="A7048" s="60" t="n">
        <v>46309</v>
      </c>
      <c r="B7048" s="0" t="n">
        <v>16</v>
      </c>
      <c r="C7048" s="0" t="n">
        <v>7980</v>
      </c>
      <c r="E7048" s="0" t="n">
        <v>0</v>
      </c>
      <c r="F7048" s="55" t="s">
        <v>1631</v>
      </c>
      <c r="I7048" s="55" t="s">
        <v>185</v>
      </c>
      <c r="U7048" s="0" t="n">
        <v>75</v>
      </c>
      <c r="V7048" s="0" t="n">
        <v>0</v>
      </c>
      <c r="X7048" s="55" t="n">
        <f aca="false">IF(I7048="Male",0,1)</f>
        <v>1</v>
      </c>
      <c r="Y7048" s="55" t="n">
        <f aca="false">IF(OR(I7048="DNB",I7048="Dry DNB"),1,0)</f>
        <v>0</v>
      </c>
      <c r="Z7048" s="0" t="str">
        <f aca="false">IF(ISNUMBER(W7048),A7048-W7048,"")</f>
        <v/>
      </c>
      <c r="AA7048" s="55" t="n">
        <f aca="false">MATCH(A7048,DATAS,0)</f>
        <v>1</v>
      </c>
      <c r="AB7048" s="55" t="n">
        <f aca="false">IF(AND(E7048&gt;0,OR(AND(B7048&gt;=1,B7048&lt;=6),B7048=10)),1,0)</f>
        <v>0</v>
      </c>
      <c r="AC7048" s="55" t="n">
        <f aca="false">IF(AND(E7048&gt;0,B7048=10),1,0)</f>
        <v>0</v>
      </c>
      <c r="AD7048" s="0" t="str">
        <f aca="false">IF(AND(C7047=C7048,AA7047=AA7048-1),AB7047,"")</f>
        <v/>
      </c>
      <c r="AE7048" s="0" t="str">
        <f aca="false">IF(AND(C7047=C7048,AA7047=AA7048-1),AC7047,"")</f>
        <v/>
      </c>
      <c r="AF7048" s="0" t="str">
        <f aca="false">IF(AA7048=1,"",IF(AND(AB7048=1,AD7048&lt;&gt;1),1,0))</f>
        <v/>
      </c>
      <c r="AG7048" s="0" t="str">
        <f aca="false">IF(AA7048=1,"",IF(AND(AC7048=1,AE7048&lt;&gt;1),1,0))</f>
        <v/>
      </c>
      <c r="AH7048" s="60" t="str">
        <f aca="false">IF(AND(E7048&gt;0,AA7048&lt;2,NOT(AND(C7049=C7048,AA7049=AA7048+1))),INDEX(DATAS,AA7048+1),"")</f>
        <v/>
      </c>
      <c r="AI7048" s="60" t="str">
        <f aca="false">IF(AND(AC7048=1,AA7048&lt;2),IF(AND(C7049=C7048,AA7049=AA7048+1),IF(AC7049=1,"",INDEX(DATAS,AA7048+1)),INDEX(DATAS,AA7048+1)),"")</f>
        <v/>
      </c>
    </row>
    <row r="7049" customFormat="false" ht="15" hidden="false" customHeight="false" outlineLevel="0" collapsed="false">
      <c r="A7049" s="60" t="n">
        <v>46310</v>
      </c>
      <c r="B7049" s="0" t="n">
        <v>16</v>
      </c>
      <c r="C7049" s="0" t="n">
        <v>7980</v>
      </c>
      <c r="E7049" s="0" t="n">
        <v>0</v>
      </c>
      <c r="F7049" s="55" t="s">
        <v>1631</v>
      </c>
      <c r="I7049" s="55" t="s">
        <v>185</v>
      </c>
      <c r="U7049" s="0" t="n">
        <v>76</v>
      </c>
      <c r="V7049" s="0" t="n">
        <v>0</v>
      </c>
      <c r="X7049" s="55" t="n">
        <f aca="false">IF(I7049="Male",0,1)</f>
        <v>1</v>
      </c>
      <c r="Y7049" s="55" t="n">
        <f aca="false">IF(OR(I7049="DNB",I7049="Dry DNB"),1,0)</f>
        <v>0</v>
      </c>
      <c r="Z7049" s="0" t="str">
        <f aca="false">IF(ISNUMBER(W7049),A7049-W7049,"")</f>
        <v/>
      </c>
      <c r="AA7049" s="55" t="n">
        <f aca="false">MATCH(A7049,DATAS,0)</f>
        <v>2</v>
      </c>
      <c r="AB7049" s="55" t="n">
        <f aca="false">IF(AND(E7049&gt;0,OR(AND(B7049&gt;=1,B7049&lt;=6),B7049=10)),1,0)</f>
        <v>0</v>
      </c>
      <c r="AC7049" s="55" t="n">
        <f aca="false">IF(AND(E7049&gt;0,B7049=10),1,0)</f>
        <v>0</v>
      </c>
      <c r="AD7049" s="55" t="n">
        <f aca="false">IF(AND(C7048=C7049,AA7048=AA7049-1),AB7048,"")</f>
        <v>0</v>
      </c>
      <c r="AE7049" s="55" t="n">
        <f aca="false">IF(AND(C7048=C7049,AA7048=AA7049-1),AC7048,"")</f>
        <v>0</v>
      </c>
      <c r="AF7049" s="55" t="n">
        <f aca="false">IF(AA7049=1,"",IF(AND(AB7049=1,AD7049&lt;&gt;1),1,0))</f>
        <v>0</v>
      </c>
      <c r="AG7049" s="55" t="n">
        <f aca="false">IF(AA7049=1,"",IF(AND(AC7049=1,AE7049&lt;&gt;1),1,0))</f>
        <v>0</v>
      </c>
      <c r="AH7049" s="60" t="str">
        <f aca="false">IF(AND(E7049&gt;0,AA7049&lt;2,NOT(AND(C7050=C7049,AA7050=AA7049+1))),INDEX(DATAS,AA7049+1),"")</f>
        <v/>
      </c>
      <c r="AI7049" s="60" t="str">
        <f aca="false">IF(AND(AC7049=1,AA7049&lt;2),IF(AND(C7050=C7049,AA7050=AA7049+1),IF(AC7050=1,"",INDEX(DATAS,AA7049+1)),INDEX(DATAS,AA7049+1)),"")</f>
        <v/>
      </c>
    </row>
    <row r="7050" customFormat="false" ht="15" hidden="false" customHeight="false" outlineLevel="0" collapsed="false">
      <c r="A7050" s="60" t="n">
        <v>46309</v>
      </c>
      <c r="B7050" s="0" t="n">
        <v>16</v>
      </c>
      <c r="C7050" s="0" t="n">
        <v>7981</v>
      </c>
      <c r="E7050" s="0" t="n">
        <v>0</v>
      </c>
      <c r="F7050" s="55" t="s">
        <v>1631</v>
      </c>
      <c r="I7050" s="55" t="s">
        <v>185</v>
      </c>
      <c r="U7050" s="0" t="n">
        <v>75</v>
      </c>
      <c r="V7050" s="0" t="n">
        <v>0</v>
      </c>
      <c r="X7050" s="55" t="n">
        <f aca="false">IF(I7050="Male",0,1)</f>
        <v>1</v>
      </c>
      <c r="Y7050" s="55" t="n">
        <f aca="false">IF(OR(I7050="DNB",I7050="Dry DNB"),1,0)</f>
        <v>0</v>
      </c>
      <c r="Z7050" s="0" t="str">
        <f aca="false">IF(ISNUMBER(W7050),A7050-W7050,"")</f>
        <v/>
      </c>
      <c r="AA7050" s="55" t="n">
        <f aca="false">MATCH(A7050,DATAS,0)</f>
        <v>1</v>
      </c>
      <c r="AB7050" s="55" t="n">
        <f aca="false">IF(AND(E7050&gt;0,OR(AND(B7050&gt;=1,B7050&lt;=6),B7050=10)),1,0)</f>
        <v>0</v>
      </c>
      <c r="AC7050" s="55" t="n">
        <f aca="false">IF(AND(E7050&gt;0,B7050=10),1,0)</f>
        <v>0</v>
      </c>
      <c r="AD7050" s="0" t="str">
        <f aca="false">IF(AND(C7049=C7050,AA7049=AA7050-1),AB7049,"")</f>
        <v/>
      </c>
      <c r="AE7050" s="0" t="str">
        <f aca="false">IF(AND(C7049=C7050,AA7049=AA7050-1),AC7049,"")</f>
        <v/>
      </c>
      <c r="AF7050" s="0" t="str">
        <f aca="false">IF(AA7050=1,"",IF(AND(AB7050=1,AD7050&lt;&gt;1),1,0))</f>
        <v/>
      </c>
      <c r="AG7050" s="0" t="str">
        <f aca="false">IF(AA7050=1,"",IF(AND(AC7050=1,AE7050&lt;&gt;1),1,0))</f>
        <v/>
      </c>
      <c r="AH7050" s="60" t="str">
        <f aca="false">IF(AND(E7050&gt;0,AA7050&lt;2,NOT(AND(C7051=C7050,AA7051=AA7050+1))),INDEX(DATAS,AA7050+1),"")</f>
        <v/>
      </c>
      <c r="AI7050" s="60" t="str">
        <f aca="false">IF(AND(AC7050=1,AA7050&lt;2),IF(AND(C7051=C7050,AA7051=AA7050+1),IF(AC7051=1,"",INDEX(DATAS,AA7050+1)),INDEX(DATAS,AA7050+1)),"")</f>
        <v/>
      </c>
    </row>
    <row r="7051" customFormat="false" ht="15" hidden="false" customHeight="false" outlineLevel="0" collapsed="false">
      <c r="A7051" s="60" t="n">
        <v>46310</v>
      </c>
      <c r="B7051" s="0" t="n">
        <v>16</v>
      </c>
      <c r="C7051" s="0" t="n">
        <v>7981</v>
      </c>
      <c r="E7051" s="0" t="n">
        <v>0</v>
      </c>
      <c r="F7051" s="55" t="s">
        <v>1631</v>
      </c>
      <c r="I7051" s="55" t="s">
        <v>185</v>
      </c>
      <c r="U7051" s="0" t="n">
        <v>76</v>
      </c>
      <c r="V7051" s="0" t="n">
        <v>0</v>
      </c>
      <c r="X7051" s="55" t="n">
        <f aca="false">IF(I7051="Male",0,1)</f>
        <v>1</v>
      </c>
      <c r="Y7051" s="55" t="n">
        <f aca="false">IF(OR(I7051="DNB",I7051="Dry DNB"),1,0)</f>
        <v>0</v>
      </c>
      <c r="Z7051" s="0" t="str">
        <f aca="false">IF(ISNUMBER(W7051),A7051-W7051,"")</f>
        <v/>
      </c>
      <c r="AA7051" s="55" t="n">
        <f aca="false">MATCH(A7051,DATAS,0)</f>
        <v>2</v>
      </c>
      <c r="AB7051" s="55" t="n">
        <f aca="false">IF(AND(E7051&gt;0,OR(AND(B7051&gt;=1,B7051&lt;=6),B7051=10)),1,0)</f>
        <v>0</v>
      </c>
      <c r="AC7051" s="55" t="n">
        <f aca="false">IF(AND(E7051&gt;0,B7051=10),1,0)</f>
        <v>0</v>
      </c>
      <c r="AD7051" s="55" t="n">
        <f aca="false">IF(AND(C7050=C7051,AA7050=AA7051-1),AB7050,"")</f>
        <v>0</v>
      </c>
      <c r="AE7051" s="55" t="n">
        <f aca="false">IF(AND(C7050=C7051,AA7050=AA7051-1),AC7050,"")</f>
        <v>0</v>
      </c>
      <c r="AF7051" s="55" t="n">
        <f aca="false">IF(AA7051=1,"",IF(AND(AB7051=1,AD7051&lt;&gt;1),1,0))</f>
        <v>0</v>
      </c>
      <c r="AG7051" s="55" t="n">
        <f aca="false">IF(AA7051=1,"",IF(AND(AC7051=1,AE7051&lt;&gt;1),1,0))</f>
        <v>0</v>
      </c>
      <c r="AH7051" s="60" t="str">
        <f aca="false">IF(AND(E7051&gt;0,AA7051&lt;2,NOT(AND(C7052=C7051,AA7052=AA7051+1))),INDEX(DATAS,AA7051+1),"")</f>
        <v/>
      </c>
      <c r="AI7051" s="60" t="str">
        <f aca="false">IF(AND(AC7051=1,AA7051&lt;2),IF(AND(C7052=C7051,AA7052=AA7051+1),IF(AC7052=1,"",INDEX(DATAS,AA7051+1)),INDEX(DATAS,AA7051+1)),"")</f>
        <v/>
      </c>
    </row>
    <row r="7052" customFormat="false" ht="15" hidden="false" customHeight="false" outlineLevel="0" collapsed="false">
      <c r="A7052" s="60" t="n">
        <v>46309</v>
      </c>
      <c r="B7052" s="0" t="n">
        <v>16</v>
      </c>
      <c r="C7052" s="0" t="n">
        <v>7982</v>
      </c>
      <c r="E7052" s="0" t="n">
        <v>0</v>
      </c>
      <c r="F7052" s="55" t="s">
        <v>1631</v>
      </c>
      <c r="I7052" s="55" t="s">
        <v>185</v>
      </c>
      <c r="U7052" s="0" t="n">
        <v>75</v>
      </c>
      <c r="V7052" s="0" t="n">
        <v>0</v>
      </c>
      <c r="X7052" s="55" t="n">
        <f aca="false">IF(I7052="Male",0,1)</f>
        <v>1</v>
      </c>
      <c r="Y7052" s="55" t="n">
        <f aca="false">IF(OR(I7052="DNB",I7052="Dry DNB"),1,0)</f>
        <v>0</v>
      </c>
      <c r="Z7052" s="0" t="str">
        <f aca="false">IF(ISNUMBER(W7052),A7052-W7052,"")</f>
        <v/>
      </c>
      <c r="AA7052" s="55" t="n">
        <f aca="false">MATCH(A7052,DATAS,0)</f>
        <v>1</v>
      </c>
      <c r="AB7052" s="55" t="n">
        <f aca="false">IF(AND(E7052&gt;0,OR(AND(B7052&gt;=1,B7052&lt;=6),B7052=10)),1,0)</f>
        <v>0</v>
      </c>
      <c r="AC7052" s="55" t="n">
        <f aca="false">IF(AND(E7052&gt;0,B7052=10),1,0)</f>
        <v>0</v>
      </c>
      <c r="AD7052" s="0" t="str">
        <f aca="false">IF(AND(C7051=C7052,AA7051=AA7052-1),AB7051,"")</f>
        <v/>
      </c>
      <c r="AE7052" s="0" t="str">
        <f aca="false">IF(AND(C7051=C7052,AA7051=AA7052-1),AC7051,"")</f>
        <v/>
      </c>
      <c r="AF7052" s="0" t="str">
        <f aca="false">IF(AA7052=1,"",IF(AND(AB7052=1,AD7052&lt;&gt;1),1,0))</f>
        <v/>
      </c>
      <c r="AG7052" s="0" t="str">
        <f aca="false">IF(AA7052=1,"",IF(AND(AC7052=1,AE7052&lt;&gt;1),1,0))</f>
        <v/>
      </c>
      <c r="AH7052" s="60" t="str">
        <f aca="false">IF(AND(E7052&gt;0,AA7052&lt;2,NOT(AND(C7053=C7052,AA7053=AA7052+1))),INDEX(DATAS,AA7052+1),"")</f>
        <v/>
      </c>
      <c r="AI7052" s="60" t="str">
        <f aca="false">IF(AND(AC7052=1,AA7052&lt;2),IF(AND(C7053=C7052,AA7053=AA7052+1),IF(AC7053=1,"",INDEX(DATAS,AA7052+1)),INDEX(DATAS,AA7052+1)),"")</f>
        <v/>
      </c>
    </row>
    <row r="7053" customFormat="false" ht="15" hidden="false" customHeight="false" outlineLevel="0" collapsed="false">
      <c r="A7053" s="60" t="n">
        <v>46310</v>
      </c>
      <c r="B7053" s="0" t="n">
        <v>16</v>
      </c>
      <c r="C7053" s="0" t="n">
        <v>7982</v>
      </c>
      <c r="E7053" s="0" t="n">
        <v>0</v>
      </c>
      <c r="F7053" s="55" t="s">
        <v>1631</v>
      </c>
      <c r="I7053" s="55" t="s">
        <v>185</v>
      </c>
      <c r="U7053" s="0" t="n">
        <v>76</v>
      </c>
      <c r="V7053" s="0" t="n">
        <v>0</v>
      </c>
      <c r="X7053" s="55" t="n">
        <f aca="false">IF(I7053="Male",0,1)</f>
        <v>1</v>
      </c>
      <c r="Y7053" s="55" t="n">
        <f aca="false">IF(OR(I7053="DNB",I7053="Dry DNB"),1,0)</f>
        <v>0</v>
      </c>
      <c r="Z7053" s="0" t="str">
        <f aca="false">IF(ISNUMBER(W7053),A7053-W7053,"")</f>
        <v/>
      </c>
      <c r="AA7053" s="55" t="n">
        <f aca="false">MATCH(A7053,DATAS,0)</f>
        <v>2</v>
      </c>
      <c r="AB7053" s="55" t="n">
        <f aca="false">IF(AND(E7053&gt;0,OR(AND(B7053&gt;=1,B7053&lt;=6),B7053=10)),1,0)</f>
        <v>0</v>
      </c>
      <c r="AC7053" s="55" t="n">
        <f aca="false">IF(AND(E7053&gt;0,B7053=10),1,0)</f>
        <v>0</v>
      </c>
      <c r="AD7053" s="55" t="n">
        <f aca="false">IF(AND(C7052=C7053,AA7052=AA7053-1),AB7052,"")</f>
        <v>0</v>
      </c>
      <c r="AE7053" s="55" t="n">
        <f aca="false">IF(AND(C7052=C7053,AA7052=AA7053-1),AC7052,"")</f>
        <v>0</v>
      </c>
      <c r="AF7053" s="55" t="n">
        <f aca="false">IF(AA7053=1,"",IF(AND(AB7053=1,AD7053&lt;&gt;1),1,0))</f>
        <v>0</v>
      </c>
      <c r="AG7053" s="55" t="n">
        <f aca="false">IF(AA7053=1,"",IF(AND(AC7053=1,AE7053&lt;&gt;1),1,0))</f>
        <v>0</v>
      </c>
      <c r="AH7053" s="60" t="str">
        <f aca="false">IF(AND(E7053&gt;0,AA7053&lt;2,NOT(AND(C7054=C7053,AA7054=AA7053+1))),INDEX(DATAS,AA7053+1),"")</f>
        <v/>
      </c>
      <c r="AI7053" s="60" t="str">
        <f aca="false">IF(AND(AC7053=1,AA7053&lt;2),IF(AND(C7054=C7053,AA7054=AA7053+1),IF(AC7054=1,"",INDEX(DATAS,AA7053+1)),INDEX(DATAS,AA7053+1)),"")</f>
        <v/>
      </c>
    </row>
    <row r="7054" customFormat="false" ht="15" hidden="false" customHeight="false" outlineLevel="0" collapsed="false">
      <c r="A7054" s="60" t="n">
        <v>46309</v>
      </c>
      <c r="B7054" s="0" t="n">
        <v>16</v>
      </c>
      <c r="C7054" s="0" t="n">
        <v>7983</v>
      </c>
      <c r="E7054" s="0" t="n">
        <v>0</v>
      </c>
      <c r="F7054" s="55" t="s">
        <v>1631</v>
      </c>
      <c r="I7054" s="55" t="s">
        <v>185</v>
      </c>
      <c r="U7054" s="0" t="n">
        <v>75</v>
      </c>
      <c r="V7054" s="0" t="n">
        <v>0</v>
      </c>
      <c r="X7054" s="55" t="n">
        <f aca="false">IF(I7054="Male",0,1)</f>
        <v>1</v>
      </c>
      <c r="Y7054" s="55" t="n">
        <f aca="false">IF(OR(I7054="DNB",I7054="Dry DNB"),1,0)</f>
        <v>0</v>
      </c>
      <c r="Z7054" s="0" t="str">
        <f aca="false">IF(ISNUMBER(W7054),A7054-W7054,"")</f>
        <v/>
      </c>
      <c r="AA7054" s="55" t="n">
        <f aca="false">MATCH(A7054,DATAS,0)</f>
        <v>1</v>
      </c>
      <c r="AB7054" s="55" t="n">
        <f aca="false">IF(AND(E7054&gt;0,OR(AND(B7054&gt;=1,B7054&lt;=6),B7054=10)),1,0)</f>
        <v>0</v>
      </c>
      <c r="AC7054" s="55" t="n">
        <f aca="false">IF(AND(E7054&gt;0,B7054=10),1,0)</f>
        <v>0</v>
      </c>
      <c r="AD7054" s="0" t="str">
        <f aca="false">IF(AND(C7053=C7054,AA7053=AA7054-1),AB7053,"")</f>
        <v/>
      </c>
      <c r="AE7054" s="0" t="str">
        <f aca="false">IF(AND(C7053=C7054,AA7053=AA7054-1),AC7053,"")</f>
        <v/>
      </c>
      <c r="AF7054" s="0" t="str">
        <f aca="false">IF(AA7054=1,"",IF(AND(AB7054=1,AD7054&lt;&gt;1),1,0))</f>
        <v/>
      </c>
      <c r="AG7054" s="0" t="str">
        <f aca="false">IF(AA7054=1,"",IF(AND(AC7054=1,AE7054&lt;&gt;1),1,0))</f>
        <v/>
      </c>
      <c r="AH7054" s="60" t="str">
        <f aca="false">IF(AND(E7054&gt;0,AA7054&lt;2,NOT(AND(C7055=C7054,AA7055=AA7054+1))),INDEX(DATAS,AA7054+1),"")</f>
        <v/>
      </c>
      <c r="AI7054" s="60" t="str">
        <f aca="false">IF(AND(AC7054=1,AA7054&lt;2),IF(AND(C7055=C7054,AA7055=AA7054+1),IF(AC7055=1,"",INDEX(DATAS,AA7054+1)),INDEX(DATAS,AA7054+1)),"")</f>
        <v/>
      </c>
    </row>
    <row r="7055" customFormat="false" ht="15" hidden="false" customHeight="false" outlineLevel="0" collapsed="false">
      <c r="A7055" s="60" t="n">
        <v>46310</v>
      </c>
      <c r="B7055" s="0" t="n">
        <v>16</v>
      </c>
      <c r="C7055" s="0" t="n">
        <v>7983</v>
      </c>
      <c r="E7055" s="0" t="n">
        <v>0</v>
      </c>
      <c r="F7055" s="55" t="s">
        <v>1631</v>
      </c>
      <c r="I7055" s="55" t="s">
        <v>185</v>
      </c>
      <c r="U7055" s="0" t="n">
        <v>76</v>
      </c>
      <c r="V7055" s="0" t="n">
        <v>0</v>
      </c>
      <c r="X7055" s="55" t="n">
        <f aca="false">IF(I7055="Male",0,1)</f>
        <v>1</v>
      </c>
      <c r="Y7055" s="55" t="n">
        <f aca="false">IF(OR(I7055="DNB",I7055="Dry DNB"),1,0)</f>
        <v>0</v>
      </c>
      <c r="Z7055" s="0" t="str">
        <f aca="false">IF(ISNUMBER(W7055),A7055-W7055,"")</f>
        <v/>
      </c>
      <c r="AA7055" s="55" t="n">
        <f aca="false">MATCH(A7055,DATAS,0)</f>
        <v>2</v>
      </c>
      <c r="AB7055" s="55" t="n">
        <f aca="false">IF(AND(E7055&gt;0,OR(AND(B7055&gt;=1,B7055&lt;=6),B7055=10)),1,0)</f>
        <v>0</v>
      </c>
      <c r="AC7055" s="55" t="n">
        <f aca="false">IF(AND(E7055&gt;0,B7055=10),1,0)</f>
        <v>0</v>
      </c>
      <c r="AD7055" s="55" t="n">
        <f aca="false">IF(AND(C7054=C7055,AA7054=AA7055-1),AB7054,"")</f>
        <v>0</v>
      </c>
      <c r="AE7055" s="55" t="n">
        <f aca="false">IF(AND(C7054=C7055,AA7054=AA7055-1),AC7054,"")</f>
        <v>0</v>
      </c>
      <c r="AF7055" s="55" t="n">
        <f aca="false">IF(AA7055=1,"",IF(AND(AB7055=1,AD7055&lt;&gt;1),1,0))</f>
        <v>0</v>
      </c>
      <c r="AG7055" s="55" t="n">
        <f aca="false">IF(AA7055=1,"",IF(AND(AC7055=1,AE7055&lt;&gt;1),1,0))</f>
        <v>0</v>
      </c>
      <c r="AH7055" s="60" t="str">
        <f aca="false">IF(AND(E7055&gt;0,AA7055&lt;2,NOT(AND(C7056=C7055,AA7056=AA7055+1))),INDEX(DATAS,AA7055+1),"")</f>
        <v/>
      </c>
      <c r="AI7055" s="60" t="str">
        <f aca="false">IF(AND(AC7055=1,AA7055&lt;2),IF(AND(C7056=C7055,AA7056=AA7055+1),IF(AC7056=1,"",INDEX(DATAS,AA7055+1)),INDEX(DATAS,AA7055+1)),"")</f>
        <v/>
      </c>
    </row>
    <row r="7056" customFormat="false" ht="15" hidden="false" customHeight="false" outlineLevel="0" collapsed="false">
      <c r="A7056" s="60" t="n">
        <v>46309</v>
      </c>
      <c r="B7056" s="0" t="n">
        <v>16</v>
      </c>
      <c r="C7056" s="0" t="n">
        <v>7984</v>
      </c>
      <c r="E7056" s="0" t="n">
        <v>0</v>
      </c>
      <c r="F7056" s="55" t="s">
        <v>1631</v>
      </c>
      <c r="I7056" s="55" t="s">
        <v>185</v>
      </c>
      <c r="U7056" s="0" t="n">
        <v>75</v>
      </c>
      <c r="V7056" s="0" t="n">
        <v>0</v>
      </c>
      <c r="X7056" s="55" t="n">
        <f aca="false">IF(I7056="Male",0,1)</f>
        <v>1</v>
      </c>
      <c r="Y7056" s="55" t="n">
        <f aca="false">IF(OR(I7056="DNB",I7056="Dry DNB"),1,0)</f>
        <v>0</v>
      </c>
      <c r="Z7056" s="0" t="str">
        <f aca="false">IF(ISNUMBER(W7056),A7056-W7056,"")</f>
        <v/>
      </c>
      <c r="AA7056" s="55" t="n">
        <f aca="false">MATCH(A7056,DATAS,0)</f>
        <v>1</v>
      </c>
      <c r="AB7056" s="55" t="n">
        <f aca="false">IF(AND(E7056&gt;0,OR(AND(B7056&gt;=1,B7056&lt;=6),B7056=10)),1,0)</f>
        <v>0</v>
      </c>
      <c r="AC7056" s="55" t="n">
        <f aca="false">IF(AND(E7056&gt;0,B7056=10),1,0)</f>
        <v>0</v>
      </c>
      <c r="AD7056" s="0" t="str">
        <f aca="false">IF(AND(C7055=C7056,AA7055=AA7056-1),AB7055,"")</f>
        <v/>
      </c>
      <c r="AE7056" s="0" t="str">
        <f aca="false">IF(AND(C7055=C7056,AA7055=AA7056-1),AC7055,"")</f>
        <v/>
      </c>
      <c r="AF7056" s="0" t="str">
        <f aca="false">IF(AA7056=1,"",IF(AND(AB7056=1,AD7056&lt;&gt;1),1,0))</f>
        <v/>
      </c>
      <c r="AG7056" s="0" t="str">
        <f aca="false">IF(AA7056=1,"",IF(AND(AC7056=1,AE7056&lt;&gt;1),1,0))</f>
        <v/>
      </c>
      <c r="AH7056" s="60" t="str">
        <f aca="false">IF(AND(E7056&gt;0,AA7056&lt;2,NOT(AND(C7057=C7056,AA7057=AA7056+1))),INDEX(DATAS,AA7056+1),"")</f>
        <v/>
      </c>
      <c r="AI7056" s="60" t="str">
        <f aca="false">IF(AND(AC7056=1,AA7056&lt;2),IF(AND(C7057=C7056,AA7057=AA7056+1),IF(AC7057=1,"",INDEX(DATAS,AA7056+1)),INDEX(DATAS,AA7056+1)),"")</f>
        <v/>
      </c>
    </row>
    <row r="7057" customFormat="false" ht="15" hidden="false" customHeight="false" outlineLevel="0" collapsed="false">
      <c r="A7057" s="60" t="n">
        <v>46310</v>
      </c>
      <c r="B7057" s="0" t="n">
        <v>16</v>
      </c>
      <c r="C7057" s="0" t="n">
        <v>7984</v>
      </c>
      <c r="E7057" s="0" t="n">
        <v>0</v>
      </c>
      <c r="F7057" s="55" t="s">
        <v>1631</v>
      </c>
      <c r="I7057" s="55" t="s">
        <v>185</v>
      </c>
      <c r="U7057" s="0" t="n">
        <v>76</v>
      </c>
      <c r="V7057" s="0" t="n">
        <v>0</v>
      </c>
      <c r="X7057" s="55" t="n">
        <f aca="false">IF(I7057="Male",0,1)</f>
        <v>1</v>
      </c>
      <c r="Y7057" s="55" t="n">
        <f aca="false">IF(OR(I7057="DNB",I7057="Dry DNB"),1,0)</f>
        <v>0</v>
      </c>
      <c r="Z7057" s="0" t="str">
        <f aca="false">IF(ISNUMBER(W7057),A7057-W7057,"")</f>
        <v/>
      </c>
      <c r="AA7057" s="55" t="n">
        <f aca="false">MATCH(A7057,DATAS,0)</f>
        <v>2</v>
      </c>
      <c r="AB7057" s="55" t="n">
        <f aca="false">IF(AND(E7057&gt;0,OR(AND(B7057&gt;=1,B7057&lt;=6),B7057=10)),1,0)</f>
        <v>0</v>
      </c>
      <c r="AC7057" s="55" t="n">
        <f aca="false">IF(AND(E7057&gt;0,B7057=10),1,0)</f>
        <v>0</v>
      </c>
      <c r="AD7057" s="55" t="n">
        <f aca="false">IF(AND(C7056=C7057,AA7056=AA7057-1),AB7056,"")</f>
        <v>0</v>
      </c>
      <c r="AE7057" s="55" t="n">
        <f aca="false">IF(AND(C7056=C7057,AA7056=AA7057-1),AC7056,"")</f>
        <v>0</v>
      </c>
      <c r="AF7057" s="55" t="n">
        <f aca="false">IF(AA7057=1,"",IF(AND(AB7057=1,AD7057&lt;&gt;1),1,0))</f>
        <v>0</v>
      </c>
      <c r="AG7057" s="55" t="n">
        <f aca="false">IF(AA7057=1,"",IF(AND(AC7057=1,AE7057&lt;&gt;1),1,0))</f>
        <v>0</v>
      </c>
      <c r="AH7057" s="60" t="str">
        <f aca="false">IF(AND(E7057&gt;0,AA7057&lt;2,NOT(AND(C7058=C7057,AA7058=AA7057+1))),INDEX(DATAS,AA7057+1),"")</f>
        <v/>
      </c>
      <c r="AI7057" s="60" t="str">
        <f aca="false">IF(AND(AC7057=1,AA7057&lt;2),IF(AND(C7058=C7057,AA7058=AA7057+1),IF(AC7058=1,"",INDEX(DATAS,AA7057+1)),INDEX(DATAS,AA7057+1)),"")</f>
        <v/>
      </c>
    </row>
    <row r="7058" customFormat="false" ht="15" hidden="false" customHeight="false" outlineLevel="0" collapsed="false">
      <c r="A7058" s="60" t="n">
        <v>46309</v>
      </c>
      <c r="B7058" s="0" t="n">
        <v>16</v>
      </c>
      <c r="C7058" s="0" t="n">
        <v>7985</v>
      </c>
      <c r="E7058" s="0" t="n">
        <v>0</v>
      </c>
      <c r="F7058" s="55" t="s">
        <v>1631</v>
      </c>
      <c r="I7058" s="55" t="s">
        <v>185</v>
      </c>
      <c r="U7058" s="0" t="n">
        <v>75</v>
      </c>
      <c r="V7058" s="0" t="n">
        <v>0</v>
      </c>
      <c r="X7058" s="55" t="n">
        <f aca="false">IF(I7058="Male",0,1)</f>
        <v>1</v>
      </c>
      <c r="Y7058" s="55" t="n">
        <f aca="false">IF(OR(I7058="DNB",I7058="Dry DNB"),1,0)</f>
        <v>0</v>
      </c>
      <c r="Z7058" s="0" t="str">
        <f aca="false">IF(ISNUMBER(W7058),A7058-W7058,"")</f>
        <v/>
      </c>
      <c r="AA7058" s="55" t="n">
        <f aca="false">MATCH(A7058,DATAS,0)</f>
        <v>1</v>
      </c>
      <c r="AB7058" s="55" t="n">
        <f aca="false">IF(AND(E7058&gt;0,OR(AND(B7058&gt;=1,B7058&lt;=6),B7058=10)),1,0)</f>
        <v>0</v>
      </c>
      <c r="AC7058" s="55" t="n">
        <f aca="false">IF(AND(E7058&gt;0,B7058=10),1,0)</f>
        <v>0</v>
      </c>
      <c r="AD7058" s="0" t="str">
        <f aca="false">IF(AND(C7057=C7058,AA7057=AA7058-1),AB7057,"")</f>
        <v/>
      </c>
      <c r="AE7058" s="0" t="str">
        <f aca="false">IF(AND(C7057=C7058,AA7057=AA7058-1),AC7057,"")</f>
        <v/>
      </c>
      <c r="AF7058" s="0" t="str">
        <f aca="false">IF(AA7058=1,"",IF(AND(AB7058=1,AD7058&lt;&gt;1),1,0))</f>
        <v/>
      </c>
      <c r="AG7058" s="0" t="str">
        <f aca="false">IF(AA7058=1,"",IF(AND(AC7058=1,AE7058&lt;&gt;1),1,0))</f>
        <v/>
      </c>
      <c r="AH7058" s="60" t="str">
        <f aca="false">IF(AND(E7058&gt;0,AA7058&lt;2,NOT(AND(C7059=C7058,AA7059=AA7058+1))),INDEX(DATAS,AA7058+1),"")</f>
        <v/>
      </c>
      <c r="AI7058" s="60" t="str">
        <f aca="false">IF(AND(AC7058=1,AA7058&lt;2),IF(AND(C7059=C7058,AA7059=AA7058+1),IF(AC7059=1,"",INDEX(DATAS,AA7058+1)),INDEX(DATAS,AA7058+1)),"")</f>
        <v/>
      </c>
    </row>
    <row r="7059" customFormat="false" ht="15" hidden="false" customHeight="false" outlineLevel="0" collapsed="false">
      <c r="A7059" s="60" t="n">
        <v>46310</v>
      </c>
      <c r="B7059" s="0" t="n">
        <v>16</v>
      </c>
      <c r="C7059" s="0" t="n">
        <v>7985</v>
      </c>
      <c r="E7059" s="0" t="n">
        <v>0</v>
      </c>
      <c r="F7059" s="55" t="s">
        <v>1631</v>
      </c>
      <c r="I7059" s="55" t="s">
        <v>185</v>
      </c>
      <c r="U7059" s="0" t="n">
        <v>76</v>
      </c>
      <c r="V7059" s="0" t="n">
        <v>0</v>
      </c>
      <c r="X7059" s="55" t="n">
        <f aca="false">IF(I7059="Male",0,1)</f>
        <v>1</v>
      </c>
      <c r="Y7059" s="55" t="n">
        <f aca="false">IF(OR(I7059="DNB",I7059="Dry DNB"),1,0)</f>
        <v>0</v>
      </c>
      <c r="Z7059" s="0" t="str">
        <f aca="false">IF(ISNUMBER(W7059),A7059-W7059,"")</f>
        <v/>
      </c>
      <c r="AA7059" s="55" t="n">
        <f aca="false">MATCH(A7059,DATAS,0)</f>
        <v>2</v>
      </c>
      <c r="AB7059" s="55" t="n">
        <f aca="false">IF(AND(E7059&gt;0,OR(AND(B7059&gt;=1,B7059&lt;=6),B7059=10)),1,0)</f>
        <v>0</v>
      </c>
      <c r="AC7059" s="55" t="n">
        <f aca="false">IF(AND(E7059&gt;0,B7059=10),1,0)</f>
        <v>0</v>
      </c>
      <c r="AD7059" s="55" t="n">
        <f aca="false">IF(AND(C7058=C7059,AA7058=AA7059-1),AB7058,"")</f>
        <v>0</v>
      </c>
      <c r="AE7059" s="55" t="n">
        <f aca="false">IF(AND(C7058=C7059,AA7058=AA7059-1),AC7058,"")</f>
        <v>0</v>
      </c>
      <c r="AF7059" s="55" t="n">
        <f aca="false">IF(AA7059=1,"",IF(AND(AB7059=1,AD7059&lt;&gt;1),1,0))</f>
        <v>0</v>
      </c>
      <c r="AG7059" s="55" t="n">
        <f aca="false">IF(AA7059=1,"",IF(AND(AC7059=1,AE7059&lt;&gt;1),1,0))</f>
        <v>0</v>
      </c>
      <c r="AH7059" s="60" t="str">
        <f aca="false">IF(AND(E7059&gt;0,AA7059&lt;2,NOT(AND(C7060=C7059,AA7060=AA7059+1))),INDEX(DATAS,AA7059+1),"")</f>
        <v/>
      </c>
      <c r="AI7059" s="60" t="str">
        <f aca="false">IF(AND(AC7059=1,AA7059&lt;2),IF(AND(C7060=C7059,AA7060=AA7059+1),IF(AC7060=1,"",INDEX(DATAS,AA7059+1)),INDEX(DATAS,AA7059+1)),"")</f>
        <v/>
      </c>
    </row>
    <row r="7060" customFormat="false" ht="15" hidden="false" customHeight="false" outlineLevel="0" collapsed="false">
      <c r="A7060" s="60" t="n">
        <v>46309</v>
      </c>
      <c r="B7060" s="0" t="n">
        <v>16</v>
      </c>
      <c r="C7060" s="0" t="n">
        <v>7986</v>
      </c>
      <c r="E7060" s="0" t="n">
        <v>0</v>
      </c>
      <c r="F7060" s="55" t="s">
        <v>1631</v>
      </c>
      <c r="I7060" s="55" t="s">
        <v>185</v>
      </c>
      <c r="U7060" s="0" t="n">
        <v>75</v>
      </c>
      <c r="V7060" s="0" t="n">
        <v>0</v>
      </c>
      <c r="X7060" s="55" t="n">
        <f aca="false">IF(I7060="Male",0,1)</f>
        <v>1</v>
      </c>
      <c r="Y7060" s="55" t="n">
        <f aca="false">IF(OR(I7060="DNB",I7060="Dry DNB"),1,0)</f>
        <v>0</v>
      </c>
      <c r="Z7060" s="0" t="str">
        <f aca="false">IF(ISNUMBER(W7060),A7060-W7060,"")</f>
        <v/>
      </c>
      <c r="AA7060" s="55" t="n">
        <f aca="false">MATCH(A7060,DATAS,0)</f>
        <v>1</v>
      </c>
      <c r="AB7060" s="55" t="n">
        <f aca="false">IF(AND(E7060&gt;0,OR(AND(B7060&gt;=1,B7060&lt;=6),B7060=10)),1,0)</f>
        <v>0</v>
      </c>
      <c r="AC7060" s="55" t="n">
        <f aca="false">IF(AND(E7060&gt;0,B7060=10),1,0)</f>
        <v>0</v>
      </c>
      <c r="AD7060" s="0" t="str">
        <f aca="false">IF(AND(C7059=C7060,AA7059=AA7060-1),AB7059,"")</f>
        <v/>
      </c>
      <c r="AE7060" s="0" t="str">
        <f aca="false">IF(AND(C7059=C7060,AA7059=AA7060-1),AC7059,"")</f>
        <v/>
      </c>
      <c r="AF7060" s="0" t="str">
        <f aca="false">IF(AA7060=1,"",IF(AND(AB7060=1,AD7060&lt;&gt;1),1,0))</f>
        <v/>
      </c>
      <c r="AG7060" s="0" t="str">
        <f aca="false">IF(AA7060=1,"",IF(AND(AC7060=1,AE7060&lt;&gt;1),1,0))</f>
        <v/>
      </c>
      <c r="AH7060" s="60" t="str">
        <f aca="false">IF(AND(E7060&gt;0,AA7060&lt;2,NOT(AND(C7061=C7060,AA7061=AA7060+1))),INDEX(DATAS,AA7060+1),"")</f>
        <v/>
      </c>
      <c r="AI7060" s="60" t="str">
        <f aca="false">IF(AND(AC7060=1,AA7060&lt;2),IF(AND(C7061=C7060,AA7061=AA7060+1),IF(AC7061=1,"",INDEX(DATAS,AA7060+1)),INDEX(DATAS,AA7060+1)),"")</f>
        <v/>
      </c>
    </row>
    <row r="7061" customFormat="false" ht="15" hidden="false" customHeight="false" outlineLevel="0" collapsed="false">
      <c r="A7061" s="60" t="n">
        <v>46310</v>
      </c>
      <c r="B7061" s="0" t="n">
        <v>16</v>
      </c>
      <c r="C7061" s="0" t="n">
        <v>7986</v>
      </c>
      <c r="E7061" s="0" t="n">
        <v>0</v>
      </c>
      <c r="F7061" s="55" t="s">
        <v>1631</v>
      </c>
      <c r="I7061" s="55" t="s">
        <v>185</v>
      </c>
      <c r="U7061" s="0" t="n">
        <v>76</v>
      </c>
      <c r="V7061" s="0" t="n">
        <v>0</v>
      </c>
      <c r="X7061" s="55" t="n">
        <f aca="false">IF(I7061="Male",0,1)</f>
        <v>1</v>
      </c>
      <c r="Y7061" s="55" t="n">
        <f aca="false">IF(OR(I7061="DNB",I7061="Dry DNB"),1,0)</f>
        <v>0</v>
      </c>
      <c r="Z7061" s="0" t="str">
        <f aca="false">IF(ISNUMBER(W7061),A7061-W7061,"")</f>
        <v/>
      </c>
      <c r="AA7061" s="55" t="n">
        <f aca="false">MATCH(A7061,DATAS,0)</f>
        <v>2</v>
      </c>
      <c r="AB7061" s="55" t="n">
        <f aca="false">IF(AND(E7061&gt;0,OR(AND(B7061&gt;=1,B7061&lt;=6),B7061=10)),1,0)</f>
        <v>0</v>
      </c>
      <c r="AC7061" s="55" t="n">
        <f aca="false">IF(AND(E7061&gt;0,B7061=10),1,0)</f>
        <v>0</v>
      </c>
      <c r="AD7061" s="55" t="n">
        <f aca="false">IF(AND(C7060=C7061,AA7060=AA7061-1),AB7060,"")</f>
        <v>0</v>
      </c>
      <c r="AE7061" s="55" t="n">
        <f aca="false">IF(AND(C7060=C7061,AA7060=AA7061-1),AC7060,"")</f>
        <v>0</v>
      </c>
      <c r="AF7061" s="55" t="n">
        <f aca="false">IF(AA7061=1,"",IF(AND(AB7061=1,AD7061&lt;&gt;1),1,0))</f>
        <v>0</v>
      </c>
      <c r="AG7061" s="55" t="n">
        <f aca="false">IF(AA7061=1,"",IF(AND(AC7061=1,AE7061&lt;&gt;1),1,0))</f>
        <v>0</v>
      </c>
      <c r="AH7061" s="60" t="str">
        <f aca="false">IF(AND(E7061&gt;0,AA7061&lt;2,NOT(AND(C7062=C7061,AA7062=AA7061+1))),INDEX(DATAS,AA7061+1),"")</f>
        <v/>
      </c>
      <c r="AI7061" s="60" t="str">
        <f aca="false">IF(AND(AC7061=1,AA7061&lt;2),IF(AND(C7062=C7061,AA7062=AA7061+1),IF(AC7062=1,"",INDEX(DATAS,AA7061+1)),INDEX(DATAS,AA7061+1)),"")</f>
        <v/>
      </c>
    </row>
    <row r="7062" customFormat="false" ht="15" hidden="false" customHeight="false" outlineLevel="0" collapsed="false">
      <c r="A7062" s="60" t="n">
        <v>46309</v>
      </c>
      <c r="B7062" s="0" t="n">
        <v>16</v>
      </c>
      <c r="C7062" s="0" t="n">
        <v>7987</v>
      </c>
      <c r="E7062" s="0" t="n">
        <v>0</v>
      </c>
      <c r="F7062" s="55" t="s">
        <v>1632</v>
      </c>
      <c r="I7062" s="55" t="s">
        <v>185</v>
      </c>
      <c r="U7062" s="0" t="n">
        <v>74</v>
      </c>
      <c r="V7062" s="0" t="n">
        <v>0</v>
      </c>
      <c r="X7062" s="55" t="n">
        <f aca="false">IF(I7062="Male",0,1)</f>
        <v>1</v>
      </c>
      <c r="Y7062" s="55" t="n">
        <f aca="false">IF(OR(I7062="DNB",I7062="Dry DNB"),1,0)</f>
        <v>0</v>
      </c>
      <c r="Z7062" s="0" t="str">
        <f aca="false">IF(ISNUMBER(W7062),A7062-W7062,"")</f>
        <v/>
      </c>
      <c r="AA7062" s="55" t="n">
        <f aca="false">MATCH(A7062,DATAS,0)</f>
        <v>1</v>
      </c>
      <c r="AB7062" s="55" t="n">
        <f aca="false">IF(AND(E7062&gt;0,OR(AND(B7062&gt;=1,B7062&lt;=6),B7062=10)),1,0)</f>
        <v>0</v>
      </c>
      <c r="AC7062" s="55" t="n">
        <f aca="false">IF(AND(E7062&gt;0,B7062=10),1,0)</f>
        <v>0</v>
      </c>
      <c r="AD7062" s="0" t="str">
        <f aca="false">IF(AND(C7061=C7062,AA7061=AA7062-1),AB7061,"")</f>
        <v/>
      </c>
      <c r="AE7062" s="0" t="str">
        <f aca="false">IF(AND(C7061=C7062,AA7061=AA7062-1),AC7061,"")</f>
        <v/>
      </c>
      <c r="AF7062" s="0" t="str">
        <f aca="false">IF(AA7062=1,"",IF(AND(AB7062=1,AD7062&lt;&gt;1),1,0))</f>
        <v/>
      </c>
      <c r="AG7062" s="0" t="str">
        <f aca="false">IF(AA7062=1,"",IF(AND(AC7062=1,AE7062&lt;&gt;1),1,0))</f>
        <v/>
      </c>
      <c r="AH7062" s="60" t="str">
        <f aca="false">IF(AND(E7062&gt;0,AA7062&lt;2,NOT(AND(C7063=C7062,AA7063=AA7062+1))),INDEX(DATAS,AA7062+1),"")</f>
        <v/>
      </c>
      <c r="AI7062" s="60" t="str">
        <f aca="false">IF(AND(AC7062=1,AA7062&lt;2),IF(AND(C7063=C7062,AA7063=AA7062+1),IF(AC7063=1,"",INDEX(DATAS,AA7062+1)),INDEX(DATAS,AA7062+1)),"")</f>
        <v/>
      </c>
    </row>
    <row r="7063" customFormat="false" ht="15" hidden="false" customHeight="false" outlineLevel="0" collapsed="false">
      <c r="A7063" s="60" t="n">
        <v>46310</v>
      </c>
      <c r="B7063" s="0" t="n">
        <v>16</v>
      </c>
      <c r="C7063" s="0" t="n">
        <v>7987</v>
      </c>
      <c r="E7063" s="0" t="n">
        <v>0</v>
      </c>
      <c r="F7063" s="55" t="s">
        <v>1632</v>
      </c>
      <c r="I7063" s="55" t="s">
        <v>185</v>
      </c>
      <c r="U7063" s="0" t="n">
        <v>75</v>
      </c>
      <c r="V7063" s="0" t="n">
        <v>0</v>
      </c>
      <c r="X7063" s="55" t="n">
        <f aca="false">IF(I7063="Male",0,1)</f>
        <v>1</v>
      </c>
      <c r="Y7063" s="55" t="n">
        <f aca="false">IF(OR(I7063="DNB",I7063="Dry DNB"),1,0)</f>
        <v>0</v>
      </c>
      <c r="Z7063" s="0" t="str">
        <f aca="false">IF(ISNUMBER(W7063),A7063-W7063,"")</f>
        <v/>
      </c>
      <c r="AA7063" s="55" t="n">
        <f aca="false">MATCH(A7063,DATAS,0)</f>
        <v>2</v>
      </c>
      <c r="AB7063" s="55" t="n">
        <f aca="false">IF(AND(E7063&gt;0,OR(AND(B7063&gt;=1,B7063&lt;=6),B7063=10)),1,0)</f>
        <v>0</v>
      </c>
      <c r="AC7063" s="55" t="n">
        <f aca="false">IF(AND(E7063&gt;0,B7063=10),1,0)</f>
        <v>0</v>
      </c>
      <c r="AD7063" s="55" t="n">
        <f aca="false">IF(AND(C7062=C7063,AA7062=AA7063-1),AB7062,"")</f>
        <v>0</v>
      </c>
      <c r="AE7063" s="55" t="n">
        <f aca="false">IF(AND(C7062=C7063,AA7062=AA7063-1),AC7062,"")</f>
        <v>0</v>
      </c>
      <c r="AF7063" s="55" t="n">
        <f aca="false">IF(AA7063=1,"",IF(AND(AB7063=1,AD7063&lt;&gt;1),1,0))</f>
        <v>0</v>
      </c>
      <c r="AG7063" s="55" t="n">
        <f aca="false">IF(AA7063=1,"",IF(AND(AC7063=1,AE7063&lt;&gt;1),1,0))</f>
        <v>0</v>
      </c>
      <c r="AH7063" s="60" t="str">
        <f aca="false">IF(AND(E7063&gt;0,AA7063&lt;2,NOT(AND(C7064=C7063,AA7064=AA7063+1))),INDEX(DATAS,AA7063+1),"")</f>
        <v/>
      </c>
      <c r="AI7063" s="60" t="str">
        <f aca="false">IF(AND(AC7063=1,AA7063&lt;2),IF(AND(C7064=C7063,AA7064=AA7063+1),IF(AC7064=1,"",INDEX(DATAS,AA7063+1)),INDEX(DATAS,AA7063+1)),"")</f>
        <v/>
      </c>
    </row>
    <row r="7064" customFormat="false" ht="15" hidden="false" customHeight="false" outlineLevel="0" collapsed="false">
      <c r="A7064" s="60" t="n">
        <v>46309</v>
      </c>
      <c r="B7064" s="0" t="n">
        <v>16</v>
      </c>
      <c r="C7064" s="0" t="n">
        <v>7988</v>
      </c>
      <c r="E7064" s="0" t="n">
        <v>0</v>
      </c>
      <c r="F7064" s="55" t="s">
        <v>1632</v>
      </c>
      <c r="I7064" s="55" t="s">
        <v>185</v>
      </c>
      <c r="U7064" s="0" t="n">
        <v>74</v>
      </c>
      <c r="V7064" s="0" t="n">
        <v>0</v>
      </c>
      <c r="X7064" s="55" t="n">
        <f aca="false">IF(I7064="Male",0,1)</f>
        <v>1</v>
      </c>
      <c r="Y7064" s="55" t="n">
        <f aca="false">IF(OR(I7064="DNB",I7064="Dry DNB"),1,0)</f>
        <v>0</v>
      </c>
      <c r="Z7064" s="0" t="str">
        <f aca="false">IF(ISNUMBER(W7064),A7064-W7064,"")</f>
        <v/>
      </c>
      <c r="AA7064" s="55" t="n">
        <f aca="false">MATCH(A7064,DATAS,0)</f>
        <v>1</v>
      </c>
      <c r="AB7064" s="55" t="n">
        <f aca="false">IF(AND(E7064&gt;0,OR(AND(B7064&gt;=1,B7064&lt;=6),B7064=10)),1,0)</f>
        <v>0</v>
      </c>
      <c r="AC7064" s="55" t="n">
        <f aca="false">IF(AND(E7064&gt;0,B7064=10),1,0)</f>
        <v>0</v>
      </c>
      <c r="AD7064" s="0" t="str">
        <f aca="false">IF(AND(C7063=C7064,AA7063=AA7064-1),AB7063,"")</f>
        <v/>
      </c>
      <c r="AE7064" s="0" t="str">
        <f aca="false">IF(AND(C7063=C7064,AA7063=AA7064-1),AC7063,"")</f>
        <v/>
      </c>
      <c r="AF7064" s="0" t="str">
        <f aca="false">IF(AA7064=1,"",IF(AND(AB7064=1,AD7064&lt;&gt;1),1,0))</f>
        <v/>
      </c>
      <c r="AG7064" s="0" t="str">
        <f aca="false">IF(AA7064=1,"",IF(AND(AC7064=1,AE7064&lt;&gt;1),1,0))</f>
        <v/>
      </c>
      <c r="AH7064" s="60" t="str">
        <f aca="false">IF(AND(E7064&gt;0,AA7064&lt;2,NOT(AND(C7065=C7064,AA7065=AA7064+1))),INDEX(DATAS,AA7064+1),"")</f>
        <v/>
      </c>
      <c r="AI7064" s="60" t="str">
        <f aca="false">IF(AND(AC7064=1,AA7064&lt;2),IF(AND(C7065=C7064,AA7065=AA7064+1),IF(AC7065=1,"",INDEX(DATAS,AA7064+1)),INDEX(DATAS,AA7064+1)),"")</f>
        <v/>
      </c>
    </row>
    <row r="7065" customFormat="false" ht="15" hidden="false" customHeight="false" outlineLevel="0" collapsed="false">
      <c r="A7065" s="60" t="n">
        <v>46310</v>
      </c>
      <c r="B7065" s="0" t="n">
        <v>16</v>
      </c>
      <c r="C7065" s="0" t="n">
        <v>7988</v>
      </c>
      <c r="E7065" s="0" t="n">
        <v>0</v>
      </c>
      <c r="F7065" s="55" t="s">
        <v>1632</v>
      </c>
      <c r="I7065" s="55" t="s">
        <v>185</v>
      </c>
      <c r="U7065" s="0" t="n">
        <v>75</v>
      </c>
      <c r="V7065" s="0" t="n">
        <v>0</v>
      </c>
      <c r="X7065" s="55" t="n">
        <f aca="false">IF(I7065="Male",0,1)</f>
        <v>1</v>
      </c>
      <c r="Y7065" s="55" t="n">
        <f aca="false">IF(OR(I7065="DNB",I7065="Dry DNB"),1,0)</f>
        <v>0</v>
      </c>
      <c r="Z7065" s="0" t="str">
        <f aca="false">IF(ISNUMBER(W7065),A7065-W7065,"")</f>
        <v/>
      </c>
      <c r="AA7065" s="55" t="n">
        <f aca="false">MATCH(A7065,DATAS,0)</f>
        <v>2</v>
      </c>
      <c r="AB7065" s="55" t="n">
        <f aca="false">IF(AND(E7065&gt;0,OR(AND(B7065&gt;=1,B7065&lt;=6),B7065=10)),1,0)</f>
        <v>0</v>
      </c>
      <c r="AC7065" s="55" t="n">
        <f aca="false">IF(AND(E7065&gt;0,B7065=10),1,0)</f>
        <v>0</v>
      </c>
      <c r="AD7065" s="55" t="n">
        <f aca="false">IF(AND(C7064=C7065,AA7064=AA7065-1),AB7064,"")</f>
        <v>0</v>
      </c>
      <c r="AE7065" s="55" t="n">
        <f aca="false">IF(AND(C7064=C7065,AA7064=AA7065-1),AC7064,"")</f>
        <v>0</v>
      </c>
      <c r="AF7065" s="55" t="n">
        <f aca="false">IF(AA7065=1,"",IF(AND(AB7065=1,AD7065&lt;&gt;1),1,0))</f>
        <v>0</v>
      </c>
      <c r="AG7065" s="55" t="n">
        <f aca="false">IF(AA7065=1,"",IF(AND(AC7065=1,AE7065&lt;&gt;1),1,0))</f>
        <v>0</v>
      </c>
      <c r="AH7065" s="60" t="str">
        <f aca="false">IF(AND(E7065&gt;0,AA7065&lt;2,NOT(AND(C7066=C7065,AA7066=AA7065+1))),INDEX(DATAS,AA7065+1),"")</f>
        <v/>
      </c>
      <c r="AI7065" s="60" t="str">
        <f aca="false">IF(AND(AC7065=1,AA7065&lt;2),IF(AND(C7066=C7065,AA7066=AA7065+1),IF(AC7066=1,"",INDEX(DATAS,AA7065+1)),INDEX(DATAS,AA7065+1)),"")</f>
        <v/>
      </c>
    </row>
    <row r="7066" customFormat="false" ht="15" hidden="false" customHeight="false" outlineLevel="0" collapsed="false">
      <c r="A7066" s="60" t="n">
        <v>46309</v>
      </c>
      <c r="B7066" s="0" t="n">
        <v>16</v>
      </c>
      <c r="C7066" s="0" t="n">
        <v>7989</v>
      </c>
      <c r="E7066" s="0" t="n">
        <v>0</v>
      </c>
      <c r="F7066" s="55" t="s">
        <v>1632</v>
      </c>
      <c r="I7066" s="55" t="s">
        <v>185</v>
      </c>
      <c r="U7066" s="0" t="n">
        <v>74</v>
      </c>
      <c r="V7066" s="0" t="n">
        <v>0</v>
      </c>
      <c r="X7066" s="55" t="n">
        <f aca="false">IF(I7066="Male",0,1)</f>
        <v>1</v>
      </c>
      <c r="Y7066" s="55" t="n">
        <f aca="false">IF(OR(I7066="DNB",I7066="Dry DNB"),1,0)</f>
        <v>0</v>
      </c>
      <c r="Z7066" s="0" t="str">
        <f aca="false">IF(ISNUMBER(W7066),A7066-W7066,"")</f>
        <v/>
      </c>
      <c r="AA7066" s="55" t="n">
        <f aca="false">MATCH(A7066,DATAS,0)</f>
        <v>1</v>
      </c>
      <c r="AB7066" s="55" t="n">
        <f aca="false">IF(AND(E7066&gt;0,OR(AND(B7066&gt;=1,B7066&lt;=6),B7066=10)),1,0)</f>
        <v>0</v>
      </c>
      <c r="AC7066" s="55" t="n">
        <f aca="false">IF(AND(E7066&gt;0,B7066=10),1,0)</f>
        <v>0</v>
      </c>
      <c r="AD7066" s="0" t="str">
        <f aca="false">IF(AND(C7065=C7066,AA7065=AA7066-1),AB7065,"")</f>
        <v/>
      </c>
      <c r="AE7066" s="0" t="str">
        <f aca="false">IF(AND(C7065=C7066,AA7065=AA7066-1),AC7065,"")</f>
        <v/>
      </c>
      <c r="AF7066" s="0" t="str">
        <f aca="false">IF(AA7066=1,"",IF(AND(AB7066=1,AD7066&lt;&gt;1),1,0))</f>
        <v/>
      </c>
      <c r="AG7066" s="0" t="str">
        <f aca="false">IF(AA7066=1,"",IF(AND(AC7066=1,AE7066&lt;&gt;1),1,0))</f>
        <v/>
      </c>
      <c r="AH7066" s="60" t="str">
        <f aca="false">IF(AND(E7066&gt;0,AA7066&lt;2,NOT(AND(C7067=C7066,AA7067=AA7066+1))),INDEX(DATAS,AA7066+1),"")</f>
        <v/>
      </c>
      <c r="AI7066" s="60" t="str">
        <f aca="false">IF(AND(AC7066=1,AA7066&lt;2),IF(AND(C7067=C7066,AA7067=AA7066+1),IF(AC7067=1,"",INDEX(DATAS,AA7066+1)),INDEX(DATAS,AA7066+1)),"")</f>
        <v/>
      </c>
    </row>
    <row r="7067" customFormat="false" ht="15" hidden="false" customHeight="false" outlineLevel="0" collapsed="false">
      <c r="A7067" s="60" t="n">
        <v>46310</v>
      </c>
      <c r="B7067" s="0" t="n">
        <v>16</v>
      </c>
      <c r="C7067" s="0" t="n">
        <v>7989</v>
      </c>
      <c r="E7067" s="0" t="n">
        <v>0</v>
      </c>
      <c r="F7067" s="55" t="s">
        <v>1632</v>
      </c>
      <c r="I7067" s="55" t="s">
        <v>185</v>
      </c>
      <c r="U7067" s="0" t="n">
        <v>75</v>
      </c>
      <c r="V7067" s="0" t="n">
        <v>0</v>
      </c>
      <c r="X7067" s="55" t="n">
        <f aca="false">IF(I7067="Male",0,1)</f>
        <v>1</v>
      </c>
      <c r="Y7067" s="55" t="n">
        <f aca="false">IF(OR(I7067="DNB",I7067="Dry DNB"),1,0)</f>
        <v>0</v>
      </c>
      <c r="Z7067" s="0" t="str">
        <f aca="false">IF(ISNUMBER(W7067),A7067-W7067,"")</f>
        <v/>
      </c>
      <c r="AA7067" s="55" t="n">
        <f aca="false">MATCH(A7067,DATAS,0)</f>
        <v>2</v>
      </c>
      <c r="AB7067" s="55" t="n">
        <f aca="false">IF(AND(E7067&gt;0,OR(AND(B7067&gt;=1,B7067&lt;=6),B7067=10)),1,0)</f>
        <v>0</v>
      </c>
      <c r="AC7067" s="55" t="n">
        <f aca="false">IF(AND(E7067&gt;0,B7067=10),1,0)</f>
        <v>0</v>
      </c>
      <c r="AD7067" s="55" t="n">
        <f aca="false">IF(AND(C7066=C7067,AA7066=AA7067-1),AB7066,"")</f>
        <v>0</v>
      </c>
      <c r="AE7067" s="55" t="n">
        <f aca="false">IF(AND(C7066=C7067,AA7066=AA7067-1),AC7066,"")</f>
        <v>0</v>
      </c>
      <c r="AF7067" s="55" t="n">
        <f aca="false">IF(AA7067=1,"",IF(AND(AB7067=1,AD7067&lt;&gt;1),1,0))</f>
        <v>0</v>
      </c>
      <c r="AG7067" s="55" t="n">
        <f aca="false">IF(AA7067=1,"",IF(AND(AC7067=1,AE7067&lt;&gt;1),1,0))</f>
        <v>0</v>
      </c>
      <c r="AH7067" s="60" t="str">
        <f aca="false">IF(AND(E7067&gt;0,AA7067&lt;2,NOT(AND(C7068=C7067,AA7068=AA7067+1))),INDEX(DATAS,AA7067+1),"")</f>
        <v/>
      </c>
      <c r="AI7067" s="60" t="str">
        <f aca="false">IF(AND(AC7067=1,AA7067&lt;2),IF(AND(C7068=C7067,AA7068=AA7067+1),IF(AC7068=1,"",INDEX(DATAS,AA7067+1)),INDEX(DATAS,AA7067+1)),"")</f>
        <v/>
      </c>
    </row>
    <row r="7068" customFormat="false" ht="15" hidden="false" customHeight="false" outlineLevel="0" collapsed="false">
      <c r="A7068" s="60" t="n">
        <v>46309</v>
      </c>
      <c r="B7068" s="0" t="n">
        <v>16</v>
      </c>
      <c r="C7068" s="0" t="n">
        <v>7990</v>
      </c>
      <c r="E7068" s="0" t="n">
        <v>0</v>
      </c>
      <c r="F7068" s="55" t="s">
        <v>1632</v>
      </c>
      <c r="I7068" s="55" t="s">
        <v>185</v>
      </c>
      <c r="U7068" s="0" t="n">
        <v>74</v>
      </c>
      <c r="V7068" s="0" t="n">
        <v>0</v>
      </c>
      <c r="X7068" s="55" t="n">
        <f aca="false">IF(I7068="Male",0,1)</f>
        <v>1</v>
      </c>
      <c r="Y7068" s="55" t="n">
        <f aca="false">IF(OR(I7068="DNB",I7068="Dry DNB"),1,0)</f>
        <v>0</v>
      </c>
      <c r="Z7068" s="0" t="str">
        <f aca="false">IF(ISNUMBER(W7068),A7068-W7068,"")</f>
        <v/>
      </c>
      <c r="AA7068" s="55" t="n">
        <f aca="false">MATCH(A7068,DATAS,0)</f>
        <v>1</v>
      </c>
      <c r="AB7068" s="55" t="n">
        <f aca="false">IF(AND(E7068&gt;0,OR(AND(B7068&gt;=1,B7068&lt;=6),B7068=10)),1,0)</f>
        <v>0</v>
      </c>
      <c r="AC7068" s="55" t="n">
        <f aca="false">IF(AND(E7068&gt;0,B7068=10),1,0)</f>
        <v>0</v>
      </c>
      <c r="AD7068" s="0" t="str">
        <f aca="false">IF(AND(C7067=C7068,AA7067=AA7068-1),AB7067,"")</f>
        <v/>
      </c>
      <c r="AE7068" s="0" t="str">
        <f aca="false">IF(AND(C7067=C7068,AA7067=AA7068-1),AC7067,"")</f>
        <v/>
      </c>
      <c r="AF7068" s="0" t="str">
        <f aca="false">IF(AA7068=1,"",IF(AND(AB7068=1,AD7068&lt;&gt;1),1,0))</f>
        <v/>
      </c>
      <c r="AG7068" s="0" t="str">
        <f aca="false">IF(AA7068=1,"",IF(AND(AC7068=1,AE7068&lt;&gt;1),1,0))</f>
        <v/>
      </c>
      <c r="AH7068" s="60" t="str">
        <f aca="false">IF(AND(E7068&gt;0,AA7068&lt;2,NOT(AND(C7069=C7068,AA7069=AA7068+1))),INDEX(DATAS,AA7068+1),"")</f>
        <v/>
      </c>
      <c r="AI7068" s="60" t="str">
        <f aca="false">IF(AND(AC7068=1,AA7068&lt;2),IF(AND(C7069=C7068,AA7069=AA7068+1),IF(AC7069=1,"",INDEX(DATAS,AA7068+1)),INDEX(DATAS,AA7068+1)),"")</f>
        <v/>
      </c>
    </row>
    <row r="7069" customFormat="false" ht="15" hidden="false" customHeight="false" outlineLevel="0" collapsed="false">
      <c r="A7069" s="60" t="n">
        <v>46310</v>
      </c>
      <c r="B7069" s="0" t="n">
        <v>16</v>
      </c>
      <c r="C7069" s="0" t="n">
        <v>7990</v>
      </c>
      <c r="E7069" s="0" t="n">
        <v>0</v>
      </c>
      <c r="F7069" s="55" t="s">
        <v>1632</v>
      </c>
      <c r="I7069" s="55" t="s">
        <v>185</v>
      </c>
      <c r="U7069" s="0" t="n">
        <v>75</v>
      </c>
      <c r="V7069" s="0" t="n">
        <v>0</v>
      </c>
      <c r="X7069" s="55" t="n">
        <f aca="false">IF(I7069="Male",0,1)</f>
        <v>1</v>
      </c>
      <c r="Y7069" s="55" t="n">
        <f aca="false">IF(OR(I7069="DNB",I7069="Dry DNB"),1,0)</f>
        <v>0</v>
      </c>
      <c r="Z7069" s="0" t="str">
        <f aca="false">IF(ISNUMBER(W7069),A7069-W7069,"")</f>
        <v/>
      </c>
      <c r="AA7069" s="55" t="n">
        <f aca="false">MATCH(A7069,DATAS,0)</f>
        <v>2</v>
      </c>
      <c r="AB7069" s="55" t="n">
        <f aca="false">IF(AND(E7069&gt;0,OR(AND(B7069&gt;=1,B7069&lt;=6),B7069=10)),1,0)</f>
        <v>0</v>
      </c>
      <c r="AC7069" s="55" t="n">
        <f aca="false">IF(AND(E7069&gt;0,B7069=10),1,0)</f>
        <v>0</v>
      </c>
      <c r="AD7069" s="55" t="n">
        <f aca="false">IF(AND(C7068=C7069,AA7068=AA7069-1),AB7068,"")</f>
        <v>0</v>
      </c>
      <c r="AE7069" s="55" t="n">
        <f aca="false">IF(AND(C7068=C7069,AA7068=AA7069-1),AC7068,"")</f>
        <v>0</v>
      </c>
      <c r="AF7069" s="55" t="n">
        <f aca="false">IF(AA7069=1,"",IF(AND(AB7069=1,AD7069&lt;&gt;1),1,0))</f>
        <v>0</v>
      </c>
      <c r="AG7069" s="55" t="n">
        <f aca="false">IF(AA7069=1,"",IF(AND(AC7069=1,AE7069&lt;&gt;1),1,0))</f>
        <v>0</v>
      </c>
      <c r="AH7069" s="60" t="str">
        <f aca="false">IF(AND(E7069&gt;0,AA7069&lt;2,NOT(AND(C7070=C7069,AA7070=AA7069+1))),INDEX(DATAS,AA7069+1),"")</f>
        <v/>
      </c>
      <c r="AI7069" s="60" t="str">
        <f aca="false">IF(AND(AC7069=1,AA7069&lt;2),IF(AND(C7070=C7069,AA7070=AA7069+1),IF(AC7070=1,"",INDEX(DATAS,AA7069+1)),INDEX(DATAS,AA7069+1)),"")</f>
        <v/>
      </c>
    </row>
    <row r="7070" customFormat="false" ht="15" hidden="false" customHeight="false" outlineLevel="0" collapsed="false">
      <c r="A7070" s="60" t="n">
        <v>46309</v>
      </c>
      <c r="B7070" s="0" t="n">
        <v>16</v>
      </c>
      <c r="C7070" s="0" t="n">
        <v>7991</v>
      </c>
      <c r="E7070" s="0" t="n">
        <v>0</v>
      </c>
      <c r="F7070" s="55" t="s">
        <v>1632</v>
      </c>
      <c r="I7070" s="55" t="s">
        <v>185</v>
      </c>
      <c r="U7070" s="0" t="n">
        <v>74</v>
      </c>
      <c r="V7070" s="0" t="n">
        <v>0</v>
      </c>
      <c r="X7070" s="55" t="n">
        <f aca="false">IF(I7070="Male",0,1)</f>
        <v>1</v>
      </c>
      <c r="Y7070" s="55" t="n">
        <f aca="false">IF(OR(I7070="DNB",I7070="Dry DNB"),1,0)</f>
        <v>0</v>
      </c>
      <c r="Z7070" s="0" t="str">
        <f aca="false">IF(ISNUMBER(W7070),A7070-W7070,"")</f>
        <v/>
      </c>
      <c r="AA7070" s="55" t="n">
        <f aca="false">MATCH(A7070,DATAS,0)</f>
        <v>1</v>
      </c>
      <c r="AB7070" s="55" t="n">
        <f aca="false">IF(AND(E7070&gt;0,OR(AND(B7070&gt;=1,B7070&lt;=6),B7070=10)),1,0)</f>
        <v>0</v>
      </c>
      <c r="AC7070" s="55" t="n">
        <f aca="false">IF(AND(E7070&gt;0,B7070=10),1,0)</f>
        <v>0</v>
      </c>
      <c r="AD7070" s="0" t="str">
        <f aca="false">IF(AND(C7069=C7070,AA7069=AA7070-1),AB7069,"")</f>
        <v/>
      </c>
      <c r="AE7070" s="0" t="str">
        <f aca="false">IF(AND(C7069=C7070,AA7069=AA7070-1),AC7069,"")</f>
        <v/>
      </c>
      <c r="AF7070" s="0" t="str">
        <f aca="false">IF(AA7070=1,"",IF(AND(AB7070=1,AD7070&lt;&gt;1),1,0))</f>
        <v/>
      </c>
      <c r="AG7070" s="0" t="str">
        <f aca="false">IF(AA7070=1,"",IF(AND(AC7070=1,AE7070&lt;&gt;1),1,0))</f>
        <v/>
      </c>
      <c r="AH7070" s="60" t="str">
        <f aca="false">IF(AND(E7070&gt;0,AA7070&lt;2,NOT(AND(C7071=C7070,AA7071=AA7070+1))),INDEX(DATAS,AA7070+1),"")</f>
        <v/>
      </c>
      <c r="AI7070" s="60" t="str">
        <f aca="false">IF(AND(AC7070=1,AA7070&lt;2),IF(AND(C7071=C7070,AA7071=AA7070+1),IF(AC7071=1,"",INDEX(DATAS,AA7070+1)),INDEX(DATAS,AA7070+1)),"")</f>
        <v/>
      </c>
    </row>
    <row r="7071" customFormat="false" ht="15" hidden="false" customHeight="false" outlineLevel="0" collapsed="false">
      <c r="A7071" s="60" t="n">
        <v>46310</v>
      </c>
      <c r="B7071" s="0" t="n">
        <v>16</v>
      </c>
      <c r="C7071" s="0" t="n">
        <v>7991</v>
      </c>
      <c r="E7071" s="0" t="n">
        <v>0</v>
      </c>
      <c r="F7071" s="55" t="s">
        <v>1632</v>
      </c>
      <c r="I7071" s="55" t="s">
        <v>185</v>
      </c>
      <c r="U7071" s="0" t="n">
        <v>75</v>
      </c>
      <c r="V7071" s="0" t="n">
        <v>0</v>
      </c>
      <c r="X7071" s="55" t="n">
        <f aca="false">IF(I7071="Male",0,1)</f>
        <v>1</v>
      </c>
      <c r="Y7071" s="55" t="n">
        <f aca="false">IF(OR(I7071="DNB",I7071="Dry DNB"),1,0)</f>
        <v>0</v>
      </c>
      <c r="Z7071" s="0" t="str">
        <f aca="false">IF(ISNUMBER(W7071),A7071-W7071,"")</f>
        <v/>
      </c>
      <c r="AA7071" s="55" t="n">
        <f aca="false">MATCH(A7071,DATAS,0)</f>
        <v>2</v>
      </c>
      <c r="AB7071" s="55" t="n">
        <f aca="false">IF(AND(E7071&gt;0,OR(AND(B7071&gt;=1,B7071&lt;=6),B7071=10)),1,0)</f>
        <v>0</v>
      </c>
      <c r="AC7071" s="55" t="n">
        <f aca="false">IF(AND(E7071&gt;0,B7071=10),1,0)</f>
        <v>0</v>
      </c>
      <c r="AD7071" s="55" t="n">
        <f aca="false">IF(AND(C7070=C7071,AA7070=AA7071-1),AB7070,"")</f>
        <v>0</v>
      </c>
      <c r="AE7071" s="55" t="n">
        <f aca="false">IF(AND(C7070=C7071,AA7070=AA7071-1),AC7070,"")</f>
        <v>0</v>
      </c>
      <c r="AF7071" s="55" t="n">
        <f aca="false">IF(AA7071=1,"",IF(AND(AB7071=1,AD7071&lt;&gt;1),1,0))</f>
        <v>0</v>
      </c>
      <c r="AG7071" s="55" t="n">
        <f aca="false">IF(AA7071=1,"",IF(AND(AC7071=1,AE7071&lt;&gt;1),1,0))</f>
        <v>0</v>
      </c>
      <c r="AH7071" s="60" t="str">
        <f aca="false">IF(AND(E7071&gt;0,AA7071&lt;2,NOT(AND(C7072=C7071,AA7072=AA7071+1))),INDEX(DATAS,AA7071+1),"")</f>
        <v/>
      </c>
      <c r="AI7071" s="60" t="str">
        <f aca="false">IF(AND(AC7071=1,AA7071&lt;2),IF(AND(C7072=C7071,AA7072=AA7071+1),IF(AC7072=1,"",INDEX(DATAS,AA7071+1)),INDEX(DATAS,AA7071+1)),"")</f>
        <v/>
      </c>
    </row>
    <row r="7072" customFormat="false" ht="15" hidden="false" customHeight="false" outlineLevel="0" collapsed="false">
      <c r="A7072" s="60" t="n">
        <v>46309</v>
      </c>
      <c r="B7072" s="0" t="n">
        <v>16</v>
      </c>
      <c r="C7072" s="0" t="n">
        <v>7992</v>
      </c>
      <c r="E7072" s="0" t="n">
        <v>0</v>
      </c>
      <c r="F7072" s="55" t="s">
        <v>1633</v>
      </c>
      <c r="I7072" s="55" t="s">
        <v>185</v>
      </c>
      <c r="U7072" s="0" t="n">
        <v>73</v>
      </c>
      <c r="V7072" s="0" t="n">
        <v>0</v>
      </c>
      <c r="X7072" s="55" t="n">
        <f aca="false">IF(I7072="Male",0,1)</f>
        <v>1</v>
      </c>
      <c r="Y7072" s="55" t="n">
        <f aca="false">IF(OR(I7072="DNB",I7072="Dry DNB"),1,0)</f>
        <v>0</v>
      </c>
      <c r="Z7072" s="0" t="str">
        <f aca="false">IF(ISNUMBER(W7072),A7072-W7072,"")</f>
        <v/>
      </c>
      <c r="AA7072" s="55" t="n">
        <f aca="false">MATCH(A7072,DATAS,0)</f>
        <v>1</v>
      </c>
      <c r="AB7072" s="55" t="n">
        <f aca="false">IF(AND(E7072&gt;0,OR(AND(B7072&gt;=1,B7072&lt;=6),B7072=10)),1,0)</f>
        <v>0</v>
      </c>
      <c r="AC7072" s="55" t="n">
        <f aca="false">IF(AND(E7072&gt;0,B7072=10),1,0)</f>
        <v>0</v>
      </c>
      <c r="AD7072" s="0" t="str">
        <f aca="false">IF(AND(C7071=C7072,AA7071=AA7072-1),AB7071,"")</f>
        <v/>
      </c>
      <c r="AE7072" s="0" t="str">
        <f aca="false">IF(AND(C7071=C7072,AA7071=AA7072-1),AC7071,"")</f>
        <v/>
      </c>
      <c r="AF7072" s="0" t="str">
        <f aca="false">IF(AA7072=1,"",IF(AND(AB7072=1,AD7072&lt;&gt;1),1,0))</f>
        <v/>
      </c>
      <c r="AG7072" s="0" t="str">
        <f aca="false">IF(AA7072=1,"",IF(AND(AC7072=1,AE7072&lt;&gt;1),1,0))</f>
        <v/>
      </c>
      <c r="AH7072" s="60" t="str">
        <f aca="false">IF(AND(E7072&gt;0,AA7072&lt;2,NOT(AND(C7073=C7072,AA7073=AA7072+1))),INDEX(DATAS,AA7072+1),"")</f>
        <v/>
      </c>
      <c r="AI7072" s="60" t="str">
        <f aca="false">IF(AND(AC7072=1,AA7072&lt;2),IF(AND(C7073=C7072,AA7073=AA7072+1),IF(AC7073=1,"",INDEX(DATAS,AA7072+1)),INDEX(DATAS,AA7072+1)),"")</f>
        <v/>
      </c>
    </row>
    <row r="7073" customFormat="false" ht="15" hidden="false" customHeight="false" outlineLevel="0" collapsed="false">
      <c r="A7073" s="60" t="n">
        <v>46310</v>
      </c>
      <c r="B7073" s="0" t="n">
        <v>16</v>
      </c>
      <c r="C7073" s="0" t="n">
        <v>7992</v>
      </c>
      <c r="E7073" s="0" t="n">
        <v>0</v>
      </c>
      <c r="F7073" s="55" t="s">
        <v>1633</v>
      </c>
      <c r="I7073" s="55" t="s">
        <v>185</v>
      </c>
      <c r="U7073" s="0" t="n">
        <v>74</v>
      </c>
      <c r="V7073" s="0" t="n">
        <v>0</v>
      </c>
      <c r="X7073" s="55" t="n">
        <f aca="false">IF(I7073="Male",0,1)</f>
        <v>1</v>
      </c>
      <c r="Y7073" s="55" t="n">
        <f aca="false">IF(OR(I7073="DNB",I7073="Dry DNB"),1,0)</f>
        <v>0</v>
      </c>
      <c r="Z7073" s="0" t="str">
        <f aca="false">IF(ISNUMBER(W7073),A7073-W7073,"")</f>
        <v/>
      </c>
      <c r="AA7073" s="55" t="n">
        <f aca="false">MATCH(A7073,DATAS,0)</f>
        <v>2</v>
      </c>
      <c r="AB7073" s="55" t="n">
        <f aca="false">IF(AND(E7073&gt;0,OR(AND(B7073&gt;=1,B7073&lt;=6),B7073=10)),1,0)</f>
        <v>0</v>
      </c>
      <c r="AC7073" s="55" t="n">
        <f aca="false">IF(AND(E7073&gt;0,B7073=10),1,0)</f>
        <v>0</v>
      </c>
      <c r="AD7073" s="55" t="n">
        <f aca="false">IF(AND(C7072=C7073,AA7072=AA7073-1),AB7072,"")</f>
        <v>0</v>
      </c>
      <c r="AE7073" s="55" t="n">
        <f aca="false">IF(AND(C7072=C7073,AA7072=AA7073-1),AC7072,"")</f>
        <v>0</v>
      </c>
      <c r="AF7073" s="55" t="n">
        <f aca="false">IF(AA7073=1,"",IF(AND(AB7073=1,AD7073&lt;&gt;1),1,0))</f>
        <v>0</v>
      </c>
      <c r="AG7073" s="55" t="n">
        <f aca="false">IF(AA7073=1,"",IF(AND(AC7073=1,AE7073&lt;&gt;1),1,0))</f>
        <v>0</v>
      </c>
      <c r="AH7073" s="60" t="str">
        <f aca="false">IF(AND(E7073&gt;0,AA7073&lt;2,NOT(AND(C7074=C7073,AA7074=AA7073+1))),INDEX(DATAS,AA7073+1),"")</f>
        <v/>
      </c>
      <c r="AI7073" s="60" t="str">
        <f aca="false">IF(AND(AC7073=1,AA7073&lt;2),IF(AND(C7074=C7073,AA7074=AA7073+1),IF(AC7074=1,"",INDEX(DATAS,AA7073+1)),INDEX(DATAS,AA7073+1)),"")</f>
        <v/>
      </c>
    </row>
    <row r="7074" customFormat="false" ht="15" hidden="false" customHeight="false" outlineLevel="0" collapsed="false">
      <c r="A7074" s="60" t="n">
        <v>46309</v>
      </c>
      <c r="B7074" s="0" t="n">
        <v>16</v>
      </c>
      <c r="C7074" s="0" t="n">
        <v>7993</v>
      </c>
      <c r="E7074" s="0" t="n">
        <v>0</v>
      </c>
      <c r="F7074" s="55" t="s">
        <v>1633</v>
      </c>
      <c r="I7074" s="55" t="s">
        <v>185</v>
      </c>
      <c r="U7074" s="0" t="n">
        <v>73</v>
      </c>
      <c r="V7074" s="0" t="n">
        <v>0</v>
      </c>
      <c r="X7074" s="55" t="n">
        <f aca="false">IF(I7074="Male",0,1)</f>
        <v>1</v>
      </c>
      <c r="Y7074" s="55" t="n">
        <f aca="false">IF(OR(I7074="DNB",I7074="Dry DNB"),1,0)</f>
        <v>0</v>
      </c>
      <c r="Z7074" s="0" t="str">
        <f aca="false">IF(ISNUMBER(W7074),A7074-W7074,"")</f>
        <v/>
      </c>
      <c r="AA7074" s="55" t="n">
        <f aca="false">MATCH(A7074,DATAS,0)</f>
        <v>1</v>
      </c>
      <c r="AB7074" s="55" t="n">
        <f aca="false">IF(AND(E7074&gt;0,OR(AND(B7074&gt;=1,B7074&lt;=6),B7074=10)),1,0)</f>
        <v>0</v>
      </c>
      <c r="AC7074" s="55" t="n">
        <f aca="false">IF(AND(E7074&gt;0,B7074=10),1,0)</f>
        <v>0</v>
      </c>
      <c r="AD7074" s="0" t="str">
        <f aca="false">IF(AND(C7073=C7074,AA7073=AA7074-1),AB7073,"")</f>
        <v/>
      </c>
      <c r="AE7074" s="0" t="str">
        <f aca="false">IF(AND(C7073=C7074,AA7073=AA7074-1),AC7073,"")</f>
        <v/>
      </c>
      <c r="AF7074" s="0" t="str">
        <f aca="false">IF(AA7074=1,"",IF(AND(AB7074=1,AD7074&lt;&gt;1),1,0))</f>
        <v/>
      </c>
      <c r="AG7074" s="0" t="str">
        <f aca="false">IF(AA7074=1,"",IF(AND(AC7074=1,AE7074&lt;&gt;1),1,0))</f>
        <v/>
      </c>
      <c r="AH7074" s="60" t="str">
        <f aca="false">IF(AND(E7074&gt;0,AA7074&lt;2,NOT(AND(C7075=C7074,AA7075=AA7074+1))),INDEX(DATAS,AA7074+1),"")</f>
        <v/>
      </c>
      <c r="AI7074" s="60" t="str">
        <f aca="false">IF(AND(AC7074=1,AA7074&lt;2),IF(AND(C7075=C7074,AA7075=AA7074+1),IF(AC7075=1,"",INDEX(DATAS,AA7074+1)),INDEX(DATAS,AA7074+1)),"")</f>
        <v/>
      </c>
    </row>
    <row r="7075" customFormat="false" ht="15" hidden="false" customHeight="false" outlineLevel="0" collapsed="false">
      <c r="A7075" s="60" t="n">
        <v>46310</v>
      </c>
      <c r="B7075" s="0" t="n">
        <v>16</v>
      </c>
      <c r="C7075" s="0" t="n">
        <v>7993</v>
      </c>
      <c r="E7075" s="0" t="n">
        <v>0</v>
      </c>
      <c r="F7075" s="55" t="s">
        <v>1633</v>
      </c>
      <c r="I7075" s="55" t="s">
        <v>185</v>
      </c>
      <c r="U7075" s="0" t="n">
        <v>74</v>
      </c>
      <c r="V7075" s="0" t="n">
        <v>0</v>
      </c>
      <c r="X7075" s="55" t="n">
        <f aca="false">IF(I7075="Male",0,1)</f>
        <v>1</v>
      </c>
      <c r="Y7075" s="55" t="n">
        <f aca="false">IF(OR(I7075="DNB",I7075="Dry DNB"),1,0)</f>
        <v>0</v>
      </c>
      <c r="Z7075" s="0" t="str">
        <f aca="false">IF(ISNUMBER(W7075),A7075-W7075,"")</f>
        <v/>
      </c>
      <c r="AA7075" s="55" t="n">
        <f aca="false">MATCH(A7075,DATAS,0)</f>
        <v>2</v>
      </c>
      <c r="AB7075" s="55" t="n">
        <f aca="false">IF(AND(E7075&gt;0,OR(AND(B7075&gt;=1,B7075&lt;=6),B7075=10)),1,0)</f>
        <v>0</v>
      </c>
      <c r="AC7075" s="55" t="n">
        <f aca="false">IF(AND(E7075&gt;0,B7075=10),1,0)</f>
        <v>0</v>
      </c>
      <c r="AD7075" s="55" t="n">
        <f aca="false">IF(AND(C7074=C7075,AA7074=AA7075-1),AB7074,"")</f>
        <v>0</v>
      </c>
      <c r="AE7075" s="55" t="n">
        <f aca="false">IF(AND(C7074=C7075,AA7074=AA7075-1),AC7074,"")</f>
        <v>0</v>
      </c>
      <c r="AF7075" s="55" t="n">
        <f aca="false">IF(AA7075=1,"",IF(AND(AB7075=1,AD7075&lt;&gt;1),1,0))</f>
        <v>0</v>
      </c>
      <c r="AG7075" s="55" t="n">
        <f aca="false">IF(AA7075=1,"",IF(AND(AC7075=1,AE7075&lt;&gt;1),1,0))</f>
        <v>0</v>
      </c>
      <c r="AH7075" s="60" t="str">
        <f aca="false">IF(AND(E7075&gt;0,AA7075&lt;2,NOT(AND(C7076=C7075,AA7076=AA7075+1))),INDEX(DATAS,AA7075+1),"")</f>
        <v/>
      </c>
      <c r="AI7075" s="60" t="str">
        <f aca="false">IF(AND(AC7075=1,AA7075&lt;2),IF(AND(C7076=C7075,AA7076=AA7075+1),IF(AC7076=1,"",INDEX(DATAS,AA7075+1)),INDEX(DATAS,AA7075+1)),"")</f>
        <v/>
      </c>
    </row>
    <row r="7076" customFormat="false" ht="15" hidden="false" customHeight="false" outlineLevel="0" collapsed="false">
      <c r="A7076" s="60" t="n">
        <v>46309</v>
      </c>
      <c r="B7076" s="0" t="n">
        <v>16</v>
      </c>
      <c r="C7076" s="0" t="n">
        <v>7994</v>
      </c>
      <c r="E7076" s="0" t="n">
        <v>0</v>
      </c>
      <c r="F7076" s="55" t="s">
        <v>1634</v>
      </c>
      <c r="I7076" s="55" t="s">
        <v>185</v>
      </c>
      <c r="U7076" s="0" t="n">
        <v>72</v>
      </c>
      <c r="V7076" s="0" t="n">
        <v>0</v>
      </c>
      <c r="X7076" s="55" t="n">
        <f aca="false">IF(I7076="Male",0,1)</f>
        <v>1</v>
      </c>
      <c r="Y7076" s="55" t="n">
        <f aca="false">IF(OR(I7076="DNB",I7076="Dry DNB"),1,0)</f>
        <v>0</v>
      </c>
      <c r="Z7076" s="0" t="str">
        <f aca="false">IF(ISNUMBER(W7076),A7076-W7076,"")</f>
        <v/>
      </c>
      <c r="AA7076" s="55" t="n">
        <f aca="false">MATCH(A7076,DATAS,0)</f>
        <v>1</v>
      </c>
      <c r="AB7076" s="55" t="n">
        <f aca="false">IF(AND(E7076&gt;0,OR(AND(B7076&gt;=1,B7076&lt;=6),B7076=10)),1,0)</f>
        <v>0</v>
      </c>
      <c r="AC7076" s="55" t="n">
        <f aca="false">IF(AND(E7076&gt;0,B7076=10),1,0)</f>
        <v>0</v>
      </c>
      <c r="AD7076" s="0" t="str">
        <f aca="false">IF(AND(C7075=C7076,AA7075=AA7076-1),AB7075,"")</f>
        <v/>
      </c>
      <c r="AE7076" s="0" t="str">
        <f aca="false">IF(AND(C7075=C7076,AA7075=AA7076-1),AC7075,"")</f>
        <v/>
      </c>
      <c r="AF7076" s="0" t="str">
        <f aca="false">IF(AA7076=1,"",IF(AND(AB7076=1,AD7076&lt;&gt;1),1,0))</f>
        <v/>
      </c>
      <c r="AG7076" s="0" t="str">
        <f aca="false">IF(AA7076=1,"",IF(AND(AC7076=1,AE7076&lt;&gt;1),1,0))</f>
        <v/>
      </c>
      <c r="AH7076" s="60" t="str">
        <f aca="false">IF(AND(E7076&gt;0,AA7076&lt;2,NOT(AND(C7077=C7076,AA7077=AA7076+1))),INDEX(DATAS,AA7076+1),"")</f>
        <v/>
      </c>
      <c r="AI7076" s="60" t="str">
        <f aca="false">IF(AND(AC7076=1,AA7076&lt;2),IF(AND(C7077=C7076,AA7077=AA7076+1),IF(AC7077=1,"",INDEX(DATAS,AA7076+1)),INDEX(DATAS,AA7076+1)),"")</f>
        <v/>
      </c>
    </row>
    <row r="7077" customFormat="false" ht="15" hidden="false" customHeight="false" outlineLevel="0" collapsed="false">
      <c r="A7077" s="60" t="n">
        <v>46310</v>
      </c>
      <c r="B7077" s="0" t="n">
        <v>16</v>
      </c>
      <c r="C7077" s="0" t="n">
        <v>7994</v>
      </c>
      <c r="E7077" s="0" t="n">
        <v>0</v>
      </c>
      <c r="F7077" s="55" t="s">
        <v>1634</v>
      </c>
      <c r="I7077" s="55" t="s">
        <v>185</v>
      </c>
      <c r="U7077" s="0" t="n">
        <v>73</v>
      </c>
      <c r="V7077" s="0" t="n">
        <v>0</v>
      </c>
      <c r="X7077" s="55" t="n">
        <f aca="false">IF(I7077="Male",0,1)</f>
        <v>1</v>
      </c>
      <c r="Y7077" s="55" t="n">
        <f aca="false">IF(OR(I7077="DNB",I7077="Dry DNB"),1,0)</f>
        <v>0</v>
      </c>
      <c r="Z7077" s="0" t="str">
        <f aca="false">IF(ISNUMBER(W7077),A7077-W7077,"")</f>
        <v/>
      </c>
      <c r="AA7077" s="55" t="n">
        <f aca="false">MATCH(A7077,DATAS,0)</f>
        <v>2</v>
      </c>
      <c r="AB7077" s="55" t="n">
        <f aca="false">IF(AND(E7077&gt;0,OR(AND(B7077&gt;=1,B7077&lt;=6),B7077=10)),1,0)</f>
        <v>0</v>
      </c>
      <c r="AC7077" s="55" t="n">
        <f aca="false">IF(AND(E7077&gt;0,B7077=10),1,0)</f>
        <v>0</v>
      </c>
      <c r="AD7077" s="55" t="n">
        <f aca="false">IF(AND(C7076=C7077,AA7076=AA7077-1),AB7076,"")</f>
        <v>0</v>
      </c>
      <c r="AE7077" s="55" t="n">
        <f aca="false">IF(AND(C7076=C7077,AA7076=AA7077-1),AC7076,"")</f>
        <v>0</v>
      </c>
      <c r="AF7077" s="55" t="n">
        <f aca="false">IF(AA7077=1,"",IF(AND(AB7077=1,AD7077&lt;&gt;1),1,0))</f>
        <v>0</v>
      </c>
      <c r="AG7077" s="55" t="n">
        <f aca="false">IF(AA7077=1,"",IF(AND(AC7077=1,AE7077&lt;&gt;1),1,0))</f>
        <v>0</v>
      </c>
      <c r="AH7077" s="60" t="str">
        <f aca="false">IF(AND(E7077&gt;0,AA7077&lt;2,NOT(AND(C7078=C7077,AA7078=AA7077+1))),INDEX(DATAS,AA7077+1),"")</f>
        <v/>
      </c>
      <c r="AI7077" s="60" t="str">
        <f aca="false">IF(AND(AC7077=1,AA7077&lt;2),IF(AND(C7078=C7077,AA7078=AA7077+1),IF(AC7078=1,"",INDEX(DATAS,AA7077+1)),INDEX(DATAS,AA7077+1)),"")</f>
        <v/>
      </c>
    </row>
    <row r="7078" customFormat="false" ht="15" hidden="false" customHeight="false" outlineLevel="0" collapsed="false">
      <c r="A7078" s="60" t="n">
        <v>46309</v>
      </c>
      <c r="B7078" s="0" t="n">
        <v>16</v>
      </c>
      <c r="C7078" s="0" t="n">
        <v>7995</v>
      </c>
      <c r="E7078" s="0" t="n">
        <v>0</v>
      </c>
      <c r="F7078" s="55" t="s">
        <v>1634</v>
      </c>
      <c r="I7078" s="55" t="s">
        <v>185</v>
      </c>
      <c r="U7078" s="0" t="n">
        <v>72</v>
      </c>
      <c r="V7078" s="0" t="n">
        <v>0</v>
      </c>
      <c r="X7078" s="55" t="n">
        <f aca="false">IF(I7078="Male",0,1)</f>
        <v>1</v>
      </c>
      <c r="Y7078" s="55" t="n">
        <f aca="false">IF(OR(I7078="DNB",I7078="Dry DNB"),1,0)</f>
        <v>0</v>
      </c>
      <c r="Z7078" s="0" t="str">
        <f aca="false">IF(ISNUMBER(W7078),A7078-W7078,"")</f>
        <v/>
      </c>
      <c r="AA7078" s="55" t="n">
        <f aca="false">MATCH(A7078,DATAS,0)</f>
        <v>1</v>
      </c>
      <c r="AB7078" s="55" t="n">
        <f aca="false">IF(AND(E7078&gt;0,OR(AND(B7078&gt;=1,B7078&lt;=6),B7078=10)),1,0)</f>
        <v>0</v>
      </c>
      <c r="AC7078" s="55" t="n">
        <f aca="false">IF(AND(E7078&gt;0,B7078=10),1,0)</f>
        <v>0</v>
      </c>
      <c r="AD7078" s="0" t="str">
        <f aca="false">IF(AND(C7077=C7078,AA7077=AA7078-1),AB7077,"")</f>
        <v/>
      </c>
      <c r="AE7078" s="0" t="str">
        <f aca="false">IF(AND(C7077=C7078,AA7077=AA7078-1),AC7077,"")</f>
        <v/>
      </c>
      <c r="AF7078" s="0" t="str">
        <f aca="false">IF(AA7078=1,"",IF(AND(AB7078=1,AD7078&lt;&gt;1),1,0))</f>
        <v/>
      </c>
      <c r="AG7078" s="0" t="str">
        <f aca="false">IF(AA7078=1,"",IF(AND(AC7078=1,AE7078&lt;&gt;1),1,0))</f>
        <v/>
      </c>
      <c r="AH7078" s="60" t="str">
        <f aca="false">IF(AND(E7078&gt;0,AA7078&lt;2,NOT(AND(C7079=C7078,AA7079=AA7078+1))),INDEX(DATAS,AA7078+1),"")</f>
        <v/>
      </c>
      <c r="AI7078" s="60" t="str">
        <f aca="false">IF(AND(AC7078=1,AA7078&lt;2),IF(AND(C7079=C7078,AA7079=AA7078+1),IF(AC7079=1,"",INDEX(DATAS,AA7078+1)),INDEX(DATAS,AA7078+1)),"")</f>
        <v/>
      </c>
    </row>
    <row r="7079" customFormat="false" ht="15" hidden="false" customHeight="false" outlineLevel="0" collapsed="false">
      <c r="A7079" s="60" t="n">
        <v>46310</v>
      </c>
      <c r="B7079" s="0" t="n">
        <v>16</v>
      </c>
      <c r="C7079" s="0" t="n">
        <v>7995</v>
      </c>
      <c r="E7079" s="0" t="n">
        <v>0</v>
      </c>
      <c r="F7079" s="55" t="s">
        <v>1634</v>
      </c>
      <c r="I7079" s="55" t="s">
        <v>185</v>
      </c>
      <c r="U7079" s="0" t="n">
        <v>73</v>
      </c>
      <c r="V7079" s="0" t="n">
        <v>0</v>
      </c>
      <c r="X7079" s="55" t="n">
        <f aca="false">IF(I7079="Male",0,1)</f>
        <v>1</v>
      </c>
      <c r="Y7079" s="55" t="n">
        <f aca="false">IF(OR(I7079="DNB",I7079="Dry DNB"),1,0)</f>
        <v>0</v>
      </c>
      <c r="Z7079" s="0" t="str">
        <f aca="false">IF(ISNUMBER(W7079),A7079-W7079,"")</f>
        <v/>
      </c>
      <c r="AA7079" s="55" t="n">
        <f aca="false">MATCH(A7079,DATAS,0)</f>
        <v>2</v>
      </c>
      <c r="AB7079" s="55" t="n">
        <f aca="false">IF(AND(E7079&gt;0,OR(AND(B7079&gt;=1,B7079&lt;=6),B7079=10)),1,0)</f>
        <v>0</v>
      </c>
      <c r="AC7079" s="55" t="n">
        <f aca="false">IF(AND(E7079&gt;0,B7079=10),1,0)</f>
        <v>0</v>
      </c>
      <c r="AD7079" s="55" t="n">
        <f aca="false">IF(AND(C7078=C7079,AA7078=AA7079-1),AB7078,"")</f>
        <v>0</v>
      </c>
      <c r="AE7079" s="55" t="n">
        <f aca="false">IF(AND(C7078=C7079,AA7078=AA7079-1),AC7078,"")</f>
        <v>0</v>
      </c>
      <c r="AF7079" s="55" t="n">
        <f aca="false">IF(AA7079=1,"",IF(AND(AB7079=1,AD7079&lt;&gt;1),1,0))</f>
        <v>0</v>
      </c>
      <c r="AG7079" s="55" t="n">
        <f aca="false">IF(AA7079=1,"",IF(AND(AC7079=1,AE7079&lt;&gt;1),1,0))</f>
        <v>0</v>
      </c>
      <c r="AH7079" s="60" t="str">
        <f aca="false">IF(AND(E7079&gt;0,AA7079&lt;2,NOT(AND(C7080=C7079,AA7080=AA7079+1))),INDEX(DATAS,AA7079+1),"")</f>
        <v/>
      </c>
      <c r="AI7079" s="60" t="str">
        <f aca="false">IF(AND(AC7079=1,AA7079&lt;2),IF(AND(C7080=C7079,AA7080=AA7079+1),IF(AC7080=1,"",INDEX(DATAS,AA7079+1)),INDEX(DATAS,AA7079+1)),"")</f>
        <v/>
      </c>
    </row>
    <row r="7080" customFormat="false" ht="15" hidden="false" customHeight="false" outlineLevel="0" collapsed="false">
      <c r="A7080" s="60" t="n">
        <v>46309</v>
      </c>
      <c r="B7080" s="0" t="n">
        <v>16</v>
      </c>
      <c r="C7080" s="0" t="n">
        <v>7996</v>
      </c>
      <c r="E7080" s="0" t="n">
        <v>0</v>
      </c>
      <c r="F7080" s="55" t="s">
        <v>1634</v>
      </c>
      <c r="I7080" s="55" t="s">
        <v>185</v>
      </c>
      <c r="U7080" s="0" t="n">
        <v>72</v>
      </c>
      <c r="V7080" s="0" t="n">
        <v>0</v>
      </c>
      <c r="X7080" s="55" t="n">
        <f aca="false">IF(I7080="Male",0,1)</f>
        <v>1</v>
      </c>
      <c r="Y7080" s="55" t="n">
        <f aca="false">IF(OR(I7080="DNB",I7080="Dry DNB"),1,0)</f>
        <v>0</v>
      </c>
      <c r="Z7080" s="0" t="str">
        <f aca="false">IF(ISNUMBER(W7080),A7080-W7080,"")</f>
        <v/>
      </c>
      <c r="AA7080" s="55" t="n">
        <f aca="false">MATCH(A7080,DATAS,0)</f>
        <v>1</v>
      </c>
      <c r="AB7080" s="55" t="n">
        <f aca="false">IF(AND(E7080&gt;0,OR(AND(B7080&gt;=1,B7080&lt;=6),B7080=10)),1,0)</f>
        <v>0</v>
      </c>
      <c r="AC7080" s="55" t="n">
        <f aca="false">IF(AND(E7080&gt;0,B7080=10),1,0)</f>
        <v>0</v>
      </c>
      <c r="AD7080" s="0" t="str">
        <f aca="false">IF(AND(C7079=C7080,AA7079=AA7080-1),AB7079,"")</f>
        <v/>
      </c>
      <c r="AE7080" s="0" t="str">
        <f aca="false">IF(AND(C7079=C7080,AA7079=AA7080-1),AC7079,"")</f>
        <v/>
      </c>
      <c r="AF7080" s="0" t="str">
        <f aca="false">IF(AA7080=1,"",IF(AND(AB7080=1,AD7080&lt;&gt;1),1,0))</f>
        <v/>
      </c>
      <c r="AG7080" s="0" t="str">
        <f aca="false">IF(AA7080=1,"",IF(AND(AC7080=1,AE7080&lt;&gt;1),1,0))</f>
        <v/>
      </c>
      <c r="AH7080" s="60" t="str">
        <f aca="false">IF(AND(E7080&gt;0,AA7080&lt;2,NOT(AND(C7081=C7080,AA7081=AA7080+1))),INDEX(DATAS,AA7080+1),"")</f>
        <v/>
      </c>
      <c r="AI7080" s="60" t="str">
        <f aca="false">IF(AND(AC7080=1,AA7080&lt;2),IF(AND(C7081=C7080,AA7081=AA7080+1),IF(AC7081=1,"",INDEX(DATAS,AA7080+1)),INDEX(DATAS,AA7080+1)),"")</f>
        <v/>
      </c>
    </row>
    <row r="7081" customFormat="false" ht="15" hidden="false" customHeight="false" outlineLevel="0" collapsed="false">
      <c r="A7081" s="60" t="n">
        <v>46310</v>
      </c>
      <c r="B7081" s="0" t="n">
        <v>16</v>
      </c>
      <c r="C7081" s="0" t="n">
        <v>7996</v>
      </c>
      <c r="E7081" s="0" t="n">
        <v>0</v>
      </c>
      <c r="F7081" s="55" t="s">
        <v>1634</v>
      </c>
      <c r="I7081" s="55" t="s">
        <v>185</v>
      </c>
      <c r="U7081" s="0" t="n">
        <v>73</v>
      </c>
      <c r="V7081" s="0" t="n">
        <v>0</v>
      </c>
      <c r="X7081" s="55" t="n">
        <f aca="false">IF(I7081="Male",0,1)</f>
        <v>1</v>
      </c>
      <c r="Y7081" s="55" t="n">
        <f aca="false">IF(OR(I7081="DNB",I7081="Dry DNB"),1,0)</f>
        <v>0</v>
      </c>
      <c r="Z7081" s="0" t="str">
        <f aca="false">IF(ISNUMBER(W7081),A7081-W7081,"")</f>
        <v/>
      </c>
      <c r="AA7081" s="55" t="n">
        <f aca="false">MATCH(A7081,DATAS,0)</f>
        <v>2</v>
      </c>
      <c r="AB7081" s="55" t="n">
        <f aca="false">IF(AND(E7081&gt;0,OR(AND(B7081&gt;=1,B7081&lt;=6),B7081=10)),1,0)</f>
        <v>0</v>
      </c>
      <c r="AC7081" s="55" t="n">
        <f aca="false">IF(AND(E7081&gt;0,B7081=10),1,0)</f>
        <v>0</v>
      </c>
      <c r="AD7081" s="55" t="n">
        <f aca="false">IF(AND(C7080=C7081,AA7080=AA7081-1),AB7080,"")</f>
        <v>0</v>
      </c>
      <c r="AE7081" s="55" t="n">
        <f aca="false">IF(AND(C7080=C7081,AA7080=AA7081-1),AC7080,"")</f>
        <v>0</v>
      </c>
      <c r="AF7081" s="55" t="n">
        <f aca="false">IF(AA7081=1,"",IF(AND(AB7081=1,AD7081&lt;&gt;1),1,0))</f>
        <v>0</v>
      </c>
      <c r="AG7081" s="55" t="n">
        <f aca="false">IF(AA7081=1,"",IF(AND(AC7081=1,AE7081&lt;&gt;1),1,0))</f>
        <v>0</v>
      </c>
      <c r="AH7081" s="60" t="str">
        <f aca="false">IF(AND(E7081&gt;0,AA7081&lt;2,NOT(AND(C7082=C7081,AA7082=AA7081+1))),INDEX(DATAS,AA7081+1),"")</f>
        <v/>
      </c>
      <c r="AI7081" s="60" t="str">
        <f aca="false">IF(AND(AC7081=1,AA7081&lt;2),IF(AND(C7082=C7081,AA7082=AA7081+1),IF(AC7082=1,"",INDEX(DATAS,AA7081+1)),INDEX(DATAS,AA7081+1)),"")</f>
        <v/>
      </c>
    </row>
    <row r="7082" customFormat="false" ht="15" hidden="false" customHeight="false" outlineLevel="0" collapsed="false">
      <c r="A7082" s="60" t="n">
        <v>46309</v>
      </c>
      <c r="B7082" s="0" t="n">
        <v>16</v>
      </c>
      <c r="C7082" s="0" t="n">
        <v>7997</v>
      </c>
      <c r="E7082" s="0" t="n">
        <v>0</v>
      </c>
      <c r="F7082" s="55" t="s">
        <v>1635</v>
      </c>
      <c r="I7082" s="55" t="s">
        <v>185</v>
      </c>
      <c r="U7082" s="0" t="n">
        <v>71</v>
      </c>
      <c r="V7082" s="0" t="n">
        <v>0</v>
      </c>
      <c r="X7082" s="55" t="n">
        <f aca="false">IF(I7082="Male",0,1)</f>
        <v>1</v>
      </c>
      <c r="Y7082" s="55" t="n">
        <f aca="false">IF(OR(I7082="DNB",I7082="Dry DNB"),1,0)</f>
        <v>0</v>
      </c>
      <c r="Z7082" s="0" t="str">
        <f aca="false">IF(ISNUMBER(W7082),A7082-W7082,"")</f>
        <v/>
      </c>
      <c r="AA7082" s="55" t="n">
        <f aca="false">MATCH(A7082,DATAS,0)</f>
        <v>1</v>
      </c>
      <c r="AB7082" s="55" t="n">
        <f aca="false">IF(AND(E7082&gt;0,OR(AND(B7082&gt;=1,B7082&lt;=6),B7082=10)),1,0)</f>
        <v>0</v>
      </c>
      <c r="AC7082" s="55" t="n">
        <f aca="false">IF(AND(E7082&gt;0,B7082=10),1,0)</f>
        <v>0</v>
      </c>
      <c r="AD7082" s="0" t="str">
        <f aca="false">IF(AND(C7081=C7082,AA7081=AA7082-1),AB7081,"")</f>
        <v/>
      </c>
      <c r="AE7082" s="0" t="str">
        <f aca="false">IF(AND(C7081=C7082,AA7081=AA7082-1),AC7081,"")</f>
        <v/>
      </c>
      <c r="AF7082" s="0" t="str">
        <f aca="false">IF(AA7082=1,"",IF(AND(AB7082=1,AD7082&lt;&gt;1),1,0))</f>
        <v/>
      </c>
      <c r="AG7082" s="0" t="str">
        <f aca="false">IF(AA7082=1,"",IF(AND(AC7082=1,AE7082&lt;&gt;1),1,0))</f>
        <v/>
      </c>
      <c r="AH7082" s="60" t="str">
        <f aca="false">IF(AND(E7082&gt;0,AA7082&lt;2,NOT(AND(C7083=C7082,AA7083=AA7082+1))),INDEX(DATAS,AA7082+1),"")</f>
        <v/>
      </c>
      <c r="AI7082" s="60" t="str">
        <f aca="false">IF(AND(AC7082=1,AA7082&lt;2),IF(AND(C7083=C7082,AA7083=AA7082+1),IF(AC7083=1,"",INDEX(DATAS,AA7082+1)),INDEX(DATAS,AA7082+1)),"")</f>
        <v/>
      </c>
    </row>
    <row r="7083" customFormat="false" ht="15" hidden="false" customHeight="false" outlineLevel="0" collapsed="false">
      <c r="A7083" s="60" t="n">
        <v>46310</v>
      </c>
      <c r="B7083" s="0" t="n">
        <v>16</v>
      </c>
      <c r="C7083" s="0" t="n">
        <v>7997</v>
      </c>
      <c r="E7083" s="0" t="n">
        <v>0</v>
      </c>
      <c r="F7083" s="55" t="s">
        <v>1635</v>
      </c>
      <c r="I7083" s="55" t="s">
        <v>185</v>
      </c>
      <c r="U7083" s="0" t="n">
        <v>72</v>
      </c>
      <c r="V7083" s="0" t="n">
        <v>0</v>
      </c>
      <c r="X7083" s="55" t="n">
        <f aca="false">IF(I7083="Male",0,1)</f>
        <v>1</v>
      </c>
      <c r="Y7083" s="55" t="n">
        <f aca="false">IF(OR(I7083="DNB",I7083="Dry DNB"),1,0)</f>
        <v>0</v>
      </c>
      <c r="Z7083" s="0" t="str">
        <f aca="false">IF(ISNUMBER(W7083),A7083-W7083,"")</f>
        <v/>
      </c>
      <c r="AA7083" s="55" t="n">
        <f aca="false">MATCH(A7083,DATAS,0)</f>
        <v>2</v>
      </c>
      <c r="AB7083" s="55" t="n">
        <f aca="false">IF(AND(E7083&gt;0,OR(AND(B7083&gt;=1,B7083&lt;=6),B7083=10)),1,0)</f>
        <v>0</v>
      </c>
      <c r="AC7083" s="55" t="n">
        <f aca="false">IF(AND(E7083&gt;0,B7083=10),1,0)</f>
        <v>0</v>
      </c>
      <c r="AD7083" s="55" t="n">
        <f aca="false">IF(AND(C7082=C7083,AA7082=AA7083-1),AB7082,"")</f>
        <v>0</v>
      </c>
      <c r="AE7083" s="55" t="n">
        <f aca="false">IF(AND(C7082=C7083,AA7082=AA7083-1),AC7082,"")</f>
        <v>0</v>
      </c>
      <c r="AF7083" s="55" t="n">
        <f aca="false">IF(AA7083=1,"",IF(AND(AB7083=1,AD7083&lt;&gt;1),1,0))</f>
        <v>0</v>
      </c>
      <c r="AG7083" s="55" t="n">
        <f aca="false">IF(AA7083=1,"",IF(AND(AC7083=1,AE7083&lt;&gt;1),1,0))</f>
        <v>0</v>
      </c>
      <c r="AH7083" s="60" t="str">
        <f aca="false">IF(AND(E7083&gt;0,AA7083&lt;2,NOT(AND(C7084=C7083,AA7084=AA7083+1))),INDEX(DATAS,AA7083+1),"")</f>
        <v/>
      </c>
      <c r="AI7083" s="60" t="str">
        <f aca="false">IF(AND(AC7083=1,AA7083&lt;2),IF(AND(C7084=C7083,AA7084=AA7083+1),IF(AC7084=1,"",INDEX(DATAS,AA7083+1)),INDEX(DATAS,AA7083+1)),"")</f>
        <v/>
      </c>
    </row>
    <row r="7084" customFormat="false" ht="15" hidden="false" customHeight="false" outlineLevel="0" collapsed="false">
      <c r="A7084" s="60" t="n">
        <v>46309</v>
      </c>
      <c r="B7084" s="0" t="n">
        <v>16</v>
      </c>
      <c r="C7084" s="0" t="n">
        <v>7998</v>
      </c>
      <c r="E7084" s="0" t="n">
        <v>0</v>
      </c>
      <c r="F7084" s="55" t="s">
        <v>1635</v>
      </c>
      <c r="I7084" s="55" t="s">
        <v>185</v>
      </c>
      <c r="U7084" s="0" t="n">
        <v>71</v>
      </c>
      <c r="V7084" s="0" t="n">
        <v>0</v>
      </c>
      <c r="X7084" s="55" t="n">
        <f aca="false">IF(I7084="Male",0,1)</f>
        <v>1</v>
      </c>
      <c r="Y7084" s="55" t="n">
        <f aca="false">IF(OR(I7084="DNB",I7084="Dry DNB"),1,0)</f>
        <v>0</v>
      </c>
      <c r="Z7084" s="0" t="str">
        <f aca="false">IF(ISNUMBER(W7084),A7084-W7084,"")</f>
        <v/>
      </c>
      <c r="AA7084" s="55" t="n">
        <f aca="false">MATCH(A7084,DATAS,0)</f>
        <v>1</v>
      </c>
      <c r="AB7084" s="55" t="n">
        <f aca="false">IF(AND(E7084&gt;0,OR(AND(B7084&gt;=1,B7084&lt;=6),B7084=10)),1,0)</f>
        <v>0</v>
      </c>
      <c r="AC7084" s="55" t="n">
        <f aca="false">IF(AND(E7084&gt;0,B7084=10),1,0)</f>
        <v>0</v>
      </c>
      <c r="AD7084" s="0" t="str">
        <f aca="false">IF(AND(C7083=C7084,AA7083=AA7084-1),AB7083,"")</f>
        <v/>
      </c>
      <c r="AE7084" s="0" t="str">
        <f aca="false">IF(AND(C7083=C7084,AA7083=AA7084-1),AC7083,"")</f>
        <v/>
      </c>
      <c r="AF7084" s="0" t="str">
        <f aca="false">IF(AA7084=1,"",IF(AND(AB7084=1,AD7084&lt;&gt;1),1,0))</f>
        <v/>
      </c>
      <c r="AG7084" s="0" t="str">
        <f aca="false">IF(AA7084=1,"",IF(AND(AC7084=1,AE7084&lt;&gt;1),1,0))</f>
        <v/>
      </c>
      <c r="AH7084" s="60" t="str">
        <f aca="false">IF(AND(E7084&gt;0,AA7084&lt;2,NOT(AND(C7085=C7084,AA7085=AA7084+1))),INDEX(DATAS,AA7084+1),"")</f>
        <v/>
      </c>
      <c r="AI7084" s="60" t="str">
        <f aca="false">IF(AND(AC7084=1,AA7084&lt;2),IF(AND(C7085=C7084,AA7085=AA7084+1),IF(AC7085=1,"",INDEX(DATAS,AA7084+1)),INDEX(DATAS,AA7084+1)),"")</f>
        <v/>
      </c>
    </row>
    <row r="7085" customFormat="false" ht="15" hidden="false" customHeight="false" outlineLevel="0" collapsed="false">
      <c r="A7085" s="60" t="n">
        <v>46310</v>
      </c>
      <c r="B7085" s="0" t="n">
        <v>16</v>
      </c>
      <c r="C7085" s="0" t="n">
        <v>7998</v>
      </c>
      <c r="E7085" s="0" t="n">
        <v>0</v>
      </c>
      <c r="F7085" s="55" t="s">
        <v>1635</v>
      </c>
      <c r="I7085" s="55" t="s">
        <v>185</v>
      </c>
      <c r="U7085" s="0" t="n">
        <v>72</v>
      </c>
      <c r="V7085" s="0" t="n">
        <v>0</v>
      </c>
      <c r="X7085" s="55" t="n">
        <f aca="false">IF(I7085="Male",0,1)</f>
        <v>1</v>
      </c>
      <c r="Y7085" s="55" t="n">
        <f aca="false">IF(OR(I7085="DNB",I7085="Dry DNB"),1,0)</f>
        <v>0</v>
      </c>
      <c r="Z7085" s="0" t="str">
        <f aca="false">IF(ISNUMBER(W7085),A7085-W7085,"")</f>
        <v/>
      </c>
      <c r="AA7085" s="55" t="n">
        <f aca="false">MATCH(A7085,DATAS,0)</f>
        <v>2</v>
      </c>
      <c r="AB7085" s="55" t="n">
        <f aca="false">IF(AND(E7085&gt;0,OR(AND(B7085&gt;=1,B7085&lt;=6),B7085=10)),1,0)</f>
        <v>0</v>
      </c>
      <c r="AC7085" s="55" t="n">
        <f aca="false">IF(AND(E7085&gt;0,B7085=10),1,0)</f>
        <v>0</v>
      </c>
      <c r="AD7085" s="55" t="n">
        <f aca="false">IF(AND(C7084=C7085,AA7084=AA7085-1),AB7084,"")</f>
        <v>0</v>
      </c>
      <c r="AE7085" s="55" t="n">
        <f aca="false">IF(AND(C7084=C7085,AA7084=AA7085-1),AC7084,"")</f>
        <v>0</v>
      </c>
      <c r="AF7085" s="55" t="n">
        <f aca="false">IF(AA7085=1,"",IF(AND(AB7085=1,AD7085&lt;&gt;1),1,0))</f>
        <v>0</v>
      </c>
      <c r="AG7085" s="55" t="n">
        <f aca="false">IF(AA7085=1,"",IF(AND(AC7085=1,AE7085&lt;&gt;1),1,0))</f>
        <v>0</v>
      </c>
      <c r="AH7085" s="60" t="str">
        <f aca="false">IF(AND(E7085&gt;0,AA7085&lt;2,NOT(AND(C7086=C7085,AA7086=AA7085+1))),INDEX(DATAS,AA7085+1),"")</f>
        <v/>
      </c>
      <c r="AI7085" s="60" t="str">
        <f aca="false">IF(AND(AC7085=1,AA7085&lt;2),IF(AND(C7086=C7085,AA7086=AA7085+1),IF(AC7086=1,"",INDEX(DATAS,AA7085+1)),INDEX(DATAS,AA7085+1)),"")</f>
        <v/>
      </c>
    </row>
    <row r="7086" customFormat="false" ht="15" hidden="false" customHeight="false" outlineLevel="0" collapsed="false">
      <c r="A7086" s="60" t="n">
        <v>46309</v>
      </c>
      <c r="B7086" s="0" t="n">
        <v>16</v>
      </c>
      <c r="C7086" s="0" t="n">
        <v>8000</v>
      </c>
      <c r="E7086" s="0" t="n">
        <v>0</v>
      </c>
      <c r="F7086" s="55" t="s">
        <v>1636</v>
      </c>
      <c r="I7086" s="55" t="s">
        <v>185</v>
      </c>
      <c r="U7086" s="0" t="n">
        <v>70</v>
      </c>
      <c r="V7086" s="0" t="n">
        <v>0</v>
      </c>
      <c r="X7086" s="55" t="n">
        <f aca="false">IF(I7086="Male",0,1)</f>
        <v>1</v>
      </c>
      <c r="Y7086" s="55" t="n">
        <f aca="false">IF(OR(I7086="DNB",I7086="Dry DNB"),1,0)</f>
        <v>0</v>
      </c>
      <c r="Z7086" s="0" t="str">
        <f aca="false">IF(ISNUMBER(W7086),A7086-W7086,"")</f>
        <v/>
      </c>
      <c r="AA7086" s="55" t="n">
        <f aca="false">MATCH(A7086,DATAS,0)</f>
        <v>1</v>
      </c>
      <c r="AB7086" s="55" t="n">
        <f aca="false">IF(AND(E7086&gt;0,OR(AND(B7086&gt;=1,B7086&lt;=6),B7086=10)),1,0)</f>
        <v>0</v>
      </c>
      <c r="AC7086" s="55" t="n">
        <f aca="false">IF(AND(E7086&gt;0,B7086=10),1,0)</f>
        <v>0</v>
      </c>
      <c r="AD7086" s="0" t="str">
        <f aca="false">IF(AND(C7085=C7086,AA7085=AA7086-1),AB7085,"")</f>
        <v/>
      </c>
      <c r="AE7086" s="0" t="str">
        <f aca="false">IF(AND(C7085=C7086,AA7085=AA7086-1),AC7085,"")</f>
        <v/>
      </c>
      <c r="AF7086" s="0" t="str">
        <f aca="false">IF(AA7086=1,"",IF(AND(AB7086=1,AD7086&lt;&gt;1),1,0))</f>
        <v/>
      </c>
      <c r="AG7086" s="0" t="str">
        <f aca="false">IF(AA7086=1,"",IF(AND(AC7086=1,AE7086&lt;&gt;1),1,0))</f>
        <v/>
      </c>
      <c r="AH7086" s="60" t="str">
        <f aca="false">IF(AND(E7086&gt;0,AA7086&lt;2,NOT(AND(C7087=C7086,AA7087=AA7086+1))),INDEX(DATAS,AA7086+1),"")</f>
        <v/>
      </c>
      <c r="AI7086" s="60" t="str">
        <f aca="false">IF(AND(AC7086=1,AA7086&lt;2),IF(AND(C7087=C7086,AA7087=AA7086+1),IF(AC7087=1,"",INDEX(DATAS,AA7086+1)),INDEX(DATAS,AA7086+1)),"")</f>
        <v/>
      </c>
    </row>
    <row r="7087" customFormat="false" ht="15" hidden="false" customHeight="false" outlineLevel="0" collapsed="false">
      <c r="A7087" s="60" t="n">
        <v>46310</v>
      </c>
      <c r="B7087" s="0" t="n">
        <v>16</v>
      </c>
      <c r="C7087" s="0" t="n">
        <v>8000</v>
      </c>
      <c r="E7087" s="0" t="n">
        <v>0</v>
      </c>
      <c r="F7087" s="55" t="s">
        <v>1636</v>
      </c>
      <c r="I7087" s="55" t="s">
        <v>185</v>
      </c>
      <c r="U7087" s="0" t="n">
        <v>71</v>
      </c>
      <c r="V7087" s="0" t="n">
        <v>0</v>
      </c>
      <c r="X7087" s="55" t="n">
        <f aca="false">IF(I7087="Male",0,1)</f>
        <v>1</v>
      </c>
      <c r="Y7087" s="55" t="n">
        <f aca="false">IF(OR(I7087="DNB",I7087="Dry DNB"),1,0)</f>
        <v>0</v>
      </c>
      <c r="Z7087" s="0" t="str">
        <f aca="false">IF(ISNUMBER(W7087),A7087-W7087,"")</f>
        <v/>
      </c>
      <c r="AA7087" s="55" t="n">
        <f aca="false">MATCH(A7087,DATAS,0)</f>
        <v>2</v>
      </c>
      <c r="AB7087" s="55" t="n">
        <f aca="false">IF(AND(E7087&gt;0,OR(AND(B7087&gt;=1,B7087&lt;=6),B7087=10)),1,0)</f>
        <v>0</v>
      </c>
      <c r="AC7087" s="55" t="n">
        <f aca="false">IF(AND(E7087&gt;0,B7087=10),1,0)</f>
        <v>0</v>
      </c>
      <c r="AD7087" s="55" t="n">
        <f aca="false">IF(AND(C7086=C7087,AA7086=AA7087-1),AB7086,"")</f>
        <v>0</v>
      </c>
      <c r="AE7087" s="55" t="n">
        <f aca="false">IF(AND(C7086=C7087,AA7086=AA7087-1),AC7086,"")</f>
        <v>0</v>
      </c>
      <c r="AF7087" s="55" t="n">
        <f aca="false">IF(AA7087=1,"",IF(AND(AB7087=1,AD7087&lt;&gt;1),1,0))</f>
        <v>0</v>
      </c>
      <c r="AG7087" s="55" t="n">
        <f aca="false">IF(AA7087=1,"",IF(AND(AC7087=1,AE7087&lt;&gt;1),1,0))</f>
        <v>0</v>
      </c>
      <c r="AH7087" s="60" t="str">
        <f aca="false">IF(AND(E7087&gt;0,AA7087&lt;2,NOT(AND(C7088=C7087,AA7088=AA7087+1))),INDEX(DATAS,AA7087+1),"")</f>
        <v/>
      </c>
      <c r="AI7087" s="60" t="str">
        <f aca="false">IF(AND(AC7087=1,AA7087&lt;2),IF(AND(C7088=C7087,AA7088=AA7087+1),IF(AC7088=1,"",INDEX(DATAS,AA7087+1)),INDEX(DATAS,AA7087+1)),"")</f>
        <v/>
      </c>
    </row>
    <row r="7088" customFormat="false" ht="15" hidden="false" customHeight="false" outlineLevel="0" collapsed="false">
      <c r="A7088" s="60" t="n">
        <v>46309</v>
      </c>
      <c r="B7088" s="0" t="n">
        <v>16</v>
      </c>
      <c r="C7088" s="0" t="n">
        <v>8001</v>
      </c>
      <c r="E7088" s="0" t="n">
        <v>0</v>
      </c>
      <c r="F7088" s="55" t="s">
        <v>1636</v>
      </c>
      <c r="I7088" s="55" t="s">
        <v>185</v>
      </c>
      <c r="U7088" s="0" t="n">
        <v>70</v>
      </c>
      <c r="V7088" s="0" t="n">
        <v>0</v>
      </c>
      <c r="X7088" s="55" t="n">
        <f aca="false">IF(I7088="Male",0,1)</f>
        <v>1</v>
      </c>
      <c r="Y7088" s="55" t="n">
        <f aca="false">IF(OR(I7088="DNB",I7088="Dry DNB"),1,0)</f>
        <v>0</v>
      </c>
      <c r="Z7088" s="0" t="str">
        <f aca="false">IF(ISNUMBER(W7088),A7088-W7088,"")</f>
        <v/>
      </c>
      <c r="AA7088" s="55" t="n">
        <f aca="false">MATCH(A7088,DATAS,0)</f>
        <v>1</v>
      </c>
      <c r="AB7088" s="55" t="n">
        <f aca="false">IF(AND(E7088&gt;0,OR(AND(B7088&gt;=1,B7088&lt;=6),B7088=10)),1,0)</f>
        <v>0</v>
      </c>
      <c r="AC7088" s="55" t="n">
        <f aca="false">IF(AND(E7088&gt;0,B7088=10),1,0)</f>
        <v>0</v>
      </c>
      <c r="AD7088" s="0" t="str">
        <f aca="false">IF(AND(C7087=C7088,AA7087=AA7088-1),AB7087,"")</f>
        <v/>
      </c>
      <c r="AE7088" s="0" t="str">
        <f aca="false">IF(AND(C7087=C7088,AA7087=AA7088-1),AC7087,"")</f>
        <v/>
      </c>
      <c r="AF7088" s="0" t="str">
        <f aca="false">IF(AA7088=1,"",IF(AND(AB7088=1,AD7088&lt;&gt;1),1,0))</f>
        <v/>
      </c>
      <c r="AG7088" s="0" t="str">
        <f aca="false">IF(AA7088=1,"",IF(AND(AC7088=1,AE7088&lt;&gt;1),1,0))</f>
        <v/>
      </c>
      <c r="AH7088" s="60" t="str">
        <f aca="false">IF(AND(E7088&gt;0,AA7088&lt;2,NOT(AND(C7089=C7088,AA7089=AA7088+1))),INDEX(DATAS,AA7088+1),"")</f>
        <v/>
      </c>
      <c r="AI7088" s="60" t="str">
        <f aca="false">IF(AND(AC7088=1,AA7088&lt;2),IF(AND(C7089=C7088,AA7089=AA7088+1),IF(AC7089=1,"",INDEX(DATAS,AA7088+1)),INDEX(DATAS,AA7088+1)),"")</f>
        <v/>
      </c>
    </row>
    <row r="7089" customFormat="false" ht="15" hidden="false" customHeight="false" outlineLevel="0" collapsed="false">
      <c r="A7089" s="60" t="n">
        <v>46310</v>
      </c>
      <c r="B7089" s="0" t="n">
        <v>16</v>
      </c>
      <c r="C7089" s="0" t="n">
        <v>8001</v>
      </c>
      <c r="E7089" s="0" t="n">
        <v>0</v>
      </c>
      <c r="F7089" s="55" t="s">
        <v>1636</v>
      </c>
      <c r="I7089" s="55" t="s">
        <v>185</v>
      </c>
      <c r="U7089" s="0" t="n">
        <v>71</v>
      </c>
      <c r="V7089" s="0" t="n">
        <v>0</v>
      </c>
      <c r="X7089" s="55" t="n">
        <f aca="false">IF(I7089="Male",0,1)</f>
        <v>1</v>
      </c>
      <c r="Y7089" s="55" t="n">
        <f aca="false">IF(OR(I7089="DNB",I7089="Dry DNB"),1,0)</f>
        <v>0</v>
      </c>
      <c r="Z7089" s="0" t="str">
        <f aca="false">IF(ISNUMBER(W7089),A7089-W7089,"")</f>
        <v/>
      </c>
      <c r="AA7089" s="55" t="n">
        <f aca="false">MATCH(A7089,DATAS,0)</f>
        <v>2</v>
      </c>
      <c r="AB7089" s="55" t="n">
        <f aca="false">IF(AND(E7089&gt;0,OR(AND(B7089&gt;=1,B7089&lt;=6),B7089=10)),1,0)</f>
        <v>0</v>
      </c>
      <c r="AC7089" s="55" t="n">
        <f aca="false">IF(AND(E7089&gt;0,B7089=10),1,0)</f>
        <v>0</v>
      </c>
      <c r="AD7089" s="55" t="n">
        <f aca="false">IF(AND(C7088=C7089,AA7088=AA7089-1),AB7088,"")</f>
        <v>0</v>
      </c>
      <c r="AE7089" s="55" t="n">
        <f aca="false">IF(AND(C7088=C7089,AA7088=AA7089-1),AC7088,"")</f>
        <v>0</v>
      </c>
      <c r="AF7089" s="55" t="n">
        <f aca="false">IF(AA7089=1,"",IF(AND(AB7089=1,AD7089&lt;&gt;1),1,0))</f>
        <v>0</v>
      </c>
      <c r="AG7089" s="55" t="n">
        <f aca="false">IF(AA7089=1,"",IF(AND(AC7089=1,AE7089&lt;&gt;1),1,0))</f>
        <v>0</v>
      </c>
      <c r="AH7089" s="60" t="str">
        <f aca="false">IF(AND(E7089&gt;0,AA7089&lt;2,NOT(AND(C7090=C7089,AA7090=AA7089+1))),INDEX(DATAS,AA7089+1),"")</f>
        <v/>
      </c>
      <c r="AI7089" s="60" t="str">
        <f aca="false">IF(AND(AC7089=1,AA7089&lt;2),IF(AND(C7090=C7089,AA7090=AA7089+1),IF(AC7090=1,"",INDEX(DATAS,AA7089+1)),INDEX(DATAS,AA7089+1)),"")</f>
        <v/>
      </c>
    </row>
    <row r="7090" customFormat="false" ht="15" hidden="false" customHeight="false" outlineLevel="0" collapsed="false">
      <c r="A7090" s="60" t="n">
        <v>46309</v>
      </c>
      <c r="B7090" s="0" t="n">
        <v>16</v>
      </c>
      <c r="C7090" s="0" t="n">
        <v>8002</v>
      </c>
      <c r="E7090" s="0" t="n">
        <v>0</v>
      </c>
      <c r="F7090" s="55" t="s">
        <v>1636</v>
      </c>
      <c r="I7090" s="55" t="s">
        <v>185</v>
      </c>
      <c r="U7090" s="0" t="n">
        <v>70</v>
      </c>
      <c r="V7090" s="0" t="n">
        <v>0</v>
      </c>
      <c r="X7090" s="55" t="n">
        <f aca="false">IF(I7090="Male",0,1)</f>
        <v>1</v>
      </c>
      <c r="Y7090" s="55" t="n">
        <f aca="false">IF(OR(I7090="DNB",I7090="Dry DNB"),1,0)</f>
        <v>0</v>
      </c>
      <c r="Z7090" s="0" t="str">
        <f aca="false">IF(ISNUMBER(W7090),A7090-W7090,"")</f>
        <v/>
      </c>
      <c r="AA7090" s="55" t="n">
        <f aca="false">MATCH(A7090,DATAS,0)</f>
        <v>1</v>
      </c>
      <c r="AB7090" s="55" t="n">
        <f aca="false">IF(AND(E7090&gt;0,OR(AND(B7090&gt;=1,B7090&lt;=6),B7090=10)),1,0)</f>
        <v>0</v>
      </c>
      <c r="AC7090" s="55" t="n">
        <f aca="false">IF(AND(E7090&gt;0,B7090=10),1,0)</f>
        <v>0</v>
      </c>
      <c r="AD7090" s="0" t="str">
        <f aca="false">IF(AND(C7089=C7090,AA7089=AA7090-1),AB7089,"")</f>
        <v/>
      </c>
      <c r="AE7090" s="0" t="str">
        <f aca="false">IF(AND(C7089=C7090,AA7089=AA7090-1),AC7089,"")</f>
        <v/>
      </c>
      <c r="AF7090" s="0" t="str">
        <f aca="false">IF(AA7090=1,"",IF(AND(AB7090=1,AD7090&lt;&gt;1),1,0))</f>
        <v/>
      </c>
      <c r="AG7090" s="0" t="str">
        <f aca="false">IF(AA7090=1,"",IF(AND(AC7090=1,AE7090&lt;&gt;1),1,0))</f>
        <v/>
      </c>
      <c r="AH7090" s="60" t="str">
        <f aca="false">IF(AND(E7090&gt;0,AA7090&lt;2,NOT(AND(C7091=C7090,AA7091=AA7090+1))),INDEX(DATAS,AA7090+1),"")</f>
        <v/>
      </c>
      <c r="AI7090" s="60" t="str">
        <f aca="false">IF(AND(AC7090=1,AA7090&lt;2),IF(AND(C7091=C7090,AA7091=AA7090+1),IF(AC7091=1,"",INDEX(DATAS,AA7090+1)),INDEX(DATAS,AA7090+1)),"")</f>
        <v/>
      </c>
    </row>
    <row r="7091" customFormat="false" ht="15" hidden="false" customHeight="false" outlineLevel="0" collapsed="false">
      <c r="A7091" s="60" t="n">
        <v>46310</v>
      </c>
      <c r="B7091" s="0" t="n">
        <v>16</v>
      </c>
      <c r="C7091" s="0" t="n">
        <v>8002</v>
      </c>
      <c r="E7091" s="0" t="n">
        <v>0</v>
      </c>
      <c r="F7091" s="55" t="s">
        <v>1636</v>
      </c>
      <c r="I7091" s="55" t="s">
        <v>185</v>
      </c>
      <c r="U7091" s="0" t="n">
        <v>71</v>
      </c>
      <c r="V7091" s="0" t="n">
        <v>0</v>
      </c>
      <c r="X7091" s="55" t="n">
        <f aca="false">IF(I7091="Male",0,1)</f>
        <v>1</v>
      </c>
      <c r="Y7091" s="55" t="n">
        <f aca="false">IF(OR(I7091="DNB",I7091="Dry DNB"),1,0)</f>
        <v>0</v>
      </c>
      <c r="Z7091" s="0" t="str">
        <f aca="false">IF(ISNUMBER(W7091),A7091-W7091,"")</f>
        <v/>
      </c>
      <c r="AA7091" s="55" t="n">
        <f aca="false">MATCH(A7091,DATAS,0)</f>
        <v>2</v>
      </c>
      <c r="AB7091" s="55" t="n">
        <f aca="false">IF(AND(E7091&gt;0,OR(AND(B7091&gt;=1,B7091&lt;=6),B7091=10)),1,0)</f>
        <v>0</v>
      </c>
      <c r="AC7091" s="55" t="n">
        <f aca="false">IF(AND(E7091&gt;0,B7091=10),1,0)</f>
        <v>0</v>
      </c>
      <c r="AD7091" s="55" t="n">
        <f aca="false">IF(AND(C7090=C7091,AA7090=AA7091-1),AB7090,"")</f>
        <v>0</v>
      </c>
      <c r="AE7091" s="55" t="n">
        <f aca="false">IF(AND(C7090=C7091,AA7090=AA7091-1),AC7090,"")</f>
        <v>0</v>
      </c>
      <c r="AF7091" s="55" t="n">
        <f aca="false">IF(AA7091=1,"",IF(AND(AB7091=1,AD7091&lt;&gt;1),1,0))</f>
        <v>0</v>
      </c>
      <c r="AG7091" s="55" t="n">
        <f aca="false">IF(AA7091=1,"",IF(AND(AC7091=1,AE7091&lt;&gt;1),1,0))</f>
        <v>0</v>
      </c>
      <c r="AH7091" s="60" t="str">
        <f aca="false">IF(AND(E7091&gt;0,AA7091&lt;2,NOT(AND(C7092=C7091,AA7092=AA7091+1))),INDEX(DATAS,AA7091+1),"")</f>
        <v/>
      </c>
      <c r="AI7091" s="60" t="str">
        <f aca="false">IF(AND(AC7091=1,AA7091&lt;2),IF(AND(C7092=C7091,AA7092=AA7091+1),IF(AC7092=1,"",INDEX(DATAS,AA7091+1)),INDEX(DATAS,AA7091+1)),"")</f>
        <v/>
      </c>
    </row>
    <row r="7092" customFormat="false" ht="15" hidden="false" customHeight="false" outlineLevel="0" collapsed="false">
      <c r="A7092" s="60" t="n">
        <v>46309</v>
      </c>
      <c r="B7092" s="0" t="n">
        <v>16</v>
      </c>
      <c r="C7092" s="0" t="n">
        <v>8003</v>
      </c>
      <c r="E7092" s="0" t="n">
        <v>0</v>
      </c>
      <c r="F7092" s="55" t="s">
        <v>1637</v>
      </c>
      <c r="I7092" s="55" t="s">
        <v>185</v>
      </c>
      <c r="U7092" s="0" t="n">
        <v>69</v>
      </c>
      <c r="V7092" s="0" t="n">
        <v>0</v>
      </c>
      <c r="X7092" s="55" t="n">
        <f aca="false">IF(I7092="Male",0,1)</f>
        <v>1</v>
      </c>
      <c r="Y7092" s="55" t="n">
        <f aca="false">IF(OR(I7092="DNB",I7092="Dry DNB"),1,0)</f>
        <v>0</v>
      </c>
      <c r="Z7092" s="0" t="str">
        <f aca="false">IF(ISNUMBER(W7092),A7092-W7092,"")</f>
        <v/>
      </c>
      <c r="AA7092" s="55" t="n">
        <f aca="false">MATCH(A7092,DATAS,0)</f>
        <v>1</v>
      </c>
      <c r="AB7092" s="55" t="n">
        <f aca="false">IF(AND(E7092&gt;0,OR(AND(B7092&gt;=1,B7092&lt;=6),B7092=10)),1,0)</f>
        <v>0</v>
      </c>
      <c r="AC7092" s="55" t="n">
        <f aca="false">IF(AND(E7092&gt;0,B7092=10),1,0)</f>
        <v>0</v>
      </c>
      <c r="AD7092" s="0" t="str">
        <f aca="false">IF(AND(C7091=C7092,AA7091=AA7092-1),AB7091,"")</f>
        <v/>
      </c>
      <c r="AE7092" s="0" t="str">
        <f aca="false">IF(AND(C7091=C7092,AA7091=AA7092-1),AC7091,"")</f>
        <v/>
      </c>
      <c r="AF7092" s="0" t="str">
        <f aca="false">IF(AA7092=1,"",IF(AND(AB7092=1,AD7092&lt;&gt;1),1,0))</f>
        <v/>
      </c>
      <c r="AG7092" s="0" t="str">
        <f aca="false">IF(AA7092=1,"",IF(AND(AC7092=1,AE7092&lt;&gt;1),1,0))</f>
        <v/>
      </c>
      <c r="AH7092" s="60" t="str">
        <f aca="false">IF(AND(E7092&gt;0,AA7092&lt;2,NOT(AND(C7093=C7092,AA7093=AA7092+1))),INDEX(DATAS,AA7092+1),"")</f>
        <v/>
      </c>
      <c r="AI7092" s="60" t="str">
        <f aca="false">IF(AND(AC7092=1,AA7092&lt;2),IF(AND(C7093=C7092,AA7093=AA7092+1),IF(AC7093=1,"",INDEX(DATAS,AA7092+1)),INDEX(DATAS,AA7092+1)),"")</f>
        <v/>
      </c>
    </row>
    <row r="7093" customFormat="false" ht="15" hidden="false" customHeight="false" outlineLevel="0" collapsed="false">
      <c r="A7093" s="60" t="n">
        <v>46310</v>
      </c>
      <c r="B7093" s="0" t="n">
        <v>16</v>
      </c>
      <c r="C7093" s="0" t="n">
        <v>8003</v>
      </c>
      <c r="E7093" s="0" t="n">
        <v>0</v>
      </c>
      <c r="F7093" s="55" t="s">
        <v>1637</v>
      </c>
      <c r="I7093" s="55" t="s">
        <v>185</v>
      </c>
      <c r="U7093" s="0" t="n">
        <v>70</v>
      </c>
      <c r="V7093" s="0" t="n">
        <v>0</v>
      </c>
      <c r="X7093" s="55" t="n">
        <f aca="false">IF(I7093="Male",0,1)</f>
        <v>1</v>
      </c>
      <c r="Y7093" s="55" t="n">
        <f aca="false">IF(OR(I7093="DNB",I7093="Dry DNB"),1,0)</f>
        <v>0</v>
      </c>
      <c r="Z7093" s="0" t="str">
        <f aca="false">IF(ISNUMBER(W7093),A7093-W7093,"")</f>
        <v/>
      </c>
      <c r="AA7093" s="55" t="n">
        <f aca="false">MATCH(A7093,DATAS,0)</f>
        <v>2</v>
      </c>
      <c r="AB7093" s="55" t="n">
        <f aca="false">IF(AND(E7093&gt;0,OR(AND(B7093&gt;=1,B7093&lt;=6),B7093=10)),1,0)</f>
        <v>0</v>
      </c>
      <c r="AC7093" s="55" t="n">
        <f aca="false">IF(AND(E7093&gt;0,B7093=10),1,0)</f>
        <v>0</v>
      </c>
      <c r="AD7093" s="55" t="n">
        <f aca="false">IF(AND(C7092=C7093,AA7092=AA7093-1),AB7092,"")</f>
        <v>0</v>
      </c>
      <c r="AE7093" s="55" t="n">
        <f aca="false">IF(AND(C7092=C7093,AA7092=AA7093-1),AC7092,"")</f>
        <v>0</v>
      </c>
      <c r="AF7093" s="55" t="n">
        <f aca="false">IF(AA7093=1,"",IF(AND(AB7093=1,AD7093&lt;&gt;1),1,0))</f>
        <v>0</v>
      </c>
      <c r="AG7093" s="55" t="n">
        <f aca="false">IF(AA7093=1,"",IF(AND(AC7093=1,AE7093&lt;&gt;1),1,0))</f>
        <v>0</v>
      </c>
      <c r="AH7093" s="60" t="str">
        <f aca="false">IF(AND(E7093&gt;0,AA7093&lt;2,NOT(AND(C7094=C7093,AA7094=AA7093+1))),INDEX(DATAS,AA7093+1),"")</f>
        <v/>
      </c>
      <c r="AI7093" s="60" t="str">
        <f aca="false">IF(AND(AC7093=1,AA7093&lt;2),IF(AND(C7094=C7093,AA7094=AA7093+1),IF(AC7094=1,"",INDEX(DATAS,AA7093+1)),INDEX(DATAS,AA7093+1)),"")</f>
        <v/>
      </c>
    </row>
    <row r="7094" customFormat="false" ht="15" hidden="false" customHeight="false" outlineLevel="0" collapsed="false">
      <c r="A7094" s="60" t="n">
        <v>46309</v>
      </c>
      <c r="B7094" s="0" t="n">
        <v>16</v>
      </c>
      <c r="C7094" s="0" t="n">
        <v>8004</v>
      </c>
      <c r="E7094" s="0" t="n">
        <v>0</v>
      </c>
      <c r="F7094" s="55" t="s">
        <v>1637</v>
      </c>
      <c r="I7094" s="55" t="s">
        <v>185</v>
      </c>
      <c r="U7094" s="0" t="n">
        <v>69</v>
      </c>
      <c r="V7094" s="0" t="n">
        <v>0</v>
      </c>
      <c r="X7094" s="55" t="n">
        <f aca="false">IF(I7094="Male",0,1)</f>
        <v>1</v>
      </c>
      <c r="Y7094" s="55" t="n">
        <f aca="false">IF(OR(I7094="DNB",I7094="Dry DNB"),1,0)</f>
        <v>0</v>
      </c>
      <c r="Z7094" s="0" t="str">
        <f aca="false">IF(ISNUMBER(W7094),A7094-W7094,"")</f>
        <v/>
      </c>
      <c r="AA7094" s="55" t="n">
        <f aca="false">MATCH(A7094,DATAS,0)</f>
        <v>1</v>
      </c>
      <c r="AB7094" s="55" t="n">
        <f aca="false">IF(AND(E7094&gt;0,OR(AND(B7094&gt;=1,B7094&lt;=6),B7094=10)),1,0)</f>
        <v>0</v>
      </c>
      <c r="AC7094" s="55" t="n">
        <f aca="false">IF(AND(E7094&gt;0,B7094=10),1,0)</f>
        <v>0</v>
      </c>
      <c r="AD7094" s="0" t="str">
        <f aca="false">IF(AND(C7093=C7094,AA7093=AA7094-1),AB7093,"")</f>
        <v/>
      </c>
      <c r="AE7094" s="0" t="str">
        <f aca="false">IF(AND(C7093=C7094,AA7093=AA7094-1),AC7093,"")</f>
        <v/>
      </c>
      <c r="AF7094" s="0" t="str">
        <f aca="false">IF(AA7094=1,"",IF(AND(AB7094=1,AD7094&lt;&gt;1),1,0))</f>
        <v/>
      </c>
      <c r="AG7094" s="0" t="str">
        <f aca="false">IF(AA7094=1,"",IF(AND(AC7094=1,AE7094&lt;&gt;1),1,0))</f>
        <v/>
      </c>
      <c r="AH7094" s="60" t="str">
        <f aca="false">IF(AND(E7094&gt;0,AA7094&lt;2,NOT(AND(C7095=C7094,AA7095=AA7094+1))),INDEX(DATAS,AA7094+1),"")</f>
        <v/>
      </c>
      <c r="AI7094" s="60" t="str">
        <f aca="false">IF(AND(AC7094=1,AA7094&lt;2),IF(AND(C7095=C7094,AA7095=AA7094+1),IF(AC7095=1,"",INDEX(DATAS,AA7094+1)),INDEX(DATAS,AA7094+1)),"")</f>
        <v/>
      </c>
    </row>
    <row r="7095" customFormat="false" ht="15" hidden="false" customHeight="false" outlineLevel="0" collapsed="false">
      <c r="A7095" s="60" t="n">
        <v>46310</v>
      </c>
      <c r="B7095" s="0" t="n">
        <v>16</v>
      </c>
      <c r="C7095" s="0" t="n">
        <v>8004</v>
      </c>
      <c r="E7095" s="0" t="n">
        <v>0</v>
      </c>
      <c r="F7095" s="55" t="s">
        <v>1637</v>
      </c>
      <c r="I7095" s="55" t="s">
        <v>185</v>
      </c>
      <c r="U7095" s="0" t="n">
        <v>70</v>
      </c>
      <c r="V7095" s="0" t="n">
        <v>0</v>
      </c>
      <c r="X7095" s="55" t="n">
        <f aca="false">IF(I7095="Male",0,1)</f>
        <v>1</v>
      </c>
      <c r="Y7095" s="55" t="n">
        <f aca="false">IF(OR(I7095="DNB",I7095="Dry DNB"),1,0)</f>
        <v>0</v>
      </c>
      <c r="Z7095" s="0" t="str">
        <f aca="false">IF(ISNUMBER(W7095),A7095-W7095,"")</f>
        <v/>
      </c>
      <c r="AA7095" s="55" t="n">
        <f aca="false">MATCH(A7095,DATAS,0)</f>
        <v>2</v>
      </c>
      <c r="AB7095" s="55" t="n">
        <f aca="false">IF(AND(E7095&gt;0,OR(AND(B7095&gt;=1,B7095&lt;=6),B7095=10)),1,0)</f>
        <v>0</v>
      </c>
      <c r="AC7095" s="55" t="n">
        <f aca="false">IF(AND(E7095&gt;0,B7095=10),1,0)</f>
        <v>0</v>
      </c>
      <c r="AD7095" s="55" t="n">
        <f aca="false">IF(AND(C7094=C7095,AA7094=AA7095-1),AB7094,"")</f>
        <v>0</v>
      </c>
      <c r="AE7095" s="55" t="n">
        <f aca="false">IF(AND(C7094=C7095,AA7094=AA7095-1),AC7094,"")</f>
        <v>0</v>
      </c>
      <c r="AF7095" s="55" t="n">
        <f aca="false">IF(AA7095=1,"",IF(AND(AB7095=1,AD7095&lt;&gt;1),1,0))</f>
        <v>0</v>
      </c>
      <c r="AG7095" s="55" t="n">
        <f aca="false">IF(AA7095=1,"",IF(AND(AC7095=1,AE7095&lt;&gt;1),1,0))</f>
        <v>0</v>
      </c>
      <c r="AH7095" s="60" t="str">
        <f aca="false">IF(AND(E7095&gt;0,AA7095&lt;2,NOT(AND(C7096=C7095,AA7096=AA7095+1))),INDEX(DATAS,AA7095+1),"")</f>
        <v/>
      </c>
      <c r="AI7095" s="60" t="str">
        <f aca="false">IF(AND(AC7095=1,AA7095&lt;2),IF(AND(C7096=C7095,AA7096=AA7095+1),IF(AC7096=1,"",INDEX(DATAS,AA7095+1)),INDEX(DATAS,AA7095+1)),"")</f>
        <v/>
      </c>
    </row>
    <row r="7096" customFormat="false" ht="15" hidden="false" customHeight="false" outlineLevel="0" collapsed="false">
      <c r="A7096" s="60" t="n">
        <v>46309</v>
      </c>
      <c r="B7096" s="0" t="n">
        <v>16</v>
      </c>
      <c r="C7096" s="0" t="n">
        <v>8005</v>
      </c>
      <c r="E7096" s="0" t="n">
        <v>0</v>
      </c>
      <c r="F7096" s="55" t="s">
        <v>1638</v>
      </c>
      <c r="I7096" s="55" t="s">
        <v>185</v>
      </c>
      <c r="U7096" s="0" t="n">
        <v>68</v>
      </c>
      <c r="V7096" s="0" t="n">
        <v>0</v>
      </c>
      <c r="X7096" s="55" t="n">
        <f aca="false">IF(I7096="Male",0,1)</f>
        <v>1</v>
      </c>
      <c r="Y7096" s="55" t="n">
        <f aca="false">IF(OR(I7096="DNB",I7096="Dry DNB"),1,0)</f>
        <v>0</v>
      </c>
      <c r="Z7096" s="0" t="str">
        <f aca="false">IF(ISNUMBER(W7096),A7096-W7096,"")</f>
        <v/>
      </c>
      <c r="AA7096" s="55" t="n">
        <f aca="false">MATCH(A7096,DATAS,0)</f>
        <v>1</v>
      </c>
      <c r="AB7096" s="55" t="n">
        <f aca="false">IF(AND(E7096&gt;0,OR(AND(B7096&gt;=1,B7096&lt;=6),B7096=10)),1,0)</f>
        <v>0</v>
      </c>
      <c r="AC7096" s="55" t="n">
        <f aca="false">IF(AND(E7096&gt;0,B7096=10),1,0)</f>
        <v>0</v>
      </c>
      <c r="AD7096" s="0" t="str">
        <f aca="false">IF(AND(C7095=C7096,AA7095=AA7096-1),AB7095,"")</f>
        <v/>
      </c>
      <c r="AE7096" s="0" t="str">
        <f aca="false">IF(AND(C7095=C7096,AA7095=AA7096-1),AC7095,"")</f>
        <v/>
      </c>
      <c r="AF7096" s="0" t="str">
        <f aca="false">IF(AA7096=1,"",IF(AND(AB7096=1,AD7096&lt;&gt;1),1,0))</f>
        <v/>
      </c>
      <c r="AG7096" s="0" t="str">
        <f aca="false">IF(AA7096=1,"",IF(AND(AC7096=1,AE7096&lt;&gt;1),1,0))</f>
        <v/>
      </c>
      <c r="AH7096" s="60" t="str">
        <f aca="false">IF(AND(E7096&gt;0,AA7096&lt;2,NOT(AND(C7097=C7096,AA7097=AA7096+1))),INDEX(DATAS,AA7096+1),"")</f>
        <v/>
      </c>
      <c r="AI7096" s="60" t="str">
        <f aca="false">IF(AND(AC7096=1,AA7096&lt;2),IF(AND(C7097=C7096,AA7097=AA7096+1),IF(AC7097=1,"",INDEX(DATAS,AA7096+1)),INDEX(DATAS,AA7096+1)),"")</f>
        <v/>
      </c>
    </row>
    <row r="7097" customFormat="false" ht="15" hidden="false" customHeight="false" outlineLevel="0" collapsed="false">
      <c r="A7097" s="60" t="n">
        <v>46310</v>
      </c>
      <c r="B7097" s="0" t="n">
        <v>16</v>
      </c>
      <c r="C7097" s="0" t="n">
        <v>8005</v>
      </c>
      <c r="E7097" s="0" t="n">
        <v>0</v>
      </c>
      <c r="F7097" s="55" t="s">
        <v>1638</v>
      </c>
      <c r="I7097" s="55" t="s">
        <v>185</v>
      </c>
      <c r="U7097" s="0" t="n">
        <v>69</v>
      </c>
      <c r="V7097" s="0" t="n">
        <v>0</v>
      </c>
      <c r="X7097" s="55" t="n">
        <f aca="false">IF(I7097="Male",0,1)</f>
        <v>1</v>
      </c>
      <c r="Y7097" s="55" t="n">
        <f aca="false">IF(OR(I7097="DNB",I7097="Dry DNB"),1,0)</f>
        <v>0</v>
      </c>
      <c r="Z7097" s="0" t="str">
        <f aca="false">IF(ISNUMBER(W7097),A7097-W7097,"")</f>
        <v/>
      </c>
      <c r="AA7097" s="55" t="n">
        <f aca="false">MATCH(A7097,DATAS,0)</f>
        <v>2</v>
      </c>
      <c r="AB7097" s="55" t="n">
        <f aca="false">IF(AND(E7097&gt;0,OR(AND(B7097&gt;=1,B7097&lt;=6),B7097=10)),1,0)</f>
        <v>0</v>
      </c>
      <c r="AC7097" s="55" t="n">
        <f aca="false">IF(AND(E7097&gt;0,B7097=10),1,0)</f>
        <v>0</v>
      </c>
      <c r="AD7097" s="55" t="n">
        <f aca="false">IF(AND(C7096=C7097,AA7096=AA7097-1),AB7096,"")</f>
        <v>0</v>
      </c>
      <c r="AE7097" s="55" t="n">
        <f aca="false">IF(AND(C7096=C7097,AA7096=AA7097-1),AC7096,"")</f>
        <v>0</v>
      </c>
      <c r="AF7097" s="55" t="n">
        <f aca="false">IF(AA7097=1,"",IF(AND(AB7097=1,AD7097&lt;&gt;1),1,0))</f>
        <v>0</v>
      </c>
      <c r="AG7097" s="55" t="n">
        <f aca="false">IF(AA7097=1,"",IF(AND(AC7097=1,AE7097&lt;&gt;1),1,0))</f>
        <v>0</v>
      </c>
      <c r="AH7097" s="60" t="str">
        <f aca="false">IF(AND(E7097&gt;0,AA7097&lt;2,NOT(AND(C7098=C7097,AA7098=AA7097+1))),INDEX(DATAS,AA7097+1),"")</f>
        <v/>
      </c>
      <c r="AI7097" s="60" t="str">
        <f aca="false">IF(AND(AC7097=1,AA7097&lt;2),IF(AND(C7098=C7097,AA7098=AA7097+1),IF(AC7098=1,"",INDEX(DATAS,AA7097+1)),INDEX(DATAS,AA7097+1)),"")</f>
        <v/>
      </c>
    </row>
    <row r="7098" customFormat="false" ht="15" hidden="false" customHeight="false" outlineLevel="0" collapsed="false">
      <c r="A7098" s="60" t="n">
        <v>46309</v>
      </c>
      <c r="B7098" s="0" t="n">
        <v>16</v>
      </c>
      <c r="C7098" s="0" t="n">
        <v>8006</v>
      </c>
      <c r="E7098" s="0" t="n">
        <v>0</v>
      </c>
      <c r="F7098" s="55" t="s">
        <v>1638</v>
      </c>
      <c r="I7098" s="55" t="s">
        <v>185</v>
      </c>
      <c r="U7098" s="0" t="n">
        <v>68</v>
      </c>
      <c r="V7098" s="0" t="n">
        <v>0</v>
      </c>
      <c r="X7098" s="55" t="n">
        <f aca="false">IF(I7098="Male",0,1)</f>
        <v>1</v>
      </c>
      <c r="Y7098" s="55" t="n">
        <f aca="false">IF(OR(I7098="DNB",I7098="Dry DNB"),1,0)</f>
        <v>0</v>
      </c>
      <c r="Z7098" s="0" t="str">
        <f aca="false">IF(ISNUMBER(W7098),A7098-W7098,"")</f>
        <v/>
      </c>
      <c r="AA7098" s="55" t="n">
        <f aca="false">MATCH(A7098,DATAS,0)</f>
        <v>1</v>
      </c>
      <c r="AB7098" s="55" t="n">
        <f aca="false">IF(AND(E7098&gt;0,OR(AND(B7098&gt;=1,B7098&lt;=6),B7098=10)),1,0)</f>
        <v>0</v>
      </c>
      <c r="AC7098" s="55" t="n">
        <f aca="false">IF(AND(E7098&gt;0,B7098=10),1,0)</f>
        <v>0</v>
      </c>
      <c r="AD7098" s="0" t="str">
        <f aca="false">IF(AND(C7097=C7098,AA7097=AA7098-1),AB7097,"")</f>
        <v/>
      </c>
      <c r="AE7098" s="0" t="str">
        <f aca="false">IF(AND(C7097=C7098,AA7097=AA7098-1),AC7097,"")</f>
        <v/>
      </c>
      <c r="AF7098" s="0" t="str">
        <f aca="false">IF(AA7098=1,"",IF(AND(AB7098=1,AD7098&lt;&gt;1),1,0))</f>
        <v/>
      </c>
      <c r="AG7098" s="0" t="str">
        <f aca="false">IF(AA7098=1,"",IF(AND(AC7098=1,AE7098&lt;&gt;1),1,0))</f>
        <v/>
      </c>
      <c r="AH7098" s="60" t="str">
        <f aca="false">IF(AND(E7098&gt;0,AA7098&lt;2,NOT(AND(C7099=C7098,AA7099=AA7098+1))),INDEX(DATAS,AA7098+1),"")</f>
        <v/>
      </c>
      <c r="AI7098" s="60" t="str">
        <f aca="false">IF(AND(AC7098=1,AA7098&lt;2),IF(AND(C7099=C7098,AA7099=AA7098+1),IF(AC7099=1,"",INDEX(DATAS,AA7098+1)),INDEX(DATAS,AA7098+1)),"")</f>
        <v/>
      </c>
    </row>
    <row r="7099" customFormat="false" ht="15" hidden="false" customHeight="false" outlineLevel="0" collapsed="false">
      <c r="A7099" s="60" t="n">
        <v>46310</v>
      </c>
      <c r="B7099" s="0" t="n">
        <v>16</v>
      </c>
      <c r="C7099" s="0" t="n">
        <v>8006</v>
      </c>
      <c r="E7099" s="0" t="n">
        <v>0</v>
      </c>
      <c r="F7099" s="55" t="s">
        <v>1638</v>
      </c>
      <c r="I7099" s="55" t="s">
        <v>185</v>
      </c>
      <c r="U7099" s="0" t="n">
        <v>69</v>
      </c>
      <c r="V7099" s="0" t="n">
        <v>0</v>
      </c>
      <c r="X7099" s="55" t="n">
        <f aca="false">IF(I7099="Male",0,1)</f>
        <v>1</v>
      </c>
      <c r="Y7099" s="55" t="n">
        <f aca="false">IF(OR(I7099="DNB",I7099="Dry DNB"),1,0)</f>
        <v>0</v>
      </c>
      <c r="Z7099" s="0" t="str">
        <f aca="false">IF(ISNUMBER(W7099),A7099-W7099,"")</f>
        <v/>
      </c>
      <c r="AA7099" s="55" t="n">
        <f aca="false">MATCH(A7099,DATAS,0)</f>
        <v>2</v>
      </c>
      <c r="AB7099" s="55" t="n">
        <f aca="false">IF(AND(E7099&gt;0,OR(AND(B7099&gt;=1,B7099&lt;=6),B7099=10)),1,0)</f>
        <v>0</v>
      </c>
      <c r="AC7099" s="55" t="n">
        <f aca="false">IF(AND(E7099&gt;0,B7099=10),1,0)</f>
        <v>0</v>
      </c>
      <c r="AD7099" s="55" t="n">
        <f aca="false">IF(AND(C7098=C7099,AA7098=AA7099-1),AB7098,"")</f>
        <v>0</v>
      </c>
      <c r="AE7099" s="55" t="n">
        <f aca="false">IF(AND(C7098=C7099,AA7098=AA7099-1),AC7098,"")</f>
        <v>0</v>
      </c>
      <c r="AF7099" s="55" t="n">
        <f aca="false">IF(AA7099=1,"",IF(AND(AB7099=1,AD7099&lt;&gt;1),1,0))</f>
        <v>0</v>
      </c>
      <c r="AG7099" s="55" t="n">
        <f aca="false">IF(AA7099=1,"",IF(AND(AC7099=1,AE7099&lt;&gt;1),1,0))</f>
        <v>0</v>
      </c>
      <c r="AH7099" s="60" t="str">
        <f aca="false">IF(AND(E7099&gt;0,AA7099&lt;2,NOT(AND(C7100=C7099,AA7100=AA7099+1))),INDEX(DATAS,AA7099+1),"")</f>
        <v/>
      </c>
      <c r="AI7099" s="60" t="str">
        <f aca="false">IF(AND(AC7099=1,AA7099&lt;2),IF(AND(C7100=C7099,AA7100=AA7099+1),IF(AC7100=1,"",INDEX(DATAS,AA7099+1)),INDEX(DATAS,AA7099+1)),"")</f>
        <v/>
      </c>
    </row>
    <row r="7100" customFormat="false" ht="15" hidden="false" customHeight="false" outlineLevel="0" collapsed="false">
      <c r="A7100" s="60" t="n">
        <v>46309</v>
      </c>
      <c r="B7100" s="0" t="n">
        <v>16</v>
      </c>
      <c r="C7100" s="0" t="n">
        <v>8007</v>
      </c>
      <c r="E7100" s="0" t="n">
        <v>0</v>
      </c>
      <c r="F7100" s="55" t="s">
        <v>1638</v>
      </c>
      <c r="I7100" s="55" t="s">
        <v>185</v>
      </c>
      <c r="U7100" s="0" t="n">
        <v>68</v>
      </c>
      <c r="V7100" s="0" t="n">
        <v>0</v>
      </c>
      <c r="X7100" s="55" t="n">
        <f aca="false">IF(I7100="Male",0,1)</f>
        <v>1</v>
      </c>
      <c r="Y7100" s="55" t="n">
        <f aca="false">IF(OR(I7100="DNB",I7100="Dry DNB"),1,0)</f>
        <v>0</v>
      </c>
      <c r="Z7100" s="0" t="str">
        <f aca="false">IF(ISNUMBER(W7100),A7100-W7100,"")</f>
        <v/>
      </c>
      <c r="AA7100" s="55" t="n">
        <f aca="false">MATCH(A7100,DATAS,0)</f>
        <v>1</v>
      </c>
      <c r="AB7100" s="55" t="n">
        <f aca="false">IF(AND(E7100&gt;0,OR(AND(B7100&gt;=1,B7100&lt;=6),B7100=10)),1,0)</f>
        <v>0</v>
      </c>
      <c r="AC7100" s="55" t="n">
        <f aca="false">IF(AND(E7100&gt;0,B7100=10),1,0)</f>
        <v>0</v>
      </c>
      <c r="AD7100" s="0" t="str">
        <f aca="false">IF(AND(C7099=C7100,AA7099=AA7100-1),AB7099,"")</f>
        <v/>
      </c>
      <c r="AE7100" s="0" t="str">
        <f aca="false">IF(AND(C7099=C7100,AA7099=AA7100-1),AC7099,"")</f>
        <v/>
      </c>
      <c r="AF7100" s="0" t="str">
        <f aca="false">IF(AA7100=1,"",IF(AND(AB7100=1,AD7100&lt;&gt;1),1,0))</f>
        <v/>
      </c>
      <c r="AG7100" s="0" t="str">
        <f aca="false">IF(AA7100=1,"",IF(AND(AC7100=1,AE7100&lt;&gt;1),1,0))</f>
        <v/>
      </c>
      <c r="AH7100" s="60" t="str">
        <f aca="false">IF(AND(E7100&gt;0,AA7100&lt;2,NOT(AND(C7101=C7100,AA7101=AA7100+1))),INDEX(DATAS,AA7100+1),"")</f>
        <v/>
      </c>
      <c r="AI7100" s="60" t="str">
        <f aca="false">IF(AND(AC7100=1,AA7100&lt;2),IF(AND(C7101=C7100,AA7101=AA7100+1),IF(AC7101=1,"",INDEX(DATAS,AA7100+1)),INDEX(DATAS,AA7100+1)),"")</f>
        <v/>
      </c>
    </row>
    <row r="7101" customFormat="false" ht="15" hidden="false" customHeight="false" outlineLevel="0" collapsed="false">
      <c r="A7101" s="60" t="n">
        <v>46310</v>
      </c>
      <c r="B7101" s="0" t="n">
        <v>16</v>
      </c>
      <c r="C7101" s="0" t="n">
        <v>8007</v>
      </c>
      <c r="E7101" s="0" t="n">
        <v>0</v>
      </c>
      <c r="F7101" s="55" t="s">
        <v>1638</v>
      </c>
      <c r="I7101" s="55" t="s">
        <v>185</v>
      </c>
      <c r="U7101" s="0" t="n">
        <v>69</v>
      </c>
      <c r="V7101" s="0" t="n">
        <v>0</v>
      </c>
      <c r="X7101" s="55" t="n">
        <f aca="false">IF(I7101="Male",0,1)</f>
        <v>1</v>
      </c>
      <c r="Y7101" s="55" t="n">
        <f aca="false">IF(OR(I7101="DNB",I7101="Dry DNB"),1,0)</f>
        <v>0</v>
      </c>
      <c r="Z7101" s="0" t="str">
        <f aca="false">IF(ISNUMBER(W7101),A7101-W7101,"")</f>
        <v/>
      </c>
      <c r="AA7101" s="55" t="n">
        <f aca="false">MATCH(A7101,DATAS,0)</f>
        <v>2</v>
      </c>
      <c r="AB7101" s="55" t="n">
        <f aca="false">IF(AND(E7101&gt;0,OR(AND(B7101&gt;=1,B7101&lt;=6),B7101=10)),1,0)</f>
        <v>0</v>
      </c>
      <c r="AC7101" s="55" t="n">
        <f aca="false">IF(AND(E7101&gt;0,B7101=10),1,0)</f>
        <v>0</v>
      </c>
      <c r="AD7101" s="55" t="n">
        <f aca="false">IF(AND(C7100=C7101,AA7100=AA7101-1),AB7100,"")</f>
        <v>0</v>
      </c>
      <c r="AE7101" s="55" t="n">
        <f aca="false">IF(AND(C7100=C7101,AA7100=AA7101-1),AC7100,"")</f>
        <v>0</v>
      </c>
      <c r="AF7101" s="55" t="n">
        <f aca="false">IF(AA7101=1,"",IF(AND(AB7101=1,AD7101&lt;&gt;1),1,0))</f>
        <v>0</v>
      </c>
      <c r="AG7101" s="55" t="n">
        <f aca="false">IF(AA7101=1,"",IF(AND(AC7101=1,AE7101&lt;&gt;1),1,0))</f>
        <v>0</v>
      </c>
      <c r="AH7101" s="60" t="str">
        <f aca="false">IF(AND(E7101&gt;0,AA7101&lt;2,NOT(AND(C7102=C7101,AA7102=AA7101+1))),INDEX(DATAS,AA7101+1),"")</f>
        <v/>
      </c>
      <c r="AI7101" s="60" t="str">
        <f aca="false">IF(AND(AC7101=1,AA7101&lt;2),IF(AND(C7102=C7101,AA7102=AA7101+1),IF(AC7102=1,"",INDEX(DATAS,AA7101+1)),INDEX(DATAS,AA7101+1)),"")</f>
        <v/>
      </c>
    </row>
    <row r="7102" customFormat="false" ht="15" hidden="false" customHeight="false" outlineLevel="0" collapsed="false">
      <c r="A7102" s="60" t="n">
        <v>46309</v>
      </c>
      <c r="B7102" s="0" t="n">
        <v>16</v>
      </c>
      <c r="C7102" s="0" t="n">
        <v>8008</v>
      </c>
      <c r="E7102" s="0" t="n">
        <v>0</v>
      </c>
      <c r="F7102" s="55" t="s">
        <v>1638</v>
      </c>
      <c r="I7102" s="55" t="s">
        <v>185</v>
      </c>
      <c r="U7102" s="0" t="n">
        <v>68</v>
      </c>
      <c r="V7102" s="0" t="n">
        <v>0</v>
      </c>
      <c r="X7102" s="55" t="n">
        <f aca="false">IF(I7102="Male",0,1)</f>
        <v>1</v>
      </c>
      <c r="Y7102" s="55" t="n">
        <f aca="false">IF(OR(I7102="DNB",I7102="Dry DNB"),1,0)</f>
        <v>0</v>
      </c>
      <c r="Z7102" s="0" t="str">
        <f aca="false">IF(ISNUMBER(W7102),A7102-W7102,"")</f>
        <v/>
      </c>
      <c r="AA7102" s="55" t="n">
        <f aca="false">MATCH(A7102,DATAS,0)</f>
        <v>1</v>
      </c>
      <c r="AB7102" s="55" t="n">
        <f aca="false">IF(AND(E7102&gt;0,OR(AND(B7102&gt;=1,B7102&lt;=6),B7102=10)),1,0)</f>
        <v>0</v>
      </c>
      <c r="AC7102" s="55" t="n">
        <f aca="false">IF(AND(E7102&gt;0,B7102=10),1,0)</f>
        <v>0</v>
      </c>
      <c r="AD7102" s="0" t="str">
        <f aca="false">IF(AND(C7101=C7102,AA7101=AA7102-1),AB7101,"")</f>
        <v/>
      </c>
      <c r="AE7102" s="0" t="str">
        <f aca="false">IF(AND(C7101=C7102,AA7101=AA7102-1),AC7101,"")</f>
        <v/>
      </c>
      <c r="AF7102" s="0" t="str">
        <f aca="false">IF(AA7102=1,"",IF(AND(AB7102=1,AD7102&lt;&gt;1),1,0))</f>
        <v/>
      </c>
      <c r="AG7102" s="0" t="str">
        <f aca="false">IF(AA7102=1,"",IF(AND(AC7102=1,AE7102&lt;&gt;1),1,0))</f>
        <v/>
      </c>
      <c r="AH7102" s="60" t="str">
        <f aca="false">IF(AND(E7102&gt;0,AA7102&lt;2,NOT(AND(C7103=C7102,AA7103=AA7102+1))),INDEX(DATAS,AA7102+1),"")</f>
        <v/>
      </c>
      <c r="AI7102" s="60" t="str">
        <f aca="false">IF(AND(AC7102=1,AA7102&lt;2),IF(AND(C7103=C7102,AA7103=AA7102+1),IF(AC7103=1,"",INDEX(DATAS,AA7102+1)),INDEX(DATAS,AA7102+1)),"")</f>
        <v/>
      </c>
    </row>
    <row r="7103" customFormat="false" ht="15" hidden="false" customHeight="false" outlineLevel="0" collapsed="false">
      <c r="A7103" s="60" t="n">
        <v>46310</v>
      </c>
      <c r="B7103" s="0" t="n">
        <v>16</v>
      </c>
      <c r="C7103" s="0" t="n">
        <v>8008</v>
      </c>
      <c r="E7103" s="0" t="n">
        <v>0</v>
      </c>
      <c r="F7103" s="55" t="s">
        <v>1638</v>
      </c>
      <c r="I7103" s="55" t="s">
        <v>185</v>
      </c>
      <c r="U7103" s="0" t="n">
        <v>69</v>
      </c>
      <c r="V7103" s="0" t="n">
        <v>0</v>
      </c>
      <c r="X7103" s="55" t="n">
        <f aca="false">IF(I7103="Male",0,1)</f>
        <v>1</v>
      </c>
      <c r="Y7103" s="55" t="n">
        <f aca="false">IF(OR(I7103="DNB",I7103="Dry DNB"),1,0)</f>
        <v>0</v>
      </c>
      <c r="Z7103" s="0" t="str">
        <f aca="false">IF(ISNUMBER(W7103),A7103-W7103,"")</f>
        <v/>
      </c>
      <c r="AA7103" s="55" t="n">
        <f aca="false">MATCH(A7103,DATAS,0)</f>
        <v>2</v>
      </c>
      <c r="AB7103" s="55" t="n">
        <f aca="false">IF(AND(E7103&gt;0,OR(AND(B7103&gt;=1,B7103&lt;=6),B7103=10)),1,0)</f>
        <v>0</v>
      </c>
      <c r="AC7103" s="55" t="n">
        <f aca="false">IF(AND(E7103&gt;0,B7103=10),1,0)</f>
        <v>0</v>
      </c>
      <c r="AD7103" s="55" t="n">
        <f aca="false">IF(AND(C7102=C7103,AA7102=AA7103-1),AB7102,"")</f>
        <v>0</v>
      </c>
      <c r="AE7103" s="55" t="n">
        <f aca="false">IF(AND(C7102=C7103,AA7102=AA7103-1),AC7102,"")</f>
        <v>0</v>
      </c>
      <c r="AF7103" s="55" t="n">
        <f aca="false">IF(AA7103=1,"",IF(AND(AB7103=1,AD7103&lt;&gt;1),1,0))</f>
        <v>0</v>
      </c>
      <c r="AG7103" s="55" t="n">
        <f aca="false">IF(AA7103=1,"",IF(AND(AC7103=1,AE7103&lt;&gt;1),1,0))</f>
        <v>0</v>
      </c>
      <c r="AH7103" s="60" t="str">
        <f aca="false">IF(AND(E7103&gt;0,AA7103&lt;2,NOT(AND(C7104=C7103,AA7104=AA7103+1))),INDEX(DATAS,AA7103+1),"")</f>
        <v/>
      </c>
      <c r="AI7103" s="60" t="str">
        <f aca="false">IF(AND(AC7103=1,AA7103&lt;2),IF(AND(C7104=C7103,AA7104=AA7103+1),IF(AC7104=1,"",INDEX(DATAS,AA7103+1)),INDEX(DATAS,AA7103+1)),"")</f>
        <v/>
      </c>
    </row>
    <row r="7104" customFormat="false" ht="15" hidden="false" customHeight="false" outlineLevel="0" collapsed="false">
      <c r="A7104" s="60" t="n">
        <v>46309</v>
      </c>
      <c r="B7104" s="0" t="n">
        <v>16</v>
      </c>
      <c r="C7104" s="0" t="n">
        <v>8009</v>
      </c>
      <c r="E7104" s="0" t="n">
        <v>0</v>
      </c>
      <c r="F7104" s="55" t="s">
        <v>1638</v>
      </c>
      <c r="I7104" s="55" t="s">
        <v>185</v>
      </c>
      <c r="U7104" s="0" t="n">
        <v>68</v>
      </c>
      <c r="V7104" s="0" t="n">
        <v>0</v>
      </c>
      <c r="X7104" s="55" t="n">
        <f aca="false">IF(I7104="Male",0,1)</f>
        <v>1</v>
      </c>
      <c r="Y7104" s="55" t="n">
        <f aca="false">IF(OR(I7104="DNB",I7104="Dry DNB"),1,0)</f>
        <v>0</v>
      </c>
      <c r="Z7104" s="0" t="str">
        <f aca="false">IF(ISNUMBER(W7104),A7104-W7104,"")</f>
        <v/>
      </c>
      <c r="AA7104" s="55" t="n">
        <f aca="false">MATCH(A7104,DATAS,0)</f>
        <v>1</v>
      </c>
      <c r="AB7104" s="55" t="n">
        <f aca="false">IF(AND(E7104&gt;0,OR(AND(B7104&gt;=1,B7104&lt;=6),B7104=10)),1,0)</f>
        <v>0</v>
      </c>
      <c r="AC7104" s="55" t="n">
        <f aca="false">IF(AND(E7104&gt;0,B7104=10),1,0)</f>
        <v>0</v>
      </c>
      <c r="AD7104" s="0" t="str">
        <f aca="false">IF(AND(C7103=C7104,AA7103=AA7104-1),AB7103,"")</f>
        <v/>
      </c>
      <c r="AE7104" s="0" t="str">
        <f aca="false">IF(AND(C7103=C7104,AA7103=AA7104-1),AC7103,"")</f>
        <v/>
      </c>
      <c r="AF7104" s="0" t="str">
        <f aca="false">IF(AA7104=1,"",IF(AND(AB7104=1,AD7104&lt;&gt;1),1,0))</f>
        <v/>
      </c>
      <c r="AG7104" s="0" t="str">
        <f aca="false">IF(AA7104=1,"",IF(AND(AC7104=1,AE7104&lt;&gt;1),1,0))</f>
        <v/>
      </c>
      <c r="AH7104" s="60" t="str">
        <f aca="false">IF(AND(E7104&gt;0,AA7104&lt;2,NOT(AND(C7105=C7104,AA7105=AA7104+1))),INDEX(DATAS,AA7104+1),"")</f>
        <v/>
      </c>
      <c r="AI7104" s="60" t="str">
        <f aca="false">IF(AND(AC7104=1,AA7104&lt;2),IF(AND(C7105=C7104,AA7105=AA7104+1),IF(AC7105=1,"",INDEX(DATAS,AA7104+1)),INDEX(DATAS,AA7104+1)),"")</f>
        <v/>
      </c>
    </row>
    <row r="7105" customFormat="false" ht="15" hidden="false" customHeight="false" outlineLevel="0" collapsed="false">
      <c r="A7105" s="60" t="n">
        <v>46310</v>
      </c>
      <c r="B7105" s="0" t="n">
        <v>16</v>
      </c>
      <c r="C7105" s="0" t="n">
        <v>8009</v>
      </c>
      <c r="E7105" s="0" t="n">
        <v>0</v>
      </c>
      <c r="F7105" s="55" t="s">
        <v>1638</v>
      </c>
      <c r="I7105" s="55" t="s">
        <v>185</v>
      </c>
      <c r="U7105" s="0" t="n">
        <v>69</v>
      </c>
      <c r="V7105" s="0" t="n">
        <v>0</v>
      </c>
      <c r="X7105" s="55" t="n">
        <f aca="false">IF(I7105="Male",0,1)</f>
        <v>1</v>
      </c>
      <c r="Y7105" s="55" t="n">
        <f aca="false">IF(OR(I7105="DNB",I7105="Dry DNB"),1,0)</f>
        <v>0</v>
      </c>
      <c r="Z7105" s="0" t="str">
        <f aca="false">IF(ISNUMBER(W7105),A7105-W7105,"")</f>
        <v/>
      </c>
      <c r="AA7105" s="55" t="n">
        <f aca="false">MATCH(A7105,DATAS,0)</f>
        <v>2</v>
      </c>
      <c r="AB7105" s="55" t="n">
        <f aca="false">IF(AND(E7105&gt;0,OR(AND(B7105&gt;=1,B7105&lt;=6),B7105=10)),1,0)</f>
        <v>0</v>
      </c>
      <c r="AC7105" s="55" t="n">
        <f aca="false">IF(AND(E7105&gt;0,B7105=10),1,0)</f>
        <v>0</v>
      </c>
      <c r="AD7105" s="55" t="n">
        <f aca="false">IF(AND(C7104=C7105,AA7104=AA7105-1),AB7104,"")</f>
        <v>0</v>
      </c>
      <c r="AE7105" s="55" t="n">
        <f aca="false">IF(AND(C7104=C7105,AA7104=AA7105-1),AC7104,"")</f>
        <v>0</v>
      </c>
      <c r="AF7105" s="55" t="n">
        <f aca="false">IF(AA7105=1,"",IF(AND(AB7105=1,AD7105&lt;&gt;1),1,0))</f>
        <v>0</v>
      </c>
      <c r="AG7105" s="55" t="n">
        <f aca="false">IF(AA7105=1,"",IF(AND(AC7105=1,AE7105&lt;&gt;1),1,0))</f>
        <v>0</v>
      </c>
      <c r="AH7105" s="60" t="str">
        <f aca="false">IF(AND(E7105&gt;0,AA7105&lt;2,NOT(AND(C7106=C7105,AA7106=AA7105+1))),INDEX(DATAS,AA7105+1),"")</f>
        <v/>
      </c>
      <c r="AI7105" s="60" t="str">
        <f aca="false">IF(AND(AC7105=1,AA7105&lt;2),IF(AND(C7106=C7105,AA7106=AA7105+1),IF(AC7106=1,"",INDEX(DATAS,AA7105+1)),INDEX(DATAS,AA7105+1)),"")</f>
        <v/>
      </c>
    </row>
    <row r="7106" customFormat="false" ht="15" hidden="false" customHeight="false" outlineLevel="0" collapsed="false">
      <c r="A7106" s="60" t="n">
        <v>46309</v>
      </c>
      <c r="B7106" s="0" t="n">
        <v>16</v>
      </c>
      <c r="C7106" s="0" t="n">
        <v>8010</v>
      </c>
      <c r="E7106" s="0" t="n">
        <v>0</v>
      </c>
      <c r="F7106" s="55" t="s">
        <v>1638</v>
      </c>
      <c r="I7106" s="55" t="s">
        <v>185</v>
      </c>
      <c r="U7106" s="0" t="n">
        <v>68</v>
      </c>
      <c r="V7106" s="0" t="n">
        <v>0</v>
      </c>
      <c r="X7106" s="55" t="n">
        <f aca="false">IF(I7106="Male",0,1)</f>
        <v>1</v>
      </c>
      <c r="Y7106" s="55" t="n">
        <f aca="false">IF(OR(I7106="DNB",I7106="Dry DNB"),1,0)</f>
        <v>0</v>
      </c>
      <c r="Z7106" s="0" t="str">
        <f aca="false">IF(ISNUMBER(W7106),A7106-W7106,"")</f>
        <v/>
      </c>
      <c r="AA7106" s="55" t="n">
        <f aca="false">MATCH(A7106,DATAS,0)</f>
        <v>1</v>
      </c>
      <c r="AB7106" s="55" t="n">
        <f aca="false">IF(AND(E7106&gt;0,OR(AND(B7106&gt;=1,B7106&lt;=6),B7106=10)),1,0)</f>
        <v>0</v>
      </c>
      <c r="AC7106" s="55" t="n">
        <f aca="false">IF(AND(E7106&gt;0,B7106=10),1,0)</f>
        <v>0</v>
      </c>
      <c r="AD7106" s="0" t="str">
        <f aca="false">IF(AND(C7105=C7106,AA7105=AA7106-1),AB7105,"")</f>
        <v/>
      </c>
      <c r="AE7106" s="0" t="str">
        <f aca="false">IF(AND(C7105=C7106,AA7105=AA7106-1),AC7105,"")</f>
        <v/>
      </c>
      <c r="AF7106" s="0" t="str">
        <f aca="false">IF(AA7106=1,"",IF(AND(AB7106=1,AD7106&lt;&gt;1),1,0))</f>
        <v/>
      </c>
      <c r="AG7106" s="0" t="str">
        <f aca="false">IF(AA7106=1,"",IF(AND(AC7106=1,AE7106&lt;&gt;1),1,0))</f>
        <v/>
      </c>
      <c r="AH7106" s="60" t="str">
        <f aca="false">IF(AND(E7106&gt;0,AA7106&lt;2,NOT(AND(C7107=C7106,AA7107=AA7106+1))),INDEX(DATAS,AA7106+1),"")</f>
        <v/>
      </c>
      <c r="AI7106" s="60" t="str">
        <f aca="false">IF(AND(AC7106=1,AA7106&lt;2),IF(AND(C7107=C7106,AA7107=AA7106+1),IF(AC7107=1,"",INDEX(DATAS,AA7106+1)),INDEX(DATAS,AA7106+1)),"")</f>
        <v/>
      </c>
    </row>
    <row r="7107" customFormat="false" ht="15" hidden="false" customHeight="false" outlineLevel="0" collapsed="false">
      <c r="A7107" s="60" t="n">
        <v>46310</v>
      </c>
      <c r="B7107" s="0" t="n">
        <v>16</v>
      </c>
      <c r="C7107" s="0" t="n">
        <v>8010</v>
      </c>
      <c r="E7107" s="0" t="n">
        <v>0</v>
      </c>
      <c r="F7107" s="55" t="s">
        <v>1638</v>
      </c>
      <c r="I7107" s="55" t="s">
        <v>185</v>
      </c>
      <c r="U7107" s="0" t="n">
        <v>69</v>
      </c>
      <c r="V7107" s="0" t="n">
        <v>0</v>
      </c>
      <c r="X7107" s="55" t="n">
        <f aca="false">IF(I7107="Male",0,1)</f>
        <v>1</v>
      </c>
      <c r="Y7107" s="55" t="n">
        <f aca="false">IF(OR(I7107="DNB",I7107="Dry DNB"),1,0)</f>
        <v>0</v>
      </c>
      <c r="Z7107" s="0" t="str">
        <f aca="false">IF(ISNUMBER(W7107),A7107-W7107,"")</f>
        <v/>
      </c>
      <c r="AA7107" s="55" t="n">
        <f aca="false">MATCH(A7107,DATAS,0)</f>
        <v>2</v>
      </c>
      <c r="AB7107" s="55" t="n">
        <f aca="false">IF(AND(E7107&gt;0,OR(AND(B7107&gt;=1,B7107&lt;=6),B7107=10)),1,0)</f>
        <v>0</v>
      </c>
      <c r="AC7107" s="55" t="n">
        <f aca="false">IF(AND(E7107&gt;0,B7107=10),1,0)</f>
        <v>0</v>
      </c>
      <c r="AD7107" s="55" t="n">
        <f aca="false">IF(AND(C7106=C7107,AA7106=AA7107-1),AB7106,"")</f>
        <v>0</v>
      </c>
      <c r="AE7107" s="55" t="n">
        <f aca="false">IF(AND(C7106=C7107,AA7106=AA7107-1),AC7106,"")</f>
        <v>0</v>
      </c>
      <c r="AF7107" s="55" t="n">
        <f aca="false">IF(AA7107=1,"",IF(AND(AB7107=1,AD7107&lt;&gt;1),1,0))</f>
        <v>0</v>
      </c>
      <c r="AG7107" s="55" t="n">
        <f aca="false">IF(AA7107=1,"",IF(AND(AC7107=1,AE7107&lt;&gt;1),1,0))</f>
        <v>0</v>
      </c>
      <c r="AH7107" s="60" t="str">
        <f aca="false">IF(AND(E7107&gt;0,AA7107&lt;2,NOT(AND(C7108=C7107,AA7108=AA7107+1))),INDEX(DATAS,AA7107+1),"")</f>
        <v/>
      </c>
      <c r="AI7107" s="60" t="str">
        <f aca="false">IF(AND(AC7107=1,AA7107&lt;2),IF(AND(C7108=C7107,AA7108=AA7107+1),IF(AC7108=1,"",INDEX(DATAS,AA7107+1)),INDEX(DATAS,AA7107+1)),"")</f>
        <v/>
      </c>
    </row>
    <row r="7108" customFormat="false" ht="15" hidden="false" customHeight="false" outlineLevel="0" collapsed="false">
      <c r="A7108" s="60" t="n">
        <v>46309</v>
      </c>
      <c r="B7108" s="0" t="n">
        <v>16</v>
      </c>
      <c r="C7108" s="0" t="n">
        <v>8011</v>
      </c>
      <c r="E7108" s="0" t="n">
        <v>0</v>
      </c>
      <c r="F7108" s="55" t="s">
        <v>1639</v>
      </c>
      <c r="I7108" s="55" t="s">
        <v>185</v>
      </c>
      <c r="U7108" s="0" t="n">
        <v>67</v>
      </c>
      <c r="V7108" s="0" t="n">
        <v>0</v>
      </c>
      <c r="X7108" s="55" t="n">
        <f aca="false">IF(I7108="Male",0,1)</f>
        <v>1</v>
      </c>
      <c r="Y7108" s="55" t="n">
        <f aca="false">IF(OR(I7108="DNB",I7108="Dry DNB"),1,0)</f>
        <v>0</v>
      </c>
      <c r="Z7108" s="0" t="str">
        <f aca="false">IF(ISNUMBER(W7108),A7108-W7108,"")</f>
        <v/>
      </c>
      <c r="AA7108" s="55" t="n">
        <f aca="false">MATCH(A7108,DATAS,0)</f>
        <v>1</v>
      </c>
      <c r="AB7108" s="55" t="n">
        <f aca="false">IF(AND(E7108&gt;0,OR(AND(B7108&gt;=1,B7108&lt;=6),B7108=10)),1,0)</f>
        <v>0</v>
      </c>
      <c r="AC7108" s="55" t="n">
        <f aca="false">IF(AND(E7108&gt;0,B7108=10),1,0)</f>
        <v>0</v>
      </c>
      <c r="AD7108" s="0" t="str">
        <f aca="false">IF(AND(C7107=C7108,AA7107=AA7108-1),AB7107,"")</f>
        <v/>
      </c>
      <c r="AE7108" s="0" t="str">
        <f aca="false">IF(AND(C7107=C7108,AA7107=AA7108-1),AC7107,"")</f>
        <v/>
      </c>
      <c r="AF7108" s="0" t="str">
        <f aca="false">IF(AA7108=1,"",IF(AND(AB7108=1,AD7108&lt;&gt;1),1,0))</f>
        <v/>
      </c>
      <c r="AG7108" s="0" t="str">
        <f aca="false">IF(AA7108=1,"",IF(AND(AC7108=1,AE7108&lt;&gt;1),1,0))</f>
        <v/>
      </c>
      <c r="AH7108" s="60" t="str">
        <f aca="false">IF(AND(E7108&gt;0,AA7108&lt;2,NOT(AND(C7109=C7108,AA7109=AA7108+1))),INDEX(DATAS,AA7108+1),"")</f>
        <v/>
      </c>
      <c r="AI7108" s="60" t="str">
        <f aca="false">IF(AND(AC7108=1,AA7108&lt;2),IF(AND(C7109=C7108,AA7109=AA7108+1),IF(AC7109=1,"",INDEX(DATAS,AA7108+1)),INDEX(DATAS,AA7108+1)),"")</f>
        <v/>
      </c>
    </row>
    <row r="7109" customFormat="false" ht="15" hidden="false" customHeight="false" outlineLevel="0" collapsed="false">
      <c r="A7109" s="60" t="n">
        <v>46310</v>
      </c>
      <c r="B7109" s="0" t="n">
        <v>16</v>
      </c>
      <c r="C7109" s="0" t="n">
        <v>8011</v>
      </c>
      <c r="E7109" s="0" t="n">
        <v>0</v>
      </c>
      <c r="F7109" s="55" t="s">
        <v>1639</v>
      </c>
      <c r="I7109" s="55" t="s">
        <v>185</v>
      </c>
      <c r="U7109" s="0" t="n">
        <v>68</v>
      </c>
      <c r="V7109" s="0" t="n">
        <v>0</v>
      </c>
      <c r="X7109" s="55" t="n">
        <f aca="false">IF(I7109="Male",0,1)</f>
        <v>1</v>
      </c>
      <c r="Y7109" s="55" t="n">
        <f aca="false">IF(OR(I7109="DNB",I7109="Dry DNB"),1,0)</f>
        <v>0</v>
      </c>
      <c r="Z7109" s="0" t="str">
        <f aca="false">IF(ISNUMBER(W7109),A7109-W7109,"")</f>
        <v/>
      </c>
      <c r="AA7109" s="55" t="n">
        <f aca="false">MATCH(A7109,DATAS,0)</f>
        <v>2</v>
      </c>
      <c r="AB7109" s="55" t="n">
        <f aca="false">IF(AND(E7109&gt;0,OR(AND(B7109&gt;=1,B7109&lt;=6),B7109=10)),1,0)</f>
        <v>0</v>
      </c>
      <c r="AC7109" s="55" t="n">
        <f aca="false">IF(AND(E7109&gt;0,B7109=10),1,0)</f>
        <v>0</v>
      </c>
      <c r="AD7109" s="55" t="n">
        <f aca="false">IF(AND(C7108=C7109,AA7108=AA7109-1),AB7108,"")</f>
        <v>0</v>
      </c>
      <c r="AE7109" s="55" t="n">
        <f aca="false">IF(AND(C7108=C7109,AA7108=AA7109-1),AC7108,"")</f>
        <v>0</v>
      </c>
      <c r="AF7109" s="55" t="n">
        <f aca="false">IF(AA7109=1,"",IF(AND(AB7109=1,AD7109&lt;&gt;1),1,0))</f>
        <v>0</v>
      </c>
      <c r="AG7109" s="55" t="n">
        <f aca="false">IF(AA7109=1,"",IF(AND(AC7109=1,AE7109&lt;&gt;1),1,0))</f>
        <v>0</v>
      </c>
      <c r="AH7109" s="60" t="str">
        <f aca="false">IF(AND(E7109&gt;0,AA7109&lt;2,NOT(AND(C7110=C7109,AA7110=AA7109+1))),INDEX(DATAS,AA7109+1),"")</f>
        <v/>
      </c>
      <c r="AI7109" s="60" t="str">
        <f aca="false">IF(AND(AC7109=1,AA7109&lt;2),IF(AND(C7110=C7109,AA7110=AA7109+1),IF(AC7110=1,"",INDEX(DATAS,AA7109+1)),INDEX(DATAS,AA7109+1)),"")</f>
        <v/>
      </c>
    </row>
    <row r="7110" customFormat="false" ht="15" hidden="false" customHeight="false" outlineLevel="0" collapsed="false">
      <c r="A7110" s="60" t="n">
        <v>46309</v>
      </c>
      <c r="B7110" s="0" t="n">
        <v>16</v>
      </c>
      <c r="C7110" s="0" t="n">
        <v>8012</v>
      </c>
      <c r="E7110" s="0" t="n">
        <v>0</v>
      </c>
      <c r="F7110" s="55" t="s">
        <v>1640</v>
      </c>
      <c r="I7110" s="55" t="s">
        <v>185</v>
      </c>
      <c r="U7110" s="0" t="n">
        <v>66</v>
      </c>
      <c r="V7110" s="0" t="n">
        <v>0</v>
      </c>
      <c r="X7110" s="55" t="n">
        <f aca="false">IF(I7110="Male",0,1)</f>
        <v>1</v>
      </c>
      <c r="Y7110" s="55" t="n">
        <f aca="false">IF(OR(I7110="DNB",I7110="Dry DNB"),1,0)</f>
        <v>0</v>
      </c>
      <c r="Z7110" s="0" t="str">
        <f aca="false">IF(ISNUMBER(W7110),A7110-W7110,"")</f>
        <v/>
      </c>
      <c r="AA7110" s="55" t="n">
        <f aca="false">MATCH(A7110,DATAS,0)</f>
        <v>1</v>
      </c>
      <c r="AB7110" s="55" t="n">
        <f aca="false">IF(AND(E7110&gt;0,OR(AND(B7110&gt;=1,B7110&lt;=6),B7110=10)),1,0)</f>
        <v>0</v>
      </c>
      <c r="AC7110" s="55" t="n">
        <f aca="false">IF(AND(E7110&gt;0,B7110=10),1,0)</f>
        <v>0</v>
      </c>
      <c r="AD7110" s="0" t="str">
        <f aca="false">IF(AND(C7109=C7110,AA7109=AA7110-1),AB7109,"")</f>
        <v/>
      </c>
      <c r="AE7110" s="0" t="str">
        <f aca="false">IF(AND(C7109=C7110,AA7109=AA7110-1),AC7109,"")</f>
        <v/>
      </c>
      <c r="AF7110" s="0" t="str">
        <f aca="false">IF(AA7110=1,"",IF(AND(AB7110=1,AD7110&lt;&gt;1),1,0))</f>
        <v/>
      </c>
      <c r="AG7110" s="0" t="str">
        <f aca="false">IF(AA7110=1,"",IF(AND(AC7110=1,AE7110&lt;&gt;1),1,0))</f>
        <v/>
      </c>
      <c r="AH7110" s="60" t="str">
        <f aca="false">IF(AND(E7110&gt;0,AA7110&lt;2,NOT(AND(C7111=C7110,AA7111=AA7110+1))),INDEX(DATAS,AA7110+1),"")</f>
        <v/>
      </c>
      <c r="AI7110" s="60" t="str">
        <f aca="false">IF(AND(AC7110=1,AA7110&lt;2),IF(AND(C7111=C7110,AA7111=AA7110+1),IF(AC7111=1,"",INDEX(DATAS,AA7110+1)),INDEX(DATAS,AA7110+1)),"")</f>
        <v/>
      </c>
    </row>
    <row r="7111" customFormat="false" ht="15" hidden="false" customHeight="false" outlineLevel="0" collapsed="false">
      <c r="A7111" s="60" t="n">
        <v>46310</v>
      </c>
      <c r="B7111" s="0" t="n">
        <v>16</v>
      </c>
      <c r="C7111" s="0" t="n">
        <v>8012</v>
      </c>
      <c r="E7111" s="0" t="n">
        <v>0</v>
      </c>
      <c r="F7111" s="55" t="s">
        <v>1640</v>
      </c>
      <c r="I7111" s="55" t="s">
        <v>185</v>
      </c>
      <c r="U7111" s="0" t="n">
        <v>67</v>
      </c>
      <c r="V7111" s="0" t="n">
        <v>0</v>
      </c>
      <c r="X7111" s="55" t="n">
        <f aca="false">IF(I7111="Male",0,1)</f>
        <v>1</v>
      </c>
      <c r="Y7111" s="55" t="n">
        <f aca="false">IF(OR(I7111="DNB",I7111="Dry DNB"),1,0)</f>
        <v>0</v>
      </c>
      <c r="Z7111" s="0" t="str">
        <f aca="false">IF(ISNUMBER(W7111),A7111-W7111,"")</f>
        <v/>
      </c>
      <c r="AA7111" s="55" t="n">
        <f aca="false">MATCH(A7111,DATAS,0)</f>
        <v>2</v>
      </c>
      <c r="AB7111" s="55" t="n">
        <f aca="false">IF(AND(E7111&gt;0,OR(AND(B7111&gt;=1,B7111&lt;=6),B7111=10)),1,0)</f>
        <v>0</v>
      </c>
      <c r="AC7111" s="55" t="n">
        <f aca="false">IF(AND(E7111&gt;0,B7111=10),1,0)</f>
        <v>0</v>
      </c>
      <c r="AD7111" s="55" t="n">
        <f aca="false">IF(AND(C7110=C7111,AA7110=AA7111-1),AB7110,"")</f>
        <v>0</v>
      </c>
      <c r="AE7111" s="55" t="n">
        <f aca="false">IF(AND(C7110=C7111,AA7110=AA7111-1),AC7110,"")</f>
        <v>0</v>
      </c>
      <c r="AF7111" s="55" t="n">
        <f aca="false">IF(AA7111=1,"",IF(AND(AB7111=1,AD7111&lt;&gt;1),1,0))</f>
        <v>0</v>
      </c>
      <c r="AG7111" s="55" t="n">
        <f aca="false">IF(AA7111=1,"",IF(AND(AC7111=1,AE7111&lt;&gt;1),1,0))</f>
        <v>0</v>
      </c>
      <c r="AH7111" s="60" t="str">
        <f aca="false">IF(AND(E7111&gt;0,AA7111&lt;2,NOT(AND(C7112=C7111,AA7112=AA7111+1))),INDEX(DATAS,AA7111+1),"")</f>
        <v/>
      </c>
      <c r="AI7111" s="60" t="str">
        <f aca="false">IF(AND(AC7111=1,AA7111&lt;2),IF(AND(C7112=C7111,AA7112=AA7111+1),IF(AC7112=1,"",INDEX(DATAS,AA7111+1)),INDEX(DATAS,AA7111+1)),"")</f>
        <v/>
      </c>
    </row>
    <row r="7112" customFormat="false" ht="15" hidden="false" customHeight="false" outlineLevel="0" collapsed="false">
      <c r="A7112" s="60" t="n">
        <v>46309</v>
      </c>
      <c r="B7112" s="0" t="n">
        <v>16</v>
      </c>
      <c r="C7112" s="0" t="n">
        <v>8013</v>
      </c>
      <c r="E7112" s="0" t="n">
        <v>0</v>
      </c>
      <c r="F7112" s="55" t="s">
        <v>1640</v>
      </c>
      <c r="I7112" s="55" t="s">
        <v>185</v>
      </c>
      <c r="U7112" s="0" t="n">
        <v>66</v>
      </c>
      <c r="V7112" s="0" t="n">
        <v>0</v>
      </c>
      <c r="X7112" s="55" t="n">
        <f aca="false">IF(I7112="Male",0,1)</f>
        <v>1</v>
      </c>
      <c r="Y7112" s="55" t="n">
        <f aca="false">IF(OR(I7112="DNB",I7112="Dry DNB"),1,0)</f>
        <v>0</v>
      </c>
      <c r="Z7112" s="0" t="str">
        <f aca="false">IF(ISNUMBER(W7112),A7112-W7112,"")</f>
        <v/>
      </c>
      <c r="AA7112" s="55" t="n">
        <f aca="false">MATCH(A7112,DATAS,0)</f>
        <v>1</v>
      </c>
      <c r="AB7112" s="55" t="n">
        <f aca="false">IF(AND(E7112&gt;0,OR(AND(B7112&gt;=1,B7112&lt;=6),B7112=10)),1,0)</f>
        <v>0</v>
      </c>
      <c r="AC7112" s="55" t="n">
        <f aca="false">IF(AND(E7112&gt;0,B7112=10),1,0)</f>
        <v>0</v>
      </c>
      <c r="AD7112" s="0" t="str">
        <f aca="false">IF(AND(C7111=C7112,AA7111=AA7112-1),AB7111,"")</f>
        <v/>
      </c>
      <c r="AE7112" s="0" t="str">
        <f aca="false">IF(AND(C7111=C7112,AA7111=AA7112-1),AC7111,"")</f>
        <v/>
      </c>
      <c r="AF7112" s="0" t="str">
        <f aca="false">IF(AA7112=1,"",IF(AND(AB7112=1,AD7112&lt;&gt;1),1,0))</f>
        <v/>
      </c>
      <c r="AG7112" s="0" t="str">
        <f aca="false">IF(AA7112=1,"",IF(AND(AC7112=1,AE7112&lt;&gt;1),1,0))</f>
        <v/>
      </c>
      <c r="AH7112" s="60" t="str">
        <f aca="false">IF(AND(E7112&gt;0,AA7112&lt;2,NOT(AND(C7113=C7112,AA7113=AA7112+1))),INDEX(DATAS,AA7112+1),"")</f>
        <v/>
      </c>
      <c r="AI7112" s="60" t="str">
        <f aca="false">IF(AND(AC7112=1,AA7112&lt;2),IF(AND(C7113=C7112,AA7113=AA7112+1),IF(AC7113=1,"",INDEX(DATAS,AA7112+1)),INDEX(DATAS,AA7112+1)),"")</f>
        <v/>
      </c>
    </row>
    <row r="7113" customFormat="false" ht="15" hidden="false" customHeight="false" outlineLevel="0" collapsed="false">
      <c r="A7113" s="60" t="n">
        <v>46310</v>
      </c>
      <c r="B7113" s="0" t="n">
        <v>16</v>
      </c>
      <c r="C7113" s="0" t="n">
        <v>8013</v>
      </c>
      <c r="E7113" s="0" t="n">
        <v>0</v>
      </c>
      <c r="F7113" s="55" t="s">
        <v>1640</v>
      </c>
      <c r="I7113" s="55" t="s">
        <v>185</v>
      </c>
      <c r="U7113" s="0" t="n">
        <v>67</v>
      </c>
      <c r="V7113" s="0" t="n">
        <v>0</v>
      </c>
      <c r="X7113" s="55" t="n">
        <f aca="false">IF(I7113="Male",0,1)</f>
        <v>1</v>
      </c>
      <c r="Y7113" s="55" t="n">
        <f aca="false">IF(OR(I7113="DNB",I7113="Dry DNB"),1,0)</f>
        <v>0</v>
      </c>
      <c r="Z7113" s="0" t="str">
        <f aca="false">IF(ISNUMBER(W7113),A7113-W7113,"")</f>
        <v/>
      </c>
      <c r="AA7113" s="55" t="n">
        <f aca="false">MATCH(A7113,DATAS,0)</f>
        <v>2</v>
      </c>
      <c r="AB7113" s="55" t="n">
        <f aca="false">IF(AND(E7113&gt;0,OR(AND(B7113&gt;=1,B7113&lt;=6),B7113=10)),1,0)</f>
        <v>0</v>
      </c>
      <c r="AC7113" s="55" t="n">
        <f aca="false">IF(AND(E7113&gt;0,B7113=10),1,0)</f>
        <v>0</v>
      </c>
      <c r="AD7113" s="55" t="n">
        <f aca="false">IF(AND(C7112=C7113,AA7112=AA7113-1),AB7112,"")</f>
        <v>0</v>
      </c>
      <c r="AE7113" s="55" t="n">
        <f aca="false">IF(AND(C7112=C7113,AA7112=AA7113-1),AC7112,"")</f>
        <v>0</v>
      </c>
      <c r="AF7113" s="55" t="n">
        <f aca="false">IF(AA7113=1,"",IF(AND(AB7113=1,AD7113&lt;&gt;1),1,0))</f>
        <v>0</v>
      </c>
      <c r="AG7113" s="55" t="n">
        <f aca="false">IF(AA7113=1,"",IF(AND(AC7113=1,AE7113&lt;&gt;1),1,0))</f>
        <v>0</v>
      </c>
      <c r="AH7113" s="60" t="str">
        <f aca="false">IF(AND(E7113&gt;0,AA7113&lt;2,NOT(AND(C7114=C7113,AA7114=AA7113+1))),INDEX(DATAS,AA7113+1),"")</f>
        <v/>
      </c>
      <c r="AI7113" s="60" t="str">
        <f aca="false">IF(AND(AC7113=1,AA7113&lt;2),IF(AND(C7114=C7113,AA7114=AA7113+1),IF(AC7114=1,"",INDEX(DATAS,AA7113+1)),INDEX(DATAS,AA7113+1)),"")</f>
        <v/>
      </c>
    </row>
    <row r="7114" customFormat="false" ht="15" hidden="false" customHeight="false" outlineLevel="0" collapsed="false">
      <c r="A7114" s="60" t="n">
        <v>46309</v>
      </c>
      <c r="B7114" s="0" t="n">
        <v>16</v>
      </c>
      <c r="C7114" s="0" t="n">
        <v>8014</v>
      </c>
      <c r="E7114" s="0" t="n">
        <v>0</v>
      </c>
      <c r="F7114" s="55" t="s">
        <v>1640</v>
      </c>
      <c r="I7114" s="55" t="s">
        <v>185</v>
      </c>
      <c r="U7114" s="0" t="n">
        <v>66</v>
      </c>
      <c r="V7114" s="0" t="n">
        <v>0</v>
      </c>
      <c r="X7114" s="55" t="n">
        <f aca="false">IF(I7114="Male",0,1)</f>
        <v>1</v>
      </c>
      <c r="Y7114" s="55" t="n">
        <f aca="false">IF(OR(I7114="DNB",I7114="Dry DNB"),1,0)</f>
        <v>0</v>
      </c>
      <c r="Z7114" s="0" t="str">
        <f aca="false">IF(ISNUMBER(W7114),A7114-W7114,"")</f>
        <v/>
      </c>
      <c r="AA7114" s="55" t="n">
        <f aca="false">MATCH(A7114,DATAS,0)</f>
        <v>1</v>
      </c>
      <c r="AB7114" s="55" t="n">
        <f aca="false">IF(AND(E7114&gt;0,OR(AND(B7114&gt;=1,B7114&lt;=6),B7114=10)),1,0)</f>
        <v>0</v>
      </c>
      <c r="AC7114" s="55" t="n">
        <f aca="false">IF(AND(E7114&gt;0,B7114=10),1,0)</f>
        <v>0</v>
      </c>
      <c r="AD7114" s="0" t="str">
        <f aca="false">IF(AND(C7113=C7114,AA7113=AA7114-1),AB7113,"")</f>
        <v/>
      </c>
      <c r="AE7114" s="0" t="str">
        <f aca="false">IF(AND(C7113=C7114,AA7113=AA7114-1),AC7113,"")</f>
        <v/>
      </c>
      <c r="AF7114" s="0" t="str">
        <f aca="false">IF(AA7114=1,"",IF(AND(AB7114=1,AD7114&lt;&gt;1),1,0))</f>
        <v/>
      </c>
      <c r="AG7114" s="0" t="str">
        <f aca="false">IF(AA7114=1,"",IF(AND(AC7114=1,AE7114&lt;&gt;1),1,0))</f>
        <v/>
      </c>
      <c r="AH7114" s="60" t="str">
        <f aca="false">IF(AND(E7114&gt;0,AA7114&lt;2,NOT(AND(C7115=C7114,AA7115=AA7114+1))),INDEX(DATAS,AA7114+1),"")</f>
        <v/>
      </c>
      <c r="AI7114" s="60" t="str">
        <f aca="false">IF(AND(AC7114=1,AA7114&lt;2),IF(AND(C7115=C7114,AA7115=AA7114+1),IF(AC7115=1,"",INDEX(DATAS,AA7114+1)),INDEX(DATAS,AA7114+1)),"")</f>
        <v/>
      </c>
    </row>
    <row r="7115" customFormat="false" ht="15" hidden="false" customHeight="false" outlineLevel="0" collapsed="false">
      <c r="A7115" s="60" t="n">
        <v>46310</v>
      </c>
      <c r="B7115" s="0" t="n">
        <v>16</v>
      </c>
      <c r="C7115" s="0" t="n">
        <v>8014</v>
      </c>
      <c r="E7115" s="0" t="n">
        <v>0</v>
      </c>
      <c r="F7115" s="55" t="s">
        <v>1640</v>
      </c>
      <c r="I7115" s="55" t="s">
        <v>185</v>
      </c>
      <c r="U7115" s="0" t="n">
        <v>67</v>
      </c>
      <c r="V7115" s="0" t="n">
        <v>0</v>
      </c>
      <c r="X7115" s="55" t="n">
        <f aca="false">IF(I7115="Male",0,1)</f>
        <v>1</v>
      </c>
      <c r="Y7115" s="55" t="n">
        <f aca="false">IF(OR(I7115="DNB",I7115="Dry DNB"),1,0)</f>
        <v>0</v>
      </c>
      <c r="Z7115" s="0" t="str">
        <f aca="false">IF(ISNUMBER(W7115),A7115-W7115,"")</f>
        <v/>
      </c>
      <c r="AA7115" s="55" t="n">
        <f aca="false">MATCH(A7115,DATAS,0)</f>
        <v>2</v>
      </c>
      <c r="AB7115" s="55" t="n">
        <f aca="false">IF(AND(E7115&gt;0,OR(AND(B7115&gt;=1,B7115&lt;=6),B7115=10)),1,0)</f>
        <v>0</v>
      </c>
      <c r="AC7115" s="55" t="n">
        <f aca="false">IF(AND(E7115&gt;0,B7115=10),1,0)</f>
        <v>0</v>
      </c>
      <c r="AD7115" s="55" t="n">
        <f aca="false">IF(AND(C7114=C7115,AA7114=AA7115-1),AB7114,"")</f>
        <v>0</v>
      </c>
      <c r="AE7115" s="55" t="n">
        <f aca="false">IF(AND(C7114=C7115,AA7114=AA7115-1),AC7114,"")</f>
        <v>0</v>
      </c>
      <c r="AF7115" s="55" t="n">
        <f aca="false">IF(AA7115=1,"",IF(AND(AB7115=1,AD7115&lt;&gt;1),1,0))</f>
        <v>0</v>
      </c>
      <c r="AG7115" s="55" t="n">
        <f aca="false">IF(AA7115=1,"",IF(AND(AC7115=1,AE7115&lt;&gt;1),1,0))</f>
        <v>0</v>
      </c>
      <c r="AH7115" s="60" t="str">
        <f aca="false">IF(AND(E7115&gt;0,AA7115&lt;2,NOT(AND(C7116=C7115,AA7116=AA7115+1))),INDEX(DATAS,AA7115+1),"")</f>
        <v/>
      </c>
      <c r="AI7115" s="60" t="str">
        <f aca="false">IF(AND(AC7115=1,AA7115&lt;2),IF(AND(C7116=C7115,AA7116=AA7115+1),IF(AC7116=1,"",INDEX(DATAS,AA7115+1)),INDEX(DATAS,AA7115+1)),"")</f>
        <v/>
      </c>
    </row>
    <row r="7116" customFormat="false" ht="15" hidden="false" customHeight="false" outlineLevel="0" collapsed="false">
      <c r="A7116" s="60" t="n">
        <v>46309</v>
      </c>
      <c r="B7116" s="0" t="n">
        <v>16</v>
      </c>
      <c r="C7116" s="0" t="n">
        <v>8015</v>
      </c>
      <c r="E7116" s="0" t="n">
        <v>0</v>
      </c>
      <c r="F7116" s="55" t="s">
        <v>1640</v>
      </c>
      <c r="I7116" s="55" t="s">
        <v>185</v>
      </c>
      <c r="U7116" s="0" t="n">
        <v>66</v>
      </c>
      <c r="V7116" s="0" t="n">
        <v>0</v>
      </c>
      <c r="X7116" s="55" t="n">
        <f aca="false">IF(I7116="Male",0,1)</f>
        <v>1</v>
      </c>
      <c r="Y7116" s="55" t="n">
        <f aca="false">IF(OR(I7116="DNB",I7116="Dry DNB"),1,0)</f>
        <v>0</v>
      </c>
      <c r="Z7116" s="0" t="str">
        <f aca="false">IF(ISNUMBER(W7116),A7116-W7116,"")</f>
        <v/>
      </c>
      <c r="AA7116" s="55" t="n">
        <f aca="false">MATCH(A7116,DATAS,0)</f>
        <v>1</v>
      </c>
      <c r="AB7116" s="55" t="n">
        <f aca="false">IF(AND(E7116&gt;0,OR(AND(B7116&gt;=1,B7116&lt;=6),B7116=10)),1,0)</f>
        <v>0</v>
      </c>
      <c r="AC7116" s="55" t="n">
        <f aca="false">IF(AND(E7116&gt;0,B7116=10),1,0)</f>
        <v>0</v>
      </c>
      <c r="AD7116" s="0" t="str">
        <f aca="false">IF(AND(C7115=C7116,AA7115=AA7116-1),AB7115,"")</f>
        <v/>
      </c>
      <c r="AE7116" s="0" t="str">
        <f aca="false">IF(AND(C7115=C7116,AA7115=AA7116-1),AC7115,"")</f>
        <v/>
      </c>
      <c r="AF7116" s="0" t="str">
        <f aca="false">IF(AA7116=1,"",IF(AND(AB7116=1,AD7116&lt;&gt;1),1,0))</f>
        <v/>
      </c>
      <c r="AG7116" s="0" t="str">
        <f aca="false">IF(AA7116=1,"",IF(AND(AC7116=1,AE7116&lt;&gt;1),1,0))</f>
        <v/>
      </c>
      <c r="AH7116" s="60" t="str">
        <f aca="false">IF(AND(E7116&gt;0,AA7116&lt;2,NOT(AND(C7117=C7116,AA7117=AA7116+1))),INDEX(DATAS,AA7116+1),"")</f>
        <v/>
      </c>
      <c r="AI7116" s="60" t="str">
        <f aca="false">IF(AND(AC7116=1,AA7116&lt;2),IF(AND(C7117=C7116,AA7117=AA7116+1),IF(AC7117=1,"",INDEX(DATAS,AA7116+1)),INDEX(DATAS,AA7116+1)),"")</f>
        <v/>
      </c>
    </row>
    <row r="7117" customFormat="false" ht="15" hidden="false" customHeight="false" outlineLevel="0" collapsed="false">
      <c r="A7117" s="60" t="n">
        <v>46310</v>
      </c>
      <c r="B7117" s="0" t="n">
        <v>16</v>
      </c>
      <c r="C7117" s="0" t="n">
        <v>8015</v>
      </c>
      <c r="E7117" s="0" t="n">
        <v>0</v>
      </c>
      <c r="F7117" s="55" t="s">
        <v>1640</v>
      </c>
      <c r="I7117" s="55" t="s">
        <v>185</v>
      </c>
      <c r="U7117" s="0" t="n">
        <v>67</v>
      </c>
      <c r="V7117" s="0" t="n">
        <v>0</v>
      </c>
      <c r="X7117" s="55" t="n">
        <f aca="false">IF(I7117="Male",0,1)</f>
        <v>1</v>
      </c>
      <c r="Y7117" s="55" t="n">
        <f aca="false">IF(OR(I7117="DNB",I7117="Dry DNB"),1,0)</f>
        <v>0</v>
      </c>
      <c r="Z7117" s="0" t="str">
        <f aca="false">IF(ISNUMBER(W7117),A7117-W7117,"")</f>
        <v/>
      </c>
      <c r="AA7117" s="55" t="n">
        <f aca="false">MATCH(A7117,DATAS,0)</f>
        <v>2</v>
      </c>
      <c r="AB7117" s="55" t="n">
        <f aca="false">IF(AND(E7117&gt;0,OR(AND(B7117&gt;=1,B7117&lt;=6),B7117=10)),1,0)</f>
        <v>0</v>
      </c>
      <c r="AC7117" s="55" t="n">
        <f aca="false">IF(AND(E7117&gt;0,B7117=10),1,0)</f>
        <v>0</v>
      </c>
      <c r="AD7117" s="55" t="n">
        <f aca="false">IF(AND(C7116=C7117,AA7116=AA7117-1),AB7116,"")</f>
        <v>0</v>
      </c>
      <c r="AE7117" s="55" t="n">
        <f aca="false">IF(AND(C7116=C7117,AA7116=AA7117-1),AC7116,"")</f>
        <v>0</v>
      </c>
      <c r="AF7117" s="55" t="n">
        <f aca="false">IF(AA7117=1,"",IF(AND(AB7117=1,AD7117&lt;&gt;1),1,0))</f>
        <v>0</v>
      </c>
      <c r="AG7117" s="55" t="n">
        <f aca="false">IF(AA7117=1,"",IF(AND(AC7117=1,AE7117&lt;&gt;1),1,0))</f>
        <v>0</v>
      </c>
      <c r="AH7117" s="60" t="str">
        <f aca="false">IF(AND(E7117&gt;0,AA7117&lt;2,NOT(AND(C7118=C7117,AA7118=AA7117+1))),INDEX(DATAS,AA7117+1),"")</f>
        <v/>
      </c>
      <c r="AI7117" s="60" t="str">
        <f aca="false">IF(AND(AC7117=1,AA7117&lt;2),IF(AND(C7118=C7117,AA7118=AA7117+1),IF(AC7118=1,"",INDEX(DATAS,AA7117+1)),INDEX(DATAS,AA7117+1)),"")</f>
        <v/>
      </c>
    </row>
    <row r="7118" customFormat="false" ht="15" hidden="false" customHeight="false" outlineLevel="0" collapsed="false">
      <c r="A7118" s="60" t="n">
        <v>46309</v>
      </c>
      <c r="B7118" s="0" t="n">
        <v>16</v>
      </c>
      <c r="C7118" s="0" t="n">
        <v>8018</v>
      </c>
      <c r="E7118" s="0" t="n">
        <v>0</v>
      </c>
      <c r="F7118" s="55" t="s">
        <v>1641</v>
      </c>
      <c r="I7118" s="55" t="s">
        <v>185</v>
      </c>
      <c r="U7118" s="0" t="n">
        <v>65</v>
      </c>
      <c r="V7118" s="0" t="n">
        <v>0</v>
      </c>
      <c r="X7118" s="55" t="n">
        <f aca="false">IF(I7118="Male",0,1)</f>
        <v>1</v>
      </c>
      <c r="Y7118" s="55" t="n">
        <f aca="false">IF(OR(I7118="DNB",I7118="Dry DNB"),1,0)</f>
        <v>0</v>
      </c>
      <c r="Z7118" s="0" t="str">
        <f aca="false">IF(ISNUMBER(W7118),A7118-W7118,"")</f>
        <v/>
      </c>
      <c r="AA7118" s="55" t="n">
        <f aca="false">MATCH(A7118,DATAS,0)</f>
        <v>1</v>
      </c>
      <c r="AB7118" s="55" t="n">
        <f aca="false">IF(AND(E7118&gt;0,OR(AND(B7118&gt;=1,B7118&lt;=6),B7118=10)),1,0)</f>
        <v>0</v>
      </c>
      <c r="AC7118" s="55" t="n">
        <f aca="false">IF(AND(E7118&gt;0,B7118=10),1,0)</f>
        <v>0</v>
      </c>
      <c r="AD7118" s="0" t="str">
        <f aca="false">IF(AND(C7117=C7118,AA7117=AA7118-1),AB7117,"")</f>
        <v/>
      </c>
      <c r="AE7118" s="0" t="str">
        <f aca="false">IF(AND(C7117=C7118,AA7117=AA7118-1),AC7117,"")</f>
        <v/>
      </c>
      <c r="AF7118" s="0" t="str">
        <f aca="false">IF(AA7118=1,"",IF(AND(AB7118=1,AD7118&lt;&gt;1),1,0))</f>
        <v/>
      </c>
      <c r="AG7118" s="0" t="str">
        <f aca="false">IF(AA7118=1,"",IF(AND(AC7118=1,AE7118&lt;&gt;1),1,0))</f>
        <v/>
      </c>
      <c r="AH7118" s="60" t="str">
        <f aca="false">IF(AND(E7118&gt;0,AA7118&lt;2,NOT(AND(C7119=C7118,AA7119=AA7118+1))),INDEX(DATAS,AA7118+1),"")</f>
        <v/>
      </c>
      <c r="AI7118" s="60" t="str">
        <f aca="false">IF(AND(AC7118=1,AA7118&lt;2),IF(AND(C7119=C7118,AA7119=AA7118+1),IF(AC7119=1,"",INDEX(DATAS,AA7118+1)),INDEX(DATAS,AA7118+1)),"")</f>
        <v/>
      </c>
    </row>
    <row r="7119" customFormat="false" ht="15" hidden="false" customHeight="false" outlineLevel="0" collapsed="false">
      <c r="A7119" s="60" t="n">
        <v>46310</v>
      </c>
      <c r="B7119" s="0" t="n">
        <v>16</v>
      </c>
      <c r="C7119" s="0" t="n">
        <v>8018</v>
      </c>
      <c r="E7119" s="0" t="n">
        <v>0</v>
      </c>
      <c r="F7119" s="55" t="s">
        <v>1641</v>
      </c>
      <c r="I7119" s="55" t="s">
        <v>185</v>
      </c>
      <c r="U7119" s="0" t="n">
        <v>66</v>
      </c>
      <c r="V7119" s="0" t="n">
        <v>0</v>
      </c>
      <c r="X7119" s="55" t="n">
        <f aca="false">IF(I7119="Male",0,1)</f>
        <v>1</v>
      </c>
      <c r="Y7119" s="55" t="n">
        <f aca="false">IF(OR(I7119="DNB",I7119="Dry DNB"),1,0)</f>
        <v>0</v>
      </c>
      <c r="Z7119" s="0" t="str">
        <f aca="false">IF(ISNUMBER(W7119),A7119-W7119,"")</f>
        <v/>
      </c>
      <c r="AA7119" s="55" t="n">
        <f aca="false">MATCH(A7119,DATAS,0)</f>
        <v>2</v>
      </c>
      <c r="AB7119" s="55" t="n">
        <f aca="false">IF(AND(E7119&gt;0,OR(AND(B7119&gt;=1,B7119&lt;=6),B7119=10)),1,0)</f>
        <v>0</v>
      </c>
      <c r="AC7119" s="55" t="n">
        <f aca="false">IF(AND(E7119&gt;0,B7119=10),1,0)</f>
        <v>0</v>
      </c>
      <c r="AD7119" s="55" t="n">
        <f aca="false">IF(AND(C7118=C7119,AA7118=AA7119-1),AB7118,"")</f>
        <v>0</v>
      </c>
      <c r="AE7119" s="55" t="n">
        <f aca="false">IF(AND(C7118=C7119,AA7118=AA7119-1),AC7118,"")</f>
        <v>0</v>
      </c>
      <c r="AF7119" s="55" t="n">
        <f aca="false">IF(AA7119=1,"",IF(AND(AB7119=1,AD7119&lt;&gt;1),1,0))</f>
        <v>0</v>
      </c>
      <c r="AG7119" s="55" t="n">
        <f aca="false">IF(AA7119=1,"",IF(AND(AC7119=1,AE7119&lt;&gt;1),1,0))</f>
        <v>0</v>
      </c>
      <c r="AH7119" s="60" t="str">
        <f aca="false">IF(AND(E7119&gt;0,AA7119&lt;2,NOT(AND(C7120=C7119,AA7120=AA7119+1))),INDEX(DATAS,AA7119+1),"")</f>
        <v/>
      </c>
      <c r="AI7119" s="60" t="str">
        <f aca="false">IF(AND(AC7119=1,AA7119&lt;2),IF(AND(C7120=C7119,AA7120=AA7119+1),IF(AC7120=1,"",INDEX(DATAS,AA7119+1)),INDEX(DATAS,AA7119+1)),"")</f>
        <v/>
      </c>
    </row>
    <row r="7120" customFormat="false" ht="15" hidden="false" customHeight="false" outlineLevel="0" collapsed="false">
      <c r="A7120" s="60" t="n">
        <v>46309</v>
      </c>
      <c r="B7120" s="0" t="n">
        <v>16</v>
      </c>
      <c r="C7120" s="0" t="n">
        <v>8019</v>
      </c>
      <c r="E7120" s="0" t="n">
        <v>0</v>
      </c>
      <c r="F7120" s="55" t="s">
        <v>1641</v>
      </c>
      <c r="I7120" s="55" t="s">
        <v>185</v>
      </c>
      <c r="U7120" s="0" t="n">
        <v>65</v>
      </c>
      <c r="V7120" s="0" t="n">
        <v>0</v>
      </c>
      <c r="X7120" s="55" t="n">
        <f aca="false">IF(I7120="Male",0,1)</f>
        <v>1</v>
      </c>
      <c r="Y7120" s="55" t="n">
        <f aca="false">IF(OR(I7120="DNB",I7120="Dry DNB"),1,0)</f>
        <v>0</v>
      </c>
      <c r="Z7120" s="0" t="str">
        <f aca="false">IF(ISNUMBER(W7120),A7120-W7120,"")</f>
        <v/>
      </c>
      <c r="AA7120" s="55" t="n">
        <f aca="false">MATCH(A7120,DATAS,0)</f>
        <v>1</v>
      </c>
      <c r="AB7120" s="55" t="n">
        <f aca="false">IF(AND(E7120&gt;0,OR(AND(B7120&gt;=1,B7120&lt;=6),B7120=10)),1,0)</f>
        <v>0</v>
      </c>
      <c r="AC7120" s="55" t="n">
        <f aca="false">IF(AND(E7120&gt;0,B7120=10),1,0)</f>
        <v>0</v>
      </c>
      <c r="AD7120" s="0" t="str">
        <f aca="false">IF(AND(C7119=C7120,AA7119=AA7120-1),AB7119,"")</f>
        <v/>
      </c>
      <c r="AE7120" s="0" t="str">
        <f aca="false">IF(AND(C7119=C7120,AA7119=AA7120-1),AC7119,"")</f>
        <v/>
      </c>
      <c r="AF7120" s="0" t="str">
        <f aca="false">IF(AA7120=1,"",IF(AND(AB7120=1,AD7120&lt;&gt;1),1,0))</f>
        <v/>
      </c>
      <c r="AG7120" s="0" t="str">
        <f aca="false">IF(AA7120=1,"",IF(AND(AC7120=1,AE7120&lt;&gt;1),1,0))</f>
        <v/>
      </c>
      <c r="AH7120" s="60" t="str">
        <f aca="false">IF(AND(E7120&gt;0,AA7120&lt;2,NOT(AND(C7121=C7120,AA7121=AA7120+1))),INDEX(DATAS,AA7120+1),"")</f>
        <v/>
      </c>
      <c r="AI7120" s="60" t="str">
        <f aca="false">IF(AND(AC7120=1,AA7120&lt;2),IF(AND(C7121=C7120,AA7121=AA7120+1),IF(AC7121=1,"",INDEX(DATAS,AA7120+1)),INDEX(DATAS,AA7120+1)),"")</f>
        <v/>
      </c>
    </row>
    <row r="7121" customFormat="false" ht="15" hidden="false" customHeight="false" outlineLevel="0" collapsed="false">
      <c r="A7121" s="60" t="n">
        <v>46310</v>
      </c>
      <c r="B7121" s="0" t="n">
        <v>16</v>
      </c>
      <c r="C7121" s="0" t="n">
        <v>8019</v>
      </c>
      <c r="E7121" s="0" t="n">
        <v>0</v>
      </c>
      <c r="F7121" s="55" t="s">
        <v>1641</v>
      </c>
      <c r="I7121" s="55" t="s">
        <v>185</v>
      </c>
      <c r="U7121" s="0" t="n">
        <v>66</v>
      </c>
      <c r="V7121" s="0" t="n">
        <v>0</v>
      </c>
      <c r="X7121" s="55" t="n">
        <f aca="false">IF(I7121="Male",0,1)</f>
        <v>1</v>
      </c>
      <c r="Y7121" s="55" t="n">
        <f aca="false">IF(OR(I7121="DNB",I7121="Dry DNB"),1,0)</f>
        <v>0</v>
      </c>
      <c r="Z7121" s="0" t="str">
        <f aca="false">IF(ISNUMBER(W7121),A7121-W7121,"")</f>
        <v/>
      </c>
      <c r="AA7121" s="55" t="n">
        <f aca="false">MATCH(A7121,DATAS,0)</f>
        <v>2</v>
      </c>
      <c r="AB7121" s="55" t="n">
        <f aca="false">IF(AND(E7121&gt;0,OR(AND(B7121&gt;=1,B7121&lt;=6),B7121=10)),1,0)</f>
        <v>0</v>
      </c>
      <c r="AC7121" s="55" t="n">
        <f aca="false">IF(AND(E7121&gt;0,B7121=10),1,0)</f>
        <v>0</v>
      </c>
      <c r="AD7121" s="55" t="n">
        <f aca="false">IF(AND(C7120=C7121,AA7120=AA7121-1),AB7120,"")</f>
        <v>0</v>
      </c>
      <c r="AE7121" s="55" t="n">
        <f aca="false">IF(AND(C7120=C7121,AA7120=AA7121-1),AC7120,"")</f>
        <v>0</v>
      </c>
      <c r="AF7121" s="55" t="n">
        <f aca="false">IF(AA7121=1,"",IF(AND(AB7121=1,AD7121&lt;&gt;1),1,0))</f>
        <v>0</v>
      </c>
      <c r="AG7121" s="55" t="n">
        <f aca="false">IF(AA7121=1,"",IF(AND(AC7121=1,AE7121&lt;&gt;1),1,0))</f>
        <v>0</v>
      </c>
      <c r="AH7121" s="60" t="str">
        <f aca="false">IF(AND(E7121&gt;0,AA7121&lt;2,NOT(AND(C7122=C7121,AA7122=AA7121+1))),INDEX(DATAS,AA7121+1),"")</f>
        <v/>
      </c>
      <c r="AI7121" s="60" t="str">
        <f aca="false">IF(AND(AC7121=1,AA7121&lt;2),IF(AND(C7122=C7121,AA7122=AA7121+1),IF(AC7122=1,"",INDEX(DATAS,AA7121+1)),INDEX(DATAS,AA7121+1)),"")</f>
        <v/>
      </c>
    </row>
    <row r="7122" customFormat="false" ht="15" hidden="false" customHeight="false" outlineLevel="0" collapsed="false">
      <c r="A7122" s="60" t="n">
        <v>46309</v>
      </c>
      <c r="B7122" s="0" t="n">
        <v>16</v>
      </c>
      <c r="C7122" s="0" t="n">
        <v>8020</v>
      </c>
      <c r="E7122" s="0" t="n">
        <v>0</v>
      </c>
      <c r="F7122" s="55" t="s">
        <v>1641</v>
      </c>
      <c r="I7122" s="55" t="s">
        <v>185</v>
      </c>
      <c r="U7122" s="0" t="n">
        <v>65</v>
      </c>
      <c r="V7122" s="0" t="n">
        <v>0</v>
      </c>
      <c r="X7122" s="55" t="n">
        <f aca="false">IF(I7122="Male",0,1)</f>
        <v>1</v>
      </c>
      <c r="Y7122" s="55" t="n">
        <f aca="false">IF(OR(I7122="DNB",I7122="Dry DNB"),1,0)</f>
        <v>0</v>
      </c>
      <c r="Z7122" s="0" t="str">
        <f aca="false">IF(ISNUMBER(W7122),A7122-W7122,"")</f>
        <v/>
      </c>
      <c r="AA7122" s="55" t="n">
        <f aca="false">MATCH(A7122,DATAS,0)</f>
        <v>1</v>
      </c>
      <c r="AB7122" s="55" t="n">
        <f aca="false">IF(AND(E7122&gt;0,OR(AND(B7122&gt;=1,B7122&lt;=6),B7122=10)),1,0)</f>
        <v>0</v>
      </c>
      <c r="AC7122" s="55" t="n">
        <f aca="false">IF(AND(E7122&gt;0,B7122=10),1,0)</f>
        <v>0</v>
      </c>
      <c r="AD7122" s="0" t="str">
        <f aca="false">IF(AND(C7121=C7122,AA7121=AA7122-1),AB7121,"")</f>
        <v/>
      </c>
      <c r="AE7122" s="0" t="str">
        <f aca="false">IF(AND(C7121=C7122,AA7121=AA7122-1),AC7121,"")</f>
        <v/>
      </c>
      <c r="AF7122" s="0" t="str">
        <f aca="false">IF(AA7122=1,"",IF(AND(AB7122=1,AD7122&lt;&gt;1),1,0))</f>
        <v/>
      </c>
      <c r="AG7122" s="0" t="str">
        <f aca="false">IF(AA7122=1,"",IF(AND(AC7122=1,AE7122&lt;&gt;1),1,0))</f>
        <v/>
      </c>
      <c r="AH7122" s="60" t="str">
        <f aca="false">IF(AND(E7122&gt;0,AA7122&lt;2,NOT(AND(C7123=C7122,AA7123=AA7122+1))),INDEX(DATAS,AA7122+1),"")</f>
        <v/>
      </c>
      <c r="AI7122" s="60" t="str">
        <f aca="false">IF(AND(AC7122=1,AA7122&lt;2),IF(AND(C7123=C7122,AA7123=AA7122+1),IF(AC7123=1,"",INDEX(DATAS,AA7122+1)),INDEX(DATAS,AA7122+1)),"")</f>
        <v/>
      </c>
    </row>
    <row r="7123" customFormat="false" ht="15" hidden="false" customHeight="false" outlineLevel="0" collapsed="false">
      <c r="A7123" s="60" t="n">
        <v>46310</v>
      </c>
      <c r="B7123" s="0" t="n">
        <v>16</v>
      </c>
      <c r="C7123" s="0" t="n">
        <v>8020</v>
      </c>
      <c r="E7123" s="0" t="n">
        <v>0</v>
      </c>
      <c r="F7123" s="55" t="s">
        <v>1641</v>
      </c>
      <c r="I7123" s="55" t="s">
        <v>185</v>
      </c>
      <c r="U7123" s="0" t="n">
        <v>66</v>
      </c>
      <c r="V7123" s="0" t="n">
        <v>0</v>
      </c>
      <c r="X7123" s="55" t="n">
        <f aca="false">IF(I7123="Male",0,1)</f>
        <v>1</v>
      </c>
      <c r="Y7123" s="55" t="n">
        <f aca="false">IF(OR(I7123="DNB",I7123="Dry DNB"),1,0)</f>
        <v>0</v>
      </c>
      <c r="Z7123" s="0" t="str">
        <f aca="false">IF(ISNUMBER(W7123),A7123-W7123,"")</f>
        <v/>
      </c>
      <c r="AA7123" s="55" t="n">
        <f aca="false">MATCH(A7123,DATAS,0)</f>
        <v>2</v>
      </c>
      <c r="AB7123" s="55" t="n">
        <f aca="false">IF(AND(E7123&gt;0,OR(AND(B7123&gt;=1,B7123&lt;=6),B7123=10)),1,0)</f>
        <v>0</v>
      </c>
      <c r="AC7123" s="55" t="n">
        <f aca="false">IF(AND(E7123&gt;0,B7123=10),1,0)</f>
        <v>0</v>
      </c>
      <c r="AD7123" s="55" t="n">
        <f aca="false">IF(AND(C7122=C7123,AA7122=AA7123-1),AB7122,"")</f>
        <v>0</v>
      </c>
      <c r="AE7123" s="55" t="n">
        <f aca="false">IF(AND(C7122=C7123,AA7122=AA7123-1),AC7122,"")</f>
        <v>0</v>
      </c>
      <c r="AF7123" s="55" t="n">
        <f aca="false">IF(AA7123=1,"",IF(AND(AB7123=1,AD7123&lt;&gt;1),1,0))</f>
        <v>0</v>
      </c>
      <c r="AG7123" s="55" t="n">
        <f aca="false">IF(AA7123=1,"",IF(AND(AC7123=1,AE7123&lt;&gt;1),1,0))</f>
        <v>0</v>
      </c>
      <c r="AH7123" s="60" t="str">
        <f aca="false">IF(AND(E7123&gt;0,AA7123&lt;2,NOT(AND(C7124=C7123,AA7124=AA7123+1))),INDEX(DATAS,AA7123+1),"")</f>
        <v/>
      </c>
      <c r="AI7123" s="60" t="str">
        <f aca="false">IF(AND(AC7123=1,AA7123&lt;2),IF(AND(C7124=C7123,AA7124=AA7123+1),IF(AC7124=1,"",INDEX(DATAS,AA7123+1)),INDEX(DATAS,AA7123+1)),"")</f>
        <v/>
      </c>
    </row>
    <row r="7124" customFormat="false" ht="15" hidden="false" customHeight="false" outlineLevel="0" collapsed="false">
      <c r="A7124" s="60" t="n">
        <v>46309</v>
      </c>
      <c r="B7124" s="0" t="n">
        <v>16</v>
      </c>
      <c r="C7124" s="0" t="n">
        <v>8021</v>
      </c>
      <c r="E7124" s="0" t="n">
        <v>0</v>
      </c>
      <c r="F7124" s="55" t="s">
        <v>1641</v>
      </c>
      <c r="I7124" s="55" t="s">
        <v>185</v>
      </c>
      <c r="U7124" s="0" t="n">
        <v>65</v>
      </c>
      <c r="V7124" s="0" t="n">
        <v>0</v>
      </c>
      <c r="X7124" s="55" t="n">
        <f aca="false">IF(I7124="Male",0,1)</f>
        <v>1</v>
      </c>
      <c r="Y7124" s="55" t="n">
        <f aca="false">IF(OR(I7124="DNB",I7124="Dry DNB"),1,0)</f>
        <v>0</v>
      </c>
      <c r="Z7124" s="0" t="str">
        <f aca="false">IF(ISNUMBER(W7124),A7124-W7124,"")</f>
        <v/>
      </c>
      <c r="AA7124" s="55" t="n">
        <f aca="false">MATCH(A7124,DATAS,0)</f>
        <v>1</v>
      </c>
      <c r="AB7124" s="55" t="n">
        <f aca="false">IF(AND(E7124&gt;0,OR(AND(B7124&gt;=1,B7124&lt;=6),B7124=10)),1,0)</f>
        <v>0</v>
      </c>
      <c r="AC7124" s="55" t="n">
        <f aca="false">IF(AND(E7124&gt;0,B7124=10),1,0)</f>
        <v>0</v>
      </c>
      <c r="AD7124" s="0" t="str">
        <f aca="false">IF(AND(C7123=C7124,AA7123=AA7124-1),AB7123,"")</f>
        <v/>
      </c>
      <c r="AE7124" s="0" t="str">
        <f aca="false">IF(AND(C7123=C7124,AA7123=AA7124-1),AC7123,"")</f>
        <v/>
      </c>
      <c r="AF7124" s="0" t="str">
        <f aca="false">IF(AA7124=1,"",IF(AND(AB7124=1,AD7124&lt;&gt;1),1,0))</f>
        <v/>
      </c>
      <c r="AG7124" s="0" t="str">
        <f aca="false">IF(AA7124=1,"",IF(AND(AC7124=1,AE7124&lt;&gt;1),1,0))</f>
        <v/>
      </c>
      <c r="AH7124" s="60" t="str">
        <f aca="false">IF(AND(E7124&gt;0,AA7124&lt;2,NOT(AND(C7125=C7124,AA7125=AA7124+1))),INDEX(DATAS,AA7124+1),"")</f>
        <v/>
      </c>
      <c r="AI7124" s="60" t="str">
        <f aca="false">IF(AND(AC7124=1,AA7124&lt;2),IF(AND(C7125=C7124,AA7125=AA7124+1),IF(AC7125=1,"",INDEX(DATAS,AA7124+1)),INDEX(DATAS,AA7124+1)),"")</f>
        <v/>
      </c>
    </row>
    <row r="7125" customFormat="false" ht="15" hidden="false" customHeight="false" outlineLevel="0" collapsed="false">
      <c r="A7125" s="60" t="n">
        <v>46310</v>
      </c>
      <c r="B7125" s="0" t="n">
        <v>16</v>
      </c>
      <c r="C7125" s="0" t="n">
        <v>8021</v>
      </c>
      <c r="E7125" s="0" t="n">
        <v>0</v>
      </c>
      <c r="F7125" s="55" t="s">
        <v>1641</v>
      </c>
      <c r="I7125" s="55" t="s">
        <v>185</v>
      </c>
      <c r="U7125" s="0" t="n">
        <v>66</v>
      </c>
      <c r="V7125" s="0" t="n">
        <v>0</v>
      </c>
      <c r="X7125" s="55" t="n">
        <f aca="false">IF(I7125="Male",0,1)</f>
        <v>1</v>
      </c>
      <c r="Y7125" s="55" t="n">
        <f aca="false">IF(OR(I7125="DNB",I7125="Dry DNB"),1,0)</f>
        <v>0</v>
      </c>
      <c r="Z7125" s="0" t="str">
        <f aca="false">IF(ISNUMBER(W7125),A7125-W7125,"")</f>
        <v/>
      </c>
      <c r="AA7125" s="55" t="n">
        <f aca="false">MATCH(A7125,DATAS,0)</f>
        <v>2</v>
      </c>
      <c r="AB7125" s="55" t="n">
        <f aca="false">IF(AND(E7125&gt;0,OR(AND(B7125&gt;=1,B7125&lt;=6),B7125=10)),1,0)</f>
        <v>0</v>
      </c>
      <c r="AC7125" s="55" t="n">
        <f aca="false">IF(AND(E7125&gt;0,B7125=10),1,0)</f>
        <v>0</v>
      </c>
      <c r="AD7125" s="55" t="n">
        <f aca="false">IF(AND(C7124=C7125,AA7124=AA7125-1),AB7124,"")</f>
        <v>0</v>
      </c>
      <c r="AE7125" s="55" t="n">
        <f aca="false">IF(AND(C7124=C7125,AA7124=AA7125-1),AC7124,"")</f>
        <v>0</v>
      </c>
      <c r="AF7125" s="55" t="n">
        <f aca="false">IF(AA7125=1,"",IF(AND(AB7125=1,AD7125&lt;&gt;1),1,0))</f>
        <v>0</v>
      </c>
      <c r="AG7125" s="55" t="n">
        <f aca="false">IF(AA7125=1,"",IF(AND(AC7125=1,AE7125&lt;&gt;1),1,0))</f>
        <v>0</v>
      </c>
      <c r="AH7125" s="60" t="str">
        <f aca="false">IF(AND(E7125&gt;0,AA7125&lt;2,NOT(AND(C7126=C7125,AA7126=AA7125+1))),INDEX(DATAS,AA7125+1),"")</f>
        <v/>
      </c>
      <c r="AI7125" s="60" t="str">
        <f aca="false">IF(AND(AC7125=1,AA7125&lt;2),IF(AND(C7126=C7125,AA7126=AA7125+1),IF(AC7126=1,"",INDEX(DATAS,AA7125+1)),INDEX(DATAS,AA7125+1)),"")</f>
        <v/>
      </c>
    </row>
    <row r="7126" customFormat="false" ht="15" hidden="false" customHeight="false" outlineLevel="0" collapsed="false">
      <c r="A7126" s="60" t="n">
        <v>46309</v>
      </c>
      <c r="B7126" s="0" t="n">
        <v>16</v>
      </c>
      <c r="C7126" s="0" t="n">
        <v>8023</v>
      </c>
      <c r="E7126" s="0" t="n">
        <v>0</v>
      </c>
      <c r="F7126" s="55" t="s">
        <v>1641</v>
      </c>
      <c r="I7126" s="55" t="s">
        <v>185</v>
      </c>
      <c r="U7126" s="0" t="n">
        <v>65</v>
      </c>
      <c r="V7126" s="0" t="n">
        <v>0</v>
      </c>
      <c r="X7126" s="55" t="n">
        <f aca="false">IF(I7126="Male",0,1)</f>
        <v>1</v>
      </c>
      <c r="Y7126" s="55" t="n">
        <f aca="false">IF(OR(I7126="DNB",I7126="Dry DNB"),1,0)</f>
        <v>0</v>
      </c>
      <c r="Z7126" s="0" t="str">
        <f aca="false">IF(ISNUMBER(W7126),A7126-W7126,"")</f>
        <v/>
      </c>
      <c r="AA7126" s="55" t="n">
        <f aca="false">MATCH(A7126,DATAS,0)</f>
        <v>1</v>
      </c>
      <c r="AB7126" s="55" t="n">
        <f aca="false">IF(AND(E7126&gt;0,OR(AND(B7126&gt;=1,B7126&lt;=6),B7126=10)),1,0)</f>
        <v>0</v>
      </c>
      <c r="AC7126" s="55" t="n">
        <f aca="false">IF(AND(E7126&gt;0,B7126=10),1,0)</f>
        <v>0</v>
      </c>
      <c r="AD7126" s="0" t="str">
        <f aca="false">IF(AND(C7125=C7126,AA7125=AA7126-1),AB7125,"")</f>
        <v/>
      </c>
      <c r="AE7126" s="0" t="str">
        <f aca="false">IF(AND(C7125=C7126,AA7125=AA7126-1),AC7125,"")</f>
        <v/>
      </c>
      <c r="AF7126" s="0" t="str">
        <f aca="false">IF(AA7126=1,"",IF(AND(AB7126=1,AD7126&lt;&gt;1),1,0))</f>
        <v/>
      </c>
      <c r="AG7126" s="0" t="str">
        <f aca="false">IF(AA7126=1,"",IF(AND(AC7126=1,AE7126&lt;&gt;1),1,0))</f>
        <v/>
      </c>
      <c r="AH7126" s="60" t="str">
        <f aca="false">IF(AND(E7126&gt;0,AA7126&lt;2,NOT(AND(C7127=C7126,AA7127=AA7126+1))),INDEX(DATAS,AA7126+1),"")</f>
        <v/>
      </c>
      <c r="AI7126" s="60" t="str">
        <f aca="false">IF(AND(AC7126=1,AA7126&lt;2),IF(AND(C7127=C7126,AA7127=AA7126+1),IF(AC7127=1,"",INDEX(DATAS,AA7126+1)),INDEX(DATAS,AA7126+1)),"")</f>
        <v/>
      </c>
    </row>
    <row r="7127" customFormat="false" ht="15" hidden="false" customHeight="false" outlineLevel="0" collapsed="false">
      <c r="A7127" s="60" t="n">
        <v>46310</v>
      </c>
      <c r="B7127" s="0" t="n">
        <v>16</v>
      </c>
      <c r="C7127" s="0" t="n">
        <v>8023</v>
      </c>
      <c r="E7127" s="0" t="n">
        <v>0</v>
      </c>
      <c r="F7127" s="55" t="s">
        <v>1641</v>
      </c>
      <c r="I7127" s="55" t="s">
        <v>185</v>
      </c>
      <c r="U7127" s="0" t="n">
        <v>66</v>
      </c>
      <c r="V7127" s="0" t="n">
        <v>0</v>
      </c>
      <c r="X7127" s="55" t="n">
        <f aca="false">IF(I7127="Male",0,1)</f>
        <v>1</v>
      </c>
      <c r="Y7127" s="55" t="n">
        <f aca="false">IF(OR(I7127="DNB",I7127="Dry DNB"),1,0)</f>
        <v>0</v>
      </c>
      <c r="Z7127" s="0" t="str">
        <f aca="false">IF(ISNUMBER(W7127),A7127-W7127,"")</f>
        <v/>
      </c>
      <c r="AA7127" s="55" t="n">
        <f aca="false">MATCH(A7127,DATAS,0)</f>
        <v>2</v>
      </c>
      <c r="AB7127" s="55" t="n">
        <f aca="false">IF(AND(E7127&gt;0,OR(AND(B7127&gt;=1,B7127&lt;=6),B7127=10)),1,0)</f>
        <v>0</v>
      </c>
      <c r="AC7127" s="55" t="n">
        <f aca="false">IF(AND(E7127&gt;0,B7127=10),1,0)</f>
        <v>0</v>
      </c>
      <c r="AD7127" s="55" t="n">
        <f aca="false">IF(AND(C7126=C7127,AA7126=AA7127-1),AB7126,"")</f>
        <v>0</v>
      </c>
      <c r="AE7127" s="55" t="n">
        <f aca="false">IF(AND(C7126=C7127,AA7126=AA7127-1),AC7126,"")</f>
        <v>0</v>
      </c>
      <c r="AF7127" s="55" t="n">
        <f aca="false">IF(AA7127=1,"",IF(AND(AB7127=1,AD7127&lt;&gt;1),1,0))</f>
        <v>0</v>
      </c>
      <c r="AG7127" s="55" t="n">
        <f aca="false">IF(AA7127=1,"",IF(AND(AC7127=1,AE7127&lt;&gt;1),1,0))</f>
        <v>0</v>
      </c>
      <c r="AH7127" s="60" t="str">
        <f aca="false">IF(AND(E7127&gt;0,AA7127&lt;2,NOT(AND(C7128=C7127,AA7128=AA7127+1))),INDEX(DATAS,AA7127+1),"")</f>
        <v/>
      </c>
      <c r="AI7127" s="60" t="str">
        <f aca="false">IF(AND(AC7127=1,AA7127&lt;2),IF(AND(C7128=C7127,AA7128=AA7127+1),IF(AC7128=1,"",INDEX(DATAS,AA7127+1)),INDEX(DATAS,AA7127+1)),"")</f>
        <v/>
      </c>
    </row>
    <row r="7128" customFormat="false" ht="15" hidden="false" customHeight="false" outlineLevel="0" collapsed="false">
      <c r="A7128" s="60" t="n">
        <v>46309</v>
      </c>
      <c r="B7128" s="0" t="n">
        <v>16</v>
      </c>
      <c r="C7128" s="0" t="n">
        <v>8025</v>
      </c>
      <c r="E7128" s="0" t="n">
        <v>0</v>
      </c>
      <c r="F7128" s="55" t="s">
        <v>1642</v>
      </c>
      <c r="I7128" s="55" t="s">
        <v>185</v>
      </c>
      <c r="U7128" s="0" t="n">
        <v>64</v>
      </c>
      <c r="V7128" s="0" t="n">
        <v>0</v>
      </c>
      <c r="X7128" s="55" t="n">
        <f aca="false">IF(I7128="Male",0,1)</f>
        <v>1</v>
      </c>
      <c r="Y7128" s="55" t="n">
        <f aca="false">IF(OR(I7128="DNB",I7128="Dry DNB"),1,0)</f>
        <v>0</v>
      </c>
      <c r="Z7128" s="0" t="str">
        <f aca="false">IF(ISNUMBER(W7128),A7128-W7128,"")</f>
        <v/>
      </c>
      <c r="AA7128" s="55" t="n">
        <f aca="false">MATCH(A7128,DATAS,0)</f>
        <v>1</v>
      </c>
      <c r="AB7128" s="55" t="n">
        <f aca="false">IF(AND(E7128&gt;0,OR(AND(B7128&gt;=1,B7128&lt;=6),B7128=10)),1,0)</f>
        <v>0</v>
      </c>
      <c r="AC7128" s="55" t="n">
        <f aca="false">IF(AND(E7128&gt;0,B7128=10),1,0)</f>
        <v>0</v>
      </c>
      <c r="AD7128" s="0" t="str">
        <f aca="false">IF(AND(C7127=C7128,AA7127=AA7128-1),AB7127,"")</f>
        <v/>
      </c>
      <c r="AE7128" s="0" t="str">
        <f aca="false">IF(AND(C7127=C7128,AA7127=AA7128-1),AC7127,"")</f>
        <v/>
      </c>
      <c r="AF7128" s="0" t="str">
        <f aca="false">IF(AA7128=1,"",IF(AND(AB7128=1,AD7128&lt;&gt;1),1,0))</f>
        <v/>
      </c>
      <c r="AG7128" s="0" t="str">
        <f aca="false">IF(AA7128=1,"",IF(AND(AC7128=1,AE7128&lt;&gt;1),1,0))</f>
        <v/>
      </c>
      <c r="AH7128" s="60" t="str">
        <f aca="false">IF(AND(E7128&gt;0,AA7128&lt;2,NOT(AND(C7129=C7128,AA7129=AA7128+1))),INDEX(DATAS,AA7128+1),"")</f>
        <v/>
      </c>
      <c r="AI7128" s="60" t="str">
        <f aca="false">IF(AND(AC7128=1,AA7128&lt;2),IF(AND(C7129=C7128,AA7129=AA7128+1),IF(AC7129=1,"",INDEX(DATAS,AA7128+1)),INDEX(DATAS,AA7128+1)),"")</f>
        <v/>
      </c>
    </row>
    <row r="7129" customFormat="false" ht="15" hidden="false" customHeight="false" outlineLevel="0" collapsed="false">
      <c r="A7129" s="60" t="n">
        <v>46310</v>
      </c>
      <c r="B7129" s="0" t="n">
        <v>16</v>
      </c>
      <c r="C7129" s="0" t="n">
        <v>8025</v>
      </c>
      <c r="E7129" s="0" t="n">
        <v>0</v>
      </c>
      <c r="F7129" s="55" t="s">
        <v>1642</v>
      </c>
      <c r="I7129" s="55" t="s">
        <v>185</v>
      </c>
      <c r="U7129" s="0" t="n">
        <v>65</v>
      </c>
      <c r="V7129" s="0" t="n">
        <v>0</v>
      </c>
      <c r="X7129" s="55" t="n">
        <f aca="false">IF(I7129="Male",0,1)</f>
        <v>1</v>
      </c>
      <c r="Y7129" s="55" t="n">
        <f aca="false">IF(OR(I7129="DNB",I7129="Dry DNB"),1,0)</f>
        <v>0</v>
      </c>
      <c r="Z7129" s="0" t="str">
        <f aca="false">IF(ISNUMBER(W7129),A7129-W7129,"")</f>
        <v/>
      </c>
      <c r="AA7129" s="55" t="n">
        <f aca="false">MATCH(A7129,DATAS,0)</f>
        <v>2</v>
      </c>
      <c r="AB7129" s="55" t="n">
        <f aca="false">IF(AND(E7129&gt;0,OR(AND(B7129&gt;=1,B7129&lt;=6),B7129=10)),1,0)</f>
        <v>0</v>
      </c>
      <c r="AC7129" s="55" t="n">
        <f aca="false">IF(AND(E7129&gt;0,B7129=10),1,0)</f>
        <v>0</v>
      </c>
      <c r="AD7129" s="55" t="n">
        <f aca="false">IF(AND(C7128=C7129,AA7128=AA7129-1),AB7128,"")</f>
        <v>0</v>
      </c>
      <c r="AE7129" s="55" t="n">
        <f aca="false">IF(AND(C7128=C7129,AA7128=AA7129-1),AC7128,"")</f>
        <v>0</v>
      </c>
      <c r="AF7129" s="55" t="n">
        <f aca="false">IF(AA7129=1,"",IF(AND(AB7129=1,AD7129&lt;&gt;1),1,0))</f>
        <v>0</v>
      </c>
      <c r="AG7129" s="55" t="n">
        <f aca="false">IF(AA7129=1,"",IF(AND(AC7129=1,AE7129&lt;&gt;1),1,0))</f>
        <v>0</v>
      </c>
      <c r="AH7129" s="60" t="str">
        <f aca="false">IF(AND(E7129&gt;0,AA7129&lt;2,NOT(AND(C7130=C7129,AA7130=AA7129+1))),INDEX(DATAS,AA7129+1),"")</f>
        <v/>
      </c>
      <c r="AI7129" s="60" t="str">
        <f aca="false">IF(AND(AC7129=1,AA7129&lt;2),IF(AND(C7130=C7129,AA7130=AA7129+1),IF(AC7130=1,"",INDEX(DATAS,AA7129+1)),INDEX(DATAS,AA7129+1)),"")</f>
        <v/>
      </c>
    </row>
    <row r="7130" customFormat="false" ht="15" hidden="false" customHeight="false" outlineLevel="0" collapsed="false">
      <c r="A7130" s="60" t="n">
        <v>46309</v>
      </c>
      <c r="B7130" s="0" t="n">
        <v>16</v>
      </c>
      <c r="C7130" s="0" t="n">
        <v>8026</v>
      </c>
      <c r="E7130" s="0" t="n">
        <v>0</v>
      </c>
      <c r="F7130" s="55" t="s">
        <v>1642</v>
      </c>
      <c r="I7130" s="55" t="s">
        <v>185</v>
      </c>
      <c r="U7130" s="0" t="n">
        <v>64</v>
      </c>
      <c r="V7130" s="0" t="n">
        <v>0</v>
      </c>
      <c r="X7130" s="55" t="n">
        <f aca="false">IF(I7130="Male",0,1)</f>
        <v>1</v>
      </c>
      <c r="Y7130" s="55" t="n">
        <f aca="false">IF(OR(I7130="DNB",I7130="Dry DNB"),1,0)</f>
        <v>0</v>
      </c>
      <c r="Z7130" s="0" t="str">
        <f aca="false">IF(ISNUMBER(W7130),A7130-W7130,"")</f>
        <v/>
      </c>
      <c r="AA7130" s="55" t="n">
        <f aca="false">MATCH(A7130,DATAS,0)</f>
        <v>1</v>
      </c>
      <c r="AB7130" s="55" t="n">
        <f aca="false">IF(AND(E7130&gt;0,OR(AND(B7130&gt;=1,B7130&lt;=6),B7130=10)),1,0)</f>
        <v>0</v>
      </c>
      <c r="AC7130" s="55" t="n">
        <f aca="false">IF(AND(E7130&gt;0,B7130=10),1,0)</f>
        <v>0</v>
      </c>
      <c r="AD7130" s="0" t="str">
        <f aca="false">IF(AND(C7129=C7130,AA7129=AA7130-1),AB7129,"")</f>
        <v/>
      </c>
      <c r="AE7130" s="0" t="str">
        <f aca="false">IF(AND(C7129=C7130,AA7129=AA7130-1),AC7129,"")</f>
        <v/>
      </c>
      <c r="AF7130" s="0" t="str">
        <f aca="false">IF(AA7130=1,"",IF(AND(AB7130=1,AD7130&lt;&gt;1),1,0))</f>
        <v/>
      </c>
      <c r="AG7130" s="0" t="str">
        <f aca="false">IF(AA7130=1,"",IF(AND(AC7130=1,AE7130&lt;&gt;1),1,0))</f>
        <v/>
      </c>
      <c r="AH7130" s="60" t="str">
        <f aca="false">IF(AND(E7130&gt;0,AA7130&lt;2,NOT(AND(C7131=C7130,AA7131=AA7130+1))),INDEX(DATAS,AA7130+1),"")</f>
        <v/>
      </c>
      <c r="AI7130" s="60" t="str">
        <f aca="false">IF(AND(AC7130=1,AA7130&lt;2),IF(AND(C7131=C7130,AA7131=AA7130+1),IF(AC7131=1,"",INDEX(DATAS,AA7130+1)),INDEX(DATAS,AA7130+1)),"")</f>
        <v/>
      </c>
    </row>
    <row r="7131" customFormat="false" ht="15" hidden="false" customHeight="false" outlineLevel="0" collapsed="false">
      <c r="A7131" s="60" t="n">
        <v>46310</v>
      </c>
      <c r="B7131" s="0" t="n">
        <v>16</v>
      </c>
      <c r="C7131" s="0" t="n">
        <v>8026</v>
      </c>
      <c r="E7131" s="0" t="n">
        <v>0</v>
      </c>
      <c r="F7131" s="55" t="s">
        <v>1642</v>
      </c>
      <c r="I7131" s="55" t="s">
        <v>185</v>
      </c>
      <c r="U7131" s="0" t="n">
        <v>65</v>
      </c>
      <c r="V7131" s="0" t="n">
        <v>0</v>
      </c>
      <c r="X7131" s="55" t="n">
        <f aca="false">IF(I7131="Male",0,1)</f>
        <v>1</v>
      </c>
      <c r="Y7131" s="55" t="n">
        <f aca="false">IF(OR(I7131="DNB",I7131="Dry DNB"),1,0)</f>
        <v>0</v>
      </c>
      <c r="Z7131" s="0" t="str">
        <f aca="false">IF(ISNUMBER(W7131),A7131-W7131,"")</f>
        <v/>
      </c>
      <c r="AA7131" s="55" t="n">
        <f aca="false">MATCH(A7131,DATAS,0)</f>
        <v>2</v>
      </c>
      <c r="AB7131" s="55" t="n">
        <f aca="false">IF(AND(E7131&gt;0,OR(AND(B7131&gt;=1,B7131&lt;=6),B7131=10)),1,0)</f>
        <v>0</v>
      </c>
      <c r="AC7131" s="55" t="n">
        <f aca="false">IF(AND(E7131&gt;0,B7131=10),1,0)</f>
        <v>0</v>
      </c>
      <c r="AD7131" s="55" t="n">
        <f aca="false">IF(AND(C7130=C7131,AA7130=AA7131-1),AB7130,"")</f>
        <v>0</v>
      </c>
      <c r="AE7131" s="55" t="n">
        <f aca="false">IF(AND(C7130=C7131,AA7130=AA7131-1),AC7130,"")</f>
        <v>0</v>
      </c>
      <c r="AF7131" s="55" t="n">
        <f aca="false">IF(AA7131=1,"",IF(AND(AB7131=1,AD7131&lt;&gt;1),1,0))</f>
        <v>0</v>
      </c>
      <c r="AG7131" s="55" t="n">
        <f aca="false">IF(AA7131=1,"",IF(AND(AC7131=1,AE7131&lt;&gt;1),1,0))</f>
        <v>0</v>
      </c>
      <c r="AH7131" s="60" t="str">
        <f aca="false">IF(AND(E7131&gt;0,AA7131&lt;2,NOT(AND(C7132=C7131,AA7132=AA7131+1))),INDEX(DATAS,AA7131+1),"")</f>
        <v/>
      </c>
      <c r="AI7131" s="60" t="str">
        <f aca="false">IF(AND(AC7131=1,AA7131&lt;2),IF(AND(C7132=C7131,AA7132=AA7131+1),IF(AC7132=1,"",INDEX(DATAS,AA7131+1)),INDEX(DATAS,AA7131+1)),"")</f>
        <v/>
      </c>
    </row>
    <row r="7132" customFormat="false" ht="15" hidden="false" customHeight="false" outlineLevel="0" collapsed="false">
      <c r="A7132" s="60" t="n">
        <v>46309</v>
      </c>
      <c r="B7132" s="0" t="n">
        <v>16</v>
      </c>
      <c r="C7132" s="0" t="n">
        <v>8027</v>
      </c>
      <c r="E7132" s="0" t="n">
        <v>0</v>
      </c>
      <c r="F7132" s="55" t="s">
        <v>1642</v>
      </c>
      <c r="I7132" s="55" t="s">
        <v>185</v>
      </c>
      <c r="U7132" s="0" t="n">
        <v>64</v>
      </c>
      <c r="V7132" s="0" t="n">
        <v>0</v>
      </c>
      <c r="X7132" s="55" t="n">
        <f aca="false">IF(I7132="Male",0,1)</f>
        <v>1</v>
      </c>
      <c r="Y7132" s="55" t="n">
        <f aca="false">IF(OR(I7132="DNB",I7132="Dry DNB"),1,0)</f>
        <v>0</v>
      </c>
      <c r="Z7132" s="0" t="str">
        <f aca="false">IF(ISNUMBER(W7132),A7132-W7132,"")</f>
        <v/>
      </c>
      <c r="AA7132" s="55" t="n">
        <f aca="false">MATCH(A7132,DATAS,0)</f>
        <v>1</v>
      </c>
      <c r="AB7132" s="55" t="n">
        <f aca="false">IF(AND(E7132&gt;0,OR(AND(B7132&gt;=1,B7132&lt;=6),B7132=10)),1,0)</f>
        <v>0</v>
      </c>
      <c r="AC7132" s="55" t="n">
        <f aca="false">IF(AND(E7132&gt;0,B7132=10),1,0)</f>
        <v>0</v>
      </c>
      <c r="AD7132" s="0" t="str">
        <f aca="false">IF(AND(C7131=C7132,AA7131=AA7132-1),AB7131,"")</f>
        <v/>
      </c>
      <c r="AE7132" s="0" t="str">
        <f aca="false">IF(AND(C7131=C7132,AA7131=AA7132-1),AC7131,"")</f>
        <v/>
      </c>
      <c r="AF7132" s="0" t="str">
        <f aca="false">IF(AA7132=1,"",IF(AND(AB7132=1,AD7132&lt;&gt;1),1,0))</f>
        <v/>
      </c>
      <c r="AG7132" s="0" t="str">
        <f aca="false">IF(AA7132=1,"",IF(AND(AC7132=1,AE7132&lt;&gt;1),1,0))</f>
        <v/>
      </c>
      <c r="AH7132" s="60" t="str">
        <f aca="false">IF(AND(E7132&gt;0,AA7132&lt;2,NOT(AND(C7133=C7132,AA7133=AA7132+1))),INDEX(DATAS,AA7132+1),"")</f>
        <v/>
      </c>
      <c r="AI7132" s="60" t="str">
        <f aca="false">IF(AND(AC7132=1,AA7132&lt;2),IF(AND(C7133=C7132,AA7133=AA7132+1),IF(AC7133=1,"",INDEX(DATAS,AA7132+1)),INDEX(DATAS,AA7132+1)),"")</f>
        <v/>
      </c>
    </row>
    <row r="7133" customFormat="false" ht="15" hidden="false" customHeight="false" outlineLevel="0" collapsed="false">
      <c r="A7133" s="60" t="n">
        <v>46310</v>
      </c>
      <c r="B7133" s="0" t="n">
        <v>16</v>
      </c>
      <c r="C7133" s="0" t="n">
        <v>8027</v>
      </c>
      <c r="E7133" s="0" t="n">
        <v>0</v>
      </c>
      <c r="F7133" s="55" t="s">
        <v>1642</v>
      </c>
      <c r="I7133" s="55" t="s">
        <v>185</v>
      </c>
      <c r="U7133" s="0" t="n">
        <v>65</v>
      </c>
      <c r="V7133" s="0" t="n">
        <v>0</v>
      </c>
      <c r="X7133" s="55" t="n">
        <f aca="false">IF(I7133="Male",0,1)</f>
        <v>1</v>
      </c>
      <c r="Y7133" s="55" t="n">
        <f aca="false">IF(OR(I7133="DNB",I7133="Dry DNB"),1,0)</f>
        <v>0</v>
      </c>
      <c r="Z7133" s="0" t="str">
        <f aca="false">IF(ISNUMBER(W7133),A7133-W7133,"")</f>
        <v/>
      </c>
      <c r="AA7133" s="55" t="n">
        <f aca="false">MATCH(A7133,DATAS,0)</f>
        <v>2</v>
      </c>
      <c r="AB7133" s="55" t="n">
        <f aca="false">IF(AND(E7133&gt;0,OR(AND(B7133&gt;=1,B7133&lt;=6),B7133=10)),1,0)</f>
        <v>0</v>
      </c>
      <c r="AC7133" s="55" t="n">
        <f aca="false">IF(AND(E7133&gt;0,B7133=10),1,0)</f>
        <v>0</v>
      </c>
      <c r="AD7133" s="55" t="n">
        <f aca="false">IF(AND(C7132=C7133,AA7132=AA7133-1),AB7132,"")</f>
        <v>0</v>
      </c>
      <c r="AE7133" s="55" t="n">
        <f aca="false">IF(AND(C7132=C7133,AA7132=AA7133-1),AC7132,"")</f>
        <v>0</v>
      </c>
      <c r="AF7133" s="55" t="n">
        <f aca="false">IF(AA7133=1,"",IF(AND(AB7133=1,AD7133&lt;&gt;1),1,0))</f>
        <v>0</v>
      </c>
      <c r="AG7133" s="55" t="n">
        <f aca="false">IF(AA7133=1,"",IF(AND(AC7133=1,AE7133&lt;&gt;1),1,0))</f>
        <v>0</v>
      </c>
      <c r="AH7133" s="60" t="str">
        <f aca="false">IF(AND(E7133&gt;0,AA7133&lt;2,NOT(AND(C7134=C7133,AA7134=AA7133+1))),INDEX(DATAS,AA7133+1),"")</f>
        <v/>
      </c>
      <c r="AI7133" s="60" t="str">
        <f aca="false">IF(AND(AC7133=1,AA7133&lt;2),IF(AND(C7134=C7133,AA7134=AA7133+1),IF(AC7134=1,"",INDEX(DATAS,AA7133+1)),INDEX(DATAS,AA7133+1)),"")</f>
        <v/>
      </c>
    </row>
    <row r="7134" customFormat="false" ht="15" hidden="false" customHeight="false" outlineLevel="0" collapsed="false">
      <c r="A7134" s="60" t="n">
        <v>46309</v>
      </c>
      <c r="B7134" s="0" t="n">
        <v>16</v>
      </c>
      <c r="C7134" s="0" t="n">
        <v>8028</v>
      </c>
      <c r="E7134" s="0" t="n">
        <v>0</v>
      </c>
      <c r="F7134" s="55" t="s">
        <v>1643</v>
      </c>
      <c r="I7134" s="55" t="s">
        <v>185</v>
      </c>
      <c r="U7134" s="0" t="n">
        <v>63</v>
      </c>
      <c r="V7134" s="0" t="n">
        <v>0</v>
      </c>
      <c r="X7134" s="55" t="n">
        <f aca="false">IF(I7134="Male",0,1)</f>
        <v>1</v>
      </c>
      <c r="Y7134" s="55" t="n">
        <f aca="false">IF(OR(I7134="DNB",I7134="Dry DNB"),1,0)</f>
        <v>0</v>
      </c>
      <c r="Z7134" s="0" t="str">
        <f aca="false">IF(ISNUMBER(W7134),A7134-W7134,"")</f>
        <v/>
      </c>
      <c r="AA7134" s="55" t="n">
        <f aca="false">MATCH(A7134,DATAS,0)</f>
        <v>1</v>
      </c>
      <c r="AB7134" s="55" t="n">
        <f aca="false">IF(AND(E7134&gt;0,OR(AND(B7134&gt;=1,B7134&lt;=6),B7134=10)),1,0)</f>
        <v>0</v>
      </c>
      <c r="AC7134" s="55" t="n">
        <f aca="false">IF(AND(E7134&gt;0,B7134=10),1,0)</f>
        <v>0</v>
      </c>
      <c r="AD7134" s="0" t="str">
        <f aca="false">IF(AND(C7133=C7134,AA7133=AA7134-1),AB7133,"")</f>
        <v/>
      </c>
      <c r="AE7134" s="0" t="str">
        <f aca="false">IF(AND(C7133=C7134,AA7133=AA7134-1),AC7133,"")</f>
        <v/>
      </c>
      <c r="AF7134" s="0" t="str">
        <f aca="false">IF(AA7134=1,"",IF(AND(AB7134=1,AD7134&lt;&gt;1),1,0))</f>
        <v/>
      </c>
      <c r="AG7134" s="0" t="str">
        <f aca="false">IF(AA7134=1,"",IF(AND(AC7134=1,AE7134&lt;&gt;1),1,0))</f>
        <v/>
      </c>
      <c r="AH7134" s="60" t="str">
        <f aca="false">IF(AND(E7134&gt;0,AA7134&lt;2,NOT(AND(C7135=C7134,AA7135=AA7134+1))),INDEX(DATAS,AA7134+1),"")</f>
        <v/>
      </c>
      <c r="AI7134" s="60" t="str">
        <f aca="false">IF(AND(AC7134=1,AA7134&lt;2),IF(AND(C7135=C7134,AA7135=AA7134+1),IF(AC7135=1,"",INDEX(DATAS,AA7134+1)),INDEX(DATAS,AA7134+1)),"")</f>
        <v/>
      </c>
    </row>
    <row r="7135" customFormat="false" ht="15" hidden="false" customHeight="false" outlineLevel="0" collapsed="false">
      <c r="A7135" s="60" t="n">
        <v>46310</v>
      </c>
      <c r="B7135" s="0" t="n">
        <v>16</v>
      </c>
      <c r="C7135" s="0" t="n">
        <v>8028</v>
      </c>
      <c r="E7135" s="0" t="n">
        <v>0</v>
      </c>
      <c r="F7135" s="55" t="s">
        <v>1643</v>
      </c>
      <c r="I7135" s="55" t="s">
        <v>185</v>
      </c>
      <c r="U7135" s="0" t="n">
        <v>64</v>
      </c>
      <c r="V7135" s="0" t="n">
        <v>0</v>
      </c>
      <c r="X7135" s="55" t="n">
        <f aca="false">IF(I7135="Male",0,1)</f>
        <v>1</v>
      </c>
      <c r="Y7135" s="55" t="n">
        <f aca="false">IF(OR(I7135="DNB",I7135="Dry DNB"),1,0)</f>
        <v>0</v>
      </c>
      <c r="Z7135" s="0" t="str">
        <f aca="false">IF(ISNUMBER(W7135),A7135-W7135,"")</f>
        <v/>
      </c>
      <c r="AA7135" s="55" t="n">
        <f aca="false">MATCH(A7135,DATAS,0)</f>
        <v>2</v>
      </c>
      <c r="AB7135" s="55" t="n">
        <f aca="false">IF(AND(E7135&gt;0,OR(AND(B7135&gt;=1,B7135&lt;=6),B7135=10)),1,0)</f>
        <v>0</v>
      </c>
      <c r="AC7135" s="55" t="n">
        <f aca="false">IF(AND(E7135&gt;0,B7135=10),1,0)</f>
        <v>0</v>
      </c>
      <c r="AD7135" s="55" t="n">
        <f aca="false">IF(AND(C7134=C7135,AA7134=AA7135-1),AB7134,"")</f>
        <v>0</v>
      </c>
      <c r="AE7135" s="55" t="n">
        <f aca="false">IF(AND(C7134=C7135,AA7134=AA7135-1),AC7134,"")</f>
        <v>0</v>
      </c>
      <c r="AF7135" s="55" t="n">
        <f aca="false">IF(AA7135=1,"",IF(AND(AB7135=1,AD7135&lt;&gt;1),1,0))</f>
        <v>0</v>
      </c>
      <c r="AG7135" s="55" t="n">
        <f aca="false">IF(AA7135=1,"",IF(AND(AC7135=1,AE7135&lt;&gt;1),1,0))</f>
        <v>0</v>
      </c>
      <c r="AH7135" s="60" t="str">
        <f aca="false">IF(AND(E7135&gt;0,AA7135&lt;2,NOT(AND(C7136=C7135,AA7136=AA7135+1))),INDEX(DATAS,AA7135+1),"")</f>
        <v/>
      </c>
      <c r="AI7135" s="60" t="str">
        <f aca="false">IF(AND(AC7135=1,AA7135&lt;2),IF(AND(C7136=C7135,AA7136=AA7135+1),IF(AC7136=1,"",INDEX(DATAS,AA7135+1)),INDEX(DATAS,AA7135+1)),"")</f>
        <v/>
      </c>
    </row>
    <row r="7136" customFormat="false" ht="15" hidden="false" customHeight="false" outlineLevel="0" collapsed="false">
      <c r="A7136" s="60" t="n">
        <v>46309</v>
      </c>
      <c r="B7136" s="0" t="n">
        <v>16</v>
      </c>
      <c r="C7136" s="0" t="n">
        <v>8030</v>
      </c>
      <c r="E7136" s="0" t="n">
        <v>0</v>
      </c>
      <c r="F7136" s="55" t="s">
        <v>1644</v>
      </c>
      <c r="I7136" s="55" t="s">
        <v>185</v>
      </c>
      <c r="U7136" s="0" t="n">
        <v>62</v>
      </c>
      <c r="V7136" s="0" t="n">
        <v>0</v>
      </c>
      <c r="X7136" s="55" t="n">
        <f aca="false">IF(I7136="Male",0,1)</f>
        <v>1</v>
      </c>
      <c r="Y7136" s="55" t="n">
        <f aca="false">IF(OR(I7136="DNB",I7136="Dry DNB"),1,0)</f>
        <v>0</v>
      </c>
      <c r="Z7136" s="0" t="str">
        <f aca="false">IF(ISNUMBER(W7136),A7136-W7136,"")</f>
        <v/>
      </c>
      <c r="AA7136" s="55" t="n">
        <f aca="false">MATCH(A7136,DATAS,0)</f>
        <v>1</v>
      </c>
      <c r="AB7136" s="55" t="n">
        <f aca="false">IF(AND(E7136&gt;0,OR(AND(B7136&gt;=1,B7136&lt;=6),B7136=10)),1,0)</f>
        <v>0</v>
      </c>
      <c r="AC7136" s="55" t="n">
        <f aca="false">IF(AND(E7136&gt;0,B7136=10),1,0)</f>
        <v>0</v>
      </c>
      <c r="AD7136" s="0" t="str">
        <f aca="false">IF(AND(C7135=C7136,AA7135=AA7136-1),AB7135,"")</f>
        <v/>
      </c>
      <c r="AE7136" s="0" t="str">
        <f aca="false">IF(AND(C7135=C7136,AA7135=AA7136-1),AC7135,"")</f>
        <v/>
      </c>
      <c r="AF7136" s="0" t="str">
        <f aca="false">IF(AA7136=1,"",IF(AND(AB7136=1,AD7136&lt;&gt;1),1,0))</f>
        <v/>
      </c>
      <c r="AG7136" s="0" t="str">
        <f aca="false">IF(AA7136=1,"",IF(AND(AC7136=1,AE7136&lt;&gt;1),1,0))</f>
        <v/>
      </c>
      <c r="AH7136" s="60" t="str">
        <f aca="false">IF(AND(E7136&gt;0,AA7136&lt;2,NOT(AND(C7137=C7136,AA7137=AA7136+1))),INDEX(DATAS,AA7136+1),"")</f>
        <v/>
      </c>
      <c r="AI7136" s="60" t="str">
        <f aca="false">IF(AND(AC7136=1,AA7136&lt;2),IF(AND(C7137=C7136,AA7137=AA7136+1),IF(AC7137=1,"",INDEX(DATAS,AA7136+1)),INDEX(DATAS,AA7136+1)),"")</f>
        <v/>
      </c>
    </row>
    <row r="7137" customFormat="false" ht="15" hidden="false" customHeight="false" outlineLevel="0" collapsed="false">
      <c r="A7137" s="60" t="n">
        <v>46310</v>
      </c>
      <c r="B7137" s="0" t="n">
        <v>16</v>
      </c>
      <c r="C7137" s="0" t="n">
        <v>8030</v>
      </c>
      <c r="E7137" s="0" t="n">
        <v>0</v>
      </c>
      <c r="F7137" s="55" t="s">
        <v>1644</v>
      </c>
      <c r="I7137" s="55" t="s">
        <v>185</v>
      </c>
      <c r="U7137" s="0" t="n">
        <v>63</v>
      </c>
      <c r="V7137" s="0" t="n">
        <v>0</v>
      </c>
      <c r="X7137" s="55" t="n">
        <f aca="false">IF(I7137="Male",0,1)</f>
        <v>1</v>
      </c>
      <c r="Y7137" s="55" t="n">
        <f aca="false">IF(OR(I7137="DNB",I7137="Dry DNB"),1,0)</f>
        <v>0</v>
      </c>
      <c r="Z7137" s="0" t="str">
        <f aca="false">IF(ISNUMBER(W7137),A7137-W7137,"")</f>
        <v/>
      </c>
      <c r="AA7137" s="55" t="n">
        <f aca="false">MATCH(A7137,DATAS,0)</f>
        <v>2</v>
      </c>
      <c r="AB7137" s="55" t="n">
        <f aca="false">IF(AND(E7137&gt;0,OR(AND(B7137&gt;=1,B7137&lt;=6),B7137=10)),1,0)</f>
        <v>0</v>
      </c>
      <c r="AC7137" s="55" t="n">
        <f aca="false">IF(AND(E7137&gt;0,B7137=10),1,0)</f>
        <v>0</v>
      </c>
      <c r="AD7137" s="55" t="n">
        <f aca="false">IF(AND(C7136=C7137,AA7136=AA7137-1),AB7136,"")</f>
        <v>0</v>
      </c>
      <c r="AE7137" s="55" t="n">
        <f aca="false">IF(AND(C7136=C7137,AA7136=AA7137-1),AC7136,"")</f>
        <v>0</v>
      </c>
      <c r="AF7137" s="55" t="n">
        <f aca="false">IF(AA7137=1,"",IF(AND(AB7137=1,AD7137&lt;&gt;1),1,0))</f>
        <v>0</v>
      </c>
      <c r="AG7137" s="55" t="n">
        <f aca="false">IF(AA7137=1,"",IF(AND(AC7137=1,AE7137&lt;&gt;1),1,0))</f>
        <v>0</v>
      </c>
      <c r="AH7137" s="60" t="str">
        <f aca="false">IF(AND(E7137&gt;0,AA7137&lt;2,NOT(AND(C7138=C7137,AA7138=AA7137+1))),INDEX(DATAS,AA7137+1),"")</f>
        <v/>
      </c>
      <c r="AI7137" s="60" t="str">
        <f aca="false">IF(AND(AC7137=1,AA7137&lt;2),IF(AND(C7138=C7137,AA7138=AA7137+1),IF(AC7138=1,"",INDEX(DATAS,AA7137+1)),INDEX(DATAS,AA7137+1)),"")</f>
        <v/>
      </c>
    </row>
    <row r="7138" customFormat="false" ht="15" hidden="false" customHeight="false" outlineLevel="0" collapsed="false">
      <c r="A7138" s="60" t="n">
        <v>46309</v>
      </c>
      <c r="B7138" s="0" t="n">
        <v>16</v>
      </c>
      <c r="C7138" s="0" t="n">
        <v>8031</v>
      </c>
      <c r="E7138" s="0" t="n">
        <v>0</v>
      </c>
      <c r="F7138" s="55" t="s">
        <v>1644</v>
      </c>
      <c r="I7138" s="55" t="s">
        <v>185</v>
      </c>
      <c r="U7138" s="0" t="n">
        <v>62</v>
      </c>
      <c r="V7138" s="0" t="n">
        <v>0</v>
      </c>
      <c r="X7138" s="55" t="n">
        <f aca="false">IF(I7138="Male",0,1)</f>
        <v>1</v>
      </c>
      <c r="Y7138" s="55" t="n">
        <f aca="false">IF(OR(I7138="DNB",I7138="Dry DNB"),1,0)</f>
        <v>0</v>
      </c>
      <c r="Z7138" s="0" t="str">
        <f aca="false">IF(ISNUMBER(W7138),A7138-W7138,"")</f>
        <v/>
      </c>
      <c r="AA7138" s="55" t="n">
        <f aca="false">MATCH(A7138,DATAS,0)</f>
        <v>1</v>
      </c>
      <c r="AB7138" s="55" t="n">
        <f aca="false">IF(AND(E7138&gt;0,OR(AND(B7138&gt;=1,B7138&lt;=6),B7138=10)),1,0)</f>
        <v>0</v>
      </c>
      <c r="AC7138" s="55" t="n">
        <f aca="false">IF(AND(E7138&gt;0,B7138=10),1,0)</f>
        <v>0</v>
      </c>
      <c r="AD7138" s="0" t="str">
        <f aca="false">IF(AND(C7137=C7138,AA7137=AA7138-1),AB7137,"")</f>
        <v/>
      </c>
      <c r="AE7138" s="0" t="str">
        <f aca="false">IF(AND(C7137=C7138,AA7137=AA7138-1),AC7137,"")</f>
        <v/>
      </c>
      <c r="AF7138" s="0" t="str">
        <f aca="false">IF(AA7138=1,"",IF(AND(AB7138=1,AD7138&lt;&gt;1),1,0))</f>
        <v/>
      </c>
      <c r="AG7138" s="0" t="str">
        <f aca="false">IF(AA7138=1,"",IF(AND(AC7138=1,AE7138&lt;&gt;1),1,0))</f>
        <v/>
      </c>
      <c r="AH7138" s="60" t="str">
        <f aca="false">IF(AND(E7138&gt;0,AA7138&lt;2,NOT(AND(C7139=C7138,AA7139=AA7138+1))),INDEX(DATAS,AA7138+1),"")</f>
        <v/>
      </c>
      <c r="AI7138" s="60" t="str">
        <f aca="false">IF(AND(AC7138=1,AA7138&lt;2),IF(AND(C7139=C7138,AA7139=AA7138+1),IF(AC7139=1,"",INDEX(DATAS,AA7138+1)),INDEX(DATAS,AA7138+1)),"")</f>
        <v/>
      </c>
    </row>
    <row r="7139" customFormat="false" ht="15" hidden="false" customHeight="false" outlineLevel="0" collapsed="false">
      <c r="A7139" s="60" t="n">
        <v>46310</v>
      </c>
      <c r="B7139" s="0" t="n">
        <v>16</v>
      </c>
      <c r="C7139" s="0" t="n">
        <v>8031</v>
      </c>
      <c r="E7139" s="0" t="n">
        <v>0</v>
      </c>
      <c r="F7139" s="55" t="s">
        <v>1644</v>
      </c>
      <c r="I7139" s="55" t="s">
        <v>185</v>
      </c>
      <c r="U7139" s="0" t="n">
        <v>63</v>
      </c>
      <c r="V7139" s="0" t="n">
        <v>0</v>
      </c>
      <c r="X7139" s="55" t="n">
        <f aca="false">IF(I7139="Male",0,1)</f>
        <v>1</v>
      </c>
      <c r="Y7139" s="55" t="n">
        <f aca="false">IF(OR(I7139="DNB",I7139="Dry DNB"),1,0)</f>
        <v>0</v>
      </c>
      <c r="Z7139" s="0" t="str">
        <f aca="false">IF(ISNUMBER(W7139),A7139-W7139,"")</f>
        <v/>
      </c>
      <c r="AA7139" s="55" t="n">
        <f aca="false">MATCH(A7139,DATAS,0)</f>
        <v>2</v>
      </c>
      <c r="AB7139" s="55" t="n">
        <f aca="false">IF(AND(E7139&gt;0,OR(AND(B7139&gt;=1,B7139&lt;=6),B7139=10)),1,0)</f>
        <v>0</v>
      </c>
      <c r="AC7139" s="55" t="n">
        <f aca="false">IF(AND(E7139&gt;0,B7139=10),1,0)</f>
        <v>0</v>
      </c>
      <c r="AD7139" s="55" t="n">
        <f aca="false">IF(AND(C7138=C7139,AA7138=AA7139-1),AB7138,"")</f>
        <v>0</v>
      </c>
      <c r="AE7139" s="55" t="n">
        <f aca="false">IF(AND(C7138=C7139,AA7138=AA7139-1),AC7138,"")</f>
        <v>0</v>
      </c>
      <c r="AF7139" s="55" t="n">
        <f aca="false">IF(AA7139=1,"",IF(AND(AB7139=1,AD7139&lt;&gt;1),1,0))</f>
        <v>0</v>
      </c>
      <c r="AG7139" s="55" t="n">
        <f aca="false">IF(AA7139=1,"",IF(AND(AC7139=1,AE7139&lt;&gt;1),1,0))</f>
        <v>0</v>
      </c>
      <c r="AH7139" s="60" t="str">
        <f aca="false">IF(AND(E7139&gt;0,AA7139&lt;2,NOT(AND(C7140=C7139,AA7140=AA7139+1))),INDEX(DATAS,AA7139+1),"")</f>
        <v/>
      </c>
      <c r="AI7139" s="60" t="str">
        <f aca="false">IF(AND(AC7139=1,AA7139&lt;2),IF(AND(C7140=C7139,AA7140=AA7139+1),IF(AC7140=1,"",INDEX(DATAS,AA7139+1)),INDEX(DATAS,AA7139+1)),"")</f>
        <v/>
      </c>
    </row>
    <row r="7140" customFormat="false" ht="15" hidden="false" customHeight="false" outlineLevel="0" collapsed="false">
      <c r="A7140" s="60" t="n">
        <v>46309</v>
      </c>
      <c r="B7140" s="0" t="n">
        <v>16</v>
      </c>
      <c r="C7140" s="0" t="n">
        <v>8032</v>
      </c>
      <c r="E7140" s="0" t="n">
        <v>0</v>
      </c>
      <c r="F7140" s="55" t="s">
        <v>1644</v>
      </c>
      <c r="I7140" s="55" t="s">
        <v>185</v>
      </c>
      <c r="U7140" s="0" t="n">
        <v>62</v>
      </c>
      <c r="V7140" s="0" t="n">
        <v>0</v>
      </c>
      <c r="X7140" s="55" t="n">
        <f aca="false">IF(I7140="Male",0,1)</f>
        <v>1</v>
      </c>
      <c r="Y7140" s="55" t="n">
        <f aca="false">IF(OR(I7140="DNB",I7140="Dry DNB"),1,0)</f>
        <v>0</v>
      </c>
      <c r="Z7140" s="0" t="str">
        <f aca="false">IF(ISNUMBER(W7140),A7140-W7140,"")</f>
        <v/>
      </c>
      <c r="AA7140" s="55" t="n">
        <f aca="false">MATCH(A7140,DATAS,0)</f>
        <v>1</v>
      </c>
      <c r="AB7140" s="55" t="n">
        <f aca="false">IF(AND(E7140&gt;0,OR(AND(B7140&gt;=1,B7140&lt;=6),B7140=10)),1,0)</f>
        <v>0</v>
      </c>
      <c r="AC7140" s="55" t="n">
        <f aca="false">IF(AND(E7140&gt;0,B7140=10),1,0)</f>
        <v>0</v>
      </c>
      <c r="AD7140" s="0" t="str">
        <f aca="false">IF(AND(C7139=C7140,AA7139=AA7140-1),AB7139,"")</f>
        <v/>
      </c>
      <c r="AE7140" s="0" t="str">
        <f aca="false">IF(AND(C7139=C7140,AA7139=AA7140-1),AC7139,"")</f>
        <v/>
      </c>
      <c r="AF7140" s="0" t="str">
        <f aca="false">IF(AA7140=1,"",IF(AND(AB7140=1,AD7140&lt;&gt;1),1,0))</f>
        <v/>
      </c>
      <c r="AG7140" s="0" t="str">
        <f aca="false">IF(AA7140=1,"",IF(AND(AC7140=1,AE7140&lt;&gt;1),1,0))</f>
        <v/>
      </c>
      <c r="AH7140" s="60" t="str">
        <f aca="false">IF(AND(E7140&gt;0,AA7140&lt;2,NOT(AND(C7141=C7140,AA7141=AA7140+1))),INDEX(DATAS,AA7140+1),"")</f>
        <v/>
      </c>
      <c r="AI7140" s="60" t="str">
        <f aca="false">IF(AND(AC7140=1,AA7140&lt;2),IF(AND(C7141=C7140,AA7141=AA7140+1),IF(AC7141=1,"",INDEX(DATAS,AA7140+1)),INDEX(DATAS,AA7140+1)),"")</f>
        <v/>
      </c>
    </row>
    <row r="7141" customFormat="false" ht="15" hidden="false" customHeight="false" outlineLevel="0" collapsed="false">
      <c r="A7141" s="60" t="n">
        <v>46310</v>
      </c>
      <c r="B7141" s="0" t="n">
        <v>16</v>
      </c>
      <c r="C7141" s="0" t="n">
        <v>8032</v>
      </c>
      <c r="E7141" s="0" t="n">
        <v>0</v>
      </c>
      <c r="F7141" s="55" t="s">
        <v>1644</v>
      </c>
      <c r="I7141" s="55" t="s">
        <v>185</v>
      </c>
      <c r="U7141" s="0" t="n">
        <v>63</v>
      </c>
      <c r="V7141" s="0" t="n">
        <v>0</v>
      </c>
      <c r="X7141" s="55" t="n">
        <f aca="false">IF(I7141="Male",0,1)</f>
        <v>1</v>
      </c>
      <c r="Y7141" s="55" t="n">
        <f aca="false">IF(OR(I7141="DNB",I7141="Dry DNB"),1,0)</f>
        <v>0</v>
      </c>
      <c r="Z7141" s="0" t="str">
        <f aca="false">IF(ISNUMBER(W7141),A7141-W7141,"")</f>
        <v/>
      </c>
      <c r="AA7141" s="55" t="n">
        <f aca="false">MATCH(A7141,DATAS,0)</f>
        <v>2</v>
      </c>
      <c r="AB7141" s="55" t="n">
        <f aca="false">IF(AND(E7141&gt;0,OR(AND(B7141&gt;=1,B7141&lt;=6),B7141=10)),1,0)</f>
        <v>0</v>
      </c>
      <c r="AC7141" s="55" t="n">
        <f aca="false">IF(AND(E7141&gt;0,B7141=10),1,0)</f>
        <v>0</v>
      </c>
      <c r="AD7141" s="55" t="n">
        <f aca="false">IF(AND(C7140=C7141,AA7140=AA7141-1),AB7140,"")</f>
        <v>0</v>
      </c>
      <c r="AE7141" s="55" t="n">
        <f aca="false">IF(AND(C7140=C7141,AA7140=AA7141-1),AC7140,"")</f>
        <v>0</v>
      </c>
      <c r="AF7141" s="55" t="n">
        <f aca="false">IF(AA7141=1,"",IF(AND(AB7141=1,AD7141&lt;&gt;1),1,0))</f>
        <v>0</v>
      </c>
      <c r="AG7141" s="55" t="n">
        <f aca="false">IF(AA7141=1,"",IF(AND(AC7141=1,AE7141&lt;&gt;1),1,0))</f>
        <v>0</v>
      </c>
      <c r="AH7141" s="60" t="str">
        <f aca="false">IF(AND(E7141&gt;0,AA7141&lt;2,NOT(AND(C7142=C7141,AA7142=AA7141+1))),INDEX(DATAS,AA7141+1),"")</f>
        <v/>
      </c>
      <c r="AI7141" s="60" t="str">
        <f aca="false">IF(AND(AC7141=1,AA7141&lt;2),IF(AND(C7142=C7141,AA7142=AA7141+1),IF(AC7142=1,"",INDEX(DATAS,AA7141+1)),INDEX(DATAS,AA7141+1)),"")</f>
        <v/>
      </c>
    </row>
    <row r="7142" customFormat="false" ht="15" hidden="false" customHeight="false" outlineLevel="0" collapsed="false">
      <c r="A7142" s="60" t="n">
        <v>46309</v>
      </c>
      <c r="B7142" s="0" t="n">
        <v>16</v>
      </c>
      <c r="C7142" s="0" t="n">
        <v>8034</v>
      </c>
      <c r="E7142" s="0" t="n">
        <v>0</v>
      </c>
      <c r="F7142" s="55" t="s">
        <v>1645</v>
      </c>
      <c r="I7142" s="55" t="s">
        <v>185</v>
      </c>
      <c r="U7142" s="0" t="n">
        <v>61</v>
      </c>
      <c r="V7142" s="0" t="n">
        <v>0</v>
      </c>
      <c r="X7142" s="55" t="n">
        <f aca="false">IF(I7142="Male",0,1)</f>
        <v>1</v>
      </c>
      <c r="Y7142" s="55" t="n">
        <f aca="false">IF(OR(I7142="DNB",I7142="Dry DNB"),1,0)</f>
        <v>0</v>
      </c>
      <c r="Z7142" s="0" t="str">
        <f aca="false">IF(ISNUMBER(W7142),A7142-W7142,"")</f>
        <v/>
      </c>
      <c r="AA7142" s="55" t="n">
        <f aca="false">MATCH(A7142,DATAS,0)</f>
        <v>1</v>
      </c>
      <c r="AB7142" s="55" t="n">
        <f aca="false">IF(AND(E7142&gt;0,OR(AND(B7142&gt;=1,B7142&lt;=6),B7142=10)),1,0)</f>
        <v>0</v>
      </c>
      <c r="AC7142" s="55" t="n">
        <f aca="false">IF(AND(E7142&gt;0,B7142=10),1,0)</f>
        <v>0</v>
      </c>
      <c r="AD7142" s="0" t="str">
        <f aca="false">IF(AND(C7141=C7142,AA7141=AA7142-1),AB7141,"")</f>
        <v/>
      </c>
      <c r="AE7142" s="0" t="str">
        <f aca="false">IF(AND(C7141=C7142,AA7141=AA7142-1),AC7141,"")</f>
        <v/>
      </c>
      <c r="AF7142" s="0" t="str">
        <f aca="false">IF(AA7142=1,"",IF(AND(AB7142=1,AD7142&lt;&gt;1),1,0))</f>
        <v/>
      </c>
      <c r="AG7142" s="0" t="str">
        <f aca="false">IF(AA7142=1,"",IF(AND(AC7142=1,AE7142&lt;&gt;1),1,0))</f>
        <v/>
      </c>
      <c r="AH7142" s="60" t="str">
        <f aca="false">IF(AND(E7142&gt;0,AA7142&lt;2,NOT(AND(C7143=C7142,AA7143=AA7142+1))),INDEX(DATAS,AA7142+1),"")</f>
        <v/>
      </c>
      <c r="AI7142" s="60" t="str">
        <f aca="false">IF(AND(AC7142=1,AA7142&lt;2),IF(AND(C7143=C7142,AA7143=AA7142+1),IF(AC7143=1,"",INDEX(DATAS,AA7142+1)),INDEX(DATAS,AA7142+1)),"")</f>
        <v/>
      </c>
    </row>
    <row r="7143" customFormat="false" ht="15" hidden="false" customHeight="false" outlineLevel="0" collapsed="false">
      <c r="A7143" s="60" t="n">
        <v>46310</v>
      </c>
      <c r="B7143" s="0" t="n">
        <v>16</v>
      </c>
      <c r="C7143" s="0" t="n">
        <v>8034</v>
      </c>
      <c r="E7143" s="0" t="n">
        <v>0</v>
      </c>
      <c r="F7143" s="55" t="s">
        <v>1645</v>
      </c>
      <c r="I7143" s="55" t="s">
        <v>185</v>
      </c>
      <c r="U7143" s="0" t="n">
        <v>62</v>
      </c>
      <c r="V7143" s="0" t="n">
        <v>0</v>
      </c>
      <c r="X7143" s="55" t="n">
        <f aca="false">IF(I7143="Male",0,1)</f>
        <v>1</v>
      </c>
      <c r="Y7143" s="55" t="n">
        <f aca="false">IF(OR(I7143="DNB",I7143="Dry DNB"),1,0)</f>
        <v>0</v>
      </c>
      <c r="Z7143" s="0" t="str">
        <f aca="false">IF(ISNUMBER(W7143),A7143-W7143,"")</f>
        <v/>
      </c>
      <c r="AA7143" s="55" t="n">
        <f aca="false">MATCH(A7143,DATAS,0)</f>
        <v>2</v>
      </c>
      <c r="AB7143" s="55" t="n">
        <f aca="false">IF(AND(E7143&gt;0,OR(AND(B7143&gt;=1,B7143&lt;=6),B7143=10)),1,0)</f>
        <v>0</v>
      </c>
      <c r="AC7143" s="55" t="n">
        <f aca="false">IF(AND(E7143&gt;0,B7143=10),1,0)</f>
        <v>0</v>
      </c>
      <c r="AD7143" s="55" t="n">
        <f aca="false">IF(AND(C7142=C7143,AA7142=AA7143-1),AB7142,"")</f>
        <v>0</v>
      </c>
      <c r="AE7143" s="55" t="n">
        <f aca="false">IF(AND(C7142=C7143,AA7142=AA7143-1),AC7142,"")</f>
        <v>0</v>
      </c>
      <c r="AF7143" s="55" t="n">
        <f aca="false">IF(AA7143=1,"",IF(AND(AB7143=1,AD7143&lt;&gt;1),1,0))</f>
        <v>0</v>
      </c>
      <c r="AG7143" s="55" t="n">
        <f aca="false">IF(AA7143=1,"",IF(AND(AC7143=1,AE7143&lt;&gt;1),1,0))</f>
        <v>0</v>
      </c>
      <c r="AH7143" s="60" t="str">
        <f aca="false">IF(AND(E7143&gt;0,AA7143&lt;2,NOT(AND(C7144=C7143,AA7144=AA7143+1))),INDEX(DATAS,AA7143+1),"")</f>
        <v/>
      </c>
      <c r="AI7143" s="60" t="str">
        <f aca="false">IF(AND(AC7143=1,AA7143&lt;2),IF(AND(C7144=C7143,AA7144=AA7143+1),IF(AC7144=1,"",INDEX(DATAS,AA7143+1)),INDEX(DATAS,AA7143+1)),"")</f>
        <v/>
      </c>
    </row>
    <row r="7144" customFormat="false" ht="15" hidden="false" customHeight="false" outlineLevel="0" collapsed="false">
      <c r="A7144" s="60" t="n">
        <v>46309</v>
      </c>
      <c r="B7144" s="0" t="n">
        <v>16</v>
      </c>
      <c r="C7144" s="0" t="n">
        <v>8035</v>
      </c>
      <c r="E7144" s="0" t="n">
        <v>0</v>
      </c>
      <c r="F7144" s="55" t="s">
        <v>1646</v>
      </c>
      <c r="I7144" s="55" t="s">
        <v>185</v>
      </c>
      <c r="U7144" s="0" t="n">
        <v>60</v>
      </c>
      <c r="V7144" s="0" t="n">
        <v>0</v>
      </c>
      <c r="X7144" s="55" t="n">
        <f aca="false">IF(I7144="Male",0,1)</f>
        <v>1</v>
      </c>
      <c r="Y7144" s="55" t="n">
        <f aca="false">IF(OR(I7144="DNB",I7144="Dry DNB"),1,0)</f>
        <v>0</v>
      </c>
      <c r="Z7144" s="0" t="str">
        <f aca="false">IF(ISNUMBER(W7144),A7144-W7144,"")</f>
        <v/>
      </c>
      <c r="AA7144" s="55" t="n">
        <f aca="false">MATCH(A7144,DATAS,0)</f>
        <v>1</v>
      </c>
      <c r="AB7144" s="55" t="n">
        <f aca="false">IF(AND(E7144&gt;0,OR(AND(B7144&gt;=1,B7144&lt;=6),B7144=10)),1,0)</f>
        <v>0</v>
      </c>
      <c r="AC7144" s="55" t="n">
        <f aca="false">IF(AND(E7144&gt;0,B7144=10),1,0)</f>
        <v>0</v>
      </c>
      <c r="AD7144" s="0" t="str">
        <f aca="false">IF(AND(C7143=C7144,AA7143=AA7144-1),AB7143,"")</f>
        <v/>
      </c>
      <c r="AE7144" s="0" t="str">
        <f aca="false">IF(AND(C7143=C7144,AA7143=AA7144-1),AC7143,"")</f>
        <v/>
      </c>
      <c r="AF7144" s="0" t="str">
        <f aca="false">IF(AA7144=1,"",IF(AND(AB7144=1,AD7144&lt;&gt;1),1,0))</f>
        <v/>
      </c>
      <c r="AG7144" s="0" t="str">
        <f aca="false">IF(AA7144=1,"",IF(AND(AC7144=1,AE7144&lt;&gt;1),1,0))</f>
        <v/>
      </c>
      <c r="AH7144" s="60" t="str">
        <f aca="false">IF(AND(E7144&gt;0,AA7144&lt;2,NOT(AND(C7145=C7144,AA7145=AA7144+1))),INDEX(DATAS,AA7144+1),"")</f>
        <v/>
      </c>
      <c r="AI7144" s="60" t="str">
        <f aca="false">IF(AND(AC7144=1,AA7144&lt;2),IF(AND(C7145=C7144,AA7145=AA7144+1),IF(AC7145=1,"",INDEX(DATAS,AA7144+1)),INDEX(DATAS,AA7144+1)),"")</f>
        <v/>
      </c>
    </row>
    <row r="7145" customFormat="false" ht="15" hidden="false" customHeight="false" outlineLevel="0" collapsed="false">
      <c r="A7145" s="60" t="n">
        <v>46310</v>
      </c>
      <c r="B7145" s="0" t="n">
        <v>16</v>
      </c>
      <c r="C7145" s="0" t="n">
        <v>8035</v>
      </c>
      <c r="E7145" s="0" t="n">
        <v>0</v>
      </c>
      <c r="F7145" s="55" t="s">
        <v>1646</v>
      </c>
      <c r="I7145" s="55" t="s">
        <v>185</v>
      </c>
      <c r="U7145" s="0" t="n">
        <v>61</v>
      </c>
      <c r="V7145" s="0" t="n">
        <v>0</v>
      </c>
      <c r="X7145" s="55" t="n">
        <f aca="false">IF(I7145="Male",0,1)</f>
        <v>1</v>
      </c>
      <c r="Y7145" s="55" t="n">
        <f aca="false">IF(OR(I7145="DNB",I7145="Dry DNB"),1,0)</f>
        <v>0</v>
      </c>
      <c r="Z7145" s="0" t="str">
        <f aca="false">IF(ISNUMBER(W7145),A7145-W7145,"")</f>
        <v/>
      </c>
      <c r="AA7145" s="55" t="n">
        <f aca="false">MATCH(A7145,DATAS,0)</f>
        <v>2</v>
      </c>
      <c r="AB7145" s="55" t="n">
        <f aca="false">IF(AND(E7145&gt;0,OR(AND(B7145&gt;=1,B7145&lt;=6),B7145=10)),1,0)</f>
        <v>0</v>
      </c>
      <c r="AC7145" s="55" t="n">
        <f aca="false">IF(AND(E7145&gt;0,B7145=10),1,0)</f>
        <v>0</v>
      </c>
      <c r="AD7145" s="55" t="n">
        <f aca="false">IF(AND(C7144=C7145,AA7144=AA7145-1),AB7144,"")</f>
        <v>0</v>
      </c>
      <c r="AE7145" s="55" t="n">
        <f aca="false">IF(AND(C7144=C7145,AA7144=AA7145-1),AC7144,"")</f>
        <v>0</v>
      </c>
      <c r="AF7145" s="55" t="n">
        <f aca="false">IF(AA7145=1,"",IF(AND(AB7145=1,AD7145&lt;&gt;1),1,0))</f>
        <v>0</v>
      </c>
      <c r="AG7145" s="55" t="n">
        <f aca="false">IF(AA7145=1,"",IF(AND(AC7145=1,AE7145&lt;&gt;1),1,0))</f>
        <v>0</v>
      </c>
      <c r="AH7145" s="60" t="str">
        <f aca="false">IF(AND(E7145&gt;0,AA7145&lt;2,NOT(AND(C7146=C7145,AA7146=AA7145+1))),INDEX(DATAS,AA7145+1),"")</f>
        <v/>
      </c>
      <c r="AI7145" s="60" t="str">
        <f aca="false">IF(AND(AC7145=1,AA7145&lt;2),IF(AND(C7146=C7145,AA7146=AA7145+1),IF(AC7146=1,"",INDEX(DATAS,AA7145+1)),INDEX(DATAS,AA7145+1)),"")</f>
        <v/>
      </c>
    </row>
    <row r="7146" customFormat="false" ht="15" hidden="false" customHeight="false" outlineLevel="0" collapsed="false">
      <c r="A7146" s="60" t="n">
        <v>46309</v>
      </c>
      <c r="B7146" s="0" t="n">
        <v>16</v>
      </c>
      <c r="C7146" s="0" t="n">
        <v>8036</v>
      </c>
      <c r="E7146" s="0" t="n">
        <v>0</v>
      </c>
      <c r="F7146" s="55" t="s">
        <v>1646</v>
      </c>
      <c r="I7146" s="55" t="s">
        <v>185</v>
      </c>
      <c r="U7146" s="0" t="n">
        <v>60</v>
      </c>
      <c r="V7146" s="0" t="n">
        <v>0</v>
      </c>
      <c r="X7146" s="55" t="n">
        <f aca="false">IF(I7146="Male",0,1)</f>
        <v>1</v>
      </c>
      <c r="Y7146" s="55" t="n">
        <f aca="false">IF(OR(I7146="DNB",I7146="Dry DNB"),1,0)</f>
        <v>0</v>
      </c>
      <c r="Z7146" s="0" t="str">
        <f aca="false">IF(ISNUMBER(W7146),A7146-W7146,"")</f>
        <v/>
      </c>
      <c r="AA7146" s="55" t="n">
        <f aca="false">MATCH(A7146,DATAS,0)</f>
        <v>1</v>
      </c>
      <c r="AB7146" s="55" t="n">
        <f aca="false">IF(AND(E7146&gt;0,OR(AND(B7146&gt;=1,B7146&lt;=6),B7146=10)),1,0)</f>
        <v>0</v>
      </c>
      <c r="AC7146" s="55" t="n">
        <f aca="false">IF(AND(E7146&gt;0,B7146=10),1,0)</f>
        <v>0</v>
      </c>
      <c r="AD7146" s="0" t="str">
        <f aca="false">IF(AND(C7145=C7146,AA7145=AA7146-1),AB7145,"")</f>
        <v/>
      </c>
      <c r="AE7146" s="0" t="str">
        <f aca="false">IF(AND(C7145=C7146,AA7145=AA7146-1),AC7145,"")</f>
        <v/>
      </c>
      <c r="AF7146" s="0" t="str">
        <f aca="false">IF(AA7146=1,"",IF(AND(AB7146=1,AD7146&lt;&gt;1),1,0))</f>
        <v/>
      </c>
      <c r="AG7146" s="0" t="str">
        <f aca="false">IF(AA7146=1,"",IF(AND(AC7146=1,AE7146&lt;&gt;1),1,0))</f>
        <v/>
      </c>
      <c r="AH7146" s="60" t="str">
        <f aca="false">IF(AND(E7146&gt;0,AA7146&lt;2,NOT(AND(C7147=C7146,AA7147=AA7146+1))),INDEX(DATAS,AA7146+1),"")</f>
        <v/>
      </c>
      <c r="AI7146" s="60" t="str">
        <f aca="false">IF(AND(AC7146=1,AA7146&lt;2),IF(AND(C7147=C7146,AA7147=AA7146+1),IF(AC7147=1,"",INDEX(DATAS,AA7146+1)),INDEX(DATAS,AA7146+1)),"")</f>
        <v/>
      </c>
    </row>
    <row r="7147" customFormat="false" ht="15" hidden="false" customHeight="false" outlineLevel="0" collapsed="false">
      <c r="A7147" s="60" t="n">
        <v>46310</v>
      </c>
      <c r="B7147" s="0" t="n">
        <v>16</v>
      </c>
      <c r="C7147" s="0" t="n">
        <v>8036</v>
      </c>
      <c r="E7147" s="0" t="n">
        <v>0</v>
      </c>
      <c r="F7147" s="55" t="s">
        <v>1646</v>
      </c>
      <c r="I7147" s="55" t="s">
        <v>185</v>
      </c>
      <c r="U7147" s="0" t="n">
        <v>61</v>
      </c>
      <c r="V7147" s="0" t="n">
        <v>0</v>
      </c>
      <c r="X7147" s="55" t="n">
        <f aca="false">IF(I7147="Male",0,1)</f>
        <v>1</v>
      </c>
      <c r="Y7147" s="55" t="n">
        <f aca="false">IF(OR(I7147="DNB",I7147="Dry DNB"),1,0)</f>
        <v>0</v>
      </c>
      <c r="Z7147" s="0" t="str">
        <f aca="false">IF(ISNUMBER(W7147),A7147-W7147,"")</f>
        <v/>
      </c>
      <c r="AA7147" s="55" t="n">
        <f aca="false">MATCH(A7147,DATAS,0)</f>
        <v>2</v>
      </c>
      <c r="AB7147" s="55" t="n">
        <f aca="false">IF(AND(E7147&gt;0,OR(AND(B7147&gt;=1,B7147&lt;=6),B7147=10)),1,0)</f>
        <v>0</v>
      </c>
      <c r="AC7147" s="55" t="n">
        <f aca="false">IF(AND(E7147&gt;0,B7147=10),1,0)</f>
        <v>0</v>
      </c>
      <c r="AD7147" s="55" t="n">
        <f aca="false">IF(AND(C7146=C7147,AA7146=AA7147-1),AB7146,"")</f>
        <v>0</v>
      </c>
      <c r="AE7147" s="55" t="n">
        <f aca="false">IF(AND(C7146=C7147,AA7146=AA7147-1),AC7146,"")</f>
        <v>0</v>
      </c>
      <c r="AF7147" s="55" t="n">
        <f aca="false">IF(AA7147=1,"",IF(AND(AB7147=1,AD7147&lt;&gt;1),1,0))</f>
        <v>0</v>
      </c>
      <c r="AG7147" s="55" t="n">
        <f aca="false">IF(AA7147=1,"",IF(AND(AC7147=1,AE7147&lt;&gt;1),1,0))</f>
        <v>0</v>
      </c>
      <c r="AH7147" s="60" t="str">
        <f aca="false">IF(AND(E7147&gt;0,AA7147&lt;2,NOT(AND(C7148=C7147,AA7148=AA7147+1))),INDEX(DATAS,AA7147+1),"")</f>
        <v/>
      </c>
      <c r="AI7147" s="60" t="str">
        <f aca="false">IF(AND(AC7147=1,AA7147&lt;2),IF(AND(C7148=C7147,AA7148=AA7147+1),IF(AC7148=1,"",INDEX(DATAS,AA7147+1)),INDEX(DATAS,AA7147+1)),"")</f>
        <v/>
      </c>
    </row>
    <row r="7148" customFormat="false" ht="15" hidden="false" customHeight="false" outlineLevel="0" collapsed="false">
      <c r="A7148" s="60" t="n">
        <v>46309</v>
      </c>
      <c r="B7148" s="0" t="n">
        <v>16</v>
      </c>
      <c r="C7148" s="0" t="n">
        <v>8037</v>
      </c>
      <c r="E7148" s="0" t="n">
        <v>0</v>
      </c>
      <c r="F7148" s="55" t="s">
        <v>1646</v>
      </c>
      <c r="I7148" s="55" t="s">
        <v>185</v>
      </c>
      <c r="U7148" s="0" t="n">
        <v>60</v>
      </c>
      <c r="V7148" s="0" t="n">
        <v>0</v>
      </c>
      <c r="X7148" s="55" t="n">
        <f aca="false">IF(I7148="Male",0,1)</f>
        <v>1</v>
      </c>
      <c r="Y7148" s="55" t="n">
        <f aca="false">IF(OR(I7148="DNB",I7148="Dry DNB"),1,0)</f>
        <v>0</v>
      </c>
      <c r="Z7148" s="0" t="str">
        <f aca="false">IF(ISNUMBER(W7148),A7148-W7148,"")</f>
        <v/>
      </c>
      <c r="AA7148" s="55" t="n">
        <f aca="false">MATCH(A7148,DATAS,0)</f>
        <v>1</v>
      </c>
      <c r="AB7148" s="55" t="n">
        <f aca="false">IF(AND(E7148&gt;0,OR(AND(B7148&gt;=1,B7148&lt;=6),B7148=10)),1,0)</f>
        <v>0</v>
      </c>
      <c r="AC7148" s="55" t="n">
        <f aca="false">IF(AND(E7148&gt;0,B7148=10),1,0)</f>
        <v>0</v>
      </c>
      <c r="AD7148" s="0" t="str">
        <f aca="false">IF(AND(C7147=C7148,AA7147=AA7148-1),AB7147,"")</f>
        <v/>
      </c>
      <c r="AE7148" s="0" t="str">
        <f aca="false">IF(AND(C7147=C7148,AA7147=AA7148-1),AC7147,"")</f>
        <v/>
      </c>
      <c r="AF7148" s="0" t="str">
        <f aca="false">IF(AA7148=1,"",IF(AND(AB7148=1,AD7148&lt;&gt;1),1,0))</f>
        <v/>
      </c>
      <c r="AG7148" s="0" t="str">
        <f aca="false">IF(AA7148=1,"",IF(AND(AC7148=1,AE7148&lt;&gt;1),1,0))</f>
        <v/>
      </c>
      <c r="AH7148" s="60" t="str">
        <f aca="false">IF(AND(E7148&gt;0,AA7148&lt;2,NOT(AND(C7149=C7148,AA7149=AA7148+1))),INDEX(DATAS,AA7148+1),"")</f>
        <v/>
      </c>
      <c r="AI7148" s="60" t="str">
        <f aca="false">IF(AND(AC7148=1,AA7148&lt;2),IF(AND(C7149=C7148,AA7149=AA7148+1),IF(AC7149=1,"",INDEX(DATAS,AA7148+1)),INDEX(DATAS,AA7148+1)),"")</f>
        <v/>
      </c>
    </row>
    <row r="7149" customFormat="false" ht="15" hidden="false" customHeight="false" outlineLevel="0" collapsed="false">
      <c r="A7149" s="60" t="n">
        <v>46310</v>
      </c>
      <c r="B7149" s="0" t="n">
        <v>16</v>
      </c>
      <c r="C7149" s="0" t="n">
        <v>8037</v>
      </c>
      <c r="E7149" s="0" t="n">
        <v>0</v>
      </c>
      <c r="F7149" s="55" t="s">
        <v>1646</v>
      </c>
      <c r="I7149" s="55" t="s">
        <v>185</v>
      </c>
      <c r="U7149" s="0" t="n">
        <v>61</v>
      </c>
      <c r="V7149" s="0" t="n">
        <v>0</v>
      </c>
      <c r="X7149" s="55" t="n">
        <f aca="false">IF(I7149="Male",0,1)</f>
        <v>1</v>
      </c>
      <c r="Y7149" s="55" t="n">
        <f aca="false">IF(OR(I7149="DNB",I7149="Dry DNB"),1,0)</f>
        <v>0</v>
      </c>
      <c r="Z7149" s="0" t="str">
        <f aca="false">IF(ISNUMBER(W7149),A7149-W7149,"")</f>
        <v/>
      </c>
      <c r="AA7149" s="55" t="n">
        <f aca="false">MATCH(A7149,DATAS,0)</f>
        <v>2</v>
      </c>
      <c r="AB7149" s="55" t="n">
        <f aca="false">IF(AND(E7149&gt;0,OR(AND(B7149&gt;=1,B7149&lt;=6),B7149=10)),1,0)</f>
        <v>0</v>
      </c>
      <c r="AC7149" s="55" t="n">
        <f aca="false">IF(AND(E7149&gt;0,B7149=10),1,0)</f>
        <v>0</v>
      </c>
      <c r="AD7149" s="55" t="n">
        <f aca="false">IF(AND(C7148=C7149,AA7148=AA7149-1),AB7148,"")</f>
        <v>0</v>
      </c>
      <c r="AE7149" s="55" t="n">
        <f aca="false">IF(AND(C7148=C7149,AA7148=AA7149-1),AC7148,"")</f>
        <v>0</v>
      </c>
      <c r="AF7149" s="55" t="n">
        <f aca="false">IF(AA7149=1,"",IF(AND(AB7149=1,AD7149&lt;&gt;1),1,0))</f>
        <v>0</v>
      </c>
      <c r="AG7149" s="55" t="n">
        <f aca="false">IF(AA7149=1,"",IF(AND(AC7149=1,AE7149&lt;&gt;1),1,0))</f>
        <v>0</v>
      </c>
      <c r="AH7149" s="60" t="str">
        <f aca="false">IF(AND(E7149&gt;0,AA7149&lt;2,NOT(AND(C7150=C7149,AA7150=AA7149+1))),INDEX(DATAS,AA7149+1),"")</f>
        <v/>
      </c>
      <c r="AI7149" s="60" t="str">
        <f aca="false">IF(AND(AC7149=1,AA7149&lt;2),IF(AND(C7150=C7149,AA7150=AA7149+1),IF(AC7150=1,"",INDEX(DATAS,AA7149+1)),INDEX(DATAS,AA7149+1)),"")</f>
        <v/>
      </c>
    </row>
    <row r="7150" customFormat="false" ht="15" hidden="false" customHeight="false" outlineLevel="0" collapsed="false">
      <c r="A7150" s="60" t="n">
        <v>46309</v>
      </c>
      <c r="B7150" s="0" t="n">
        <v>16</v>
      </c>
      <c r="C7150" s="0" t="n">
        <v>8038</v>
      </c>
      <c r="E7150" s="0" t="n">
        <v>0</v>
      </c>
      <c r="F7150" s="55" t="s">
        <v>1646</v>
      </c>
      <c r="I7150" s="55" t="s">
        <v>185</v>
      </c>
      <c r="U7150" s="0" t="n">
        <v>60</v>
      </c>
      <c r="V7150" s="0" t="n">
        <v>0</v>
      </c>
      <c r="X7150" s="55" t="n">
        <f aca="false">IF(I7150="Male",0,1)</f>
        <v>1</v>
      </c>
      <c r="Y7150" s="55" t="n">
        <f aca="false">IF(OR(I7150="DNB",I7150="Dry DNB"),1,0)</f>
        <v>0</v>
      </c>
      <c r="Z7150" s="0" t="str">
        <f aca="false">IF(ISNUMBER(W7150),A7150-W7150,"")</f>
        <v/>
      </c>
      <c r="AA7150" s="55" t="n">
        <f aca="false">MATCH(A7150,DATAS,0)</f>
        <v>1</v>
      </c>
      <c r="AB7150" s="55" t="n">
        <f aca="false">IF(AND(E7150&gt;0,OR(AND(B7150&gt;=1,B7150&lt;=6),B7150=10)),1,0)</f>
        <v>0</v>
      </c>
      <c r="AC7150" s="55" t="n">
        <f aca="false">IF(AND(E7150&gt;0,B7150=10),1,0)</f>
        <v>0</v>
      </c>
      <c r="AD7150" s="0" t="str">
        <f aca="false">IF(AND(C7149=C7150,AA7149=AA7150-1),AB7149,"")</f>
        <v/>
      </c>
      <c r="AE7150" s="0" t="str">
        <f aca="false">IF(AND(C7149=C7150,AA7149=AA7150-1),AC7149,"")</f>
        <v/>
      </c>
      <c r="AF7150" s="0" t="str">
        <f aca="false">IF(AA7150=1,"",IF(AND(AB7150=1,AD7150&lt;&gt;1),1,0))</f>
        <v/>
      </c>
      <c r="AG7150" s="0" t="str">
        <f aca="false">IF(AA7150=1,"",IF(AND(AC7150=1,AE7150&lt;&gt;1),1,0))</f>
        <v/>
      </c>
      <c r="AH7150" s="60" t="str">
        <f aca="false">IF(AND(E7150&gt;0,AA7150&lt;2,NOT(AND(C7151=C7150,AA7151=AA7150+1))),INDEX(DATAS,AA7150+1),"")</f>
        <v/>
      </c>
      <c r="AI7150" s="60" t="str">
        <f aca="false">IF(AND(AC7150=1,AA7150&lt;2),IF(AND(C7151=C7150,AA7151=AA7150+1),IF(AC7151=1,"",INDEX(DATAS,AA7150+1)),INDEX(DATAS,AA7150+1)),"")</f>
        <v/>
      </c>
    </row>
    <row r="7151" customFormat="false" ht="15" hidden="false" customHeight="false" outlineLevel="0" collapsed="false">
      <c r="A7151" s="60" t="n">
        <v>46310</v>
      </c>
      <c r="B7151" s="0" t="n">
        <v>16</v>
      </c>
      <c r="C7151" s="0" t="n">
        <v>8038</v>
      </c>
      <c r="E7151" s="0" t="n">
        <v>0</v>
      </c>
      <c r="F7151" s="55" t="s">
        <v>1646</v>
      </c>
      <c r="I7151" s="55" t="s">
        <v>185</v>
      </c>
      <c r="U7151" s="0" t="n">
        <v>61</v>
      </c>
      <c r="V7151" s="0" t="n">
        <v>0</v>
      </c>
      <c r="X7151" s="55" t="n">
        <f aca="false">IF(I7151="Male",0,1)</f>
        <v>1</v>
      </c>
      <c r="Y7151" s="55" t="n">
        <f aca="false">IF(OR(I7151="DNB",I7151="Dry DNB"),1,0)</f>
        <v>0</v>
      </c>
      <c r="Z7151" s="0" t="str">
        <f aca="false">IF(ISNUMBER(W7151),A7151-W7151,"")</f>
        <v/>
      </c>
      <c r="AA7151" s="55" t="n">
        <f aca="false">MATCH(A7151,DATAS,0)</f>
        <v>2</v>
      </c>
      <c r="AB7151" s="55" t="n">
        <f aca="false">IF(AND(E7151&gt;0,OR(AND(B7151&gt;=1,B7151&lt;=6),B7151=10)),1,0)</f>
        <v>0</v>
      </c>
      <c r="AC7151" s="55" t="n">
        <f aca="false">IF(AND(E7151&gt;0,B7151=10),1,0)</f>
        <v>0</v>
      </c>
      <c r="AD7151" s="55" t="n">
        <f aca="false">IF(AND(C7150=C7151,AA7150=AA7151-1),AB7150,"")</f>
        <v>0</v>
      </c>
      <c r="AE7151" s="55" t="n">
        <f aca="false">IF(AND(C7150=C7151,AA7150=AA7151-1),AC7150,"")</f>
        <v>0</v>
      </c>
      <c r="AF7151" s="55" t="n">
        <f aca="false">IF(AA7151=1,"",IF(AND(AB7151=1,AD7151&lt;&gt;1),1,0))</f>
        <v>0</v>
      </c>
      <c r="AG7151" s="55" t="n">
        <f aca="false">IF(AA7151=1,"",IF(AND(AC7151=1,AE7151&lt;&gt;1),1,0))</f>
        <v>0</v>
      </c>
      <c r="AH7151" s="60" t="str">
        <f aca="false">IF(AND(E7151&gt;0,AA7151&lt;2,NOT(AND(C7152=C7151,AA7152=AA7151+1))),INDEX(DATAS,AA7151+1),"")</f>
        <v/>
      </c>
      <c r="AI7151" s="60" t="str">
        <f aca="false">IF(AND(AC7151=1,AA7151&lt;2),IF(AND(C7152=C7151,AA7152=AA7151+1),IF(AC7152=1,"",INDEX(DATAS,AA7151+1)),INDEX(DATAS,AA7151+1)),"")</f>
        <v/>
      </c>
    </row>
    <row r="7152" customFormat="false" ht="15" hidden="false" customHeight="false" outlineLevel="0" collapsed="false">
      <c r="A7152" s="60" t="n">
        <v>46309</v>
      </c>
      <c r="B7152" s="0" t="n">
        <v>16</v>
      </c>
      <c r="C7152" s="0" t="n">
        <v>8039</v>
      </c>
      <c r="E7152" s="0" t="n">
        <v>0</v>
      </c>
      <c r="F7152" s="55" t="s">
        <v>1647</v>
      </c>
      <c r="I7152" s="55" t="s">
        <v>185</v>
      </c>
      <c r="U7152" s="0" t="n">
        <v>59</v>
      </c>
      <c r="V7152" s="0" t="n">
        <v>0</v>
      </c>
      <c r="X7152" s="55" t="n">
        <f aca="false">IF(I7152="Male",0,1)</f>
        <v>1</v>
      </c>
      <c r="Y7152" s="55" t="n">
        <f aca="false">IF(OR(I7152="DNB",I7152="Dry DNB"),1,0)</f>
        <v>0</v>
      </c>
      <c r="Z7152" s="0" t="str">
        <f aca="false">IF(ISNUMBER(W7152),A7152-W7152,"")</f>
        <v/>
      </c>
      <c r="AA7152" s="55" t="n">
        <f aca="false">MATCH(A7152,DATAS,0)</f>
        <v>1</v>
      </c>
      <c r="AB7152" s="55" t="n">
        <f aca="false">IF(AND(E7152&gt;0,OR(AND(B7152&gt;=1,B7152&lt;=6),B7152=10)),1,0)</f>
        <v>0</v>
      </c>
      <c r="AC7152" s="55" t="n">
        <f aca="false">IF(AND(E7152&gt;0,B7152=10),1,0)</f>
        <v>0</v>
      </c>
      <c r="AD7152" s="0" t="str">
        <f aca="false">IF(AND(C7151=C7152,AA7151=AA7152-1),AB7151,"")</f>
        <v/>
      </c>
      <c r="AE7152" s="0" t="str">
        <f aca="false">IF(AND(C7151=C7152,AA7151=AA7152-1),AC7151,"")</f>
        <v/>
      </c>
      <c r="AF7152" s="0" t="str">
        <f aca="false">IF(AA7152=1,"",IF(AND(AB7152=1,AD7152&lt;&gt;1),1,0))</f>
        <v/>
      </c>
      <c r="AG7152" s="0" t="str">
        <f aca="false">IF(AA7152=1,"",IF(AND(AC7152=1,AE7152&lt;&gt;1),1,0))</f>
        <v/>
      </c>
      <c r="AH7152" s="60" t="str">
        <f aca="false">IF(AND(E7152&gt;0,AA7152&lt;2,NOT(AND(C7153=C7152,AA7153=AA7152+1))),INDEX(DATAS,AA7152+1),"")</f>
        <v/>
      </c>
      <c r="AI7152" s="60" t="str">
        <f aca="false">IF(AND(AC7152=1,AA7152&lt;2),IF(AND(C7153=C7152,AA7153=AA7152+1),IF(AC7153=1,"",INDEX(DATAS,AA7152+1)),INDEX(DATAS,AA7152+1)),"")</f>
        <v/>
      </c>
    </row>
    <row r="7153" customFormat="false" ht="15" hidden="false" customHeight="false" outlineLevel="0" collapsed="false">
      <c r="A7153" s="60" t="n">
        <v>46310</v>
      </c>
      <c r="B7153" s="0" t="n">
        <v>16</v>
      </c>
      <c r="C7153" s="0" t="n">
        <v>8039</v>
      </c>
      <c r="E7153" s="0" t="n">
        <v>0</v>
      </c>
      <c r="F7153" s="55" t="s">
        <v>1647</v>
      </c>
      <c r="I7153" s="55" t="s">
        <v>185</v>
      </c>
      <c r="U7153" s="0" t="n">
        <v>60</v>
      </c>
      <c r="V7153" s="0" t="n">
        <v>0</v>
      </c>
      <c r="X7153" s="55" t="n">
        <f aca="false">IF(I7153="Male",0,1)</f>
        <v>1</v>
      </c>
      <c r="Y7153" s="55" t="n">
        <f aca="false">IF(OR(I7153="DNB",I7153="Dry DNB"),1,0)</f>
        <v>0</v>
      </c>
      <c r="Z7153" s="0" t="str">
        <f aca="false">IF(ISNUMBER(W7153),A7153-W7153,"")</f>
        <v/>
      </c>
      <c r="AA7153" s="55" t="n">
        <f aca="false">MATCH(A7153,DATAS,0)</f>
        <v>2</v>
      </c>
      <c r="AB7153" s="55" t="n">
        <f aca="false">IF(AND(E7153&gt;0,OR(AND(B7153&gt;=1,B7153&lt;=6),B7153=10)),1,0)</f>
        <v>0</v>
      </c>
      <c r="AC7153" s="55" t="n">
        <f aca="false">IF(AND(E7153&gt;0,B7153=10),1,0)</f>
        <v>0</v>
      </c>
      <c r="AD7153" s="55" t="n">
        <f aca="false">IF(AND(C7152=C7153,AA7152=AA7153-1),AB7152,"")</f>
        <v>0</v>
      </c>
      <c r="AE7153" s="55" t="n">
        <f aca="false">IF(AND(C7152=C7153,AA7152=AA7153-1),AC7152,"")</f>
        <v>0</v>
      </c>
      <c r="AF7153" s="55" t="n">
        <f aca="false">IF(AA7153=1,"",IF(AND(AB7153=1,AD7153&lt;&gt;1),1,0))</f>
        <v>0</v>
      </c>
      <c r="AG7153" s="55" t="n">
        <f aca="false">IF(AA7153=1,"",IF(AND(AC7153=1,AE7153&lt;&gt;1),1,0))</f>
        <v>0</v>
      </c>
      <c r="AH7153" s="60" t="str">
        <f aca="false">IF(AND(E7153&gt;0,AA7153&lt;2,NOT(AND(C7154=C7153,AA7154=AA7153+1))),INDEX(DATAS,AA7153+1),"")</f>
        <v/>
      </c>
      <c r="AI7153" s="60" t="str">
        <f aca="false">IF(AND(AC7153=1,AA7153&lt;2),IF(AND(C7154=C7153,AA7154=AA7153+1),IF(AC7154=1,"",INDEX(DATAS,AA7153+1)),INDEX(DATAS,AA7153+1)),"")</f>
        <v/>
      </c>
    </row>
    <row r="7154" customFormat="false" ht="15" hidden="false" customHeight="false" outlineLevel="0" collapsed="false">
      <c r="A7154" s="60" t="n">
        <v>46309</v>
      </c>
      <c r="B7154" s="0" t="n">
        <v>16</v>
      </c>
      <c r="C7154" s="0" t="n">
        <v>8040</v>
      </c>
      <c r="E7154" s="0" t="n">
        <v>0</v>
      </c>
      <c r="F7154" s="55" t="s">
        <v>1647</v>
      </c>
      <c r="I7154" s="55" t="s">
        <v>185</v>
      </c>
      <c r="U7154" s="0" t="n">
        <v>59</v>
      </c>
      <c r="V7154" s="0" t="n">
        <v>0</v>
      </c>
      <c r="X7154" s="55" t="n">
        <f aca="false">IF(I7154="Male",0,1)</f>
        <v>1</v>
      </c>
      <c r="Y7154" s="55" t="n">
        <f aca="false">IF(OR(I7154="DNB",I7154="Dry DNB"),1,0)</f>
        <v>0</v>
      </c>
      <c r="Z7154" s="0" t="str">
        <f aca="false">IF(ISNUMBER(W7154),A7154-W7154,"")</f>
        <v/>
      </c>
      <c r="AA7154" s="55" t="n">
        <f aca="false">MATCH(A7154,DATAS,0)</f>
        <v>1</v>
      </c>
      <c r="AB7154" s="55" t="n">
        <f aca="false">IF(AND(E7154&gt;0,OR(AND(B7154&gt;=1,B7154&lt;=6),B7154=10)),1,0)</f>
        <v>0</v>
      </c>
      <c r="AC7154" s="55" t="n">
        <f aca="false">IF(AND(E7154&gt;0,B7154=10),1,0)</f>
        <v>0</v>
      </c>
      <c r="AD7154" s="0" t="str">
        <f aca="false">IF(AND(C7153=C7154,AA7153=AA7154-1),AB7153,"")</f>
        <v/>
      </c>
      <c r="AE7154" s="0" t="str">
        <f aca="false">IF(AND(C7153=C7154,AA7153=AA7154-1),AC7153,"")</f>
        <v/>
      </c>
      <c r="AF7154" s="0" t="str">
        <f aca="false">IF(AA7154=1,"",IF(AND(AB7154=1,AD7154&lt;&gt;1),1,0))</f>
        <v/>
      </c>
      <c r="AG7154" s="0" t="str">
        <f aca="false">IF(AA7154=1,"",IF(AND(AC7154=1,AE7154&lt;&gt;1),1,0))</f>
        <v/>
      </c>
      <c r="AH7154" s="60" t="str">
        <f aca="false">IF(AND(E7154&gt;0,AA7154&lt;2,NOT(AND(C7155=C7154,AA7155=AA7154+1))),INDEX(DATAS,AA7154+1),"")</f>
        <v/>
      </c>
      <c r="AI7154" s="60" t="str">
        <f aca="false">IF(AND(AC7154=1,AA7154&lt;2),IF(AND(C7155=C7154,AA7155=AA7154+1),IF(AC7155=1,"",INDEX(DATAS,AA7154+1)),INDEX(DATAS,AA7154+1)),"")</f>
        <v/>
      </c>
    </row>
    <row r="7155" customFormat="false" ht="15" hidden="false" customHeight="false" outlineLevel="0" collapsed="false">
      <c r="A7155" s="60" t="n">
        <v>46310</v>
      </c>
      <c r="B7155" s="0" t="n">
        <v>16</v>
      </c>
      <c r="C7155" s="0" t="n">
        <v>8040</v>
      </c>
      <c r="E7155" s="0" t="n">
        <v>0</v>
      </c>
      <c r="F7155" s="55" t="s">
        <v>1647</v>
      </c>
      <c r="I7155" s="55" t="s">
        <v>185</v>
      </c>
      <c r="U7155" s="0" t="n">
        <v>60</v>
      </c>
      <c r="V7155" s="0" t="n">
        <v>0</v>
      </c>
      <c r="X7155" s="55" t="n">
        <f aca="false">IF(I7155="Male",0,1)</f>
        <v>1</v>
      </c>
      <c r="Y7155" s="55" t="n">
        <f aca="false">IF(OR(I7155="DNB",I7155="Dry DNB"),1,0)</f>
        <v>0</v>
      </c>
      <c r="Z7155" s="0" t="str">
        <f aca="false">IF(ISNUMBER(W7155),A7155-W7155,"")</f>
        <v/>
      </c>
      <c r="AA7155" s="55" t="n">
        <f aca="false">MATCH(A7155,DATAS,0)</f>
        <v>2</v>
      </c>
      <c r="AB7155" s="55" t="n">
        <f aca="false">IF(AND(E7155&gt;0,OR(AND(B7155&gt;=1,B7155&lt;=6),B7155=10)),1,0)</f>
        <v>0</v>
      </c>
      <c r="AC7155" s="55" t="n">
        <f aca="false">IF(AND(E7155&gt;0,B7155=10),1,0)</f>
        <v>0</v>
      </c>
      <c r="AD7155" s="55" t="n">
        <f aca="false">IF(AND(C7154=C7155,AA7154=AA7155-1),AB7154,"")</f>
        <v>0</v>
      </c>
      <c r="AE7155" s="55" t="n">
        <f aca="false">IF(AND(C7154=C7155,AA7154=AA7155-1),AC7154,"")</f>
        <v>0</v>
      </c>
      <c r="AF7155" s="55" t="n">
        <f aca="false">IF(AA7155=1,"",IF(AND(AB7155=1,AD7155&lt;&gt;1),1,0))</f>
        <v>0</v>
      </c>
      <c r="AG7155" s="55" t="n">
        <f aca="false">IF(AA7155=1,"",IF(AND(AC7155=1,AE7155&lt;&gt;1),1,0))</f>
        <v>0</v>
      </c>
      <c r="AH7155" s="60" t="str">
        <f aca="false">IF(AND(E7155&gt;0,AA7155&lt;2,NOT(AND(C7156=C7155,AA7156=AA7155+1))),INDEX(DATAS,AA7155+1),"")</f>
        <v/>
      </c>
      <c r="AI7155" s="60" t="str">
        <f aca="false">IF(AND(AC7155=1,AA7155&lt;2),IF(AND(C7156=C7155,AA7156=AA7155+1),IF(AC7156=1,"",INDEX(DATAS,AA7155+1)),INDEX(DATAS,AA7155+1)),"")</f>
        <v/>
      </c>
    </row>
    <row r="7156" customFormat="false" ht="15" hidden="false" customHeight="false" outlineLevel="0" collapsed="false">
      <c r="A7156" s="60" t="n">
        <v>46309</v>
      </c>
      <c r="B7156" s="0" t="n">
        <v>16</v>
      </c>
      <c r="C7156" s="0" t="n">
        <v>8041</v>
      </c>
      <c r="E7156" s="0" t="n">
        <v>0</v>
      </c>
      <c r="F7156" s="55" t="s">
        <v>1647</v>
      </c>
      <c r="I7156" s="55" t="s">
        <v>185</v>
      </c>
      <c r="U7156" s="0" t="n">
        <v>59</v>
      </c>
      <c r="V7156" s="0" t="n">
        <v>0</v>
      </c>
      <c r="X7156" s="55" t="n">
        <f aca="false">IF(I7156="Male",0,1)</f>
        <v>1</v>
      </c>
      <c r="Y7156" s="55" t="n">
        <f aca="false">IF(OR(I7156="DNB",I7156="Dry DNB"),1,0)</f>
        <v>0</v>
      </c>
      <c r="Z7156" s="0" t="str">
        <f aca="false">IF(ISNUMBER(W7156),A7156-W7156,"")</f>
        <v/>
      </c>
      <c r="AA7156" s="55" t="n">
        <f aca="false">MATCH(A7156,DATAS,0)</f>
        <v>1</v>
      </c>
      <c r="AB7156" s="55" t="n">
        <f aca="false">IF(AND(E7156&gt;0,OR(AND(B7156&gt;=1,B7156&lt;=6),B7156=10)),1,0)</f>
        <v>0</v>
      </c>
      <c r="AC7156" s="55" t="n">
        <f aca="false">IF(AND(E7156&gt;0,B7156=10),1,0)</f>
        <v>0</v>
      </c>
      <c r="AD7156" s="0" t="str">
        <f aca="false">IF(AND(C7155=C7156,AA7155=AA7156-1),AB7155,"")</f>
        <v/>
      </c>
      <c r="AE7156" s="0" t="str">
        <f aca="false">IF(AND(C7155=C7156,AA7155=AA7156-1),AC7155,"")</f>
        <v/>
      </c>
      <c r="AF7156" s="0" t="str">
        <f aca="false">IF(AA7156=1,"",IF(AND(AB7156=1,AD7156&lt;&gt;1),1,0))</f>
        <v/>
      </c>
      <c r="AG7156" s="0" t="str">
        <f aca="false">IF(AA7156=1,"",IF(AND(AC7156=1,AE7156&lt;&gt;1),1,0))</f>
        <v/>
      </c>
      <c r="AH7156" s="60" t="str">
        <f aca="false">IF(AND(E7156&gt;0,AA7156&lt;2,NOT(AND(C7157=C7156,AA7157=AA7156+1))),INDEX(DATAS,AA7156+1),"")</f>
        <v/>
      </c>
      <c r="AI7156" s="60" t="str">
        <f aca="false">IF(AND(AC7156=1,AA7156&lt;2),IF(AND(C7157=C7156,AA7157=AA7156+1),IF(AC7157=1,"",INDEX(DATAS,AA7156+1)),INDEX(DATAS,AA7156+1)),"")</f>
        <v/>
      </c>
    </row>
    <row r="7157" customFormat="false" ht="15" hidden="false" customHeight="false" outlineLevel="0" collapsed="false">
      <c r="A7157" s="60" t="n">
        <v>46310</v>
      </c>
      <c r="B7157" s="0" t="n">
        <v>16</v>
      </c>
      <c r="C7157" s="0" t="n">
        <v>8041</v>
      </c>
      <c r="E7157" s="0" t="n">
        <v>0</v>
      </c>
      <c r="F7157" s="55" t="s">
        <v>1647</v>
      </c>
      <c r="I7157" s="55" t="s">
        <v>185</v>
      </c>
      <c r="U7157" s="0" t="n">
        <v>60</v>
      </c>
      <c r="V7157" s="0" t="n">
        <v>0</v>
      </c>
      <c r="X7157" s="55" t="n">
        <f aca="false">IF(I7157="Male",0,1)</f>
        <v>1</v>
      </c>
      <c r="Y7157" s="55" t="n">
        <f aca="false">IF(OR(I7157="DNB",I7157="Dry DNB"),1,0)</f>
        <v>0</v>
      </c>
      <c r="Z7157" s="0" t="str">
        <f aca="false">IF(ISNUMBER(W7157),A7157-W7157,"")</f>
        <v/>
      </c>
      <c r="AA7157" s="55" t="n">
        <f aca="false">MATCH(A7157,DATAS,0)</f>
        <v>2</v>
      </c>
      <c r="AB7157" s="55" t="n">
        <f aca="false">IF(AND(E7157&gt;0,OR(AND(B7157&gt;=1,B7157&lt;=6),B7157=10)),1,0)</f>
        <v>0</v>
      </c>
      <c r="AC7157" s="55" t="n">
        <f aca="false">IF(AND(E7157&gt;0,B7157=10),1,0)</f>
        <v>0</v>
      </c>
      <c r="AD7157" s="55" t="n">
        <f aca="false">IF(AND(C7156=C7157,AA7156=AA7157-1),AB7156,"")</f>
        <v>0</v>
      </c>
      <c r="AE7157" s="55" t="n">
        <f aca="false">IF(AND(C7156=C7157,AA7156=AA7157-1),AC7156,"")</f>
        <v>0</v>
      </c>
      <c r="AF7157" s="55" t="n">
        <f aca="false">IF(AA7157=1,"",IF(AND(AB7157=1,AD7157&lt;&gt;1),1,0))</f>
        <v>0</v>
      </c>
      <c r="AG7157" s="55" t="n">
        <f aca="false">IF(AA7157=1,"",IF(AND(AC7157=1,AE7157&lt;&gt;1),1,0))</f>
        <v>0</v>
      </c>
      <c r="AH7157" s="60" t="str">
        <f aca="false">IF(AND(E7157&gt;0,AA7157&lt;2,NOT(AND(C7158=C7157,AA7158=AA7157+1))),INDEX(DATAS,AA7157+1),"")</f>
        <v/>
      </c>
      <c r="AI7157" s="60" t="str">
        <f aca="false">IF(AND(AC7157=1,AA7157&lt;2),IF(AND(C7158=C7157,AA7158=AA7157+1),IF(AC7158=1,"",INDEX(DATAS,AA7157+1)),INDEX(DATAS,AA7157+1)),"")</f>
        <v/>
      </c>
    </row>
    <row r="7158" customFormat="false" ht="15" hidden="false" customHeight="false" outlineLevel="0" collapsed="false">
      <c r="A7158" s="60" t="n">
        <v>46309</v>
      </c>
      <c r="B7158" s="0" t="n">
        <v>16</v>
      </c>
      <c r="C7158" s="0" t="n">
        <v>8042</v>
      </c>
      <c r="E7158" s="0" t="n">
        <v>0</v>
      </c>
      <c r="F7158" s="55" t="s">
        <v>1647</v>
      </c>
      <c r="I7158" s="55" t="s">
        <v>185</v>
      </c>
      <c r="U7158" s="0" t="n">
        <v>59</v>
      </c>
      <c r="V7158" s="0" t="n">
        <v>0</v>
      </c>
      <c r="X7158" s="55" t="n">
        <f aca="false">IF(I7158="Male",0,1)</f>
        <v>1</v>
      </c>
      <c r="Y7158" s="55" t="n">
        <f aca="false">IF(OR(I7158="DNB",I7158="Dry DNB"),1,0)</f>
        <v>0</v>
      </c>
      <c r="Z7158" s="0" t="str">
        <f aca="false">IF(ISNUMBER(W7158),A7158-W7158,"")</f>
        <v/>
      </c>
      <c r="AA7158" s="55" t="n">
        <f aca="false">MATCH(A7158,DATAS,0)</f>
        <v>1</v>
      </c>
      <c r="AB7158" s="55" t="n">
        <f aca="false">IF(AND(E7158&gt;0,OR(AND(B7158&gt;=1,B7158&lt;=6),B7158=10)),1,0)</f>
        <v>0</v>
      </c>
      <c r="AC7158" s="55" t="n">
        <f aca="false">IF(AND(E7158&gt;0,B7158=10),1,0)</f>
        <v>0</v>
      </c>
      <c r="AD7158" s="0" t="str">
        <f aca="false">IF(AND(C7157=C7158,AA7157=AA7158-1),AB7157,"")</f>
        <v/>
      </c>
      <c r="AE7158" s="0" t="str">
        <f aca="false">IF(AND(C7157=C7158,AA7157=AA7158-1),AC7157,"")</f>
        <v/>
      </c>
      <c r="AF7158" s="0" t="str">
        <f aca="false">IF(AA7158=1,"",IF(AND(AB7158=1,AD7158&lt;&gt;1),1,0))</f>
        <v/>
      </c>
      <c r="AG7158" s="0" t="str">
        <f aca="false">IF(AA7158=1,"",IF(AND(AC7158=1,AE7158&lt;&gt;1),1,0))</f>
        <v/>
      </c>
      <c r="AH7158" s="60" t="str">
        <f aca="false">IF(AND(E7158&gt;0,AA7158&lt;2,NOT(AND(C7159=C7158,AA7159=AA7158+1))),INDEX(DATAS,AA7158+1),"")</f>
        <v/>
      </c>
      <c r="AI7158" s="60" t="str">
        <f aca="false">IF(AND(AC7158=1,AA7158&lt;2),IF(AND(C7159=C7158,AA7159=AA7158+1),IF(AC7159=1,"",INDEX(DATAS,AA7158+1)),INDEX(DATAS,AA7158+1)),"")</f>
        <v/>
      </c>
    </row>
    <row r="7159" customFormat="false" ht="15" hidden="false" customHeight="false" outlineLevel="0" collapsed="false">
      <c r="A7159" s="60" t="n">
        <v>46310</v>
      </c>
      <c r="B7159" s="0" t="n">
        <v>16</v>
      </c>
      <c r="C7159" s="0" t="n">
        <v>8042</v>
      </c>
      <c r="E7159" s="0" t="n">
        <v>0</v>
      </c>
      <c r="F7159" s="55" t="s">
        <v>1647</v>
      </c>
      <c r="I7159" s="55" t="s">
        <v>185</v>
      </c>
      <c r="U7159" s="0" t="n">
        <v>60</v>
      </c>
      <c r="V7159" s="0" t="n">
        <v>0</v>
      </c>
      <c r="X7159" s="55" t="n">
        <f aca="false">IF(I7159="Male",0,1)</f>
        <v>1</v>
      </c>
      <c r="Y7159" s="55" t="n">
        <f aca="false">IF(OR(I7159="DNB",I7159="Dry DNB"),1,0)</f>
        <v>0</v>
      </c>
      <c r="Z7159" s="0" t="str">
        <f aca="false">IF(ISNUMBER(W7159),A7159-W7159,"")</f>
        <v/>
      </c>
      <c r="AA7159" s="55" t="n">
        <f aca="false">MATCH(A7159,DATAS,0)</f>
        <v>2</v>
      </c>
      <c r="AB7159" s="55" t="n">
        <f aca="false">IF(AND(E7159&gt;0,OR(AND(B7159&gt;=1,B7159&lt;=6),B7159=10)),1,0)</f>
        <v>0</v>
      </c>
      <c r="AC7159" s="55" t="n">
        <f aca="false">IF(AND(E7159&gt;0,B7159=10),1,0)</f>
        <v>0</v>
      </c>
      <c r="AD7159" s="55" t="n">
        <f aca="false">IF(AND(C7158=C7159,AA7158=AA7159-1),AB7158,"")</f>
        <v>0</v>
      </c>
      <c r="AE7159" s="55" t="n">
        <f aca="false">IF(AND(C7158=C7159,AA7158=AA7159-1),AC7158,"")</f>
        <v>0</v>
      </c>
      <c r="AF7159" s="55" t="n">
        <f aca="false">IF(AA7159=1,"",IF(AND(AB7159=1,AD7159&lt;&gt;1),1,0))</f>
        <v>0</v>
      </c>
      <c r="AG7159" s="55" t="n">
        <f aca="false">IF(AA7159=1,"",IF(AND(AC7159=1,AE7159&lt;&gt;1),1,0))</f>
        <v>0</v>
      </c>
      <c r="AH7159" s="60" t="str">
        <f aca="false">IF(AND(E7159&gt;0,AA7159&lt;2,NOT(AND(C7160=C7159,AA7160=AA7159+1))),INDEX(DATAS,AA7159+1),"")</f>
        <v/>
      </c>
      <c r="AI7159" s="60" t="str">
        <f aca="false">IF(AND(AC7159=1,AA7159&lt;2),IF(AND(C7160=C7159,AA7160=AA7159+1),IF(AC7160=1,"",INDEX(DATAS,AA7159+1)),INDEX(DATAS,AA7159+1)),"")</f>
        <v/>
      </c>
    </row>
    <row r="7160" customFormat="false" ht="15" hidden="false" customHeight="false" outlineLevel="0" collapsed="false">
      <c r="A7160" s="60" t="n">
        <v>46309</v>
      </c>
      <c r="B7160" s="0" t="n">
        <v>16</v>
      </c>
      <c r="C7160" s="0" t="n">
        <v>8043</v>
      </c>
      <c r="E7160" s="0" t="n">
        <v>0</v>
      </c>
      <c r="F7160" s="55" t="s">
        <v>1647</v>
      </c>
      <c r="I7160" s="55" t="s">
        <v>185</v>
      </c>
      <c r="U7160" s="0" t="n">
        <v>59</v>
      </c>
      <c r="V7160" s="0" t="n">
        <v>0</v>
      </c>
      <c r="X7160" s="55" t="n">
        <f aca="false">IF(I7160="Male",0,1)</f>
        <v>1</v>
      </c>
      <c r="Y7160" s="55" t="n">
        <f aca="false">IF(OR(I7160="DNB",I7160="Dry DNB"),1,0)</f>
        <v>0</v>
      </c>
      <c r="Z7160" s="0" t="str">
        <f aca="false">IF(ISNUMBER(W7160),A7160-W7160,"")</f>
        <v/>
      </c>
      <c r="AA7160" s="55" t="n">
        <f aca="false">MATCH(A7160,DATAS,0)</f>
        <v>1</v>
      </c>
      <c r="AB7160" s="55" t="n">
        <f aca="false">IF(AND(E7160&gt;0,OR(AND(B7160&gt;=1,B7160&lt;=6),B7160=10)),1,0)</f>
        <v>0</v>
      </c>
      <c r="AC7160" s="55" t="n">
        <f aca="false">IF(AND(E7160&gt;0,B7160=10),1,0)</f>
        <v>0</v>
      </c>
      <c r="AD7160" s="0" t="str">
        <f aca="false">IF(AND(C7159=C7160,AA7159=AA7160-1),AB7159,"")</f>
        <v/>
      </c>
      <c r="AE7160" s="0" t="str">
        <f aca="false">IF(AND(C7159=C7160,AA7159=AA7160-1),AC7159,"")</f>
        <v/>
      </c>
      <c r="AF7160" s="0" t="str">
        <f aca="false">IF(AA7160=1,"",IF(AND(AB7160=1,AD7160&lt;&gt;1),1,0))</f>
        <v/>
      </c>
      <c r="AG7160" s="0" t="str">
        <f aca="false">IF(AA7160=1,"",IF(AND(AC7160=1,AE7160&lt;&gt;1),1,0))</f>
        <v/>
      </c>
      <c r="AH7160" s="60" t="str">
        <f aca="false">IF(AND(E7160&gt;0,AA7160&lt;2,NOT(AND(C7161=C7160,AA7161=AA7160+1))),INDEX(DATAS,AA7160+1),"")</f>
        <v/>
      </c>
      <c r="AI7160" s="60" t="str">
        <f aca="false">IF(AND(AC7160=1,AA7160&lt;2),IF(AND(C7161=C7160,AA7161=AA7160+1),IF(AC7161=1,"",INDEX(DATAS,AA7160+1)),INDEX(DATAS,AA7160+1)),"")</f>
        <v/>
      </c>
    </row>
    <row r="7161" customFormat="false" ht="15" hidden="false" customHeight="false" outlineLevel="0" collapsed="false">
      <c r="A7161" s="60" t="n">
        <v>46310</v>
      </c>
      <c r="B7161" s="0" t="n">
        <v>16</v>
      </c>
      <c r="C7161" s="0" t="n">
        <v>8043</v>
      </c>
      <c r="E7161" s="0" t="n">
        <v>0</v>
      </c>
      <c r="F7161" s="55" t="s">
        <v>1647</v>
      </c>
      <c r="I7161" s="55" t="s">
        <v>185</v>
      </c>
      <c r="U7161" s="0" t="n">
        <v>60</v>
      </c>
      <c r="V7161" s="0" t="n">
        <v>0</v>
      </c>
      <c r="X7161" s="55" t="n">
        <f aca="false">IF(I7161="Male",0,1)</f>
        <v>1</v>
      </c>
      <c r="Y7161" s="55" t="n">
        <f aca="false">IF(OR(I7161="DNB",I7161="Dry DNB"),1,0)</f>
        <v>0</v>
      </c>
      <c r="Z7161" s="0" t="str">
        <f aca="false">IF(ISNUMBER(W7161),A7161-W7161,"")</f>
        <v/>
      </c>
      <c r="AA7161" s="55" t="n">
        <f aca="false">MATCH(A7161,DATAS,0)</f>
        <v>2</v>
      </c>
      <c r="AB7161" s="55" t="n">
        <f aca="false">IF(AND(E7161&gt;0,OR(AND(B7161&gt;=1,B7161&lt;=6),B7161=10)),1,0)</f>
        <v>0</v>
      </c>
      <c r="AC7161" s="55" t="n">
        <f aca="false">IF(AND(E7161&gt;0,B7161=10),1,0)</f>
        <v>0</v>
      </c>
      <c r="AD7161" s="55" t="n">
        <f aca="false">IF(AND(C7160=C7161,AA7160=AA7161-1),AB7160,"")</f>
        <v>0</v>
      </c>
      <c r="AE7161" s="55" t="n">
        <f aca="false">IF(AND(C7160=C7161,AA7160=AA7161-1),AC7160,"")</f>
        <v>0</v>
      </c>
      <c r="AF7161" s="55" t="n">
        <f aca="false">IF(AA7161=1,"",IF(AND(AB7161=1,AD7161&lt;&gt;1),1,0))</f>
        <v>0</v>
      </c>
      <c r="AG7161" s="55" t="n">
        <f aca="false">IF(AA7161=1,"",IF(AND(AC7161=1,AE7161&lt;&gt;1),1,0))</f>
        <v>0</v>
      </c>
      <c r="AH7161" s="60" t="str">
        <f aca="false">IF(AND(E7161&gt;0,AA7161&lt;2,NOT(AND(C7162=C7161,AA7162=AA7161+1))),INDEX(DATAS,AA7161+1),"")</f>
        <v/>
      </c>
      <c r="AI7161" s="60" t="str">
        <f aca="false">IF(AND(AC7161=1,AA7161&lt;2),IF(AND(C7162=C7161,AA7162=AA7161+1),IF(AC7162=1,"",INDEX(DATAS,AA7161+1)),INDEX(DATAS,AA7161+1)),"")</f>
        <v/>
      </c>
    </row>
    <row r="7162" customFormat="false" ht="15" hidden="false" customHeight="false" outlineLevel="0" collapsed="false">
      <c r="A7162" s="60" t="n">
        <v>46309</v>
      </c>
      <c r="B7162" s="0" t="n">
        <v>16</v>
      </c>
      <c r="C7162" s="0" t="n">
        <v>8045</v>
      </c>
      <c r="E7162" s="0" t="n">
        <v>0</v>
      </c>
      <c r="F7162" s="55" t="s">
        <v>1648</v>
      </c>
      <c r="I7162" s="55" t="s">
        <v>185</v>
      </c>
      <c r="U7162" s="0" t="n">
        <v>58</v>
      </c>
      <c r="V7162" s="0" t="n">
        <v>0</v>
      </c>
      <c r="X7162" s="55" t="n">
        <f aca="false">IF(I7162="Male",0,1)</f>
        <v>1</v>
      </c>
      <c r="Y7162" s="55" t="n">
        <f aca="false">IF(OR(I7162="DNB",I7162="Dry DNB"),1,0)</f>
        <v>0</v>
      </c>
      <c r="Z7162" s="0" t="str">
        <f aca="false">IF(ISNUMBER(W7162),A7162-W7162,"")</f>
        <v/>
      </c>
      <c r="AA7162" s="55" t="n">
        <f aca="false">MATCH(A7162,DATAS,0)</f>
        <v>1</v>
      </c>
      <c r="AB7162" s="55" t="n">
        <f aca="false">IF(AND(E7162&gt;0,OR(AND(B7162&gt;=1,B7162&lt;=6),B7162=10)),1,0)</f>
        <v>0</v>
      </c>
      <c r="AC7162" s="55" t="n">
        <f aca="false">IF(AND(E7162&gt;0,B7162=10),1,0)</f>
        <v>0</v>
      </c>
      <c r="AD7162" s="0" t="str">
        <f aca="false">IF(AND(C7161=C7162,AA7161=AA7162-1),AB7161,"")</f>
        <v/>
      </c>
      <c r="AE7162" s="0" t="str">
        <f aca="false">IF(AND(C7161=C7162,AA7161=AA7162-1),AC7161,"")</f>
        <v/>
      </c>
      <c r="AF7162" s="0" t="str">
        <f aca="false">IF(AA7162=1,"",IF(AND(AB7162=1,AD7162&lt;&gt;1),1,0))</f>
        <v/>
      </c>
      <c r="AG7162" s="0" t="str">
        <f aca="false">IF(AA7162=1,"",IF(AND(AC7162=1,AE7162&lt;&gt;1),1,0))</f>
        <v/>
      </c>
      <c r="AH7162" s="60" t="str">
        <f aca="false">IF(AND(E7162&gt;0,AA7162&lt;2,NOT(AND(C7163=C7162,AA7163=AA7162+1))),INDEX(DATAS,AA7162+1),"")</f>
        <v/>
      </c>
      <c r="AI7162" s="60" t="str">
        <f aca="false">IF(AND(AC7162=1,AA7162&lt;2),IF(AND(C7163=C7162,AA7163=AA7162+1),IF(AC7163=1,"",INDEX(DATAS,AA7162+1)),INDEX(DATAS,AA7162+1)),"")</f>
        <v/>
      </c>
    </row>
    <row r="7163" customFormat="false" ht="15" hidden="false" customHeight="false" outlineLevel="0" collapsed="false">
      <c r="A7163" s="60" t="n">
        <v>46310</v>
      </c>
      <c r="B7163" s="0" t="n">
        <v>16</v>
      </c>
      <c r="C7163" s="0" t="n">
        <v>8045</v>
      </c>
      <c r="E7163" s="0" t="n">
        <v>0</v>
      </c>
      <c r="F7163" s="55" t="s">
        <v>1648</v>
      </c>
      <c r="I7163" s="55" t="s">
        <v>185</v>
      </c>
      <c r="U7163" s="0" t="n">
        <v>59</v>
      </c>
      <c r="V7163" s="0" t="n">
        <v>0</v>
      </c>
      <c r="X7163" s="55" t="n">
        <f aca="false">IF(I7163="Male",0,1)</f>
        <v>1</v>
      </c>
      <c r="Y7163" s="55" t="n">
        <f aca="false">IF(OR(I7163="DNB",I7163="Dry DNB"),1,0)</f>
        <v>0</v>
      </c>
      <c r="Z7163" s="0" t="str">
        <f aca="false">IF(ISNUMBER(W7163),A7163-W7163,"")</f>
        <v/>
      </c>
      <c r="AA7163" s="55" t="n">
        <f aca="false">MATCH(A7163,DATAS,0)</f>
        <v>2</v>
      </c>
      <c r="AB7163" s="55" t="n">
        <f aca="false">IF(AND(E7163&gt;0,OR(AND(B7163&gt;=1,B7163&lt;=6),B7163=10)),1,0)</f>
        <v>0</v>
      </c>
      <c r="AC7163" s="55" t="n">
        <f aca="false">IF(AND(E7163&gt;0,B7163=10),1,0)</f>
        <v>0</v>
      </c>
      <c r="AD7163" s="55" t="n">
        <f aca="false">IF(AND(C7162=C7163,AA7162=AA7163-1),AB7162,"")</f>
        <v>0</v>
      </c>
      <c r="AE7163" s="55" t="n">
        <f aca="false">IF(AND(C7162=C7163,AA7162=AA7163-1),AC7162,"")</f>
        <v>0</v>
      </c>
      <c r="AF7163" s="55" t="n">
        <f aca="false">IF(AA7163=1,"",IF(AND(AB7163=1,AD7163&lt;&gt;1),1,0))</f>
        <v>0</v>
      </c>
      <c r="AG7163" s="55" t="n">
        <f aca="false">IF(AA7163=1,"",IF(AND(AC7163=1,AE7163&lt;&gt;1),1,0))</f>
        <v>0</v>
      </c>
      <c r="AH7163" s="60" t="str">
        <f aca="false">IF(AND(E7163&gt;0,AA7163&lt;2,NOT(AND(C7164=C7163,AA7164=AA7163+1))),INDEX(DATAS,AA7163+1),"")</f>
        <v/>
      </c>
      <c r="AI7163" s="60" t="str">
        <f aca="false">IF(AND(AC7163=1,AA7163&lt;2),IF(AND(C7164=C7163,AA7164=AA7163+1),IF(AC7164=1,"",INDEX(DATAS,AA7163+1)),INDEX(DATAS,AA7163+1)),"")</f>
        <v/>
      </c>
    </row>
    <row r="7164" customFormat="false" ht="15" hidden="false" customHeight="false" outlineLevel="0" collapsed="false">
      <c r="A7164" s="60" t="n">
        <v>46309</v>
      </c>
      <c r="B7164" s="0" t="n">
        <v>16</v>
      </c>
      <c r="C7164" s="0" t="n">
        <v>8046</v>
      </c>
      <c r="E7164" s="0" t="n">
        <v>0</v>
      </c>
      <c r="F7164" s="55" t="s">
        <v>1648</v>
      </c>
      <c r="I7164" s="55" t="s">
        <v>185</v>
      </c>
      <c r="U7164" s="0" t="n">
        <v>58</v>
      </c>
      <c r="V7164" s="0" t="n">
        <v>0</v>
      </c>
      <c r="X7164" s="55" t="n">
        <f aca="false">IF(I7164="Male",0,1)</f>
        <v>1</v>
      </c>
      <c r="Y7164" s="55" t="n">
        <f aca="false">IF(OR(I7164="DNB",I7164="Dry DNB"),1,0)</f>
        <v>0</v>
      </c>
      <c r="Z7164" s="0" t="str">
        <f aca="false">IF(ISNUMBER(W7164),A7164-W7164,"")</f>
        <v/>
      </c>
      <c r="AA7164" s="55" t="n">
        <f aca="false">MATCH(A7164,DATAS,0)</f>
        <v>1</v>
      </c>
      <c r="AB7164" s="55" t="n">
        <f aca="false">IF(AND(E7164&gt;0,OR(AND(B7164&gt;=1,B7164&lt;=6),B7164=10)),1,0)</f>
        <v>0</v>
      </c>
      <c r="AC7164" s="55" t="n">
        <f aca="false">IF(AND(E7164&gt;0,B7164=10),1,0)</f>
        <v>0</v>
      </c>
      <c r="AD7164" s="0" t="str">
        <f aca="false">IF(AND(C7163=C7164,AA7163=AA7164-1),AB7163,"")</f>
        <v/>
      </c>
      <c r="AE7164" s="0" t="str">
        <f aca="false">IF(AND(C7163=C7164,AA7163=AA7164-1),AC7163,"")</f>
        <v/>
      </c>
      <c r="AF7164" s="0" t="str">
        <f aca="false">IF(AA7164=1,"",IF(AND(AB7164=1,AD7164&lt;&gt;1),1,0))</f>
        <v/>
      </c>
      <c r="AG7164" s="0" t="str">
        <f aca="false">IF(AA7164=1,"",IF(AND(AC7164=1,AE7164&lt;&gt;1),1,0))</f>
        <v/>
      </c>
      <c r="AH7164" s="60" t="str">
        <f aca="false">IF(AND(E7164&gt;0,AA7164&lt;2,NOT(AND(C7165=C7164,AA7165=AA7164+1))),INDEX(DATAS,AA7164+1),"")</f>
        <v/>
      </c>
      <c r="AI7164" s="60" t="str">
        <f aca="false">IF(AND(AC7164=1,AA7164&lt;2),IF(AND(C7165=C7164,AA7165=AA7164+1),IF(AC7165=1,"",INDEX(DATAS,AA7164+1)),INDEX(DATAS,AA7164+1)),"")</f>
        <v/>
      </c>
    </row>
    <row r="7165" customFormat="false" ht="15" hidden="false" customHeight="false" outlineLevel="0" collapsed="false">
      <c r="A7165" s="60" t="n">
        <v>46310</v>
      </c>
      <c r="B7165" s="0" t="n">
        <v>16</v>
      </c>
      <c r="C7165" s="0" t="n">
        <v>8046</v>
      </c>
      <c r="E7165" s="0" t="n">
        <v>0</v>
      </c>
      <c r="F7165" s="55" t="s">
        <v>1648</v>
      </c>
      <c r="I7165" s="55" t="s">
        <v>185</v>
      </c>
      <c r="U7165" s="0" t="n">
        <v>59</v>
      </c>
      <c r="V7165" s="0" t="n">
        <v>0</v>
      </c>
      <c r="X7165" s="55" t="n">
        <f aca="false">IF(I7165="Male",0,1)</f>
        <v>1</v>
      </c>
      <c r="Y7165" s="55" t="n">
        <f aca="false">IF(OR(I7165="DNB",I7165="Dry DNB"),1,0)</f>
        <v>0</v>
      </c>
      <c r="Z7165" s="0" t="str">
        <f aca="false">IF(ISNUMBER(W7165),A7165-W7165,"")</f>
        <v/>
      </c>
      <c r="AA7165" s="55" t="n">
        <f aca="false">MATCH(A7165,DATAS,0)</f>
        <v>2</v>
      </c>
      <c r="AB7165" s="55" t="n">
        <f aca="false">IF(AND(E7165&gt;0,OR(AND(B7165&gt;=1,B7165&lt;=6),B7165=10)),1,0)</f>
        <v>0</v>
      </c>
      <c r="AC7165" s="55" t="n">
        <f aca="false">IF(AND(E7165&gt;0,B7165=10),1,0)</f>
        <v>0</v>
      </c>
      <c r="AD7165" s="55" t="n">
        <f aca="false">IF(AND(C7164=C7165,AA7164=AA7165-1),AB7164,"")</f>
        <v>0</v>
      </c>
      <c r="AE7165" s="55" t="n">
        <f aca="false">IF(AND(C7164=C7165,AA7164=AA7165-1),AC7164,"")</f>
        <v>0</v>
      </c>
      <c r="AF7165" s="55" t="n">
        <f aca="false">IF(AA7165=1,"",IF(AND(AB7165=1,AD7165&lt;&gt;1),1,0))</f>
        <v>0</v>
      </c>
      <c r="AG7165" s="55" t="n">
        <f aca="false">IF(AA7165=1,"",IF(AND(AC7165=1,AE7165&lt;&gt;1),1,0))</f>
        <v>0</v>
      </c>
      <c r="AH7165" s="60" t="str">
        <f aca="false">IF(AND(E7165&gt;0,AA7165&lt;2,NOT(AND(C7166=C7165,AA7166=AA7165+1))),INDEX(DATAS,AA7165+1),"")</f>
        <v/>
      </c>
      <c r="AI7165" s="60" t="str">
        <f aca="false">IF(AND(AC7165=1,AA7165&lt;2),IF(AND(C7166=C7165,AA7166=AA7165+1),IF(AC7166=1,"",INDEX(DATAS,AA7165+1)),INDEX(DATAS,AA7165+1)),"")</f>
        <v/>
      </c>
    </row>
    <row r="7166" customFormat="false" ht="15" hidden="false" customHeight="false" outlineLevel="0" collapsed="false">
      <c r="A7166" s="60" t="n">
        <v>46309</v>
      </c>
      <c r="B7166" s="0" t="n">
        <v>16</v>
      </c>
      <c r="C7166" s="0" t="n">
        <v>8047</v>
      </c>
      <c r="E7166" s="0" t="n">
        <v>0</v>
      </c>
      <c r="F7166" s="55" t="s">
        <v>1648</v>
      </c>
      <c r="I7166" s="55" t="s">
        <v>185</v>
      </c>
      <c r="U7166" s="0" t="n">
        <v>58</v>
      </c>
      <c r="V7166" s="0" t="n">
        <v>0</v>
      </c>
      <c r="X7166" s="55" t="n">
        <f aca="false">IF(I7166="Male",0,1)</f>
        <v>1</v>
      </c>
      <c r="Y7166" s="55" t="n">
        <f aca="false">IF(OR(I7166="DNB",I7166="Dry DNB"),1,0)</f>
        <v>0</v>
      </c>
      <c r="Z7166" s="0" t="str">
        <f aca="false">IF(ISNUMBER(W7166),A7166-W7166,"")</f>
        <v/>
      </c>
      <c r="AA7166" s="55" t="n">
        <f aca="false">MATCH(A7166,DATAS,0)</f>
        <v>1</v>
      </c>
      <c r="AB7166" s="55" t="n">
        <f aca="false">IF(AND(E7166&gt;0,OR(AND(B7166&gt;=1,B7166&lt;=6),B7166=10)),1,0)</f>
        <v>0</v>
      </c>
      <c r="AC7166" s="55" t="n">
        <f aca="false">IF(AND(E7166&gt;0,B7166=10),1,0)</f>
        <v>0</v>
      </c>
      <c r="AD7166" s="0" t="str">
        <f aca="false">IF(AND(C7165=C7166,AA7165=AA7166-1),AB7165,"")</f>
        <v/>
      </c>
      <c r="AE7166" s="0" t="str">
        <f aca="false">IF(AND(C7165=C7166,AA7165=AA7166-1),AC7165,"")</f>
        <v/>
      </c>
      <c r="AF7166" s="0" t="str">
        <f aca="false">IF(AA7166=1,"",IF(AND(AB7166=1,AD7166&lt;&gt;1),1,0))</f>
        <v/>
      </c>
      <c r="AG7166" s="0" t="str">
        <f aca="false">IF(AA7166=1,"",IF(AND(AC7166=1,AE7166&lt;&gt;1),1,0))</f>
        <v/>
      </c>
      <c r="AH7166" s="60" t="str">
        <f aca="false">IF(AND(E7166&gt;0,AA7166&lt;2,NOT(AND(C7167=C7166,AA7167=AA7166+1))),INDEX(DATAS,AA7166+1),"")</f>
        <v/>
      </c>
      <c r="AI7166" s="60" t="str">
        <f aca="false">IF(AND(AC7166=1,AA7166&lt;2),IF(AND(C7167=C7166,AA7167=AA7166+1),IF(AC7167=1,"",INDEX(DATAS,AA7166+1)),INDEX(DATAS,AA7166+1)),"")</f>
        <v/>
      </c>
    </row>
    <row r="7167" customFormat="false" ht="15" hidden="false" customHeight="false" outlineLevel="0" collapsed="false">
      <c r="A7167" s="60" t="n">
        <v>46310</v>
      </c>
      <c r="B7167" s="0" t="n">
        <v>16</v>
      </c>
      <c r="C7167" s="0" t="n">
        <v>8047</v>
      </c>
      <c r="E7167" s="0" t="n">
        <v>0</v>
      </c>
      <c r="F7167" s="55" t="s">
        <v>1648</v>
      </c>
      <c r="I7167" s="55" t="s">
        <v>185</v>
      </c>
      <c r="U7167" s="0" t="n">
        <v>59</v>
      </c>
      <c r="V7167" s="0" t="n">
        <v>0</v>
      </c>
      <c r="X7167" s="55" t="n">
        <f aca="false">IF(I7167="Male",0,1)</f>
        <v>1</v>
      </c>
      <c r="Y7167" s="55" t="n">
        <f aca="false">IF(OR(I7167="DNB",I7167="Dry DNB"),1,0)</f>
        <v>0</v>
      </c>
      <c r="Z7167" s="0" t="str">
        <f aca="false">IF(ISNUMBER(W7167),A7167-W7167,"")</f>
        <v/>
      </c>
      <c r="AA7167" s="55" t="n">
        <f aca="false">MATCH(A7167,DATAS,0)</f>
        <v>2</v>
      </c>
      <c r="AB7167" s="55" t="n">
        <f aca="false">IF(AND(E7167&gt;0,OR(AND(B7167&gt;=1,B7167&lt;=6),B7167=10)),1,0)</f>
        <v>0</v>
      </c>
      <c r="AC7167" s="55" t="n">
        <f aca="false">IF(AND(E7167&gt;0,B7167=10),1,0)</f>
        <v>0</v>
      </c>
      <c r="AD7167" s="55" t="n">
        <f aca="false">IF(AND(C7166=C7167,AA7166=AA7167-1),AB7166,"")</f>
        <v>0</v>
      </c>
      <c r="AE7167" s="55" t="n">
        <f aca="false">IF(AND(C7166=C7167,AA7166=AA7167-1),AC7166,"")</f>
        <v>0</v>
      </c>
      <c r="AF7167" s="55" t="n">
        <f aca="false">IF(AA7167=1,"",IF(AND(AB7167=1,AD7167&lt;&gt;1),1,0))</f>
        <v>0</v>
      </c>
      <c r="AG7167" s="55" t="n">
        <f aca="false">IF(AA7167=1,"",IF(AND(AC7167=1,AE7167&lt;&gt;1),1,0))</f>
        <v>0</v>
      </c>
      <c r="AH7167" s="60" t="str">
        <f aca="false">IF(AND(E7167&gt;0,AA7167&lt;2,NOT(AND(C7168=C7167,AA7168=AA7167+1))),INDEX(DATAS,AA7167+1),"")</f>
        <v/>
      </c>
      <c r="AI7167" s="60" t="str">
        <f aca="false">IF(AND(AC7167=1,AA7167&lt;2),IF(AND(C7168=C7167,AA7168=AA7167+1),IF(AC7168=1,"",INDEX(DATAS,AA7167+1)),INDEX(DATAS,AA7167+1)),"")</f>
        <v/>
      </c>
    </row>
    <row r="7168" customFormat="false" ht="15" hidden="false" customHeight="false" outlineLevel="0" collapsed="false">
      <c r="A7168" s="60" t="n">
        <v>46309</v>
      </c>
      <c r="B7168" s="0" t="n">
        <v>16</v>
      </c>
      <c r="C7168" s="0" t="n">
        <v>8048</v>
      </c>
      <c r="E7168" s="0" t="n">
        <v>0</v>
      </c>
      <c r="F7168" s="55" t="s">
        <v>1648</v>
      </c>
      <c r="I7168" s="55" t="s">
        <v>185</v>
      </c>
      <c r="U7168" s="0" t="n">
        <v>58</v>
      </c>
      <c r="V7168" s="0" t="n">
        <v>0</v>
      </c>
      <c r="X7168" s="55" t="n">
        <f aca="false">IF(I7168="Male",0,1)</f>
        <v>1</v>
      </c>
      <c r="Y7168" s="55" t="n">
        <f aca="false">IF(OR(I7168="DNB",I7168="Dry DNB"),1,0)</f>
        <v>0</v>
      </c>
      <c r="Z7168" s="0" t="str">
        <f aca="false">IF(ISNUMBER(W7168),A7168-W7168,"")</f>
        <v/>
      </c>
      <c r="AA7168" s="55" t="n">
        <f aca="false">MATCH(A7168,DATAS,0)</f>
        <v>1</v>
      </c>
      <c r="AB7168" s="55" t="n">
        <f aca="false">IF(AND(E7168&gt;0,OR(AND(B7168&gt;=1,B7168&lt;=6),B7168=10)),1,0)</f>
        <v>0</v>
      </c>
      <c r="AC7168" s="55" t="n">
        <f aca="false">IF(AND(E7168&gt;0,B7168=10),1,0)</f>
        <v>0</v>
      </c>
      <c r="AD7168" s="0" t="str">
        <f aca="false">IF(AND(C7167=C7168,AA7167=AA7168-1),AB7167,"")</f>
        <v/>
      </c>
      <c r="AE7168" s="0" t="str">
        <f aca="false">IF(AND(C7167=C7168,AA7167=AA7168-1),AC7167,"")</f>
        <v/>
      </c>
      <c r="AF7168" s="0" t="str">
        <f aca="false">IF(AA7168=1,"",IF(AND(AB7168=1,AD7168&lt;&gt;1),1,0))</f>
        <v/>
      </c>
      <c r="AG7168" s="0" t="str">
        <f aca="false">IF(AA7168=1,"",IF(AND(AC7168=1,AE7168&lt;&gt;1),1,0))</f>
        <v/>
      </c>
      <c r="AH7168" s="60" t="str">
        <f aca="false">IF(AND(E7168&gt;0,AA7168&lt;2,NOT(AND(C7169=C7168,AA7169=AA7168+1))),INDEX(DATAS,AA7168+1),"")</f>
        <v/>
      </c>
      <c r="AI7168" s="60" t="str">
        <f aca="false">IF(AND(AC7168=1,AA7168&lt;2),IF(AND(C7169=C7168,AA7169=AA7168+1),IF(AC7169=1,"",INDEX(DATAS,AA7168+1)),INDEX(DATAS,AA7168+1)),"")</f>
        <v/>
      </c>
    </row>
    <row r="7169" customFormat="false" ht="15" hidden="false" customHeight="false" outlineLevel="0" collapsed="false">
      <c r="A7169" s="60" t="n">
        <v>46310</v>
      </c>
      <c r="B7169" s="0" t="n">
        <v>16</v>
      </c>
      <c r="C7169" s="0" t="n">
        <v>8048</v>
      </c>
      <c r="E7169" s="0" t="n">
        <v>0</v>
      </c>
      <c r="F7169" s="55" t="s">
        <v>1648</v>
      </c>
      <c r="I7169" s="55" t="s">
        <v>185</v>
      </c>
      <c r="U7169" s="0" t="n">
        <v>59</v>
      </c>
      <c r="V7169" s="0" t="n">
        <v>0</v>
      </c>
      <c r="X7169" s="55" t="n">
        <f aca="false">IF(I7169="Male",0,1)</f>
        <v>1</v>
      </c>
      <c r="Y7169" s="55" t="n">
        <f aca="false">IF(OR(I7169="DNB",I7169="Dry DNB"),1,0)</f>
        <v>0</v>
      </c>
      <c r="Z7169" s="0" t="str">
        <f aca="false">IF(ISNUMBER(W7169),A7169-W7169,"")</f>
        <v/>
      </c>
      <c r="AA7169" s="55" t="n">
        <f aca="false">MATCH(A7169,DATAS,0)</f>
        <v>2</v>
      </c>
      <c r="AB7169" s="55" t="n">
        <f aca="false">IF(AND(E7169&gt;0,OR(AND(B7169&gt;=1,B7169&lt;=6),B7169=10)),1,0)</f>
        <v>0</v>
      </c>
      <c r="AC7169" s="55" t="n">
        <f aca="false">IF(AND(E7169&gt;0,B7169=10),1,0)</f>
        <v>0</v>
      </c>
      <c r="AD7169" s="55" t="n">
        <f aca="false">IF(AND(C7168=C7169,AA7168=AA7169-1),AB7168,"")</f>
        <v>0</v>
      </c>
      <c r="AE7169" s="55" t="n">
        <f aca="false">IF(AND(C7168=C7169,AA7168=AA7169-1),AC7168,"")</f>
        <v>0</v>
      </c>
      <c r="AF7169" s="55" t="n">
        <f aca="false">IF(AA7169=1,"",IF(AND(AB7169=1,AD7169&lt;&gt;1),1,0))</f>
        <v>0</v>
      </c>
      <c r="AG7169" s="55" t="n">
        <f aca="false">IF(AA7169=1,"",IF(AND(AC7169=1,AE7169&lt;&gt;1),1,0))</f>
        <v>0</v>
      </c>
      <c r="AH7169" s="60" t="str">
        <f aca="false">IF(AND(E7169&gt;0,AA7169&lt;2,NOT(AND(C7170=C7169,AA7170=AA7169+1))),INDEX(DATAS,AA7169+1),"")</f>
        <v/>
      </c>
      <c r="AI7169" s="60" t="str">
        <f aca="false">IF(AND(AC7169=1,AA7169&lt;2),IF(AND(C7170=C7169,AA7170=AA7169+1),IF(AC7170=1,"",INDEX(DATAS,AA7169+1)),INDEX(DATAS,AA7169+1)),"")</f>
        <v/>
      </c>
    </row>
    <row r="7170" customFormat="false" ht="15" hidden="false" customHeight="false" outlineLevel="0" collapsed="false">
      <c r="A7170" s="60" t="n">
        <v>46309</v>
      </c>
      <c r="B7170" s="0" t="n">
        <v>16</v>
      </c>
      <c r="C7170" s="0" t="n">
        <v>8049</v>
      </c>
      <c r="E7170" s="0" t="n">
        <v>0</v>
      </c>
      <c r="F7170" s="55" t="s">
        <v>1649</v>
      </c>
      <c r="I7170" s="55" t="s">
        <v>185</v>
      </c>
      <c r="U7170" s="0" t="n">
        <v>57</v>
      </c>
      <c r="V7170" s="0" t="n">
        <v>0</v>
      </c>
      <c r="X7170" s="55" t="n">
        <f aca="false">IF(I7170="Male",0,1)</f>
        <v>1</v>
      </c>
      <c r="Y7170" s="55" t="n">
        <f aca="false">IF(OR(I7170="DNB",I7170="Dry DNB"),1,0)</f>
        <v>0</v>
      </c>
      <c r="Z7170" s="0" t="str">
        <f aca="false">IF(ISNUMBER(W7170),A7170-W7170,"")</f>
        <v/>
      </c>
      <c r="AA7170" s="55" t="n">
        <f aca="false">MATCH(A7170,DATAS,0)</f>
        <v>1</v>
      </c>
      <c r="AB7170" s="55" t="n">
        <f aca="false">IF(AND(E7170&gt;0,OR(AND(B7170&gt;=1,B7170&lt;=6),B7170=10)),1,0)</f>
        <v>0</v>
      </c>
      <c r="AC7170" s="55" t="n">
        <f aca="false">IF(AND(E7170&gt;0,B7170=10),1,0)</f>
        <v>0</v>
      </c>
      <c r="AD7170" s="0" t="str">
        <f aca="false">IF(AND(C7169=C7170,AA7169=AA7170-1),AB7169,"")</f>
        <v/>
      </c>
      <c r="AE7170" s="0" t="str">
        <f aca="false">IF(AND(C7169=C7170,AA7169=AA7170-1),AC7169,"")</f>
        <v/>
      </c>
      <c r="AF7170" s="0" t="str">
        <f aca="false">IF(AA7170=1,"",IF(AND(AB7170=1,AD7170&lt;&gt;1),1,0))</f>
        <v/>
      </c>
      <c r="AG7170" s="0" t="str">
        <f aca="false">IF(AA7170=1,"",IF(AND(AC7170=1,AE7170&lt;&gt;1),1,0))</f>
        <v/>
      </c>
      <c r="AH7170" s="60" t="str">
        <f aca="false">IF(AND(E7170&gt;0,AA7170&lt;2,NOT(AND(C7171=C7170,AA7171=AA7170+1))),INDEX(DATAS,AA7170+1),"")</f>
        <v/>
      </c>
      <c r="AI7170" s="60" t="str">
        <f aca="false">IF(AND(AC7170=1,AA7170&lt;2),IF(AND(C7171=C7170,AA7171=AA7170+1),IF(AC7171=1,"",INDEX(DATAS,AA7170+1)),INDEX(DATAS,AA7170+1)),"")</f>
        <v/>
      </c>
    </row>
    <row r="7171" customFormat="false" ht="15" hidden="false" customHeight="false" outlineLevel="0" collapsed="false">
      <c r="A7171" s="60" t="n">
        <v>46310</v>
      </c>
      <c r="B7171" s="0" t="n">
        <v>16</v>
      </c>
      <c r="C7171" s="0" t="n">
        <v>8049</v>
      </c>
      <c r="E7171" s="0" t="n">
        <v>0</v>
      </c>
      <c r="F7171" s="55" t="s">
        <v>1649</v>
      </c>
      <c r="I7171" s="55" t="s">
        <v>185</v>
      </c>
      <c r="U7171" s="0" t="n">
        <v>58</v>
      </c>
      <c r="V7171" s="0" t="n">
        <v>0</v>
      </c>
      <c r="X7171" s="55" t="n">
        <f aca="false">IF(I7171="Male",0,1)</f>
        <v>1</v>
      </c>
      <c r="Y7171" s="55" t="n">
        <f aca="false">IF(OR(I7171="DNB",I7171="Dry DNB"),1,0)</f>
        <v>0</v>
      </c>
      <c r="Z7171" s="0" t="str">
        <f aca="false">IF(ISNUMBER(W7171),A7171-W7171,"")</f>
        <v/>
      </c>
      <c r="AA7171" s="55" t="n">
        <f aca="false">MATCH(A7171,DATAS,0)</f>
        <v>2</v>
      </c>
      <c r="AB7171" s="55" t="n">
        <f aca="false">IF(AND(E7171&gt;0,OR(AND(B7171&gt;=1,B7171&lt;=6),B7171=10)),1,0)</f>
        <v>0</v>
      </c>
      <c r="AC7171" s="55" t="n">
        <f aca="false">IF(AND(E7171&gt;0,B7171=10),1,0)</f>
        <v>0</v>
      </c>
      <c r="AD7171" s="55" t="n">
        <f aca="false">IF(AND(C7170=C7171,AA7170=AA7171-1),AB7170,"")</f>
        <v>0</v>
      </c>
      <c r="AE7171" s="55" t="n">
        <f aca="false">IF(AND(C7170=C7171,AA7170=AA7171-1),AC7170,"")</f>
        <v>0</v>
      </c>
      <c r="AF7171" s="55" t="n">
        <f aca="false">IF(AA7171=1,"",IF(AND(AB7171=1,AD7171&lt;&gt;1),1,0))</f>
        <v>0</v>
      </c>
      <c r="AG7171" s="55" t="n">
        <f aca="false">IF(AA7171=1,"",IF(AND(AC7171=1,AE7171&lt;&gt;1),1,0))</f>
        <v>0</v>
      </c>
      <c r="AH7171" s="60" t="str">
        <f aca="false">IF(AND(E7171&gt;0,AA7171&lt;2,NOT(AND(C7172=C7171,AA7172=AA7171+1))),INDEX(DATAS,AA7171+1),"")</f>
        <v/>
      </c>
      <c r="AI7171" s="60" t="str">
        <f aca="false">IF(AND(AC7171=1,AA7171&lt;2),IF(AND(C7172=C7171,AA7172=AA7171+1),IF(AC7172=1,"",INDEX(DATAS,AA7171+1)),INDEX(DATAS,AA7171+1)),"")</f>
        <v/>
      </c>
    </row>
    <row r="7172" customFormat="false" ht="15" hidden="false" customHeight="false" outlineLevel="0" collapsed="false">
      <c r="A7172" s="60" t="n">
        <v>46309</v>
      </c>
      <c r="B7172" s="0" t="n">
        <v>16</v>
      </c>
      <c r="C7172" s="0" t="n">
        <v>8050</v>
      </c>
      <c r="E7172" s="0" t="n">
        <v>0</v>
      </c>
      <c r="F7172" s="55" t="s">
        <v>1649</v>
      </c>
      <c r="I7172" s="55" t="s">
        <v>185</v>
      </c>
      <c r="U7172" s="0" t="n">
        <v>57</v>
      </c>
      <c r="V7172" s="0" t="n">
        <v>0</v>
      </c>
      <c r="X7172" s="55" t="n">
        <f aca="false">IF(I7172="Male",0,1)</f>
        <v>1</v>
      </c>
      <c r="Y7172" s="55" t="n">
        <f aca="false">IF(OR(I7172="DNB",I7172="Dry DNB"),1,0)</f>
        <v>0</v>
      </c>
      <c r="Z7172" s="0" t="str">
        <f aca="false">IF(ISNUMBER(W7172),A7172-W7172,"")</f>
        <v/>
      </c>
      <c r="AA7172" s="55" t="n">
        <f aca="false">MATCH(A7172,DATAS,0)</f>
        <v>1</v>
      </c>
      <c r="AB7172" s="55" t="n">
        <f aca="false">IF(AND(E7172&gt;0,OR(AND(B7172&gt;=1,B7172&lt;=6),B7172=10)),1,0)</f>
        <v>0</v>
      </c>
      <c r="AC7172" s="55" t="n">
        <f aca="false">IF(AND(E7172&gt;0,B7172=10),1,0)</f>
        <v>0</v>
      </c>
      <c r="AD7172" s="0" t="str">
        <f aca="false">IF(AND(C7171=C7172,AA7171=AA7172-1),AB7171,"")</f>
        <v/>
      </c>
      <c r="AE7172" s="0" t="str">
        <f aca="false">IF(AND(C7171=C7172,AA7171=AA7172-1),AC7171,"")</f>
        <v/>
      </c>
      <c r="AF7172" s="0" t="str">
        <f aca="false">IF(AA7172=1,"",IF(AND(AB7172=1,AD7172&lt;&gt;1),1,0))</f>
        <v/>
      </c>
      <c r="AG7172" s="0" t="str">
        <f aca="false">IF(AA7172=1,"",IF(AND(AC7172=1,AE7172&lt;&gt;1),1,0))</f>
        <v/>
      </c>
      <c r="AH7172" s="60" t="str">
        <f aca="false">IF(AND(E7172&gt;0,AA7172&lt;2,NOT(AND(C7173=C7172,AA7173=AA7172+1))),INDEX(DATAS,AA7172+1),"")</f>
        <v/>
      </c>
      <c r="AI7172" s="60" t="str">
        <f aca="false">IF(AND(AC7172=1,AA7172&lt;2),IF(AND(C7173=C7172,AA7173=AA7172+1),IF(AC7173=1,"",INDEX(DATAS,AA7172+1)),INDEX(DATAS,AA7172+1)),"")</f>
        <v/>
      </c>
    </row>
    <row r="7173" customFormat="false" ht="15" hidden="false" customHeight="false" outlineLevel="0" collapsed="false">
      <c r="A7173" s="60" t="n">
        <v>46310</v>
      </c>
      <c r="B7173" s="0" t="n">
        <v>16</v>
      </c>
      <c r="C7173" s="0" t="n">
        <v>8050</v>
      </c>
      <c r="E7173" s="0" t="n">
        <v>0</v>
      </c>
      <c r="F7173" s="55" t="s">
        <v>1649</v>
      </c>
      <c r="I7173" s="55" t="s">
        <v>185</v>
      </c>
      <c r="U7173" s="0" t="n">
        <v>58</v>
      </c>
      <c r="V7173" s="0" t="n">
        <v>0</v>
      </c>
      <c r="X7173" s="55" t="n">
        <f aca="false">IF(I7173="Male",0,1)</f>
        <v>1</v>
      </c>
      <c r="Y7173" s="55" t="n">
        <f aca="false">IF(OR(I7173="DNB",I7173="Dry DNB"),1,0)</f>
        <v>0</v>
      </c>
      <c r="Z7173" s="0" t="str">
        <f aca="false">IF(ISNUMBER(W7173),A7173-W7173,"")</f>
        <v/>
      </c>
      <c r="AA7173" s="55" t="n">
        <f aca="false">MATCH(A7173,DATAS,0)</f>
        <v>2</v>
      </c>
      <c r="AB7173" s="55" t="n">
        <f aca="false">IF(AND(E7173&gt;0,OR(AND(B7173&gt;=1,B7173&lt;=6),B7173=10)),1,0)</f>
        <v>0</v>
      </c>
      <c r="AC7173" s="55" t="n">
        <f aca="false">IF(AND(E7173&gt;0,B7173=10),1,0)</f>
        <v>0</v>
      </c>
      <c r="AD7173" s="55" t="n">
        <f aca="false">IF(AND(C7172=C7173,AA7172=AA7173-1),AB7172,"")</f>
        <v>0</v>
      </c>
      <c r="AE7173" s="55" t="n">
        <f aca="false">IF(AND(C7172=C7173,AA7172=AA7173-1),AC7172,"")</f>
        <v>0</v>
      </c>
      <c r="AF7173" s="55" t="n">
        <f aca="false">IF(AA7173=1,"",IF(AND(AB7173=1,AD7173&lt;&gt;1),1,0))</f>
        <v>0</v>
      </c>
      <c r="AG7173" s="55" t="n">
        <f aca="false">IF(AA7173=1,"",IF(AND(AC7173=1,AE7173&lt;&gt;1),1,0))</f>
        <v>0</v>
      </c>
      <c r="AH7173" s="60" t="str">
        <f aca="false">IF(AND(E7173&gt;0,AA7173&lt;2,NOT(AND(C7174=C7173,AA7174=AA7173+1))),INDEX(DATAS,AA7173+1),"")</f>
        <v/>
      </c>
      <c r="AI7173" s="60" t="str">
        <f aca="false">IF(AND(AC7173=1,AA7173&lt;2),IF(AND(C7174=C7173,AA7174=AA7173+1),IF(AC7174=1,"",INDEX(DATAS,AA7173+1)),INDEX(DATAS,AA7173+1)),"")</f>
        <v/>
      </c>
    </row>
    <row r="7174" customFormat="false" ht="15" hidden="false" customHeight="false" outlineLevel="0" collapsed="false">
      <c r="A7174" s="60" t="n">
        <v>46309</v>
      </c>
      <c r="B7174" s="0" t="n">
        <v>16</v>
      </c>
      <c r="C7174" s="0" t="n">
        <v>8051</v>
      </c>
      <c r="E7174" s="0" t="n">
        <v>0</v>
      </c>
      <c r="F7174" s="55" t="s">
        <v>1649</v>
      </c>
      <c r="I7174" s="55" t="s">
        <v>185</v>
      </c>
      <c r="U7174" s="0" t="n">
        <v>57</v>
      </c>
      <c r="V7174" s="0" t="n">
        <v>0</v>
      </c>
      <c r="X7174" s="55" t="n">
        <f aca="false">IF(I7174="Male",0,1)</f>
        <v>1</v>
      </c>
      <c r="Y7174" s="55" t="n">
        <f aca="false">IF(OR(I7174="DNB",I7174="Dry DNB"),1,0)</f>
        <v>0</v>
      </c>
      <c r="Z7174" s="0" t="str">
        <f aca="false">IF(ISNUMBER(W7174),A7174-W7174,"")</f>
        <v/>
      </c>
      <c r="AA7174" s="55" t="n">
        <f aca="false">MATCH(A7174,DATAS,0)</f>
        <v>1</v>
      </c>
      <c r="AB7174" s="55" t="n">
        <f aca="false">IF(AND(E7174&gt;0,OR(AND(B7174&gt;=1,B7174&lt;=6),B7174=10)),1,0)</f>
        <v>0</v>
      </c>
      <c r="AC7174" s="55" t="n">
        <f aca="false">IF(AND(E7174&gt;0,B7174=10),1,0)</f>
        <v>0</v>
      </c>
      <c r="AD7174" s="0" t="str">
        <f aca="false">IF(AND(C7173=C7174,AA7173=AA7174-1),AB7173,"")</f>
        <v/>
      </c>
      <c r="AE7174" s="0" t="str">
        <f aca="false">IF(AND(C7173=C7174,AA7173=AA7174-1),AC7173,"")</f>
        <v/>
      </c>
      <c r="AF7174" s="0" t="str">
        <f aca="false">IF(AA7174=1,"",IF(AND(AB7174=1,AD7174&lt;&gt;1),1,0))</f>
        <v/>
      </c>
      <c r="AG7174" s="0" t="str">
        <f aca="false">IF(AA7174=1,"",IF(AND(AC7174=1,AE7174&lt;&gt;1),1,0))</f>
        <v/>
      </c>
      <c r="AH7174" s="60" t="str">
        <f aca="false">IF(AND(E7174&gt;0,AA7174&lt;2,NOT(AND(C7175=C7174,AA7175=AA7174+1))),INDEX(DATAS,AA7174+1),"")</f>
        <v/>
      </c>
      <c r="AI7174" s="60" t="str">
        <f aca="false">IF(AND(AC7174=1,AA7174&lt;2),IF(AND(C7175=C7174,AA7175=AA7174+1),IF(AC7175=1,"",INDEX(DATAS,AA7174+1)),INDEX(DATAS,AA7174+1)),"")</f>
        <v/>
      </c>
    </row>
    <row r="7175" customFormat="false" ht="15" hidden="false" customHeight="false" outlineLevel="0" collapsed="false">
      <c r="A7175" s="60" t="n">
        <v>46310</v>
      </c>
      <c r="B7175" s="0" t="n">
        <v>16</v>
      </c>
      <c r="C7175" s="0" t="n">
        <v>8051</v>
      </c>
      <c r="E7175" s="0" t="n">
        <v>0</v>
      </c>
      <c r="F7175" s="55" t="s">
        <v>1649</v>
      </c>
      <c r="I7175" s="55" t="s">
        <v>185</v>
      </c>
      <c r="U7175" s="0" t="n">
        <v>58</v>
      </c>
      <c r="V7175" s="0" t="n">
        <v>0</v>
      </c>
      <c r="X7175" s="55" t="n">
        <f aca="false">IF(I7175="Male",0,1)</f>
        <v>1</v>
      </c>
      <c r="Y7175" s="55" t="n">
        <f aca="false">IF(OR(I7175="DNB",I7175="Dry DNB"),1,0)</f>
        <v>0</v>
      </c>
      <c r="Z7175" s="0" t="str">
        <f aca="false">IF(ISNUMBER(W7175),A7175-W7175,"")</f>
        <v/>
      </c>
      <c r="AA7175" s="55" t="n">
        <f aca="false">MATCH(A7175,DATAS,0)</f>
        <v>2</v>
      </c>
      <c r="AB7175" s="55" t="n">
        <f aca="false">IF(AND(E7175&gt;0,OR(AND(B7175&gt;=1,B7175&lt;=6),B7175=10)),1,0)</f>
        <v>0</v>
      </c>
      <c r="AC7175" s="55" t="n">
        <f aca="false">IF(AND(E7175&gt;0,B7175=10),1,0)</f>
        <v>0</v>
      </c>
      <c r="AD7175" s="55" t="n">
        <f aca="false">IF(AND(C7174=C7175,AA7174=AA7175-1),AB7174,"")</f>
        <v>0</v>
      </c>
      <c r="AE7175" s="55" t="n">
        <f aca="false">IF(AND(C7174=C7175,AA7174=AA7175-1),AC7174,"")</f>
        <v>0</v>
      </c>
      <c r="AF7175" s="55" t="n">
        <f aca="false">IF(AA7175=1,"",IF(AND(AB7175=1,AD7175&lt;&gt;1),1,0))</f>
        <v>0</v>
      </c>
      <c r="AG7175" s="55" t="n">
        <f aca="false">IF(AA7175=1,"",IF(AND(AC7175=1,AE7175&lt;&gt;1),1,0))</f>
        <v>0</v>
      </c>
      <c r="AH7175" s="60" t="str">
        <f aca="false">IF(AND(E7175&gt;0,AA7175&lt;2,NOT(AND(C7176=C7175,AA7176=AA7175+1))),INDEX(DATAS,AA7175+1),"")</f>
        <v/>
      </c>
      <c r="AI7175" s="60" t="str">
        <f aca="false">IF(AND(AC7175=1,AA7175&lt;2),IF(AND(C7176=C7175,AA7176=AA7175+1),IF(AC7176=1,"",INDEX(DATAS,AA7175+1)),INDEX(DATAS,AA7175+1)),"")</f>
        <v/>
      </c>
    </row>
    <row r="7176" customFormat="false" ht="15" hidden="false" customHeight="false" outlineLevel="0" collapsed="false">
      <c r="A7176" s="60" t="n">
        <v>46309</v>
      </c>
      <c r="B7176" s="0" t="n">
        <v>16</v>
      </c>
      <c r="C7176" s="0" t="n">
        <v>8054</v>
      </c>
      <c r="E7176" s="0" t="n">
        <v>0</v>
      </c>
      <c r="F7176" s="55" t="s">
        <v>1650</v>
      </c>
      <c r="I7176" s="55" t="s">
        <v>185</v>
      </c>
      <c r="U7176" s="0" t="n">
        <v>56</v>
      </c>
      <c r="V7176" s="0" t="n">
        <v>0</v>
      </c>
      <c r="X7176" s="55" t="n">
        <f aca="false">IF(I7176="Male",0,1)</f>
        <v>1</v>
      </c>
      <c r="Y7176" s="55" t="n">
        <f aca="false">IF(OR(I7176="DNB",I7176="Dry DNB"),1,0)</f>
        <v>0</v>
      </c>
      <c r="Z7176" s="0" t="str">
        <f aca="false">IF(ISNUMBER(W7176),A7176-W7176,"")</f>
        <v/>
      </c>
      <c r="AA7176" s="55" t="n">
        <f aca="false">MATCH(A7176,DATAS,0)</f>
        <v>1</v>
      </c>
      <c r="AB7176" s="55" t="n">
        <f aca="false">IF(AND(E7176&gt;0,OR(AND(B7176&gt;=1,B7176&lt;=6),B7176=10)),1,0)</f>
        <v>0</v>
      </c>
      <c r="AC7176" s="55" t="n">
        <f aca="false">IF(AND(E7176&gt;0,B7176=10),1,0)</f>
        <v>0</v>
      </c>
      <c r="AD7176" s="0" t="str">
        <f aca="false">IF(AND(C7175=C7176,AA7175=AA7176-1),AB7175,"")</f>
        <v/>
      </c>
      <c r="AE7176" s="0" t="str">
        <f aca="false">IF(AND(C7175=C7176,AA7175=AA7176-1),AC7175,"")</f>
        <v/>
      </c>
      <c r="AF7176" s="0" t="str">
        <f aca="false">IF(AA7176=1,"",IF(AND(AB7176=1,AD7176&lt;&gt;1),1,0))</f>
        <v/>
      </c>
      <c r="AG7176" s="0" t="str">
        <f aca="false">IF(AA7176=1,"",IF(AND(AC7176=1,AE7176&lt;&gt;1),1,0))</f>
        <v/>
      </c>
      <c r="AH7176" s="60" t="str">
        <f aca="false">IF(AND(E7176&gt;0,AA7176&lt;2,NOT(AND(C7177=C7176,AA7177=AA7176+1))),INDEX(DATAS,AA7176+1),"")</f>
        <v/>
      </c>
      <c r="AI7176" s="60" t="str">
        <f aca="false">IF(AND(AC7176=1,AA7176&lt;2),IF(AND(C7177=C7176,AA7177=AA7176+1),IF(AC7177=1,"",INDEX(DATAS,AA7176+1)),INDEX(DATAS,AA7176+1)),"")</f>
        <v/>
      </c>
    </row>
    <row r="7177" customFormat="false" ht="15" hidden="false" customHeight="false" outlineLevel="0" collapsed="false">
      <c r="A7177" s="60" t="n">
        <v>46310</v>
      </c>
      <c r="B7177" s="0" t="n">
        <v>16</v>
      </c>
      <c r="C7177" s="0" t="n">
        <v>8054</v>
      </c>
      <c r="E7177" s="0" t="n">
        <v>0</v>
      </c>
      <c r="F7177" s="55" t="s">
        <v>1650</v>
      </c>
      <c r="I7177" s="55" t="s">
        <v>185</v>
      </c>
      <c r="U7177" s="0" t="n">
        <v>57</v>
      </c>
      <c r="V7177" s="0" t="n">
        <v>0</v>
      </c>
      <c r="X7177" s="55" t="n">
        <f aca="false">IF(I7177="Male",0,1)</f>
        <v>1</v>
      </c>
      <c r="Y7177" s="55" t="n">
        <f aca="false">IF(OR(I7177="DNB",I7177="Dry DNB"),1,0)</f>
        <v>0</v>
      </c>
      <c r="Z7177" s="0" t="str">
        <f aca="false">IF(ISNUMBER(W7177),A7177-W7177,"")</f>
        <v/>
      </c>
      <c r="AA7177" s="55" t="n">
        <f aca="false">MATCH(A7177,DATAS,0)</f>
        <v>2</v>
      </c>
      <c r="AB7177" s="55" t="n">
        <f aca="false">IF(AND(E7177&gt;0,OR(AND(B7177&gt;=1,B7177&lt;=6),B7177=10)),1,0)</f>
        <v>0</v>
      </c>
      <c r="AC7177" s="55" t="n">
        <f aca="false">IF(AND(E7177&gt;0,B7177=10),1,0)</f>
        <v>0</v>
      </c>
      <c r="AD7177" s="55" t="n">
        <f aca="false">IF(AND(C7176=C7177,AA7176=AA7177-1),AB7176,"")</f>
        <v>0</v>
      </c>
      <c r="AE7177" s="55" t="n">
        <f aca="false">IF(AND(C7176=C7177,AA7176=AA7177-1),AC7176,"")</f>
        <v>0</v>
      </c>
      <c r="AF7177" s="55" t="n">
        <f aca="false">IF(AA7177=1,"",IF(AND(AB7177=1,AD7177&lt;&gt;1),1,0))</f>
        <v>0</v>
      </c>
      <c r="AG7177" s="55" t="n">
        <f aca="false">IF(AA7177=1,"",IF(AND(AC7177=1,AE7177&lt;&gt;1),1,0))</f>
        <v>0</v>
      </c>
      <c r="AH7177" s="60" t="str">
        <f aca="false">IF(AND(E7177&gt;0,AA7177&lt;2,NOT(AND(C7178=C7177,AA7178=AA7177+1))),INDEX(DATAS,AA7177+1),"")</f>
        <v/>
      </c>
      <c r="AI7177" s="60" t="str">
        <f aca="false">IF(AND(AC7177=1,AA7177&lt;2),IF(AND(C7178=C7177,AA7178=AA7177+1),IF(AC7178=1,"",INDEX(DATAS,AA7177+1)),INDEX(DATAS,AA7177+1)),"")</f>
        <v/>
      </c>
    </row>
    <row r="7178" customFormat="false" ht="15" hidden="false" customHeight="false" outlineLevel="0" collapsed="false">
      <c r="A7178" s="60" t="n">
        <v>46309</v>
      </c>
      <c r="B7178" s="0" t="n">
        <v>16</v>
      </c>
      <c r="C7178" s="0" t="n">
        <v>8055</v>
      </c>
      <c r="E7178" s="0" t="n">
        <v>0</v>
      </c>
      <c r="F7178" s="55" t="s">
        <v>1651</v>
      </c>
      <c r="I7178" s="55" t="s">
        <v>185</v>
      </c>
      <c r="U7178" s="0" t="n">
        <v>55</v>
      </c>
      <c r="V7178" s="0" t="n">
        <v>0</v>
      </c>
      <c r="X7178" s="55" t="n">
        <f aca="false">IF(I7178="Male",0,1)</f>
        <v>1</v>
      </c>
      <c r="Y7178" s="55" t="n">
        <f aca="false">IF(OR(I7178="DNB",I7178="Dry DNB"),1,0)</f>
        <v>0</v>
      </c>
      <c r="Z7178" s="0" t="str">
        <f aca="false">IF(ISNUMBER(W7178),A7178-W7178,"")</f>
        <v/>
      </c>
      <c r="AA7178" s="55" t="n">
        <f aca="false">MATCH(A7178,DATAS,0)</f>
        <v>1</v>
      </c>
      <c r="AB7178" s="55" t="n">
        <f aca="false">IF(AND(E7178&gt;0,OR(AND(B7178&gt;=1,B7178&lt;=6),B7178=10)),1,0)</f>
        <v>0</v>
      </c>
      <c r="AC7178" s="55" t="n">
        <f aca="false">IF(AND(E7178&gt;0,B7178=10),1,0)</f>
        <v>0</v>
      </c>
      <c r="AD7178" s="0" t="str">
        <f aca="false">IF(AND(C7177=C7178,AA7177=AA7178-1),AB7177,"")</f>
        <v/>
      </c>
      <c r="AE7178" s="0" t="str">
        <f aca="false">IF(AND(C7177=C7178,AA7177=AA7178-1),AC7177,"")</f>
        <v/>
      </c>
      <c r="AF7178" s="0" t="str">
        <f aca="false">IF(AA7178=1,"",IF(AND(AB7178=1,AD7178&lt;&gt;1),1,0))</f>
        <v/>
      </c>
      <c r="AG7178" s="0" t="str">
        <f aca="false">IF(AA7178=1,"",IF(AND(AC7178=1,AE7178&lt;&gt;1),1,0))</f>
        <v/>
      </c>
      <c r="AH7178" s="60" t="str">
        <f aca="false">IF(AND(E7178&gt;0,AA7178&lt;2,NOT(AND(C7179=C7178,AA7179=AA7178+1))),INDEX(DATAS,AA7178+1),"")</f>
        <v/>
      </c>
      <c r="AI7178" s="60" t="str">
        <f aca="false">IF(AND(AC7178=1,AA7178&lt;2),IF(AND(C7179=C7178,AA7179=AA7178+1),IF(AC7179=1,"",INDEX(DATAS,AA7178+1)),INDEX(DATAS,AA7178+1)),"")</f>
        <v/>
      </c>
    </row>
    <row r="7179" customFormat="false" ht="15" hidden="false" customHeight="false" outlineLevel="0" collapsed="false">
      <c r="A7179" s="60" t="n">
        <v>46310</v>
      </c>
      <c r="B7179" s="0" t="n">
        <v>16</v>
      </c>
      <c r="C7179" s="0" t="n">
        <v>8055</v>
      </c>
      <c r="E7179" s="0" t="n">
        <v>0</v>
      </c>
      <c r="F7179" s="55" t="s">
        <v>1651</v>
      </c>
      <c r="I7179" s="55" t="s">
        <v>185</v>
      </c>
      <c r="U7179" s="0" t="n">
        <v>56</v>
      </c>
      <c r="V7179" s="0" t="n">
        <v>0</v>
      </c>
      <c r="X7179" s="55" t="n">
        <f aca="false">IF(I7179="Male",0,1)</f>
        <v>1</v>
      </c>
      <c r="Y7179" s="55" t="n">
        <f aca="false">IF(OR(I7179="DNB",I7179="Dry DNB"),1,0)</f>
        <v>0</v>
      </c>
      <c r="Z7179" s="0" t="str">
        <f aca="false">IF(ISNUMBER(W7179),A7179-W7179,"")</f>
        <v/>
      </c>
      <c r="AA7179" s="55" t="n">
        <f aca="false">MATCH(A7179,DATAS,0)</f>
        <v>2</v>
      </c>
      <c r="AB7179" s="55" t="n">
        <f aca="false">IF(AND(E7179&gt;0,OR(AND(B7179&gt;=1,B7179&lt;=6),B7179=10)),1,0)</f>
        <v>0</v>
      </c>
      <c r="AC7179" s="55" t="n">
        <f aca="false">IF(AND(E7179&gt;0,B7179=10),1,0)</f>
        <v>0</v>
      </c>
      <c r="AD7179" s="55" t="n">
        <f aca="false">IF(AND(C7178=C7179,AA7178=AA7179-1),AB7178,"")</f>
        <v>0</v>
      </c>
      <c r="AE7179" s="55" t="n">
        <f aca="false">IF(AND(C7178=C7179,AA7178=AA7179-1),AC7178,"")</f>
        <v>0</v>
      </c>
      <c r="AF7179" s="55" t="n">
        <f aca="false">IF(AA7179=1,"",IF(AND(AB7179=1,AD7179&lt;&gt;1),1,0))</f>
        <v>0</v>
      </c>
      <c r="AG7179" s="55" t="n">
        <f aca="false">IF(AA7179=1,"",IF(AND(AC7179=1,AE7179&lt;&gt;1),1,0))</f>
        <v>0</v>
      </c>
      <c r="AH7179" s="60" t="str">
        <f aca="false">IF(AND(E7179&gt;0,AA7179&lt;2,NOT(AND(C7180=C7179,AA7180=AA7179+1))),INDEX(DATAS,AA7179+1),"")</f>
        <v/>
      </c>
      <c r="AI7179" s="60" t="str">
        <f aca="false">IF(AND(AC7179=1,AA7179&lt;2),IF(AND(C7180=C7179,AA7180=AA7179+1),IF(AC7180=1,"",INDEX(DATAS,AA7179+1)),INDEX(DATAS,AA7179+1)),"")</f>
        <v/>
      </c>
    </row>
    <row r="7180" customFormat="false" ht="15" hidden="false" customHeight="false" outlineLevel="0" collapsed="false">
      <c r="A7180" s="60" t="n">
        <v>46309</v>
      </c>
      <c r="B7180" s="0" t="n">
        <v>16</v>
      </c>
      <c r="C7180" s="0" t="n">
        <v>8056</v>
      </c>
      <c r="E7180" s="0" t="n">
        <v>0</v>
      </c>
      <c r="F7180" s="55" t="s">
        <v>1651</v>
      </c>
      <c r="I7180" s="55" t="s">
        <v>185</v>
      </c>
      <c r="U7180" s="0" t="n">
        <v>55</v>
      </c>
      <c r="V7180" s="0" t="n">
        <v>0</v>
      </c>
      <c r="X7180" s="55" t="n">
        <f aca="false">IF(I7180="Male",0,1)</f>
        <v>1</v>
      </c>
      <c r="Y7180" s="55" t="n">
        <f aca="false">IF(OR(I7180="DNB",I7180="Dry DNB"),1,0)</f>
        <v>0</v>
      </c>
      <c r="Z7180" s="0" t="str">
        <f aca="false">IF(ISNUMBER(W7180),A7180-W7180,"")</f>
        <v/>
      </c>
      <c r="AA7180" s="55" t="n">
        <f aca="false">MATCH(A7180,DATAS,0)</f>
        <v>1</v>
      </c>
      <c r="AB7180" s="55" t="n">
        <f aca="false">IF(AND(E7180&gt;0,OR(AND(B7180&gt;=1,B7180&lt;=6),B7180=10)),1,0)</f>
        <v>0</v>
      </c>
      <c r="AC7180" s="55" t="n">
        <f aca="false">IF(AND(E7180&gt;0,B7180=10),1,0)</f>
        <v>0</v>
      </c>
      <c r="AD7180" s="0" t="str">
        <f aca="false">IF(AND(C7179=C7180,AA7179=AA7180-1),AB7179,"")</f>
        <v/>
      </c>
      <c r="AE7180" s="0" t="str">
        <f aca="false">IF(AND(C7179=C7180,AA7179=AA7180-1),AC7179,"")</f>
        <v/>
      </c>
      <c r="AF7180" s="0" t="str">
        <f aca="false">IF(AA7180=1,"",IF(AND(AB7180=1,AD7180&lt;&gt;1),1,0))</f>
        <v/>
      </c>
      <c r="AG7180" s="0" t="str">
        <f aca="false">IF(AA7180=1,"",IF(AND(AC7180=1,AE7180&lt;&gt;1),1,0))</f>
        <v/>
      </c>
      <c r="AH7180" s="60" t="str">
        <f aca="false">IF(AND(E7180&gt;0,AA7180&lt;2,NOT(AND(C7181=C7180,AA7181=AA7180+1))),INDEX(DATAS,AA7180+1),"")</f>
        <v/>
      </c>
      <c r="AI7180" s="60" t="str">
        <f aca="false">IF(AND(AC7180=1,AA7180&lt;2),IF(AND(C7181=C7180,AA7181=AA7180+1),IF(AC7181=1,"",INDEX(DATAS,AA7180+1)),INDEX(DATAS,AA7180+1)),"")</f>
        <v/>
      </c>
    </row>
    <row r="7181" customFormat="false" ht="15" hidden="false" customHeight="false" outlineLevel="0" collapsed="false">
      <c r="A7181" s="60" t="n">
        <v>46310</v>
      </c>
      <c r="B7181" s="0" t="n">
        <v>16</v>
      </c>
      <c r="C7181" s="0" t="n">
        <v>8056</v>
      </c>
      <c r="E7181" s="0" t="n">
        <v>0</v>
      </c>
      <c r="F7181" s="55" t="s">
        <v>1651</v>
      </c>
      <c r="I7181" s="55" t="s">
        <v>185</v>
      </c>
      <c r="U7181" s="0" t="n">
        <v>56</v>
      </c>
      <c r="V7181" s="0" t="n">
        <v>0</v>
      </c>
      <c r="X7181" s="55" t="n">
        <f aca="false">IF(I7181="Male",0,1)</f>
        <v>1</v>
      </c>
      <c r="Y7181" s="55" t="n">
        <f aca="false">IF(OR(I7181="DNB",I7181="Dry DNB"),1,0)</f>
        <v>0</v>
      </c>
      <c r="Z7181" s="0" t="str">
        <f aca="false">IF(ISNUMBER(W7181),A7181-W7181,"")</f>
        <v/>
      </c>
      <c r="AA7181" s="55" t="n">
        <f aca="false">MATCH(A7181,DATAS,0)</f>
        <v>2</v>
      </c>
      <c r="AB7181" s="55" t="n">
        <f aca="false">IF(AND(E7181&gt;0,OR(AND(B7181&gt;=1,B7181&lt;=6),B7181=10)),1,0)</f>
        <v>0</v>
      </c>
      <c r="AC7181" s="55" t="n">
        <f aca="false">IF(AND(E7181&gt;0,B7181=10),1,0)</f>
        <v>0</v>
      </c>
      <c r="AD7181" s="55" t="n">
        <f aca="false">IF(AND(C7180=C7181,AA7180=AA7181-1),AB7180,"")</f>
        <v>0</v>
      </c>
      <c r="AE7181" s="55" t="n">
        <f aca="false">IF(AND(C7180=C7181,AA7180=AA7181-1),AC7180,"")</f>
        <v>0</v>
      </c>
      <c r="AF7181" s="55" t="n">
        <f aca="false">IF(AA7181=1,"",IF(AND(AB7181=1,AD7181&lt;&gt;1),1,0))</f>
        <v>0</v>
      </c>
      <c r="AG7181" s="55" t="n">
        <f aca="false">IF(AA7181=1,"",IF(AND(AC7181=1,AE7181&lt;&gt;1),1,0))</f>
        <v>0</v>
      </c>
      <c r="AH7181" s="60" t="str">
        <f aca="false">IF(AND(E7181&gt;0,AA7181&lt;2,NOT(AND(C7182=C7181,AA7182=AA7181+1))),INDEX(DATAS,AA7181+1),"")</f>
        <v/>
      </c>
      <c r="AI7181" s="60" t="str">
        <f aca="false">IF(AND(AC7181=1,AA7181&lt;2),IF(AND(C7182=C7181,AA7182=AA7181+1),IF(AC7182=1,"",INDEX(DATAS,AA7181+1)),INDEX(DATAS,AA7181+1)),"")</f>
        <v/>
      </c>
    </row>
    <row r="7182" customFormat="false" ht="15" hidden="false" customHeight="false" outlineLevel="0" collapsed="false">
      <c r="A7182" s="60" t="n">
        <v>46309</v>
      </c>
      <c r="B7182" s="0" t="n">
        <v>16</v>
      </c>
      <c r="C7182" s="0" t="n">
        <v>8058</v>
      </c>
      <c r="E7182" s="0" t="n">
        <v>0</v>
      </c>
      <c r="F7182" s="55" t="s">
        <v>1652</v>
      </c>
      <c r="I7182" s="55" t="s">
        <v>185</v>
      </c>
      <c r="U7182" s="0" t="n">
        <v>54</v>
      </c>
      <c r="V7182" s="0" t="n">
        <v>0</v>
      </c>
      <c r="X7182" s="55" t="n">
        <f aca="false">IF(I7182="Male",0,1)</f>
        <v>1</v>
      </c>
      <c r="Y7182" s="55" t="n">
        <f aca="false">IF(OR(I7182="DNB",I7182="Dry DNB"),1,0)</f>
        <v>0</v>
      </c>
      <c r="Z7182" s="0" t="str">
        <f aca="false">IF(ISNUMBER(W7182),A7182-W7182,"")</f>
        <v/>
      </c>
      <c r="AA7182" s="55" t="n">
        <f aca="false">MATCH(A7182,DATAS,0)</f>
        <v>1</v>
      </c>
      <c r="AB7182" s="55" t="n">
        <f aca="false">IF(AND(E7182&gt;0,OR(AND(B7182&gt;=1,B7182&lt;=6),B7182=10)),1,0)</f>
        <v>0</v>
      </c>
      <c r="AC7182" s="55" t="n">
        <f aca="false">IF(AND(E7182&gt;0,B7182=10),1,0)</f>
        <v>0</v>
      </c>
      <c r="AD7182" s="0" t="str">
        <f aca="false">IF(AND(C7181=C7182,AA7181=AA7182-1),AB7181,"")</f>
        <v/>
      </c>
      <c r="AE7182" s="0" t="str">
        <f aca="false">IF(AND(C7181=C7182,AA7181=AA7182-1),AC7181,"")</f>
        <v/>
      </c>
      <c r="AF7182" s="0" t="str">
        <f aca="false">IF(AA7182=1,"",IF(AND(AB7182=1,AD7182&lt;&gt;1),1,0))</f>
        <v/>
      </c>
      <c r="AG7182" s="0" t="str">
        <f aca="false">IF(AA7182=1,"",IF(AND(AC7182=1,AE7182&lt;&gt;1),1,0))</f>
        <v/>
      </c>
      <c r="AH7182" s="60" t="str">
        <f aca="false">IF(AND(E7182&gt;0,AA7182&lt;2,NOT(AND(C7183=C7182,AA7183=AA7182+1))),INDEX(DATAS,AA7182+1),"")</f>
        <v/>
      </c>
      <c r="AI7182" s="60" t="str">
        <f aca="false">IF(AND(AC7182=1,AA7182&lt;2),IF(AND(C7183=C7182,AA7183=AA7182+1),IF(AC7183=1,"",INDEX(DATAS,AA7182+1)),INDEX(DATAS,AA7182+1)),"")</f>
        <v/>
      </c>
    </row>
    <row r="7183" customFormat="false" ht="15" hidden="false" customHeight="false" outlineLevel="0" collapsed="false">
      <c r="A7183" s="60" t="n">
        <v>46310</v>
      </c>
      <c r="B7183" s="0" t="n">
        <v>16</v>
      </c>
      <c r="C7183" s="0" t="n">
        <v>8058</v>
      </c>
      <c r="E7183" s="0" t="n">
        <v>0</v>
      </c>
      <c r="F7183" s="55" t="s">
        <v>1652</v>
      </c>
      <c r="I7183" s="55" t="s">
        <v>185</v>
      </c>
      <c r="U7183" s="0" t="n">
        <v>55</v>
      </c>
      <c r="V7183" s="0" t="n">
        <v>0</v>
      </c>
      <c r="X7183" s="55" t="n">
        <f aca="false">IF(I7183="Male",0,1)</f>
        <v>1</v>
      </c>
      <c r="Y7183" s="55" t="n">
        <f aca="false">IF(OR(I7183="DNB",I7183="Dry DNB"),1,0)</f>
        <v>0</v>
      </c>
      <c r="Z7183" s="0" t="str">
        <f aca="false">IF(ISNUMBER(W7183),A7183-W7183,"")</f>
        <v/>
      </c>
      <c r="AA7183" s="55" t="n">
        <f aca="false">MATCH(A7183,DATAS,0)</f>
        <v>2</v>
      </c>
      <c r="AB7183" s="55" t="n">
        <f aca="false">IF(AND(E7183&gt;0,OR(AND(B7183&gt;=1,B7183&lt;=6),B7183=10)),1,0)</f>
        <v>0</v>
      </c>
      <c r="AC7183" s="55" t="n">
        <f aca="false">IF(AND(E7183&gt;0,B7183=10),1,0)</f>
        <v>0</v>
      </c>
      <c r="AD7183" s="55" t="n">
        <f aca="false">IF(AND(C7182=C7183,AA7182=AA7183-1),AB7182,"")</f>
        <v>0</v>
      </c>
      <c r="AE7183" s="55" t="n">
        <f aca="false">IF(AND(C7182=C7183,AA7182=AA7183-1),AC7182,"")</f>
        <v>0</v>
      </c>
      <c r="AF7183" s="55" t="n">
        <f aca="false">IF(AA7183=1,"",IF(AND(AB7183=1,AD7183&lt;&gt;1),1,0))</f>
        <v>0</v>
      </c>
      <c r="AG7183" s="55" t="n">
        <f aca="false">IF(AA7183=1,"",IF(AND(AC7183=1,AE7183&lt;&gt;1),1,0))</f>
        <v>0</v>
      </c>
      <c r="AH7183" s="60" t="str">
        <f aca="false">IF(AND(E7183&gt;0,AA7183&lt;2,NOT(AND(C7184=C7183,AA7184=AA7183+1))),INDEX(DATAS,AA7183+1),"")</f>
        <v/>
      </c>
      <c r="AI7183" s="60" t="str">
        <f aca="false">IF(AND(AC7183=1,AA7183&lt;2),IF(AND(C7184=C7183,AA7184=AA7183+1),IF(AC7184=1,"",INDEX(DATAS,AA7183+1)),INDEX(DATAS,AA7183+1)),"")</f>
        <v/>
      </c>
    </row>
    <row r="7184" customFormat="false" ht="15" hidden="false" customHeight="false" outlineLevel="0" collapsed="false">
      <c r="A7184" s="60" t="n">
        <v>46309</v>
      </c>
      <c r="B7184" s="0" t="n">
        <v>16</v>
      </c>
      <c r="C7184" s="0" t="n">
        <v>8060</v>
      </c>
      <c r="E7184" s="0" t="n">
        <v>0</v>
      </c>
      <c r="F7184" s="55" t="s">
        <v>1653</v>
      </c>
      <c r="I7184" s="55" t="s">
        <v>185</v>
      </c>
      <c r="U7184" s="0" t="n">
        <v>53</v>
      </c>
      <c r="V7184" s="0" t="n">
        <v>0</v>
      </c>
      <c r="X7184" s="55" t="n">
        <f aca="false">IF(I7184="Male",0,1)</f>
        <v>1</v>
      </c>
      <c r="Y7184" s="55" t="n">
        <f aca="false">IF(OR(I7184="DNB",I7184="Dry DNB"),1,0)</f>
        <v>0</v>
      </c>
      <c r="Z7184" s="0" t="str">
        <f aca="false">IF(ISNUMBER(W7184),A7184-W7184,"")</f>
        <v/>
      </c>
      <c r="AA7184" s="55" t="n">
        <f aca="false">MATCH(A7184,DATAS,0)</f>
        <v>1</v>
      </c>
      <c r="AB7184" s="55" t="n">
        <f aca="false">IF(AND(E7184&gt;0,OR(AND(B7184&gt;=1,B7184&lt;=6),B7184=10)),1,0)</f>
        <v>0</v>
      </c>
      <c r="AC7184" s="55" t="n">
        <f aca="false">IF(AND(E7184&gt;0,B7184=10),1,0)</f>
        <v>0</v>
      </c>
      <c r="AD7184" s="0" t="str">
        <f aca="false">IF(AND(C7183=C7184,AA7183=AA7184-1),AB7183,"")</f>
        <v/>
      </c>
      <c r="AE7184" s="0" t="str">
        <f aca="false">IF(AND(C7183=C7184,AA7183=AA7184-1),AC7183,"")</f>
        <v/>
      </c>
      <c r="AF7184" s="0" t="str">
        <f aca="false">IF(AA7184=1,"",IF(AND(AB7184=1,AD7184&lt;&gt;1),1,0))</f>
        <v/>
      </c>
      <c r="AG7184" s="0" t="str">
        <f aca="false">IF(AA7184=1,"",IF(AND(AC7184=1,AE7184&lt;&gt;1),1,0))</f>
        <v/>
      </c>
      <c r="AH7184" s="60" t="str">
        <f aca="false">IF(AND(E7184&gt;0,AA7184&lt;2,NOT(AND(C7185=C7184,AA7185=AA7184+1))),INDEX(DATAS,AA7184+1),"")</f>
        <v/>
      </c>
      <c r="AI7184" s="60" t="str">
        <f aca="false">IF(AND(AC7184=1,AA7184&lt;2),IF(AND(C7185=C7184,AA7185=AA7184+1),IF(AC7185=1,"",INDEX(DATAS,AA7184+1)),INDEX(DATAS,AA7184+1)),"")</f>
        <v/>
      </c>
    </row>
    <row r="7185" customFormat="false" ht="15" hidden="false" customHeight="false" outlineLevel="0" collapsed="false">
      <c r="A7185" s="60" t="n">
        <v>46310</v>
      </c>
      <c r="B7185" s="0" t="n">
        <v>16</v>
      </c>
      <c r="C7185" s="0" t="n">
        <v>8060</v>
      </c>
      <c r="E7185" s="0" t="n">
        <v>0</v>
      </c>
      <c r="F7185" s="55" t="s">
        <v>1653</v>
      </c>
      <c r="I7185" s="55" t="s">
        <v>185</v>
      </c>
      <c r="U7185" s="0" t="n">
        <v>54</v>
      </c>
      <c r="V7185" s="0" t="n">
        <v>0</v>
      </c>
      <c r="X7185" s="55" t="n">
        <f aca="false">IF(I7185="Male",0,1)</f>
        <v>1</v>
      </c>
      <c r="Y7185" s="55" t="n">
        <f aca="false">IF(OR(I7185="DNB",I7185="Dry DNB"),1,0)</f>
        <v>0</v>
      </c>
      <c r="Z7185" s="0" t="str">
        <f aca="false">IF(ISNUMBER(W7185),A7185-W7185,"")</f>
        <v/>
      </c>
      <c r="AA7185" s="55" t="n">
        <f aca="false">MATCH(A7185,DATAS,0)</f>
        <v>2</v>
      </c>
      <c r="AB7185" s="55" t="n">
        <f aca="false">IF(AND(E7185&gt;0,OR(AND(B7185&gt;=1,B7185&lt;=6),B7185=10)),1,0)</f>
        <v>0</v>
      </c>
      <c r="AC7185" s="55" t="n">
        <f aca="false">IF(AND(E7185&gt;0,B7185=10),1,0)</f>
        <v>0</v>
      </c>
      <c r="AD7185" s="55" t="n">
        <f aca="false">IF(AND(C7184=C7185,AA7184=AA7185-1),AB7184,"")</f>
        <v>0</v>
      </c>
      <c r="AE7185" s="55" t="n">
        <f aca="false">IF(AND(C7184=C7185,AA7184=AA7185-1),AC7184,"")</f>
        <v>0</v>
      </c>
      <c r="AF7185" s="55" t="n">
        <f aca="false">IF(AA7185=1,"",IF(AND(AB7185=1,AD7185&lt;&gt;1),1,0))</f>
        <v>0</v>
      </c>
      <c r="AG7185" s="55" t="n">
        <f aca="false">IF(AA7185=1,"",IF(AND(AC7185=1,AE7185&lt;&gt;1),1,0))</f>
        <v>0</v>
      </c>
      <c r="AH7185" s="60" t="str">
        <f aca="false">IF(AND(E7185&gt;0,AA7185&lt;2,NOT(AND(C7186=C7185,AA7186=AA7185+1))),INDEX(DATAS,AA7185+1),"")</f>
        <v/>
      </c>
      <c r="AI7185" s="60" t="str">
        <f aca="false">IF(AND(AC7185=1,AA7185&lt;2),IF(AND(C7186=C7185,AA7186=AA7185+1),IF(AC7186=1,"",INDEX(DATAS,AA7185+1)),INDEX(DATAS,AA7185+1)),"")</f>
        <v/>
      </c>
    </row>
    <row r="7186" customFormat="false" ht="15" hidden="false" customHeight="false" outlineLevel="0" collapsed="false">
      <c r="A7186" s="60" t="n">
        <v>46309</v>
      </c>
      <c r="B7186" s="0" t="n">
        <v>16</v>
      </c>
      <c r="C7186" s="0" t="n">
        <v>8061</v>
      </c>
      <c r="E7186" s="0" t="n">
        <v>0</v>
      </c>
      <c r="F7186" s="55" t="s">
        <v>1653</v>
      </c>
      <c r="I7186" s="55" t="s">
        <v>185</v>
      </c>
      <c r="U7186" s="0" t="n">
        <v>53</v>
      </c>
      <c r="V7186" s="0" t="n">
        <v>0</v>
      </c>
      <c r="X7186" s="55" t="n">
        <f aca="false">IF(I7186="Male",0,1)</f>
        <v>1</v>
      </c>
      <c r="Y7186" s="55" t="n">
        <f aca="false">IF(OR(I7186="DNB",I7186="Dry DNB"),1,0)</f>
        <v>0</v>
      </c>
      <c r="Z7186" s="0" t="str">
        <f aca="false">IF(ISNUMBER(W7186),A7186-W7186,"")</f>
        <v/>
      </c>
      <c r="AA7186" s="55" t="n">
        <f aca="false">MATCH(A7186,DATAS,0)</f>
        <v>1</v>
      </c>
      <c r="AB7186" s="55" t="n">
        <f aca="false">IF(AND(E7186&gt;0,OR(AND(B7186&gt;=1,B7186&lt;=6),B7186=10)),1,0)</f>
        <v>0</v>
      </c>
      <c r="AC7186" s="55" t="n">
        <f aca="false">IF(AND(E7186&gt;0,B7186=10),1,0)</f>
        <v>0</v>
      </c>
      <c r="AD7186" s="0" t="str">
        <f aca="false">IF(AND(C7185=C7186,AA7185=AA7186-1),AB7185,"")</f>
        <v/>
      </c>
      <c r="AE7186" s="0" t="str">
        <f aca="false">IF(AND(C7185=C7186,AA7185=AA7186-1),AC7185,"")</f>
        <v/>
      </c>
      <c r="AF7186" s="0" t="str">
        <f aca="false">IF(AA7186=1,"",IF(AND(AB7186=1,AD7186&lt;&gt;1),1,0))</f>
        <v/>
      </c>
      <c r="AG7186" s="0" t="str">
        <f aca="false">IF(AA7186=1,"",IF(AND(AC7186=1,AE7186&lt;&gt;1),1,0))</f>
        <v/>
      </c>
      <c r="AH7186" s="60" t="str">
        <f aca="false">IF(AND(E7186&gt;0,AA7186&lt;2,NOT(AND(C7187=C7186,AA7187=AA7186+1))),INDEX(DATAS,AA7186+1),"")</f>
        <v/>
      </c>
      <c r="AI7186" s="60" t="str">
        <f aca="false">IF(AND(AC7186=1,AA7186&lt;2),IF(AND(C7187=C7186,AA7187=AA7186+1),IF(AC7187=1,"",INDEX(DATAS,AA7186+1)),INDEX(DATAS,AA7186+1)),"")</f>
        <v/>
      </c>
    </row>
    <row r="7187" customFormat="false" ht="15" hidden="false" customHeight="false" outlineLevel="0" collapsed="false">
      <c r="A7187" s="60" t="n">
        <v>46310</v>
      </c>
      <c r="B7187" s="0" t="n">
        <v>16</v>
      </c>
      <c r="C7187" s="0" t="n">
        <v>8061</v>
      </c>
      <c r="E7187" s="0" t="n">
        <v>0</v>
      </c>
      <c r="F7187" s="55" t="s">
        <v>1653</v>
      </c>
      <c r="I7187" s="55" t="s">
        <v>185</v>
      </c>
      <c r="U7187" s="0" t="n">
        <v>54</v>
      </c>
      <c r="V7187" s="0" t="n">
        <v>0</v>
      </c>
      <c r="X7187" s="55" t="n">
        <f aca="false">IF(I7187="Male",0,1)</f>
        <v>1</v>
      </c>
      <c r="Y7187" s="55" t="n">
        <f aca="false">IF(OR(I7187="DNB",I7187="Dry DNB"),1,0)</f>
        <v>0</v>
      </c>
      <c r="Z7187" s="0" t="str">
        <f aca="false">IF(ISNUMBER(W7187),A7187-W7187,"")</f>
        <v/>
      </c>
      <c r="AA7187" s="55" t="n">
        <f aca="false">MATCH(A7187,DATAS,0)</f>
        <v>2</v>
      </c>
      <c r="AB7187" s="55" t="n">
        <f aca="false">IF(AND(E7187&gt;0,OR(AND(B7187&gt;=1,B7187&lt;=6),B7187=10)),1,0)</f>
        <v>0</v>
      </c>
      <c r="AC7187" s="55" t="n">
        <f aca="false">IF(AND(E7187&gt;0,B7187=10),1,0)</f>
        <v>0</v>
      </c>
      <c r="AD7187" s="55" t="n">
        <f aca="false">IF(AND(C7186=C7187,AA7186=AA7187-1),AB7186,"")</f>
        <v>0</v>
      </c>
      <c r="AE7187" s="55" t="n">
        <f aca="false">IF(AND(C7186=C7187,AA7186=AA7187-1),AC7186,"")</f>
        <v>0</v>
      </c>
      <c r="AF7187" s="55" t="n">
        <f aca="false">IF(AA7187=1,"",IF(AND(AB7187=1,AD7187&lt;&gt;1),1,0))</f>
        <v>0</v>
      </c>
      <c r="AG7187" s="55" t="n">
        <f aca="false">IF(AA7187=1,"",IF(AND(AC7187=1,AE7187&lt;&gt;1),1,0))</f>
        <v>0</v>
      </c>
      <c r="AH7187" s="60" t="str">
        <f aca="false">IF(AND(E7187&gt;0,AA7187&lt;2,NOT(AND(C7188=C7187,AA7188=AA7187+1))),INDEX(DATAS,AA7187+1),"")</f>
        <v/>
      </c>
      <c r="AI7187" s="60" t="str">
        <f aca="false">IF(AND(AC7187=1,AA7187&lt;2),IF(AND(C7188=C7187,AA7188=AA7187+1),IF(AC7188=1,"",INDEX(DATAS,AA7187+1)),INDEX(DATAS,AA7187+1)),"")</f>
        <v/>
      </c>
    </row>
    <row r="7188" customFormat="false" ht="15" hidden="false" customHeight="false" outlineLevel="0" collapsed="false">
      <c r="A7188" s="60" t="n">
        <v>46309</v>
      </c>
      <c r="B7188" s="0" t="n">
        <v>16</v>
      </c>
      <c r="C7188" s="0" t="n">
        <v>8062</v>
      </c>
      <c r="E7188" s="0" t="n">
        <v>0</v>
      </c>
      <c r="F7188" s="55" t="s">
        <v>1653</v>
      </c>
      <c r="I7188" s="55" t="s">
        <v>185</v>
      </c>
      <c r="U7188" s="0" t="n">
        <v>53</v>
      </c>
      <c r="V7188" s="0" t="n">
        <v>0</v>
      </c>
      <c r="X7188" s="55" t="n">
        <f aca="false">IF(I7188="Male",0,1)</f>
        <v>1</v>
      </c>
      <c r="Y7188" s="55" t="n">
        <f aca="false">IF(OR(I7188="DNB",I7188="Dry DNB"),1,0)</f>
        <v>0</v>
      </c>
      <c r="Z7188" s="0" t="str">
        <f aca="false">IF(ISNUMBER(W7188),A7188-W7188,"")</f>
        <v/>
      </c>
      <c r="AA7188" s="55" t="n">
        <f aca="false">MATCH(A7188,DATAS,0)</f>
        <v>1</v>
      </c>
      <c r="AB7188" s="55" t="n">
        <f aca="false">IF(AND(E7188&gt;0,OR(AND(B7188&gt;=1,B7188&lt;=6),B7188=10)),1,0)</f>
        <v>0</v>
      </c>
      <c r="AC7188" s="55" t="n">
        <f aca="false">IF(AND(E7188&gt;0,B7188=10),1,0)</f>
        <v>0</v>
      </c>
      <c r="AD7188" s="0" t="str">
        <f aca="false">IF(AND(C7187=C7188,AA7187=AA7188-1),AB7187,"")</f>
        <v/>
      </c>
      <c r="AE7188" s="0" t="str">
        <f aca="false">IF(AND(C7187=C7188,AA7187=AA7188-1),AC7187,"")</f>
        <v/>
      </c>
      <c r="AF7188" s="0" t="str">
        <f aca="false">IF(AA7188=1,"",IF(AND(AB7188=1,AD7188&lt;&gt;1),1,0))</f>
        <v/>
      </c>
      <c r="AG7188" s="0" t="str">
        <f aca="false">IF(AA7188=1,"",IF(AND(AC7188=1,AE7188&lt;&gt;1),1,0))</f>
        <v/>
      </c>
      <c r="AH7188" s="60" t="str">
        <f aca="false">IF(AND(E7188&gt;0,AA7188&lt;2,NOT(AND(C7189=C7188,AA7189=AA7188+1))),INDEX(DATAS,AA7188+1),"")</f>
        <v/>
      </c>
      <c r="AI7188" s="60" t="str">
        <f aca="false">IF(AND(AC7188=1,AA7188&lt;2),IF(AND(C7189=C7188,AA7189=AA7188+1),IF(AC7189=1,"",INDEX(DATAS,AA7188+1)),INDEX(DATAS,AA7188+1)),"")</f>
        <v/>
      </c>
    </row>
    <row r="7189" customFormat="false" ht="15" hidden="false" customHeight="false" outlineLevel="0" collapsed="false">
      <c r="A7189" s="60" t="n">
        <v>46310</v>
      </c>
      <c r="B7189" s="0" t="n">
        <v>16</v>
      </c>
      <c r="C7189" s="0" t="n">
        <v>8062</v>
      </c>
      <c r="E7189" s="0" t="n">
        <v>0</v>
      </c>
      <c r="F7189" s="55" t="s">
        <v>1653</v>
      </c>
      <c r="I7189" s="55" t="s">
        <v>185</v>
      </c>
      <c r="U7189" s="0" t="n">
        <v>54</v>
      </c>
      <c r="V7189" s="0" t="n">
        <v>0</v>
      </c>
      <c r="X7189" s="55" t="n">
        <f aca="false">IF(I7189="Male",0,1)</f>
        <v>1</v>
      </c>
      <c r="Y7189" s="55" t="n">
        <f aca="false">IF(OR(I7189="DNB",I7189="Dry DNB"),1,0)</f>
        <v>0</v>
      </c>
      <c r="Z7189" s="0" t="str">
        <f aca="false">IF(ISNUMBER(W7189),A7189-W7189,"")</f>
        <v/>
      </c>
      <c r="AA7189" s="55" t="n">
        <f aca="false">MATCH(A7189,DATAS,0)</f>
        <v>2</v>
      </c>
      <c r="AB7189" s="55" t="n">
        <f aca="false">IF(AND(E7189&gt;0,OR(AND(B7189&gt;=1,B7189&lt;=6),B7189=10)),1,0)</f>
        <v>0</v>
      </c>
      <c r="AC7189" s="55" t="n">
        <f aca="false">IF(AND(E7189&gt;0,B7189=10),1,0)</f>
        <v>0</v>
      </c>
      <c r="AD7189" s="55" t="n">
        <f aca="false">IF(AND(C7188=C7189,AA7188=AA7189-1),AB7188,"")</f>
        <v>0</v>
      </c>
      <c r="AE7189" s="55" t="n">
        <f aca="false">IF(AND(C7188=C7189,AA7188=AA7189-1),AC7188,"")</f>
        <v>0</v>
      </c>
      <c r="AF7189" s="55" t="n">
        <f aca="false">IF(AA7189=1,"",IF(AND(AB7189=1,AD7189&lt;&gt;1),1,0))</f>
        <v>0</v>
      </c>
      <c r="AG7189" s="55" t="n">
        <f aca="false">IF(AA7189=1,"",IF(AND(AC7189=1,AE7189&lt;&gt;1),1,0))</f>
        <v>0</v>
      </c>
      <c r="AH7189" s="60" t="str">
        <f aca="false">IF(AND(E7189&gt;0,AA7189&lt;2,NOT(AND(C7190=C7189,AA7190=AA7189+1))),INDEX(DATAS,AA7189+1),"")</f>
        <v/>
      </c>
      <c r="AI7189" s="60" t="str">
        <f aca="false">IF(AND(AC7189=1,AA7189&lt;2),IF(AND(C7190=C7189,AA7190=AA7189+1),IF(AC7190=1,"",INDEX(DATAS,AA7189+1)),INDEX(DATAS,AA7189+1)),"")</f>
        <v/>
      </c>
    </row>
    <row r="7190" customFormat="false" ht="15" hidden="false" customHeight="false" outlineLevel="0" collapsed="false">
      <c r="A7190" s="60" t="n">
        <v>46309</v>
      </c>
      <c r="B7190" s="0" t="n">
        <v>16</v>
      </c>
      <c r="C7190" s="0" t="n">
        <v>8063</v>
      </c>
      <c r="E7190" s="0" t="n">
        <v>0</v>
      </c>
      <c r="F7190" s="55" t="s">
        <v>1653</v>
      </c>
      <c r="I7190" s="55" t="s">
        <v>185</v>
      </c>
      <c r="U7190" s="0" t="n">
        <v>53</v>
      </c>
      <c r="V7190" s="0" t="n">
        <v>0</v>
      </c>
      <c r="X7190" s="55" t="n">
        <f aca="false">IF(I7190="Male",0,1)</f>
        <v>1</v>
      </c>
      <c r="Y7190" s="55" t="n">
        <f aca="false">IF(OR(I7190="DNB",I7190="Dry DNB"),1,0)</f>
        <v>0</v>
      </c>
      <c r="Z7190" s="0" t="str">
        <f aca="false">IF(ISNUMBER(W7190),A7190-W7190,"")</f>
        <v/>
      </c>
      <c r="AA7190" s="55" t="n">
        <f aca="false">MATCH(A7190,DATAS,0)</f>
        <v>1</v>
      </c>
      <c r="AB7190" s="55" t="n">
        <f aca="false">IF(AND(E7190&gt;0,OR(AND(B7190&gt;=1,B7190&lt;=6),B7190=10)),1,0)</f>
        <v>0</v>
      </c>
      <c r="AC7190" s="55" t="n">
        <f aca="false">IF(AND(E7190&gt;0,B7190=10),1,0)</f>
        <v>0</v>
      </c>
      <c r="AD7190" s="0" t="str">
        <f aca="false">IF(AND(C7189=C7190,AA7189=AA7190-1),AB7189,"")</f>
        <v/>
      </c>
      <c r="AE7190" s="0" t="str">
        <f aca="false">IF(AND(C7189=C7190,AA7189=AA7190-1),AC7189,"")</f>
        <v/>
      </c>
      <c r="AF7190" s="0" t="str">
        <f aca="false">IF(AA7190=1,"",IF(AND(AB7190=1,AD7190&lt;&gt;1),1,0))</f>
        <v/>
      </c>
      <c r="AG7190" s="0" t="str">
        <f aca="false">IF(AA7190=1,"",IF(AND(AC7190=1,AE7190&lt;&gt;1),1,0))</f>
        <v/>
      </c>
      <c r="AH7190" s="60" t="str">
        <f aca="false">IF(AND(E7190&gt;0,AA7190&lt;2,NOT(AND(C7191=C7190,AA7191=AA7190+1))),INDEX(DATAS,AA7190+1),"")</f>
        <v/>
      </c>
      <c r="AI7190" s="60" t="str">
        <f aca="false">IF(AND(AC7190=1,AA7190&lt;2),IF(AND(C7191=C7190,AA7191=AA7190+1),IF(AC7191=1,"",INDEX(DATAS,AA7190+1)),INDEX(DATAS,AA7190+1)),"")</f>
        <v/>
      </c>
    </row>
    <row r="7191" customFormat="false" ht="15" hidden="false" customHeight="false" outlineLevel="0" collapsed="false">
      <c r="A7191" s="60" t="n">
        <v>46310</v>
      </c>
      <c r="B7191" s="0" t="n">
        <v>16</v>
      </c>
      <c r="C7191" s="0" t="n">
        <v>8063</v>
      </c>
      <c r="E7191" s="0" t="n">
        <v>0</v>
      </c>
      <c r="F7191" s="55" t="s">
        <v>1653</v>
      </c>
      <c r="I7191" s="55" t="s">
        <v>185</v>
      </c>
      <c r="U7191" s="0" t="n">
        <v>54</v>
      </c>
      <c r="V7191" s="0" t="n">
        <v>0</v>
      </c>
      <c r="X7191" s="55" t="n">
        <f aca="false">IF(I7191="Male",0,1)</f>
        <v>1</v>
      </c>
      <c r="Y7191" s="55" t="n">
        <f aca="false">IF(OR(I7191="DNB",I7191="Dry DNB"),1,0)</f>
        <v>0</v>
      </c>
      <c r="Z7191" s="0" t="str">
        <f aca="false">IF(ISNUMBER(W7191),A7191-W7191,"")</f>
        <v/>
      </c>
      <c r="AA7191" s="55" t="n">
        <f aca="false">MATCH(A7191,DATAS,0)</f>
        <v>2</v>
      </c>
      <c r="AB7191" s="55" t="n">
        <f aca="false">IF(AND(E7191&gt;0,OR(AND(B7191&gt;=1,B7191&lt;=6),B7191=10)),1,0)</f>
        <v>0</v>
      </c>
      <c r="AC7191" s="55" t="n">
        <f aca="false">IF(AND(E7191&gt;0,B7191=10),1,0)</f>
        <v>0</v>
      </c>
      <c r="AD7191" s="55" t="n">
        <f aca="false">IF(AND(C7190=C7191,AA7190=AA7191-1),AB7190,"")</f>
        <v>0</v>
      </c>
      <c r="AE7191" s="55" t="n">
        <f aca="false">IF(AND(C7190=C7191,AA7190=AA7191-1),AC7190,"")</f>
        <v>0</v>
      </c>
      <c r="AF7191" s="55" t="n">
        <f aca="false">IF(AA7191=1,"",IF(AND(AB7191=1,AD7191&lt;&gt;1),1,0))</f>
        <v>0</v>
      </c>
      <c r="AG7191" s="55" t="n">
        <f aca="false">IF(AA7191=1,"",IF(AND(AC7191=1,AE7191&lt;&gt;1),1,0))</f>
        <v>0</v>
      </c>
      <c r="AH7191" s="60" t="str">
        <f aca="false">IF(AND(E7191&gt;0,AA7191&lt;2,NOT(AND(C7192=C7191,AA7192=AA7191+1))),INDEX(DATAS,AA7191+1),"")</f>
        <v/>
      </c>
      <c r="AI7191" s="60" t="str">
        <f aca="false">IF(AND(AC7191=1,AA7191&lt;2),IF(AND(C7192=C7191,AA7192=AA7191+1),IF(AC7192=1,"",INDEX(DATAS,AA7191+1)),INDEX(DATAS,AA7191+1)),"")</f>
        <v/>
      </c>
    </row>
    <row r="7192" customFormat="false" ht="15" hidden="false" customHeight="false" outlineLevel="0" collapsed="false">
      <c r="A7192" s="60" t="n">
        <v>46309</v>
      </c>
      <c r="B7192" s="0" t="n">
        <v>16</v>
      </c>
      <c r="C7192" s="0" t="n">
        <v>8064</v>
      </c>
      <c r="E7192" s="0" t="n">
        <v>0</v>
      </c>
      <c r="F7192" s="55" t="s">
        <v>1653</v>
      </c>
      <c r="I7192" s="55" t="s">
        <v>185</v>
      </c>
      <c r="U7192" s="0" t="n">
        <v>53</v>
      </c>
      <c r="V7192" s="0" t="n">
        <v>0</v>
      </c>
      <c r="X7192" s="55" t="n">
        <f aca="false">IF(I7192="Male",0,1)</f>
        <v>1</v>
      </c>
      <c r="Y7192" s="55" t="n">
        <f aca="false">IF(OR(I7192="DNB",I7192="Dry DNB"),1,0)</f>
        <v>0</v>
      </c>
      <c r="Z7192" s="0" t="str">
        <f aca="false">IF(ISNUMBER(W7192),A7192-W7192,"")</f>
        <v/>
      </c>
      <c r="AA7192" s="55" t="n">
        <f aca="false">MATCH(A7192,DATAS,0)</f>
        <v>1</v>
      </c>
      <c r="AB7192" s="55" t="n">
        <f aca="false">IF(AND(E7192&gt;0,OR(AND(B7192&gt;=1,B7192&lt;=6),B7192=10)),1,0)</f>
        <v>0</v>
      </c>
      <c r="AC7192" s="55" t="n">
        <f aca="false">IF(AND(E7192&gt;0,B7192=10),1,0)</f>
        <v>0</v>
      </c>
      <c r="AD7192" s="0" t="str">
        <f aca="false">IF(AND(C7191=C7192,AA7191=AA7192-1),AB7191,"")</f>
        <v/>
      </c>
      <c r="AE7192" s="0" t="str">
        <f aca="false">IF(AND(C7191=C7192,AA7191=AA7192-1),AC7191,"")</f>
        <v/>
      </c>
      <c r="AF7192" s="0" t="str">
        <f aca="false">IF(AA7192=1,"",IF(AND(AB7192=1,AD7192&lt;&gt;1),1,0))</f>
        <v/>
      </c>
      <c r="AG7192" s="0" t="str">
        <f aca="false">IF(AA7192=1,"",IF(AND(AC7192=1,AE7192&lt;&gt;1),1,0))</f>
        <v/>
      </c>
      <c r="AH7192" s="60" t="str">
        <f aca="false">IF(AND(E7192&gt;0,AA7192&lt;2,NOT(AND(C7193=C7192,AA7193=AA7192+1))),INDEX(DATAS,AA7192+1),"")</f>
        <v/>
      </c>
      <c r="AI7192" s="60" t="str">
        <f aca="false">IF(AND(AC7192=1,AA7192&lt;2),IF(AND(C7193=C7192,AA7193=AA7192+1),IF(AC7193=1,"",INDEX(DATAS,AA7192+1)),INDEX(DATAS,AA7192+1)),"")</f>
        <v/>
      </c>
    </row>
    <row r="7193" customFormat="false" ht="15" hidden="false" customHeight="false" outlineLevel="0" collapsed="false">
      <c r="A7193" s="60" t="n">
        <v>46310</v>
      </c>
      <c r="B7193" s="0" t="n">
        <v>16</v>
      </c>
      <c r="C7193" s="0" t="n">
        <v>8064</v>
      </c>
      <c r="E7193" s="0" t="n">
        <v>0</v>
      </c>
      <c r="F7193" s="55" t="s">
        <v>1653</v>
      </c>
      <c r="I7193" s="55" t="s">
        <v>185</v>
      </c>
      <c r="U7193" s="0" t="n">
        <v>54</v>
      </c>
      <c r="V7193" s="0" t="n">
        <v>0</v>
      </c>
      <c r="X7193" s="55" t="n">
        <f aca="false">IF(I7193="Male",0,1)</f>
        <v>1</v>
      </c>
      <c r="Y7193" s="55" t="n">
        <f aca="false">IF(OR(I7193="DNB",I7193="Dry DNB"),1,0)</f>
        <v>0</v>
      </c>
      <c r="Z7193" s="0" t="str">
        <f aca="false">IF(ISNUMBER(W7193),A7193-W7193,"")</f>
        <v/>
      </c>
      <c r="AA7193" s="55" t="n">
        <f aca="false">MATCH(A7193,DATAS,0)</f>
        <v>2</v>
      </c>
      <c r="AB7193" s="55" t="n">
        <f aca="false">IF(AND(E7193&gt;0,OR(AND(B7193&gt;=1,B7193&lt;=6),B7193=10)),1,0)</f>
        <v>0</v>
      </c>
      <c r="AC7193" s="55" t="n">
        <f aca="false">IF(AND(E7193&gt;0,B7193=10),1,0)</f>
        <v>0</v>
      </c>
      <c r="AD7193" s="55" t="n">
        <f aca="false">IF(AND(C7192=C7193,AA7192=AA7193-1),AB7192,"")</f>
        <v>0</v>
      </c>
      <c r="AE7193" s="55" t="n">
        <f aca="false">IF(AND(C7192=C7193,AA7192=AA7193-1),AC7192,"")</f>
        <v>0</v>
      </c>
      <c r="AF7193" s="55" t="n">
        <f aca="false">IF(AA7193=1,"",IF(AND(AB7193=1,AD7193&lt;&gt;1),1,0))</f>
        <v>0</v>
      </c>
      <c r="AG7193" s="55" t="n">
        <f aca="false">IF(AA7193=1,"",IF(AND(AC7193=1,AE7193&lt;&gt;1),1,0))</f>
        <v>0</v>
      </c>
      <c r="AH7193" s="60" t="str">
        <f aca="false">IF(AND(E7193&gt;0,AA7193&lt;2,NOT(AND(C7194=C7193,AA7194=AA7193+1))),INDEX(DATAS,AA7193+1),"")</f>
        <v/>
      </c>
      <c r="AI7193" s="60" t="str">
        <f aca="false">IF(AND(AC7193=1,AA7193&lt;2),IF(AND(C7194=C7193,AA7194=AA7193+1),IF(AC7194=1,"",INDEX(DATAS,AA7193+1)),INDEX(DATAS,AA7193+1)),"")</f>
        <v/>
      </c>
    </row>
    <row r="7194" customFormat="false" ht="15" hidden="false" customHeight="false" outlineLevel="0" collapsed="false">
      <c r="A7194" s="60" t="n">
        <v>46309</v>
      </c>
      <c r="B7194" s="0" t="n">
        <v>16</v>
      </c>
      <c r="C7194" s="0" t="n">
        <v>8065</v>
      </c>
      <c r="E7194" s="0" t="n">
        <v>0</v>
      </c>
      <c r="F7194" s="55" t="s">
        <v>1653</v>
      </c>
      <c r="I7194" s="55" t="s">
        <v>185</v>
      </c>
      <c r="U7194" s="0" t="n">
        <v>53</v>
      </c>
      <c r="V7194" s="0" t="n">
        <v>0</v>
      </c>
      <c r="X7194" s="55" t="n">
        <f aca="false">IF(I7194="Male",0,1)</f>
        <v>1</v>
      </c>
      <c r="Y7194" s="55" t="n">
        <f aca="false">IF(OR(I7194="DNB",I7194="Dry DNB"),1,0)</f>
        <v>0</v>
      </c>
      <c r="Z7194" s="0" t="str">
        <f aca="false">IF(ISNUMBER(W7194),A7194-W7194,"")</f>
        <v/>
      </c>
      <c r="AA7194" s="55" t="n">
        <f aca="false">MATCH(A7194,DATAS,0)</f>
        <v>1</v>
      </c>
      <c r="AB7194" s="55" t="n">
        <f aca="false">IF(AND(E7194&gt;0,OR(AND(B7194&gt;=1,B7194&lt;=6),B7194=10)),1,0)</f>
        <v>0</v>
      </c>
      <c r="AC7194" s="55" t="n">
        <f aca="false">IF(AND(E7194&gt;0,B7194=10),1,0)</f>
        <v>0</v>
      </c>
      <c r="AD7194" s="0" t="str">
        <f aca="false">IF(AND(C7193=C7194,AA7193=AA7194-1),AB7193,"")</f>
        <v/>
      </c>
      <c r="AE7194" s="0" t="str">
        <f aca="false">IF(AND(C7193=C7194,AA7193=AA7194-1),AC7193,"")</f>
        <v/>
      </c>
      <c r="AF7194" s="0" t="str">
        <f aca="false">IF(AA7194=1,"",IF(AND(AB7194=1,AD7194&lt;&gt;1),1,0))</f>
        <v/>
      </c>
      <c r="AG7194" s="0" t="str">
        <f aca="false">IF(AA7194=1,"",IF(AND(AC7194=1,AE7194&lt;&gt;1),1,0))</f>
        <v/>
      </c>
      <c r="AH7194" s="60" t="str">
        <f aca="false">IF(AND(E7194&gt;0,AA7194&lt;2,NOT(AND(C7195=C7194,AA7195=AA7194+1))),INDEX(DATAS,AA7194+1),"")</f>
        <v/>
      </c>
      <c r="AI7194" s="60" t="str">
        <f aca="false">IF(AND(AC7194=1,AA7194&lt;2),IF(AND(C7195=C7194,AA7195=AA7194+1),IF(AC7195=1,"",INDEX(DATAS,AA7194+1)),INDEX(DATAS,AA7194+1)),"")</f>
        <v/>
      </c>
    </row>
    <row r="7195" customFormat="false" ht="15" hidden="false" customHeight="false" outlineLevel="0" collapsed="false">
      <c r="A7195" s="60" t="n">
        <v>46310</v>
      </c>
      <c r="B7195" s="0" t="n">
        <v>16</v>
      </c>
      <c r="C7195" s="0" t="n">
        <v>8065</v>
      </c>
      <c r="E7195" s="0" t="n">
        <v>0</v>
      </c>
      <c r="F7195" s="55" t="s">
        <v>1653</v>
      </c>
      <c r="I7195" s="55" t="s">
        <v>185</v>
      </c>
      <c r="U7195" s="0" t="n">
        <v>54</v>
      </c>
      <c r="V7195" s="0" t="n">
        <v>0</v>
      </c>
      <c r="X7195" s="55" t="n">
        <f aca="false">IF(I7195="Male",0,1)</f>
        <v>1</v>
      </c>
      <c r="Y7195" s="55" t="n">
        <f aca="false">IF(OR(I7195="DNB",I7195="Dry DNB"),1,0)</f>
        <v>0</v>
      </c>
      <c r="Z7195" s="0" t="str">
        <f aca="false">IF(ISNUMBER(W7195),A7195-W7195,"")</f>
        <v/>
      </c>
      <c r="AA7195" s="55" t="n">
        <f aca="false">MATCH(A7195,DATAS,0)</f>
        <v>2</v>
      </c>
      <c r="AB7195" s="55" t="n">
        <f aca="false">IF(AND(E7195&gt;0,OR(AND(B7195&gt;=1,B7195&lt;=6),B7195=10)),1,0)</f>
        <v>0</v>
      </c>
      <c r="AC7195" s="55" t="n">
        <f aca="false">IF(AND(E7195&gt;0,B7195=10),1,0)</f>
        <v>0</v>
      </c>
      <c r="AD7195" s="55" t="n">
        <f aca="false">IF(AND(C7194=C7195,AA7194=AA7195-1),AB7194,"")</f>
        <v>0</v>
      </c>
      <c r="AE7195" s="55" t="n">
        <f aca="false">IF(AND(C7194=C7195,AA7194=AA7195-1),AC7194,"")</f>
        <v>0</v>
      </c>
      <c r="AF7195" s="55" t="n">
        <f aca="false">IF(AA7195=1,"",IF(AND(AB7195=1,AD7195&lt;&gt;1),1,0))</f>
        <v>0</v>
      </c>
      <c r="AG7195" s="55" t="n">
        <f aca="false">IF(AA7195=1,"",IF(AND(AC7195=1,AE7195&lt;&gt;1),1,0))</f>
        <v>0</v>
      </c>
      <c r="AH7195" s="60" t="str">
        <f aca="false">IF(AND(E7195&gt;0,AA7195&lt;2,NOT(AND(C7196=C7195,AA7196=AA7195+1))),INDEX(DATAS,AA7195+1),"")</f>
        <v/>
      </c>
      <c r="AI7195" s="60" t="str">
        <f aca="false">IF(AND(AC7195=1,AA7195&lt;2),IF(AND(C7196=C7195,AA7196=AA7195+1),IF(AC7196=1,"",INDEX(DATAS,AA7195+1)),INDEX(DATAS,AA7195+1)),"")</f>
        <v/>
      </c>
    </row>
    <row r="7196" customFormat="false" ht="15" hidden="false" customHeight="false" outlineLevel="0" collapsed="false">
      <c r="A7196" s="60" t="n">
        <v>46309</v>
      </c>
      <c r="B7196" s="0" t="n">
        <v>16</v>
      </c>
      <c r="C7196" s="0" t="n">
        <v>8066</v>
      </c>
      <c r="E7196" s="0" t="n">
        <v>0</v>
      </c>
      <c r="F7196" s="55" t="s">
        <v>1654</v>
      </c>
      <c r="I7196" s="55" t="s">
        <v>185</v>
      </c>
      <c r="U7196" s="0" t="n">
        <v>52</v>
      </c>
      <c r="V7196" s="0" t="n">
        <v>0</v>
      </c>
      <c r="X7196" s="55" t="n">
        <f aca="false">IF(I7196="Male",0,1)</f>
        <v>1</v>
      </c>
      <c r="Y7196" s="55" t="n">
        <f aca="false">IF(OR(I7196="DNB",I7196="Dry DNB"),1,0)</f>
        <v>0</v>
      </c>
      <c r="Z7196" s="0" t="str">
        <f aca="false">IF(ISNUMBER(W7196),A7196-W7196,"")</f>
        <v/>
      </c>
      <c r="AA7196" s="55" t="n">
        <f aca="false">MATCH(A7196,DATAS,0)</f>
        <v>1</v>
      </c>
      <c r="AB7196" s="55" t="n">
        <f aca="false">IF(AND(E7196&gt;0,OR(AND(B7196&gt;=1,B7196&lt;=6),B7196=10)),1,0)</f>
        <v>0</v>
      </c>
      <c r="AC7196" s="55" t="n">
        <f aca="false">IF(AND(E7196&gt;0,B7196=10),1,0)</f>
        <v>0</v>
      </c>
      <c r="AD7196" s="0" t="str">
        <f aca="false">IF(AND(C7195=C7196,AA7195=AA7196-1),AB7195,"")</f>
        <v/>
      </c>
      <c r="AE7196" s="0" t="str">
        <f aca="false">IF(AND(C7195=C7196,AA7195=AA7196-1),AC7195,"")</f>
        <v/>
      </c>
      <c r="AF7196" s="0" t="str">
        <f aca="false">IF(AA7196=1,"",IF(AND(AB7196=1,AD7196&lt;&gt;1),1,0))</f>
        <v/>
      </c>
      <c r="AG7196" s="0" t="str">
        <f aca="false">IF(AA7196=1,"",IF(AND(AC7196=1,AE7196&lt;&gt;1),1,0))</f>
        <v/>
      </c>
      <c r="AH7196" s="60" t="str">
        <f aca="false">IF(AND(E7196&gt;0,AA7196&lt;2,NOT(AND(C7197=C7196,AA7197=AA7196+1))),INDEX(DATAS,AA7196+1),"")</f>
        <v/>
      </c>
      <c r="AI7196" s="60" t="str">
        <f aca="false">IF(AND(AC7196=1,AA7196&lt;2),IF(AND(C7197=C7196,AA7197=AA7196+1),IF(AC7197=1,"",INDEX(DATAS,AA7196+1)),INDEX(DATAS,AA7196+1)),"")</f>
        <v/>
      </c>
    </row>
    <row r="7197" customFormat="false" ht="15" hidden="false" customHeight="false" outlineLevel="0" collapsed="false">
      <c r="A7197" s="60" t="n">
        <v>46310</v>
      </c>
      <c r="B7197" s="0" t="n">
        <v>16</v>
      </c>
      <c r="C7197" s="0" t="n">
        <v>8066</v>
      </c>
      <c r="E7197" s="0" t="n">
        <v>0</v>
      </c>
      <c r="F7197" s="55" t="s">
        <v>1654</v>
      </c>
      <c r="I7197" s="55" t="s">
        <v>185</v>
      </c>
      <c r="U7197" s="0" t="n">
        <v>53</v>
      </c>
      <c r="V7197" s="0" t="n">
        <v>0</v>
      </c>
      <c r="X7197" s="55" t="n">
        <f aca="false">IF(I7197="Male",0,1)</f>
        <v>1</v>
      </c>
      <c r="Y7197" s="55" t="n">
        <f aca="false">IF(OR(I7197="DNB",I7197="Dry DNB"),1,0)</f>
        <v>0</v>
      </c>
      <c r="Z7197" s="0" t="str">
        <f aca="false">IF(ISNUMBER(W7197),A7197-W7197,"")</f>
        <v/>
      </c>
      <c r="AA7197" s="55" t="n">
        <f aca="false">MATCH(A7197,DATAS,0)</f>
        <v>2</v>
      </c>
      <c r="AB7197" s="55" t="n">
        <f aca="false">IF(AND(E7197&gt;0,OR(AND(B7197&gt;=1,B7197&lt;=6),B7197=10)),1,0)</f>
        <v>0</v>
      </c>
      <c r="AC7197" s="55" t="n">
        <f aca="false">IF(AND(E7197&gt;0,B7197=10),1,0)</f>
        <v>0</v>
      </c>
      <c r="AD7197" s="55" t="n">
        <f aca="false">IF(AND(C7196=C7197,AA7196=AA7197-1),AB7196,"")</f>
        <v>0</v>
      </c>
      <c r="AE7197" s="55" t="n">
        <f aca="false">IF(AND(C7196=C7197,AA7196=AA7197-1),AC7196,"")</f>
        <v>0</v>
      </c>
      <c r="AF7197" s="55" t="n">
        <f aca="false">IF(AA7197=1,"",IF(AND(AB7197=1,AD7197&lt;&gt;1),1,0))</f>
        <v>0</v>
      </c>
      <c r="AG7197" s="55" t="n">
        <f aca="false">IF(AA7197=1,"",IF(AND(AC7197=1,AE7197&lt;&gt;1),1,0))</f>
        <v>0</v>
      </c>
      <c r="AH7197" s="60" t="str">
        <f aca="false">IF(AND(E7197&gt;0,AA7197&lt;2,NOT(AND(C7198=C7197,AA7198=AA7197+1))),INDEX(DATAS,AA7197+1),"")</f>
        <v/>
      </c>
      <c r="AI7197" s="60" t="str">
        <f aca="false">IF(AND(AC7197=1,AA7197&lt;2),IF(AND(C7198=C7197,AA7198=AA7197+1),IF(AC7198=1,"",INDEX(DATAS,AA7197+1)),INDEX(DATAS,AA7197+1)),"")</f>
        <v/>
      </c>
    </row>
    <row r="7198" customFormat="false" ht="15" hidden="false" customHeight="false" outlineLevel="0" collapsed="false">
      <c r="A7198" s="60" t="n">
        <v>46309</v>
      </c>
      <c r="B7198" s="0" t="n">
        <v>16</v>
      </c>
      <c r="C7198" s="0" t="n">
        <v>8067</v>
      </c>
      <c r="E7198" s="0" t="n">
        <v>0</v>
      </c>
      <c r="F7198" s="55" t="s">
        <v>1655</v>
      </c>
      <c r="I7198" s="55" t="s">
        <v>185</v>
      </c>
      <c r="U7198" s="0" t="n">
        <v>51</v>
      </c>
      <c r="V7198" s="0" t="n">
        <v>0</v>
      </c>
      <c r="X7198" s="55" t="n">
        <f aca="false">IF(I7198="Male",0,1)</f>
        <v>1</v>
      </c>
      <c r="Y7198" s="55" t="n">
        <f aca="false">IF(OR(I7198="DNB",I7198="Dry DNB"),1,0)</f>
        <v>0</v>
      </c>
      <c r="Z7198" s="0" t="str">
        <f aca="false">IF(ISNUMBER(W7198),A7198-W7198,"")</f>
        <v/>
      </c>
      <c r="AA7198" s="55" t="n">
        <f aca="false">MATCH(A7198,DATAS,0)</f>
        <v>1</v>
      </c>
      <c r="AB7198" s="55" t="n">
        <f aca="false">IF(AND(E7198&gt;0,OR(AND(B7198&gt;=1,B7198&lt;=6),B7198=10)),1,0)</f>
        <v>0</v>
      </c>
      <c r="AC7198" s="55" t="n">
        <f aca="false">IF(AND(E7198&gt;0,B7198=10),1,0)</f>
        <v>0</v>
      </c>
      <c r="AD7198" s="0" t="str">
        <f aca="false">IF(AND(C7197=C7198,AA7197=AA7198-1),AB7197,"")</f>
        <v/>
      </c>
      <c r="AE7198" s="0" t="str">
        <f aca="false">IF(AND(C7197=C7198,AA7197=AA7198-1),AC7197,"")</f>
        <v/>
      </c>
      <c r="AF7198" s="0" t="str">
        <f aca="false">IF(AA7198=1,"",IF(AND(AB7198=1,AD7198&lt;&gt;1),1,0))</f>
        <v/>
      </c>
      <c r="AG7198" s="0" t="str">
        <f aca="false">IF(AA7198=1,"",IF(AND(AC7198=1,AE7198&lt;&gt;1),1,0))</f>
        <v/>
      </c>
      <c r="AH7198" s="60" t="str">
        <f aca="false">IF(AND(E7198&gt;0,AA7198&lt;2,NOT(AND(C7199=C7198,AA7199=AA7198+1))),INDEX(DATAS,AA7198+1),"")</f>
        <v/>
      </c>
      <c r="AI7198" s="60" t="str">
        <f aca="false">IF(AND(AC7198=1,AA7198&lt;2),IF(AND(C7199=C7198,AA7199=AA7198+1),IF(AC7199=1,"",INDEX(DATAS,AA7198+1)),INDEX(DATAS,AA7198+1)),"")</f>
        <v/>
      </c>
    </row>
    <row r="7199" customFormat="false" ht="15" hidden="false" customHeight="false" outlineLevel="0" collapsed="false">
      <c r="A7199" s="60" t="n">
        <v>46310</v>
      </c>
      <c r="B7199" s="0" t="n">
        <v>16</v>
      </c>
      <c r="C7199" s="0" t="n">
        <v>8067</v>
      </c>
      <c r="E7199" s="0" t="n">
        <v>0</v>
      </c>
      <c r="F7199" s="55" t="s">
        <v>1655</v>
      </c>
      <c r="I7199" s="55" t="s">
        <v>185</v>
      </c>
      <c r="U7199" s="0" t="n">
        <v>52</v>
      </c>
      <c r="V7199" s="0" t="n">
        <v>0</v>
      </c>
      <c r="X7199" s="55" t="n">
        <f aca="false">IF(I7199="Male",0,1)</f>
        <v>1</v>
      </c>
      <c r="Y7199" s="55" t="n">
        <f aca="false">IF(OR(I7199="DNB",I7199="Dry DNB"),1,0)</f>
        <v>0</v>
      </c>
      <c r="Z7199" s="0" t="str">
        <f aca="false">IF(ISNUMBER(W7199),A7199-W7199,"")</f>
        <v/>
      </c>
      <c r="AA7199" s="55" t="n">
        <f aca="false">MATCH(A7199,DATAS,0)</f>
        <v>2</v>
      </c>
      <c r="AB7199" s="55" t="n">
        <f aca="false">IF(AND(E7199&gt;0,OR(AND(B7199&gt;=1,B7199&lt;=6),B7199=10)),1,0)</f>
        <v>0</v>
      </c>
      <c r="AC7199" s="55" t="n">
        <f aca="false">IF(AND(E7199&gt;0,B7199=10),1,0)</f>
        <v>0</v>
      </c>
      <c r="AD7199" s="55" t="n">
        <f aca="false">IF(AND(C7198=C7199,AA7198=AA7199-1),AB7198,"")</f>
        <v>0</v>
      </c>
      <c r="AE7199" s="55" t="n">
        <f aca="false">IF(AND(C7198=C7199,AA7198=AA7199-1),AC7198,"")</f>
        <v>0</v>
      </c>
      <c r="AF7199" s="55" t="n">
        <f aca="false">IF(AA7199=1,"",IF(AND(AB7199=1,AD7199&lt;&gt;1),1,0))</f>
        <v>0</v>
      </c>
      <c r="AG7199" s="55" t="n">
        <f aca="false">IF(AA7199=1,"",IF(AND(AC7199=1,AE7199&lt;&gt;1),1,0))</f>
        <v>0</v>
      </c>
      <c r="AH7199" s="60" t="str">
        <f aca="false">IF(AND(E7199&gt;0,AA7199&lt;2,NOT(AND(C7200=C7199,AA7200=AA7199+1))),INDEX(DATAS,AA7199+1),"")</f>
        <v/>
      </c>
      <c r="AI7199" s="60" t="str">
        <f aca="false">IF(AND(AC7199=1,AA7199&lt;2),IF(AND(C7200=C7199,AA7200=AA7199+1),IF(AC7200=1,"",INDEX(DATAS,AA7199+1)),INDEX(DATAS,AA7199+1)),"")</f>
        <v/>
      </c>
    </row>
    <row r="7200" customFormat="false" ht="15" hidden="false" customHeight="false" outlineLevel="0" collapsed="false">
      <c r="A7200" s="60" t="n">
        <v>46309</v>
      </c>
      <c r="B7200" s="0" t="n">
        <v>16</v>
      </c>
      <c r="C7200" s="0" t="n">
        <v>8068</v>
      </c>
      <c r="E7200" s="0" t="n">
        <v>0</v>
      </c>
      <c r="F7200" s="55" t="s">
        <v>1655</v>
      </c>
      <c r="I7200" s="55" t="s">
        <v>185</v>
      </c>
      <c r="U7200" s="0" t="n">
        <v>51</v>
      </c>
      <c r="V7200" s="0" t="n">
        <v>0</v>
      </c>
      <c r="X7200" s="55" t="n">
        <f aca="false">IF(I7200="Male",0,1)</f>
        <v>1</v>
      </c>
      <c r="Y7200" s="55" t="n">
        <f aca="false">IF(OR(I7200="DNB",I7200="Dry DNB"),1,0)</f>
        <v>0</v>
      </c>
      <c r="Z7200" s="0" t="str">
        <f aca="false">IF(ISNUMBER(W7200),A7200-W7200,"")</f>
        <v/>
      </c>
      <c r="AA7200" s="55" t="n">
        <f aca="false">MATCH(A7200,DATAS,0)</f>
        <v>1</v>
      </c>
      <c r="AB7200" s="55" t="n">
        <f aca="false">IF(AND(E7200&gt;0,OR(AND(B7200&gt;=1,B7200&lt;=6),B7200=10)),1,0)</f>
        <v>0</v>
      </c>
      <c r="AC7200" s="55" t="n">
        <f aca="false">IF(AND(E7200&gt;0,B7200=10),1,0)</f>
        <v>0</v>
      </c>
      <c r="AD7200" s="0" t="str">
        <f aca="false">IF(AND(C7199=C7200,AA7199=AA7200-1),AB7199,"")</f>
        <v/>
      </c>
      <c r="AE7200" s="0" t="str">
        <f aca="false">IF(AND(C7199=C7200,AA7199=AA7200-1),AC7199,"")</f>
        <v/>
      </c>
      <c r="AF7200" s="0" t="str">
        <f aca="false">IF(AA7200=1,"",IF(AND(AB7200=1,AD7200&lt;&gt;1),1,0))</f>
        <v/>
      </c>
      <c r="AG7200" s="0" t="str">
        <f aca="false">IF(AA7200=1,"",IF(AND(AC7200=1,AE7200&lt;&gt;1),1,0))</f>
        <v/>
      </c>
      <c r="AH7200" s="60" t="str">
        <f aca="false">IF(AND(E7200&gt;0,AA7200&lt;2,NOT(AND(C7201=C7200,AA7201=AA7200+1))),INDEX(DATAS,AA7200+1),"")</f>
        <v/>
      </c>
      <c r="AI7200" s="60" t="str">
        <f aca="false">IF(AND(AC7200=1,AA7200&lt;2),IF(AND(C7201=C7200,AA7201=AA7200+1),IF(AC7201=1,"",INDEX(DATAS,AA7200+1)),INDEX(DATAS,AA7200+1)),"")</f>
        <v/>
      </c>
    </row>
    <row r="7201" customFormat="false" ht="15" hidden="false" customHeight="false" outlineLevel="0" collapsed="false">
      <c r="A7201" s="60" t="n">
        <v>46310</v>
      </c>
      <c r="B7201" s="0" t="n">
        <v>16</v>
      </c>
      <c r="C7201" s="0" t="n">
        <v>8068</v>
      </c>
      <c r="E7201" s="0" t="n">
        <v>0</v>
      </c>
      <c r="F7201" s="55" t="s">
        <v>1655</v>
      </c>
      <c r="I7201" s="55" t="s">
        <v>185</v>
      </c>
      <c r="U7201" s="0" t="n">
        <v>52</v>
      </c>
      <c r="V7201" s="0" t="n">
        <v>0</v>
      </c>
      <c r="X7201" s="55" t="n">
        <f aca="false">IF(I7201="Male",0,1)</f>
        <v>1</v>
      </c>
      <c r="Y7201" s="55" t="n">
        <f aca="false">IF(OR(I7201="DNB",I7201="Dry DNB"),1,0)</f>
        <v>0</v>
      </c>
      <c r="Z7201" s="0" t="str">
        <f aca="false">IF(ISNUMBER(W7201),A7201-W7201,"")</f>
        <v/>
      </c>
      <c r="AA7201" s="55" t="n">
        <f aca="false">MATCH(A7201,DATAS,0)</f>
        <v>2</v>
      </c>
      <c r="AB7201" s="55" t="n">
        <f aca="false">IF(AND(E7201&gt;0,OR(AND(B7201&gt;=1,B7201&lt;=6),B7201=10)),1,0)</f>
        <v>0</v>
      </c>
      <c r="AC7201" s="55" t="n">
        <f aca="false">IF(AND(E7201&gt;0,B7201=10),1,0)</f>
        <v>0</v>
      </c>
      <c r="AD7201" s="55" t="n">
        <f aca="false">IF(AND(C7200=C7201,AA7200=AA7201-1),AB7200,"")</f>
        <v>0</v>
      </c>
      <c r="AE7201" s="55" t="n">
        <f aca="false">IF(AND(C7200=C7201,AA7200=AA7201-1),AC7200,"")</f>
        <v>0</v>
      </c>
      <c r="AF7201" s="55" t="n">
        <f aca="false">IF(AA7201=1,"",IF(AND(AB7201=1,AD7201&lt;&gt;1),1,0))</f>
        <v>0</v>
      </c>
      <c r="AG7201" s="55" t="n">
        <f aca="false">IF(AA7201=1,"",IF(AND(AC7201=1,AE7201&lt;&gt;1),1,0))</f>
        <v>0</v>
      </c>
      <c r="AH7201" s="60" t="str">
        <f aca="false">IF(AND(E7201&gt;0,AA7201&lt;2,NOT(AND(C7202=C7201,AA7202=AA7201+1))),INDEX(DATAS,AA7201+1),"")</f>
        <v/>
      </c>
      <c r="AI7201" s="60" t="str">
        <f aca="false">IF(AND(AC7201=1,AA7201&lt;2),IF(AND(C7202=C7201,AA7202=AA7201+1),IF(AC7202=1,"",INDEX(DATAS,AA7201+1)),INDEX(DATAS,AA7201+1)),"")</f>
        <v/>
      </c>
    </row>
    <row r="7202" customFormat="false" ht="15" hidden="false" customHeight="false" outlineLevel="0" collapsed="false">
      <c r="A7202" s="60" t="n">
        <v>46309</v>
      </c>
      <c r="B7202" s="0" t="n">
        <v>16</v>
      </c>
      <c r="C7202" s="0" t="n">
        <v>8069</v>
      </c>
      <c r="E7202" s="0" t="n">
        <v>0</v>
      </c>
      <c r="F7202" s="55" t="s">
        <v>1649</v>
      </c>
      <c r="I7202" s="55" t="s">
        <v>185</v>
      </c>
      <c r="U7202" s="0" t="n">
        <v>57</v>
      </c>
      <c r="V7202" s="0" t="n">
        <v>0</v>
      </c>
      <c r="X7202" s="55" t="n">
        <f aca="false">IF(I7202="Male",0,1)</f>
        <v>1</v>
      </c>
      <c r="Y7202" s="55" t="n">
        <f aca="false">IF(OR(I7202="DNB",I7202="Dry DNB"),1,0)</f>
        <v>0</v>
      </c>
      <c r="Z7202" s="0" t="str">
        <f aca="false">IF(ISNUMBER(W7202),A7202-W7202,"")</f>
        <v/>
      </c>
      <c r="AA7202" s="55" t="n">
        <f aca="false">MATCH(A7202,DATAS,0)</f>
        <v>1</v>
      </c>
      <c r="AB7202" s="55" t="n">
        <f aca="false">IF(AND(E7202&gt;0,OR(AND(B7202&gt;=1,B7202&lt;=6),B7202=10)),1,0)</f>
        <v>0</v>
      </c>
      <c r="AC7202" s="55" t="n">
        <f aca="false">IF(AND(E7202&gt;0,B7202=10),1,0)</f>
        <v>0</v>
      </c>
      <c r="AD7202" s="0" t="str">
        <f aca="false">IF(AND(C7201=C7202,AA7201=AA7202-1),AB7201,"")</f>
        <v/>
      </c>
      <c r="AE7202" s="0" t="str">
        <f aca="false">IF(AND(C7201=C7202,AA7201=AA7202-1),AC7201,"")</f>
        <v/>
      </c>
      <c r="AF7202" s="0" t="str">
        <f aca="false">IF(AA7202=1,"",IF(AND(AB7202=1,AD7202&lt;&gt;1),1,0))</f>
        <v/>
      </c>
      <c r="AG7202" s="0" t="str">
        <f aca="false">IF(AA7202=1,"",IF(AND(AC7202=1,AE7202&lt;&gt;1),1,0))</f>
        <v/>
      </c>
      <c r="AH7202" s="60" t="str">
        <f aca="false">IF(AND(E7202&gt;0,AA7202&lt;2,NOT(AND(C7203=C7202,AA7203=AA7202+1))),INDEX(DATAS,AA7202+1),"")</f>
        <v/>
      </c>
      <c r="AI7202" s="60" t="str">
        <f aca="false">IF(AND(AC7202=1,AA7202&lt;2),IF(AND(C7203=C7202,AA7203=AA7202+1),IF(AC7203=1,"",INDEX(DATAS,AA7202+1)),INDEX(DATAS,AA7202+1)),"")</f>
        <v/>
      </c>
    </row>
    <row r="7203" customFormat="false" ht="15" hidden="false" customHeight="false" outlineLevel="0" collapsed="false">
      <c r="A7203" s="60" t="n">
        <v>46310</v>
      </c>
      <c r="B7203" s="0" t="n">
        <v>16</v>
      </c>
      <c r="C7203" s="0" t="n">
        <v>8069</v>
      </c>
      <c r="E7203" s="0" t="n">
        <v>0</v>
      </c>
      <c r="F7203" s="55" t="s">
        <v>1649</v>
      </c>
      <c r="I7203" s="55" t="s">
        <v>185</v>
      </c>
      <c r="U7203" s="0" t="n">
        <v>58</v>
      </c>
      <c r="V7203" s="0" t="n">
        <v>0</v>
      </c>
      <c r="X7203" s="55" t="n">
        <f aca="false">IF(I7203="Male",0,1)</f>
        <v>1</v>
      </c>
      <c r="Y7203" s="55" t="n">
        <f aca="false">IF(OR(I7203="DNB",I7203="Dry DNB"),1,0)</f>
        <v>0</v>
      </c>
      <c r="Z7203" s="0" t="str">
        <f aca="false">IF(ISNUMBER(W7203),A7203-W7203,"")</f>
        <v/>
      </c>
      <c r="AA7203" s="55" t="n">
        <f aca="false">MATCH(A7203,DATAS,0)</f>
        <v>2</v>
      </c>
      <c r="AB7203" s="55" t="n">
        <f aca="false">IF(AND(E7203&gt;0,OR(AND(B7203&gt;=1,B7203&lt;=6),B7203=10)),1,0)</f>
        <v>0</v>
      </c>
      <c r="AC7203" s="55" t="n">
        <f aca="false">IF(AND(E7203&gt;0,B7203=10),1,0)</f>
        <v>0</v>
      </c>
      <c r="AD7203" s="55" t="n">
        <f aca="false">IF(AND(C7202=C7203,AA7202=AA7203-1),AB7202,"")</f>
        <v>0</v>
      </c>
      <c r="AE7203" s="55" t="n">
        <f aca="false">IF(AND(C7202=C7203,AA7202=AA7203-1),AC7202,"")</f>
        <v>0</v>
      </c>
      <c r="AF7203" s="55" t="n">
        <f aca="false">IF(AA7203=1,"",IF(AND(AB7203=1,AD7203&lt;&gt;1),1,0))</f>
        <v>0</v>
      </c>
      <c r="AG7203" s="55" t="n">
        <f aca="false">IF(AA7203=1,"",IF(AND(AC7203=1,AE7203&lt;&gt;1),1,0))</f>
        <v>0</v>
      </c>
      <c r="AH7203" s="60" t="str">
        <f aca="false">IF(AND(E7203&gt;0,AA7203&lt;2,NOT(AND(C7204=C7203,AA7204=AA7203+1))),INDEX(DATAS,AA7203+1),"")</f>
        <v/>
      </c>
      <c r="AI7203" s="60" t="str">
        <f aca="false">IF(AND(AC7203=1,AA7203&lt;2),IF(AND(C7204=C7203,AA7204=AA7203+1),IF(AC7204=1,"",INDEX(DATAS,AA7203+1)),INDEX(DATAS,AA7203+1)),"")</f>
        <v/>
      </c>
    </row>
    <row r="7204" customFormat="false" ht="15" hidden="false" customHeight="false" outlineLevel="0" collapsed="false">
      <c r="A7204" s="60" t="n">
        <v>46309</v>
      </c>
      <c r="B7204" s="0" t="n">
        <v>16</v>
      </c>
      <c r="C7204" s="0" t="n">
        <v>8070</v>
      </c>
      <c r="E7204" s="0" t="n">
        <v>0</v>
      </c>
      <c r="F7204" s="55" t="s">
        <v>1655</v>
      </c>
      <c r="I7204" s="55" t="s">
        <v>185</v>
      </c>
      <c r="U7204" s="0" t="n">
        <v>51</v>
      </c>
      <c r="V7204" s="0" t="n">
        <v>0</v>
      </c>
      <c r="X7204" s="55" t="n">
        <f aca="false">IF(I7204="Male",0,1)</f>
        <v>1</v>
      </c>
      <c r="Y7204" s="55" t="n">
        <f aca="false">IF(OR(I7204="DNB",I7204="Dry DNB"),1,0)</f>
        <v>0</v>
      </c>
      <c r="Z7204" s="0" t="str">
        <f aca="false">IF(ISNUMBER(W7204),A7204-W7204,"")</f>
        <v/>
      </c>
      <c r="AA7204" s="55" t="n">
        <f aca="false">MATCH(A7204,DATAS,0)</f>
        <v>1</v>
      </c>
      <c r="AB7204" s="55" t="n">
        <f aca="false">IF(AND(E7204&gt;0,OR(AND(B7204&gt;=1,B7204&lt;=6),B7204=10)),1,0)</f>
        <v>0</v>
      </c>
      <c r="AC7204" s="55" t="n">
        <f aca="false">IF(AND(E7204&gt;0,B7204=10),1,0)</f>
        <v>0</v>
      </c>
      <c r="AD7204" s="0" t="str">
        <f aca="false">IF(AND(C7203=C7204,AA7203=AA7204-1),AB7203,"")</f>
        <v/>
      </c>
      <c r="AE7204" s="0" t="str">
        <f aca="false">IF(AND(C7203=C7204,AA7203=AA7204-1),AC7203,"")</f>
        <v/>
      </c>
      <c r="AF7204" s="0" t="str">
        <f aca="false">IF(AA7204=1,"",IF(AND(AB7204=1,AD7204&lt;&gt;1),1,0))</f>
        <v/>
      </c>
      <c r="AG7204" s="0" t="str">
        <f aca="false">IF(AA7204=1,"",IF(AND(AC7204=1,AE7204&lt;&gt;1),1,0))</f>
        <v/>
      </c>
      <c r="AH7204" s="60" t="str">
        <f aca="false">IF(AND(E7204&gt;0,AA7204&lt;2,NOT(AND(C7205=C7204,AA7205=AA7204+1))),INDEX(DATAS,AA7204+1),"")</f>
        <v/>
      </c>
      <c r="AI7204" s="60" t="str">
        <f aca="false">IF(AND(AC7204=1,AA7204&lt;2),IF(AND(C7205=C7204,AA7205=AA7204+1),IF(AC7205=1,"",INDEX(DATAS,AA7204+1)),INDEX(DATAS,AA7204+1)),"")</f>
        <v/>
      </c>
    </row>
    <row r="7205" customFormat="false" ht="15" hidden="false" customHeight="false" outlineLevel="0" collapsed="false">
      <c r="A7205" s="60" t="n">
        <v>46310</v>
      </c>
      <c r="B7205" s="0" t="n">
        <v>16</v>
      </c>
      <c r="C7205" s="0" t="n">
        <v>8070</v>
      </c>
      <c r="E7205" s="0" t="n">
        <v>0</v>
      </c>
      <c r="F7205" s="55" t="s">
        <v>1655</v>
      </c>
      <c r="I7205" s="55" t="s">
        <v>185</v>
      </c>
      <c r="U7205" s="0" t="n">
        <v>52</v>
      </c>
      <c r="V7205" s="0" t="n">
        <v>0</v>
      </c>
      <c r="X7205" s="55" t="n">
        <f aca="false">IF(I7205="Male",0,1)</f>
        <v>1</v>
      </c>
      <c r="Y7205" s="55" t="n">
        <f aca="false">IF(OR(I7205="DNB",I7205="Dry DNB"),1,0)</f>
        <v>0</v>
      </c>
      <c r="Z7205" s="0" t="str">
        <f aca="false">IF(ISNUMBER(W7205),A7205-W7205,"")</f>
        <v/>
      </c>
      <c r="AA7205" s="55" t="n">
        <f aca="false">MATCH(A7205,DATAS,0)</f>
        <v>2</v>
      </c>
      <c r="AB7205" s="55" t="n">
        <f aca="false">IF(AND(E7205&gt;0,OR(AND(B7205&gt;=1,B7205&lt;=6),B7205=10)),1,0)</f>
        <v>0</v>
      </c>
      <c r="AC7205" s="55" t="n">
        <f aca="false">IF(AND(E7205&gt;0,B7205=10),1,0)</f>
        <v>0</v>
      </c>
      <c r="AD7205" s="55" t="n">
        <f aca="false">IF(AND(C7204=C7205,AA7204=AA7205-1),AB7204,"")</f>
        <v>0</v>
      </c>
      <c r="AE7205" s="55" t="n">
        <f aca="false">IF(AND(C7204=C7205,AA7204=AA7205-1),AC7204,"")</f>
        <v>0</v>
      </c>
      <c r="AF7205" s="55" t="n">
        <f aca="false">IF(AA7205=1,"",IF(AND(AB7205=1,AD7205&lt;&gt;1),1,0))</f>
        <v>0</v>
      </c>
      <c r="AG7205" s="55" t="n">
        <f aca="false">IF(AA7205=1,"",IF(AND(AC7205=1,AE7205&lt;&gt;1),1,0))</f>
        <v>0</v>
      </c>
      <c r="AH7205" s="60" t="str">
        <f aca="false">IF(AND(E7205&gt;0,AA7205&lt;2,NOT(AND(C7206=C7205,AA7206=AA7205+1))),INDEX(DATAS,AA7205+1),"")</f>
        <v/>
      </c>
      <c r="AI7205" s="60" t="str">
        <f aca="false">IF(AND(AC7205=1,AA7205&lt;2),IF(AND(C7206=C7205,AA7206=AA7205+1),IF(AC7206=1,"",INDEX(DATAS,AA7205+1)),INDEX(DATAS,AA7205+1)),"")</f>
        <v/>
      </c>
    </row>
    <row r="7206" customFormat="false" ht="15" hidden="false" customHeight="false" outlineLevel="0" collapsed="false">
      <c r="A7206" s="60" t="n">
        <v>46309</v>
      </c>
      <c r="B7206" s="0" t="n">
        <v>16</v>
      </c>
      <c r="C7206" s="0" t="n">
        <v>8071</v>
      </c>
      <c r="E7206" s="0" t="n">
        <v>0</v>
      </c>
      <c r="F7206" s="55" t="s">
        <v>1655</v>
      </c>
      <c r="I7206" s="55" t="s">
        <v>185</v>
      </c>
      <c r="U7206" s="0" t="n">
        <v>51</v>
      </c>
      <c r="V7206" s="0" t="n">
        <v>0</v>
      </c>
      <c r="X7206" s="55" t="n">
        <f aca="false">IF(I7206="Male",0,1)</f>
        <v>1</v>
      </c>
      <c r="Y7206" s="55" t="n">
        <f aca="false">IF(OR(I7206="DNB",I7206="Dry DNB"),1,0)</f>
        <v>0</v>
      </c>
      <c r="Z7206" s="0" t="str">
        <f aca="false">IF(ISNUMBER(W7206),A7206-W7206,"")</f>
        <v/>
      </c>
      <c r="AA7206" s="55" t="n">
        <f aca="false">MATCH(A7206,DATAS,0)</f>
        <v>1</v>
      </c>
      <c r="AB7206" s="55" t="n">
        <f aca="false">IF(AND(E7206&gt;0,OR(AND(B7206&gt;=1,B7206&lt;=6),B7206=10)),1,0)</f>
        <v>0</v>
      </c>
      <c r="AC7206" s="55" t="n">
        <f aca="false">IF(AND(E7206&gt;0,B7206=10),1,0)</f>
        <v>0</v>
      </c>
      <c r="AD7206" s="0" t="str">
        <f aca="false">IF(AND(C7205=C7206,AA7205=AA7206-1),AB7205,"")</f>
        <v/>
      </c>
      <c r="AE7206" s="0" t="str">
        <f aca="false">IF(AND(C7205=C7206,AA7205=AA7206-1),AC7205,"")</f>
        <v/>
      </c>
      <c r="AF7206" s="0" t="str">
        <f aca="false">IF(AA7206=1,"",IF(AND(AB7206=1,AD7206&lt;&gt;1),1,0))</f>
        <v/>
      </c>
      <c r="AG7206" s="0" t="str">
        <f aca="false">IF(AA7206=1,"",IF(AND(AC7206=1,AE7206&lt;&gt;1),1,0))</f>
        <v/>
      </c>
      <c r="AH7206" s="60" t="str">
        <f aca="false">IF(AND(E7206&gt;0,AA7206&lt;2,NOT(AND(C7207=C7206,AA7207=AA7206+1))),INDEX(DATAS,AA7206+1),"")</f>
        <v/>
      </c>
      <c r="AI7206" s="60" t="str">
        <f aca="false">IF(AND(AC7206=1,AA7206&lt;2),IF(AND(C7207=C7206,AA7207=AA7206+1),IF(AC7207=1,"",INDEX(DATAS,AA7206+1)),INDEX(DATAS,AA7206+1)),"")</f>
        <v/>
      </c>
    </row>
    <row r="7207" customFormat="false" ht="15" hidden="false" customHeight="false" outlineLevel="0" collapsed="false">
      <c r="A7207" s="60" t="n">
        <v>46310</v>
      </c>
      <c r="B7207" s="0" t="n">
        <v>16</v>
      </c>
      <c r="C7207" s="0" t="n">
        <v>8071</v>
      </c>
      <c r="E7207" s="0" t="n">
        <v>0</v>
      </c>
      <c r="F7207" s="55" t="s">
        <v>1655</v>
      </c>
      <c r="I7207" s="55" t="s">
        <v>185</v>
      </c>
      <c r="U7207" s="0" t="n">
        <v>52</v>
      </c>
      <c r="V7207" s="0" t="n">
        <v>0</v>
      </c>
      <c r="X7207" s="55" t="n">
        <f aca="false">IF(I7207="Male",0,1)</f>
        <v>1</v>
      </c>
      <c r="Y7207" s="55" t="n">
        <f aca="false">IF(OR(I7207="DNB",I7207="Dry DNB"),1,0)</f>
        <v>0</v>
      </c>
      <c r="Z7207" s="0" t="str">
        <f aca="false">IF(ISNUMBER(W7207),A7207-W7207,"")</f>
        <v/>
      </c>
      <c r="AA7207" s="55" t="n">
        <f aca="false">MATCH(A7207,DATAS,0)</f>
        <v>2</v>
      </c>
      <c r="AB7207" s="55" t="n">
        <f aca="false">IF(AND(E7207&gt;0,OR(AND(B7207&gt;=1,B7207&lt;=6),B7207=10)),1,0)</f>
        <v>0</v>
      </c>
      <c r="AC7207" s="55" t="n">
        <f aca="false">IF(AND(E7207&gt;0,B7207=10),1,0)</f>
        <v>0</v>
      </c>
      <c r="AD7207" s="55" t="n">
        <f aca="false">IF(AND(C7206=C7207,AA7206=AA7207-1),AB7206,"")</f>
        <v>0</v>
      </c>
      <c r="AE7207" s="55" t="n">
        <f aca="false">IF(AND(C7206=C7207,AA7206=AA7207-1),AC7206,"")</f>
        <v>0</v>
      </c>
      <c r="AF7207" s="55" t="n">
        <f aca="false">IF(AA7207=1,"",IF(AND(AB7207=1,AD7207&lt;&gt;1),1,0))</f>
        <v>0</v>
      </c>
      <c r="AG7207" s="55" t="n">
        <f aca="false">IF(AA7207=1,"",IF(AND(AC7207=1,AE7207&lt;&gt;1),1,0))</f>
        <v>0</v>
      </c>
      <c r="AH7207" s="60" t="str">
        <f aca="false">IF(AND(E7207&gt;0,AA7207&lt;2,NOT(AND(C7208=C7207,AA7208=AA7207+1))),INDEX(DATAS,AA7207+1),"")</f>
        <v/>
      </c>
      <c r="AI7207" s="60" t="str">
        <f aca="false">IF(AND(AC7207=1,AA7207&lt;2),IF(AND(C7208=C7207,AA7208=AA7207+1),IF(AC7208=1,"",INDEX(DATAS,AA7207+1)),INDEX(DATAS,AA7207+1)),"")</f>
        <v/>
      </c>
    </row>
    <row r="7208" customFormat="false" ht="15" hidden="false" customHeight="false" outlineLevel="0" collapsed="false">
      <c r="A7208" s="60" t="n">
        <v>46309</v>
      </c>
      <c r="B7208" s="0" t="n">
        <v>16</v>
      </c>
      <c r="C7208" s="0" t="n">
        <v>8072</v>
      </c>
      <c r="E7208" s="0" t="n">
        <v>0</v>
      </c>
      <c r="F7208" s="55" t="s">
        <v>1655</v>
      </c>
      <c r="I7208" s="55" t="s">
        <v>185</v>
      </c>
      <c r="U7208" s="0" t="n">
        <v>51</v>
      </c>
      <c r="V7208" s="0" t="n">
        <v>0</v>
      </c>
      <c r="X7208" s="55" t="n">
        <f aca="false">IF(I7208="Male",0,1)</f>
        <v>1</v>
      </c>
      <c r="Y7208" s="55" t="n">
        <f aca="false">IF(OR(I7208="DNB",I7208="Dry DNB"),1,0)</f>
        <v>0</v>
      </c>
      <c r="Z7208" s="0" t="str">
        <f aca="false">IF(ISNUMBER(W7208),A7208-W7208,"")</f>
        <v/>
      </c>
      <c r="AA7208" s="55" t="n">
        <f aca="false">MATCH(A7208,DATAS,0)</f>
        <v>1</v>
      </c>
      <c r="AB7208" s="55" t="n">
        <f aca="false">IF(AND(E7208&gt;0,OR(AND(B7208&gt;=1,B7208&lt;=6),B7208=10)),1,0)</f>
        <v>0</v>
      </c>
      <c r="AC7208" s="55" t="n">
        <f aca="false">IF(AND(E7208&gt;0,B7208=10),1,0)</f>
        <v>0</v>
      </c>
      <c r="AD7208" s="0" t="str">
        <f aca="false">IF(AND(C7207=C7208,AA7207=AA7208-1),AB7207,"")</f>
        <v/>
      </c>
      <c r="AE7208" s="0" t="str">
        <f aca="false">IF(AND(C7207=C7208,AA7207=AA7208-1),AC7207,"")</f>
        <v/>
      </c>
      <c r="AF7208" s="0" t="str">
        <f aca="false">IF(AA7208=1,"",IF(AND(AB7208=1,AD7208&lt;&gt;1),1,0))</f>
        <v/>
      </c>
      <c r="AG7208" s="0" t="str">
        <f aca="false">IF(AA7208=1,"",IF(AND(AC7208=1,AE7208&lt;&gt;1),1,0))</f>
        <v/>
      </c>
      <c r="AH7208" s="60" t="str">
        <f aca="false">IF(AND(E7208&gt;0,AA7208&lt;2,NOT(AND(C7209=C7208,AA7209=AA7208+1))),INDEX(DATAS,AA7208+1),"")</f>
        <v/>
      </c>
      <c r="AI7208" s="60" t="str">
        <f aca="false">IF(AND(AC7208=1,AA7208&lt;2),IF(AND(C7209=C7208,AA7209=AA7208+1),IF(AC7209=1,"",INDEX(DATAS,AA7208+1)),INDEX(DATAS,AA7208+1)),"")</f>
        <v/>
      </c>
    </row>
    <row r="7209" customFormat="false" ht="15" hidden="false" customHeight="false" outlineLevel="0" collapsed="false">
      <c r="A7209" s="60" t="n">
        <v>46310</v>
      </c>
      <c r="B7209" s="0" t="n">
        <v>16</v>
      </c>
      <c r="C7209" s="0" t="n">
        <v>8072</v>
      </c>
      <c r="E7209" s="0" t="n">
        <v>0</v>
      </c>
      <c r="F7209" s="55" t="s">
        <v>1655</v>
      </c>
      <c r="I7209" s="55" t="s">
        <v>185</v>
      </c>
      <c r="U7209" s="0" t="n">
        <v>52</v>
      </c>
      <c r="V7209" s="0" t="n">
        <v>0</v>
      </c>
      <c r="X7209" s="55" t="n">
        <f aca="false">IF(I7209="Male",0,1)</f>
        <v>1</v>
      </c>
      <c r="Y7209" s="55" t="n">
        <f aca="false">IF(OR(I7209="DNB",I7209="Dry DNB"),1,0)</f>
        <v>0</v>
      </c>
      <c r="Z7209" s="0" t="str">
        <f aca="false">IF(ISNUMBER(W7209),A7209-W7209,"")</f>
        <v/>
      </c>
      <c r="AA7209" s="55" t="n">
        <f aca="false">MATCH(A7209,DATAS,0)</f>
        <v>2</v>
      </c>
      <c r="AB7209" s="55" t="n">
        <f aca="false">IF(AND(E7209&gt;0,OR(AND(B7209&gt;=1,B7209&lt;=6),B7209=10)),1,0)</f>
        <v>0</v>
      </c>
      <c r="AC7209" s="55" t="n">
        <f aca="false">IF(AND(E7209&gt;0,B7209=10),1,0)</f>
        <v>0</v>
      </c>
      <c r="AD7209" s="55" t="n">
        <f aca="false">IF(AND(C7208=C7209,AA7208=AA7209-1),AB7208,"")</f>
        <v>0</v>
      </c>
      <c r="AE7209" s="55" t="n">
        <f aca="false">IF(AND(C7208=C7209,AA7208=AA7209-1),AC7208,"")</f>
        <v>0</v>
      </c>
      <c r="AF7209" s="55" t="n">
        <f aca="false">IF(AA7209=1,"",IF(AND(AB7209=1,AD7209&lt;&gt;1),1,0))</f>
        <v>0</v>
      </c>
      <c r="AG7209" s="55" t="n">
        <f aca="false">IF(AA7209=1,"",IF(AND(AC7209=1,AE7209&lt;&gt;1),1,0))</f>
        <v>0</v>
      </c>
      <c r="AH7209" s="60" t="str">
        <f aca="false">IF(AND(E7209&gt;0,AA7209&lt;2,NOT(AND(C7210=C7209,AA7210=AA7209+1))),INDEX(DATAS,AA7209+1),"")</f>
        <v/>
      </c>
      <c r="AI7209" s="60" t="str">
        <f aca="false">IF(AND(AC7209=1,AA7209&lt;2),IF(AND(C7210=C7209,AA7210=AA7209+1),IF(AC7210=1,"",INDEX(DATAS,AA7209+1)),INDEX(DATAS,AA7209+1)),"")</f>
        <v/>
      </c>
    </row>
    <row r="7210" customFormat="false" ht="15" hidden="false" customHeight="false" outlineLevel="0" collapsed="false">
      <c r="A7210" s="60" t="n">
        <v>46309</v>
      </c>
      <c r="B7210" s="0" t="n">
        <v>16</v>
      </c>
      <c r="C7210" s="0" t="n">
        <v>8073</v>
      </c>
      <c r="E7210" s="0" t="n">
        <v>0</v>
      </c>
      <c r="F7210" s="55" t="s">
        <v>1655</v>
      </c>
      <c r="I7210" s="55" t="s">
        <v>185</v>
      </c>
      <c r="U7210" s="0" t="n">
        <v>51</v>
      </c>
      <c r="V7210" s="0" t="n">
        <v>0</v>
      </c>
      <c r="X7210" s="55" t="n">
        <f aca="false">IF(I7210="Male",0,1)</f>
        <v>1</v>
      </c>
      <c r="Y7210" s="55" t="n">
        <f aca="false">IF(OR(I7210="DNB",I7210="Dry DNB"),1,0)</f>
        <v>0</v>
      </c>
      <c r="Z7210" s="0" t="str">
        <f aca="false">IF(ISNUMBER(W7210),A7210-W7210,"")</f>
        <v/>
      </c>
      <c r="AA7210" s="55" t="n">
        <f aca="false">MATCH(A7210,DATAS,0)</f>
        <v>1</v>
      </c>
      <c r="AB7210" s="55" t="n">
        <f aca="false">IF(AND(E7210&gt;0,OR(AND(B7210&gt;=1,B7210&lt;=6),B7210=10)),1,0)</f>
        <v>0</v>
      </c>
      <c r="AC7210" s="55" t="n">
        <f aca="false">IF(AND(E7210&gt;0,B7210=10),1,0)</f>
        <v>0</v>
      </c>
      <c r="AD7210" s="0" t="str">
        <f aca="false">IF(AND(C7209=C7210,AA7209=AA7210-1),AB7209,"")</f>
        <v/>
      </c>
      <c r="AE7210" s="0" t="str">
        <f aca="false">IF(AND(C7209=C7210,AA7209=AA7210-1),AC7209,"")</f>
        <v/>
      </c>
      <c r="AF7210" s="0" t="str">
        <f aca="false">IF(AA7210=1,"",IF(AND(AB7210=1,AD7210&lt;&gt;1),1,0))</f>
        <v/>
      </c>
      <c r="AG7210" s="0" t="str">
        <f aca="false">IF(AA7210=1,"",IF(AND(AC7210=1,AE7210&lt;&gt;1),1,0))</f>
        <v/>
      </c>
      <c r="AH7210" s="60" t="str">
        <f aca="false">IF(AND(E7210&gt;0,AA7210&lt;2,NOT(AND(C7211=C7210,AA7211=AA7210+1))),INDEX(DATAS,AA7210+1),"")</f>
        <v/>
      </c>
      <c r="AI7210" s="60" t="str">
        <f aca="false">IF(AND(AC7210=1,AA7210&lt;2),IF(AND(C7211=C7210,AA7211=AA7210+1),IF(AC7211=1,"",INDEX(DATAS,AA7210+1)),INDEX(DATAS,AA7210+1)),"")</f>
        <v/>
      </c>
    </row>
    <row r="7211" customFormat="false" ht="15" hidden="false" customHeight="false" outlineLevel="0" collapsed="false">
      <c r="A7211" s="60" t="n">
        <v>46310</v>
      </c>
      <c r="B7211" s="0" t="n">
        <v>16</v>
      </c>
      <c r="C7211" s="0" t="n">
        <v>8073</v>
      </c>
      <c r="E7211" s="0" t="n">
        <v>0</v>
      </c>
      <c r="F7211" s="55" t="s">
        <v>1655</v>
      </c>
      <c r="I7211" s="55" t="s">
        <v>185</v>
      </c>
      <c r="U7211" s="0" t="n">
        <v>52</v>
      </c>
      <c r="V7211" s="0" t="n">
        <v>0</v>
      </c>
      <c r="X7211" s="55" t="n">
        <f aca="false">IF(I7211="Male",0,1)</f>
        <v>1</v>
      </c>
      <c r="Y7211" s="55" t="n">
        <f aca="false">IF(OR(I7211="DNB",I7211="Dry DNB"),1,0)</f>
        <v>0</v>
      </c>
      <c r="Z7211" s="0" t="str">
        <f aca="false">IF(ISNUMBER(W7211),A7211-W7211,"")</f>
        <v/>
      </c>
      <c r="AA7211" s="55" t="n">
        <f aca="false">MATCH(A7211,DATAS,0)</f>
        <v>2</v>
      </c>
      <c r="AB7211" s="55" t="n">
        <f aca="false">IF(AND(E7211&gt;0,OR(AND(B7211&gt;=1,B7211&lt;=6),B7211=10)),1,0)</f>
        <v>0</v>
      </c>
      <c r="AC7211" s="55" t="n">
        <f aca="false">IF(AND(E7211&gt;0,B7211=10),1,0)</f>
        <v>0</v>
      </c>
      <c r="AD7211" s="55" t="n">
        <f aca="false">IF(AND(C7210=C7211,AA7210=AA7211-1),AB7210,"")</f>
        <v>0</v>
      </c>
      <c r="AE7211" s="55" t="n">
        <f aca="false">IF(AND(C7210=C7211,AA7210=AA7211-1),AC7210,"")</f>
        <v>0</v>
      </c>
      <c r="AF7211" s="55" t="n">
        <f aca="false">IF(AA7211=1,"",IF(AND(AB7211=1,AD7211&lt;&gt;1),1,0))</f>
        <v>0</v>
      </c>
      <c r="AG7211" s="55" t="n">
        <f aca="false">IF(AA7211=1,"",IF(AND(AC7211=1,AE7211&lt;&gt;1),1,0))</f>
        <v>0</v>
      </c>
      <c r="AH7211" s="60" t="str">
        <f aca="false">IF(AND(E7211&gt;0,AA7211&lt;2,NOT(AND(C7212=C7211,AA7212=AA7211+1))),INDEX(DATAS,AA7211+1),"")</f>
        <v/>
      </c>
      <c r="AI7211" s="60" t="str">
        <f aca="false">IF(AND(AC7211=1,AA7211&lt;2),IF(AND(C7212=C7211,AA7212=AA7211+1),IF(AC7212=1,"",INDEX(DATAS,AA7211+1)),INDEX(DATAS,AA7211+1)),"")</f>
        <v/>
      </c>
    </row>
    <row r="7212" customFormat="false" ht="15" hidden="false" customHeight="false" outlineLevel="0" collapsed="false">
      <c r="A7212" s="60" t="n">
        <v>46309</v>
      </c>
      <c r="B7212" s="0" t="n">
        <v>16</v>
      </c>
      <c r="C7212" s="0" t="n">
        <v>8074</v>
      </c>
      <c r="E7212" s="0" t="n">
        <v>0</v>
      </c>
      <c r="F7212" s="55" t="s">
        <v>1656</v>
      </c>
      <c r="I7212" s="55" t="s">
        <v>185</v>
      </c>
      <c r="U7212" s="0" t="n">
        <v>50</v>
      </c>
      <c r="V7212" s="0" t="n">
        <v>0</v>
      </c>
      <c r="X7212" s="55" t="n">
        <f aca="false">IF(I7212="Male",0,1)</f>
        <v>1</v>
      </c>
      <c r="Y7212" s="55" t="n">
        <f aca="false">IF(OR(I7212="DNB",I7212="Dry DNB"),1,0)</f>
        <v>0</v>
      </c>
      <c r="Z7212" s="0" t="str">
        <f aca="false">IF(ISNUMBER(W7212),A7212-W7212,"")</f>
        <v/>
      </c>
      <c r="AA7212" s="55" t="n">
        <f aca="false">MATCH(A7212,DATAS,0)</f>
        <v>1</v>
      </c>
      <c r="AB7212" s="55" t="n">
        <f aca="false">IF(AND(E7212&gt;0,OR(AND(B7212&gt;=1,B7212&lt;=6),B7212=10)),1,0)</f>
        <v>0</v>
      </c>
      <c r="AC7212" s="55" t="n">
        <f aca="false">IF(AND(E7212&gt;0,B7212=10),1,0)</f>
        <v>0</v>
      </c>
      <c r="AD7212" s="0" t="str">
        <f aca="false">IF(AND(C7211=C7212,AA7211=AA7212-1),AB7211,"")</f>
        <v/>
      </c>
      <c r="AE7212" s="0" t="str">
        <f aca="false">IF(AND(C7211=C7212,AA7211=AA7212-1),AC7211,"")</f>
        <v/>
      </c>
      <c r="AF7212" s="0" t="str">
        <f aca="false">IF(AA7212=1,"",IF(AND(AB7212=1,AD7212&lt;&gt;1),1,0))</f>
        <v/>
      </c>
      <c r="AG7212" s="0" t="str">
        <f aca="false">IF(AA7212=1,"",IF(AND(AC7212=1,AE7212&lt;&gt;1),1,0))</f>
        <v/>
      </c>
      <c r="AH7212" s="60" t="str">
        <f aca="false">IF(AND(E7212&gt;0,AA7212&lt;2,NOT(AND(C7213=C7212,AA7213=AA7212+1))),INDEX(DATAS,AA7212+1),"")</f>
        <v/>
      </c>
      <c r="AI7212" s="60" t="str">
        <f aca="false">IF(AND(AC7212=1,AA7212&lt;2),IF(AND(C7213=C7212,AA7213=AA7212+1),IF(AC7213=1,"",INDEX(DATAS,AA7212+1)),INDEX(DATAS,AA7212+1)),"")</f>
        <v/>
      </c>
    </row>
    <row r="7213" customFormat="false" ht="15" hidden="false" customHeight="false" outlineLevel="0" collapsed="false">
      <c r="A7213" s="60" t="n">
        <v>46310</v>
      </c>
      <c r="B7213" s="0" t="n">
        <v>16</v>
      </c>
      <c r="C7213" s="0" t="n">
        <v>8074</v>
      </c>
      <c r="E7213" s="0" t="n">
        <v>0</v>
      </c>
      <c r="F7213" s="55" t="s">
        <v>1656</v>
      </c>
      <c r="I7213" s="55" t="s">
        <v>185</v>
      </c>
      <c r="U7213" s="0" t="n">
        <v>51</v>
      </c>
      <c r="V7213" s="0" t="n">
        <v>0</v>
      </c>
      <c r="X7213" s="55" t="n">
        <f aca="false">IF(I7213="Male",0,1)</f>
        <v>1</v>
      </c>
      <c r="Y7213" s="55" t="n">
        <f aca="false">IF(OR(I7213="DNB",I7213="Dry DNB"),1,0)</f>
        <v>0</v>
      </c>
      <c r="Z7213" s="0" t="str">
        <f aca="false">IF(ISNUMBER(W7213),A7213-W7213,"")</f>
        <v/>
      </c>
      <c r="AA7213" s="55" t="n">
        <f aca="false">MATCH(A7213,DATAS,0)</f>
        <v>2</v>
      </c>
      <c r="AB7213" s="55" t="n">
        <f aca="false">IF(AND(E7213&gt;0,OR(AND(B7213&gt;=1,B7213&lt;=6),B7213=10)),1,0)</f>
        <v>0</v>
      </c>
      <c r="AC7213" s="55" t="n">
        <f aca="false">IF(AND(E7213&gt;0,B7213=10),1,0)</f>
        <v>0</v>
      </c>
      <c r="AD7213" s="55" t="n">
        <f aca="false">IF(AND(C7212=C7213,AA7212=AA7213-1),AB7212,"")</f>
        <v>0</v>
      </c>
      <c r="AE7213" s="55" t="n">
        <f aca="false">IF(AND(C7212=C7213,AA7212=AA7213-1),AC7212,"")</f>
        <v>0</v>
      </c>
      <c r="AF7213" s="55" t="n">
        <f aca="false">IF(AA7213=1,"",IF(AND(AB7213=1,AD7213&lt;&gt;1),1,0))</f>
        <v>0</v>
      </c>
      <c r="AG7213" s="55" t="n">
        <f aca="false">IF(AA7213=1,"",IF(AND(AC7213=1,AE7213&lt;&gt;1),1,0))</f>
        <v>0</v>
      </c>
      <c r="AH7213" s="60" t="str">
        <f aca="false">IF(AND(E7213&gt;0,AA7213&lt;2,NOT(AND(C7214=C7213,AA7214=AA7213+1))),INDEX(DATAS,AA7213+1),"")</f>
        <v/>
      </c>
      <c r="AI7213" s="60" t="str">
        <f aca="false">IF(AND(AC7213=1,AA7213&lt;2),IF(AND(C7214=C7213,AA7214=AA7213+1),IF(AC7214=1,"",INDEX(DATAS,AA7213+1)),INDEX(DATAS,AA7213+1)),"")</f>
        <v/>
      </c>
    </row>
    <row r="7214" customFormat="false" ht="15" hidden="false" customHeight="false" outlineLevel="0" collapsed="false">
      <c r="A7214" s="60" t="n">
        <v>46309</v>
      </c>
      <c r="B7214" s="0" t="n">
        <v>16</v>
      </c>
      <c r="C7214" s="0" t="n">
        <v>8076</v>
      </c>
      <c r="E7214" s="0" t="n">
        <v>0</v>
      </c>
      <c r="F7214" s="55" t="s">
        <v>1656</v>
      </c>
      <c r="I7214" s="55" t="s">
        <v>185</v>
      </c>
      <c r="U7214" s="0" t="n">
        <v>50</v>
      </c>
      <c r="V7214" s="0" t="n">
        <v>0</v>
      </c>
      <c r="X7214" s="55" t="n">
        <f aca="false">IF(I7214="Male",0,1)</f>
        <v>1</v>
      </c>
      <c r="Y7214" s="55" t="n">
        <f aca="false">IF(OR(I7214="DNB",I7214="Dry DNB"),1,0)</f>
        <v>0</v>
      </c>
      <c r="Z7214" s="0" t="str">
        <f aca="false">IF(ISNUMBER(W7214),A7214-W7214,"")</f>
        <v/>
      </c>
      <c r="AA7214" s="55" t="n">
        <f aca="false">MATCH(A7214,DATAS,0)</f>
        <v>1</v>
      </c>
      <c r="AB7214" s="55" t="n">
        <f aca="false">IF(AND(E7214&gt;0,OR(AND(B7214&gt;=1,B7214&lt;=6),B7214=10)),1,0)</f>
        <v>0</v>
      </c>
      <c r="AC7214" s="55" t="n">
        <f aca="false">IF(AND(E7214&gt;0,B7214=10),1,0)</f>
        <v>0</v>
      </c>
      <c r="AD7214" s="0" t="str">
        <f aca="false">IF(AND(C7213=C7214,AA7213=AA7214-1),AB7213,"")</f>
        <v/>
      </c>
      <c r="AE7214" s="0" t="str">
        <f aca="false">IF(AND(C7213=C7214,AA7213=AA7214-1),AC7213,"")</f>
        <v/>
      </c>
      <c r="AF7214" s="0" t="str">
        <f aca="false">IF(AA7214=1,"",IF(AND(AB7214=1,AD7214&lt;&gt;1),1,0))</f>
        <v/>
      </c>
      <c r="AG7214" s="0" t="str">
        <f aca="false">IF(AA7214=1,"",IF(AND(AC7214=1,AE7214&lt;&gt;1),1,0))</f>
        <v/>
      </c>
      <c r="AH7214" s="60" t="str">
        <f aca="false">IF(AND(E7214&gt;0,AA7214&lt;2,NOT(AND(C7215=C7214,AA7215=AA7214+1))),INDEX(DATAS,AA7214+1),"")</f>
        <v/>
      </c>
      <c r="AI7214" s="60" t="str">
        <f aca="false">IF(AND(AC7214=1,AA7214&lt;2),IF(AND(C7215=C7214,AA7215=AA7214+1),IF(AC7215=1,"",INDEX(DATAS,AA7214+1)),INDEX(DATAS,AA7214+1)),"")</f>
        <v/>
      </c>
    </row>
    <row r="7215" customFormat="false" ht="15" hidden="false" customHeight="false" outlineLevel="0" collapsed="false">
      <c r="A7215" s="60" t="n">
        <v>46310</v>
      </c>
      <c r="B7215" s="0" t="n">
        <v>16</v>
      </c>
      <c r="C7215" s="0" t="n">
        <v>8076</v>
      </c>
      <c r="E7215" s="0" t="n">
        <v>0</v>
      </c>
      <c r="F7215" s="55" t="s">
        <v>1656</v>
      </c>
      <c r="I7215" s="55" t="s">
        <v>185</v>
      </c>
      <c r="U7215" s="0" t="n">
        <v>51</v>
      </c>
      <c r="V7215" s="0" t="n">
        <v>0</v>
      </c>
      <c r="X7215" s="55" t="n">
        <f aca="false">IF(I7215="Male",0,1)</f>
        <v>1</v>
      </c>
      <c r="Y7215" s="55" t="n">
        <f aca="false">IF(OR(I7215="DNB",I7215="Dry DNB"),1,0)</f>
        <v>0</v>
      </c>
      <c r="Z7215" s="0" t="str">
        <f aca="false">IF(ISNUMBER(W7215),A7215-W7215,"")</f>
        <v/>
      </c>
      <c r="AA7215" s="55" t="n">
        <f aca="false">MATCH(A7215,DATAS,0)</f>
        <v>2</v>
      </c>
      <c r="AB7215" s="55" t="n">
        <f aca="false">IF(AND(E7215&gt;0,OR(AND(B7215&gt;=1,B7215&lt;=6),B7215=10)),1,0)</f>
        <v>0</v>
      </c>
      <c r="AC7215" s="55" t="n">
        <f aca="false">IF(AND(E7215&gt;0,B7215=10),1,0)</f>
        <v>0</v>
      </c>
      <c r="AD7215" s="55" t="n">
        <f aca="false">IF(AND(C7214=C7215,AA7214=AA7215-1),AB7214,"")</f>
        <v>0</v>
      </c>
      <c r="AE7215" s="55" t="n">
        <f aca="false">IF(AND(C7214=C7215,AA7214=AA7215-1),AC7214,"")</f>
        <v>0</v>
      </c>
      <c r="AF7215" s="55" t="n">
        <f aca="false">IF(AA7215=1,"",IF(AND(AB7215=1,AD7215&lt;&gt;1),1,0))</f>
        <v>0</v>
      </c>
      <c r="AG7215" s="55" t="n">
        <f aca="false">IF(AA7215=1,"",IF(AND(AC7215=1,AE7215&lt;&gt;1),1,0))</f>
        <v>0</v>
      </c>
      <c r="AH7215" s="60" t="str">
        <f aca="false">IF(AND(E7215&gt;0,AA7215&lt;2,NOT(AND(C7216=C7215,AA7216=AA7215+1))),INDEX(DATAS,AA7215+1),"")</f>
        <v/>
      </c>
      <c r="AI7215" s="60" t="str">
        <f aca="false">IF(AND(AC7215=1,AA7215&lt;2),IF(AND(C7216=C7215,AA7216=AA7215+1),IF(AC7216=1,"",INDEX(DATAS,AA7215+1)),INDEX(DATAS,AA7215+1)),"")</f>
        <v/>
      </c>
    </row>
    <row r="7216" customFormat="false" ht="15" hidden="false" customHeight="false" outlineLevel="0" collapsed="false">
      <c r="A7216" s="60" t="n">
        <v>46309</v>
      </c>
      <c r="B7216" s="0" t="n">
        <v>16</v>
      </c>
      <c r="C7216" s="0" t="n">
        <v>8077</v>
      </c>
      <c r="E7216" s="0" t="n">
        <v>0</v>
      </c>
      <c r="F7216" s="55" t="s">
        <v>1657</v>
      </c>
      <c r="I7216" s="55" t="s">
        <v>185</v>
      </c>
      <c r="U7216" s="0" t="n">
        <v>49</v>
      </c>
      <c r="V7216" s="0" t="n">
        <v>0</v>
      </c>
      <c r="X7216" s="55" t="n">
        <f aca="false">IF(I7216="Male",0,1)</f>
        <v>1</v>
      </c>
      <c r="Y7216" s="55" t="n">
        <f aca="false">IF(OR(I7216="DNB",I7216="Dry DNB"),1,0)</f>
        <v>0</v>
      </c>
      <c r="Z7216" s="0" t="str">
        <f aca="false">IF(ISNUMBER(W7216),A7216-W7216,"")</f>
        <v/>
      </c>
      <c r="AA7216" s="55" t="n">
        <f aca="false">MATCH(A7216,DATAS,0)</f>
        <v>1</v>
      </c>
      <c r="AB7216" s="55" t="n">
        <f aca="false">IF(AND(E7216&gt;0,OR(AND(B7216&gt;=1,B7216&lt;=6),B7216=10)),1,0)</f>
        <v>0</v>
      </c>
      <c r="AC7216" s="55" t="n">
        <f aca="false">IF(AND(E7216&gt;0,B7216=10),1,0)</f>
        <v>0</v>
      </c>
      <c r="AD7216" s="0" t="str">
        <f aca="false">IF(AND(C7215=C7216,AA7215=AA7216-1),AB7215,"")</f>
        <v/>
      </c>
      <c r="AE7216" s="0" t="str">
        <f aca="false">IF(AND(C7215=C7216,AA7215=AA7216-1),AC7215,"")</f>
        <v/>
      </c>
      <c r="AF7216" s="0" t="str">
        <f aca="false">IF(AA7216=1,"",IF(AND(AB7216=1,AD7216&lt;&gt;1),1,0))</f>
        <v/>
      </c>
      <c r="AG7216" s="0" t="str">
        <f aca="false">IF(AA7216=1,"",IF(AND(AC7216=1,AE7216&lt;&gt;1),1,0))</f>
        <v/>
      </c>
      <c r="AH7216" s="60" t="str">
        <f aca="false">IF(AND(E7216&gt;0,AA7216&lt;2,NOT(AND(C7217=C7216,AA7217=AA7216+1))),INDEX(DATAS,AA7216+1),"")</f>
        <v/>
      </c>
      <c r="AI7216" s="60" t="str">
        <f aca="false">IF(AND(AC7216=1,AA7216&lt;2),IF(AND(C7217=C7216,AA7217=AA7216+1),IF(AC7217=1,"",INDEX(DATAS,AA7216+1)),INDEX(DATAS,AA7216+1)),"")</f>
        <v/>
      </c>
    </row>
    <row r="7217" customFormat="false" ht="15" hidden="false" customHeight="false" outlineLevel="0" collapsed="false">
      <c r="A7217" s="60" t="n">
        <v>46310</v>
      </c>
      <c r="B7217" s="0" t="n">
        <v>16</v>
      </c>
      <c r="C7217" s="0" t="n">
        <v>8077</v>
      </c>
      <c r="E7217" s="0" t="n">
        <v>0</v>
      </c>
      <c r="F7217" s="55" t="s">
        <v>1657</v>
      </c>
      <c r="I7217" s="55" t="s">
        <v>185</v>
      </c>
      <c r="U7217" s="0" t="n">
        <v>50</v>
      </c>
      <c r="V7217" s="0" t="n">
        <v>0</v>
      </c>
      <c r="X7217" s="55" t="n">
        <f aca="false">IF(I7217="Male",0,1)</f>
        <v>1</v>
      </c>
      <c r="Y7217" s="55" t="n">
        <f aca="false">IF(OR(I7217="DNB",I7217="Dry DNB"),1,0)</f>
        <v>0</v>
      </c>
      <c r="Z7217" s="0" t="str">
        <f aca="false">IF(ISNUMBER(W7217),A7217-W7217,"")</f>
        <v/>
      </c>
      <c r="AA7217" s="55" t="n">
        <f aca="false">MATCH(A7217,DATAS,0)</f>
        <v>2</v>
      </c>
      <c r="AB7217" s="55" t="n">
        <f aca="false">IF(AND(E7217&gt;0,OR(AND(B7217&gt;=1,B7217&lt;=6),B7217=10)),1,0)</f>
        <v>0</v>
      </c>
      <c r="AC7217" s="55" t="n">
        <f aca="false">IF(AND(E7217&gt;0,B7217=10),1,0)</f>
        <v>0</v>
      </c>
      <c r="AD7217" s="55" t="n">
        <f aca="false">IF(AND(C7216=C7217,AA7216=AA7217-1),AB7216,"")</f>
        <v>0</v>
      </c>
      <c r="AE7217" s="55" t="n">
        <f aca="false">IF(AND(C7216=C7217,AA7216=AA7217-1),AC7216,"")</f>
        <v>0</v>
      </c>
      <c r="AF7217" s="55" t="n">
        <f aca="false">IF(AA7217=1,"",IF(AND(AB7217=1,AD7217&lt;&gt;1),1,0))</f>
        <v>0</v>
      </c>
      <c r="AG7217" s="55" t="n">
        <f aca="false">IF(AA7217=1,"",IF(AND(AC7217=1,AE7217&lt;&gt;1),1,0))</f>
        <v>0</v>
      </c>
      <c r="AH7217" s="60" t="str">
        <f aca="false">IF(AND(E7217&gt;0,AA7217&lt;2,NOT(AND(C7218=C7217,AA7218=AA7217+1))),INDEX(DATAS,AA7217+1),"")</f>
        <v/>
      </c>
      <c r="AI7217" s="60" t="str">
        <f aca="false">IF(AND(AC7217=1,AA7217&lt;2),IF(AND(C7218=C7217,AA7218=AA7217+1),IF(AC7218=1,"",INDEX(DATAS,AA7217+1)),INDEX(DATAS,AA7217+1)),"")</f>
        <v/>
      </c>
    </row>
    <row r="7218" customFormat="false" ht="15" hidden="false" customHeight="false" outlineLevel="0" collapsed="false">
      <c r="A7218" s="60" t="n">
        <v>46309</v>
      </c>
      <c r="B7218" s="0" t="n">
        <v>16</v>
      </c>
      <c r="C7218" s="0" t="n">
        <v>8078</v>
      </c>
      <c r="E7218" s="0" t="n">
        <v>0</v>
      </c>
      <c r="F7218" s="55" t="s">
        <v>1657</v>
      </c>
      <c r="I7218" s="55" t="s">
        <v>185</v>
      </c>
      <c r="U7218" s="0" t="n">
        <v>49</v>
      </c>
      <c r="V7218" s="0" t="n">
        <v>0</v>
      </c>
      <c r="X7218" s="55" t="n">
        <f aca="false">IF(I7218="Male",0,1)</f>
        <v>1</v>
      </c>
      <c r="Y7218" s="55" t="n">
        <f aca="false">IF(OR(I7218="DNB",I7218="Dry DNB"),1,0)</f>
        <v>0</v>
      </c>
      <c r="Z7218" s="0" t="str">
        <f aca="false">IF(ISNUMBER(W7218),A7218-W7218,"")</f>
        <v/>
      </c>
      <c r="AA7218" s="55" t="n">
        <f aca="false">MATCH(A7218,DATAS,0)</f>
        <v>1</v>
      </c>
      <c r="AB7218" s="55" t="n">
        <f aca="false">IF(AND(E7218&gt;0,OR(AND(B7218&gt;=1,B7218&lt;=6),B7218=10)),1,0)</f>
        <v>0</v>
      </c>
      <c r="AC7218" s="55" t="n">
        <f aca="false">IF(AND(E7218&gt;0,B7218=10),1,0)</f>
        <v>0</v>
      </c>
      <c r="AD7218" s="0" t="str">
        <f aca="false">IF(AND(C7217=C7218,AA7217=AA7218-1),AB7217,"")</f>
        <v/>
      </c>
      <c r="AE7218" s="0" t="str">
        <f aca="false">IF(AND(C7217=C7218,AA7217=AA7218-1),AC7217,"")</f>
        <v/>
      </c>
      <c r="AF7218" s="0" t="str">
        <f aca="false">IF(AA7218=1,"",IF(AND(AB7218=1,AD7218&lt;&gt;1),1,0))</f>
        <v/>
      </c>
      <c r="AG7218" s="0" t="str">
        <f aca="false">IF(AA7218=1,"",IF(AND(AC7218=1,AE7218&lt;&gt;1),1,0))</f>
        <v/>
      </c>
      <c r="AH7218" s="60" t="str">
        <f aca="false">IF(AND(E7218&gt;0,AA7218&lt;2,NOT(AND(C7219=C7218,AA7219=AA7218+1))),INDEX(DATAS,AA7218+1),"")</f>
        <v/>
      </c>
      <c r="AI7218" s="60" t="str">
        <f aca="false">IF(AND(AC7218=1,AA7218&lt;2),IF(AND(C7219=C7218,AA7219=AA7218+1),IF(AC7219=1,"",INDEX(DATAS,AA7218+1)),INDEX(DATAS,AA7218+1)),"")</f>
        <v/>
      </c>
    </row>
    <row r="7219" customFormat="false" ht="15" hidden="false" customHeight="false" outlineLevel="0" collapsed="false">
      <c r="A7219" s="60" t="n">
        <v>46310</v>
      </c>
      <c r="B7219" s="0" t="n">
        <v>16</v>
      </c>
      <c r="C7219" s="0" t="n">
        <v>8078</v>
      </c>
      <c r="E7219" s="0" t="n">
        <v>0</v>
      </c>
      <c r="F7219" s="55" t="s">
        <v>1657</v>
      </c>
      <c r="I7219" s="55" t="s">
        <v>185</v>
      </c>
      <c r="U7219" s="0" t="n">
        <v>50</v>
      </c>
      <c r="V7219" s="0" t="n">
        <v>0</v>
      </c>
      <c r="X7219" s="55" t="n">
        <f aca="false">IF(I7219="Male",0,1)</f>
        <v>1</v>
      </c>
      <c r="Y7219" s="55" t="n">
        <f aca="false">IF(OR(I7219="DNB",I7219="Dry DNB"),1,0)</f>
        <v>0</v>
      </c>
      <c r="Z7219" s="0" t="str">
        <f aca="false">IF(ISNUMBER(W7219),A7219-W7219,"")</f>
        <v/>
      </c>
      <c r="AA7219" s="55" t="n">
        <f aca="false">MATCH(A7219,DATAS,0)</f>
        <v>2</v>
      </c>
      <c r="AB7219" s="55" t="n">
        <f aca="false">IF(AND(E7219&gt;0,OR(AND(B7219&gt;=1,B7219&lt;=6),B7219=10)),1,0)</f>
        <v>0</v>
      </c>
      <c r="AC7219" s="55" t="n">
        <f aca="false">IF(AND(E7219&gt;0,B7219=10),1,0)</f>
        <v>0</v>
      </c>
      <c r="AD7219" s="55" t="n">
        <f aca="false">IF(AND(C7218=C7219,AA7218=AA7219-1),AB7218,"")</f>
        <v>0</v>
      </c>
      <c r="AE7219" s="55" t="n">
        <f aca="false">IF(AND(C7218=C7219,AA7218=AA7219-1),AC7218,"")</f>
        <v>0</v>
      </c>
      <c r="AF7219" s="55" t="n">
        <f aca="false">IF(AA7219=1,"",IF(AND(AB7219=1,AD7219&lt;&gt;1),1,0))</f>
        <v>0</v>
      </c>
      <c r="AG7219" s="55" t="n">
        <f aca="false">IF(AA7219=1,"",IF(AND(AC7219=1,AE7219&lt;&gt;1),1,0))</f>
        <v>0</v>
      </c>
      <c r="AH7219" s="60" t="str">
        <f aca="false">IF(AND(E7219&gt;0,AA7219&lt;2,NOT(AND(C7220=C7219,AA7220=AA7219+1))),INDEX(DATAS,AA7219+1),"")</f>
        <v/>
      </c>
      <c r="AI7219" s="60" t="str">
        <f aca="false">IF(AND(AC7219=1,AA7219&lt;2),IF(AND(C7220=C7219,AA7220=AA7219+1),IF(AC7220=1,"",INDEX(DATAS,AA7219+1)),INDEX(DATAS,AA7219+1)),"")</f>
        <v/>
      </c>
    </row>
    <row r="7220" customFormat="false" ht="15" hidden="false" customHeight="false" outlineLevel="0" collapsed="false">
      <c r="A7220" s="60" t="n">
        <v>46309</v>
      </c>
      <c r="B7220" s="0" t="n">
        <v>16</v>
      </c>
      <c r="C7220" s="0" t="n">
        <v>8079</v>
      </c>
      <c r="E7220" s="0" t="n">
        <v>0</v>
      </c>
      <c r="F7220" s="55" t="s">
        <v>1657</v>
      </c>
      <c r="I7220" s="55" t="s">
        <v>185</v>
      </c>
      <c r="U7220" s="0" t="n">
        <v>49</v>
      </c>
      <c r="V7220" s="0" t="n">
        <v>0</v>
      </c>
      <c r="X7220" s="55" t="n">
        <f aca="false">IF(I7220="Male",0,1)</f>
        <v>1</v>
      </c>
      <c r="Y7220" s="55" t="n">
        <f aca="false">IF(OR(I7220="DNB",I7220="Dry DNB"),1,0)</f>
        <v>0</v>
      </c>
      <c r="Z7220" s="0" t="str">
        <f aca="false">IF(ISNUMBER(W7220),A7220-W7220,"")</f>
        <v/>
      </c>
      <c r="AA7220" s="55" t="n">
        <f aca="false">MATCH(A7220,DATAS,0)</f>
        <v>1</v>
      </c>
      <c r="AB7220" s="55" t="n">
        <f aca="false">IF(AND(E7220&gt;0,OR(AND(B7220&gt;=1,B7220&lt;=6),B7220=10)),1,0)</f>
        <v>0</v>
      </c>
      <c r="AC7220" s="55" t="n">
        <f aca="false">IF(AND(E7220&gt;0,B7220=10),1,0)</f>
        <v>0</v>
      </c>
      <c r="AD7220" s="0" t="str">
        <f aca="false">IF(AND(C7219=C7220,AA7219=AA7220-1),AB7219,"")</f>
        <v/>
      </c>
      <c r="AE7220" s="0" t="str">
        <f aca="false">IF(AND(C7219=C7220,AA7219=AA7220-1),AC7219,"")</f>
        <v/>
      </c>
      <c r="AF7220" s="0" t="str">
        <f aca="false">IF(AA7220=1,"",IF(AND(AB7220=1,AD7220&lt;&gt;1),1,0))</f>
        <v/>
      </c>
      <c r="AG7220" s="0" t="str">
        <f aca="false">IF(AA7220=1,"",IF(AND(AC7220=1,AE7220&lt;&gt;1),1,0))</f>
        <v/>
      </c>
      <c r="AH7220" s="60" t="str">
        <f aca="false">IF(AND(E7220&gt;0,AA7220&lt;2,NOT(AND(C7221=C7220,AA7221=AA7220+1))),INDEX(DATAS,AA7220+1),"")</f>
        <v/>
      </c>
      <c r="AI7220" s="60" t="str">
        <f aca="false">IF(AND(AC7220=1,AA7220&lt;2),IF(AND(C7221=C7220,AA7221=AA7220+1),IF(AC7221=1,"",INDEX(DATAS,AA7220+1)),INDEX(DATAS,AA7220+1)),"")</f>
        <v/>
      </c>
    </row>
    <row r="7221" customFormat="false" ht="15" hidden="false" customHeight="false" outlineLevel="0" collapsed="false">
      <c r="A7221" s="60" t="n">
        <v>46310</v>
      </c>
      <c r="B7221" s="0" t="n">
        <v>16</v>
      </c>
      <c r="C7221" s="0" t="n">
        <v>8079</v>
      </c>
      <c r="E7221" s="0" t="n">
        <v>0</v>
      </c>
      <c r="F7221" s="55" t="s">
        <v>1657</v>
      </c>
      <c r="I7221" s="55" t="s">
        <v>185</v>
      </c>
      <c r="U7221" s="0" t="n">
        <v>50</v>
      </c>
      <c r="V7221" s="0" t="n">
        <v>0</v>
      </c>
      <c r="X7221" s="55" t="n">
        <f aca="false">IF(I7221="Male",0,1)</f>
        <v>1</v>
      </c>
      <c r="Y7221" s="55" t="n">
        <f aca="false">IF(OR(I7221="DNB",I7221="Dry DNB"),1,0)</f>
        <v>0</v>
      </c>
      <c r="Z7221" s="0" t="str">
        <f aca="false">IF(ISNUMBER(W7221),A7221-W7221,"")</f>
        <v/>
      </c>
      <c r="AA7221" s="55" t="n">
        <f aca="false">MATCH(A7221,DATAS,0)</f>
        <v>2</v>
      </c>
      <c r="AB7221" s="55" t="n">
        <f aca="false">IF(AND(E7221&gt;0,OR(AND(B7221&gt;=1,B7221&lt;=6),B7221=10)),1,0)</f>
        <v>0</v>
      </c>
      <c r="AC7221" s="55" t="n">
        <f aca="false">IF(AND(E7221&gt;0,B7221=10),1,0)</f>
        <v>0</v>
      </c>
      <c r="AD7221" s="55" t="n">
        <f aca="false">IF(AND(C7220=C7221,AA7220=AA7221-1),AB7220,"")</f>
        <v>0</v>
      </c>
      <c r="AE7221" s="55" t="n">
        <f aca="false">IF(AND(C7220=C7221,AA7220=AA7221-1),AC7220,"")</f>
        <v>0</v>
      </c>
      <c r="AF7221" s="55" t="n">
        <f aca="false">IF(AA7221=1,"",IF(AND(AB7221=1,AD7221&lt;&gt;1),1,0))</f>
        <v>0</v>
      </c>
      <c r="AG7221" s="55" t="n">
        <f aca="false">IF(AA7221=1,"",IF(AND(AC7221=1,AE7221&lt;&gt;1),1,0))</f>
        <v>0</v>
      </c>
      <c r="AH7221" s="60" t="str">
        <f aca="false">IF(AND(E7221&gt;0,AA7221&lt;2,NOT(AND(C7222=C7221,AA7222=AA7221+1))),INDEX(DATAS,AA7221+1),"")</f>
        <v/>
      </c>
      <c r="AI7221" s="60" t="str">
        <f aca="false">IF(AND(AC7221=1,AA7221&lt;2),IF(AND(C7222=C7221,AA7222=AA7221+1),IF(AC7222=1,"",INDEX(DATAS,AA7221+1)),INDEX(DATAS,AA7221+1)),"")</f>
        <v/>
      </c>
    </row>
    <row r="7222" customFormat="false" ht="15" hidden="false" customHeight="false" outlineLevel="0" collapsed="false">
      <c r="A7222" s="60" t="n">
        <v>46309</v>
      </c>
      <c r="B7222" s="0" t="n">
        <v>16</v>
      </c>
      <c r="C7222" s="0" t="n">
        <v>8080</v>
      </c>
      <c r="E7222" s="0" t="n">
        <v>0</v>
      </c>
      <c r="F7222" s="55" t="s">
        <v>1657</v>
      </c>
      <c r="I7222" s="55" t="s">
        <v>185</v>
      </c>
      <c r="U7222" s="0" t="n">
        <v>49</v>
      </c>
      <c r="V7222" s="0" t="n">
        <v>0</v>
      </c>
      <c r="X7222" s="55" t="n">
        <f aca="false">IF(I7222="Male",0,1)</f>
        <v>1</v>
      </c>
      <c r="Y7222" s="55" t="n">
        <f aca="false">IF(OR(I7222="DNB",I7222="Dry DNB"),1,0)</f>
        <v>0</v>
      </c>
      <c r="Z7222" s="0" t="str">
        <f aca="false">IF(ISNUMBER(W7222),A7222-W7222,"")</f>
        <v/>
      </c>
      <c r="AA7222" s="55" t="n">
        <f aca="false">MATCH(A7222,DATAS,0)</f>
        <v>1</v>
      </c>
      <c r="AB7222" s="55" t="n">
        <f aca="false">IF(AND(E7222&gt;0,OR(AND(B7222&gt;=1,B7222&lt;=6),B7222=10)),1,0)</f>
        <v>0</v>
      </c>
      <c r="AC7222" s="55" t="n">
        <f aca="false">IF(AND(E7222&gt;0,B7222=10),1,0)</f>
        <v>0</v>
      </c>
      <c r="AD7222" s="0" t="str">
        <f aca="false">IF(AND(C7221=C7222,AA7221=AA7222-1),AB7221,"")</f>
        <v/>
      </c>
      <c r="AE7222" s="0" t="str">
        <f aca="false">IF(AND(C7221=C7222,AA7221=AA7222-1),AC7221,"")</f>
        <v/>
      </c>
      <c r="AF7222" s="0" t="str">
        <f aca="false">IF(AA7222=1,"",IF(AND(AB7222=1,AD7222&lt;&gt;1),1,0))</f>
        <v/>
      </c>
      <c r="AG7222" s="0" t="str">
        <f aca="false">IF(AA7222=1,"",IF(AND(AC7222=1,AE7222&lt;&gt;1),1,0))</f>
        <v/>
      </c>
      <c r="AH7222" s="60" t="str">
        <f aca="false">IF(AND(E7222&gt;0,AA7222&lt;2,NOT(AND(C7223=C7222,AA7223=AA7222+1))),INDEX(DATAS,AA7222+1),"")</f>
        <v/>
      </c>
      <c r="AI7222" s="60" t="str">
        <f aca="false">IF(AND(AC7222=1,AA7222&lt;2),IF(AND(C7223=C7222,AA7223=AA7222+1),IF(AC7223=1,"",INDEX(DATAS,AA7222+1)),INDEX(DATAS,AA7222+1)),"")</f>
        <v/>
      </c>
    </row>
    <row r="7223" customFormat="false" ht="15" hidden="false" customHeight="false" outlineLevel="0" collapsed="false">
      <c r="A7223" s="60" t="n">
        <v>46310</v>
      </c>
      <c r="B7223" s="0" t="n">
        <v>16</v>
      </c>
      <c r="C7223" s="0" t="n">
        <v>8080</v>
      </c>
      <c r="E7223" s="0" t="n">
        <v>0</v>
      </c>
      <c r="F7223" s="55" t="s">
        <v>1657</v>
      </c>
      <c r="I7223" s="55" t="s">
        <v>185</v>
      </c>
      <c r="U7223" s="0" t="n">
        <v>50</v>
      </c>
      <c r="V7223" s="0" t="n">
        <v>0</v>
      </c>
      <c r="X7223" s="55" t="n">
        <f aca="false">IF(I7223="Male",0,1)</f>
        <v>1</v>
      </c>
      <c r="Y7223" s="55" t="n">
        <f aca="false">IF(OR(I7223="DNB",I7223="Dry DNB"),1,0)</f>
        <v>0</v>
      </c>
      <c r="Z7223" s="0" t="str">
        <f aca="false">IF(ISNUMBER(W7223),A7223-W7223,"")</f>
        <v/>
      </c>
      <c r="AA7223" s="55" t="n">
        <f aca="false">MATCH(A7223,DATAS,0)</f>
        <v>2</v>
      </c>
      <c r="AB7223" s="55" t="n">
        <f aca="false">IF(AND(E7223&gt;0,OR(AND(B7223&gt;=1,B7223&lt;=6),B7223=10)),1,0)</f>
        <v>0</v>
      </c>
      <c r="AC7223" s="55" t="n">
        <f aca="false">IF(AND(E7223&gt;0,B7223=10),1,0)</f>
        <v>0</v>
      </c>
      <c r="AD7223" s="55" t="n">
        <f aca="false">IF(AND(C7222=C7223,AA7222=AA7223-1),AB7222,"")</f>
        <v>0</v>
      </c>
      <c r="AE7223" s="55" t="n">
        <f aca="false">IF(AND(C7222=C7223,AA7222=AA7223-1),AC7222,"")</f>
        <v>0</v>
      </c>
      <c r="AF7223" s="55" t="n">
        <f aca="false">IF(AA7223=1,"",IF(AND(AB7223=1,AD7223&lt;&gt;1),1,0))</f>
        <v>0</v>
      </c>
      <c r="AG7223" s="55" t="n">
        <f aca="false">IF(AA7223=1,"",IF(AND(AC7223=1,AE7223&lt;&gt;1),1,0))</f>
        <v>0</v>
      </c>
      <c r="AH7223" s="60" t="str">
        <f aca="false">IF(AND(E7223&gt;0,AA7223&lt;2,NOT(AND(C7224=C7223,AA7224=AA7223+1))),INDEX(DATAS,AA7223+1),"")</f>
        <v/>
      </c>
      <c r="AI7223" s="60" t="str">
        <f aca="false">IF(AND(AC7223=1,AA7223&lt;2),IF(AND(C7224=C7223,AA7224=AA7223+1),IF(AC7224=1,"",INDEX(DATAS,AA7223+1)),INDEX(DATAS,AA7223+1)),"")</f>
        <v/>
      </c>
    </row>
    <row r="7224" customFormat="false" ht="15" hidden="false" customHeight="false" outlineLevel="0" collapsed="false">
      <c r="A7224" s="60" t="n">
        <v>46309</v>
      </c>
      <c r="B7224" s="0" t="n">
        <v>16</v>
      </c>
      <c r="C7224" s="0" t="n">
        <v>8081</v>
      </c>
      <c r="E7224" s="0" t="n">
        <v>0</v>
      </c>
      <c r="F7224" s="55" t="s">
        <v>1658</v>
      </c>
      <c r="I7224" s="55" t="s">
        <v>185</v>
      </c>
      <c r="U7224" s="0" t="n">
        <v>48</v>
      </c>
      <c r="V7224" s="0" t="n">
        <v>0</v>
      </c>
      <c r="X7224" s="55" t="n">
        <f aca="false">IF(I7224="Male",0,1)</f>
        <v>1</v>
      </c>
      <c r="Y7224" s="55" t="n">
        <f aca="false">IF(OR(I7224="DNB",I7224="Dry DNB"),1,0)</f>
        <v>0</v>
      </c>
      <c r="Z7224" s="0" t="str">
        <f aca="false">IF(ISNUMBER(W7224),A7224-W7224,"")</f>
        <v/>
      </c>
      <c r="AA7224" s="55" t="n">
        <f aca="false">MATCH(A7224,DATAS,0)</f>
        <v>1</v>
      </c>
      <c r="AB7224" s="55" t="n">
        <f aca="false">IF(AND(E7224&gt;0,OR(AND(B7224&gt;=1,B7224&lt;=6),B7224=10)),1,0)</f>
        <v>0</v>
      </c>
      <c r="AC7224" s="55" t="n">
        <f aca="false">IF(AND(E7224&gt;0,B7224=10),1,0)</f>
        <v>0</v>
      </c>
      <c r="AD7224" s="0" t="str">
        <f aca="false">IF(AND(C7223=C7224,AA7223=AA7224-1),AB7223,"")</f>
        <v/>
      </c>
      <c r="AE7224" s="0" t="str">
        <f aca="false">IF(AND(C7223=C7224,AA7223=AA7224-1),AC7223,"")</f>
        <v/>
      </c>
      <c r="AF7224" s="0" t="str">
        <f aca="false">IF(AA7224=1,"",IF(AND(AB7224=1,AD7224&lt;&gt;1),1,0))</f>
        <v/>
      </c>
      <c r="AG7224" s="0" t="str">
        <f aca="false">IF(AA7224=1,"",IF(AND(AC7224=1,AE7224&lt;&gt;1),1,0))</f>
        <v/>
      </c>
      <c r="AH7224" s="60" t="str">
        <f aca="false">IF(AND(E7224&gt;0,AA7224&lt;2,NOT(AND(C7225=C7224,AA7225=AA7224+1))),INDEX(DATAS,AA7224+1),"")</f>
        <v/>
      </c>
      <c r="AI7224" s="60" t="str">
        <f aca="false">IF(AND(AC7224=1,AA7224&lt;2),IF(AND(C7225=C7224,AA7225=AA7224+1),IF(AC7225=1,"",INDEX(DATAS,AA7224+1)),INDEX(DATAS,AA7224+1)),"")</f>
        <v/>
      </c>
    </row>
    <row r="7225" customFormat="false" ht="15" hidden="false" customHeight="false" outlineLevel="0" collapsed="false">
      <c r="A7225" s="60" t="n">
        <v>46310</v>
      </c>
      <c r="B7225" s="0" t="n">
        <v>16</v>
      </c>
      <c r="C7225" s="0" t="n">
        <v>8081</v>
      </c>
      <c r="E7225" s="0" t="n">
        <v>0</v>
      </c>
      <c r="F7225" s="55" t="s">
        <v>1658</v>
      </c>
      <c r="I7225" s="55" t="s">
        <v>185</v>
      </c>
      <c r="U7225" s="0" t="n">
        <v>49</v>
      </c>
      <c r="V7225" s="0" t="n">
        <v>0</v>
      </c>
      <c r="X7225" s="55" t="n">
        <f aca="false">IF(I7225="Male",0,1)</f>
        <v>1</v>
      </c>
      <c r="Y7225" s="55" t="n">
        <f aca="false">IF(OR(I7225="DNB",I7225="Dry DNB"),1,0)</f>
        <v>0</v>
      </c>
      <c r="Z7225" s="0" t="str">
        <f aca="false">IF(ISNUMBER(W7225),A7225-W7225,"")</f>
        <v/>
      </c>
      <c r="AA7225" s="55" t="n">
        <f aca="false">MATCH(A7225,DATAS,0)</f>
        <v>2</v>
      </c>
      <c r="AB7225" s="55" t="n">
        <f aca="false">IF(AND(E7225&gt;0,OR(AND(B7225&gt;=1,B7225&lt;=6),B7225=10)),1,0)</f>
        <v>0</v>
      </c>
      <c r="AC7225" s="55" t="n">
        <f aca="false">IF(AND(E7225&gt;0,B7225=10),1,0)</f>
        <v>0</v>
      </c>
      <c r="AD7225" s="55" t="n">
        <f aca="false">IF(AND(C7224=C7225,AA7224=AA7225-1),AB7224,"")</f>
        <v>0</v>
      </c>
      <c r="AE7225" s="55" t="n">
        <f aca="false">IF(AND(C7224=C7225,AA7224=AA7225-1),AC7224,"")</f>
        <v>0</v>
      </c>
      <c r="AF7225" s="55" t="n">
        <f aca="false">IF(AA7225=1,"",IF(AND(AB7225=1,AD7225&lt;&gt;1),1,0))</f>
        <v>0</v>
      </c>
      <c r="AG7225" s="55" t="n">
        <f aca="false">IF(AA7225=1,"",IF(AND(AC7225=1,AE7225&lt;&gt;1),1,0))</f>
        <v>0</v>
      </c>
      <c r="AH7225" s="60" t="str">
        <f aca="false">IF(AND(E7225&gt;0,AA7225&lt;2,NOT(AND(C7226=C7225,AA7226=AA7225+1))),INDEX(DATAS,AA7225+1),"")</f>
        <v/>
      </c>
      <c r="AI7225" s="60" t="str">
        <f aca="false">IF(AND(AC7225=1,AA7225&lt;2),IF(AND(C7226=C7225,AA7226=AA7225+1),IF(AC7226=1,"",INDEX(DATAS,AA7225+1)),INDEX(DATAS,AA7225+1)),"")</f>
        <v/>
      </c>
    </row>
    <row r="7226" customFormat="false" ht="15" hidden="false" customHeight="false" outlineLevel="0" collapsed="false">
      <c r="A7226" s="60" t="n">
        <v>46309</v>
      </c>
      <c r="B7226" s="0" t="n">
        <v>16</v>
      </c>
      <c r="C7226" s="0" t="n">
        <v>8082</v>
      </c>
      <c r="E7226" s="0" t="n">
        <v>0</v>
      </c>
      <c r="F7226" s="55" t="s">
        <v>1658</v>
      </c>
      <c r="I7226" s="55" t="s">
        <v>185</v>
      </c>
      <c r="U7226" s="0" t="n">
        <v>48</v>
      </c>
      <c r="V7226" s="0" t="n">
        <v>0</v>
      </c>
      <c r="X7226" s="55" t="n">
        <f aca="false">IF(I7226="Male",0,1)</f>
        <v>1</v>
      </c>
      <c r="Y7226" s="55" t="n">
        <f aca="false">IF(OR(I7226="DNB",I7226="Dry DNB"),1,0)</f>
        <v>0</v>
      </c>
      <c r="Z7226" s="0" t="str">
        <f aca="false">IF(ISNUMBER(W7226),A7226-W7226,"")</f>
        <v/>
      </c>
      <c r="AA7226" s="55" t="n">
        <f aca="false">MATCH(A7226,DATAS,0)</f>
        <v>1</v>
      </c>
      <c r="AB7226" s="55" t="n">
        <f aca="false">IF(AND(E7226&gt;0,OR(AND(B7226&gt;=1,B7226&lt;=6),B7226=10)),1,0)</f>
        <v>0</v>
      </c>
      <c r="AC7226" s="55" t="n">
        <f aca="false">IF(AND(E7226&gt;0,B7226=10),1,0)</f>
        <v>0</v>
      </c>
      <c r="AD7226" s="0" t="str">
        <f aca="false">IF(AND(C7225=C7226,AA7225=AA7226-1),AB7225,"")</f>
        <v/>
      </c>
      <c r="AE7226" s="0" t="str">
        <f aca="false">IF(AND(C7225=C7226,AA7225=AA7226-1),AC7225,"")</f>
        <v/>
      </c>
      <c r="AF7226" s="0" t="str">
        <f aca="false">IF(AA7226=1,"",IF(AND(AB7226=1,AD7226&lt;&gt;1),1,0))</f>
        <v/>
      </c>
      <c r="AG7226" s="0" t="str">
        <f aca="false">IF(AA7226=1,"",IF(AND(AC7226=1,AE7226&lt;&gt;1),1,0))</f>
        <v/>
      </c>
      <c r="AH7226" s="60" t="str">
        <f aca="false">IF(AND(E7226&gt;0,AA7226&lt;2,NOT(AND(C7227=C7226,AA7227=AA7226+1))),INDEX(DATAS,AA7226+1),"")</f>
        <v/>
      </c>
      <c r="AI7226" s="60" t="str">
        <f aca="false">IF(AND(AC7226=1,AA7226&lt;2),IF(AND(C7227=C7226,AA7227=AA7226+1),IF(AC7227=1,"",INDEX(DATAS,AA7226+1)),INDEX(DATAS,AA7226+1)),"")</f>
        <v/>
      </c>
    </row>
    <row r="7227" customFormat="false" ht="15" hidden="false" customHeight="false" outlineLevel="0" collapsed="false">
      <c r="A7227" s="60" t="n">
        <v>46310</v>
      </c>
      <c r="B7227" s="0" t="n">
        <v>16</v>
      </c>
      <c r="C7227" s="0" t="n">
        <v>8082</v>
      </c>
      <c r="E7227" s="0" t="n">
        <v>0</v>
      </c>
      <c r="F7227" s="55" t="s">
        <v>1658</v>
      </c>
      <c r="I7227" s="55" t="s">
        <v>185</v>
      </c>
      <c r="U7227" s="0" t="n">
        <v>49</v>
      </c>
      <c r="V7227" s="0" t="n">
        <v>0</v>
      </c>
      <c r="X7227" s="55" t="n">
        <f aca="false">IF(I7227="Male",0,1)</f>
        <v>1</v>
      </c>
      <c r="Y7227" s="55" t="n">
        <f aca="false">IF(OR(I7227="DNB",I7227="Dry DNB"),1,0)</f>
        <v>0</v>
      </c>
      <c r="Z7227" s="0" t="str">
        <f aca="false">IF(ISNUMBER(W7227),A7227-W7227,"")</f>
        <v/>
      </c>
      <c r="AA7227" s="55" t="n">
        <f aca="false">MATCH(A7227,DATAS,0)</f>
        <v>2</v>
      </c>
      <c r="AB7227" s="55" t="n">
        <f aca="false">IF(AND(E7227&gt;0,OR(AND(B7227&gt;=1,B7227&lt;=6),B7227=10)),1,0)</f>
        <v>0</v>
      </c>
      <c r="AC7227" s="55" t="n">
        <f aca="false">IF(AND(E7227&gt;0,B7227=10),1,0)</f>
        <v>0</v>
      </c>
      <c r="AD7227" s="55" t="n">
        <f aca="false">IF(AND(C7226=C7227,AA7226=AA7227-1),AB7226,"")</f>
        <v>0</v>
      </c>
      <c r="AE7227" s="55" t="n">
        <f aca="false">IF(AND(C7226=C7227,AA7226=AA7227-1),AC7226,"")</f>
        <v>0</v>
      </c>
      <c r="AF7227" s="55" t="n">
        <f aca="false">IF(AA7227=1,"",IF(AND(AB7227=1,AD7227&lt;&gt;1),1,0))</f>
        <v>0</v>
      </c>
      <c r="AG7227" s="55" t="n">
        <f aca="false">IF(AA7227=1,"",IF(AND(AC7227=1,AE7227&lt;&gt;1),1,0))</f>
        <v>0</v>
      </c>
      <c r="AH7227" s="60" t="str">
        <f aca="false">IF(AND(E7227&gt;0,AA7227&lt;2,NOT(AND(C7228=C7227,AA7228=AA7227+1))),INDEX(DATAS,AA7227+1),"")</f>
        <v/>
      </c>
      <c r="AI7227" s="60" t="str">
        <f aca="false">IF(AND(AC7227=1,AA7227&lt;2),IF(AND(C7228=C7227,AA7228=AA7227+1),IF(AC7228=1,"",INDEX(DATAS,AA7227+1)),INDEX(DATAS,AA7227+1)),"")</f>
        <v/>
      </c>
    </row>
    <row r="7228" customFormat="false" ht="15" hidden="false" customHeight="false" outlineLevel="0" collapsed="false">
      <c r="A7228" s="60" t="n">
        <v>46309</v>
      </c>
      <c r="B7228" s="0" t="n">
        <v>16</v>
      </c>
      <c r="C7228" s="0" t="n">
        <v>8083</v>
      </c>
      <c r="E7228" s="0" t="n">
        <v>0</v>
      </c>
      <c r="F7228" s="55" t="s">
        <v>1658</v>
      </c>
      <c r="I7228" s="55" t="s">
        <v>185</v>
      </c>
      <c r="U7228" s="0" t="n">
        <v>48</v>
      </c>
      <c r="V7228" s="0" t="n">
        <v>0</v>
      </c>
      <c r="X7228" s="55" t="n">
        <f aca="false">IF(I7228="Male",0,1)</f>
        <v>1</v>
      </c>
      <c r="Y7228" s="55" t="n">
        <f aca="false">IF(OR(I7228="DNB",I7228="Dry DNB"),1,0)</f>
        <v>0</v>
      </c>
      <c r="Z7228" s="0" t="str">
        <f aca="false">IF(ISNUMBER(W7228),A7228-W7228,"")</f>
        <v/>
      </c>
      <c r="AA7228" s="55" t="n">
        <f aca="false">MATCH(A7228,DATAS,0)</f>
        <v>1</v>
      </c>
      <c r="AB7228" s="55" t="n">
        <f aca="false">IF(AND(E7228&gt;0,OR(AND(B7228&gt;=1,B7228&lt;=6),B7228=10)),1,0)</f>
        <v>0</v>
      </c>
      <c r="AC7228" s="55" t="n">
        <f aca="false">IF(AND(E7228&gt;0,B7228=10),1,0)</f>
        <v>0</v>
      </c>
      <c r="AD7228" s="0" t="str">
        <f aca="false">IF(AND(C7227=C7228,AA7227=AA7228-1),AB7227,"")</f>
        <v/>
      </c>
      <c r="AE7228" s="0" t="str">
        <f aca="false">IF(AND(C7227=C7228,AA7227=AA7228-1),AC7227,"")</f>
        <v/>
      </c>
      <c r="AF7228" s="0" t="str">
        <f aca="false">IF(AA7228=1,"",IF(AND(AB7228=1,AD7228&lt;&gt;1),1,0))</f>
        <v/>
      </c>
      <c r="AG7228" s="0" t="str">
        <f aca="false">IF(AA7228=1,"",IF(AND(AC7228=1,AE7228&lt;&gt;1),1,0))</f>
        <v/>
      </c>
      <c r="AH7228" s="60" t="str">
        <f aca="false">IF(AND(E7228&gt;0,AA7228&lt;2,NOT(AND(C7229=C7228,AA7229=AA7228+1))),INDEX(DATAS,AA7228+1),"")</f>
        <v/>
      </c>
      <c r="AI7228" s="60" t="str">
        <f aca="false">IF(AND(AC7228=1,AA7228&lt;2),IF(AND(C7229=C7228,AA7229=AA7228+1),IF(AC7229=1,"",INDEX(DATAS,AA7228+1)),INDEX(DATAS,AA7228+1)),"")</f>
        <v/>
      </c>
    </row>
    <row r="7229" customFormat="false" ht="15" hidden="false" customHeight="false" outlineLevel="0" collapsed="false">
      <c r="A7229" s="60" t="n">
        <v>46310</v>
      </c>
      <c r="B7229" s="0" t="n">
        <v>16</v>
      </c>
      <c r="C7229" s="0" t="n">
        <v>8083</v>
      </c>
      <c r="E7229" s="0" t="n">
        <v>0</v>
      </c>
      <c r="F7229" s="55" t="s">
        <v>1658</v>
      </c>
      <c r="I7229" s="55" t="s">
        <v>185</v>
      </c>
      <c r="U7229" s="0" t="n">
        <v>49</v>
      </c>
      <c r="V7229" s="0" t="n">
        <v>0</v>
      </c>
      <c r="X7229" s="55" t="n">
        <f aca="false">IF(I7229="Male",0,1)</f>
        <v>1</v>
      </c>
      <c r="Y7229" s="55" t="n">
        <f aca="false">IF(OR(I7229="DNB",I7229="Dry DNB"),1,0)</f>
        <v>0</v>
      </c>
      <c r="Z7229" s="0" t="str">
        <f aca="false">IF(ISNUMBER(W7229),A7229-W7229,"")</f>
        <v/>
      </c>
      <c r="AA7229" s="55" t="n">
        <f aca="false">MATCH(A7229,DATAS,0)</f>
        <v>2</v>
      </c>
      <c r="AB7229" s="55" t="n">
        <f aca="false">IF(AND(E7229&gt;0,OR(AND(B7229&gt;=1,B7229&lt;=6),B7229=10)),1,0)</f>
        <v>0</v>
      </c>
      <c r="AC7229" s="55" t="n">
        <f aca="false">IF(AND(E7229&gt;0,B7229=10),1,0)</f>
        <v>0</v>
      </c>
      <c r="AD7229" s="55" t="n">
        <f aca="false">IF(AND(C7228=C7229,AA7228=AA7229-1),AB7228,"")</f>
        <v>0</v>
      </c>
      <c r="AE7229" s="55" t="n">
        <f aca="false">IF(AND(C7228=C7229,AA7228=AA7229-1),AC7228,"")</f>
        <v>0</v>
      </c>
      <c r="AF7229" s="55" t="n">
        <f aca="false">IF(AA7229=1,"",IF(AND(AB7229=1,AD7229&lt;&gt;1),1,0))</f>
        <v>0</v>
      </c>
      <c r="AG7229" s="55" t="n">
        <f aca="false">IF(AA7229=1,"",IF(AND(AC7229=1,AE7229&lt;&gt;1),1,0))</f>
        <v>0</v>
      </c>
      <c r="AH7229" s="60" t="str">
        <f aca="false">IF(AND(E7229&gt;0,AA7229&lt;2,NOT(AND(C7230=C7229,AA7230=AA7229+1))),INDEX(DATAS,AA7229+1),"")</f>
        <v/>
      </c>
      <c r="AI7229" s="60" t="str">
        <f aca="false">IF(AND(AC7229=1,AA7229&lt;2),IF(AND(C7230=C7229,AA7230=AA7229+1),IF(AC7230=1,"",INDEX(DATAS,AA7229+1)),INDEX(DATAS,AA7229+1)),"")</f>
        <v/>
      </c>
    </row>
    <row r="7230" customFormat="false" ht="15" hidden="false" customHeight="false" outlineLevel="0" collapsed="false">
      <c r="A7230" s="60" t="n">
        <v>46309</v>
      </c>
      <c r="B7230" s="0" t="n">
        <v>16</v>
      </c>
      <c r="C7230" s="0" t="n">
        <v>8084</v>
      </c>
      <c r="E7230" s="0" t="n">
        <v>0</v>
      </c>
      <c r="F7230" s="55" t="s">
        <v>1659</v>
      </c>
      <c r="I7230" s="55" t="s">
        <v>185</v>
      </c>
      <c r="U7230" s="0" t="n">
        <v>46</v>
      </c>
      <c r="V7230" s="0" t="n">
        <v>0</v>
      </c>
      <c r="X7230" s="55" t="n">
        <f aca="false">IF(I7230="Male",0,1)</f>
        <v>1</v>
      </c>
      <c r="Y7230" s="55" t="n">
        <f aca="false">IF(OR(I7230="DNB",I7230="Dry DNB"),1,0)</f>
        <v>0</v>
      </c>
      <c r="Z7230" s="0" t="str">
        <f aca="false">IF(ISNUMBER(W7230),A7230-W7230,"")</f>
        <v/>
      </c>
      <c r="AA7230" s="55" t="n">
        <f aca="false">MATCH(A7230,DATAS,0)</f>
        <v>1</v>
      </c>
      <c r="AB7230" s="55" t="n">
        <f aca="false">IF(AND(E7230&gt;0,OR(AND(B7230&gt;=1,B7230&lt;=6),B7230=10)),1,0)</f>
        <v>0</v>
      </c>
      <c r="AC7230" s="55" t="n">
        <f aca="false">IF(AND(E7230&gt;0,B7230=10),1,0)</f>
        <v>0</v>
      </c>
      <c r="AD7230" s="0" t="str">
        <f aca="false">IF(AND(C7229=C7230,AA7229=AA7230-1),AB7229,"")</f>
        <v/>
      </c>
      <c r="AE7230" s="0" t="str">
        <f aca="false">IF(AND(C7229=C7230,AA7229=AA7230-1),AC7229,"")</f>
        <v/>
      </c>
      <c r="AF7230" s="0" t="str">
        <f aca="false">IF(AA7230=1,"",IF(AND(AB7230=1,AD7230&lt;&gt;1),1,0))</f>
        <v/>
      </c>
      <c r="AG7230" s="0" t="str">
        <f aca="false">IF(AA7230=1,"",IF(AND(AC7230=1,AE7230&lt;&gt;1),1,0))</f>
        <v/>
      </c>
      <c r="AH7230" s="60" t="str">
        <f aca="false">IF(AND(E7230&gt;0,AA7230&lt;2,NOT(AND(C7231=C7230,AA7231=AA7230+1))),INDEX(DATAS,AA7230+1),"")</f>
        <v/>
      </c>
      <c r="AI7230" s="60" t="str">
        <f aca="false">IF(AND(AC7230=1,AA7230&lt;2),IF(AND(C7231=C7230,AA7231=AA7230+1),IF(AC7231=1,"",INDEX(DATAS,AA7230+1)),INDEX(DATAS,AA7230+1)),"")</f>
        <v/>
      </c>
    </row>
    <row r="7231" customFormat="false" ht="15" hidden="false" customHeight="false" outlineLevel="0" collapsed="false">
      <c r="A7231" s="60" t="n">
        <v>46310</v>
      </c>
      <c r="B7231" s="0" t="n">
        <v>16</v>
      </c>
      <c r="C7231" s="0" t="n">
        <v>8084</v>
      </c>
      <c r="E7231" s="0" t="n">
        <v>0</v>
      </c>
      <c r="F7231" s="55" t="s">
        <v>1659</v>
      </c>
      <c r="I7231" s="55" t="s">
        <v>185</v>
      </c>
      <c r="U7231" s="0" t="n">
        <v>47</v>
      </c>
      <c r="V7231" s="0" t="n">
        <v>0</v>
      </c>
      <c r="X7231" s="55" t="n">
        <f aca="false">IF(I7231="Male",0,1)</f>
        <v>1</v>
      </c>
      <c r="Y7231" s="55" t="n">
        <f aca="false">IF(OR(I7231="DNB",I7231="Dry DNB"),1,0)</f>
        <v>0</v>
      </c>
      <c r="Z7231" s="0" t="str">
        <f aca="false">IF(ISNUMBER(W7231),A7231-W7231,"")</f>
        <v/>
      </c>
      <c r="AA7231" s="55" t="n">
        <f aca="false">MATCH(A7231,DATAS,0)</f>
        <v>2</v>
      </c>
      <c r="AB7231" s="55" t="n">
        <f aca="false">IF(AND(E7231&gt;0,OR(AND(B7231&gt;=1,B7231&lt;=6),B7231=10)),1,0)</f>
        <v>0</v>
      </c>
      <c r="AC7231" s="55" t="n">
        <f aca="false">IF(AND(E7231&gt;0,B7231=10),1,0)</f>
        <v>0</v>
      </c>
      <c r="AD7231" s="55" t="n">
        <f aca="false">IF(AND(C7230=C7231,AA7230=AA7231-1),AB7230,"")</f>
        <v>0</v>
      </c>
      <c r="AE7231" s="55" t="n">
        <f aca="false">IF(AND(C7230=C7231,AA7230=AA7231-1),AC7230,"")</f>
        <v>0</v>
      </c>
      <c r="AF7231" s="55" t="n">
        <f aca="false">IF(AA7231=1,"",IF(AND(AB7231=1,AD7231&lt;&gt;1),1,0))</f>
        <v>0</v>
      </c>
      <c r="AG7231" s="55" t="n">
        <f aca="false">IF(AA7231=1,"",IF(AND(AC7231=1,AE7231&lt;&gt;1),1,0))</f>
        <v>0</v>
      </c>
      <c r="AH7231" s="60" t="str">
        <f aca="false">IF(AND(E7231&gt;0,AA7231&lt;2,NOT(AND(C7232=C7231,AA7232=AA7231+1))),INDEX(DATAS,AA7231+1),"")</f>
        <v/>
      </c>
      <c r="AI7231" s="60" t="str">
        <f aca="false">IF(AND(AC7231=1,AA7231&lt;2),IF(AND(C7232=C7231,AA7232=AA7231+1),IF(AC7232=1,"",INDEX(DATAS,AA7231+1)),INDEX(DATAS,AA7231+1)),"")</f>
        <v/>
      </c>
    </row>
    <row r="7232" customFormat="false" ht="15" hidden="false" customHeight="false" outlineLevel="0" collapsed="false">
      <c r="A7232" s="60" t="n">
        <v>46309</v>
      </c>
      <c r="B7232" s="0" t="n">
        <v>16</v>
      </c>
      <c r="C7232" s="0" t="n">
        <v>8085</v>
      </c>
      <c r="E7232" s="0" t="n">
        <v>0</v>
      </c>
      <c r="F7232" s="55" t="s">
        <v>1659</v>
      </c>
      <c r="I7232" s="55" t="s">
        <v>185</v>
      </c>
      <c r="U7232" s="0" t="n">
        <v>46</v>
      </c>
      <c r="V7232" s="0" t="n">
        <v>0</v>
      </c>
      <c r="X7232" s="55" t="n">
        <f aca="false">IF(I7232="Male",0,1)</f>
        <v>1</v>
      </c>
      <c r="Y7232" s="55" t="n">
        <f aca="false">IF(OR(I7232="DNB",I7232="Dry DNB"),1,0)</f>
        <v>0</v>
      </c>
      <c r="Z7232" s="0" t="str">
        <f aca="false">IF(ISNUMBER(W7232),A7232-W7232,"")</f>
        <v/>
      </c>
      <c r="AA7232" s="55" t="n">
        <f aca="false">MATCH(A7232,DATAS,0)</f>
        <v>1</v>
      </c>
      <c r="AB7232" s="55" t="n">
        <f aca="false">IF(AND(E7232&gt;0,OR(AND(B7232&gt;=1,B7232&lt;=6),B7232=10)),1,0)</f>
        <v>0</v>
      </c>
      <c r="AC7232" s="55" t="n">
        <f aca="false">IF(AND(E7232&gt;0,B7232=10),1,0)</f>
        <v>0</v>
      </c>
      <c r="AD7232" s="0" t="str">
        <f aca="false">IF(AND(C7231=C7232,AA7231=AA7232-1),AB7231,"")</f>
        <v/>
      </c>
      <c r="AE7232" s="0" t="str">
        <f aca="false">IF(AND(C7231=C7232,AA7231=AA7232-1),AC7231,"")</f>
        <v/>
      </c>
      <c r="AF7232" s="0" t="str">
        <f aca="false">IF(AA7232=1,"",IF(AND(AB7232=1,AD7232&lt;&gt;1),1,0))</f>
        <v/>
      </c>
      <c r="AG7232" s="0" t="str">
        <f aca="false">IF(AA7232=1,"",IF(AND(AC7232=1,AE7232&lt;&gt;1),1,0))</f>
        <v/>
      </c>
      <c r="AH7232" s="60" t="str">
        <f aca="false">IF(AND(E7232&gt;0,AA7232&lt;2,NOT(AND(C7233=C7232,AA7233=AA7232+1))),INDEX(DATAS,AA7232+1),"")</f>
        <v/>
      </c>
      <c r="AI7232" s="60" t="str">
        <f aca="false">IF(AND(AC7232=1,AA7232&lt;2),IF(AND(C7233=C7232,AA7233=AA7232+1),IF(AC7233=1,"",INDEX(DATAS,AA7232+1)),INDEX(DATAS,AA7232+1)),"")</f>
        <v/>
      </c>
    </row>
    <row r="7233" customFormat="false" ht="15" hidden="false" customHeight="false" outlineLevel="0" collapsed="false">
      <c r="A7233" s="60" t="n">
        <v>46310</v>
      </c>
      <c r="B7233" s="0" t="n">
        <v>16</v>
      </c>
      <c r="C7233" s="0" t="n">
        <v>8085</v>
      </c>
      <c r="E7233" s="0" t="n">
        <v>0</v>
      </c>
      <c r="F7233" s="55" t="s">
        <v>1659</v>
      </c>
      <c r="I7233" s="55" t="s">
        <v>185</v>
      </c>
      <c r="U7233" s="0" t="n">
        <v>47</v>
      </c>
      <c r="V7233" s="0" t="n">
        <v>0</v>
      </c>
      <c r="X7233" s="55" t="n">
        <f aca="false">IF(I7233="Male",0,1)</f>
        <v>1</v>
      </c>
      <c r="Y7233" s="55" t="n">
        <f aca="false">IF(OR(I7233="DNB",I7233="Dry DNB"),1,0)</f>
        <v>0</v>
      </c>
      <c r="Z7233" s="0" t="str">
        <f aca="false">IF(ISNUMBER(W7233),A7233-W7233,"")</f>
        <v/>
      </c>
      <c r="AA7233" s="55" t="n">
        <f aca="false">MATCH(A7233,DATAS,0)</f>
        <v>2</v>
      </c>
      <c r="AB7233" s="55" t="n">
        <f aca="false">IF(AND(E7233&gt;0,OR(AND(B7233&gt;=1,B7233&lt;=6),B7233=10)),1,0)</f>
        <v>0</v>
      </c>
      <c r="AC7233" s="55" t="n">
        <f aca="false">IF(AND(E7233&gt;0,B7233=10),1,0)</f>
        <v>0</v>
      </c>
      <c r="AD7233" s="55" t="n">
        <f aca="false">IF(AND(C7232=C7233,AA7232=AA7233-1),AB7232,"")</f>
        <v>0</v>
      </c>
      <c r="AE7233" s="55" t="n">
        <f aca="false">IF(AND(C7232=C7233,AA7232=AA7233-1),AC7232,"")</f>
        <v>0</v>
      </c>
      <c r="AF7233" s="55" t="n">
        <f aca="false">IF(AA7233=1,"",IF(AND(AB7233=1,AD7233&lt;&gt;1),1,0))</f>
        <v>0</v>
      </c>
      <c r="AG7233" s="55" t="n">
        <f aca="false">IF(AA7233=1,"",IF(AND(AC7233=1,AE7233&lt;&gt;1),1,0))</f>
        <v>0</v>
      </c>
      <c r="AH7233" s="60" t="str">
        <f aca="false">IF(AND(E7233&gt;0,AA7233&lt;2,NOT(AND(C7234=C7233,AA7234=AA7233+1))),INDEX(DATAS,AA7233+1),"")</f>
        <v/>
      </c>
      <c r="AI7233" s="60" t="str">
        <f aca="false">IF(AND(AC7233=1,AA7233&lt;2),IF(AND(C7234=C7233,AA7234=AA7233+1),IF(AC7234=1,"",INDEX(DATAS,AA7233+1)),INDEX(DATAS,AA7233+1)),"")</f>
        <v/>
      </c>
    </row>
    <row r="7234" customFormat="false" ht="15" hidden="false" customHeight="false" outlineLevel="0" collapsed="false">
      <c r="A7234" s="60" t="n">
        <v>46309</v>
      </c>
      <c r="B7234" s="0" t="n">
        <v>16</v>
      </c>
      <c r="C7234" s="0" t="n">
        <v>8086</v>
      </c>
      <c r="E7234" s="0" t="n">
        <v>0</v>
      </c>
      <c r="F7234" s="55" t="s">
        <v>1660</v>
      </c>
      <c r="I7234" s="55" t="s">
        <v>185</v>
      </c>
      <c r="U7234" s="0" t="n">
        <v>44</v>
      </c>
      <c r="V7234" s="0" t="n">
        <v>0</v>
      </c>
      <c r="X7234" s="55" t="n">
        <f aca="false">IF(I7234="Male",0,1)</f>
        <v>1</v>
      </c>
      <c r="Y7234" s="55" t="n">
        <f aca="false">IF(OR(I7234="DNB",I7234="Dry DNB"),1,0)</f>
        <v>0</v>
      </c>
      <c r="Z7234" s="0" t="str">
        <f aca="false">IF(ISNUMBER(W7234),A7234-W7234,"")</f>
        <v/>
      </c>
      <c r="AA7234" s="55" t="n">
        <f aca="false">MATCH(A7234,DATAS,0)</f>
        <v>1</v>
      </c>
      <c r="AB7234" s="55" t="n">
        <f aca="false">IF(AND(E7234&gt;0,OR(AND(B7234&gt;=1,B7234&lt;=6),B7234=10)),1,0)</f>
        <v>0</v>
      </c>
      <c r="AC7234" s="55" t="n">
        <f aca="false">IF(AND(E7234&gt;0,B7234=10),1,0)</f>
        <v>0</v>
      </c>
      <c r="AD7234" s="0" t="str">
        <f aca="false">IF(AND(C7233=C7234,AA7233=AA7234-1),AB7233,"")</f>
        <v/>
      </c>
      <c r="AE7234" s="0" t="str">
        <f aca="false">IF(AND(C7233=C7234,AA7233=AA7234-1),AC7233,"")</f>
        <v/>
      </c>
      <c r="AF7234" s="0" t="str">
        <f aca="false">IF(AA7234=1,"",IF(AND(AB7234=1,AD7234&lt;&gt;1),1,0))</f>
        <v/>
      </c>
      <c r="AG7234" s="0" t="str">
        <f aca="false">IF(AA7234=1,"",IF(AND(AC7234=1,AE7234&lt;&gt;1),1,0))</f>
        <v/>
      </c>
      <c r="AH7234" s="60" t="str">
        <f aca="false">IF(AND(E7234&gt;0,AA7234&lt;2,NOT(AND(C7235=C7234,AA7235=AA7234+1))),INDEX(DATAS,AA7234+1),"")</f>
        <v/>
      </c>
      <c r="AI7234" s="60" t="str">
        <f aca="false">IF(AND(AC7234=1,AA7234&lt;2),IF(AND(C7235=C7234,AA7235=AA7234+1),IF(AC7235=1,"",INDEX(DATAS,AA7234+1)),INDEX(DATAS,AA7234+1)),"")</f>
        <v/>
      </c>
    </row>
    <row r="7235" customFormat="false" ht="15" hidden="false" customHeight="false" outlineLevel="0" collapsed="false">
      <c r="A7235" s="60" t="n">
        <v>46310</v>
      </c>
      <c r="B7235" s="0" t="n">
        <v>16</v>
      </c>
      <c r="C7235" s="0" t="n">
        <v>8086</v>
      </c>
      <c r="E7235" s="0" t="n">
        <v>0</v>
      </c>
      <c r="F7235" s="55" t="s">
        <v>1660</v>
      </c>
      <c r="I7235" s="55" t="s">
        <v>185</v>
      </c>
      <c r="U7235" s="0" t="n">
        <v>45</v>
      </c>
      <c r="V7235" s="0" t="n">
        <v>0</v>
      </c>
      <c r="X7235" s="55" t="n">
        <f aca="false">IF(I7235="Male",0,1)</f>
        <v>1</v>
      </c>
      <c r="Y7235" s="55" t="n">
        <f aca="false">IF(OR(I7235="DNB",I7235="Dry DNB"),1,0)</f>
        <v>0</v>
      </c>
      <c r="Z7235" s="0" t="str">
        <f aca="false">IF(ISNUMBER(W7235),A7235-W7235,"")</f>
        <v/>
      </c>
      <c r="AA7235" s="55" t="n">
        <f aca="false">MATCH(A7235,DATAS,0)</f>
        <v>2</v>
      </c>
      <c r="AB7235" s="55" t="n">
        <f aca="false">IF(AND(E7235&gt;0,OR(AND(B7235&gt;=1,B7235&lt;=6),B7235=10)),1,0)</f>
        <v>0</v>
      </c>
      <c r="AC7235" s="55" t="n">
        <f aca="false">IF(AND(E7235&gt;0,B7235=10),1,0)</f>
        <v>0</v>
      </c>
      <c r="AD7235" s="55" t="n">
        <f aca="false">IF(AND(C7234=C7235,AA7234=AA7235-1),AB7234,"")</f>
        <v>0</v>
      </c>
      <c r="AE7235" s="55" t="n">
        <f aca="false">IF(AND(C7234=C7235,AA7234=AA7235-1),AC7234,"")</f>
        <v>0</v>
      </c>
      <c r="AF7235" s="55" t="n">
        <f aca="false">IF(AA7235=1,"",IF(AND(AB7235=1,AD7235&lt;&gt;1),1,0))</f>
        <v>0</v>
      </c>
      <c r="AG7235" s="55" t="n">
        <f aca="false">IF(AA7235=1,"",IF(AND(AC7235=1,AE7235&lt;&gt;1),1,0))</f>
        <v>0</v>
      </c>
      <c r="AH7235" s="60" t="str">
        <f aca="false">IF(AND(E7235&gt;0,AA7235&lt;2,NOT(AND(C7236=C7235,AA7236=AA7235+1))),INDEX(DATAS,AA7235+1),"")</f>
        <v/>
      </c>
      <c r="AI7235" s="60" t="str">
        <f aca="false">IF(AND(AC7235=1,AA7235&lt;2),IF(AND(C7236=C7235,AA7236=AA7235+1),IF(AC7236=1,"",INDEX(DATAS,AA7235+1)),INDEX(DATAS,AA7235+1)),"")</f>
        <v/>
      </c>
    </row>
    <row r="7236" customFormat="false" ht="15" hidden="false" customHeight="false" outlineLevel="0" collapsed="false">
      <c r="A7236" s="60" t="n">
        <v>46309</v>
      </c>
      <c r="B7236" s="0" t="n">
        <v>16</v>
      </c>
      <c r="C7236" s="0" t="n">
        <v>8087</v>
      </c>
      <c r="E7236" s="0" t="n">
        <v>0</v>
      </c>
      <c r="F7236" s="55" t="s">
        <v>1659</v>
      </c>
      <c r="I7236" s="55" t="s">
        <v>185</v>
      </c>
      <c r="U7236" s="0" t="n">
        <v>46</v>
      </c>
      <c r="V7236" s="0" t="n">
        <v>0</v>
      </c>
      <c r="X7236" s="55" t="n">
        <f aca="false">IF(I7236="Male",0,1)</f>
        <v>1</v>
      </c>
      <c r="Y7236" s="55" t="n">
        <f aca="false">IF(OR(I7236="DNB",I7236="Dry DNB"),1,0)</f>
        <v>0</v>
      </c>
      <c r="Z7236" s="0" t="str">
        <f aca="false">IF(ISNUMBER(W7236),A7236-W7236,"")</f>
        <v/>
      </c>
      <c r="AA7236" s="55" t="n">
        <f aca="false">MATCH(A7236,DATAS,0)</f>
        <v>1</v>
      </c>
      <c r="AB7236" s="55" t="n">
        <f aca="false">IF(AND(E7236&gt;0,OR(AND(B7236&gt;=1,B7236&lt;=6),B7236=10)),1,0)</f>
        <v>0</v>
      </c>
      <c r="AC7236" s="55" t="n">
        <f aca="false">IF(AND(E7236&gt;0,B7236=10),1,0)</f>
        <v>0</v>
      </c>
      <c r="AD7236" s="0" t="str">
        <f aca="false">IF(AND(C7235=C7236,AA7235=AA7236-1),AB7235,"")</f>
        <v/>
      </c>
      <c r="AE7236" s="0" t="str">
        <f aca="false">IF(AND(C7235=C7236,AA7235=AA7236-1),AC7235,"")</f>
        <v/>
      </c>
      <c r="AF7236" s="0" t="str">
        <f aca="false">IF(AA7236=1,"",IF(AND(AB7236=1,AD7236&lt;&gt;1),1,0))</f>
        <v/>
      </c>
      <c r="AG7236" s="0" t="str">
        <f aca="false">IF(AA7236=1,"",IF(AND(AC7236=1,AE7236&lt;&gt;1),1,0))</f>
        <v/>
      </c>
      <c r="AH7236" s="60" t="str">
        <f aca="false">IF(AND(E7236&gt;0,AA7236&lt;2,NOT(AND(C7237=C7236,AA7237=AA7236+1))),INDEX(DATAS,AA7236+1),"")</f>
        <v/>
      </c>
      <c r="AI7236" s="60" t="str">
        <f aca="false">IF(AND(AC7236=1,AA7236&lt;2),IF(AND(C7237=C7236,AA7237=AA7236+1),IF(AC7237=1,"",INDEX(DATAS,AA7236+1)),INDEX(DATAS,AA7236+1)),"")</f>
        <v/>
      </c>
    </row>
    <row r="7237" customFormat="false" ht="15" hidden="false" customHeight="false" outlineLevel="0" collapsed="false">
      <c r="A7237" s="60" t="n">
        <v>46310</v>
      </c>
      <c r="B7237" s="0" t="n">
        <v>16</v>
      </c>
      <c r="C7237" s="0" t="n">
        <v>8087</v>
      </c>
      <c r="E7237" s="0" t="n">
        <v>0</v>
      </c>
      <c r="F7237" s="55" t="s">
        <v>1659</v>
      </c>
      <c r="I7237" s="55" t="s">
        <v>185</v>
      </c>
      <c r="U7237" s="0" t="n">
        <v>47</v>
      </c>
      <c r="V7237" s="0" t="n">
        <v>0</v>
      </c>
      <c r="X7237" s="55" t="n">
        <f aca="false">IF(I7237="Male",0,1)</f>
        <v>1</v>
      </c>
      <c r="Y7237" s="55" t="n">
        <f aca="false">IF(OR(I7237="DNB",I7237="Dry DNB"),1,0)</f>
        <v>0</v>
      </c>
      <c r="Z7237" s="0" t="str">
        <f aca="false">IF(ISNUMBER(W7237),A7237-W7237,"")</f>
        <v/>
      </c>
      <c r="AA7237" s="55" t="n">
        <f aca="false">MATCH(A7237,DATAS,0)</f>
        <v>2</v>
      </c>
      <c r="AB7237" s="55" t="n">
        <f aca="false">IF(AND(E7237&gt;0,OR(AND(B7237&gt;=1,B7237&lt;=6),B7237=10)),1,0)</f>
        <v>0</v>
      </c>
      <c r="AC7237" s="55" t="n">
        <f aca="false">IF(AND(E7237&gt;0,B7237=10),1,0)</f>
        <v>0</v>
      </c>
      <c r="AD7237" s="55" t="n">
        <f aca="false">IF(AND(C7236=C7237,AA7236=AA7237-1),AB7236,"")</f>
        <v>0</v>
      </c>
      <c r="AE7237" s="55" t="n">
        <f aca="false">IF(AND(C7236=C7237,AA7236=AA7237-1),AC7236,"")</f>
        <v>0</v>
      </c>
      <c r="AF7237" s="55" t="n">
        <f aca="false">IF(AA7237=1,"",IF(AND(AB7237=1,AD7237&lt;&gt;1),1,0))</f>
        <v>0</v>
      </c>
      <c r="AG7237" s="55" t="n">
        <f aca="false">IF(AA7237=1,"",IF(AND(AC7237=1,AE7237&lt;&gt;1),1,0))</f>
        <v>0</v>
      </c>
      <c r="AH7237" s="60" t="str">
        <f aca="false">IF(AND(E7237&gt;0,AA7237&lt;2,NOT(AND(C7238=C7237,AA7238=AA7237+1))),INDEX(DATAS,AA7237+1),"")</f>
        <v/>
      </c>
      <c r="AI7237" s="60" t="str">
        <f aca="false">IF(AND(AC7237=1,AA7237&lt;2),IF(AND(C7238=C7237,AA7238=AA7237+1),IF(AC7238=1,"",INDEX(DATAS,AA7237+1)),INDEX(DATAS,AA7237+1)),"")</f>
        <v/>
      </c>
    </row>
    <row r="7238" customFormat="false" ht="15" hidden="false" customHeight="false" outlineLevel="0" collapsed="false">
      <c r="A7238" s="60" t="n">
        <v>46309</v>
      </c>
      <c r="B7238" s="0" t="n">
        <v>16</v>
      </c>
      <c r="C7238" s="0" t="n">
        <v>8088</v>
      </c>
      <c r="E7238" s="0" t="n">
        <v>0</v>
      </c>
      <c r="F7238" s="55" t="s">
        <v>1659</v>
      </c>
      <c r="I7238" s="55" t="s">
        <v>185</v>
      </c>
      <c r="U7238" s="0" t="n">
        <v>46</v>
      </c>
      <c r="V7238" s="0" t="n">
        <v>0</v>
      </c>
      <c r="X7238" s="55" t="n">
        <f aca="false">IF(I7238="Male",0,1)</f>
        <v>1</v>
      </c>
      <c r="Y7238" s="55" t="n">
        <f aca="false">IF(OR(I7238="DNB",I7238="Dry DNB"),1,0)</f>
        <v>0</v>
      </c>
      <c r="Z7238" s="0" t="str">
        <f aca="false">IF(ISNUMBER(W7238),A7238-W7238,"")</f>
        <v/>
      </c>
      <c r="AA7238" s="55" t="n">
        <f aca="false">MATCH(A7238,DATAS,0)</f>
        <v>1</v>
      </c>
      <c r="AB7238" s="55" t="n">
        <f aca="false">IF(AND(E7238&gt;0,OR(AND(B7238&gt;=1,B7238&lt;=6),B7238=10)),1,0)</f>
        <v>0</v>
      </c>
      <c r="AC7238" s="55" t="n">
        <f aca="false">IF(AND(E7238&gt;0,B7238=10),1,0)</f>
        <v>0</v>
      </c>
      <c r="AD7238" s="0" t="str">
        <f aca="false">IF(AND(C7237=C7238,AA7237=AA7238-1),AB7237,"")</f>
        <v/>
      </c>
      <c r="AE7238" s="0" t="str">
        <f aca="false">IF(AND(C7237=C7238,AA7237=AA7238-1),AC7237,"")</f>
        <v/>
      </c>
      <c r="AF7238" s="0" t="str">
        <f aca="false">IF(AA7238=1,"",IF(AND(AB7238=1,AD7238&lt;&gt;1),1,0))</f>
        <v/>
      </c>
      <c r="AG7238" s="0" t="str">
        <f aca="false">IF(AA7238=1,"",IF(AND(AC7238=1,AE7238&lt;&gt;1),1,0))</f>
        <v/>
      </c>
      <c r="AH7238" s="60" t="str">
        <f aca="false">IF(AND(E7238&gt;0,AA7238&lt;2,NOT(AND(C7239=C7238,AA7239=AA7238+1))),INDEX(DATAS,AA7238+1),"")</f>
        <v/>
      </c>
      <c r="AI7238" s="60" t="str">
        <f aca="false">IF(AND(AC7238=1,AA7238&lt;2),IF(AND(C7239=C7238,AA7239=AA7238+1),IF(AC7239=1,"",INDEX(DATAS,AA7238+1)),INDEX(DATAS,AA7238+1)),"")</f>
        <v/>
      </c>
    </row>
    <row r="7239" customFormat="false" ht="15" hidden="false" customHeight="false" outlineLevel="0" collapsed="false">
      <c r="A7239" s="60" t="n">
        <v>46310</v>
      </c>
      <c r="B7239" s="0" t="n">
        <v>16</v>
      </c>
      <c r="C7239" s="0" t="n">
        <v>8088</v>
      </c>
      <c r="E7239" s="0" t="n">
        <v>0</v>
      </c>
      <c r="F7239" s="55" t="s">
        <v>1659</v>
      </c>
      <c r="I7239" s="55" t="s">
        <v>185</v>
      </c>
      <c r="U7239" s="0" t="n">
        <v>47</v>
      </c>
      <c r="V7239" s="0" t="n">
        <v>0</v>
      </c>
      <c r="X7239" s="55" t="n">
        <f aca="false">IF(I7239="Male",0,1)</f>
        <v>1</v>
      </c>
      <c r="Y7239" s="55" t="n">
        <f aca="false">IF(OR(I7239="DNB",I7239="Dry DNB"),1,0)</f>
        <v>0</v>
      </c>
      <c r="Z7239" s="0" t="str">
        <f aca="false">IF(ISNUMBER(W7239),A7239-W7239,"")</f>
        <v/>
      </c>
      <c r="AA7239" s="55" t="n">
        <f aca="false">MATCH(A7239,DATAS,0)</f>
        <v>2</v>
      </c>
      <c r="AB7239" s="55" t="n">
        <f aca="false">IF(AND(E7239&gt;0,OR(AND(B7239&gt;=1,B7239&lt;=6),B7239=10)),1,0)</f>
        <v>0</v>
      </c>
      <c r="AC7239" s="55" t="n">
        <f aca="false">IF(AND(E7239&gt;0,B7239=10),1,0)</f>
        <v>0</v>
      </c>
      <c r="AD7239" s="55" t="n">
        <f aca="false">IF(AND(C7238=C7239,AA7238=AA7239-1),AB7238,"")</f>
        <v>0</v>
      </c>
      <c r="AE7239" s="55" t="n">
        <f aca="false">IF(AND(C7238=C7239,AA7238=AA7239-1),AC7238,"")</f>
        <v>0</v>
      </c>
      <c r="AF7239" s="55" t="n">
        <f aca="false">IF(AA7239=1,"",IF(AND(AB7239=1,AD7239&lt;&gt;1),1,0))</f>
        <v>0</v>
      </c>
      <c r="AG7239" s="55" t="n">
        <f aca="false">IF(AA7239=1,"",IF(AND(AC7239=1,AE7239&lt;&gt;1),1,0))</f>
        <v>0</v>
      </c>
      <c r="AH7239" s="60" t="str">
        <f aca="false">IF(AND(E7239&gt;0,AA7239&lt;2,NOT(AND(C7240=C7239,AA7240=AA7239+1))),INDEX(DATAS,AA7239+1),"")</f>
        <v/>
      </c>
      <c r="AI7239" s="60" t="str">
        <f aca="false">IF(AND(AC7239=1,AA7239&lt;2),IF(AND(C7240=C7239,AA7240=AA7239+1),IF(AC7240=1,"",INDEX(DATAS,AA7239+1)),INDEX(DATAS,AA7239+1)),"")</f>
        <v/>
      </c>
    </row>
    <row r="7240" customFormat="false" ht="15" hidden="false" customHeight="false" outlineLevel="0" collapsed="false">
      <c r="A7240" s="60" t="n">
        <v>46309</v>
      </c>
      <c r="B7240" s="0" t="n">
        <v>16</v>
      </c>
      <c r="C7240" s="0" t="n">
        <v>8089</v>
      </c>
      <c r="E7240" s="0" t="n">
        <v>0</v>
      </c>
      <c r="F7240" s="55" t="s">
        <v>1661</v>
      </c>
      <c r="I7240" s="55" t="s">
        <v>185</v>
      </c>
      <c r="U7240" s="0" t="n">
        <v>45</v>
      </c>
      <c r="V7240" s="0" t="n">
        <v>0</v>
      </c>
      <c r="X7240" s="55" t="n">
        <f aca="false">IF(I7240="Male",0,1)</f>
        <v>1</v>
      </c>
      <c r="Y7240" s="55" t="n">
        <f aca="false">IF(OR(I7240="DNB",I7240="Dry DNB"),1,0)</f>
        <v>0</v>
      </c>
      <c r="Z7240" s="0" t="str">
        <f aca="false">IF(ISNUMBER(W7240),A7240-W7240,"")</f>
        <v/>
      </c>
      <c r="AA7240" s="55" t="n">
        <f aca="false">MATCH(A7240,DATAS,0)</f>
        <v>1</v>
      </c>
      <c r="AB7240" s="55" t="n">
        <f aca="false">IF(AND(E7240&gt;0,OR(AND(B7240&gt;=1,B7240&lt;=6),B7240=10)),1,0)</f>
        <v>0</v>
      </c>
      <c r="AC7240" s="55" t="n">
        <f aca="false">IF(AND(E7240&gt;0,B7240=10),1,0)</f>
        <v>0</v>
      </c>
      <c r="AD7240" s="0" t="str">
        <f aca="false">IF(AND(C7239=C7240,AA7239=AA7240-1),AB7239,"")</f>
        <v/>
      </c>
      <c r="AE7240" s="0" t="str">
        <f aca="false">IF(AND(C7239=C7240,AA7239=AA7240-1),AC7239,"")</f>
        <v/>
      </c>
      <c r="AF7240" s="0" t="str">
        <f aca="false">IF(AA7240=1,"",IF(AND(AB7240=1,AD7240&lt;&gt;1),1,0))</f>
        <v/>
      </c>
      <c r="AG7240" s="0" t="str">
        <f aca="false">IF(AA7240=1,"",IF(AND(AC7240=1,AE7240&lt;&gt;1),1,0))</f>
        <v/>
      </c>
      <c r="AH7240" s="60" t="str">
        <f aca="false">IF(AND(E7240&gt;0,AA7240&lt;2,NOT(AND(C7241=C7240,AA7241=AA7240+1))),INDEX(DATAS,AA7240+1),"")</f>
        <v/>
      </c>
      <c r="AI7240" s="60" t="str">
        <f aca="false">IF(AND(AC7240=1,AA7240&lt;2),IF(AND(C7241=C7240,AA7241=AA7240+1),IF(AC7241=1,"",INDEX(DATAS,AA7240+1)),INDEX(DATAS,AA7240+1)),"")</f>
        <v/>
      </c>
    </row>
    <row r="7241" customFormat="false" ht="15" hidden="false" customHeight="false" outlineLevel="0" collapsed="false">
      <c r="A7241" s="60" t="n">
        <v>46310</v>
      </c>
      <c r="B7241" s="0" t="n">
        <v>16</v>
      </c>
      <c r="C7241" s="0" t="n">
        <v>8089</v>
      </c>
      <c r="E7241" s="0" t="n">
        <v>0</v>
      </c>
      <c r="F7241" s="55" t="s">
        <v>1661</v>
      </c>
      <c r="I7241" s="55" t="s">
        <v>185</v>
      </c>
      <c r="U7241" s="0" t="n">
        <v>46</v>
      </c>
      <c r="V7241" s="0" t="n">
        <v>0</v>
      </c>
      <c r="X7241" s="55" t="n">
        <f aca="false">IF(I7241="Male",0,1)</f>
        <v>1</v>
      </c>
      <c r="Y7241" s="55" t="n">
        <f aca="false">IF(OR(I7241="DNB",I7241="Dry DNB"),1,0)</f>
        <v>0</v>
      </c>
      <c r="Z7241" s="0" t="str">
        <f aca="false">IF(ISNUMBER(W7241),A7241-W7241,"")</f>
        <v/>
      </c>
      <c r="AA7241" s="55" t="n">
        <f aca="false">MATCH(A7241,DATAS,0)</f>
        <v>2</v>
      </c>
      <c r="AB7241" s="55" t="n">
        <f aca="false">IF(AND(E7241&gt;0,OR(AND(B7241&gt;=1,B7241&lt;=6),B7241=10)),1,0)</f>
        <v>0</v>
      </c>
      <c r="AC7241" s="55" t="n">
        <f aca="false">IF(AND(E7241&gt;0,B7241=10),1,0)</f>
        <v>0</v>
      </c>
      <c r="AD7241" s="55" t="n">
        <f aca="false">IF(AND(C7240=C7241,AA7240=AA7241-1),AB7240,"")</f>
        <v>0</v>
      </c>
      <c r="AE7241" s="55" t="n">
        <f aca="false">IF(AND(C7240=C7241,AA7240=AA7241-1),AC7240,"")</f>
        <v>0</v>
      </c>
      <c r="AF7241" s="55" t="n">
        <f aca="false">IF(AA7241=1,"",IF(AND(AB7241=1,AD7241&lt;&gt;1),1,0))</f>
        <v>0</v>
      </c>
      <c r="AG7241" s="55" t="n">
        <f aca="false">IF(AA7241=1,"",IF(AND(AC7241=1,AE7241&lt;&gt;1),1,0))</f>
        <v>0</v>
      </c>
      <c r="AH7241" s="60" t="str">
        <f aca="false">IF(AND(E7241&gt;0,AA7241&lt;2,NOT(AND(C7242=C7241,AA7242=AA7241+1))),INDEX(DATAS,AA7241+1),"")</f>
        <v/>
      </c>
      <c r="AI7241" s="60" t="str">
        <f aca="false">IF(AND(AC7241=1,AA7241&lt;2),IF(AND(C7242=C7241,AA7242=AA7241+1),IF(AC7242=1,"",INDEX(DATAS,AA7241+1)),INDEX(DATAS,AA7241+1)),"")</f>
        <v/>
      </c>
    </row>
    <row r="7242" customFormat="false" ht="15" hidden="false" customHeight="false" outlineLevel="0" collapsed="false">
      <c r="A7242" s="60" t="n">
        <v>46309</v>
      </c>
      <c r="B7242" s="0" t="n">
        <v>16</v>
      </c>
      <c r="C7242" s="0" t="n">
        <v>8090</v>
      </c>
      <c r="E7242" s="0" t="n">
        <v>0</v>
      </c>
      <c r="F7242" s="55" t="s">
        <v>1661</v>
      </c>
      <c r="I7242" s="55" t="s">
        <v>185</v>
      </c>
      <c r="U7242" s="0" t="n">
        <v>45</v>
      </c>
      <c r="V7242" s="0" t="n">
        <v>0</v>
      </c>
      <c r="X7242" s="55" t="n">
        <f aca="false">IF(I7242="Male",0,1)</f>
        <v>1</v>
      </c>
      <c r="Y7242" s="55" t="n">
        <f aca="false">IF(OR(I7242="DNB",I7242="Dry DNB"),1,0)</f>
        <v>0</v>
      </c>
      <c r="Z7242" s="0" t="str">
        <f aca="false">IF(ISNUMBER(W7242),A7242-W7242,"")</f>
        <v/>
      </c>
      <c r="AA7242" s="55" t="n">
        <f aca="false">MATCH(A7242,DATAS,0)</f>
        <v>1</v>
      </c>
      <c r="AB7242" s="55" t="n">
        <f aca="false">IF(AND(E7242&gt;0,OR(AND(B7242&gt;=1,B7242&lt;=6),B7242=10)),1,0)</f>
        <v>0</v>
      </c>
      <c r="AC7242" s="55" t="n">
        <f aca="false">IF(AND(E7242&gt;0,B7242=10),1,0)</f>
        <v>0</v>
      </c>
      <c r="AD7242" s="0" t="str">
        <f aca="false">IF(AND(C7241=C7242,AA7241=AA7242-1),AB7241,"")</f>
        <v/>
      </c>
      <c r="AE7242" s="0" t="str">
        <f aca="false">IF(AND(C7241=C7242,AA7241=AA7242-1),AC7241,"")</f>
        <v/>
      </c>
      <c r="AF7242" s="0" t="str">
        <f aca="false">IF(AA7242=1,"",IF(AND(AB7242=1,AD7242&lt;&gt;1),1,0))</f>
        <v/>
      </c>
      <c r="AG7242" s="0" t="str">
        <f aca="false">IF(AA7242=1,"",IF(AND(AC7242=1,AE7242&lt;&gt;1),1,0))</f>
        <v/>
      </c>
      <c r="AH7242" s="60" t="str">
        <f aca="false">IF(AND(E7242&gt;0,AA7242&lt;2,NOT(AND(C7243=C7242,AA7243=AA7242+1))),INDEX(DATAS,AA7242+1),"")</f>
        <v/>
      </c>
      <c r="AI7242" s="60" t="str">
        <f aca="false">IF(AND(AC7242=1,AA7242&lt;2),IF(AND(C7243=C7242,AA7243=AA7242+1),IF(AC7243=1,"",INDEX(DATAS,AA7242+1)),INDEX(DATAS,AA7242+1)),"")</f>
        <v/>
      </c>
    </row>
    <row r="7243" customFormat="false" ht="15" hidden="false" customHeight="false" outlineLevel="0" collapsed="false">
      <c r="A7243" s="60" t="n">
        <v>46310</v>
      </c>
      <c r="B7243" s="0" t="n">
        <v>16</v>
      </c>
      <c r="C7243" s="0" t="n">
        <v>8090</v>
      </c>
      <c r="E7243" s="0" t="n">
        <v>0</v>
      </c>
      <c r="F7243" s="55" t="s">
        <v>1661</v>
      </c>
      <c r="I7243" s="55" t="s">
        <v>185</v>
      </c>
      <c r="U7243" s="0" t="n">
        <v>46</v>
      </c>
      <c r="V7243" s="0" t="n">
        <v>0</v>
      </c>
      <c r="X7243" s="55" t="n">
        <f aca="false">IF(I7243="Male",0,1)</f>
        <v>1</v>
      </c>
      <c r="Y7243" s="55" t="n">
        <f aca="false">IF(OR(I7243="DNB",I7243="Dry DNB"),1,0)</f>
        <v>0</v>
      </c>
      <c r="Z7243" s="0" t="str">
        <f aca="false">IF(ISNUMBER(W7243),A7243-W7243,"")</f>
        <v/>
      </c>
      <c r="AA7243" s="55" t="n">
        <f aca="false">MATCH(A7243,DATAS,0)</f>
        <v>2</v>
      </c>
      <c r="AB7243" s="55" t="n">
        <f aca="false">IF(AND(E7243&gt;0,OR(AND(B7243&gt;=1,B7243&lt;=6),B7243=10)),1,0)</f>
        <v>0</v>
      </c>
      <c r="AC7243" s="55" t="n">
        <f aca="false">IF(AND(E7243&gt;0,B7243=10),1,0)</f>
        <v>0</v>
      </c>
      <c r="AD7243" s="55" t="n">
        <f aca="false">IF(AND(C7242=C7243,AA7242=AA7243-1),AB7242,"")</f>
        <v>0</v>
      </c>
      <c r="AE7243" s="55" t="n">
        <f aca="false">IF(AND(C7242=C7243,AA7242=AA7243-1),AC7242,"")</f>
        <v>0</v>
      </c>
      <c r="AF7243" s="55" t="n">
        <f aca="false">IF(AA7243=1,"",IF(AND(AB7243=1,AD7243&lt;&gt;1),1,0))</f>
        <v>0</v>
      </c>
      <c r="AG7243" s="55" t="n">
        <f aca="false">IF(AA7243=1,"",IF(AND(AC7243=1,AE7243&lt;&gt;1),1,0))</f>
        <v>0</v>
      </c>
      <c r="AH7243" s="60" t="str">
        <f aca="false">IF(AND(E7243&gt;0,AA7243&lt;2,NOT(AND(C7244=C7243,AA7244=AA7243+1))),INDEX(DATAS,AA7243+1),"")</f>
        <v/>
      </c>
      <c r="AI7243" s="60" t="str">
        <f aca="false">IF(AND(AC7243=1,AA7243&lt;2),IF(AND(C7244=C7243,AA7244=AA7243+1),IF(AC7244=1,"",INDEX(DATAS,AA7243+1)),INDEX(DATAS,AA7243+1)),"")</f>
        <v/>
      </c>
    </row>
    <row r="7244" customFormat="false" ht="15" hidden="false" customHeight="false" outlineLevel="0" collapsed="false">
      <c r="A7244" s="60" t="n">
        <v>46309</v>
      </c>
      <c r="B7244" s="0" t="n">
        <v>16</v>
      </c>
      <c r="C7244" s="0" t="n">
        <v>8091</v>
      </c>
      <c r="E7244" s="0" t="n">
        <v>0</v>
      </c>
      <c r="F7244" s="55" t="s">
        <v>1660</v>
      </c>
      <c r="I7244" s="55" t="s">
        <v>185</v>
      </c>
      <c r="U7244" s="0" t="n">
        <v>44</v>
      </c>
      <c r="V7244" s="0" t="n">
        <v>0</v>
      </c>
      <c r="X7244" s="55" t="n">
        <f aca="false">IF(I7244="Male",0,1)</f>
        <v>1</v>
      </c>
      <c r="Y7244" s="55" t="n">
        <f aca="false">IF(OR(I7244="DNB",I7244="Dry DNB"),1,0)</f>
        <v>0</v>
      </c>
      <c r="Z7244" s="0" t="str">
        <f aca="false">IF(ISNUMBER(W7244),A7244-W7244,"")</f>
        <v/>
      </c>
      <c r="AA7244" s="55" t="n">
        <f aca="false">MATCH(A7244,DATAS,0)</f>
        <v>1</v>
      </c>
      <c r="AB7244" s="55" t="n">
        <f aca="false">IF(AND(E7244&gt;0,OR(AND(B7244&gt;=1,B7244&lt;=6),B7244=10)),1,0)</f>
        <v>0</v>
      </c>
      <c r="AC7244" s="55" t="n">
        <f aca="false">IF(AND(E7244&gt;0,B7244=10),1,0)</f>
        <v>0</v>
      </c>
      <c r="AD7244" s="0" t="str">
        <f aca="false">IF(AND(C7243=C7244,AA7243=AA7244-1),AB7243,"")</f>
        <v/>
      </c>
      <c r="AE7244" s="0" t="str">
        <f aca="false">IF(AND(C7243=C7244,AA7243=AA7244-1),AC7243,"")</f>
        <v/>
      </c>
      <c r="AF7244" s="0" t="str">
        <f aca="false">IF(AA7244=1,"",IF(AND(AB7244=1,AD7244&lt;&gt;1),1,0))</f>
        <v/>
      </c>
      <c r="AG7244" s="0" t="str">
        <f aca="false">IF(AA7244=1,"",IF(AND(AC7244=1,AE7244&lt;&gt;1),1,0))</f>
        <v/>
      </c>
      <c r="AH7244" s="60" t="str">
        <f aca="false">IF(AND(E7244&gt;0,AA7244&lt;2,NOT(AND(C7245=C7244,AA7245=AA7244+1))),INDEX(DATAS,AA7244+1),"")</f>
        <v/>
      </c>
      <c r="AI7244" s="60" t="str">
        <f aca="false">IF(AND(AC7244=1,AA7244&lt;2),IF(AND(C7245=C7244,AA7245=AA7244+1),IF(AC7245=1,"",INDEX(DATAS,AA7244+1)),INDEX(DATAS,AA7244+1)),"")</f>
        <v/>
      </c>
    </row>
    <row r="7245" customFormat="false" ht="15" hidden="false" customHeight="false" outlineLevel="0" collapsed="false">
      <c r="A7245" s="60" t="n">
        <v>46310</v>
      </c>
      <c r="B7245" s="0" t="n">
        <v>16</v>
      </c>
      <c r="C7245" s="0" t="n">
        <v>8091</v>
      </c>
      <c r="E7245" s="0" t="n">
        <v>0</v>
      </c>
      <c r="F7245" s="55" t="s">
        <v>1660</v>
      </c>
      <c r="I7245" s="55" t="s">
        <v>185</v>
      </c>
      <c r="U7245" s="0" t="n">
        <v>45</v>
      </c>
      <c r="V7245" s="0" t="n">
        <v>0</v>
      </c>
      <c r="X7245" s="55" t="n">
        <f aca="false">IF(I7245="Male",0,1)</f>
        <v>1</v>
      </c>
      <c r="Y7245" s="55" t="n">
        <f aca="false">IF(OR(I7245="DNB",I7245="Dry DNB"),1,0)</f>
        <v>0</v>
      </c>
      <c r="Z7245" s="0" t="str">
        <f aca="false">IF(ISNUMBER(W7245),A7245-W7245,"")</f>
        <v/>
      </c>
      <c r="AA7245" s="55" t="n">
        <f aca="false">MATCH(A7245,DATAS,0)</f>
        <v>2</v>
      </c>
      <c r="AB7245" s="55" t="n">
        <f aca="false">IF(AND(E7245&gt;0,OR(AND(B7245&gt;=1,B7245&lt;=6),B7245=10)),1,0)</f>
        <v>0</v>
      </c>
      <c r="AC7245" s="55" t="n">
        <f aca="false">IF(AND(E7245&gt;0,B7245=10),1,0)</f>
        <v>0</v>
      </c>
      <c r="AD7245" s="55" t="n">
        <f aca="false">IF(AND(C7244=C7245,AA7244=AA7245-1),AB7244,"")</f>
        <v>0</v>
      </c>
      <c r="AE7245" s="55" t="n">
        <f aca="false">IF(AND(C7244=C7245,AA7244=AA7245-1),AC7244,"")</f>
        <v>0</v>
      </c>
      <c r="AF7245" s="55" t="n">
        <f aca="false">IF(AA7245=1,"",IF(AND(AB7245=1,AD7245&lt;&gt;1),1,0))</f>
        <v>0</v>
      </c>
      <c r="AG7245" s="55" t="n">
        <f aca="false">IF(AA7245=1,"",IF(AND(AC7245=1,AE7245&lt;&gt;1),1,0))</f>
        <v>0</v>
      </c>
      <c r="AH7245" s="60" t="str">
        <f aca="false">IF(AND(E7245&gt;0,AA7245&lt;2,NOT(AND(C7246=C7245,AA7246=AA7245+1))),INDEX(DATAS,AA7245+1),"")</f>
        <v/>
      </c>
      <c r="AI7245" s="60" t="str">
        <f aca="false">IF(AND(AC7245=1,AA7245&lt;2),IF(AND(C7246=C7245,AA7246=AA7245+1),IF(AC7246=1,"",INDEX(DATAS,AA7245+1)),INDEX(DATAS,AA7245+1)),"")</f>
        <v/>
      </c>
    </row>
    <row r="7246" customFormat="false" ht="15" hidden="false" customHeight="false" outlineLevel="0" collapsed="false">
      <c r="A7246" s="60" t="n">
        <v>46309</v>
      </c>
      <c r="B7246" s="0" t="n">
        <v>16</v>
      </c>
      <c r="C7246" s="0" t="n">
        <v>8092</v>
      </c>
      <c r="E7246" s="0" t="n">
        <v>0</v>
      </c>
      <c r="F7246" s="55" t="s">
        <v>1660</v>
      </c>
      <c r="I7246" s="55" t="s">
        <v>185</v>
      </c>
      <c r="U7246" s="0" t="n">
        <v>44</v>
      </c>
      <c r="V7246" s="0" t="n">
        <v>0</v>
      </c>
      <c r="X7246" s="55" t="n">
        <f aca="false">IF(I7246="Male",0,1)</f>
        <v>1</v>
      </c>
      <c r="Y7246" s="55" t="n">
        <f aca="false">IF(OR(I7246="DNB",I7246="Dry DNB"),1,0)</f>
        <v>0</v>
      </c>
      <c r="Z7246" s="0" t="str">
        <f aca="false">IF(ISNUMBER(W7246),A7246-W7246,"")</f>
        <v/>
      </c>
      <c r="AA7246" s="55" t="n">
        <f aca="false">MATCH(A7246,DATAS,0)</f>
        <v>1</v>
      </c>
      <c r="AB7246" s="55" t="n">
        <f aca="false">IF(AND(E7246&gt;0,OR(AND(B7246&gt;=1,B7246&lt;=6),B7246=10)),1,0)</f>
        <v>0</v>
      </c>
      <c r="AC7246" s="55" t="n">
        <f aca="false">IF(AND(E7246&gt;0,B7246=10),1,0)</f>
        <v>0</v>
      </c>
      <c r="AD7246" s="0" t="str">
        <f aca="false">IF(AND(C7245=C7246,AA7245=AA7246-1),AB7245,"")</f>
        <v/>
      </c>
      <c r="AE7246" s="0" t="str">
        <f aca="false">IF(AND(C7245=C7246,AA7245=AA7246-1),AC7245,"")</f>
        <v/>
      </c>
      <c r="AF7246" s="0" t="str">
        <f aca="false">IF(AA7246=1,"",IF(AND(AB7246=1,AD7246&lt;&gt;1),1,0))</f>
        <v/>
      </c>
      <c r="AG7246" s="0" t="str">
        <f aca="false">IF(AA7246=1,"",IF(AND(AC7246=1,AE7246&lt;&gt;1),1,0))</f>
        <v/>
      </c>
      <c r="AH7246" s="60" t="str">
        <f aca="false">IF(AND(E7246&gt;0,AA7246&lt;2,NOT(AND(C7247=C7246,AA7247=AA7246+1))),INDEX(DATAS,AA7246+1),"")</f>
        <v/>
      </c>
      <c r="AI7246" s="60" t="str">
        <f aca="false">IF(AND(AC7246=1,AA7246&lt;2),IF(AND(C7247=C7246,AA7247=AA7246+1),IF(AC7247=1,"",INDEX(DATAS,AA7246+1)),INDEX(DATAS,AA7246+1)),"")</f>
        <v/>
      </c>
    </row>
    <row r="7247" customFormat="false" ht="15" hidden="false" customHeight="false" outlineLevel="0" collapsed="false">
      <c r="A7247" s="60" t="n">
        <v>46310</v>
      </c>
      <c r="B7247" s="0" t="n">
        <v>16</v>
      </c>
      <c r="C7247" s="0" t="n">
        <v>8092</v>
      </c>
      <c r="E7247" s="0" t="n">
        <v>0</v>
      </c>
      <c r="F7247" s="55" t="s">
        <v>1660</v>
      </c>
      <c r="I7247" s="55" t="s">
        <v>185</v>
      </c>
      <c r="U7247" s="0" t="n">
        <v>45</v>
      </c>
      <c r="V7247" s="0" t="n">
        <v>0</v>
      </c>
      <c r="X7247" s="55" t="n">
        <f aca="false">IF(I7247="Male",0,1)</f>
        <v>1</v>
      </c>
      <c r="Y7247" s="55" t="n">
        <f aca="false">IF(OR(I7247="DNB",I7247="Dry DNB"),1,0)</f>
        <v>0</v>
      </c>
      <c r="Z7247" s="0" t="str">
        <f aca="false">IF(ISNUMBER(W7247),A7247-W7247,"")</f>
        <v/>
      </c>
      <c r="AA7247" s="55" t="n">
        <f aca="false">MATCH(A7247,DATAS,0)</f>
        <v>2</v>
      </c>
      <c r="AB7247" s="55" t="n">
        <f aca="false">IF(AND(E7247&gt;0,OR(AND(B7247&gt;=1,B7247&lt;=6),B7247=10)),1,0)</f>
        <v>0</v>
      </c>
      <c r="AC7247" s="55" t="n">
        <f aca="false">IF(AND(E7247&gt;0,B7247=10),1,0)</f>
        <v>0</v>
      </c>
      <c r="AD7247" s="55" t="n">
        <f aca="false">IF(AND(C7246=C7247,AA7246=AA7247-1),AB7246,"")</f>
        <v>0</v>
      </c>
      <c r="AE7247" s="55" t="n">
        <f aca="false">IF(AND(C7246=C7247,AA7246=AA7247-1),AC7246,"")</f>
        <v>0</v>
      </c>
      <c r="AF7247" s="55" t="n">
        <f aca="false">IF(AA7247=1,"",IF(AND(AB7247=1,AD7247&lt;&gt;1),1,0))</f>
        <v>0</v>
      </c>
      <c r="AG7247" s="55" t="n">
        <f aca="false">IF(AA7247=1,"",IF(AND(AC7247=1,AE7247&lt;&gt;1),1,0))</f>
        <v>0</v>
      </c>
      <c r="AH7247" s="60" t="str">
        <f aca="false">IF(AND(E7247&gt;0,AA7247&lt;2,NOT(AND(C7248=C7247,AA7248=AA7247+1))),INDEX(DATAS,AA7247+1),"")</f>
        <v/>
      </c>
      <c r="AI7247" s="60" t="str">
        <f aca="false">IF(AND(AC7247=1,AA7247&lt;2),IF(AND(C7248=C7247,AA7248=AA7247+1),IF(AC7248=1,"",INDEX(DATAS,AA7247+1)),INDEX(DATAS,AA7247+1)),"")</f>
        <v/>
      </c>
    </row>
    <row r="7248" customFormat="false" ht="15" hidden="false" customHeight="false" outlineLevel="0" collapsed="false">
      <c r="A7248" s="60" t="n">
        <v>46309</v>
      </c>
      <c r="B7248" s="0" t="n">
        <v>16</v>
      </c>
      <c r="C7248" s="0" t="n">
        <v>8093</v>
      </c>
      <c r="E7248" s="0" t="n">
        <v>0</v>
      </c>
      <c r="F7248" s="55" t="s">
        <v>1660</v>
      </c>
      <c r="I7248" s="55" t="s">
        <v>185</v>
      </c>
      <c r="U7248" s="0" t="n">
        <v>44</v>
      </c>
      <c r="V7248" s="0" t="n">
        <v>0</v>
      </c>
      <c r="X7248" s="55" t="n">
        <f aca="false">IF(I7248="Male",0,1)</f>
        <v>1</v>
      </c>
      <c r="Y7248" s="55" t="n">
        <f aca="false">IF(OR(I7248="DNB",I7248="Dry DNB"),1,0)</f>
        <v>0</v>
      </c>
      <c r="Z7248" s="0" t="str">
        <f aca="false">IF(ISNUMBER(W7248),A7248-W7248,"")</f>
        <v/>
      </c>
      <c r="AA7248" s="55" t="n">
        <f aca="false">MATCH(A7248,DATAS,0)</f>
        <v>1</v>
      </c>
      <c r="AB7248" s="55" t="n">
        <f aca="false">IF(AND(E7248&gt;0,OR(AND(B7248&gt;=1,B7248&lt;=6),B7248=10)),1,0)</f>
        <v>0</v>
      </c>
      <c r="AC7248" s="55" t="n">
        <f aca="false">IF(AND(E7248&gt;0,B7248=10),1,0)</f>
        <v>0</v>
      </c>
      <c r="AD7248" s="0" t="str">
        <f aca="false">IF(AND(C7247=C7248,AA7247=AA7248-1),AB7247,"")</f>
        <v/>
      </c>
      <c r="AE7248" s="0" t="str">
        <f aca="false">IF(AND(C7247=C7248,AA7247=AA7248-1),AC7247,"")</f>
        <v/>
      </c>
      <c r="AF7248" s="0" t="str">
        <f aca="false">IF(AA7248=1,"",IF(AND(AB7248=1,AD7248&lt;&gt;1),1,0))</f>
        <v/>
      </c>
      <c r="AG7248" s="0" t="str">
        <f aca="false">IF(AA7248=1,"",IF(AND(AC7248=1,AE7248&lt;&gt;1),1,0))</f>
        <v/>
      </c>
      <c r="AH7248" s="60" t="str">
        <f aca="false">IF(AND(E7248&gt;0,AA7248&lt;2,NOT(AND(C7249=C7248,AA7249=AA7248+1))),INDEX(DATAS,AA7248+1),"")</f>
        <v/>
      </c>
      <c r="AI7248" s="60" t="str">
        <f aca="false">IF(AND(AC7248=1,AA7248&lt;2),IF(AND(C7249=C7248,AA7249=AA7248+1),IF(AC7249=1,"",INDEX(DATAS,AA7248+1)),INDEX(DATAS,AA7248+1)),"")</f>
        <v/>
      </c>
    </row>
    <row r="7249" customFormat="false" ht="15" hidden="false" customHeight="false" outlineLevel="0" collapsed="false">
      <c r="A7249" s="60" t="n">
        <v>46310</v>
      </c>
      <c r="B7249" s="0" t="n">
        <v>16</v>
      </c>
      <c r="C7249" s="0" t="n">
        <v>8093</v>
      </c>
      <c r="E7249" s="0" t="n">
        <v>0</v>
      </c>
      <c r="F7249" s="55" t="s">
        <v>1660</v>
      </c>
      <c r="I7249" s="55" t="s">
        <v>185</v>
      </c>
      <c r="U7249" s="0" t="n">
        <v>45</v>
      </c>
      <c r="V7249" s="0" t="n">
        <v>0</v>
      </c>
      <c r="X7249" s="55" t="n">
        <f aca="false">IF(I7249="Male",0,1)</f>
        <v>1</v>
      </c>
      <c r="Y7249" s="55" t="n">
        <f aca="false">IF(OR(I7249="DNB",I7249="Dry DNB"),1,0)</f>
        <v>0</v>
      </c>
      <c r="Z7249" s="0" t="str">
        <f aca="false">IF(ISNUMBER(W7249),A7249-W7249,"")</f>
        <v/>
      </c>
      <c r="AA7249" s="55" t="n">
        <f aca="false">MATCH(A7249,DATAS,0)</f>
        <v>2</v>
      </c>
      <c r="AB7249" s="55" t="n">
        <f aca="false">IF(AND(E7249&gt;0,OR(AND(B7249&gt;=1,B7249&lt;=6),B7249=10)),1,0)</f>
        <v>0</v>
      </c>
      <c r="AC7249" s="55" t="n">
        <f aca="false">IF(AND(E7249&gt;0,B7249=10),1,0)</f>
        <v>0</v>
      </c>
      <c r="AD7249" s="55" t="n">
        <f aca="false">IF(AND(C7248=C7249,AA7248=AA7249-1),AB7248,"")</f>
        <v>0</v>
      </c>
      <c r="AE7249" s="55" t="n">
        <f aca="false">IF(AND(C7248=C7249,AA7248=AA7249-1),AC7248,"")</f>
        <v>0</v>
      </c>
      <c r="AF7249" s="55" t="n">
        <f aca="false">IF(AA7249=1,"",IF(AND(AB7249=1,AD7249&lt;&gt;1),1,0))</f>
        <v>0</v>
      </c>
      <c r="AG7249" s="55" t="n">
        <f aca="false">IF(AA7249=1,"",IF(AND(AC7249=1,AE7249&lt;&gt;1),1,0))</f>
        <v>0</v>
      </c>
      <c r="AH7249" s="60" t="str">
        <f aca="false">IF(AND(E7249&gt;0,AA7249&lt;2,NOT(AND(C7250=C7249,AA7250=AA7249+1))),INDEX(DATAS,AA7249+1),"")</f>
        <v/>
      </c>
      <c r="AI7249" s="60" t="str">
        <f aca="false">IF(AND(AC7249=1,AA7249&lt;2),IF(AND(C7250=C7249,AA7250=AA7249+1),IF(AC7250=1,"",INDEX(DATAS,AA7249+1)),INDEX(DATAS,AA7249+1)),"")</f>
        <v/>
      </c>
    </row>
    <row r="7250" customFormat="false" ht="15" hidden="false" customHeight="false" outlineLevel="0" collapsed="false">
      <c r="A7250" s="60" t="n">
        <v>46309</v>
      </c>
      <c r="B7250" s="0" t="n">
        <v>16</v>
      </c>
      <c r="C7250" s="0" t="n">
        <v>8094</v>
      </c>
      <c r="E7250" s="0" t="n">
        <v>0</v>
      </c>
      <c r="F7250" s="55" t="s">
        <v>1662</v>
      </c>
      <c r="I7250" s="55" t="s">
        <v>185</v>
      </c>
      <c r="U7250" s="0" t="n">
        <v>43</v>
      </c>
      <c r="V7250" s="0" t="n">
        <v>0</v>
      </c>
      <c r="X7250" s="55" t="n">
        <f aca="false">IF(I7250="Male",0,1)</f>
        <v>1</v>
      </c>
      <c r="Y7250" s="55" t="n">
        <f aca="false">IF(OR(I7250="DNB",I7250="Dry DNB"),1,0)</f>
        <v>0</v>
      </c>
      <c r="Z7250" s="0" t="str">
        <f aca="false">IF(ISNUMBER(W7250),A7250-W7250,"")</f>
        <v/>
      </c>
      <c r="AA7250" s="55" t="n">
        <f aca="false">MATCH(A7250,DATAS,0)</f>
        <v>1</v>
      </c>
      <c r="AB7250" s="55" t="n">
        <f aca="false">IF(AND(E7250&gt;0,OR(AND(B7250&gt;=1,B7250&lt;=6),B7250=10)),1,0)</f>
        <v>0</v>
      </c>
      <c r="AC7250" s="55" t="n">
        <f aca="false">IF(AND(E7250&gt;0,B7250=10),1,0)</f>
        <v>0</v>
      </c>
      <c r="AD7250" s="0" t="str">
        <f aca="false">IF(AND(C7249=C7250,AA7249=AA7250-1),AB7249,"")</f>
        <v/>
      </c>
      <c r="AE7250" s="0" t="str">
        <f aca="false">IF(AND(C7249=C7250,AA7249=AA7250-1),AC7249,"")</f>
        <v/>
      </c>
      <c r="AF7250" s="0" t="str">
        <f aca="false">IF(AA7250=1,"",IF(AND(AB7250=1,AD7250&lt;&gt;1),1,0))</f>
        <v/>
      </c>
      <c r="AG7250" s="0" t="str">
        <f aca="false">IF(AA7250=1,"",IF(AND(AC7250=1,AE7250&lt;&gt;1),1,0))</f>
        <v/>
      </c>
      <c r="AH7250" s="60" t="str">
        <f aca="false">IF(AND(E7250&gt;0,AA7250&lt;2,NOT(AND(C7251=C7250,AA7251=AA7250+1))),INDEX(DATAS,AA7250+1),"")</f>
        <v/>
      </c>
      <c r="AI7250" s="60" t="str">
        <f aca="false">IF(AND(AC7250=1,AA7250&lt;2),IF(AND(C7251=C7250,AA7251=AA7250+1),IF(AC7251=1,"",INDEX(DATAS,AA7250+1)),INDEX(DATAS,AA7250+1)),"")</f>
        <v/>
      </c>
    </row>
    <row r="7251" customFormat="false" ht="15" hidden="false" customHeight="false" outlineLevel="0" collapsed="false">
      <c r="A7251" s="60" t="n">
        <v>46310</v>
      </c>
      <c r="B7251" s="0" t="n">
        <v>16</v>
      </c>
      <c r="C7251" s="0" t="n">
        <v>8094</v>
      </c>
      <c r="E7251" s="0" t="n">
        <v>0</v>
      </c>
      <c r="F7251" s="55" t="s">
        <v>1662</v>
      </c>
      <c r="I7251" s="55" t="s">
        <v>185</v>
      </c>
      <c r="U7251" s="0" t="n">
        <v>44</v>
      </c>
      <c r="V7251" s="0" t="n">
        <v>0</v>
      </c>
      <c r="X7251" s="55" t="n">
        <f aca="false">IF(I7251="Male",0,1)</f>
        <v>1</v>
      </c>
      <c r="Y7251" s="55" t="n">
        <f aca="false">IF(OR(I7251="DNB",I7251="Dry DNB"),1,0)</f>
        <v>0</v>
      </c>
      <c r="Z7251" s="0" t="str">
        <f aca="false">IF(ISNUMBER(W7251),A7251-W7251,"")</f>
        <v/>
      </c>
      <c r="AA7251" s="55" t="n">
        <f aca="false">MATCH(A7251,DATAS,0)</f>
        <v>2</v>
      </c>
      <c r="AB7251" s="55" t="n">
        <f aca="false">IF(AND(E7251&gt;0,OR(AND(B7251&gt;=1,B7251&lt;=6),B7251=10)),1,0)</f>
        <v>0</v>
      </c>
      <c r="AC7251" s="55" t="n">
        <f aca="false">IF(AND(E7251&gt;0,B7251=10),1,0)</f>
        <v>0</v>
      </c>
      <c r="AD7251" s="55" t="n">
        <f aca="false">IF(AND(C7250=C7251,AA7250=AA7251-1),AB7250,"")</f>
        <v>0</v>
      </c>
      <c r="AE7251" s="55" t="n">
        <f aca="false">IF(AND(C7250=C7251,AA7250=AA7251-1),AC7250,"")</f>
        <v>0</v>
      </c>
      <c r="AF7251" s="55" t="n">
        <f aca="false">IF(AA7251=1,"",IF(AND(AB7251=1,AD7251&lt;&gt;1),1,0))</f>
        <v>0</v>
      </c>
      <c r="AG7251" s="55" t="n">
        <f aca="false">IF(AA7251=1,"",IF(AND(AC7251=1,AE7251&lt;&gt;1),1,0))</f>
        <v>0</v>
      </c>
      <c r="AH7251" s="60" t="str">
        <f aca="false">IF(AND(E7251&gt;0,AA7251&lt;2,NOT(AND(C7252=C7251,AA7252=AA7251+1))),INDEX(DATAS,AA7251+1),"")</f>
        <v/>
      </c>
      <c r="AI7251" s="60" t="str">
        <f aca="false">IF(AND(AC7251=1,AA7251&lt;2),IF(AND(C7252=C7251,AA7252=AA7251+1),IF(AC7252=1,"",INDEX(DATAS,AA7251+1)),INDEX(DATAS,AA7251+1)),"")</f>
        <v/>
      </c>
    </row>
    <row r="7252" customFormat="false" ht="15" hidden="false" customHeight="false" outlineLevel="0" collapsed="false">
      <c r="A7252" s="60" t="n">
        <v>46309</v>
      </c>
      <c r="B7252" s="0" t="n">
        <v>16</v>
      </c>
      <c r="C7252" s="0" t="n">
        <v>8095</v>
      </c>
      <c r="E7252" s="0" t="n">
        <v>0</v>
      </c>
      <c r="F7252" s="55" t="s">
        <v>1663</v>
      </c>
      <c r="I7252" s="55" t="s">
        <v>185</v>
      </c>
      <c r="U7252" s="0" t="n">
        <v>42</v>
      </c>
      <c r="V7252" s="0" t="n">
        <v>0</v>
      </c>
      <c r="X7252" s="55" t="n">
        <f aca="false">IF(I7252="Male",0,1)</f>
        <v>1</v>
      </c>
      <c r="Y7252" s="55" t="n">
        <f aca="false">IF(OR(I7252="DNB",I7252="Dry DNB"),1,0)</f>
        <v>0</v>
      </c>
      <c r="Z7252" s="0" t="str">
        <f aca="false">IF(ISNUMBER(W7252),A7252-W7252,"")</f>
        <v/>
      </c>
      <c r="AA7252" s="55" t="n">
        <f aca="false">MATCH(A7252,DATAS,0)</f>
        <v>1</v>
      </c>
      <c r="AB7252" s="55" t="n">
        <f aca="false">IF(AND(E7252&gt;0,OR(AND(B7252&gt;=1,B7252&lt;=6),B7252=10)),1,0)</f>
        <v>0</v>
      </c>
      <c r="AC7252" s="55" t="n">
        <f aca="false">IF(AND(E7252&gt;0,B7252=10),1,0)</f>
        <v>0</v>
      </c>
      <c r="AD7252" s="0" t="str">
        <f aca="false">IF(AND(C7251=C7252,AA7251=AA7252-1),AB7251,"")</f>
        <v/>
      </c>
      <c r="AE7252" s="0" t="str">
        <f aca="false">IF(AND(C7251=C7252,AA7251=AA7252-1),AC7251,"")</f>
        <v/>
      </c>
      <c r="AF7252" s="0" t="str">
        <f aca="false">IF(AA7252=1,"",IF(AND(AB7252=1,AD7252&lt;&gt;1),1,0))</f>
        <v/>
      </c>
      <c r="AG7252" s="0" t="str">
        <f aca="false">IF(AA7252=1,"",IF(AND(AC7252=1,AE7252&lt;&gt;1),1,0))</f>
        <v/>
      </c>
      <c r="AH7252" s="60" t="str">
        <f aca="false">IF(AND(E7252&gt;0,AA7252&lt;2,NOT(AND(C7253=C7252,AA7253=AA7252+1))),INDEX(DATAS,AA7252+1),"")</f>
        <v/>
      </c>
      <c r="AI7252" s="60" t="str">
        <f aca="false">IF(AND(AC7252=1,AA7252&lt;2),IF(AND(C7253=C7252,AA7253=AA7252+1),IF(AC7253=1,"",INDEX(DATAS,AA7252+1)),INDEX(DATAS,AA7252+1)),"")</f>
        <v/>
      </c>
    </row>
    <row r="7253" customFormat="false" ht="15" hidden="false" customHeight="false" outlineLevel="0" collapsed="false">
      <c r="A7253" s="60" t="n">
        <v>46310</v>
      </c>
      <c r="B7253" s="0" t="n">
        <v>16</v>
      </c>
      <c r="C7253" s="0" t="n">
        <v>8095</v>
      </c>
      <c r="E7253" s="0" t="n">
        <v>0</v>
      </c>
      <c r="F7253" s="55" t="s">
        <v>1663</v>
      </c>
      <c r="I7253" s="55" t="s">
        <v>185</v>
      </c>
      <c r="U7253" s="0" t="n">
        <v>43</v>
      </c>
      <c r="V7253" s="0" t="n">
        <v>0</v>
      </c>
      <c r="X7253" s="55" t="n">
        <f aca="false">IF(I7253="Male",0,1)</f>
        <v>1</v>
      </c>
      <c r="Y7253" s="55" t="n">
        <f aca="false">IF(OR(I7253="DNB",I7253="Dry DNB"),1,0)</f>
        <v>0</v>
      </c>
      <c r="Z7253" s="0" t="str">
        <f aca="false">IF(ISNUMBER(W7253),A7253-W7253,"")</f>
        <v/>
      </c>
      <c r="AA7253" s="55" t="n">
        <f aca="false">MATCH(A7253,DATAS,0)</f>
        <v>2</v>
      </c>
      <c r="AB7253" s="55" t="n">
        <f aca="false">IF(AND(E7253&gt;0,OR(AND(B7253&gt;=1,B7253&lt;=6),B7253=10)),1,0)</f>
        <v>0</v>
      </c>
      <c r="AC7253" s="55" t="n">
        <f aca="false">IF(AND(E7253&gt;0,B7253=10),1,0)</f>
        <v>0</v>
      </c>
      <c r="AD7253" s="55" t="n">
        <f aca="false">IF(AND(C7252=C7253,AA7252=AA7253-1),AB7252,"")</f>
        <v>0</v>
      </c>
      <c r="AE7253" s="55" t="n">
        <f aca="false">IF(AND(C7252=C7253,AA7252=AA7253-1),AC7252,"")</f>
        <v>0</v>
      </c>
      <c r="AF7253" s="55" t="n">
        <f aca="false">IF(AA7253=1,"",IF(AND(AB7253=1,AD7253&lt;&gt;1),1,0))</f>
        <v>0</v>
      </c>
      <c r="AG7253" s="55" t="n">
        <f aca="false">IF(AA7253=1,"",IF(AND(AC7253=1,AE7253&lt;&gt;1),1,0))</f>
        <v>0</v>
      </c>
      <c r="AH7253" s="60" t="str">
        <f aca="false">IF(AND(E7253&gt;0,AA7253&lt;2,NOT(AND(C7254=C7253,AA7254=AA7253+1))),INDEX(DATAS,AA7253+1),"")</f>
        <v/>
      </c>
      <c r="AI7253" s="60" t="str">
        <f aca="false">IF(AND(AC7253=1,AA7253&lt;2),IF(AND(C7254=C7253,AA7254=AA7253+1),IF(AC7254=1,"",INDEX(DATAS,AA7253+1)),INDEX(DATAS,AA7253+1)),"")</f>
        <v/>
      </c>
    </row>
    <row r="7254" customFormat="false" ht="15" hidden="false" customHeight="false" outlineLevel="0" collapsed="false">
      <c r="A7254" s="60" t="n">
        <v>46309</v>
      </c>
      <c r="B7254" s="0" t="n">
        <v>16</v>
      </c>
      <c r="C7254" s="0" t="n">
        <v>8096</v>
      </c>
      <c r="E7254" s="0" t="n">
        <v>0</v>
      </c>
      <c r="F7254" s="55" t="s">
        <v>1663</v>
      </c>
      <c r="I7254" s="55" t="s">
        <v>185</v>
      </c>
      <c r="U7254" s="0" t="n">
        <v>42</v>
      </c>
      <c r="V7254" s="0" t="n">
        <v>0</v>
      </c>
      <c r="X7254" s="55" t="n">
        <f aca="false">IF(I7254="Male",0,1)</f>
        <v>1</v>
      </c>
      <c r="Y7254" s="55" t="n">
        <f aca="false">IF(OR(I7254="DNB",I7254="Dry DNB"),1,0)</f>
        <v>0</v>
      </c>
      <c r="Z7254" s="0" t="str">
        <f aca="false">IF(ISNUMBER(W7254),A7254-W7254,"")</f>
        <v/>
      </c>
      <c r="AA7254" s="55" t="n">
        <f aca="false">MATCH(A7254,DATAS,0)</f>
        <v>1</v>
      </c>
      <c r="AB7254" s="55" t="n">
        <f aca="false">IF(AND(E7254&gt;0,OR(AND(B7254&gt;=1,B7254&lt;=6),B7254=10)),1,0)</f>
        <v>0</v>
      </c>
      <c r="AC7254" s="55" t="n">
        <f aca="false">IF(AND(E7254&gt;0,B7254=10),1,0)</f>
        <v>0</v>
      </c>
      <c r="AD7254" s="0" t="str">
        <f aca="false">IF(AND(C7253=C7254,AA7253=AA7254-1),AB7253,"")</f>
        <v/>
      </c>
      <c r="AE7254" s="0" t="str">
        <f aca="false">IF(AND(C7253=C7254,AA7253=AA7254-1),AC7253,"")</f>
        <v/>
      </c>
      <c r="AF7254" s="0" t="str">
        <f aca="false">IF(AA7254=1,"",IF(AND(AB7254=1,AD7254&lt;&gt;1),1,0))</f>
        <v/>
      </c>
      <c r="AG7254" s="0" t="str">
        <f aca="false">IF(AA7254=1,"",IF(AND(AC7254=1,AE7254&lt;&gt;1),1,0))</f>
        <v/>
      </c>
      <c r="AH7254" s="60" t="str">
        <f aca="false">IF(AND(E7254&gt;0,AA7254&lt;2,NOT(AND(C7255=C7254,AA7255=AA7254+1))),INDEX(DATAS,AA7254+1),"")</f>
        <v/>
      </c>
      <c r="AI7254" s="60" t="str">
        <f aca="false">IF(AND(AC7254=1,AA7254&lt;2),IF(AND(C7255=C7254,AA7255=AA7254+1),IF(AC7255=1,"",INDEX(DATAS,AA7254+1)),INDEX(DATAS,AA7254+1)),"")</f>
        <v/>
      </c>
    </row>
    <row r="7255" customFormat="false" ht="15" hidden="false" customHeight="false" outlineLevel="0" collapsed="false">
      <c r="A7255" s="60" t="n">
        <v>46310</v>
      </c>
      <c r="B7255" s="0" t="n">
        <v>16</v>
      </c>
      <c r="C7255" s="0" t="n">
        <v>8096</v>
      </c>
      <c r="E7255" s="0" t="n">
        <v>0</v>
      </c>
      <c r="F7255" s="55" t="s">
        <v>1663</v>
      </c>
      <c r="I7255" s="55" t="s">
        <v>185</v>
      </c>
      <c r="U7255" s="0" t="n">
        <v>43</v>
      </c>
      <c r="V7255" s="0" t="n">
        <v>0</v>
      </c>
      <c r="X7255" s="55" t="n">
        <f aca="false">IF(I7255="Male",0,1)</f>
        <v>1</v>
      </c>
      <c r="Y7255" s="55" t="n">
        <f aca="false">IF(OR(I7255="DNB",I7255="Dry DNB"),1,0)</f>
        <v>0</v>
      </c>
      <c r="Z7255" s="0" t="str">
        <f aca="false">IF(ISNUMBER(W7255),A7255-W7255,"")</f>
        <v/>
      </c>
      <c r="AA7255" s="55" t="n">
        <f aca="false">MATCH(A7255,DATAS,0)</f>
        <v>2</v>
      </c>
      <c r="AB7255" s="55" t="n">
        <f aca="false">IF(AND(E7255&gt;0,OR(AND(B7255&gt;=1,B7255&lt;=6),B7255=10)),1,0)</f>
        <v>0</v>
      </c>
      <c r="AC7255" s="55" t="n">
        <f aca="false">IF(AND(E7255&gt;0,B7255=10),1,0)</f>
        <v>0</v>
      </c>
      <c r="AD7255" s="55" t="n">
        <f aca="false">IF(AND(C7254=C7255,AA7254=AA7255-1),AB7254,"")</f>
        <v>0</v>
      </c>
      <c r="AE7255" s="55" t="n">
        <f aca="false">IF(AND(C7254=C7255,AA7254=AA7255-1),AC7254,"")</f>
        <v>0</v>
      </c>
      <c r="AF7255" s="55" t="n">
        <f aca="false">IF(AA7255=1,"",IF(AND(AB7255=1,AD7255&lt;&gt;1),1,0))</f>
        <v>0</v>
      </c>
      <c r="AG7255" s="55" t="n">
        <f aca="false">IF(AA7255=1,"",IF(AND(AC7255=1,AE7255&lt;&gt;1),1,0))</f>
        <v>0</v>
      </c>
      <c r="AH7255" s="60" t="str">
        <f aca="false">IF(AND(E7255&gt;0,AA7255&lt;2,NOT(AND(C7256=C7255,AA7256=AA7255+1))),INDEX(DATAS,AA7255+1),"")</f>
        <v/>
      </c>
      <c r="AI7255" s="60" t="str">
        <f aca="false">IF(AND(AC7255=1,AA7255&lt;2),IF(AND(C7256=C7255,AA7256=AA7255+1),IF(AC7256=1,"",INDEX(DATAS,AA7255+1)),INDEX(DATAS,AA7255+1)),"")</f>
        <v/>
      </c>
    </row>
    <row r="7256" customFormat="false" ht="15" hidden="false" customHeight="false" outlineLevel="0" collapsed="false">
      <c r="A7256" s="60" t="n">
        <v>46309</v>
      </c>
      <c r="B7256" s="0" t="n">
        <v>16</v>
      </c>
      <c r="C7256" s="0" t="n">
        <v>8097</v>
      </c>
      <c r="E7256" s="0" t="n">
        <v>0</v>
      </c>
      <c r="F7256" s="55" t="s">
        <v>1663</v>
      </c>
      <c r="I7256" s="55" t="s">
        <v>185</v>
      </c>
      <c r="U7256" s="0" t="n">
        <v>42</v>
      </c>
      <c r="V7256" s="0" t="n">
        <v>0</v>
      </c>
      <c r="X7256" s="55" t="n">
        <f aca="false">IF(I7256="Male",0,1)</f>
        <v>1</v>
      </c>
      <c r="Y7256" s="55" t="n">
        <f aca="false">IF(OR(I7256="DNB",I7256="Dry DNB"),1,0)</f>
        <v>0</v>
      </c>
      <c r="Z7256" s="0" t="str">
        <f aca="false">IF(ISNUMBER(W7256),A7256-W7256,"")</f>
        <v/>
      </c>
      <c r="AA7256" s="55" t="n">
        <f aca="false">MATCH(A7256,DATAS,0)</f>
        <v>1</v>
      </c>
      <c r="AB7256" s="55" t="n">
        <f aca="false">IF(AND(E7256&gt;0,OR(AND(B7256&gt;=1,B7256&lt;=6),B7256=10)),1,0)</f>
        <v>0</v>
      </c>
      <c r="AC7256" s="55" t="n">
        <f aca="false">IF(AND(E7256&gt;0,B7256=10),1,0)</f>
        <v>0</v>
      </c>
      <c r="AD7256" s="0" t="str">
        <f aca="false">IF(AND(C7255=C7256,AA7255=AA7256-1),AB7255,"")</f>
        <v/>
      </c>
      <c r="AE7256" s="0" t="str">
        <f aca="false">IF(AND(C7255=C7256,AA7255=AA7256-1),AC7255,"")</f>
        <v/>
      </c>
      <c r="AF7256" s="0" t="str">
        <f aca="false">IF(AA7256=1,"",IF(AND(AB7256=1,AD7256&lt;&gt;1),1,0))</f>
        <v/>
      </c>
      <c r="AG7256" s="0" t="str">
        <f aca="false">IF(AA7256=1,"",IF(AND(AC7256=1,AE7256&lt;&gt;1),1,0))</f>
        <v/>
      </c>
      <c r="AH7256" s="60" t="str">
        <f aca="false">IF(AND(E7256&gt;0,AA7256&lt;2,NOT(AND(C7257=C7256,AA7257=AA7256+1))),INDEX(DATAS,AA7256+1),"")</f>
        <v/>
      </c>
      <c r="AI7256" s="60" t="str">
        <f aca="false">IF(AND(AC7256=1,AA7256&lt;2),IF(AND(C7257=C7256,AA7257=AA7256+1),IF(AC7257=1,"",INDEX(DATAS,AA7256+1)),INDEX(DATAS,AA7256+1)),"")</f>
        <v/>
      </c>
    </row>
    <row r="7257" customFormat="false" ht="15" hidden="false" customHeight="false" outlineLevel="0" collapsed="false">
      <c r="A7257" s="60" t="n">
        <v>46310</v>
      </c>
      <c r="B7257" s="0" t="n">
        <v>16</v>
      </c>
      <c r="C7257" s="0" t="n">
        <v>8097</v>
      </c>
      <c r="E7257" s="0" t="n">
        <v>0</v>
      </c>
      <c r="F7257" s="55" t="s">
        <v>1663</v>
      </c>
      <c r="I7257" s="55" t="s">
        <v>185</v>
      </c>
      <c r="U7257" s="0" t="n">
        <v>43</v>
      </c>
      <c r="V7257" s="0" t="n">
        <v>0</v>
      </c>
      <c r="X7257" s="55" t="n">
        <f aca="false">IF(I7257="Male",0,1)</f>
        <v>1</v>
      </c>
      <c r="Y7257" s="55" t="n">
        <f aca="false">IF(OR(I7257="DNB",I7257="Dry DNB"),1,0)</f>
        <v>0</v>
      </c>
      <c r="Z7257" s="0" t="str">
        <f aca="false">IF(ISNUMBER(W7257),A7257-W7257,"")</f>
        <v/>
      </c>
      <c r="AA7257" s="55" t="n">
        <f aca="false">MATCH(A7257,DATAS,0)</f>
        <v>2</v>
      </c>
      <c r="AB7257" s="55" t="n">
        <f aca="false">IF(AND(E7257&gt;0,OR(AND(B7257&gt;=1,B7257&lt;=6),B7257=10)),1,0)</f>
        <v>0</v>
      </c>
      <c r="AC7257" s="55" t="n">
        <f aca="false">IF(AND(E7257&gt;0,B7257=10),1,0)</f>
        <v>0</v>
      </c>
      <c r="AD7257" s="55" t="n">
        <f aca="false">IF(AND(C7256=C7257,AA7256=AA7257-1),AB7256,"")</f>
        <v>0</v>
      </c>
      <c r="AE7257" s="55" t="n">
        <f aca="false">IF(AND(C7256=C7257,AA7256=AA7257-1),AC7256,"")</f>
        <v>0</v>
      </c>
      <c r="AF7257" s="55" t="n">
        <f aca="false">IF(AA7257=1,"",IF(AND(AB7257=1,AD7257&lt;&gt;1),1,0))</f>
        <v>0</v>
      </c>
      <c r="AG7257" s="55" t="n">
        <f aca="false">IF(AA7257=1,"",IF(AND(AC7257=1,AE7257&lt;&gt;1),1,0))</f>
        <v>0</v>
      </c>
      <c r="AH7257" s="60" t="str">
        <f aca="false">IF(AND(E7257&gt;0,AA7257&lt;2,NOT(AND(C7258=C7257,AA7258=AA7257+1))),INDEX(DATAS,AA7257+1),"")</f>
        <v/>
      </c>
      <c r="AI7257" s="60" t="str">
        <f aca="false">IF(AND(AC7257=1,AA7257&lt;2),IF(AND(C7258=C7257,AA7258=AA7257+1),IF(AC7258=1,"",INDEX(DATAS,AA7257+1)),INDEX(DATAS,AA7257+1)),"")</f>
        <v/>
      </c>
    </row>
    <row r="7258" customFormat="false" ht="15" hidden="false" customHeight="false" outlineLevel="0" collapsed="false">
      <c r="A7258" s="60" t="n">
        <v>46309</v>
      </c>
      <c r="B7258" s="0" t="n">
        <v>16</v>
      </c>
      <c r="C7258" s="0" t="n">
        <v>8098</v>
      </c>
      <c r="E7258" s="0" t="n">
        <v>0</v>
      </c>
      <c r="F7258" s="55" t="s">
        <v>1663</v>
      </c>
      <c r="I7258" s="55" t="s">
        <v>185</v>
      </c>
      <c r="U7258" s="0" t="n">
        <v>42</v>
      </c>
      <c r="V7258" s="0" t="n">
        <v>0</v>
      </c>
      <c r="X7258" s="55" t="n">
        <f aca="false">IF(I7258="Male",0,1)</f>
        <v>1</v>
      </c>
      <c r="Y7258" s="55" t="n">
        <f aca="false">IF(OR(I7258="DNB",I7258="Dry DNB"),1,0)</f>
        <v>0</v>
      </c>
      <c r="Z7258" s="0" t="str">
        <f aca="false">IF(ISNUMBER(W7258),A7258-W7258,"")</f>
        <v/>
      </c>
      <c r="AA7258" s="55" t="n">
        <f aca="false">MATCH(A7258,DATAS,0)</f>
        <v>1</v>
      </c>
      <c r="AB7258" s="55" t="n">
        <f aca="false">IF(AND(E7258&gt;0,OR(AND(B7258&gt;=1,B7258&lt;=6),B7258=10)),1,0)</f>
        <v>0</v>
      </c>
      <c r="AC7258" s="55" t="n">
        <f aca="false">IF(AND(E7258&gt;0,B7258=10),1,0)</f>
        <v>0</v>
      </c>
      <c r="AD7258" s="0" t="str">
        <f aca="false">IF(AND(C7257=C7258,AA7257=AA7258-1),AB7257,"")</f>
        <v/>
      </c>
      <c r="AE7258" s="0" t="str">
        <f aca="false">IF(AND(C7257=C7258,AA7257=AA7258-1),AC7257,"")</f>
        <v/>
      </c>
      <c r="AF7258" s="0" t="str">
        <f aca="false">IF(AA7258=1,"",IF(AND(AB7258=1,AD7258&lt;&gt;1),1,0))</f>
        <v/>
      </c>
      <c r="AG7258" s="0" t="str">
        <f aca="false">IF(AA7258=1,"",IF(AND(AC7258=1,AE7258&lt;&gt;1),1,0))</f>
        <v/>
      </c>
      <c r="AH7258" s="60" t="str">
        <f aca="false">IF(AND(E7258&gt;0,AA7258&lt;2,NOT(AND(C7259=C7258,AA7259=AA7258+1))),INDEX(DATAS,AA7258+1),"")</f>
        <v/>
      </c>
      <c r="AI7258" s="60" t="str">
        <f aca="false">IF(AND(AC7258=1,AA7258&lt;2),IF(AND(C7259=C7258,AA7259=AA7258+1),IF(AC7259=1,"",INDEX(DATAS,AA7258+1)),INDEX(DATAS,AA7258+1)),"")</f>
        <v/>
      </c>
    </row>
    <row r="7259" customFormat="false" ht="15" hidden="false" customHeight="false" outlineLevel="0" collapsed="false">
      <c r="A7259" s="60" t="n">
        <v>46310</v>
      </c>
      <c r="B7259" s="0" t="n">
        <v>16</v>
      </c>
      <c r="C7259" s="0" t="n">
        <v>8098</v>
      </c>
      <c r="E7259" s="0" t="n">
        <v>0</v>
      </c>
      <c r="F7259" s="55" t="s">
        <v>1663</v>
      </c>
      <c r="I7259" s="55" t="s">
        <v>185</v>
      </c>
      <c r="U7259" s="0" t="n">
        <v>43</v>
      </c>
      <c r="V7259" s="0" t="n">
        <v>0</v>
      </c>
      <c r="X7259" s="55" t="n">
        <f aca="false">IF(I7259="Male",0,1)</f>
        <v>1</v>
      </c>
      <c r="Y7259" s="55" t="n">
        <f aca="false">IF(OR(I7259="DNB",I7259="Dry DNB"),1,0)</f>
        <v>0</v>
      </c>
      <c r="Z7259" s="0" t="str">
        <f aca="false">IF(ISNUMBER(W7259),A7259-W7259,"")</f>
        <v/>
      </c>
      <c r="AA7259" s="55" t="n">
        <f aca="false">MATCH(A7259,DATAS,0)</f>
        <v>2</v>
      </c>
      <c r="AB7259" s="55" t="n">
        <f aca="false">IF(AND(E7259&gt;0,OR(AND(B7259&gt;=1,B7259&lt;=6),B7259=10)),1,0)</f>
        <v>0</v>
      </c>
      <c r="AC7259" s="55" t="n">
        <f aca="false">IF(AND(E7259&gt;0,B7259=10),1,0)</f>
        <v>0</v>
      </c>
      <c r="AD7259" s="55" t="n">
        <f aca="false">IF(AND(C7258=C7259,AA7258=AA7259-1),AB7258,"")</f>
        <v>0</v>
      </c>
      <c r="AE7259" s="55" t="n">
        <f aca="false">IF(AND(C7258=C7259,AA7258=AA7259-1),AC7258,"")</f>
        <v>0</v>
      </c>
      <c r="AF7259" s="55" t="n">
        <f aca="false">IF(AA7259=1,"",IF(AND(AB7259=1,AD7259&lt;&gt;1),1,0))</f>
        <v>0</v>
      </c>
      <c r="AG7259" s="55" t="n">
        <f aca="false">IF(AA7259=1,"",IF(AND(AC7259=1,AE7259&lt;&gt;1),1,0))</f>
        <v>0</v>
      </c>
      <c r="AH7259" s="60" t="str">
        <f aca="false">IF(AND(E7259&gt;0,AA7259&lt;2,NOT(AND(C7260=C7259,AA7260=AA7259+1))),INDEX(DATAS,AA7259+1),"")</f>
        <v/>
      </c>
      <c r="AI7259" s="60" t="str">
        <f aca="false">IF(AND(AC7259=1,AA7259&lt;2),IF(AND(C7260=C7259,AA7260=AA7259+1),IF(AC7260=1,"",INDEX(DATAS,AA7259+1)),INDEX(DATAS,AA7259+1)),"")</f>
        <v/>
      </c>
    </row>
    <row r="7260" customFormat="false" ht="15" hidden="false" customHeight="false" outlineLevel="0" collapsed="false">
      <c r="A7260" s="60" t="n">
        <v>46309</v>
      </c>
      <c r="B7260" s="0" t="n">
        <v>16</v>
      </c>
      <c r="C7260" s="0" t="n">
        <v>8099</v>
      </c>
      <c r="E7260" s="0" t="n">
        <v>0</v>
      </c>
      <c r="F7260" s="55" t="s">
        <v>1664</v>
      </c>
      <c r="I7260" s="55" t="s">
        <v>185</v>
      </c>
      <c r="U7260" s="0" t="n">
        <v>41</v>
      </c>
      <c r="V7260" s="0" t="n">
        <v>0</v>
      </c>
      <c r="X7260" s="55" t="n">
        <f aca="false">IF(I7260="Male",0,1)</f>
        <v>1</v>
      </c>
      <c r="Y7260" s="55" t="n">
        <f aca="false">IF(OR(I7260="DNB",I7260="Dry DNB"),1,0)</f>
        <v>0</v>
      </c>
      <c r="Z7260" s="0" t="str">
        <f aca="false">IF(ISNUMBER(W7260),A7260-W7260,"")</f>
        <v/>
      </c>
      <c r="AA7260" s="55" t="n">
        <f aca="false">MATCH(A7260,DATAS,0)</f>
        <v>1</v>
      </c>
      <c r="AB7260" s="55" t="n">
        <f aca="false">IF(AND(E7260&gt;0,OR(AND(B7260&gt;=1,B7260&lt;=6),B7260=10)),1,0)</f>
        <v>0</v>
      </c>
      <c r="AC7260" s="55" t="n">
        <f aca="false">IF(AND(E7260&gt;0,B7260=10),1,0)</f>
        <v>0</v>
      </c>
      <c r="AD7260" s="0" t="str">
        <f aca="false">IF(AND(C7259=C7260,AA7259=AA7260-1),AB7259,"")</f>
        <v/>
      </c>
      <c r="AE7260" s="0" t="str">
        <f aca="false">IF(AND(C7259=C7260,AA7259=AA7260-1),AC7259,"")</f>
        <v/>
      </c>
      <c r="AF7260" s="0" t="str">
        <f aca="false">IF(AA7260=1,"",IF(AND(AB7260=1,AD7260&lt;&gt;1),1,0))</f>
        <v/>
      </c>
      <c r="AG7260" s="0" t="str">
        <f aca="false">IF(AA7260=1,"",IF(AND(AC7260=1,AE7260&lt;&gt;1),1,0))</f>
        <v/>
      </c>
      <c r="AH7260" s="60" t="str">
        <f aca="false">IF(AND(E7260&gt;0,AA7260&lt;2,NOT(AND(C7261=C7260,AA7261=AA7260+1))),INDEX(DATAS,AA7260+1),"")</f>
        <v/>
      </c>
      <c r="AI7260" s="60" t="str">
        <f aca="false">IF(AND(AC7260=1,AA7260&lt;2),IF(AND(C7261=C7260,AA7261=AA7260+1),IF(AC7261=1,"",INDEX(DATAS,AA7260+1)),INDEX(DATAS,AA7260+1)),"")</f>
        <v/>
      </c>
    </row>
    <row r="7261" customFormat="false" ht="15" hidden="false" customHeight="false" outlineLevel="0" collapsed="false">
      <c r="A7261" s="60" t="n">
        <v>46310</v>
      </c>
      <c r="B7261" s="0" t="n">
        <v>16</v>
      </c>
      <c r="C7261" s="0" t="n">
        <v>8099</v>
      </c>
      <c r="E7261" s="0" t="n">
        <v>0</v>
      </c>
      <c r="F7261" s="55" t="s">
        <v>1664</v>
      </c>
      <c r="I7261" s="55" t="s">
        <v>185</v>
      </c>
      <c r="U7261" s="0" t="n">
        <v>42</v>
      </c>
      <c r="V7261" s="0" t="n">
        <v>0</v>
      </c>
      <c r="X7261" s="55" t="n">
        <f aca="false">IF(I7261="Male",0,1)</f>
        <v>1</v>
      </c>
      <c r="Y7261" s="55" t="n">
        <f aca="false">IF(OR(I7261="DNB",I7261="Dry DNB"),1,0)</f>
        <v>0</v>
      </c>
      <c r="Z7261" s="0" t="str">
        <f aca="false">IF(ISNUMBER(W7261),A7261-W7261,"")</f>
        <v/>
      </c>
      <c r="AA7261" s="55" t="n">
        <f aca="false">MATCH(A7261,DATAS,0)</f>
        <v>2</v>
      </c>
      <c r="AB7261" s="55" t="n">
        <f aca="false">IF(AND(E7261&gt;0,OR(AND(B7261&gt;=1,B7261&lt;=6),B7261=10)),1,0)</f>
        <v>0</v>
      </c>
      <c r="AC7261" s="55" t="n">
        <f aca="false">IF(AND(E7261&gt;0,B7261=10),1,0)</f>
        <v>0</v>
      </c>
      <c r="AD7261" s="55" t="n">
        <f aca="false">IF(AND(C7260=C7261,AA7260=AA7261-1),AB7260,"")</f>
        <v>0</v>
      </c>
      <c r="AE7261" s="55" t="n">
        <f aca="false">IF(AND(C7260=C7261,AA7260=AA7261-1),AC7260,"")</f>
        <v>0</v>
      </c>
      <c r="AF7261" s="55" t="n">
        <f aca="false">IF(AA7261=1,"",IF(AND(AB7261=1,AD7261&lt;&gt;1),1,0))</f>
        <v>0</v>
      </c>
      <c r="AG7261" s="55" t="n">
        <f aca="false">IF(AA7261=1,"",IF(AND(AC7261=1,AE7261&lt;&gt;1),1,0))</f>
        <v>0</v>
      </c>
      <c r="AH7261" s="60" t="str">
        <f aca="false">IF(AND(E7261&gt;0,AA7261&lt;2,NOT(AND(C7262=C7261,AA7262=AA7261+1))),INDEX(DATAS,AA7261+1),"")</f>
        <v/>
      </c>
      <c r="AI7261" s="60" t="str">
        <f aca="false">IF(AND(AC7261=1,AA7261&lt;2),IF(AND(C7262=C7261,AA7262=AA7261+1),IF(AC7262=1,"",INDEX(DATAS,AA7261+1)),INDEX(DATAS,AA7261+1)),"")</f>
        <v/>
      </c>
    </row>
    <row r="7262" customFormat="false" ht="15" hidden="false" customHeight="false" outlineLevel="0" collapsed="false">
      <c r="A7262" s="60" t="n">
        <v>46309</v>
      </c>
      <c r="B7262" s="0" t="n">
        <v>16</v>
      </c>
      <c r="C7262" s="0" t="n">
        <v>8100</v>
      </c>
      <c r="E7262" s="0" t="n">
        <v>0</v>
      </c>
      <c r="F7262" s="55" t="s">
        <v>1664</v>
      </c>
      <c r="I7262" s="55" t="s">
        <v>185</v>
      </c>
      <c r="U7262" s="0" t="n">
        <v>41</v>
      </c>
      <c r="V7262" s="0" t="n">
        <v>0</v>
      </c>
      <c r="X7262" s="55" t="n">
        <f aca="false">IF(I7262="Male",0,1)</f>
        <v>1</v>
      </c>
      <c r="Y7262" s="55" t="n">
        <f aca="false">IF(OR(I7262="DNB",I7262="Dry DNB"),1,0)</f>
        <v>0</v>
      </c>
      <c r="Z7262" s="0" t="str">
        <f aca="false">IF(ISNUMBER(W7262),A7262-W7262,"")</f>
        <v/>
      </c>
      <c r="AA7262" s="55" t="n">
        <f aca="false">MATCH(A7262,DATAS,0)</f>
        <v>1</v>
      </c>
      <c r="AB7262" s="55" t="n">
        <f aca="false">IF(AND(E7262&gt;0,OR(AND(B7262&gt;=1,B7262&lt;=6),B7262=10)),1,0)</f>
        <v>0</v>
      </c>
      <c r="AC7262" s="55" t="n">
        <f aca="false">IF(AND(E7262&gt;0,B7262=10),1,0)</f>
        <v>0</v>
      </c>
      <c r="AD7262" s="0" t="str">
        <f aca="false">IF(AND(C7261=C7262,AA7261=AA7262-1),AB7261,"")</f>
        <v/>
      </c>
      <c r="AE7262" s="0" t="str">
        <f aca="false">IF(AND(C7261=C7262,AA7261=AA7262-1),AC7261,"")</f>
        <v/>
      </c>
      <c r="AF7262" s="0" t="str">
        <f aca="false">IF(AA7262=1,"",IF(AND(AB7262=1,AD7262&lt;&gt;1),1,0))</f>
        <v/>
      </c>
      <c r="AG7262" s="0" t="str">
        <f aca="false">IF(AA7262=1,"",IF(AND(AC7262=1,AE7262&lt;&gt;1),1,0))</f>
        <v/>
      </c>
      <c r="AH7262" s="60" t="str">
        <f aca="false">IF(AND(E7262&gt;0,AA7262&lt;2,NOT(AND(C7263=C7262,AA7263=AA7262+1))),INDEX(DATAS,AA7262+1),"")</f>
        <v/>
      </c>
      <c r="AI7262" s="60" t="str">
        <f aca="false">IF(AND(AC7262=1,AA7262&lt;2),IF(AND(C7263=C7262,AA7263=AA7262+1),IF(AC7263=1,"",INDEX(DATAS,AA7262+1)),INDEX(DATAS,AA7262+1)),"")</f>
        <v/>
      </c>
    </row>
    <row r="7263" customFormat="false" ht="15" hidden="false" customHeight="false" outlineLevel="0" collapsed="false">
      <c r="A7263" s="60" t="n">
        <v>46310</v>
      </c>
      <c r="B7263" s="0" t="n">
        <v>16</v>
      </c>
      <c r="C7263" s="0" t="n">
        <v>8100</v>
      </c>
      <c r="E7263" s="0" t="n">
        <v>0</v>
      </c>
      <c r="F7263" s="55" t="s">
        <v>1664</v>
      </c>
      <c r="I7263" s="55" t="s">
        <v>185</v>
      </c>
      <c r="U7263" s="0" t="n">
        <v>42</v>
      </c>
      <c r="V7263" s="0" t="n">
        <v>0</v>
      </c>
      <c r="X7263" s="55" t="n">
        <f aca="false">IF(I7263="Male",0,1)</f>
        <v>1</v>
      </c>
      <c r="Y7263" s="55" t="n">
        <f aca="false">IF(OR(I7263="DNB",I7263="Dry DNB"),1,0)</f>
        <v>0</v>
      </c>
      <c r="Z7263" s="0" t="str">
        <f aca="false">IF(ISNUMBER(W7263),A7263-W7263,"")</f>
        <v/>
      </c>
      <c r="AA7263" s="55" t="n">
        <f aca="false">MATCH(A7263,DATAS,0)</f>
        <v>2</v>
      </c>
      <c r="AB7263" s="55" t="n">
        <f aca="false">IF(AND(E7263&gt;0,OR(AND(B7263&gt;=1,B7263&lt;=6),B7263=10)),1,0)</f>
        <v>0</v>
      </c>
      <c r="AC7263" s="55" t="n">
        <f aca="false">IF(AND(E7263&gt;0,B7263=10),1,0)</f>
        <v>0</v>
      </c>
      <c r="AD7263" s="55" t="n">
        <f aca="false">IF(AND(C7262=C7263,AA7262=AA7263-1),AB7262,"")</f>
        <v>0</v>
      </c>
      <c r="AE7263" s="55" t="n">
        <f aca="false">IF(AND(C7262=C7263,AA7262=AA7263-1),AC7262,"")</f>
        <v>0</v>
      </c>
      <c r="AF7263" s="55" t="n">
        <f aca="false">IF(AA7263=1,"",IF(AND(AB7263=1,AD7263&lt;&gt;1),1,0))</f>
        <v>0</v>
      </c>
      <c r="AG7263" s="55" t="n">
        <f aca="false">IF(AA7263=1,"",IF(AND(AC7263=1,AE7263&lt;&gt;1),1,0))</f>
        <v>0</v>
      </c>
      <c r="AH7263" s="60" t="str">
        <f aca="false">IF(AND(E7263&gt;0,AA7263&lt;2,NOT(AND(C7264=C7263,AA7264=AA7263+1))),INDEX(DATAS,AA7263+1),"")</f>
        <v/>
      </c>
      <c r="AI7263" s="60" t="str">
        <f aca="false">IF(AND(AC7263=1,AA7263&lt;2),IF(AND(C7264=C7263,AA7264=AA7263+1),IF(AC7264=1,"",INDEX(DATAS,AA7263+1)),INDEX(DATAS,AA7263+1)),"")</f>
        <v/>
      </c>
    </row>
    <row r="7264" customFormat="false" ht="15" hidden="false" customHeight="false" outlineLevel="0" collapsed="false">
      <c r="A7264" s="60" t="n">
        <v>46309</v>
      </c>
      <c r="B7264" s="0" t="n">
        <v>16</v>
      </c>
      <c r="C7264" s="0" t="n">
        <v>8101</v>
      </c>
      <c r="E7264" s="0" t="n">
        <v>0</v>
      </c>
      <c r="F7264" s="55" t="s">
        <v>1665</v>
      </c>
      <c r="I7264" s="55" t="s">
        <v>185</v>
      </c>
      <c r="U7264" s="0" t="n">
        <v>40</v>
      </c>
      <c r="V7264" s="0" t="n">
        <v>0</v>
      </c>
      <c r="X7264" s="55" t="n">
        <f aca="false">IF(I7264="Male",0,1)</f>
        <v>1</v>
      </c>
      <c r="Y7264" s="55" t="n">
        <f aca="false">IF(OR(I7264="DNB",I7264="Dry DNB"),1,0)</f>
        <v>0</v>
      </c>
      <c r="Z7264" s="0" t="str">
        <f aca="false">IF(ISNUMBER(W7264),A7264-W7264,"")</f>
        <v/>
      </c>
      <c r="AA7264" s="55" t="n">
        <f aca="false">MATCH(A7264,DATAS,0)</f>
        <v>1</v>
      </c>
      <c r="AB7264" s="55" t="n">
        <f aca="false">IF(AND(E7264&gt;0,OR(AND(B7264&gt;=1,B7264&lt;=6),B7264=10)),1,0)</f>
        <v>0</v>
      </c>
      <c r="AC7264" s="55" t="n">
        <f aca="false">IF(AND(E7264&gt;0,B7264=10),1,0)</f>
        <v>0</v>
      </c>
      <c r="AD7264" s="0" t="str">
        <f aca="false">IF(AND(C7263=C7264,AA7263=AA7264-1),AB7263,"")</f>
        <v/>
      </c>
      <c r="AE7264" s="0" t="str">
        <f aca="false">IF(AND(C7263=C7264,AA7263=AA7264-1),AC7263,"")</f>
        <v/>
      </c>
      <c r="AF7264" s="0" t="str">
        <f aca="false">IF(AA7264=1,"",IF(AND(AB7264=1,AD7264&lt;&gt;1),1,0))</f>
        <v/>
      </c>
      <c r="AG7264" s="0" t="str">
        <f aca="false">IF(AA7264=1,"",IF(AND(AC7264=1,AE7264&lt;&gt;1),1,0))</f>
        <v/>
      </c>
      <c r="AH7264" s="60" t="str">
        <f aca="false">IF(AND(E7264&gt;0,AA7264&lt;2,NOT(AND(C7265=C7264,AA7265=AA7264+1))),INDEX(DATAS,AA7264+1),"")</f>
        <v/>
      </c>
      <c r="AI7264" s="60" t="str">
        <f aca="false">IF(AND(AC7264=1,AA7264&lt;2),IF(AND(C7265=C7264,AA7265=AA7264+1),IF(AC7265=1,"",INDEX(DATAS,AA7264+1)),INDEX(DATAS,AA7264+1)),"")</f>
        <v/>
      </c>
    </row>
    <row r="7265" customFormat="false" ht="15" hidden="false" customHeight="false" outlineLevel="0" collapsed="false">
      <c r="A7265" s="60" t="n">
        <v>46310</v>
      </c>
      <c r="B7265" s="0" t="n">
        <v>16</v>
      </c>
      <c r="C7265" s="0" t="n">
        <v>8101</v>
      </c>
      <c r="E7265" s="0" t="n">
        <v>0</v>
      </c>
      <c r="F7265" s="55" t="s">
        <v>1665</v>
      </c>
      <c r="I7265" s="55" t="s">
        <v>185</v>
      </c>
      <c r="U7265" s="0" t="n">
        <v>41</v>
      </c>
      <c r="V7265" s="0" t="n">
        <v>0</v>
      </c>
      <c r="X7265" s="55" t="n">
        <f aca="false">IF(I7265="Male",0,1)</f>
        <v>1</v>
      </c>
      <c r="Y7265" s="55" t="n">
        <f aca="false">IF(OR(I7265="DNB",I7265="Dry DNB"),1,0)</f>
        <v>0</v>
      </c>
      <c r="Z7265" s="0" t="str">
        <f aca="false">IF(ISNUMBER(W7265),A7265-W7265,"")</f>
        <v/>
      </c>
      <c r="AA7265" s="55" t="n">
        <f aca="false">MATCH(A7265,DATAS,0)</f>
        <v>2</v>
      </c>
      <c r="AB7265" s="55" t="n">
        <f aca="false">IF(AND(E7265&gt;0,OR(AND(B7265&gt;=1,B7265&lt;=6),B7265=10)),1,0)</f>
        <v>0</v>
      </c>
      <c r="AC7265" s="55" t="n">
        <f aca="false">IF(AND(E7265&gt;0,B7265=10),1,0)</f>
        <v>0</v>
      </c>
      <c r="AD7265" s="55" t="n">
        <f aca="false">IF(AND(C7264=C7265,AA7264=AA7265-1),AB7264,"")</f>
        <v>0</v>
      </c>
      <c r="AE7265" s="55" t="n">
        <f aca="false">IF(AND(C7264=C7265,AA7264=AA7265-1),AC7264,"")</f>
        <v>0</v>
      </c>
      <c r="AF7265" s="55" t="n">
        <f aca="false">IF(AA7265=1,"",IF(AND(AB7265=1,AD7265&lt;&gt;1),1,0))</f>
        <v>0</v>
      </c>
      <c r="AG7265" s="55" t="n">
        <f aca="false">IF(AA7265=1,"",IF(AND(AC7265=1,AE7265&lt;&gt;1),1,0))</f>
        <v>0</v>
      </c>
      <c r="AH7265" s="60" t="str">
        <f aca="false">IF(AND(E7265&gt;0,AA7265&lt;2,NOT(AND(C7266=C7265,AA7266=AA7265+1))),INDEX(DATAS,AA7265+1),"")</f>
        <v/>
      </c>
      <c r="AI7265" s="60" t="str">
        <f aca="false">IF(AND(AC7265=1,AA7265&lt;2),IF(AND(C7266=C7265,AA7266=AA7265+1),IF(AC7266=1,"",INDEX(DATAS,AA7265+1)),INDEX(DATAS,AA7265+1)),"")</f>
        <v/>
      </c>
    </row>
    <row r="7266" customFormat="false" ht="15" hidden="false" customHeight="false" outlineLevel="0" collapsed="false">
      <c r="A7266" s="60" t="n">
        <v>46309</v>
      </c>
      <c r="B7266" s="0" t="n">
        <v>16</v>
      </c>
      <c r="C7266" s="0" t="n">
        <v>8102</v>
      </c>
      <c r="E7266" s="0" t="n">
        <v>0</v>
      </c>
      <c r="F7266" s="55" t="s">
        <v>1666</v>
      </c>
      <c r="I7266" s="55" t="s">
        <v>185</v>
      </c>
      <c r="U7266" s="0" t="n">
        <v>39</v>
      </c>
      <c r="V7266" s="0" t="n">
        <v>0</v>
      </c>
      <c r="X7266" s="55" t="n">
        <f aca="false">IF(I7266="Male",0,1)</f>
        <v>1</v>
      </c>
      <c r="Y7266" s="55" t="n">
        <f aca="false">IF(OR(I7266="DNB",I7266="Dry DNB"),1,0)</f>
        <v>0</v>
      </c>
      <c r="Z7266" s="0" t="str">
        <f aca="false">IF(ISNUMBER(W7266),A7266-W7266,"")</f>
        <v/>
      </c>
      <c r="AA7266" s="55" t="n">
        <f aca="false">MATCH(A7266,DATAS,0)</f>
        <v>1</v>
      </c>
      <c r="AB7266" s="55" t="n">
        <f aca="false">IF(AND(E7266&gt;0,OR(AND(B7266&gt;=1,B7266&lt;=6),B7266=10)),1,0)</f>
        <v>0</v>
      </c>
      <c r="AC7266" s="55" t="n">
        <f aca="false">IF(AND(E7266&gt;0,B7266=10),1,0)</f>
        <v>0</v>
      </c>
      <c r="AD7266" s="0" t="str">
        <f aca="false">IF(AND(C7265=C7266,AA7265=AA7266-1),AB7265,"")</f>
        <v/>
      </c>
      <c r="AE7266" s="0" t="str">
        <f aca="false">IF(AND(C7265=C7266,AA7265=AA7266-1),AC7265,"")</f>
        <v/>
      </c>
      <c r="AF7266" s="0" t="str">
        <f aca="false">IF(AA7266=1,"",IF(AND(AB7266=1,AD7266&lt;&gt;1),1,0))</f>
        <v/>
      </c>
      <c r="AG7266" s="0" t="str">
        <f aca="false">IF(AA7266=1,"",IF(AND(AC7266=1,AE7266&lt;&gt;1),1,0))</f>
        <v/>
      </c>
      <c r="AH7266" s="60" t="str">
        <f aca="false">IF(AND(E7266&gt;0,AA7266&lt;2,NOT(AND(C7267=C7266,AA7267=AA7266+1))),INDEX(DATAS,AA7266+1),"")</f>
        <v/>
      </c>
      <c r="AI7266" s="60" t="str">
        <f aca="false">IF(AND(AC7266=1,AA7266&lt;2),IF(AND(C7267=C7266,AA7267=AA7266+1),IF(AC7267=1,"",INDEX(DATAS,AA7266+1)),INDEX(DATAS,AA7266+1)),"")</f>
        <v/>
      </c>
    </row>
    <row r="7267" customFormat="false" ht="15" hidden="false" customHeight="false" outlineLevel="0" collapsed="false">
      <c r="A7267" s="60" t="n">
        <v>46310</v>
      </c>
      <c r="B7267" s="0" t="n">
        <v>16</v>
      </c>
      <c r="C7267" s="0" t="n">
        <v>8102</v>
      </c>
      <c r="E7267" s="0" t="n">
        <v>0</v>
      </c>
      <c r="F7267" s="55" t="s">
        <v>1666</v>
      </c>
      <c r="I7267" s="55" t="s">
        <v>185</v>
      </c>
      <c r="U7267" s="0" t="n">
        <v>40</v>
      </c>
      <c r="V7267" s="0" t="n">
        <v>0</v>
      </c>
      <c r="X7267" s="55" t="n">
        <f aca="false">IF(I7267="Male",0,1)</f>
        <v>1</v>
      </c>
      <c r="Y7267" s="55" t="n">
        <f aca="false">IF(OR(I7267="DNB",I7267="Dry DNB"),1,0)</f>
        <v>0</v>
      </c>
      <c r="Z7267" s="0" t="str">
        <f aca="false">IF(ISNUMBER(W7267),A7267-W7267,"")</f>
        <v/>
      </c>
      <c r="AA7267" s="55" t="n">
        <f aca="false">MATCH(A7267,DATAS,0)</f>
        <v>2</v>
      </c>
      <c r="AB7267" s="55" t="n">
        <f aca="false">IF(AND(E7267&gt;0,OR(AND(B7267&gt;=1,B7267&lt;=6),B7267=10)),1,0)</f>
        <v>0</v>
      </c>
      <c r="AC7267" s="55" t="n">
        <f aca="false">IF(AND(E7267&gt;0,B7267=10),1,0)</f>
        <v>0</v>
      </c>
      <c r="AD7267" s="55" t="n">
        <f aca="false">IF(AND(C7266=C7267,AA7266=AA7267-1),AB7266,"")</f>
        <v>0</v>
      </c>
      <c r="AE7267" s="55" t="n">
        <f aca="false">IF(AND(C7266=C7267,AA7266=AA7267-1),AC7266,"")</f>
        <v>0</v>
      </c>
      <c r="AF7267" s="55" t="n">
        <f aca="false">IF(AA7267=1,"",IF(AND(AB7267=1,AD7267&lt;&gt;1),1,0))</f>
        <v>0</v>
      </c>
      <c r="AG7267" s="55" t="n">
        <f aca="false">IF(AA7267=1,"",IF(AND(AC7267=1,AE7267&lt;&gt;1),1,0))</f>
        <v>0</v>
      </c>
      <c r="AH7267" s="60" t="str">
        <f aca="false">IF(AND(E7267&gt;0,AA7267&lt;2,NOT(AND(C7268=C7267,AA7268=AA7267+1))),INDEX(DATAS,AA7267+1),"")</f>
        <v/>
      </c>
      <c r="AI7267" s="60" t="str">
        <f aca="false">IF(AND(AC7267=1,AA7267&lt;2),IF(AND(C7268=C7267,AA7268=AA7267+1),IF(AC7268=1,"",INDEX(DATAS,AA7267+1)),INDEX(DATAS,AA7267+1)),"")</f>
        <v/>
      </c>
    </row>
    <row r="7268" customFormat="false" ht="15" hidden="false" customHeight="false" outlineLevel="0" collapsed="false">
      <c r="A7268" s="60" t="n">
        <v>46309</v>
      </c>
      <c r="B7268" s="0" t="n">
        <v>16</v>
      </c>
      <c r="C7268" s="0" t="n">
        <v>8103</v>
      </c>
      <c r="E7268" s="0" t="n">
        <v>0</v>
      </c>
      <c r="F7268" s="55" t="s">
        <v>1667</v>
      </c>
      <c r="I7268" s="55" t="s">
        <v>185</v>
      </c>
      <c r="U7268" s="0" t="n">
        <v>38</v>
      </c>
      <c r="V7268" s="0" t="n">
        <v>0</v>
      </c>
      <c r="X7268" s="55" t="n">
        <f aca="false">IF(I7268="Male",0,1)</f>
        <v>1</v>
      </c>
      <c r="Y7268" s="55" t="n">
        <f aca="false">IF(OR(I7268="DNB",I7268="Dry DNB"),1,0)</f>
        <v>0</v>
      </c>
      <c r="Z7268" s="0" t="str">
        <f aca="false">IF(ISNUMBER(W7268),A7268-W7268,"")</f>
        <v/>
      </c>
      <c r="AA7268" s="55" t="n">
        <f aca="false">MATCH(A7268,DATAS,0)</f>
        <v>1</v>
      </c>
      <c r="AB7268" s="55" t="n">
        <f aca="false">IF(AND(E7268&gt;0,OR(AND(B7268&gt;=1,B7268&lt;=6),B7268=10)),1,0)</f>
        <v>0</v>
      </c>
      <c r="AC7268" s="55" t="n">
        <f aca="false">IF(AND(E7268&gt;0,B7268=10),1,0)</f>
        <v>0</v>
      </c>
      <c r="AD7268" s="0" t="str">
        <f aca="false">IF(AND(C7267=C7268,AA7267=AA7268-1),AB7267,"")</f>
        <v/>
      </c>
      <c r="AE7268" s="0" t="str">
        <f aca="false">IF(AND(C7267=C7268,AA7267=AA7268-1),AC7267,"")</f>
        <v/>
      </c>
      <c r="AF7268" s="0" t="str">
        <f aca="false">IF(AA7268=1,"",IF(AND(AB7268=1,AD7268&lt;&gt;1),1,0))</f>
        <v/>
      </c>
      <c r="AG7268" s="0" t="str">
        <f aca="false">IF(AA7268=1,"",IF(AND(AC7268=1,AE7268&lt;&gt;1),1,0))</f>
        <v/>
      </c>
      <c r="AH7268" s="60" t="str">
        <f aca="false">IF(AND(E7268&gt;0,AA7268&lt;2,NOT(AND(C7269=C7268,AA7269=AA7268+1))),INDEX(DATAS,AA7268+1),"")</f>
        <v/>
      </c>
      <c r="AI7268" s="60" t="str">
        <f aca="false">IF(AND(AC7268=1,AA7268&lt;2),IF(AND(C7269=C7268,AA7269=AA7268+1),IF(AC7269=1,"",INDEX(DATAS,AA7268+1)),INDEX(DATAS,AA7268+1)),"")</f>
        <v/>
      </c>
    </row>
    <row r="7269" customFormat="false" ht="15" hidden="false" customHeight="false" outlineLevel="0" collapsed="false">
      <c r="A7269" s="60" t="n">
        <v>46310</v>
      </c>
      <c r="B7269" s="0" t="n">
        <v>16</v>
      </c>
      <c r="C7269" s="0" t="n">
        <v>8103</v>
      </c>
      <c r="E7269" s="0" t="n">
        <v>0</v>
      </c>
      <c r="F7269" s="55" t="s">
        <v>1667</v>
      </c>
      <c r="I7269" s="55" t="s">
        <v>185</v>
      </c>
      <c r="U7269" s="0" t="n">
        <v>39</v>
      </c>
      <c r="V7269" s="0" t="n">
        <v>0</v>
      </c>
      <c r="X7269" s="55" t="n">
        <f aca="false">IF(I7269="Male",0,1)</f>
        <v>1</v>
      </c>
      <c r="Y7269" s="55" t="n">
        <f aca="false">IF(OR(I7269="DNB",I7269="Dry DNB"),1,0)</f>
        <v>0</v>
      </c>
      <c r="Z7269" s="0" t="str">
        <f aca="false">IF(ISNUMBER(W7269),A7269-W7269,"")</f>
        <v/>
      </c>
      <c r="AA7269" s="55" t="n">
        <f aca="false">MATCH(A7269,DATAS,0)</f>
        <v>2</v>
      </c>
      <c r="AB7269" s="55" t="n">
        <f aca="false">IF(AND(E7269&gt;0,OR(AND(B7269&gt;=1,B7269&lt;=6),B7269=10)),1,0)</f>
        <v>0</v>
      </c>
      <c r="AC7269" s="55" t="n">
        <f aca="false">IF(AND(E7269&gt;0,B7269=10),1,0)</f>
        <v>0</v>
      </c>
      <c r="AD7269" s="55" t="n">
        <f aca="false">IF(AND(C7268=C7269,AA7268=AA7269-1),AB7268,"")</f>
        <v>0</v>
      </c>
      <c r="AE7269" s="55" t="n">
        <f aca="false">IF(AND(C7268=C7269,AA7268=AA7269-1),AC7268,"")</f>
        <v>0</v>
      </c>
      <c r="AF7269" s="55" t="n">
        <f aca="false">IF(AA7269=1,"",IF(AND(AB7269=1,AD7269&lt;&gt;1),1,0))</f>
        <v>0</v>
      </c>
      <c r="AG7269" s="55" t="n">
        <f aca="false">IF(AA7269=1,"",IF(AND(AC7269=1,AE7269&lt;&gt;1),1,0))</f>
        <v>0</v>
      </c>
      <c r="AH7269" s="60" t="str">
        <f aca="false">IF(AND(E7269&gt;0,AA7269&lt;2,NOT(AND(C7270=C7269,AA7270=AA7269+1))),INDEX(DATAS,AA7269+1),"")</f>
        <v/>
      </c>
      <c r="AI7269" s="60" t="str">
        <f aca="false">IF(AND(AC7269=1,AA7269&lt;2),IF(AND(C7270=C7269,AA7270=AA7269+1),IF(AC7270=1,"",INDEX(DATAS,AA7269+1)),INDEX(DATAS,AA7269+1)),"")</f>
        <v/>
      </c>
    </row>
    <row r="7270" customFormat="false" ht="15" hidden="false" customHeight="false" outlineLevel="0" collapsed="false">
      <c r="A7270" s="60" t="n">
        <v>46309</v>
      </c>
      <c r="B7270" s="0" t="n">
        <v>16</v>
      </c>
      <c r="C7270" s="0" t="n">
        <v>8104</v>
      </c>
      <c r="E7270" s="0" t="n">
        <v>0</v>
      </c>
      <c r="F7270" s="55" t="s">
        <v>1667</v>
      </c>
      <c r="I7270" s="55" t="s">
        <v>185</v>
      </c>
      <c r="U7270" s="0" t="n">
        <v>38</v>
      </c>
      <c r="V7270" s="0" t="n">
        <v>0</v>
      </c>
      <c r="X7270" s="55" t="n">
        <f aca="false">IF(I7270="Male",0,1)</f>
        <v>1</v>
      </c>
      <c r="Y7270" s="55" t="n">
        <f aca="false">IF(OR(I7270="DNB",I7270="Dry DNB"),1,0)</f>
        <v>0</v>
      </c>
      <c r="Z7270" s="0" t="str">
        <f aca="false">IF(ISNUMBER(W7270),A7270-W7270,"")</f>
        <v/>
      </c>
      <c r="AA7270" s="55" t="n">
        <f aca="false">MATCH(A7270,DATAS,0)</f>
        <v>1</v>
      </c>
      <c r="AB7270" s="55" t="n">
        <f aca="false">IF(AND(E7270&gt;0,OR(AND(B7270&gt;=1,B7270&lt;=6),B7270=10)),1,0)</f>
        <v>0</v>
      </c>
      <c r="AC7270" s="55" t="n">
        <f aca="false">IF(AND(E7270&gt;0,B7270=10),1,0)</f>
        <v>0</v>
      </c>
      <c r="AD7270" s="0" t="str">
        <f aca="false">IF(AND(C7269=C7270,AA7269=AA7270-1),AB7269,"")</f>
        <v/>
      </c>
      <c r="AE7270" s="0" t="str">
        <f aca="false">IF(AND(C7269=C7270,AA7269=AA7270-1),AC7269,"")</f>
        <v/>
      </c>
      <c r="AF7270" s="0" t="str">
        <f aca="false">IF(AA7270=1,"",IF(AND(AB7270=1,AD7270&lt;&gt;1),1,0))</f>
        <v/>
      </c>
      <c r="AG7270" s="0" t="str">
        <f aca="false">IF(AA7270=1,"",IF(AND(AC7270=1,AE7270&lt;&gt;1),1,0))</f>
        <v/>
      </c>
      <c r="AH7270" s="60" t="str">
        <f aca="false">IF(AND(E7270&gt;0,AA7270&lt;2,NOT(AND(C7271=C7270,AA7271=AA7270+1))),INDEX(DATAS,AA7270+1),"")</f>
        <v/>
      </c>
      <c r="AI7270" s="60" t="str">
        <f aca="false">IF(AND(AC7270=1,AA7270&lt;2),IF(AND(C7271=C7270,AA7271=AA7270+1),IF(AC7271=1,"",INDEX(DATAS,AA7270+1)),INDEX(DATAS,AA7270+1)),"")</f>
        <v/>
      </c>
    </row>
    <row r="7271" customFormat="false" ht="15" hidden="false" customHeight="false" outlineLevel="0" collapsed="false">
      <c r="A7271" s="60" t="n">
        <v>46310</v>
      </c>
      <c r="B7271" s="0" t="n">
        <v>16</v>
      </c>
      <c r="C7271" s="0" t="n">
        <v>8104</v>
      </c>
      <c r="E7271" s="0" t="n">
        <v>0</v>
      </c>
      <c r="F7271" s="55" t="s">
        <v>1667</v>
      </c>
      <c r="I7271" s="55" t="s">
        <v>185</v>
      </c>
      <c r="U7271" s="0" t="n">
        <v>39</v>
      </c>
      <c r="V7271" s="0" t="n">
        <v>0</v>
      </c>
      <c r="X7271" s="55" t="n">
        <f aca="false">IF(I7271="Male",0,1)</f>
        <v>1</v>
      </c>
      <c r="Y7271" s="55" t="n">
        <f aca="false">IF(OR(I7271="DNB",I7271="Dry DNB"),1,0)</f>
        <v>0</v>
      </c>
      <c r="Z7271" s="0" t="str">
        <f aca="false">IF(ISNUMBER(W7271),A7271-W7271,"")</f>
        <v/>
      </c>
      <c r="AA7271" s="55" t="n">
        <f aca="false">MATCH(A7271,DATAS,0)</f>
        <v>2</v>
      </c>
      <c r="AB7271" s="55" t="n">
        <f aca="false">IF(AND(E7271&gt;0,OR(AND(B7271&gt;=1,B7271&lt;=6),B7271=10)),1,0)</f>
        <v>0</v>
      </c>
      <c r="AC7271" s="55" t="n">
        <f aca="false">IF(AND(E7271&gt;0,B7271=10),1,0)</f>
        <v>0</v>
      </c>
      <c r="AD7271" s="55" t="n">
        <f aca="false">IF(AND(C7270=C7271,AA7270=AA7271-1),AB7270,"")</f>
        <v>0</v>
      </c>
      <c r="AE7271" s="55" t="n">
        <f aca="false">IF(AND(C7270=C7271,AA7270=AA7271-1),AC7270,"")</f>
        <v>0</v>
      </c>
      <c r="AF7271" s="55" t="n">
        <f aca="false">IF(AA7271=1,"",IF(AND(AB7271=1,AD7271&lt;&gt;1),1,0))</f>
        <v>0</v>
      </c>
      <c r="AG7271" s="55" t="n">
        <f aca="false">IF(AA7271=1,"",IF(AND(AC7271=1,AE7271&lt;&gt;1),1,0))</f>
        <v>0</v>
      </c>
      <c r="AH7271" s="60" t="str">
        <f aca="false">IF(AND(E7271&gt;0,AA7271&lt;2,NOT(AND(C7272=C7271,AA7272=AA7271+1))),INDEX(DATAS,AA7271+1),"")</f>
        <v/>
      </c>
      <c r="AI7271" s="60" t="str">
        <f aca="false">IF(AND(AC7271=1,AA7271&lt;2),IF(AND(C7272=C7271,AA7272=AA7271+1),IF(AC7272=1,"",INDEX(DATAS,AA7271+1)),INDEX(DATAS,AA7271+1)),"")</f>
        <v/>
      </c>
    </row>
    <row r="7272" customFormat="false" ht="15" hidden="false" customHeight="false" outlineLevel="0" collapsed="false">
      <c r="A7272" s="60" t="n">
        <v>46309</v>
      </c>
      <c r="B7272" s="0" t="n">
        <v>16</v>
      </c>
      <c r="C7272" s="0" t="n">
        <v>8105</v>
      </c>
      <c r="E7272" s="0" t="n">
        <v>0</v>
      </c>
      <c r="F7272" s="55" t="s">
        <v>1668</v>
      </c>
      <c r="I7272" s="55" t="s">
        <v>185</v>
      </c>
      <c r="U7272" s="0" t="n">
        <v>37</v>
      </c>
      <c r="V7272" s="0" t="n">
        <v>0</v>
      </c>
      <c r="X7272" s="55" t="n">
        <f aca="false">IF(I7272="Male",0,1)</f>
        <v>1</v>
      </c>
      <c r="Y7272" s="55" t="n">
        <f aca="false">IF(OR(I7272="DNB",I7272="Dry DNB"),1,0)</f>
        <v>0</v>
      </c>
      <c r="Z7272" s="0" t="str">
        <f aca="false">IF(ISNUMBER(W7272),A7272-W7272,"")</f>
        <v/>
      </c>
      <c r="AA7272" s="55" t="n">
        <f aca="false">MATCH(A7272,DATAS,0)</f>
        <v>1</v>
      </c>
      <c r="AB7272" s="55" t="n">
        <f aca="false">IF(AND(E7272&gt;0,OR(AND(B7272&gt;=1,B7272&lt;=6),B7272=10)),1,0)</f>
        <v>0</v>
      </c>
      <c r="AC7272" s="55" t="n">
        <f aca="false">IF(AND(E7272&gt;0,B7272=10),1,0)</f>
        <v>0</v>
      </c>
      <c r="AD7272" s="0" t="str">
        <f aca="false">IF(AND(C7271=C7272,AA7271=AA7272-1),AB7271,"")</f>
        <v/>
      </c>
      <c r="AE7272" s="0" t="str">
        <f aca="false">IF(AND(C7271=C7272,AA7271=AA7272-1),AC7271,"")</f>
        <v/>
      </c>
      <c r="AF7272" s="0" t="str">
        <f aca="false">IF(AA7272=1,"",IF(AND(AB7272=1,AD7272&lt;&gt;1),1,0))</f>
        <v/>
      </c>
      <c r="AG7272" s="0" t="str">
        <f aca="false">IF(AA7272=1,"",IF(AND(AC7272=1,AE7272&lt;&gt;1),1,0))</f>
        <v/>
      </c>
      <c r="AH7272" s="60" t="str">
        <f aca="false">IF(AND(E7272&gt;0,AA7272&lt;2,NOT(AND(C7273=C7272,AA7273=AA7272+1))),INDEX(DATAS,AA7272+1),"")</f>
        <v/>
      </c>
      <c r="AI7272" s="60" t="str">
        <f aca="false">IF(AND(AC7272=1,AA7272&lt;2),IF(AND(C7273=C7272,AA7273=AA7272+1),IF(AC7273=1,"",INDEX(DATAS,AA7272+1)),INDEX(DATAS,AA7272+1)),"")</f>
        <v/>
      </c>
    </row>
    <row r="7273" customFormat="false" ht="15" hidden="false" customHeight="false" outlineLevel="0" collapsed="false">
      <c r="A7273" s="60" t="n">
        <v>46310</v>
      </c>
      <c r="B7273" s="0" t="n">
        <v>16</v>
      </c>
      <c r="C7273" s="0" t="n">
        <v>8105</v>
      </c>
      <c r="E7273" s="0" t="n">
        <v>0</v>
      </c>
      <c r="F7273" s="55" t="s">
        <v>1668</v>
      </c>
      <c r="I7273" s="55" t="s">
        <v>185</v>
      </c>
      <c r="U7273" s="0" t="n">
        <v>38</v>
      </c>
      <c r="V7273" s="0" t="n">
        <v>0</v>
      </c>
      <c r="X7273" s="55" t="n">
        <f aca="false">IF(I7273="Male",0,1)</f>
        <v>1</v>
      </c>
      <c r="Y7273" s="55" t="n">
        <f aca="false">IF(OR(I7273="DNB",I7273="Dry DNB"),1,0)</f>
        <v>0</v>
      </c>
      <c r="Z7273" s="0" t="str">
        <f aca="false">IF(ISNUMBER(W7273),A7273-W7273,"")</f>
        <v/>
      </c>
      <c r="AA7273" s="55" t="n">
        <f aca="false">MATCH(A7273,DATAS,0)</f>
        <v>2</v>
      </c>
      <c r="AB7273" s="55" t="n">
        <f aca="false">IF(AND(E7273&gt;0,OR(AND(B7273&gt;=1,B7273&lt;=6),B7273=10)),1,0)</f>
        <v>0</v>
      </c>
      <c r="AC7273" s="55" t="n">
        <f aca="false">IF(AND(E7273&gt;0,B7273=10),1,0)</f>
        <v>0</v>
      </c>
      <c r="AD7273" s="55" t="n">
        <f aca="false">IF(AND(C7272=C7273,AA7272=AA7273-1),AB7272,"")</f>
        <v>0</v>
      </c>
      <c r="AE7273" s="55" t="n">
        <f aca="false">IF(AND(C7272=C7273,AA7272=AA7273-1),AC7272,"")</f>
        <v>0</v>
      </c>
      <c r="AF7273" s="55" t="n">
        <f aca="false">IF(AA7273=1,"",IF(AND(AB7273=1,AD7273&lt;&gt;1),1,0))</f>
        <v>0</v>
      </c>
      <c r="AG7273" s="55" t="n">
        <f aca="false">IF(AA7273=1,"",IF(AND(AC7273=1,AE7273&lt;&gt;1),1,0))</f>
        <v>0</v>
      </c>
      <c r="AH7273" s="60" t="str">
        <f aca="false">IF(AND(E7273&gt;0,AA7273&lt;2,NOT(AND(C7274=C7273,AA7274=AA7273+1))),INDEX(DATAS,AA7273+1),"")</f>
        <v/>
      </c>
      <c r="AI7273" s="60" t="str">
        <f aca="false">IF(AND(AC7273=1,AA7273&lt;2),IF(AND(C7274=C7273,AA7274=AA7273+1),IF(AC7274=1,"",INDEX(DATAS,AA7273+1)),INDEX(DATAS,AA7273+1)),"")</f>
        <v/>
      </c>
    </row>
    <row r="7274" customFormat="false" ht="15" hidden="false" customHeight="false" outlineLevel="0" collapsed="false">
      <c r="A7274" s="60" t="n">
        <v>46309</v>
      </c>
      <c r="B7274" s="0" t="n">
        <v>16</v>
      </c>
      <c r="C7274" s="0" t="n">
        <v>8106</v>
      </c>
      <c r="E7274" s="0" t="n">
        <v>0</v>
      </c>
      <c r="F7274" s="55" t="s">
        <v>1668</v>
      </c>
      <c r="I7274" s="55" t="s">
        <v>185</v>
      </c>
      <c r="U7274" s="0" t="n">
        <v>37</v>
      </c>
      <c r="V7274" s="0" t="n">
        <v>0</v>
      </c>
      <c r="X7274" s="55" t="n">
        <f aca="false">IF(I7274="Male",0,1)</f>
        <v>1</v>
      </c>
      <c r="Y7274" s="55" t="n">
        <f aca="false">IF(OR(I7274="DNB",I7274="Dry DNB"),1,0)</f>
        <v>0</v>
      </c>
      <c r="Z7274" s="0" t="str">
        <f aca="false">IF(ISNUMBER(W7274),A7274-W7274,"")</f>
        <v/>
      </c>
      <c r="AA7274" s="55" t="n">
        <f aca="false">MATCH(A7274,DATAS,0)</f>
        <v>1</v>
      </c>
      <c r="AB7274" s="55" t="n">
        <f aca="false">IF(AND(E7274&gt;0,OR(AND(B7274&gt;=1,B7274&lt;=6),B7274=10)),1,0)</f>
        <v>0</v>
      </c>
      <c r="AC7274" s="55" t="n">
        <f aca="false">IF(AND(E7274&gt;0,B7274=10),1,0)</f>
        <v>0</v>
      </c>
      <c r="AD7274" s="0" t="str">
        <f aca="false">IF(AND(C7273=C7274,AA7273=AA7274-1),AB7273,"")</f>
        <v/>
      </c>
      <c r="AE7274" s="0" t="str">
        <f aca="false">IF(AND(C7273=C7274,AA7273=AA7274-1),AC7273,"")</f>
        <v/>
      </c>
      <c r="AF7274" s="0" t="str">
        <f aca="false">IF(AA7274=1,"",IF(AND(AB7274=1,AD7274&lt;&gt;1),1,0))</f>
        <v/>
      </c>
      <c r="AG7274" s="0" t="str">
        <f aca="false">IF(AA7274=1,"",IF(AND(AC7274=1,AE7274&lt;&gt;1),1,0))</f>
        <v/>
      </c>
      <c r="AH7274" s="60" t="str">
        <f aca="false">IF(AND(E7274&gt;0,AA7274&lt;2,NOT(AND(C7275=C7274,AA7275=AA7274+1))),INDEX(DATAS,AA7274+1),"")</f>
        <v/>
      </c>
      <c r="AI7274" s="60" t="str">
        <f aca="false">IF(AND(AC7274=1,AA7274&lt;2),IF(AND(C7275=C7274,AA7275=AA7274+1),IF(AC7275=1,"",INDEX(DATAS,AA7274+1)),INDEX(DATAS,AA7274+1)),"")</f>
        <v/>
      </c>
    </row>
    <row r="7275" customFormat="false" ht="15" hidden="false" customHeight="false" outlineLevel="0" collapsed="false">
      <c r="A7275" s="60" t="n">
        <v>46310</v>
      </c>
      <c r="B7275" s="0" t="n">
        <v>16</v>
      </c>
      <c r="C7275" s="0" t="n">
        <v>8106</v>
      </c>
      <c r="E7275" s="0" t="n">
        <v>0</v>
      </c>
      <c r="F7275" s="55" t="s">
        <v>1668</v>
      </c>
      <c r="I7275" s="55" t="s">
        <v>185</v>
      </c>
      <c r="U7275" s="0" t="n">
        <v>38</v>
      </c>
      <c r="V7275" s="0" t="n">
        <v>0</v>
      </c>
      <c r="X7275" s="55" t="n">
        <f aca="false">IF(I7275="Male",0,1)</f>
        <v>1</v>
      </c>
      <c r="Y7275" s="55" t="n">
        <f aca="false">IF(OR(I7275="DNB",I7275="Dry DNB"),1,0)</f>
        <v>0</v>
      </c>
      <c r="Z7275" s="0" t="str">
        <f aca="false">IF(ISNUMBER(W7275),A7275-W7275,"")</f>
        <v/>
      </c>
      <c r="AA7275" s="55" t="n">
        <f aca="false">MATCH(A7275,DATAS,0)</f>
        <v>2</v>
      </c>
      <c r="AB7275" s="55" t="n">
        <f aca="false">IF(AND(E7275&gt;0,OR(AND(B7275&gt;=1,B7275&lt;=6),B7275=10)),1,0)</f>
        <v>0</v>
      </c>
      <c r="AC7275" s="55" t="n">
        <f aca="false">IF(AND(E7275&gt;0,B7275=10),1,0)</f>
        <v>0</v>
      </c>
      <c r="AD7275" s="55" t="n">
        <f aca="false">IF(AND(C7274=C7275,AA7274=AA7275-1),AB7274,"")</f>
        <v>0</v>
      </c>
      <c r="AE7275" s="55" t="n">
        <f aca="false">IF(AND(C7274=C7275,AA7274=AA7275-1),AC7274,"")</f>
        <v>0</v>
      </c>
      <c r="AF7275" s="55" t="n">
        <f aca="false">IF(AA7275=1,"",IF(AND(AB7275=1,AD7275&lt;&gt;1),1,0))</f>
        <v>0</v>
      </c>
      <c r="AG7275" s="55" t="n">
        <f aca="false">IF(AA7275=1,"",IF(AND(AC7275=1,AE7275&lt;&gt;1),1,0))</f>
        <v>0</v>
      </c>
      <c r="AH7275" s="60" t="str">
        <f aca="false">IF(AND(E7275&gt;0,AA7275&lt;2,NOT(AND(C7276=C7275,AA7276=AA7275+1))),INDEX(DATAS,AA7275+1),"")</f>
        <v/>
      </c>
      <c r="AI7275" s="60" t="str">
        <f aca="false">IF(AND(AC7275=1,AA7275&lt;2),IF(AND(C7276=C7275,AA7276=AA7275+1),IF(AC7276=1,"",INDEX(DATAS,AA7275+1)),INDEX(DATAS,AA7275+1)),"")</f>
        <v/>
      </c>
    </row>
    <row r="7276" customFormat="false" ht="15" hidden="false" customHeight="false" outlineLevel="0" collapsed="false">
      <c r="A7276" s="60" t="n">
        <v>46309</v>
      </c>
      <c r="B7276" s="0" t="n">
        <v>16</v>
      </c>
      <c r="C7276" s="0" t="n">
        <v>8107</v>
      </c>
      <c r="E7276" s="0" t="n">
        <v>0</v>
      </c>
      <c r="F7276" s="55" t="s">
        <v>1668</v>
      </c>
      <c r="I7276" s="55" t="s">
        <v>185</v>
      </c>
      <c r="U7276" s="0" t="n">
        <v>37</v>
      </c>
      <c r="V7276" s="0" t="n">
        <v>0</v>
      </c>
      <c r="X7276" s="55" t="n">
        <f aca="false">IF(I7276="Male",0,1)</f>
        <v>1</v>
      </c>
      <c r="Y7276" s="55" t="n">
        <f aca="false">IF(OR(I7276="DNB",I7276="Dry DNB"),1,0)</f>
        <v>0</v>
      </c>
      <c r="Z7276" s="0" t="str">
        <f aca="false">IF(ISNUMBER(W7276),A7276-W7276,"")</f>
        <v/>
      </c>
      <c r="AA7276" s="55" t="n">
        <f aca="false">MATCH(A7276,DATAS,0)</f>
        <v>1</v>
      </c>
      <c r="AB7276" s="55" t="n">
        <f aca="false">IF(AND(E7276&gt;0,OR(AND(B7276&gt;=1,B7276&lt;=6),B7276=10)),1,0)</f>
        <v>0</v>
      </c>
      <c r="AC7276" s="55" t="n">
        <f aca="false">IF(AND(E7276&gt;0,B7276=10),1,0)</f>
        <v>0</v>
      </c>
      <c r="AD7276" s="0" t="str">
        <f aca="false">IF(AND(C7275=C7276,AA7275=AA7276-1),AB7275,"")</f>
        <v/>
      </c>
      <c r="AE7276" s="0" t="str">
        <f aca="false">IF(AND(C7275=C7276,AA7275=AA7276-1),AC7275,"")</f>
        <v/>
      </c>
      <c r="AF7276" s="0" t="str">
        <f aca="false">IF(AA7276=1,"",IF(AND(AB7276=1,AD7276&lt;&gt;1),1,0))</f>
        <v/>
      </c>
      <c r="AG7276" s="0" t="str">
        <f aca="false">IF(AA7276=1,"",IF(AND(AC7276=1,AE7276&lt;&gt;1),1,0))</f>
        <v/>
      </c>
      <c r="AH7276" s="60" t="str">
        <f aca="false">IF(AND(E7276&gt;0,AA7276&lt;2,NOT(AND(C7277=C7276,AA7277=AA7276+1))),INDEX(DATAS,AA7276+1),"")</f>
        <v/>
      </c>
      <c r="AI7276" s="60" t="str">
        <f aca="false">IF(AND(AC7276=1,AA7276&lt;2),IF(AND(C7277=C7276,AA7277=AA7276+1),IF(AC7277=1,"",INDEX(DATAS,AA7276+1)),INDEX(DATAS,AA7276+1)),"")</f>
        <v/>
      </c>
    </row>
    <row r="7277" customFormat="false" ht="15" hidden="false" customHeight="false" outlineLevel="0" collapsed="false">
      <c r="A7277" s="60" t="n">
        <v>46310</v>
      </c>
      <c r="B7277" s="0" t="n">
        <v>16</v>
      </c>
      <c r="C7277" s="0" t="n">
        <v>8107</v>
      </c>
      <c r="E7277" s="0" t="n">
        <v>0</v>
      </c>
      <c r="F7277" s="55" t="s">
        <v>1668</v>
      </c>
      <c r="I7277" s="55" t="s">
        <v>185</v>
      </c>
      <c r="U7277" s="0" t="n">
        <v>38</v>
      </c>
      <c r="V7277" s="0" t="n">
        <v>0</v>
      </c>
      <c r="X7277" s="55" t="n">
        <f aca="false">IF(I7277="Male",0,1)</f>
        <v>1</v>
      </c>
      <c r="Y7277" s="55" t="n">
        <f aca="false">IF(OR(I7277="DNB",I7277="Dry DNB"),1,0)</f>
        <v>0</v>
      </c>
      <c r="Z7277" s="0" t="str">
        <f aca="false">IF(ISNUMBER(W7277),A7277-W7277,"")</f>
        <v/>
      </c>
      <c r="AA7277" s="55" t="n">
        <f aca="false">MATCH(A7277,DATAS,0)</f>
        <v>2</v>
      </c>
      <c r="AB7277" s="55" t="n">
        <f aca="false">IF(AND(E7277&gt;0,OR(AND(B7277&gt;=1,B7277&lt;=6),B7277=10)),1,0)</f>
        <v>0</v>
      </c>
      <c r="AC7277" s="55" t="n">
        <f aca="false">IF(AND(E7277&gt;0,B7277=10),1,0)</f>
        <v>0</v>
      </c>
      <c r="AD7277" s="55" t="n">
        <f aca="false">IF(AND(C7276=C7277,AA7276=AA7277-1),AB7276,"")</f>
        <v>0</v>
      </c>
      <c r="AE7277" s="55" t="n">
        <f aca="false">IF(AND(C7276=C7277,AA7276=AA7277-1),AC7276,"")</f>
        <v>0</v>
      </c>
      <c r="AF7277" s="55" t="n">
        <f aca="false">IF(AA7277=1,"",IF(AND(AB7277=1,AD7277&lt;&gt;1),1,0))</f>
        <v>0</v>
      </c>
      <c r="AG7277" s="55" t="n">
        <f aca="false">IF(AA7277=1,"",IF(AND(AC7277=1,AE7277&lt;&gt;1),1,0))</f>
        <v>0</v>
      </c>
      <c r="AH7277" s="60" t="str">
        <f aca="false">IF(AND(E7277&gt;0,AA7277&lt;2,NOT(AND(C7278=C7277,AA7278=AA7277+1))),INDEX(DATAS,AA7277+1),"")</f>
        <v/>
      </c>
      <c r="AI7277" s="60" t="str">
        <f aca="false">IF(AND(AC7277=1,AA7277&lt;2),IF(AND(C7278=C7277,AA7278=AA7277+1),IF(AC7278=1,"",INDEX(DATAS,AA7277+1)),INDEX(DATAS,AA7277+1)),"")</f>
        <v/>
      </c>
    </row>
    <row r="7278" customFormat="false" ht="15" hidden="false" customHeight="false" outlineLevel="0" collapsed="false">
      <c r="A7278" s="60" t="n">
        <v>46309</v>
      </c>
      <c r="B7278" s="0" t="n">
        <v>16</v>
      </c>
      <c r="C7278" s="0" t="n">
        <v>8108</v>
      </c>
      <c r="E7278" s="0" t="n">
        <v>0</v>
      </c>
      <c r="F7278" s="55" t="s">
        <v>1668</v>
      </c>
      <c r="I7278" s="55" t="s">
        <v>185</v>
      </c>
      <c r="U7278" s="0" t="n">
        <v>37</v>
      </c>
      <c r="V7278" s="0" t="n">
        <v>0</v>
      </c>
      <c r="X7278" s="55" t="n">
        <f aca="false">IF(I7278="Male",0,1)</f>
        <v>1</v>
      </c>
      <c r="Y7278" s="55" t="n">
        <f aca="false">IF(OR(I7278="DNB",I7278="Dry DNB"),1,0)</f>
        <v>0</v>
      </c>
      <c r="Z7278" s="0" t="str">
        <f aca="false">IF(ISNUMBER(W7278),A7278-W7278,"")</f>
        <v/>
      </c>
      <c r="AA7278" s="55" t="n">
        <f aca="false">MATCH(A7278,DATAS,0)</f>
        <v>1</v>
      </c>
      <c r="AB7278" s="55" t="n">
        <f aca="false">IF(AND(E7278&gt;0,OR(AND(B7278&gt;=1,B7278&lt;=6),B7278=10)),1,0)</f>
        <v>0</v>
      </c>
      <c r="AC7278" s="55" t="n">
        <f aca="false">IF(AND(E7278&gt;0,B7278=10),1,0)</f>
        <v>0</v>
      </c>
      <c r="AD7278" s="0" t="str">
        <f aca="false">IF(AND(C7277=C7278,AA7277=AA7278-1),AB7277,"")</f>
        <v/>
      </c>
      <c r="AE7278" s="0" t="str">
        <f aca="false">IF(AND(C7277=C7278,AA7277=AA7278-1),AC7277,"")</f>
        <v/>
      </c>
      <c r="AF7278" s="0" t="str">
        <f aca="false">IF(AA7278=1,"",IF(AND(AB7278=1,AD7278&lt;&gt;1),1,0))</f>
        <v/>
      </c>
      <c r="AG7278" s="0" t="str">
        <f aca="false">IF(AA7278=1,"",IF(AND(AC7278=1,AE7278&lt;&gt;1),1,0))</f>
        <v/>
      </c>
      <c r="AH7278" s="60" t="str">
        <f aca="false">IF(AND(E7278&gt;0,AA7278&lt;2,NOT(AND(C7279=C7278,AA7279=AA7278+1))),INDEX(DATAS,AA7278+1),"")</f>
        <v/>
      </c>
      <c r="AI7278" s="60" t="str">
        <f aca="false">IF(AND(AC7278=1,AA7278&lt;2),IF(AND(C7279=C7278,AA7279=AA7278+1),IF(AC7279=1,"",INDEX(DATAS,AA7278+1)),INDEX(DATAS,AA7278+1)),"")</f>
        <v/>
      </c>
    </row>
    <row r="7279" customFormat="false" ht="15" hidden="false" customHeight="false" outlineLevel="0" collapsed="false">
      <c r="A7279" s="60" t="n">
        <v>46310</v>
      </c>
      <c r="B7279" s="0" t="n">
        <v>16</v>
      </c>
      <c r="C7279" s="0" t="n">
        <v>8108</v>
      </c>
      <c r="E7279" s="0" t="n">
        <v>0</v>
      </c>
      <c r="F7279" s="55" t="s">
        <v>1668</v>
      </c>
      <c r="I7279" s="55" t="s">
        <v>185</v>
      </c>
      <c r="U7279" s="0" t="n">
        <v>38</v>
      </c>
      <c r="V7279" s="0" t="n">
        <v>0</v>
      </c>
      <c r="X7279" s="55" t="n">
        <f aca="false">IF(I7279="Male",0,1)</f>
        <v>1</v>
      </c>
      <c r="Y7279" s="55" t="n">
        <f aca="false">IF(OR(I7279="DNB",I7279="Dry DNB"),1,0)</f>
        <v>0</v>
      </c>
      <c r="Z7279" s="0" t="str">
        <f aca="false">IF(ISNUMBER(W7279),A7279-W7279,"")</f>
        <v/>
      </c>
      <c r="AA7279" s="55" t="n">
        <f aca="false">MATCH(A7279,DATAS,0)</f>
        <v>2</v>
      </c>
      <c r="AB7279" s="55" t="n">
        <f aca="false">IF(AND(E7279&gt;0,OR(AND(B7279&gt;=1,B7279&lt;=6),B7279=10)),1,0)</f>
        <v>0</v>
      </c>
      <c r="AC7279" s="55" t="n">
        <f aca="false">IF(AND(E7279&gt;0,B7279=10),1,0)</f>
        <v>0</v>
      </c>
      <c r="AD7279" s="55" t="n">
        <f aca="false">IF(AND(C7278=C7279,AA7278=AA7279-1),AB7278,"")</f>
        <v>0</v>
      </c>
      <c r="AE7279" s="55" t="n">
        <f aca="false">IF(AND(C7278=C7279,AA7278=AA7279-1),AC7278,"")</f>
        <v>0</v>
      </c>
      <c r="AF7279" s="55" t="n">
        <f aca="false">IF(AA7279=1,"",IF(AND(AB7279=1,AD7279&lt;&gt;1),1,0))</f>
        <v>0</v>
      </c>
      <c r="AG7279" s="55" t="n">
        <f aca="false">IF(AA7279=1,"",IF(AND(AC7279=1,AE7279&lt;&gt;1),1,0))</f>
        <v>0</v>
      </c>
      <c r="AH7279" s="60" t="str">
        <f aca="false">IF(AND(E7279&gt;0,AA7279&lt;2,NOT(AND(C7280=C7279,AA7280=AA7279+1))),INDEX(DATAS,AA7279+1),"")</f>
        <v/>
      </c>
      <c r="AI7279" s="60" t="str">
        <f aca="false">IF(AND(AC7279=1,AA7279&lt;2),IF(AND(C7280=C7279,AA7280=AA7279+1),IF(AC7280=1,"",INDEX(DATAS,AA7279+1)),INDEX(DATAS,AA7279+1)),"")</f>
        <v/>
      </c>
    </row>
    <row r="7280" customFormat="false" ht="15" hidden="false" customHeight="false" outlineLevel="0" collapsed="false">
      <c r="A7280" s="60" t="n">
        <v>46309</v>
      </c>
      <c r="B7280" s="0" t="n">
        <v>16</v>
      </c>
      <c r="C7280" s="0" t="n">
        <v>8109</v>
      </c>
      <c r="E7280" s="0" t="n">
        <v>0</v>
      </c>
      <c r="F7280" s="55" t="s">
        <v>1669</v>
      </c>
      <c r="I7280" s="55" t="s">
        <v>185</v>
      </c>
      <c r="U7280" s="0" t="n">
        <v>36</v>
      </c>
      <c r="V7280" s="0" t="n">
        <v>0</v>
      </c>
      <c r="X7280" s="55" t="n">
        <f aca="false">IF(I7280="Male",0,1)</f>
        <v>1</v>
      </c>
      <c r="Y7280" s="55" t="n">
        <f aca="false">IF(OR(I7280="DNB",I7280="Dry DNB"),1,0)</f>
        <v>0</v>
      </c>
      <c r="Z7280" s="0" t="str">
        <f aca="false">IF(ISNUMBER(W7280),A7280-W7280,"")</f>
        <v/>
      </c>
      <c r="AA7280" s="55" t="n">
        <f aca="false">MATCH(A7280,DATAS,0)</f>
        <v>1</v>
      </c>
      <c r="AB7280" s="55" t="n">
        <f aca="false">IF(AND(E7280&gt;0,OR(AND(B7280&gt;=1,B7280&lt;=6),B7280=10)),1,0)</f>
        <v>0</v>
      </c>
      <c r="AC7280" s="55" t="n">
        <f aca="false">IF(AND(E7280&gt;0,B7280=10),1,0)</f>
        <v>0</v>
      </c>
      <c r="AD7280" s="0" t="str">
        <f aca="false">IF(AND(C7279=C7280,AA7279=AA7280-1),AB7279,"")</f>
        <v/>
      </c>
      <c r="AE7280" s="0" t="str">
        <f aca="false">IF(AND(C7279=C7280,AA7279=AA7280-1),AC7279,"")</f>
        <v/>
      </c>
      <c r="AF7280" s="0" t="str">
        <f aca="false">IF(AA7280=1,"",IF(AND(AB7280=1,AD7280&lt;&gt;1),1,0))</f>
        <v/>
      </c>
      <c r="AG7280" s="0" t="str">
        <f aca="false">IF(AA7280=1,"",IF(AND(AC7280=1,AE7280&lt;&gt;1),1,0))</f>
        <v/>
      </c>
      <c r="AH7280" s="60" t="str">
        <f aca="false">IF(AND(E7280&gt;0,AA7280&lt;2,NOT(AND(C7281=C7280,AA7281=AA7280+1))),INDEX(DATAS,AA7280+1),"")</f>
        <v/>
      </c>
      <c r="AI7280" s="60" t="str">
        <f aca="false">IF(AND(AC7280=1,AA7280&lt;2),IF(AND(C7281=C7280,AA7281=AA7280+1),IF(AC7281=1,"",INDEX(DATAS,AA7280+1)),INDEX(DATAS,AA7280+1)),"")</f>
        <v/>
      </c>
    </row>
    <row r="7281" customFormat="false" ht="15" hidden="false" customHeight="false" outlineLevel="0" collapsed="false">
      <c r="A7281" s="60" t="n">
        <v>46310</v>
      </c>
      <c r="B7281" s="0" t="n">
        <v>16</v>
      </c>
      <c r="C7281" s="0" t="n">
        <v>8109</v>
      </c>
      <c r="E7281" s="0" t="n">
        <v>0</v>
      </c>
      <c r="F7281" s="55" t="s">
        <v>1669</v>
      </c>
      <c r="I7281" s="55" t="s">
        <v>185</v>
      </c>
      <c r="U7281" s="0" t="n">
        <v>37</v>
      </c>
      <c r="V7281" s="0" t="n">
        <v>0</v>
      </c>
      <c r="X7281" s="55" t="n">
        <f aca="false">IF(I7281="Male",0,1)</f>
        <v>1</v>
      </c>
      <c r="Y7281" s="55" t="n">
        <f aca="false">IF(OR(I7281="DNB",I7281="Dry DNB"),1,0)</f>
        <v>0</v>
      </c>
      <c r="Z7281" s="0" t="str">
        <f aca="false">IF(ISNUMBER(W7281),A7281-W7281,"")</f>
        <v/>
      </c>
      <c r="AA7281" s="55" t="n">
        <f aca="false">MATCH(A7281,DATAS,0)</f>
        <v>2</v>
      </c>
      <c r="AB7281" s="55" t="n">
        <f aca="false">IF(AND(E7281&gt;0,OR(AND(B7281&gt;=1,B7281&lt;=6),B7281=10)),1,0)</f>
        <v>0</v>
      </c>
      <c r="AC7281" s="55" t="n">
        <f aca="false">IF(AND(E7281&gt;0,B7281=10),1,0)</f>
        <v>0</v>
      </c>
      <c r="AD7281" s="55" t="n">
        <f aca="false">IF(AND(C7280=C7281,AA7280=AA7281-1),AB7280,"")</f>
        <v>0</v>
      </c>
      <c r="AE7281" s="55" t="n">
        <f aca="false">IF(AND(C7280=C7281,AA7280=AA7281-1),AC7280,"")</f>
        <v>0</v>
      </c>
      <c r="AF7281" s="55" t="n">
        <f aca="false">IF(AA7281=1,"",IF(AND(AB7281=1,AD7281&lt;&gt;1),1,0))</f>
        <v>0</v>
      </c>
      <c r="AG7281" s="55" t="n">
        <f aca="false">IF(AA7281=1,"",IF(AND(AC7281=1,AE7281&lt;&gt;1),1,0))</f>
        <v>0</v>
      </c>
      <c r="AH7281" s="60" t="str">
        <f aca="false">IF(AND(E7281&gt;0,AA7281&lt;2,NOT(AND(C7282=C7281,AA7282=AA7281+1))),INDEX(DATAS,AA7281+1),"")</f>
        <v/>
      </c>
      <c r="AI7281" s="60" t="str">
        <f aca="false">IF(AND(AC7281=1,AA7281&lt;2),IF(AND(C7282=C7281,AA7282=AA7281+1),IF(AC7282=1,"",INDEX(DATAS,AA7281+1)),INDEX(DATAS,AA7281+1)),"")</f>
        <v/>
      </c>
    </row>
    <row r="7282" customFormat="false" ht="15" hidden="false" customHeight="false" outlineLevel="0" collapsed="false">
      <c r="A7282" s="60" t="n">
        <v>46309</v>
      </c>
      <c r="B7282" s="0" t="n">
        <v>16</v>
      </c>
      <c r="C7282" s="0" t="n">
        <v>8110</v>
      </c>
      <c r="E7282" s="0" t="n">
        <v>0</v>
      </c>
      <c r="F7282" s="55" t="s">
        <v>1669</v>
      </c>
      <c r="I7282" s="55" t="s">
        <v>185</v>
      </c>
      <c r="U7282" s="0" t="n">
        <v>36</v>
      </c>
      <c r="V7282" s="0" t="n">
        <v>0</v>
      </c>
      <c r="X7282" s="55" t="n">
        <f aca="false">IF(I7282="Male",0,1)</f>
        <v>1</v>
      </c>
      <c r="Y7282" s="55" t="n">
        <f aca="false">IF(OR(I7282="DNB",I7282="Dry DNB"),1,0)</f>
        <v>0</v>
      </c>
      <c r="Z7282" s="0" t="str">
        <f aca="false">IF(ISNUMBER(W7282),A7282-W7282,"")</f>
        <v/>
      </c>
      <c r="AA7282" s="55" t="n">
        <f aca="false">MATCH(A7282,DATAS,0)</f>
        <v>1</v>
      </c>
      <c r="AB7282" s="55" t="n">
        <f aca="false">IF(AND(E7282&gt;0,OR(AND(B7282&gt;=1,B7282&lt;=6),B7282=10)),1,0)</f>
        <v>0</v>
      </c>
      <c r="AC7282" s="55" t="n">
        <f aca="false">IF(AND(E7282&gt;0,B7282=10),1,0)</f>
        <v>0</v>
      </c>
      <c r="AD7282" s="0" t="str">
        <f aca="false">IF(AND(C7281=C7282,AA7281=AA7282-1),AB7281,"")</f>
        <v/>
      </c>
      <c r="AE7282" s="0" t="str">
        <f aca="false">IF(AND(C7281=C7282,AA7281=AA7282-1),AC7281,"")</f>
        <v/>
      </c>
      <c r="AF7282" s="0" t="str">
        <f aca="false">IF(AA7282=1,"",IF(AND(AB7282=1,AD7282&lt;&gt;1),1,0))</f>
        <v/>
      </c>
      <c r="AG7282" s="0" t="str">
        <f aca="false">IF(AA7282=1,"",IF(AND(AC7282=1,AE7282&lt;&gt;1),1,0))</f>
        <v/>
      </c>
      <c r="AH7282" s="60" t="str">
        <f aca="false">IF(AND(E7282&gt;0,AA7282&lt;2,NOT(AND(C7283=C7282,AA7283=AA7282+1))),INDEX(DATAS,AA7282+1),"")</f>
        <v/>
      </c>
      <c r="AI7282" s="60" t="str">
        <f aca="false">IF(AND(AC7282=1,AA7282&lt;2),IF(AND(C7283=C7282,AA7283=AA7282+1),IF(AC7283=1,"",INDEX(DATAS,AA7282+1)),INDEX(DATAS,AA7282+1)),"")</f>
        <v/>
      </c>
    </row>
    <row r="7283" customFormat="false" ht="15" hidden="false" customHeight="false" outlineLevel="0" collapsed="false">
      <c r="A7283" s="60" t="n">
        <v>46310</v>
      </c>
      <c r="B7283" s="0" t="n">
        <v>16</v>
      </c>
      <c r="C7283" s="0" t="n">
        <v>8110</v>
      </c>
      <c r="E7283" s="0" t="n">
        <v>0</v>
      </c>
      <c r="F7283" s="55" t="s">
        <v>1669</v>
      </c>
      <c r="I7283" s="55" t="s">
        <v>185</v>
      </c>
      <c r="U7283" s="0" t="n">
        <v>37</v>
      </c>
      <c r="V7283" s="0" t="n">
        <v>0</v>
      </c>
      <c r="X7283" s="55" t="n">
        <f aca="false">IF(I7283="Male",0,1)</f>
        <v>1</v>
      </c>
      <c r="Y7283" s="55" t="n">
        <f aca="false">IF(OR(I7283="DNB",I7283="Dry DNB"),1,0)</f>
        <v>0</v>
      </c>
      <c r="Z7283" s="0" t="str">
        <f aca="false">IF(ISNUMBER(W7283),A7283-W7283,"")</f>
        <v/>
      </c>
      <c r="AA7283" s="55" t="n">
        <f aca="false">MATCH(A7283,DATAS,0)</f>
        <v>2</v>
      </c>
      <c r="AB7283" s="55" t="n">
        <f aca="false">IF(AND(E7283&gt;0,OR(AND(B7283&gt;=1,B7283&lt;=6),B7283=10)),1,0)</f>
        <v>0</v>
      </c>
      <c r="AC7283" s="55" t="n">
        <f aca="false">IF(AND(E7283&gt;0,B7283=10),1,0)</f>
        <v>0</v>
      </c>
      <c r="AD7283" s="55" t="n">
        <f aca="false">IF(AND(C7282=C7283,AA7282=AA7283-1),AB7282,"")</f>
        <v>0</v>
      </c>
      <c r="AE7283" s="55" t="n">
        <f aca="false">IF(AND(C7282=C7283,AA7282=AA7283-1),AC7282,"")</f>
        <v>0</v>
      </c>
      <c r="AF7283" s="55" t="n">
        <f aca="false">IF(AA7283=1,"",IF(AND(AB7283=1,AD7283&lt;&gt;1),1,0))</f>
        <v>0</v>
      </c>
      <c r="AG7283" s="55" t="n">
        <f aca="false">IF(AA7283=1,"",IF(AND(AC7283=1,AE7283&lt;&gt;1),1,0))</f>
        <v>0</v>
      </c>
      <c r="AH7283" s="60" t="str">
        <f aca="false">IF(AND(E7283&gt;0,AA7283&lt;2,NOT(AND(C7284=C7283,AA7284=AA7283+1))),INDEX(DATAS,AA7283+1),"")</f>
        <v/>
      </c>
      <c r="AI7283" s="60" t="str">
        <f aca="false">IF(AND(AC7283=1,AA7283&lt;2),IF(AND(C7284=C7283,AA7284=AA7283+1),IF(AC7284=1,"",INDEX(DATAS,AA7283+1)),INDEX(DATAS,AA7283+1)),"")</f>
        <v/>
      </c>
    </row>
    <row r="7284" customFormat="false" ht="15" hidden="false" customHeight="false" outlineLevel="0" collapsed="false">
      <c r="A7284" s="60" t="n">
        <v>46309</v>
      </c>
      <c r="B7284" s="0" t="n">
        <v>16</v>
      </c>
      <c r="C7284" s="0" t="n">
        <v>8111</v>
      </c>
      <c r="E7284" s="0" t="n">
        <v>0</v>
      </c>
      <c r="F7284" s="55" t="s">
        <v>1669</v>
      </c>
      <c r="I7284" s="55" t="s">
        <v>185</v>
      </c>
      <c r="U7284" s="0" t="n">
        <v>36</v>
      </c>
      <c r="V7284" s="0" t="n">
        <v>0</v>
      </c>
      <c r="X7284" s="55" t="n">
        <f aca="false">IF(I7284="Male",0,1)</f>
        <v>1</v>
      </c>
      <c r="Y7284" s="55" t="n">
        <f aca="false">IF(OR(I7284="DNB",I7284="Dry DNB"),1,0)</f>
        <v>0</v>
      </c>
      <c r="Z7284" s="0" t="str">
        <f aca="false">IF(ISNUMBER(W7284),A7284-W7284,"")</f>
        <v/>
      </c>
      <c r="AA7284" s="55" t="n">
        <f aca="false">MATCH(A7284,DATAS,0)</f>
        <v>1</v>
      </c>
      <c r="AB7284" s="55" t="n">
        <f aca="false">IF(AND(E7284&gt;0,OR(AND(B7284&gt;=1,B7284&lt;=6),B7284=10)),1,0)</f>
        <v>0</v>
      </c>
      <c r="AC7284" s="55" t="n">
        <f aca="false">IF(AND(E7284&gt;0,B7284=10),1,0)</f>
        <v>0</v>
      </c>
      <c r="AD7284" s="0" t="str">
        <f aca="false">IF(AND(C7283=C7284,AA7283=AA7284-1),AB7283,"")</f>
        <v/>
      </c>
      <c r="AE7284" s="0" t="str">
        <f aca="false">IF(AND(C7283=C7284,AA7283=AA7284-1),AC7283,"")</f>
        <v/>
      </c>
      <c r="AF7284" s="0" t="str">
        <f aca="false">IF(AA7284=1,"",IF(AND(AB7284=1,AD7284&lt;&gt;1),1,0))</f>
        <v/>
      </c>
      <c r="AG7284" s="0" t="str">
        <f aca="false">IF(AA7284=1,"",IF(AND(AC7284=1,AE7284&lt;&gt;1),1,0))</f>
        <v/>
      </c>
      <c r="AH7284" s="60" t="str">
        <f aca="false">IF(AND(E7284&gt;0,AA7284&lt;2,NOT(AND(C7285=C7284,AA7285=AA7284+1))),INDEX(DATAS,AA7284+1),"")</f>
        <v/>
      </c>
      <c r="AI7284" s="60" t="str">
        <f aca="false">IF(AND(AC7284=1,AA7284&lt;2),IF(AND(C7285=C7284,AA7285=AA7284+1),IF(AC7285=1,"",INDEX(DATAS,AA7284+1)),INDEX(DATAS,AA7284+1)),"")</f>
        <v/>
      </c>
    </row>
    <row r="7285" customFormat="false" ht="15" hidden="false" customHeight="false" outlineLevel="0" collapsed="false">
      <c r="A7285" s="60" t="n">
        <v>46310</v>
      </c>
      <c r="B7285" s="0" t="n">
        <v>16</v>
      </c>
      <c r="C7285" s="0" t="n">
        <v>8111</v>
      </c>
      <c r="E7285" s="0" t="n">
        <v>0</v>
      </c>
      <c r="F7285" s="55" t="s">
        <v>1669</v>
      </c>
      <c r="I7285" s="55" t="s">
        <v>185</v>
      </c>
      <c r="U7285" s="0" t="n">
        <v>37</v>
      </c>
      <c r="V7285" s="0" t="n">
        <v>0</v>
      </c>
      <c r="X7285" s="55" t="n">
        <f aca="false">IF(I7285="Male",0,1)</f>
        <v>1</v>
      </c>
      <c r="Y7285" s="55" t="n">
        <f aca="false">IF(OR(I7285="DNB",I7285="Dry DNB"),1,0)</f>
        <v>0</v>
      </c>
      <c r="Z7285" s="0" t="str">
        <f aca="false">IF(ISNUMBER(W7285),A7285-W7285,"")</f>
        <v/>
      </c>
      <c r="AA7285" s="55" t="n">
        <f aca="false">MATCH(A7285,DATAS,0)</f>
        <v>2</v>
      </c>
      <c r="AB7285" s="55" t="n">
        <f aca="false">IF(AND(E7285&gt;0,OR(AND(B7285&gt;=1,B7285&lt;=6),B7285=10)),1,0)</f>
        <v>0</v>
      </c>
      <c r="AC7285" s="55" t="n">
        <f aca="false">IF(AND(E7285&gt;0,B7285=10),1,0)</f>
        <v>0</v>
      </c>
      <c r="AD7285" s="55" t="n">
        <f aca="false">IF(AND(C7284=C7285,AA7284=AA7285-1),AB7284,"")</f>
        <v>0</v>
      </c>
      <c r="AE7285" s="55" t="n">
        <f aca="false">IF(AND(C7284=C7285,AA7284=AA7285-1),AC7284,"")</f>
        <v>0</v>
      </c>
      <c r="AF7285" s="55" t="n">
        <f aca="false">IF(AA7285=1,"",IF(AND(AB7285=1,AD7285&lt;&gt;1),1,0))</f>
        <v>0</v>
      </c>
      <c r="AG7285" s="55" t="n">
        <f aca="false">IF(AA7285=1,"",IF(AND(AC7285=1,AE7285&lt;&gt;1),1,0))</f>
        <v>0</v>
      </c>
      <c r="AH7285" s="60" t="str">
        <f aca="false">IF(AND(E7285&gt;0,AA7285&lt;2,NOT(AND(C7286=C7285,AA7286=AA7285+1))),INDEX(DATAS,AA7285+1),"")</f>
        <v/>
      </c>
      <c r="AI7285" s="60" t="str">
        <f aca="false">IF(AND(AC7285=1,AA7285&lt;2),IF(AND(C7286=C7285,AA7286=AA7285+1),IF(AC7286=1,"",INDEX(DATAS,AA7285+1)),INDEX(DATAS,AA7285+1)),"")</f>
        <v/>
      </c>
    </row>
    <row r="7286" customFormat="false" ht="15" hidden="false" customHeight="false" outlineLevel="0" collapsed="false">
      <c r="A7286" s="60" t="n">
        <v>46309</v>
      </c>
      <c r="B7286" s="0" t="n">
        <v>16</v>
      </c>
      <c r="C7286" s="0" t="n">
        <v>8112</v>
      </c>
      <c r="E7286" s="0" t="n">
        <v>0</v>
      </c>
      <c r="F7286" s="55" t="s">
        <v>1670</v>
      </c>
      <c r="I7286" s="55" t="s">
        <v>185</v>
      </c>
      <c r="U7286" s="0" t="n">
        <v>35</v>
      </c>
      <c r="V7286" s="0" t="n">
        <v>0</v>
      </c>
      <c r="X7286" s="55" t="n">
        <f aca="false">IF(I7286="Male",0,1)</f>
        <v>1</v>
      </c>
      <c r="Y7286" s="55" t="n">
        <f aca="false">IF(OR(I7286="DNB",I7286="Dry DNB"),1,0)</f>
        <v>0</v>
      </c>
      <c r="Z7286" s="0" t="str">
        <f aca="false">IF(ISNUMBER(W7286),A7286-W7286,"")</f>
        <v/>
      </c>
      <c r="AA7286" s="55" t="n">
        <f aca="false">MATCH(A7286,DATAS,0)</f>
        <v>1</v>
      </c>
      <c r="AB7286" s="55" t="n">
        <f aca="false">IF(AND(E7286&gt;0,OR(AND(B7286&gt;=1,B7286&lt;=6),B7286=10)),1,0)</f>
        <v>0</v>
      </c>
      <c r="AC7286" s="55" t="n">
        <f aca="false">IF(AND(E7286&gt;0,B7286=10),1,0)</f>
        <v>0</v>
      </c>
      <c r="AD7286" s="0" t="str">
        <f aca="false">IF(AND(C7285=C7286,AA7285=AA7286-1),AB7285,"")</f>
        <v/>
      </c>
      <c r="AE7286" s="0" t="str">
        <f aca="false">IF(AND(C7285=C7286,AA7285=AA7286-1),AC7285,"")</f>
        <v/>
      </c>
      <c r="AF7286" s="0" t="str">
        <f aca="false">IF(AA7286=1,"",IF(AND(AB7286=1,AD7286&lt;&gt;1),1,0))</f>
        <v/>
      </c>
      <c r="AG7286" s="0" t="str">
        <f aca="false">IF(AA7286=1,"",IF(AND(AC7286=1,AE7286&lt;&gt;1),1,0))</f>
        <v/>
      </c>
      <c r="AH7286" s="60" t="str">
        <f aca="false">IF(AND(E7286&gt;0,AA7286&lt;2,NOT(AND(C7287=C7286,AA7287=AA7286+1))),INDEX(DATAS,AA7286+1),"")</f>
        <v/>
      </c>
      <c r="AI7286" s="60" t="str">
        <f aca="false">IF(AND(AC7286=1,AA7286&lt;2),IF(AND(C7287=C7286,AA7287=AA7286+1),IF(AC7287=1,"",INDEX(DATAS,AA7286+1)),INDEX(DATAS,AA7286+1)),"")</f>
        <v/>
      </c>
    </row>
    <row r="7287" customFormat="false" ht="15" hidden="false" customHeight="false" outlineLevel="0" collapsed="false">
      <c r="A7287" s="60" t="n">
        <v>46310</v>
      </c>
      <c r="B7287" s="0" t="n">
        <v>16</v>
      </c>
      <c r="C7287" s="0" t="n">
        <v>8112</v>
      </c>
      <c r="E7287" s="0" t="n">
        <v>0</v>
      </c>
      <c r="F7287" s="55" t="s">
        <v>1670</v>
      </c>
      <c r="I7287" s="55" t="s">
        <v>185</v>
      </c>
      <c r="U7287" s="0" t="n">
        <v>36</v>
      </c>
      <c r="V7287" s="0" t="n">
        <v>0</v>
      </c>
      <c r="X7287" s="55" t="n">
        <f aca="false">IF(I7287="Male",0,1)</f>
        <v>1</v>
      </c>
      <c r="Y7287" s="55" t="n">
        <f aca="false">IF(OR(I7287="DNB",I7287="Dry DNB"),1,0)</f>
        <v>0</v>
      </c>
      <c r="Z7287" s="0" t="str">
        <f aca="false">IF(ISNUMBER(W7287),A7287-W7287,"")</f>
        <v/>
      </c>
      <c r="AA7287" s="55" t="n">
        <f aca="false">MATCH(A7287,DATAS,0)</f>
        <v>2</v>
      </c>
      <c r="AB7287" s="55" t="n">
        <f aca="false">IF(AND(E7287&gt;0,OR(AND(B7287&gt;=1,B7287&lt;=6),B7287=10)),1,0)</f>
        <v>0</v>
      </c>
      <c r="AC7287" s="55" t="n">
        <f aca="false">IF(AND(E7287&gt;0,B7287=10),1,0)</f>
        <v>0</v>
      </c>
      <c r="AD7287" s="55" t="n">
        <f aca="false">IF(AND(C7286=C7287,AA7286=AA7287-1),AB7286,"")</f>
        <v>0</v>
      </c>
      <c r="AE7287" s="55" t="n">
        <f aca="false">IF(AND(C7286=C7287,AA7286=AA7287-1),AC7286,"")</f>
        <v>0</v>
      </c>
      <c r="AF7287" s="55" t="n">
        <f aca="false">IF(AA7287=1,"",IF(AND(AB7287=1,AD7287&lt;&gt;1),1,0))</f>
        <v>0</v>
      </c>
      <c r="AG7287" s="55" t="n">
        <f aca="false">IF(AA7287=1,"",IF(AND(AC7287=1,AE7287&lt;&gt;1),1,0))</f>
        <v>0</v>
      </c>
      <c r="AH7287" s="60" t="str">
        <f aca="false">IF(AND(E7287&gt;0,AA7287&lt;2,NOT(AND(C7288=C7287,AA7288=AA7287+1))),INDEX(DATAS,AA7287+1),"")</f>
        <v/>
      </c>
      <c r="AI7287" s="60" t="str">
        <f aca="false">IF(AND(AC7287=1,AA7287&lt;2),IF(AND(C7288=C7287,AA7288=AA7287+1),IF(AC7288=1,"",INDEX(DATAS,AA7287+1)),INDEX(DATAS,AA7287+1)),"")</f>
        <v/>
      </c>
    </row>
    <row r="7288" customFormat="false" ht="15" hidden="false" customHeight="false" outlineLevel="0" collapsed="false">
      <c r="A7288" s="60" t="n">
        <v>46309</v>
      </c>
      <c r="B7288" s="0" t="n">
        <v>16</v>
      </c>
      <c r="C7288" s="0" t="n">
        <v>8113</v>
      </c>
      <c r="E7288" s="0" t="n">
        <v>0</v>
      </c>
      <c r="F7288" s="55" t="s">
        <v>1670</v>
      </c>
      <c r="I7288" s="55" t="s">
        <v>185</v>
      </c>
      <c r="U7288" s="0" t="n">
        <v>35</v>
      </c>
      <c r="V7288" s="0" t="n">
        <v>0</v>
      </c>
      <c r="X7288" s="55" t="n">
        <f aca="false">IF(I7288="Male",0,1)</f>
        <v>1</v>
      </c>
      <c r="Y7288" s="55" t="n">
        <f aca="false">IF(OR(I7288="DNB",I7288="Dry DNB"),1,0)</f>
        <v>0</v>
      </c>
      <c r="Z7288" s="0" t="str">
        <f aca="false">IF(ISNUMBER(W7288),A7288-W7288,"")</f>
        <v/>
      </c>
      <c r="AA7288" s="55" t="n">
        <f aca="false">MATCH(A7288,DATAS,0)</f>
        <v>1</v>
      </c>
      <c r="AB7288" s="55" t="n">
        <f aca="false">IF(AND(E7288&gt;0,OR(AND(B7288&gt;=1,B7288&lt;=6),B7288=10)),1,0)</f>
        <v>0</v>
      </c>
      <c r="AC7288" s="55" t="n">
        <f aca="false">IF(AND(E7288&gt;0,B7288=10),1,0)</f>
        <v>0</v>
      </c>
      <c r="AD7288" s="0" t="str">
        <f aca="false">IF(AND(C7287=C7288,AA7287=AA7288-1),AB7287,"")</f>
        <v/>
      </c>
      <c r="AE7288" s="0" t="str">
        <f aca="false">IF(AND(C7287=C7288,AA7287=AA7288-1),AC7287,"")</f>
        <v/>
      </c>
      <c r="AF7288" s="0" t="str">
        <f aca="false">IF(AA7288=1,"",IF(AND(AB7288=1,AD7288&lt;&gt;1),1,0))</f>
        <v/>
      </c>
      <c r="AG7288" s="0" t="str">
        <f aca="false">IF(AA7288=1,"",IF(AND(AC7288=1,AE7288&lt;&gt;1),1,0))</f>
        <v/>
      </c>
      <c r="AH7288" s="60" t="str">
        <f aca="false">IF(AND(E7288&gt;0,AA7288&lt;2,NOT(AND(C7289=C7288,AA7289=AA7288+1))),INDEX(DATAS,AA7288+1),"")</f>
        <v/>
      </c>
      <c r="AI7288" s="60" t="str">
        <f aca="false">IF(AND(AC7288=1,AA7288&lt;2),IF(AND(C7289=C7288,AA7289=AA7288+1),IF(AC7289=1,"",INDEX(DATAS,AA7288+1)),INDEX(DATAS,AA7288+1)),"")</f>
        <v/>
      </c>
    </row>
    <row r="7289" customFormat="false" ht="15" hidden="false" customHeight="false" outlineLevel="0" collapsed="false">
      <c r="A7289" s="60" t="n">
        <v>46310</v>
      </c>
      <c r="B7289" s="0" t="n">
        <v>16</v>
      </c>
      <c r="C7289" s="0" t="n">
        <v>8113</v>
      </c>
      <c r="E7289" s="0" t="n">
        <v>0</v>
      </c>
      <c r="F7289" s="55" t="s">
        <v>1670</v>
      </c>
      <c r="I7289" s="55" t="s">
        <v>185</v>
      </c>
      <c r="U7289" s="0" t="n">
        <v>36</v>
      </c>
      <c r="V7289" s="0" t="n">
        <v>0</v>
      </c>
      <c r="X7289" s="55" t="n">
        <f aca="false">IF(I7289="Male",0,1)</f>
        <v>1</v>
      </c>
      <c r="Y7289" s="55" t="n">
        <f aca="false">IF(OR(I7289="DNB",I7289="Dry DNB"),1,0)</f>
        <v>0</v>
      </c>
      <c r="Z7289" s="0" t="str">
        <f aca="false">IF(ISNUMBER(W7289),A7289-W7289,"")</f>
        <v/>
      </c>
      <c r="AA7289" s="55" t="n">
        <f aca="false">MATCH(A7289,DATAS,0)</f>
        <v>2</v>
      </c>
      <c r="AB7289" s="55" t="n">
        <f aca="false">IF(AND(E7289&gt;0,OR(AND(B7289&gt;=1,B7289&lt;=6),B7289=10)),1,0)</f>
        <v>0</v>
      </c>
      <c r="AC7289" s="55" t="n">
        <f aca="false">IF(AND(E7289&gt;0,B7289=10),1,0)</f>
        <v>0</v>
      </c>
      <c r="AD7289" s="55" t="n">
        <f aca="false">IF(AND(C7288=C7289,AA7288=AA7289-1),AB7288,"")</f>
        <v>0</v>
      </c>
      <c r="AE7289" s="55" t="n">
        <f aca="false">IF(AND(C7288=C7289,AA7288=AA7289-1),AC7288,"")</f>
        <v>0</v>
      </c>
      <c r="AF7289" s="55" t="n">
        <f aca="false">IF(AA7289=1,"",IF(AND(AB7289=1,AD7289&lt;&gt;1),1,0))</f>
        <v>0</v>
      </c>
      <c r="AG7289" s="55" t="n">
        <f aca="false">IF(AA7289=1,"",IF(AND(AC7289=1,AE7289&lt;&gt;1),1,0))</f>
        <v>0</v>
      </c>
      <c r="AH7289" s="60" t="str">
        <f aca="false">IF(AND(E7289&gt;0,AA7289&lt;2,NOT(AND(C7290=C7289,AA7290=AA7289+1))),INDEX(DATAS,AA7289+1),"")</f>
        <v/>
      </c>
      <c r="AI7289" s="60" t="str">
        <f aca="false">IF(AND(AC7289=1,AA7289&lt;2),IF(AND(C7290=C7289,AA7290=AA7289+1),IF(AC7290=1,"",INDEX(DATAS,AA7289+1)),INDEX(DATAS,AA7289+1)),"")</f>
        <v/>
      </c>
    </row>
    <row r="7290" customFormat="false" ht="15" hidden="false" customHeight="false" outlineLevel="0" collapsed="false">
      <c r="A7290" s="60" t="n">
        <v>46309</v>
      </c>
      <c r="B7290" s="0" t="n">
        <v>16</v>
      </c>
      <c r="C7290" s="0" t="n">
        <v>8114</v>
      </c>
      <c r="E7290" s="0" t="n">
        <v>0</v>
      </c>
      <c r="F7290" s="55" t="s">
        <v>1670</v>
      </c>
      <c r="I7290" s="55" t="s">
        <v>185</v>
      </c>
      <c r="U7290" s="0" t="n">
        <v>35</v>
      </c>
      <c r="V7290" s="0" t="n">
        <v>0</v>
      </c>
      <c r="X7290" s="55" t="n">
        <f aca="false">IF(I7290="Male",0,1)</f>
        <v>1</v>
      </c>
      <c r="Y7290" s="55" t="n">
        <f aca="false">IF(OR(I7290="DNB",I7290="Dry DNB"),1,0)</f>
        <v>0</v>
      </c>
      <c r="Z7290" s="0" t="str">
        <f aca="false">IF(ISNUMBER(W7290),A7290-W7290,"")</f>
        <v/>
      </c>
      <c r="AA7290" s="55" t="n">
        <f aca="false">MATCH(A7290,DATAS,0)</f>
        <v>1</v>
      </c>
      <c r="AB7290" s="55" t="n">
        <f aca="false">IF(AND(E7290&gt;0,OR(AND(B7290&gt;=1,B7290&lt;=6),B7290=10)),1,0)</f>
        <v>0</v>
      </c>
      <c r="AC7290" s="55" t="n">
        <f aca="false">IF(AND(E7290&gt;0,B7290=10),1,0)</f>
        <v>0</v>
      </c>
      <c r="AD7290" s="0" t="str">
        <f aca="false">IF(AND(C7289=C7290,AA7289=AA7290-1),AB7289,"")</f>
        <v/>
      </c>
      <c r="AE7290" s="0" t="str">
        <f aca="false">IF(AND(C7289=C7290,AA7289=AA7290-1),AC7289,"")</f>
        <v/>
      </c>
      <c r="AF7290" s="0" t="str">
        <f aca="false">IF(AA7290=1,"",IF(AND(AB7290=1,AD7290&lt;&gt;1),1,0))</f>
        <v/>
      </c>
      <c r="AG7290" s="0" t="str">
        <f aca="false">IF(AA7290=1,"",IF(AND(AC7290=1,AE7290&lt;&gt;1),1,0))</f>
        <v/>
      </c>
      <c r="AH7290" s="60" t="str">
        <f aca="false">IF(AND(E7290&gt;0,AA7290&lt;2,NOT(AND(C7291=C7290,AA7291=AA7290+1))),INDEX(DATAS,AA7290+1),"")</f>
        <v/>
      </c>
      <c r="AI7290" s="60" t="str">
        <f aca="false">IF(AND(AC7290=1,AA7290&lt;2),IF(AND(C7291=C7290,AA7291=AA7290+1),IF(AC7291=1,"",INDEX(DATAS,AA7290+1)),INDEX(DATAS,AA7290+1)),"")</f>
        <v/>
      </c>
    </row>
    <row r="7291" customFormat="false" ht="15" hidden="false" customHeight="false" outlineLevel="0" collapsed="false">
      <c r="A7291" s="60" t="n">
        <v>46310</v>
      </c>
      <c r="B7291" s="0" t="n">
        <v>16</v>
      </c>
      <c r="C7291" s="0" t="n">
        <v>8114</v>
      </c>
      <c r="E7291" s="0" t="n">
        <v>0</v>
      </c>
      <c r="F7291" s="55" t="s">
        <v>1670</v>
      </c>
      <c r="I7291" s="55" t="s">
        <v>185</v>
      </c>
      <c r="U7291" s="0" t="n">
        <v>36</v>
      </c>
      <c r="V7291" s="0" t="n">
        <v>0</v>
      </c>
      <c r="X7291" s="55" t="n">
        <f aca="false">IF(I7291="Male",0,1)</f>
        <v>1</v>
      </c>
      <c r="Y7291" s="55" t="n">
        <f aca="false">IF(OR(I7291="DNB",I7291="Dry DNB"),1,0)</f>
        <v>0</v>
      </c>
      <c r="Z7291" s="0" t="str">
        <f aca="false">IF(ISNUMBER(W7291),A7291-W7291,"")</f>
        <v/>
      </c>
      <c r="AA7291" s="55" t="n">
        <f aca="false">MATCH(A7291,DATAS,0)</f>
        <v>2</v>
      </c>
      <c r="AB7291" s="55" t="n">
        <f aca="false">IF(AND(E7291&gt;0,OR(AND(B7291&gt;=1,B7291&lt;=6),B7291=10)),1,0)</f>
        <v>0</v>
      </c>
      <c r="AC7291" s="55" t="n">
        <f aca="false">IF(AND(E7291&gt;0,B7291=10),1,0)</f>
        <v>0</v>
      </c>
      <c r="AD7291" s="55" t="n">
        <f aca="false">IF(AND(C7290=C7291,AA7290=AA7291-1),AB7290,"")</f>
        <v>0</v>
      </c>
      <c r="AE7291" s="55" t="n">
        <f aca="false">IF(AND(C7290=C7291,AA7290=AA7291-1),AC7290,"")</f>
        <v>0</v>
      </c>
      <c r="AF7291" s="55" t="n">
        <f aca="false">IF(AA7291=1,"",IF(AND(AB7291=1,AD7291&lt;&gt;1),1,0))</f>
        <v>0</v>
      </c>
      <c r="AG7291" s="55" t="n">
        <f aca="false">IF(AA7291=1,"",IF(AND(AC7291=1,AE7291&lt;&gt;1),1,0))</f>
        <v>0</v>
      </c>
      <c r="AH7291" s="60" t="str">
        <f aca="false">IF(AND(E7291&gt;0,AA7291&lt;2,NOT(AND(C7292=C7291,AA7292=AA7291+1))),INDEX(DATAS,AA7291+1),"")</f>
        <v/>
      </c>
      <c r="AI7291" s="60" t="str">
        <f aca="false">IF(AND(AC7291=1,AA7291&lt;2),IF(AND(C7292=C7291,AA7292=AA7291+1),IF(AC7292=1,"",INDEX(DATAS,AA7291+1)),INDEX(DATAS,AA7291+1)),"")</f>
        <v/>
      </c>
    </row>
    <row r="7292" customFormat="false" ht="15" hidden="false" customHeight="false" outlineLevel="0" collapsed="false">
      <c r="A7292" s="60" t="n">
        <v>46309</v>
      </c>
      <c r="B7292" s="0" t="n">
        <v>16</v>
      </c>
      <c r="C7292" s="0" t="n">
        <v>8115</v>
      </c>
      <c r="E7292" s="0" t="n">
        <v>0</v>
      </c>
      <c r="F7292" s="55" t="s">
        <v>1671</v>
      </c>
      <c r="I7292" s="55" t="s">
        <v>185</v>
      </c>
      <c r="U7292" s="0" t="n">
        <v>34</v>
      </c>
      <c r="V7292" s="0" t="n">
        <v>0</v>
      </c>
      <c r="X7292" s="55" t="n">
        <f aca="false">IF(I7292="Male",0,1)</f>
        <v>1</v>
      </c>
      <c r="Y7292" s="55" t="n">
        <f aca="false">IF(OR(I7292="DNB",I7292="Dry DNB"),1,0)</f>
        <v>0</v>
      </c>
      <c r="Z7292" s="0" t="str">
        <f aca="false">IF(ISNUMBER(W7292),A7292-W7292,"")</f>
        <v/>
      </c>
      <c r="AA7292" s="55" t="n">
        <f aca="false">MATCH(A7292,DATAS,0)</f>
        <v>1</v>
      </c>
      <c r="AB7292" s="55" t="n">
        <f aca="false">IF(AND(E7292&gt;0,OR(AND(B7292&gt;=1,B7292&lt;=6),B7292=10)),1,0)</f>
        <v>0</v>
      </c>
      <c r="AC7292" s="55" t="n">
        <f aca="false">IF(AND(E7292&gt;0,B7292=10),1,0)</f>
        <v>0</v>
      </c>
      <c r="AD7292" s="0" t="str">
        <f aca="false">IF(AND(C7291=C7292,AA7291=AA7292-1),AB7291,"")</f>
        <v/>
      </c>
      <c r="AE7292" s="0" t="str">
        <f aca="false">IF(AND(C7291=C7292,AA7291=AA7292-1),AC7291,"")</f>
        <v/>
      </c>
      <c r="AF7292" s="0" t="str">
        <f aca="false">IF(AA7292=1,"",IF(AND(AB7292=1,AD7292&lt;&gt;1),1,0))</f>
        <v/>
      </c>
      <c r="AG7292" s="0" t="str">
        <f aca="false">IF(AA7292=1,"",IF(AND(AC7292=1,AE7292&lt;&gt;1),1,0))</f>
        <v/>
      </c>
      <c r="AH7292" s="60" t="str">
        <f aca="false">IF(AND(E7292&gt;0,AA7292&lt;2,NOT(AND(C7293=C7292,AA7293=AA7292+1))),INDEX(DATAS,AA7292+1),"")</f>
        <v/>
      </c>
      <c r="AI7292" s="60" t="str">
        <f aca="false">IF(AND(AC7292=1,AA7292&lt;2),IF(AND(C7293=C7292,AA7293=AA7292+1),IF(AC7293=1,"",INDEX(DATAS,AA7292+1)),INDEX(DATAS,AA7292+1)),"")</f>
        <v/>
      </c>
    </row>
    <row r="7293" customFormat="false" ht="15" hidden="false" customHeight="false" outlineLevel="0" collapsed="false">
      <c r="A7293" s="60" t="n">
        <v>46310</v>
      </c>
      <c r="B7293" s="0" t="n">
        <v>16</v>
      </c>
      <c r="C7293" s="0" t="n">
        <v>8115</v>
      </c>
      <c r="E7293" s="0" t="n">
        <v>0</v>
      </c>
      <c r="F7293" s="55" t="s">
        <v>1671</v>
      </c>
      <c r="I7293" s="55" t="s">
        <v>185</v>
      </c>
      <c r="U7293" s="0" t="n">
        <v>35</v>
      </c>
      <c r="V7293" s="0" t="n">
        <v>0</v>
      </c>
      <c r="X7293" s="55" t="n">
        <f aca="false">IF(I7293="Male",0,1)</f>
        <v>1</v>
      </c>
      <c r="Y7293" s="55" t="n">
        <f aca="false">IF(OR(I7293="DNB",I7293="Dry DNB"),1,0)</f>
        <v>0</v>
      </c>
      <c r="Z7293" s="0" t="str">
        <f aca="false">IF(ISNUMBER(W7293),A7293-W7293,"")</f>
        <v/>
      </c>
      <c r="AA7293" s="55" t="n">
        <f aca="false">MATCH(A7293,DATAS,0)</f>
        <v>2</v>
      </c>
      <c r="AB7293" s="55" t="n">
        <f aca="false">IF(AND(E7293&gt;0,OR(AND(B7293&gt;=1,B7293&lt;=6),B7293=10)),1,0)</f>
        <v>0</v>
      </c>
      <c r="AC7293" s="55" t="n">
        <f aca="false">IF(AND(E7293&gt;0,B7293=10),1,0)</f>
        <v>0</v>
      </c>
      <c r="AD7293" s="55" t="n">
        <f aca="false">IF(AND(C7292=C7293,AA7292=AA7293-1),AB7292,"")</f>
        <v>0</v>
      </c>
      <c r="AE7293" s="55" t="n">
        <f aca="false">IF(AND(C7292=C7293,AA7292=AA7293-1),AC7292,"")</f>
        <v>0</v>
      </c>
      <c r="AF7293" s="55" t="n">
        <f aca="false">IF(AA7293=1,"",IF(AND(AB7293=1,AD7293&lt;&gt;1),1,0))</f>
        <v>0</v>
      </c>
      <c r="AG7293" s="55" t="n">
        <f aca="false">IF(AA7293=1,"",IF(AND(AC7293=1,AE7293&lt;&gt;1),1,0))</f>
        <v>0</v>
      </c>
      <c r="AH7293" s="60" t="str">
        <f aca="false">IF(AND(E7293&gt;0,AA7293&lt;2,NOT(AND(C7294=C7293,AA7294=AA7293+1))),INDEX(DATAS,AA7293+1),"")</f>
        <v/>
      </c>
      <c r="AI7293" s="60" t="str">
        <f aca="false">IF(AND(AC7293=1,AA7293&lt;2),IF(AND(C7294=C7293,AA7294=AA7293+1),IF(AC7294=1,"",INDEX(DATAS,AA7293+1)),INDEX(DATAS,AA7293+1)),"")</f>
        <v/>
      </c>
    </row>
    <row r="7294" customFormat="false" ht="15" hidden="false" customHeight="false" outlineLevel="0" collapsed="false">
      <c r="A7294" s="60" t="n">
        <v>46309</v>
      </c>
      <c r="B7294" s="0" t="n">
        <v>16</v>
      </c>
      <c r="C7294" s="0" t="n">
        <v>8116</v>
      </c>
      <c r="E7294" s="0" t="n">
        <v>0</v>
      </c>
      <c r="F7294" s="55" t="s">
        <v>1671</v>
      </c>
      <c r="I7294" s="55" t="s">
        <v>185</v>
      </c>
      <c r="U7294" s="0" t="n">
        <v>34</v>
      </c>
      <c r="V7294" s="0" t="n">
        <v>0</v>
      </c>
      <c r="X7294" s="55" t="n">
        <f aca="false">IF(I7294="Male",0,1)</f>
        <v>1</v>
      </c>
      <c r="Y7294" s="55" t="n">
        <f aca="false">IF(OR(I7294="DNB",I7294="Dry DNB"),1,0)</f>
        <v>0</v>
      </c>
      <c r="Z7294" s="0" t="str">
        <f aca="false">IF(ISNUMBER(W7294),A7294-W7294,"")</f>
        <v/>
      </c>
      <c r="AA7294" s="55" t="n">
        <f aca="false">MATCH(A7294,DATAS,0)</f>
        <v>1</v>
      </c>
      <c r="AB7294" s="55" t="n">
        <f aca="false">IF(AND(E7294&gt;0,OR(AND(B7294&gt;=1,B7294&lt;=6),B7294=10)),1,0)</f>
        <v>0</v>
      </c>
      <c r="AC7294" s="55" t="n">
        <f aca="false">IF(AND(E7294&gt;0,B7294=10),1,0)</f>
        <v>0</v>
      </c>
      <c r="AD7294" s="0" t="str">
        <f aca="false">IF(AND(C7293=C7294,AA7293=AA7294-1),AB7293,"")</f>
        <v/>
      </c>
      <c r="AE7294" s="0" t="str">
        <f aca="false">IF(AND(C7293=C7294,AA7293=AA7294-1),AC7293,"")</f>
        <v/>
      </c>
      <c r="AF7294" s="0" t="str">
        <f aca="false">IF(AA7294=1,"",IF(AND(AB7294=1,AD7294&lt;&gt;1),1,0))</f>
        <v/>
      </c>
      <c r="AG7294" s="0" t="str">
        <f aca="false">IF(AA7294=1,"",IF(AND(AC7294=1,AE7294&lt;&gt;1),1,0))</f>
        <v/>
      </c>
      <c r="AH7294" s="60" t="str">
        <f aca="false">IF(AND(E7294&gt;0,AA7294&lt;2,NOT(AND(C7295=C7294,AA7295=AA7294+1))),INDEX(DATAS,AA7294+1),"")</f>
        <v/>
      </c>
      <c r="AI7294" s="60" t="str">
        <f aca="false">IF(AND(AC7294=1,AA7294&lt;2),IF(AND(C7295=C7294,AA7295=AA7294+1),IF(AC7295=1,"",INDEX(DATAS,AA7294+1)),INDEX(DATAS,AA7294+1)),"")</f>
        <v/>
      </c>
    </row>
    <row r="7295" customFormat="false" ht="15" hidden="false" customHeight="false" outlineLevel="0" collapsed="false">
      <c r="A7295" s="60" t="n">
        <v>46310</v>
      </c>
      <c r="B7295" s="0" t="n">
        <v>16</v>
      </c>
      <c r="C7295" s="0" t="n">
        <v>8116</v>
      </c>
      <c r="E7295" s="0" t="n">
        <v>0</v>
      </c>
      <c r="F7295" s="55" t="s">
        <v>1671</v>
      </c>
      <c r="I7295" s="55" t="s">
        <v>185</v>
      </c>
      <c r="U7295" s="0" t="n">
        <v>35</v>
      </c>
      <c r="V7295" s="0" t="n">
        <v>0</v>
      </c>
      <c r="X7295" s="55" t="n">
        <f aca="false">IF(I7295="Male",0,1)</f>
        <v>1</v>
      </c>
      <c r="Y7295" s="55" t="n">
        <f aca="false">IF(OR(I7295="DNB",I7295="Dry DNB"),1,0)</f>
        <v>0</v>
      </c>
      <c r="Z7295" s="0" t="str">
        <f aca="false">IF(ISNUMBER(W7295),A7295-W7295,"")</f>
        <v/>
      </c>
      <c r="AA7295" s="55" t="n">
        <f aca="false">MATCH(A7295,DATAS,0)</f>
        <v>2</v>
      </c>
      <c r="AB7295" s="55" t="n">
        <f aca="false">IF(AND(E7295&gt;0,OR(AND(B7295&gt;=1,B7295&lt;=6),B7295=10)),1,0)</f>
        <v>0</v>
      </c>
      <c r="AC7295" s="55" t="n">
        <f aca="false">IF(AND(E7295&gt;0,B7295=10),1,0)</f>
        <v>0</v>
      </c>
      <c r="AD7295" s="55" t="n">
        <f aca="false">IF(AND(C7294=C7295,AA7294=AA7295-1),AB7294,"")</f>
        <v>0</v>
      </c>
      <c r="AE7295" s="55" t="n">
        <f aca="false">IF(AND(C7294=C7295,AA7294=AA7295-1),AC7294,"")</f>
        <v>0</v>
      </c>
      <c r="AF7295" s="55" t="n">
        <f aca="false">IF(AA7295=1,"",IF(AND(AB7295=1,AD7295&lt;&gt;1),1,0))</f>
        <v>0</v>
      </c>
      <c r="AG7295" s="55" t="n">
        <f aca="false">IF(AA7295=1,"",IF(AND(AC7295=1,AE7295&lt;&gt;1),1,0))</f>
        <v>0</v>
      </c>
      <c r="AH7295" s="60" t="str">
        <f aca="false">IF(AND(E7295&gt;0,AA7295&lt;2,NOT(AND(C7296=C7295,AA7296=AA7295+1))),INDEX(DATAS,AA7295+1),"")</f>
        <v/>
      </c>
      <c r="AI7295" s="60" t="str">
        <f aca="false">IF(AND(AC7295=1,AA7295&lt;2),IF(AND(C7296=C7295,AA7296=AA7295+1),IF(AC7296=1,"",INDEX(DATAS,AA7295+1)),INDEX(DATAS,AA7295+1)),"")</f>
        <v/>
      </c>
    </row>
    <row r="7296" customFormat="false" ht="15" hidden="false" customHeight="false" outlineLevel="0" collapsed="false">
      <c r="A7296" s="60" t="n">
        <v>46309</v>
      </c>
      <c r="B7296" s="0" t="n">
        <v>16</v>
      </c>
      <c r="C7296" s="0" t="n">
        <v>8117</v>
      </c>
      <c r="E7296" s="0" t="n">
        <v>0</v>
      </c>
      <c r="F7296" s="55" t="s">
        <v>1672</v>
      </c>
      <c r="I7296" s="55" t="s">
        <v>185</v>
      </c>
      <c r="U7296" s="0" t="n">
        <v>33</v>
      </c>
      <c r="V7296" s="0" t="n">
        <v>0</v>
      </c>
      <c r="X7296" s="55" t="n">
        <f aca="false">IF(I7296="Male",0,1)</f>
        <v>1</v>
      </c>
      <c r="Y7296" s="55" t="n">
        <f aca="false">IF(OR(I7296="DNB",I7296="Dry DNB"),1,0)</f>
        <v>0</v>
      </c>
      <c r="Z7296" s="0" t="str">
        <f aca="false">IF(ISNUMBER(W7296),A7296-W7296,"")</f>
        <v/>
      </c>
      <c r="AA7296" s="55" t="n">
        <f aca="false">MATCH(A7296,DATAS,0)</f>
        <v>1</v>
      </c>
      <c r="AB7296" s="55" t="n">
        <f aca="false">IF(AND(E7296&gt;0,OR(AND(B7296&gt;=1,B7296&lt;=6),B7296=10)),1,0)</f>
        <v>0</v>
      </c>
      <c r="AC7296" s="55" t="n">
        <f aca="false">IF(AND(E7296&gt;0,B7296=10),1,0)</f>
        <v>0</v>
      </c>
      <c r="AD7296" s="0" t="str">
        <f aca="false">IF(AND(C7295=C7296,AA7295=AA7296-1),AB7295,"")</f>
        <v/>
      </c>
      <c r="AE7296" s="0" t="str">
        <f aca="false">IF(AND(C7295=C7296,AA7295=AA7296-1),AC7295,"")</f>
        <v/>
      </c>
      <c r="AF7296" s="0" t="str">
        <f aca="false">IF(AA7296=1,"",IF(AND(AB7296=1,AD7296&lt;&gt;1),1,0))</f>
        <v/>
      </c>
      <c r="AG7296" s="0" t="str">
        <f aca="false">IF(AA7296=1,"",IF(AND(AC7296=1,AE7296&lt;&gt;1),1,0))</f>
        <v/>
      </c>
      <c r="AH7296" s="60" t="str">
        <f aca="false">IF(AND(E7296&gt;0,AA7296&lt;2,NOT(AND(C7297=C7296,AA7297=AA7296+1))),INDEX(DATAS,AA7296+1),"")</f>
        <v/>
      </c>
      <c r="AI7296" s="60" t="str">
        <f aca="false">IF(AND(AC7296=1,AA7296&lt;2),IF(AND(C7297=C7296,AA7297=AA7296+1),IF(AC7297=1,"",INDEX(DATAS,AA7296+1)),INDEX(DATAS,AA7296+1)),"")</f>
        <v/>
      </c>
    </row>
    <row r="7297" customFormat="false" ht="15" hidden="false" customHeight="false" outlineLevel="0" collapsed="false">
      <c r="A7297" s="60" t="n">
        <v>46310</v>
      </c>
      <c r="B7297" s="0" t="n">
        <v>16</v>
      </c>
      <c r="C7297" s="0" t="n">
        <v>8117</v>
      </c>
      <c r="E7297" s="0" t="n">
        <v>0</v>
      </c>
      <c r="F7297" s="55" t="s">
        <v>1672</v>
      </c>
      <c r="I7297" s="55" t="s">
        <v>185</v>
      </c>
      <c r="U7297" s="0" t="n">
        <v>34</v>
      </c>
      <c r="V7297" s="0" t="n">
        <v>0</v>
      </c>
      <c r="X7297" s="55" t="n">
        <f aca="false">IF(I7297="Male",0,1)</f>
        <v>1</v>
      </c>
      <c r="Y7297" s="55" t="n">
        <f aca="false">IF(OR(I7297="DNB",I7297="Dry DNB"),1,0)</f>
        <v>0</v>
      </c>
      <c r="Z7297" s="0" t="str">
        <f aca="false">IF(ISNUMBER(W7297),A7297-W7297,"")</f>
        <v/>
      </c>
      <c r="AA7297" s="55" t="n">
        <f aca="false">MATCH(A7297,DATAS,0)</f>
        <v>2</v>
      </c>
      <c r="AB7297" s="55" t="n">
        <f aca="false">IF(AND(E7297&gt;0,OR(AND(B7297&gt;=1,B7297&lt;=6),B7297=10)),1,0)</f>
        <v>0</v>
      </c>
      <c r="AC7297" s="55" t="n">
        <f aca="false">IF(AND(E7297&gt;0,B7297=10),1,0)</f>
        <v>0</v>
      </c>
      <c r="AD7297" s="55" t="n">
        <f aca="false">IF(AND(C7296=C7297,AA7296=AA7297-1),AB7296,"")</f>
        <v>0</v>
      </c>
      <c r="AE7297" s="55" t="n">
        <f aca="false">IF(AND(C7296=C7297,AA7296=AA7297-1),AC7296,"")</f>
        <v>0</v>
      </c>
      <c r="AF7297" s="55" t="n">
        <f aca="false">IF(AA7297=1,"",IF(AND(AB7297=1,AD7297&lt;&gt;1),1,0))</f>
        <v>0</v>
      </c>
      <c r="AG7297" s="55" t="n">
        <f aca="false">IF(AA7297=1,"",IF(AND(AC7297=1,AE7297&lt;&gt;1),1,0))</f>
        <v>0</v>
      </c>
      <c r="AH7297" s="60" t="str">
        <f aca="false">IF(AND(E7297&gt;0,AA7297&lt;2,NOT(AND(C7298=C7297,AA7298=AA7297+1))),INDEX(DATAS,AA7297+1),"")</f>
        <v/>
      </c>
      <c r="AI7297" s="60" t="str">
        <f aca="false">IF(AND(AC7297=1,AA7297&lt;2),IF(AND(C7298=C7297,AA7298=AA7297+1),IF(AC7298=1,"",INDEX(DATAS,AA7297+1)),INDEX(DATAS,AA7297+1)),"")</f>
        <v/>
      </c>
    </row>
    <row r="7298" customFormat="false" ht="15" hidden="false" customHeight="false" outlineLevel="0" collapsed="false">
      <c r="A7298" s="60" t="n">
        <v>46309</v>
      </c>
      <c r="B7298" s="0" t="n">
        <v>16</v>
      </c>
      <c r="C7298" s="0" t="n">
        <v>8118</v>
      </c>
      <c r="E7298" s="0" t="n">
        <v>0</v>
      </c>
      <c r="F7298" s="55" t="s">
        <v>1672</v>
      </c>
      <c r="I7298" s="55" t="s">
        <v>185</v>
      </c>
      <c r="U7298" s="0" t="n">
        <v>33</v>
      </c>
      <c r="V7298" s="0" t="n">
        <v>0</v>
      </c>
      <c r="X7298" s="55" t="n">
        <f aca="false">IF(I7298="Male",0,1)</f>
        <v>1</v>
      </c>
      <c r="Y7298" s="55" t="n">
        <f aca="false">IF(OR(I7298="DNB",I7298="Dry DNB"),1,0)</f>
        <v>0</v>
      </c>
      <c r="Z7298" s="0" t="str">
        <f aca="false">IF(ISNUMBER(W7298),A7298-W7298,"")</f>
        <v/>
      </c>
      <c r="AA7298" s="55" t="n">
        <f aca="false">MATCH(A7298,DATAS,0)</f>
        <v>1</v>
      </c>
      <c r="AB7298" s="55" t="n">
        <f aca="false">IF(AND(E7298&gt;0,OR(AND(B7298&gt;=1,B7298&lt;=6),B7298=10)),1,0)</f>
        <v>0</v>
      </c>
      <c r="AC7298" s="55" t="n">
        <f aca="false">IF(AND(E7298&gt;0,B7298=10),1,0)</f>
        <v>0</v>
      </c>
      <c r="AD7298" s="0" t="str">
        <f aca="false">IF(AND(C7297=C7298,AA7297=AA7298-1),AB7297,"")</f>
        <v/>
      </c>
      <c r="AE7298" s="0" t="str">
        <f aca="false">IF(AND(C7297=C7298,AA7297=AA7298-1),AC7297,"")</f>
        <v/>
      </c>
      <c r="AF7298" s="0" t="str">
        <f aca="false">IF(AA7298=1,"",IF(AND(AB7298=1,AD7298&lt;&gt;1),1,0))</f>
        <v/>
      </c>
      <c r="AG7298" s="0" t="str">
        <f aca="false">IF(AA7298=1,"",IF(AND(AC7298=1,AE7298&lt;&gt;1),1,0))</f>
        <v/>
      </c>
      <c r="AH7298" s="60" t="str">
        <f aca="false">IF(AND(E7298&gt;0,AA7298&lt;2,NOT(AND(C7299=C7298,AA7299=AA7298+1))),INDEX(DATAS,AA7298+1),"")</f>
        <v/>
      </c>
      <c r="AI7298" s="60" t="str">
        <f aca="false">IF(AND(AC7298=1,AA7298&lt;2),IF(AND(C7299=C7298,AA7299=AA7298+1),IF(AC7299=1,"",INDEX(DATAS,AA7298+1)),INDEX(DATAS,AA7298+1)),"")</f>
        <v/>
      </c>
    </row>
    <row r="7299" customFormat="false" ht="15" hidden="false" customHeight="false" outlineLevel="0" collapsed="false">
      <c r="A7299" s="60" t="n">
        <v>46310</v>
      </c>
      <c r="B7299" s="0" t="n">
        <v>16</v>
      </c>
      <c r="C7299" s="0" t="n">
        <v>8118</v>
      </c>
      <c r="E7299" s="0" t="n">
        <v>0</v>
      </c>
      <c r="F7299" s="55" t="s">
        <v>1672</v>
      </c>
      <c r="I7299" s="55" t="s">
        <v>185</v>
      </c>
      <c r="U7299" s="0" t="n">
        <v>34</v>
      </c>
      <c r="V7299" s="0" t="n">
        <v>0</v>
      </c>
      <c r="X7299" s="55" t="n">
        <f aca="false">IF(I7299="Male",0,1)</f>
        <v>1</v>
      </c>
      <c r="Y7299" s="55" t="n">
        <f aca="false">IF(OR(I7299="DNB",I7299="Dry DNB"),1,0)</f>
        <v>0</v>
      </c>
      <c r="Z7299" s="0" t="str">
        <f aca="false">IF(ISNUMBER(W7299),A7299-W7299,"")</f>
        <v/>
      </c>
      <c r="AA7299" s="55" t="n">
        <f aca="false">MATCH(A7299,DATAS,0)</f>
        <v>2</v>
      </c>
      <c r="AB7299" s="55" t="n">
        <f aca="false">IF(AND(E7299&gt;0,OR(AND(B7299&gt;=1,B7299&lt;=6),B7299=10)),1,0)</f>
        <v>0</v>
      </c>
      <c r="AC7299" s="55" t="n">
        <f aca="false">IF(AND(E7299&gt;0,B7299=10),1,0)</f>
        <v>0</v>
      </c>
      <c r="AD7299" s="55" t="n">
        <f aca="false">IF(AND(C7298=C7299,AA7298=AA7299-1),AB7298,"")</f>
        <v>0</v>
      </c>
      <c r="AE7299" s="55" t="n">
        <f aca="false">IF(AND(C7298=C7299,AA7298=AA7299-1),AC7298,"")</f>
        <v>0</v>
      </c>
      <c r="AF7299" s="55" t="n">
        <f aca="false">IF(AA7299=1,"",IF(AND(AB7299=1,AD7299&lt;&gt;1),1,0))</f>
        <v>0</v>
      </c>
      <c r="AG7299" s="55" t="n">
        <f aca="false">IF(AA7299=1,"",IF(AND(AC7299=1,AE7299&lt;&gt;1),1,0))</f>
        <v>0</v>
      </c>
      <c r="AH7299" s="60" t="str">
        <f aca="false">IF(AND(E7299&gt;0,AA7299&lt;2,NOT(AND(C7300=C7299,AA7300=AA7299+1))),INDEX(DATAS,AA7299+1),"")</f>
        <v/>
      </c>
      <c r="AI7299" s="60" t="str">
        <f aca="false">IF(AND(AC7299=1,AA7299&lt;2),IF(AND(C7300=C7299,AA7300=AA7299+1),IF(AC7300=1,"",INDEX(DATAS,AA7299+1)),INDEX(DATAS,AA7299+1)),"")</f>
        <v/>
      </c>
    </row>
    <row r="7300" customFormat="false" ht="15" hidden="false" customHeight="false" outlineLevel="0" collapsed="false">
      <c r="A7300" s="60" t="n">
        <v>46309</v>
      </c>
      <c r="B7300" s="0" t="n">
        <v>16</v>
      </c>
      <c r="C7300" s="0" t="n">
        <v>8119</v>
      </c>
      <c r="E7300" s="0" t="n">
        <v>0</v>
      </c>
      <c r="F7300" s="55" t="s">
        <v>1672</v>
      </c>
      <c r="I7300" s="55" t="s">
        <v>185</v>
      </c>
      <c r="U7300" s="0" t="n">
        <v>33</v>
      </c>
      <c r="V7300" s="0" t="n">
        <v>0</v>
      </c>
      <c r="X7300" s="55" t="n">
        <f aca="false">IF(I7300="Male",0,1)</f>
        <v>1</v>
      </c>
      <c r="Y7300" s="55" t="n">
        <f aca="false">IF(OR(I7300="DNB",I7300="Dry DNB"),1,0)</f>
        <v>0</v>
      </c>
      <c r="Z7300" s="0" t="str">
        <f aca="false">IF(ISNUMBER(W7300),A7300-W7300,"")</f>
        <v/>
      </c>
      <c r="AA7300" s="55" t="n">
        <f aca="false">MATCH(A7300,DATAS,0)</f>
        <v>1</v>
      </c>
      <c r="AB7300" s="55" t="n">
        <f aca="false">IF(AND(E7300&gt;0,OR(AND(B7300&gt;=1,B7300&lt;=6),B7300=10)),1,0)</f>
        <v>0</v>
      </c>
      <c r="AC7300" s="55" t="n">
        <f aca="false">IF(AND(E7300&gt;0,B7300=10),1,0)</f>
        <v>0</v>
      </c>
      <c r="AD7300" s="0" t="str">
        <f aca="false">IF(AND(C7299=C7300,AA7299=AA7300-1),AB7299,"")</f>
        <v/>
      </c>
      <c r="AE7300" s="0" t="str">
        <f aca="false">IF(AND(C7299=C7300,AA7299=AA7300-1),AC7299,"")</f>
        <v/>
      </c>
      <c r="AF7300" s="0" t="str">
        <f aca="false">IF(AA7300=1,"",IF(AND(AB7300=1,AD7300&lt;&gt;1),1,0))</f>
        <v/>
      </c>
      <c r="AG7300" s="0" t="str">
        <f aca="false">IF(AA7300=1,"",IF(AND(AC7300=1,AE7300&lt;&gt;1),1,0))</f>
        <v/>
      </c>
      <c r="AH7300" s="60" t="str">
        <f aca="false">IF(AND(E7300&gt;0,AA7300&lt;2,NOT(AND(C7301=C7300,AA7301=AA7300+1))),INDEX(DATAS,AA7300+1),"")</f>
        <v/>
      </c>
      <c r="AI7300" s="60" t="str">
        <f aca="false">IF(AND(AC7300=1,AA7300&lt;2),IF(AND(C7301=C7300,AA7301=AA7300+1),IF(AC7301=1,"",INDEX(DATAS,AA7300+1)),INDEX(DATAS,AA7300+1)),"")</f>
        <v/>
      </c>
    </row>
    <row r="7301" customFormat="false" ht="15" hidden="false" customHeight="false" outlineLevel="0" collapsed="false">
      <c r="A7301" s="60" t="n">
        <v>46310</v>
      </c>
      <c r="B7301" s="0" t="n">
        <v>16</v>
      </c>
      <c r="C7301" s="0" t="n">
        <v>8119</v>
      </c>
      <c r="E7301" s="0" t="n">
        <v>0</v>
      </c>
      <c r="F7301" s="55" t="s">
        <v>1672</v>
      </c>
      <c r="I7301" s="55" t="s">
        <v>185</v>
      </c>
      <c r="U7301" s="0" t="n">
        <v>34</v>
      </c>
      <c r="V7301" s="0" t="n">
        <v>0</v>
      </c>
      <c r="X7301" s="55" t="n">
        <f aca="false">IF(I7301="Male",0,1)</f>
        <v>1</v>
      </c>
      <c r="Y7301" s="55" t="n">
        <f aca="false">IF(OR(I7301="DNB",I7301="Dry DNB"),1,0)</f>
        <v>0</v>
      </c>
      <c r="Z7301" s="0" t="str">
        <f aca="false">IF(ISNUMBER(W7301),A7301-W7301,"")</f>
        <v/>
      </c>
      <c r="AA7301" s="55" t="n">
        <f aca="false">MATCH(A7301,DATAS,0)</f>
        <v>2</v>
      </c>
      <c r="AB7301" s="55" t="n">
        <f aca="false">IF(AND(E7301&gt;0,OR(AND(B7301&gt;=1,B7301&lt;=6),B7301=10)),1,0)</f>
        <v>0</v>
      </c>
      <c r="AC7301" s="55" t="n">
        <f aca="false">IF(AND(E7301&gt;0,B7301=10),1,0)</f>
        <v>0</v>
      </c>
      <c r="AD7301" s="55" t="n">
        <f aca="false">IF(AND(C7300=C7301,AA7300=AA7301-1),AB7300,"")</f>
        <v>0</v>
      </c>
      <c r="AE7301" s="55" t="n">
        <f aca="false">IF(AND(C7300=C7301,AA7300=AA7301-1),AC7300,"")</f>
        <v>0</v>
      </c>
      <c r="AF7301" s="55" t="n">
        <f aca="false">IF(AA7301=1,"",IF(AND(AB7301=1,AD7301&lt;&gt;1),1,0))</f>
        <v>0</v>
      </c>
      <c r="AG7301" s="55" t="n">
        <f aca="false">IF(AA7301=1,"",IF(AND(AC7301=1,AE7301&lt;&gt;1),1,0))</f>
        <v>0</v>
      </c>
      <c r="AH7301" s="60" t="str">
        <f aca="false">IF(AND(E7301&gt;0,AA7301&lt;2,NOT(AND(C7302=C7301,AA7302=AA7301+1))),INDEX(DATAS,AA7301+1),"")</f>
        <v/>
      </c>
      <c r="AI7301" s="60" t="str">
        <f aca="false">IF(AND(AC7301=1,AA7301&lt;2),IF(AND(C7302=C7301,AA7302=AA7301+1),IF(AC7302=1,"",INDEX(DATAS,AA7301+1)),INDEX(DATAS,AA7301+1)),"")</f>
        <v/>
      </c>
    </row>
    <row r="7302" customFormat="false" ht="15" hidden="false" customHeight="false" outlineLevel="0" collapsed="false">
      <c r="A7302" s="60" t="n">
        <v>46309</v>
      </c>
      <c r="B7302" s="0" t="n">
        <v>16</v>
      </c>
      <c r="C7302" s="0" t="n">
        <v>8120</v>
      </c>
      <c r="E7302" s="0" t="n">
        <v>0</v>
      </c>
      <c r="F7302" s="55" t="s">
        <v>1672</v>
      </c>
      <c r="I7302" s="55" t="s">
        <v>185</v>
      </c>
      <c r="U7302" s="0" t="n">
        <v>33</v>
      </c>
      <c r="V7302" s="0" t="n">
        <v>0</v>
      </c>
      <c r="X7302" s="55" t="n">
        <f aca="false">IF(I7302="Male",0,1)</f>
        <v>1</v>
      </c>
      <c r="Y7302" s="55" t="n">
        <f aca="false">IF(OR(I7302="DNB",I7302="Dry DNB"),1,0)</f>
        <v>0</v>
      </c>
      <c r="Z7302" s="0" t="str">
        <f aca="false">IF(ISNUMBER(W7302),A7302-W7302,"")</f>
        <v/>
      </c>
      <c r="AA7302" s="55" t="n">
        <f aca="false">MATCH(A7302,DATAS,0)</f>
        <v>1</v>
      </c>
      <c r="AB7302" s="55" t="n">
        <f aca="false">IF(AND(E7302&gt;0,OR(AND(B7302&gt;=1,B7302&lt;=6),B7302=10)),1,0)</f>
        <v>0</v>
      </c>
      <c r="AC7302" s="55" t="n">
        <f aca="false">IF(AND(E7302&gt;0,B7302=10),1,0)</f>
        <v>0</v>
      </c>
      <c r="AD7302" s="0" t="str">
        <f aca="false">IF(AND(C7301=C7302,AA7301=AA7302-1),AB7301,"")</f>
        <v/>
      </c>
      <c r="AE7302" s="0" t="str">
        <f aca="false">IF(AND(C7301=C7302,AA7301=AA7302-1),AC7301,"")</f>
        <v/>
      </c>
      <c r="AF7302" s="0" t="str">
        <f aca="false">IF(AA7302=1,"",IF(AND(AB7302=1,AD7302&lt;&gt;1),1,0))</f>
        <v/>
      </c>
      <c r="AG7302" s="0" t="str">
        <f aca="false">IF(AA7302=1,"",IF(AND(AC7302=1,AE7302&lt;&gt;1),1,0))</f>
        <v/>
      </c>
      <c r="AH7302" s="60" t="str">
        <f aca="false">IF(AND(E7302&gt;0,AA7302&lt;2,NOT(AND(C7303=C7302,AA7303=AA7302+1))),INDEX(DATAS,AA7302+1),"")</f>
        <v/>
      </c>
      <c r="AI7302" s="60" t="str">
        <f aca="false">IF(AND(AC7302=1,AA7302&lt;2),IF(AND(C7303=C7302,AA7303=AA7302+1),IF(AC7303=1,"",INDEX(DATAS,AA7302+1)),INDEX(DATAS,AA7302+1)),"")</f>
        <v/>
      </c>
    </row>
    <row r="7303" customFormat="false" ht="15" hidden="false" customHeight="false" outlineLevel="0" collapsed="false">
      <c r="A7303" s="60" t="n">
        <v>46310</v>
      </c>
      <c r="B7303" s="0" t="n">
        <v>16</v>
      </c>
      <c r="C7303" s="0" t="n">
        <v>8120</v>
      </c>
      <c r="E7303" s="0" t="n">
        <v>0</v>
      </c>
      <c r="F7303" s="55" t="s">
        <v>1672</v>
      </c>
      <c r="I7303" s="55" t="s">
        <v>185</v>
      </c>
      <c r="U7303" s="0" t="n">
        <v>34</v>
      </c>
      <c r="V7303" s="0" t="n">
        <v>0</v>
      </c>
      <c r="X7303" s="55" t="n">
        <f aca="false">IF(I7303="Male",0,1)</f>
        <v>1</v>
      </c>
      <c r="Y7303" s="55" t="n">
        <f aca="false">IF(OR(I7303="DNB",I7303="Dry DNB"),1,0)</f>
        <v>0</v>
      </c>
      <c r="Z7303" s="0" t="str">
        <f aca="false">IF(ISNUMBER(W7303),A7303-W7303,"")</f>
        <v/>
      </c>
      <c r="AA7303" s="55" t="n">
        <f aca="false">MATCH(A7303,DATAS,0)</f>
        <v>2</v>
      </c>
      <c r="AB7303" s="55" t="n">
        <f aca="false">IF(AND(E7303&gt;0,OR(AND(B7303&gt;=1,B7303&lt;=6),B7303=10)),1,0)</f>
        <v>0</v>
      </c>
      <c r="AC7303" s="55" t="n">
        <f aca="false">IF(AND(E7303&gt;0,B7303=10),1,0)</f>
        <v>0</v>
      </c>
      <c r="AD7303" s="55" t="n">
        <f aca="false">IF(AND(C7302=C7303,AA7302=AA7303-1),AB7302,"")</f>
        <v>0</v>
      </c>
      <c r="AE7303" s="55" t="n">
        <f aca="false">IF(AND(C7302=C7303,AA7302=AA7303-1),AC7302,"")</f>
        <v>0</v>
      </c>
      <c r="AF7303" s="55" t="n">
        <f aca="false">IF(AA7303=1,"",IF(AND(AB7303=1,AD7303&lt;&gt;1),1,0))</f>
        <v>0</v>
      </c>
      <c r="AG7303" s="55" t="n">
        <f aca="false">IF(AA7303=1,"",IF(AND(AC7303=1,AE7303&lt;&gt;1),1,0))</f>
        <v>0</v>
      </c>
      <c r="AH7303" s="60" t="str">
        <f aca="false">IF(AND(E7303&gt;0,AA7303&lt;2,NOT(AND(C7304=C7303,AA7304=AA7303+1))),INDEX(DATAS,AA7303+1),"")</f>
        <v/>
      </c>
      <c r="AI7303" s="60" t="str">
        <f aca="false">IF(AND(AC7303=1,AA7303&lt;2),IF(AND(C7304=C7303,AA7304=AA7303+1),IF(AC7304=1,"",INDEX(DATAS,AA7303+1)),INDEX(DATAS,AA7303+1)),"")</f>
        <v/>
      </c>
    </row>
    <row r="7304" customFormat="false" ht="15" hidden="false" customHeight="false" outlineLevel="0" collapsed="false">
      <c r="A7304" s="60" t="n">
        <v>46309</v>
      </c>
      <c r="B7304" s="0" t="n">
        <v>16</v>
      </c>
      <c r="C7304" s="0" t="n">
        <v>8121</v>
      </c>
      <c r="E7304" s="0" t="n">
        <v>0</v>
      </c>
      <c r="F7304" s="55" t="s">
        <v>1673</v>
      </c>
      <c r="I7304" s="55" t="s">
        <v>185</v>
      </c>
      <c r="U7304" s="0" t="n">
        <v>32</v>
      </c>
      <c r="V7304" s="0" t="n">
        <v>0</v>
      </c>
      <c r="X7304" s="55" t="n">
        <f aca="false">IF(I7304="Male",0,1)</f>
        <v>1</v>
      </c>
      <c r="Y7304" s="55" t="n">
        <f aca="false">IF(OR(I7304="DNB",I7304="Dry DNB"),1,0)</f>
        <v>0</v>
      </c>
      <c r="Z7304" s="0" t="str">
        <f aca="false">IF(ISNUMBER(W7304),A7304-W7304,"")</f>
        <v/>
      </c>
      <c r="AA7304" s="55" t="n">
        <f aca="false">MATCH(A7304,DATAS,0)</f>
        <v>1</v>
      </c>
      <c r="AB7304" s="55" t="n">
        <f aca="false">IF(AND(E7304&gt;0,OR(AND(B7304&gt;=1,B7304&lt;=6),B7304=10)),1,0)</f>
        <v>0</v>
      </c>
      <c r="AC7304" s="55" t="n">
        <f aca="false">IF(AND(E7304&gt;0,B7304=10),1,0)</f>
        <v>0</v>
      </c>
      <c r="AD7304" s="0" t="str">
        <f aca="false">IF(AND(C7303=C7304,AA7303=AA7304-1),AB7303,"")</f>
        <v/>
      </c>
      <c r="AE7304" s="0" t="str">
        <f aca="false">IF(AND(C7303=C7304,AA7303=AA7304-1),AC7303,"")</f>
        <v/>
      </c>
      <c r="AF7304" s="0" t="str">
        <f aca="false">IF(AA7304=1,"",IF(AND(AB7304=1,AD7304&lt;&gt;1),1,0))</f>
        <v/>
      </c>
      <c r="AG7304" s="0" t="str">
        <f aca="false">IF(AA7304=1,"",IF(AND(AC7304=1,AE7304&lt;&gt;1),1,0))</f>
        <v/>
      </c>
      <c r="AH7304" s="60" t="str">
        <f aca="false">IF(AND(E7304&gt;0,AA7304&lt;2,NOT(AND(C7305=C7304,AA7305=AA7304+1))),INDEX(DATAS,AA7304+1),"")</f>
        <v/>
      </c>
      <c r="AI7304" s="60" t="str">
        <f aca="false">IF(AND(AC7304=1,AA7304&lt;2),IF(AND(C7305=C7304,AA7305=AA7304+1),IF(AC7305=1,"",INDEX(DATAS,AA7304+1)),INDEX(DATAS,AA7304+1)),"")</f>
        <v/>
      </c>
    </row>
    <row r="7305" customFormat="false" ht="15" hidden="false" customHeight="false" outlineLevel="0" collapsed="false">
      <c r="A7305" s="60" t="n">
        <v>46310</v>
      </c>
      <c r="B7305" s="0" t="n">
        <v>16</v>
      </c>
      <c r="C7305" s="0" t="n">
        <v>8121</v>
      </c>
      <c r="E7305" s="0" t="n">
        <v>0</v>
      </c>
      <c r="F7305" s="55" t="s">
        <v>1673</v>
      </c>
      <c r="I7305" s="55" t="s">
        <v>185</v>
      </c>
      <c r="U7305" s="0" t="n">
        <v>33</v>
      </c>
      <c r="V7305" s="0" t="n">
        <v>0</v>
      </c>
      <c r="X7305" s="55" t="n">
        <f aca="false">IF(I7305="Male",0,1)</f>
        <v>1</v>
      </c>
      <c r="Y7305" s="55" t="n">
        <f aca="false">IF(OR(I7305="DNB",I7305="Dry DNB"),1,0)</f>
        <v>0</v>
      </c>
      <c r="Z7305" s="0" t="str">
        <f aca="false">IF(ISNUMBER(W7305),A7305-W7305,"")</f>
        <v/>
      </c>
      <c r="AA7305" s="55" t="n">
        <f aca="false">MATCH(A7305,DATAS,0)</f>
        <v>2</v>
      </c>
      <c r="AB7305" s="55" t="n">
        <f aca="false">IF(AND(E7305&gt;0,OR(AND(B7305&gt;=1,B7305&lt;=6),B7305=10)),1,0)</f>
        <v>0</v>
      </c>
      <c r="AC7305" s="55" t="n">
        <f aca="false">IF(AND(E7305&gt;0,B7305=10),1,0)</f>
        <v>0</v>
      </c>
      <c r="AD7305" s="55" t="n">
        <f aca="false">IF(AND(C7304=C7305,AA7304=AA7305-1),AB7304,"")</f>
        <v>0</v>
      </c>
      <c r="AE7305" s="55" t="n">
        <f aca="false">IF(AND(C7304=C7305,AA7304=AA7305-1),AC7304,"")</f>
        <v>0</v>
      </c>
      <c r="AF7305" s="55" t="n">
        <f aca="false">IF(AA7305=1,"",IF(AND(AB7305=1,AD7305&lt;&gt;1),1,0))</f>
        <v>0</v>
      </c>
      <c r="AG7305" s="55" t="n">
        <f aca="false">IF(AA7305=1,"",IF(AND(AC7305=1,AE7305&lt;&gt;1),1,0))</f>
        <v>0</v>
      </c>
      <c r="AH7305" s="60" t="str">
        <f aca="false">IF(AND(E7305&gt;0,AA7305&lt;2,NOT(AND(C7306=C7305,AA7306=AA7305+1))),INDEX(DATAS,AA7305+1),"")</f>
        <v/>
      </c>
      <c r="AI7305" s="60" t="str">
        <f aca="false">IF(AND(AC7305=1,AA7305&lt;2),IF(AND(C7306=C7305,AA7306=AA7305+1),IF(AC7306=1,"",INDEX(DATAS,AA7305+1)),INDEX(DATAS,AA7305+1)),"")</f>
        <v/>
      </c>
    </row>
    <row r="7306" customFormat="false" ht="15" hidden="false" customHeight="false" outlineLevel="0" collapsed="false">
      <c r="A7306" s="60" t="n">
        <v>46309</v>
      </c>
      <c r="B7306" s="0" t="n">
        <v>16</v>
      </c>
      <c r="C7306" s="0" t="n">
        <v>8122</v>
      </c>
      <c r="E7306" s="0" t="n">
        <v>0</v>
      </c>
      <c r="F7306" s="55" t="s">
        <v>1673</v>
      </c>
      <c r="I7306" s="55" t="s">
        <v>185</v>
      </c>
      <c r="U7306" s="0" t="n">
        <v>32</v>
      </c>
      <c r="V7306" s="0" t="n">
        <v>0</v>
      </c>
      <c r="X7306" s="55" t="n">
        <f aca="false">IF(I7306="Male",0,1)</f>
        <v>1</v>
      </c>
      <c r="Y7306" s="55" t="n">
        <f aca="false">IF(OR(I7306="DNB",I7306="Dry DNB"),1,0)</f>
        <v>0</v>
      </c>
      <c r="Z7306" s="0" t="str">
        <f aca="false">IF(ISNUMBER(W7306),A7306-W7306,"")</f>
        <v/>
      </c>
      <c r="AA7306" s="55" t="n">
        <f aca="false">MATCH(A7306,DATAS,0)</f>
        <v>1</v>
      </c>
      <c r="AB7306" s="55" t="n">
        <f aca="false">IF(AND(E7306&gt;0,OR(AND(B7306&gt;=1,B7306&lt;=6),B7306=10)),1,0)</f>
        <v>0</v>
      </c>
      <c r="AC7306" s="55" t="n">
        <f aca="false">IF(AND(E7306&gt;0,B7306=10),1,0)</f>
        <v>0</v>
      </c>
      <c r="AD7306" s="0" t="str">
        <f aca="false">IF(AND(C7305=C7306,AA7305=AA7306-1),AB7305,"")</f>
        <v/>
      </c>
      <c r="AE7306" s="0" t="str">
        <f aca="false">IF(AND(C7305=C7306,AA7305=AA7306-1),AC7305,"")</f>
        <v/>
      </c>
      <c r="AF7306" s="0" t="str">
        <f aca="false">IF(AA7306=1,"",IF(AND(AB7306=1,AD7306&lt;&gt;1),1,0))</f>
        <v/>
      </c>
      <c r="AG7306" s="0" t="str">
        <f aca="false">IF(AA7306=1,"",IF(AND(AC7306=1,AE7306&lt;&gt;1),1,0))</f>
        <v/>
      </c>
      <c r="AH7306" s="60" t="str">
        <f aca="false">IF(AND(E7306&gt;0,AA7306&lt;2,NOT(AND(C7307=C7306,AA7307=AA7306+1))),INDEX(DATAS,AA7306+1),"")</f>
        <v/>
      </c>
      <c r="AI7306" s="60" t="str">
        <f aca="false">IF(AND(AC7306=1,AA7306&lt;2),IF(AND(C7307=C7306,AA7307=AA7306+1),IF(AC7307=1,"",INDEX(DATAS,AA7306+1)),INDEX(DATAS,AA7306+1)),"")</f>
        <v/>
      </c>
    </row>
    <row r="7307" customFormat="false" ht="15" hidden="false" customHeight="false" outlineLevel="0" collapsed="false">
      <c r="A7307" s="60" t="n">
        <v>46310</v>
      </c>
      <c r="B7307" s="0" t="n">
        <v>16</v>
      </c>
      <c r="C7307" s="0" t="n">
        <v>8122</v>
      </c>
      <c r="E7307" s="0" t="n">
        <v>0</v>
      </c>
      <c r="F7307" s="55" t="s">
        <v>1673</v>
      </c>
      <c r="I7307" s="55" t="s">
        <v>185</v>
      </c>
      <c r="U7307" s="0" t="n">
        <v>33</v>
      </c>
      <c r="V7307" s="0" t="n">
        <v>0</v>
      </c>
      <c r="X7307" s="55" t="n">
        <f aca="false">IF(I7307="Male",0,1)</f>
        <v>1</v>
      </c>
      <c r="Y7307" s="55" t="n">
        <f aca="false">IF(OR(I7307="DNB",I7307="Dry DNB"),1,0)</f>
        <v>0</v>
      </c>
      <c r="Z7307" s="0" t="str">
        <f aca="false">IF(ISNUMBER(W7307),A7307-W7307,"")</f>
        <v/>
      </c>
      <c r="AA7307" s="55" t="n">
        <f aca="false">MATCH(A7307,DATAS,0)</f>
        <v>2</v>
      </c>
      <c r="AB7307" s="55" t="n">
        <f aca="false">IF(AND(E7307&gt;0,OR(AND(B7307&gt;=1,B7307&lt;=6),B7307=10)),1,0)</f>
        <v>0</v>
      </c>
      <c r="AC7307" s="55" t="n">
        <f aca="false">IF(AND(E7307&gt;0,B7307=10),1,0)</f>
        <v>0</v>
      </c>
      <c r="AD7307" s="55" t="n">
        <f aca="false">IF(AND(C7306=C7307,AA7306=AA7307-1),AB7306,"")</f>
        <v>0</v>
      </c>
      <c r="AE7307" s="55" t="n">
        <f aca="false">IF(AND(C7306=C7307,AA7306=AA7307-1),AC7306,"")</f>
        <v>0</v>
      </c>
      <c r="AF7307" s="55" t="n">
        <f aca="false">IF(AA7307=1,"",IF(AND(AB7307=1,AD7307&lt;&gt;1),1,0))</f>
        <v>0</v>
      </c>
      <c r="AG7307" s="55" t="n">
        <f aca="false">IF(AA7307=1,"",IF(AND(AC7307=1,AE7307&lt;&gt;1),1,0))</f>
        <v>0</v>
      </c>
      <c r="AH7307" s="60" t="str">
        <f aca="false">IF(AND(E7307&gt;0,AA7307&lt;2,NOT(AND(C7308=C7307,AA7308=AA7307+1))),INDEX(DATAS,AA7307+1),"")</f>
        <v/>
      </c>
      <c r="AI7307" s="60" t="str">
        <f aca="false">IF(AND(AC7307=1,AA7307&lt;2),IF(AND(C7308=C7307,AA7308=AA7307+1),IF(AC7308=1,"",INDEX(DATAS,AA7307+1)),INDEX(DATAS,AA7307+1)),"")</f>
        <v/>
      </c>
    </row>
    <row r="7308" customFormat="false" ht="15" hidden="false" customHeight="false" outlineLevel="0" collapsed="false">
      <c r="A7308" s="60" t="n">
        <v>46309</v>
      </c>
      <c r="B7308" s="0" t="n">
        <v>16</v>
      </c>
      <c r="C7308" s="0" t="n">
        <v>8124</v>
      </c>
      <c r="E7308" s="0" t="n">
        <v>0</v>
      </c>
      <c r="F7308" s="55" t="s">
        <v>1674</v>
      </c>
      <c r="I7308" s="55" t="s">
        <v>185</v>
      </c>
      <c r="U7308" s="0" t="n">
        <v>31</v>
      </c>
      <c r="V7308" s="0" t="n">
        <v>0</v>
      </c>
      <c r="X7308" s="55" t="n">
        <f aca="false">IF(I7308="Male",0,1)</f>
        <v>1</v>
      </c>
      <c r="Y7308" s="55" t="n">
        <f aca="false">IF(OR(I7308="DNB",I7308="Dry DNB"),1,0)</f>
        <v>0</v>
      </c>
      <c r="Z7308" s="0" t="str">
        <f aca="false">IF(ISNUMBER(W7308),A7308-W7308,"")</f>
        <v/>
      </c>
      <c r="AA7308" s="55" t="n">
        <f aca="false">MATCH(A7308,DATAS,0)</f>
        <v>1</v>
      </c>
      <c r="AB7308" s="55" t="n">
        <f aca="false">IF(AND(E7308&gt;0,OR(AND(B7308&gt;=1,B7308&lt;=6),B7308=10)),1,0)</f>
        <v>0</v>
      </c>
      <c r="AC7308" s="55" t="n">
        <f aca="false">IF(AND(E7308&gt;0,B7308=10),1,0)</f>
        <v>0</v>
      </c>
      <c r="AD7308" s="0" t="str">
        <f aca="false">IF(AND(C7307=C7308,AA7307=AA7308-1),AB7307,"")</f>
        <v/>
      </c>
      <c r="AE7308" s="0" t="str">
        <f aca="false">IF(AND(C7307=C7308,AA7307=AA7308-1),AC7307,"")</f>
        <v/>
      </c>
      <c r="AF7308" s="0" t="str">
        <f aca="false">IF(AA7308=1,"",IF(AND(AB7308=1,AD7308&lt;&gt;1),1,0))</f>
        <v/>
      </c>
      <c r="AG7308" s="0" t="str">
        <f aca="false">IF(AA7308=1,"",IF(AND(AC7308=1,AE7308&lt;&gt;1),1,0))</f>
        <v/>
      </c>
      <c r="AH7308" s="60" t="str">
        <f aca="false">IF(AND(E7308&gt;0,AA7308&lt;2,NOT(AND(C7309=C7308,AA7309=AA7308+1))),INDEX(DATAS,AA7308+1),"")</f>
        <v/>
      </c>
      <c r="AI7308" s="60" t="str">
        <f aca="false">IF(AND(AC7308=1,AA7308&lt;2),IF(AND(C7309=C7308,AA7309=AA7308+1),IF(AC7309=1,"",INDEX(DATAS,AA7308+1)),INDEX(DATAS,AA7308+1)),"")</f>
        <v/>
      </c>
    </row>
    <row r="7309" customFormat="false" ht="15" hidden="false" customHeight="false" outlineLevel="0" collapsed="false">
      <c r="A7309" s="60" t="n">
        <v>46310</v>
      </c>
      <c r="B7309" s="0" t="n">
        <v>16</v>
      </c>
      <c r="C7309" s="0" t="n">
        <v>8124</v>
      </c>
      <c r="E7309" s="0" t="n">
        <v>0</v>
      </c>
      <c r="F7309" s="55" t="s">
        <v>1674</v>
      </c>
      <c r="I7309" s="55" t="s">
        <v>185</v>
      </c>
      <c r="U7309" s="0" t="n">
        <v>32</v>
      </c>
      <c r="V7309" s="0" t="n">
        <v>0</v>
      </c>
      <c r="X7309" s="55" t="n">
        <f aca="false">IF(I7309="Male",0,1)</f>
        <v>1</v>
      </c>
      <c r="Y7309" s="55" t="n">
        <f aca="false">IF(OR(I7309="DNB",I7309="Dry DNB"),1,0)</f>
        <v>0</v>
      </c>
      <c r="Z7309" s="0" t="str">
        <f aca="false">IF(ISNUMBER(W7309),A7309-W7309,"")</f>
        <v/>
      </c>
      <c r="AA7309" s="55" t="n">
        <f aca="false">MATCH(A7309,DATAS,0)</f>
        <v>2</v>
      </c>
      <c r="AB7309" s="55" t="n">
        <f aca="false">IF(AND(E7309&gt;0,OR(AND(B7309&gt;=1,B7309&lt;=6),B7309=10)),1,0)</f>
        <v>0</v>
      </c>
      <c r="AC7309" s="55" t="n">
        <f aca="false">IF(AND(E7309&gt;0,B7309=10),1,0)</f>
        <v>0</v>
      </c>
      <c r="AD7309" s="55" t="n">
        <f aca="false">IF(AND(C7308=C7309,AA7308=AA7309-1),AB7308,"")</f>
        <v>0</v>
      </c>
      <c r="AE7309" s="55" t="n">
        <f aca="false">IF(AND(C7308=C7309,AA7308=AA7309-1),AC7308,"")</f>
        <v>0</v>
      </c>
      <c r="AF7309" s="55" t="n">
        <f aca="false">IF(AA7309=1,"",IF(AND(AB7309=1,AD7309&lt;&gt;1),1,0))</f>
        <v>0</v>
      </c>
      <c r="AG7309" s="55" t="n">
        <f aca="false">IF(AA7309=1,"",IF(AND(AC7309=1,AE7309&lt;&gt;1),1,0))</f>
        <v>0</v>
      </c>
      <c r="AH7309" s="60" t="str">
        <f aca="false">IF(AND(E7309&gt;0,AA7309&lt;2,NOT(AND(C7310=C7309,AA7310=AA7309+1))),INDEX(DATAS,AA7309+1),"")</f>
        <v/>
      </c>
      <c r="AI7309" s="60" t="str">
        <f aca="false">IF(AND(AC7309=1,AA7309&lt;2),IF(AND(C7310=C7309,AA7310=AA7309+1),IF(AC7310=1,"",INDEX(DATAS,AA7309+1)),INDEX(DATAS,AA7309+1)),"")</f>
        <v/>
      </c>
    </row>
    <row r="7310" customFormat="false" ht="15" hidden="false" customHeight="false" outlineLevel="0" collapsed="false">
      <c r="A7310" s="60" t="n">
        <v>46309</v>
      </c>
      <c r="B7310" s="0" t="n">
        <v>16</v>
      </c>
      <c r="C7310" s="0" t="n">
        <v>8125</v>
      </c>
      <c r="E7310" s="0" t="n">
        <v>0</v>
      </c>
      <c r="F7310" s="55" t="s">
        <v>1674</v>
      </c>
      <c r="I7310" s="55" t="s">
        <v>185</v>
      </c>
      <c r="U7310" s="0" t="n">
        <v>31</v>
      </c>
      <c r="V7310" s="0" t="n">
        <v>0</v>
      </c>
      <c r="X7310" s="55" t="n">
        <f aca="false">IF(I7310="Male",0,1)</f>
        <v>1</v>
      </c>
      <c r="Y7310" s="55" t="n">
        <f aca="false">IF(OR(I7310="DNB",I7310="Dry DNB"),1,0)</f>
        <v>0</v>
      </c>
      <c r="Z7310" s="0" t="str">
        <f aca="false">IF(ISNUMBER(W7310),A7310-W7310,"")</f>
        <v/>
      </c>
      <c r="AA7310" s="55" t="n">
        <f aca="false">MATCH(A7310,DATAS,0)</f>
        <v>1</v>
      </c>
      <c r="AB7310" s="55" t="n">
        <f aca="false">IF(AND(E7310&gt;0,OR(AND(B7310&gt;=1,B7310&lt;=6),B7310=10)),1,0)</f>
        <v>0</v>
      </c>
      <c r="AC7310" s="55" t="n">
        <f aca="false">IF(AND(E7310&gt;0,B7310=10),1,0)</f>
        <v>0</v>
      </c>
      <c r="AD7310" s="0" t="str">
        <f aca="false">IF(AND(C7309=C7310,AA7309=AA7310-1),AB7309,"")</f>
        <v/>
      </c>
      <c r="AE7310" s="0" t="str">
        <f aca="false">IF(AND(C7309=C7310,AA7309=AA7310-1),AC7309,"")</f>
        <v/>
      </c>
      <c r="AF7310" s="0" t="str">
        <f aca="false">IF(AA7310=1,"",IF(AND(AB7310=1,AD7310&lt;&gt;1),1,0))</f>
        <v/>
      </c>
      <c r="AG7310" s="0" t="str">
        <f aca="false">IF(AA7310=1,"",IF(AND(AC7310=1,AE7310&lt;&gt;1),1,0))</f>
        <v/>
      </c>
      <c r="AH7310" s="60" t="str">
        <f aca="false">IF(AND(E7310&gt;0,AA7310&lt;2,NOT(AND(C7311=C7310,AA7311=AA7310+1))),INDEX(DATAS,AA7310+1),"")</f>
        <v/>
      </c>
      <c r="AI7310" s="60" t="str">
        <f aca="false">IF(AND(AC7310=1,AA7310&lt;2),IF(AND(C7311=C7310,AA7311=AA7310+1),IF(AC7311=1,"",INDEX(DATAS,AA7310+1)),INDEX(DATAS,AA7310+1)),"")</f>
        <v/>
      </c>
    </row>
    <row r="7311" customFormat="false" ht="15" hidden="false" customHeight="false" outlineLevel="0" collapsed="false">
      <c r="A7311" s="60" t="n">
        <v>46310</v>
      </c>
      <c r="B7311" s="0" t="n">
        <v>16</v>
      </c>
      <c r="C7311" s="0" t="n">
        <v>8125</v>
      </c>
      <c r="E7311" s="0" t="n">
        <v>0</v>
      </c>
      <c r="F7311" s="55" t="s">
        <v>1674</v>
      </c>
      <c r="I7311" s="55" t="s">
        <v>185</v>
      </c>
      <c r="U7311" s="0" t="n">
        <v>32</v>
      </c>
      <c r="V7311" s="0" t="n">
        <v>0</v>
      </c>
      <c r="X7311" s="55" t="n">
        <f aca="false">IF(I7311="Male",0,1)</f>
        <v>1</v>
      </c>
      <c r="Y7311" s="55" t="n">
        <f aca="false">IF(OR(I7311="DNB",I7311="Dry DNB"),1,0)</f>
        <v>0</v>
      </c>
      <c r="Z7311" s="0" t="str">
        <f aca="false">IF(ISNUMBER(W7311),A7311-W7311,"")</f>
        <v/>
      </c>
      <c r="AA7311" s="55" t="n">
        <f aca="false">MATCH(A7311,DATAS,0)</f>
        <v>2</v>
      </c>
      <c r="AB7311" s="55" t="n">
        <f aca="false">IF(AND(E7311&gt;0,OR(AND(B7311&gt;=1,B7311&lt;=6),B7311=10)),1,0)</f>
        <v>0</v>
      </c>
      <c r="AC7311" s="55" t="n">
        <f aca="false">IF(AND(E7311&gt;0,B7311=10),1,0)</f>
        <v>0</v>
      </c>
      <c r="AD7311" s="55" t="n">
        <f aca="false">IF(AND(C7310=C7311,AA7310=AA7311-1),AB7310,"")</f>
        <v>0</v>
      </c>
      <c r="AE7311" s="55" t="n">
        <f aca="false">IF(AND(C7310=C7311,AA7310=AA7311-1),AC7310,"")</f>
        <v>0</v>
      </c>
      <c r="AF7311" s="55" t="n">
        <f aca="false">IF(AA7311=1,"",IF(AND(AB7311=1,AD7311&lt;&gt;1),1,0))</f>
        <v>0</v>
      </c>
      <c r="AG7311" s="55" t="n">
        <f aca="false">IF(AA7311=1,"",IF(AND(AC7311=1,AE7311&lt;&gt;1),1,0))</f>
        <v>0</v>
      </c>
      <c r="AH7311" s="60" t="str">
        <f aca="false">IF(AND(E7311&gt;0,AA7311&lt;2,NOT(AND(C7312=C7311,AA7312=AA7311+1))),INDEX(DATAS,AA7311+1),"")</f>
        <v/>
      </c>
      <c r="AI7311" s="60" t="str">
        <f aca="false">IF(AND(AC7311=1,AA7311&lt;2),IF(AND(C7312=C7311,AA7312=AA7311+1),IF(AC7312=1,"",INDEX(DATAS,AA7311+1)),INDEX(DATAS,AA7311+1)),"")</f>
        <v/>
      </c>
    </row>
    <row r="7312" customFormat="false" ht="15" hidden="false" customHeight="false" outlineLevel="0" collapsed="false">
      <c r="A7312" s="60" t="n">
        <v>46309</v>
      </c>
      <c r="B7312" s="0" t="n">
        <v>16</v>
      </c>
      <c r="C7312" s="0" t="n">
        <v>8126</v>
      </c>
      <c r="E7312" s="0" t="n">
        <v>0</v>
      </c>
      <c r="F7312" s="55" t="s">
        <v>1674</v>
      </c>
      <c r="I7312" s="55" t="s">
        <v>185</v>
      </c>
      <c r="U7312" s="0" t="n">
        <v>31</v>
      </c>
      <c r="V7312" s="0" t="n">
        <v>0</v>
      </c>
      <c r="X7312" s="55" t="n">
        <f aca="false">IF(I7312="Male",0,1)</f>
        <v>1</v>
      </c>
      <c r="Y7312" s="55" t="n">
        <f aca="false">IF(OR(I7312="DNB",I7312="Dry DNB"),1,0)</f>
        <v>0</v>
      </c>
      <c r="Z7312" s="0" t="str">
        <f aca="false">IF(ISNUMBER(W7312),A7312-W7312,"")</f>
        <v/>
      </c>
      <c r="AA7312" s="55" t="n">
        <f aca="false">MATCH(A7312,DATAS,0)</f>
        <v>1</v>
      </c>
      <c r="AB7312" s="55" t="n">
        <f aca="false">IF(AND(E7312&gt;0,OR(AND(B7312&gt;=1,B7312&lt;=6),B7312=10)),1,0)</f>
        <v>0</v>
      </c>
      <c r="AC7312" s="55" t="n">
        <f aca="false">IF(AND(E7312&gt;0,B7312=10),1,0)</f>
        <v>0</v>
      </c>
      <c r="AD7312" s="0" t="str">
        <f aca="false">IF(AND(C7311=C7312,AA7311=AA7312-1),AB7311,"")</f>
        <v/>
      </c>
      <c r="AE7312" s="0" t="str">
        <f aca="false">IF(AND(C7311=C7312,AA7311=AA7312-1),AC7311,"")</f>
        <v/>
      </c>
      <c r="AF7312" s="0" t="str">
        <f aca="false">IF(AA7312=1,"",IF(AND(AB7312=1,AD7312&lt;&gt;1),1,0))</f>
        <v/>
      </c>
      <c r="AG7312" s="0" t="str">
        <f aca="false">IF(AA7312=1,"",IF(AND(AC7312=1,AE7312&lt;&gt;1),1,0))</f>
        <v/>
      </c>
      <c r="AH7312" s="60" t="str">
        <f aca="false">IF(AND(E7312&gt;0,AA7312&lt;2,NOT(AND(C7313=C7312,AA7313=AA7312+1))),INDEX(DATAS,AA7312+1),"")</f>
        <v/>
      </c>
      <c r="AI7312" s="60" t="str">
        <f aca="false">IF(AND(AC7312=1,AA7312&lt;2),IF(AND(C7313=C7312,AA7313=AA7312+1),IF(AC7313=1,"",INDEX(DATAS,AA7312+1)),INDEX(DATAS,AA7312+1)),"")</f>
        <v/>
      </c>
    </row>
    <row r="7313" customFormat="false" ht="15" hidden="false" customHeight="false" outlineLevel="0" collapsed="false">
      <c r="A7313" s="60" t="n">
        <v>46310</v>
      </c>
      <c r="B7313" s="0" t="n">
        <v>16</v>
      </c>
      <c r="C7313" s="0" t="n">
        <v>8126</v>
      </c>
      <c r="E7313" s="0" t="n">
        <v>0</v>
      </c>
      <c r="F7313" s="55" t="s">
        <v>1674</v>
      </c>
      <c r="I7313" s="55" t="s">
        <v>185</v>
      </c>
      <c r="U7313" s="0" t="n">
        <v>32</v>
      </c>
      <c r="V7313" s="0" t="n">
        <v>0</v>
      </c>
      <c r="X7313" s="55" t="n">
        <f aca="false">IF(I7313="Male",0,1)</f>
        <v>1</v>
      </c>
      <c r="Y7313" s="55" t="n">
        <f aca="false">IF(OR(I7313="DNB",I7313="Dry DNB"),1,0)</f>
        <v>0</v>
      </c>
      <c r="Z7313" s="0" t="str">
        <f aca="false">IF(ISNUMBER(W7313),A7313-W7313,"")</f>
        <v/>
      </c>
      <c r="AA7313" s="55" t="n">
        <f aca="false">MATCH(A7313,DATAS,0)</f>
        <v>2</v>
      </c>
      <c r="AB7313" s="55" t="n">
        <f aca="false">IF(AND(E7313&gt;0,OR(AND(B7313&gt;=1,B7313&lt;=6),B7313=10)),1,0)</f>
        <v>0</v>
      </c>
      <c r="AC7313" s="55" t="n">
        <f aca="false">IF(AND(E7313&gt;0,B7313=10),1,0)</f>
        <v>0</v>
      </c>
      <c r="AD7313" s="55" t="n">
        <f aca="false">IF(AND(C7312=C7313,AA7312=AA7313-1),AB7312,"")</f>
        <v>0</v>
      </c>
      <c r="AE7313" s="55" t="n">
        <f aca="false">IF(AND(C7312=C7313,AA7312=AA7313-1),AC7312,"")</f>
        <v>0</v>
      </c>
      <c r="AF7313" s="55" t="n">
        <f aca="false">IF(AA7313=1,"",IF(AND(AB7313=1,AD7313&lt;&gt;1),1,0))</f>
        <v>0</v>
      </c>
      <c r="AG7313" s="55" t="n">
        <f aca="false">IF(AA7313=1,"",IF(AND(AC7313=1,AE7313&lt;&gt;1),1,0))</f>
        <v>0</v>
      </c>
      <c r="AH7313" s="60" t="str">
        <f aca="false">IF(AND(E7313&gt;0,AA7313&lt;2,NOT(AND(C7314=C7313,AA7314=AA7313+1))),INDEX(DATAS,AA7313+1),"")</f>
        <v/>
      </c>
      <c r="AI7313" s="60" t="str">
        <f aca="false">IF(AND(AC7313=1,AA7313&lt;2),IF(AND(C7314=C7313,AA7314=AA7313+1),IF(AC7314=1,"",INDEX(DATAS,AA7313+1)),INDEX(DATAS,AA7313+1)),"")</f>
        <v/>
      </c>
    </row>
    <row r="7314" customFormat="false" ht="15" hidden="false" customHeight="false" outlineLevel="0" collapsed="false">
      <c r="A7314" s="60" t="n">
        <v>46309</v>
      </c>
      <c r="B7314" s="0" t="n">
        <v>16</v>
      </c>
      <c r="C7314" s="0" t="n">
        <v>8127</v>
      </c>
      <c r="E7314" s="0" t="n">
        <v>0</v>
      </c>
      <c r="F7314" s="55" t="s">
        <v>1675</v>
      </c>
      <c r="I7314" s="55" t="s">
        <v>185</v>
      </c>
      <c r="U7314" s="0" t="n">
        <v>30</v>
      </c>
      <c r="V7314" s="0" t="n">
        <v>0</v>
      </c>
      <c r="X7314" s="55" t="n">
        <f aca="false">IF(I7314="Male",0,1)</f>
        <v>1</v>
      </c>
      <c r="Y7314" s="55" t="n">
        <f aca="false">IF(OR(I7314="DNB",I7314="Dry DNB"),1,0)</f>
        <v>0</v>
      </c>
      <c r="Z7314" s="0" t="str">
        <f aca="false">IF(ISNUMBER(W7314),A7314-W7314,"")</f>
        <v/>
      </c>
      <c r="AA7314" s="55" t="n">
        <f aca="false">MATCH(A7314,DATAS,0)</f>
        <v>1</v>
      </c>
      <c r="AB7314" s="55" t="n">
        <f aca="false">IF(AND(E7314&gt;0,OR(AND(B7314&gt;=1,B7314&lt;=6),B7314=10)),1,0)</f>
        <v>0</v>
      </c>
      <c r="AC7314" s="55" t="n">
        <f aca="false">IF(AND(E7314&gt;0,B7314=10),1,0)</f>
        <v>0</v>
      </c>
      <c r="AD7314" s="0" t="str">
        <f aca="false">IF(AND(C7313=C7314,AA7313=AA7314-1),AB7313,"")</f>
        <v/>
      </c>
      <c r="AE7314" s="0" t="str">
        <f aca="false">IF(AND(C7313=C7314,AA7313=AA7314-1),AC7313,"")</f>
        <v/>
      </c>
      <c r="AF7314" s="0" t="str">
        <f aca="false">IF(AA7314=1,"",IF(AND(AB7314=1,AD7314&lt;&gt;1),1,0))</f>
        <v/>
      </c>
      <c r="AG7314" s="0" t="str">
        <f aca="false">IF(AA7314=1,"",IF(AND(AC7314=1,AE7314&lt;&gt;1),1,0))</f>
        <v/>
      </c>
      <c r="AH7314" s="60" t="str">
        <f aca="false">IF(AND(E7314&gt;0,AA7314&lt;2,NOT(AND(C7315=C7314,AA7315=AA7314+1))),INDEX(DATAS,AA7314+1),"")</f>
        <v/>
      </c>
      <c r="AI7314" s="60" t="str">
        <f aca="false">IF(AND(AC7314=1,AA7314&lt;2),IF(AND(C7315=C7314,AA7315=AA7314+1),IF(AC7315=1,"",INDEX(DATAS,AA7314+1)),INDEX(DATAS,AA7314+1)),"")</f>
        <v/>
      </c>
    </row>
    <row r="7315" customFormat="false" ht="15" hidden="false" customHeight="false" outlineLevel="0" collapsed="false">
      <c r="A7315" s="60" t="n">
        <v>46310</v>
      </c>
      <c r="B7315" s="0" t="n">
        <v>16</v>
      </c>
      <c r="C7315" s="0" t="n">
        <v>8127</v>
      </c>
      <c r="E7315" s="0" t="n">
        <v>0</v>
      </c>
      <c r="F7315" s="55" t="s">
        <v>1675</v>
      </c>
      <c r="I7315" s="55" t="s">
        <v>185</v>
      </c>
      <c r="U7315" s="0" t="n">
        <v>31</v>
      </c>
      <c r="V7315" s="0" t="n">
        <v>0</v>
      </c>
      <c r="X7315" s="55" t="n">
        <f aca="false">IF(I7315="Male",0,1)</f>
        <v>1</v>
      </c>
      <c r="Y7315" s="55" t="n">
        <f aca="false">IF(OR(I7315="DNB",I7315="Dry DNB"),1,0)</f>
        <v>0</v>
      </c>
      <c r="Z7315" s="0" t="str">
        <f aca="false">IF(ISNUMBER(W7315),A7315-W7315,"")</f>
        <v/>
      </c>
      <c r="AA7315" s="55" t="n">
        <f aca="false">MATCH(A7315,DATAS,0)</f>
        <v>2</v>
      </c>
      <c r="AB7315" s="55" t="n">
        <f aca="false">IF(AND(E7315&gt;0,OR(AND(B7315&gt;=1,B7315&lt;=6),B7315=10)),1,0)</f>
        <v>0</v>
      </c>
      <c r="AC7315" s="55" t="n">
        <f aca="false">IF(AND(E7315&gt;0,B7315=10),1,0)</f>
        <v>0</v>
      </c>
      <c r="AD7315" s="55" t="n">
        <f aca="false">IF(AND(C7314=C7315,AA7314=AA7315-1),AB7314,"")</f>
        <v>0</v>
      </c>
      <c r="AE7315" s="55" t="n">
        <f aca="false">IF(AND(C7314=C7315,AA7314=AA7315-1),AC7314,"")</f>
        <v>0</v>
      </c>
      <c r="AF7315" s="55" t="n">
        <f aca="false">IF(AA7315=1,"",IF(AND(AB7315=1,AD7315&lt;&gt;1),1,0))</f>
        <v>0</v>
      </c>
      <c r="AG7315" s="55" t="n">
        <f aca="false">IF(AA7315=1,"",IF(AND(AC7315=1,AE7315&lt;&gt;1),1,0))</f>
        <v>0</v>
      </c>
      <c r="AH7315" s="60" t="str">
        <f aca="false">IF(AND(E7315&gt;0,AA7315&lt;2,NOT(AND(C7316=C7315,AA7316=AA7315+1))),INDEX(DATAS,AA7315+1),"")</f>
        <v/>
      </c>
      <c r="AI7315" s="60" t="str">
        <f aca="false">IF(AND(AC7315=1,AA7315&lt;2),IF(AND(C7316=C7315,AA7316=AA7315+1),IF(AC7316=1,"",INDEX(DATAS,AA7315+1)),INDEX(DATAS,AA7315+1)),"")</f>
        <v/>
      </c>
    </row>
    <row r="7316" customFormat="false" ht="15" hidden="false" customHeight="false" outlineLevel="0" collapsed="false">
      <c r="A7316" s="60" t="n">
        <v>46309</v>
      </c>
      <c r="B7316" s="0" t="n">
        <v>16</v>
      </c>
      <c r="C7316" s="0" t="n">
        <v>8128</v>
      </c>
      <c r="E7316" s="0" t="n">
        <v>0</v>
      </c>
      <c r="F7316" s="55" t="s">
        <v>1675</v>
      </c>
      <c r="I7316" s="55" t="s">
        <v>185</v>
      </c>
      <c r="U7316" s="0" t="n">
        <v>30</v>
      </c>
      <c r="V7316" s="0" t="n">
        <v>0</v>
      </c>
      <c r="X7316" s="55" t="n">
        <f aca="false">IF(I7316="Male",0,1)</f>
        <v>1</v>
      </c>
      <c r="Y7316" s="55" t="n">
        <f aca="false">IF(OR(I7316="DNB",I7316="Dry DNB"),1,0)</f>
        <v>0</v>
      </c>
      <c r="Z7316" s="0" t="str">
        <f aca="false">IF(ISNUMBER(W7316),A7316-W7316,"")</f>
        <v/>
      </c>
      <c r="AA7316" s="55" t="n">
        <f aca="false">MATCH(A7316,DATAS,0)</f>
        <v>1</v>
      </c>
      <c r="AB7316" s="55" t="n">
        <f aca="false">IF(AND(E7316&gt;0,OR(AND(B7316&gt;=1,B7316&lt;=6),B7316=10)),1,0)</f>
        <v>0</v>
      </c>
      <c r="AC7316" s="55" t="n">
        <f aca="false">IF(AND(E7316&gt;0,B7316=10),1,0)</f>
        <v>0</v>
      </c>
      <c r="AD7316" s="0" t="str">
        <f aca="false">IF(AND(C7315=C7316,AA7315=AA7316-1),AB7315,"")</f>
        <v/>
      </c>
      <c r="AE7316" s="0" t="str">
        <f aca="false">IF(AND(C7315=C7316,AA7315=AA7316-1),AC7315,"")</f>
        <v/>
      </c>
      <c r="AF7316" s="0" t="str">
        <f aca="false">IF(AA7316=1,"",IF(AND(AB7316=1,AD7316&lt;&gt;1),1,0))</f>
        <v/>
      </c>
      <c r="AG7316" s="0" t="str">
        <f aca="false">IF(AA7316=1,"",IF(AND(AC7316=1,AE7316&lt;&gt;1),1,0))</f>
        <v/>
      </c>
      <c r="AH7316" s="60" t="str">
        <f aca="false">IF(AND(E7316&gt;0,AA7316&lt;2,NOT(AND(C7317=C7316,AA7317=AA7316+1))),INDEX(DATAS,AA7316+1),"")</f>
        <v/>
      </c>
      <c r="AI7316" s="60" t="str">
        <f aca="false">IF(AND(AC7316=1,AA7316&lt;2),IF(AND(C7317=C7316,AA7317=AA7316+1),IF(AC7317=1,"",INDEX(DATAS,AA7316+1)),INDEX(DATAS,AA7316+1)),"")</f>
        <v/>
      </c>
    </row>
    <row r="7317" customFormat="false" ht="15" hidden="false" customHeight="false" outlineLevel="0" collapsed="false">
      <c r="A7317" s="60" t="n">
        <v>46310</v>
      </c>
      <c r="B7317" s="0" t="n">
        <v>16</v>
      </c>
      <c r="C7317" s="0" t="n">
        <v>8128</v>
      </c>
      <c r="E7317" s="0" t="n">
        <v>0</v>
      </c>
      <c r="F7317" s="55" t="s">
        <v>1675</v>
      </c>
      <c r="I7317" s="55" t="s">
        <v>185</v>
      </c>
      <c r="U7317" s="0" t="n">
        <v>31</v>
      </c>
      <c r="V7317" s="0" t="n">
        <v>0</v>
      </c>
      <c r="X7317" s="55" t="n">
        <f aca="false">IF(I7317="Male",0,1)</f>
        <v>1</v>
      </c>
      <c r="Y7317" s="55" t="n">
        <f aca="false">IF(OR(I7317="DNB",I7317="Dry DNB"),1,0)</f>
        <v>0</v>
      </c>
      <c r="Z7317" s="0" t="str">
        <f aca="false">IF(ISNUMBER(W7317),A7317-W7317,"")</f>
        <v/>
      </c>
      <c r="AA7317" s="55" t="n">
        <f aca="false">MATCH(A7317,DATAS,0)</f>
        <v>2</v>
      </c>
      <c r="AB7317" s="55" t="n">
        <f aca="false">IF(AND(E7317&gt;0,OR(AND(B7317&gt;=1,B7317&lt;=6),B7317=10)),1,0)</f>
        <v>0</v>
      </c>
      <c r="AC7317" s="55" t="n">
        <f aca="false">IF(AND(E7317&gt;0,B7317=10),1,0)</f>
        <v>0</v>
      </c>
      <c r="AD7317" s="55" t="n">
        <f aca="false">IF(AND(C7316=C7317,AA7316=AA7317-1),AB7316,"")</f>
        <v>0</v>
      </c>
      <c r="AE7317" s="55" t="n">
        <f aca="false">IF(AND(C7316=C7317,AA7316=AA7317-1),AC7316,"")</f>
        <v>0</v>
      </c>
      <c r="AF7317" s="55" t="n">
        <f aca="false">IF(AA7317=1,"",IF(AND(AB7317=1,AD7317&lt;&gt;1),1,0))</f>
        <v>0</v>
      </c>
      <c r="AG7317" s="55" t="n">
        <f aca="false">IF(AA7317=1,"",IF(AND(AC7317=1,AE7317&lt;&gt;1),1,0))</f>
        <v>0</v>
      </c>
      <c r="AH7317" s="60" t="str">
        <f aca="false">IF(AND(E7317&gt;0,AA7317&lt;2,NOT(AND(C7318=C7317,AA7318=AA7317+1))),INDEX(DATAS,AA7317+1),"")</f>
        <v/>
      </c>
      <c r="AI7317" s="60" t="str">
        <f aca="false">IF(AND(AC7317=1,AA7317&lt;2),IF(AND(C7318=C7317,AA7318=AA7317+1),IF(AC7318=1,"",INDEX(DATAS,AA7317+1)),INDEX(DATAS,AA7317+1)),"")</f>
        <v/>
      </c>
    </row>
    <row r="7318" customFormat="false" ht="15" hidden="false" customHeight="false" outlineLevel="0" collapsed="false">
      <c r="A7318" s="60" t="n">
        <v>46309</v>
      </c>
      <c r="B7318" s="0" t="n">
        <v>16</v>
      </c>
      <c r="C7318" s="0" t="n">
        <v>8129</v>
      </c>
      <c r="E7318" s="0" t="n">
        <v>0</v>
      </c>
      <c r="F7318" s="55" t="s">
        <v>1675</v>
      </c>
      <c r="I7318" s="55" t="s">
        <v>185</v>
      </c>
      <c r="U7318" s="0" t="n">
        <v>30</v>
      </c>
      <c r="V7318" s="0" t="n">
        <v>0</v>
      </c>
      <c r="X7318" s="55" t="n">
        <f aca="false">IF(I7318="Male",0,1)</f>
        <v>1</v>
      </c>
      <c r="Y7318" s="55" t="n">
        <f aca="false">IF(OR(I7318="DNB",I7318="Dry DNB"),1,0)</f>
        <v>0</v>
      </c>
      <c r="Z7318" s="0" t="str">
        <f aca="false">IF(ISNUMBER(W7318),A7318-W7318,"")</f>
        <v/>
      </c>
      <c r="AA7318" s="55" t="n">
        <f aca="false">MATCH(A7318,DATAS,0)</f>
        <v>1</v>
      </c>
      <c r="AB7318" s="55" t="n">
        <f aca="false">IF(AND(E7318&gt;0,OR(AND(B7318&gt;=1,B7318&lt;=6),B7318=10)),1,0)</f>
        <v>0</v>
      </c>
      <c r="AC7318" s="55" t="n">
        <f aca="false">IF(AND(E7318&gt;0,B7318=10),1,0)</f>
        <v>0</v>
      </c>
      <c r="AD7318" s="0" t="str">
        <f aca="false">IF(AND(C7317=C7318,AA7317=AA7318-1),AB7317,"")</f>
        <v/>
      </c>
      <c r="AE7318" s="0" t="str">
        <f aca="false">IF(AND(C7317=C7318,AA7317=AA7318-1),AC7317,"")</f>
        <v/>
      </c>
      <c r="AF7318" s="0" t="str">
        <f aca="false">IF(AA7318=1,"",IF(AND(AB7318=1,AD7318&lt;&gt;1),1,0))</f>
        <v/>
      </c>
      <c r="AG7318" s="0" t="str">
        <f aca="false">IF(AA7318=1,"",IF(AND(AC7318=1,AE7318&lt;&gt;1),1,0))</f>
        <v/>
      </c>
      <c r="AH7318" s="60" t="str">
        <f aca="false">IF(AND(E7318&gt;0,AA7318&lt;2,NOT(AND(C7319=C7318,AA7319=AA7318+1))),INDEX(DATAS,AA7318+1),"")</f>
        <v/>
      </c>
      <c r="AI7318" s="60" t="str">
        <f aca="false">IF(AND(AC7318=1,AA7318&lt;2),IF(AND(C7319=C7318,AA7319=AA7318+1),IF(AC7319=1,"",INDEX(DATAS,AA7318+1)),INDEX(DATAS,AA7318+1)),"")</f>
        <v/>
      </c>
    </row>
    <row r="7319" customFormat="false" ht="15" hidden="false" customHeight="false" outlineLevel="0" collapsed="false">
      <c r="A7319" s="60" t="n">
        <v>46310</v>
      </c>
      <c r="B7319" s="0" t="n">
        <v>16</v>
      </c>
      <c r="C7319" s="0" t="n">
        <v>8129</v>
      </c>
      <c r="E7319" s="0" t="n">
        <v>0</v>
      </c>
      <c r="F7319" s="55" t="s">
        <v>1675</v>
      </c>
      <c r="I7319" s="55" t="s">
        <v>185</v>
      </c>
      <c r="U7319" s="0" t="n">
        <v>31</v>
      </c>
      <c r="V7319" s="0" t="n">
        <v>0</v>
      </c>
      <c r="X7319" s="55" t="n">
        <f aca="false">IF(I7319="Male",0,1)</f>
        <v>1</v>
      </c>
      <c r="Y7319" s="55" t="n">
        <f aca="false">IF(OR(I7319="DNB",I7319="Dry DNB"),1,0)</f>
        <v>0</v>
      </c>
      <c r="Z7319" s="0" t="str">
        <f aca="false">IF(ISNUMBER(W7319),A7319-W7319,"")</f>
        <v/>
      </c>
      <c r="AA7319" s="55" t="n">
        <f aca="false">MATCH(A7319,DATAS,0)</f>
        <v>2</v>
      </c>
      <c r="AB7319" s="55" t="n">
        <f aca="false">IF(AND(E7319&gt;0,OR(AND(B7319&gt;=1,B7319&lt;=6),B7319=10)),1,0)</f>
        <v>0</v>
      </c>
      <c r="AC7319" s="55" t="n">
        <f aca="false">IF(AND(E7319&gt;0,B7319=10),1,0)</f>
        <v>0</v>
      </c>
      <c r="AD7319" s="55" t="n">
        <f aca="false">IF(AND(C7318=C7319,AA7318=AA7319-1),AB7318,"")</f>
        <v>0</v>
      </c>
      <c r="AE7319" s="55" t="n">
        <f aca="false">IF(AND(C7318=C7319,AA7318=AA7319-1),AC7318,"")</f>
        <v>0</v>
      </c>
      <c r="AF7319" s="55" t="n">
        <f aca="false">IF(AA7319=1,"",IF(AND(AB7319=1,AD7319&lt;&gt;1),1,0))</f>
        <v>0</v>
      </c>
      <c r="AG7319" s="55" t="n">
        <f aca="false">IF(AA7319=1,"",IF(AND(AC7319=1,AE7319&lt;&gt;1),1,0))</f>
        <v>0</v>
      </c>
      <c r="AH7319" s="60" t="str">
        <f aca="false">IF(AND(E7319&gt;0,AA7319&lt;2,NOT(AND(C7320=C7319,AA7320=AA7319+1))),INDEX(DATAS,AA7319+1),"")</f>
        <v/>
      </c>
      <c r="AI7319" s="60" t="str">
        <f aca="false">IF(AND(AC7319=1,AA7319&lt;2),IF(AND(C7320=C7319,AA7320=AA7319+1),IF(AC7320=1,"",INDEX(DATAS,AA7319+1)),INDEX(DATAS,AA7319+1)),"")</f>
        <v/>
      </c>
    </row>
    <row r="7320" customFormat="false" ht="15" hidden="false" customHeight="false" outlineLevel="0" collapsed="false">
      <c r="A7320" s="60" t="n">
        <v>46309</v>
      </c>
      <c r="B7320" s="0" t="n">
        <v>16</v>
      </c>
      <c r="C7320" s="0" t="n">
        <v>8130</v>
      </c>
      <c r="E7320" s="0" t="n">
        <v>0</v>
      </c>
      <c r="F7320" s="55" t="s">
        <v>1675</v>
      </c>
      <c r="I7320" s="55" t="s">
        <v>185</v>
      </c>
      <c r="U7320" s="0" t="n">
        <v>30</v>
      </c>
      <c r="V7320" s="0" t="n">
        <v>0</v>
      </c>
      <c r="X7320" s="55" t="n">
        <f aca="false">IF(I7320="Male",0,1)</f>
        <v>1</v>
      </c>
      <c r="Y7320" s="55" t="n">
        <f aca="false">IF(OR(I7320="DNB",I7320="Dry DNB"),1,0)</f>
        <v>0</v>
      </c>
      <c r="Z7320" s="0" t="str">
        <f aca="false">IF(ISNUMBER(W7320),A7320-W7320,"")</f>
        <v/>
      </c>
      <c r="AA7320" s="55" t="n">
        <f aca="false">MATCH(A7320,DATAS,0)</f>
        <v>1</v>
      </c>
      <c r="AB7320" s="55" t="n">
        <f aca="false">IF(AND(E7320&gt;0,OR(AND(B7320&gt;=1,B7320&lt;=6),B7320=10)),1,0)</f>
        <v>0</v>
      </c>
      <c r="AC7320" s="55" t="n">
        <f aca="false">IF(AND(E7320&gt;0,B7320=10),1,0)</f>
        <v>0</v>
      </c>
      <c r="AD7320" s="0" t="str">
        <f aca="false">IF(AND(C7319=C7320,AA7319=AA7320-1),AB7319,"")</f>
        <v/>
      </c>
      <c r="AE7320" s="0" t="str">
        <f aca="false">IF(AND(C7319=C7320,AA7319=AA7320-1),AC7319,"")</f>
        <v/>
      </c>
      <c r="AF7320" s="0" t="str">
        <f aca="false">IF(AA7320=1,"",IF(AND(AB7320=1,AD7320&lt;&gt;1),1,0))</f>
        <v/>
      </c>
      <c r="AG7320" s="0" t="str">
        <f aca="false">IF(AA7320=1,"",IF(AND(AC7320=1,AE7320&lt;&gt;1),1,0))</f>
        <v/>
      </c>
      <c r="AH7320" s="60" t="str">
        <f aca="false">IF(AND(E7320&gt;0,AA7320&lt;2,NOT(AND(C7321=C7320,AA7321=AA7320+1))),INDEX(DATAS,AA7320+1),"")</f>
        <v/>
      </c>
      <c r="AI7320" s="60" t="str">
        <f aca="false">IF(AND(AC7320=1,AA7320&lt;2),IF(AND(C7321=C7320,AA7321=AA7320+1),IF(AC7321=1,"",INDEX(DATAS,AA7320+1)),INDEX(DATAS,AA7320+1)),"")</f>
        <v/>
      </c>
    </row>
    <row r="7321" customFormat="false" ht="15" hidden="false" customHeight="false" outlineLevel="0" collapsed="false">
      <c r="A7321" s="60" t="n">
        <v>46310</v>
      </c>
      <c r="B7321" s="0" t="n">
        <v>16</v>
      </c>
      <c r="C7321" s="0" t="n">
        <v>8130</v>
      </c>
      <c r="E7321" s="0" t="n">
        <v>0</v>
      </c>
      <c r="F7321" s="55" t="s">
        <v>1675</v>
      </c>
      <c r="I7321" s="55" t="s">
        <v>185</v>
      </c>
      <c r="U7321" s="0" t="n">
        <v>31</v>
      </c>
      <c r="V7321" s="0" t="n">
        <v>0</v>
      </c>
      <c r="X7321" s="55" t="n">
        <f aca="false">IF(I7321="Male",0,1)</f>
        <v>1</v>
      </c>
      <c r="Y7321" s="55" t="n">
        <f aca="false">IF(OR(I7321="DNB",I7321="Dry DNB"),1,0)</f>
        <v>0</v>
      </c>
      <c r="Z7321" s="0" t="str">
        <f aca="false">IF(ISNUMBER(W7321),A7321-W7321,"")</f>
        <v/>
      </c>
      <c r="AA7321" s="55" t="n">
        <f aca="false">MATCH(A7321,DATAS,0)</f>
        <v>2</v>
      </c>
      <c r="AB7321" s="55" t="n">
        <f aca="false">IF(AND(E7321&gt;0,OR(AND(B7321&gt;=1,B7321&lt;=6),B7321=10)),1,0)</f>
        <v>0</v>
      </c>
      <c r="AC7321" s="55" t="n">
        <f aca="false">IF(AND(E7321&gt;0,B7321=10),1,0)</f>
        <v>0</v>
      </c>
      <c r="AD7321" s="55" t="n">
        <f aca="false">IF(AND(C7320=C7321,AA7320=AA7321-1),AB7320,"")</f>
        <v>0</v>
      </c>
      <c r="AE7321" s="55" t="n">
        <f aca="false">IF(AND(C7320=C7321,AA7320=AA7321-1),AC7320,"")</f>
        <v>0</v>
      </c>
      <c r="AF7321" s="55" t="n">
        <f aca="false">IF(AA7321=1,"",IF(AND(AB7321=1,AD7321&lt;&gt;1),1,0))</f>
        <v>0</v>
      </c>
      <c r="AG7321" s="55" t="n">
        <f aca="false">IF(AA7321=1,"",IF(AND(AC7321=1,AE7321&lt;&gt;1),1,0))</f>
        <v>0</v>
      </c>
      <c r="AH7321" s="60" t="str">
        <f aca="false">IF(AND(E7321&gt;0,AA7321&lt;2,NOT(AND(C7322=C7321,AA7322=AA7321+1))),INDEX(DATAS,AA7321+1),"")</f>
        <v/>
      </c>
      <c r="AI7321" s="60" t="str">
        <f aca="false">IF(AND(AC7321=1,AA7321&lt;2),IF(AND(C7322=C7321,AA7322=AA7321+1),IF(AC7322=1,"",INDEX(DATAS,AA7321+1)),INDEX(DATAS,AA7321+1)),"")</f>
        <v/>
      </c>
    </row>
    <row r="7322" customFormat="false" ht="15" hidden="false" customHeight="false" outlineLevel="0" collapsed="false">
      <c r="A7322" s="60" t="n">
        <v>46309</v>
      </c>
      <c r="B7322" s="0" t="n">
        <v>16</v>
      </c>
      <c r="C7322" s="0" t="n">
        <v>8131</v>
      </c>
      <c r="E7322" s="0" t="n">
        <v>0</v>
      </c>
      <c r="F7322" s="55" t="s">
        <v>1676</v>
      </c>
      <c r="I7322" s="55" t="s">
        <v>185</v>
      </c>
      <c r="U7322" s="0" t="n">
        <v>29</v>
      </c>
      <c r="V7322" s="0" t="n">
        <v>0</v>
      </c>
      <c r="X7322" s="55" t="n">
        <f aca="false">IF(I7322="Male",0,1)</f>
        <v>1</v>
      </c>
      <c r="Y7322" s="55" t="n">
        <f aca="false">IF(OR(I7322="DNB",I7322="Dry DNB"),1,0)</f>
        <v>0</v>
      </c>
      <c r="Z7322" s="0" t="str">
        <f aca="false">IF(ISNUMBER(W7322),A7322-W7322,"")</f>
        <v/>
      </c>
      <c r="AA7322" s="55" t="n">
        <f aca="false">MATCH(A7322,DATAS,0)</f>
        <v>1</v>
      </c>
      <c r="AB7322" s="55" t="n">
        <f aca="false">IF(AND(E7322&gt;0,OR(AND(B7322&gt;=1,B7322&lt;=6),B7322=10)),1,0)</f>
        <v>0</v>
      </c>
      <c r="AC7322" s="55" t="n">
        <f aca="false">IF(AND(E7322&gt;0,B7322=10),1,0)</f>
        <v>0</v>
      </c>
      <c r="AD7322" s="0" t="str">
        <f aca="false">IF(AND(C7321=C7322,AA7321=AA7322-1),AB7321,"")</f>
        <v/>
      </c>
      <c r="AE7322" s="0" t="str">
        <f aca="false">IF(AND(C7321=C7322,AA7321=AA7322-1),AC7321,"")</f>
        <v/>
      </c>
      <c r="AF7322" s="0" t="str">
        <f aca="false">IF(AA7322=1,"",IF(AND(AB7322=1,AD7322&lt;&gt;1),1,0))</f>
        <v/>
      </c>
      <c r="AG7322" s="0" t="str">
        <f aca="false">IF(AA7322=1,"",IF(AND(AC7322=1,AE7322&lt;&gt;1),1,0))</f>
        <v/>
      </c>
      <c r="AH7322" s="60" t="str">
        <f aca="false">IF(AND(E7322&gt;0,AA7322&lt;2,NOT(AND(C7323=C7322,AA7323=AA7322+1))),INDEX(DATAS,AA7322+1),"")</f>
        <v/>
      </c>
      <c r="AI7322" s="60" t="str">
        <f aca="false">IF(AND(AC7322=1,AA7322&lt;2),IF(AND(C7323=C7322,AA7323=AA7322+1),IF(AC7323=1,"",INDEX(DATAS,AA7322+1)),INDEX(DATAS,AA7322+1)),"")</f>
        <v/>
      </c>
    </row>
    <row r="7323" customFormat="false" ht="15" hidden="false" customHeight="false" outlineLevel="0" collapsed="false">
      <c r="A7323" s="60" t="n">
        <v>46310</v>
      </c>
      <c r="B7323" s="0" t="n">
        <v>16</v>
      </c>
      <c r="C7323" s="0" t="n">
        <v>8131</v>
      </c>
      <c r="E7323" s="0" t="n">
        <v>0</v>
      </c>
      <c r="F7323" s="55" t="s">
        <v>1676</v>
      </c>
      <c r="I7323" s="55" t="s">
        <v>185</v>
      </c>
      <c r="U7323" s="0" t="n">
        <v>30</v>
      </c>
      <c r="V7323" s="0" t="n">
        <v>0</v>
      </c>
      <c r="X7323" s="55" t="n">
        <f aca="false">IF(I7323="Male",0,1)</f>
        <v>1</v>
      </c>
      <c r="Y7323" s="55" t="n">
        <f aca="false">IF(OR(I7323="DNB",I7323="Dry DNB"),1,0)</f>
        <v>0</v>
      </c>
      <c r="Z7323" s="0" t="str">
        <f aca="false">IF(ISNUMBER(W7323),A7323-W7323,"")</f>
        <v/>
      </c>
      <c r="AA7323" s="55" t="n">
        <f aca="false">MATCH(A7323,DATAS,0)</f>
        <v>2</v>
      </c>
      <c r="AB7323" s="55" t="n">
        <f aca="false">IF(AND(E7323&gt;0,OR(AND(B7323&gt;=1,B7323&lt;=6),B7323=10)),1,0)</f>
        <v>0</v>
      </c>
      <c r="AC7323" s="55" t="n">
        <f aca="false">IF(AND(E7323&gt;0,B7323=10),1,0)</f>
        <v>0</v>
      </c>
      <c r="AD7323" s="55" t="n">
        <f aca="false">IF(AND(C7322=C7323,AA7322=AA7323-1),AB7322,"")</f>
        <v>0</v>
      </c>
      <c r="AE7323" s="55" t="n">
        <f aca="false">IF(AND(C7322=C7323,AA7322=AA7323-1),AC7322,"")</f>
        <v>0</v>
      </c>
      <c r="AF7323" s="55" t="n">
        <f aca="false">IF(AA7323=1,"",IF(AND(AB7323=1,AD7323&lt;&gt;1),1,0))</f>
        <v>0</v>
      </c>
      <c r="AG7323" s="55" t="n">
        <f aca="false">IF(AA7323=1,"",IF(AND(AC7323=1,AE7323&lt;&gt;1),1,0))</f>
        <v>0</v>
      </c>
      <c r="AH7323" s="60" t="str">
        <f aca="false">IF(AND(E7323&gt;0,AA7323&lt;2,NOT(AND(C7324=C7323,AA7324=AA7323+1))),INDEX(DATAS,AA7323+1),"")</f>
        <v/>
      </c>
      <c r="AI7323" s="60" t="str">
        <f aca="false">IF(AND(AC7323=1,AA7323&lt;2),IF(AND(C7324=C7323,AA7324=AA7323+1),IF(AC7324=1,"",INDEX(DATAS,AA7323+1)),INDEX(DATAS,AA7323+1)),"")</f>
        <v/>
      </c>
    </row>
    <row r="7324" customFormat="false" ht="15" hidden="false" customHeight="false" outlineLevel="0" collapsed="false">
      <c r="A7324" s="60" t="n">
        <v>46309</v>
      </c>
      <c r="B7324" s="0" t="n">
        <v>16</v>
      </c>
      <c r="C7324" s="0" t="n">
        <v>8132</v>
      </c>
      <c r="E7324" s="0" t="n">
        <v>0</v>
      </c>
      <c r="F7324" s="55" t="s">
        <v>1676</v>
      </c>
      <c r="I7324" s="55" t="s">
        <v>185</v>
      </c>
      <c r="U7324" s="0" t="n">
        <v>29</v>
      </c>
      <c r="V7324" s="0" t="n">
        <v>0</v>
      </c>
      <c r="X7324" s="55" t="n">
        <f aca="false">IF(I7324="Male",0,1)</f>
        <v>1</v>
      </c>
      <c r="Y7324" s="55" t="n">
        <f aca="false">IF(OR(I7324="DNB",I7324="Dry DNB"),1,0)</f>
        <v>0</v>
      </c>
      <c r="Z7324" s="0" t="str">
        <f aca="false">IF(ISNUMBER(W7324),A7324-W7324,"")</f>
        <v/>
      </c>
      <c r="AA7324" s="55" t="n">
        <f aca="false">MATCH(A7324,DATAS,0)</f>
        <v>1</v>
      </c>
      <c r="AB7324" s="55" t="n">
        <f aca="false">IF(AND(E7324&gt;0,OR(AND(B7324&gt;=1,B7324&lt;=6),B7324=10)),1,0)</f>
        <v>0</v>
      </c>
      <c r="AC7324" s="55" t="n">
        <f aca="false">IF(AND(E7324&gt;0,B7324=10),1,0)</f>
        <v>0</v>
      </c>
      <c r="AD7324" s="0" t="str">
        <f aca="false">IF(AND(C7323=C7324,AA7323=AA7324-1),AB7323,"")</f>
        <v/>
      </c>
      <c r="AE7324" s="0" t="str">
        <f aca="false">IF(AND(C7323=C7324,AA7323=AA7324-1),AC7323,"")</f>
        <v/>
      </c>
      <c r="AF7324" s="0" t="str">
        <f aca="false">IF(AA7324=1,"",IF(AND(AB7324=1,AD7324&lt;&gt;1),1,0))</f>
        <v/>
      </c>
      <c r="AG7324" s="0" t="str">
        <f aca="false">IF(AA7324=1,"",IF(AND(AC7324=1,AE7324&lt;&gt;1),1,0))</f>
        <v/>
      </c>
      <c r="AH7324" s="60" t="str">
        <f aca="false">IF(AND(E7324&gt;0,AA7324&lt;2,NOT(AND(C7325=C7324,AA7325=AA7324+1))),INDEX(DATAS,AA7324+1),"")</f>
        <v/>
      </c>
      <c r="AI7324" s="60" t="str">
        <f aca="false">IF(AND(AC7324=1,AA7324&lt;2),IF(AND(C7325=C7324,AA7325=AA7324+1),IF(AC7325=1,"",INDEX(DATAS,AA7324+1)),INDEX(DATAS,AA7324+1)),"")</f>
        <v/>
      </c>
    </row>
    <row r="7325" customFormat="false" ht="15" hidden="false" customHeight="false" outlineLevel="0" collapsed="false">
      <c r="A7325" s="60" t="n">
        <v>46310</v>
      </c>
      <c r="B7325" s="0" t="n">
        <v>16</v>
      </c>
      <c r="C7325" s="0" t="n">
        <v>8132</v>
      </c>
      <c r="E7325" s="0" t="n">
        <v>0</v>
      </c>
      <c r="F7325" s="55" t="s">
        <v>1676</v>
      </c>
      <c r="I7325" s="55" t="s">
        <v>185</v>
      </c>
      <c r="U7325" s="0" t="n">
        <v>30</v>
      </c>
      <c r="V7325" s="0" t="n">
        <v>0</v>
      </c>
      <c r="X7325" s="55" t="n">
        <f aca="false">IF(I7325="Male",0,1)</f>
        <v>1</v>
      </c>
      <c r="Y7325" s="55" t="n">
        <f aca="false">IF(OR(I7325="DNB",I7325="Dry DNB"),1,0)</f>
        <v>0</v>
      </c>
      <c r="Z7325" s="0" t="str">
        <f aca="false">IF(ISNUMBER(W7325),A7325-W7325,"")</f>
        <v/>
      </c>
      <c r="AA7325" s="55" t="n">
        <f aca="false">MATCH(A7325,DATAS,0)</f>
        <v>2</v>
      </c>
      <c r="AB7325" s="55" t="n">
        <f aca="false">IF(AND(E7325&gt;0,OR(AND(B7325&gt;=1,B7325&lt;=6),B7325=10)),1,0)</f>
        <v>0</v>
      </c>
      <c r="AC7325" s="55" t="n">
        <f aca="false">IF(AND(E7325&gt;0,B7325=10),1,0)</f>
        <v>0</v>
      </c>
      <c r="AD7325" s="55" t="n">
        <f aca="false">IF(AND(C7324=C7325,AA7324=AA7325-1),AB7324,"")</f>
        <v>0</v>
      </c>
      <c r="AE7325" s="55" t="n">
        <f aca="false">IF(AND(C7324=C7325,AA7324=AA7325-1),AC7324,"")</f>
        <v>0</v>
      </c>
      <c r="AF7325" s="55" t="n">
        <f aca="false">IF(AA7325=1,"",IF(AND(AB7325=1,AD7325&lt;&gt;1),1,0))</f>
        <v>0</v>
      </c>
      <c r="AG7325" s="55" t="n">
        <f aca="false">IF(AA7325=1,"",IF(AND(AC7325=1,AE7325&lt;&gt;1),1,0))</f>
        <v>0</v>
      </c>
      <c r="AH7325" s="60" t="str">
        <f aca="false">IF(AND(E7325&gt;0,AA7325&lt;2,NOT(AND(C7326=C7325,AA7326=AA7325+1))),INDEX(DATAS,AA7325+1),"")</f>
        <v/>
      </c>
      <c r="AI7325" s="60" t="str">
        <f aca="false">IF(AND(AC7325=1,AA7325&lt;2),IF(AND(C7326=C7325,AA7326=AA7325+1),IF(AC7326=1,"",INDEX(DATAS,AA7325+1)),INDEX(DATAS,AA7325+1)),"")</f>
        <v/>
      </c>
    </row>
    <row r="7326" customFormat="false" ht="15" hidden="false" customHeight="false" outlineLevel="0" collapsed="false">
      <c r="A7326" s="60" t="n">
        <v>46309</v>
      </c>
      <c r="B7326" s="0" t="n">
        <v>16</v>
      </c>
      <c r="C7326" s="0" t="n">
        <v>8133</v>
      </c>
      <c r="E7326" s="0" t="n">
        <v>0</v>
      </c>
      <c r="F7326" s="55" t="s">
        <v>1677</v>
      </c>
      <c r="I7326" s="55" t="s">
        <v>185</v>
      </c>
      <c r="U7326" s="0" t="n">
        <v>28</v>
      </c>
      <c r="V7326" s="0" t="n">
        <v>0</v>
      </c>
      <c r="X7326" s="55" t="n">
        <f aca="false">IF(I7326="Male",0,1)</f>
        <v>1</v>
      </c>
      <c r="Y7326" s="55" t="n">
        <f aca="false">IF(OR(I7326="DNB",I7326="Dry DNB"),1,0)</f>
        <v>0</v>
      </c>
      <c r="Z7326" s="0" t="str">
        <f aca="false">IF(ISNUMBER(W7326),A7326-W7326,"")</f>
        <v/>
      </c>
      <c r="AA7326" s="55" t="n">
        <f aca="false">MATCH(A7326,DATAS,0)</f>
        <v>1</v>
      </c>
      <c r="AB7326" s="55" t="n">
        <f aca="false">IF(AND(E7326&gt;0,OR(AND(B7326&gt;=1,B7326&lt;=6),B7326=10)),1,0)</f>
        <v>0</v>
      </c>
      <c r="AC7326" s="55" t="n">
        <f aca="false">IF(AND(E7326&gt;0,B7326=10),1,0)</f>
        <v>0</v>
      </c>
      <c r="AD7326" s="0" t="str">
        <f aca="false">IF(AND(C7325=C7326,AA7325=AA7326-1),AB7325,"")</f>
        <v/>
      </c>
      <c r="AE7326" s="0" t="str">
        <f aca="false">IF(AND(C7325=C7326,AA7325=AA7326-1),AC7325,"")</f>
        <v/>
      </c>
      <c r="AF7326" s="0" t="str">
        <f aca="false">IF(AA7326=1,"",IF(AND(AB7326=1,AD7326&lt;&gt;1),1,0))</f>
        <v/>
      </c>
      <c r="AG7326" s="0" t="str">
        <f aca="false">IF(AA7326=1,"",IF(AND(AC7326=1,AE7326&lt;&gt;1),1,0))</f>
        <v/>
      </c>
      <c r="AH7326" s="60" t="str">
        <f aca="false">IF(AND(E7326&gt;0,AA7326&lt;2,NOT(AND(C7327=C7326,AA7327=AA7326+1))),INDEX(DATAS,AA7326+1),"")</f>
        <v/>
      </c>
      <c r="AI7326" s="60" t="str">
        <f aca="false">IF(AND(AC7326=1,AA7326&lt;2),IF(AND(C7327=C7326,AA7327=AA7326+1),IF(AC7327=1,"",INDEX(DATAS,AA7326+1)),INDEX(DATAS,AA7326+1)),"")</f>
        <v/>
      </c>
    </row>
    <row r="7327" customFormat="false" ht="15" hidden="false" customHeight="false" outlineLevel="0" collapsed="false">
      <c r="A7327" s="60" t="n">
        <v>46310</v>
      </c>
      <c r="B7327" s="0" t="n">
        <v>16</v>
      </c>
      <c r="C7327" s="0" t="n">
        <v>8133</v>
      </c>
      <c r="E7327" s="0" t="n">
        <v>0</v>
      </c>
      <c r="F7327" s="55" t="s">
        <v>1677</v>
      </c>
      <c r="I7327" s="55" t="s">
        <v>185</v>
      </c>
      <c r="U7327" s="0" t="n">
        <v>29</v>
      </c>
      <c r="V7327" s="0" t="n">
        <v>0</v>
      </c>
      <c r="X7327" s="55" t="n">
        <f aca="false">IF(I7327="Male",0,1)</f>
        <v>1</v>
      </c>
      <c r="Y7327" s="55" t="n">
        <f aca="false">IF(OR(I7327="DNB",I7327="Dry DNB"),1,0)</f>
        <v>0</v>
      </c>
      <c r="Z7327" s="0" t="str">
        <f aca="false">IF(ISNUMBER(W7327),A7327-W7327,"")</f>
        <v/>
      </c>
      <c r="AA7327" s="55" t="n">
        <f aca="false">MATCH(A7327,DATAS,0)</f>
        <v>2</v>
      </c>
      <c r="AB7327" s="55" t="n">
        <f aca="false">IF(AND(E7327&gt;0,OR(AND(B7327&gt;=1,B7327&lt;=6),B7327=10)),1,0)</f>
        <v>0</v>
      </c>
      <c r="AC7327" s="55" t="n">
        <f aca="false">IF(AND(E7327&gt;0,B7327=10),1,0)</f>
        <v>0</v>
      </c>
      <c r="AD7327" s="55" t="n">
        <f aca="false">IF(AND(C7326=C7327,AA7326=AA7327-1),AB7326,"")</f>
        <v>0</v>
      </c>
      <c r="AE7327" s="55" t="n">
        <f aca="false">IF(AND(C7326=C7327,AA7326=AA7327-1),AC7326,"")</f>
        <v>0</v>
      </c>
      <c r="AF7327" s="55" t="n">
        <f aca="false">IF(AA7327=1,"",IF(AND(AB7327=1,AD7327&lt;&gt;1),1,0))</f>
        <v>0</v>
      </c>
      <c r="AG7327" s="55" t="n">
        <f aca="false">IF(AA7327=1,"",IF(AND(AC7327=1,AE7327&lt;&gt;1),1,0))</f>
        <v>0</v>
      </c>
      <c r="AH7327" s="60" t="str">
        <f aca="false">IF(AND(E7327&gt;0,AA7327&lt;2,NOT(AND(C7328=C7327,AA7328=AA7327+1))),INDEX(DATAS,AA7327+1),"")</f>
        <v/>
      </c>
      <c r="AI7327" s="60" t="str">
        <f aca="false">IF(AND(AC7327=1,AA7327&lt;2),IF(AND(C7328=C7327,AA7328=AA7327+1),IF(AC7328=1,"",INDEX(DATAS,AA7327+1)),INDEX(DATAS,AA7327+1)),"")</f>
        <v/>
      </c>
    </row>
    <row r="7328" customFormat="false" ht="15" hidden="false" customHeight="false" outlineLevel="0" collapsed="false">
      <c r="A7328" s="60" t="n">
        <v>46309</v>
      </c>
      <c r="B7328" s="0" t="n">
        <v>16</v>
      </c>
      <c r="C7328" s="0" t="n">
        <v>8134</v>
      </c>
      <c r="E7328" s="0" t="n">
        <v>0</v>
      </c>
      <c r="F7328" s="55" t="s">
        <v>1678</v>
      </c>
      <c r="I7328" s="55" t="s">
        <v>185</v>
      </c>
      <c r="U7328" s="0" t="n">
        <v>26</v>
      </c>
      <c r="V7328" s="0" t="n">
        <v>0</v>
      </c>
      <c r="X7328" s="55" t="n">
        <f aca="false">IF(I7328="Male",0,1)</f>
        <v>1</v>
      </c>
      <c r="Y7328" s="55" t="n">
        <f aca="false">IF(OR(I7328="DNB",I7328="Dry DNB"),1,0)</f>
        <v>0</v>
      </c>
      <c r="Z7328" s="0" t="str">
        <f aca="false">IF(ISNUMBER(W7328),A7328-W7328,"")</f>
        <v/>
      </c>
      <c r="AA7328" s="55" t="n">
        <f aca="false">MATCH(A7328,DATAS,0)</f>
        <v>1</v>
      </c>
      <c r="AB7328" s="55" t="n">
        <f aca="false">IF(AND(E7328&gt;0,OR(AND(B7328&gt;=1,B7328&lt;=6),B7328=10)),1,0)</f>
        <v>0</v>
      </c>
      <c r="AC7328" s="55" t="n">
        <f aca="false">IF(AND(E7328&gt;0,B7328=10),1,0)</f>
        <v>0</v>
      </c>
      <c r="AD7328" s="0" t="str">
        <f aca="false">IF(AND(C7327=C7328,AA7327=AA7328-1),AB7327,"")</f>
        <v/>
      </c>
      <c r="AE7328" s="0" t="str">
        <f aca="false">IF(AND(C7327=C7328,AA7327=AA7328-1),AC7327,"")</f>
        <v/>
      </c>
      <c r="AF7328" s="0" t="str">
        <f aca="false">IF(AA7328=1,"",IF(AND(AB7328=1,AD7328&lt;&gt;1),1,0))</f>
        <v/>
      </c>
      <c r="AG7328" s="0" t="str">
        <f aca="false">IF(AA7328=1,"",IF(AND(AC7328=1,AE7328&lt;&gt;1),1,0))</f>
        <v/>
      </c>
      <c r="AH7328" s="60" t="str">
        <f aca="false">IF(AND(E7328&gt;0,AA7328&lt;2,NOT(AND(C7329=C7328,AA7329=AA7328+1))),INDEX(DATAS,AA7328+1),"")</f>
        <v/>
      </c>
      <c r="AI7328" s="60" t="str">
        <f aca="false">IF(AND(AC7328=1,AA7328&lt;2),IF(AND(C7329=C7328,AA7329=AA7328+1),IF(AC7329=1,"",INDEX(DATAS,AA7328+1)),INDEX(DATAS,AA7328+1)),"")</f>
        <v/>
      </c>
    </row>
    <row r="7329" customFormat="false" ht="15" hidden="false" customHeight="false" outlineLevel="0" collapsed="false">
      <c r="A7329" s="60" t="n">
        <v>46310</v>
      </c>
      <c r="B7329" s="0" t="n">
        <v>16</v>
      </c>
      <c r="C7329" s="0" t="n">
        <v>8134</v>
      </c>
      <c r="E7329" s="0" t="n">
        <v>0</v>
      </c>
      <c r="F7329" s="55" t="s">
        <v>1678</v>
      </c>
      <c r="I7329" s="55" t="s">
        <v>185</v>
      </c>
      <c r="U7329" s="0" t="n">
        <v>27</v>
      </c>
      <c r="V7329" s="0" t="n">
        <v>0</v>
      </c>
      <c r="X7329" s="55" t="n">
        <f aca="false">IF(I7329="Male",0,1)</f>
        <v>1</v>
      </c>
      <c r="Y7329" s="55" t="n">
        <f aca="false">IF(OR(I7329="DNB",I7329="Dry DNB"),1,0)</f>
        <v>0</v>
      </c>
      <c r="Z7329" s="0" t="str">
        <f aca="false">IF(ISNUMBER(W7329),A7329-W7329,"")</f>
        <v/>
      </c>
      <c r="AA7329" s="55" t="n">
        <f aca="false">MATCH(A7329,DATAS,0)</f>
        <v>2</v>
      </c>
      <c r="AB7329" s="55" t="n">
        <f aca="false">IF(AND(E7329&gt;0,OR(AND(B7329&gt;=1,B7329&lt;=6),B7329=10)),1,0)</f>
        <v>0</v>
      </c>
      <c r="AC7329" s="55" t="n">
        <f aca="false">IF(AND(E7329&gt;0,B7329=10),1,0)</f>
        <v>0</v>
      </c>
      <c r="AD7329" s="55" t="n">
        <f aca="false">IF(AND(C7328=C7329,AA7328=AA7329-1),AB7328,"")</f>
        <v>0</v>
      </c>
      <c r="AE7329" s="55" t="n">
        <f aca="false">IF(AND(C7328=C7329,AA7328=AA7329-1),AC7328,"")</f>
        <v>0</v>
      </c>
      <c r="AF7329" s="55" t="n">
        <f aca="false">IF(AA7329=1,"",IF(AND(AB7329=1,AD7329&lt;&gt;1),1,0))</f>
        <v>0</v>
      </c>
      <c r="AG7329" s="55" t="n">
        <f aca="false">IF(AA7329=1,"",IF(AND(AC7329=1,AE7329&lt;&gt;1),1,0))</f>
        <v>0</v>
      </c>
      <c r="AH7329" s="60" t="str">
        <f aca="false">IF(AND(E7329&gt;0,AA7329&lt;2,NOT(AND(C7330=C7329,AA7330=AA7329+1))),INDEX(DATAS,AA7329+1),"")</f>
        <v/>
      </c>
      <c r="AI7329" s="60" t="str">
        <f aca="false">IF(AND(AC7329=1,AA7329&lt;2),IF(AND(C7330=C7329,AA7330=AA7329+1),IF(AC7330=1,"",INDEX(DATAS,AA7329+1)),INDEX(DATAS,AA7329+1)),"")</f>
        <v/>
      </c>
    </row>
    <row r="7330" customFormat="false" ht="15" hidden="false" customHeight="false" outlineLevel="0" collapsed="false">
      <c r="A7330" s="60" t="n">
        <v>46309</v>
      </c>
      <c r="B7330" s="0" t="n">
        <v>16</v>
      </c>
      <c r="C7330" s="0" t="n">
        <v>8135</v>
      </c>
      <c r="E7330" s="0" t="n">
        <v>0</v>
      </c>
      <c r="F7330" s="55" t="s">
        <v>1678</v>
      </c>
      <c r="I7330" s="55" t="s">
        <v>185</v>
      </c>
      <c r="U7330" s="0" t="n">
        <v>26</v>
      </c>
      <c r="V7330" s="0" t="n">
        <v>0</v>
      </c>
      <c r="X7330" s="55" t="n">
        <f aca="false">IF(I7330="Male",0,1)</f>
        <v>1</v>
      </c>
      <c r="Y7330" s="55" t="n">
        <f aca="false">IF(OR(I7330="DNB",I7330="Dry DNB"),1,0)</f>
        <v>0</v>
      </c>
      <c r="Z7330" s="0" t="str">
        <f aca="false">IF(ISNUMBER(W7330),A7330-W7330,"")</f>
        <v/>
      </c>
      <c r="AA7330" s="55" t="n">
        <f aca="false">MATCH(A7330,DATAS,0)</f>
        <v>1</v>
      </c>
      <c r="AB7330" s="55" t="n">
        <f aca="false">IF(AND(E7330&gt;0,OR(AND(B7330&gt;=1,B7330&lt;=6),B7330=10)),1,0)</f>
        <v>0</v>
      </c>
      <c r="AC7330" s="55" t="n">
        <f aca="false">IF(AND(E7330&gt;0,B7330=10),1,0)</f>
        <v>0</v>
      </c>
      <c r="AD7330" s="0" t="str">
        <f aca="false">IF(AND(C7329=C7330,AA7329=AA7330-1),AB7329,"")</f>
        <v/>
      </c>
      <c r="AE7330" s="0" t="str">
        <f aca="false">IF(AND(C7329=C7330,AA7329=AA7330-1),AC7329,"")</f>
        <v/>
      </c>
      <c r="AF7330" s="0" t="str">
        <f aca="false">IF(AA7330=1,"",IF(AND(AB7330=1,AD7330&lt;&gt;1),1,0))</f>
        <v/>
      </c>
      <c r="AG7330" s="0" t="str">
        <f aca="false">IF(AA7330=1,"",IF(AND(AC7330=1,AE7330&lt;&gt;1),1,0))</f>
        <v/>
      </c>
      <c r="AH7330" s="60" t="str">
        <f aca="false">IF(AND(E7330&gt;0,AA7330&lt;2,NOT(AND(C7331=C7330,AA7331=AA7330+1))),INDEX(DATAS,AA7330+1),"")</f>
        <v/>
      </c>
      <c r="AI7330" s="60" t="str">
        <f aca="false">IF(AND(AC7330=1,AA7330&lt;2),IF(AND(C7331=C7330,AA7331=AA7330+1),IF(AC7331=1,"",INDEX(DATAS,AA7330+1)),INDEX(DATAS,AA7330+1)),"")</f>
        <v/>
      </c>
    </row>
    <row r="7331" customFormat="false" ht="15" hidden="false" customHeight="false" outlineLevel="0" collapsed="false">
      <c r="A7331" s="60" t="n">
        <v>46310</v>
      </c>
      <c r="B7331" s="0" t="n">
        <v>16</v>
      </c>
      <c r="C7331" s="0" t="n">
        <v>8135</v>
      </c>
      <c r="E7331" s="0" t="n">
        <v>0</v>
      </c>
      <c r="F7331" s="55" t="s">
        <v>1678</v>
      </c>
      <c r="I7331" s="55" t="s">
        <v>185</v>
      </c>
      <c r="U7331" s="0" t="n">
        <v>27</v>
      </c>
      <c r="V7331" s="0" t="n">
        <v>0</v>
      </c>
      <c r="X7331" s="55" t="n">
        <f aca="false">IF(I7331="Male",0,1)</f>
        <v>1</v>
      </c>
      <c r="Y7331" s="55" t="n">
        <f aca="false">IF(OR(I7331="DNB",I7331="Dry DNB"),1,0)</f>
        <v>0</v>
      </c>
      <c r="Z7331" s="0" t="str">
        <f aca="false">IF(ISNUMBER(W7331),A7331-W7331,"")</f>
        <v/>
      </c>
      <c r="AA7331" s="55" t="n">
        <f aca="false">MATCH(A7331,DATAS,0)</f>
        <v>2</v>
      </c>
      <c r="AB7331" s="55" t="n">
        <f aca="false">IF(AND(E7331&gt;0,OR(AND(B7331&gt;=1,B7331&lt;=6),B7331=10)),1,0)</f>
        <v>0</v>
      </c>
      <c r="AC7331" s="55" t="n">
        <f aca="false">IF(AND(E7331&gt;0,B7331=10),1,0)</f>
        <v>0</v>
      </c>
      <c r="AD7331" s="55" t="n">
        <f aca="false">IF(AND(C7330=C7331,AA7330=AA7331-1),AB7330,"")</f>
        <v>0</v>
      </c>
      <c r="AE7331" s="55" t="n">
        <f aca="false">IF(AND(C7330=C7331,AA7330=AA7331-1),AC7330,"")</f>
        <v>0</v>
      </c>
      <c r="AF7331" s="55" t="n">
        <f aca="false">IF(AA7331=1,"",IF(AND(AB7331=1,AD7331&lt;&gt;1),1,0))</f>
        <v>0</v>
      </c>
      <c r="AG7331" s="55" t="n">
        <f aca="false">IF(AA7331=1,"",IF(AND(AC7331=1,AE7331&lt;&gt;1),1,0))</f>
        <v>0</v>
      </c>
      <c r="AH7331" s="60" t="str">
        <f aca="false">IF(AND(E7331&gt;0,AA7331&lt;2,NOT(AND(C7332=C7331,AA7332=AA7331+1))),INDEX(DATAS,AA7331+1),"")</f>
        <v/>
      </c>
      <c r="AI7331" s="60" t="str">
        <f aca="false">IF(AND(AC7331=1,AA7331&lt;2),IF(AND(C7332=C7331,AA7332=AA7331+1),IF(AC7332=1,"",INDEX(DATAS,AA7331+1)),INDEX(DATAS,AA7331+1)),"")</f>
        <v/>
      </c>
    </row>
    <row r="7332" customFormat="false" ht="15" hidden="false" customHeight="false" outlineLevel="0" collapsed="false">
      <c r="A7332" s="60" t="n">
        <v>46309</v>
      </c>
      <c r="B7332" s="0" t="n">
        <v>16</v>
      </c>
      <c r="C7332" s="0" t="n">
        <v>8136</v>
      </c>
      <c r="E7332" s="0" t="n">
        <v>0</v>
      </c>
      <c r="F7332" s="55" t="s">
        <v>1678</v>
      </c>
      <c r="I7332" s="55" t="s">
        <v>185</v>
      </c>
      <c r="U7332" s="0" t="n">
        <v>26</v>
      </c>
      <c r="V7332" s="0" t="n">
        <v>0</v>
      </c>
      <c r="X7332" s="55" t="n">
        <f aca="false">IF(I7332="Male",0,1)</f>
        <v>1</v>
      </c>
      <c r="Y7332" s="55" t="n">
        <f aca="false">IF(OR(I7332="DNB",I7332="Dry DNB"),1,0)</f>
        <v>0</v>
      </c>
      <c r="Z7332" s="0" t="str">
        <f aca="false">IF(ISNUMBER(W7332),A7332-W7332,"")</f>
        <v/>
      </c>
      <c r="AA7332" s="55" t="n">
        <f aca="false">MATCH(A7332,DATAS,0)</f>
        <v>1</v>
      </c>
      <c r="AB7332" s="55" t="n">
        <f aca="false">IF(AND(E7332&gt;0,OR(AND(B7332&gt;=1,B7332&lt;=6),B7332=10)),1,0)</f>
        <v>0</v>
      </c>
      <c r="AC7332" s="55" t="n">
        <f aca="false">IF(AND(E7332&gt;0,B7332=10),1,0)</f>
        <v>0</v>
      </c>
      <c r="AD7332" s="0" t="str">
        <f aca="false">IF(AND(C7331=C7332,AA7331=AA7332-1),AB7331,"")</f>
        <v/>
      </c>
      <c r="AE7332" s="0" t="str">
        <f aca="false">IF(AND(C7331=C7332,AA7331=AA7332-1),AC7331,"")</f>
        <v/>
      </c>
      <c r="AF7332" s="0" t="str">
        <f aca="false">IF(AA7332=1,"",IF(AND(AB7332=1,AD7332&lt;&gt;1),1,0))</f>
        <v/>
      </c>
      <c r="AG7332" s="0" t="str">
        <f aca="false">IF(AA7332=1,"",IF(AND(AC7332=1,AE7332&lt;&gt;1),1,0))</f>
        <v/>
      </c>
      <c r="AH7332" s="60" t="str">
        <f aca="false">IF(AND(E7332&gt;0,AA7332&lt;2,NOT(AND(C7333=C7332,AA7333=AA7332+1))),INDEX(DATAS,AA7332+1),"")</f>
        <v/>
      </c>
      <c r="AI7332" s="60" t="str">
        <f aca="false">IF(AND(AC7332=1,AA7332&lt;2),IF(AND(C7333=C7332,AA7333=AA7332+1),IF(AC7333=1,"",INDEX(DATAS,AA7332+1)),INDEX(DATAS,AA7332+1)),"")</f>
        <v/>
      </c>
    </row>
    <row r="7333" customFormat="false" ht="15" hidden="false" customHeight="false" outlineLevel="0" collapsed="false">
      <c r="A7333" s="60" t="n">
        <v>46310</v>
      </c>
      <c r="B7333" s="0" t="n">
        <v>16</v>
      </c>
      <c r="C7333" s="0" t="n">
        <v>8136</v>
      </c>
      <c r="E7333" s="0" t="n">
        <v>0</v>
      </c>
      <c r="F7333" s="55" t="s">
        <v>1678</v>
      </c>
      <c r="I7333" s="55" t="s">
        <v>185</v>
      </c>
      <c r="U7333" s="0" t="n">
        <v>27</v>
      </c>
      <c r="V7333" s="0" t="n">
        <v>0</v>
      </c>
      <c r="X7333" s="55" t="n">
        <f aca="false">IF(I7333="Male",0,1)</f>
        <v>1</v>
      </c>
      <c r="Y7333" s="55" t="n">
        <f aca="false">IF(OR(I7333="DNB",I7333="Dry DNB"),1,0)</f>
        <v>0</v>
      </c>
      <c r="Z7333" s="0" t="str">
        <f aca="false">IF(ISNUMBER(W7333),A7333-W7333,"")</f>
        <v/>
      </c>
      <c r="AA7333" s="55" t="n">
        <f aca="false">MATCH(A7333,DATAS,0)</f>
        <v>2</v>
      </c>
      <c r="AB7333" s="55" t="n">
        <f aca="false">IF(AND(E7333&gt;0,OR(AND(B7333&gt;=1,B7333&lt;=6),B7333=10)),1,0)</f>
        <v>0</v>
      </c>
      <c r="AC7333" s="55" t="n">
        <f aca="false">IF(AND(E7333&gt;0,B7333=10),1,0)</f>
        <v>0</v>
      </c>
      <c r="AD7333" s="55" t="n">
        <f aca="false">IF(AND(C7332=C7333,AA7332=AA7333-1),AB7332,"")</f>
        <v>0</v>
      </c>
      <c r="AE7333" s="55" t="n">
        <f aca="false">IF(AND(C7332=C7333,AA7332=AA7333-1),AC7332,"")</f>
        <v>0</v>
      </c>
      <c r="AF7333" s="55" t="n">
        <f aca="false">IF(AA7333=1,"",IF(AND(AB7333=1,AD7333&lt;&gt;1),1,0))</f>
        <v>0</v>
      </c>
      <c r="AG7333" s="55" t="n">
        <f aca="false">IF(AA7333=1,"",IF(AND(AC7333=1,AE7333&lt;&gt;1),1,0))</f>
        <v>0</v>
      </c>
      <c r="AH7333" s="60" t="str">
        <f aca="false">IF(AND(E7333&gt;0,AA7333&lt;2,NOT(AND(C7334=C7333,AA7334=AA7333+1))),INDEX(DATAS,AA7333+1),"")</f>
        <v/>
      </c>
      <c r="AI7333" s="60" t="str">
        <f aca="false">IF(AND(AC7333=1,AA7333&lt;2),IF(AND(C7334=C7333,AA7334=AA7333+1),IF(AC7334=1,"",INDEX(DATAS,AA7333+1)),INDEX(DATAS,AA7333+1)),"")</f>
        <v/>
      </c>
    </row>
    <row r="7334" customFormat="false" ht="15" hidden="false" customHeight="false" outlineLevel="0" collapsed="false">
      <c r="A7334" s="60" t="n">
        <v>46309</v>
      </c>
      <c r="B7334" s="0" t="n">
        <v>16</v>
      </c>
      <c r="C7334" s="0" t="n">
        <v>8137</v>
      </c>
      <c r="E7334" s="0" t="n">
        <v>0</v>
      </c>
      <c r="F7334" s="55" t="s">
        <v>1678</v>
      </c>
      <c r="I7334" s="55" t="s">
        <v>185</v>
      </c>
      <c r="U7334" s="0" t="n">
        <v>26</v>
      </c>
      <c r="V7334" s="0" t="n">
        <v>0</v>
      </c>
      <c r="X7334" s="55" t="n">
        <f aca="false">IF(I7334="Male",0,1)</f>
        <v>1</v>
      </c>
      <c r="Y7334" s="55" t="n">
        <f aca="false">IF(OR(I7334="DNB",I7334="Dry DNB"),1,0)</f>
        <v>0</v>
      </c>
      <c r="Z7334" s="0" t="str">
        <f aca="false">IF(ISNUMBER(W7334),A7334-W7334,"")</f>
        <v/>
      </c>
      <c r="AA7334" s="55" t="n">
        <f aca="false">MATCH(A7334,DATAS,0)</f>
        <v>1</v>
      </c>
      <c r="AB7334" s="55" t="n">
        <f aca="false">IF(AND(E7334&gt;0,OR(AND(B7334&gt;=1,B7334&lt;=6),B7334=10)),1,0)</f>
        <v>0</v>
      </c>
      <c r="AC7334" s="55" t="n">
        <f aca="false">IF(AND(E7334&gt;0,B7334=10),1,0)</f>
        <v>0</v>
      </c>
      <c r="AD7334" s="0" t="str">
        <f aca="false">IF(AND(C7333=C7334,AA7333=AA7334-1),AB7333,"")</f>
        <v/>
      </c>
      <c r="AE7334" s="0" t="str">
        <f aca="false">IF(AND(C7333=C7334,AA7333=AA7334-1),AC7333,"")</f>
        <v/>
      </c>
      <c r="AF7334" s="0" t="str">
        <f aca="false">IF(AA7334=1,"",IF(AND(AB7334=1,AD7334&lt;&gt;1),1,0))</f>
        <v/>
      </c>
      <c r="AG7334" s="0" t="str">
        <f aca="false">IF(AA7334=1,"",IF(AND(AC7334=1,AE7334&lt;&gt;1),1,0))</f>
        <v/>
      </c>
      <c r="AH7334" s="60" t="str">
        <f aca="false">IF(AND(E7334&gt;0,AA7334&lt;2,NOT(AND(C7335=C7334,AA7335=AA7334+1))),INDEX(DATAS,AA7334+1),"")</f>
        <v/>
      </c>
      <c r="AI7334" s="60" t="str">
        <f aca="false">IF(AND(AC7334=1,AA7334&lt;2),IF(AND(C7335=C7334,AA7335=AA7334+1),IF(AC7335=1,"",INDEX(DATAS,AA7334+1)),INDEX(DATAS,AA7334+1)),"")</f>
        <v/>
      </c>
    </row>
    <row r="7335" customFormat="false" ht="15" hidden="false" customHeight="false" outlineLevel="0" collapsed="false">
      <c r="A7335" s="60" t="n">
        <v>46310</v>
      </c>
      <c r="B7335" s="0" t="n">
        <v>16</v>
      </c>
      <c r="C7335" s="0" t="n">
        <v>8137</v>
      </c>
      <c r="E7335" s="0" t="n">
        <v>0</v>
      </c>
      <c r="F7335" s="55" t="s">
        <v>1678</v>
      </c>
      <c r="I7335" s="55" t="s">
        <v>185</v>
      </c>
      <c r="U7335" s="0" t="n">
        <v>27</v>
      </c>
      <c r="V7335" s="0" t="n">
        <v>0</v>
      </c>
      <c r="X7335" s="55" t="n">
        <f aca="false">IF(I7335="Male",0,1)</f>
        <v>1</v>
      </c>
      <c r="Y7335" s="55" t="n">
        <f aca="false">IF(OR(I7335="DNB",I7335="Dry DNB"),1,0)</f>
        <v>0</v>
      </c>
      <c r="Z7335" s="0" t="str">
        <f aca="false">IF(ISNUMBER(W7335),A7335-W7335,"")</f>
        <v/>
      </c>
      <c r="AA7335" s="55" t="n">
        <f aca="false">MATCH(A7335,DATAS,0)</f>
        <v>2</v>
      </c>
      <c r="AB7335" s="55" t="n">
        <f aca="false">IF(AND(E7335&gt;0,OR(AND(B7335&gt;=1,B7335&lt;=6),B7335=10)),1,0)</f>
        <v>0</v>
      </c>
      <c r="AC7335" s="55" t="n">
        <f aca="false">IF(AND(E7335&gt;0,B7335=10),1,0)</f>
        <v>0</v>
      </c>
      <c r="AD7335" s="55" t="n">
        <f aca="false">IF(AND(C7334=C7335,AA7334=AA7335-1),AB7334,"")</f>
        <v>0</v>
      </c>
      <c r="AE7335" s="55" t="n">
        <f aca="false">IF(AND(C7334=C7335,AA7334=AA7335-1),AC7334,"")</f>
        <v>0</v>
      </c>
      <c r="AF7335" s="55" t="n">
        <f aca="false">IF(AA7335=1,"",IF(AND(AB7335=1,AD7335&lt;&gt;1),1,0))</f>
        <v>0</v>
      </c>
      <c r="AG7335" s="55" t="n">
        <f aca="false">IF(AA7335=1,"",IF(AND(AC7335=1,AE7335&lt;&gt;1),1,0))</f>
        <v>0</v>
      </c>
      <c r="AH7335" s="60" t="str">
        <f aca="false">IF(AND(E7335&gt;0,AA7335&lt;2,NOT(AND(C7336=C7335,AA7336=AA7335+1))),INDEX(DATAS,AA7335+1),"")</f>
        <v/>
      </c>
      <c r="AI7335" s="60" t="str">
        <f aca="false">IF(AND(AC7335=1,AA7335&lt;2),IF(AND(C7336=C7335,AA7336=AA7335+1),IF(AC7336=1,"",INDEX(DATAS,AA7335+1)),INDEX(DATAS,AA7335+1)),"")</f>
        <v/>
      </c>
    </row>
    <row r="7336" customFormat="false" ht="15" hidden="false" customHeight="false" outlineLevel="0" collapsed="false">
      <c r="A7336" s="60" t="n">
        <v>46309</v>
      </c>
      <c r="B7336" s="0" t="n">
        <v>16</v>
      </c>
      <c r="C7336" s="0" t="n">
        <v>8138</v>
      </c>
      <c r="E7336" s="0" t="n">
        <v>0</v>
      </c>
      <c r="F7336" s="55" t="s">
        <v>1678</v>
      </c>
      <c r="I7336" s="55" t="s">
        <v>185</v>
      </c>
      <c r="U7336" s="0" t="n">
        <v>26</v>
      </c>
      <c r="V7336" s="0" t="n">
        <v>0</v>
      </c>
      <c r="X7336" s="55" t="n">
        <f aca="false">IF(I7336="Male",0,1)</f>
        <v>1</v>
      </c>
      <c r="Y7336" s="55" t="n">
        <f aca="false">IF(OR(I7336="DNB",I7336="Dry DNB"),1,0)</f>
        <v>0</v>
      </c>
      <c r="Z7336" s="0" t="str">
        <f aca="false">IF(ISNUMBER(W7336),A7336-W7336,"")</f>
        <v/>
      </c>
      <c r="AA7336" s="55" t="n">
        <f aca="false">MATCH(A7336,DATAS,0)</f>
        <v>1</v>
      </c>
      <c r="AB7336" s="55" t="n">
        <f aca="false">IF(AND(E7336&gt;0,OR(AND(B7336&gt;=1,B7336&lt;=6),B7336=10)),1,0)</f>
        <v>0</v>
      </c>
      <c r="AC7336" s="55" t="n">
        <f aca="false">IF(AND(E7336&gt;0,B7336=10),1,0)</f>
        <v>0</v>
      </c>
      <c r="AD7336" s="0" t="str">
        <f aca="false">IF(AND(C7335=C7336,AA7335=AA7336-1),AB7335,"")</f>
        <v/>
      </c>
      <c r="AE7336" s="0" t="str">
        <f aca="false">IF(AND(C7335=C7336,AA7335=AA7336-1),AC7335,"")</f>
        <v/>
      </c>
      <c r="AF7336" s="0" t="str">
        <f aca="false">IF(AA7336=1,"",IF(AND(AB7336=1,AD7336&lt;&gt;1),1,0))</f>
        <v/>
      </c>
      <c r="AG7336" s="0" t="str">
        <f aca="false">IF(AA7336=1,"",IF(AND(AC7336=1,AE7336&lt;&gt;1),1,0))</f>
        <v/>
      </c>
      <c r="AH7336" s="60" t="str">
        <f aca="false">IF(AND(E7336&gt;0,AA7336&lt;2,NOT(AND(C7337=C7336,AA7337=AA7336+1))),INDEX(DATAS,AA7336+1),"")</f>
        <v/>
      </c>
      <c r="AI7336" s="60" t="str">
        <f aca="false">IF(AND(AC7336=1,AA7336&lt;2),IF(AND(C7337=C7336,AA7337=AA7336+1),IF(AC7337=1,"",INDEX(DATAS,AA7336+1)),INDEX(DATAS,AA7336+1)),"")</f>
        <v/>
      </c>
    </row>
    <row r="7337" customFormat="false" ht="15" hidden="false" customHeight="false" outlineLevel="0" collapsed="false">
      <c r="A7337" s="60" t="n">
        <v>46310</v>
      </c>
      <c r="B7337" s="0" t="n">
        <v>16</v>
      </c>
      <c r="C7337" s="0" t="n">
        <v>8138</v>
      </c>
      <c r="E7337" s="0" t="n">
        <v>0</v>
      </c>
      <c r="F7337" s="55" t="s">
        <v>1678</v>
      </c>
      <c r="I7337" s="55" t="s">
        <v>185</v>
      </c>
      <c r="U7337" s="0" t="n">
        <v>27</v>
      </c>
      <c r="V7337" s="0" t="n">
        <v>0</v>
      </c>
      <c r="X7337" s="55" t="n">
        <f aca="false">IF(I7337="Male",0,1)</f>
        <v>1</v>
      </c>
      <c r="Y7337" s="55" t="n">
        <f aca="false">IF(OR(I7337="DNB",I7337="Dry DNB"),1,0)</f>
        <v>0</v>
      </c>
      <c r="Z7337" s="0" t="str">
        <f aca="false">IF(ISNUMBER(W7337),A7337-W7337,"")</f>
        <v/>
      </c>
      <c r="AA7337" s="55" t="n">
        <f aca="false">MATCH(A7337,DATAS,0)</f>
        <v>2</v>
      </c>
      <c r="AB7337" s="55" t="n">
        <f aca="false">IF(AND(E7337&gt;0,OR(AND(B7337&gt;=1,B7337&lt;=6),B7337=10)),1,0)</f>
        <v>0</v>
      </c>
      <c r="AC7337" s="55" t="n">
        <f aca="false">IF(AND(E7337&gt;0,B7337=10),1,0)</f>
        <v>0</v>
      </c>
      <c r="AD7337" s="55" t="n">
        <f aca="false">IF(AND(C7336=C7337,AA7336=AA7337-1),AB7336,"")</f>
        <v>0</v>
      </c>
      <c r="AE7337" s="55" t="n">
        <f aca="false">IF(AND(C7336=C7337,AA7336=AA7337-1),AC7336,"")</f>
        <v>0</v>
      </c>
      <c r="AF7337" s="55" t="n">
        <f aca="false">IF(AA7337=1,"",IF(AND(AB7337=1,AD7337&lt;&gt;1),1,0))</f>
        <v>0</v>
      </c>
      <c r="AG7337" s="55" t="n">
        <f aca="false">IF(AA7337=1,"",IF(AND(AC7337=1,AE7337&lt;&gt;1),1,0))</f>
        <v>0</v>
      </c>
      <c r="AH7337" s="60" t="str">
        <f aca="false">IF(AND(E7337&gt;0,AA7337&lt;2,NOT(AND(C7338=C7337,AA7338=AA7337+1))),INDEX(DATAS,AA7337+1),"")</f>
        <v/>
      </c>
      <c r="AI7337" s="60" t="str">
        <f aca="false">IF(AND(AC7337=1,AA7337&lt;2),IF(AND(C7338=C7337,AA7338=AA7337+1),IF(AC7338=1,"",INDEX(DATAS,AA7337+1)),INDEX(DATAS,AA7337+1)),"")</f>
        <v/>
      </c>
    </row>
    <row r="7338" customFormat="false" ht="15" hidden="false" customHeight="false" outlineLevel="0" collapsed="false">
      <c r="A7338" s="60" t="n">
        <v>46309</v>
      </c>
      <c r="B7338" s="0" t="n">
        <v>16</v>
      </c>
      <c r="C7338" s="0" t="n">
        <v>8139</v>
      </c>
      <c r="E7338" s="0" t="n">
        <v>0</v>
      </c>
      <c r="F7338" s="55" t="s">
        <v>1679</v>
      </c>
      <c r="I7338" s="55" t="s">
        <v>185</v>
      </c>
      <c r="U7338" s="0" t="n">
        <v>25</v>
      </c>
      <c r="V7338" s="0" t="n">
        <v>0</v>
      </c>
      <c r="X7338" s="55" t="n">
        <f aca="false">IF(I7338="Male",0,1)</f>
        <v>1</v>
      </c>
      <c r="Y7338" s="55" t="n">
        <f aca="false">IF(OR(I7338="DNB",I7338="Dry DNB"),1,0)</f>
        <v>0</v>
      </c>
      <c r="Z7338" s="0" t="str">
        <f aca="false">IF(ISNUMBER(W7338),A7338-W7338,"")</f>
        <v/>
      </c>
      <c r="AA7338" s="55" t="n">
        <f aca="false">MATCH(A7338,DATAS,0)</f>
        <v>1</v>
      </c>
      <c r="AB7338" s="55" t="n">
        <f aca="false">IF(AND(E7338&gt;0,OR(AND(B7338&gt;=1,B7338&lt;=6),B7338=10)),1,0)</f>
        <v>0</v>
      </c>
      <c r="AC7338" s="55" t="n">
        <f aca="false">IF(AND(E7338&gt;0,B7338=10),1,0)</f>
        <v>0</v>
      </c>
      <c r="AD7338" s="0" t="str">
        <f aca="false">IF(AND(C7337=C7338,AA7337=AA7338-1),AB7337,"")</f>
        <v/>
      </c>
      <c r="AE7338" s="0" t="str">
        <f aca="false">IF(AND(C7337=C7338,AA7337=AA7338-1),AC7337,"")</f>
        <v/>
      </c>
      <c r="AF7338" s="0" t="str">
        <f aca="false">IF(AA7338=1,"",IF(AND(AB7338=1,AD7338&lt;&gt;1),1,0))</f>
        <v/>
      </c>
      <c r="AG7338" s="0" t="str">
        <f aca="false">IF(AA7338=1,"",IF(AND(AC7338=1,AE7338&lt;&gt;1),1,0))</f>
        <v/>
      </c>
      <c r="AH7338" s="60" t="str">
        <f aca="false">IF(AND(E7338&gt;0,AA7338&lt;2,NOT(AND(C7339=C7338,AA7339=AA7338+1))),INDEX(DATAS,AA7338+1),"")</f>
        <v/>
      </c>
      <c r="AI7338" s="60" t="str">
        <f aca="false">IF(AND(AC7338=1,AA7338&lt;2),IF(AND(C7339=C7338,AA7339=AA7338+1),IF(AC7339=1,"",INDEX(DATAS,AA7338+1)),INDEX(DATAS,AA7338+1)),"")</f>
        <v/>
      </c>
    </row>
    <row r="7339" customFormat="false" ht="15" hidden="false" customHeight="false" outlineLevel="0" collapsed="false">
      <c r="A7339" s="60" t="n">
        <v>46310</v>
      </c>
      <c r="B7339" s="0" t="n">
        <v>16</v>
      </c>
      <c r="C7339" s="0" t="n">
        <v>8139</v>
      </c>
      <c r="E7339" s="0" t="n">
        <v>0</v>
      </c>
      <c r="F7339" s="55" t="s">
        <v>1679</v>
      </c>
      <c r="I7339" s="55" t="s">
        <v>185</v>
      </c>
      <c r="U7339" s="0" t="n">
        <v>26</v>
      </c>
      <c r="V7339" s="0" t="n">
        <v>0</v>
      </c>
      <c r="X7339" s="55" t="n">
        <f aca="false">IF(I7339="Male",0,1)</f>
        <v>1</v>
      </c>
      <c r="Y7339" s="55" t="n">
        <f aca="false">IF(OR(I7339="DNB",I7339="Dry DNB"),1,0)</f>
        <v>0</v>
      </c>
      <c r="Z7339" s="0" t="str">
        <f aca="false">IF(ISNUMBER(W7339),A7339-W7339,"")</f>
        <v/>
      </c>
      <c r="AA7339" s="55" t="n">
        <f aca="false">MATCH(A7339,DATAS,0)</f>
        <v>2</v>
      </c>
      <c r="AB7339" s="55" t="n">
        <f aca="false">IF(AND(E7339&gt;0,OR(AND(B7339&gt;=1,B7339&lt;=6),B7339=10)),1,0)</f>
        <v>0</v>
      </c>
      <c r="AC7339" s="55" t="n">
        <f aca="false">IF(AND(E7339&gt;0,B7339=10),1,0)</f>
        <v>0</v>
      </c>
      <c r="AD7339" s="55" t="n">
        <f aca="false">IF(AND(C7338=C7339,AA7338=AA7339-1),AB7338,"")</f>
        <v>0</v>
      </c>
      <c r="AE7339" s="55" t="n">
        <f aca="false">IF(AND(C7338=C7339,AA7338=AA7339-1),AC7338,"")</f>
        <v>0</v>
      </c>
      <c r="AF7339" s="55" t="n">
        <f aca="false">IF(AA7339=1,"",IF(AND(AB7339=1,AD7339&lt;&gt;1),1,0))</f>
        <v>0</v>
      </c>
      <c r="AG7339" s="55" t="n">
        <f aca="false">IF(AA7339=1,"",IF(AND(AC7339=1,AE7339&lt;&gt;1),1,0))</f>
        <v>0</v>
      </c>
      <c r="AH7339" s="60" t="str">
        <f aca="false">IF(AND(E7339&gt;0,AA7339&lt;2,NOT(AND(C7340=C7339,AA7340=AA7339+1))),INDEX(DATAS,AA7339+1),"")</f>
        <v/>
      </c>
      <c r="AI7339" s="60" t="str">
        <f aca="false">IF(AND(AC7339=1,AA7339&lt;2),IF(AND(C7340=C7339,AA7340=AA7339+1),IF(AC7340=1,"",INDEX(DATAS,AA7339+1)),INDEX(DATAS,AA7339+1)),"")</f>
        <v/>
      </c>
    </row>
    <row r="7340" customFormat="false" ht="15" hidden="false" customHeight="false" outlineLevel="0" collapsed="false">
      <c r="A7340" s="60" t="n">
        <v>46309</v>
      </c>
      <c r="B7340" s="0" t="n">
        <v>16</v>
      </c>
      <c r="C7340" s="0" t="n">
        <v>8140</v>
      </c>
      <c r="E7340" s="0" t="n">
        <v>0</v>
      </c>
      <c r="F7340" s="55" t="s">
        <v>1679</v>
      </c>
      <c r="I7340" s="55" t="s">
        <v>185</v>
      </c>
      <c r="U7340" s="0" t="n">
        <v>25</v>
      </c>
      <c r="V7340" s="0" t="n">
        <v>0</v>
      </c>
      <c r="X7340" s="55" t="n">
        <f aca="false">IF(I7340="Male",0,1)</f>
        <v>1</v>
      </c>
      <c r="Y7340" s="55" t="n">
        <f aca="false">IF(OR(I7340="DNB",I7340="Dry DNB"),1,0)</f>
        <v>0</v>
      </c>
      <c r="Z7340" s="0" t="str">
        <f aca="false">IF(ISNUMBER(W7340),A7340-W7340,"")</f>
        <v/>
      </c>
      <c r="AA7340" s="55" t="n">
        <f aca="false">MATCH(A7340,DATAS,0)</f>
        <v>1</v>
      </c>
      <c r="AB7340" s="55" t="n">
        <f aca="false">IF(AND(E7340&gt;0,OR(AND(B7340&gt;=1,B7340&lt;=6),B7340=10)),1,0)</f>
        <v>0</v>
      </c>
      <c r="AC7340" s="55" t="n">
        <f aca="false">IF(AND(E7340&gt;0,B7340=10),1,0)</f>
        <v>0</v>
      </c>
      <c r="AD7340" s="0" t="str">
        <f aca="false">IF(AND(C7339=C7340,AA7339=AA7340-1),AB7339,"")</f>
        <v/>
      </c>
      <c r="AE7340" s="0" t="str">
        <f aca="false">IF(AND(C7339=C7340,AA7339=AA7340-1),AC7339,"")</f>
        <v/>
      </c>
      <c r="AF7340" s="0" t="str">
        <f aca="false">IF(AA7340=1,"",IF(AND(AB7340=1,AD7340&lt;&gt;1),1,0))</f>
        <v/>
      </c>
      <c r="AG7340" s="0" t="str">
        <f aca="false">IF(AA7340=1,"",IF(AND(AC7340=1,AE7340&lt;&gt;1),1,0))</f>
        <v/>
      </c>
      <c r="AH7340" s="60" t="str">
        <f aca="false">IF(AND(E7340&gt;0,AA7340&lt;2,NOT(AND(C7341=C7340,AA7341=AA7340+1))),INDEX(DATAS,AA7340+1),"")</f>
        <v/>
      </c>
      <c r="AI7340" s="60" t="str">
        <f aca="false">IF(AND(AC7340=1,AA7340&lt;2),IF(AND(C7341=C7340,AA7341=AA7340+1),IF(AC7341=1,"",INDEX(DATAS,AA7340+1)),INDEX(DATAS,AA7340+1)),"")</f>
        <v/>
      </c>
    </row>
    <row r="7341" customFormat="false" ht="15" hidden="false" customHeight="false" outlineLevel="0" collapsed="false">
      <c r="A7341" s="60" t="n">
        <v>46310</v>
      </c>
      <c r="B7341" s="0" t="n">
        <v>16</v>
      </c>
      <c r="C7341" s="0" t="n">
        <v>8140</v>
      </c>
      <c r="E7341" s="0" t="n">
        <v>0</v>
      </c>
      <c r="F7341" s="55" t="s">
        <v>1679</v>
      </c>
      <c r="I7341" s="55" t="s">
        <v>185</v>
      </c>
      <c r="U7341" s="0" t="n">
        <v>26</v>
      </c>
      <c r="V7341" s="0" t="n">
        <v>0</v>
      </c>
      <c r="X7341" s="55" t="n">
        <f aca="false">IF(I7341="Male",0,1)</f>
        <v>1</v>
      </c>
      <c r="Y7341" s="55" t="n">
        <f aca="false">IF(OR(I7341="DNB",I7341="Dry DNB"),1,0)</f>
        <v>0</v>
      </c>
      <c r="Z7341" s="0" t="str">
        <f aca="false">IF(ISNUMBER(W7341),A7341-W7341,"")</f>
        <v/>
      </c>
      <c r="AA7341" s="55" t="n">
        <f aca="false">MATCH(A7341,DATAS,0)</f>
        <v>2</v>
      </c>
      <c r="AB7341" s="55" t="n">
        <f aca="false">IF(AND(E7341&gt;0,OR(AND(B7341&gt;=1,B7341&lt;=6),B7341=10)),1,0)</f>
        <v>0</v>
      </c>
      <c r="AC7341" s="55" t="n">
        <f aca="false">IF(AND(E7341&gt;0,B7341=10),1,0)</f>
        <v>0</v>
      </c>
      <c r="AD7341" s="55" t="n">
        <f aca="false">IF(AND(C7340=C7341,AA7340=AA7341-1),AB7340,"")</f>
        <v>0</v>
      </c>
      <c r="AE7341" s="55" t="n">
        <f aca="false">IF(AND(C7340=C7341,AA7340=AA7341-1),AC7340,"")</f>
        <v>0</v>
      </c>
      <c r="AF7341" s="55" t="n">
        <f aca="false">IF(AA7341=1,"",IF(AND(AB7341=1,AD7341&lt;&gt;1),1,0))</f>
        <v>0</v>
      </c>
      <c r="AG7341" s="55" t="n">
        <f aca="false">IF(AA7341=1,"",IF(AND(AC7341=1,AE7341&lt;&gt;1),1,0))</f>
        <v>0</v>
      </c>
      <c r="AH7341" s="60" t="str">
        <f aca="false">IF(AND(E7341&gt;0,AA7341&lt;2,NOT(AND(C7342=C7341,AA7342=AA7341+1))),INDEX(DATAS,AA7341+1),"")</f>
        <v/>
      </c>
      <c r="AI7341" s="60" t="str">
        <f aca="false">IF(AND(AC7341=1,AA7341&lt;2),IF(AND(C7342=C7341,AA7342=AA7341+1),IF(AC7342=1,"",INDEX(DATAS,AA7341+1)),INDEX(DATAS,AA7341+1)),"")</f>
        <v/>
      </c>
    </row>
    <row r="7342" customFormat="false" ht="15" hidden="false" customHeight="false" outlineLevel="0" collapsed="false">
      <c r="A7342" s="60" t="n">
        <v>46309</v>
      </c>
      <c r="B7342" s="0" t="n">
        <v>16</v>
      </c>
      <c r="C7342" s="0" t="n">
        <v>8141</v>
      </c>
      <c r="E7342" s="0" t="n">
        <v>0</v>
      </c>
      <c r="F7342" s="55" t="s">
        <v>1679</v>
      </c>
      <c r="I7342" s="55" t="s">
        <v>185</v>
      </c>
      <c r="U7342" s="0" t="n">
        <v>25</v>
      </c>
      <c r="V7342" s="0" t="n">
        <v>0</v>
      </c>
      <c r="X7342" s="55" t="n">
        <f aca="false">IF(I7342="Male",0,1)</f>
        <v>1</v>
      </c>
      <c r="Y7342" s="55" t="n">
        <f aca="false">IF(OR(I7342="DNB",I7342="Dry DNB"),1,0)</f>
        <v>0</v>
      </c>
      <c r="Z7342" s="0" t="str">
        <f aca="false">IF(ISNUMBER(W7342),A7342-W7342,"")</f>
        <v/>
      </c>
      <c r="AA7342" s="55" t="n">
        <f aca="false">MATCH(A7342,DATAS,0)</f>
        <v>1</v>
      </c>
      <c r="AB7342" s="55" t="n">
        <f aca="false">IF(AND(E7342&gt;0,OR(AND(B7342&gt;=1,B7342&lt;=6),B7342=10)),1,0)</f>
        <v>0</v>
      </c>
      <c r="AC7342" s="55" t="n">
        <f aca="false">IF(AND(E7342&gt;0,B7342=10),1,0)</f>
        <v>0</v>
      </c>
      <c r="AD7342" s="0" t="str">
        <f aca="false">IF(AND(C7341=C7342,AA7341=AA7342-1),AB7341,"")</f>
        <v/>
      </c>
      <c r="AE7342" s="0" t="str">
        <f aca="false">IF(AND(C7341=C7342,AA7341=AA7342-1),AC7341,"")</f>
        <v/>
      </c>
      <c r="AF7342" s="0" t="str">
        <f aca="false">IF(AA7342=1,"",IF(AND(AB7342=1,AD7342&lt;&gt;1),1,0))</f>
        <v/>
      </c>
      <c r="AG7342" s="0" t="str">
        <f aca="false">IF(AA7342=1,"",IF(AND(AC7342=1,AE7342&lt;&gt;1),1,0))</f>
        <v/>
      </c>
      <c r="AH7342" s="60" t="str">
        <f aca="false">IF(AND(E7342&gt;0,AA7342&lt;2,NOT(AND(C7343=C7342,AA7343=AA7342+1))),INDEX(DATAS,AA7342+1),"")</f>
        <v/>
      </c>
      <c r="AI7342" s="60" t="str">
        <f aca="false">IF(AND(AC7342=1,AA7342&lt;2),IF(AND(C7343=C7342,AA7343=AA7342+1),IF(AC7343=1,"",INDEX(DATAS,AA7342+1)),INDEX(DATAS,AA7342+1)),"")</f>
        <v/>
      </c>
    </row>
    <row r="7343" customFormat="false" ht="15" hidden="false" customHeight="false" outlineLevel="0" collapsed="false">
      <c r="A7343" s="60" t="n">
        <v>46310</v>
      </c>
      <c r="B7343" s="0" t="n">
        <v>16</v>
      </c>
      <c r="C7343" s="0" t="n">
        <v>8141</v>
      </c>
      <c r="E7343" s="0" t="n">
        <v>0</v>
      </c>
      <c r="F7343" s="55" t="s">
        <v>1679</v>
      </c>
      <c r="I7343" s="55" t="s">
        <v>185</v>
      </c>
      <c r="U7343" s="0" t="n">
        <v>26</v>
      </c>
      <c r="V7343" s="0" t="n">
        <v>0</v>
      </c>
      <c r="X7343" s="55" t="n">
        <f aca="false">IF(I7343="Male",0,1)</f>
        <v>1</v>
      </c>
      <c r="Y7343" s="55" t="n">
        <f aca="false">IF(OR(I7343="DNB",I7343="Dry DNB"),1,0)</f>
        <v>0</v>
      </c>
      <c r="Z7343" s="0" t="str">
        <f aca="false">IF(ISNUMBER(W7343),A7343-W7343,"")</f>
        <v/>
      </c>
      <c r="AA7343" s="55" t="n">
        <f aca="false">MATCH(A7343,DATAS,0)</f>
        <v>2</v>
      </c>
      <c r="AB7343" s="55" t="n">
        <f aca="false">IF(AND(E7343&gt;0,OR(AND(B7343&gt;=1,B7343&lt;=6),B7343=10)),1,0)</f>
        <v>0</v>
      </c>
      <c r="AC7343" s="55" t="n">
        <f aca="false">IF(AND(E7343&gt;0,B7343=10),1,0)</f>
        <v>0</v>
      </c>
      <c r="AD7343" s="55" t="n">
        <f aca="false">IF(AND(C7342=C7343,AA7342=AA7343-1),AB7342,"")</f>
        <v>0</v>
      </c>
      <c r="AE7343" s="55" t="n">
        <f aca="false">IF(AND(C7342=C7343,AA7342=AA7343-1),AC7342,"")</f>
        <v>0</v>
      </c>
      <c r="AF7343" s="55" t="n">
        <f aca="false">IF(AA7343=1,"",IF(AND(AB7343=1,AD7343&lt;&gt;1),1,0))</f>
        <v>0</v>
      </c>
      <c r="AG7343" s="55" t="n">
        <f aca="false">IF(AA7343=1,"",IF(AND(AC7343=1,AE7343&lt;&gt;1),1,0))</f>
        <v>0</v>
      </c>
      <c r="AH7343" s="60" t="str">
        <f aca="false">IF(AND(E7343&gt;0,AA7343&lt;2,NOT(AND(C7344=C7343,AA7344=AA7343+1))),INDEX(DATAS,AA7343+1),"")</f>
        <v/>
      </c>
      <c r="AI7343" s="60" t="str">
        <f aca="false">IF(AND(AC7343=1,AA7343&lt;2),IF(AND(C7344=C7343,AA7344=AA7343+1),IF(AC7344=1,"",INDEX(DATAS,AA7343+1)),INDEX(DATAS,AA7343+1)),"")</f>
        <v/>
      </c>
    </row>
    <row r="7344" customFormat="false" ht="15" hidden="false" customHeight="false" outlineLevel="0" collapsed="false">
      <c r="A7344" s="60" t="n">
        <v>46309</v>
      </c>
      <c r="B7344" s="0" t="n">
        <v>16</v>
      </c>
      <c r="C7344" s="0" t="n">
        <v>8142</v>
      </c>
      <c r="E7344" s="0" t="n">
        <v>0</v>
      </c>
      <c r="F7344" s="55" t="s">
        <v>1679</v>
      </c>
      <c r="I7344" s="55" t="s">
        <v>185</v>
      </c>
      <c r="U7344" s="0" t="n">
        <v>25</v>
      </c>
      <c r="V7344" s="0" t="n">
        <v>0</v>
      </c>
      <c r="X7344" s="55" t="n">
        <f aca="false">IF(I7344="Male",0,1)</f>
        <v>1</v>
      </c>
      <c r="Y7344" s="55" t="n">
        <f aca="false">IF(OR(I7344="DNB",I7344="Dry DNB"),1,0)</f>
        <v>0</v>
      </c>
      <c r="Z7344" s="0" t="str">
        <f aca="false">IF(ISNUMBER(W7344),A7344-W7344,"")</f>
        <v/>
      </c>
      <c r="AA7344" s="55" t="n">
        <f aca="false">MATCH(A7344,DATAS,0)</f>
        <v>1</v>
      </c>
      <c r="AB7344" s="55" t="n">
        <f aca="false">IF(AND(E7344&gt;0,OR(AND(B7344&gt;=1,B7344&lt;=6),B7344=10)),1,0)</f>
        <v>0</v>
      </c>
      <c r="AC7344" s="55" t="n">
        <f aca="false">IF(AND(E7344&gt;0,B7344=10),1,0)</f>
        <v>0</v>
      </c>
      <c r="AD7344" s="0" t="str">
        <f aca="false">IF(AND(C7343=C7344,AA7343=AA7344-1),AB7343,"")</f>
        <v/>
      </c>
      <c r="AE7344" s="0" t="str">
        <f aca="false">IF(AND(C7343=C7344,AA7343=AA7344-1),AC7343,"")</f>
        <v/>
      </c>
      <c r="AF7344" s="0" t="str">
        <f aca="false">IF(AA7344=1,"",IF(AND(AB7344=1,AD7344&lt;&gt;1),1,0))</f>
        <v/>
      </c>
      <c r="AG7344" s="0" t="str">
        <f aca="false">IF(AA7344=1,"",IF(AND(AC7344=1,AE7344&lt;&gt;1),1,0))</f>
        <v/>
      </c>
      <c r="AH7344" s="60" t="str">
        <f aca="false">IF(AND(E7344&gt;0,AA7344&lt;2,NOT(AND(C7345=C7344,AA7345=AA7344+1))),INDEX(DATAS,AA7344+1),"")</f>
        <v/>
      </c>
      <c r="AI7344" s="60" t="str">
        <f aca="false">IF(AND(AC7344=1,AA7344&lt;2),IF(AND(C7345=C7344,AA7345=AA7344+1),IF(AC7345=1,"",INDEX(DATAS,AA7344+1)),INDEX(DATAS,AA7344+1)),"")</f>
        <v/>
      </c>
    </row>
    <row r="7345" customFormat="false" ht="15" hidden="false" customHeight="false" outlineLevel="0" collapsed="false">
      <c r="A7345" s="60" t="n">
        <v>46310</v>
      </c>
      <c r="B7345" s="0" t="n">
        <v>16</v>
      </c>
      <c r="C7345" s="0" t="n">
        <v>8142</v>
      </c>
      <c r="E7345" s="0" t="n">
        <v>0</v>
      </c>
      <c r="F7345" s="55" t="s">
        <v>1679</v>
      </c>
      <c r="I7345" s="55" t="s">
        <v>185</v>
      </c>
      <c r="U7345" s="0" t="n">
        <v>26</v>
      </c>
      <c r="V7345" s="0" t="n">
        <v>0</v>
      </c>
      <c r="X7345" s="55" t="n">
        <f aca="false">IF(I7345="Male",0,1)</f>
        <v>1</v>
      </c>
      <c r="Y7345" s="55" t="n">
        <f aca="false">IF(OR(I7345="DNB",I7345="Dry DNB"),1,0)</f>
        <v>0</v>
      </c>
      <c r="Z7345" s="0" t="str">
        <f aca="false">IF(ISNUMBER(W7345),A7345-W7345,"")</f>
        <v/>
      </c>
      <c r="AA7345" s="55" t="n">
        <f aca="false">MATCH(A7345,DATAS,0)</f>
        <v>2</v>
      </c>
      <c r="AB7345" s="55" t="n">
        <f aca="false">IF(AND(E7345&gt;0,OR(AND(B7345&gt;=1,B7345&lt;=6),B7345=10)),1,0)</f>
        <v>0</v>
      </c>
      <c r="AC7345" s="55" t="n">
        <f aca="false">IF(AND(E7345&gt;0,B7345=10),1,0)</f>
        <v>0</v>
      </c>
      <c r="AD7345" s="55" t="n">
        <f aca="false">IF(AND(C7344=C7345,AA7344=AA7345-1),AB7344,"")</f>
        <v>0</v>
      </c>
      <c r="AE7345" s="55" t="n">
        <f aca="false">IF(AND(C7344=C7345,AA7344=AA7345-1),AC7344,"")</f>
        <v>0</v>
      </c>
      <c r="AF7345" s="55" t="n">
        <f aca="false">IF(AA7345=1,"",IF(AND(AB7345=1,AD7345&lt;&gt;1),1,0))</f>
        <v>0</v>
      </c>
      <c r="AG7345" s="55" t="n">
        <f aca="false">IF(AA7345=1,"",IF(AND(AC7345=1,AE7345&lt;&gt;1),1,0))</f>
        <v>0</v>
      </c>
      <c r="AH7345" s="60" t="str">
        <f aca="false">IF(AND(E7345&gt;0,AA7345&lt;2,NOT(AND(C7346=C7345,AA7346=AA7345+1))),INDEX(DATAS,AA7345+1),"")</f>
        <v/>
      </c>
      <c r="AI7345" s="60" t="str">
        <f aca="false">IF(AND(AC7345=1,AA7345&lt;2),IF(AND(C7346=C7345,AA7346=AA7345+1),IF(AC7346=1,"",INDEX(DATAS,AA7345+1)),INDEX(DATAS,AA7345+1)),"")</f>
        <v/>
      </c>
    </row>
    <row r="7346" customFormat="false" ht="15" hidden="false" customHeight="false" outlineLevel="0" collapsed="false">
      <c r="A7346" s="60" t="n">
        <v>46309</v>
      </c>
      <c r="B7346" s="0" t="n">
        <v>16</v>
      </c>
      <c r="C7346" s="0" t="n">
        <v>8143</v>
      </c>
      <c r="E7346" s="0" t="n">
        <v>0</v>
      </c>
      <c r="F7346" s="55" t="s">
        <v>1679</v>
      </c>
      <c r="I7346" s="55" t="s">
        <v>185</v>
      </c>
      <c r="U7346" s="0" t="n">
        <v>25</v>
      </c>
      <c r="V7346" s="0" t="n">
        <v>0</v>
      </c>
      <c r="X7346" s="55" t="n">
        <f aca="false">IF(I7346="Male",0,1)</f>
        <v>1</v>
      </c>
      <c r="Y7346" s="55" t="n">
        <f aca="false">IF(OR(I7346="DNB",I7346="Dry DNB"),1,0)</f>
        <v>0</v>
      </c>
      <c r="Z7346" s="0" t="str">
        <f aca="false">IF(ISNUMBER(W7346),A7346-W7346,"")</f>
        <v/>
      </c>
      <c r="AA7346" s="55" t="n">
        <f aca="false">MATCH(A7346,DATAS,0)</f>
        <v>1</v>
      </c>
      <c r="AB7346" s="55" t="n">
        <f aca="false">IF(AND(E7346&gt;0,OR(AND(B7346&gt;=1,B7346&lt;=6),B7346=10)),1,0)</f>
        <v>0</v>
      </c>
      <c r="AC7346" s="55" t="n">
        <f aca="false">IF(AND(E7346&gt;0,B7346=10),1,0)</f>
        <v>0</v>
      </c>
      <c r="AD7346" s="0" t="str">
        <f aca="false">IF(AND(C7345=C7346,AA7345=AA7346-1),AB7345,"")</f>
        <v/>
      </c>
      <c r="AE7346" s="0" t="str">
        <f aca="false">IF(AND(C7345=C7346,AA7345=AA7346-1),AC7345,"")</f>
        <v/>
      </c>
      <c r="AF7346" s="0" t="str">
        <f aca="false">IF(AA7346=1,"",IF(AND(AB7346=1,AD7346&lt;&gt;1),1,0))</f>
        <v/>
      </c>
      <c r="AG7346" s="0" t="str">
        <f aca="false">IF(AA7346=1,"",IF(AND(AC7346=1,AE7346&lt;&gt;1),1,0))</f>
        <v/>
      </c>
      <c r="AH7346" s="60" t="str">
        <f aca="false">IF(AND(E7346&gt;0,AA7346&lt;2,NOT(AND(C7347=C7346,AA7347=AA7346+1))),INDEX(DATAS,AA7346+1),"")</f>
        <v/>
      </c>
      <c r="AI7346" s="60" t="str">
        <f aca="false">IF(AND(AC7346=1,AA7346&lt;2),IF(AND(C7347=C7346,AA7347=AA7346+1),IF(AC7347=1,"",INDEX(DATAS,AA7346+1)),INDEX(DATAS,AA7346+1)),"")</f>
        <v/>
      </c>
    </row>
    <row r="7347" customFormat="false" ht="15" hidden="false" customHeight="false" outlineLevel="0" collapsed="false">
      <c r="A7347" s="60" t="n">
        <v>46310</v>
      </c>
      <c r="B7347" s="0" t="n">
        <v>16</v>
      </c>
      <c r="C7347" s="0" t="n">
        <v>8143</v>
      </c>
      <c r="E7347" s="0" t="n">
        <v>0</v>
      </c>
      <c r="F7347" s="55" t="s">
        <v>1679</v>
      </c>
      <c r="I7347" s="55" t="s">
        <v>185</v>
      </c>
      <c r="U7347" s="0" t="n">
        <v>26</v>
      </c>
      <c r="V7347" s="0" t="n">
        <v>0</v>
      </c>
      <c r="X7347" s="55" t="n">
        <f aca="false">IF(I7347="Male",0,1)</f>
        <v>1</v>
      </c>
      <c r="Y7347" s="55" t="n">
        <f aca="false">IF(OR(I7347="DNB",I7347="Dry DNB"),1,0)</f>
        <v>0</v>
      </c>
      <c r="Z7347" s="0" t="str">
        <f aca="false">IF(ISNUMBER(W7347),A7347-W7347,"")</f>
        <v/>
      </c>
      <c r="AA7347" s="55" t="n">
        <f aca="false">MATCH(A7347,DATAS,0)</f>
        <v>2</v>
      </c>
      <c r="AB7347" s="55" t="n">
        <f aca="false">IF(AND(E7347&gt;0,OR(AND(B7347&gt;=1,B7347&lt;=6),B7347=10)),1,0)</f>
        <v>0</v>
      </c>
      <c r="AC7347" s="55" t="n">
        <f aca="false">IF(AND(E7347&gt;0,B7347=10),1,0)</f>
        <v>0</v>
      </c>
      <c r="AD7347" s="55" t="n">
        <f aca="false">IF(AND(C7346=C7347,AA7346=AA7347-1),AB7346,"")</f>
        <v>0</v>
      </c>
      <c r="AE7347" s="55" t="n">
        <f aca="false">IF(AND(C7346=C7347,AA7346=AA7347-1),AC7346,"")</f>
        <v>0</v>
      </c>
      <c r="AF7347" s="55" t="n">
        <f aca="false">IF(AA7347=1,"",IF(AND(AB7347=1,AD7347&lt;&gt;1),1,0))</f>
        <v>0</v>
      </c>
      <c r="AG7347" s="55" t="n">
        <f aca="false">IF(AA7347=1,"",IF(AND(AC7347=1,AE7347&lt;&gt;1),1,0))</f>
        <v>0</v>
      </c>
      <c r="AH7347" s="60" t="str">
        <f aca="false">IF(AND(E7347&gt;0,AA7347&lt;2,NOT(AND(C7348=C7347,AA7348=AA7347+1))),INDEX(DATAS,AA7347+1),"")</f>
        <v/>
      </c>
      <c r="AI7347" s="60" t="str">
        <f aca="false">IF(AND(AC7347=1,AA7347&lt;2),IF(AND(C7348=C7347,AA7348=AA7347+1),IF(AC7348=1,"",INDEX(DATAS,AA7347+1)),INDEX(DATAS,AA7347+1)),"")</f>
        <v/>
      </c>
    </row>
    <row r="7348" customFormat="false" ht="15" hidden="false" customHeight="false" outlineLevel="0" collapsed="false">
      <c r="A7348" s="60" t="n">
        <v>46309</v>
      </c>
      <c r="B7348" s="0" t="n">
        <v>16</v>
      </c>
      <c r="C7348" s="0" t="n">
        <v>8144</v>
      </c>
      <c r="E7348" s="0" t="n">
        <v>0</v>
      </c>
      <c r="F7348" s="55" t="s">
        <v>1679</v>
      </c>
      <c r="I7348" s="55" t="s">
        <v>185</v>
      </c>
      <c r="U7348" s="0" t="n">
        <v>25</v>
      </c>
      <c r="V7348" s="0" t="n">
        <v>0</v>
      </c>
      <c r="X7348" s="55" t="n">
        <f aca="false">IF(I7348="Male",0,1)</f>
        <v>1</v>
      </c>
      <c r="Y7348" s="55" t="n">
        <f aca="false">IF(OR(I7348="DNB",I7348="Dry DNB"),1,0)</f>
        <v>0</v>
      </c>
      <c r="Z7348" s="0" t="str">
        <f aca="false">IF(ISNUMBER(W7348),A7348-W7348,"")</f>
        <v/>
      </c>
      <c r="AA7348" s="55" t="n">
        <f aca="false">MATCH(A7348,DATAS,0)</f>
        <v>1</v>
      </c>
      <c r="AB7348" s="55" t="n">
        <f aca="false">IF(AND(E7348&gt;0,OR(AND(B7348&gt;=1,B7348&lt;=6),B7348=10)),1,0)</f>
        <v>0</v>
      </c>
      <c r="AC7348" s="55" t="n">
        <f aca="false">IF(AND(E7348&gt;0,B7348=10),1,0)</f>
        <v>0</v>
      </c>
      <c r="AD7348" s="0" t="str">
        <f aca="false">IF(AND(C7347=C7348,AA7347=AA7348-1),AB7347,"")</f>
        <v/>
      </c>
      <c r="AE7348" s="0" t="str">
        <f aca="false">IF(AND(C7347=C7348,AA7347=AA7348-1),AC7347,"")</f>
        <v/>
      </c>
      <c r="AF7348" s="0" t="str">
        <f aca="false">IF(AA7348=1,"",IF(AND(AB7348=1,AD7348&lt;&gt;1),1,0))</f>
        <v/>
      </c>
      <c r="AG7348" s="0" t="str">
        <f aca="false">IF(AA7348=1,"",IF(AND(AC7348=1,AE7348&lt;&gt;1),1,0))</f>
        <v/>
      </c>
      <c r="AH7348" s="60" t="str">
        <f aca="false">IF(AND(E7348&gt;0,AA7348&lt;2,NOT(AND(C7349=C7348,AA7349=AA7348+1))),INDEX(DATAS,AA7348+1),"")</f>
        <v/>
      </c>
      <c r="AI7348" s="60" t="str">
        <f aca="false">IF(AND(AC7348=1,AA7348&lt;2),IF(AND(C7349=C7348,AA7349=AA7348+1),IF(AC7349=1,"",INDEX(DATAS,AA7348+1)),INDEX(DATAS,AA7348+1)),"")</f>
        <v/>
      </c>
    </row>
    <row r="7349" customFormat="false" ht="15" hidden="false" customHeight="false" outlineLevel="0" collapsed="false">
      <c r="A7349" s="60" t="n">
        <v>46310</v>
      </c>
      <c r="B7349" s="0" t="n">
        <v>16</v>
      </c>
      <c r="C7349" s="0" t="n">
        <v>8144</v>
      </c>
      <c r="E7349" s="0" t="n">
        <v>0</v>
      </c>
      <c r="F7349" s="55" t="s">
        <v>1679</v>
      </c>
      <c r="I7349" s="55" t="s">
        <v>185</v>
      </c>
      <c r="U7349" s="0" t="n">
        <v>26</v>
      </c>
      <c r="V7349" s="0" t="n">
        <v>0</v>
      </c>
      <c r="X7349" s="55" t="n">
        <f aca="false">IF(I7349="Male",0,1)</f>
        <v>1</v>
      </c>
      <c r="Y7349" s="55" t="n">
        <f aca="false">IF(OR(I7349="DNB",I7349="Dry DNB"),1,0)</f>
        <v>0</v>
      </c>
      <c r="Z7349" s="0" t="str">
        <f aca="false">IF(ISNUMBER(W7349),A7349-W7349,"")</f>
        <v/>
      </c>
      <c r="AA7349" s="55" t="n">
        <f aca="false">MATCH(A7349,DATAS,0)</f>
        <v>2</v>
      </c>
      <c r="AB7349" s="55" t="n">
        <f aca="false">IF(AND(E7349&gt;0,OR(AND(B7349&gt;=1,B7349&lt;=6),B7349=10)),1,0)</f>
        <v>0</v>
      </c>
      <c r="AC7349" s="55" t="n">
        <f aca="false">IF(AND(E7349&gt;0,B7349=10),1,0)</f>
        <v>0</v>
      </c>
      <c r="AD7349" s="55" t="n">
        <f aca="false">IF(AND(C7348=C7349,AA7348=AA7349-1),AB7348,"")</f>
        <v>0</v>
      </c>
      <c r="AE7349" s="55" t="n">
        <f aca="false">IF(AND(C7348=C7349,AA7348=AA7349-1),AC7348,"")</f>
        <v>0</v>
      </c>
      <c r="AF7349" s="55" t="n">
        <f aca="false">IF(AA7349=1,"",IF(AND(AB7349=1,AD7349&lt;&gt;1),1,0))</f>
        <v>0</v>
      </c>
      <c r="AG7349" s="55" t="n">
        <f aca="false">IF(AA7349=1,"",IF(AND(AC7349=1,AE7349&lt;&gt;1),1,0))</f>
        <v>0</v>
      </c>
      <c r="AH7349" s="60" t="str">
        <f aca="false">IF(AND(E7349&gt;0,AA7349&lt;2,NOT(AND(C7350=C7349,AA7350=AA7349+1))),INDEX(DATAS,AA7349+1),"")</f>
        <v/>
      </c>
      <c r="AI7349" s="60" t="str">
        <f aca="false">IF(AND(AC7349=1,AA7349&lt;2),IF(AND(C7350=C7349,AA7350=AA7349+1),IF(AC7350=1,"",INDEX(DATAS,AA7349+1)),INDEX(DATAS,AA7349+1)),"")</f>
        <v/>
      </c>
    </row>
    <row r="7350" customFormat="false" ht="15" hidden="false" customHeight="false" outlineLevel="0" collapsed="false">
      <c r="A7350" s="60" t="n">
        <v>46309</v>
      </c>
      <c r="B7350" s="0" t="n">
        <v>16</v>
      </c>
      <c r="C7350" s="0" t="n">
        <v>8145</v>
      </c>
      <c r="E7350" s="0" t="n">
        <v>0</v>
      </c>
      <c r="F7350" s="55" t="s">
        <v>1679</v>
      </c>
      <c r="I7350" s="55" t="s">
        <v>185</v>
      </c>
      <c r="U7350" s="0" t="n">
        <v>25</v>
      </c>
      <c r="V7350" s="0" t="n">
        <v>0</v>
      </c>
      <c r="X7350" s="55" t="n">
        <f aca="false">IF(I7350="Male",0,1)</f>
        <v>1</v>
      </c>
      <c r="Y7350" s="55" t="n">
        <f aca="false">IF(OR(I7350="DNB",I7350="Dry DNB"),1,0)</f>
        <v>0</v>
      </c>
      <c r="Z7350" s="0" t="str">
        <f aca="false">IF(ISNUMBER(W7350),A7350-W7350,"")</f>
        <v/>
      </c>
      <c r="AA7350" s="55" t="n">
        <f aca="false">MATCH(A7350,DATAS,0)</f>
        <v>1</v>
      </c>
      <c r="AB7350" s="55" t="n">
        <f aca="false">IF(AND(E7350&gt;0,OR(AND(B7350&gt;=1,B7350&lt;=6),B7350=10)),1,0)</f>
        <v>0</v>
      </c>
      <c r="AC7350" s="55" t="n">
        <f aca="false">IF(AND(E7350&gt;0,B7350=10),1,0)</f>
        <v>0</v>
      </c>
      <c r="AD7350" s="0" t="str">
        <f aca="false">IF(AND(C7349=C7350,AA7349=AA7350-1),AB7349,"")</f>
        <v/>
      </c>
      <c r="AE7350" s="0" t="str">
        <f aca="false">IF(AND(C7349=C7350,AA7349=AA7350-1),AC7349,"")</f>
        <v/>
      </c>
      <c r="AF7350" s="0" t="str">
        <f aca="false">IF(AA7350=1,"",IF(AND(AB7350=1,AD7350&lt;&gt;1),1,0))</f>
        <v/>
      </c>
      <c r="AG7350" s="0" t="str">
        <f aca="false">IF(AA7350=1,"",IF(AND(AC7350=1,AE7350&lt;&gt;1),1,0))</f>
        <v/>
      </c>
      <c r="AH7350" s="60" t="str">
        <f aca="false">IF(AND(E7350&gt;0,AA7350&lt;2,NOT(AND(C7351=C7350,AA7351=AA7350+1))),INDEX(DATAS,AA7350+1),"")</f>
        <v/>
      </c>
      <c r="AI7350" s="60" t="str">
        <f aca="false">IF(AND(AC7350=1,AA7350&lt;2),IF(AND(C7351=C7350,AA7351=AA7350+1),IF(AC7351=1,"",INDEX(DATAS,AA7350+1)),INDEX(DATAS,AA7350+1)),"")</f>
        <v/>
      </c>
    </row>
    <row r="7351" customFormat="false" ht="15" hidden="false" customHeight="false" outlineLevel="0" collapsed="false">
      <c r="A7351" s="60" t="n">
        <v>46310</v>
      </c>
      <c r="B7351" s="0" t="n">
        <v>16</v>
      </c>
      <c r="C7351" s="0" t="n">
        <v>8145</v>
      </c>
      <c r="E7351" s="0" t="n">
        <v>0</v>
      </c>
      <c r="F7351" s="55" t="s">
        <v>1679</v>
      </c>
      <c r="I7351" s="55" t="s">
        <v>185</v>
      </c>
      <c r="U7351" s="0" t="n">
        <v>26</v>
      </c>
      <c r="V7351" s="0" t="n">
        <v>0</v>
      </c>
      <c r="X7351" s="55" t="n">
        <f aca="false">IF(I7351="Male",0,1)</f>
        <v>1</v>
      </c>
      <c r="Y7351" s="55" t="n">
        <f aca="false">IF(OR(I7351="DNB",I7351="Dry DNB"),1,0)</f>
        <v>0</v>
      </c>
      <c r="Z7351" s="0" t="str">
        <f aca="false">IF(ISNUMBER(W7351),A7351-W7351,"")</f>
        <v/>
      </c>
      <c r="AA7351" s="55" t="n">
        <f aca="false">MATCH(A7351,DATAS,0)</f>
        <v>2</v>
      </c>
      <c r="AB7351" s="55" t="n">
        <f aca="false">IF(AND(E7351&gt;0,OR(AND(B7351&gt;=1,B7351&lt;=6),B7351=10)),1,0)</f>
        <v>0</v>
      </c>
      <c r="AC7351" s="55" t="n">
        <f aca="false">IF(AND(E7351&gt;0,B7351=10),1,0)</f>
        <v>0</v>
      </c>
      <c r="AD7351" s="55" t="n">
        <f aca="false">IF(AND(C7350=C7351,AA7350=AA7351-1),AB7350,"")</f>
        <v>0</v>
      </c>
      <c r="AE7351" s="55" t="n">
        <f aca="false">IF(AND(C7350=C7351,AA7350=AA7351-1),AC7350,"")</f>
        <v>0</v>
      </c>
      <c r="AF7351" s="55" t="n">
        <f aca="false">IF(AA7351=1,"",IF(AND(AB7351=1,AD7351&lt;&gt;1),1,0))</f>
        <v>0</v>
      </c>
      <c r="AG7351" s="55" t="n">
        <f aca="false">IF(AA7351=1,"",IF(AND(AC7351=1,AE7351&lt;&gt;1),1,0))</f>
        <v>0</v>
      </c>
      <c r="AH7351" s="60" t="str">
        <f aca="false">IF(AND(E7351&gt;0,AA7351&lt;2,NOT(AND(C7352=C7351,AA7352=AA7351+1))),INDEX(DATAS,AA7351+1),"")</f>
        <v/>
      </c>
      <c r="AI7351" s="60" t="str">
        <f aca="false">IF(AND(AC7351=1,AA7351&lt;2),IF(AND(C7352=C7351,AA7352=AA7351+1),IF(AC7352=1,"",INDEX(DATAS,AA7351+1)),INDEX(DATAS,AA7351+1)),"")</f>
        <v/>
      </c>
    </row>
    <row r="7352" customFormat="false" ht="15" hidden="false" customHeight="false" outlineLevel="0" collapsed="false">
      <c r="A7352" s="60" t="n">
        <v>46309</v>
      </c>
      <c r="B7352" s="0" t="n">
        <v>16</v>
      </c>
      <c r="C7352" s="0" t="n">
        <v>8146</v>
      </c>
      <c r="E7352" s="0" t="n">
        <v>0</v>
      </c>
      <c r="F7352" s="55" t="s">
        <v>1680</v>
      </c>
      <c r="I7352" s="55" t="s">
        <v>185</v>
      </c>
      <c r="U7352" s="0" t="n">
        <v>24</v>
      </c>
      <c r="V7352" s="0" t="n">
        <v>0</v>
      </c>
      <c r="X7352" s="55" t="n">
        <f aca="false">IF(I7352="Male",0,1)</f>
        <v>1</v>
      </c>
      <c r="Y7352" s="55" t="n">
        <f aca="false">IF(OR(I7352="DNB",I7352="Dry DNB"),1,0)</f>
        <v>0</v>
      </c>
      <c r="Z7352" s="0" t="str">
        <f aca="false">IF(ISNUMBER(W7352),A7352-W7352,"")</f>
        <v/>
      </c>
      <c r="AA7352" s="55" t="n">
        <f aca="false">MATCH(A7352,DATAS,0)</f>
        <v>1</v>
      </c>
      <c r="AB7352" s="55" t="n">
        <f aca="false">IF(AND(E7352&gt;0,OR(AND(B7352&gt;=1,B7352&lt;=6),B7352=10)),1,0)</f>
        <v>0</v>
      </c>
      <c r="AC7352" s="55" t="n">
        <f aca="false">IF(AND(E7352&gt;0,B7352=10),1,0)</f>
        <v>0</v>
      </c>
      <c r="AD7352" s="0" t="str">
        <f aca="false">IF(AND(C7351=C7352,AA7351=AA7352-1),AB7351,"")</f>
        <v/>
      </c>
      <c r="AE7352" s="0" t="str">
        <f aca="false">IF(AND(C7351=C7352,AA7351=AA7352-1),AC7351,"")</f>
        <v/>
      </c>
      <c r="AF7352" s="0" t="str">
        <f aca="false">IF(AA7352=1,"",IF(AND(AB7352=1,AD7352&lt;&gt;1),1,0))</f>
        <v/>
      </c>
      <c r="AG7352" s="0" t="str">
        <f aca="false">IF(AA7352=1,"",IF(AND(AC7352=1,AE7352&lt;&gt;1),1,0))</f>
        <v/>
      </c>
      <c r="AH7352" s="60" t="str">
        <f aca="false">IF(AND(E7352&gt;0,AA7352&lt;2,NOT(AND(C7353=C7352,AA7353=AA7352+1))),INDEX(DATAS,AA7352+1),"")</f>
        <v/>
      </c>
      <c r="AI7352" s="60" t="str">
        <f aca="false">IF(AND(AC7352=1,AA7352&lt;2),IF(AND(C7353=C7352,AA7353=AA7352+1),IF(AC7353=1,"",INDEX(DATAS,AA7352+1)),INDEX(DATAS,AA7352+1)),"")</f>
        <v/>
      </c>
    </row>
    <row r="7353" customFormat="false" ht="15" hidden="false" customHeight="false" outlineLevel="0" collapsed="false">
      <c r="A7353" s="60" t="n">
        <v>46310</v>
      </c>
      <c r="B7353" s="0" t="n">
        <v>16</v>
      </c>
      <c r="C7353" s="0" t="n">
        <v>8146</v>
      </c>
      <c r="E7353" s="0" t="n">
        <v>0</v>
      </c>
      <c r="F7353" s="55" t="s">
        <v>1680</v>
      </c>
      <c r="I7353" s="55" t="s">
        <v>185</v>
      </c>
      <c r="U7353" s="0" t="n">
        <v>25</v>
      </c>
      <c r="V7353" s="0" t="n">
        <v>0</v>
      </c>
      <c r="X7353" s="55" t="n">
        <f aca="false">IF(I7353="Male",0,1)</f>
        <v>1</v>
      </c>
      <c r="Y7353" s="55" t="n">
        <f aca="false">IF(OR(I7353="DNB",I7353="Dry DNB"),1,0)</f>
        <v>0</v>
      </c>
      <c r="Z7353" s="0" t="str">
        <f aca="false">IF(ISNUMBER(W7353),A7353-W7353,"")</f>
        <v/>
      </c>
      <c r="AA7353" s="55" t="n">
        <f aca="false">MATCH(A7353,DATAS,0)</f>
        <v>2</v>
      </c>
      <c r="AB7353" s="55" t="n">
        <f aca="false">IF(AND(E7353&gt;0,OR(AND(B7353&gt;=1,B7353&lt;=6),B7353=10)),1,0)</f>
        <v>0</v>
      </c>
      <c r="AC7353" s="55" t="n">
        <f aca="false">IF(AND(E7353&gt;0,B7353=10),1,0)</f>
        <v>0</v>
      </c>
      <c r="AD7353" s="55" t="n">
        <f aca="false">IF(AND(C7352=C7353,AA7352=AA7353-1),AB7352,"")</f>
        <v>0</v>
      </c>
      <c r="AE7353" s="55" t="n">
        <f aca="false">IF(AND(C7352=C7353,AA7352=AA7353-1),AC7352,"")</f>
        <v>0</v>
      </c>
      <c r="AF7353" s="55" t="n">
        <f aca="false">IF(AA7353=1,"",IF(AND(AB7353=1,AD7353&lt;&gt;1),1,0))</f>
        <v>0</v>
      </c>
      <c r="AG7353" s="55" t="n">
        <f aca="false">IF(AA7353=1,"",IF(AND(AC7353=1,AE7353&lt;&gt;1),1,0))</f>
        <v>0</v>
      </c>
      <c r="AH7353" s="60" t="str">
        <f aca="false">IF(AND(E7353&gt;0,AA7353&lt;2,NOT(AND(C7354=C7353,AA7354=AA7353+1))),INDEX(DATAS,AA7353+1),"")</f>
        <v/>
      </c>
      <c r="AI7353" s="60" t="str">
        <f aca="false">IF(AND(AC7353=1,AA7353&lt;2),IF(AND(C7354=C7353,AA7354=AA7353+1),IF(AC7354=1,"",INDEX(DATAS,AA7353+1)),INDEX(DATAS,AA7353+1)),"")</f>
        <v/>
      </c>
    </row>
    <row r="7354" customFormat="false" ht="15" hidden="false" customHeight="false" outlineLevel="0" collapsed="false">
      <c r="A7354" s="60" t="n">
        <v>46309</v>
      </c>
      <c r="B7354" s="0" t="n">
        <v>16</v>
      </c>
      <c r="C7354" s="0" t="n">
        <v>8147</v>
      </c>
      <c r="E7354" s="0" t="n">
        <v>0</v>
      </c>
      <c r="F7354" s="55" t="s">
        <v>1680</v>
      </c>
      <c r="I7354" s="55" t="s">
        <v>185</v>
      </c>
      <c r="U7354" s="0" t="n">
        <v>24</v>
      </c>
      <c r="V7354" s="0" t="n">
        <v>0</v>
      </c>
      <c r="X7354" s="55" t="n">
        <f aca="false">IF(I7354="Male",0,1)</f>
        <v>1</v>
      </c>
      <c r="Y7354" s="55" t="n">
        <f aca="false">IF(OR(I7354="DNB",I7354="Dry DNB"),1,0)</f>
        <v>0</v>
      </c>
      <c r="Z7354" s="0" t="str">
        <f aca="false">IF(ISNUMBER(W7354),A7354-W7354,"")</f>
        <v/>
      </c>
      <c r="AA7354" s="55" t="n">
        <f aca="false">MATCH(A7354,DATAS,0)</f>
        <v>1</v>
      </c>
      <c r="AB7354" s="55" t="n">
        <f aca="false">IF(AND(E7354&gt;0,OR(AND(B7354&gt;=1,B7354&lt;=6),B7354=10)),1,0)</f>
        <v>0</v>
      </c>
      <c r="AC7354" s="55" t="n">
        <f aca="false">IF(AND(E7354&gt;0,B7354=10),1,0)</f>
        <v>0</v>
      </c>
      <c r="AD7354" s="0" t="str">
        <f aca="false">IF(AND(C7353=C7354,AA7353=AA7354-1),AB7353,"")</f>
        <v/>
      </c>
      <c r="AE7354" s="0" t="str">
        <f aca="false">IF(AND(C7353=C7354,AA7353=AA7354-1),AC7353,"")</f>
        <v/>
      </c>
      <c r="AF7354" s="0" t="str">
        <f aca="false">IF(AA7354=1,"",IF(AND(AB7354=1,AD7354&lt;&gt;1),1,0))</f>
        <v/>
      </c>
      <c r="AG7354" s="0" t="str">
        <f aca="false">IF(AA7354=1,"",IF(AND(AC7354=1,AE7354&lt;&gt;1),1,0))</f>
        <v/>
      </c>
      <c r="AH7354" s="60" t="str">
        <f aca="false">IF(AND(E7354&gt;0,AA7354&lt;2,NOT(AND(C7355=C7354,AA7355=AA7354+1))),INDEX(DATAS,AA7354+1),"")</f>
        <v/>
      </c>
      <c r="AI7354" s="60" t="str">
        <f aca="false">IF(AND(AC7354=1,AA7354&lt;2),IF(AND(C7355=C7354,AA7355=AA7354+1),IF(AC7355=1,"",INDEX(DATAS,AA7354+1)),INDEX(DATAS,AA7354+1)),"")</f>
        <v/>
      </c>
    </row>
    <row r="7355" customFormat="false" ht="15" hidden="false" customHeight="false" outlineLevel="0" collapsed="false">
      <c r="A7355" s="60" t="n">
        <v>46310</v>
      </c>
      <c r="B7355" s="0" t="n">
        <v>16</v>
      </c>
      <c r="C7355" s="0" t="n">
        <v>8147</v>
      </c>
      <c r="E7355" s="0" t="n">
        <v>0</v>
      </c>
      <c r="F7355" s="55" t="s">
        <v>1680</v>
      </c>
      <c r="I7355" s="55" t="s">
        <v>185</v>
      </c>
      <c r="U7355" s="0" t="n">
        <v>25</v>
      </c>
      <c r="V7355" s="0" t="n">
        <v>0</v>
      </c>
      <c r="X7355" s="55" t="n">
        <f aca="false">IF(I7355="Male",0,1)</f>
        <v>1</v>
      </c>
      <c r="Y7355" s="55" t="n">
        <f aca="false">IF(OR(I7355="DNB",I7355="Dry DNB"),1,0)</f>
        <v>0</v>
      </c>
      <c r="Z7355" s="0" t="str">
        <f aca="false">IF(ISNUMBER(W7355),A7355-W7355,"")</f>
        <v/>
      </c>
      <c r="AA7355" s="55" t="n">
        <f aca="false">MATCH(A7355,DATAS,0)</f>
        <v>2</v>
      </c>
      <c r="AB7355" s="55" t="n">
        <f aca="false">IF(AND(E7355&gt;0,OR(AND(B7355&gt;=1,B7355&lt;=6),B7355=10)),1,0)</f>
        <v>0</v>
      </c>
      <c r="AC7355" s="55" t="n">
        <f aca="false">IF(AND(E7355&gt;0,B7355=10),1,0)</f>
        <v>0</v>
      </c>
      <c r="AD7355" s="55" t="n">
        <f aca="false">IF(AND(C7354=C7355,AA7354=AA7355-1),AB7354,"")</f>
        <v>0</v>
      </c>
      <c r="AE7355" s="55" t="n">
        <f aca="false">IF(AND(C7354=C7355,AA7354=AA7355-1),AC7354,"")</f>
        <v>0</v>
      </c>
      <c r="AF7355" s="55" t="n">
        <f aca="false">IF(AA7355=1,"",IF(AND(AB7355=1,AD7355&lt;&gt;1),1,0))</f>
        <v>0</v>
      </c>
      <c r="AG7355" s="55" t="n">
        <f aca="false">IF(AA7355=1,"",IF(AND(AC7355=1,AE7355&lt;&gt;1),1,0))</f>
        <v>0</v>
      </c>
      <c r="AH7355" s="60" t="str">
        <f aca="false">IF(AND(E7355&gt;0,AA7355&lt;2,NOT(AND(C7356=C7355,AA7356=AA7355+1))),INDEX(DATAS,AA7355+1),"")</f>
        <v/>
      </c>
      <c r="AI7355" s="60" t="str">
        <f aca="false">IF(AND(AC7355=1,AA7355&lt;2),IF(AND(C7356=C7355,AA7356=AA7355+1),IF(AC7356=1,"",INDEX(DATAS,AA7355+1)),INDEX(DATAS,AA7355+1)),"")</f>
        <v/>
      </c>
    </row>
    <row r="7356" customFormat="false" ht="15" hidden="false" customHeight="false" outlineLevel="0" collapsed="false">
      <c r="A7356" s="60" t="n">
        <v>46309</v>
      </c>
      <c r="B7356" s="0" t="n">
        <v>16</v>
      </c>
      <c r="C7356" s="0" t="n">
        <v>8148</v>
      </c>
      <c r="E7356" s="0" t="n">
        <v>0</v>
      </c>
      <c r="F7356" s="55" t="s">
        <v>1680</v>
      </c>
      <c r="I7356" s="55" t="s">
        <v>185</v>
      </c>
      <c r="U7356" s="0" t="n">
        <v>24</v>
      </c>
      <c r="V7356" s="0" t="n">
        <v>0</v>
      </c>
      <c r="X7356" s="55" t="n">
        <f aca="false">IF(I7356="Male",0,1)</f>
        <v>1</v>
      </c>
      <c r="Y7356" s="55" t="n">
        <f aca="false">IF(OR(I7356="DNB",I7356="Dry DNB"),1,0)</f>
        <v>0</v>
      </c>
      <c r="Z7356" s="0" t="str">
        <f aca="false">IF(ISNUMBER(W7356),A7356-W7356,"")</f>
        <v/>
      </c>
      <c r="AA7356" s="55" t="n">
        <f aca="false">MATCH(A7356,DATAS,0)</f>
        <v>1</v>
      </c>
      <c r="AB7356" s="55" t="n">
        <f aca="false">IF(AND(E7356&gt;0,OR(AND(B7356&gt;=1,B7356&lt;=6),B7356=10)),1,0)</f>
        <v>0</v>
      </c>
      <c r="AC7356" s="55" t="n">
        <f aca="false">IF(AND(E7356&gt;0,B7356=10),1,0)</f>
        <v>0</v>
      </c>
      <c r="AD7356" s="0" t="str">
        <f aca="false">IF(AND(C7355=C7356,AA7355=AA7356-1),AB7355,"")</f>
        <v/>
      </c>
      <c r="AE7356" s="0" t="str">
        <f aca="false">IF(AND(C7355=C7356,AA7355=AA7356-1),AC7355,"")</f>
        <v/>
      </c>
      <c r="AF7356" s="0" t="str">
        <f aca="false">IF(AA7356=1,"",IF(AND(AB7356=1,AD7356&lt;&gt;1),1,0))</f>
        <v/>
      </c>
      <c r="AG7356" s="0" t="str">
        <f aca="false">IF(AA7356=1,"",IF(AND(AC7356=1,AE7356&lt;&gt;1),1,0))</f>
        <v/>
      </c>
      <c r="AH7356" s="60" t="str">
        <f aca="false">IF(AND(E7356&gt;0,AA7356&lt;2,NOT(AND(C7357=C7356,AA7357=AA7356+1))),INDEX(DATAS,AA7356+1),"")</f>
        <v/>
      </c>
      <c r="AI7356" s="60" t="str">
        <f aca="false">IF(AND(AC7356=1,AA7356&lt;2),IF(AND(C7357=C7356,AA7357=AA7356+1),IF(AC7357=1,"",INDEX(DATAS,AA7356+1)),INDEX(DATAS,AA7356+1)),"")</f>
        <v/>
      </c>
    </row>
    <row r="7357" customFormat="false" ht="15" hidden="false" customHeight="false" outlineLevel="0" collapsed="false">
      <c r="A7357" s="60" t="n">
        <v>46310</v>
      </c>
      <c r="B7357" s="0" t="n">
        <v>16</v>
      </c>
      <c r="C7357" s="0" t="n">
        <v>8148</v>
      </c>
      <c r="E7357" s="0" t="n">
        <v>0</v>
      </c>
      <c r="F7357" s="55" t="s">
        <v>1680</v>
      </c>
      <c r="I7357" s="55" t="s">
        <v>185</v>
      </c>
      <c r="U7357" s="0" t="n">
        <v>25</v>
      </c>
      <c r="V7357" s="0" t="n">
        <v>0</v>
      </c>
      <c r="X7357" s="55" t="n">
        <f aca="false">IF(I7357="Male",0,1)</f>
        <v>1</v>
      </c>
      <c r="Y7357" s="55" t="n">
        <f aca="false">IF(OR(I7357="DNB",I7357="Dry DNB"),1,0)</f>
        <v>0</v>
      </c>
      <c r="Z7357" s="0" t="str">
        <f aca="false">IF(ISNUMBER(W7357),A7357-W7357,"")</f>
        <v/>
      </c>
      <c r="AA7357" s="55" t="n">
        <f aca="false">MATCH(A7357,DATAS,0)</f>
        <v>2</v>
      </c>
      <c r="AB7357" s="55" t="n">
        <f aca="false">IF(AND(E7357&gt;0,OR(AND(B7357&gt;=1,B7357&lt;=6),B7357=10)),1,0)</f>
        <v>0</v>
      </c>
      <c r="AC7357" s="55" t="n">
        <f aca="false">IF(AND(E7357&gt;0,B7357=10),1,0)</f>
        <v>0</v>
      </c>
      <c r="AD7357" s="55" t="n">
        <f aca="false">IF(AND(C7356=C7357,AA7356=AA7357-1),AB7356,"")</f>
        <v>0</v>
      </c>
      <c r="AE7357" s="55" t="n">
        <f aca="false">IF(AND(C7356=C7357,AA7356=AA7357-1),AC7356,"")</f>
        <v>0</v>
      </c>
      <c r="AF7357" s="55" t="n">
        <f aca="false">IF(AA7357=1,"",IF(AND(AB7357=1,AD7357&lt;&gt;1),1,0))</f>
        <v>0</v>
      </c>
      <c r="AG7357" s="55" t="n">
        <f aca="false">IF(AA7357=1,"",IF(AND(AC7357=1,AE7357&lt;&gt;1),1,0))</f>
        <v>0</v>
      </c>
      <c r="AH7357" s="60" t="str">
        <f aca="false">IF(AND(E7357&gt;0,AA7357&lt;2,NOT(AND(C7358=C7357,AA7358=AA7357+1))),INDEX(DATAS,AA7357+1),"")</f>
        <v/>
      </c>
      <c r="AI7357" s="60" t="str">
        <f aca="false">IF(AND(AC7357=1,AA7357&lt;2),IF(AND(C7358=C7357,AA7358=AA7357+1),IF(AC7358=1,"",INDEX(DATAS,AA7357+1)),INDEX(DATAS,AA7357+1)),"")</f>
        <v/>
      </c>
    </row>
    <row r="7358" customFormat="false" ht="15" hidden="false" customHeight="false" outlineLevel="0" collapsed="false">
      <c r="A7358" s="60" t="n">
        <v>46309</v>
      </c>
      <c r="B7358" s="0" t="n">
        <v>16</v>
      </c>
      <c r="C7358" s="0" t="n">
        <v>8149</v>
      </c>
      <c r="E7358" s="0" t="n">
        <v>0</v>
      </c>
      <c r="F7358" s="55" t="s">
        <v>1680</v>
      </c>
      <c r="I7358" s="55" t="s">
        <v>185</v>
      </c>
      <c r="U7358" s="0" t="n">
        <v>24</v>
      </c>
      <c r="V7358" s="0" t="n">
        <v>0</v>
      </c>
      <c r="X7358" s="55" t="n">
        <f aca="false">IF(I7358="Male",0,1)</f>
        <v>1</v>
      </c>
      <c r="Y7358" s="55" t="n">
        <f aca="false">IF(OR(I7358="DNB",I7358="Dry DNB"),1,0)</f>
        <v>0</v>
      </c>
      <c r="Z7358" s="0" t="str">
        <f aca="false">IF(ISNUMBER(W7358),A7358-W7358,"")</f>
        <v/>
      </c>
      <c r="AA7358" s="55" t="n">
        <f aca="false">MATCH(A7358,DATAS,0)</f>
        <v>1</v>
      </c>
      <c r="AB7358" s="55" t="n">
        <f aca="false">IF(AND(E7358&gt;0,OR(AND(B7358&gt;=1,B7358&lt;=6),B7358=10)),1,0)</f>
        <v>0</v>
      </c>
      <c r="AC7358" s="55" t="n">
        <f aca="false">IF(AND(E7358&gt;0,B7358=10),1,0)</f>
        <v>0</v>
      </c>
      <c r="AD7358" s="0" t="str">
        <f aca="false">IF(AND(C7357=C7358,AA7357=AA7358-1),AB7357,"")</f>
        <v/>
      </c>
      <c r="AE7358" s="0" t="str">
        <f aca="false">IF(AND(C7357=C7358,AA7357=AA7358-1),AC7357,"")</f>
        <v/>
      </c>
      <c r="AF7358" s="0" t="str">
        <f aca="false">IF(AA7358=1,"",IF(AND(AB7358=1,AD7358&lt;&gt;1),1,0))</f>
        <v/>
      </c>
      <c r="AG7358" s="0" t="str">
        <f aca="false">IF(AA7358=1,"",IF(AND(AC7358=1,AE7358&lt;&gt;1),1,0))</f>
        <v/>
      </c>
      <c r="AH7358" s="60" t="str">
        <f aca="false">IF(AND(E7358&gt;0,AA7358&lt;2,NOT(AND(C7359=C7358,AA7359=AA7358+1))),INDEX(DATAS,AA7358+1),"")</f>
        <v/>
      </c>
      <c r="AI7358" s="60" t="str">
        <f aca="false">IF(AND(AC7358=1,AA7358&lt;2),IF(AND(C7359=C7358,AA7359=AA7358+1),IF(AC7359=1,"",INDEX(DATAS,AA7358+1)),INDEX(DATAS,AA7358+1)),"")</f>
        <v/>
      </c>
    </row>
    <row r="7359" customFormat="false" ht="15" hidden="false" customHeight="false" outlineLevel="0" collapsed="false">
      <c r="A7359" s="60" t="n">
        <v>46310</v>
      </c>
      <c r="B7359" s="0" t="n">
        <v>16</v>
      </c>
      <c r="C7359" s="0" t="n">
        <v>8149</v>
      </c>
      <c r="E7359" s="0" t="n">
        <v>0</v>
      </c>
      <c r="F7359" s="55" t="s">
        <v>1680</v>
      </c>
      <c r="I7359" s="55" t="s">
        <v>185</v>
      </c>
      <c r="U7359" s="0" t="n">
        <v>25</v>
      </c>
      <c r="V7359" s="0" t="n">
        <v>0</v>
      </c>
      <c r="X7359" s="55" t="n">
        <f aca="false">IF(I7359="Male",0,1)</f>
        <v>1</v>
      </c>
      <c r="Y7359" s="55" t="n">
        <f aca="false">IF(OR(I7359="DNB",I7359="Dry DNB"),1,0)</f>
        <v>0</v>
      </c>
      <c r="Z7359" s="0" t="str">
        <f aca="false">IF(ISNUMBER(W7359),A7359-W7359,"")</f>
        <v/>
      </c>
      <c r="AA7359" s="55" t="n">
        <f aca="false">MATCH(A7359,DATAS,0)</f>
        <v>2</v>
      </c>
      <c r="AB7359" s="55" t="n">
        <f aca="false">IF(AND(E7359&gt;0,OR(AND(B7359&gt;=1,B7359&lt;=6),B7359=10)),1,0)</f>
        <v>0</v>
      </c>
      <c r="AC7359" s="55" t="n">
        <f aca="false">IF(AND(E7359&gt;0,B7359=10),1,0)</f>
        <v>0</v>
      </c>
      <c r="AD7359" s="55" t="n">
        <f aca="false">IF(AND(C7358=C7359,AA7358=AA7359-1),AB7358,"")</f>
        <v>0</v>
      </c>
      <c r="AE7359" s="55" t="n">
        <f aca="false">IF(AND(C7358=C7359,AA7358=AA7359-1),AC7358,"")</f>
        <v>0</v>
      </c>
      <c r="AF7359" s="55" t="n">
        <f aca="false">IF(AA7359=1,"",IF(AND(AB7359=1,AD7359&lt;&gt;1),1,0))</f>
        <v>0</v>
      </c>
      <c r="AG7359" s="55" t="n">
        <f aca="false">IF(AA7359=1,"",IF(AND(AC7359=1,AE7359&lt;&gt;1),1,0))</f>
        <v>0</v>
      </c>
      <c r="AH7359" s="60" t="str">
        <f aca="false">IF(AND(E7359&gt;0,AA7359&lt;2,NOT(AND(C7360=C7359,AA7360=AA7359+1))),INDEX(DATAS,AA7359+1),"")</f>
        <v/>
      </c>
      <c r="AI7359" s="60" t="str">
        <f aca="false">IF(AND(AC7359=1,AA7359&lt;2),IF(AND(C7360=C7359,AA7360=AA7359+1),IF(AC7360=1,"",INDEX(DATAS,AA7359+1)),INDEX(DATAS,AA7359+1)),"")</f>
        <v/>
      </c>
    </row>
    <row r="7360" customFormat="false" ht="15" hidden="false" customHeight="false" outlineLevel="0" collapsed="false">
      <c r="A7360" s="60" t="n">
        <v>46309</v>
      </c>
      <c r="B7360" s="0" t="n">
        <v>16</v>
      </c>
      <c r="C7360" s="0" t="n">
        <v>8150</v>
      </c>
      <c r="E7360" s="0" t="n">
        <v>0</v>
      </c>
      <c r="F7360" s="55" t="s">
        <v>1681</v>
      </c>
      <c r="I7360" s="55" t="s">
        <v>185</v>
      </c>
      <c r="U7360" s="0" t="n">
        <v>22</v>
      </c>
      <c r="V7360" s="0" t="n">
        <v>0</v>
      </c>
      <c r="X7360" s="55" t="n">
        <f aca="false">IF(I7360="Male",0,1)</f>
        <v>1</v>
      </c>
      <c r="Y7360" s="55" t="n">
        <f aca="false">IF(OR(I7360="DNB",I7360="Dry DNB"),1,0)</f>
        <v>0</v>
      </c>
      <c r="Z7360" s="0" t="str">
        <f aca="false">IF(ISNUMBER(W7360),A7360-W7360,"")</f>
        <v/>
      </c>
      <c r="AA7360" s="55" t="n">
        <f aca="false">MATCH(A7360,DATAS,0)</f>
        <v>1</v>
      </c>
      <c r="AB7360" s="55" t="n">
        <f aca="false">IF(AND(E7360&gt;0,OR(AND(B7360&gt;=1,B7360&lt;=6),B7360=10)),1,0)</f>
        <v>0</v>
      </c>
      <c r="AC7360" s="55" t="n">
        <f aca="false">IF(AND(E7360&gt;0,B7360=10),1,0)</f>
        <v>0</v>
      </c>
      <c r="AD7360" s="0" t="str">
        <f aca="false">IF(AND(C7359=C7360,AA7359=AA7360-1),AB7359,"")</f>
        <v/>
      </c>
      <c r="AE7360" s="0" t="str">
        <f aca="false">IF(AND(C7359=C7360,AA7359=AA7360-1),AC7359,"")</f>
        <v/>
      </c>
      <c r="AF7360" s="0" t="str">
        <f aca="false">IF(AA7360=1,"",IF(AND(AB7360=1,AD7360&lt;&gt;1),1,0))</f>
        <v/>
      </c>
      <c r="AG7360" s="0" t="str">
        <f aca="false">IF(AA7360=1,"",IF(AND(AC7360=1,AE7360&lt;&gt;1),1,0))</f>
        <v/>
      </c>
      <c r="AH7360" s="60" t="str">
        <f aca="false">IF(AND(E7360&gt;0,AA7360&lt;2,NOT(AND(C7361=C7360,AA7361=AA7360+1))),INDEX(DATAS,AA7360+1),"")</f>
        <v/>
      </c>
      <c r="AI7360" s="60" t="str">
        <f aca="false">IF(AND(AC7360=1,AA7360&lt;2),IF(AND(C7361=C7360,AA7361=AA7360+1),IF(AC7361=1,"",INDEX(DATAS,AA7360+1)),INDEX(DATAS,AA7360+1)),"")</f>
        <v/>
      </c>
    </row>
    <row r="7361" customFormat="false" ht="15" hidden="false" customHeight="false" outlineLevel="0" collapsed="false">
      <c r="A7361" s="60" t="n">
        <v>46310</v>
      </c>
      <c r="B7361" s="0" t="n">
        <v>16</v>
      </c>
      <c r="C7361" s="0" t="n">
        <v>8150</v>
      </c>
      <c r="E7361" s="0" t="n">
        <v>0</v>
      </c>
      <c r="F7361" s="55" t="s">
        <v>1681</v>
      </c>
      <c r="I7361" s="55" t="s">
        <v>185</v>
      </c>
      <c r="U7361" s="0" t="n">
        <v>23</v>
      </c>
      <c r="V7361" s="0" t="n">
        <v>0</v>
      </c>
      <c r="X7361" s="55" t="n">
        <f aca="false">IF(I7361="Male",0,1)</f>
        <v>1</v>
      </c>
      <c r="Y7361" s="55" t="n">
        <f aca="false">IF(OR(I7361="DNB",I7361="Dry DNB"),1,0)</f>
        <v>0</v>
      </c>
      <c r="Z7361" s="0" t="str">
        <f aca="false">IF(ISNUMBER(W7361),A7361-W7361,"")</f>
        <v/>
      </c>
      <c r="AA7361" s="55" t="n">
        <f aca="false">MATCH(A7361,DATAS,0)</f>
        <v>2</v>
      </c>
      <c r="AB7361" s="55" t="n">
        <f aca="false">IF(AND(E7361&gt;0,OR(AND(B7361&gt;=1,B7361&lt;=6),B7361=10)),1,0)</f>
        <v>0</v>
      </c>
      <c r="AC7361" s="55" t="n">
        <f aca="false">IF(AND(E7361&gt;0,B7361=10),1,0)</f>
        <v>0</v>
      </c>
      <c r="AD7361" s="55" t="n">
        <f aca="false">IF(AND(C7360=C7361,AA7360=AA7361-1),AB7360,"")</f>
        <v>0</v>
      </c>
      <c r="AE7361" s="55" t="n">
        <f aca="false">IF(AND(C7360=C7361,AA7360=AA7361-1),AC7360,"")</f>
        <v>0</v>
      </c>
      <c r="AF7361" s="55" t="n">
        <f aca="false">IF(AA7361=1,"",IF(AND(AB7361=1,AD7361&lt;&gt;1),1,0))</f>
        <v>0</v>
      </c>
      <c r="AG7361" s="55" t="n">
        <f aca="false">IF(AA7361=1,"",IF(AND(AC7361=1,AE7361&lt;&gt;1),1,0))</f>
        <v>0</v>
      </c>
      <c r="AH7361" s="60" t="str">
        <f aca="false">IF(AND(E7361&gt;0,AA7361&lt;2,NOT(AND(C7362=C7361,AA7362=AA7361+1))),INDEX(DATAS,AA7361+1),"")</f>
        <v/>
      </c>
      <c r="AI7361" s="60" t="str">
        <f aca="false">IF(AND(AC7361=1,AA7361&lt;2),IF(AND(C7362=C7361,AA7362=AA7361+1),IF(AC7362=1,"",INDEX(DATAS,AA7361+1)),INDEX(DATAS,AA7361+1)),"")</f>
        <v/>
      </c>
    </row>
    <row r="7362" customFormat="false" ht="15" hidden="false" customHeight="false" outlineLevel="0" collapsed="false">
      <c r="A7362" s="60" t="n">
        <v>46309</v>
      </c>
      <c r="B7362" s="0" t="n">
        <v>16</v>
      </c>
      <c r="C7362" s="0" t="n">
        <v>8151</v>
      </c>
      <c r="E7362" s="0" t="n">
        <v>0</v>
      </c>
      <c r="F7362" s="55" t="s">
        <v>1681</v>
      </c>
      <c r="I7362" s="55" t="s">
        <v>185</v>
      </c>
      <c r="U7362" s="0" t="n">
        <v>22</v>
      </c>
      <c r="V7362" s="0" t="n">
        <v>0</v>
      </c>
      <c r="X7362" s="55" t="n">
        <f aca="false">IF(I7362="Male",0,1)</f>
        <v>1</v>
      </c>
      <c r="Y7362" s="55" t="n">
        <f aca="false">IF(OR(I7362="DNB",I7362="Dry DNB"),1,0)</f>
        <v>0</v>
      </c>
      <c r="Z7362" s="0" t="str">
        <f aca="false">IF(ISNUMBER(W7362),A7362-W7362,"")</f>
        <v/>
      </c>
      <c r="AA7362" s="55" t="n">
        <f aca="false">MATCH(A7362,DATAS,0)</f>
        <v>1</v>
      </c>
      <c r="AB7362" s="55" t="n">
        <f aca="false">IF(AND(E7362&gt;0,OR(AND(B7362&gt;=1,B7362&lt;=6),B7362=10)),1,0)</f>
        <v>0</v>
      </c>
      <c r="AC7362" s="55" t="n">
        <f aca="false">IF(AND(E7362&gt;0,B7362=10),1,0)</f>
        <v>0</v>
      </c>
      <c r="AD7362" s="0" t="str">
        <f aca="false">IF(AND(C7361=C7362,AA7361=AA7362-1),AB7361,"")</f>
        <v/>
      </c>
      <c r="AE7362" s="0" t="str">
        <f aca="false">IF(AND(C7361=C7362,AA7361=AA7362-1),AC7361,"")</f>
        <v/>
      </c>
      <c r="AF7362" s="0" t="str">
        <f aca="false">IF(AA7362=1,"",IF(AND(AB7362=1,AD7362&lt;&gt;1),1,0))</f>
        <v/>
      </c>
      <c r="AG7362" s="0" t="str">
        <f aca="false">IF(AA7362=1,"",IF(AND(AC7362=1,AE7362&lt;&gt;1),1,0))</f>
        <v/>
      </c>
      <c r="AH7362" s="60" t="str">
        <f aca="false">IF(AND(E7362&gt;0,AA7362&lt;2,NOT(AND(C7363=C7362,AA7363=AA7362+1))),INDEX(DATAS,AA7362+1),"")</f>
        <v/>
      </c>
      <c r="AI7362" s="60" t="str">
        <f aca="false">IF(AND(AC7362=1,AA7362&lt;2),IF(AND(C7363=C7362,AA7363=AA7362+1),IF(AC7363=1,"",INDEX(DATAS,AA7362+1)),INDEX(DATAS,AA7362+1)),"")</f>
        <v/>
      </c>
    </row>
    <row r="7363" customFormat="false" ht="15" hidden="false" customHeight="false" outlineLevel="0" collapsed="false">
      <c r="A7363" s="60" t="n">
        <v>46310</v>
      </c>
      <c r="B7363" s="0" t="n">
        <v>16</v>
      </c>
      <c r="C7363" s="0" t="n">
        <v>8151</v>
      </c>
      <c r="E7363" s="0" t="n">
        <v>0</v>
      </c>
      <c r="F7363" s="55" t="s">
        <v>1681</v>
      </c>
      <c r="I7363" s="55" t="s">
        <v>185</v>
      </c>
      <c r="U7363" s="0" t="n">
        <v>23</v>
      </c>
      <c r="V7363" s="0" t="n">
        <v>0</v>
      </c>
      <c r="X7363" s="55" t="n">
        <f aca="false">IF(I7363="Male",0,1)</f>
        <v>1</v>
      </c>
      <c r="Y7363" s="55" t="n">
        <f aca="false">IF(OR(I7363="DNB",I7363="Dry DNB"),1,0)</f>
        <v>0</v>
      </c>
      <c r="Z7363" s="0" t="str">
        <f aca="false">IF(ISNUMBER(W7363),A7363-W7363,"")</f>
        <v/>
      </c>
      <c r="AA7363" s="55" t="n">
        <f aca="false">MATCH(A7363,DATAS,0)</f>
        <v>2</v>
      </c>
      <c r="AB7363" s="55" t="n">
        <f aca="false">IF(AND(E7363&gt;0,OR(AND(B7363&gt;=1,B7363&lt;=6),B7363=10)),1,0)</f>
        <v>0</v>
      </c>
      <c r="AC7363" s="55" t="n">
        <f aca="false">IF(AND(E7363&gt;0,B7363=10),1,0)</f>
        <v>0</v>
      </c>
      <c r="AD7363" s="55" t="n">
        <f aca="false">IF(AND(C7362=C7363,AA7362=AA7363-1),AB7362,"")</f>
        <v>0</v>
      </c>
      <c r="AE7363" s="55" t="n">
        <f aca="false">IF(AND(C7362=C7363,AA7362=AA7363-1),AC7362,"")</f>
        <v>0</v>
      </c>
      <c r="AF7363" s="55" t="n">
        <f aca="false">IF(AA7363=1,"",IF(AND(AB7363=1,AD7363&lt;&gt;1),1,0))</f>
        <v>0</v>
      </c>
      <c r="AG7363" s="55" t="n">
        <f aca="false">IF(AA7363=1,"",IF(AND(AC7363=1,AE7363&lt;&gt;1),1,0))</f>
        <v>0</v>
      </c>
      <c r="AH7363" s="60" t="str">
        <f aca="false">IF(AND(E7363&gt;0,AA7363&lt;2,NOT(AND(C7364=C7363,AA7364=AA7363+1))),INDEX(DATAS,AA7363+1),"")</f>
        <v/>
      </c>
      <c r="AI7363" s="60" t="str">
        <f aca="false">IF(AND(AC7363=1,AA7363&lt;2),IF(AND(C7364=C7363,AA7364=AA7363+1),IF(AC7364=1,"",INDEX(DATAS,AA7363+1)),INDEX(DATAS,AA7363+1)),"")</f>
        <v/>
      </c>
    </row>
    <row r="7364" customFormat="false" ht="15" hidden="false" customHeight="false" outlineLevel="0" collapsed="false">
      <c r="A7364" s="60" t="n">
        <v>46309</v>
      </c>
      <c r="B7364" s="0" t="n">
        <v>16</v>
      </c>
      <c r="C7364" s="0" t="n">
        <v>8152</v>
      </c>
      <c r="E7364" s="0" t="n">
        <v>0</v>
      </c>
      <c r="F7364" s="55" t="s">
        <v>1682</v>
      </c>
      <c r="I7364" s="55" t="s">
        <v>185</v>
      </c>
      <c r="U7364" s="0" t="n">
        <v>21</v>
      </c>
      <c r="V7364" s="0" t="n">
        <v>0</v>
      </c>
      <c r="X7364" s="55" t="n">
        <f aca="false">IF(I7364="Male",0,1)</f>
        <v>1</v>
      </c>
      <c r="Y7364" s="55" t="n">
        <f aca="false">IF(OR(I7364="DNB",I7364="Dry DNB"),1,0)</f>
        <v>0</v>
      </c>
      <c r="Z7364" s="0" t="str">
        <f aca="false">IF(ISNUMBER(W7364),A7364-W7364,"")</f>
        <v/>
      </c>
      <c r="AA7364" s="55" t="n">
        <f aca="false">MATCH(A7364,DATAS,0)</f>
        <v>1</v>
      </c>
      <c r="AB7364" s="55" t="n">
        <f aca="false">IF(AND(E7364&gt;0,OR(AND(B7364&gt;=1,B7364&lt;=6),B7364=10)),1,0)</f>
        <v>0</v>
      </c>
      <c r="AC7364" s="55" t="n">
        <f aca="false">IF(AND(E7364&gt;0,B7364=10),1,0)</f>
        <v>0</v>
      </c>
      <c r="AD7364" s="0" t="str">
        <f aca="false">IF(AND(C7363=C7364,AA7363=AA7364-1),AB7363,"")</f>
        <v/>
      </c>
      <c r="AE7364" s="0" t="str">
        <f aca="false">IF(AND(C7363=C7364,AA7363=AA7364-1),AC7363,"")</f>
        <v/>
      </c>
      <c r="AF7364" s="0" t="str">
        <f aca="false">IF(AA7364=1,"",IF(AND(AB7364=1,AD7364&lt;&gt;1),1,0))</f>
        <v/>
      </c>
      <c r="AG7364" s="0" t="str">
        <f aca="false">IF(AA7364=1,"",IF(AND(AC7364=1,AE7364&lt;&gt;1),1,0))</f>
        <v/>
      </c>
      <c r="AH7364" s="60" t="str">
        <f aca="false">IF(AND(E7364&gt;0,AA7364&lt;2,NOT(AND(C7365=C7364,AA7365=AA7364+1))),INDEX(DATAS,AA7364+1),"")</f>
        <v/>
      </c>
      <c r="AI7364" s="60" t="str">
        <f aca="false">IF(AND(AC7364=1,AA7364&lt;2),IF(AND(C7365=C7364,AA7365=AA7364+1),IF(AC7365=1,"",INDEX(DATAS,AA7364+1)),INDEX(DATAS,AA7364+1)),"")</f>
        <v/>
      </c>
    </row>
    <row r="7365" customFormat="false" ht="15" hidden="false" customHeight="false" outlineLevel="0" collapsed="false">
      <c r="A7365" s="60" t="n">
        <v>46310</v>
      </c>
      <c r="B7365" s="0" t="n">
        <v>16</v>
      </c>
      <c r="C7365" s="0" t="n">
        <v>8152</v>
      </c>
      <c r="E7365" s="0" t="n">
        <v>0</v>
      </c>
      <c r="F7365" s="55" t="s">
        <v>1682</v>
      </c>
      <c r="I7365" s="55" t="s">
        <v>185</v>
      </c>
      <c r="U7365" s="0" t="n">
        <v>22</v>
      </c>
      <c r="V7365" s="0" t="n">
        <v>0</v>
      </c>
      <c r="X7365" s="55" t="n">
        <f aca="false">IF(I7365="Male",0,1)</f>
        <v>1</v>
      </c>
      <c r="Y7365" s="55" t="n">
        <f aca="false">IF(OR(I7365="DNB",I7365="Dry DNB"),1,0)</f>
        <v>0</v>
      </c>
      <c r="Z7365" s="0" t="str">
        <f aca="false">IF(ISNUMBER(W7365),A7365-W7365,"")</f>
        <v/>
      </c>
      <c r="AA7365" s="55" t="n">
        <f aca="false">MATCH(A7365,DATAS,0)</f>
        <v>2</v>
      </c>
      <c r="AB7365" s="55" t="n">
        <f aca="false">IF(AND(E7365&gt;0,OR(AND(B7365&gt;=1,B7365&lt;=6),B7365=10)),1,0)</f>
        <v>0</v>
      </c>
      <c r="AC7365" s="55" t="n">
        <f aca="false">IF(AND(E7365&gt;0,B7365=10),1,0)</f>
        <v>0</v>
      </c>
      <c r="AD7365" s="55" t="n">
        <f aca="false">IF(AND(C7364=C7365,AA7364=AA7365-1),AB7364,"")</f>
        <v>0</v>
      </c>
      <c r="AE7365" s="55" t="n">
        <f aca="false">IF(AND(C7364=C7365,AA7364=AA7365-1),AC7364,"")</f>
        <v>0</v>
      </c>
      <c r="AF7365" s="55" t="n">
        <f aca="false">IF(AA7365=1,"",IF(AND(AB7365=1,AD7365&lt;&gt;1),1,0))</f>
        <v>0</v>
      </c>
      <c r="AG7365" s="55" t="n">
        <f aca="false">IF(AA7365=1,"",IF(AND(AC7365=1,AE7365&lt;&gt;1),1,0))</f>
        <v>0</v>
      </c>
      <c r="AH7365" s="60" t="str">
        <f aca="false">IF(AND(E7365&gt;0,AA7365&lt;2,NOT(AND(C7366=C7365,AA7366=AA7365+1))),INDEX(DATAS,AA7365+1),"")</f>
        <v/>
      </c>
      <c r="AI7365" s="60" t="str">
        <f aca="false">IF(AND(AC7365=1,AA7365&lt;2),IF(AND(C7366=C7365,AA7366=AA7365+1),IF(AC7366=1,"",INDEX(DATAS,AA7365+1)),INDEX(DATAS,AA7365+1)),"")</f>
        <v/>
      </c>
    </row>
    <row r="7366" customFormat="false" ht="15" hidden="false" customHeight="false" outlineLevel="0" collapsed="false">
      <c r="A7366" s="60" t="n">
        <v>46309</v>
      </c>
      <c r="B7366" s="0" t="n">
        <v>16</v>
      </c>
      <c r="C7366" s="0" t="n">
        <v>8153</v>
      </c>
      <c r="E7366" s="0" t="n">
        <v>0</v>
      </c>
      <c r="F7366" s="55" t="s">
        <v>1682</v>
      </c>
      <c r="I7366" s="55" t="s">
        <v>185</v>
      </c>
      <c r="U7366" s="0" t="n">
        <v>21</v>
      </c>
      <c r="V7366" s="0" t="n">
        <v>0</v>
      </c>
      <c r="X7366" s="55" t="n">
        <f aca="false">IF(I7366="Male",0,1)</f>
        <v>1</v>
      </c>
      <c r="Y7366" s="55" t="n">
        <f aca="false">IF(OR(I7366="DNB",I7366="Dry DNB"),1,0)</f>
        <v>0</v>
      </c>
      <c r="Z7366" s="0" t="str">
        <f aca="false">IF(ISNUMBER(W7366),A7366-W7366,"")</f>
        <v/>
      </c>
      <c r="AA7366" s="55" t="n">
        <f aca="false">MATCH(A7366,DATAS,0)</f>
        <v>1</v>
      </c>
      <c r="AB7366" s="55" t="n">
        <f aca="false">IF(AND(E7366&gt;0,OR(AND(B7366&gt;=1,B7366&lt;=6),B7366=10)),1,0)</f>
        <v>0</v>
      </c>
      <c r="AC7366" s="55" t="n">
        <f aca="false">IF(AND(E7366&gt;0,B7366=10),1,0)</f>
        <v>0</v>
      </c>
      <c r="AD7366" s="0" t="str">
        <f aca="false">IF(AND(C7365=C7366,AA7365=AA7366-1),AB7365,"")</f>
        <v/>
      </c>
      <c r="AE7366" s="0" t="str">
        <f aca="false">IF(AND(C7365=C7366,AA7365=AA7366-1),AC7365,"")</f>
        <v/>
      </c>
      <c r="AF7366" s="0" t="str">
        <f aca="false">IF(AA7366=1,"",IF(AND(AB7366=1,AD7366&lt;&gt;1),1,0))</f>
        <v/>
      </c>
      <c r="AG7366" s="0" t="str">
        <f aca="false">IF(AA7366=1,"",IF(AND(AC7366=1,AE7366&lt;&gt;1),1,0))</f>
        <v/>
      </c>
      <c r="AH7366" s="60" t="str">
        <f aca="false">IF(AND(E7366&gt;0,AA7366&lt;2,NOT(AND(C7367=C7366,AA7367=AA7366+1))),INDEX(DATAS,AA7366+1),"")</f>
        <v/>
      </c>
      <c r="AI7366" s="60" t="str">
        <f aca="false">IF(AND(AC7366=1,AA7366&lt;2),IF(AND(C7367=C7366,AA7367=AA7366+1),IF(AC7367=1,"",INDEX(DATAS,AA7366+1)),INDEX(DATAS,AA7366+1)),"")</f>
        <v/>
      </c>
    </row>
    <row r="7367" customFormat="false" ht="15" hidden="false" customHeight="false" outlineLevel="0" collapsed="false">
      <c r="A7367" s="60" t="n">
        <v>46310</v>
      </c>
      <c r="B7367" s="0" t="n">
        <v>16</v>
      </c>
      <c r="C7367" s="0" t="n">
        <v>8153</v>
      </c>
      <c r="E7367" s="0" t="n">
        <v>0</v>
      </c>
      <c r="F7367" s="55" t="s">
        <v>1682</v>
      </c>
      <c r="I7367" s="55" t="s">
        <v>185</v>
      </c>
      <c r="U7367" s="0" t="n">
        <v>22</v>
      </c>
      <c r="V7367" s="0" t="n">
        <v>0</v>
      </c>
      <c r="X7367" s="55" t="n">
        <f aca="false">IF(I7367="Male",0,1)</f>
        <v>1</v>
      </c>
      <c r="Y7367" s="55" t="n">
        <f aca="false">IF(OR(I7367="DNB",I7367="Dry DNB"),1,0)</f>
        <v>0</v>
      </c>
      <c r="Z7367" s="0" t="str">
        <f aca="false">IF(ISNUMBER(W7367),A7367-W7367,"")</f>
        <v/>
      </c>
      <c r="AA7367" s="55" t="n">
        <f aca="false">MATCH(A7367,DATAS,0)</f>
        <v>2</v>
      </c>
      <c r="AB7367" s="55" t="n">
        <f aca="false">IF(AND(E7367&gt;0,OR(AND(B7367&gt;=1,B7367&lt;=6),B7367=10)),1,0)</f>
        <v>0</v>
      </c>
      <c r="AC7367" s="55" t="n">
        <f aca="false">IF(AND(E7367&gt;0,B7367=10),1,0)</f>
        <v>0</v>
      </c>
      <c r="AD7367" s="55" t="n">
        <f aca="false">IF(AND(C7366=C7367,AA7366=AA7367-1),AB7366,"")</f>
        <v>0</v>
      </c>
      <c r="AE7367" s="55" t="n">
        <f aca="false">IF(AND(C7366=C7367,AA7366=AA7367-1),AC7366,"")</f>
        <v>0</v>
      </c>
      <c r="AF7367" s="55" t="n">
        <f aca="false">IF(AA7367=1,"",IF(AND(AB7367=1,AD7367&lt;&gt;1),1,0))</f>
        <v>0</v>
      </c>
      <c r="AG7367" s="55" t="n">
        <f aca="false">IF(AA7367=1,"",IF(AND(AC7367=1,AE7367&lt;&gt;1),1,0))</f>
        <v>0</v>
      </c>
      <c r="AH7367" s="60" t="str">
        <f aca="false">IF(AND(E7367&gt;0,AA7367&lt;2,NOT(AND(C7368=C7367,AA7368=AA7367+1))),INDEX(DATAS,AA7367+1),"")</f>
        <v/>
      </c>
      <c r="AI7367" s="60" t="str">
        <f aca="false">IF(AND(AC7367=1,AA7367&lt;2),IF(AND(C7368=C7367,AA7368=AA7367+1),IF(AC7368=1,"",INDEX(DATAS,AA7367+1)),INDEX(DATAS,AA7367+1)),"")</f>
        <v/>
      </c>
    </row>
    <row r="7368" customFormat="false" ht="15" hidden="false" customHeight="false" outlineLevel="0" collapsed="false">
      <c r="A7368" s="60" t="n">
        <v>46309</v>
      </c>
      <c r="B7368" s="0" t="n">
        <v>16</v>
      </c>
      <c r="C7368" s="0" t="n">
        <v>8154</v>
      </c>
      <c r="E7368" s="0" t="n">
        <v>0</v>
      </c>
      <c r="F7368" s="55" t="s">
        <v>1682</v>
      </c>
      <c r="I7368" s="55" t="s">
        <v>185</v>
      </c>
      <c r="U7368" s="0" t="n">
        <v>21</v>
      </c>
      <c r="V7368" s="0" t="n">
        <v>0</v>
      </c>
      <c r="X7368" s="55" t="n">
        <f aca="false">IF(I7368="Male",0,1)</f>
        <v>1</v>
      </c>
      <c r="Y7368" s="55" t="n">
        <f aca="false">IF(OR(I7368="DNB",I7368="Dry DNB"),1,0)</f>
        <v>0</v>
      </c>
      <c r="Z7368" s="0" t="str">
        <f aca="false">IF(ISNUMBER(W7368),A7368-W7368,"")</f>
        <v/>
      </c>
      <c r="AA7368" s="55" t="n">
        <f aca="false">MATCH(A7368,DATAS,0)</f>
        <v>1</v>
      </c>
      <c r="AB7368" s="55" t="n">
        <f aca="false">IF(AND(E7368&gt;0,OR(AND(B7368&gt;=1,B7368&lt;=6),B7368=10)),1,0)</f>
        <v>0</v>
      </c>
      <c r="AC7368" s="55" t="n">
        <f aca="false">IF(AND(E7368&gt;0,B7368=10),1,0)</f>
        <v>0</v>
      </c>
      <c r="AD7368" s="0" t="str">
        <f aca="false">IF(AND(C7367=C7368,AA7367=AA7368-1),AB7367,"")</f>
        <v/>
      </c>
      <c r="AE7368" s="0" t="str">
        <f aca="false">IF(AND(C7367=C7368,AA7367=AA7368-1),AC7367,"")</f>
        <v/>
      </c>
      <c r="AF7368" s="0" t="str">
        <f aca="false">IF(AA7368=1,"",IF(AND(AB7368=1,AD7368&lt;&gt;1),1,0))</f>
        <v/>
      </c>
      <c r="AG7368" s="0" t="str">
        <f aca="false">IF(AA7368=1,"",IF(AND(AC7368=1,AE7368&lt;&gt;1),1,0))</f>
        <v/>
      </c>
      <c r="AH7368" s="60" t="str">
        <f aca="false">IF(AND(E7368&gt;0,AA7368&lt;2,NOT(AND(C7369=C7368,AA7369=AA7368+1))),INDEX(DATAS,AA7368+1),"")</f>
        <v/>
      </c>
      <c r="AI7368" s="60" t="str">
        <f aca="false">IF(AND(AC7368=1,AA7368&lt;2),IF(AND(C7369=C7368,AA7369=AA7368+1),IF(AC7369=1,"",INDEX(DATAS,AA7368+1)),INDEX(DATAS,AA7368+1)),"")</f>
        <v/>
      </c>
    </row>
    <row r="7369" customFormat="false" ht="15" hidden="false" customHeight="false" outlineLevel="0" collapsed="false">
      <c r="A7369" s="60" t="n">
        <v>46310</v>
      </c>
      <c r="B7369" s="0" t="n">
        <v>16</v>
      </c>
      <c r="C7369" s="0" t="n">
        <v>8154</v>
      </c>
      <c r="E7369" s="0" t="n">
        <v>0</v>
      </c>
      <c r="F7369" s="55" t="s">
        <v>1682</v>
      </c>
      <c r="I7369" s="55" t="s">
        <v>185</v>
      </c>
      <c r="U7369" s="0" t="n">
        <v>22</v>
      </c>
      <c r="V7369" s="0" t="n">
        <v>0</v>
      </c>
      <c r="X7369" s="55" t="n">
        <f aca="false">IF(I7369="Male",0,1)</f>
        <v>1</v>
      </c>
      <c r="Y7369" s="55" t="n">
        <f aca="false">IF(OR(I7369="DNB",I7369="Dry DNB"),1,0)</f>
        <v>0</v>
      </c>
      <c r="Z7369" s="0" t="str">
        <f aca="false">IF(ISNUMBER(W7369),A7369-W7369,"")</f>
        <v/>
      </c>
      <c r="AA7369" s="55" t="n">
        <f aca="false">MATCH(A7369,DATAS,0)</f>
        <v>2</v>
      </c>
      <c r="AB7369" s="55" t="n">
        <f aca="false">IF(AND(E7369&gt;0,OR(AND(B7369&gt;=1,B7369&lt;=6),B7369=10)),1,0)</f>
        <v>0</v>
      </c>
      <c r="AC7369" s="55" t="n">
        <f aca="false">IF(AND(E7369&gt;0,B7369=10),1,0)</f>
        <v>0</v>
      </c>
      <c r="AD7369" s="55" t="n">
        <f aca="false">IF(AND(C7368=C7369,AA7368=AA7369-1),AB7368,"")</f>
        <v>0</v>
      </c>
      <c r="AE7369" s="55" t="n">
        <f aca="false">IF(AND(C7368=C7369,AA7368=AA7369-1),AC7368,"")</f>
        <v>0</v>
      </c>
      <c r="AF7369" s="55" t="n">
        <f aca="false">IF(AA7369=1,"",IF(AND(AB7369=1,AD7369&lt;&gt;1),1,0))</f>
        <v>0</v>
      </c>
      <c r="AG7369" s="55" t="n">
        <f aca="false">IF(AA7369=1,"",IF(AND(AC7369=1,AE7369&lt;&gt;1),1,0))</f>
        <v>0</v>
      </c>
      <c r="AH7369" s="60" t="str">
        <f aca="false">IF(AND(E7369&gt;0,AA7369&lt;2,NOT(AND(C7370=C7369,AA7370=AA7369+1))),INDEX(DATAS,AA7369+1),"")</f>
        <v/>
      </c>
      <c r="AI7369" s="60" t="str">
        <f aca="false">IF(AND(AC7369=1,AA7369&lt;2),IF(AND(C7370=C7369,AA7370=AA7369+1),IF(AC7370=1,"",INDEX(DATAS,AA7369+1)),INDEX(DATAS,AA7369+1)),"")</f>
        <v/>
      </c>
    </row>
    <row r="7370" customFormat="false" ht="15" hidden="false" customHeight="false" outlineLevel="0" collapsed="false">
      <c r="A7370" s="60" t="n">
        <v>46309</v>
      </c>
      <c r="B7370" s="0" t="n">
        <v>16</v>
      </c>
      <c r="C7370" s="0" t="n">
        <v>8155</v>
      </c>
      <c r="E7370" s="0" t="n">
        <v>0</v>
      </c>
      <c r="F7370" s="55" t="s">
        <v>1683</v>
      </c>
      <c r="I7370" s="55" t="s">
        <v>185</v>
      </c>
      <c r="U7370" s="0" t="n">
        <v>20</v>
      </c>
      <c r="V7370" s="0" t="n">
        <v>0</v>
      </c>
      <c r="X7370" s="55" t="n">
        <f aca="false">IF(I7370="Male",0,1)</f>
        <v>1</v>
      </c>
      <c r="Y7370" s="55" t="n">
        <f aca="false">IF(OR(I7370="DNB",I7370="Dry DNB"),1,0)</f>
        <v>0</v>
      </c>
      <c r="Z7370" s="0" t="str">
        <f aca="false">IF(ISNUMBER(W7370),A7370-W7370,"")</f>
        <v/>
      </c>
      <c r="AA7370" s="55" t="n">
        <f aca="false">MATCH(A7370,DATAS,0)</f>
        <v>1</v>
      </c>
      <c r="AB7370" s="55" t="n">
        <f aca="false">IF(AND(E7370&gt;0,OR(AND(B7370&gt;=1,B7370&lt;=6),B7370=10)),1,0)</f>
        <v>0</v>
      </c>
      <c r="AC7370" s="55" t="n">
        <f aca="false">IF(AND(E7370&gt;0,B7370=10),1,0)</f>
        <v>0</v>
      </c>
      <c r="AD7370" s="0" t="str">
        <f aca="false">IF(AND(C7369=C7370,AA7369=AA7370-1),AB7369,"")</f>
        <v/>
      </c>
      <c r="AE7370" s="0" t="str">
        <f aca="false">IF(AND(C7369=C7370,AA7369=AA7370-1),AC7369,"")</f>
        <v/>
      </c>
      <c r="AF7370" s="0" t="str">
        <f aca="false">IF(AA7370=1,"",IF(AND(AB7370=1,AD7370&lt;&gt;1),1,0))</f>
        <v/>
      </c>
      <c r="AG7370" s="0" t="str">
        <f aca="false">IF(AA7370=1,"",IF(AND(AC7370=1,AE7370&lt;&gt;1),1,0))</f>
        <v/>
      </c>
      <c r="AH7370" s="60" t="str">
        <f aca="false">IF(AND(E7370&gt;0,AA7370&lt;2,NOT(AND(C7371=C7370,AA7371=AA7370+1))),INDEX(DATAS,AA7370+1),"")</f>
        <v/>
      </c>
      <c r="AI7370" s="60" t="str">
        <f aca="false">IF(AND(AC7370=1,AA7370&lt;2),IF(AND(C7371=C7370,AA7371=AA7370+1),IF(AC7371=1,"",INDEX(DATAS,AA7370+1)),INDEX(DATAS,AA7370+1)),"")</f>
        <v/>
      </c>
    </row>
    <row r="7371" customFormat="false" ht="15" hidden="false" customHeight="false" outlineLevel="0" collapsed="false">
      <c r="A7371" s="60" t="n">
        <v>46310</v>
      </c>
      <c r="B7371" s="0" t="n">
        <v>16</v>
      </c>
      <c r="C7371" s="0" t="n">
        <v>8155</v>
      </c>
      <c r="E7371" s="0" t="n">
        <v>0</v>
      </c>
      <c r="F7371" s="55" t="s">
        <v>1683</v>
      </c>
      <c r="I7371" s="55" t="s">
        <v>185</v>
      </c>
      <c r="U7371" s="0" t="n">
        <v>21</v>
      </c>
      <c r="V7371" s="0" t="n">
        <v>0</v>
      </c>
      <c r="X7371" s="55" t="n">
        <f aca="false">IF(I7371="Male",0,1)</f>
        <v>1</v>
      </c>
      <c r="Y7371" s="55" t="n">
        <f aca="false">IF(OR(I7371="DNB",I7371="Dry DNB"),1,0)</f>
        <v>0</v>
      </c>
      <c r="Z7371" s="0" t="str">
        <f aca="false">IF(ISNUMBER(W7371),A7371-W7371,"")</f>
        <v/>
      </c>
      <c r="AA7371" s="55" t="n">
        <f aca="false">MATCH(A7371,DATAS,0)</f>
        <v>2</v>
      </c>
      <c r="AB7371" s="55" t="n">
        <f aca="false">IF(AND(E7371&gt;0,OR(AND(B7371&gt;=1,B7371&lt;=6),B7371=10)),1,0)</f>
        <v>0</v>
      </c>
      <c r="AC7371" s="55" t="n">
        <f aca="false">IF(AND(E7371&gt;0,B7371=10),1,0)</f>
        <v>0</v>
      </c>
      <c r="AD7371" s="55" t="n">
        <f aca="false">IF(AND(C7370=C7371,AA7370=AA7371-1),AB7370,"")</f>
        <v>0</v>
      </c>
      <c r="AE7371" s="55" t="n">
        <f aca="false">IF(AND(C7370=C7371,AA7370=AA7371-1),AC7370,"")</f>
        <v>0</v>
      </c>
      <c r="AF7371" s="55" t="n">
        <f aca="false">IF(AA7371=1,"",IF(AND(AB7371=1,AD7371&lt;&gt;1),1,0))</f>
        <v>0</v>
      </c>
      <c r="AG7371" s="55" t="n">
        <f aca="false">IF(AA7371=1,"",IF(AND(AC7371=1,AE7371&lt;&gt;1),1,0))</f>
        <v>0</v>
      </c>
      <c r="AH7371" s="60" t="str">
        <f aca="false">IF(AND(E7371&gt;0,AA7371&lt;2,NOT(AND(C7372=C7371,AA7372=AA7371+1))),INDEX(DATAS,AA7371+1),"")</f>
        <v/>
      </c>
      <c r="AI7371" s="60" t="str">
        <f aca="false">IF(AND(AC7371=1,AA7371&lt;2),IF(AND(C7372=C7371,AA7372=AA7371+1),IF(AC7372=1,"",INDEX(DATAS,AA7371+1)),INDEX(DATAS,AA7371+1)),"")</f>
        <v/>
      </c>
    </row>
    <row r="7372" customFormat="false" ht="15" hidden="false" customHeight="false" outlineLevel="0" collapsed="false">
      <c r="A7372" s="60" t="n">
        <v>46309</v>
      </c>
      <c r="B7372" s="0" t="n">
        <v>16</v>
      </c>
      <c r="C7372" s="0" t="n">
        <v>8156</v>
      </c>
      <c r="E7372" s="0" t="n">
        <v>0</v>
      </c>
      <c r="F7372" s="55" t="s">
        <v>1683</v>
      </c>
      <c r="I7372" s="55" t="s">
        <v>185</v>
      </c>
      <c r="U7372" s="0" t="n">
        <v>20</v>
      </c>
      <c r="V7372" s="0" t="n">
        <v>0</v>
      </c>
      <c r="X7372" s="55" t="n">
        <f aca="false">IF(I7372="Male",0,1)</f>
        <v>1</v>
      </c>
      <c r="Y7372" s="55" t="n">
        <f aca="false">IF(OR(I7372="DNB",I7372="Dry DNB"),1,0)</f>
        <v>0</v>
      </c>
      <c r="Z7372" s="0" t="str">
        <f aca="false">IF(ISNUMBER(W7372),A7372-W7372,"")</f>
        <v/>
      </c>
      <c r="AA7372" s="55" t="n">
        <f aca="false">MATCH(A7372,DATAS,0)</f>
        <v>1</v>
      </c>
      <c r="AB7372" s="55" t="n">
        <f aca="false">IF(AND(E7372&gt;0,OR(AND(B7372&gt;=1,B7372&lt;=6),B7372=10)),1,0)</f>
        <v>0</v>
      </c>
      <c r="AC7372" s="55" t="n">
        <f aca="false">IF(AND(E7372&gt;0,B7372=10),1,0)</f>
        <v>0</v>
      </c>
      <c r="AD7372" s="0" t="str">
        <f aca="false">IF(AND(C7371=C7372,AA7371=AA7372-1),AB7371,"")</f>
        <v/>
      </c>
      <c r="AE7372" s="0" t="str">
        <f aca="false">IF(AND(C7371=C7372,AA7371=AA7372-1),AC7371,"")</f>
        <v/>
      </c>
      <c r="AF7372" s="0" t="str">
        <f aca="false">IF(AA7372=1,"",IF(AND(AB7372=1,AD7372&lt;&gt;1),1,0))</f>
        <v/>
      </c>
      <c r="AG7372" s="0" t="str">
        <f aca="false">IF(AA7372=1,"",IF(AND(AC7372=1,AE7372&lt;&gt;1),1,0))</f>
        <v/>
      </c>
      <c r="AH7372" s="60" t="str">
        <f aca="false">IF(AND(E7372&gt;0,AA7372&lt;2,NOT(AND(C7373=C7372,AA7373=AA7372+1))),INDEX(DATAS,AA7372+1),"")</f>
        <v/>
      </c>
      <c r="AI7372" s="60" t="str">
        <f aca="false">IF(AND(AC7372=1,AA7372&lt;2),IF(AND(C7373=C7372,AA7373=AA7372+1),IF(AC7373=1,"",INDEX(DATAS,AA7372+1)),INDEX(DATAS,AA7372+1)),"")</f>
        <v/>
      </c>
    </row>
    <row r="7373" customFormat="false" ht="15" hidden="false" customHeight="false" outlineLevel="0" collapsed="false">
      <c r="A7373" s="60" t="n">
        <v>46310</v>
      </c>
      <c r="B7373" s="0" t="n">
        <v>16</v>
      </c>
      <c r="C7373" s="0" t="n">
        <v>8156</v>
      </c>
      <c r="E7373" s="0" t="n">
        <v>0</v>
      </c>
      <c r="F7373" s="55" t="s">
        <v>1683</v>
      </c>
      <c r="I7373" s="55" t="s">
        <v>185</v>
      </c>
      <c r="U7373" s="0" t="n">
        <v>21</v>
      </c>
      <c r="V7373" s="0" t="n">
        <v>0</v>
      </c>
      <c r="X7373" s="55" t="n">
        <f aca="false">IF(I7373="Male",0,1)</f>
        <v>1</v>
      </c>
      <c r="Y7373" s="55" t="n">
        <f aca="false">IF(OR(I7373="DNB",I7373="Dry DNB"),1,0)</f>
        <v>0</v>
      </c>
      <c r="Z7373" s="0" t="str">
        <f aca="false">IF(ISNUMBER(W7373),A7373-W7373,"")</f>
        <v/>
      </c>
      <c r="AA7373" s="55" t="n">
        <f aca="false">MATCH(A7373,DATAS,0)</f>
        <v>2</v>
      </c>
      <c r="AB7373" s="55" t="n">
        <f aca="false">IF(AND(E7373&gt;0,OR(AND(B7373&gt;=1,B7373&lt;=6),B7373=10)),1,0)</f>
        <v>0</v>
      </c>
      <c r="AC7373" s="55" t="n">
        <f aca="false">IF(AND(E7373&gt;0,B7373=10),1,0)</f>
        <v>0</v>
      </c>
      <c r="AD7373" s="55" t="n">
        <f aca="false">IF(AND(C7372=C7373,AA7372=AA7373-1),AB7372,"")</f>
        <v>0</v>
      </c>
      <c r="AE7373" s="55" t="n">
        <f aca="false">IF(AND(C7372=C7373,AA7372=AA7373-1),AC7372,"")</f>
        <v>0</v>
      </c>
      <c r="AF7373" s="55" t="n">
        <f aca="false">IF(AA7373=1,"",IF(AND(AB7373=1,AD7373&lt;&gt;1),1,0))</f>
        <v>0</v>
      </c>
      <c r="AG7373" s="55" t="n">
        <f aca="false">IF(AA7373=1,"",IF(AND(AC7373=1,AE7373&lt;&gt;1),1,0))</f>
        <v>0</v>
      </c>
      <c r="AH7373" s="60" t="str">
        <f aca="false">IF(AND(E7373&gt;0,AA7373&lt;2,NOT(AND(C7374=C7373,AA7374=AA7373+1))),INDEX(DATAS,AA7373+1),"")</f>
        <v/>
      </c>
      <c r="AI7373" s="60" t="str">
        <f aca="false">IF(AND(AC7373=1,AA7373&lt;2),IF(AND(C7374=C7373,AA7374=AA7373+1),IF(AC7374=1,"",INDEX(DATAS,AA7373+1)),INDEX(DATAS,AA7373+1)),"")</f>
        <v/>
      </c>
    </row>
    <row r="7374" customFormat="false" ht="15" hidden="false" customHeight="false" outlineLevel="0" collapsed="false">
      <c r="A7374" s="60" t="n">
        <v>46309</v>
      </c>
      <c r="B7374" s="0" t="n">
        <v>16</v>
      </c>
      <c r="C7374" s="0" t="n">
        <v>8157</v>
      </c>
      <c r="E7374" s="0" t="n">
        <v>0</v>
      </c>
      <c r="F7374" s="55" t="s">
        <v>1683</v>
      </c>
      <c r="I7374" s="55" t="s">
        <v>185</v>
      </c>
      <c r="U7374" s="0" t="n">
        <v>20</v>
      </c>
      <c r="V7374" s="0" t="n">
        <v>0</v>
      </c>
      <c r="X7374" s="55" t="n">
        <f aca="false">IF(I7374="Male",0,1)</f>
        <v>1</v>
      </c>
      <c r="Y7374" s="55" t="n">
        <f aca="false">IF(OR(I7374="DNB",I7374="Dry DNB"),1,0)</f>
        <v>0</v>
      </c>
      <c r="Z7374" s="0" t="str">
        <f aca="false">IF(ISNUMBER(W7374),A7374-W7374,"")</f>
        <v/>
      </c>
      <c r="AA7374" s="55" t="n">
        <f aca="false">MATCH(A7374,DATAS,0)</f>
        <v>1</v>
      </c>
      <c r="AB7374" s="55" t="n">
        <f aca="false">IF(AND(E7374&gt;0,OR(AND(B7374&gt;=1,B7374&lt;=6),B7374=10)),1,0)</f>
        <v>0</v>
      </c>
      <c r="AC7374" s="55" t="n">
        <f aca="false">IF(AND(E7374&gt;0,B7374=10),1,0)</f>
        <v>0</v>
      </c>
      <c r="AD7374" s="0" t="str">
        <f aca="false">IF(AND(C7373=C7374,AA7373=AA7374-1),AB7373,"")</f>
        <v/>
      </c>
      <c r="AE7374" s="0" t="str">
        <f aca="false">IF(AND(C7373=C7374,AA7373=AA7374-1),AC7373,"")</f>
        <v/>
      </c>
      <c r="AF7374" s="0" t="str">
        <f aca="false">IF(AA7374=1,"",IF(AND(AB7374=1,AD7374&lt;&gt;1),1,0))</f>
        <v/>
      </c>
      <c r="AG7374" s="0" t="str">
        <f aca="false">IF(AA7374=1,"",IF(AND(AC7374=1,AE7374&lt;&gt;1),1,0))</f>
        <v/>
      </c>
      <c r="AH7374" s="60" t="str">
        <f aca="false">IF(AND(E7374&gt;0,AA7374&lt;2,NOT(AND(C7375=C7374,AA7375=AA7374+1))),INDEX(DATAS,AA7374+1),"")</f>
        <v/>
      </c>
      <c r="AI7374" s="60" t="str">
        <f aca="false">IF(AND(AC7374=1,AA7374&lt;2),IF(AND(C7375=C7374,AA7375=AA7374+1),IF(AC7375=1,"",INDEX(DATAS,AA7374+1)),INDEX(DATAS,AA7374+1)),"")</f>
        <v/>
      </c>
    </row>
    <row r="7375" customFormat="false" ht="15" hidden="false" customHeight="false" outlineLevel="0" collapsed="false">
      <c r="A7375" s="60" t="n">
        <v>46310</v>
      </c>
      <c r="B7375" s="0" t="n">
        <v>16</v>
      </c>
      <c r="C7375" s="0" t="n">
        <v>8157</v>
      </c>
      <c r="E7375" s="0" t="n">
        <v>0</v>
      </c>
      <c r="F7375" s="55" t="s">
        <v>1683</v>
      </c>
      <c r="I7375" s="55" t="s">
        <v>185</v>
      </c>
      <c r="U7375" s="0" t="n">
        <v>21</v>
      </c>
      <c r="V7375" s="0" t="n">
        <v>0</v>
      </c>
      <c r="X7375" s="55" t="n">
        <f aca="false">IF(I7375="Male",0,1)</f>
        <v>1</v>
      </c>
      <c r="Y7375" s="55" t="n">
        <f aca="false">IF(OR(I7375="DNB",I7375="Dry DNB"),1,0)</f>
        <v>0</v>
      </c>
      <c r="Z7375" s="0" t="str">
        <f aca="false">IF(ISNUMBER(W7375),A7375-W7375,"")</f>
        <v/>
      </c>
      <c r="AA7375" s="55" t="n">
        <f aca="false">MATCH(A7375,DATAS,0)</f>
        <v>2</v>
      </c>
      <c r="AB7375" s="55" t="n">
        <f aca="false">IF(AND(E7375&gt;0,OR(AND(B7375&gt;=1,B7375&lt;=6),B7375=10)),1,0)</f>
        <v>0</v>
      </c>
      <c r="AC7375" s="55" t="n">
        <f aca="false">IF(AND(E7375&gt;0,B7375=10),1,0)</f>
        <v>0</v>
      </c>
      <c r="AD7375" s="55" t="n">
        <f aca="false">IF(AND(C7374=C7375,AA7374=AA7375-1),AB7374,"")</f>
        <v>0</v>
      </c>
      <c r="AE7375" s="55" t="n">
        <f aca="false">IF(AND(C7374=C7375,AA7374=AA7375-1),AC7374,"")</f>
        <v>0</v>
      </c>
      <c r="AF7375" s="55" t="n">
        <f aca="false">IF(AA7375=1,"",IF(AND(AB7375=1,AD7375&lt;&gt;1),1,0))</f>
        <v>0</v>
      </c>
      <c r="AG7375" s="55" t="n">
        <f aca="false">IF(AA7375=1,"",IF(AND(AC7375=1,AE7375&lt;&gt;1),1,0))</f>
        <v>0</v>
      </c>
      <c r="AH7375" s="60" t="str">
        <f aca="false">IF(AND(E7375&gt;0,AA7375&lt;2,NOT(AND(C7376=C7375,AA7376=AA7375+1))),INDEX(DATAS,AA7375+1),"")</f>
        <v/>
      </c>
      <c r="AI7375" s="60" t="str">
        <f aca="false">IF(AND(AC7375=1,AA7375&lt;2),IF(AND(C7376=C7375,AA7376=AA7375+1),IF(AC7376=1,"",INDEX(DATAS,AA7375+1)),INDEX(DATAS,AA7375+1)),"")</f>
        <v/>
      </c>
    </row>
    <row r="7376" customFormat="false" ht="15" hidden="false" customHeight="false" outlineLevel="0" collapsed="false">
      <c r="A7376" s="60" t="n">
        <v>46309</v>
      </c>
      <c r="B7376" s="0" t="n">
        <v>16</v>
      </c>
      <c r="C7376" s="0" t="n">
        <v>8158</v>
      </c>
      <c r="E7376" s="0" t="n">
        <v>0</v>
      </c>
      <c r="F7376" s="55" t="s">
        <v>1684</v>
      </c>
      <c r="I7376" s="55" t="s">
        <v>185</v>
      </c>
      <c r="U7376" s="0" t="n">
        <v>19</v>
      </c>
      <c r="V7376" s="0" t="n">
        <v>0</v>
      </c>
      <c r="X7376" s="55" t="n">
        <f aca="false">IF(I7376="Male",0,1)</f>
        <v>1</v>
      </c>
      <c r="Y7376" s="55" t="n">
        <f aca="false">IF(OR(I7376="DNB",I7376="Dry DNB"),1,0)</f>
        <v>0</v>
      </c>
      <c r="Z7376" s="0" t="str">
        <f aca="false">IF(ISNUMBER(W7376),A7376-W7376,"")</f>
        <v/>
      </c>
      <c r="AA7376" s="55" t="n">
        <f aca="false">MATCH(A7376,DATAS,0)</f>
        <v>1</v>
      </c>
      <c r="AB7376" s="55" t="n">
        <f aca="false">IF(AND(E7376&gt;0,OR(AND(B7376&gt;=1,B7376&lt;=6),B7376=10)),1,0)</f>
        <v>0</v>
      </c>
      <c r="AC7376" s="55" t="n">
        <f aca="false">IF(AND(E7376&gt;0,B7376=10),1,0)</f>
        <v>0</v>
      </c>
      <c r="AD7376" s="0" t="str">
        <f aca="false">IF(AND(C7375=C7376,AA7375=AA7376-1),AB7375,"")</f>
        <v/>
      </c>
      <c r="AE7376" s="0" t="str">
        <f aca="false">IF(AND(C7375=C7376,AA7375=AA7376-1),AC7375,"")</f>
        <v/>
      </c>
      <c r="AF7376" s="0" t="str">
        <f aca="false">IF(AA7376=1,"",IF(AND(AB7376=1,AD7376&lt;&gt;1),1,0))</f>
        <v/>
      </c>
      <c r="AG7376" s="0" t="str">
        <f aca="false">IF(AA7376=1,"",IF(AND(AC7376=1,AE7376&lt;&gt;1),1,0))</f>
        <v/>
      </c>
      <c r="AH7376" s="60" t="str">
        <f aca="false">IF(AND(E7376&gt;0,AA7376&lt;2,NOT(AND(C7377=C7376,AA7377=AA7376+1))),INDEX(DATAS,AA7376+1),"")</f>
        <v/>
      </c>
      <c r="AI7376" s="60" t="str">
        <f aca="false">IF(AND(AC7376=1,AA7376&lt;2),IF(AND(C7377=C7376,AA7377=AA7376+1),IF(AC7377=1,"",INDEX(DATAS,AA7376+1)),INDEX(DATAS,AA7376+1)),"")</f>
        <v/>
      </c>
    </row>
    <row r="7377" customFormat="false" ht="15" hidden="false" customHeight="false" outlineLevel="0" collapsed="false">
      <c r="A7377" s="60" t="n">
        <v>46310</v>
      </c>
      <c r="B7377" s="0" t="n">
        <v>16</v>
      </c>
      <c r="C7377" s="0" t="n">
        <v>8158</v>
      </c>
      <c r="E7377" s="0" t="n">
        <v>0</v>
      </c>
      <c r="F7377" s="55" t="s">
        <v>1684</v>
      </c>
      <c r="I7377" s="55" t="s">
        <v>185</v>
      </c>
      <c r="U7377" s="0" t="n">
        <v>20</v>
      </c>
      <c r="V7377" s="0" t="n">
        <v>0</v>
      </c>
      <c r="X7377" s="55" t="n">
        <f aca="false">IF(I7377="Male",0,1)</f>
        <v>1</v>
      </c>
      <c r="Y7377" s="55" t="n">
        <f aca="false">IF(OR(I7377="DNB",I7377="Dry DNB"),1,0)</f>
        <v>0</v>
      </c>
      <c r="Z7377" s="0" t="str">
        <f aca="false">IF(ISNUMBER(W7377),A7377-W7377,"")</f>
        <v/>
      </c>
      <c r="AA7377" s="55" t="n">
        <f aca="false">MATCH(A7377,DATAS,0)</f>
        <v>2</v>
      </c>
      <c r="AB7377" s="55" t="n">
        <f aca="false">IF(AND(E7377&gt;0,OR(AND(B7377&gt;=1,B7377&lt;=6),B7377=10)),1,0)</f>
        <v>0</v>
      </c>
      <c r="AC7377" s="55" t="n">
        <f aca="false">IF(AND(E7377&gt;0,B7377=10),1,0)</f>
        <v>0</v>
      </c>
      <c r="AD7377" s="55" t="n">
        <f aca="false">IF(AND(C7376=C7377,AA7376=AA7377-1),AB7376,"")</f>
        <v>0</v>
      </c>
      <c r="AE7377" s="55" t="n">
        <f aca="false">IF(AND(C7376=C7377,AA7376=AA7377-1),AC7376,"")</f>
        <v>0</v>
      </c>
      <c r="AF7377" s="55" t="n">
        <f aca="false">IF(AA7377=1,"",IF(AND(AB7377=1,AD7377&lt;&gt;1),1,0))</f>
        <v>0</v>
      </c>
      <c r="AG7377" s="55" t="n">
        <f aca="false">IF(AA7377=1,"",IF(AND(AC7377=1,AE7377&lt;&gt;1),1,0))</f>
        <v>0</v>
      </c>
      <c r="AH7377" s="60" t="str">
        <f aca="false">IF(AND(E7377&gt;0,AA7377&lt;2,NOT(AND(C7378=C7377,AA7378=AA7377+1))),INDEX(DATAS,AA7377+1),"")</f>
        <v/>
      </c>
      <c r="AI7377" s="60" t="str">
        <f aca="false">IF(AND(AC7377=1,AA7377&lt;2),IF(AND(C7378=C7377,AA7378=AA7377+1),IF(AC7378=1,"",INDEX(DATAS,AA7377+1)),INDEX(DATAS,AA7377+1)),"")</f>
        <v/>
      </c>
    </row>
    <row r="7378" customFormat="false" ht="15" hidden="false" customHeight="false" outlineLevel="0" collapsed="false">
      <c r="A7378" s="60" t="n">
        <v>46309</v>
      </c>
      <c r="B7378" s="0" t="n">
        <v>16</v>
      </c>
      <c r="C7378" s="0" t="n">
        <v>8159</v>
      </c>
      <c r="E7378" s="0" t="n">
        <v>0</v>
      </c>
      <c r="F7378" s="55" t="s">
        <v>1684</v>
      </c>
      <c r="I7378" s="55" t="s">
        <v>185</v>
      </c>
      <c r="U7378" s="0" t="n">
        <v>19</v>
      </c>
      <c r="V7378" s="0" t="n">
        <v>0</v>
      </c>
      <c r="X7378" s="55" t="n">
        <f aca="false">IF(I7378="Male",0,1)</f>
        <v>1</v>
      </c>
      <c r="Y7378" s="55" t="n">
        <f aca="false">IF(OR(I7378="DNB",I7378="Dry DNB"),1,0)</f>
        <v>0</v>
      </c>
      <c r="Z7378" s="0" t="str">
        <f aca="false">IF(ISNUMBER(W7378),A7378-W7378,"")</f>
        <v/>
      </c>
      <c r="AA7378" s="55" t="n">
        <f aca="false">MATCH(A7378,DATAS,0)</f>
        <v>1</v>
      </c>
      <c r="AB7378" s="55" t="n">
        <f aca="false">IF(AND(E7378&gt;0,OR(AND(B7378&gt;=1,B7378&lt;=6),B7378=10)),1,0)</f>
        <v>0</v>
      </c>
      <c r="AC7378" s="55" t="n">
        <f aca="false">IF(AND(E7378&gt;0,B7378=10),1,0)</f>
        <v>0</v>
      </c>
      <c r="AD7378" s="0" t="str">
        <f aca="false">IF(AND(C7377=C7378,AA7377=AA7378-1),AB7377,"")</f>
        <v/>
      </c>
      <c r="AE7378" s="0" t="str">
        <f aca="false">IF(AND(C7377=C7378,AA7377=AA7378-1),AC7377,"")</f>
        <v/>
      </c>
      <c r="AF7378" s="0" t="str">
        <f aca="false">IF(AA7378=1,"",IF(AND(AB7378=1,AD7378&lt;&gt;1),1,0))</f>
        <v/>
      </c>
      <c r="AG7378" s="0" t="str">
        <f aca="false">IF(AA7378=1,"",IF(AND(AC7378=1,AE7378&lt;&gt;1),1,0))</f>
        <v/>
      </c>
      <c r="AH7378" s="60" t="str">
        <f aca="false">IF(AND(E7378&gt;0,AA7378&lt;2,NOT(AND(C7379=C7378,AA7379=AA7378+1))),INDEX(DATAS,AA7378+1),"")</f>
        <v/>
      </c>
      <c r="AI7378" s="60" t="str">
        <f aca="false">IF(AND(AC7378=1,AA7378&lt;2),IF(AND(C7379=C7378,AA7379=AA7378+1),IF(AC7379=1,"",INDEX(DATAS,AA7378+1)),INDEX(DATAS,AA7378+1)),"")</f>
        <v/>
      </c>
    </row>
    <row r="7379" customFormat="false" ht="15" hidden="false" customHeight="false" outlineLevel="0" collapsed="false">
      <c r="A7379" s="60" t="n">
        <v>46310</v>
      </c>
      <c r="B7379" s="0" t="n">
        <v>16</v>
      </c>
      <c r="C7379" s="0" t="n">
        <v>8159</v>
      </c>
      <c r="E7379" s="0" t="n">
        <v>0</v>
      </c>
      <c r="F7379" s="55" t="s">
        <v>1684</v>
      </c>
      <c r="I7379" s="55" t="s">
        <v>185</v>
      </c>
      <c r="U7379" s="0" t="n">
        <v>20</v>
      </c>
      <c r="V7379" s="0" t="n">
        <v>0</v>
      </c>
      <c r="X7379" s="55" t="n">
        <f aca="false">IF(I7379="Male",0,1)</f>
        <v>1</v>
      </c>
      <c r="Y7379" s="55" t="n">
        <f aca="false">IF(OR(I7379="DNB",I7379="Dry DNB"),1,0)</f>
        <v>0</v>
      </c>
      <c r="Z7379" s="0" t="str">
        <f aca="false">IF(ISNUMBER(W7379),A7379-W7379,"")</f>
        <v/>
      </c>
      <c r="AA7379" s="55" t="n">
        <f aca="false">MATCH(A7379,DATAS,0)</f>
        <v>2</v>
      </c>
      <c r="AB7379" s="55" t="n">
        <f aca="false">IF(AND(E7379&gt;0,OR(AND(B7379&gt;=1,B7379&lt;=6),B7379=10)),1,0)</f>
        <v>0</v>
      </c>
      <c r="AC7379" s="55" t="n">
        <f aca="false">IF(AND(E7379&gt;0,B7379=10),1,0)</f>
        <v>0</v>
      </c>
      <c r="AD7379" s="55" t="n">
        <f aca="false">IF(AND(C7378=C7379,AA7378=AA7379-1),AB7378,"")</f>
        <v>0</v>
      </c>
      <c r="AE7379" s="55" t="n">
        <f aca="false">IF(AND(C7378=C7379,AA7378=AA7379-1),AC7378,"")</f>
        <v>0</v>
      </c>
      <c r="AF7379" s="55" t="n">
        <f aca="false">IF(AA7379=1,"",IF(AND(AB7379=1,AD7379&lt;&gt;1),1,0))</f>
        <v>0</v>
      </c>
      <c r="AG7379" s="55" t="n">
        <f aca="false">IF(AA7379=1,"",IF(AND(AC7379=1,AE7379&lt;&gt;1),1,0))</f>
        <v>0</v>
      </c>
      <c r="AH7379" s="60" t="str">
        <f aca="false">IF(AND(E7379&gt;0,AA7379&lt;2,NOT(AND(C7380=C7379,AA7380=AA7379+1))),INDEX(DATAS,AA7379+1),"")</f>
        <v/>
      </c>
      <c r="AI7379" s="60" t="str">
        <f aca="false">IF(AND(AC7379=1,AA7379&lt;2),IF(AND(C7380=C7379,AA7380=AA7379+1),IF(AC7380=1,"",INDEX(DATAS,AA7379+1)),INDEX(DATAS,AA7379+1)),"")</f>
        <v/>
      </c>
    </row>
    <row r="7380" customFormat="false" ht="15" hidden="false" customHeight="false" outlineLevel="0" collapsed="false">
      <c r="A7380" s="60" t="n">
        <v>46309</v>
      </c>
      <c r="B7380" s="0" t="n">
        <v>16</v>
      </c>
      <c r="C7380" s="0" t="n">
        <v>8160</v>
      </c>
      <c r="E7380" s="0" t="n">
        <v>0</v>
      </c>
      <c r="F7380" s="55" t="s">
        <v>1684</v>
      </c>
      <c r="I7380" s="55" t="s">
        <v>185</v>
      </c>
      <c r="U7380" s="0" t="n">
        <v>19</v>
      </c>
      <c r="V7380" s="0" t="n">
        <v>0</v>
      </c>
      <c r="X7380" s="55" t="n">
        <f aca="false">IF(I7380="Male",0,1)</f>
        <v>1</v>
      </c>
      <c r="Y7380" s="55" t="n">
        <f aca="false">IF(OR(I7380="DNB",I7380="Dry DNB"),1,0)</f>
        <v>0</v>
      </c>
      <c r="Z7380" s="0" t="str">
        <f aca="false">IF(ISNUMBER(W7380),A7380-W7380,"")</f>
        <v/>
      </c>
      <c r="AA7380" s="55" t="n">
        <f aca="false">MATCH(A7380,DATAS,0)</f>
        <v>1</v>
      </c>
      <c r="AB7380" s="55" t="n">
        <f aca="false">IF(AND(E7380&gt;0,OR(AND(B7380&gt;=1,B7380&lt;=6),B7380=10)),1,0)</f>
        <v>0</v>
      </c>
      <c r="AC7380" s="55" t="n">
        <f aca="false">IF(AND(E7380&gt;0,B7380=10),1,0)</f>
        <v>0</v>
      </c>
      <c r="AD7380" s="0" t="str">
        <f aca="false">IF(AND(C7379=C7380,AA7379=AA7380-1),AB7379,"")</f>
        <v/>
      </c>
      <c r="AE7380" s="0" t="str">
        <f aca="false">IF(AND(C7379=C7380,AA7379=AA7380-1),AC7379,"")</f>
        <v/>
      </c>
      <c r="AF7380" s="0" t="str">
        <f aca="false">IF(AA7380=1,"",IF(AND(AB7380=1,AD7380&lt;&gt;1),1,0))</f>
        <v/>
      </c>
      <c r="AG7380" s="0" t="str">
        <f aca="false">IF(AA7380=1,"",IF(AND(AC7380=1,AE7380&lt;&gt;1),1,0))</f>
        <v/>
      </c>
      <c r="AH7380" s="60" t="str">
        <f aca="false">IF(AND(E7380&gt;0,AA7380&lt;2,NOT(AND(C7381=C7380,AA7381=AA7380+1))),INDEX(DATAS,AA7380+1),"")</f>
        <v/>
      </c>
      <c r="AI7380" s="60" t="str">
        <f aca="false">IF(AND(AC7380=1,AA7380&lt;2),IF(AND(C7381=C7380,AA7381=AA7380+1),IF(AC7381=1,"",INDEX(DATAS,AA7380+1)),INDEX(DATAS,AA7380+1)),"")</f>
        <v/>
      </c>
    </row>
    <row r="7381" customFormat="false" ht="15" hidden="false" customHeight="false" outlineLevel="0" collapsed="false">
      <c r="A7381" s="60" t="n">
        <v>46310</v>
      </c>
      <c r="B7381" s="0" t="n">
        <v>16</v>
      </c>
      <c r="C7381" s="0" t="n">
        <v>8160</v>
      </c>
      <c r="E7381" s="0" t="n">
        <v>0</v>
      </c>
      <c r="F7381" s="55" t="s">
        <v>1684</v>
      </c>
      <c r="I7381" s="55" t="s">
        <v>185</v>
      </c>
      <c r="U7381" s="0" t="n">
        <v>20</v>
      </c>
      <c r="V7381" s="0" t="n">
        <v>0</v>
      </c>
      <c r="X7381" s="55" t="n">
        <f aca="false">IF(I7381="Male",0,1)</f>
        <v>1</v>
      </c>
      <c r="Y7381" s="55" t="n">
        <f aca="false">IF(OR(I7381="DNB",I7381="Dry DNB"),1,0)</f>
        <v>0</v>
      </c>
      <c r="Z7381" s="0" t="str">
        <f aca="false">IF(ISNUMBER(W7381),A7381-W7381,"")</f>
        <v/>
      </c>
      <c r="AA7381" s="55" t="n">
        <f aca="false">MATCH(A7381,DATAS,0)</f>
        <v>2</v>
      </c>
      <c r="AB7381" s="55" t="n">
        <f aca="false">IF(AND(E7381&gt;0,OR(AND(B7381&gt;=1,B7381&lt;=6),B7381=10)),1,0)</f>
        <v>0</v>
      </c>
      <c r="AC7381" s="55" t="n">
        <f aca="false">IF(AND(E7381&gt;0,B7381=10),1,0)</f>
        <v>0</v>
      </c>
      <c r="AD7381" s="55" t="n">
        <f aca="false">IF(AND(C7380=C7381,AA7380=AA7381-1),AB7380,"")</f>
        <v>0</v>
      </c>
      <c r="AE7381" s="55" t="n">
        <f aca="false">IF(AND(C7380=C7381,AA7380=AA7381-1),AC7380,"")</f>
        <v>0</v>
      </c>
      <c r="AF7381" s="55" t="n">
        <f aca="false">IF(AA7381=1,"",IF(AND(AB7381=1,AD7381&lt;&gt;1),1,0))</f>
        <v>0</v>
      </c>
      <c r="AG7381" s="55" t="n">
        <f aca="false">IF(AA7381=1,"",IF(AND(AC7381=1,AE7381&lt;&gt;1),1,0))</f>
        <v>0</v>
      </c>
      <c r="AH7381" s="60" t="str">
        <f aca="false">IF(AND(E7381&gt;0,AA7381&lt;2,NOT(AND(C7382=C7381,AA7382=AA7381+1))),INDEX(DATAS,AA7381+1),"")</f>
        <v/>
      </c>
      <c r="AI7381" s="60" t="str">
        <f aca="false">IF(AND(AC7381=1,AA7381&lt;2),IF(AND(C7382=C7381,AA7382=AA7381+1),IF(AC7382=1,"",INDEX(DATAS,AA7381+1)),INDEX(DATAS,AA7381+1)),"")</f>
        <v/>
      </c>
    </row>
    <row r="7382" customFormat="false" ht="15" hidden="false" customHeight="false" outlineLevel="0" collapsed="false">
      <c r="A7382" s="60" t="n">
        <v>46309</v>
      </c>
      <c r="B7382" s="0" t="n">
        <v>16</v>
      </c>
      <c r="C7382" s="0" t="n">
        <v>8161</v>
      </c>
      <c r="E7382" s="0" t="n">
        <v>0</v>
      </c>
      <c r="F7382" s="55" t="s">
        <v>1684</v>
      </c>
      <c r="I7382" s="55" t="s">
        <v>185</v>
      </c>
      <c r="U7382" s="0" t="n">
        <v>19</v>
      </c>
      <c r="V7382" s="0" t="n">
        <v>0</v>
      </c>
      <c r="X7382" s="55" t="n">
        <f aca="false">IF(I7382="Male",0,1)</f>
        <v>1</v>
      </c>
      <c r="Y7382" s="55" t="n">
        <f aca="false">IF(OR(I7382="DNB",I7382="Dry DNB"),1,0)</f>
        <v>0</v>
      </c>
      <c r="Z7382" s="0" t="str">
        <f aca="false">IF(ISNUMBER(W7382),A7382-W7382,"")</f>
        <v/>
      </c>
      <c r="AA7382" s="55" t="n">
        <f aca="false">MATCH(A7382,DATAS,0)</f>
        <v>1</v>
      </c>
      <c r="AB7382" s="55" t="n">
        <f aca="false">IF(AND(E7382&gt;0,OR(AND(B7382&gt;=1,B7382&lt;=6),B7382=10)),1,0)</f>
        <v>0</v>
      </c>
      <c r="AC7382" s="55" t="n">
        <f aca="false">IF(AND(E7382&gt;0,B7382=10),1,0)</f>
        <v>0</v>
      </c>
      <c r="AD7382" s="0" t="str">
        <f aca="false">IF(AND(C7381=C7382,AA7381=AA7382-1),AB7381,"")</f>
        <v/>
      </c>
      <c r="AE7382" s="0" t="str">
        <f aca="false">IF(AND(C7381=C7382,AA7381=AA7382-1),AC7381,"")</f>
        <v/>
      </c>
      <c r="AF7382" s="0" t="str">
        <f aca="false">IF(AA7382=1,"",IF(AND(AB7382=1,AD7382&lt;&gt;1),1,0))</f>
        <v/>
      </c>
      <c r="AG7382" s="0" t="str">
        <f aca="false">IF(AA7382=1,"",IF(AND(AC7382=1,AE7382&lt;&gt;1),1,0))</f>
        <v/>
      </c>
      <c r="AH7382" s="60" t="str">
        <f aca="false">IF(AND(E7382&gt;0,AA7382&lt;2,NOT(AND(C7383=C7382,AA7383=AA7382+1))),INDEX(DATAS,AA7382+1),"")</f>
        <v/>
      </c>
      <c r="AI7382" s="60" t="str">
        <f aca="false">IF(AND(AC7382=1,AA7382&lt;2),IF(AND(C7383=C7382,AA7383=AA7382+1),IF(AC7383=1,"",INDEX(DATAS,AA7382+1)),INDEX(DATAS,AA7382+1)),"")</f>
        <v/>
      </c>
    </row>
    <row r="7383" customFormat="false" ht="15" hidden="false" customHeight="false" outlineLevel="0" collapsed="false">
      <c r="A7383" s="60" t="n">
        <v>46310</v>
      </c>
      <c r="B7383" s="0" t="n">
        <v>16</v>
      </c>
      <c r="C7383" s="0" t="n">
        <v>8161</v>
      </c>
      <c r="E7383" s="0" t="n">
        <v>0</v>
      </c>
      <c r="F7383" s="55" t="s">
        <v>1684</v>
      </c>
      <c r="I7383" s="55" t="s">
        <v>185</v>
      </c>
      <c r="U7383" s="0" t="n">
        <v>20</v>
      </c>
      <c r="V7383" s="0" t="n">
        <v>0</v>
      </c>
      <c r="X7383" s="55" t="n">
        <f aca="false">IF(I7383="Male",0,1)</f>
        <v>1</v>
      </c>
      <c r="Y7383" s="55" t="n">
        <f aca="false">IF(OR(I7383="DNB",I7383="Dry DNB"),1,0)</f>
        <v>0</v>
      </c>
      <c r="Z7383" s="0" t="str">
        <f aca="false">IF(ISNUMBER(W7383),A7383-W7383,"")</f>
        <v/>
      </c>
      <c r="AA7383" s="55" t="n">
        <f aca="false">MATCH(A7383,DATAS,0)</f>
        <v>2</v>
      </c>
      <c r="AB7383" s="55" t="n">
        <f aca="false">IF(AND(E7383&gt;0,OR(AND(B7383&gt;=1,B7383&lt;=6),B7383=10)),1,0)</f>
        <v>0</v>
      </c>
      <c r="AC7383" s="55" t="n">
        <f aca="false">IF(AND(E7383&gt;0,B7383=10),1,0)</f>
        <v>0</v>
      </c>
      <c r="AD7383" s="55" t="n">
        <f aca="false">IF(AND(C7382=C7383,AA7382=AA7383-1),AB7382,"")</f>
        <v>0</v>
      </c>
      <c r="AE7383" s="55" t="n">
        <f aca="false">IF(AND(C7382=C7383,AA7382=AA7383-1),AC7382,"")</f>
        <v>0</v>
      </c>
      <c r="AF7383" s="55" t="n">
        <f aca="false">IF(AA7383=1,"",IF(AND(AB7383=1,AD7383&lt;&gt;1),1,0))</f>
        <v>0</v>
      </c>
      <c r="AG7383" s="55" t="n">
        <f aca="false">IF(AA7383=1,"",IF(AND(AC7383=1,AE7383&lt;&gt;1),1,0))</f>
        <v>0</v>
      </c>
      <c r="AH7383" s="60" t="str">
        <f aca="false">IF(AND(E7383&gt;0,AA7383&lt;2,NOT(AND(C7384=C7383,AA7384=AA7383+1))),INDEX(DATAS,AA7383+1),"")</f>
        <v/>
      </c>
      <c r="AI7383" s="60" t="str">
        <f aca="false">IF(AND(AC7383=1,AA7383&lt;2),IF(AND(C7384=C7383,AA7384=AA7383+1),IF(AC7384=1,"",INDEX(DATAS,AA7383+1)),INDEX(DATAS,AA7383+1)),"")</f>
        <v/>
      </c>
    </row>
    <row r="7384" customFormat="false" ht="15" hidden="false" customHeight="false" outlineLevel="0" collapsed="false">
      <c r="A7384" s="60" t="n">
        <v>46309</v>
      </c>
      <c r="B7384" s="0" t="n">
        <v>16</v>
      </c>
      <c r="C7384" s="0" t="n">
        <v>8162</v>
      </c>
      <c r="E7384" s="0" t="n">
        <v>0</v>
      </c>
      <c r="F7384" s="55" t="s">
        <v>1685</v>
      </c>
      <c r="I7384" s="55" t="s">
        <v>185</v>
      </c>
      <c r="U7384" s="0" t="n">
        <v>18</v>
      </c>
      <c r="V7384" s="0" t="n">
        <v>0</v>
      </c>
      <c r="X7384" s="55" t="n">
        <f aca="false">IF(I7384="Male",0,1)</f>
        <v>1</v>
      </c>
      <c r="Y7384" s="55" t="n">
        <f aca="false">IF(OR(I7384="DNB",I7384="Dry DNB"),1,0)</f>
        <v>0</v>
      </c>
      <c r="Z7384" s="0" t="str">
        <f aca="false">IF(ISNUMBER(W7384),A7384-W7384,"")</f>
        <v/>
      </c>
      <c r="AA7384" s="55" t="n">
        <f aca="false">MATCH(A7384,DATAS,0)</f>
        <v>1</v>
      </c>
      <c r="AB7384" s="55" t="n">
        <f aca="false">IF(AND(E7384&gt;0,OR(AND(B7384&gt;=1,B7384&lt;=6),B7384=10)),1,0)</f>
        <v>0</v>
      </c>
      <c r="AC7384" s="55" t="n">
        <f aca="false">IF(AND(E7384&gt;0,B7384=10),1,0)</f>
        <v>0</v>
      </c>
      <c r="AD7384" s="0" t="str">
        <f aca="false">IF(AND(C7383=C7384,AA7383=AA7384-1),AB7383,"")</f>
        <v/>
      </c>
      <c r="AE7384" s="0" t="str">
        <f aca="false">IF(AND(C7383=C7384,AA7383=AA7384-1),AC7383,"")</f>
        <v/>
      </c>
      <c r="AF7384" s="0" t="str">
        <f aca="false">IF(AA7384=1,"",IF(AND(AB7384=1,AD7384&lt;&gt;1),1,0))</f>
        <v/>
      </c>
      <c r="AG7384" s="0" t="str">
        <f aca="false">IF(AA7384=1,"",IF(AND(AC7384=1,AE7384&lt;&gt;1),1,0))</f>
        <v/>
      </c>
      <c r="AH7384" s="60" t="str">
        <f aca="false">IF(AND(E7384&gt;0,AA7384&lt;2,NOT(AND(C7385=C7384,AA7385=AA7384+1))),INDEX(DATAS,AA7384+1),"")</f>
        <v/>
      </c>
      <c r="AI7384" s="60" t="str">
        <f aca="false">IF(AND(AC7384=1,AA7384&lt;2),IF(AND(C7385=C7384,AA7385=AA7384+1),IF(AC7385=1,"",INDEX(DATAS,AA7384+1)),INDEX(DATAS,AA7384+1)),"")</f>
        <v/>
      </c>
    </row>
    <row r="7385" customFormat="false" ht="15" hidden="false" customHeight="false" outlineLevel="0" collapsed="false">
      <c r="A7385" s="60" t="n">
        <v>46310</v>
      </c>
      <c r="B7385" s="0" t="n">
        <v>16</v>
      </c>
      <c r="C7385" s="0" t="n">
        <v>8162</v>
      </c>
      <c r="E7385" s="0" t="n">
        <v>0</v>
      </c>
      <c r="F7385" s="55" t="s">
        <v>1685</v>
      </c>
      <c r="I7385" s="55" t="s">
        <v>185</v>
      </c>
      <c r="U7385" s="0" t="n">
        <v>19</v>
      </c>
      <c r="V7385" s="0" t="n">
        <v>0</v>
      </c>
      <c r="X7385" s="55" t="n">
        <f aca="false">IF(I7385="Male",0,1)</f>
        <v>1</v>
      </c>
      <c r="Y7385" s="55" t="n">
        <f aca="false">IF(OR(I7385="DNB",I7385="Dry DNB"),1,0)</f>
        <v>0</v>
      </c>
      <c r="Z7385" s="0" t="str">
        <f aca="false">IF(ISNUMBER(W7385),A7385-W7385,"")</f>
        <v/>
      </c>
      <c r="AA7385" s="55" t="n">
        <f aca="false">MATCH(A7385,DATAS,0)</f>
        <v>2</v>
      </c>
      <c r="AB7385" s="55" t="n">
        <f aca="false">IF(AND(E7385&gt;0,OR(AND(B7385&gt;=1,B7385&lt;=6),B7385=10)),1,0)</f>
        <v>0</v>
      </c>
      <c r="AC7385" s="55" t="n">
        <f aca="false">IF(AND(E7385&gt;0,B7385=10),1,0)</f>
        <v>0</v>
      </c>
      <c r="AD7385" s="55" t="n">
        <f aca="false">IF(AND(C7384=C7385,AA7384=AA7385-1),AB7384,"")</f>
        <v>0</v>
      </c>
      <c r="AE7385" s="55" t="n">
        <f aca="false">IF(AND(C7384=C7385,AA7384=AA7385-1),AC7384,"")</f>
        <v>0</v>
      </c>
      <c r="AF7385" s="55" t="n">
        <f aca="false">IF(AA7385=1,"",IF(AND(AB7385=1,AD7385&lt;&gt;1),1,0))</f>
        <v>0</v>
      </c>
      <c r="AG7385" s="55" t="n">
        <f aca="false">IF(AA7385=1,"",IF(AND(AC7385=1,AE7385&lt;&gt;1),1,0))</f>
        <v>0</v>
      </c>
      <c r="AH7385" s="60" t="str">
        <f aca="false">IF(AND(E7385&gt;0,AA7385&lt;2,NOT(AND(C7386=C7385,AA7386=AA7385+1))),INDEX(DATAS,AA7385+1),"")</f>
        <v/>
      </c>
      <c r="AI7385" s="60" t="str">
        <f aca="false">IF(AND(AC7385=1,AA7385&lt;2),IF(AND(C7386=C7385,AA7386=AA7385+1),IF(AC7386=1,"",INDEX(DATAS,AA7385+1)),INDEX(DATAS,AA7385+1)),"")</f>
        <v/>
      </c>
    </row>
    <row r="7386" customFormat="false" ht="15" hidden="false" customHeight="false" outlineLevel="0" collapsed="false">
      <c r="A7386" s="60" t="n">
        <v>46309</v>
      </c>
      <c r="B7386" s="0" t="n">
        <v>16</v>
      </c>
      <c r="C7386" s="0" t="n">
        <v>8164</v>
      </c>
      <c r="E7386" s="0" t="n">
        <v>0</v>
      </c>
      <c r="F7386" s="55" t="s">
        <v>1685</v>
      </c>
      <c r="I7386" s="55" t="s">
        <v>185</v>
      </c>
      <c r="U7386" s="0" t="n">
        <v>18</v>
      </c>
      <c r="V7386" s="0" t="n">
        <v>0</v>
      </c>
      <c r="X7386" s="55" t="n">
        <f aca="false">IF(I7386="Male",0,1)</f>
        <v>1</v>
      </c>
      <c r="Y7386" s="55" t="n">
        <f aca="false">IF(OR(I7386="DNB",I7386="Dry DNB"),1,0)</f>
        <v>0</v>
      </c>
      <c r="Z7386" s="0" t="str">
        <f aca="false">IF(ISNUMBER(W7386),A7386-W7386,"")</f>
        <v/>
      </c>
      <c r="AA7386" s="55" t="n">
        <f aca="false">MATCH(A7386,DATAS,0)</f>
        <v>1</v>
      </c>
      <c r="AB7386" s="55" t="n">
        <f aca="false">IF(AND(E7386&gt;0,OR(AND(B7386&gt;=1,B7386&lt;=6),B7386=10)),1,0)</f>
        <v>0</v>
      </c>
      <c r="AC7386" s="55" t="n">
        <f aca="false">IF(AND(E7386&gt;0,B7386=10),1,0)</f>
        <v>0</v>
      </c>
      <c r="AD7386" s="0" t="str">
        <f aca="false">IF(AND(C7385=C7386,AA7385=AA7386-1),AB7385,"")</f>
        <v/>
      </c>
      <c r="AE7386" s="0" t="str">
        <f aca="false">IF(AND(C7385=C7386,AA7385=AA7386-1),AC7385,"")</f>
        <v/>
      </c>
      <c r="AF7386" s="0" t="str">
        <f aca="false">IF(AA7386=1,"",IF(AND(AB7386=1,AD7386&lt;&gt;1),1,0))</f>
        <v/>
      </c>
      <c r="AG7386" s="0" t="str">
        <f aca="false">IF(AA7386=1,"",IF(AND(AC7386=1,AE7386&lt;&gt;1),1,0))</f>
        <v/>
      </c>
      <c r="AH7386" s="60" t="str">
        <f aca="false">IF(AND(E7386&gt;0,AA7386&lt;2,NOT(AND(C7387=C7386,AA7387=AA7386+1))),INDEX(DATAS,AA7386+1),"")</f>
        <v/>
      </c>
      <c r="AI7386" s="60" t="str">
        <f aca="false">IF(AND(AC7386=1,AA7386&lt;2),IF(AND(C7387=C7386,AA7387=AA7386+1),IF(AC7387=1,"",INDEX(DATAS,AA7386+1)),INDEX(DATAS,AA7386+1)),"")</f>
        <v/>
      </c>
    </row>
    <row r="7387" customFormat="false" ht="15" hidden="false" customHeight="false" outlineLevel="0" collapsed="false">
      <c r="A7387" s="60" t="n">
        <v>46310</v>
      </c>
      <c r="B7387" s="0" t="n">
        <v>16</v>
      </c>
      <c r="C7387" s="0" t="n">
        <v>8164</v>
      </c>
      <c r="E7387" s="0" t="n">
        <v>0</v>
      </c>
      <c r="F7387" s="55" t="s">
        <v>1685</v>
      </c>
      <c r="I7387" s="55" t="s">
        <v>185</v>
      </c>
      <c r="U7387" s="0" t="n">
        <v>19</v>
      </c>
      <c r="V7387" s="0" t="n">
        <v>0</v>
      </c>
      <c r="X7387" s="55" t="n">
        <f aca="false">IF(I7387="Male",0,1)</f>
        <v>1</v>
      </c>
      <c r="Y7387" s="55" t="n">
        <f aca="false">IF(OR(I7387="DNB",I7387="Dry DNB"),1,0)</f>
        <v>0</v>
      </c>
      <c r="Z7387" s="0" t="str">
        <f aca="false">IF(ISNUMBER(W7387),A7387-W7387,"")</f>
        <v/>
      </c>
      <c r="AA7387" s="55" t="n">
        <f aca="false">MATCH(A7387,DATAS,0)</f>
        <v>2</v>
      </c>
      <c r="AB7387" s="55" t="n">
        <f aca="false">IF(AND(E7387&gt;0,OR(AND(B7387&gt;=1,B7387&lt;=6),B7387=10)),1,0)</f>
        <v>0</v>
      </c>
      <c r="AC7387" s="55" t="n">
        <f aca="false">IF(AND(E7387&gt;0,B7387=10),1,0)</f>
        <v>0</v>
      </c>
      <c r="AD7387" s="55" t="n">
        <f aca="false">IF(AND(C7386=C7387,AA7386=AA7387-1),AB7386,"")</f>
        <v>0</v>
      </c>
      <c r="AE7387" s="55" t="n">
        <f aca="false">IF(AND(C7386=C7387,AA7386=AA7387-1),AC7386,"")</f>
        <v>0</v>
      </c>
      <c r="AF7387" s="55" t="n">
        <f aca="false">IF(AA7387=1,"",IF(AND(AB7387=1,AD7387&lt;&gt;1),1,0))</f>
        <v>0</v>
      </c>
      <c r="AG7387" s="55" t="n">
        <f aca="false">IF(AA7387=1,"",IF(AND(AC7387=1,AE7387&lt;&gt;1),1,0))</f>
        <v>0</v>
      </c>
      <c r="AH7387" s="60" t="str">
        <f aca="false">IF(AND(E7387&gt;0,AA7387&lt;2,NOT(AND(C7388=C7387,AA7388=AA7387+1))),INDEX(DATAS,AA7387+1),"")</f>
        <v/>
      </c>
      <c r="AI7387" s="60" t="str">
        <f aca="false">IF(AND(AC7387=1,AA7387&lt;2),IF(AND(C7388=C7387,AA7388=AA7387+1),IF(AC7388=1,"",INDEX(DATAS,AA7387+1)),INDEX(DATAS,AA7387+1)),"")</f>
        <v/>
      </c>
    </row>
    <row r="7388" customFormat="false" ht="15" hidden="false" customHeight="false" outlineLevel="0" collapsed="false">
      <c r="A7388" s="60" t="n">
        <v>46309</v>
      </c>
      <c r="B7388" s="0" t="n">
        <v>16</v>
      </c>
      <c r="C7388" s="0" t="n">
        <v>8165</v>
      </c>
      <c r="E7388" s="0" t="n">
        <v>0</v>
      </c>
      <c r="F7388" s="55" t="s">
        <v>1685</v>
      </c>
      <c r="I7388" s="55" t="s">
        <v>185</v>
      </c>
      <c r="U7388" s="0" t="n">
        <v>18</v>
      </c>
      <c r="V7388" s="0" t="n">
        <v>0</v>
      </c>
      <c r="X7388" s="55" t="n">
        <f aca="false">IF(I7388="Male",0,1)</f>
        <v>1</v>
      </c>
      <c r="Y7388" s="55" t="n">
        <f aca="false">IF(OR(I7388="DNB",I7388="Dry DNB"),1,0)</f>
        <v>0</v>
      </c>
      <c r="Z7388" s="0" t="str">
        <f aca="false">IF(ISNUMBER(W7388),A7388-W7388,"")</f>
        <v/>
      </c>
      <c r="AA7388" s="55" t="n">
        <f aca="false">MATCH(A7388,DATAS,0)</f>
        <v>1</v>
      </c>
      <c r="AB7388" s="55" t="n">
        <f aca="false">IF(AND(E7388&gt;0,OR(AND(B7388&gt;=1,B7388&lt;=6),B7388=10)),1,0)</f>
        <v>0</v>
      </c>
      <c r="AC7388" s="55" t="n">
        <f aca="false">IF(AND(E7388&gt;0,B7388=10),1,0)</f>
        <v>0</v>
      </c>
      <c r="AD7388" s="0" t="str">
        <f aca="false">IF(AND(C7387=C7388,AA7387=AA7388-1),AB7387,"")</f>
        <v/>
      </c>
      <c r="AE7388" s="0" t="str">
        <f aca="false">IF(AND(C7387=C7388,AA7387=AA7388-1),AC7387,"")</f>
        <v/>
      </c>
      <c r="AF7388" s="0" t="str">
        <f aca="false">IF(AA7388=1,"",IF(AND(AB7388=1,AD7388&lt;&gt;1),1,0))</f>
        <v/>
      </c>
      <c r="AG7388" s="0" t="str">
        <f aca="false">IF(AA7388=1,"",IF(AND(AC7388=1,AE7388&lt;&gt;1),1,0))</f>
        <v/>
      </c>
      <c r="AH7388" s="60" t="str">
        <f aca="false">IF(AND(E7388&gt;0,AA7388&lt;2,NOT(AND(C7389=C7388,AA7389=AA7388+1))),INDEX(DATAS,AA7388+1),"")</f>
        <v/>
      </c>
      <c r="AI7388" s="60" t="str">
        <f aca="false">IF(AND(AC7388=1,AA7388&lt;2),IF(AND(C7389=C7388,AA7389=AA7388+1),IF(AC7389=1,"",INDEX(DATAS,AA7388+1)),INDEX(DATAS,AA7388+1)),"")</f>
        <v/>
      </c>
    </row>
    <row r="7389" customFormat="false" ht="15" hidden="false" customHeight="false" outlineLevel="0" collapsed="false">
      <c r="A7389" s="60" t="n">
        <v>46310</v>
      </c>
      <c r="B7389" s="0" t="n">
        <v>16</v>
      </c>
      <c r="C7389" s="0" t="n">
        <v>8165</v>
      </c>
      <c r="E7389" s="0" t="n">
        <v>0</v>
      </c>
      <c r="F7389" s="55" t="s">
        <v>1685</v>
      </c>
      <c r="I7389" s="55" t="s">
        <v>185</v>
      </c>
      <c r="U7389" s="0" t="n">
        <v>19</v>
      </c>
      <c r="V7389" s="0" t="n">
        <v>0</v>
      </c>
      <c r="X7389" s="55" t="n">
        <f aca="false">IF(I7389="Male",0,1)</f>
        <v>1</v>
      </c>
      <c r="Y7389" s="55" t="n">
        <f aca="false">IF(OR(I7389="DNB",I7389="Dry DNB"),1,0)</f>
        <v>0</v>
      </c>
      <c r="Z7389" s="0" t="str">
        <f aca="false">IF(ISNUMBER(W7389),A7389-W7389,"")</f>
        <v/>
      </c>
      <c r="AA7389" s="55" t="n">
        <f aca="false">MATCH(A7389,DATAS,0)</f>
        <v>2</v>
      </c>
      <c r="AB7389" s="55" t="n">
        <f aca="false">IF(AND(E7389&gt;0,OR(AND(B7389&gt;=1,B7389&lt;=6),B7389=10)),1,0)</f>
        <v>0</v>
      </c>
      <c r="AC7389" s="55" t="n">
        <f aca="false">IF(AND(E7389&gt;0,B7389=10),1,0)</f>
        <v>0</v>
      </c>
      <c r="AD7389" s="55" t="n">
        <f aca="false">IF(AND(C7388=C7389,AA7388=AA7389-1),AB7388,"")</f>
        <v>0</v>
      </c>
      <c r="AE7389" s="55" t="n">
        <f aca="false">IF(AND(C7388=C7389,AA7388=AA7389-1),AC7388,"")</f>
        <v>0</v>
      </c>
      <c r="AF7389" s="55" t="n">
        <f aca="false">IF(AA7389=1,"",IF(AND(AB7389=1,AD7389&lt;&gt;1),1,0))</f>
        <v>0</v>
      </c>
      <c r="AG7389" s="55" t="n">
        <f aca="false">IF(AA7389=1,"",IF(AND(AC7389=1,AE7389&lt;&gt;1),1,0))</f>
        <v>0</v>
      </c>
      <c r="AH7389" s="60" t="str">
        <f aca="false">IF(AND(E7389&gt;0,AA7389&lt;2,NOT(AND(C7390=C7389,AA7390=AA7389+1))),INDEX(DATAS,AA7389+1),"")</f>
        <v/>
      </c>
      <c r="AI7389" s="60" t="str">
        <f aca="false">IF(AND(AC7389=1,AA7389&lt;2),IF(AND(C7390=C7389,AA7390=AA7389+1),IF(AC7390=1,"",INDEX(DATAS,AA7389+1)),INDEX(DATAS,AA7389+1)),"")</f>
        <v/>
      </c>
    </row>
    <row r="7390" customFormat="false" ht="15" hidden="false" customHeight="false" outlineLevel="0" collapsed="false">
      <c r="A7390" s="60" t="n">
        <v>46309</v>
      </c>
      <c r="B7390" s="0" t="n">
        <v>16</v>
      </c>
      <c r="C7390" s="0" t="n">
        <v>8166</v>
      </c>
      <c r="E7390" s="0" t="n">
        <v>0</v>
      </c>
      <c r="F7390" s="55" t="s">
        <v>1686</v>
      </c>
      <c r="I7390" s="55" t="s">
        <v>185</v>
      </c>
      <c r="U7390" s="0" t="n">
        <v>17</v>
      </c>
      <c r="V7390" s="0" t="n">
        <v>0</v>
      </c>
      <c r="X7390" s="55" t="n">
        <f aca="false">IF(I7390="Male",0,1)</f>
        <v>1</v>
      </c>
      <c r="Y7390" s="55" t="n">
        <f aca="false">IF(OR(I7390="DNB",I7390="Dry DNB"),1,0)</f>
        <v>0</v>
      </c>
      <c r="Z7390" s="0" t="str">
        <f aca="false">IF(ISNUMBER(W7390),A7390-W7390,"")</f>
        <v/>
      </c>
      <c r="AA7390" s="55" t="n">
        <f aca="false">MATCH(A7390,DATAS,0)</f>
        <v>1</v>
      </c>
      <c r="AB7390" s="55" t="n">
        <f aca="false">IF(AND(E7390&gt;0,OR(AND(B7390&gt;=1,B7390&lt;=6),B7390=10)),1,0)</f>
        <v>0</v>
      </c>
      <c r="AC7390" s="55" t="n">
        <f aca="false">IF(AND(E7390&gt;0,B7390=10),1,0)</f>
        <v>0</v>
      </c>
      <c r="AD7390" s="0" t="str">
        <f aca="false">IF(AND(C7389=C7390,AA7389=AA7390-1),AB7389,"")</f>
        <v/>
      </c>
      <c r="AE7390" s="0" t="str">
        <f aca="false">IF(AND(C7389=C7390,AA7389=AA7390-1),AC7389,"")</f>
        <v/>
      </c>
      <c r="AF7390" s="0" t="str">
        <f aca="false">IF(AA7390=1,"",IF(AND(AB7390=1,AD7390&lt;&gt;1),1,0))</f>
        <v/>
      </c>
      <c r="AG7390" s="0" t="str">
        <f aca="false">IF(AA7390=1,"",IF(AND(AC7390=1,AE7390&lt;&gt;1),1,0))</f>
        <v/>
      </c>
      <c r="AH7390" s="60" t="str">
        <f aca="false">IF(AND(E7390&gt;0,AA7390&lt;2,NOT(AND(C7391=C7390,AA7391=AA7390+1))),INDEX(DATAS,AA7390+1),"")</f>
        <v/>
      </c>
      <c r="AI7390" s="60" t="str">
        <f aca="false">IF(AND(AC7390=1,AA7390&lt;2),IF(AND(C7391=C7390,AA7391=AA7390+1),IF(AC7391=1,"",INDEX(DATAS,AA7390+1)),INDEX(DATAS,AA7390+1)),"")</f>
        <v/>
      </c>
    </row>
    <row r="7391" customFormat="false" ht="15" hidden="false" customHeight="false" outlineLevel="0" collapsed="false">
      <c r="A7391" s="60" t="n">
        <v>46310</v>
      </c>
      <c r="B7391" s="0" t="n">
        <v>16</v>
      </c>
      <c r="C7391" s="0" t="n">
        <v>8166</v>
      </c>
      <c r="E7391" s="0" t="n">
        <v>0</v>
      </c>
      <c r="F7391" s="55" t="s">
        <v>1686</v>
      </c>
      <c r="I7391" s="55" t="s">
        <v>185</v>
      </c>
      <c r="U7391" s="0" t="n">
        <v>18</v>
      </c>
      <c r="V7391" s="0" t="n">
        <v>0</v>
      </c>
      <c r="X7391" s="55" t="n">
        <f aca="false">IF(I7391="Male",0,1)</f>
        <v>1</v>
      </c>
      <c r="Y7391" s="55" t="n">
        <f aca="false">IF(OR(I7391="DNB",I7391="Dry DNB"),1,0)</f>
        <v>0</v>
      </c>
      <c r="Z7391" s="0" t="str">
        <f aca="false">IF(ISNUMBER(W7391),A7391-W7391,"")</f>
        <v/>
      </c>
      <c r="AA7391" s="55" t="n">
        <f aca="false">MATCH(A7391,DATAS,0)</f>
        <v>2</v>
      </c>
      <c r="AB7391" s="55" t="n">
        <f aca="false">IF(AND(E7391&gt;0,OR(AND(B7391&gt;=1,B7391&lt;=6),B7391=10)),1,0)</f>
        <v>0</v>
      </c>
      <c r="AC7391" s="55" t="n">
        <f aca="false">IF(AND(E7391&gt;0,B7391=10),1,0)</f>
        <v>0</v>
      </c>
      <c r="AD7391" s="55" t="n">
        <f aca="false">IF(AND(C7390=C7391,AA7390=AA7391-1),AB7390,"")</f>
        <v>0</v>
      </c>
      <c r="AE7391" s="55" t="n">
        <f aca="false">IF(AND(C7390=C7391,AA7390=AA7391-1),AC7390,"")</f>
        <v>0</v>
      </c>
      <c r="AF7391" s="55" t="n">
        <f aca="false">IF(AA7391=1,"",IF(AND(AB7391=1,AD7391&lt;&gt;1),1,0))</f>
        <v>0</v>
      </c>
      <c r="AG7391" s="55" t="n">
        <f aca="false">IF(AA7391=1,"",IF(AND(AC7391=1,AE7391&lt;&gt;1),1,0))</f>
        <v>0</v>
      </c>
      <c r="AH7391" s="60" t="str">
        <f aca="false">IF(AND(E7391&gt;0,AA7391&lt;2,NOT(AND(C7392=C7391,AA7392=AA7391+1))),INDEX(DATAS,AA7391+1),"")</f>
        <v/>
      </c>
      <c r="AI7391" s="60" t="str">
        <f aca="false">IF(AND(AC7391=1,AA7391&lt;2),IF(AND(C7392=C7391,AA7392=AA7391+1),IF(AC7392=1,"",INDEX(DATAS,AA7391+1)),INDEX(DATAS,AA7391+1)),"")</f>
        <v/>
      </c>
    </row>
    <row r="7392" customFormat="false" ht="15" hidden="false" customHeight="false" outlineLevel="0" collapsed="false">
      <c r="A7392" s="60" t="n">
        <v>46309</v>
      </c>
      <c r="B7392" s="0" t="n">
        <v>16</v>
      </c>
      <c r="C7392" s="0" t="n">
        <v>8167</v>
      </c>
      <c r="E7392" s="0" t="n">
        <v>0</v>
      </c>
      <c r="F7392" s="55" t="s">
        <v>1686</v>
      </c>
      <c r="I7392" s="55" t="s">
        <v>185</v>
      </c>
      <c r="U7392" s="0" t="n">
        <v>17</v>
      </c>
      <c r="V7392" s="0" t="n">
        <v>0</v>
      </c>
      <c r="X7392" s="55" t="n">
        <f aca="false">IF(I7392="Male",0,1)</f>
        <v>1</v>
      </c>
      <c r="Y7392" s="55" t="n">
        <f aca="false">IF(OR(I7392="DNB",I7392="Dry DNB"),1,0)</f>
        <v>0</v>
      </c>
      <c r="Z7392" s="0" t="str">
        <f aca="false">IF(ISNUMBER(W7392),A7392-W7392,"")</f>
        <v/>
      </c>
      <c r="AA7392" s="55" t="n">
        <f aca="false">MATCH(A7392,DATAS,0)</f>
        <v>1</v>
      </c>
      <c r="AB7392" s="55" t="n">
        <f aca="false">IF(AND(E7392&gt;0,OR(AND(B7392&gt;=1,B7392&lt;=6),B7392=10)),1,0)</f>
        <v>0</v>
      </c>
      <c r="AC7392" s="55" t="n">
        <f aca="false">IF(AND(E7392&gt;0,B7392=10),1,0)</f>
        <v>0</v>
      </c>
      <c r="AD7392" s="0" t="str">
        <f aca="false">IF(AND(C7391=C7392,AA7391=AA7392-1),AB7391,"")</f>
        <v/>
      </c>
      <c r="AE7392" s="0" t="str">
        <f aca="false">IF(AND(C7391=C7392,AA7391=AA7392-1),AC7391,"")</f>
        <v/>
      </c>
      <c r="AF7392" s="0" t="str">
        <f aca="false">IF(AA7392=1,"",IF(AND(AB7392=1,AD7392&lt;&gt;1),1,0))</f>
        <v/>
      </c>
      <c r="AG7392" s="0" t="str">
        <f aca="false">IF(AA7392=1,"",IF(AND(AC7392=1,AE7392&lt;&gt;1),1,0))</f>
        <v/>
      </c>
      <c r="AH7392" s="60" t="str">
        <f aca="false">IF(AND(E7392&gt;0,AA7392&lt;2,NOT(AND(C7393=C7392,AA7393=AA7392+1))),INDEX(DATAS,AA7392+1),"")</f>
        <v/>
      </c>
      <c r="AI7392" s="60" t="str">
        <f aca="false">IF(AND(AC7392=1,AA7392&lt;2),IF(AND(C7393=C7392,AA7393=AA7392+1),IF(AC7393=1,"",INDEX(DATAS,AA7392+1)),INDEX(DATAS,AA7392+1)),"")</f>
        <v/>
      </c>
    </row>
    <row r="7393" customFormat="false" ht="15" hidden="false" customHeight="false" outlineLevel="0" collapsed="false">
      <c r="A7393" s="60" t="n">
        <v>46310</v>
      </c>
      <c r="B7393" s="0" t="n">
        <v>16</v>
      </c>
      <c r="C7393" s="0" t="n">
        <v>8167</v>
      </c>
      <c r="E7393" s="0" t="n">
        <v>0</v>
      </c>
      <c r="F7393" s="55" t="s">
        <v>1686</v>
      </c>
      <c r="I7393" s="55" t="s">
        <v>185</v>
      </c>
      <c r="U7393" s="0" t="n">
        <v>18</v>
      </c>
      <c r="V7393" s="0" t="n">
        <v>0</v>
      </c>
      <c r="X7393" s="55" t="n">
        <f aca="false">IF(I7393="Male",0,1)</f>
        <v>1</v>
      </c>
      <c r="Y7393" s="55" t="n">
        <f aca="false">IF(OR(I7393="DNB",I7393="Dry DNB"),1,0)</f>
        <v>0</v>
      </c>
      <c r="Z7393" s="0" t="str">
        <f aca="false">IF(ISNUMBER(W7393),A7393-W7393,"")</f>
        <v/>
      </c>
      <c r="AA7393" s="55" t="n">
        <f aca="false">MATCH(A7393,DATAS,0)</f>
        <v>2</v>
      </c>
      <c r="AB7393" s="55" t="n">
        <f aca="false">IF(AND(E7393&gt;0,OR(AND(B7393&gt;=1,B7393&lt;=6),B7393=10)),1,0)</f>
        <v>0</v>
      </c>
      <c r="AC7393" s="55" t="n">
        <f aca="false">IF(AND(E7393&gt;0,B7393=10),1,0)</f>
        <v>0</v>
      </c>
      <c r="AD7393" s="55" t="n">
        <f aca="false">IF(AND(C7392=C7393,AA7392=AA7393-1),AB7392,"")</f>
        <v>0</v>
      </c>
      <c r="AE7393" s="55" t="n">
        <f aca="false">IF(AND(C7392=C7393,AA7392=AA7393-1),AC7392,"")</f>
        <v>0</v>
      </c>
      <c r="AF7393" s="55" t="n">
        <f aca="false">IF(AA7393=1,"",IF(AND(AB7393=1,AD7393&lt;&gt;1),1,0))</f>
        <v>0</v>
      </c>
      <c r="AG7393" s="55" t="n">
        <f aca="false">IF(AA7393=1,"",IF(AND(AC7393=1,AE7393&lt;&gt;1),1,0))</f>
        <v>0</v>
      </c>
      <c r="AH7393" s="60" t="str">
        <f aca="false">IF(AND(E7393&gt;0,AA7393&lt;2,NOT(AND(C7394=C7393,AA7394=AA7393+1))),INDEX(DATAS,AA7393+1),"")</f>
        <v/>
      </c>
      <c r="AI7393" s="60" t="str">
        <f aca="false">IF(AND(AC7393=1,AA7393&lt;2),IF(AND(C7394=C7393,AA7394=AA7393+1),IF(AC7394=1,"",INDEX(DATAS,AA7393+1)),INDEX(DATAS,AA7393+1)),"")</f>
        <v/>
      </c>
    </row>
    <row r="7394" customFormat="false" ht="15" hidden="false" customHeight="false" outlineLevel="0" collapsed="false">
      <c r="A7394" s="60" t="n">
        <v>46309</v>
      </c>
      <c r="B7394" s="0" t="n">
        <v>16</v>
      </c>
      <c r="C7394" s="0" t="n">
        <v>8170</v>
      </c>
      <c r="E7394" s="0" t="n">
        <v>0</v>
      </c>
      <c r="F7394" s="55" t="s">
        <v>1687</v>
      </c>
      <c r="I7394" s="55" t="s">
        <v>185</v>
      </c>
      <c r="U7394" s="0" t="n">
        <v>15</v>
      </c>
      <c r="V7394" s="0" t="n">
        <v>0</v>
      </c>
      <c r="X7394" s="55" t="n">
        <f aca="false">IF(I7394="Male",0,1)</f>
        <v>1</v>
      </c>
      <c r="Y7394" s="55" t="n">
        <f aca="false">IF(OR(I7394="DNB",I7394="Dry DNB"),1,0)</f>
        <v>0</v>
      </c>
      <c r="Z7394" s="0" t="str">
        <f aca="false">IF(ISNUMBER(W7394),A7394-W7394,"")</f>
        <v/>
      </c>
      <c r="AA7394" s="55" t="n">
        <f aca="false">MATCH(A7394,DATAS,0)</f>
        <v>1</v>
      </c>
      <c r="AB7394" s="55" t="n">
        <f aca="false">IF(AND(E7394&gt;0,OR(AND(B7394&gt;=1,B7394&lt;=6),B7394=10)),1,0)</f>
        <v>0</v>
      </c>
      <c r="AC7394" s="55" t="n">
        <f aca="false">IF(AND(E7394&gt;0,B7394=10),1,0)</f>
        <v>0</v>
      </c>
      <c r="AD7394" s="0" t="str">
        <f aca="false">IF(AND(C7393=C7394,AA7393=AA7394-1),AB7393,"")</f>
        <v/>
      </c>
      <c r="AE7394" s="0" t="str">
        <f aca="false">IF(AND(C7393=C7394,AA7393=AA7394-1),AC7393,"")</f>
        <v/>
      </c>
      <c r="AF7394" s="0" t="str">
        <f aca="false">IF(AA7394=1,"",IF(AND(AB7394=1,AD7394&lt;&gt;1),1,0))</f>
        <v/>
      </c>
      <c r="AG7394" s="0" t="str">
        <f aca="false">IF(AA7394=1,"",IF(AND(AC7394=1,AE7394&lt;&gt;1),1,0))</f>
        <v/>
      </c>
      <c r="AH7394" s="60" t="str">
        <f aca="false">IF(AND(E7394&gt;0,AA7394&lt;2,NOT(AND(C7395=C7394,AA7395=AA7394+1))),INDEX(DATAS,AA7394+1),"")</f>
        <v/>
      </c>
      <c r="AI7394" s="60" t="str">
        <f aca="false">IF(AND(AC7394=1,AA7394&lt;2),IF(AND(C7395=C7394,AA7395=AA7394+1),IF(AC7395=1,"",INDEX(DATAS,AA7394+1)),INDEX(DATAS,AA7394+1)),"")</f>
        <v/>
      </c>
    </row>
    <row r="7395" customFormat="false" ht="15" hidden="false" customHeight="false" outlineLevel="0" collapsed="false">
      <c r="A7395" s="60" t="n">
        <v>46310</v>
      </c>
      <c r="B7395" s="0" t="n">
        <v>16</v>
      </c>
      <c r="C7395" s="0" t="n">
        <v>8170</v>
      </c>
      <c r="E7395" s="0" t="n">
        <v>0</v>
      </c>
      <c r="F7395" s="55" t="s">
        <v>1687</v>
      </c>
      <c r="I7395" s="55" t="s">
        <v>185</v>
      </c>
      <c r="U7395" s="0" t="n">
        <v>16</v>
      </c>
      <c r="V7395" s="0" t="n">
        <v>0</v>
      </c>
      <c r="X7395" s="55" t="n">
        <f aca="false">IF(I7395="Male",0,1)</f>
        <v>1</v>
      </c>
      <c r="Y7395" s="55" t="n">
        <f aca="false">IF(OR(I7395="DNB",I7395="Dry DNB"),1,0)</f>
        <v>0</v>
      </c>
      <c r="Z7395" s="0" t="str">
        <f aca="false">IF(ISNUMBER(W7395),A7395-W7395,"")</f>
        <v/>
      </c>
      <c r="AA7395" s="55" t="n">
        <f aca="false">MATCH(A7395,DATAS,0)</f>
        <v>2</v>
      </c>
      <c r="AB7395" s="55" t="n">
        <f aca="false">IF(AND(E7395&gt;0,OR(AND(B7395&gt;=1,B7395&lt;=6),B7395=10)),1,0)</f>
        <v>0</v>
      </c>
      <c r="AC7395" s="55" t="n">
        <f aca="false">IF(AND(E7395&gt;0,B7395=10),1,0)</f>
        <v>0</v>
      </c>
      <c r="AD7395" s="55" t="n">
        <f aca="false">IF(AND(C7394=C7395,AA7394=AA7395-1),AB7394,"")</f>
        <v>0</v>
      </c>
      <c r="AE7395" s="55" t="n">
        <f aca="false">IF(AND(C7394=C7395,AA7394=AA7395-1),AC7394,"")</f>
        <v>0</v>
      </c>
      <c r="AF7395" s="55" t="n">
        <f aca="false">IF(AA7395=1,"",IF(AND(AB7395=1,AD7395&lt;&gt;1),1,0))</f>
        <v>0</v>
      </c>
      <c r="AG7395" s="55" t="n">
        <f aca="false">IF(AA7395=1,"",IF(AND(AC7395=1,AE7395&lt;&gt;1),1,0))</f>
        <v>0</v>
      </c>
      <c r="AH7395" s="60" t="str">
        <f aca="false">IF(AND(E7395&gt;0,AA7395&lt;2,NOT(AND(C7396=C7395,AA7396=AA7395+1))),INDEX(DATAS,AA7395+1),"")</f>
        <v/>
      </c>
      <c r="AI7395" s="60" t="str">
        <f aca="false">IF(AND(AC7395=1,AA7395&lt;2),IF(AND(C7396=C7395,AA7396=AA7395+1),IF(AC7396=1,"",INDEX(DATAS,AA7395+1)),INDEX(DATAS,AA7395+1)),"")</f>
        <v/>
      </c>
    </row>
    <row r="7396" customFormat="false" ht="15" hidden="false" customHeight="false" outlineLevel="0" collapsed="false">
      <c r="A7396" s="60" t="n">
        <v>46309</v>
      </c>
      <c r="B7396" s="0" t="n">
        <v>16</v>
      </c>
      <c r="C7396" s="0" t="n">
        <v>8173</v>
      </c>
      <c r="E7396" s="0" t="n">
        <v>0</v>
      </c>
      <c r="F7396" s="55" t="s">
        <v>1687</v>
      </c>
      <c r="I7396" s="55" t="s">
        <v>185</v>
      </c>
      <c r="U7396" s="0" t="n">
        <v>15</v>
      </c>
      <c r="V7396" s="0" t="n">
        <v>0</v>
      </c>
      <c r="X7396" s="55" t="n">
        <f aca="false">IF(I7396="Male",0,1)</f>
        <v>1</v>
      </c>
      <c r="Y7396" s="55" t="n">
        <f aca="false">IF(OR(I7396="DNB",I7396="Dry DNB"),1,0)</f>
        <v>0</v>
      </c>
      <c r="Z7396" s="0" t="str">
        <f aca="false">IF(ISNUMBER(W7396),A7396-W7396,"")</f>
        <v/>
      </c>
      <c r="AA7396" s="55" t="n">
        <f aca="false">MATCH(A7396,DATAS,0)</f>
        <v>1</v>
      </c>
      <c r="AB7396" s="55" t="n">
        <f aca="false">IF(AND(E7396&gt;0,OR(AND(B7396&gt;=1,B7396&lt;=6),B7396=10)),1,0)</f>
        <v>0</v>
      </c>
      <c r="AC7396" s="55" t="n">
        <f aca="false">IF(AND(E7396&gt;0,B7396=10),1,0)</f>
        <v>0</v>
      </c>
      <c r="AD7396" s="0" t="str">
        <f aca="false">IF(AND(C7395=C7396,AA7395=AA7396-1),AB7395,"")</f>
        <v/>
      </c>
      <c r="AE7396" s="0" t="str">
        <f aca="false">IF(AND(C7395=C7396,AA7395=AA7396-1),AC7395,"")</f>
        <v/>
      </c>
      <c r="AF7396" s="0" t="str">
        <f aca="false">IF(AA7396=1,"",IF(AND(AB7396=1,AD7396&lt;&gt;1),1,0))</f>
        <v/>
      </c>
      <c r="AG7396" s="0" t="str">
        <f aca="false">IF(AA7396=1,"",IF(AND(AC7396=1,AE7396&lt;&gt;1),1,0))</f>
        <v/>
      </c>
      <c r="AH7396" s="60" t="str">
        <f aca="false">IF(AND(E7396&gt;0,AA7396&lt;2,NOT(AND(C7397=C7396,AA7397=AA7396+1))),INDEX(DATAS,AA7396+1),"")</f>
        <v/>
      </c>
      <c r="AI7396" s="60" t="str">
        <f aca="false">IF(AND(AC7396=1,AA7396&lt;2),IF(AND(C7397=C7396,AA7397=AA7396+1),IF(AC7397=1,"",INDEX(DATAS,AA7396+1)),INDEX(DATAS,AA7396+1)),"")</f>
        <v/>
      </c>
    </row>
    <row r="7397" customFormat="false" ht="15" hidden="false" customHeight="false" outlineLevel="0" collapsed="false">
      <c r="A7397" s="60" t="n">
        <v>46310</v>
      </c>
      <c r="B7397" s="0" t="n">
        <v>16</v>
      </c>
      <c r="C7397" s="0" t="n">
        <v>8173</v>
      </c>
      <c r="E7397" s="0" t="n">
        <v>0</v>
      </c>
      <c r="F7397" s="55" t="s">
        <v>1687</v>
      </c>
      <c r="I7397" s="55" t="s">
        <v>185</v>
      </c>
      <c r="U7397" s="0" t="n">
        <v>16</v>
      </c>
      <c r="V7397" s="0" t="n">
        <v>0</v>
      </c>
      <c r="X7397" s="55" t="n">
        <f aca="false">IF(I7397="Male",0,1)</f>
        <v>1</v>
      </c>
      <c r="Y7397" s="55" t="n">
        <f aca="false">IF(OR(I7397="DNB",I7397="Dry DNB"),1,0)</f>
        <v>0</v>
      </c>
      <c r="Z7397" s="0" t="str">
        <f aca="false">IF(ISNUMBER(W7397),A7397-W7397,"")</f>
        <v/>
      </c>
      <c r="AA7397" s="55" t="n">
        <f aca="false">MATCH(A7397,DATAS,0)</f>
        <v>2</v>
      </c>
      <c r="AB7397" s="55" t="n">
        <f aca="false">IF(AND(E7397&gt;0,OR(AND(B7397&gt;=1,B7397&lt;=6),B7397=10)),1,0)</f>
        <v>0</v>
      </c>
      <c r="AC7397" s="55" t="n">
        <f aca="false">IF(AND(E7397&gt;0,B7397=10),1,0)</f>
        <v>0</v>
      </c>
      <c r="AD7397" s="55" t="n">
        <f aca="false">IF(AND(C7396=C7397,AA7396=AA7397-1),AB7396,"")</f>
        <v>0</v>
      </c>
      <c r="AE7397" s="55" t="n">
        <f aca="false">IF(AND(C7396=C7397,AA7396=AA7397-1),AC7396,"")</f>
        <v>0</v>
      </c>
      <c r="AF7397" s="55" t="n">
        <f aca="false">IF(AA7397=1,"",IF(AND(AB7397=1,AD7397&lt;&gt;1),1,0))</f>
        <v>0</v>
      </c>
      <c r="AG7397" s="55" t="n">
        <f aca="false">IF(AA7397=1,"",IF(AND(AC7397=1,AE7397&lt;&gt;1),1,0))</f>
        <v>0</v>
      </c>
      <c r="AH7397" s="60" t="str">
        <f aca="false">IF(AND(E7397&gt;0,AA7397&lt;2,NOT(AND(C7398=C7397,AA7398=AA7397+1))),INDEX(DATAS,AA7397+1),"")</f>
        <v/>
      </c>
      <c r="AI7397" s="60" t="str">
        <f aca="false">IF(AND(AC7397=1,AA7397&lt;2),IF(AND(C7398=C7397,AA7398=AA7397+1),IF(AC7398=1,"",INDEX(DATAS,AA7397+1)),INDEX(DATAS,AA7397+1)),"")</f>
        <v/>
      </c>
    </row>
    <row r="7398" customFormat="false" ht="15" hidden="false" customHeight="false" outlineLevel="0" collapsed="false">
      <c r="A7398" s="60" t="n">
        <v>46309</v>
      </c>
      <c r="B7398" s="0" t="n">
        <v>16</v>
      </c>
      <c r="C7398" s="0" t="n">
        <v>8174</v>
      </c>
      <c r="E7398" s="0" t="n">
        <v>0</v>
      </c>
      <c r="F7398" s="55" t="s">
        <v>1687</v>
      </c>
      <c r="I7398" s="55" t="s">
        <v>185</v>
      </c>
      <c r="U7398" s="0" t="n">
        <v>15</v>
      </c>
      <c r="V7398" s="0" t="n">
        <v>0</v>
      </c>
      <c r="X7398" s="55" t="n">
        <f aca="false">IF(I7398="Male",0,1)</f>
        <v>1</v>
      </c>
      <c r="Y7398" s="55" t="n">
        <f aca="false">IF(OR(I7398="DNB",I7398="Dry DNB"),1,0)</f>
        <v>0</v>
      </c>
      <c r="Z7398" s="0" t="str">
        <f aca="false">IF(ISNUMBER(W7398),A7398-W7398,"")</f>
        <v/>
      </c>
      <c r="AA7398" s="55" t="n">
        <f aca="false">MATCH(A7398,DATAS,0)</f>
        <v>1</v>
      </c>
      <c r="AB7398" s="55" t="n">
        <f aca="false">IF(AND(E7398&gt;0,OR(AND(B7398&gt;=1,B7398&lt;=6),B7398=10)),1,0)</f>
        <v>0</v>
      </c>
      <c r="AC7398" s="55" t="n">
        <f aca="false">IF(AND(E7398&gt;0,B7398=10),1,0)</f>
        <v>0</v>
      </c>
      <c r="AD7398" s="0" t="str">
        <f aca="false">IF(AND(C7397=C7398,AA7397=AA7398-1),AB7397,"")</f>
        <v/>
      </c>
      <c r="AE7398" s="0" t="str">
        <f aca="false">IF(AND(C7397=C7398,AA7397=AA7398-1),AC7397,"")</f>
        <v/>
      </c>
      <c r="AF7398" s="0" t="str">
        <f aca="false">IF(AA7398=1,"",IF(AND(AB7398=1,AD7398&lt;&gt;1),1,0))</f>
        <v/>
      </c>
      <c r="AG7398" s="0" t="str">
        <f aca="false">IF(AA7398=1,"",IF(AND(AC7398=1,AE7398&lt;&gt;1),1,0))</f>
        <v/>
      </c>
      <c r="AH7398" s="60" t="str">
        <f aca="false">IF(AND(E7398&gt;0,AA7398&lt;2,NOT(AND(C7399=C7398,AA7399=AA7398+1))),INDEX(DATAS,AA7398+1),"")</f>
        <v/>
      </c>
      <c r="AI7398" s="60" t="str">
        <f aca="false">IF(AND(AC7398=1,AA7398&lt;2),IF(AND(C7399=C7398,AA7399=AA7398+1),IF(AC7399=1,"",INDEX(DATAS,AA7398+1)),INDEX(DATAS,AA7398+1)),"")</f>
        <v/>
      </c>
    </row>
    <row r="7399" customFormat="false" ht="15" hidden="false" customHeight="false" outlineLevel="0" collapsed="false">
      <c r="A7399" s="60" t="n">
        <v>46310</v>
      </c>
      <c r="B7399" s="0" t="n">
        <v>16</v>
      </c>
      <c r="C7399" s="0" t="n">
        <v>8174</v>
      </c>
      <c r="E7399" s="0" t="n">
        <v>0</v>
      </c>
      <c r="F7399" s="55" t="s">
        <v>1687</v>
      </c>
      <c r="I7399" s="55" t="s">
        <v>185</v>
      </c>
      <c r="U7399" s="0" t="n">
        <v>16</v>
      </c>
      <c r="V7399" s="0" t="n">
        <v>0</v>
      </c>
      <c r="X7399" s="55" t="n">
        <f aca="false">IF(I7399="Male",0,1)</f>
        <v>1</v>
      </c>
      <c r="Y7399" s="55" t="n">
        <f aca="false">IF(OR(I7399="DNB",I7399="Dry DNB"),1,0)</f>
        <v>0</v>
      </c>
      <c r="Z7399" s="0" t="str">
        <f aca="false">IF(ISNUMBER(W7399),A7399-W7399,"")</f>
        <v/>
      </c>
      <c r="AA7399" s="55" t="n">
        <f aca="false">MATCH(A7399,DATAS,0)</f>
        <v>2</v>
      </c>
      <c r="AB7399" s="55" t="n">
        <f aca="false">IF(AND(E7399&gt;0,OR(AND(B7399&gt;=1,B7399&lt;=6),B7399=10)),1,0)</f>
        <v>0</v>
      </c>
      <c r="AC7399" s="55" t="n">
        <f aca="false">IF(AND(E7399&gt;0,B7399=10),1,0)</f>
        <v>0</v>
      </c>
      <c r="AD7399" s="55" t="n">
        <f aca="false">IF(AND(C7398=C7399,AA7398=AA7399-1),AB7398,"")</f>
        <v>0</v>
      </c>
      <c r="AE7399" s="55" t="n">
        <f aca="false">IF(AND(C7398=C7399,AA7398=AA7399-1),AC7398,"")</f>
        <v>0</v>
      </c>
      <c r="AF7399" s="55" t="n">
        <f aca="false">IF(AA7399=1,"",IF(AND(AB7399=1,AD7399&lt;&gt;1),1,0))</f>
        <v>0</v>
      </c>
      <c r="AG7399" s="55" t="n">
        <f aca="false">IF(AA7399=1,"",IF(AND(AC7399=1,AE7399&lt;&gt;1),1,0))</f>
        <v>0</v>
      </c>
      <c r="AH7399" s="60" t="str">
        <f aca="false">IF(AND(E7399&gt;0,AA7399&lt;2,NOT(AND(C7400=C7399,AA7400=AA7399+1))),INDEX(DATAS,AA7399+1),"")</f>
        <v/>
      </c>
      <c r="AI7399" s="60" t="str">
        <f aca="false">IF(AND(AC7399=1,AA7399&lt;2),IF(AND(C7400=C7399,AA7400=AA7399+1),IF(AC7400=1,"",INDEX(DATAS,AA7399+1)),INDEX(DATAS,AA7399+1)),"")</f>
        <v/>
      </c>
    </row>
    <row r="7400" customFormat="false" ht="15" hidden="false" customHeight="false" outlineLevel="0" collapsed="false">
      <c r="A7400" s="60" t="n">
        <v>46309</v>
      </c>
      <c r="B7400" s="0" t="n">
        <v>16</v>
      </c>
      <c r="C7400" s="0" t="n">
        <v>8175</v>
      </c>
      <c r="E7400" s="0" t="n">
        <v>0</v>
      </c>
      <c r="F7400" s="55" t="s">
        <v>1687</v>
      </c>
      <c r="I7400" s="55" t="s">
        <v>185</v>
      </c>
      <c r="U7400" s="0" t="n">
        <v>15</v>
      </c>
      <c r="V7400" s="0" t="n">
        <v>0</v>
      </c>
      <c r="X7400" s="55" t="n">
        <f aca="false">IF(I7400="Male",0,1)</f>
        <v>1</v>
      </c>
      <c r="Y7400" s="55" t="n">
        <f aca="false">IF(OR(I7400="DNB",I7400="Dry DNB"),1,0)</f>
        <v>0</v>
      </c>
      <c r="Z7400" s="0" t="str">
        <f aca="false">IF(ISNUMBER(W7400),A7400-W7400,"")</f>
        <v/>
      </c>
      <c r="AA7400" s="55" t="n">
        <f aca="false">MATCH(A7400,DATAS,0)</f>
        <v>1</v>
      </c>
      <c r="AB7400" s="55" t="n">
        <f aca="false">IF(AND(E7400&gt;0,OR(AND(B7400&gt;=1,B7400&lt;=6),B7400=10)),1,0)</f>
        <v>0</v>
      </c>
      <c r="AC7400" s="55" t="n">
        <f aca="false">IF(AND(E7400&gt;0,B7400=10),1,0)</f>
        <v>0</v>
      </c>
      <c r="AD7400" s="0" t="str">
        <f aca="false">IF(AND(C7399=C7400,AA7399=AA7400-1),AB7399,"")</f>
        <v/>
      </c>
      <c r="AE7400" s="0" t="str">
        <f aca="false">IF(AND(C7399=C7400,AA7399=AA7400-1),AC7399,"")</f>
        <v/>
      </c>
      <c r="AF7400" s="0" t="str">
        <f aca="false">IF(AA7400=1,"",IF(AND(AB7400=1,AD7400&lt;&gt;1),1,0))</f>
        <v/>
      </c>
      <c r="AG7400" s="0" t="str">
        <f aca="false">IF(AA7400=1,"",IF(AND(AC7400=1,AE7400&lt;&gt;1),1,0))</f>
        <v/>
      </c>
      <c r="AH7400" s="60" t="str">
        <f aca="false">IF(AND(E7400&gt;0,AA7400&lt;2,NOT(AND(C7401=C7400,AA7401=AA7400+1))),INDEX(DATAS,AA7400+1),"")</f>
        <v/>
      </c>
      <c r="AI7400" s="60" t="str">
        <f aca="false">IF(AND(AC7400=1,AA7400&lt;2),IF(AND(C7401=C7400,AA7401=AA7400+1),IF(AC7401=1,"",INDEX(DATAS,AA7400+1)),INDEX(DATAS,AA7400+1)),"")</f>
        <v/>
      </c>
    </row>
    <row r="7401" customFormat="false" ht="15" hidden="false" customHeight="false" outlineLevel="0" collapsed="false">
      <c r="A7401" s="60" t="n">
        <v>46310</v>
      </c>
      <c r="B7401" s="0" t="n">
        <v>16</v>
      </c>
      <c r="C7401" s="0" t="n">
        <v>8175</v>
      </c>
      <c r="E7401" s="0" t="n">
        <v>0</v>
      </c>
      <c r="F7401" s="55" t="s">
        <v>1687</v>
      </c>
      <c r="I7401" s="55" t="s">
        <v>185</v>
      </c>
      <c r="U7401" s="0" t="n">
        <v>16</v>
      </c>
      <c r="V7401" s="0" t="n">
        <v>0</v>
      </c>
      <c r="X7401" s="55" t="n">
        <f aca="false">IF(I7401="Male",0,1)</f>
        <v>1</v>
      </c>
      <c r="Y7401" s="55" t="n">
        <f aca="false">IF(OR(I7401="DNB",I7401="Dry DNB"),1,0)</f>
        <v>0</v>
      </c>
      <c r="Z7401" s="0" t="str">
        <f aca="false">IF(ISNUMBER(W7401),A7401-W7401,"")</f>
        <v/>
      </c>
      <c r="AA7401" s="55" t="n">
        <f aca="false">MATCH(A7401,DATAS,0)</f>
        <v>2</v>
      </c>
      <c r="AB7401" s="55" t="n">
        <f aca="false">IF(AND(E7401&gt;0,OR(AND(B7401&gt;=1,B7401&lt;=6),B7401=10)),1,0)</f>
        <v>0</v>
      </c>
      <c r="AC7401" s="55" t="n">
        <f aca="false">IF(AND(E7401&gt;0,B7401=10),1,0)</f>
        <v>0</v>
      </c>
      <c r="AD7401" s="55" t="n">
        <f aca="false">IF(AND(C7400=C7401,AA7400=AA7401-1),AB7400,"")</f>
        <v>0</v>
      </c>
      <c r="AE7401" s="55" t="n">
        <f aca="false">IF(AND(C7400=C7401,AA7400=AA7401-1),AC7400,"")</f>
        <v>0</v>
      </c>
      <c r="AF7401" s="55" t="n">
        <f aca="false">IF(AA7401=1,"",IF(AND(AB7401=1,AD7401&lt;&gt;1),1,0))</f>
        <v>0</v>
      </c>
      <c r="AG7401" s="55" t="n">
        <f aca="false">IF(AA7401=1,"",IF(AND(AC7401=1,AE7401&lt;&gt;1),1,0))</f>
        <v>0</v>
      </c>
      <c r="AH7401" s="60" t="str">
        <f aca="false">IF(AND(E7401&gt;0,AA7401&lt;2,NOT(AND(C7402=C7401,AA7402=AA7401+1))),INDEX(DATAS,AA7401+1),"")</f>
        <v/>
      </c>
      <c r="AI7401" s="60" t="str">
        <f aca="false">IF(AND(AC7401=1,AA7401&lt;2),IF(AND(C7402=C7401,AA7402=AA7401+1),IF(AC7402=1,"",INDEX(DATAS,AA7401+1)),INDEX(DATAS,AA7401+1)),"")</f>
        <v/>
      </c>
    </row>
    <row r="7402" customFormat="false" ht="15" hidden="false" customHeight="false" outlineLevel="0" collapsed="false">
      <c r="A7402" s="60" t="n">
        <v>46309</v>
      </c>
      <c r="B7402" s="0" t="n">
        <v>16</v>
      </c>
      <c r="C7402" s="0" t="n">
        <v>8176</v>
      </c>
      <c r="E7402" s="0" t="n">
        <v>0</v>
      </c>
      <c r="F7402" s="55" t="s">
        <v>1687</v>
      </c>
      <c r="I7402" s="55" t="s">
        <v>185</v>
      </c>
      <c r="U7402" s="0" t="n">
        <v>15</v>
      </c>
      <c r="V7402" s="0" t="n">
        <v>0</v>
      </c>
      <c r="X7402" s="55" t="n">
        <f aca="false">IF(I7402="Male",0,1)</f>
        <v>1</v>
      </c>
      <c r="Y7402" s="55" t="n">
        <f aca="false">IF(OR(I7402="DNB",I7402="Dry DNB"),1,0)</f>
        <v>0</v>
      </c>
      <c r="Z7402" s="0" t="str">
        <f aca="false">IF(ISNUMBER(W7402),A7402-W7402,"")</f>
        <v/>
      </c>
      <c r="AA7402" s="55" t="n">
        <f aca="false">MATCH(A7402,DATAS,0)</f>
        <v>1</v>
      </c>
      <c r="AB7402" s="55" t="n">
        <f aca="false">IF(AND(E7402&gt;0,OR(AND(B7402&gt;=1,B7402&lt;=6),B7402=10)),1,0)</f>
        <v>0</v>
      </c>
      <c r="AC7402" s="55" t="n">
        <f aca="false">IF(AND(E7402&gt;0,B7402=10),1,0)</f>
        <v>0</v>
      </c>
      <c r="AD7402" s="0" t="str">
        <f aca="false">IF(AND(C7401=C7402,AA7401=AA7402-1),AB7401,"")</f>
        <v/>
      </c>
      <c r="AE7402" s="0" t="str">
        <f aca="false">IF(AND(C7401=C7402,AA7401=AA7402-1),AC7401,"")</f>
        <v/>
      </c>
      <c r="AF7402" s="0" t="str">
        <f aca="false">IF(AA7402=1,"",IF(AND(AB7402=1,AD7402&lt;&gt;1),1,0))</f>
        <v/>
      </c>
      <c r="AG7402" s="0" t="str">
        <f aca="false">IF(AA7402=1,"",IF(AND(AC7402=1,AE7402&lt;&gt;1),1,0))</f>
        <v/>
      </c>
      <c r="AH7402" s="60" t="str">
        <f aca="false">IF(AND(E7402&gt;0,AA7402&lt;2,NOT(AND(C7403=C7402,AA7403=AA7402+1))),INDEX(DATAS,AA7402+1),"")</f>
        <v/>
      </c>
      <c r="AI7402" s="60" t="str">
        <f aca="false">IF(AND(AC7402=1,AA7402&lt;2),IF(AND(C7403=C7402,AA7403=AA7402+1),IF(AC7403=1,"",INDEX(DATAS,AA7402+1)),INDEX(DATAS,AA7402+1)),"")</f>
        <v/>
      </c>
    </row>
    <row r="7403" customFormat="false" ht="15" hidden="false" customHeight="false" outlineLevel="0" collapsed="false">
      <c r="A7403" s="60" t="n">
        <v>46310</v>
      </c>
      <c r="B7403" s="0" t="n">
        <v>16</v>
      </c>
      <c r="C7403" s="0" t="n">
        <v>8176</v>
      </c>
      <c r="E7403" s="0" t="n">
        <v>0</v>
      </c>
      <c r="F7403" s="55" t="s">
        <v>1687</v>
      </c>
      <c r="I7403" s="55" t="s">
        <v>185</v>
      </c>
      <c r="U7403" s="0" t="n">
        <v>16</v>
      </c>
      <c r="V7403" s="0" t="n">
        <v>0</v>
      </c>
      <c r="X7403" s="55" t="n">
        <f aca="false">IF(I7403="Male",0,1)</f>
        <v>1</v>
      </c>
      <c r="Y7403" s="55" t="n">
        <f aca="false">IF(OR(I7403="DNB",I7403="Dry DNB"),1,0)</f>
        <v>0</v>
      </c>
      <c r="Z7403" s="0" t="str">
        <f aca="false">IF(ISNUMBER(W7403),A7403-W7403,"")</f>
        <v/>
      </c>
      <c r="AA7403" s="55" t="n">
        <f aca="false">MATCH(A7403,DATAS,0)</f>
        <v>2</v>
      </c>
      <c r="AB7403" s="55" t="n">
        <f aca="false">IF(AND(E7403&gt;0,OR(AND(B7403&gt;=1,B7403&lt;=6),B7403=10)),1,0)</f>
        <v>0</v>
      </c>
      <c r="AC7403" s="55" t="n">
        <f aca="false">IF(AND(E7403&gt;0,B7403=10),1,0)</f>
        <v>0</v>
      </c>
      <c r="AD7403" s="55" t="n">
        <f aca="false">IF(AND(C7402=C7403,AA7402=AA7403-1),AB7402,"")</f>
        <v>0</v>
      </c>
      <c r="AE7403" s="55" t="n">
        <f aca="false">IF(AND(C7402=C7403,AA7402=AA7403-1),AC7402,"")</f>
        <v>0</v>
      </c>
      <c r="AF7403" s="55" t="n">
        <f aca="false">IF(AA7403=1,"",IF(AND(AB7403=1,AD7403&lt;&gt;1),1,0))</f>
        <v>0</v>
      </c>
      <c r="AG7403" s="55" t="n">
        <f aca="false">IF(AA7403=1,"",IF(AND(AC7403=1,AE7403&lt;&gt;1),1,0))</f>
        <v>0</v>
      </c>
      <c r="AH7403" s="60" t="str">
        <f aca="false">IF(AND(E7403&gt;0,AA7403&lt;2,NOT(AND(C7404=C7403,AA7404=AA7403+1))),INDEX(DATAS,AA7403+1),"")</f>
        <v/>
      </c>
      <c r="AI7403" s="60" t="str">
        <f aca="false">IF(AND(AC7403=1,AA7403&lt;2),IF(AND(C7404=C7403,AA7404=AA7403+1),IF(AC7404=1,"",INDEX(DATAS,AA7403+1)),INDEX(DATAS,AA7403+1)),"")</f>
        <v/>
      </c>
    </row>
    <row r="7404" customFormat="false" ht="15" hidden="false" customHeight="false" outlineLevel="0" collapsed="false">
      <c r="A7404" s="60" t="n">
        <v>46309</v>
      </c>
      <c r="B7404" s="0" t="n">
        <v>16</v>
      </c>
      <c r="C7404" s="0" t="n">
        <v>8177</v>
      </c>
      <c r="E7404" s="0" t="n">
        <v>0</v>
      </c>
      <c r="F7404" s="55" t="s">
        <v>1688</v>
      </c>
      <c r="I7404" s="55" t="s">
        <v>185</v>
      </c>
      <c r="U7404" s="0" t="n">
        <v>14</v>
      </c>
      <c r="V7404" s="0" t="n">
        <v>0</v>
      </c>
      <c r="X7404" s="55" t="n">
        <f aca="false">IF(I7404="Male",0,1)</f>
        <v>1</v>
      </c>
      <c r="Y7404" s="55" t="n">
        <f aca="false">IF(OR(I7404="DNB",I7404="Dry DNB"),1,0)</f>
        <v>0</v>
      </c>
      <c r="Z7404" s="0" t="str">
        <f aca="false">IF(ISNUMBER(W7404),A7404-W7404,"")</f>
        <v/>
      </c>
      <c r="AA7404" s="55" t="n">
        <f aca="false">MATCH(A7404,DATAS,0)</f>
        <v>1</v>
      </c>
      <c r="AB7404" s="55" t="n">
        <f aca="false">IF(AND(E7404&gt;0,OR(AND(B7404&gt;=1,B7404&lt;=6),B7404=10)),1,0)</f>
        <v>0</v>
      </c>
      <c r="AC7404" s="55" t="n">
        <f aca="false">IF(AND(E7404&gt;0,B7404=10),1,0)</f>
        <v>0</v>
      </c>
      <c r="AD7404" s="0" t="str">
        <f aca="false">IF(AND(C7403=C7404,AA7403=AA7404-1),AB7403,"")</f>
        <v/>
      </c>
      <c r="AE7404" s="0" t="str">
        <f aca="false">IF(AND(C7403=C7404,AA7403=AA7404-1),AC7403,"")</f>
        <v/>
      </c>
      <c r="AF7404" s="0" t="str">
        <f aca="false">IF(AA7404=1,"",IF(AND(AB7404=1,AD7404&lt;&gt;1),1,0))</f>
        <v/>
      </c>
      <c r="AG7404" s="0" t="str">
        <f aca="false">IF(AA7404=1,"",IF(AND(AC7404=1,AE7404&lt;&gt;1),1,0))</f>
        <v/>
      </c>
      <c r="AH7404" s="60" t="str">
        <f aca="false">IF(AND(E7404&gt;0,AA7404&lt;2,NOT(AND(C7405=C7404,AA7405=AA7404+1))),INDEX(DATAS,AA7404+1),"")</f>
        <v/>
      </c>
      <c r="AI7404" s="60" t="str">
        <f aca="false">IF(AND(AC7404=1,AA7404&lt;2),IF(AND(C7405=C7404,AA7405=AA7404+1),IF(AC7405=1,"",INDEX(DATAS,AA7404+1)),INDEX(DATAS,AA7404+1)),"")</f>
        <v/>
      </c>
    </row>
    <row r="7405" customFormat="false" ht="15" hidden="false" customHeight="false" outlineLevel="0" collapsed="false">
      <c r="A7405" s="60" t="n">
        <v>46310</v>
      </c>
      <c r="B7405" s="0" t="n">
        <v>16</v>
      </c>
      <c r="C7405" s="0" t="n">
        <v>8177</v>
      </c>
      <c r="E7405" s="0" t="n">
        <v>0</v>
      </c>
      <c r="F7405" s="55" t="s">
        <v>1688</v>
      </c>
      <c r="I7405" s="55" t="s">
        <v>185</v>
      </c>
      <c r="U7405" s="0" t="n">
        <v>15</v>
      </c>
      <c r="V7405" s="0" t="n">
        <v>0</v>
      </c>
      <c r="X7405" s="55" t="n">
        <f aca="false">IF(I7405="Male",0,1)</f>
        <v>1</v>
      </c>
      <c r="Y7405" s="55" t="n">
        <f aca="false">IF(OR(I7405="DNB",I7405="Dry DNB"),1,0)</f>
        <v>0</v>
      </c>
      <c r="Z7405" s="0" t="str">
        <f aca="false">IF(ISNUMBER(W7405),A7405-W7405,"")</f>
        <v/>
      </c>
      <c r="AA7405" s="55" t="n">
        <f aca="false">MATCH(A7405,DATAS,0)</f>
        <v>2</v>
      </c>
      <c r="AB7405" s="55" t="n">
        <f aca="false">IF(AND(E7405&gt;0,OR(AND(B7405&gt;=1,B7405&lt;=6),B7405=10)),1,0)</f>
        <v>0</v>
      </c>
      <c r="AC7405" s="55" t="n">
        <f aca="false">IF(AND(E7405&gt;0,B7405=10),1,0)</f>
        <v>0</v>
      </c>
      <c r="AD7405" s="55" t="n">
        <f aca="false">IF(AND(C7404=C7405,AA7404=AA7405-1),AB7404,"")</f>
        <v>0</v>
      </c>
      <c r="AE7405" s="55" t="n">
        <f aca="false">IF(AND(C7404=C7405,AA7404=AA7405-1),AC7404,"")</f>
        <v>0</v>
      </c>
      <c r="AF7405" s="55" t="n">
        <f aca="false">IF(AA7405=1,"",IF(AND(AB7405=1,AD7405&lt;&gt;1),1,0))</f>
        <v>0</v>
      </c>
      <c r="AG7405" s="55" t="n">
        <f aca="false">IF(AA7405=1,"",IF(AND(AC7405=1,AE7405&lt;&gt;1),1,0))</f>
        <v>0</v>
      </c>
      <c r="AH7405" s="60" t="str">
        <f aca="false">IF(AND(E7405&gt;0,AA7405&lt;2,NOT(AND(C7406=C7405,AA7406=AA7405+1))),INDEX(DATAS,AA7405+1),"")</f>
        <v/>
      </c>
      <c r="AI7405" s="60" t="str">
        <f aca="false">IF(AND(AC7405=1,AA7405&lt;2),IF(AND(C7406=C7405,AA7406=AA7405+1),IF(AC7406=1,"",INDEX(DATAS,AA7405+1)),INDEX(DATAS,AA7405+1)),"")</f>
        <v/>
      </c>
    </row>
    <row r="7406" customFormat="false" ht="15" hidden="false" customHeight="false" outlineLevel="0" collapsed="false">
      <c r="A7406" s="60" t="n">
        <v>46309</v>
      </c>
      <c r="B7406" s="0" t="n">
        <v>16</v>
      </c>
      <c r="C7406" s="0" t="n">
        <v>8178</v>
      </c>
      <c r="E7406" s="0" t="n">
        <v>0</v>
      </c>
      <c r="F7406" s="55" t="s">
        <v>1688</v>
      </c>
      <c r="I7406" s="55" t="s">
        <v>185</v>
      </c>
      <c r="U7406" s="0" t="n">
        <v>14</v>
      </c>
      <c r="V7406" s="0" t="n">
        <v>0</v>
      </c>
      <c r="X7406" s="55" t="n">
        <f aca="false">IF(I7406="Male",0,1)</f>
        <v>1</v>
      </c>
      <c r="Y7406" s="55" t="n">
        <f aca="false">IF(OR(I7406="DNB",I7406="Dry DNB"),1,0)</f>
        <v>0</v>
      </c>
      <c r="Z7406" s="0" t="str">
        <f aca="false">IF(ISNUMBER(W7406),A7406-W7406,"")</f>
        <v/>
      </c>
      <c r="AA7406" s="55" t="n">
        <f aca="false">MATCH(A7406,DATAS,0)</f>
        <v>1</v>
      </c>
      <c r="AB7406" s="55" t="n">
        <f aca="false">IF(AND(E7406&gt;0,OR(AND(B7406&gt;=1,B7406&lt;=6),B7406=10)),1,0)</f>
        <v>0</v>
      </c>
      <c r="AC7406" s="55" t="n">
        <f aca="false">IF(AND(E7406&gt;0,B7406=10),1,0)</f>
        <v>0</v>
      </c>
      <c r="AD7406" s="0" t="str">
        <f aca="false">IF(AND(C7405=C7406,AA7405=AA7406-1),AB7405,"")</f>
        <v/>
      </c>
      <c r="AE7406" s="0" t="str">
        <f aca="false">IF(AND(C7405=C7406,AA7405=AA7406-1),AC7405,"")</f>
        <v/>
      </c>
      <c r="AF7406" s="0" t="str">
        <f aca="false">IF(AA7406=1,"",IF(AND(AB7406=1,AD7406&lt;&gt;1),1,0))</f>
        <v/>
      </c>
      <c r="AG7406" s="0" t="str">
        <f aca="false">IF(AA7406=1,"",IF(AND(AC7406=1,AE7406&lt;&gt;1),1,0))</f>
        <v/>
      </c>
      <c r="AH7406" s="60" t="str">
        <f aca="false">IF(AND(E7406&gt;0,AA7406&lt;2,NOT(AND(C7407=C7406,AA7407=AA7406+1))),INDEX(DATAS,AA7406+1),"")</f>
        <v/>
      </c>
      <c r="AI7406" s="60" t="str">
        <f aca="false">IF(AND(AC7406=1,AA7406&lt;2),IF(AND(C7407=C7406,AA7407=AA7406+1),IF(AC7407=1,"",INDEX(DATAS,AA7406+1)),INDEX(DATAS,AA7406+1)),"")</f>
        <v/>
      </c>
    </row>
    <row r="7407" customFormat="false" ht="15" hidden="false" customHeight="false" outlineLevel="0" collapsed="false">
      <c r="A7407" s="60" t="n">
        <v>46310</v>
      </c>
      <c r="B7407" s="0" t="n">
        <v>16</v>
      </c>
      <c r="C7407" s="0" t="n">
        <v>8178</v>
      </c>
      <c r="E7407" s="0" t="n">
        <v>0</v>
      </c>
      <c r="F7407" s="55" t="s">
        <v>1688</v>
      </c>
      <c r="I7407" s="55" t="s">
        <v>185</v>
      </c>
      <c r="U7407" s="0" t="n">
        <v>15</v>
      </c>
      <c r="V7407" s="0" t="n">
        <v>0</v>
      </c>
      <c r="X7407" s="55" t="n">
        <f aca="false">IF(I7407="Male",0,1)</f>
        <v>1</v>
      </c>
      <c r="Y7407" s="55" t="n">
        <f aca="false">IF(OR(I7407="DNB",I7407="Dry DNB"),1,0)</f>
        <v>0</v>
      </c>
      <c r="Z7407" s="0" t="str">
        <f aca="false">IF(ISNUMBER(W7407),A7407-W7407,"")</f>
        <v/>
      </c>
      <c r="AA7407" s="55" t="n">
        <f aca="false">MATCH(A7407,DATAS,0)</f>
        <v>2</v>
      </c>
      <c r="AB7407" s="55" t="n">
        <f aca="false">IF(AND(E7407&gt;0,OR(AND(B7407&gt;=1,B7407&lt;=6),B7407=10)),1,0)</f>
        <v>0</v>
      </c>
      <c r="AC7407" s="55" t="n">
        <f aca="false">IF(AND(E7407&gt;0,B7407=10),1,0)</f>
        <v>0</v>
      </c>
      <c r="AD7407" s="55" t="n">
        <f aca="false">IF(AND(C7406=C7407,AA7406=AA7407-1),AB7406,"")</f>
        <v>0</v>
      </c>
      <c r="AE7407" s="55" t="n">
        <f aca="false">IF(AND(C7406=C7407,AA7406=AA7407-1),AC7406,"")</f>
        <v>0</v>
      </c>
      <c r="AF7407" s="55" t="n">
        <f aca="false">IF(AA7407=1,"",IF(AND(AB7407=1,AD7407&lt;&gt;1),1,0))</f>
        <v>0</v>
      </c>
      <c r="AG7407" s="55" t="n">
        <f aca="false">IF(AA7407=1,"",IF(AND(AC7407=1,AE7407&lt;&gt;1),1,0))</f>
        <v>0</v>
      </c>
      <c r="AH7407" s="60" t="str">
        <f aca="false">IF(AND(E7407&gt;0,AA7407&lt;2,NOT(AND(C7408=C7407,AA7408=AA7407+1))),INDEX(DATAS,AA7407+1),"")</f>
        <v/>
      </c>
      <c r="AI7407" s="60" t="str">
        <f aca="false">IF(AND(AC7407=1,AA7407&lt;2),IF(AND(C7408=C7407,AA7408=AA7407+1),IF(AC7408=1,"",INDEX(DATAS,AA7407+1)),INDEX(DATAS,AA7407+1)),"")</f>
        <v/>
      </c>
    </row>
    <row r="7408" customFormat="false" ht="15" hidden="false" customHeight="false" outlineLevel="0" collapsed="false">
      <c r="A7408" s="60" t="n">
        <v>46309</v>
      </c>
      <c r="B7408" s="0" t="n">
        <v>16</v>
      </c>
      <c r="C7408" s="0" t="n">
        <v>8179</v>
      </c>
      <c r="E7408" s="0" t="n">
        <v>0</v>
      </c>
      <c r="F7408" s="55" t="s">
        <v>1688</v>
      </c>
      <c r="I7408" s="55" t="s">
        <v>185</v>
      </c>
      <c r="U7408" s="0" t="n">
        <v>14</v>
      </c>
      <c r="V7408" s="0" t="n">
        <v>0</v>
      </c>
      <c r="X7408" s="55" t="n">
        <f aca="false">IF(I7408="Male",0,1)</f>
        <v>1</v>
      </c>
      <c r="Y7408" s="55" t="n">
        <f aca="false">IF(OR(I7408="DNB",I7408="Dry DNB"),1,0)</f>
        <v>0</v>
      </c>
      <c r="Z7408" s="0" t="str">
        <f aca="false">IF(ISNUMBER(W7408),A7408-W7408,"")</f>
        <v/>
      </c>
      <c r="AA7408" s="55" t="n">
        <f aca="false">MATCH(A7408,DATAS,0)</f>
        <v>1</v>
      </c>
      <c r="AB7408" s="55" t="n">
        <f aca="false">IF(AND(E7408&gt;0,OR(AND(B7408&gt;=1,B7408&lt;=6),B7408=10)),1,0)</f>
        <v>0</v>
      </c>
      <c r="AC7408" s="55" t="n">
        <f aca="false">IF(AND(E7408&gt;0,B7408=10),1,0)</f>
        <v>0</v>
      </c>
      <c r="AD7408" s="0" t="str">
        <f aca="false">IF(AND(C7407=C7408,AA7407=AA7408-1),AB7407,"")</f>
        <v/>
      </c>
      <c r="AE7408" s="0" t="str">
        <f aca="false">IF(AND(C7407=C7408,AA7407=AA7408-1),AC7407,"")</f>
        <v/>
      </c>
      <c r="AF7408" s="0" t="str">
        <f aca="false">IF(AA7408=1,"",IF(AND(AB7408=1,AD7408&lt;&gt;1),1,0))</f>
        <v/>
      </c>
      <c r="AG7408" s="0" t="str">
        <f aca="false">IF(AA7408=1,"",IF(AND(AC7408=1,AE7408&lt;&gt;1),1,0))</f>
        <v/>
      </c>
      <c r="AH7408" s="60" t="str">
        <f aca="false">IF(AND(E7408&gt;0,AA7408&lt;2,NOT(AND(C7409=C7408,AA7409=AA7408+1))),INDEX(DATAS,AA7408+1),"")</f>
        <v/>
      </c>
      <c r="AI7408" s="60" t="str">
        <f aca="false">IF(AND(AC7408=1,AA7408&lt;2),IF(AND(C7409=C7408,AA7409=AA7408+1),IF(AC7409=1,"",INDEX(DATAS,AA7408+1)),INDEX(DATAS,AA7408+1)),"")</f>
        <v/>
      </c>
    </row>
    <row r="7409" customFormat="false" ht="15" hidden="false" customHeight="false" outlineLevel="0" collapsed="false">
      <c r="A7409" s="60" t="n">
        <v>46310</v>
      </c>
      <c r="B7409" s="0" t="n">
        <v>16</v>
      </c>
      <c r="C7409" s="0" t="n">
        <v>8179</v>
      </c>
      <c r="E7409" s="0" t="n">
        <v>0</v>
      </c>
      <c r="F7409" s="55" t="s">
        <v>1688</v>
      </c>
      <c r="I7409" s="55" t="s">
        <v>185</v>
      </c>
      <c r="U7409" s="0" t="n">
        <v>15</v>
      </c>
      <c r="V7409" s="0" t="n">
        <v>0</v>
      </c>
      <c r="X7409" s="55" t="n">
        <f aca="false">IF(I7409="Male",0,1)</f>
        <v>1</v>
      </c>
      <c r="Y7409" s="55" t="n">
        <f aca="false">IF(OR(I7409="DNB",I7409="Dry DNB"),1,0)</f>
        <v>0</v>
      </c>
      <c r="Z7409" s="0" t="str">
        <f aca="false">IF(ISNUMBER(W7409),A7409-W7409,"")</f>
        <v/>
      </c>
      <c r="AA7409" s="55" t="n">
        <f aca="false">MATCH(A7409,DATAS,0)</f>
        <v>2</v>
      </c>
      <c r="AB7409" s="55" t="n">
        <f aca="false">IF(AND(E7409&gt;0,OR(AND(B7409&gt;=1,B7409&lt;=6),B7409=10)),1,0)</f>
        <v>0</v>
      </c>
      <c r="AC7409" s="55" t="n">
        <f aca="false">IF(AND(E7409&gt;0,B7409=10),1,0)</f>
        <v>0</v>
      </c>
      <c r="AD7409" s="55" t="n">
        <f aca="false">IF(AND(C7408=C7409,AA7408=AA7409-1),AB7408,"")</f>
        <v>0</v>
      </c>
      <c r="AE7409" s="55" t="n">
        <f aca="false">IF(AND(C7408=C7409,AA7408=AA7409-1),AC7408,"")</f>
        <v>0</v>
      </c>
      <c r="AF7409" s="55" t="n">
        <f aca="false">IF(AA7409=1,"",IF(AND(AB7409=1,AD7409&lt;&gt;1),1,0))</f>
        <v>0</v>
      </c>
      <c r="AG7409" s="55" t="n">
        <f aca="false">IF(AA7409=1,"",IF(AND(AC7409=1,AE7409&lt;&gt;1),1,0))</f>
        <v>0</v>
      </c>
      <c r="AH7409" s="60" t="str">
        <f aca="false">IF(AND(E7409&gt;0,AA7409&lt;2,NOT(AND(C7410=C7409,AA7410=AA7409+1))),INDEX(DATAS,AA7409+1),"")</f>
        <v/>
      </c>
      <c r="AI7409" s="60" t="str">
        <f aca="false">IF(AND(AC7409=1,AA7409&lt;2),IF(AND(C7410=C7409,AA7410=AA7409+1),IF(AC7410=1,"",INDEX(DATAS,AA7409+1)),INDEX(DATAS,AA7409+1)),"")</f>
        <v/>
      </c>
    </row>
    <row r="7410" customFormat="false" ht="15" hidden="false" customHeight="false" outlineLevel="0" collapsed="false">
      <c r="A7410" s="60" t="n">
        <v>46309</v>
      </c>
      <c r="B7410" s="0" t="n">
        <v>16</v>
      </c>
      <c r="C7410" s="0" t="n">
        <v>8180</v>
      </c>
      <c r="E7410" s="0" t="n">
        <v>0</v>
      </c>
      <c r="F7410" s="55" t="s">
        <v>1689</v>
      </c>
      <c r="I7410" s="55" t="s">
        <v>185</v>
      </c>
      <c r="U7410" s="0" t="n">
        <v>13</v>
      </c>
      <c r="V7410" s="0" t="n">
        <v>0</v>
      </c>
      <c r="X7410" s="55" t="n">
        <f aca="false">IF(I7410="Male",0,1)</f>
        <v>1</v>
      </c>
      <c r="Y7410" s="55" t="n">
        <f aca="false">IF(OR(I7410="DNB",I7410="Dry DNB"),1,0)</f>
        <v>0</v>
      </c>
      <c r="Z7410" s="0" t="str">
        <f aca="false">IF(ISNUMBER(W7410),A7410-W7410,"")</f>
        <v/>
      </c>
      <c r="AA7410" s="55" t="n">
        <f aca="false">MATCH(A7410,DATAS,0)</f>
        <v>1</v>
      </c>
      <c r="AB7410" s="55" t="n">
        <f aca="false">IF(AND(E7410&gt;0,OR(AND(B7410&gt;=1,B7410&lt;=6),B7410=10)),1,0)</f>
        <v>0</v>
      </c>
      <c r="AC7410" s="55" t="n">
        <f aca="false">IF(AND(E7410&gt;0,B7410=10),1,0)</f>
        <v>0</v>
      </c>
      <c r="AD7410" s="0" t="str">
        <f aca="false">IF(AND(C7409=C7410,AA7409=AA7410-1),AB7409,"")</f>
        <v/>
      </c>
      <c r="AE7410" s="0" t="str">
        <f aca="false">IF(AND(C7409=C7410,AA7409=AA7410-1),AC7409,"")</f>
        <v/>
      </c>
      <c r="AF7410" s="0" t="str">
        <f aca="false">IF(AA7410=1,"",IF(AND(AB7410=1,AD7410&lt;&gt;1),1,0))</f>
        <v/>
      </c>
      <c r="AG7410" s="0" t="str">
        <f aca="false">IF(AA7410=1,"",IF(AND(AC7410=1,AE7410&lt;&gt;1),1,0))</f>
        <v/>
      </c>
      <c r="AH7410" s="60" t="str">
        <f aca="false">IF(AND(E7410&gt;0,AA7410&lt;2,NOT(AND(C7411=C7410,AA7411=AA7410+1))),INDEX(DATAS,AA7410+1),"")</f>
        <v/>
      </c>
      <c r="AI7410" s="60" t="str">
        <f aca="false">IF(AND(AC7410=1,AA7410&lt;2),IF(AND(C7411=C7410,AA7411=AA7410+1),IF(AC7411=1,"",INDEX(DATAS,AA7410+1)),INDEX(DATAS,AA7410+1)),"")</f>
        <v/>
      </c>
    </row>
    <row r="7411" customFormat="false" ht="15" hidden="false" customHeight="false" outlineLevel="0" collapsed="false">
      <c r="A7411" s="60" t="n">
        <v>46310</v>
      </c>
      <c r="B7411" s="0" t="n">
        <v>16</v>
      </c>
      <c r="C7411" s="0" t="n">
        <v>8180</v>
      </c>
      <c r="E7411" s="0" t="n">
        <v>0</v>
      </c>
      <c r="F7411" s="55" t="s">
        <v>1689</v>
      </c>
      <c r="I7411" s="55" t="s">
        <v>185</v>
      </c>
      <c r="U7411" s="0" t="n">
        <v>14</v>
      </c>
      <c r="V7411" s="0" t="n">
        <v>0</v>
      </c>
      <c r="X7411" s="55" t="n">
        <f aca="false">IF(I7411="Male",0,1)</f>
        <v>1</v>
      </c>
      <c r="Y7411" s="55" t="n">
        <f aca="false">IF(OR(I7411="DNB",I7411="Dry DNB"),1,0)</f>
        <v>0</v>
      </c>
      <c r="Z7411" s="0" t="str">
        <f aca="false">IF(ISNUMBER(W7411),A7411-W7411,"")</f>
        <v/>
      </c>
      <c r="AA7411" s="55" t="n">
        <f aca="false">MATCH(A7411,DATAS,0)</f>
        <v>2</v>
      </c>
      <c r="AB7411" s="55" t="n">
        <f aca="false">IF(AND(E7411&gt;0,OR(AND(B7411&gt;=1,B7411&lt;=6),B7411=10)),1,0)</f>
        <v>0</v>
      </c>
      <c r="AC7411" s="55" t="n">
        <f aca="false">IF(AND(E7411&gt;0,B7411=10),1,0)</f>
        <v>0</v>
      </c>
      <c r="AD7411" s="55" t="n">
        <f aca="false">IF(AND(C7410=C7411,AA7410=AA7411-1),AB7410,"")</f>
        <v>0</v>
      </c>
      <c r="AE7411" s="55" t="n">
        <f aca="false">IF(AND(C7410=C7411,AA7410=AA7411-1),AC7410,"")</f>
        <v>0</v>
      </c>
      <c r="AF7411" s="55" t="n">
        <f aca="false">IF(AA7411=1,"",IF(AND(AB7411=1,AD7411&lt;&gt;1),1,0))</f>
        <v>0</v>
      </c>
      <c r="AG7411" s="55" t="n">
        <f aca="false">IF(AA7411=1,"",IF(AND(AC7411=1,AE7411&lt;&gt;1),1,0))</f>
        <v>0</v>
      </c>
      <c r="AH7411" s="60" t="str">
        <f aca="false">IF(AND(E7411&gt;0,AA7411&lt;2,NOT(AND(C7412=C7411,AA7412=AA7411+1))),INDEX(DATAS,AA7411+1),"")</f>
        <v/>
      </c>
      <c r="AI7411" s="60" t="str">
        <f aca="false">IF(AND(AC7411=1,AA7411&lt;2),IF(AND(C7412=C7411,AA7412=AA7411+1),IF(AC7412=1,"",INDEX(DATAS,AA7411+1)),INDEX(DATAS,AA7411+1)),"")</f>
        <v/>
      </c>
    </row>
    <row r="7412" customFormat="false" ht="15" hidden="false" customHeight="false" outlineLevel="0" collapsed="false">
      <c r="A7412" s="60" t="n">
        <v>46309</v>
      </c>
      <c r="B7412" s="0" t="n">
        <v>16</v>
      </c>
      <c r="C7412" s="0" t="n">
        <v>8181</v>
      </c>
      <c r="E7412" s="0" t="n">
        <v>0</v>
      </c>
      <c r="F7412" s="55" t="s">
        <v>1689</v>
      </c>
      <c r="I7412" s="55" t="s">
        <v>185</v>
      </c>
      <c r="U7412" s="0" t="n">
        <v>13</v>
      </c>
      <c r="V7412" s="0" t="n">
        <v>0</v>
      </c>
      <c r="X7412" s="55" t="n">
        <f aca="false">IF(I7412="Male",0,1)</f>
        <v>1</v>
      </c>
      <c r="Y7412" s="55" t="n">
        <f aca="false">IF(OR(I7412="DNB",I7412="Dry DNB"),1,0)</f>
        <v>0</v>
      </c>
      <c r="Z7412" s="0" t="str">
        <f aca="false">IF(ISNUMBER(W7412),A7412-W7412,"")</f>
        <v/>
      </c>
      <c r="AA7412" s="55" t="n">
        <f aca="false">MATCH(A7412,DATAS,0)</f>
        <v>1</v>
      </c>
      <c r="AB7412" s="55" t="n">
        <f aca="false">IF(AND(E7412&gt;0,OR(AND(B7412&gt;=1,B7412&lt;=6),B7412=10)),1,0)</f>
        <v>0</v>
      </c>
      <c r="AC7412" s="55" t="n">
        <f aca="false">IF(AND(E7412&gt;0,B7412=10),1,0)</f>
        <v>0</v>
      </c>
      <c r="AD7412" s="0" t="str">
        <f aca="false">IF(AND(C7411=C7412,AA7411=AA7412-1),AB7411,"")</f>
        <v/>
      </c>
      <c r="AE7412" s="0" t="str">
        <f aca="false">IF(AND(C7411=C7412,AA7411=AA7412-1),AC7411,"")</f>
        <v/>
      </c>
      <c r="AF7412" s="0" t="str">
        <f aca="false">IF(AA7412=1,"",IF(AND(AB7412=1,AD7412&lt;&gt;1),1,0))</f>
        <v/>
      </c>
      <c r="AG7412" s="0" t="str">
        <f aca="false">IF(AA7412=1,"",IF(AND(AC7412=1,AE7412&lt;&gt;1),1,0))</f>
        <v/>
      </c>
      <c r="AH7412" s="60" t="str">
        <f aca="false">IF(AND(E7412&gt;0,AA7412&lt;2,NOT(AND(C7413=C7412,AA7413=AA7412+1))),INDEX(DATAS,AA7412+1),"")</f>
        <v/>
      </c>
      <c r="AI7412" s="60" t="str">
        <f aca="false">IF(AND(AC7412=1,AA7412&lt;2),IF(AND(C7413=C7412,AA7413=AA7412+1),IF(AC7413=1,"",INDEX(DATAS,AA7412+1)),INDEX(DATAS,AA7412+1)),"")</f>
        <v/>
      </c>
    </row>
    <row r="7413" customFormat="false" ht="15" hidden="false" customHeight="false" outlineLevel="0" collapsed="false">
      <c r="A7413" s="60" t="n">
        <v>46310</v>
      </c>
      <c r="B7413" s="0" t="n">
        <v>16</v>
      </c>
      <c r="C7413" s="0" t="n">
        <v>8181</v>
      </c>
      <c r="E7413" s="0" t="n">
        <v>0</v>
      </c>
      <c r="F7413" s="55" t="s">
        <v>1689</v>
      </c>
      <c r="I7413" s="55" t="s">
        <v>185</v>
      </c>
      <c r="U7413" s="0" t="n">
        <v>14</v>
      </c>
      <c r="V7413" s="0" t="n">
        <v>0</v>
      </c>
      <c r="X7413" s="55" t="n">
        <f aca="false">IF(I7413="Male",0,1)</f>
        <v>1</v>
      </c>
      <c r="Y7413" s="55" t="n">
        <f aca="false">IF(OR(I7413="DNB",I7413="Dry DNB"),1,0)</f>
        <v>0</v>
      </c>
      <c r="Z7413" s="0" t="str">
        <f aca="false">IF(ISNUMBER(W7413),A7413-W7413,"")</f>
        <v/>
      </c>
      <c r="AA7413" s="55" t="n">
        <f aca="false">MATCH(A7413,DATAS,0)</f>
        <v>2</v>
      </c>
      <c r="AB7413" s="55" t="n">
        <f aca="false">IF(AND(E7413&gt;0,OR(AND(B7413&gt;=1,B7413&lt;=6),B7413=10)),1,0)</f>
        <v>0</v>
      </c>
      <c r="AC7413" s="55" t="n">
        <f aca="false">IF(AND(E7413&gt;0,B7413=10),1,0)</f>
        <v>0</v>
      </c>
      <c r="AD7413" s="55" t="n">
        <f aca="false">IF(AND(C7412=C7413,AA7412=AA7413-1),AB7412,"")</f>
        <v>0</v>
      </c>
      <c r="AE7413" s="55" t="n">
        <f aca="false">IF(AND(C7412=C7413,AA7412=AA7413-1),AC7412,"")</f>
        <v>0</v>
      </c>
      <c r="AF7413" s="55" t="n">
        <f aca="false">IF(AA7413=1,"",IF(AND(AB7413=1,AD7413&lt;&gt;1),1,0))</f>
        <v>0</v>
      </c>
      <c r="AG7413" s="55" t="n">
        <f aca="false">IF(AA7413=1,"",IF(AND(AC7413=1,AE7413&lt;&gt;1),1,0))</f>
        <v>0</v>
      </c>
      <c r="AH7413" s="60" t="str">
        <f aca="false">IF(AND(E7413&gt;0,AA7413&lt;2,NOT(AND(C7414=C7413,AA7414=AA7413+1))),INDEX(DATAS,AA7413+1),"")</f>
        <v/>
      </c>
      <c r="AI7413" s="60" t="str">
        <f aca="false">IF(AND(AC7413=1,AA7413&lt;2),IF(AND(C7414=C7413,AA7414=AA7413+1),IF(AC7414=1,"",INDEX(DATAS,AA7413+1)),INDEX(DATAS,AA7413+1)),"")</f>
        <v/>
      </c>
    </row>
    <row r="7414" customFormat="false" ht="15" hidden="false" customHeight="false" outlineLevel="0" collapsed="false">
      <c r="A7414" s="60" t="n">
        <v>46309</v>
      </c>
      <c r="B7414" s="0" t="n">
        <v>16</v>
      </c>
      <c r="C7414" s="0" t="n">
        <v>8182</v>
      </c>
      <c r="E7414" s="0" t="n">
        <v>0</v>
      </c>
      <c r="F7414" s="55" t="s">
        <v>1689</v>
      </c>
      <c r="I7414" s="55" t="s">
        <v>185</v>
      </c>
      <c r="U7414" s="0" t="n">
        <v>13</v>
      </c>
      <c r="V7414" s="0" t="n">
        <v>0</v>
      </c>
      <c r="X7414" s="55" t="n">
        <f aca="false">IF(I7414="Male",0,1)</f>
        <v>1</v>
      </c>
      <c r="Y7414" s="55" t="n">
        <f aca="false">IF(OR(I7414="DNB",I7414="Dry DNB"),1,0)</f>
        <v>0</v>
      </c>
      <c r="Z7414" s="0" t="str">
        <f aca="false">IF(ISNUMBER(W7414),A7414-W7414,"")</f>
        <v/>
      </c>
      <c r="AA7414" s="55" t="n">
        <f aca="false">MATCH(A7414,DATAS,0)</f>
        <v>1</v>
      </c>
      <c r="AB7414" s="55" t="n">
        <f aca="false">IF(AND(E7414&gt;0,OR(AND(B7414&gt;=1,B7414&lt;=6),B7414=10)),1,0)</f>
        <v>0</v>
      </c>
      <c r="AC7414" s="55" t="n">
        <f aca="false">IF(AND(E7414&gt;0,B7414=10),1,0)</f>
        <v>0</v>
      </c>
      <c r="AD7414" s="0" t="str">
        <f aca="false">IF(AND(C7413=C7414,AA7413=AA7414-1),AB7413,"")</f>
        <v/>
      </c>
      <c r="AE7414" s="0" t="str">
        <f aca="false">IF(AND(C7413=C7414,AA7413=AA7414-1),AC7413,"")</f>
        <v/>
      </c>
      <c r="AF7414" s="0" t="str">
        <f aca="false">IF(AA7414=1,"",IF(AND(AB7414=1,AD7414&lt;&gt;1),1,0))</f>
        <v/>
      </c>
      <c r="AG7414" s="0" t="str">
        <f aca="false">IF(AA7414=1,"",IF(AND(AC7414=1,AE7414&lt;&gt;1),1,0))</f>
        <v/>
      </c>
      <c r="AH7414" s="60" t="str">
        <f aca="false">IF(AND(E7414&gt;0,AA7414&lt;2,NOT(AND(C7415=C7414,AA7415=AA7414+1))),INDEX(DATAS,AA7414+1),"")</f>
        <v/>
      </c>
      <c r="AI7414" s="60" t="str">
        <f aca="false">IF(AND(AC7414=1,AA7414&lt;2),IF(AND(C7415=C7414,AA7415=AA7414+1),IF(AC7415=1,"",INDEX(DATAS,AA7414+1)),INDEX(DATAS,AA7414+1)),"")</f>
        <v/>
      </c>
    </row>
    <row r="7415" customFormat="false" ht="15" hidden="false" customHeight="false" outlineLevel="0" collapsed="false">
      <c r="A7415" s="60" t="n">
        <v>46310</v>
      </c>
      <c r="B7415" s="0" t="n">
        <v>16</v>
      </c>
      <c r="C7415" s="0" t="n">
        <v>8182</v>
      </c>
      <c r="E7415" s="0" t="n">
        <v>0</v>
      </c>
      <c r="F7415" s="55" t="s">
        <v>1689</v>
      </c>
      <c r="I7415" s="55" t="s">
        <v>185</v>
      </c>
      <c r="U7415" s="0" t="n">
        <v>14</v>
      </c>
      <c r="V7415" s="0" t="n">
        <v>0</v>
      </c>
      <c r="X7415" s="55" t="n">
        <f aca="false">IF(I7415="Male",0,1)</f>
        <v>1</v>
      </c>
      <c r="Y7415" s="55" t="n">
        <f aca="false">IF(OR(I7415="DNB",I7415="Dry DNB"),1,0)</f>
        <v>0</v>
      </c>
      <c r="Z7415" s="0" t="str">
        <f aca="false">IF(ISNUMBER(W7415),A7415-W7415,"")</f>
        <v/>
      </c>
      <c r="AA7415" s="55" t="n">
        <f aca="false">MATCH(A7415,DATAS,0)</f>
        <v>2</v>
      </c>
      <c r="AB7415" s="55" t="n">
        <f aca="false">IF(AND(E7415&gt;0,OR(AND(B7415&gt;=1,B7415&lt;=6),B7415=10)),1,0)</f>
        <v>0</v>
      </c>
      <c r="AC7415" s="55" t="n">
        <f aca="false">IF(AND(E7415&gt;0,B7415=10),1,0)</f>
        <v>0</v>
      </c>
      <c r="AD7415" s="55" t="n">
        <f aca="false">IF(AND(C7414=C7415,AA7414=AA7415-1),AB7414,"")</f>
        <v>0</v>
      </c>
      <c r="AE7415" s="55" t="n">
        <f aca="false">IF(AND(C7414=C7415,AA7414=AA7415-1),AC7414,"")</f>
        <v>0</v>
      </c>
      <c r="AF7415" s="55" t="n">
        <f aca="false">IF(AA7415=1,"",IF(AND(AB7415=1,AD7415&lt;&gt;1),1,0))</f>
        <v>0</v>
      </c>
      <c r="AG7415" s="55" t="n">
        <f aca="false">IF(AA7415=1,"",IF(AND(AC7415=1,AE7415&lt;&gt;1),1,0))</f>
        <v>0</v>
      </c>
      <c r="AH7415" s="60" t="str">
        <f aca="false">IF(AND(E7415&gt;0,AA7415&lt;2,NOT(AND(C7416=C7415,AA7416=AA7415+1))),INDEX(DATAS,AA7415+1),"")</f>
        <v/>
      </c>
      <c r="AI7415" s="60" t="str">
        <f aca="false">IF(AND(AC7415=1,AA7415&lt;2),IF(AND(C7416=C7415,AA7416=AA7415+1),IF(AC7416=1,"",INDEX(DATAS,AA7415+1)),INDEX(DATAS,AA7415+1)),"")</f>
        <v/>
      </c>
    </row>
    <row r="7416" customFormat="false" ht="15" hidden="false" customHeight="false" outlineLevel="0" collapsed="false">
      <c r="A7416" s="60" t="n">
        <v>46309</v>
      </c>
      <c r="B7416" s="0" t="n">
        <v>16</v>
      </c>
      <c r="C7416" s="0" t="n">
        <v>8183</v>
      </c>
      <c r="E7416" s="0" t="n">
        <v>0</v>
      </c>
      <c r="F7416" s="55" t="s">
        <v>1690</v>
      </c>
      <c r="I7416" s="55" t="s">
        <v>185</v>
      </c>
      <c r="U7416" s="0" t="n">
        <v>12</v>
      </c>
      <c r="V7416" s="0" t="n">
        <v>0</v>
      </c>
      <c r="X7416" s="55" t="n">
        <f aca="false">IF(I7416="Male",0,1)</f>
        <v>1</v>
      </c>
      <c r="Y7416" s="55" t="n">
        <f aca="false">IF(OR(I7416="DNB",I7416="Dry DNB"),1,0)</f>
        <v>0</v>
      </c>
      <c r="Z7416" s="0" t="str">
        <f aca="false">IF(ISNUMBER(W7416),A7416-W7416,"")</f>
        <v/>
      </c>
      <c r="AA7416" s="55" t="n">
        <f aca="false">MATCH(A7416,DATAS,0)</f>
        <v>1</v>
      </c>
      <c r="AB7416" s="55" t="n">
        <f aca="false">IF(AND(E7416&gt;0,OR(AND(B7416&gt;=1,B7416&lt;=6),B7416=10)),1,0)</f>
        <v>0</v>
      </c>
      <c r="AC7416" s="55" t="n">
        <f aca="false">IF(AND(E7416&gt;0,B7416=10),1,0)</f>
        <v>0</v>
      </c>
      <c r="AD7416" s="0" t="str">
        <f aca="false">IF(AND(C7415=C7416,AA7415=AA7416-1),AB7415,"")</f>
        <v/>
      </c>
      <c r="AE7416" s="0" t="str">
        <f aca="false">IF(AND(C7415=C7416,AA7415=AA7416-1),AC7415,"")</f>
        <v/>
      </c>
      <c r="AF7416" s="0" t="str">
        <f aca="false">IF(AA7416=1,"",IF(AND(AB7416=1,AD7416&lt;&gt;1),1,0))</f>
        <v/>
      </c>
      <c r="AG7416" s="0" t="str">
        <f aca="false">IF(AA7416=1,"",IF(AND(AC7416=1,AE7416&lt;&gt;1),1,0))</f>
        <v/>
      </c>
      <c r="AH7416" s="60" t="str">
        <f aca="false">IF(AND(E7416&gt;0,AA7416&lt;2,NOT(AND(C7417=C7416,AA7417=AA7416+1))),INDEX(DATAS,AA7416+1),"")</f>
        <v/>
      </c>
      <c r="AI7416" s="60" t="str">
        <f aca="false">IF(AND(AC7416=1,AA7416&lt;2),IF(AND(C7417=C7416,AA7417=AA7416+1),IF(AC7417=1,"",INDEX(DATAS,AA7416+1)),INDEX(DATAS,AA7416+1)),"")</f>
        <v/>
      </c>
    </row>
    <row r="7417" customFormat="false" ht="15" hidden="false" customHeight="false" outlineLevel="0" collapsed="false">
      <c r="A7417" s="60" t="n">
        <v>46310</v>
      </c>
      <c r="B7417" s="0" t="n">
        <v>16</v>
      </c>
      <c r="C7417" s="0" t="n">
        <v>8183</v>
      </c>
      <c r="E7417" s="0" t="n">
        <v>0</v>
      </c>
      <c r="F7417" s="55" t="s">
        <v>1690</v>
      </c>
      <c r="I7417" s="55" t="s">
        <v>185</v>
      </c>
      <c r="U7417" s="0" t="n">
        <v>13</v>
      </c>
      <c r="V7417" s="0" t="n">
        <v>0</v>
      </c>
      <c r="X7417" s="55" t="n">
        <f aca="false">IF(I7417="Male",0,1)</f>
        <v>1</v>
      </c>
      <c r="Y7417" s="55" t="n">
        <f aca="false">IF(OR(I7417="DNB",I7417="Dry DNB"),1,0)</f>
        <v>0</v>
      </c>
      <c r="Z7417" s="0" t="str">
        <f aca="false">IF(ISNUMBER(W7417),A7417-W7417,"")</f>
        <v/>
      </c>
      <c r="AA7417" s="55" t="n">
        <f aca="false">MATCH(A7417,DATAS,0)</f>
        <v>2</v>
      </c>
      <c r="AB7417" s="55" t="n">
        <f aca="false">IF(AND(E7417&gt;0,OR(AND(B7417&gt;=1,B7417&lt;=6),B7417=10)),1,0)</f>
        <v>0</v>
      </c>
      <c r="AC7417" s="55" t="n">
        <f aca="false">IF(AND(E7417&gt;0,B7417=10),1,0)</f>
        <v>0</v>
      </c>
      <c r="AD7417" s="55" t="n">
        <f aca="false">IF(AND(C7416=C7417,AA7416=AA7417-1),AB7416,"")</f>
        <v>0</v>
      </c>
      <c r="AE7417" s="55" t="n">
        <f aca="false">IF(AND(C7416=C7417,AA7416=AA7417-1),AC7416,"")</f>
        <v>0</v>
      </c>
      <c r="AF7417" s="55" t="n">
        <f aca="false">IF(AA7417=1,"",IF(AND(AB7417=1,AD7417&lt;&gt;1),1,0))</f>
        <v>0</v>
      </c>
      <c r="AG7417" s="55" t="n">
        <f aca="false">IF(AA7417=1,"",IF(AND(AC7417=1,AE7417&lt;&gt;1),1,0))</f>
        <v>0</v>
      </c>
      <c r="AH7417" s="60" t="str">
        <f aca="false">IF(AND(E7417&gt;0,AA7417&lt;2,NOT(AND(C7418=C7417,AA7418=AA7417+1))),INDEX(DATAS,AA7417+1),"")</f>
        <v/>
      </c>
      <c r="AI7417" s="60" t="str">
        <f aca="false">IF(AND(AC7417=1,AA7417&lt;2),IF(AND(C7418=C7417,AA7418=AA7417+1),IF(AC7418=1,"",INDEX(DATAS,AA7417+1)),INDEX(DATAS,AA7417+1)),"")</f>
        <v/>
      </c>
    </row>
    <row r="7418" customFormat="false" ht="15" hidden="false" customHeight="false" outlineLevel="0" collapsed="false">
      <c r="A7418" s="60" t="n">
        <v>46309</v>
      </c>
      <c r="B7418" s="0" t="n">
        <v>16</v>
      </c>
      <c r="C7418" s="0" t="n">
        <v>8184</v>
      </c>
      <c r="E7418" s="0" t="n">
        <v>0</v>
      </c>
      <c r="F7418" s="55" t="s">
        <v>1690</v>
      </c>
      <c r="I7418" s="55" t="s">
        <v>185</v>
      </c>
      <c r="U7418" s="0" t="n">
        <v>12</v>
      </c>
      <c r="V7418" s="0" t="n">
        <v>0</v>
      </c>
      <c r="X7418" s="55" t="n">
        <f aca="false">IF(I7418="Male",0,1)</f>
        <v>1</v>
      </c>
      <c r="Y7418" s="55" t="n">
        <f aca="false">IF(OR(I7418="DNB",I7418="Dry DNB"),1,0)</f>
        <v>0</v>
      </c>
      <c r="Z7418" s="0" t="str">
        <f aca="false">IF(ISNUMBER(W7418),A7418-W7418,"")</f>
        <v/>
      </c>
      <c r="AA7418" s="55" t="n">
        <f aca="false">MATCH(A7418,DATAS,0)</f>
        <v>1</v>
      </c>
      <c r="AB7418" s="55" t="n">
        <f aca="false">IF(AND(E7418&gt;0,OR(AND(B7418&gt;=1,B7418&lt;=6),B7418=10)),1,0)</f>
        <v>0</v>
      </c>
      <c r="AC7418" s="55" t="n">
        <f aca="false">IF(AND(E7418&gt;0,B7418=10),1,0)</f>
        <v>0</v>
      </c>
      <c r="AD7418" s="0" t="str">
        <f aca="false">IF(AND(C7417=C7418,AA7417=AA7418-1),AB7417,"")</f>
        <v/>
      </c>
      <c r="AE7418" s="0" t="str">
        <f aca="false">IF(AND(C7417=C7418,AA7417=AA7418-1),AC7417,"")</f>
        <v/>
      </c>
      <c r="AF7418" s="0" t="str">
        <f aca="false">IF(AA7418=1,"",IF(AND(AB7418=1,AD7418&lt;&gt;1),1,0))</f>
        <v/>
      </c>
      <c r="AG7418" s="0" t="str">
        <f aca="false">IF(AA7418=1,"",IF(AND(AC7418=1,AE7418&lt;&gt;1),1,0))</f>
        <v/>
      </c>
      <c r="AH7418" s="60" t="str">
        <f aca="false">IF(AND(E7418&gt;0,AA7418&lt;2,NOT(AND(C7419=C7418,AA7419=AA7418+1))),INDEX(DATAS,AA7418+1),"")</f>
        <v/>
      </c>
      <c r="AI7418" s="60" t="str">
        <f aca="false">IF(AND(AC7418=1,AA7418&lt;2),IF(AND(C7419=C7418,AA7419=AA7418+1),IF(AC7419=1,"",INDEX(DATAS,AA7418+1)),INDEX(DATAS,AA7418+1)),"")</f>
        <v/>
      </c>
    </row>
    <row r="7419" customFormat="false" ht="15" hidden="false" customHeight="false" outlineLevel="0" collapsed="false">
      <c r="A7419" s="60" t="n">
        <v>46310</v>
      </c>
      <c r="B7419" s="0" t="n">
        <v>16</v>
      </c>
      <c r="C7419" s="0" t="n">
        <v>8184</v>
      </c>
      <c r="E7419" s="0" t="n">
        <v>0</v>
      </c>
      <c r="F7419" s="55" t="s">
        <v>1690</v>
      </c>
      <c r="I7419" s="55" t="s">
        <v>185</v>
      </c>
      <c r="U7419" s="0" t="n">
        <v>13</v>
      </c>
      <c r="V7419" s="0" t="n">
        <v>0</v>
      </c>
      <c r="X7419" s="55" t="n">
        <f aca="false">IF(I7419="Male",0,1)</f>
        <v>1</v>
      </c>
      <c r="Y7419" s="55" t="n">
        <f aca="false">IF(OR(I7419="DNB",I7419="Dry DNB"),1,0)</f>
        <v>0</v>
      </c>
      <c r="Z7419" s="0" t="str">
        <f aca="false">IF(ISNUMBER(W7419),A7419-W7419,"")</f>
        <v/>
      </c>
      <c r="AA7419" s="55" t="n">
        <f aca="false">MATCH(A7419,DATAS,0)</f>
        <v>2</v>
      </c>
      <c r="AB7419" s="55" t="n">
        <f aca="false">IF(AND(E7419&gt;0,OR(AND(B7419&gt;=1,B7419&lt;=6),B7419=10)),1,0)</f>
        <v>0</v>
      </c>
      <c r="AC7419" s="55" t="n">
        <f aca="false">IF(AND(E7419&gt;0,B7419=10),1,0)</f>
        <v>0</v>
      </c>
      <c r="AD7419" s="55" t="n">
        <f aca="false">IF(AND(C7418=C7419,AA7418=AA7419-1),AB7418,"")</f>
        <v>0</v>
      </c>
      <c r="AE7419" s="55" t="n">
        <f aca="false">IF(AND(C7418=C7419,AA7418=AA7419-1),AC7418,"")</f>
        <v>0</v>
      </c>
      <c r="AF7419" s="55" t="n">
        <f aca="false">IF(AA7419=1,"",IF(AND(AB7419=1,AD7419&lt;&gt;1),1,0))</f>
        <v>0</v>
      </c>
      <c r="AG7419" s="55" t="n">
        <f aca="false">IF(AA7419=1,"",IF(AND(AC7419=1,AE7419&lt;&gt;1),1,0))</f>
        <v>0</v>
      </c>
      <c r="AH7419" s="60" t="str">
        <f aca="false">IF(AND(E7419&gt;0,AA7419&lt;2,NOT(AND(C7420=C7419,AA7420=AA7419+1))),INDEX(DATAS,AA7419+1),"")</f>
        <v/>
      </c>
      <c r="AI7419" s="60" t="str">
        <f aca="false">IF(AND(AC7419=1,AA7419&lt;2),IF(AND(C7420=C7419,AA7420=AA7419+1),IF(AC7420=1,"",INDEX(DATAS,AA7419+1)),INDEX(DATAS,AA7419+1)),"")</f>
        <v/>
      </c>
    </row>
    <row r="7420" customFormat="false" ht="15" hidden="false" customHeight="false" outlineLevel="0" collapsed="false">
      <c r="A7420" s="60" t="n">
        <v>46309</v>
      </c>
      <c r="B7420" s="0" t="n">
        <v>16</v>
      </c>
      <c r="C7420" s="0" t="n">
        <v>8185</v>
      </c>
      <c r="E7420" s="0" t="n">
        <v>0</v>
      </c>
      <c r="F7420" s="55" t="s">
        <v>1690</v>
      </c>
      <c r="I7420" s="55" t="s">
        <v>185</v>
      </c>
      <c r="U7420" s="0" t="n">
        <v>12</v>
      </c>
      <c r="V7420" s="0" t="n">
        <v>0</v>
      </c>
      <c r="X7420" s="55" t="n">
        <f aca="false">IF(I7420="Male",0,1)</f>
        <v>1</v>
      </c>
      <c r="Y7420" s="55" t="n">
        <f aca="false">IF(OR(I7420="DNB",I7420="Dry DNB"),1,0)</f>
        <v>0</v>
      </c>
      <c r="Z7420" s="0" t="str">
        <f aca="false">IF(ISNUMBER(W7420),A7420-W7420,"")</f>
        <v/>
      </c>
      <c r="AA7420" s="55" t="n">
        <f aca="false">MATCH(A7420,DATAS,0)</f>
        <v>1</v>
      </c>
      <c r="AB7420" s="55" t="n">
        <f aca="false">IF(AND(E7420&gt;0,OR(AND(B7420&gt;=1,B7420&lt;=6),B7420=10)),1,0)</f>
        <v>0</v>
      </c>
      <c r="AC7420" s="55" t="n">
        <f aca="false">IF(AND(E7420&gt;0,B7420=10),1,0)</f>
        <v>0</v>
      </c>
      <c r="AD7420" s="0" t="str">
        <f aca="false">IF(AND(C7419=C7420,AA7419=AA7420-1),AB7419,"")</f>
        <v/>
      </c>
      <c r="AE7420" s="0" t="str">
        <f aca="false">IF(AND(C7419=C7420,AA7419=AA7420-1),AC7419,"")</f>
        <v/>
      </c>
      <c r="AF7420" s="0" t="str">
        <f aca="false">IF(AA7420=1,"",IF(AND(AB7420=1,AD7420&lt;&gt;1),1,0))</f>
        <v/>
      </c>
      <c r="AG7420" s="0" t="str">
        <f aca="false">IF(AA7420=1,"",IF(AND(AC7420=1,AE7420&lt;&gt;1),1,0))</f>
        <v/>
      </c>
      <c r="AH7420" s="60" t="str">
        <f aca="false">IF(AND(E7420&gt;0,AA7420&lt;2,NOT(AND(C7421=C7420,AA7421=AA7420+1))),INDEX(DATAS,AA7420+1),"")</f>
        <v/>
      </c>
      <c r="AI7420" s="60" t="str">
        <f aca="false">IF(AND(AC7420=1,AA7420&lt;2),IF(AND(C7421=C7420,AA7421=AA7420+1),IF(AC7421=1,"",INDEX(DATAS,AA7420+1)),INDEX(DATAS,AA7420+1)),"")</f>
        <v/>
      </c>
    </row>
    <row r="7421" customFormat="false" ht="15" hidden="false" customHeight="false" outlineLevel="0" collapsed="false">
      <c r="A7421" s="60" t="n">
        <v>46310</v>
      </c>
      <c r="B7421" s="0" t="n">
        <v>16</v>
      </c>
      <c r="C7421" s="0" t="n">
        <v>8185</v>
      </c>
      <c r="E7421" s="0" t="n">
        <v>0</v>
      </c>
      <c r="F7421" s="55" t="s">
        <v>1690</v>
      </c>
      <c r="I7421" s="55" t="s">
        <v>185</v>
      </c>
      <c r="U7421" s="0" t="n">
        <v>13</v>
      </c>
      <c r="V7421" s="0" t="n">
        <v>0</v>
      </c>
      <c r="X7421" s="55" t="n">
        <f aca="false">IF(I7421="Male",0,1)</f>
        <v>1</v>
      </c>
      <c r="Y7421" s="55" t="n">
        <f aca="false">IF(OR(I7421="DNB",I7421="Dry DNB"),1,0)</f>
        <v>0</v>
      </c>
      <c r="Z7421" s="0" t="str">
        <f aca="false">IF(ISNUMBER(W7421),A7421-W7421,"")</f>
        <v/>
      </c>
      <c r="AA7421" s="55" t="n">
        <f aca="false">MATCH(A7421,DATAS,0)</f>
        <v>2</v>
      </c>
      <c r="AB7421" s="55" t="n">
        <f aca="false">IF(AND(E7421&gt;0,OR(AND(B7421&gt;=1,B7421&lt;=6),B7421=10)),1,0)</f>
        <v>0</v>
      </c>
      <c r="AC7421" s="55" t="n">
        <f aca="false">IF(AND(E7421&gt;0,B7421=10),1,0)</f>
        <v>0</v>
      </c>
      <c r="AD7421" s="55" t="n">
        <f aca="false">IF(AND(C7420=C7421,AA7420=AA7421-1),AB7420,"")</f>
        <v>0</v>
      </c>
      <c r="AE7421" s="55" t="n">
        <f aca="false">IF(AND(C7420=C7421,AA7420=AA7421-1),AC7420,"")</f>
        <v>0</v>
      </c>
      <c r="AF7421" s="55" t="n">
        <f aca="false">IF(AA7421=1,"",IF(AND(AB7421=1,AD7421&lt;&gt;1),1,0))</f>
        <v>0</v>
      </c>
      <c r="AG7421" s="55" t="n">
        <f aca="false">IF(AA7421=1,"",IF(AND(AC7421=1,AE7421&lt;&gt;1),1,0))</f>
        <v>0</v>
      </c>
      <c r="AH7421" s="60" t="str">
        <f aca="false">IF(AND(E7421&gt;0,AA7421&lt;2,NOT(AND(C7422=C7421,AA7422=AA7421+1))),INDEX(DATAS,AA7421+1),"")</f>
        <v/>
      </c>
      <c r="AI7421" s="60" t="str">
        <f aca="false">IF(AND(AC7421=1,AA7421&lt;2),IF(AND(C7422=C7421,AA7422=AA7421+1),IF(AC7422=1,"",INDEX(DATAS,AA7421+1)),INDEX(DATAS,AA7421+1)),"")</f>
        <v/>
      </c>
    </row>
    <row r="7422" customFormat="false" ht="15" hidden="false" customHeight="false" outlineLevel="0" collapsed="false">
      <c r="A7422" s="60" t="n">
        <v>46309</v>
      </c>
      <c r="B7422" s="0" t="n">
        <v>16</v>
      </c>
      <c r="C7422" s="0" t="n">
        <v>8186</v>
      </c>
      <c r="E7422" s="0" t="n">
        <v>0</v>
      </c>
      <c r="F7422" s="55" t="s">
        <v>1691</v>
      </c>
      <c r="I7422" s="55" t="s">
        <v>185</v>
      </c>
      <c r="U7422" s="0" t="n">
        <v>11</v>
      </c>
      <c r="V7422" s="0" t="n">
        <v>0</v>
      </c>
      <c r="X7422" s="55" t="n">
        <f aca="false">IF(I7422="Male",0,1)</f>
        <v>1</v>
      </c>
      <c r="Y7422" s="55" t="n">
        <f aca="false">IF(OR(I7422="DNB",I7422="Dry DNB"),1,0)</f>
        <v>0</v>
      </c>
      <c r="Z7422" s="0" t="str">
        <f aca="false">IF(ISNUMBER(W7422),A7422-W7422,"")</f>
        <v/>
      </c>
      <c r="AA7422" s="55" t="n">
        <f aca="false">MATCH(A7422,DATAS,0)</f>
        <v>1</v>
      </c>
      <c r="AB7422" s="55" t="n">
        <f aca="false">IF(AND(E7422&gt;0,OR(AND(B7422&gt;=1,B7422&lt;=6),B7422=10)),1,0)</f>
        <v>0</v>
      </c>
      <c r="AC7422" s="55" t="n">
        <f aca="false">IF(AND(E7422&gt;0,B7422=10),1,0)</f>
        <v>0</v>
      </c>
      <c r="AD7422" s="0" t="str">
        <f aca="false">IF(AND(C7421=C7422,AA7421=AA7422-1),AB7421,"")</f>
        <v/>
      </c>
      <c r="AE7422" s="0" t="str">
        <f aca="false">IF(AND(C7421=C7422,AA7421=AA7422-1),AC7421,"")</f>
        <v/>
      </c>
      <c r="AF7422" s="0" t="str">
        <f aca="false">IF(AA7422=1,"",IF(AND(AB7422=1,AD7422&lt;&gt;1),1,0))</f>
        <v/>
      </c>
      <c r="AG7422" s="0" t="str">
        <f aca="false">IF(AA7422=1,"",IF(AND(AC7422=1,AE7422&lt;&gt;1),1,0))</f>
        <v/>
      </c>
      <c r="AH7422" s="60" t="str">
        <f aca="false">IF(AND(E7422&gt;0,AA7422&lt;2,NOT(AND(C7423=C7422,AA7423=AA7422+1))),INDEX(DATAS,AA7422+1),"")</f>
        <v/>
      </c>
      <c r="AI7422" s="60" t="str">
        <f aca="false">IF(AND(AC7422=1,AA7422&lt;2),IF(AND(C7423=C7422,AA7423=AA7422+1),IF(AC7423=1,"",INDEX(DATAS,AA7422+1)),INDEX(DATAS,AA7422+1)),"")</f>
        <v/>
      </c>
    </row>
    <row r="7423" customFormat="false" ht="15" hidden="false" customHeight="false" outlineLevel="0" collapsed="false">
      <c r="A7423" s="60" t="n">
        <v>46310</v>
      </c>
      <c r="B7423" s="0" t="n">
        <v>16</v>
      </c>
      <c r="C7423" s="0" t="n">
        <v>8186</v>
      </c>
      <c r="E7423" s="0" t="n">
        <v>0</v>
      </c>
      <c r="F7423" s="55" t="s">
        <v>1691</v>
      </c>
      <c r="I7423" s="55" t="s">
        <v>185</v>
      </c>
      <c r="U7423" s="0" t="n">
        <v>12</v>
      </c>
      <c r="V7423" s="0" t="n">
        <v>0</v>
      </c>
      <c r="X7423" s="55" t="n">
        <f aca="false">IF(I7423="Male",0,1)</f>
        <v>1</v>
      </c>
      <c r="Y7423" s="55" t="n">
        <f aca="false">IF(OR(I7423="DNB",I7423="Dry DNB"),1,0)</f>
        <v>0</v>
      </c>
      <c r="Z7423" s="0" t="str">
        <f aca="false">IF(ISNUMBER(W7423),A7423-W7423,"")</f>
        <v/>
      </c>
      <c r="AA7423" s="55" t="n">
        <f aca="false">MATCH(A7423,DATAS,0)</f>
        <v>2</v>
      </c>
      <c r="AB7423" s="55" t="n">
        <f aca="false">IF(AND(E7423&gt;0,OR(AND(B7423&gt;=1,B7423&lt;=6),B7423=10)),1,0)</f>
        <v>0</v>
      </c>
      <c r="AC7423" s="55" t="n">
        <f aca="false">IF(AND(E7423&gt;0,B7423=10),1,0)</f>
        <v>0</v>
      </c>
      <c r="AD7423" s="55" t="n">
        <f aca="false">IF(AND(C7422=C7423,AA7422=AA7423-1),AB7422,"")</f>
        <v>0</v>
      </c>
      <c r="AE7423" s="55" t="n">
        <f aca="false">IF(AND(C7422=C7423,AA7422=AA7423-1),AC7422,"")</f>
        <v>0</v>
      </c>
      <c r="AF7423" s="55" t="n">
        <f aca="false">IF(AA7423=1,"",IF(AND(AB7423=1,AD7423&lt;&gt;1),1,0))</f>
        <v>0</v>
      </c>
      <c r="AG7423" s="55" t="n">
        <f aca="false">IF(AA7423=1,"",IF(AND(AC7423=1,AE7423&lt;&gt;1),1,0))</f>
        <v>0</v>
      </c>
      <c r="AH7423" s="60" t="str">
        <f aca="false">IF(AND(E7423&gt;0,AA7423&lt;2,NOT(AND(C7424=C7423,AA7424=AA7423+1))),INDEX(DATAS,AA7423+1),"")</f>
        <v/>
      </c>
      <c r="AI7423" s="60" t="str">
        <f aca="false">IF(AND(AC7423=1,AA7423&lt;2),IF(AND(C7424=C7423,AA7424=AA7423+1),IF(AC7424=1,"",INDEX(DATAS,AA7423+1)),INDEX(DATAS,AA7423+1)),"")</f>
        <v/>
      </c>
    </row>
    <row r="7424" customFormat="false" ht="15" hidden="false" customHeight="false" outlineLevel="0" collapsed="false">
      <c r="A7424" s="60" t="n">
        <v>46309</v>
      </c>
      <c r="B7424" s="0" t="n">
        <v>16</v>
      </c>
      <c r="C7424" s="0" t="n">
        <v>8187</v>
      </c>
      <c r="E7424" s="0" t="n">
        <v>0</v>
      </c>
      <c r="F7424" s="55" t="s">
        <v>1691</v>
      </c>
      <c r="I7424" s="55" t="s">
        <v>185</v>
      </c>
      <c r="U7424" s="0" t="n">
        <v>11</v>
      </c>
      <c r="V7424" s="0" t="n">
        <v>0</v>
      </c>
      <c r="X7424" s="55" t="n">
        <f aca="false">IF(I7424="Male",0,1)</f>
        <v>1</v>
      </c>
      <c r="Y7424" s="55" t="n">
        <f aca="false">IF(OR(I7424="DNB",I7424="Dry DNB"),1,0)</f>
        <v>0</v>
      </c>
      <c r="Z7424" s="0" t="str">
        <f aca="false">IF(ISNUMBER(W7424),A7424-W7424,"")</f>
        <v/>
      </c>
      <c r="AA7424" s="55" t="n">
        <f aca="false">MATCH(A7424,DATAS,0)</f>
        <v>1</v>
      </c>
      <c r="AB7424" s="55" t="n">
        <f aca="false">IF(AND(E7424&gt;0,OR(AND(B7424&gt;=1,B7424&lt;=6),B7424=10)),1,0)</f>
        <v>0</v>
      </c>
      <c r="AC7424" s="55" t="n">
        <f aca="false">IF(AND(E7424&gt;0,B7424=10),1,0)</f>
        <v>0</v>
      </c>
      <c r="AD7424" s="0" t="str">
        <f aca="false">IF(AND(C7423=C7424,AA7423=AA7424-1),AB7423,"")</f>
        <v/>
      </c>
      <c r="AE7424" s="0" t="str">
        <f aca="false">IF(AND(C7423=C7424,AA7423=AA7424-1),AC7423,"")</f>
        <v/>
      </c>
      <c r="AF7424" s="0" t="str">
        <f aca="false">IF(AA7424=1,"",IF(AND(AB7424=1,AD7424&lt;&gt;1),1,0))</f>
        <v/>
      </c>
      <c r="AG7424" s="0" t="str">
        <f aca="false">IF(AA7424=1,"",IF(AND(AC7424=1,AE7424&lt;&gt;1),1,0))</f>
        <v/>
      </c>
      <c r="AH7424" s="60" t="str">
        <f aca="false">IF(AND(E7424&gt;0,AA7424&lt;2,NOT(AND(C7425=C7424,AA7425=AA7424+1))),INDEX(DATAS,AA7424+1),"")</f>
        <v/>
      </c>
      <c r="AI7424" s="60" t="str">
        <f aca="false">IF(AND(AC7424=1,AA7424&lt;2),IF(AND(C7425=C7424,AA7425=AA7424+1),IF(AC7425=1,"",INDEX(DATAS,AA7424+1)),INDEX(DATAS,AA7424+1)),"")</f>
        <v/>
      </c>
    </row>
    <row r="7425" customFormat="false" ht="15" hidden="false" customHeight="false" outlineLevel="0" collapsed="false">
      <c r="A7425" s="60" t="n">
        <v>46310</v>
      </c>
      <c r="B7425" s="0" t="n">
        <v>16</v>
      </c>
      <c r="C7425" s="0" t="n">
        <v>8187</v>
      </c>
      <c r="E7425" s="0" t="n">
        <v>0</v>
      </c>
      <c r="F7425" s="55" t="s">
        <v>1691</v>
      </c>
      <c r="I7425" s="55" t="s">
        <v>185</v>
      </c>
      <c r="U7425" s="0" t="n">
        <v>12</v>
      </c>
      <c r="V7425" s="0" t="n">
        <v>0</v>
      </c>
      <c r="X7425" s="55" t="n">
        <f aca="false">IF(I7425="Male",0,1)</f>
        <v>1</v>
      </c>
      <c r="Y7425" s="55" t="n">
        <f aca="false">IF(OR(I7425="DNB",I7425="Dry DNB"),1,0)</f>
        <v>0</v>
      </c>
      <c r="Z7425" s="0" t="str">
        <f aca="false">IF(ISNUMBER(W7425),A7425-W7425,"")</f>
        <v/>
      </c>
      <c r="AA7425" s="55" t="n">
        <f aca="false">MATCH(A7425,DATAS,0)</f>
        <v>2</v>
      </c>
      <c r="AB7425" s="55" t="n">
        <f aca="false">IF(AND(E7425&gt;0,OR(AND(B7425&gt;=1,B7425&lt;=6),B7425=10)),1,0)</f>
        <v>0</v>
      </c>
      <c r="AC7425" s="55" t="n">
        <f aca="false">IF(AND(E7425&gt;0,B7425=10),1,0)</f>
        <v>0</v>
      </c>
      <c r="AD7425" s="55" t="n">
        <f aca="false">IF(AND(C7424=C7425,AA7424=AA7425-1),AB7424,"")</f>
        <v>0</v>
      </c>
      <c r="AE7425" s="55" t="n">
        <f aca="false">IF(AND(C7424=C7425,AA7424=AA7425-1),AC7424,"")</f>
        <v>0</v>
      </c>
      <c r="AF7425" s="55" t="n">
        <f aca="false">IF(AA7425=1,"",IF(AND(AB7425=1,AD7425&lt;&gt;1),1,0))</f>
        <v>0</v>
      </c>
      <c r="AG7425" s="55" t="n">
        <f aca="false">IF(AA7425=1,"",IF(AND(AC7425=1,AE7425&lt;&gt;1),1,0))</f>
        <v>0</v>
      </c>
      <c r="AH7425" s="60" t="str">
        <f aca="false">IF(AND(E7425&gt;0,AA7425&lt;2,NOT(AND(C7426=C7425,AA7426=AA7425+1))),INDEX(DATAS,AA7425+1),"")</f>
        <v/>
      </c>
      <c r="AI7425" s="60" t="str">
        <f aca="false">IF(AND(AC7425=1,AA7425&lt;2),IF(AND(C7426=C7425,AA7426=AA7425+1),IF(AC7426=1,"",INDEX(DATAS,AA7425+1)),INDEX(DATAS,AA7425+1)),"")</f>
        <v/>
      </c>
    </row>
    <row r="7426" customFormat="false" ht="15" hidden="false" customHeight="false" outlineLevel="0" collapsed="false">
      <c r="A7426" s="60" t="n">
        <v>46309</v>
      </c>
      <c r="B7426" s="0" t="n">
        <v>16</v>
      </c>
      <c r="C7426" s="0" t="n">
        <v>8188</v>
      </c>
      <c r="E7426" s="0" t="n">
        <v>0</v>
      </c>
      <c r="F7426" s="55" t="s">
        <v>1691</v>
      </c>
      <c r="I7426" s="55" t="s">
        <v>185</v>
      </c>
      <c r="U7426" s="0" t="n">
        <v>11</v>
      </c>
      <c r="V7426" s="0" t="n">
        <v>0</v>
      </c>
      <c r="X7426" s="55" t="n">
        <f aca="false">IF(I7426="Male",0,1)</f>
        <v>1</v>
      </c>
      <c r="Y7426" s="55" t="n">
        <f aca="false">IF(OR(I7426="DNB",I7426="Dry DNB"),1,0)</f>
        <v>0</v>
      </c>
      <c r="Z7426" s="0" t="str">
        <f aca="false">IF(ISNUMBER(W7426),A7426-W7426,"")</f>
        <v/>
      </c>
      <c r="AA7426" s="55" t="n">
        <f aca="false">MATCH(A7426,DATAS,0)</f>
        <v>1</v>
      </c>
      <c r="AB7426" s="55" t="n">
        <f aca="false">IF(AND(E7426&gt;0,OR(AND(B7426&gt;=1,B7426&lt;=6),B7426=10)),1,0)</f>
        <v>0</v>
      </c>
      <c r="AC7426" s="55" t="n">
        <f aca="false">IF(AND(E7426&gt;0,B7426=10),1,0)</f>
        <v>0</v>
      </c>
      <c r="AD7426" s="0" t="str">
        <f aca="false">IF(AND(C7425=C7426,AA7425=AA7426-1),AB7425,"")</f>
        <v/>
      </c>
      <c r="AE7426" s="0" t="str">
        <f aca="false">IF(AND(C7425=C7426,AA7425=AA7426-1),AC7425,"")</f>
        <v/>
      </c>
      <c r="AF7426" s="0" t="str">
        <f aca="false">IF(AA7426=1,"",IF(AND(AB7426=1,AD7426&lt;&gt;1),1,0))</f>
        <v/>
      </c>
      <c r="AG7426" s="0" t="str">
        <f aca="false">IF(AA7426=1,"",IF(AND(AC7426=1,AE7426&lt;&gt;1),1,0))</f>
        <v/>
      </c>
      <c r="AH7426" s="60" t="str">
        <f aca="false">IF(AND(E7426&gt;0,AA7426&lt;2,NOT(AND(C7427=C7426,AA7427=AA7426+1))),INDEX(DATAS,AA7426+1),"")</f>
        <v/>
      </c>
      <c r="AI7426" s="60" t="str">
        <f aca="false">IF(AND(AC7426=1,AA7426&lt;2),IF(AND(C7427=C7426,AA7427=AA7426+1),IF(AC7427=1,"",INDEX(DATAS,AA7426+1)),INDEX(DATAS,AA7426+1)),"")</f>
        <v/>
      </c>
    </row>
    <row r="7427" customFormat="false" ht="15" hidden="false" customHeight="false" outlineLevel="0" collapsed="false">
      <c r="A7427" s="60" t="n">
        <v>46310</v>
      </c>
      <c r="B7427" s="0" t="n">
        <v>16</v>
      </c>
      <c r="C7427" s="0" t="n">
        <v>8188</v>
      </c>
      <c r="E7427" s="0" t="n">
        <v>0</v>
      </c>
      <c r="F7427" s="55" t="s">
        <v>1691</v>
      </c>
      <c r="I7427" s="55" t="s">
        <v>185</v>
      </c>
      <c r="U7427" s="0" t="n">
        <v>12</v>
      </c>
      <c r="V7427" s="0" t="n">
        <v>0</v>
      </c>
      <c r="X7427" s="55" t="n">
        <f aca="false">IF(I7427="Male",0,1)</f>
        <v>1</v>
      </c>
      <c r="Y7427" s="55" t="n">
        <f aca="false">IF(OR(I7427="DNB",I7427="Dry DNB"),1,0)</f>
        <v>0</v>
      </c>
      <c r="Z7427" s="0" t="str">
        <f aca="false">IF(ISNUMBER(W7427),A7427-W7427,"")</f>
        <v/>
      </c>
      <c r="AA7427" s="55" t="n">
        <f aca="false">MATCH(A7427,DATAS,0)</f>
        <v>2</v>
      </c>
      <c r="AB7427" s="55" t="n">
        <f aca="false">IF(AND(E7427&gt;0,OR(AND(B7427&gt;=1,B7427&lt;=6),B7427=10)),1,0)</f>
        <v>0</v>
      </c>
      <c r="AC7427" s="55" t="n">
        <f aca="false">IF(AND(E7427&gt;0,B7427=10),1,0)</f>
        <v>0</v>
      </c>
      <c r="AD7427" s="55" t="n">
        <f aca="false">IF(AND(C7426=C7427,AA7426=AA7427-1),AB7426,"")</f>
        <v>0</v>
      </c>
      <c r="AE7427" s="55" t="n">
        <f aca="false">IF(AND(C7426=C7427,AA7426=AA7427-1),AC7426,"")</f>
        <v>0</v>
      </c>
      <c r="AF7427" s="55" t="n">
        <f aca="false">IF(AA7427=1,"",IF(AND(AB7427=1,AD7427&lt;&gt;1),1,0))</f>
        <v>0</v>
      </c>
      <c r="AG7427" s="55" t="n">
        <f aca="false">IF(AA7427=1,"",IF(AND(AC7427=1,AE7427&lt;&gt;1),1,0))</f>
        <v>0</v>
      </c>
      <c r="AH7427" s="60" t="str">
        <f aca="false">IF(AND(E7427&gt;0,AA7427&lt;2,NOT(AND(C7428=C7427,AA7428=AA7427+1))),INDEX(DATAS,AA7427+1),"")</f>
        <v/>
      </c>
      <c r="AI7427" s="60" t="str">
        <f aca="false">IF(AND(AC7427=1,AA7427&lt;2),IF(AND(C7428=C7427,AA7428=AA7427+1),IF(AC7428=1,"",INDEX(DATAS,AA7427+1)),INDEX(DATAS,AA7427+1)),"")</f>
        <v/>
      </c>
    </row>
    <row r="7428" customFormat="false" ht="15" hidden="false" customHeight="false" outlineLevel="0" collapsed="false">
      <c r="A7428" s="60" t="n">
        <v>46309</v>
      </c>
      <c r="B7428" s="0" t="n">
        <v>16</v>
      </c>
      <c r="C7428" s="0" t="n">
        <v>8189</v>
      </c>
      <c r="E7428" s="0" t="n">
        <v>0</v>
      </c>
      <c r="F7428" s="55" t="s">
        <v>1691</v>
      </c>
      <c r="I7428" s="55" t="s">
        <v>185</v>
      </c>
      <c r="U7428" s="0" t="n">
        <v>11</v>
      </c>
      <c r="V7428" s="0" t="n">
        <v>0</v>
      </c>
      <c r="X7428" s="55" t="n">
        <f aca="false">IF(I7428="Male",0,1)</f>
        <v>1</v>
      </c>
      <c r="Y7428" s="55" t="n">
        <f aca="false">IF(OR(I7428="DNB",I7428="Dry DNB"),1,0)</f>
        <v>0</v>
      </c>
      <c r="Z7428" s="0" t="str">
        <f aca="false">IF(ISNUMBER(W7428),A7428-W7428,"")</f>
        <v/>
      </c>
      <c r="AA7428" s="55" t="n">
        <f aca="false">MATCH(A7428,DATAS,0)</f>
        <v>1</v>
      </c>
      <c r="AB7428" s="55" t="n">
        <f aca="false">IF(AND(E7428&gt;0,OR(AND(B7428&gt;=1,B7428&lt;=6),B7428=10)),1,0)</f>
        <v>0</v>
      </c>
      <c r="AC7428" s="55" t="n">
        <f aca="false">IF(AND(E7428&gt;0,B7428=10),1,0)</f>
        <v>0</v>
      </c>
      <c r="AD7428" s="0" t="str">
        <f aca="false">IF(AND(C7427=C7428,AA7427=AA7428-1),AB7427,"")</f>
        <v/>
      </c>
      <c r="AE7428" s="0" t="str">
        <f aca="false">IF(AND(C7427=C7428,AA7427=AA7428-1),AC7427,"")</f>
        <v/>
      </c>
      <c r="AF7428" s="0" t="str">
        <f aca="false">IF(AA7428=1,"",IF(AND(AB7428=1,AD7428&lt;&gt;1),1,0))</f>
        <v/>
      </c>
      <c r="AG7428" s="0" t="str">
        <f aca="false">IF(AA7428=1,"",IF(AND(AC7428=1,AE7428&lt;&gt;1),1,0))</f>
        <v/>
      </c>
      <c r="AH7428" s="60" t="str">
        <f aca="false">IF(AND(E7428&gt;0,AA7428&lt;2,NOT(AND(C7429=C7428,AA7429=AA7428+1))),INDEX(DATAS,AA7428+1),"")</f>
        <v/>
      </c>
      <c r="AI7428" s="60" t="str">
        <f aca="false">IF(AND(AC7428=1,AA7428&lt;2),IF(AND(C7429=C7428,AA7429=AA7428+1),IF(AC7429=1,"",INDEX(DATAS,AA7428+1)),INDEX(DATAS,AA7428+1)),"")</f>
        <v/>
      </c>
    </row>
    <row r="7429" customFormat="false" ht="15" hidden="false" customHeight="false" outlineLevel="0" collapsed="false">
      <c r="A7429" s="60" t="n">
        <v>46310</v>
      </c>
      <c r="B7429" s="0" t="n">
        <v>16</v>
      </c>
      <c r="C7429" s="0" t="n">
        <v>8189</v>
      </c>
      <c r="E7429" s="0" t="n">
        <v>0</v>
      </c>
      <c r="F7429" s="55" t="s">
        <v>1691</v>
      </c>
      <c r="I7429" s="55" t="s">
        <v>185</v>
      </c>
      <c r="U7429" s="0" t="n">
        <v>12</v>
      </c>
      <c r="V7429" s="0" t="n">
        <v>0</v>
      </c>
      <c r="X7429" s="55" t="n">
        <f aca="false">IF(I7429="Male",0,1)</f>
        <v>1</v>
      </c>
      <c r="Y7429" s="55" t="n">
        <f aca="false">IF(OR(I7429="DNB",I7429="Dry DNB"),1,0)</f>
        <v>0</v>
      </c>
      <c r="Z7429" s="0" t="str">
        <f aca="false">IF(ISNUMBER(W7429),A7429-W7429,"")</f>
        <v/>
      </c>
      <c r="AA7429" s="55" t="n">
        <f aca="false">MATCH(A7429,DATAS,0)</f>
        <v>2</v>
      </c>
      <c r="AB7429" s="55" t="n">
        <f aca="false">IF(AND(E7429&gt;0,OR(AND(B7429&gt;=1,B7429&lt;=6),B7429=10)),1,0)</f>
        <v>0</v>
      </c>
      <c r="AC7429" s="55" t="n">
        <f aca="false">IF(AND(E7429&gt;0,B7429=10),1,0)</f>
        <v>0</v>
      </c>
      <c r="AD7429" s="55" t="n">
        <f aca="false">IF(AND(C7428=C7429,AA7428=AA7429-1),AB7428,"")</f>
        <v>0</v>
      </c>
      <c r="AE7429" s="55" t="n">
        <f aca="false">IF(AND(C7428=C7429,AA7428=AA7429-1),AC7428,"")</f>
        <v>0</v>
      </c>
      <c r="AF7429" s="55" t="n">
        <f aca="false">IF(AA7429=1,"",IF(AND(AB7429=1,AD7429&lt;&gt;1),1,0))</f>
        <v>0</v>
      </c>
      <c r="AG7429" s="55" t="n">
        <f aca="false">IF(AA7429=1,"",IF(AND(AC7429=1,AE7429&lt;&gt;1),1,0))</f>
        <v>0</v>
      </c>
      <c r="AH7429" s="60" t="str">
        <f aca="false">IF(AND(E7429&gt;0,AA7429&lt;2,NOT(AND(C7430=C7429,AA7430=AA7429+1))),INDEX(DATAS,AA7429+1),"")</f>
        <v/>
      </c>
      <c r="AI7429" s="60" t="str">
        <f aca="false">IF(AND(AC7429=1,AA7429&lt;2),IF(AND(C7430=C7429,AA7430=AA7429+1),IF(AC7430=1,"",INDEX(DATAS,AA7429+1)),INDEX(DATAS,AA7429+1)),"")</f>
        <v/>
      </c>
    </row>
    <row r="7430" customFormat="false" ht="15" hidden="false" customHeight="false" outlineLevel="0" collapsed="false">
      <c r="A7430" s="60" t="n">
        <v>46309</v>
      </c>
      <c r="B7430" s="0" t="n">
        <v>16</v>
      </c>
      <c r="C7430" s="0" t="n">
        <v>8190</v>
      </c>
      <c r="E7430" s="0" t="n">
        <v>0</v>
      </c>
      <c r="F7430" s="55" t="s">
        <v>1691</v>
      </c>
      <c r="I7430" s="55" t="s">
        <v>185</v>
      </c>
      <c r="U7430" s="0" t="n">
        <v>11</v>
      </c>
      <c r="V7430" s="0" t="n">
        <v>0</v>
      </c>
      <c r="X7430" s="55" t="n">
        <f aca="false">IF(I7430="Male",0,1)</f>
        <v>1</v>
      </c>
      <c r="Y7430" s="55" t="n">
        <f aca="false">IF(OR(I7430="DNB",I7430="Dry DNB"),1,0)</f>
        <v>0</v>
      </c>
      <c r="Z7430" s="0" t="str">
        <f aca="false">IF(ISNUMBER(W7430),A7430-W7430,"")</f>
        <v/>
      </c>
      <c r="AA7430" s="55" t="n">
        <f aca="false">MATCH(A7430,DATAS,0)</f>
        <v>1</v>
      </c>
      <c r="AB7430" s="55" t="n">
        <f aca="false">IF(AND(E7430&gt;0,OR(AND(B7430&gt;=1,B7430&lt;=6),B7430=10)),1,0)</f>
        <v>0</v>
      </c>
      <c r="AC7430" s="55" t="n">
        <f aca="false">IF(AND(E7430&gt;0,B7430=10),1,0)</f>
        <v>0</v>
      </c>
      <c r="AD7430" s="0" t="str">
        <f aca="false">IF(AND(C7429=C7430,AA7429=AA7430-1),AB7429,"")</f>
        <v/>
      </c>
      <c r="AE7430" s="0" t="str">
        <f aca="false">IF(AND(C7429=C7430,AA7429=AA7430-1),AC7429,"")</f>
        <v/>
      </c>
      <c r="AF7430" s="0" t="str">
        <f aca="false">IF(AA7430=1,"",IF(AND(AB7430=1,AD7430&lt;&gt;1),1,0))</f>
        <v/>
      </c>
      <c r="AG7430" s="0" t="str">
        <f aca="false">IF(AA7430=1,"",IF(AND(AC7430=1,AE7430&lt;&gt;1),1,0))</f>
        <v/>
      </c>
      <c r="AH7430" s="60" t="str">
        <f aca="false">IF(AND(E7430&gt;0,AA7430&lt;2,NOT(AND(C7431=C7430,AA7431=AA7430+1))),INDEX(DATAS,AA7430+1),"")</f>
        <v/>
      </c>
      <c r="AI7430" s="60" t="str">
        <f aca="false">IF(AND(AC7430=1,AA7430&lt;2),IF(AND(C7431=C7430,AA7431=AA7430+1),IF(AC7431=1,"",INDEX(DATAS,AA7430+1)),INDEX(DATAS,AA7430+1)),"")</f>
        <v/>
      </c>
    </row>
    <row r="7431" customFormat="false" ht="15" hidden="false" customHeight="false" outlineLevel="0" collapsed="false">
      <c r="A7431" s="60" t="n">
        <v>46310</v>
      </c>
      <c r="B7431" s="0" t="n">
        <v>16</v>
      </c>
      <c r="C7431" s="0" t="n">
        <v>8190</v>
      </c>
      <c r="E7431" s="0" t="n">
        <v>0</v>
      </c>
      <c r="F7431" s="55" t="s">
        <v>1691</v>
      </c>
      <c r="I7431" s="55" t="s">
        <v>185</v>
      </c>
      <c r="U7431" s="0" t="n">
        <v>12</v>
      </c>
      <c r="V7431" s="0" t="n">
        <v>0</v>
      </c>
      <c r="X7431" s="55" t="n">
        <f aca="false">IF(I7431="Male",0,1)</f>
        <v>1</v>
      </c>
      <c r="Y7431" s="55" t="n">
        <f aca="false">IF(OR(I7431="DNB",I7431="Dry DNB"),1,0)</f>
        <v>0</v>
      </c>
      <c r="Z7431" s="0" t="str">
        <f aca="false">IF(ISNUMBER(W7431),A7431-W7431,"")</f>
        <v/>
      </c>
      <c r="AA7431" s="55" t="n">
        <f aca="false">MATCH(A7431,DATAS,0)</f>
        <v>2</v>
      </c>
      <c r="AB7431" s="55" t="n">
        <f aca="false">IF(AND(E7431&gt;0,OR(AND(B7431&gt;=1,B7431&lt;=6),B7431=10)),1,0)</f>
        <v>0</v>
      </c>
      <c r="AC7431" s="55" t="n">
        <f aca="false">IF(AND(E7431&gt;0,B7431=10),1,0)</f>
        <v>0</v>
      </c>
      <c r="AD7431" s="55" t="n">
        <f aca="false">IF(AND(C7430=C7431,AA7430=AA7431-1),AB7430,"")</f>
        <v>0</v>
      </c>
      <c r="AE7431" s="55" t="n">
        <f aca="false">IF(AND(C7430=C7431,AA7430=AA7431-1),AC7430,"")</f>
        <v>0</v>
      </c>
      <c r="AF7431" s="55" t="n">
        <f aca="false">IF(AA7431=1,"",IF(AND(AB7431=1,AD7431&lt;&gt;1),1,0))</f>
        <v>0</v>
      </c>
      <c r="AG7431" s="55" t="n">
        <f aca="false">IF(AA7431=1,"",IF(AND(AC7431=1,AE7431&lt;&gt;1),1,0))</f>
        <v>0</v>
      </c>
      <c r="AH7431" s="60" t="str">
        <f aca="false">IF(AND(E7431&gt;0,AA7431&lt;2,NOT(AND(C7432=C7431,AA7432=AA7431+1))),INDEX(DATAS,AA7431+1),"")</f>
        <v/>
      </c>
      <c r="AI7431" s="60" t="str">
        <f aca="false">IF(AND(AC7431=1,AA7431&lt;2),IF(AND(C7432=C7431,AA7432=AA7431+1),IF(AC7432=1,"",INDEX(DATAS,AA7431+1)),INDEX(DATAS,AA7431+1)),"")</f>
        <v/>
      </c>
    </row>
    <row r="7432" customFormat="false" ht="15" hidden="false" customHeight="false" outlineLevel="0" collapsed="false">
      <c r="A7432" s="60" t="n">
        <v>46309</v>
      </c>
      <c r="B7432" s="0" t="n">
        <v>16</v>
      </c>
      <c r="C7432" s="0" t="n">
        <v>8191</v>
      </c>
      <c r="E7432" s="0" t="n">
        <v>0</v>
      </c>
      <c r="F7432" s="55" t="s">
        <v>1691</v>
      </c>
      <c r="I7432" s="55" t="s">
        <v>185</v>
      </c>
      <c r="U7432" s="0" t="n">
        <v>11</v>
      </c>
      <c r="V7432" s="0" t="n">
        <v>0</v>
      </c>
      <c r="X7432" s="55" t="n">
        <f aca="false">IF(I7432="Male",0,1)</f>
        <v>1</v>
      </c>
      <c r="Y7432" s="55" t="n">
        <f aca="false">IF(OR(I7432="DNB",I7432="Dry DNB"),1,0)</f>
        <v>0</v>
      </c>
      <c r="Z7432" s="0" t="str">
        <f aca="false">IF(ISNUMBER(W7432),A7432-W7432,"")</f>
        <v/>
      </c>
      <c r="AA7432" s="55" t="n">
        <f aca="false">MATCH(A7432,DATAS,0)</f>
        <v>1</v>
      </c>
      <c r="AB7432" s="55" t="n">
        <f aca="false">IF(AND(E7432&gt;0,OR(AND(B7432&gt;=1,B7432&lt;=6),B7432=10)),1,0)</f>
        <v>0</v>
      </c>
      <c r="AC7432" s="55" t="n">
        <f aca="false">IF(AND(E7432&gt;0,B7432=10),1,0)</f>
        <v>0</v>
      </c>
      <c r="AD7432" s="0" t="str">
        <f aca="false">IF(AND(C7431=C7432,AA7431=AA7432-1),AB7431,"")</f>
        <v/>
      </c>
      <c r="AE7432" s="0" t="str">
        <f aca="false">IF(AND(C7431=C7432,AA7431=AA7432-1),AC7431,"")</f>
        <v/>
      </c>
      <c r="AF7432" s="0" t="str">
        <f aca="false">IF(AA7432=1,"",IF(AND(AB7432=1,AD7432&lt;&gt;1),1,0))</f>
        <v/>
      </c>
      <c r="AG7432" s="0" t="str">
        <f aca="false">IF(AA7432=1,"",IF(AND(AC7432=1,AE7432&lt;&gt;1),1,0))</f>
        <v/>
      </c>
      <c r="AH7432" s="60" t="str">
        <f aca="false">IF(AND(E7432&gt;0,AA7432&lt;2,NOT(AND(C7433=C7432,AA7433=AA7432+1))),INDEX(DATAS,AA7432+1),"")</f>
        <v/>
      </c>
      <c r="AI7432" s="60" t="str">
        <f aca="false">IF(AND(AC7432=1,AA7432&lt;2),IF(AND(C7433=C7432,AA7433=AA7432+1),IF(AC7433=1,"",INDEX(DATAS,AA7432+1)),INDEX(DATAS,AA7432+1)),"")</f>
        <v/>
      </c>
    </row>
    <row r="7433" customFormat="false" ht="15" hidden="false" customHeight="false" outlineLevel="0" collapsed="false">
      <c r="A7433" s="60" t="n">
        <v>46310</v>
      </c>
      <c r="B7433" s="0" t="n">
        <v>16</v>
      </c>
      <c r="C7433" s="0" t="n">
        <v>8191</v>
      </c>
      <c r="E7433" s="0" t="n">
        <v>0</v>
      </c>
      <c r="F7433" s="55" t="s">
        <v>1691</v>
      </c>
      <c r="I7433" s="55" t="s">
        <v>185</v>
      </c>
      <c r="U7433" s="0" t="n">
        <v>12</v>
      </c>
      <c r="V7433" s="0" t="n">
        <v>0</v>
      </c>
      <c r="X7433" s="55" t="n">
        <f aca="false">IF(I7433="Male",0,1)</f>
        <v>1</v>
      </c>
      <c r="Y7433" s="55" t="n">
        <f aca="false">IF(OR(I7433="DNB",I7433="Dry DNB"),1,0)</f>
        <v>0</v>
      </c>
      <c r="Z7433" s="0" t="str">
        <f aca="false">IF(ISNUMBER(W7433),A7433-W7433,"")</f>
        <v/>
      </c>
      <c r="AA7433" s="55" t="n">
        <f aca="false">MATCH(A7433,DATAS,0)</f>
        <v>2</v>
      </c>
      <c r="AB7433" s="55" t="n">
        <f aca="false">IF(AND(E7433&gt;0,OR(AND(B7433&gt;=1,B7433&lt;=6),B7433=10)),1,0)</f>
        <v>0</v>
      </c>
      <c r="AC7433" s="55" t="n">
        <f aca="false">IF(AND(E7433&gt;0,B7433=10),1,0)</f>
        <v>0</v>
      </c>
      <c r="AD7433" s="55" t="n">
        <f aca="false">IF(AND(C7432=C7433,AA7432=AA7433-1),AB7432,"")</f>
        <v>0</v>
      </c>
      <c r="AE7433" s="55" t="n">
        <f aca="false">IF(AND(C7432=C7433,AA7432=AA7433-1),AC7432,"")</f>
        <v>0</v>
      </c>
      <c r="AF7433" s="55" t="n">
        <f aca="false">IF(AA7433=1,"",IF(AND(AB7433=1,AD7433&lt;&gt;1),1,0))</f>
        <v>0</v>
      </c>
      <c r="AG7433" s="55" t="n">
        <f aca="false">IF(AA7433=1,"",IF(AND(AC7433=1,AE7433&lt;&gt;1),1,0))</f>
        <v>0</v>
      </c>
      <c r="AH7433" s="60" t="str">
        <f aca="false">IF(AND(E7433&gt;0,AA7433&lt;2,NOT(AND(C7434=C7433,AA7434=AA7433+1))),INDEX(DATAS,AA7433+1),"")</f>
        <v/>
      </c>
      <c r="AI7433" s="60" t="str">
        <f aca="false">IF(AND(AC7433=1,AA7433&lt;2),IF(AND(C7434=C7433,AA7434=AA7433+1),IF(AC7434=1,"",INDEX(DATAS,AA7433+1)),INDEX(DATAS,AA7433+1)),"")</f>
        <v/>
      </c>
    </row>
    <row r="7434" customFormat="false" ht="15" hidden="false" customHeight="false" outlineLevel="0" collapsed="false">
      <c r="A7434" s="60" t="n">
        <v>46309</v>
      </c>
      <c r="B7434" s="0" t="n">
        <v>16</v>
      </c>
      <c r="C7434" s="0" t="n">
        <v>8192</v>
      </c>
      <c r="E7434" s="0" t="n">
        <v>0</v>
      </c>
      <c r="F7434" s="55" t="s">
        <v>1691</v>
      </c>
      <c r="I7434" s="55" t="s">
        <v>185</v>
      </c>
      <c r="U7434" s="0" t="n">
        <v>11</v>
      </c>
      <c r="V7434" s="0" t="n">
        <v>0</v>
      </c>
      <c r="X7434" s="55" t="n">
        <f aca="false">IF(I7434="Male",0,1)</f>
        <v>1</v>
      </c>
      <c r="Y7434" s="55" t="n">
        <f aca="false">IF(OR(I7434="DNB",I7434="Dry DNB"),1,0)</f>
        <v>0</v>
      </c>
      <c r="Z7434" s="0" t="str">
        <f aca="false">IF(ISNUMBER(W7434),A7434-W7434,"")</f>
        <v/>
      </c>
      <c r="AA7434" s="55" t="n">
        <f aca="false">MATCH(A7434,DATAS,0)</f>
        <v>1</v>
      </c>
      <c r="AB7434" s="55" t="n">
        <f aca="false">IF(AND(E7434&gt;0,OR(AND(B7434&gt;=1,B7434&lt;=6),B7434=10)),1,0)</f>
        <v>0</v>
      </c>
      <c r="AC7434" s="55" t="n">
        <f aca="false">IF(AND(E7434&gt;0,B7434=10),1,0)</f>
        <v>0</v>
      </c>
      <c r="AD7434" s="0" t="str">
        <f aca="false">IF(AND(C7433=C7434,AA7433=AA7434-1),AB7433,"")</f>
        <v/>
      </c>
      <c r="AE7434" s="0" t="str">
        <f aca="false">IF(AND(C7433=C7434,AA7433=AA7434-1),AC7433,"")</f>
        <v/>
      </c>
      <c r="AF7434" s="0" t="str">
        <f aca="false">IF(AA7434=1,"",IF(AND(AB7434=1,AD7434&lt;&gt;1),1,0))</f>
        <v/>
      </c>
      <c r="AG7434" s="0" t="str">
        <f aca="false">IF(AA7434=1,"",IF(AND(AC7434=1,AE7434&lt;&gt;1),1,0))</f>
        <v/>
      </c>
      <c r="AH7434" s="60" t="str">
        <f aca="false">IF(AND(E7434&gt;0,AA7434&lt;2,NOT(AND(C7435=C7434,AA7435=AA7434+1))),INDEX(DATAS,AA7434+1),"")</f>
        <v/>
      </c>
      <c r="AI7434" s="60" t="str">
        <f aca="false">IF(AND(AC7434=1,AA7434&lt;2),IF(AND(C7435=C7434,AA7435=AA7434+1),IF(AC7435=1,"",INDEX(DATAS,AA7434+1)),INDEX(DATAS,AA7434+1)),"")</f>
        <v/>
      </c>
    </row>
    <row r="7435" customFormat="false" ht="15" hidden="false" customHeight="false" outlineLevel="0" collapsed="false">
      <c r="A7435" s="60" t="n">
        <v>46310</v>
      </c>
      <c r="B7435" s="0" t="n">
        <v>16</v>
      </c>
      <c r="C7435" s="0" t="n">
        <v>8192</v>
      </c>
      <c r="E7435" s="0" t="n">
        <v>0</v>
      </c>
      <c r="F7435" s="55" t="s">
        <v>1691</v>
      </c>
      <c r="I7435" s="55" t="s">
        <v>185</v>
      </c>
      <c r="U7435" s="0" t="n">
        <v>12</v>
      </c>
      <c r="V7435" s="0" t="n">
        <v>0</v>
      </c>
      <c r="X7435" s="55" t="n">
        <f aca="false">IF(I7435="Male",0,1)</f>
        <v>1</v>
      </c>
      <c r="Y7435" s="55" t="n">
        <f aca="false">IF(OR(I7435="DNB",I7435="Dry DNB"),1,0)</f>
        <v>0</v>
      </c>
      <c r="Z7435" s="0" t="str">
        <f aca="false">IF(ISNUMBER(W7435),A7435-W7435,"")</f>
        <v/>
      </c>
      <c r="AA7435" s="55" t="n">
        <f aca="false">MATCH(A7435,DATAS,0)</f>
        <v>2</v>
      </c>
      <c r="AB7435" s="55" t="n">
        <f aca="false">IF(AND(E7435&gt;0,OR(AND(B7435&gt;=1,B7435&lt;=6),B7435=10)),1,0)</f>
        <v>0</v>
      </c>
      <c r="AC7435" s="55" t="n">
        <f aca="false">IF(AND(E7435&gt;0,B7435=10),1,0)</f>
        <v>0</v>
      </c>
      <c r="AD7435" s="55" t="n">
        <f aca="false">IF(AND(C7434=C7435,AA7434=AA7435-1),AB7434,"")</f>
        <v>0</v>
      </c>
      <c r="AE7435" s="55" t="n">
        <f aca="false">IF(AND(C7434=C7435,AA7434=AA7435-1),AC7434,"")</f>
        <v>0</v>
      </c>
      <c r="AF7435" s="55" t="n">
        <f aca="false">IF(AA7435=1,"",IF(AND(AB7435=1,AD7435&lt;&gt;1),1,0))</f>
        <v>0</v>
      </c>
      <c r="AG7435" s="55" t="n">
        <f aca="false">IF(AA7435=1,"",IF(AND(AC7435=1,AE7435&lt;&gt;1),1,0))</f>
        <v>0</v>
      </c>
      <c r="AH7435" s="60" t="str">
        <f aca="false">IF(AND(E7435&gt;0,AA7435&lt;2,NOT(AND(C7436=C7435,AA7436=AA7435+1))),INDEX(DATAS,AA7435+1),"")</f>
        <v/>
      </c>
      <c r="AI7435" s="60" t="str">
        <f aca="false">IF(AND(AC7435=1,AA7435&lt;2),IF(AND(C7436=C7435,AA7436=AA7435+1),IF(AC7436=1,"",INDEX(DATAS,AA7435+1)),INDEX(DATAS,AA7435+1)),"")</f>
        <v/>
      </c>
    </row>
    <row r="7436" customFormat="false" ht="15" hidden="false" customHeight="false" outlineLevel="0" collapsed="false">
      <c r="A7436" s="60" t="n">
        <v>46309</v>
      </c>
      <c r="B7436" s="0" t="n">
        <v>16</v>
      </c>
      <c r="C7436" s="0" t="n">
        <v>8193</v>
      </c>
      <c r="E7436" s="0" t="n">
        <v>0</v>
      </c>
      <c r="F7436" s="55" t="s">
        <v>1692</v>
      </c>
      <c r="I7436" s="55" t="s">
        <v>185</v>
      </c>
      <c r="U7436" s="0" t="n">
        <v>10</v>
      </c>
      <c r="V7436" s="0" t="n">
        <v>0</v>
      </c>
      <c r="X7436" s="55" t="n">
        <f aca="false">IF(I7436="Male",0,1)</f>
        <v>1</v>
      </c>
      <c r="Y7436" s="55" t="n">
        <f aca="false">IF(OR(I7436="DNB",I7436="Dry DNB"),1,0)</f>
        <v>0</v>
      </c>
      <c r="Z7436" s="0" t="str">
        <f aca="false">IF(ISNUMBER(W7436),A7436-W7436,"")</f>
        <v/>
      </c>
      <c r="AA7436" s="55" t="n">
        <f aca="false">MATCH(A7436,DATAS,0)</f>
        <v>1</v>
      </c>
      <c r="AB7436" s="55" t="n">
        <f aca="false">IF(AND(E7436&gt;0,OR(AND(B7436&gt;=1,B7436&lt;=6),B7436=10)),1,0)</f>
        <v>0</v>
      </c>
      <c r="AC7436" s="55" t="n">
        <f aca="false">IF(AND(E7436&gt;0,B7436=10),1,0)</f>
        <v>0</v>
      </c>
      <c r="AD7436" s="0" t="str">
        <f aca="false">IF(AND(C7435=C7436,AA7435=AA7436-1),AB7435,"")</f>
        <v/>
      </c>
      <c r="AE7436" s="0" t="str">
        <f aca="false">IF(AND(C7435=C7436,AA7435=AA7436-1),AC7435,"")</f>
        <v/>
      </c>
      <c r="AF7436" s="0" t="str">
        <f aca="false">IF(AA7436=1,"",IF(AND(AB7436=1,AD7436&lt;&gt;1),1,0))</f>
        <v/>
      </c>
      <c r="AG7436" s="0" t="str">
        <f aca="false">IF(AA7436=1,"",IF(AND(AC7436=1,AE7436&lt;&gt;1),1,0))</f>
        <v/>
      </c>
      <c r="AH7436" s="60" t="str">
        <f aca="false">IF(AND(E7436&gt;0,AA7436&lt;2,NOT(AND(C7437=C7436,AA7437=AA7436+1))),INDEX(DATAS,AA7436+1),"")</f>
        <v/>
      </c>
      <c r="AI7436" s="60" t="str">
        <f aca="false">IF(AND(AC7436=1,AA7436&lt;2),IF(AND(C7437=C7436,AA7437=AA7436+1),IF(AC7437=1,"",INDEX(DATAS,AA7436+1)),INDEX(DATAS,AA7436+1)),"")</f>
        <v/>
      </c>
    </row>
    <row r="7437" customFormat="false" ht="15" hidden="false" customHeight="false" outlineLevel="0" collapsed="false">
      <c r="A7437" s="60" t="n">
        <v>46310</v>
      </c>
      <c r="B7437" s="0" t="n">
        <v>16</v>
      </c>
      <c r="C7437" s="0" t="n">
        <v>8193</v>
      </c>
      <c r="E7437" s="0" t="n">
        <v>0</v>
      </c>
      <c r="F7437" s="55" t="s">
        <v>1692</v>
      </c>
      <c r="I7437" s="55" t="s">
        <v>185</v>
      </c>
      <c r="U7437" s="0" t="n">
        <v>11</v>
      </c>
      <c r="V7437" s="0" t="n">
        <v>0</v>
      </c>
      <c r="X7437" s="55" t="n">
        <f aca="false">IF(I7437="Male",0,1)</f>
        <v>1</v>
      </c>
      <c r="Y7437" s="55" t="n">
        <f aca="false">IF(OR(I7437="DNB",I7437="Dry DNB"),1,0)</f>
        <v>0</v>
      </c>
      <c r="Z7437" s="0" t="str">
        <f aca="false">IF(ISNUMBER(W7437),A7437-W7437,"")</f>
        <v/>
      </c>
      <c r="AA7437" s="55" t="n">
        <f aca="false">MATCH(A7437,DATAS,0)</f>
        <v>2</v>
      </c>
      <c r="AB7437" s="55" t="n">
        <f aca="false">IF(AND(E7437&gt;0,OR(AND(B7437&gt;=1,B7437&lt;=6),B7437=10)),1,0)</f>
        <v>0</v>
      </c>
      <c r="AC7437" s="55" t="n">
        <f aca="false">IF(AND(E7437&gt;0,B7437=10),1,0)</f>
        <v>0</v>
      </c>
      <c r="AD7437" s="55" t="n">
        <f aca="false">IF(AND(C7436=C7437,AA7436=AA7437-1),AB7436,"")</f>
        <v>0</v>
      </c>
      <c r="AE7437" s="55" t="n">
        <f aca="false">IF(AND(C7436=C7437,AA7436=AA7437-1),AC7436,"")</f>
        <v>0</v>
      </c>
      <c r="AF7437" s="55" t="n">
        <f aca="false">IF(AA7437=1,"",IF(AND(AB7437=1,AD7437&lt;&gt;1),1,0))</f>
        <v>0</v>
      </c>
      <c r="AG7437" s="55" t="n">
        <f aca="false">IF(AA7437=1,"",IF(AND(AC7437=1,AE7437&lt;&gt;1),1,0))</f>
        <v>0</v>
      </c>
      <c r="AH7437" s="60" t="str">
        <f aca="false">IF(AND(E7437&gt;0,AA7437&lt;2,NOT(AND(C7438=C7437,AA7438=AA7437+1))),INDEX(DATAS,AA7437+1),"")</f>
        <v/>
      </c>
      <c r="AI7437" s="60" t="str">
        <f aca="false">IF(AND(AC7437=1,AA7437&lt;2),IF(AND(C7438=C7437,AA7438=AA7437+1),IF(AC7438=1,"",INDEX(DATAS,AA7437+1)),INDEX(DATAS,AA7437+1)),"")</f>
        <v/>
      </c>
    </row>
    <row r="7438" customFormat="false" ht="15" hidden="false" customHeight="false" outlineLevel="0" collapsed="false">
      <c r="A7438" s="60" t="n">
        <v>46309</v>
      </c>
      <c r="B7438" s="0" t="n">
        <v>16</v>
      </c>
      <c r="C7438" s="0" t="n">
        <v>8194</v>
      </c>
      <c r="E7438" s="0" t="n">
        <v>0</v>
      </c>
      <c r="F7438" s="55" t="s">
        <v>1692</v>
      </c>
      <c r="I7438" s="55" t="s">
        <v>185</v>
      </c>
      <c r="U7438" s="0" t="n">
        <v>10</v>
      </c>
      <c r="V7438" s="0" t="n">
        <v>0</v>
      </c>
      <c r="X7438" s="55" t="n">
        <f aca="false">IF(I7438="Male",0,1)</f>
        <v>1</v>
      </c>
      <c r="Y7438" s="55" t="n">
        <f aca="false">IF(OR(I7438="DNB",I7438="Dry DNB"),1,0)</f>
        <v>0</v>
      </c>
      <c r="Z7438" s="0" t="str">
        <f aca="false">IF(ISNUMBER(W7438),A7438-W7438,"")</f>
        <v/>
      </c>
      <c r="AA7438" s="55" t="n">
        <f aca="false">MATCH(A7438,DATAS,0)</f>
        <v>1</v>
      </c>
      <c r="AB7438" s="55" t="n">
        <f aca="false">IF(AND(E7438&gt;0,OR(AND(B7438&gt;=1,B7438&lt;=6),B7438=10)),1,0)</f>
        <v>0</v>
      </c>
      <c r="AC7438" s="55" t="n">
        <f aca="false">IF(AND(E7438&gt;0,B7438=10),1,0)</f>
        <v>0</v>
      </c>
      <c r="AD7438" s="0" t="str">
        <f aca="false">IF(AND(C7437=C7438,AA7437=AA7438-1),AB7437,"")</f>
        <v/>
      </c>
      <c r="AE7438" s="0" t="str">
        <f aca="false">IF(AND(C7437=C7438,AA7437=AA7438-1),AC7437,"")</f>
        <v/>
      </c>
      <c r="AF7438" s="0" t="str">
        <f aca="false">IF(AA7438=1,"",IF(AND(AB7438=1,AD7438&lt;&gt;1),1,0))</f>
        <v/>
      </c>
      <c r="AG7438" s="0" t="str">
        <f aca="false">IF(AA7438=1,"",IF(AND(AC7438=1,AE7438&lt;&gt;1),1,0))</f>
        <v/>
      </c>
      <c r="AH7438" s="60" t="str">
        <f aca="false">IF(AND(E7438&gt;0,AA7438&lt;2,NOT(AND(C7439=C7438,AA7439=AA7438+1))),INDEX(DATAS,AA7438+1),"")</f>
        <v/>
      </c>
      <c r="AI7438" s="60" t="str">
        <f aca="false">IF(AND(AC7438=1,AA7438&lt;2),IF(AND(C7439=C7438,AA7439=AA7438+1),IF(AC7439=1,"",INDEX(DATAS,AA7438+1)),INDEX(DATAS,AA7438+1)),"")</f>
        <v/>
      </c>
    </row>
    <row r="7439" customFormat="false" ht="15" hidden="false" customHeight="false" outlineLevel="0" collapsed="false">
      <c r="A7439" s="60" t="n">
        <v>46310</v>
      </c>
      <c r="B7439" s="0" t="n">
        <v>16</v>
      </c>
      <c r="C7439" s="0" t="n">
        <v>8194</v>
      </c>
      <c r="E7439" s="0" t="n">
        <v>0</v>
      </c>
      <c r="F7439" s="55" t="s">
        <v>1692</v>
      </c>
      <c r="I7439" s="55" t="s">
        <v>185</v>
      </c>
      <c r="U7439" s="0" t="n">
        <v>11</v>
      </c>
      <c r="V7439" s="0" t="n">
        <v>0</v>
      </c>
      <c r="X7439" s="55" t="n">
        <f aca="false">IF(I7439="Male",0,1)</f>
        <v>1</v>
      </c>
      <c r="Y7439" s="55" t="n">
        <f aca="false">IF(OR(I7439="DNB",I7439="Dry DNB"),1,0)</f>
        <v>0</v>
      </c>
      <c r="Z7439" s="0" t="str">
        <f aca="false">IF(ISNUMBER(W7439),A7439-W7439,"")</f>
        <v/>
      </c>
      <c r="AA7439" s="55" t="n">
        <f aca="false">MATCH(A7439,DATAS,0)</f>
        <v>2</v>
      </c>
      <c r="AB7439" s="55" t="n">
        <f aca="false">IF(AND(E7439&gt;0,OR(AND(B7439&gt;=1,B7439&lt;=6),B7439=10)),1,0)</f>
        <v>0</v>
      </c>
      <c r="AC7439" s="55" t="n">
        <f aca="false">IF(AND(E7439&gt;0,B7439=10),1,0)</f>
        <v>0</v>
      </c>
      <c r="AD7439" s="55" t="n">
        <f aca="false">IF(AND(C7438=C7439,AA7438=AA7439-1),AB7438,"")</f>
        <v>0</v>
      </c>
      <c r="AE7439" s="55" t="n">
        <f aca="false">IF(AND(C7438=C7439,AA7438=AA7439-1),AC7438,"")</f>
        <v>0</v>
      </c>
      <c r="AF7439" s="55" t="n">
        <f aca="false">IF(AA7439=1,"",IF(AND(AB7439=1,AD7439&lt;&gt;1),1,0))</f>
        <v>0</v>
      </c>
      <c r="AG7439" s="55" t="n">
        <f aca="false">IF(AA7439=1,"",IF(AND(AC7439=1,AE7439&lt;&gt;1),1,0))</f>
        <v>0</v>
      </c>
      <c r="AH7439" s="60" t="str">
        <f aca="false">IF(AND(E7439&gt;0,AA7439&lt;2,NOT(AND(C7440=C7439,AA7440=AA7439+1))),INDEX(DATAS,AA7439+1),"")</f>
        <v/>
      </c>
      <c r="AI7439" s="60" t="str">
        <f aca="false">IF(AND(AC7439=1,AA7439&lt;2),IF(AND(C7440=C7439,AA7440=AA7439+1),IF(AC7440=1,"",INDEX(DATAS,AA7439+1)),INDEX(DATAS,AA7439+1)),"")</f>
        <v/>
      </c>
    </row>
    <row r="7440" customFormat="false" ht="15" hidden="false" customHeight="false" outlineLevel="0" collapsed="false">
      <c r="A7440" s="60" t="n">
        <v>46309</v>
      </c>
      <c r="B7440" s="0" t="n">
        <v>16</v>
      </c>
      <c r="C7440" s="0" t="n">
        <v>8195</v>
      </c>
      <c r="E7440" s="0" t="n">
        <v>0</v>
      </c>
      <c r="F7440" s="55" t="s">
        <v>1692</v>
      </c>
      <c r="I7440" s="55" t="s">
        <v>185</v>
      </c>
      <c r="U7440" s="0" t="n">
        <v>10</v>
      </c>
      <c r="V7440" s="0" t="n">
        <v>0</v>
      </c>
      <c r="X7440" s="55" t="n">
        <f aca="false">IF(I7440="Male",0,1)</f>
        <v>1</v>
      </c>
      <c r="Y7440" s="55" t="n">
        <f aca="false">IF(OR(I7440="DNB",I7440="Dry DNB"),1,0)</f>
        <v>0</v>
      </c>
      <c r="Z7440" s="0" t="str">
        <f aca="false">IF(ISNUMBER(W7440),A7440-W7440,"")</f>
        <v/>
      </c>
      <c r="AA7440" s="55" t="n">
        <f aca="false">MATCH(A7440,DATAS,0)</f>
        <v>1</v>
      </c>
      <c r="AB7440" s="55" t="n">
        <f aca="false">IF(AND(E7440&gt;0,OR(AND(B7440&gt;=1,B7440&lt;=6),B7440=10)),1,0)</f>
        <v>0</v>
      </c>
      <c r="AC7440" s="55" t="n">
        <f aca="false">IF(AND(E7440&gt;0,B7440=10),1,0)</f>
        <v>0</v>
      </c>
      <c r="AD7440" s="0" t="str">
        <f aca="false">IF(AND(C7439=C7440,AA7439=AA7440-1),AB7439,"")</f>
        <v/>
      </c>
      <c r="AE7440" s="0" t="str">
        <f aca="false">IF(AND(C7439=C7440,AA7439=AA7440-1),AC7439,"")</f>
        <v/>
      </c>
      <c r="AF7440" s="0" t="str">
        <f aca="false">IF(AA7440=1,"",IF(AND(AB7440=1,AD7440&lt;&gt;1),1,0))</f>
        <v/>
      </c>
      <c r="AG7440" s="0" t="str">
        <f aca="false">IF(AA7440=1,"",IF(AND(AC7440=1,AE7440&lt;&gt;1),1,0))</f>
        <v/>
      </c>
      <c r="AH7440" s="60" t="str">
        <f aca="false">IF(AND(E7440&gt;0,AA7440&lt;2,NOT(AND(C7441=C7440,AA7441=AA7440+1))),INDEX(DATAS,AA7440+1),"")</f>
        <v/>
      </c>
      <c r="AI7440" s="60" t="str">
        <f aca="false">IF(AND(AC7440=1,AA7440&lt;2),IF(AND(C7441=C7440,AA7441=AA7440+1),IF(AC7441=1,"",INDEX(DATAS,AA7440+1)),INDEX(DATAS,AA7440+1)),"")</f>
        <v/>
      </c>
    </row>
    <row r="7441" customFormat="false" ht="15" hidden="false" customHeight="false" outlineLevel="0" collapsed="false">
      <c r="A7441" s="60" t="n">
        <v>46310</v>
      </c>
      <c r="B7441" s="0" t="n">
        <v>16</v>
      </c>
      <c r="C7441" s="0" t="n">
        <v>8195</v>
      </c>
      <c r="E7441" s="0" t="n">
        <v>0</v>
      </c>
      <c r="F7441" s="55" t="s">
        <v>1692</v>
      </c>
      <c r="I7441" s="55" t="s">
        <v>185</v>
      </c>
      <c r="U7441" s="0" t="n">
        <v>11</v>
      </c>
      <c r="V7441" s="0" t="n">
        <v>0</v>
      </c>
      <c r="X7441" s="55" t="n">
        <f aca="false">IF(I7441="Male",0,1)</f>
        <v>1</v>
      </c>
      <c r="Y7441" s="55" t="n">
        <f aca="false">IF(OR(I7441="DNB",I7441="Dry DNB"),1,0)</f>
        <v>0</v>
      </c>
      <c r="Z7441" s="0" t="str">
        <f aca="false">IF(ISNUMBER(W7441),A7441-W7441,"")</f>
        <v/>
      </c>
      <c r="AA7441" s="55" t="n">
        <f aca="false">MATCH(A7441,DATAS,0)</f>
        <v>2</v>
      </c>
      <c r="AB7441" s="55" t="n">
        <f aca="false">IF(AND(E7441&gt;0,OR(AND(B7441&gt;=1,B7441&lt;=6),B7441=10)),1,0)</f>
        <v>0</v>
      </c>
      <c r="AC7441" s="55" t="n">
        <f aca="false">IF(AND(E7441&gt;0,B7441=10),1,0)</f>
        <v>0</v>
      </c>
      <c r="AD7441" s="55" t="n">
        <f aca="false">IF(AND(C7440=C7441,AA7440=AA7441-1),AB7440,"")</f>
        <v>0</v>
      </c>
      <c r="AE7441" s="55" t="n">
        <f aca="false">IF(AND(C7440=C7441,AA7440=AA7441-1),AC7440,"")</f>
        <v>0</v>
      </c>
      <c r="AF7441" s="55" t="n">
        <f aca="false">IF(AA7441=1,"",IF(AND(AB7441=1,AD7441&lt;&gt;1),1,0))</f>
        <v>0</v>
      </c>
      <c r="AG7441" s="55" t="n">
        <f aca="false">IF(AA7441=1,"",IF(AND(AC7441=1,AE7441&lt;&gt;1),1,0))</f>
        <v>0</v>
      </c>
      <c r="AH7441" s="60" t="str">
        <f aca="false">IF(AND(E7441&gt;0,AA7441&lt;2,NOT(AND(C7442=C7441,AA7442=AA7441+1))),INDEX(DATAS,AA7441+1),"")</f>
        <v/>
      </c>
      <c r="AI7441" s="60" t="str">
        <f aca="false">IF(AND(AC7441=1,AA7441&lt;2),IF(AND(C7442=C7441,AA7442=AA7441+1),IF(AC7442=1,"",INDEX(DATAS,AA7441+1)),INDEX(DATAS,AA7441+1)),"")</f>
        <v/>
      </c>
    </row>
    <row r="7442" customFormat="false" ht="15" hidden="false" customHeight="false" outlineLevel="0" collapsed="false">
      <c r="A7442" s="60" t="n">
        <v>46309</v>
      </c>
      <c r="B7442" s="0" t="n">
        <v>16</v>
      </c>
      <c r="C7442" s="0" t="n">
        <v>8196</v>
      </c>
      <c r="E7442" s="0" t="n">
        <v>0</v>
      </c>
      <c r="F7442" s="55" t="s">
        <v>1692</v>
      </c>
      <c r="I7442" s="55" t="s">
        <v>185</v>
      </c>
      <c r="U7442" s="0" t="n">
        <v>10</v>
      </c>
      <c r="V7442" s="0" t="n">
        <v>0</v>
      </c>
      <c r="X7442" s="55" t="n">
        <f aca="false">IF(I7442="Male",0,1)</f>
        <v>1</v>
      </c>
      <c r="Y7442" s="55" t="n">
        <f aca="false">IF(OR(I7442="DNB",I7442="Dry DNB"),1,0)</f>
        <v>0</v>
      </c>
      <c r="Z7442" s="0" t="str">
        <f aca="false">IF(ISNUMBER(W7442),A7442-W7442,"")</f>
        <v/>
      </c>
      <c r="AA7442" s="55" t="n">
        <f aca="false">MATCH(A7442,DATAS,0)</f>
        <v>1</v>
      </c>
      <c r="AB7442" s="55" t="n">
        <f aca="false">IF(AND(E7442&gt;0,OR(AND(B7442&gt;=1,B7442&lt;=6),B7442=10)),1,0)</f>
        <v>0</v>
      </c>
      <c r="AC7442" s="55" t="n">
        <f aca="false">IF(AND(E7442&gt;0,B7442=10),1,0)</f>
        <v>0</v>
      </c>
      <c r="AD7442" s="0" t="str">
        <f aca="false">IF(AND(C7441=C7442,AA7441=AA7442-1),AB7441,"")</f>
        <v/>
      </c>
      <c r="AE7442" s="0" t="str">
        <f aca="false">IF(AND(C7441=C7442,AA7441=AA7442-1),AC7441,"")</f>
        <v/>
      </c>
      <c r="AF7442" s="0" t="str">
        <f aca="false">IF(AA7442=1,"",IF(AND(AB7442=1,AD7442&lt;&gt;1),1,0))</f>
        <v/>
      </c>
      <c r="AG7442" s="0" t="str">
        <f aca="false">IF(AA7442=1,"",IF(AND(AC7442=1,AE7442&lt;&gt;1),1,0))</f>
        <v/>
      </c>
      <c r="AH7442" s="60" t="str">
        <f aca="false">IF(AND(E7442&gt;0,AA7442&lt;2,NOT(AND(C7443=C7442,AA7443=AA7442+1))),INDEX(DATAS,AA7442+1),"")</f>
        <v/>
      </c>
      <c r="AI7442" s="60" t="str">
        <f aca="false">IF(AND(AC7442=1,AA7442&lt;2),IF(AND(C7443=C7442,AA7443=AA7442+1),IF(AC7443=1,"",INDEX(DATAS,AA7442+1)),INDEX(DATAS,AA7442+1)),"")</f>
        <v/>
      </c>
    </row>
    <row r="7443" customFormat="false" ht="15" hidden="false" customHeight="false" outlineLevel="0" collapsed="false">
      <c r="A7443" s="60" t="n">
        <v>46310</v>
      </c>
      <c r="B7443" s="0" t="n">
        <v>16</v>
      </c>
      <c r="C7443" s="0" t="n">
        <v>8196</v>
      </c>
      <c r="E7443" s="0" t="n">
        <v>0</v>
      </c>
      <c r="F7443" s="55" t="s">
        <v>1692</v>
      </c>
      <c r="I7443" s="55" t="s">
        <v>185</v>
      </c>
      <c r="U7443" s="0" t="n">
        <v>11</v>
      </c>
      <c r="V7443" s="0" t="n">
        <v>0</v>
      </c>
      <c r="X7443" s="55" t="n">
        <f aca="false">IF(I7443="Male",0,1)</f>
        <v>1</v>
      </c>
      <c r="Y7443" s="55" t="n">
        <f aca="false">IF(OR(I7443="DNB",I7443="Dry DNB"),1,0)</f>
        <v>0</v>
      </c>
      <c r="Z7443" s="0" t="str">
        <f aca="false">IF(ISNUMBER(W7443),A7443-W7443,"")</f>
        <v/>
      </c>
      <c r="AA7443" s="55" t="n">
        <f aca="false">MATCH(A7443,DATAS,0)</f>
        <v>2</v>
      </c>
      <c r="AB7443" s="55" t="n">
        <f aca="false">IF(AND(E7443&gt;0,OR(AND(B7443&gt;=1,B7443&lt;=6),B7443=10)),1,0)</f>
        <v>0</v>
      </c>
      <c r="AC7443" s="55" t="n">
        <f aca="false">IF(AND(E7443&gt;0,B7443=10),1,0)</f>
        <v>0</v>
      </c>
      <c r="AD7443" s="55" t="n">
        <f aca="false">IF(AND(C7442=C7443,AA7442=AA7443-1),AB7442,"")</f>
        <v>0</v>
      </c>
      <c r="AE7443" s="55" t="n">
        <f aca="false">IF(AND(C7442=C7443,AA7442=AA7443-1),AC7442,"")</f>
        <v>0</v>
      </c>
      <c r="AF7443" s="55" t="n">
        <f aca="false">IF(AA7443=1,"",IF(AND(AB7443=1,AD7443&lt;&gt;1),1,0))</f>
        <v>0</v>
      </c>
      <c r="AG7443" s="55" t="n">
        <f aca="false">IF(AA7443=1,"",IF(AND(AC7443=1,AE7443&lt;&gt;1),1,0))</f>
        <v>0</v>
      </c>
      <c r="AH7443" s="60" t="str">
        <f aca="false">IF(AND(E7443&gt;0,AA7443&lt;2,NOT(AND(C7444=C7443,AA7444=AA7443+1))),INDEX(DATAS,AA7443+1),"")</f>
        <v/>
      </c>
      <c r="AI7443" s="60" t="str">
        <f aca="false">IF(AND(AC7443=1,AA7443&lt;2),IF(AND(C7444=C7443,AA7444=AA7443+1),IF(AC7444=1,"",INDEX(DATAS,AA7443+1)),INDEX(DATAS,AA7443+1)),"")</f>
        <v/>
      </c>
    </row>
    <row r="7444" customFormat="false" ht="15" hidden="false" customHeight="false" outlineLevel="0" collapsed="false">
      <c r="A7444" s="60" t="n">
        <v>46309</v>
      </c>
      <c r="B7444" s="0" t="n">
        <v>16</v>
      </c>
      <c r="C7444" s="0" t="n">
        <v>8198</v>
      </c>
      <c r="E7444" s="0" t="n">
        <v>0</v>
      </c>
      <c r="F7444" s="55" t="s">
        <v>1692</v>
      </c>
      <c r="I7444" s="55" t="s">
        <v>185</v>
      </c>
      <c r="U7444" s="0" t="n">
        <v>10</v>
      </c>
      <c r="V7444" s="0" t="n">
        <v>0</v>
      </c>
      <c r="X7444" s="55" t="n">
        <f aca="false">IF(I7444="Male",0,1)</f>
        <v>1</v>
      </c>
      <c r="Y7444" s="55" t="n">
        <f aca="false">IF(OR(I7444="DNB",I7444="Dry DNB"),1,0)</f>
        <v>0</v>
      </c>
      <c r="Z7444" s="0" t="str">
        <f aca="false">IF(ISNUMBER(W7444),A7444-W7444,"")</f>
        <v/>
      </c>
      <c r="AA7444" s="55" t="n">
        <f aca="false">MATCH(A7444,DATAS,0)</f>
        <v>1</v>
      </c>
      <c r="AB7444" s="55" t="n">
        <f aca="false">IF(AND(E7444&gt;0,OR(AND(B7444&gt;=1,B7444&lt;=6),B7444=10)),1,0)</f>
        <v>0</v>
      </c>
      <c r="AC7444" s="55" t="n">
        <f aca="false">IF(AND(E7444&gt;0,B7444=10),1,0)</f>
        <v>0</v>
      </c>
      <c r="AD7444" s="0" t="str">
        <f aca="false">IF(AND(C7443=C7444,AA7443=AA7444-1),AB7443,"")</f>
        <v/>
      </c>
      <c r="AE7444" s="0" t="str">
        <f aca="false">IF(AND(C7443=C7444,AA7443=AA7444-1),AC7443,"")</f>
        <v/>
      </c>
      <c r="AF7444" s="0" t="str">
        <f aca="false">IF(AA7444=1,"",IF(AND(AB7444=1,AD7444&lt;&gt;1),1,0))</f>
        <v/>
      </c>
      <c r="AG7444" s="0" t="str">
        <f aca="false">IF(AA7444=1,"",IF(AND(AC7444=1,AE7444&lt;&gt;1),1,0))</f>
        <v/>
      </c>
      <c r="AH7444" s="60" t="str">
        <f aca="false">IF(AND(E7444&gt;0,AA7444&lt;2,NOT(AND(C7445=C7444,AA7445=AA7444+1))),INDEX(DATAS,AA7444+1),"")</f>
        <v/>
      </c>
      <c r="AI7444" s="60" t="str">
        <f aca="false">IF(AND(AC7444=1,AA7444&lt;2),IF(AND(C7445=C7444,AA7445=AA7444+1),IF(AC7445=1,"",INDEX(DATAS,AA7444+1)),INDEX(DATAS,AA7444+1)),"")</f>
        <v/>
      </c>
    </row>
    <row r="7445" customFormat="false" ht="15" hidden="false" customHeight="false" outlineLevel="0" collapsed="false">
      <c r="A7445" s="60" t="n">
        <v>46310</v>
      </c>
      <c r="B7445" s="0" t="n">
        <v>16</v>
      </c>
      <c r="C7445" s="0" t="n">
        <v>8198</v>
      </c>
      <c r="E7445" s="0" t="n">
        <v>0</v>
      </c>
      <c r="F7445" s="55" t="s">
        <v>1692</v>
      </c>
      <c r="I7445" s="55" t="s">
        <v>185</v>
      </c>
      <c r="U7445" s="0" t="n">
        <v>11</v>
      </c>
      <c r="V7445" s="0" t="n">
        <v>0</v>
      </c>
      <c r="X7445" s="55" t="n">
        <f aca="false">IF(I7445="Male",0,1)</f>
        <v>1</v>
      </c>
      <c r="Y7445" s="55" t="n">
        <f aca="false">IF(OR(I7445="DNB",I7445="Dry DNB"),1,0)</f>
        <v>0</v>
      </c>
      <c r="Z7445" s="0" t="str">
        <f aca="false">IF(ISNUMBER(W7445),A7445-W7445,"")</f>
        <v/>
      </c>
      <c r="AA7445" s="55" t="n">
        <f aca="false">MATCH(A7445,DATAS,0)</f>
        <v>2</v>
      </c>
      <c r="AB7445" s="55" t="n">
        <f aca="false">IF(AND(E7445&gt;0,OR(AND(B7445&gt;=1,B7445&lt;=6),B7445=10)),1,0)</f>
        <v>0</v>
      </c>
      <c r="AC7445" s="55" t="n">
        <f aca="false">IF(AND(E7445&gt;0,B7445=10),1,0)</f>
        <v>0</v>
      </c>
      <c r="AD7445" s="55" t="n">
        <f aca="false">IF(AND(C7444=C7445,AA7444=AA7445-1),AB7444,"")</f>
        <v>0</v>
      </c>
      <c r="AE7445" s="55" t="n">
        <f aca="false">IF(AND(C7444=C7445,AA7444=AA7445-1),AC7444,"")</f>
        <v>0</v>
      </c>
      <c r="AF7445" s="55" t="n">
        <f aca="false">IF(AA7445=1,"",IF(AND(AB7445=1,AD7445&lt;&gt;1),1,0))</f>
        <v>0</v>
      </c>
      <c r="AG7445" s="55" t="n">
        <f aca="false">IF(AA7445=1,"",IF(AND(AC7445=1,AE7445&lt;&gt;1),1,0))</f>
        <v>0</v>
      </c>
      <c r="AH7445" s="60" t="str">
        <f aca="false">IF(AND(E7445&gt;0,AA7445&lt;2,NOT(AND(C7446=C7445,AA7446=AA7445+1))),INDEX(DATAS,AA7445+1),"")</f>
        <v/>
      </c>
      <c r="AI7445" s="60" t="str">
        <f aca="false">IF(AND(AC7445=1,AA7445&lt;2),IF(AND(C7446=C7445,AA7446=AA7445+1),IF(AC7446=1,"",INDEX(DATAS,AA7445+1)),INDEX(DATAS,AA7445+1)),"")</f>
        <v/>
      </c>
    </row>
    <row r="7446" customFormat="false" ht="15" hidden="false" customHeight="false" outlineLevel="0" collapsed="false">
      <c r="A7446" s="60" t="n">
        <v>46309</v>
      </c>
      <c r="B7446" s="0" t="n">
        <v>16</v>
      </c>
      <c r="C7446" s="0" t="n">
        <v>8199</v>
      </c>
      <c r="E7446" s="0" t="n">
        <v>0</v>
      </c>
      <c r="F7446" s="55" t="s">
        <v>1693</v>
      </c>
      <c r="I7446" s="55" t="s">
        <v>185</v>
      </c>
      <c r="U7446" s="0" t="n">
        <v>9</v>
      </c>
      <c r="V7446" s="0" t="n">
        <v>0</v>
      </c>
      <c r="X7446" s="55" t="n">
        <f aca="false">IF(I7446="Male",0,1)</f>
        <v>1</v>
      </c>
      <c r="Y7446" s="55" t="n">
        <f aca="false">IF(OR(I7446="DNB",I7446="Dry DNB"),1,0)</f>
        <v>0</v>
      </c>
      <c r="Z7446" s="0" t="str">
        <f aca="false">IF(ISNUMBER(W7446),A7446-W7446,"")</f>
        <v/>
      </c>
      <c r="AA7446" s="55" t="n">
        <f aca="false">MATCH(A7446,DATAS,0)</f>
        <v>1</v>
      </c>
      <c r="AB7446" s="55" t="n">
        <f aca="false">IF(AND(E7446&gt;0,OR(AND(B7446&gt;=1,B7446&lt;=6),B7446=10)),1,0)</f>
        <v>0</v>
      </c>
      <c r="AC7446" s="55" t="n">
        <f aca="false">IF(AND(E7446&gt;0,B7446=10),1,0)</f>
        <v>0</v>
      </c>
      <c r="AD7446" s="0" t="str">
        <f aca="false">IF(AND(C7445=C7446,AA7445=AA7446-1),AB7445,"")</f>
        <v/>
      </c>
      <c r="AE7446" s="0" t="str">
        <f aca="false">IF(AND(C7445=C7446,AA7445=AA7446-1),AC7445,"")</f>
        <v/>
      </c>
      <c r="AF7446" s="0" t="str">
        <f aca="false">IF(AA7446=1,"",IF(AND(AB7446=1,AD7446&lt;&gt;1),1,0))</f>
        <v/>
      </c>
      <c r="AG7446" s="0" t="str">
        <f aca="false">IF(AA7446=1,"",IF(AND(AC7446=1,AE7446&lt;&gt;1),1,0))</f>
        <v/>
      </c>
      <c r="AH7446" s="60" t="str">
        <f aca="false">IF(AND(E7446&gt;0,AA7446&lt;2,NOT(AND(C7447=C7446,AA7447=AA7446+1))),INDEX(DATAS,AA7446+1),"")</f>
        <v/>
      </c>
      <c r="AI7446" s="60" t="str">
        <f aca="false">IF(AND(AC7446=1,AA7446&lt;2),IF(AND(C7447=C7446,AA7447=AA7446+1),IF(AC7447=1,"",INDEX(DATAS,AA7446+1)),INDEX(DATAS,AA7446+1)),"")</f>
        <v/>
      </c>
    </row>
    <row r="7447" customFormat="false" ht="15" hidden="false" customHeight="false" outlineLevel="0" collapsed="false">
      <c r="A7447" s="60" t="n">
        <v>46310</v>
      </c>
      <c r="B7447" s="0" t="n">
        <v>16</v>
      </c>
      <c r="C7447" s="0" t="n">
        <v>8199</v>
      </c>
      <c r="E7447" s="0" t="n">
        <v>0</v>
      </c>
      <c r="F7447" s="55" t="s">
        <v>1693</v>
      </c>
      <c r="I7447" s="55" t="s">
        <v>185</v>
      </c>
      <c r="U7447" s="0" t="n">
        <v>10</v>
      </c>
      <c r="V7447" s="0" t="n">
        <v>0</v>
      </c>
      <c r="X7447" s="55" t="n">
        <f aca="false">IF(I7447="Male",0,1)</f>
        <v>1</v>
      </c>
      <c r="Y7447" s="55" t="n">
        <f aca="false">IF(OR(I7447="DNB",I7447="Dry DNB"),1,0)</f>
        <v>0</v>
      </c>
      <c r="Z7447" s="0" t="str">
        <f aca="false">IF(ISNUMBER(W7447),A7447-W7447,"")</f>
        <v/>
      </c>
      <c r="AA7447" s="55" t="n">
        <f aca="false">MATCH(A7447,DATAS,0)</f>
        <v>2</v>
      </c>
      <c r="AB7447" s="55" t="n">
        <f aca="false">IF(AND(E7447&gt;0,OR(AND(B7447&gt;=1,B7447&lt;=6),B7447=10)),1,0)</f>
        <v>0</v>
      </c>
      <c r="AC7447" s="55" t="n">
        <f aca="false">IF(AND(E7447&gt;0,B7447=10),1,0)</f>
        <v>0</v>
      </c>
      <c r="AD7447" s="55" t="n">
        <f aca="false">IF(AND(C7446=C7447,AA7446=AA7447-1),AB7446,"")</f>
        <v>0</v>
      </c>
      <c r="AE7447" s="55" t="n">
        <f aca="false">IF(AND(C7446=C7447,AA7446=AA7447-1),AC7446,"")</f>
        <v>0</v>
      </c>
      <c r="AF7447" s="55" t="n">
        <f aca="false">IF(AA7447=1,"",IF(AND(AB7447=1,AD7447&lt;&gt;1),1,0))</f>
        <v>0</v>
      </c>
      <c r="AG7447" s="55" t="n">
        <f aca="false">IF(AA7447=1,"",IF(AND(AC7447=1,AE7447&lt;&gt;1),1,0))</f>
        <v>0</v>
      </c>
      <c r="AH7447" s="60" t="str">
        <f aca="false">IF(AND(E7447&gt;0,AA7447&lt;2,NOT(AND(C7448=C7447,AA7448=AA7447+1))),INDEX(DATAS,AA7447+1),"")</f>
        <v/>
      </c>
      <c r="AI7447" s="60" t="str">
        <f aca="false">IF(AND(AC7447=1,AA7447&lt;2),IF(AND(C7448=C7447,AA7448=AA7447+1),IF(AC7448=1,"",INDEX(DATAS,AA7447+1)),INDEX(DATAS,AA7447+1)),"")</f>
        <v/>
      </c>
    </row>
    <row r="7448" customFormat="false" ht="15" hidden="false" customHeight="false" outlineLevel="0" collapsed="false">
      <c r="A7448" s="60" t="n">
        <v>46309</v>
      </c>
      <c r="B7448" s="0" t="n">
        <v>16</v>
      </c>
      <c r="C7448" s="0" t="n">
        <v>8200</v>
      </c>
      <c r="E7448" s="0" t="n">
        <v>0</v>
      </c>
      <c r="F7448" s="55" t="s">
        <v>1693</v>
      </c>
      <c r="I7448" s="55" t="s">
        <v>185</v>
      </c>
      <c r="U7448" s="0" t="n">
        <v>9</v>
      </c>
      <c r="V7448" s="0" t="n">
        <v>0</v>
      </c>
      <c r="X7448" s="55" t="n">
        <f aca="false">IF(I7448="Male",0,1)</f>
        <v>1</v>
      </c>
      <c r="Y7448" s="55" t="n">
        <f aca="false">IF(OR(I7448="DNB",I7448="Dry DNB"),1,0)</f>
        <v>0</v>
      </c>
      <c r="Z7448" s="0" t="str">
        <f aca="false">IF(ISNUMBER(W7448),A7448-W7448,"")</f>
        <v/>
      </c>
      <c r="AA7448" s="55" t="n">
        <f aca="false">MATCH(A7448,DATAS,0)</f>
        <v>1</v>
      </c>
      <c r="AB7448" s="55" t="n">
        <f aca="false">IF(AND(E7448&gt;0,OR(AND(B7448&gt;=1,B7448&lt;=6),B7448=10)),1,0)</f>
        <v>0</v>
      </c>
      <c r="AC7448" s="55" t="n">
        <f aca="false">IF(AND(E7448&gt;0,B7448=10),1,0)</f>
        <v>0</v>
      </c>
      <c r="AD7448" s="0" t="str">
        <f aca="false">IF(AND(C7447=C7448,AA7447=AA7448-1),AB7447,"")</f>
        <v/>
      </c>
      <c r="AE7448" s="0" t="str">
        <f aca="false">IF(AND(C7447=C7448,AA7447=AA7448-1),AC7447,"")</f>
        <v/>
      </c>
      <c r="AF7448" s="0" t="str">
        <f aca="false">IF(AA7448=1,"",IF(AND(AB7448=1,AD7448&lt;&gt;1),1,0))</f>
        <v/>
      </c>
      <c r="AG7448" s="0" t="str">
        <f aca="false">IF(AA7448=1,"",IF(AND(AC7448=1,AE7448&lt;&gt;1),1,0))</f>
        <v/>
      </c>
      <c r="AH7448" s="60" t="str">
        <f aca="false">IF(AND(E7448&gt;0,AA7448&lt;2,NOT(AND(C7449=C7448,AA7449=AA7448+1))),INDEX(DATAS,AA7448+1),"")</f>
        <v/>
      </c>
      <c r="AI7448" s="60" t="str">
        <f aca="false">IF(AND(AC7448=1,AA7448&lt;2),IF(AND(C7449=C7448,AA7449=AA7448+1),IF(AC7449=1,"",INDEX(DATAS,AA7448+1)),INDEX(DATAS,AA7448+1)),"")</f>
        <v/>
      </c>
    </row>
    <row r="7449" customFormat="false" ht="15" hidden="false" customHeight="false" outlineLevel="0" collapsed="false">
      <c r="A7449" s="60" t="n">
        <v>46310</v>
      </c>
      <c r="B7449" s="0" t="n">
        <v>16</v>
      </c>
      <c r="C7449" s="0" t="n">
        <v>8200</v>
      </c>
      <c r="E7449" s="0" t="n">
        <v>0</v>
      </c>
      <c r="F7449" s="55" t="s">
        <v>1693</v>
      </c>
      <c r="I7449" s="55" t="s">
        <v>185</v>
      </c>
      <c r="U7449" s="0" t="n">
        <v>10</v>
      </c>
      <c r="V7449" s="0" t="n">
        <v>0</v>
      </c>
      <c r="X7449" s="55" t="n">
        <f aca="false">IF(I7449="Male",0,1)</f>
        <v>1</v>
      </c>
      <c r="Y7449" s="55" t="n">
        <f aca="false">IF(OR(I7449="DNB",I7449="Dry DNB"),1,0)</f>
        <v>0</v>
      </c>
      <c r="Z7449" s="0" t="str">
        <f aca="false">IF(ISNUMBER(W7449),A7449-W7449,"")</f>
        <v/>
      </c>
      <c r="AA7449" s="55" t="n">
        <f aca="false">MATCH(A7449,DATAS,0)</f>
        <v>2</v>
      </c>
      <c r="AB7449" s="55" t="n">
        <f aca="false">IF(AND(E7449&gt;0,OR(AND(B7449&gt;=1,B7449&lt;=6),B7449=10)),1,0)</f>
        <v>0</v>
      </c>
      <c r="AC7449" s="55" t="n">
        <f aca="false">IF(AND(E7449&gt;0,B7449=10),1,0)</f>
        <v>0</v>
      </c>
      <c r="AD7449" s="55" t="n">
        <f aca="false">IF(AND(C7448=C7449,AA7448=AA7449-1),AB7448,"")</f>
        <v>0</v>
      </c>
      <c r="AE7449" s="55" t="n">
        <f aca="false">IF(AND(C7448=C7449,AA7448=AA7449-1),AC7448,"")</f>
        <v>0</v>
      </c>
      <c r="AF7449" s="55" t="n">
        <f aca="false">IF(AA7449=1,"",IF(AND(AB7449=1,AD7449&lt;&gt;1),1,0))</f>
        <v>0</v>
      </c>
      <c r="AG7449" s="55" t="n">
        <f aca="false">IF(AA7449=1,"",IF(AND(AC7449=1,AE7449&lt;&gt;1),1,0))</f>
        <v>0</v>
      </c>
      <c r="AH7449" s="60" t="str">
        <f aca="false">IF(AND(E7449&gt;0,AA7449&lt;2,NOT(AND(C7450=C7449,AA7450=AA7449+1))),INDEX(DATAS,AA7449+1),"")</f>
        <v/>
      </c>
      <c r="AI7449" s="60" t="str">
        <f aca="false">IF(AND(AC7449=1,AA7449&lt;2),IF(AND(C7450=C7449,AA7450=AA7449+1),IF(AC7450=1,"",INDEX(DATAS,AA7449+1)),INDEX(DATAS,AA7449+1)),"")</f>
        <v/>
      </c>
    </row>
    <row r="7450" customFormat="false" ht="15" hidden="false" customHeight="false" outlineLevel="0" collapsed="false">
      <c r="A7450" s="60" t="n">
        <v>46309</v>
      </c>
      <c r="B7450" s="0" t="n">
        <v>16</v>
      </c>
      <c r="C7450" s="0" t="n">
        <v>8201</v>
      </c>
      <c r="E7450" s="0" t="n">
        <v>0</v>
      </c>
      <c r="F7450" s="55" t="s">
        <v>1693</v>
      </c>
      <c r="I7450" s="55" t="s">
        <v>185</v>
      </c>
      <c r="U7450" s="0" t="n">
        <v>9</v>
      </c>
      <c r="V7450" s="0" t="n">
        <v>0</v>
      </c>
      <c r="X7450" s="55" t="n">
        <f aca="false">IF(I7450="Male",0,1)</f>
        <v>1</v>
      </c>
      <c r="Y7450" s="55" t="n">
        <f aca="false">IF(OR(I7450="DNB",I7450="Dry DNB"),1,0)</f>
        <v>0</v>
      </c>
      <c r="Z7450" s="0" t="str">
        <f aca="false">IF(ISNUMBER(W7450),A7450-W7450,"")</f>
        <v/>
      </c>
      <c r="AA7450" s="55" t="n">
        <f aca="false">MATCH(A7450,DATAS,0)</f>
        <v>1</v>
      </c>
      <c r="AB7450" s="55" t="n">
        <f aca="false">IF(AND(E7450&gt;0,OR(AND(B7450&gt;=1,B7450&lt;=6),B7450=10)),1,0)</f>
        <v>0</v>
      </c>
      <c r="AC7450" s="55" t="n">
        <f aca="false">IF(AND(E7450&gt;0,B7450=10),1,0)</f>
        <v>0</v>
      </c>
      <c r="AD7450" s="0" t="str">
        <f aca="false">IF(AND(C7449=C7450,AA7449=AA7450-1),AB7449,"")</f>
        <v/>
      </c>
      <c r="AE7450" s="0" t="str">
        <f aca="false">IF(AND(C7449=C7450,AA7449=AA7450-1),AC7449,"")</f>
        <v/>
      </c>
      <c r="AF7450" s="0" t="str">
        <f aca="false">IF(AA7450=1,"",IF(AND(AB7450=1,AD7450&lt;&gt;1),1,0))</f>
        <v/>
      </c>
      <c r="AG7450" s="0" t="str">
        <f aca="false">IF(AA7450=1,"",IF(AND(AC7450=1,AE7450&lt;&gt;1),1,0))</f>
        <v/>
      </c>
      <c r="AH7450" s="60" t="str">
        <f aca="false">IF(AND(E7450&gt;0,AA7450&lt;2,NOT(AND(C7451=C7450,AA7451=AA7450+1))),INDEX(DATAS,AA7450+1),"")</f>
        <v/>
      </c>
      <c r="AI7450" s="60" t="str">
        <f aca="false">IF(AND(AC7450=1,AA7450&lt;2),IF(AND(C7451=C7450,AA7451=AA7450+1),IF(AC7451=1,"",INDEX(DATAS,AA7450+1)),INDEX(DATAS,AA7450+1)),"")</f>
        <v/>
      </c>
    </row>
    <row r="7451" customFormat="false" ht="15" hidden="false" customHeight="false" outlineLevel="0" collapsed="false">
      <c r="A7451" s="60" t="n">
        <v>46310</v>
      </c>
      <c r="B7451" s="0" t="n">
        <v>16</v>
      </c>
      <c r="C7451" s="0" t="n">
        <v>8201</v>
      </c>
      <c r="E7451" s="0" t="n">
        <v>0</v>
      </c>
      <c r="F7451" s="55" t="s">
        <v>1693</v>
      </c>
      <c r="I7451" s="55" t="s">
        <v>185</v>
      </c>
      <c r="U7451" s="0" t="n">
        <v>10</v>
      </c>
      <c r="V7451" s="0" t="n">
        <v>0</v>
      </c>
      <c r="X7451" s="55" t="n">
        <f aca="false">IF(I7451="Male",0,1)</f>
        <v>1</v>
      </c>
      <c r="Y7451" s="55" t="n">
        <f aca="false">IF(OR(I7451="DNB",I7451="Dry DNB"),1,0)</f>
        <v>0</v>
      </c>
      <c r="Z7451" s="0" t="str">
        <f aca="false">IF(ISNUMBER(W7451),A7451-W7451,"")</f>
        <v/>
      </c>
      <c r="AA7451" s="55" t="n">
        <f aca="false">MATCH(A7451,DATAS,0)</f>
        <v>2</v>
      </c>
      <c r="AB7451" s="55" t="n">
        <f aca="false">IF(AND(E7451&gt;0,OR(AND(B7451&gt;=1,B7451&lt;=6),B7451=10)),1,0)</f>
        <v>0</v>
      </c>
      <c r="AC7451" s="55" t="n">
        <f aca="false">IF(AND(E7451&gt;0,B7451=10),1,0)</f>
        <v>0</v>
      </c>
      <c r="AD7451" s="55" t="n">
        <f aca="false">IF(AND(C7450=C7451,AA7450=AA7451-1),AB7450,"")</f>
        <v>0</v>
      </c>
      <c r="AE7451" s="55" t="n">
        <f aca="false">IF(AND(C7450=C7451,AA7450=AA7451-1),AC7450,"")</f>
        <v>0</v>
      </c>
      <c r="AF7451" s="55" t="n">
        <f aca="false">IF(AA7451=1,"",IF(AND(AB7451=1,AD7451&lt;&gt;1),1,0))</f>
        <v>0</v>
      </c>
      <c r="AG7451" s="55" t="n">
        <f aca="false">IF(AA7451=1,"",IF(AND(AC7451=1,AE7451&lt;&gt;1),1,0))</f>
        <v>0</v>
      </c>
      <c r="AH7451" s="60" t="str">
        <f aca="false">IF(AND(E7451&gt;0,AA7451&lt;2,NOT(AND(C7452=C7451,AA7452=AA7451+1))),INDEX(DATAS,AA7451+1),"")</f>
        <v/>
      </c>
      <c r="AI7451" s="60" t="str">
        <f aca="false">IF(AND(AC7451=1,AA7451&lt;2),IF(AND(C7452=C7451,AA7452=AA7451+1),IF(AC7452=1,"",INDEX(DATAS,AA7451+1)),INDEX(DATAS,AA7451+1)),"")</f>
        <v/>
      </c>
    </row>
    <row r="7452" customFormat="false" ht="15" hidden="false" customHeight="false" outlineLevel="0" collapsed="false">
      <c r="A7452" s="60" t="n">
        <v>46309</v>
      </c>
      <c r="B7452" s="0" t="n">
        <v>16</v>
      </c>
      <c r="C7452" s="0" t="n">
        <v>8202</v>
      </c>
      <c r="E7452" s="0" t="n">
        <v>0</v>
      </c>
      <c r="F7452" s="55" t="s">
        <v>1694</v>
      </c>
      <c r="I7452" s="55" t="s">
        <v>185</v>
      </c>
      <c r="U7452" s="0" t="n">
        <v>8</v>
      </c>
      <c r="V7452" s="0" t="n">
        <v>0</v>
      </c>
      <c r="X7452" s="55" t="n">
        <f aca="false">IF(I7452="Male",0,1)</f>
        <v>1</v>
      </c>
      <c r="Y7452" s="55" t="n">
        <f aca="false">IF(OR(I7452="DNB",I7452="Dry DNB"),1,0)</f>
        <v>0</v>
      </c>
      <c r="Z7452" s="0" t="str">
        <f aca="false">IF(ISNUMBER(W7452),A7452-W7452,"")</f>
        <v/>
      </c>
      <c r="AA7452" s="55" t="n">
        <f aca="false">MATCH(A7452,DATAS,0)</f>
        <v>1</v>
      </c>
      <c r="AB7452" s="55" t="n">
        <f aca="false">IF(AND(E7452&gt;0,OR(AND(B7452&gt;=1,B7452&lt;=6),B7452=10)),1,0)</f>
        <v>0</v>
      </c>
      <c r="AC7452" s="55" t="n">
        <f aca="false">IF(AND(E7452&gt;0,B7452=10),1,0)</f>
        <v>0</v>
      </c>
      <c r="AD7452" s="0" t="str">
        <f aca="false">IF(AND(C7451=C7452,AA7451=AA7452-1),AB7451,"")</f>
        <v/>
      </c>
      <c r="AE7452" s="0" t="str">
        <f aca="false">IF(AND(C7451=C7452,AA7451=AA7452-1),AC7451,"")</f>
        <v/>
      </c>
      <c r="AF7452" s="0" t="str">
        <f aca="false">IF(AA7452=1,"",IF(AND(AB7452=1,AD7452&lt;&gt;1),1,0))</f>
        <v/>
      </c>
      <c r="AG7452" s="0" t="str">
        <f aca="false">IF(AA7452=1,"",IF(AND(AC7452=1,AE7452&lt;&gt;1),1,0))</f>
        <v/>
      </c>
      <c r="AH7452" s="60" t="str">
        <f aca="false">IF(AND(E7452&gt;0,AA7452&lt;2,NOT(AND(C7453=C7452,AA7453=AA7452+1))),INDEX(DATAS,AA7452+1),"")</f>
        <v/>
      </c>
      <c r="AI7452" s="60" t="str">
        <f aca="false">IF(AND(AC7452=1,AA7452&lt;2),IF(AND(C7453=C7452,AA7453=AA7452+1),IF(AC7453=1,"",INDEX(DATAS,AA7452+1)),INDEX(DATAS,AA7452+1)),"")</f>
        <v/>
      </c>
    </row>
    <row r="7453" customFormat="false" ht="15" hidden="false" customHeight="false" outlineLevel="0" collapsed="false">
      <c r="A7453" s="60" t="n">
        <v>46310</v>
      </c>
      <c r="B7453" s="0" t="n">
        <v>16</v>
      </c>
      <c r="C7453" s="0" t="n">
        <v>8202</v>
      </c>
      <c r="E7453" s="0" t="n">
        <v>0</v>
      </c>
      <c r="F7453" s="55" t="s">
        <v>1694</v>
      </c>
      <c r="I7453" s="55" t="s">
        <v>185</v>
      </c>
      <c r="U7453" s="0" t="n">
        <v>9</v>
      </c>
      <c r="V7453" s="0" t="n">
        <v>0</v>
      </c>
      <c r="X7453" s="55" t="n">
        <f aca="false">IF(I7453="Male",0,1)</f>
        <v>1</v>
      </c>
      <c r="Y7453" s="55" t="n">
        <f aca="false">IF(OR(I7453="DNB",I7453="Dry DNB"),1,0)</f>
        <v>0</v>
      </c>
      <c r="Z7453" s="0" t="str">
        <f aca="false">IF(ISNUMBER(W7453),A7453-W7453,"")</f>
        <v/>
      </c>
      <c r="AA7453" s="55" t="n">
        <f aca="false">MATCH(A7453,DATAS,0)</f>
        <v>2</v>
      </c>
      <c r="AB7453" s="55" t="n">
        <f aca="false">IF(AND(E7453&gt;0,OR(AND(B7453&gt;=1,B7453&lt;=6),B7453=10)),1,0)</f>
        <v>0</v>
      </c>
      <c r="AC7453" s="55" t="n">
        <f aca="false">IF(AND(E7453&gt;0,B7453=10),1,0)</f>
        <v>0</v>
      </c>
      <c r="AD7453" s="55" t="n">
        <f aca="false">IF(AND(C7452=C7453,AA7452=AA7453-1),AB7452,"")</f>
        <v>0</v>
      </c>
      <c r="AE7453" s="55" t="n">
        <f aca="false">IF(AND(C7452=C7453,AA7452=AA7453-1),AC7452,"")</f>
        <v>0</v>
      </c>
      <c r="AF7453" s="55" t="n">
        <f aca="false">IF(AA7453=1,"",IF(AND(AB7453=1,AD7453&lt;&gt;1),1,0))</f>
        <v>0</v>
      </c>
      <c r="AG7453" s="55" t="n">
        <f aca="false">IF(AA7453=1,"",IF(AND(AC7453=1,AE7453&lt;&gt;1),1,0))</f>
        <v>0</v>
      </c>
      <c r="AH7453" s="60" t="str">
        <f aca="false">IF(AND(E7453&gt;0,AA7453&lt;2,NOT(AND(C7454=C7453,AA7454=AA7453+1))),INDEX(DATAS,AA7453+1),"")</f>
        <v/>
      </c>
      <c r="AI7453" s="60" t="str">
        <f aca="false">IF(AND(AC7453=1,AA7453&lt;2),IF(AND(C7454=C7453,AA7454=AA7453+1),IF(AC7454=1,"",INDEX(DATAS,AA7453+1)),INDEX(DATAS,AA7453+1)),"")</f>
        <v/>
      </c>
    </row>
    <row r="7454" customFormat="false" ht="15" hidden="false" customHeight="false" outlineLevel="0" collapsed="false">
      <c r="A7454" s="60" t="n">
        <v>46309</v>
      </c>
      <c r="B7454" s="0" t="n">
        <v>16</v>
      </c>
      <c r="C7454" s="0" t="n">
        <v>8203</v>
      </c>
      <c r="E7454" s="0" t="n">
        <v>0</v>
      </c>
      <c r="F7454" s="55" t="s">
        <v>1694</v>
      </c>
      <c r="I7454" s="55" t="s">
        <v>185</v>
      </c>
      <c r="U7454" s="0" t="n">
        <v>8</v>
      </c>
      <c r="V7454" s="0" t="n">
        <v>0</v>
      </c>
      <c r="X7454" s="55" t="n">
        <f aca="false">IF(I7454="Male",0,1)</f>
        <v>1</v>
      </c>
      <c r="Y7454" s="55" t="n">
        <f aca="false">IF(OR(I7454="DNB",I7454="Dry DNB"),1,0)</f>
        <v>0</v>
      </c>
      <c r="Z7454" s="0" t="str">
        <f aca="false">IF(ISNUMBER(W7454),A7454-W7454,"")</f>
        <v/>
      </c>
      <c r="AA7454" s="55" t="n">
        <f aca="false">MATCH(A7454,DATAS,0)</f>
        <v>1</v>
      </c>
      <c r="AB7454" s="55" t="n">
        <f aca="false">IF(AND(E7454&gt;0,OR(AND(B7454&gt;=1,B7454&lt;=6),B7454=10)),1,0)</f>
        <v>0</v>
      </c>
      <c r="AC7454" s="55" t="n">
        <f aca="false">IF(AND(E7454&gt;0,B7454=10),1,0)</f>
        <v>0</v>
      </c>
      <c r="AD7454" s="0" t="str">
        <f aca="false">IF(AND(C7453=C7454,AA7453=AA7454-1),AB7453,"")</f>
        <v/>
      </c>
      <c r="AE7454" s="0" t="str">
        <f aca="false">IF(AND(C7453=C7454,AA7453=AA7454-1),AC7453,"")</f>
        <v/>
      </c>
      <c r="AF7454" s="0" t="str">
        <f aca="false">IF(AA7454=1,"",IF(AND(AB7454=1,AD7454&lt;&gt;1),1,0))</f>
        <v/>
      </c>
      <c r="AG7454" s="0" t="str">
        <f aca="false">IF(AA7454=1,"",IF(AND(AC7454=1,AE7454&lt;&gt;1),1,0))</f>
        <v/>
      </c>
      <c r="AH7454" s="60" t="str">
        <f aca="false">IF(AND(E7454&gt;0,AA7454&lt;2,NOT(AND(C7455=C7454,AA7455=AA7454+1))),INDEX(DATAS,AA7454+1),"")</f>
        <v/>
      </c>
      <c r="AI7454" s="60" t="str">
        <f aca="false">IF(AND(AC7454=1,AA7454&lt;2),IF(AND(C7455=C7454,AA7455=AA7454+1),IF(AC7455=1,"",INDEX(DATAS,AA7454+1)),INDEX(DATAS,AA7454+1)),"")</f>
        <v/>
      </c>
    </row>
    <row r="7455" customFormat="false" ht="15" hidden="false" customHeight="false" outlineLevel="0" collapsed="false">
      <c r="A7455" s="60" t="n">
        <v>46310</v>
      </c>
      <c r="B7455" s="0" t="n">
        <v>16</v>
      </c>
      <c r="C7455" s="0" t="n">
        <v>8203</v>
      </c>
      <c r="E7455" s="0" t="n">
        <v>0</v>
      </c>
      <c r="F7455" s="55" t="s">
        <v>1694</v>
      </c>
      <c r="I7455" s="55" t="s">
        <v>185</v>
      </c>
      <c r="U7455" s="0" t="n">
        <v>9</v>
      </c>
      <c r="V7455" s="0" t="n">
        <v>0</v>
      </c>
      <c r="X7455" s="55" t="n">
        <f aca="false">IF(I7455="Male",0,1)</f>
        <v>1</v>
      </c>
      <c r="Y7455" s="55" t="n">
        <f aca="false">IF(OR(I7455="DNB",I7455="Dry DNB"),1,0)</f>
        <v>0</v>
      </c>
      <c r="Z7455" s="0" t="str">
        <f aca="false">IF(ISNUMBER(W7455),A7455-W7455,"")</f>
        <v/>
      </c>
      <c r="AA7455" s="55" t="n">
        <f aca="false">MATCH(A7455,DATAS,0)</f>
        <v>2</v>
      </c>
      <c r="AB7455" s="55" t="n">
        <f aca="false">IF(AND(E7455&gt;0,OR(AND(B7455&gt;=1,B7455&lt;=6),B7455=10)),1,0)</f>
        <v>0</v>
      </c>
      <c r="AC7455" s="55" t="n">
        <f aca="false">IF(AND(E7455&gt;0,B7455=10),1,0)</f>
        <v>0</v>
      </c>
      <c r="AD7455" s="55" t="n">
        <f aca="false">IF(AND(C7454=C7455,AA7454=AA7455-1),AB7454,"")</f>
        <v>0</v>
      </c>
      <c r="AE7455" s="55" t="n">
        <f aca="false">IF(AND(C7454=C7455,AA7454=AA7455-1),AC7454,"")</f>
        <v>0</v>
      </c>
      <c r="AF7455" s="55" t="n">
        <f aca="false">IF(AA7455=1,"",IF(AND(AB7455=1,AD7455&lt;&gt;1),1,0))</f>
        <v>0</v>
      </c>
      <c r="AG7455" s="55" t="n">
        <f aca="false">IF(AA7455=1,"",IF(AND(AC7455=1,AE7455&lt;&gt;1),1,0))</f>
        <v>0</v>
      </c>
      <c r="AH7455" s="60" t="str">
        <f aca="false">IF(AND(E7455&gt;0,AA7455&lt;2,NOT(AND(C7456=C7455,AA7456=AA7455+1))),INDEX(DATAS,AA7455+1),"")</f>
        <v/>
      </c>
      <c r="AI7455" s="60" t="str">
        <f aca="false">IF(AND(AC7455=1,AA7455&lt;2),IF(AND(C7456=C7455,AA7456=AA7455+1),IF(AC7456=1,"",INDEX(DATAS,AA7455+1)),INDEX(DATAS,AA7455+1)),"")</f>
        <v/>
      </c>
    </row>
    <row r="7456" customFormat="false" ht="15" hidden="false" customHeight="false" outlineLevel="0" collapsed="false">
      <c r="A7456" s="60" t="n">
        <v>46309</v>
      </c>
      <c r="B7456" s="0" t="n">
        <v>16</v>
      </c>
      <c r="C7456" s="0" t="n">
        <v>8204</v>
      </c>
      <c r="E7456" s="0" t="n">
        <v>0</v>
      </c>
      <c r="F7456" s="55" t="s">
        <v>1694</v>
      </c>
      <c r="I7456" s="55" t="s">
        <v>185</v>
      </c>
      <c r="U7456" s="0" t="n">
        <v>8</v>
      </c>
      <c r="V7456" s="0" t="n">
        <v>0</v>
      </c>
      <c r="X7456" s="55" t="n">
        <f aca="false">IF(I7456="Male",0,1)</f>
        <v>1</v>
      </c>
      <c r="Y7456" s="55" t="n">
        <f aca="false">IF(OR(I7456="DNB",I7456="Dry DNB"),1,0)</f>
        <v>0</v>
      </c>
      <c r="Z7456" s="0" t="str">
        <f aca="false">IF(ISNUMBER(W7456),A7456-W7456,"")</f>
        <v/>
      </c>
      <c r="AA7456" s="55" t="n">
        <f aca="false">MATCH(A7456,DATAS,0)</f>
        <v>1</v>
      </c>
      <c r="AB7456" s="55" t="n">
        <f aca="false">IF(AND(E7456&gt;0,OR(AND(B7456&gt;=1,B7456&lt;=6),B7456=10)),1,0)</f>
        <v>0</v>
      </c>
      <c r="AC7456" s="55" t="n">
        <f aca="false">IF(AND(E7456&gt;0,B7456=10),1,0)</f>
        <v>0</v>
      </c>
      <c r="AD7456" s="0" t="str">
        <f aca="false">IF(AND(C7455=C7456,AA7455=AA7456-1),AB7455,"")</f>
        <v/>
      </c>
      <c r="AE7456" s="0" t="str">
        <f aca="false">IF(AND(C7455=C7456,AA7455=AA7456-1),AC7455,"")</f>
        <v/>
      </c>
      <c r="AF7456" s="0" t="str">
        <f aca="false">IF(AA7456=1,"",IF(AND(AB7456=1,AD7456&lt;&gt;1),1,0))</f>
        <v/>
      </c>
      <c r="AG7456" s="0" t="str">
        <f aca="false">IF(AA7456=1,"",IF(AND(AC7456=1,AE7456&lt;&gt;1),1,0))</f>
        <v/>
      </c>
      <c r="AH7456" s="60" t="str">
        <f aca="false">IF(AND(E7456&gt;0,AA7456&lt;2,NOT(AND(C7457=C7456,AA7457=AA7456+1))),INDEX(DATAS,AA7456+1),"")</f>
        <v/>
      </c>
      <c r="AI7456" s="60" t="str">
        <f aca="false">IF(AND(AC7456=1,AA7456&lt;2),IF(AND(C7457=C7456,AA7457=AA7456+1),IF(AC7457=1,"",INDEX(DATAS,AA7456+1)),INDEX(DATAS,AA7456+1)),"")</f>
        <v/>
      </c>
    </row>
    <row r="7457" customFormat="false" ht="15" hidden="false" customHeight="false" outlineLevel="0" collapsed="false">
      <c r="A7457" s="60" t="n">
        <v>46310</v>
      </c>
      <c r="B7457" s="0" t="n">
        <v>16</v>
      </c>
      <c r="C7457" s="0" t="n">
        <v>8204</v>
      </c>
      <c r="E7457" s="0" t="n">
        <v>0</v>
      </c>
      <c r="F7457" s="55" t="s">
        <v>1694</v>
      </c>
      <c r="I7457" s="55" t="s">
        <v>185</v>
      </c>
      <c r="U7457" s="0" t="n">
        <v>9</v>
      </c>
      <c r="V7457" s="0" t="n">
        <v>0</v>
      </c>
      <c r="X7457" s="55" t="n">
        <f aca="false">IF(I7457="Male",0,1)</f>
        <v>1</v>
      </c>
      <c r="Y7457" s="55" t="n">
        <f aca="false">IF(OR(I7457="DNB",I7457="Dry DNB"),1,0)</f>
        <v>0</v>
      </c>
      <c r="Z7457" s="0" t="str">
        <f aca="false">IF(ISNUMBER(W7457),A7457-W7457,"")</f>
        <v/>
      </c>
      <c r="AA7457" s="55" t="n">
        <f aca="false">MATCH(A7457,DATAS,0)</f>
        <v>2</v>
      </c>
      <c r="AB7457" s="55" t="n">
        <f aca="false">IF(AND(E7457&gt;0,OR(AND(B7457&gt;=1,B7457&lt;=6),B7457=10)),1,0)</f>
        <v>0</v>
      </c>
      <c r="AC7457" s="55" t="n">
        <f aca="false">IF(AND(E7457&gt;0,B7457=10),1,0)</f>
        <v>0</v>
      </c>
      <c r="AD7457" s="55" t="n">
        <f aca="false">IF(AND(C7456=C7457,AA7456=AA7457-1),AB7456,"")</f>
        <v>0</v>
      </c>
      <c r="AE7457" s="55" t="n">
        <f aca="false">IF(AND(C7456=C7457,AA7456=AA7457-1),AC7456,"")</f>
        <v>0</v>
      </c>
      <c r="AF7457" s="55" t="n">
        <f aca="false">IF(AA7457=1,"",IF(AND(AB7457=1,AD7457&lt;&gt;1),1,0))</f>
        <v>0</v>
      </c>
      <c r="AG7457" s="55" t="n">
        <f aca="false">IF(AA7457=1,"",IF(AND(AC7457=1,AE7457&lt;&gt;1),1,0))</f>
        <v>0</v>
      </c>
      <c r="AH7457" s="60" t="str">
        <f aca="false">IF(AND(E7457&gt;0,AA7457&lt;2,NOT(AND(C7458=C7457,AA7458=AA7457+1))),INDEX(DATAS,AA7457+1),"")</f>
        <v/>
      </c>
      <c r="AI7457" s="60" t="str">
        <f aca="false">IF(AND(AC7457=1,AA7457&lt;2),IF(AND(C7458=C7457,AA7458=AA7457+1),IF(AC7458=1,"",INDEX(DATAS,AA7457+1)),INDEX(DATAS,AA7457+1)),"")</f>
        <v/>
      </c>
    </row>
    <row r="7458" customFormat="false" ht="15" hidden="false" customHeight="false" outlineLevel="0" collapsed="false">
      <c r="A7458" s="60" t="n">
        <v>46309</v>
      </c>
      <c r="B7458" s="0" t="n">
        <v>16</v>
      </c>
      <c r="C7458" s="0" t="n">
        <v>8205</v>
      </c>
      <c r="E7458" s="0" t="n">
        <v>0</v>
      </c>
      <c r="F7458" s="55" t="s">
        <v>1694</v>
      </c>
      <c r="I7458" s="55" t="s">
        <v>185</v>
      </c>
      <c r="U7458" s="0" t="n">
        <v>8</v>
      </c>
      <c r="V7458" s="0" t="n">
        <v>0</v>
      </c>
      <c r="X7458" s="55" t="n">
        <f aca="false">IF(I7458="Male",0,1)</f>
        <v>1</v>
      </c>
      <c r="Y7458" s="55" t="n">
        <f aca="false">IF(OR(I7458="DNB",I7458="Dry DNB"),1,0)</f>
        <v>0</v>
      </c>
      <c r="Z7458" s="0" t="str">
        <f aca="false">IF(ISNUMBER(W7458),A7458-W7458,"")</f>
        <v/>
      </c>
      <c r="AA7458" s="55" t="n">
        <f aca="false">MATCH(A7458,DATAS,0)</f>
        <v>1</v>
      </c>
      <c r="AB7458" s="55" t="n">
        <f aca="false">IF(AND(E7458&gt;0,OR(AND(B7458&gt;=1,B7458&lt;=6),B7458=10)),1,0)</f>
        <v>0</v>
      </c>
      <c r="AC7458" s="55" t="n">
        <f aca="false">IF(AND(E7458&gt;0,B7458=10),1,0)</f>
        <v>0</v>
      </c>
      <c r="AD7458" s="0" t="str">
        <f aca="false">IF(AND(C7457=C7458,AA7457=AA7458-1),AB7457,"")</f>
        <v/>
      </c>
      <c r="AE7458" s="0" t="str">
        <f aca="false">IF(AND(C7457=C7458,AA7457=AA7458-1),AC7457,"")</f>
        <v/>
      </c>
      <c r="AF7458" s="0" t="str">
        <f aca="false">IF(AA7458=1,"",IF(AND(AB7458=1,AD7458&lt;&gt;1),1,0))</f>
        <v/>
      </c>
      <c r="AG7458" s="0" t="str">
        <f aca="false">IF(AA7458=1,"",IF(AND(AC7458=1,AE7458&lt;&gt;1),1,0))</f>
        <v/>
      </c>
      <c r="AH7458" s="60" t="str">
        <f aca="false">IF(AND(E7458&gt;0,AA7458&lt;2,NOT(AND(C7459=C7458,AA7459=AA7458+1))),INDEX(DATAS,AA7458+1),"")</f>
        <v/>
      </c>
      <c r="AI7458" s="60" t="str">
        <f aca="false">IF(AND(AC7458=1,AA7458&lt;2),IF(AND(C7459=C7458,AA7459=AA7458+1),IF(AC7459=1,"",INDEX(DATAS,AA7458+1)),INDEX(DATAS,AA7458+1)),"")</f>
        <v/>
      </c>
    </row>
    <row r="7459" customFormat="false" ht="15" hidden="false" customHeight="false" outlineLevel="0" collapsed="false">
      <c r="A7459" s="60" t="n">
        <v>46310</v>
      </c>
      <c r="B7459" s="0" t="n">
        <v>16</v>
      </c>
      <c r="C7459" s="0" t="n">
        <v>8205</v>
      </c>
      <c r="E7459" s="0" t="n">
        <v>0</v>
      </c>
      <c r="F7459" s="55" t="s">
        <v>1694</v>
      </c>
      <c r="I7459" s="55" t="s">
        <v>185</v>
      </c>
      <c r="U7459" s="0" t="n">
        <v>9</v>
      </c>
      <c r="V7459" s="0" t="n">
        <v>0</v>
      </c>
      <c r="X7459" s="55" t="n">
        <f aca="false">IF(I7459="Male",0,1)</f>
        <v>1</v>
      </c>
      <c r="Y7459" s="55" t="n">
        <f aca="false">IF(OR(I7459="DNB",I7459="Dry DNB"),1,0)</f>
        <v>0</v>
      </c>
      <c r="Z7459" s="0" t="str">
        <f aca="false">IF(ISNUMBER(W7459),A7459-W7459,"")</f>
        <v/>
      </c>
      <c r="AA7459" s="55" t="n">
        <f aca="false">MATCH(A7459,DATAS,0)</f>
        <v>2</v>
      </c>
      <c r="AB7459" s="55" t="n">
        <f aca="false">IF(AND(E7459&gt;0,OR(AND(B7459&gt;=1,B7459&lt;=6),B7459=10)),1,0)</f>
        <v>0</v>
      </c>
      <c r="AC7459" s="55" t="n">
        <f aca="false">IF(AND(E7459&gt;0,B7459=10),1,0)</f>
        <v>0</v>
      </c>
      <c r="AD7459" s="55" t="n">
        <f aca="false">IF(AND(C7458=C7459,AA7458=AA7459-1),AB7458,"")</f>
        <v>0</v>
      </c>
      <c r="AE7459" s="55" t="n">
        <f aca="false">IF(AND(C7458=C7459,AA7458=AA7459-1),AC7458,"")</f>
        <v>0</v>
      </c>
      <c r="AF7459" s="55" t="n">
        <f aca="false">IF(AA7459=1,"",IF(AND(AB7459=1,AD7459&lt;&gt;1),1,0))</f>
        <v>0</v>
      </c>
      <c r="AG7459" s="55" t="n">
        <f aca="false">IF(AA7459=1,"",IF(AND(AC7459=1,AE7459&lt;&gt;1),1,0))</f>
        <v>0</v>
      </c>
      <c r="AH7459" s="60" t="str">
        <f aca="false">IF(AND(E7459&gt;0,AA7459&lt;2,NOT(AND(C7460=C7459,AA7460=AA7459+1))),INDEX(DATAS,AA7459+1),"")</f>
        <v/>
      </c>
      <c r="AI7459" s="60" t="str">
        <f aca="false">IF(AND(AC7459=1,AA7459&lt;2),IF(AND(C7460=C7459,AA7460=AA7459+1),IF(AC7460=1,"",INDEX(DATAS,AA7459+1)),INDEX(DATAS,AA7459+1)),"")</f>
        <v/>
      </c>
    </row>
    <row r="7460" customFormat="false" ht="15" hidden="false" customHeight="false" outlineLevel="0" collapsed="false">
      <c r="A7460" s="60" t="n">
        <v>46309</v>
      </c>
      <c r="B7460" s="0" t="n">
        <v>16</v>
      </c>
      <c r="C7460" s="0" t="n">
        <v>8206</v>
      </c>
      <c r="E7460" s="0" t="n">
        <v>0</v>
      </c>
      <c r="F7460" s="55" t="s">
        <v>1694</v>
      </c>
      <c r="I7460" s="55" t="s">
        <v>185</v>
      </c>
      <c r="U7460" s="0" t="n">
        <v>8</v>
      </c>
      <c r="V7460" s="0" t="n">
        <v>0</v>
      </c>
      <c r="X7460" s="55" t="n">
        <f aca="false">IF(I7460="Male",0,1)</f>
        <v>1</v>
      </c>
      <c r="Y7460" s="55" t="n">
        <f aca="false">IF(OR(I7460="DNB",I7460="Dry DNB"),1,0)</f>
        <v>0</v>
      </c>
      <c r="Z7460" s="0" t="str">
        <f aca="false">IF(ISNUMBER(W7460),A7460-W7460,"")</f>
        <v/>
      </c>
      <c r="AA7460" s="55" t="n">
        <f aca="false">MATCH(A7460,DATAS,0)</f>
        <v>1</v>
      </c>
      <c r="AB7460" s="55" t="n">
        <f aca="false">IF(AND(E7460&gt;0,OR(AND(B7460&gt;=1,B7460&lt;=6),B7460=10)),1,0)</f>
        <v>0</v>
      </c>
      <c r="AC7460" s="55" t="n">
        <f aca="false">IF(AND(E7460&gt;0,B7460=10),1,0)</f>
        <v>0</v>
      </c>
      <c r="AD7460" s="0" t="str">
        <f aca="false">IF(AND(C7459=C7460,AA7459=AA7460-1),AB7459,"")</f>
        <v/>
      </c>
      <c r="AE7460" s="0" t="str">
        <f aca="false">IF(AND(C7459=C7460,AA7459=AA7460-1),AC7459,"")</f>
        <v/>
      </c>
      <c r="AF7460" s="0" t="str">
        <f aca="false">IF(AA7460=1,"",IF(AND(AB7460=1,AD7460&lt;&gt;1),1,0))</f>
        <v/>
      </c>
      <c r="AG7460" s="0" t="str">
        <f aca="false">IF(AA7460=1,"",IF(AND(AC7460=1,AE7460&lt;&gt;1),1,0))</f>
        <v/>
      </c>
      <c r="AH7460" s="60" t="str">
        <f aca="false">IF(AND(E7460&gt;0,AA7460&lt;2,NOT(AND(C7461=C7460,AA7461=AA7460+1))),INDEX(DATAS,AA7460+1),"")</f>
        <v/>
      </c>
      <c r="AI7460" s="60" t="str">
        <f aca="false">IF(AND(AC7460=1,AA7460&lt;2),IF(AND(C7461=C7460,AA7461=AA7460+1),IF(AC7461=1,"",INDEX(DATAS,AA7460+1)),INDEX(DATAS,AA7460+1)),"")</f>
        <v/>
      </c>
    </row>
    <row r="7461" customFormat="false" ht="15" hidden="false" customHeight="false" outlineLevel="0" collapsed="false">
      <c r="A7461" s="60" t="n">
        <v>46310</v>
      </c>
      <c r="B7461" s="0" t="n">
        <v>16</v>
      </c>
      <c r="C7461" s="0" t="n">
        <v>8206</v>
      </c>
      <c r="E7461" s="0" t="n">
        <v>0</v>
      </c>
      <c r="F7461" s="55" t="s">
        <v>1694</v>
      </c>
      <c r="I7461" s="55" t="s">
        <v>185</v>
      </c>
      <c r="U7461" s="0" t="n">
        <v>9</v>
      </c>
      <c r="V7461" s="0" t="n">
        <v>0</v>
      </c>
      <c r="X7461" s="55" t="n">
        <f aca="false">IF(I7461="Male",0,1)</f>
        <v>1</v>
      </c>
      <c r="Y7461" s="55" t="n">
        <f aca="false">IF(OR(I7461="DNB",I7461="Dry DNB"),1,0)</f>
        <v>0</v>
      </c>
      <c r="Z7461" s="0" t="str">
        <f aca="false">IF(ISNUMBER(W7461),A7461-W7461,"")</f>
        <v/>
      </c>
      <c r="AA7461" s="55" t="n">
        <f aca="false">MATCH(A7461,DATAS,0)</f>
        <v>2</v>
      </c>
      <c r="AB7461" s="55" t="n">
        <f aca="false">IF(AND(E7461&gt;0,OR(AND(B7461&gt;=1,B7461&lt;=6),B7461=10)),1,0)</f>
        <v>0</v>
      </c>
      <c r="AC7461" s="55" t="n">
        <f aca="false">IF(AND(E7461&gt;0,B7461=10),1,0)</f>
        <v>0</v>
      </c>
      <c r="AD7461" s="55" t="n">
        <f aca="false">IF(AND(C7460=C7461,AA7460=AA7461-1),AB7460,"")</f>
        <v>0</v>
      </c>
      <c r="AE7461" s="55" t="n">
        <f aca="false">IF(AND(C7460=C7461,AA7460=AA7461-1),AC7460,"")</f>
        <v>0</v>
      </c>
      <c r="AF7461" s="55" t="n">
        <f aca="false">IF(AA7461=1,"",IF(AND(AB7461=1,AD7461&lt;&gt;1),1,0))</f>
        <v>0</v>
      </c>
      <c r="AG7461" s="55" t="n">
        <f aca="false">IF(AA7461=1,"",IF(AND(AC7461=1,AE7461&lt;&gt;1),1,0))</f>
        <v>0</v>
      </c>
      <c r="AH7461" s="60" t="str">
        <f aca="false">IF(AND(E7461&gt;0,AA7461&lt;2,NOT(AND(C7462=C7461,AA7462=AA7461+1))),INDEX(DATAS,AA7461+1),"")</f>
        <v/>
      </c>
      <c r="AI7461" s="60" t="str">
        <f aca="false">IF(AND(AC7461=1,AA7461&lt;2),IF(AND(C7462=C7461,AA7462=AA7461+1),IF(AC7462=1,"",INDEX(DATAS,AA7461+1)),INDEX(DATAS,AA7461+1)),"")</f>
        <v/>
      </c>
    </row>
    <row r="7462" customFormat="false" ht="15" hidden="false" customHeight="false" outlineLevel="0" collapsed="false">
      <c r="A7462" s="60" t="n">
        <v>46309</v>
      </c>
      <c r="B7462" s="0" t="n">
        <v>16</v>
      </c>
      <c r="C7462" s="0" t="n">
        <v>8207</v>
      </c>
      <c r="E7462" s="0" t="n">
        <v>0</v>
      </c>
      <c r="F7462" s="55" t="s">
        <v>1695</v>
      </c>
      <c r="I7462" s="55" t="s">
        <v>185</v>
      </c>
      <c r="U7462" s="0" t="n">
        <v>7</v>
      </c>
      <c r="V7462" s="0" t="n">
        <v>0</v>
      </c>
      <c r="X7462" s="55" t="n">
        <f aca="false">IF(I7462="Male",0,1)</f>
        <v>1</v>
      </c>
      <c r="Y7462" s="55" t="n">
        <f aca="false">IF(OR(I7462="DNB",I7462="Dry DNB"),1,0)</f>
        <v>0</v>
      </c>
      <c r="Z7462" s="0" t="str">
        <f aca="false">IF(ISNUMBER(W7462),A7462-W7462,"")</f>
        <v/>
      </c>
      <c r="AA7462" s="55" t="n">
        <f aca="false">MATCH(A7462,DATAS,0)</f>
        <v>1</v>
      </c>
      <c r="AB7462" s="55" t="n">
        <f aca="false">IF(AND(E7462&gt;0,OR(AND(B7462&gt;=1,B7462&lt;=6),B7462=10)),1,0)</f>
        <v>0</v>
      </c>
      <c r="AC7462" s="55" t="n">
        <f aca="false">IF(AND(E7462&gt;0,B7462=10),1,0)</f>
        <v>0</v>
      </c>
      <c r="AD7462" s="0" t="str">
        <f aca="false">IF(AND(C7461=C7462,AA7461=AA7462-1),AB7461,"")</f>
        <v/>
      </c>
      <c r="AE7462" s="0" t="str">
        <f aca="false">IF(AND(C7461=C7462,AA7461=AA7462-1),AC7461,"")</f>
        <v/>
      </c>
      <c r="AF7462" s="0" t="str">
        <f aca="false">IF(AA7462=1,"",IF(AND(AB7462=1,AD7462&lt;&gt;1),1,0))</f>
        <v/>
      </c>
      <c r="AG7462" s="0" t="str">
        <f aca="false">IF(AA7462=1,"",IF(AND(AC7462=1,AE7462&lt;&gt;1),1,0))</f>
        <v/>
      </c>
      <c r="AH7462" s="60" t="str">
        <f aca="false">IF(AND(E7462&gt;0,AA7462&lt;2,NOT(AND(C7463=C7462,AA7463=AA7462+1))),INDEX(DATAS,AA7462+1),"")</f>
        <v/>
      </c>
      <c r="AI7462" s="60" t="str">
        <f aca="false">IF(AND(AC7462=1,AA7462&lt;2),IF(AND(C7463=C7462,AA7463=AA7462+1),IF(AC7463=1,"",INDEX(DATAS,AA7462+1)),INDEX(DATAS,AA7462+1)),"")</f>
        <v/>
      </c>
    </row>
    <row r="7463" customFormat="false" ht="15" hidden="false" customHeight="false" outlineLevel="0" collapsed="false">
      <c r="A7463" s="60" t="n">
        <v>46310</v>
      </c>
      <c r="B7463" s="0" t="n">
        <v>16</v>
      </c>
      <c r="C7463" s="0" t="n">
        <v>8207</v>
      </c>
      <c r="E7463" s="0" t="n">
        <v>0</v>
      </c>
      <c r="F7463" s="55" t="s">
        <v>1695</v>
      </c>
      <c r="I7463" s="55" t="s">
        <v>185</v>
      </c>
      <c r="U7463" s="0" t="n">
        <v>8</v>
      </c>
      <c r="V7463" s="0" t="n">
        <v>0</v>
      </c>
      <c r="X7463" s="55" t="n">
        <f aca="false">IF(I7463="Male",0,1)</f>
        <v>1</v>
      </c>
      <c r="Y7463" s="55" t="n">
        <f aca="false">IF(OR(I7463="DNB",I7463="Dry DNB"),1,0)</f>
        <v>0</v>
      </c>
      <c r="Z7463" s="0" t="str">
        <f aca="false">IF(ISNUMBER(W7463),A7463-W7463,"")</f>
        <v/>
      </c>
      <c r="AA7463" s="55" t="n">
        <f aca="false">MATCH(A7463,DATAS,0)</f>
        <v>2</v>
      </c>
      <c r="AB7463" s="55" t="n">
        <f aca="false">IF(AND(E7463&gt;0,OR(AND(B7463&gt;=1,B7463&lt;=6),B7463=10)),1,0)</f>
        <v>0</v>
      </c>
      <c r="AC7463" s="55" t="n">
        <f aca="false">IF(AND(E7463&gt;0,B7463=10),1,0)</f>
        <v>0</v>
      </c>
      <c r="AD7463" s="55" t="n">
        <f aca="false">IF(AND(C7462=C7463,AA7462=AA7463-1),AB7462,"")</f>
        <v>0</v>
      </c>
      <c r="AE7463" s="55" t="n">
        <f aca="false">IF(AND(C7462=C7463,AA7462=AA7463-1),AC7462,"")</f>
        <v>0</v>
      </c>
      <c r="AF7463" s="55" t="n">
        <f aca="false">IF(AA7463=1,"",IF(AND(AB7463=1,AD7463&lt;&gt;1),1,0))</f>
        <v>0</v>
      </c>
      <c r="AG7463" s="55" t="n">
        <f aca="false">IF(AA7463=1,"",IF(AND(AC7463=1,AE7463&lt;&gt;1),1,0))</f>
        <v>0</v>
      </c>
      <c r="AH7463" s="60" t="str">
        <f aca="false">IF(AND(E7463&gt;0,AA7463&lt;2,NOT(AND(C7464=C7463,AA7464=AA7463+1))),INDEX(DATAS,AA7463+1),"")</f>
        <v/>
      </c>
      <c r="AI7463" s="60" t="str">
        <f aca="false">IF(AND(AC7463=1,AA7463&lt;2),IF(AND(C7464=C7463,AA7464=AA7463+1),IF(AC7464=1,"",INDEX(DATAS,AA7463+1)),INDEX(DATAS,AA7463+1)),"")</f>
        <v/>
      </c>
    </row>
    <row r="7464" customFormat="false" ht="15" hidden="false" customHeight="false" outlineLevel="0" collapsed="false">
      <c r="A7464" s="60" t="n">
        <v>46309</v>
      </c>
      <c r="B7464" s="0" t="n">
        <v>16</v>
      </c>
      <c r="C7464" s="0" t="n">
        <v>8208</v>
      </c>
      <c r="E7464" s="0" t="n">
        <v>0</v>
      </c>
      <c r="F7464" s="55" t="s">
        <v>1696</v>
      </c>
      <c r="I7464" s="55" t="s">
        <v>185</v>
      </c>
      <c r="U7464" s="0" t="n">
        <v>6</v>
      </c>
      <c r="V7464" s="0" t="n">
        <v>0</v>
      </c>
      <c r="X7464" s="55" t="n">
        <f aca="false">IF(I7464="Male",0,1)</f>
        <v>1</v>
      </c>
      <c r="Y7464" s="55" t="n">
        <f aca="false">IF(OR(I7464="DNB",I7464="Dry DNB"),1,0)</f>
        <v>0</v>
      </c>
      <c r="Z7464" s="0" t="str">
        <f aca="false">IF(ISNUMBER(W7464),A7464-W7464,"")</f>
        <v/>
      </c>
      <c r="AA7464" s="55" t="n">
        <f aca="false">MATCH(A7464,DATAS,0)</f>
        <v>1</v>
      </c>
      <c r="AB7464" s="55" t="n">
        <f aca="false">IF(AND(E7464&gt;0,OR(AND(B7464&gt;=1,B7464&lt;=6),B7464=10)),1,0)</f>
        <v>0</v>
      </c>
      <c r="AC7464" s="55" t="n">
        <f aca="false">IF(AND(E7464&gt;0,B7464=10),1,0)</f>
        <v>0</v>
      </c>
      <c r="AD7464" s="0" t="str">
        <f aca="false">IF(AND(C7463=C7464,AA7463=AA7464-1),AB7463,"")</f>
        <v/>
      </c>
      <c r="AE7464" s="0" t="str">
        <f aca="false">IF(AND(C7463=C7464,AA7463=AA7464-1),AC7463,"")</f>
        <v/>
      </c>
      <c r="AF7464" s="0" t="str">
        <f aca="false">IF(AA7464=1,"",IF(AND(AB7464=1,AD7464&lt;&gt;1),1,0))</f>
        <v/>
      </c>
      <c r="AG7464" s="0" t="str">
        <f aca="false">IF(AA7464=1,"",IF(AND(AC7464=1,AE7464&lt;&gt;1),1,0))</f>
        <v/>
      </c>
      <c r="AH7464" s="60" t="str">
        <f aca="false">IF(AND(E7464&gt;0,AA7464&lt;2,NOT(AND(C7465=C7464,AA7465=AA7464+1))),INDEX(DATAS,AA7464+1),"")</f>
        <v/>
      </c>
      <c r="AI7464" s="60" t="str">
        <f aca="false">IF(AND(AC7464=1,AA7464&lt;2),IF(AND(C7465=C7464,AA7465=AA7464+1),IF(AC7465=1,"",INDEX(DATAS,AA7464+1)),INDEX(DATAS,AA7464+1)),"")</f>
        <v/>
      </c>
    </row>
    <row r="7465" customFormat="false" ht="15" hidden="false" customHeight="false" outlineLevel="0" collapsed="false">
      <c r="A7465" s="60" t="n">
        <v>46310</v>
      </c>
      <c r="B7465" s="0" t="n">
        <v>16</v>
      </c>
      <c r="C7465" s="0" t="n">
        <v>8208</v>
      </c>
      <c r="E7465" s="0" t="n">
        <v>0</v>
      </c>
      <c r="F7465" s="55" t="s">
        <v>1696</v>
      </c>
      <c r="I7465" s="55" t="s">
        <v>185</v>
      </c>
      <c r="U7465" s="0" t="n">
        <v>7</v>
      </c>
      <c r="V7465" s="0" t="n">
        <v>0</v>
      </c>
      <c r="X7465" s="55" t="n">
        <f aca="false">IF(I7465="Male",0,1)</f>
        <v>1</v>
      </c>
      <c r="Y7465" s="55" t="n">
        <f aca="false">IF(OR(I7465="DNB",I7465="Dry DNB"),1,0)</f>
        <v>0</v>
      </c>
      <c r="Z7465" s="0" t="str">
        <f aca="false">IF(ISNUMBER(W7465),A7465-W7465,"")</f>
        <v/>
      </c>
      <c r="AA7465" s="55" t="n">
        <f aca="false">MATCH(A7465,DATAS,0)</f>
        <v>2</v>
      </c>
      <c r="AB7465" s="55" t="n">
        <f aca="false">IF(AND(E7465&gt;0,OR(AND(B7465&gt;=1,B7465&lt;=6),B7465=10)),1,0)</f>
        <v>0</v>
      </c>
      <c r="AC7465" s="55" t="n">
        <f aca="false">IF(AND(E7465&gt;0,B7465=10),1,0)</f>
        <v>0</v>
      </c>
      <c r="AD7465" s="55" t="n">
        <f aca="false">IF(AND(C7464=C7465,AA7464=AA7465-1),AB7464,"")</f>
        <v>0</v>
      </c>
      <c r="AE7465" s="55" t="n">
        <f aca="false">IF(AND(C7464=C7465,AA7464=AA7465-1),AC7464,"")</f>
        <v>0</v>
      </c>
      <c r="AF7465" s="55" t="n">
        <f aca="false">IF(AA7465=1,"",IF(AND(AB7465=1,AD7465&lt;&gt;1),1,0))</f>
        <v>0</v>
      </c>
      <c r="AG7465" s="55" t="n">
        <f aca="false">IF(AA7465=1,"",IF(AND(AC7465=1,AE7465&lt;&gt;1),1,0))</f>
        <v>0</v>
      </c>
      <c r="AH7465" s="60" t="str">
        <f aca="false">IF(AND(E7465&gt;0,AA7465&lt;2,NOT(AND(C7466=C7465,AA7466=AA7465+1))),INDEX(DATAS,AA7465+1),"")</f>
        <v/>
      </c>
      <c r="AI7465" s="60" t="str">
        <f aca="false">IF(AND(AC7465=1,AA7465&lt;2),IF(AND(C7466=C7465,AA7466=AA7465+1),IF(AC7466=1,"",INDEX(DATAS,AA7465+1)),INDEX(DATAS,AA7465+1)),"")</f>
        <v/>
      </c>
    </row>
    <row r="7466" customFormat="false" ht="15" hidden="false" customHeight="false" outlineLevel="0" collapsed="false">
      <c r="A7466" s="60" t="n">
        <v>46309</v>
      </c>
      <c r="B7466" s="0" t="n">
        <v>16</v>
      </c>
      <c r="C7466" s="0" t="n">
        <v>8209</v>
      </c>
      <c r="E7466" s="0" t="n">
        <v>0</v>
      </c>
      <c r="F7466" s="55" t="s">
        <v>1696</v>
      </c>
      <c r="I7466" s="55" t="s">
        <v>185</v>
      </c>
      <c r="U7466" s="0" t="n">
        <v>6</v>
      </c>
      <c r="V7466" s="0" t="n">
        <v>0</v>
      </c>
      <c r="X7466" s="55" t="n">
        <f aca="false">IF(I7466="Male",0,1)</f>
        <v>1</v>
      </c>
      <c r="Y7466" s="55" t="n">
        <f aca="false">IF(OR(I7466="DNB",I7466="Dry DNB"),1,0)</f>
        <v>0</v>
      </c>
      <c r="Z7466" s="0" t="str">
        <f aca="false">IF(ISNUMBER(W7466),A7466-W7466,"")</f>
        <v/>
      </c>
      <c r="AA7466" s="55" t="n">
        <f aca="false">MATCH(A7466,DATAS,0)</f>
        <v>1</v>
      </c>
      <c r="AB7466" s="55" t="n">
        <f aca="false">IF(AND(E7466&gt;0,OR(AND(B7466&gt;=1,B7466&lt;=6),B7466=10)),1,0)</f>
        <v>0</v>
      </c>
      <c r="AC7466" s="55" t="n">
        <f aca="false">IF(AND(E7466&gt;0,B7466=10),1,0)</f>
        <v>0</v>
      </c>
      <c r="AD7466" s="0" t="str">
        <f aca="false">IF(AND(C7465=C7466,AA7465=AA7466-1),AB7465,"")</f>
        <v/>
      </c>
      <c r="AE7466" s="0" t="str">
        <f aca="false">IF(AND(C7465=C7466,AA7465=AA7466-1),AC7465,"")</f>
        <v/>
      </c>
      <c r="AF7466" s="0" t="str">
        <f aca="false">IF(AA7466=1,"",IF(AND(AB7466=1,AD7466&lt;&gt;1),1,0))</f>
        <v/>
      </c>
      <c r="AG7466" s="0" t="str">
        <f aca="false">IF(AA7466=1,"",IF(AND(AC7466=1,AE7466&lt;&gt;1),1,0))</f>
        <v/>
      </c>
      <c r="AH7466" s="60" t="str">
        <f aca="false">IF(AND(E7466&gt;0,AA7466&lt;2,NOT(AND(C7467=C7466,AA7467=AA7466+1))),INDEX(DATAS,AA7466+1),"")</f>
        <v/>
      </c>
      <c r="AI7466" s="60" t="str">
        <f aca="false">IF(AND(AC7466=1,AA7466&lt;2),IF(AND(C7467=C7466,AA7467=AA7466+1),IF(AC7467=1,"",INDEX(DATAS,AA7466+1)),INDEX(DATAS,AA7466+1)),"")</f>
        <v/>
      </c>
    </row>
    <row r="7467" customFormat="false" ht="15" hidden="false" customHeight="false" outlineLevel="0" collapsed="false">
      <c r="A7467" s="60" t="n">
        <v>46310</v>
      </c>
      <c r="B7467" s="0" t="n">
        <v>16</v>
      </c>
      <c r="C7467" s="0" t="n">
        <v>8209</v>
      </c>
      <c r="E7467" s="0" t="n">
        <v>0</v>
      </c>
      <c r="F7467" s="55" t="s">
        <v>1696</v>
      </c>
      <c r="I7467" s="55" t="s">
        <v>185</v>
      </c>
      <c r="U7467" s="0" t="n">
        <v>7</v>
      </c>
      <c r="V7467" s="0" t="n">
        <v>0</v>
      </c>
      <c r="X7467" s="55" t="n">
        <f aca="false">IF(I7467="Male",0,1)</f>
        <v>1</v>
      </c>
      <c r="Y7467" s="55" t="n">
        <f aca="false">IF(OR(I7467="DNB",I7467="Dry DNB"),1,0)</f>
        <v>0</v>
      </c>
      <c r="Z7467" s="0" t="str">
        <f aca="false">IF(ISNUMBER(W7467),A7467-W7467,"")</f>
        <v/>
      </c>
      <c r="AA7467" s="55" t="n">
        <f aca="false">MATCH(A7467,DATAS,0)</f>
        <v>2</v>
      </c>
      <c r="AB7467" s="55" t="n">
        <f aca="false">IF(AND(E7467&gt;0,OR(AND(B7467&gt;=1,B7467&lt;=6),B7467=10)),1,0)</f>
        <v>0</v>
      </c>
      <c r="AC7467" s="55" t="n">
        <f aca="false">IF(AND(E7467&gt;0,B7467=10),1,0)</f>
        <v>0</v>
      </c>
      <c r="AD7467" s="55" t="n">
        <f aca="false">IF(AND(C7466=C7467,AA7466=AA7467-1),AB7466,"")</f>
        <v>0</v>
      </c>
      <c r="AE7467" s="55" t="n">
        <f aca="false">IF(AND(C7466=C7467,AA7466=AA7467-1),AC7466,"")</f>
        <v>0</v>
      </c>
      <c r="AF7467" s="55" t="n">
        <f aca="false">IF(AA7467=1,"",IF(AND(AB7467=1,AD7467&lt;&gt;1),1,0))</f>
        <v>0</v>
      </c>
      <c r="AG7467" s="55" t="n">
        <f aca="false">IF(AA7467=1,"",IF(AND(AC7467=1,AE7467&lt;&gt;1),1,0))</f>
        <v>0</v>
      </c>
      <c r="AH7467" s="60" t="str">
        <f aca="false">IF(AND(E7467&gt;0,AA7467&lt;2,NOT(AND(C7468=C7467,AA7468=AA7467+1))),INDEX(DATAS,AA7467+1),"")</f>
        <v/>
      </c>
      <c r="AI7467" s="60" t="str">
        <f aca="false">IF(AND(AC7467=1,AA7467&lt;2),IF(AND(C7468=C7467,AA7468=AA7467+1),IF(AC7468=1,"",INDEX(DATAS,AA7467+1)),INDEX(DATAS,AA7467+1)),"")</f>
        <v/>
      </c>
    </row>
    <row r="7468" customFormat="false" ht="15" hidden="false" customHeight="false" outlineLevel="0" collapsed="false">
      <c r="A7468" s="60" t="n">
        <v>46309</v>
      </c>
      <c r="B7468" s="0" t="n">
        <v>16</v>
      </c>
      <c r="C7468" s="0" t="n">
        <v>8210</v>
      </c>
      <c r="E7468" s="0" t="n">
        <v>0</v>
      </c>
      <c r="F7468" s="55" t="s">
        <v>1697</v>
      </c>
      <c r="I7468" s="55" t="s">
        <v>185</v>
      </c>
      <c r="U7468" s="0" t="n">
        <v>5</v>
      </c>
      <c r="V7468" s="0" t="n">
        <v>0</v>
      </c>
      <c r="X7468" s="55" t="n">
        <f aca="false">IF(I7468="Male",0,1)</f>
        <v>1</v>
      </c>
      <c r="Y7468" s="55" t="n">
        <f aca="false">IF(OR(I7468="DNB",I7468="Dry DNB"),1,0)</f>
        <v>0</v>
      </c>
      <c r="Z7468" s="0" t="str">
        <f aca="false">IF(ISNUMBER(W7468),A7468-W7468,"")</f>
        <v/>
      </c>
      <c r="AA7468" s="55" t="n">
        <f aca="false">MATCH(A7468,DATAS,0)</f>
        <v>1</v>
      </c>
      <c r="AB7468" s="55" t="n">
        <f aca="false">IF(AND(E7468&gt;0,OR(AND(B7468&gt;=1,B7468&lt;=6),B7468=10)),1,0)</f>
        <v>0</v>
      </c>
      <c r="AC7468" s="55" t="n">
        <f aca="false">IF(AND(E7468&gt;0,B7468=10),1,0)</f>
        <v>0</v>
      </c>
      <c r="AD7468" s="0" t="str">
        <f aca="false">IF(AND(C7467=C7468,AA7467=AA7468-1),AB7467,"")</f>
        <v/>
      </c>
      <c r="AE7468" s="0" t="str">
        <f aca="false">IF(AND(C7467=C7468,AA7467=AA7468-1),AC7467,"")</f>
        <v/>
      </c>
      <c r="AF7468" s="0" t="str">
        <f aca="false">IF(AA7468=1,"",IF(AND(AB7468=1,AD7468&lt;&gt;1),1,0))</f>
        <v/>
      </c>
      <c r="AG7468" s="0" t="str">
        <f aca="false">IF(AA7468=1,"",IF(AND(AC7468=1,AE7468&lt;&gt;1),1,0))</f>
        <v/>
      </c>
      <c r="AH7468" s="60" t="str">
        <f aca="false">IF(AND(E7468&gt;0,AA7468&lt;2,NOT(AND(C7469=C7468,AA7469=AA7468+1))),INDEX(DATAS,AA7468+1),"")</f>
        <v/>
      </c>
      <c r="AI7468" s="60" t="str">
        <f aca="false">IF(AND(AC7468=1,AA7468&lt;2),IF(AND(C7469=C7468,AA7469=AA7468+1),IF(AC7469=1,"",INDEX(DATAS,AA7468+1)),INDEX(DATAS,AA7468+1)),"")</f>
        <v/>
      </c>
    </row>
    <row r="7469" customFormat="false" ht="15" hidden="false" customHeight="false" outlineLevel="0" collapsed="false">
      <c r="A7469" s="60" t="n">
        <v>46310</v>
      </c>
      <c r="B7469" s="0" t="n">
        <v>16</v>
      </c>
      <c r="C7469" s="0" t="n">
        <v>8210</v>
      </c>
      <c r="E7469" s="0" t="n">
        <v>0</v>
      </c>
      <c r="F7469" s="55" t="s">
        <v>1697</v>
      </c>
      <c r="I7469" s="55" t="s">
        <v>185</v>
      </c>
      <c r="U7469" s="0" t="n">
        <v>6</v>
      </c>
      <c r="V7469" s="0" t="n">
        <v>0</v>
      </c>
      <c r="X7469" s="55" t="n">
        <f aca="false">IF(I7469="Male",0,1)</f>
        <v>1</v>
      </c>
      <c r="Y7469" s="55" t="n">
        <f aca="false">IF(OR(I7469="DNB",I7469="Dry DNB"),1,0)</f>
        <v>0</v>
      </c>
      <c r="Z7469" s="0" t="str">
        <f aca="false">IF(ISNUMBER(W7469),A7469-W7469,"")</f>
        <v/>
      </c>
      <c r="AA7469" s="55" t="n">
        <f aca="false">MATCH(A7469,DATAS,0)</f>
        <v>2</v>
      </c>
      <c r="AB7469" s="55" t="n">
        <f aca="false">IF(AND(E7469&gt;0,OR(AND(B7469&gt;=1,B7469&lt;=6),B7469=10)),1,0)</f>
        <v>0</v>
      </c>
      <c r="AC7469" s="55" t="n">
        <f aca="false">IF(AND(E7469&gt;0,B7469=10),1,0)</f>
        <v>0</v>
      </c>
      <c r="AD7469" s="55" t="n">
        <f aca="false">IF(AND(C7468=C7469,AA7468=AA7469-1),AB7468,"")</f>
        <v>0</v>
      </c>
      <c r="AE7469" s="55" t="n">
        <f aca="false">IF(AND(C7468=C7469,AA7468=AA7469-1),AC7468,"")</f>
        <v>0</v>
      </c>
      <c r="AF7469" s="55" t="n">
        <f aca="false">IF(AA7469=1,"",IF(AND(AB7469=1,AD7469&lt;&gt;1),1,0))</f>
        <v>0</v>
      </c>
      <c r="AG7469" s="55" t="n">
        <f aca="false">IF(AA7469=1,"",IF(AND(AC7469=1,AE7469&lt;&gt;1),1,0))</f>
        <v>0</v>
      </c>
      <c r="AH7469" s="60" t="str">
        <f aca="false">IF(AND(E7469&gt;0,AA7469&lt;2,NOT(AND(C7470=C7469,AA7470=AA7469+1))),INDEX(DATAS,AA7469+1),"")</f>
        <v/>
      </c>
      <c r="AI7469" s="60" t="str">
        <f aca="false">IF(AND(AC7469=1,AA7469&lt;2),IF(AND(C7470=C7469,AA7470=AA7469+1),IF(AC7470=1,"",INDEX(DATAS,AA7469+1)),INDEX(DATAS,AA7469+1)),"")</f>
        <v/>
      </c>
    </row>
    <row r="7470" customFormat="false" ht="15" hidden="false" customHeight="false" outlineLevel="0" collapsed="false">
      <c r="A7470" s="60" t="n">
        <v>46309</v>
      </c>
      <c r="B7470" s="0" t="n">
        <v>16</v>
      </c>
      <c r="C7470" s="0" t="n">
        <v>8211</v>
      </c>
      <c r="E7470" s="0" t="n">
        <v>0</v>
      </c>
      <c r="F7470" s="55" t="s">
        <v>1697</v>
      </c>
      <c r="I7470" s="55" t="s">
        <v>185</v>
      </c>
      <c r="U7470" s="0" t="n">
        <v>5</v>
      </c>
      <c r="V7470" s="0" t="n">
        <v>0</v>
      </c>
      <c r="X7470" s="55" t="n">
        <f aca="false">IF(I7470="Male",0,1)</f>
        <v>1</v>
      </c>
      <c r="Y7470" s="55" t="n">
        <f aca="false">IF(OR(I7470="DNB",I7470="Dry DNB"),1,0)</f>
        <v>0</v>
      </c>
      <c r="Z7470" s="0" t="str">
        <f aca="false">IF(ISNUMBER(W7470),A7470-W7470,"")</f>
        <v/>
      </c>
      <c r="AA7470" s="55" t="n">
        <f aca="false">MATCH(A7470,DATAS,0)</f>
        <v>1</v>
      </c>
      <c r="AB7470" s="55" t="n">
        <f aca="false">IF(AND(E7470&gt;0,OR(AND(B7470&gt;=1,B7470&lt;=6),B7470=10)),1,0)</f>
        <v>0</v>
      </c>
      <c r="AC7470" s="55" t="n">
        <f aca="false">IF(AND(E7470&gt;0,B7470=10),1,0)</f>
        <v>0</v>
      </c>
      <c r="AD7470" s="0" t="str">
        <f aca="false">IF(AND(C7469=C7470,AA7469=AA7470-1),AB7469,"")</f>
        <v/>
      </c>
      <c r="AE7470" s="0" t="str">
        <f aca="false">IF(AND(C7469=C7470,AA7469=AA7470-1),AC7469,"")</f>
        <v/>
      </c>
      <c r="AF7470" s="0" t="str">
        <f aca="false">IF(AA7470=1,"",IF(AND(AB7470=1,AD7470&lt;&gt;1),1,0))</f>
        <v/>
      </c>
      <c r="AG7470" s="0" t="str">
        <f aca="false">IF(AA7470=1,"",IF(AND(AC7470=1,AE7470&lt;&gt;1),1,0))</f>
        <v/>
      </c>
      <c r="AH7470" s="60" t="str">
        <f aca="false">IF(AND(E7470&gt;0,AA7470&lt;2,NOT(AND(C7471=C7470,AA7471=AA7470+1))),INDEX(DATAS,AA7470+1),"")</f>
        <v/>
      </c>
      <c r="AI7470" s="60" t="str">
        <f aca="false">IF(AND(AC7470=1,AA7470&lt;2),IF(AND(C7471=C7470,AA7471=AA7470+1),IF(AC7471=1,"",INDEX(DATAS,AA7470+1)),INDEX(DATAS,AA7470+1)),"")</f>
        <v/>
      </c>
    </row>
    <row r="7471" customFormat="false" ht="15" hidden="false" customHeight="false" outlineLevel="0" collapsed="false">
      <c r="A7471" s="60" t="n">
        <v>46310</v>
      </c>
      <c r="B7471" s="0" t="n">
        <v>16</v>
      </c>
      <c r="C7471" s="0" t="n">
        <v>8211</v>
      </c>
      <c r="E7471" s="0" t="n">
        <v>0</v>
      </c>
      <c r="F7471" s="55" t="s">
        <v>1697</v>
      </c>
      <c r="I7471" s="55" t="s">
        <v>185</v>
      </c>
      <c r="U7471" s="0" t="n">
        <v>6</v>
      </c>
      <c r="V7471" s="0" t="n">
        <v>0</v>
      </c>
      <c r="X7471" s="55" t="n">
        <f aca="false">IF(I7471="Male",0,1)</f>
        <v>1</v>
      </c>
      <c r="Y7471" s="55" t="n">
        <f aca="false">IF(OR(I7471="DNB",I7471="Dry DNB"),1,0)</f>
        <v>0</v>
      </c>
      <c r="Z7471" s="0" t="str">
        <f aca="false">IF(ISNUMBER(W7471),A7471-W7471,"")</f>
        <v/>
      </c>
      <c r="AA7471" s="55" t="n">
        <f aca="false">MATCH(A7471,DATAS,0)</f>
        <v>2</v>
      </c>
      <c r="AB7471" s="55" t="n">
        <f aca="false">IF(AND(E7471&gt;0,OR(AND(B7471&gt;=1,B7471&lt;=6),B7471=10)),1,0)</f>
        <v>0</v>
      </c>
      <c r="AC7471" s="55" t="n">
        <f aca="false">IF(AND(E7471&gt;0,B7471=10),1,0)</f>
        <v>0</v>
      </c>
      <c r="AD7471" s="55" t="n">
        <f aca="false">IF(AND(C7470=C7471,AA7470=AA7471-1),AB7470,"")</f>
        <v>0</v>
      </c>
      <c r="AE7471" s="55" t="n">
        <f aca="false">IF(AND(C7470=C7471,AA7470=AA7471-1),AC7470,"")</f>
        <v>0</v>
      </c>
      <c r="AF7471" s="55" t="n">
        <f aca="false">IF(AA7471=1,"",IF(AND(AB7471=1,AD7471&lt;&gt;1),1,0))</f>
        <v>0</v>
      </c>
      <c r="AG7471" s="55" t="n">
        <f aca="false">IF(AA7471=1,"",IF(AND(AC7471=1,AE7471&lt;&gt;1),1,0))</f>
        <v>0</v>
      </c>
      <c r="AH7471" s="60" t="str">
        <f aca="false">IF(AND(E7471&gt;0,AA7471&lt;2,NOT(AND(C7472=C7471,AA7472=AA7471+1))),INDEX(DATAS,AA7471+1),"")</f>
        <v/>
      </c>
      <c r="AI7471" s="60" t="str">
        <f aca="false">IF(AND(AC7471=1,AA7471&lt;2),IF(AND(C7472=C7471,AA7472=AA7471+1),IF(AC7472=1,"",INDEX(DATAS,AA7471+1)),INDEX(DATAS,AA7471+1)),"")</f>
        <v/>
      </c>
    </row>
    <row r="7472" customFormat="false" ht="15" hidden="false" customHeight="false" outlineLevel="0" collapsed="false">
      <c r="A7472" s="60" t="n">
        <v>46309</v>
      </c>
      <c r="B7472" s="0" t="n">
        <v>16</v>
      </c>
      <c r="C7472" s="0" t="n">
        <v>8212</v>
      </c>
      <c r="E7472" s="0" t="n">
        <v>0</v>
      </c>
      <c r="F7472" s="55" t="s">
        <v>1697</v>
      </c>
      <c r="I7472" s="55" t="s">
        <v>185</v>
      </c>
      <c r="U7472" s="0" t="n">
        <v>5</v>
      </c>
      <c r="V7472" s="0" t="n">
        <v>0</v>
      </c>
      <c r="X7472" s="55" t="n">
        <f aca="false">IF(I7472="Male",0,1)</f>
        <v>1</v>
      </c>
      <c r="Y7472" s="55" t="n">
        <f aca="false">IF(OR(I7472="DNB",I7472="Dry DNB"),1,0)</f>
        <v>0</v>
      </c>
      <c r="Z7472" s="0" t="str">
        <f aca="false">IF(ISNUMBER(W7472),A7472-W7472,"")</f>
        <v/>
      </c>
      <c r="AA7472" s="55" t="n">
        <f aca="false">MATCH(A7472,DATAS,0)</f>
        <v>1</v>
      </c>
      <c r="AB7472" s="55" t="n">
        <f aca="false">IF(AND(E7472&gt;0,OR(AND(B7472&gt;=1,B7472&lt;=6),B7472=10)),1,0)</f>
        <v>0</v>
      </c>
      <c r="AC7472" s="55" t="n">
        <f aca="false">IF(AND(E7472&gt;0,B7472=10),1,0)</f>
        <v>0</v>
      </c>
      <c r="AD7472" s="0" t="str">
        <f aca="false">IF(AND(C7471=C7472,AA7471=AA7472-1),AB7471,"")</f>
        <v/>
      </c>
      <c r="AE7472" s="0" t="str">
        <f aca="false">IF(AND(C7471=C7472,AA7471=AA7472-1),AC7471,"")</f>
        <v/>
      </c>
      <c r="AF7472" s="0" t="str">
        <f aca="false">IF(AA7472=1,"",IF(AND(AB7472=1,AD7472&lt;&gt;1),1,0))</f>
        <v/>
      </c>
      <c r="AG7472" s="0" t="str">
        <f aca="false">IF(AA7472=1,"",IF(AND(AC7472=1,AE7472&lt;&gt;1),1,0))</f>
        <v/>
      </c>
      <c r="AH7472" s="60" t="str">
        <f aca="false">IF(AND(E7472&gt;0,AA7472&lt;2,NOT(AND(C7473=C7472,AA7473=AA7472+1))),INDEX(DATAS,AA7472+1),"")</f>
        <v/>
      </c>
      <c r="AI7472" s="60" t="str">
        <f aca="false">IF(AND(AC7472=1,AA7472&lt;2),IF(AND(C7473=C7472,AA7473=AA7472+1),IF(AC7473=1,"",INDEX(DATAS,AA7472+1)),INDEX(DATAS,AA7472+1)),"")</f>
        <v/>
      </c>
    </row>
    <row r="7473" customFormat="false" ht="15" hidden="false" customHeight="false" outlineLevel="0" collapsed="false">
      <c r="A7473" s="60" t="n">
        <v>46310</v>
      </c>
      <c r="B7473" s="0" t="n">
        <v>16</v>
      </c>
      <c r="C7473" s="0" t="n">
        <v>8212</v>
      </c>
      <c r="E7473" s="0" t="n">
        <v>0</v>
      </c>
      <c r="F7473" s="55" t="s">
        <v>1697</v>
      </c>
      <c r="I7473" s="55" t="s">
        <v>185</v>
      </c>
      <c r="U7473" s="0" t="n">
        <v>6</v>
      </c>
      <c r="V7473" s="0" t="n">
        <v>0</v>
      </c>
      <c r="X7473" s="55" t="n">
        <f aca="false">IF(I7473="Male",0,1)</f>
        <v>1</v>
      </c>
      <c r="Y7473" s="55" t="n">
        <f aca="false">IF(OR(I7473="DNB",I7473="Dry DNB"),1,0)</f>
        <v>0</v>
      </c>
      <c r="Z7473" s="0" t="str">
        <f aca="false">IF(ISNUMBER(W7473),A7473-W7473,"")</f>
        <v/>
      </c>
      <c r="AA7473" s="55" t="n">
        <f aca="false">MATCH(A7473,DATAS,0)</f>
        <v>2</v>
      </c>
      <c r="AB7473" s="55" t="n">
        <f aca="false">IF(AND(E7473&gt;0,OR(AND(B7473&gt;=1,B7473&lt;=6),B7473=10)),1,0)</f>
        <v>0</v>
      </c>
      <c r="AC7473" s="55" t="n">
        <f aca="false">IF(AND(E7473&gt;0,B7473=10),1,0)</f>
        <v>0</v>
      </c>
      <c r="AD7473" s="55" t="n">
        <f aca="false">IF(AND(C7472=C7473,AA7472=AA7473-1),AB7472,"")</f>
        <v>0</v>
      </c>
      <c r="AE7473" s="55" t="n">
        <f aca="false">IF(AND(C7472=C7473,AA7472=AA7473-1),AC7472,"")</f>
        <v>0</v>
      </c>
      <c r="AF7473" s="55" t="n">
        <f aca="false">IF(AA7473=1,"",IF(AND(AB7473=1,AD7473&lt;&gt;1),1,0))</f>
        <v>0</v>
      </c>
      <c r="AG7473" s="55" t="n">
        <f aca="false">IF(AA7473=1,"",IF(AND(AC7473=1,AE7473&lt;&gt;1),1,0))</f>
        <v>0</v>
      </c>
      <c r="AH7473" s="60" t="str">
        <f aca="false">IF(AND(E7473&gt;0,AA7473&lt;2,NOT(AND(C7474=C7473,AA7474=AA7473+1))),INDEX(DATAS,AA7473+1),"")</f>
        <v/>
      </c>
      <c r="AI7473" s="60" t="str">
        <f aca="false">IF(AND(AC7473=1,AA7473&lt;2),IF(AND(C7474=C7473,AA7474=AA7473+1),IF(AC7474=1,"",INDEX(DATAS,AA7473+1)),INDEX(DATAS,AA7473+1)),"")</f>
        <v/>
      </c>
    </row>
    <row r="7474" customFormat="false" ht="15" hidden="false" customHeight="false" outlineLevel="0" collapsed="false">
      <c r="A7474" s="60" t="n">
        <v>46309</v>
      </c>
      <c r="B7474" s="0" t="n">
        <v>16</v>
      </c>
      <c r="C7474" s="0" t="n">
        <v>8213</v>
      </c>
      <c r="E7474" s="0" t="n">
        <v>0</v>
      </c>
      <c r="F7474" s="55" t="s">
        <v>1697</v>
      </c>
      <c r="I7474" s="55" t="s">
        <v>185</v>
      </c>
      <c r="U7474" s="0" t="n">
        <v>5</v>
      </c>
      <c r="V7474" s="0" t="n">
        <v>0</v>
      </c>
      <c r="X7474" s="55" t="n">
        <f aca="false">IF(I7474="Male",0,1)</f>
        <v>1</v>
      </c>
      <c r="Y7474" s="55" t="n">
        <f aca="false">IF(OR(I7474="DNB",I7474="Dry DNB"),1,0)</f>
        <v>0</v>
      </c>
      <c r="Z7474" s="0" t="str">
        <f aca="false">IF(ISNUMBER(W7474),A7474-W7474,"")</f>
        <v/>
      </c>
      <c r="AA7474" s="55" t="n">
        <f aca="false">MATCH(A7474,DATAS,0)</f>
        <v>1</v>
      </c>
      <c r="AB7474" s="55" t="n">
        <f aca="false">IF(AND(E7474&gt;0,OR(AND(B7474&gt;=1,B7474&lt;=6),B7474=10)),1,0)</f>
        <v>0</v>
      </c>
      <c r="AC7474" s="55" t="n">
        <f aca="false">IF(AND(E7474&gt;0,B7474=10),1,0)</f>
        <v>0</v>
      </c>
      <c r="AD7474" s="0" t="str">
        <f aca="false">IF(AND(C7473=C7474,AA7473=AA7474-1),AB7473,"")</f>
        <v/>
      </c>
      <c r="AE7474" s="0" t="str">
        <f aca="false">IF(AND(C7473=C7474,AA7473=AA7474-1),AC7473,"")</f>
        <v/>
      </c>
      <c r="AF7474" s="0" t="str">
        <f aca="false">IF(AA7474=1,"",IF(AND(AB7474=1,AD7474&lt;&gt;1),1,0))</f>
        <v/>
      </c>
      <c r="AG7474" s="0" t="str">
        <f aca="false">IF(AA7474=1,"",IF(AND(AC7474=1,AE7474&lt;&gt;1),1,0))</f>
        <v/>
      </c>
      <c r="AH7474" s="60" t="str">
        <f aca="false">IF(AND(E7474&gt;0,AA7474&lt;2,NOT(AND(C7475=C7474,AA7475=AA7474+1))),INDEX(DATAS,AA7474+1),"")</f>
        <v/>
      </c>
      <c r="AI7474" s="60" t="str">
        <f aca="false">IF(AND(AC7474=1,AA7474&lt;2),IF(AND(C7475=C7474,AA7475=AA7474+1),IF(AC7475=1,"",INDEX(DATAS,AA7474+1)),INDEX(DATAS,AA7474+1)),"")</f>
        <v/>
      </c>
    </row>
    <row r="7475" customFormat="false" ht="15" hidden="false" customHeight="false" outlineLevel="0" collapsed="false">
      <c r="A7475" s="60" t="n">
        <v>46310</v>
      </c>
      <c r="B7475" s="0" t="n">
        <v>16</v>
      </c>
      <c r="C7475" s="0" t="n">
        <v>8213</v>
      </c>
      <c r="E7475" s="0" t="n">
        <v>0</v>
      </c>
      <c r="F7475" s="55" t="s">
        <v>1697</v>
      </c>
      <c r="I7475" s="55" t="s">
        <v>185</v>
      </c>
      <c r="U7475" s="0" t="n">
        <v>6</v>
      </c>
      <c r="V7475" s="0" t="n">
        <v>0</v>
      </c>
      <c r="X7475" s="55" t="n">
        <f aca="false">IF(I7475="Male",0,1)</f>
        <v>1</v>
      </c>
      <c r="Y7475" s="55" t="n">
        <f aca="false">IF(OR(I7475="DNB",I7475="Dry DNB"),1,0)</f>
        <v>0</v>
      </c>
      <c r="Z7475" s="0" t="str">
        <f aca="false">IF(ISNUMBER(W7475),A7475-W7475,"")</f>
        <v/>
      </c>
      <c r="AA7475" s="55" t="n">
        <f aca="false">MATCH(A7475,DATAS,0)</f>
        <v>2</v>
      </c>
      <c r="AB7475" s="55" t="n">
        <f aca="false">IF(AND(E7475&gt;0,OR(AND(B7475&gt;=1,B7475&lt;=6),B7475=10)),1,0)</f>
        <v>0</v>
      </c>
      <c r="AC7475" s="55" t="n">
        <f aca="false">IF(AND(E7475&gt;0,B7475=10),1,0)</f>
        <v>0</v>
      </c>
      <c r="AD7475" s="55" t="n">
        <f aca="false">IF(AND(C7474=C7475,AA7474=AA7475-1),AB7474,"")</f>
        <v>0</v>
      </c>
      <c r="AE7475" s="55" t="n">
        <f aca="false">IF(AND(C7474=C7475,AA7474=AA7475-1),AC7474,"")</f>
        <v>0</v>
      </c>
      <c r="AF7475" s="55" t="n">
        <f aca="false">IF(AA7475=1,"",IF(AND(AB7475=1,AD7475&lt;&gt;1),1,0))</f>
        <v>0</v>
      </c>
      <c r="AG7475" s="55" t="n">
        <f aca="false">IF(AA7475=1,"",IF(AND(AC7475=1,AE7475&lt;&gt;1),1,0))</f>
        <v>0</v>
      </c>
      <c r="AH7475" s="60" t="str">
        <f aca="false">IF(AND(E7475&gt;0,AA7475&lt;2,NOT(AND(C7476=C7475,AA7476=AA7475+1))),INDEX(DATAS,AA7475+1),"")</f>
        <v/>
      </c>
      <c r="AI7475" s="60" t="str">
        <f aca="false">IF(AND(AC7475=1,AA7475&lt;2),IF(AND(C7476=C7475,AA7476=AA7475+1),IF(AC7476=1,"",INDEX(DATAS,AA7475+1)),INDEX(DATAS,AA7475+1)),"")</f>
        <v/>
      </c>
    </row>
    <row r="7476" customFormat="false" ht="15" hidden="false" customHeight="false" outlineLevel="0" collapsed="false">
      <c r="A7476" s="60" t="n">
        <v>46309</v>
      </c>
      <c r="B7476" s="0" t="n">
        <v>16</v>
      </c>
      <c r="C7476" s="0" t="n">
        <v>8214</v>
      </c>
      <c r="E7476" s="0" t="n">
        <v>0</v>
      </c>
      <c r="F7476" s="55" t="s">
        <v>154</v>
      </c>
      <c r="I7476" s="55" t="s">
        <v>185</v>
      </c>
      <c r="U7476" s="0" t="n">
        <v>4</v>
      </c>
      <c r="V7476" s="0" t="n">
        <v>0</v>
      </c>
      <c r="X7476" s="55" t="n">
        <f aca="false">IF(I7476="Male",0,1)</f>
        <v>1</v>
      </c>
      <c r="Y7476" s="55" t="n">
        <f aca="false">IF(OR(I7476="DNB",I7476="Dry DNB"),1,0)</f>
        <v>0</v>
      </c>
      <c r="Z7476" s="0" t="str">
        <f aca="false">IF(ISNUMBER(W7476),A7476-W7476,"")</f>
        <v/>
      </c>
      <c r="AA7476" s="55" t="n">
        <f aca="false">MATCH(A7476,DATAS,0)</f>
        <v>1</v>
      </c>
      <c r="AB7476" s="55" t="n">
        <f aca="false">IF(AND(E7476&gt;0,OR(AND(B7476&gt;=1,B7476&lt;=6),B7476=10)),1,0)</f>
        <v>0</v>
      </c>
      <c r="AC7476" s="55" t="n">
        <f aca="false">IF(AND(E7476&gt;0,B7476=10),1,0)</f>
        <v>0</v>
      </c>
      <c r="AD7476" s="0" t="str">
        <f aca="false">IF(AND(C7475=C7476,AA7475=AA7476-1),AB7475,"")</f>
        <v/>
      </c>
      <c r="AE7476" s="0" t="str">
        <f aca="false">IF(AND(C7475=C7476,AA7475=AA7476-1),AC7475,"")</f>
        <v/>
      </c>
      <c r="AF7476" s="0" t="str">
        <f aca="false">IF(AA7476=1,"",IF(AND(AB7476=1,AD7476&lt;&gt;1),1,0))</f>
        <v/>
      </c>
      <c r="AG7476" s="0" t="str">
        <f aca="false">IF(AA7476=1,"",IF(AND(AC7476=1,AE7476&lt;&gt;1),1,0))</f>
        <v/>
      </c>
      <c r="AH7476" s="60" t="str">
        <f aca="false">IF(AND(E7476&gt;0,AA7476&lt;2,NOT(AND(C7477=C7476,AA7477=AA7476+1))),INDEX(DATAS,AA7476+1),"")</f>
        <v/>
      </c>
      <c r="AI7476" s="60" t="str">
        <f aca="false">IF(AND(AC7476=1,AA7476&lt;2),IF(AND(C7477=C7476,AA7477=AA7476+1),IF(AC7477=1,"",INDEX(DATAS,AA7476+1)),INDEX(DATAS,AA7476+1)),"")</f>
        <v/>
      </c>
    </row>
    <row r="7477" customFormat="false" ht="15" hidden="false" customHeight="false" outlineLevel="0" collapsed="false">
      <c r="A7477" s="60" t="n">
        <v>46310</v>
      </c>
      <c r="B7477" s="0" t="n">
        <v>16</v>
      </c>
      <c r="C7477" s="0" t="n">
        <v>8214</v>
      </c>
      <c r="E7477" s="0" t="n">
        <v>0</v>
      </c>
      <c r="F7477" s="55" t="s">
        <v>154</v>
      </c>
      <c r="I7477" s="55" t="s">
        <v>185</v>
      </c>
      <c r="U7477" s="0" t="n">
        <v>5</v>
      </c>
      <c r="V7477" s="0" t="n">
        <v>0</v>
      </c>
      <c r="X7477" s="55" t="n">
        <f aca="false">IF(I7477="Male",0,1)</f>
        <v>1</v>
      </c>
      <c r="Y7477" s="55" t="n">
        <f aca="false">IF(OR(I7477="DNB",I7477="Dry DNB"),1,0)</f>
        <v>0</v>
      </c>
      <c r="Z7477" s="0" t="str">
        <f aca="false">IF(ISNUMBER(W7477),A7477-W7477,"")</f>
        <v/>
      </c>
      <c r="AA7477" s="55" t="n">
        <f aca="false">MATCH(A7477,DATAS,0)</f>
        <v>2</v>
      </c>
      <c r="AB7477" s="55" t="n">
        <f aca="false">IF(AND(E7477&gt;0,OR(AND(B7477&gt;=1,B7477&lt;=6),B7477=10)),1,0)</f>
        <v>0</v>
      </c>
      <c r="AC7477" s="55" t="n">
        <f aca="false">IF(AND(E7477&gt;0,B7477=10),1,0)</f>
        <v>0</v>
      </c>
      <c r="AD7477" s="55" t="n">
        <f aca="false">IF(AND(C7476=C7477,AA7476=AA7477-1),AB7476,"")</f>
        <v>0</v>
      </c>
      <c r="AE7477" s="55" t="n">
        <f aca="false">IF(AND(C7476=C7477,AA7476=AA7477-1),AC7476,"")</f>
        <v>0</v>
      </c>
      <c r="AF7477" s="55" t="n">
        <f aca="false">IF(AA7477=1,"",IF(AND(AB7477=1,AD7477&lt;&gt;1),1,0))</f>
        <v>0</v>
      </c>
      <c r="AG7477" s="55" t="n">
        <f aca="false">IF(AA7477=1,"",IF(AND(AC7477=1,AE7477&lt;&gt;1),1,0))</f>
        <v>0</v>
      </c>
      <c r="AH7477" s="60" t="str">
        <f aca="false">IF(AND(E7477&gt;0,AA7477&lt;2,NOT(AND(C7478=C7477,AA7478=AA7477+1))),INDEX(DATAS,AA7477+1),"")</f>
        <v/>
      </c>
      <c r="AI7477" s="60" t="str">
        <f aca="false">IF(AND(AC7477=1,AA7477&lt;2),IF(AND(C7478=C7477,AA7478=AA7477+1),IF(AC7478=1,"",INDEX(DATAS,AA7477+1)),INDEX(DATAS,AA7477+1)),"")</f>
        <v/>
      </c>
    </row>
    <row r="7478" customFormat="false" ht="15" hidden="false" customHeight="false" outlineLevel="0" collapsed="false">
      <c r="A7478" s="60" t="n">
        <v>46309</v>
      </c>
      <c r="B7478" s="0" t="n">
        <v>16</v>
      </c>
      <c r="C7478" s="0" t="n">
        <v>8215</v>
      </c>
      <c r="E7478" s="0" t="n">
        <v>0</v>
      </c>
      <c r="F7478" s="55" t="s">
        <v>154</v>
      </c>
      <c r="I7478" s="55" t="s">
        <v>185</v>
      </c>
      <c r="U7478" s="0" t="n">
        <v>4</v>
      </c>
      <c r="V7478" s="0" t="n">
        <v>0</v>
      </c>
      <c r="X7478" s="55" t="n">
        <f aca="false">IF(I7478="Male",0,1)</f>
        <v>1</v>
      </c>
      <c r="Y7478" s="55" t="n">
        <f aca="false">IF(OR(I7478="DNB",I7478="Dry DNB"),1,0)</f>
        <v>0</v>
      </c>
      <c r="Z7478" s="0" t="str">
        <f aca="false">IF(ISNUMBER(W7478),A7478-W7478,"")</f>
        <v/>
      </c>
      <c r="AA7478" s="55" t="n">
        <f aca="false">MATCH(A7478,DATAS,0)</f>
        <v>1</v>
      </c>
      <c r="AB7478" s="55" t="n">
        <f aca="false">IF(AND(E7478&gt;0,OR(AND(B7478&gt;=1,B7478&lt;=6),B7478=10)),1,0)</f>
        <v>0</v>
      </c>
      <c r="AC7478" s="55" t="n">
        <f aca="false">IF(AND(E7478&gt;0,B7478=10),1,0)</f>
        <v>0</v>
      </c>
      <c r="AD7478" s="0" t="str">
        <f aca="false">IF(AND(C7477=C7478,AA7477=AA7478-1),AB7477,"")</f>
        <v/>
      </c>
      <c r="AE7478" s="0" t="str">
        <f aca="false">IF(AND(C7477=C7478,AA7477=AA7478-1),AC7477,"")</f>
        <v/>
      </c>
      <c r="AF7478" s="0" t="str">
        <f aca="false">IF(AA7478=1,"",IF(AND(AB7478=1,AD7478&lt;&gt;1),1,0))</f>
        <v/>
      </c>
      <c r="AG7478" s="0" t="str">
        <f aca="false">IF(AA7478=1,"",IF(AND(AC7478=1,AE7478&lt;&gt;1),1,0))</f>
        <v/>
      </c>
      <c r="AH7478" s="60" t="str">
        <f aca="false">IF(AND(E7478&gt;0,AA7478&lt;2,NOT(AND(C7479=C7478,AA7479=AA7478+1))),INDEX(DATAS,AA7478+1),"")</f>
        <v/>
      </c>
      <c r="AI7478" s="60" t="str">
        <f aca="false">IF(AND(AC7478=1,AA7478&lt;2),IF(AND(C7479=C7478,AA7479=AA7478+1),IF(AC7479=1,"",INDEX(DATAS,AA7478+1)),INDEX(DATAS,AA7478+1)),"")</f>
        <v/>
      </c>
    </row>
    <row r="7479" customFormat="false" ht="15" hidden="false" customHeight="false" outlineLevel="0" collapsed="false">
      <c r="A7479" s="60" t="n">
        <v>46310</v>
      </c>
      <c r="B7479" s="0" t="n">
        <v>16</v>
      </c>
      <c r="C7479" s="0" t="n">
        <v>8215</v>
      </c>
      <c r="E7479" s="0" t="n">
        <v>0</v>
      </c>
      <c r="F7479" s="55" t="s">
        <v>154</v>
      </c>
      <c r="I7479" s="55" t="s">
        <v>185</v>
      </c>
      <c r="U7479" s="0" t="n">
        <v>5</v>
      </c>
      <c r="V7479" s="0" t="n">
        <v>0</v>
      </c>
      <c r="X7479" s="55" t="n">
        <f aca="false">IF(I7479="Male",0,1)</f>
        <v>1</v>
      </c>
      <c r="Y7479" s="55" t="n">
        <f aca="false">IF(OR(I7479="DNB",I7479="Dry DNB"),1,0)</f>
        <v>0</v>
      </c>
      <c r="Z7479" s="0" t="str">
        <f aca="false">IF(ISNUMBER(W7479),A7479-W7479,"")</f>
        <v/>
      </c>
      <c r="AA7479" s="55" t="n">
        <f aca="false">MATCH(A7479,DATAS,0)</f>
        <v>2</v>
      </c>
      <c r="AB7479" s="55" t="n">
        <f aca="false">IF(AND(E7479&gt;0,OR(AND(B7479&gt;=1,B7479&lt;=6),B7479=10)),1,0)</f>
        <v>0</v>
      </c>
      <c r="AC7479" s="55" t="n">
        <f aca="false">IF(AND(E7479&gt;0,B7479=10),1,0)</f>
        <v>0</v>
      </c>
      <c r="AD7479" s="55" t="n">
        <f aca="false">IF(AND(C7478=C7479,AA7478=AA7479-1),AB7478,"")</f>
        <v>0</v>
      </c>
      <c r="AE7479" s="55" t="n">
        <f aca="false">IF(AND(C7478=C7479,AA7478=AA7479-1),AC7478,"")</f>
        <v>0</v>
      </c>
      <c r="AF7479" s="55" t="n">
        <f aca="false">IF(AA7479=1,"",IF(AND(AB7479=1,AD7479&lt;&gt;1),1,0))</f>
        <v>0</v>
      </c>
      <c r="AG7479" s="55" t="n">
        <f aca="false">IF(AA7479=1,"",IF(AND(AC7479=1,AE7479&lt;&gt;1),1,0))</f>
        <v>0</v>
      </c>
      <c r="AH7479" s="60" t="str">
        <f aca="false">IF(AND(E7479&gt;0,AA7479&lt;2,NOT(AND(C7480=C7479,AA7480=AA7479+1))),INDEX(DATAS,AA7479+1),"")</f>
        <v/>
      </c>
      <c r="AI7479" s="60" t="str">
        <f aca="false">IF(AND(AC7479=1,AA7479&lt;2),IF(AND(C7480=C7479,AA7480=AA7479+1),IF(AC7480=1,"",INDEX(DATAS,AA7479+1)),INDEX(DATAS,AA7479+1)),"")</f>
        <v/>
      </c>
    </row>
    <row r="7480" customFormat="false" ht="15" hidden="false" customHeight="false" outlineLevel="0" collapsed="false">
      <c r="A7480" s="60" t="n">
        <v>46309</v>
      </c>
      <c r="B7480" s="0" t="n">
        <v>16</v>
      </c>
      <c r="C7480" s="0" t="n">
        <v>8216</v>
      </c>
      <c r="E7480" s="0" t="n">
        <v>0</v>
      </c>
      <c r="F7480" s="55" t="s">
        <v>1698</v>
      </c>
      <c r="I7480" s="55" t="s">
        <v>185</v>
      </c>
      <c r="U7480" s="0" t="n">
        <v>3</v>
      </c>
      <c r="V7480" s="0" t="n">
        <v>0</v>
      </c>
      <c r="X7480" s="55" t="n">
        <f aca="false">IF(I7480="Male",0,1)</f>
        <v>1</v>
      </c>
      <c r="Y7480" s="55" t="n">
        <f aca="false">IF(OR(I7480="DNB",I7480="Dry DNB"),1,0)</f>
        <v>0</v>
      </c>
      <c r="Z7480" s="0" t="str">
        <f aca="false">IF(ISNUMBER(W7480),A7480-W7480,"")</f>
        <v/>
      </c>
      <c r="AA7480" s="55" t="n">
        <f aca="false">MATCH(A7480,DATAS,0)</f>
        <v>1</v>
      </c>
      <c r="AB7480" s="55" t="n">
        <f aca="false">IF(AND(E7480&gt;0,OR(AND(B7480&gt;=1,B7480&lt;=6),B7480=10)),1,0)</f>
        <v>0</v>
      </c>
      <c r="AC7480" s="55" t="n">
        <f aca="false">IF(AND(E7480&gt;0,B7480=10),1,0)</f>
        <v>0</v>
      </c>
      <c r="AD7480" s="0" t="str">
        <f aca="false">IF(AND(C7479=C7480,AA7479=AA7480-1),AB7479,"")</f>
        <v/>
      </c>
      <c r="AE7480" s="0" t="str">
        <f aca="false">IF(AND(C7479=C7480,AA7479=AA7480-1),AC7479,"")</f>
        <v/>
      </c>
      <c r="AF7480" s="0" t="str">
        <f aca="false">IF(AA7480=1,"",IF(AND(AB7480=1,AD7480&lt;&gt;1),1,0))</f>
        <v/>
      </c>
      <c r="AG7480" s="0" t="str">
        <f aca="false">IF(AA7480=1,"",IF(AND(AC7480=1,AE7480&lt;&gt;1),1,0))</f>
        <v/>
      </c>
      <c r="AH7480" s="60" t="str">
        <f aca="false">IF(AND(E7480&gt;0,AA7480&lt;2,NOT(AND(C7481=C7480,AA7481=AA7480+1))),INDEX(DATAS,AA7480+1),"")</f>
        <v/>
      </c>
      <c r="AI7480" s="60" t="str">
        <f aca="false">IF(AND(AC7480=1,AA7480&lt;2),IF(AND(C7481=C7480,AA7481=AA7480+1),IF(AC7481=1,"",INDEX(DATAS,AA7480+1)),INDEX(DATAS,AA7480+1)),"")</f>
        <v/>
      </c>
    </row>
    <row r="7481" customFormat="false" ht="15" hidden="false" customHeight="false" outlineLevel="0" collapsed="false">
      <c r="A7481" s="60" t="n">
        <v>46310</v>
      </c>
      <c r="B7481" s="0" t="n">
        <v>16</v>
      </c>
      <c r="C7481" s="0" t="n">
        <v>8216</v>
      </c>
      <c r="E7481" s="0" t="n">
        <v>0</v>
      </c>
      <c r="F7481" s="55" t="s">
        <v>1698</v>
      </c>
      <c r="I7481" s="55" t="s">
        <v>185</v>
      </c>
      <c r="U7481" s="0" t="n">
        <v>4</v>
      </c>
      <c r="V7481" s="0" t="n">
        <v>0</v>
      </c>
      <c r="X7481" s="55" t="n">
        <f aca="false">IF(I7481="Male",0,1)</f>
        <v>1</v>
      </c>
      <c r="Y7481" s="55" t="n">
        <f aca="false">IF(OR(I7481="DNB",I7481="Dry DNB"),1,0)</f>
        <v>0</v>
      </c>
      <c r="Z7481" s="0" t="str">
        <f aca="false">IF(ISNUMBER(W7481),A7481-W7481,"")</f>
        <v/>
      </c>
      <c r="AA7481" s="55" t="n">
        <f aca="false">MATCH(A7481,DATAS,0)</f>
        <v>2</v>
      </c>
      <c r="AB7481" s="55" t="n">
        <f aca="false">IF(AND(E7481&gt;0,OR(AND(B7481&gt;=1,B7481&lt;=6),B7481=10)),1,0)</f>
        <v>0</v>
      </c>
      <c r="AC7481" s="55" t="n">
        <f aca="false">IF(AND(E7481&gt;0,B7481=10),1,0)</f>
        <v>0</v>
      </c>
      <c r="AD7481" s="55" t="n">
        <f aca="false">IF(AND(C7480=C7481,AA7480=AA7481-1),AB7480,"")</f>
        <v>0</v>
      </c>
      <c r="AE7481" s="55" t="n">
        <f aca="false">IF(AND(C7480=C7481,AA7480=AA7481-1),AC7480,"")</f>
        <v>0</v>
      </c>
      <c r="AF7481" s="55" t="n">
        <f aca="false">IF(AA7481=1,"",IF(AND(AB7481=1,AD7481&lt;&gt;1),1,0))</f>
        <v>0</v>
      </c>
      <c r="AG7481" s="55" t="n">
        <f aca="false">IF(AA7481=1,"",IF(AND(AC7481=1,AE7481&lt;&gt;1),1,0))</f>
        <v>0</v>
      </c>
      <c r="AH7481" s="60" t="str">
        <f aca="false">IF(AND(E7481&gt;0,AA7481&lt;2,NOT(AND(C7482=C7481,AA7482=AA7481+1))),INDEX(DATAS,AA7481+1),"")</f>
        <v/>
      </c>
      <c r="AI7481" s="60" t="str">
        <f aca="false">IF(AND(AC7481=1,AA7481&lt;2),IF(AND(C7482=C7481,AA7482=AA7481+1),IF(AC7482=1,"",INDEX(DATAS,AA7481+1)),INDEX(DATAS,AA7481+1)),"")</f>
        <v/>
      </c>
    </row>
    <row r="7482" customFormat="false" ht="15" hidden="false" customHeight="false" outlineLevel="0" collapsed="false">
      <c r="A7482" s="60" t="n">
        <v>46309</v>
      </c>
      <c r="B7482" s="0" t="n">
        <v>16</v>
      </c>
      <c r="C7482" s="0" t="n">
        <v>8217</v>
      </c>
      <c r="E7482" s="0" t="n">
        <v>0</v>
      </c>
      <c r="F7482" s="55" t="s">
        <v>1698</v>
      </c>
      <c r="I7482" s="55" t="s">
        <v>185</v>
      </c>
      <c r="U7482" s="0" t="n">
        <v>3</v>
      </c>
      <c r="V7482" s="0" t="n">
        <v>0</v>
      </c>
      <c r="X7482" s="55" t="n">
        <f aca="false">IF(I7482="Male",0,1)</f>
        <v>1</v>
      </c>
      <c r="Y7482" s="55" t="n">
        <f aca="false">IF(OR(I7482="DNB",I7482="Dry DNB"),1,0)</f>
        <v>0</v>
      </c>
      <c r="Z7482" s="0" t="str">
        <f aca="false">IF(ISNUMBER(W7482),A7482-W7482,"")</f>
        <v/>
      </c>
      <c r="AA7482" s="55" t="n">
        <f aca="false">MATCH(A7482,DATAS,0)</f>
        <v>1</v>
      </c>
      <c r="AB7482" s="55" t="n">
        <f aca="false">IF(AND(E7482&gt;0,OR(AND(B7482&gt;=1,B7482&lt;=6),B7482=10)),1,0)</f>
        <v>0</v>
      </c>
      <c r="AC7482" s="55" t="n">
        <f aca="false">IF(AND(E7482&gt;0,B7482=10),1,0)</f>
        <v>0</v>
      </c>
      <c r="AD7482" s="0" t="str">
        <f aca="false">IF(AND(C7481=C7482,AA7481=AA7482-1),AB7481,"")</f>
        <v/>
      </c>
      <c r="AE7482" s="0" t="str">
        <f aca="false">IF(AND(C7481=C7482,AA7481=AA7482-1),AC7481,"")</f>
        <v/>
      </c>
      <c r="AF7482" s="0" t="str">
        <f aca="false">IF(AA7482=1,"",IF(AND(AB7482=1,AD7482&lt;&gt;1),1,0))</f>
        <v/>
      </c>
      <c r="AG7482" s="0" t="str">
        <f aca="false">IF(AA7482=1,"",IF(AND(AC7482=1,AE7482&lt;&gt;1),1,0))</f>
        <v/>
      </c>
      <c r="AH7482" s="60" t="str">
        <f aca="false">IF(AND(E7482&gt;0,AA7482&lt;2,NOT(AND(C7483=C7482,AA7483=AA7482+1))),INDEX(DATAS,AA7482+1),"")</f>
        <v/>
      </c>
      <c r="AI7482" s="60" t="str">
        <f aca="false">IF(AND(AC7482=1,AA7482&lt;2),IF(AND(C7483=C7482,AA7483=AA7482+1),IF(AC7483=1,"",INDEX(DATAS,AA7482+1)),INDEX(DATAS,AA7482+1)),"")</f>
        <v/>
      </c>
    </row>
    <row r="7483" customFormat="false" ht="15" hidden="false" customHeight="false" outlineLevel="0" collapsed="false">
      <c r="A7483" s="60" t="n">
        <v>46310</v>
      </c>
      <c r="B7483" s="0" t="n">
        <v>16</v>
      </c>
      <c r="C7483" s="0" t="n">
        <v>8217</v>
      </c>
      <c r="E7483" s="0" t="n">
        <v>0</v>
      </c>
      <c r="F7483" s="55" t="s">
        <v>1698</v>
      </c>
      <c r="I7483" s="55" t="s">
        <v>185</v>
      </c>
      <c r="U7483" s="0" t="n">
        <v>4</v>
      </c>
      <c r="V7483" s="0" t="n">
        <v>0</v>
      </c>
      <c r="X7483" s="55" t="n">
        <f aca="false">IF(I7483="Male",0,1)</f>
        <v>1</v>
      </c>
      <c r="Y7483" s="55" t="n">
        <f aca="false">IF(OR(I7483="DNB",I7483="Dry DNB"),1,0)</f>
        <v>0</v>
      </c>
      <c r="Z7483" s="0" t="str">
        <f aca="false">IF(ISNUMBER(W7483),A7483-W7483,"")</f>
        <v/>
      </c>
      <c r="AA7483" s="55" t="n">
        <f aca="false">MATCH(A7483,DATAS,0)</f>
        <v>2</v>
      </c>
      <c r="AB7483" s="55" t="n">
        <f aca="false">IF(AND(E7483&gt;0,OR(AND(B7483&gt;=1,B7483&lt;=6),B7483=10)),1,0)</f>
        <v>0</v>
      </c>
      <c r="AC7483" s="55" t="n">
        <f aca="false">IF(AND(E7483&gt;0,B7483=10),1,0)</f>
        <v>0</v>
      </c>
      <c r="AD7483" s="55" t="n">
        <f aca="false">IF(AND(C7482=C7483,AA7482=AA7483-1),AB7482,"")</f>
        <v>0</v>
      </c>
      <c r="AE7483" s="55" t="n">
        <f aca="false">IF(AND(C7482=C7483,AA7482=AA7483-1),AC7482,"")</f>
        <v>0</v>
      </c>
      <c r="AF7483" s="55" t="n">
        <f aca="false">IF(AA7483=1,"",IF(AND(AB7483=1,AD7483&lt;&gt;1),1,0))</f>
        <v>0</v>
      </c>
      <c r="AG7483" s="55" t="n">
        <f aca="false">IF(AA7483=1,"",IF(AND(AC7483=1,AE7483&lt;&gt;1),1,0))</f>
        <v>0</v>
      </c>
      <c r="AH7483" s="60" t="str">
        <f aca="false">IF(AND(E7483&gt;0,AA7483&lt;2,NOT(AND(C7484=C7483,AA7484=AA7483+1))),INDEX(DATAS,AA7483+1),"")</f>
        <v/>
      </c>
      <c r="AI7483" s="60" t="str">
        <f aca="false">IF(AND(AC7483=1,AA7483&lt;2),IF(AND(C7484=C7483,AA7484=AA7483+1),IF(AC7484=1,"",INDEX(DATAS,AA7483+1)),INDEX(DATAS,AA7483+1)),"")</f>
        <v/>
      </c>
    </row>
    <row r="7484" customFormat="false" ht="15" hidden="false" customHeight="false" outlineLevel="0" collapsed="false">
      <c r="A7484" s="60" t="n">
        <v>46309</v>
      </c>
      <c r="B7484" s="0" t="n">
        <v>16</v>
      </c>
      <c r="C7484" s="0" t="n">
        <v>8218</v>
      </c>
      <c r="E7484" s="0" t="n">
        <v>0</v>
      </c>
      <c r="F7484" s="55" t="s">
        <v>1699</v>
      </c>
      <c r="I7484" s="55" t="s">
        <v>185</v>
      </c>
      <c r="U7484" s="0" t="n">
        <v>2</v>
      </c>
      <c r="V7484" s="0" t="n">
        <v>0</v>
      </c>
      <c r="X7484" s="55" t="n">
        <f aca="false">IF(I7484="Male",0,1)</f>
        <v>1</v>
      </c>
      <c r="Y7484" s="55" t="n">
        <f aca="false">IF(OR(I7484="DNB",I7484="Dry DNB"),1,0)</f>
        <v>0</v>
      </c>
      <c r="Z7484" s="0" t="str">
        <f aca="false">IF(ISNUMBER(W7484),A7484-W7484,"")</f>
        <v/>
      </c>
      <c r="AA7484" s="55" t="n">
        <f aca="false">MATCH(A7484,DATAS,0)</f>
        <v>1</v>
      </c>
      <c r="AB7484" s="55" t="n">
        <f aca="false">IF(AND(E7484&gt;0,OR(AND(B7484&gt;=1,B7484&lt;=6),B7484=10)),1,0)</f>
        <v>0</v>
      </c>
      <c r="AC7484" s="55" t="n">
        <f aca="false">IF(AND(E7484&gt;0,B7484=10),1,0)</f>
        <v>0</v>
      </c>
      <c r="AD7484" s="0" t="str">
        <f aca="false">IF(AND(C7483=C7484,AA7483=AA7484-1),AB7483,"")</f>
        <v/>
      </c>
      <c r="AE7484" s="0" t="str">
        <f aca="false">IF(AND(C7483=C7484,AA7483=AA7484-1),AC7483,"")</f>
        <v/>
      </c>
      <c r="AF7484" s="0" t="str">
        <f aca="false">IF(AA7484=1,"",IF(AND(AB7484=1,AD7484&lt;&gt;1),1,0))</f>
        <v/>
      </c>
      <c r="AG7484" s="0" t="str">
        <f aca="false">IF(AA7484=1,"",IF(AND(AC7484=1,AE7484&lt;&gt;1),1,0))</f>
        <v/>
      </c>
      <c r="AH7484" s="60" t="str">
        <f aca="false">IF(AND(E7484&gt;0,AA7484&lt;2,NOT(AND(C7485=C7484,AA7485=AA7484+1))),INDEX(DATAS,AA7484+1),"")</f>
        <v/>
      </c>
      <c r="AI7484" s="60" t="str">
        <f aca="false">IF(AND(AC7484=1,AA7484&lt;2),IF(AND(C7485=C7484,AA7485=AA7484+1),IF(AC7485=1,"",INDEX(DATAS,AA7484+1)),INDEX(DATAS,AA7484+1)),"")</f>
        <v/>
      </c>
    </row>
    <row r="7485" customFormat="false" ht="15" hidden="false" customHeight="false" outlineLevel="0" collapsed="false">
      <c r="A7485" s="60" t="n">
        <v>46310</v>
      </c>
      <c r="B7485" s="0" t="n">
        <v>16</v>
      </c>
      <c r="C7485" s="0" t="n">
        <v>8218</v>
      </c>
      <c r="E7485" s="0" t="n">
        <v>0</v>
      </c>
      <c r="F7485" s="55" t="s">
        <v>1699</v>
      </c>
      <c r="I7485" s="55" t="s">
        <v>185</v>
      </c>
      <c r="U7485" s="0" t="n">
        <v>3</v>
      </c>
      <c r="V7485" s="0" t="n">
        <v>0</v>
      </c>
      <c r="X7485" s="55" t="n">
        <f aca="false">IF(I7485="Male",0,1)</f>
        <v>1</v>
      </c>
      <c r="Y7485" s="55" t="n">
        <f aca="false">IF(OR(I7485="DNB",I7485="Dry DNB"),1,0)</f>
        <v>0</v>
      </c>
      <c r="Z7485" s="0" t="str">
        <f aca="false">IF(ISNUMBER(W7485),A7485-W7485,"")</f>
        <v/>
      </c>
      <c r="AA7485" s="55" t="n">
        <f aca="false">MATCH(A7485,DATAS,0)</f>
        <v>2</v>
      </c>
      <c r="AB7485" s="55" t="n">
        <f aca="false">IF(AND(E7485&gt;0,OR(AND(B7485&gt;=1,B7485&lt;=6),B7485=10)),1,0)</f>
        <v>0</v>
      </c>
      <c r="AC7485" s="55" t="n">
        <f aca="false">IF(AND(E7485&gt;0,B7485=10),1,0)</f>
        <v>0</v>
      </c>
      <c r="AD7485" s="55" t="n">
        <f aca="false">IF(AND(C7484=C7485,AA7484=AA7485-1),AB7484,"")</f>
        <v>0</v>
      </c>
      <c r="AE7485" s="55" t="n">
        <f aca="false">IF(AND(C7484=C7485,AA7484=AA7485-1),AC7484,"")</f>
        <v>0</v>
      </c>
      <c r="AF7485" s="55" t="n">
        <f aca="false">IF(AA7485=1,"",IF(AND(AB7485=1,AD7485&lt;&gt;1),1,0))</f>
        <v>0</v>
      </c>
      <c r="AG7485" s="55" t="n">
        <f aca="false">IF(AA7485=1,"",IF(AND(AC7485=1,AE7485&lt;&gt;1),1,0))</f>
        <v>0</v>
      </c>
      <c r="AH7485" s="60" t="str">
        <f aca="false">IF(AND(E7485&gt;0,AA7485&lt;2,NOT(AND(C7486=C7485,AA7486=AA7485+1))),INDEX(DATAS,AA7485+1),"")</f>
        <v/>
      </c>
      <c r="AI7485" s="60" t="str">
        <f aca="false">IF(AND(AC7485=1,AA7485&lt;2),IF(AND(C7486=C7485,AA7486=AA7485+1),IF(AC7486=1,"",INDEX(DATAS,AA7485+1)),INDEX(DATAS,AA7485+1)),"")</f>
        <v/>
      </c>
    </row>
    <row r="7486" customFormat="false" ht="15" hidden="false" customHeight="false" outlineLevel="0" collapsed="false">
      <c r="A7486" s="60" t="n">
        <v>46309</v>
      </c>
      <c r="B7486" s="0" t="n">
        <v>16</v>
      </c>
      <c r="C7486" s="0" t="n">
        <v>8219</v>
      </c>
      <c r="E7486" s="0" t="n">
        <v>0</v>
      </c>
      <c r="F7486" s="55" t="s">
        <v>1699</v>
      </c>
      <c r="I7486" s="55" t="s">
        <v>185</v>
      </c>
      <c r="U7486" s="0" t="n">
        <v>2</v>
      </c>
      <c r="V7486" s="0" t="n">
        <v>0</v>
      </c>
      <c r="X7486" s="55" t="n">
        <f aca="false">IF(I7486="Male",0,1)</f>
        <v>1</v>
      </c>
      <c r="Y7486" s="55" t="n">
        <f aca="false">IF(OR(I7486="DNB",I7486="Dry DNB"),1,0)</f>
        <v>0</v>
      </c>
      <c r="Z7486" s="0" t="str">
        <f aca="false">IF(ISNUMBER(W7486),A7486-W7486,"")</f>
        <v/>
      </c>
      <c r="AA7486" s="55" t="n">
        <f aca="false">MATCH(A7486,DATAS,0)</f>
        <v>1</v>
      </c>
      <c r="AB7486" s="55" t="n">
        <f aca="false">IF(AND(E7486&gt;0,OR(AND(B7486&gt;=1,B7486&lt;=6),B7486=10)),1,0)</f>
        <v>0</v>
      </c>
      <c r="AC7486" s="55" t="n">
        <f aca="false">IF(AND(E7486&gt;0,B7486=10),1,0)</f>
        <v>0</v>
      </c>
      <c r="AD7486" s="0" t="str">
        <f aca="false">IF(AND(C7485=C7486,AA7485=AA7486-1),AB7485,"")</f>
        <v/>
      </c>
      <c r="AE7486" s="0" t="str">
        <f aca="false">IF(AND(C7485=C7486,AA7485=AA7486-1),AC7485,"")</f>
        <v/>
      </c>
      <c r="AF7486" s="0" t="str">
        <f aca="false">IF(AA7486=1,"",IF(AND(AB7486=1,AD7486&lt;&gt;1),1,0))</f>
        <v/>
      </c>
      <c r="AG7486" s="0" t="str">
        <f aca="false">IF(AA7486=1,"",IF(AND(AC7486=1,AE7486&lt;&gt;1),1,0))</f>
        <v/>
      </c>
      <c r="AH7486" s="60" t="str">
        <f aca="false">IF(AND(E7486&gt;0,AA7486&lt;2,NOT(AND(C7487=C7486,AA7487=AA7486+1))),INDEX(DATAS,AA7486+1),"")</f>
        <v/>
      </c>
      <c r="AI7486" s="60" t="str">
        <f aca="false">IF(AND(AC7486=1,AA7486&lt;2),IF(AND(C7487=C7486,AA7487=AA7486+1),IF(AC7487=1,"",INDEX(DATAS,AA7486+1)),INDEX(DATAS,AA7486+1)),"")</f>
        <v/>
      </c>
    </row>
    <row r="7487" customFormat="false" ht="15" hidden="false" customHeight="false" outlineLevel="0" collapsed="false">
      <c r="A7487" s="60" t="n">
        <v>46310</v>
      </c>
      <c r="B7487" s="0" t="n">
        <v>16</v>
      </c>
      <c r="C7487" s="0" t="n">
        <v>8219</v>
      </c>
      <c r="E7487" s="0" t="n">
        <v>0</v>
      </c>
      <c r="F7487" s="55" t="s">
        <v>1699</v>
      </c>
      <c r="I7487" s="55" t="s">
        <v>185</v>
      </c>
      <c r="U7487" s="0" t="n">
        <v>3</v>
      </c>
      <c r="V7487" s="0" t="n">
        <v>0</v>
      </c>
      <c r="X7487" s="55" t="n">
        <f aca="false">IF(I7487="Male",0,1)</f>
        <v>1</v>
      </c>
      <c r="Y7487" s="55" t="n">
        <f aca="false">IF(OR(I7487="DNB",I7487="Dry DNB"),1,0)</f>
        <v>0</v>
      </c>
      <c r="Z7487" s="0" t="str">
        <f aca="false">IF(ISNUMBER(W7487),A7487-W7487,"")</f>
        <v/>
      </c>
      <c r="AA7487" s="55" t="n">
        <f aca="false">MATCH(A7487,DATAS,0)</f>
        <v>2</v>
      </c>
      <c r="AB7487" s="55" t="n">
        <f aca="false">IF(AND(E7487&gt;0,OR(AND(B7487&gt;=1,B7487&lt;=6),B7487=10)),1,0)</f>
        <v>0</v>
      </c>
      <c r="AC7487" s="55" t="n">
        <f aca="false">IF(AND(E7487&gt;0,B7487=10),1,0)</f>
        <v>0</v>
      </c>
      <c r="AD7487" s="55" t="n">
        <f aca="false">IF(AND(C7486=C7487,AA7486=AA7487-1),AB7486,"")</f>
        <v>0</v>
      </c>
      <c r="AE7487" s="55" t="n">
        <f aca="false">IF(AND(C7486=C7487,AA7486=AA7487-1),AC7486,"")</f>
        <v>0</v>
      </c>
      <c r="AF7487" s="55" t="n">
        <f aca="false">IF(AA7487=1,"",IF(AND(AB7487=1,AD7487&lt;&gt;1),1,0))</f>
        <v>0</v>
      </c>
      <c r="AG7487" s="55" t="n">
        <f aca="false">IF(AA7487=1,"",IF(AND(AC7487=1,AE7487&lt;&gt;1),1,0))</f>
        <v>0</v>
      </c>
      <c r="AH7487" s="60" t="str">
        <f aca="false">IF(AND(E7487&gt;0,AA7487&lt;2,NOT(AND(C7488=C7487,AA7488=AA7487+1))),INDEX(DATAS,AA7487+1),"")</f>
        <v/>
      </c>
      <c r="AI7487" s="60" t="str">
        <f aca="false">IF(AND(AC7487=1,AA7487&lt;2),IF(AND(C7488=C7487,AA7488=AA7487+1),IF(AC7488=1,"",INDEX(DATAS,AA7487+1)),INDEX(DATAS,AA7487+1)),"")</f>
        <v/>
      </c>
    </row>
    <row r="7488" customFormat="false" ht="15" hidden="false" customHeight="false" outlineLevel="0" collapsed="false">
      <c r="A7488" s="60" t="n">
        <v>46309</v>
      </c>
      <c r="B7488" s="0" t="n">
        <v>16</v>
      </c>
      <c r="C7488" s="0" t="n">
        <v>8220</v>
      </c>
      <c r="E7488" s="0" t="n">
        <v>0</v>
      </c>
      <c r="F7488" s="55" t="s">
        <v>1700</v>
      </c>
      <c r="I7488" s="55" t="s">
        <v>185</v>
      </c>
      <c r="U7488" s="0" t="n">
        <v>1</v>
      </c>
      <c r="V7488" s="0" t="n">
        <v>0</v>
      </c>
      <c r="X7488" s="55" t="n">
        <f aca="false">IF(I7488="Male",0,1)</f>
        <v>1</v>
      </c>
      <c r="Y7488" s="55" t="n">
        <f aca="false">IF(OR(I7488="DNB",I7488="Dry DNB"),1,0)</f>
        <v>0</v>
      </c>
      <c r="Z7488" s="0" t="str">
        <f aca="false">IF(ISNUMBER(W7488),A7488-W7488,"")</f>
        <v/>
      </c>
      <c r="AA7488" s="55" t="n">
        <f aca="false">MATCH(A7488,DATAS,0)</f>
        <v>1</v>
      </c>
      <c r="AB7488" s="55" t="n">
        <f aca="false">IF(AND(E7488&gt;0,OR(AND(B7488&gt;=1,B7488&lt;=6),B7488=10)),1,0)</f>
        <v>0</v>
      </c>
      <c r="AC7488" s="55" t="n">
        <f aca="false">IF(AND(E7488&gt;0,B7488=10),1,0)</f>
        <v>0</v>
      </c>
      <c r="AD7488" s="0" t="str">
        <f aca="false">IF(AND(C7487=C7488,AA7487=AA7488-1),AB7487,"")</f>
        <v/>
      </c>
      <c r="AE7488" s="0" t="str">
        <f aca="false">IF(AND(C7487=C7488,AA7487=AA7488-1),AC7487,"")</f>
        <v/>
      </c>
      <c r="AF7488" s="0" t="str">
        <f aca="false">IF(AA7488=1,"",IF(AND(AB7488=1,AD7488&lt;&gt;1),1,0))</f>
        <v/>
      </c>
      <c r="AG7488" s="0" t="str">
        <f aca="false">IF(AA7488=1,"",IF(AND(AC7488=1,AE7488&lt;&gt;1),1,0))</f>
        <v/>
      </c>
      <c r="AH7488" s="60" t="str">
        <f aca="false">IF(AND(E7488&gt;0,AA7488&lt;2,NOT(AND(C7489=C7488,AA7489=AA7488+1))),INDEX(DATAS,AA7488+1),"")</f>
        <v/>
      </c>
      <c r="AI7488" s="60" t="str">
        <f aca="false">IF(AND(AC7488=1,AA7488&lt;2),IF(AND(C7489=C7488,AA7489=AA7488+1),IF(AC7489=1,"",INDEX(DATAS,AA7488+1)),INDEX(DATAS,AA7488+1)),"")</f>
        <v/>
      </c>
    </row>
    <row r="7489" customFormat="false" ht="15" hidden="false" customHeight="false" outlineLevel="0" collapsed="false">
      <c r="A7489" s="60" t="n">
        <v>46310</v>
      </c>
      <c r="B7489" s="0" t="n">
        <v>16</v>
      </c>
      <c r="C7489" s="0" t="n">
        <v>8220</v>
      </c>
      <c r="E7489" s="0" t="n">
        <v>0</v>
      </c>
      <c r="F7489" s="55" t="s">
        <v>1700</v>
      </c>
      <c r="I7489" s="55" t="s">
        <v>185</v>
      </c>
      <c r="U7489" s="0" t="n">
        <v>2</v>
      </c>
      <c r="V7489" s="0" t="n">
        <v>0</v>
      </c>
      <c r="X7489" s="55" t="n">
        <f aca="false">IF(I7489="Male",0,1)</f>
        <v>1</v>
      </c>
      <c r="Y7489" s="55" t="n">
        <f aca="false">IF(OR(I7489="DNB",I7489="Dry DNB"),1,0)</f>
        <v>0</v>
      </c>
      <c r="Z7489" s="0" t="str">
        <f aca="false">IF(ISNUMBER(W7489),A7489-W7489,"")</f>
        <v/>
      </c>
      <c r="AA7489" s="55" t="n">
        <f aca="false">MATCH(A7489,DATAS,0)</f>
        <v>2</v>
      </c>
      <c r="AB7489" s="55" t="n">
        <f aca="false">IF(AND(E7489&gt;0,OR(AND(B7489&gt;=1,B7489&lt;=6),B7489=10)),1,0)</f>
        <v>0</v>
      </c>
      <c r="AC7489" s="55" t="n">
        <f aca="false">IF(AND(E7489&gt;0,B7489=10),1,0)</f>
        <v>0</v>
      </c>
      <c r="AD7489" s="55" t="n">
        <f aca="false">IF(AND(C7488=C7489,AA7488=AA7489-1),AB7488,"")</f>
        <v>0</v>
      </c>
      <c r="AE7489" s="55" t="n">
        <f aca="false">IF(AND(C7488=C7489,AA7488=AA7489-1),AC7488,"")</f>
        <v>0</v>
      </c>
      <c r="AF7489" s="55" t="n">
        <f aca="false">IF(AA7489=1,"",IF(AND(AB7489=1,AD7489&lt;&gt;1),1,0))</f>
        <v>0</v>
      </c>
      <c r="AG7489" s="55" t="n">
        <f aca="false">IF(AA7489=1,"",IF(AND(AC7489=1,AE7489&lt;&gt;1),1,0))</f>
        <v>0</v>
      </c>
      <c r="AH7489" s="60" t="str">
        <f aca="false">IF(AND(E7489&gt;0,AA7489&lt;2,NOT(AND(C7490=C7489,AA7490=AA7489+1))),INDEX(DATAS,AA7489+1),"")</f>
        <v/>
      </c>
      <c r="AI7489" s="60" t="str">
        <f aca="false">IF(AND(AC7489=1,AA7489&lt;2),IF(AND(C7490=C7489,AA7490=AA7489+1),IF(AC7490=1,"",INDEX(DATAS,AA7489+1)),INDEX(DATAS,AA7489+1)),"")</f>
        <v/>
      </c>
    </row>
    <row r="7490" customFormat="false" ht="15" hidden="false" customHeight="false" outlineLevel="0" collapsed="false">
      <c r="A7490" s="60" t="n">
        <v>46309</v>
      </c>
      <c r="B7490" s="0" t="n">
        <v>16</v>
      </c>
      <c r="C7490" s="0" t="n">
        <v>8221</v>
      </c>
      <c r="E7490" s="0" t="n">
        <v>0</v>
      </c>
      <c r="F7490" s="55" t="s">
        <v>1700</v>
      </c>
      <c r="I7490" s="55" t="s">
        <v>185</v>
      </c>
      <c r="U7490" s="0" t="n">
        <v>1</v>
      </c>
      <c r="V7490" s="0" t="n">
        <v>0</v>
      </c>
      <c r="X7490" s="55" t="n">
        <f aca="false">IF(I7490="Male",0,1)</f>
        <v>1</v>
      </c>
      <c r="Y7490" s="55" t="n">
        <f aca="false">IF(OR(I7490="DNB",I7490="Dry DNB"),1,0)</f>
        <v>0</v>
      </c>
      <c r="Z7490" s="0" t="str">
        <f aca="false">IF(ISNUMBER(W7490),A7490-W7490,"")</f>
        <v/>
      </c>
      <c r="AA7490" s="55" t="n">
        <f aca="false">MATCH(A7490,DATAS,0)</f>
        <v>1</v>
      </c>
      <c r="AB7490" s="55" t="n">
        <f aca="false">IF(AND(E7490&gt;0,OR(AND(B7490&gt;=1,B7490&lt;=6),B7490=10)),1,0)</f>
        <v>0</v>
      </c>
      <c r="AC7490" s="55" t="n">
        <f aca="false">IF(AND(E7490&gt;0,B7490=10),1,0)</f>
        <v>0</v>
      </c>
      <c r="AD7490" s="0" t="str">
        <f aca="false">IF(AND(C7489=C7490,AA7489=AA7490-1),AB7489,"")</f>
        <v/>
      </c>
      <c r="AE7490" s="0" t="str">
        <f aca="false">IF(AND(C7489=C7490,AA7489=AA7490-1),AC7489,"")</f>
        <v/>
      </c>
      <c r="AF7490" s="0" t="str">
        <f aca="false">IF(AA7490=1,"",IF(AND(AB7490=1,AD7490&lt;&gt;1),1,0))</f>
        <v/>
      </c>
      <c r="AG7490" s="0" t="str">
        <f aca="false">IF(AA7490=1,"",IF(AND(AC7490=1,AE7490&lt;&gt;1),1,0))</f>
        <v/>
      </c>
      <c r="AH7490" s="60" t="str">
        <f aca="false">IF(AND(E7490&gt;0,AA7490&lt;2,NOT(AND(C7491=C7490,AA7491=AA7490+1))),INDEX(DATAS,AA7490+1),"")</f>
        <v/>
      </c>
      <c r="AI7490" s="60" t="str">
        <f aca="false">IF(AND(AC7490=1,AA7490&lt;2),IF(AND(C7491=C7490,AA7491=AA7490+1),IF(AC7491=1,"",INDEX(DATAS,AA7490+1)),INDEX(DATAS,AA7490+1)),"")</f>
        <v/>
      </c>
    </row>
    <row r="7491" customFormat="false" ht="15" hidden="false" customHeight="false" outlineLevel="0" collapsed="false">
      <c r="A7491" s="60" t="n">
        <v>46310</v>
      </c>
      <c r="B7491" s="0" t="n">
        <v>16</v>
      </c>
      <c r="C7491" s="0" t="n">
        <v>8221</v>
      </c>
      <c r="E7491" s="0" t="n">
        <v>0</v>
      </c>
      <c r="F7491" s="55" t="s">
        <v>1700</v>
      </c>
      <c r="I7491" s="55" t="s">
        <v>185</v>
      </c>
      <c r="U7491" s="0" t="n">
        <v>2</v>
      </c>
      <c r="V7491" s="0" t="n">
        <v>0</v>
      </c>
      <c r="X7491" s="55" t="n">
        <f aca="false">IF(I7491="Male",0,1)</f>
        <v>1</v>
      </c>
      <c r="Y7491" s="55" t="n">
        <f aca="false">IF(OR(I7491="DNB",I7491="Dry DNB"),1,0)</f>
        <v>0</v>
      </c>
      <c r="Z7491" s="0" t="str">
        <f aca="false">IF(ISNUMBER(W7491),A7491-W7491,"")</f>
        <v/>
      </c>
      <c r="AA7491" s="55" t="n">
        <f aca="false">MATCH(A7491,DATAS,0)</f>
        <v>2</v>
      </c>
      <c r="AB7491" s="55" t="n">
        <f aca="false">IF(AND(E7491&gt;0,OR(AND(B7491&gt;=1,B7491&lt;=6),B7491=10)),1,0)</f>
        <v>0</v>
      </c>
      <c r="AC7491" s="55" t="n">
        <f aca="false">IF(AND(E7491&gt;0,B7491=10),1,0)</f>
        <v>0</v>
      </c>
      <c r="AD7491" s="55" t="n">
        <f aca="false">IF(AND(C7490=C7491,AA7490=AA7491-1),AB7490,"")</f>
        <v>0</v>
      </c>
      <c r="AE7491" s="55" t="n">
        <f aca="false">IF(AND(C7490=C7491,AA7490=AA7491-1),AC7490,"")</f>
        <v>0</v>
      </c>
      <c r="AF7491" s="55" t="n">
        <f aca="false">IF(AA7491=1,"",IF(AND(AB7491=1,AD7491&lt;&gt;1),1,0))</f>
        <v>0</v>
      </c>
      <c r="AG7491" s="55" t="n">
        <f aca="false">IF(AA7491=1,"",IF(AND(AC7491=1,AE7491&lt;&gt;1),1,0))</f>
        <v>0</v>
      </c>
      <c r="AH7491" s="60" t="str">
        <f aca="false">IF(AND(E7491&gt;0,AA7491&lt;2,NOT(AND(C7492=C7491,AA7492=AA7491+1))),INDEX(DATAS,AA7491+1),"")</f>
        <v/>
      </c>
      <c r="AI7491" s="60" t="str">
        <f aca="false">IF(AND(AC7491=1,AA7491&lt;2),IF(AND(C7492=C7491,AA7492=AA7491+1),IF(AC7492=1,"",INDEX(DATAS,AA7491+1)),INDEX(DATAS,AA7491+1)),"")</f>
        <v/>
      </c>
    </row>
    <row r="7492" customFormat="false" ht="15" hidden="false" customHeight="false" outlineLevel="0" collapsed="false">
      <c r="A7492" s="60" t="n">
        <v>46309</v>
      </c>
      <c r="B7492" s="0" t="n">
        <v>15</v>
      </c>
      <c r="C7492" s="0" t="n">
        <v>20632</v>
      </c>
      <c r="E7492" s="0" t="n">
        <v>0</v>
      </c>
      <c r="F7492" s="55" t="s">
        <v>957</v>
      </c>
      <c r="I7492" s="55" t="s">
        <v>155</v>
      </c>
      <c r="U7492" s="0" t="n">
        <v>870</v>
      </c>
      <c r="V7492" s="0" t="n">
        <v>0</v>
      </c>
      <c r="X7492" s="55" t="n">
        <f aca="false">IF(I7492="Male",0,1)</f>
        <v>0</v>
      </c>
      <c r="Y7492" s="55" t="n">
        <f aca="false">IF(OR(I7492="DNB",I7492="Dry DNB"),1,0)</f>
        <v>0</v>
      </c>
      <c r="Z7492" s="0" t="str">
        <f aca="false">IF(ISNUMBER(W7492),A7492-W7492,"")</f>
        <v/>
      </c>
      <c r="AA7492" s="55" t="n">
        <f aca="false">MATCH(A7492,DATAS,0)</f>
        <v>1</v>
      </c>
      <c r="AB7492" s="55" t="n">
        <f aca="false">IF(AND(E7492&gt;0,OR(AND(B7492&gt;=1,B7492&lt;=6),B7492=10)),1,0)</f>
        <v>0</v>
      </c>
      <c r="AC7492" s="55" t="n">
        <f aca="false">IF(AND(E7492&gt;0,B7492=10),1,0)</f>
        <v>0</v>
      </c>
      <c r="AD7492" s="0" t="str">
        <f aca="false">IF(AND(C7491=C7492,AA7491=AA7492-1),AB7491,"")</f>
        <v/>
      </c>
      <c r="AE7492" s="0" t="str">
        <f aca="false">IF(AND(C7491=C7492,AA7491=AA7492-1),AC7491,"")</f>
        <v/>
      </c>
      <c r="AF7492" s="0" t="str">
        <f aca="false">IF(AA7492=1,"",IF(AND(AB7492=1,AD7492&lt;&gt;1),1,0))</f>
        <v/>
      </c>
      <c r="AG7492" s="0" t="str">
        <f aca="false">IF(AA7492=1,"",IF(AND(AC7492=1,AE7492&lt;&gt;1),1,0))</f>
        <v/>
      </c>
      <c r="AH7492" s="60" t="str">
        <f aca="false">IF(AND(E7492&gt;0,AA7492&lt;2,NOT(AND(C7493=C7492,AA7493=AA7492+1))),INDEX(DATAS,AA7492+1),"")</f>
        <v/>
      </c>
      <c r="AI7492" s="60" t="str">
        <f aca="false">IF(AND(AC7492=1,AA7492&lt;2),IF(AND(C7493=C7492,AA7493=AA7492+1),IF(AC7493=1,"",INDEX(DATAS,AA7492+1)),INDEX(DATAS,AA7492+1)),"")</f>
        <v/>
      </c>
    </row>
    <row r="7493" customFormat="false" ht="15" hidden="false" customHeight="false" outlineLevel="0" collapsed="false">
      <c r="A7493" s="60" t="n">
        <v>46310</v>
      </c>
      <c r="B7493" s="0" t="n">
        <v>15</v>
      </c>
      <c r="C7493" s="0" t="n">
        <v>20632</v>
      </c>
      <c r="E7493" s="0" t="n">
        <v>0</v>
      </c>
      <c r="F7493" s="55" t="s">
        <v>957</v>
      </c>
      <c r="I7493" s="55" t="s">
        <v>155</v>
      </c>
      <c r="U7493" s="0" t="n">
        <v>871</v>
      </c>
      <c r="V7493" s="0" t="n">
        <v>0</v>
      </c>
      <c r="X7493" s="55" t="n">
        <f aca="false">IF(I7493="Male",0,1)</f>
        <v>0</v>
      </c>
      <c r="Y7493" s="55" t="n">
        <f aca="false">IF(OR(I7493="DNB",I7493="Dry DNB"),1,0)</f>
        <v>0</v>
      </c>
      <c r="Z7493" s="0" t="str">
        <f aca="false">IF(ISNUMBER(W7493),A7493-W7493,"")</f>
        <v/>
      </c>
      <c r="AA7493" s="55" t="n">
        <f aca="false">MATCH(A7493,DATAS,0)</f>
        <v>2</v>
      </c>
      <c r="AB7493" s="55" t="n">
        <f aca="false">IF(AND(E7493&gt;0,OR(AND(B7493&gt;=1,B7493&lt;=6),B7493=10)),1,0)</f>
        <v>0</v>
      </c>
      <c r="AC7493" s="55" t="n">
        <f aca="false">IF(AND(E7493&gt;0,B7493=10),1,0)</f>
        <v>0</v>
      </c>
      <c r="AD7493" s="55" t="n">
        <f aca="false">IF(AND(C7492=C7493,AA7492=AA7493-1),AB7492,"")</f>
        <v>0</v>
      </c>
      <c r="AE7493" s="55" t="n">
        <f aca="false">IF(AND(C7492=C7493,AA7492=AA7493-1),AC7492,"")</f>
        <v>0</v>
      </c>
      <c r="AF7493" s="55" t="n">
        <f aca="false">IF(AA7493=1,"",IF(AND(AB7493=1,AD7493&lt;&gt;1),1,0))</f>
        <v>0</v>
      </c>
      <c r="AG7493" s="55" t="n">
        <f aca="false">IF(AA7493=1,"",IF(AND(AC7493=1,AE7493&lt;&gt;1),1,0))</f>
        <v>0</v>
      </c>
      <c r="AH7493" s="60" t="str">
        <f aca="false">IF(AND(E7493&gt;0,AA7493&lt;2,NOT(AND(C7494=C7493,AA7494=AA7493+1))),INDEX(DATAS,AA7493+1),"")</f>
        <v/>
      </c>
      <c r="AI7493" s="60" t="str">
        <f aca="false">IF(AND(AC7493=1,AA7493&lt;2),IF(AND(C7494=C7493,AA7494=AA7493+1),IF(AC7494=1,"",INDEX(DATAS,AA7493+1)),INDEX(DATAS,AA7493+1)),"")</f>
        <v/>
      </c>
    </row>
    <row r="7494" customFormat="false" ht="15" hidden="false" customHeight="false" outlineLevel="0" collapsed="false">
      <c r="A7494" s="60" t="n">
        <v>46309</v>
      </c>
      <c r="B7494" s="0" t="n">
        <v>15</v>
      </c>
      <c r="C7494" s="0" t="n">
        <v>20708</v>
      </c>
      <c r="E7494" s="0" t="n">
        <v>0</v>
      </c>
      <c r="F7494" s="55" t="s">
        <v>1015</v>
      </c>
      <c r="I7494" s="55" t="s">
        <v>155</v>
      </c>
      <c r="U7494" s="0" t="n">
        <v>798</v>
      </c>
      <c r="V7494" s="0" t="n">
        <v>0</v>
      </c>
      <c r="X7494" s="55" t="n">
        <f aca="false">IF(I7494="Male",0,1)</f>
        <v>0</v>
      </c>
      <c r="Y7494" s="55" t="n">
        <f aca="false">IF(OR(I7494="DNB",I7494="Dry DNB"),1,0)</f>
        <v>0</v>
      </c>
      <c r="Z7494" s="0" t="str">
        <f aca="false">IF(ISNUMBER(W7494),A7494-W7494,"")</f>
        <v/>
      </c>
      <c r="AA7494" s="55" t="n">
        <f aca="false">MATCH(A7494,DATAS,0)</f>
        <v>1</v>
      </c>
      <c r="AB7494" s="55" t="n">
        <f aca="false">IF(AND(E7494&gt;0,OR(AND(B7494&gt;=1,B7494&lt;=6),B7494=10)),1,0)</f>
        <v>0</v>
      </c>
      <c r="AC7494" s="55" t="n">
        <f aca="false">IF(AND(E7494&gt;0,B7494=10),1,0)</f>
        <v>0</v>
      </c>
      <c r="AD7494" s="0" t="str">
        <f aca="false">IF(AND(C7493=C7494,AA7493=AA7494-1),AB7493,"")</f>
        <v/>
      </c>
      <c r="AE7494" s="0" t="str">
        <f aca="false">IF(AND(C7493=C7494,AA7493=AA7494-1),AC7493,"")</f>
        <v/>
      </c>
      <c r="AF7494" s="0" t="str">
        <f aca="false">IF(AA7494=1,"",IF(AND(AB7494=1,AD7494&lt;&gt;1),1,0))</f>
        <v/>
      </c>
      <c r="AG7494" s="0" t="str">
        <f aca="false">IF(AA7494=1,"",IF(AND(AC7494=1,AE7494&lt;&gt;1),1,0))</f>
        <v/>
      </c>
      <c r="AH7494" s="60" t="str">
        <f aca="false">IF(AND(E7494&gt;0,AA7494&lt;2,NOT(AND(C7495=C7494,AA7495=AA7494+1))),INDEX(DATAS,AA7494+1),"")</f>
        <v/>
      </c>
      <c r="AI7494" s="60" t="str">
        <f aca="false">IF(AND(AC7494=1,AA7494&lt;2),IF(AND(C7495=C7494,AA7495=AA7494+1),IF(AC7495=1,"",INDEX(DATAS,AA7494+1)),INDEX(DATAS,AA7494+1)),"")</f>
        <v/>
      </c>
    </row>
    <row r="7495" customFormat="false" ht="15" hidden="false" customHeight="false" outlineLevel="0" collapsed="false">
      <c r="A7495" s="60" t="n">
        <v>46310</v>
      </c>
      <c r="B7495" s="0" t="n">
        <v>15</v>
      </c>
      <c r="C7495" s="0" t="n">
        <v>20708</v>
      </c>
      <c r="E7495" s="0" t="n">
        <v>0</v>
      </c>
      <c r="F7495" s="55" t="s">
        <v>1015</v>
      </c>
      <c r="I7495" s="55" t="s">
        <v>155</v>
      </c>
      <c r="U7495" s="0" t="n">
        <v>799</v>
      </c>
      <c r="V7495" s="0" t="n">
        <v>0</v>
      </c>
      <c r="X7495" s="55" t="n">
        <f aca="false">IF(I7495="Male",0,1)</f>
        <v>0</v>
      </c>
      <c r="Y7495" s="55" t="n">
        <f aca="false">IF(OR(I7495="DNB",I7495="Dry DNB"),1,0)</f>
        <v>0</v>
      </c>
      <c r="Z7495" s="0" t="str">
        <f aca="false">IF(ISNUMBER(W7495),A7495-W7495,"")</f>
        <v/>
      </c>
      <c r="AA7495" s="55" t="n">
        <f aca="false">MATCH(A7495,DATAS,0)</f>
        <v>2</v>
      </c>
      <c r="AB7495" s="55" t="n">
        <f aca="false">IF(AND(E7495&gt;0,OR(AND(B7495&gt;=1,B7495&lt;=6),B7495=10)),1,0)</f>
        <v>0</v>
      </c>
      <c r="AC7495" s="55" t="n">
        <f aca="false">IF(AND(E7495&gt;0,B7495=10),1,0)</f>
        <v>0</v>
      </c>
      <c r="AD7495" s="55" t="n">
        <f aca="false">IF(AND(C7494=C7495,AA7494=AA7495-1),AB7494,"")</f>
        <v>0</v>
      </c>
      <c r="AE7495" s="55" t="n">
        <f aca="false">IF(AND(C7494=C7495,AA7494=AA7495-1),AC7494,"")</f>
        <v>0</v>
      </c>
      <c r="AF7495" s="55" t="n">
        <f aca="false">IF(AA7495=1,"",IF(AND(AB7495=1,AD7495&lt;&gt;1),1,0))</f>
        <v>0</v>
      </c>
      <c r="AG7495" s="55" t="n">
        <f aca="false">IF(AA7495=1,"",IF(AND(AC7495=1,AE7495&lt;&gt;1),1,0))</f>
        <v>0</v>
      </c>
      <c r="AH7495" s="60" t="str">
        <f aca="false">IF(AND(E7495&gt;0,AA7495&lt;2,NOT(AND(C7496=C7495,AA7496=AA7495+1))),INDEX(DATAS,AA7495+1),"")</f>
        <v/>
      </c>
      <c r="AI7495" s="60" t="str">
        <f aca="false">IF(AND(AC7495=1,AA7495&lt;2),IF(AND(C7496=C7495,AA7496=AA7495+1),IF(AC7496=1,"",INDEX(DATAS,AA7495+1)),INDEX(DATAS,AA7495+1)),"")</f>
        <v/>
      </c>
    </row>
    <row r="7496" customFormat="false" ht="15" hidden="false" customHeight="false" outlineLevel="0" collapsed="false">
      <c r="A7496" s="60" t="n">
        <v>46309</v>
      </c>
      <c r="B7496" s="0" t="n">
        <v>15</v>
      </c>
      <c r="C7496" s="0" t="n">
        <v>20910</v>
      </c>
      <c r="E7496" s="0" t="n">
        <v>0</v>
      </c>
      <c r="F7496" s="55" t="s">
        <v>1124</v>
      </c>
      <c r="I7496" s="55" t="s">
        <v>155</v>
      </c>
      <c r="U7496" s="0" t="n">
        <v>663</v>
      </c>
      <c r="V7496" s="0" t="n">
        <v>0</v>
      </c>
      <c r="X7496" s="55" t="n">
        <f aca="false">IF(I7496="Male",0,1)</f>
        <v>0</v>
      </c>
      <c r="Y7496" s="55" t="n">
        <f aca="false">IF(OR(I7496="DNB",I7496="Dry DNB"),1,0)</f>
        <v>0</v>
      </c>
      <c r="Z7496" s="0" t="str">
        <f aca="false">IF(ISNUMBER(W7496),A7496-W7496,"")</f>
        <v/>
      </c>
      <c r="AA7496" s="55" t="n">
        <f aca="false">MATCH(A7496,DATAS,0)</f>
        <v>1</v>
      </c>
      <c r="AB7496" s="55" t="n">
        <f aca="false">IF(AND(E7496&gt;0,OR(AND(B7496&gt;=1,B7496&lt;=6),B7496=10)),1,0)</f>
        <v>0</v>
      </c>
      <c r="AC7496" s="55" t="n">
        <f aca="false">IF(AND(E7496&gt;0,B7496=10),1,0)</f>
        <v>0</v>
      </c>
      <c r="AD7496" s="0" t="str">
        <f aca="false">IF(AND(C7495=C7496,AA7495=AA7496-1),AB7495,"")</f>
        <v/>
      </c>
      <c r="AE7496" s="0" t="str">
        <f aca="false">IF(AND(C7495=C7496,AA7495=AA7496-1),AC7495,"")</f>
        <v/>
      </c>
      <c r="AF7496" s="0" t="str">
        <f aca="false">IF(AA7496=1,"",IF(AND(AB7496=1,AD7496&lt;&gt;1),1,0))</f>
        <v/>
      </c>
      <c r="AG7496" s="0" t="str">
        <f aca="false">IF(AA7496=1,"",IF(AND(AC7496=1,AE7496&lt;&gt;1),1,0))</f>
        <v/>
      </c>
      <c r="AH7496" s="60" t="str">
        <f aca="false">IF(AND(E7496&gt;0,AA7496&lt;2,NOT(AND(C7497=C7496,AA7497=AA7496+1))),INDEX(DATAS,AA7496+1),"")</f>
        <v/>
      </c>
      <c r="AI7496" s="60" t="str">
        <f aca="false">IF(AND(AC7496=1,AA7496&lt;2),IF(AND(C7497=C7496,AA7497=AA7496+1),IF(AC7497=1,"",INDEX(DATAS,AA7496+1)),INDEX(DATAS,AA7496+1)),"")</f>
        <v/>
      </c>
    </row>
    <row r="7497" customFormat="false" ht="15" hidden="false" customHeight="false" outlineLevel="0" collapsed="false">
      <c r="A7497" s="60" t="n">
        <v>46310</v>
      </c>
      <c r="B7497" s="0" t="n">
        <v>15</v>
      </c>
      <c r="C7497" s="0" t="n">
        <v>20910</v>
      </c>
      <c r="E7497" s="0" t="n">
        <v>0</v>
      </c>
      <c r="F7497" s="55" t="s">
        <v>1124</v>
      </c>
      <c r="I7497" s="55" t="s">
        <v>155</v>
      </c>
      <c r="U7497" s="0" t="n">
        <v>664</v>
      </c>
      <c r="V7497" s="0" t="n">
        <v>0</v>
      </c>
      <c r="X7497" s="55" t="n">
        <f aca="false">IF(I7497="Male",0,1)</f>
        <v>0</v>
      </c>
      <c r="Y7497" s="55" t="n">
        <f aca="false">IF(OR(I7497="DNB",I7497="Dry DNB"),1,0)</f>
        <v>0</v>
      </c>
      <c r="Z7497" s="0" t="str">
        <f aca="false">IF(ISNUMBER(W7497),A7497-W7497,"")</f>
        <v/>
      </c>
      <c r="AA7497" s="55" t="n">
        <f aca="false">MATCH(A7497,DATAS,0)</f>
        <v>2</v>
      </c>
      <c r="AB7497" s="55" t="n">
        <f aca="false">IF(AND(E7497&gt;0,OR(AND(B7497&gt;=1,B7497&lt;=6),B7497=10)),1,0)</f>
        <v>0</v>
      </c>
      <c r="AC7497" s="55" t="n">
        <f aca="false">IF(AND(E7497&gt;0,B7497=10),1,0)</f>
        <v>0</v>
      </c>
      <c r="AD7497" s="55" t="n">
        <f aca="false">IF(AND(C7496=C7497,AA7496=AA7497-1),AB7496,"")</f>
        <v>0</v>
      </c>
      <c r="AE7497" s="55" t="n">
        <f aca="false">IF(AND(C7496=C7497,AA7496=AA7497-1),AC7496,"")</f>
        <v>0</v>
      </c>
      <c r="AF7497" s="55" t="n">
        <f aca="false">IF(AA7497=1,"",IF(AND(AB7497=1,AD7497&lt;&gt;1),1,0))</f>
        <v>0</v>
      </c>
      <c r="AG7497" s="55" t="n">
        <f aca="false">IF(AA7497=1,"",IF(AND(AC7497=1,AE7497&lt;&gt;1),1,0))</f>
        <v>0</v>
      </c>
      <c r="AH7497" s="60" t="str">
        <f aca="false">IF(AND(E7497&gt;0,AA7497&lt;2,NOT(AND(C7498=C7497,AA7498=AA7497+1))),INDEX(DATAS,AA7497+1),"")</f>
        <v/>
      </c>
      <c r="AI7497" s="60" t="str">
        <f aca="false">IF(AND(AC7497=1,AA7497&lt;2),IF(AND(C7498=C7497,AA7498=AA7497+1),IF(AC7498=1,"",INDEX(DATAS,AA7497+1)),INDEX(DATAS,AA7497+1)),"")</f>
        <v/>
      </c>
    </row>
    <row r="7498" customFormat="false" ht="15" hidden="false" customHeight="false" outlineLevel="0" collapsed="false">
      <c r="A7498" s="60" t="n">
        <v>46309</v>
      </c>
      <c r="B7498" s="0" t="n">
        <v>15</v>
      </c>
      <c r="C7498" s="0" t="n">
        <v>20971</v>
      </c>
      <c r="E7498" s="0" t="n">
        <v>0</v>
      </c>
      <c r="F7498" s="55" t="s">
        <v>1158</v>
      </c>
      <c r="I7498" s="55" t="s">
        <v>155</v>
      </c>
      <c r="U7498" s="0" t="n">
        <v>622</v>
      </c>
      <c r="V7498" s="0" t="n">
        <v>0</v>
      </c>
      <c r="X7498" s="55" t="n">
        <f aca="false">IF(I7498="Male",0,1)</f>
        <v>0</v>
      </c>
      <c r="Y7498" s="55" t="n">
        <f aca="false">IF(OR(I7498="DNB",I7498="Dry DNB"),1,0)</f>
        <v>0</v>
      </c>
      <c r="Z7498" s="0" t="str">
        <f aca="false">IF(ISNUMBER(W7498),A7498-W7498,"")</f>
        <v/>
      </c>
      <c r="AA7498" s="55" t="n">
        <f aca="false">MATCH(A7498,DATAS,0)</f>
        <v>1</v>
      </c>
      <c r="AB7498" s="55" t="n">
        <f aca="false">IF(AND(E7498&gt;0,OR(AND(B7498&gt;=1,B7498&lt;=6),B7498=10)),1,0)</f>
        <v>0</v>
      </c>
      <c r="AC7498" s="55" t="n">
        <f aca="false">IF(AND(E7498&gt;0,B7498=10),1,0)</f>
        <v>0</v>
      </c>
      <c r="AD7498" s="0" t="str">
        <f aca="false">IF(AND(C7497=C7498,AA7497=AA7498-1),AB7497,"")</f>
        <v/>
      </c>
      <c r="AE7498" s="0" t="str">
        <f aca="false">IF(AND(C7497=C7498,AA7497=AA7498-1),AC7497,"")</f>
        <v/>
      </c>
      <c r="AF7498" s="0" t="str">
        <f aca="false">IF(AA7498=1,"",IF(AND(AB7498=1,AD7498&lt;&gt;1),1,0))</f>
        <v/>
      </c>
      <c r="AG7498" s="0" t="str">
        <f aca="false">IF(AA7498=1,"",IF(AND(AC7498=1,AE7498&lt;&gt;1),1,0))</f>
        <v/>
      </c>
      <c r="AH7498" s="60" t="str">
        <f aca="false">IF(AND(E7498&gt;0,AA7498&lt;2,NOT(AND(C7499=C7498,AA7499=AA7498+1))),INDEX(DATAS,AA7498+1),"")</f>
        <v/>
      </c>
      <c r="AI7498" s="60" t="str">
        <f aca="false">IF(AND(AC7498=1,AA7498&lt;2),IF(AND(C7499=C7498,AA7499=AA7498+1),IF(AC7499=1,"",INDEX(DATAS,AA7498+1)),INDEX(DATAS,AA7498+1)),"")</f>
        <v/>
      </c>
    </row>
    <row r="7499" customFormat="false" ht="15" hidden="false" customHeight="false" outlineLevel="0" collapsed="false">
      <c r="A7499" s="60" t="n">
        <v>46310</v>
      </c>
      <c r="B7499" s="0" t="n">
        <v>15</v>
      </c>
      <c r="C7499" s="0" t="n">
        <v>20971</v>
      </c>
      <c r="E7499" s="0" t="n">
        <v>0</v>
      </c>
      <c r="F7499" s="55" t="s">
        <v>1158</v>
      </c>
      <c r="I7499" s="55" t="s">
        <v>155</v>
      </c>
      <c r="U7499" s="0" t="n">
        <v>623</v>
      </c>
      <c r="V7499" s="0" t="n">
        <v>0</v>
      </c>
      <c r="X7499" s="55" t="n">
        <f aca="false">IF(I7499="Male",0,1)</f>
        <v>0</v>
      </c>
      <c r="Y7499" s="55" t="n">
        <f aca="false">IF(OR(I7499="DNB",I7499="Dry DNB"),1,0)</f>
        <v>0</v>
      </c>
      <c r="Z7499" s="0" t="str">
        <f aca="false">IF(ISNUMBER(W7499),A7499-W7499,"")</f>
        <v/>
      </c>
      <c r="AA7499" s="55" t="n">
        <f aca="false">MATCH(A7499,DATAS,0)</f>
        <v>2</v>
      </c>
      <c r="AB7499" s="55" t="n">
        <f aca="false">IF(AND(E7499&gt;0,OR(AND(B7499&gt;=1,B7499&lt;=6),B7499=10)),1,0)</f>
        <v>0</v>
      </c>
      <c r="AC7499" s="55" t="n">
        <f aca="false">IF(AND(E7499&gt;0,B7499=10),1,0)</f>
        <v>0</v>
      </c>
      <c r="AD7499" s="55" t="n">
        <f aca="false">IF(AND(C7498=C7499,AA7498=AA7499-1),AB7498,"")</f>
        <v>0</v>
      </c>
      <c r="AE7499" s="55" t="n">
        <f aca="false">IF(AND(C7498=C7499,AA7498=AA7499-1),AC7498,"")</f>
        <v>0</v>
      </c>
      <c r="AF7499" s="55" t="n">
        <f aca="false">IF(AA7499=1,"",IF(AND(AB7499=1,AD7499&lt;&gt;1),1,0))</f>
        <v>0</v>
      </c>
      <c r="AG7499" s="55" t="n">
        <f aca="false">IF(AA7499=1,"",IF(AND(AC7499=1,AE7499&lt;&gt;1),1,0))</f>
        <v>0</v>
      </c>
      <c r="AH7499" s="60" t="str">
        <f aca="false">IF(AND(E7499&gt;0,AA7499&lt;2,NOT(AND(C7500=C7499,AA7500=AA7499+1))),INDEX(DATAS,AA7499+1),"")</f>
        <v/>
      </c>
      <c r="AI7499" s="60" t="str">
        <f aca="false">IF(AND(AC7499=1,AA7499&lt;2),IF(AND(C7500=C7499,AA7500=AA7499+1),IF(AC7500=1,"",INDEX(DATAS,AA7499+1)),INDEX(DATAS,AA7499+1)),"")</f>
        <v/>
      </c>
    </row>
    <row r="7500" customFormat="false" ht="15" hidden="false" customHeight="false" outlineLevel="0" collapsed="false">
      <c r="A7500" s="60" t="n">
        <v>46309</v>
      </c>
      <c r="B7500" s="0" t="n">
        <v>15</v>
      </c>
      <c r="C7500" s="0" t="n">
        <v>30014</v>
      </c>
      <c r="E7500" s="0" t="n">
        <v>0</v>
      </c>
      <c r="F7500" s="55" t="s">
        <v>1176</v>
      </c>
      <c r="I7500" s="55" t="s">
        <v>155</v>
      </c>
      <c r="U7500" s="0" t="n">
        <v>600</v>
      </c>
      <c r="V7500" s="0" t="n">
        <v>0</v>
      </c>
      <c r="X7500" s="55" t="n">
        <f aca="false">IF(I7500="Male",0,1)</f>
        <v>0</v>
      </c>
      <c r="Y7500" s="55" t="n">
        <f aca="false">IF(OR(I7500="DNB",I7500="Dry DNB"),1,0)</f>
        <v>0</v>
      </c>
      <c r="Z7500" s="0" t="str">
        <f aca="false">IF(ISNUMBER(W7500),A7500-W7500,"")</f>
        <v/>
      </c>
      <c r="AA7500" s="55" t="n">
        <f aca="false">MATCH(A7500,DATAS,0)</f>
        <v>1</v>
      </c>
      <c r="AB7500" s="55" t="n">
        <f aca="false">IF(AND(E7500&gt;0,OR(AND(B7500&gt;=1,B7500&lt;=6),B7500=10)),1,0)</f>
        <v>0</v>
      </c>
      <c r="AC7500" s="55" t="n">
        <f aca="false">IF(AND(E7500&gt;0,B7500=10),1,0)</f>
        <v>0</v>
      </c>
      <c r="AD7500" s="0" t="str">
        <f aca="false">IF(AND(C7499=C7500,AA7499=AA7500-1),AB7499,"")</f>
        <v/>
      </c>
      <c r="AE7500" s="0" t="str">
        <f aca="false">IF(AND(C7499=C7500,AA7499=AA7500-1),AC7499,"")</f>
        <v/>
      </c>
      <c r="AF7500" s="0" t="str">
        <f aca="false">IF(AA7500=1,"",IF(AND(AB7500=1,AD7500&lt;&gt;1),1,0))</f>
        <v/>
      </c>
      <c r="AG7500" s="0" t="str">
        <f aca="false">IF(AA7500=1,"",IF(AND(AC7500=1,AE7500&lt;&gt;1),1,0))</f>
        <v/>
      </c>
      <c r="AH7500" s="60" t="str">
        <f aca="false">IF(AND(E7500&gt;0,AA7500&lt;2,NOT(AND(C7501=C7500,AA7501=AA7500+1))),INDEX(DATAS,AA7500+1),"")</f>
        <v/>
      </c>
      <c r="AI7500" s="60" t="str">
        <f aca="false">IF(AND(AC7500=1,AA7500&lt;2),IF(AND(C7501=C7500,AA7501=AA7500+1),IF(AC7501=1,"",INDEX(DATAS,AA7500+1)),INDEX(DATAS,AA7500+1)),"")</f>
        <v/>
      </c>
    </row>
    <row r="7501" customFormat="false" ht="15" hidden="false" customHeight="false" outlineLevel="0" collapsed="false">
      <c r="A7501" s="60" t="n">
        <v>46310</v>
      </c>
      <c r="B7501" s="0" t="n">
        <v>15</v>
      </c>
      <c r="C7501" s="0" t="n">
        <v>30014</v>
      </c>
      <c r="E7501" s="0" t="n">
        <v>0</v>
      </c>
      <c r="F7501" s="55" t="s">
        <v>1176</v>
      </c>
      <c r="I7501" s="55" t="s">
        <v>155</v>
      </c>
      <c r="U7501" s="0" t="n">
        <v>601</v>
      </c>
      <c r="V7501" s="0" t="n">
        <v>0</v>
      </c>
      <c r="X7501" s="55" t="n">
        <f aca="false">IF(I7501="Male",0,1)</f>
        <v>0</v>
      </c>
      <c r="Y7501" s="55" t="n">
        <f aca="false">IF(OR(I7501="DNB",I7501="Dry DNB"),1,0)</f>
        <v>0</v>
      </c>
      <c r="Z7501" s="0" t="str">
        <f aca="false">IF(ISNUMBER(W7501),A7501-W7501,"")</f>
        <v/>
      </c>
      <c r="AA7501" s="55" t="n">
        <f aca="false">MATCH(A7501,DATAS,0)</f>
        <v>2</v>
      </c>
      <c r="AB7501" s="55" t="n">
        <f aca="false">IF(AND(E7501&gt;0,OR(AND(B7501&gt;=1,B7501&lt;=6),B7501=10)),1,0)</f>
        <v>0</v>
      </c>
      <c r="AC7501" s="55" t="n">
        <f aca="false">IF(AND(E7501&gt;0,B7501=10),1,0)</f>
        <v>0</v>
      </c>
      <c r="AD7501" s="55" t="n">
        <f aca="false">IF(AND(C7500=C7501,AA7500=AA7501-1),AB7500,"")</f>
        <v>0</v>
      </c>
      <c r="AE7501" s="55" t="n">
        <f aca="false">IF(AND(C7500=C7501,AA7500=AA7501-1),AC7500,"")</f>
        <v>0</v>
      </c>
      <c r="AF7501" s="55" t="n">
        <f aca="false">IF(AA7501=1,"",IF(AND(AB7501=1,AD7501&lt;&gt;1),1,0))</f>
        <v>0</v>
      </c>
      <c r="AG7501" s="55" t="n">
        <f aca="false">IF(AA7501=1,"",IF(AND(AC7501=1,AE7501&lt;&gt;1),1,0))</f>
        <v>0</v>
      </c>
      <c r="AH7501" s="60" t="str">
        <f aca="false">IF(AND(E7501&gt;0,AA7501&lt;2,NOT(AND(C7502=C7501,AA7502=AA7501+1))),INDEX(DATAS,AA7501+1),"")</f>
        <v/>
      </c>
      <c r="AI7501" s="60" t="str">
        <f aca="false">IF(AND(AC7501=1,AA7501&lt;2),IF(AND(C7502=C7501,AA7502=AA7501+1),IF(AC7502=1,"",INDEX(DATAS,AA7501+1)),INDEX(DATAS,AA7501+1)),"")</f>
        <v/>
      </c>
    </row>
    <row r="7502" customFormat="false" ht="15" hidden="false" customHeight="false" outlineLevel="0" collapsed="false">
      <c r="A7502" s="60" t="n">
        <v>46309</v>
      </c>
      <c r="B7502" s="0" t="n">
        <v>15</v>
      </c>
      <c r="C7502" s="0" t="n">
        <v>30220</v>
      </c>
      <c r="E7502" s="0" t="n">
        <v>0</v>
      </c>
      <c r="F7502" s="55" t="s">
        <v>1278</v>
      </c>
      <c r="I7502" s="55" t="s">
        <v>155</v>
      </c>
      <c r="U7502" s="0" t="n">
        <v>467</v>
      </c>
      <c r="V7502" s="0" t="n">
        <v>0</v>
      </c>
      <c r="X7502" s="55" t="n">
        <f aca="false">IF(I7502="Male",0,1)</f>
        <v>0</v>
      </c>
      <c r="Y7502" s="55" t="n">
        <f aca="false">IF(OR(I7502="DNB",I7502="Dry DNB"),1,0)</f>
        <v>0</v>
      </c>
      <c r="Z7502" s="0" t="str">
        <f aca="false">IF(ISNUMBER(W7502),A7502-W7502,"")</f>
        <v/>
      </c>
      <c r="AA7502" s="55" t="n">
        <f aca="false">MATCH(A7502,DATAS,0)</f>
        <v>1</v>
      </c>
      <c r="AB7502" s="55" t="n">
        <f aca="false">IF(AND(E7502&gt;0,OR(AND(B7502&gt;=1,B7502&lt;=6),B7502=10)),1,0)</f>
        <v>0</v>
      </c>
      <c r="AC7502" s="55" t="n">
        <f aca="false">IF(AND(E7502&gt;0,B7502=10),1,0)</f>
        <v>0</v>
      </c>
      <c r="AD7502" s="0" t="str">
        <f aca="false">IF(AND(C7501=C7502,AA7501=AA7502-1),AB7501,"")</f>
        <v/>
      </c>
      <c r="AE7502" s="0" t="str">
        <f aca="false">IF(AND(C7501=C7502,AA7501=AA7502-1),AC7501,"")</f>
        <v/>
      </c>
      <c r="AF7502" s="0" t="str">
        <f aca="false">IF(AA7502=1,"",IF(AND(AB7502=1,AD7502&lt;&gt;1),1,0))</f>
        <v/>
      </c>
      <c r="AG7502" s="0" t="str">
        <f aca="false">IF(AA7502=1,"",IF(AND(AC7502=1,AE7502&lt;&gt;1),1,0))</f>
        <v/>
      </c>
      <c r="AH7502" s="60" t="str">
        <f aca="false">IF(AND(E7502&gt;0,AA7502&lt;2,NOT(AND(C7503=C7502,AA7503=AA7502+1))),INDEX(DATAS,AA7502+1),"")</f>
        <v/>
      </c>
      <c r="AI7502" s="60" t="str">
        <f aca="false">IF(AND(AC7502=1,AA7502&lt;2),IF(AND(C7503=C7502,AA7503=AA7502+1),IF(AC7503=1,"",INDEX(DATAS,AA7502+1)),INDEX(DATAS,AA7502+1)),"")</f>
        <v/>
      </c>
    </row>
    <row r="7503" customFormat="false" ht="15" hidden="false" customHeight="false" outlineLevel="0" collapsed="false">
      <c r="A7503" s="60" t="n">
        <v>46310</v>
      </c>
      <c r="B7503" s="0" t="n">
        <v>15</v>
      </c>
      <c r="C7503" s="0" t="n">
        <v>30220</v>
      </c>
      <c r="E7503" s="0" t="n">
        <v>0</v>
      </c>
      <c r="F7503" s="55" t="s">
        <v>1278</v>
      </c>
      <c r="I7503" s="55" t="s">
        <v>155</v>
      </c>
      <c r="U7503" s="0" t="n">
        <v>468</v>
      </c>
      <c r="V7503" s="0" t="n">
        <v>0</v>
      </c>
      <c r="X7503" s="55" t="n">
        <f aca="false">IF(I7503="Male",0,1)</f>
        <v>0</v>
      </c>
      <c r="Y7503" s="55" t="n">
        <f aca="false">IF(OR(I7503="DNB",I7503="Dry DNB"),1,0)</f>
        <v>0</v>
      </c>
      <c r="Z7503" s="0" t="str">
        <f aca="false">IF(ISNUMBER(W7503),A7503-W7503,"")</f>
        <v/>
      </c>
      <c r="AA7503" s="55" t="n">
        <f aca="false">MATCH(A7503,DATAS,0)</f>
        <v>2</v>
      </c>
      <c r="AB7503" s="55" t="n">
        <f aca="false">IF(AND(E7503&gt;0,OR(AND(B7503&gt;=1,B7503&lt;=6),B7503=10)),1,0)</f>
        <v>0</v>
      </c>
      <c r="AC7503" s="55" t="n">
        <f aca="false">IF(AND(E7503&gt;0,B7503=10),1,0)</f>
        <v>0</v>
      </c>
      <c r="AD7503" s="55" t="n">
        <f aca="false">IF(AND(C7502=C7503,AA7502=AA7503-1),AB7502,"")</f>
        <v>0</v>
      </c>
      <c r="AE7503" s="55" t="n">
        <f aca="false">IF(AND(C7502=C7503,AA7502=AA7503-1),AC7502,"")</f>
        <v>0</v>
      </c>
      <c r="AF7503" s="55" t="n">
        <f aca="false">IF(AA7503=1,"",IF(AND(AB7503=1,AD7503&lt;&gt;1),1,0))</f>
        <v>0</v>
      </c>
      <c r="AG7503" s="55" t="n">
        <f aca="false">IF(AA7503=1,"",IF(AND(AC7503=1,AE7503&lt;&gt;1),1,0))</f>
        <v>0</v>
      </c>
      <c r="AH7503" s="60" t="str">
        <f aca="false">IF(AND(E7503&gt;0,AA7503&lt;2,NOT(AND(C7504=C7503,AA7504=AA7503+1))),INDEX(DATAS,AA7503+1),"")</f>
        <v/>
      </c>
      <c r="AI7503" s="60" t="str">
        <f aca="false">IF(AND(AC7503=1,AA7503&lt;2),IF(AND(C7504=C7503,AA7504=AA7503+1),IF(AC7504=1,"",INDEX(DATAS,AA7503+1)),INDEX(DATAS,AA7503+1)),"")</f>
        <v/>
      </c>
    </row>
    <row r="7504" customFormat="false" ht="15" hidden="false" customHeight="false" outlineLevel="0" collapsed="false">
      <c r="A7504" s="60" t="n">
        <v>46309</v>
      </c>
      <c r="B7504" s="0" t="n">
        <v>15</v>
      </c>
      <c r="C7504" s="0" t="n">
        <v>30267</v>
      </c>
      <c r="E7504" s="0" t="n">
        <v>0</v>
      </c>
      <c r="F7504" s="55" t="s">
        <v>1306</v>
      </c>
      <c r="I7504" s="55" t="s">
        <v>155</v>
      </c>
      <c r="U7504" s="0" t="n">
        <v>430</v>
      </c>
      <c r="V7504" s="0" t="n">
        <v>0</v>
      </c>
      <c r="X7504" s="55" t="n">
        <f aca="false">IF(I7504="Male",0,1)</f>
        <v>0</v>
      </c>
      <c r="Y7504" s="55" t="n">
        <f aca="false">IF(OR(I7504="DNB",I7504="Dry DNB"),1,0)</f>
        <v>0</v>
      </c>
      <c r="Z7504" s="0" t="str">
        <f aca="false">IF(ISNUMBER(W7504),A7504-W7504,"")</f>
        <v/>
      </c>
      <c r="AA7504" s="55" t="n">
        <f aca="false">MATCH(A7504,DATAS,0)</f>
        <v>1</v>
      </c>
      <c r="AB7504" s="55" t="n">
        <f aca="false">IF(AND(E7504&gt;0,OR(AND(B7504&gt;=1,B7504&lt;=6),B7504=10)),1,0)</f>
        <v>0</v>
      </c>
      <c r="AC7504" s="55" t="n">
        <f aca="false">IF(AND(E7504&gt;0,B7504=10),1,0)</f>
        <v>0</v>
      </c>
      <c r="AD7504" s="0" t="str">
        <f aca="false">IF(AND(C7503=C7504,AA7503=AA7504-1),AB7503,"")</f>
        <v/>
      </c>
      <c r="AE7504" s="0" t="str">
        <f aca="false">IF(AND(C7503=C7504,AA7503=AA7504-1),AC7503,"")</f>
        <v/>
      </c>
      <c r="AF7504" s="0" t="str">
        <f aca="false">IF(AA7504=1,"",IF(AND(AB7504=1,AD7504&lt;&gt;1),1,0))</f>
        <v/>
      </c>
      <c r="AG7504" s="0" t="str">
        <f aca="false">IF(AA7504=1,"",IF(AND(AC7504=1,AE7504&lt;&gt;1),1,0))</f>
        <v/>
      </c>
      <c r="AH7504" s="60" t="str">
        <f aca="false">IF(AND(E7504&gt;0,AA7504&lt;2,NOT(AND(C7505=C7504,AA7505=AA7504+1))),INDEX(DATAS,AA7504+1),"")</f>
        <v/>
      </c>
      <c r="AI7504" s="60" t="str">
        <f aca="false">IF(AND(AC7504=1,AA7504&lt;2),IF(AND(C7505=C7504,AA7505=AA7504+1),IF(AC7505=1,"",INDEX(DATAS,AA7504+1)),INDEX(DATAS,AA7504+1)),"")</f>
        <v/>
      </c>
    </row>
    <row r="7505" customFormat="false" ht="15" hidden="false" customHeight="false" outlineLevel="0" collapsed="false">
      <c r="A7505" s="60" t="n">
        <v>46310</v>
      </c>
      <c r="B7505" s="0" t="n">
        <v>15</v>
      </c>
      <c r="C7505" s="0" t="n">
        <v>30267</v>
      </c>
      <c r="E7505" s="0" t="n">
        <v>0</v>
      </c>
      <c r="F7505" s="55" t="s">
        <v>1306</v>
      </c>
      <c r="I7505" s="55" t="s">
        <v>155</v>
      </c>
      <c r="U7505" s="0" t="n">
        <v>431</v>
      </c>
      <c r="V7505" s="0" t="n">
        <v>0</v>
      </c>
      <c r="X7505" s="55" t="n">
        <f aca="false">IF(I7505="Male",0,1)</f>
        <v>0</v>
      </c>
      <c r="Y7505" s="55" t="n">
        <f aca="false">IF(OR(I7505="DNB",I7505="Dry DNB"),1,0)</f>
        <v>0</v>
      </c>
      <c r="Z7505" s="0" t="str">
        <f aca="false">IF(ISNUMBER(W7505),A7505-W7505,"")</f>
        <v/>
      </c>
      <c r="AA7505" s="55" t="n">
        <f aca="false">MATCH(A7505,DATAS,0)</f>
        <v>2</v>
      </c>
      <c r="AB7505" s="55" t="n">
        <f aca="false">IF(AND(E7505&gt;0,OR(AND(B7505&gt;=1,B7505&lt;=6),B7505=10)),1,0)</f>
        <v>0</v>
      </c>
      <c r="AC7505" s="55" t="n">
        <f aca="false">IF(AND(E7505&gt;0,B7505=10),1,0)</f>
        <v>0</v>
      </c>
      <c r="AD7505" s="55" t="n">
        <f aca="false">IF(AND(C7504=C7505,AA7504=AA7505-1),AB7504,"")</f>
        <v>0</v>
      </c>
      <c r="AE7505" s="55" t="n">
        <f aca="false">IF(AND(C7504=C7505,AA7504=AA7505-1),AC7504,"")</f>
        <v>0</v>
      </c>
      <c r="AF7505" s="55" t="n">
        <f aca="false">IF(AA7505=1,"",IF(AND(AB7505=1,AD7505&lt;&gt;1),1,0))</f>
        <v>0</v>
      </c>
      <c r="AG7505" s="55" t="n">
        <f aca="false">IF(AA7505=1,"",IF(AND(AC7505=1,AE7505&lt;&gt;1),1,0))</f>
        <v>0</v>
      </c>
      <c r="AH7505" s="60" t="str">
        <f aca="false">IF(AND(E7505&gt;0,AA7505&lt;2,NOT(AND(C7506=C7505,AA7506=AA7505+1))),INDEX(DATAS,AA7505+1),"")</f>
        <v/>
      </c>
      <c r="AI7505" s="60" t="str">
        <f aca="false">IF(AND(AC7505=1,AA7505&lt;2),IF(AND(C7506=C7505,AA7506=AA7505+1),IF(AC7506=1,"",INDEX(DATAS,AA7505+1)),INDEX(DATAS,AA7505+1)),"")</f>
        <v/>
      </c>
    </row>
    <row r="7506" customFormat="false" ht="15" hidden="false" customHeight="false" outlineLevel="0" collapsed="false">
      <c r="A7506" s="60" t="n">
        <v>46309</v>
      </c>
      <c r="B7506" s="0" t="n">
        <v>15</v>
      </c>
      <c r="C7506" s="0" t="n">
        <v>30300</v>
      </c>
      <c r="E7506" s="0" t="n">
        <v>0</v>
      </c>
      <c r="F7506" s="55" t="s">
        <v>1701</v>
      </c>
      <c r="I7506" s="55" t="s">
        <v>1702</v>
      </c>
      <c r="U7506" s="0" t="n">
        <v>407</v>
      </c>
      <c r="V7506" s="0" t="n">
        <v>0</v>
      </c>
      <c r="X7506" s="55" t="n">
        <f aca="false">IF(I7506="Male",0,1)</f>
        <v>1</v>
      </c>
      <c r="Y7506" s="55" t="n">
        <f aca="false">IF(OR(I7506="DNB",I7506="Dry DNB"),1,0)</f>
        <v>0</v>
      </c>
      <c r="Z7506" s="0" t="str">
        <f aca="false">IF(ISNUMBER(W7506),A7506-W7506,"")</f>
        <v/>
      </c>
      <c r="AA7506" s="55" t="n">
        <f aca="false">MATCH(A7506,DATAS,0)</f>
        <v>1</v>
      </c>
      <c r="AB7506" s="55" t="n">
        <f aca="false">IF(AND(E7506&gt;0,OR(AND(B7506&gt;=1,B7506&lt;=6),B7506=10)),1,0)</f>
        <v>0</v>
      </c>
      <c r="AC7506" s="55" t="n">
        <f aca="false">IF(AND(E7506&gt;0,B7506=10),1,0)</f>
        <v>0</v>
      </c>
      <c r="AD7506" s="0" t="str">
        <f aca="false">IF(AND(C7505=C7506,AA7505=AA7506-1),AB7505,"")</f>
        <v/>
      </c>
      <c r="AE7506" s="0" t="str">
        <f aca="false">IF(AND(C7505=C7506,AA7505=AA7506-1),AC7505,"")</f>
        <v/>
      </c>
      <c r="AF7506" s="0" t="str">
        <f aca="false">IF(AA7506=1,"",IF(AND(AB7506=1,AD7506&lt;&gt;1),1,0))</f>
        <v/>
      </c>
      <c r="AG7506" s="0" t="str">
        <f aca="false">IF(AA7506=1,"",IF(AND(AC7506=1,AE7506&lt;&gt;1),1,0))</f>
        <v/>
      </c>
      <c r="AH7506" s="60" t="str">
        <f aca="false">IF(AND(E7506&gt;0,AA7506&lt;2,NOT(AND(C7507=C7506,AA7507=AA7506+1))),INDEX(DATAS,AA7506+1),"")</f>
        <v/>
      </c>
      <c r="AI7506" s="60" t="str">
        <f aca="false">IF(AND(AC7506=1,AA7506&lt;2),IF(AND(C7507=C7506,AA7507=AA7506+1),IF(AC7507=1,"",INDEX(DATAS,AA7506+1)),INDEX(DATAS,AA7506+1)),"")</f>
        <v/>
      </c>
    </row>
    <row r="7507" customFormat="false" ht="15" hidden="false" customHeight="false" outlineLevel="0" collapsed="false">
      <c r="A7507" s="60" t="n">
        <v>46310</v>
      </c>
      <c r="B7507" s="0" t="n">
        <v>15</v>
      </c>
      <c r="C7507" s="0" t="n">
        <v>30300</v>
      </c>
      <c r="E7507" s="0" t="n">
        <v>0</v>
      </c>
      <c r="F7507" s="55" t="s">
        <v>1701</v>
      </c>
      <c r="I7507" s="55" t="s">
        <v>1702</v>
      </c>
      <c r="U7507" s="0" t="n">
        <v>408</v>
      </c>
      <c r="V7507" s="0" t="n">
        <v>0</v>
      </c>
      <c r="X7507" s="55" t="n">
        <f aca="false">IF(I7507="Male",0,1)</f>
        <v>1</v>
      </c>
      <c r="Y7507" s="55" t="n">
        <f aca="false">IF(OR(I7507="DNB",I7507="Dry DNB"),1,0)</f>
        <v>0</v>
      </c>
      <c r="Z7507" s="0" t="str">
        <f aca="false">IF(ISNUMBER(W7507),A7507-W7507,"")</f>
        <v/>
      </c>
      <c r="AA7507" s="55" t="n">
        <f aca="false">MATCH(A7507,DATAS,0)</f>
        <v>2</v>
      </c>
      <c r="AB7507" s="55" t="n">
        <f aca="false">IF(AND(E7507&gt;0,OR(AND(B7507&gt;=1,B7507&lt;=6),B7507=10)),1,0)</f>
        <v>0</v>
      </c>
      <c r="AC7507" s="55" t="n">
        <f aca="false">IF(AND(E7507&gt;0,B7507=10),1,0)</f>
        <v>0</v>
      </c>
      <c r="AD7507" s="55" t="n">
        <f aca="false">IF(AND(C7506=C7507,AA7506=AA7507-1),AB7506,"")</f>
        <v>0</v>
      </c>
      <c r="AE7507" s="55" t="n">
        <f aca="false">IF(AND(C7506=C7507,AA7506=AA7507-1),AC7506,"")</f>
        <v>0</v>
      </c>
      <c r="AF7507" s="55" t="n">
        <f aca="false">IF(AA7507=1,"",IF(AND(AB7507=1,AD7507&lt;&gt;1),1,0))</f>
        <v>0</v>
      </c>
      <c r="AG7507" s="55" t="n">
        <f aca="false">IF(AA7507=1,"",IF(AND(AC7507=1,AE7507&lt;&gt;1),1,0))</f>
        <v>0</v>
      </c>
      <c r="AH7507" s="60" t="str">
        <f aca="false">IF(AND(E7507&gt;0,AA7507&lt;2,NOT(AND(C7508=C7507,AA7508=AA7507+1))),INDEX(DATAS,AA7507+1),"")</f>
        <v/>
      </c>
      <c r="AI7507" s="60" t="str">
        <f aca="false">IF(AND(AC7507=1,AA7507&lt;2),IF(AND(C7508=C7507,AA7508=AA7507+1),IF(AC7508=1,"",INDEX(DATAS,AA7507+1)),INDEX(DATAS,AA7507+1)),"")</f>
        <v/>
      </c>
    </row>
    <row r="7508" customFormat="false" ht="15" hidden="false" customHeight="false" outlineLevel="0" collapsed="false">
      <c r="A7508" s="60" t="n">
        <v>46309</v>
      </c>
      <c r="B7508" s="0" t="n">
        <v>15</v>
      </c>
      <c r="C7508" s="0" t="n">
        <v>30351</v>
      </c>
      <c r="E7508" s="0" t="n">
        <v>0</v>
      </c>
      <c r="F7508" s="55" t="s">
        <v>1373</v>
      </c>
      <c r="I7508" s="55" t="s">
        <v>155</v>
      </c>
      <c r="U7508" s="0" t="n">
        <v>356</v>
      </c>
      <c r="V7508" s="0" t="n">
        <v>0</v>
      </c>
      <c r="X7508" s="55" t="n">
        <f aca="false">IF(I7508="Male",0,1)</f>
        <v>0</v>
      </c>
      <c r="Y7508" s="55" t="n">
        <f aca="false">IF(OR(I7508="DNB",I7508="Dry DNB"),1,0)</f>
        <v>0</v>
      </c>
      <c r="Z7508" s="0" t="str">
        <f aca="false">IF(ISNUMBER(W7508),A7508-W7508,"")</f>
        <v/>
      </c>
      <c r="AA7508" s="55" t="n">
        <f aca="false">MATCH(A7508,DATAS,0)</f>
        <v>1</v>
      </c>
      <c r="AB7508" s="55" t="n">
        <f aca="false">IF(AND(E7508&gt;0,OR(AND(B7508&gt;=1,B7508&lt;=6),B7508=10)),1,0)</f>
        <v>0</v>
      </c>
      <c r="AC7508" s="55" t="n">
        <f aca="false">IF(AND(E7508&gt;0,B7508=10),1,0)</f>
        <v>0</v>
      </c>
      <c r="AD7508" s="0" t="str">
        <f aca="false">IF(AND(C7507=C7508,AA7507=AA7508-1),AB7507,"")</f>
        <v/>
      </c>
      <c r="AE7508" s="0" t="str">
        <f aca="false">IF(AND(C7507=C7508,AA7507=AA7508-1),AC7507,"")</f>
        <v/>
      </c>
      <c r="AF7508" s="0" t="str">
        <f aca="false">IF(AA7508=1,"",IF(AND(AB7508=1,AD7508&lt;&gt;1),1,0))</f>
        <v/>
      </c>
      <c r="AG7508" s="0" t="str">
        <f aca="false">IF(AA7508=1,"",IF(AND(AC7508=1,AE7508&lt;&gt;1),1,0))</f>
        <v/>
      </c>
      <c r="AH7508" s="60" t="str">
        <f aca="false">IF(AND(E7508&gt;0,AA7508&lt;2,NOT(AND(C7509=C7508,AA7509=AA7508+1))),INDEX(DATAS,AA7508+1),"")</f>
        <v/>
      </c>
      <c r="AI7508" s="60" t="str">
        <f aca="false">IF(AND(AC7508=1,AA7508&lt;2),IF(AND(C7509=C7508,AA7509=AA7508+1),IF(AC7509=1,"",INDEX(DATAS,AA7508+1)),INDEX(DATAS,AA7508+1)),"")</f>
        <v/>
      </c>
    </row>
    <row r="7509" customFormat="false" ht="15" hidden="false" customHeight="false" outlineLevel="0" collapsed="false">
      <c r="A7509" s="60" t="n">
        <v>46310</v>
      </c>
      <c r="B7509" s="0" t="n">
        <v>15</v>
      </c>
      <c r="C7509" s="0" t="n">
        <v>30351</v>
      </c>
      <c r="E7509" s="0" t="n">
        <v>0</v>
      </c>
      <c r="F7509" s="55" t="s">
        <v>1373</v>
      </c>
      <c r="I7509" s="55" t="s">
        <v>155</v>
      </c>
      <c r="U7509" s="0" t="n">
        <v>357</v>
      </c>
      <c r="V7509" s="0" t="n">
        <v>0</v>
      </c>
      <c r="X7509" s="55" t="n">
        <f aca="false">IF(I7509="Male",0,1)</f>
        <v>0</v>
      </c>
      <c r="Y7509" s="55" t="n">
        <f aca="false">IF(OR(I7509="DNB",I7509="Dry DNB"),1,0)</f>
        <v>0</v>
      </c>
      <c r="Z7509" s="0" t="str">
        <f aca="false">IF(ISNUMBER(W7509),A7509-W7509,"")</f>
        <v/>
      </c>
      <c r="AA7509" s="55" t="n">
        <f aca="false">MATCH(A7509,DATAS,0)</f>
        <v>2</v>
      </c>
      <c r="AB7509" s="55" t="n">
        <f aca="false">IF(AND(E7509&gt;0,OR(AND(B7509&gt;=1,B7509&lt;=6),B7509=10)),1,0)</f>
        <v>0</v>
      </c>
      <c r="AC7509" s="55" t="n">
        <f aca="false">IF(AND(E7509&gt;0,B7509=10),1,0)</f>
        <v>0</v>
      </c>
      <c r="AD7509" s="55" t="n">
        <f aca="false">IF(AND(C7508=C7509,AA7508=AA7509-1),AB7508,"")</f>
        <v>0</v>
      </c>
      <c r="AE7509" s="55" t="n">
        <f aca="false">IF(AND(C7508=C7509,AA7508=AA7509-1),AC7508,"")</f>
        <v>0</v>
      </c>
      <c r="AF7509" s="55" t="n">
        <f aca="false">IF(AA7509=1,"",IF(AND(AB7509=1,AD7509&lt;&gt;1),1,0))</f>
        <v>0</v>
      </c>
      <c r="AG7509" s="55" t="n">
        <f aca="false">IF(AA7509=1,"",IF(AND(AC7509=1,AE7509&lt;&gt;1),1,0))</f>
        <v>0</v>
      </c>
      <c r="AH7509" s="60" t="str">
        <f aca="false">IF(AND(E7509&gt;0,AA7509&lt;2,NOT(AND(C7510=C7509,AA7510=AA7509+1))),INDEX(DATAS,AA7509+1),"")</f>
        <v/>
      </c>
      <c r="AI7509" s="60" t="str">
        <f aca="false">IF(AND(AC7509=1,AA7509&lt;2),IF(AND(C7510=C7509,AA7510=AA7509+1),IF(AC7510=1,"",INDEX(DATAS,AA7509+1)),INDEX(DATAS,AA7509+1)),"")</f>
        <v/>
      </c>
    </row>
    <row r="7510" customFormat="false" ht="15" hidden="false" customHeight="false" outlineLevel="0" collapsed="false">
      <c r="A7510" s="60" t="n">
        <v>46309</v>
      </c>
      <c r="B7510" s="0" t="n">
        <v>15</v>
      </c>
      <c r="C7510" s="0" t="n">
        <v>30371</v>
      </c>
      <c r="E7510" s="0" t="n">
        <v>0</v>
      </c>
      <c r="F7510" s="55" t="s">
        <v>1391</v>
      </c>
      <c r="I7510" s="55" t="s">
        <v>155</v>
      </c>
      <c r="U7510" s="0" t="n">
        <v>338</v>
      </c>
      <c r="V7510" s="0" t="n">
        <v>0</v>
      </c>
      <c r="X7510" s="55" t="n">
        <f aca="false">IF(I7510="Male",0,1)</f>
        <v>0</v>
      </c>
      <c r="Y7510" s="55" t="n">
        <f aca="false">IF(OR(I7510="DNB",I7510="Dry DNB"),1,0)</f>
        <v>0</v>
      </c>
      <c r="Z7510" s="0" t="str">
        <f aca="false">IF(ISNUMBER(W7510),A7510-W7510,"")</f>
        <v/>
      </c>
      <c r="AA7510" s="55" t="n">
        <f aca="false">MATCH(A7510,DATAS,0)</f>
        <v>1</v>
      </c>
      <c r="AB7510" s="55" t="n">
        <f aca="false">IF(AND(E7510&gt;0,OR(AND(B7510&gt;=1,B7510&lt;=6),B7510=10)),1,0)</f>
        <v>0</v>
      </c>
      <c r="AC7510" s="55" t="n">
        <f aca="false">IF(AND(E7510&gt;0,B7510=10),1,0)</f>
        <v>0</v>
      </c>
      <c r="AD7510" s="0" t="str">
        <f aca="false">IF(AND(C7509=C7510,AA7509=AA7510-1),AB7509,"")</f>
        <v/>
      </c>
      <c r="AE7510" s="0" t="str">
        <f aca="false">IF(AND(C7509=C7510,AA7509=AA7510-1),AC7509,"")</f>
        <v/>
      </c>
      <c r="AF7510" s="0" t="str">
        <f aca="false">IF(AA7510=1,"",IF(AND(AB7510=1,AD7510&lt;&gt;1),1,0))</f>
        <v/>
      </c>
      <c r="AG7510" s="0" t="str">
        <f aca="false">IF(AA7510=1,"",IF(AND(AC7510=1,AE7510&lt;&gt;1),1,0))</f>
        <v/>
      </c>
      <c r="AH7510" s="60" t="str">
        <f aca="false">IF(AND(E7510&gt;0,AA7510&lt;2,NOT(AND(C7511=C7510,AA7511=AA7510+1))),INDEX(DATAS,AA7510+1),"")</f>
        <v/>
      </c>
      <c r="AI7510" s="60" t="str">
        <f aca="false">IF(AND(AC7510=1,AA7510&lt;2),IF(AND(C7511=C7510,AA7511=AA7510+1),IF(AC7511=1,"",INDEX(DATAS,AA7510+1)),INDEX(DATAS,AA7510+1)),"")</f>
        <v/>
      </c>
    </row>
    <row r="7511" customFormat="false" ht="15" hidden="false" customHeight="false" outlineLevel="0" collapsed="false">
      <c r="A7511" s="60" t="n">
        <v>46310</v>
      </c>
      <c r="B7511" s="0" t="n">
        <v>15</v>
      </c>
      <c r="C7511" s="0" t="n">
        <v>30371</v>
      </c>
      <c r="E7511" s="0" t="n">
        <v>0</v>
      </c>
      <c r="F7511" s="55" t="s">
        <v>1391</v>
      </c>
      <c r="I7511" s="55" t="s">
        <v>155</v>
      </c>
      <c r="U7511" s="0" t="n">
        <v>339</v>
      </c>
      <c r="V7511" s="0" t="n">
        <v>0</v>
      </c>
      <c r="X7511" s="55" t="n">
        <f aca="false">IF(I7511="Male",0,1)</f>
        <v>0</v>
      </c>
      <c r="Y7511" s="55" t="n">
        <f aca="false">IF(OR(I7511="DNB",I7511="Dry DNB"),1,0)</f>
        <v>0</v>
      </c>
      <c r="Z7511" s="0" t="str">
        <f aca="false">IF(ISNUMBER(W7511),A7511-W7511,"")</f>
        <v/>
      </c>
      <c r="AA7511" s="55" t="n">
        <f aca="false">MATCH(A7511,DATAS,0)</f>
        <v>2</v>
      </c>
      <c r="AB7511" s="55" t="n">
        <f aca="false">IF(AND(E7511&gt;0,OR(AND(B7511&gt;=1,B7511&lt;=6),B7511=10)),1,0)</f>
        <v>0</v>
      </c>
      <c r="AC7511" s="55" t="n">
        <f aca="false">IF(AND(E7511&gt;0,B7511=10),1,0)</f>
        <v>0</v>
      </c>
      <c r="AD7511" s="55" t="n">
        <f aca="false">IF(AND(C7510=C7511,AA7510=AA7511-1),AB7510,"")</f>
        <v>0</v>
      </c>
      <c r="AE7511" s="55" t="n">
        <f aca="false">IF(AND(C7510=C7511,AA7510=AA7511-1),AC7510,"")</f>
        <v>0</v>
      </c>
      <c r="AF7511" s="55" t="n">
        <f aca="false">IF(AA7511=1,"",IF(AND(AB7511=1,AD7511&lt;&gt;1),1,0))</f>
        <v>0</v>
      </c>
      <c r="AG7511" s="55" t="n">
        <f aca="false">IF(AA7511=1,"",IF(AND(AC7511=1,AE7511&lt;&gt;1),1,0))</f>
        <v>0</v>
      </c>
      <c r="AH7511" s="60" t="str">
        <f aca="false">IF(AND(E7511&gt;0,AA7511&lt;2,NOT(AND(C7512=C7511,AA7512=AA7511+1))),INDEX(DATAS,AA7511+1),"")</f>
        <v/>
      </c>
      <c r="AI7511" s="60" t="str">
        <f aca="false">IF(AND(AC7511=1,AA7511&lt;2),IF(AND(C7512=C7511,AA7512=AA7511+1),IF(AC7512=1,"",INDEX(DATAS,AA7511+1)),INDEX(DATAS,AA7511+1)),"")</f>
        <v/>
      </c>
    </row>
    <row r="7512" customFormat="false" ht="15" hidden="false" customHeight="false" outlineLevel="0" collapsed="false">
      <c r="A7512" s="60" t="n">
        <v>46309</v>
      </c>
      <c r="B7512" s="0" t="n">
        <v>15</v>
      </c>
      <c r="C7512" s="0" t="n">
        <v>30390</v>
      </c>
      <c r="E7512" s="0" t="n">
        <v>0</v>
      </c>
      <c r="F7512" s="55" t="s">
        <v>1406</v>
      </c>
      <c r="I7512" s="55" t="s">
        <v>155</v>
      </c>
      <c r="U7512" s="0" t="n">
        <v>320</v>
      </c>
      <c r="V7512" s="0" t="n">
        <v>0</v>
      </c>
      <c r="X7512" s="55" t="n">
        <f aca="false">IF(I7512="Male",0,1)</f>
        <v>0</v>
      </c>
      <c r="Y7512" s="55" t="n">
        <f aca="false">IF(OR(I7512="DNB",I7512="Dry DNB"),1,0)</f>
        <v>0</v>
      </c>
      <c r="Z7512" s="0" t="str">
        <f aca="false">IF(ISNUMBER(W7512),A7512-W7512,"")</f>
        <v/>
      </c>
      <c r="AA7512" s="55" t="n">
        <f aca="false">MATCH(A7512,DATAS,0)</f>
        <v>1</v>
      </c>
      <c r="AB7512" s="55" t="n">
        <f aca="false">IF(AND(E7512&gt;0,OR(AND(B7512&gt;=1,B7512&lt;=6),B7512=10)),1,0)</f>
        <v>0</v>
      </c>
      <c r="AC7512" s="55" t="n">
        <f aca="false">IF(AND(E7512&gt;0,B7512=10),1,0)</f>
        <v>0</v>
      </c>
      <c r="AD7512" s="0" t="str">
        <f aca="false">IF(AND(C7511=C7512,AA7511=AA7512-1),AB7511,"")</f>
        <v/>
      </c>
      <c r="AE7512" s="0" t="str">
        <f aca="false">IF(AND(C7511=C7512,AA7511=AA7512-1),AC7511,"")</f>
        <v/>
      </c>
      <c r="AF7512" s="0" t="str">
        <f aca="false">IF(AA7512=1,"",IF(AND(AB7512=1,AD7512&lt;&gt;1),1,0))</f>
        <v/>
      </c>
      <c r="AG7512" s="0" t="str">
        <f aca="false">IF(AA7512=1,"",IF(AND(AC7512=1,AE7512&lt;&gt;1),1,0))</f>
        <v/>
      </c>
      <c r="AH7512" s="60" t="str">
        <f aca="false">IF(AND(E7512&gt;0,AA7512&lt;2,NOT(AND(C7513=C7512,AA7513=AA7512+1))),INDEX(DATAS,AA7512+1),"")</f>
        <v/>
      </c>
      <c r="AI7512" s="60" t="str">
        <f aca="false">IF(AND(AC7512=1,AA7512&lt;2),IF(AND(C7513=C7512,AA7513=AA7512+1),IF(AC7513=1,"",INDEX(DATAS,AA7512+1)),INDEX(DATAS,AA7512+1)),"")</f>
        <v/>
      </c>
    </row>
    <row r="7513" customFormat="false" ht="15" hidden="false" customHeight="false" outlineLevel="0" collapsed="false">
      <c r="A7513" s="60" t="n">
        <v>46310</v>
      </c>
      <c r="B7513" s="0" t="n">
        <v>15</v>
      </c>
      <c r="C7513" s="0" t="n">
        <v>30390</v>
      </c>
      <c r="E7513" s="0" t="n">
        <v>0</v>
      </c>
      <c r="F7513" s="55" t="s">
        <v>1406</v>
      </c>
      <c r="I7513" s="55" t="s">
        <v>155</v>
      </c>
      <c r="U7513" s="0" t="n">
        <v>321</v>
      </c>
      <c r="V7513" s="0" t="n">
        <v>0</v>
      </c>
      <c r="X7513" s="55" t="n">
        <f aca="false">IF(I7513="Male",0,1)</f>
        <v>0</v>
      </c>
      <c r="Y7513" s="55" t="n">
        <f aca="false">IF(OR(I7513="DNB",I7513="Dry DNB"),1,0)</f>
        <v>0</v>
      </c>
      <c r="Z7513" s="0" t="str">
        <f aca="false">IF(ISNUMBER(W7513),A7513-W7513,"")</f>
        <v/>
      </c>
      <c r="AA7513" s="55" t="n">
        <f aca="false">MATCH(A7513,DATAS,0)</f>
        <v>2</v>
      </c>
      <c r="AB7513" s="55" t="n">
        <f aca="false">IF(AND(E7513&gt;0,OR(AND(B7513&gt;=1,B7513&lt;=6),B7513=10)),1,0)</f>
        <v>0</v>
      </c>
      <c r="AC7513" s="55" t="n">
        <f aca="false">IF(AND(E7513&gt;0,B7513=10),1,0)</f>
        <v>0</v>
      </c>
      <c r="AD7513" s="55" t="n">
        <f aca="false">IF(AND(C7512=C7513,AA7512=AA7513-1),AB7512,"")</f>
        <v>0</v>
      </c>
      <c r="AE7513" s="55" t="n">
        <f aca="false">IF(AND(C7512=C7513,AA7512=AA7513-1),AC7512,"")</f>
        <v>0</v>
      </c>
      <c r="AF7513" s="55" t="n">
        <f aca="false">IF(AA7513=1,"",IF(AND(AB7513=1,AD7513&lt;&gt;1),1,0))</f>
        <v>0</v>
      </c>
      <c r="AG7513" s="55" t="n">
        <f aca="false">IF(AA7513=1,"",IF(AND(AC7513=1,AE7513&lt;&gt;1),1,0))</f>
        <v>0</v>
      </c>
      <c r="AH7513" s="60" t="str">
        <f aca="false">IF(AND(E7513&gt;0,AA7513&lt;2,NOT(AND(C7514=C7513,AA7514=AA7513+1))),INDEX(DATAS,AA7513+1),"")</f>
        <v/>
      </c>
      <c r="AI7513" s="60" t="str">
        <f aca="false">IF(AND(AC7513=1,AA7513&lt;2),IF(AND(C7514=C7513,AA7514=AA7513+1),IF(AC7514=1,"",INDEX(DATAS,AA7513+1)),INDEX(DATAS,AA7513+1)),"")</f>
        <v/>
      </c>
    </row>
    <row r="7514" customFormat="false" ht="15" hidden="false" customHeight="false" outlineLevel="0" collapsed="false">
      <c r="A7514" s="60" t="n">
        <v>46309</v>
      </c>
      <c r="B7514" s="0" t="n">
        <v>15</v>
      </c>
      <c r="C7514" s="0" t="n">
        <v>30391</v>
      </c>
      <c r="E7514" s="0" t="n">
        <v>0</v>
      </c>
      <c r="F7514" s="55" t="s">
        <v>1406</v>
      </c>
      <c r="I7514" s="55" t="s">
        <v>155</v>
      </c>
      <c r="U7514" s="0" t="n">
        <v>320</v>
      </c>
      <c r="V7514" s="0" t="n">
        <v>0</v>
      </c>
      <c r="X7514" s="55" t="n">
        <f aca="false">IF(I7514="Male",0,1)</f>
        <v>0</v>
      </c>
      <c r="Y7514" s="55" t="n">
        <f aca="false">IF(OR(I7514="DNB",I7514="Dry DNB"),1,0)</f>
        <v>0</v>
      </c>
      <c r="Z7514" s="0" t="str">
        <f aca="false">IF(ISNUMBER(W7514),A7514-W7514,"")</f>
        <v/>
      </c>
      <c r="AA7514" s="55" t="n">
        <f aca="false">MATCH(A7514,DATAS,0)</f>
        <v>1</v>
      </c>
      <c r="AB7514" s="55" t="n">
        <f aca="false">IF(AND(E7514&gt;0,OR(AND(B7514&gt;=1,B7514&lt;=6),B7514=10)),1,0)</f>
        <v>0</v>
      </c>
      <c r="AC7514" s="55" t="n">
        <f aca="false">IF(AND(E7514&gt;0,B7514=10),1,0)</f>
        <v>0</v>
      </c>
      <c r="AD7514" s="0" t="str">
        <f aca="false">IF(AND(C7513=C7514,AA7513=AA7514-1),AB7513,"")</f>
        <v/>
      </c>
      <c r="AE7514" s="0" t="str">
        <f aca="false">IF(AND(C7513=C7514,AA7513=AA7514-1),AC7513,"")</f>
        <v/>
      </c>
      <c r="AF7514" s="0" t="str">
        <f aca="false">IF(AA7514=1,"",IF(AND(AB7514=1,AD7514&lt;&gt;1),1,0))</f>
        <v/>
      </c>
      <c r="AG7514" s="0" t="str">
        <f aca="false">IF(AA7514=1,"",IF(AND(AC7514=1,AE7514&lt;&gt;1),1,0))</f>
        <v/>
      </c>
      <c r="AH7514" s="60" t="str">
        <f aca="false">IF(AND(E7514&gt;0,AA7514&lt;2,NOT(AND(C7515=C7514,AA7515=AA7514+1))),INDEX(DATAS,AA7514+1),"")</f>
        <v/>
      </c>
      <c r="AI7514" s="60" t="str">
        <f aca="false">IF(AND(AC7514=1,AA7514&lt;2),IF(AND(C7515=C7514,AA7515=AA7514+1),IF(AC7515=1,"",INDEX(DATAS,AA7514+1)),INDEX(DATAS,AA7514+1)),"")</f>
        <v/>
      </c>
    </row>
    <row r="7515" customFormat="false" ht="15" hidden="false" customHeight="false" outlineLevel="0" collapsed="false">
      <c r="A7515" s="60" t="n">
        <v>46310</v>
      </c>
      <c r="B7515" s="0" t="n">
        <v>15</v>
      </c>
      <c r="C7515" s="0" t="n">
        <v>30391</v>
      </c>
      <c r="E7515" s="0" t="n">
        <v>0</v>
      </c>
      <c r="F7515" s="55" t="s">
        <v>1406</v>
      </c>
      <c r="I7515" s="55" t="s">
        <v>155</v>
      </c>
      <c r="U7515" s="0" t="n">
        <v>321</v>
      </c>
      <c r="V7515" s="0" t="n">
        <v>0</v>
      </c>
      <c r="X7515" s="55" t="n">
        <f aca="false">IF(I7515="Male",0,1)</f>
        <v>0</v>
      </c>
      <c r="Y7515" s="55" t="n">
        <f aca="false">IF(OR(I7515="DNB",I7515="Dry DNB"),1,0)</f>
        <v>0</v>
      </c>
      <c r="Z7515" s="0" t="str">
        <f aca="false">IF(ISNUMBER(W7515),A7515-W7515,"")</f>
        <v/>
      </c>
      <c r="AA7515" s="55" t="n">
        <f aca="false">MATCH(A7515,DATAS,0)</f>
        <v>2</v>
      </c>
      <c r="AB7515" s="55" t="n">
        <f aca="false">IF(AND(E7515&gt;0,OR(AND(B7515&gt;=1,B7515&lt;=6),B7515=10)),1,0)</f>
        <v>0</v>
      </c>
      <c r="AC7515" s="55" t="n">
        <f aca="false">IF(AND(E7515&gt;0,B7515=10),1,0)</f>
        <v>0</v>
      </c>
      <c r="AD7515" s="55" t="n">
        <f aca="false">IF(AND(C7514=C7515,AA7514=AA7515-1),AB7514,"")</f>
        <v>0</v>
      </c>
      <c r="AE7515" s="55" t="n">
        <f aca="false">IF(AND(C7514=C7515,AA7514=AA7515-1),AC7514,"")</f>
        <v>0</v>
      </c>
      <c r="AF7515" s="55" t="n">
        <f aca="false">IF(AA7515=1,"",IF(AND(AB7515=1,AD7515&lt;&gt;1),1,0))</f>
        <v>0</v>
      </c>
      <c r="AG7515" s="55" t="n">
        <f aca="false">IF(AA7515=1,"",IF(AND(AC7515=1,AE7515&lt;&gt;1),1,0))</f>
        <v>0</v>
      </c>
      <c r="AH7515" s="60" t="str">
        <f aca="false">IF(AND(E7515&gt;0,AA7515&lt;2,NOT(AND(C7516=C7515,AA7516=AA7515+1))),INDEX(DATAS,AA7515+1),"")</f>
        <v/>
      </c>
      <c r="AI7515" s="60" t="str">
        <f aca="false">IF(AND(AC7515=1,AA7515&lt;2),IF(AND(C7516=C7515,AA7516=AA7515+1),IF(AC7516=1,"",INDEX(DATAS,AA7515+1)),INDEX(DATAS,AA7515+1)),"")</f>
        <v/>
      </c>
    </row>
    <row r="7516" customFormat="false" ht="15" hidden="false" customHeight="false" outlineLevel="0" collapsed="false">
      <c r="A7516" s="60" t="n">
        <v>46309</v>
      </c>
      <c r="B7516" s="0" t="n">
        <v>15</v>
      </c>
      <c r="C7516" s="0" t="n">
        <v>30394</v>
      </c>
      <c r="E7516" s="0" t="n">
        <v>0</v>
      </c>
      <c r="F7516" s="55" t="s">
        <v>1407</v>
      </c>
      <c r="I7516" s="55" t="s">
        <v>155</v>
      </c>
      <c r="U7516" s="0" t="n">
        <v>319</v>
      </c>
      <c r="V7516" s="0" t="n">
        <v>0</v>
      </c>
      <c r="X7516" s="55" t="n">
        <f aca="false">IF(I7516="Male",0,1)</f>
        <v>0</v>
      </c>
      <c r="Y7516" s="55" t="n">
        <f aca="false">IF(OR(I7516="DNB",I7516="Dry DNB"),1,0)</f>
        <v>0</v>
      </c>
      <c r="Z7516" s="0" t="str">
        <f aca="false">IF(ISNUMBER(W7516),A7516-W7516,"")</f>
        <v/>
      </c>
      <c r="AA7516" s="55" t="n">
        <f aca="false">MATCH(A7516,DATAS,0)</f>
        <v>1</v>
      </c>
      <c r="AB7516" s="55" t="n">
        <f aca="false">IF(AND(E7516&gt;0,OR(AND(B7516&gt;=1,B7516&lt;=6),B7516=10)),1,0)</f>
        <v>0</v>
      </c>
      <c r="AC7516" s="55" t="n">
        <f aca="false">IF(AND(E7516&gt;0,B7516=10),1,0)</f>
        <v>0</v>
      </c>
      <c r="AD7516" s="0" t="str">
        <f aca="false">IF(AND(C7515=C7516,AA7515=AA7516-1),AB7515,"")</f>
        <v/>
      </c>
      <c r="AE7516" s="0" t="str">
        <f aca="false">IF(AND(C7515=C7516,AA7515=AA7516-1),AC7515,"")</f>
        <v/>
      </c>
      <c r="AF7516" s="0" t="str">
        <f aca="false">IF(AA7516=1,"",IF(AND(AB7516=1,AD7516&lt;&gt;1),1,0))</f>
        <v/>
      </c>
      <c r="AG7516" s="0" t="str">
        <f aca="false">IF(AA7516=1,"",IF(AND(AC7516=1,AE7516&lt;&gt;1),1,0))</f>
        <v/>
      </c>
      <c r="AH7516" s="60" t="str">
        <f aca="false">IF(AND(E7516&gt;0,AA7516&lt;2,NOT(AND(C7517=C7516,AA7517=AA7516+1))),INDEX(DATAS,AA7516+1),"")</f>
        <v/>
      </c>
      <c r="AI7516" s="60" t="str">
        <f aca="false">IF(AND(AC7516=1,AA7516&lt;2),IF(AND(C7517=C7516,AA7517=AA7516+1),IF(AC7517=1,"",INDEX(DATAS,AA7516+1)),INDEX(DATAS,AA7516+1)),"")</f>
        <v/>
      </c>
    </row>
    <row r="7517" customFormat="false" ht="15" hidden="false" customHeight="false" outlineLevel="0" collapsed="false">
      <c r="A7517" s="60" t="n">
        <v>46310</v>
      </c>
      <c r="B7517" s="0" t="n">
        <v>15</v>
      </c>
      <c r="C7517" s="0" t="n">
        <v>30394</v>
      </c>
      <c r="E7517" s="0" t="n">
        <v>0</v>
      </c>
      <c r="F7517" s="55" t="s">
        <v>1407</v>
      </c>
      <c r="I7517" s="55" t="s">
        <v>155</v>
      </c>
      <c r="U7517" s="0" t="n">
        <v>320</v>
      </c>
      <c r="V7517" s="0" t="n">
        <v>0</v>
      </c>
      <c r="X7517" s="55" t="n">
        <f aca="false">IF(I7517="Male",0,1)</f>
        <v>0</v>
      </c>
      <c r="Y7517" s="55" t="n">
        <f aca="false">IF(OR(I7517="DNB",I7517="Dry DNB"),1,0)</f>
        <v>0</v>
      </c>
      <c r="Z7517" s="0" t="str">
        <f aca="false">IF(ISNUMBER(W7517),A7517-W7517,"")</f>
        <v/>
      </c>
      <c r="AA7517" s="55" t="n">
        <f aca="false">MATCH(A7517,DATAS,0)</f>
        <v>2</v>
      </c>
      <c r="AB7517" s="55" t="n">
        <f aca="false">IF(AND(E7517&gt;0,OR(AND(B7517&gt;=1,B7517&lt;=6),B7517=10)),1,0)</f>
        <v>0</v>
      </c>
      <c r="AC7517" s="55" t="n">
        <f aca="false">IF(AND(E7517&gt;0,B7517=10),1,0)</f>
        <v>0</v>
      </c>
      <c r="AD7517" s="55" t="n">
        <f aca="false">IF(AND(C7516=C7517,AA7516=AA7517-1),AB7516,"")</f>
        <v>0</v>
      </c>
      <c r="AE7517" s="55" t="n">
        <f aca="false">IF(AND(C7516=C7517,AA7516=AA7517-1),AC7516,"")</f>
        <v>0</v>
      </c>
      <c r="AF7517" s="55" t="n">
        <f aca="false">IF(AA7517=1,"",IF(AND(AB7517=1,AD7517&lt;&gt;1),1,0))</f>
        <v>0</v>
      </c>
      <c r="AG7517" s="55" t="n">
        <f aca="false">IF(AA7517=1,"",IF(AND(AC7517=1,AE7517&lt;&gt;1),1,0))</f>
        <v>0</v>
      </c>
      <c r="AH7517" s="60" t="str">
        <f aca="false">IF(AND(E7517&gt;0,AA7517&lt;2,NOT(AND(C7518=C7517,AA7518=AA7517+1))),INDEX(DATAS,AA7517+1),"")</f>
        <v/>
      </c>
      <c r="AI7517" s="60" t="str">
        <f aca="false">IF(AND(AC7517=1,AA7517&lt;2),IF(AND(C7518=C7517,AA7518=AA7517+1),IF(AC7518=1,"",INDEX(DATAS,AA7517+1)),INDEX(DATAS,AA7517+1)),"")</f>
        <v/>
      </c>
    </row>
    <row r="7518" customFormat="false" ht="15" hidden="false" customHeight="false" outlineLevel="0" collapsed="false">
      <c r="A7518" s="60" t="n">
        <v>46309</v>
      </c>
      <c r="B7518" s="0" t="n">
        <v>15</v>
      </c>
      <c r="C7518" s="0" t="n">
        <v>30397</v>
      </c>
      <c r="E7518" s="0" t="n">
        <v>0</v>
      </c>
      <c r="F7518" s="55" t="s">
        <v>1408</v>
      </c>
      <c r="I7518" s="55" t="s">
        <v>155</v>
      </c>
      <c r="U7518" s="0" t="n">
        <v>318</v>
      </c>
      <c r="V7518" s="0" t="n">
        <v>0</v>
      </c>
      <c r="X7518" s="55" t="n">
        <f aca="false">IF(I7518="Male",0,1)</f>
        <v>0</v>
      </c>
      <c r="Y7518" s="55" t="n">
        <f aca="false">IF(OR(I7518="DNB",I7518="Dry DNB"),1,0)</f>
        <v>0</v>
      </c>
      <c r="Z7518" s="0" t="str">
        <f aca="false">IF(ISNUMBER(W7518),A7518-W7518,"")</f>
        <v/>
      </c>
      <c r="AA7518" s="55" t="n">
        <f aca="false">MATCH(A7518,DATAS,0)</f>
        <v>1</v>
      </c>
      <c r="AB7518" s="55" t="n">
        <f aca="false">IF(AND(E7518&gt;0,OR(AND(B7518&gt;=1,B7518&lt;=6),B7518=10)),1,0)</f>
        <v>0</v>
      </c>
      <c r="AC7518" s="55" t="n">
        <f aca="false">IF(AND(E7518&gt;0,B7518=10),1,0)</f>
        <v>0</v>
      </c>
      <c r="AD7518" s="0" t="str">
        <f aca="false">IF(AND(C7517=C7518,AA7517=AA7518-1),AB7517,"")</f>
        <v/>
      </c>
      <c r="AE7518" s="0" t="str">
        <f aca="false">IF(AND(C7517=C7518,AA7517=AA7518-1),AC7517,"")</f>
        <v/>
      </c>
      <c r="AF7518" s="0" t="str">
        <f aca="false">IF(AA7518=1,"",IF(AND(AB7518=1,AD7518&lt;&gt;1),1,0))</f>
        <v/>
      </c>
      <c r="AG7518" s="0" t="str">
        <f aca="false">IF(AA7518=1,"",IF(AND(AC7518=1,AE7518&lt;&gt;1),1,0))</f>
        <v/>
      </c>
      <c r="AH7518" s="60" t="str">
        <f aca="false">IF(AND(E7518&gt;0,AA7518&lt;2,NOT(AND(C7519=C7518,AA7519=AA7518+1))),INDEX(DATAS,AA7518+1),"")</f>
        <v/>
      </c>
      <c r="AI7518" s="60" t="str">
        <f aca="false">IF(AND(AC7518=1,AA7518&lt;2),IF(AND(C7519=C7518,AA7519=AA7518+1),IF(AC7519=1,"",INDEX(DATAS,AA7518+1)),INDEX(DATAS,AA7518+1)),"")</f>
        <v/>
      </c>
    </row>
    <row r="7519" customFormat="false" ht="15" hidden="false" customHeight="false" outlineLevel="0" collapsed="false">
      <c r="A7519" s="60" t="n">
        <v>46310</v>
      </c>
      <c r="B7519" s="0" t="n">
        <v>15</v>
      </c>
      <c r="C7519" s="0" t="n">
        <v>30397</v>
      </c>
      <c r="E7519" s="0" t="n">
        <v>0</v>
      </c>
      <c r="F7519" s="55" t="s">
        <v>1408</v>
      </c>
      <c r="I7519" s="55" t="s">
        <v>155</v>
      </c>
      <c r="U7519" s="0" t="n">
        <v>319</v>
      </c>
      <c r="V7519" s="0" t="n">
        <v>0</v>
      </c>
      <c r="X7519" s="55" t="n">
        <f aca="false">IF(I7519="Male",0,1)</f>
        <v>0</v>
      </c>
      <c r="Y7519" s="55" t="n">
        <f aca="false">IF(OR(I7519="DNB",I7519="Dry DNB"),1,0)</f>
        <v>0</v>
      </c>
      <c r="Z7519" s="0" t="str">
        <f aca="false">IF(ISNUMBER(W7519),A7519-W7519,"")</f>
        <v/>
      </c>
      <c r="AA7519" s="55" t="n">
        <f aca="false">MATCH(A7519,DATAS,0)</f>
        <v>2</v>
      </c>
      <c r="AB7519" s="55" t="n">
        <f aca="false">IF(AND(E7519&gt;0,OR(AND(B7519&gt;=1,B7519&lt;=6),B7519=10)),1,0)</f>
        <v>0</v>
      </c>
      <c r="AC7519" s="55" t="n">
        <f aca="false">IF(AND(E7519&gt;0,B7519=10),1,0)</f>
        <v>0</v>
      </c>
      <c r="AD7519" s="55" t="n">
        <f aca="false">IF(AND(C7518=C7519,AA7518=AA7519-1),AB7518,"")</f>
        <v>0</v>
      </c>
      <c r="AE7519" s="55" t="n">
        <f aca="false">IF(AND(C7518=C7519,AA7518=AA7519-1),AC7518,"")</f>
        <v>0</v>
      </c>
      <c r="AF7519" s="55" t="n">
        <f aca="false">IF(AA7519=1,"",IF(AND(AB7519=1,AD7519&lt;&gt;1),1,0))</f>
        <v>0</v>
      </c>
      <c r="AG7519" s="55" t="n">
        <f aca="false">IF(AA7519=1,"",IF(AND(AC7519=1,AE7519&lt;&gt;1),1,0))</f>
        <v>0</v>
      </c>
      <c r="AH7519" s="60" t="str">
        <f aca="false">IF(AND(E7519&gt;0,AA7519&lt;2,NOT(AND(C7520=C7519,AA7520=AA7519+1))),INDEX(DATAS,AA7519+1),"")</f>
        <v/>
      </c>
      <c r="AI7519" s="60" t="str">
        <f aca="false">IF(AND(AC7519=1,AA7519&lt;2),IF(AND(C7520=C7519,AA7520=AA7519+1),IF(AC7520=1,"",INDEX(DATAS,AA7519+1)),INDEX(DATAS,AA7519+1)),"")</f>
        <v/>
      </c>
    </row>
    <row r="7520" customFormat="false" ht="15" hidden="false" customHeight="false" outlineLevel="0" collapsed="false">
      <c r="A7520" s="60" t="n">
        <v>46309</v>
      </c>
      <c r="B7520" s="0" t="n">
        <v>15</v>
      </c>
      <c r="C7520" s="0" t="n">
        <v>30399</v>
      </c>
      <c r="E7520" s="0" t="n">
        <v>0</v>
      </c>
      <c r="F7520" s="55" t="s">
        <v>1410</v>
      </c>
      <c r="I7520" s="55" t="s">
        <v>155</v>
      </c>
      <c r="U7520" s="0" t="n">
        <v>316</v>
      </c>
      <c r="V7520" s="0" t="n">
        <v>0</v>
      </c>
      <c r="X7520" s="55" t="n">
        <f aca="false">IF(I7520="Male",0,1)</f>
        <v>0</v>
      </c>
      <c r="Y7520" s="55" t="n">
        <f aca="false">IF(OR(I7520="DNB",I7520="Dry DNB"),1,0)</f>
        <v>0</v>
      </c>
      <c r="Z7520" s="0" t="str">
        <f aca="false">IF(ISNUMBER(W7520),A7520-W7520,"")</f>
        <v/>
      </c>
      <c r="AA7520" s="55" t="n">
        <f aca="false">MATCH(A7520,DATAS,0)</f>
        <v>1</v>
      </c>
      <c r="AB7520" s="55" t="n">
        <f aca="false">IF(AND(E7520&gt;0,OR(AND(B7520&gt;=1,B7520&lt;=6),B7520=10)),1,0)</f>
        <v>0</v>
      </c>
      <c r="AC7520" s="55" t="n">
        <f aca="false">IF(AND(E7520&gt;0,B7520=10),1,0)</f>
        <v>0</v>
      </c>
      <c r="AD7520" s="0" t="str">
        <f aca="false">IF(AND(C7519=C7520,AA7519=AA7520-1),AB7519,"")</f>
        <v/>
      </c>
      <c r="AE7520" s="0" t="str">
        <f aca="false">IF(AND(C7519=C7520,AA7519=AA7520-1),AC7519,"")</f>
        <v/>
      </c>
      <c r="AF7520" s="0" t="str">
        <f aca="false">IF(AA7520=1,"",IF(AND(AB7520=1,AD7520&lt;&gt;1),1,0))</f>
        <v/>
      </c>
      <c r="AG7520" s="0" t="str">
        <f aca="false">IF(AA7520=1,"",IF(AND(AC7520=1,AE7520&lt;&gt;1),1,0))</f>
        <v/>
      </c>
      <c r="AH7520" s="60" t="str">
        <f aca="false">IF(AND(E7520&gt;0,AA7520&lt;2,NOT(AND(C7521=C7520,AA7521=AA7520+1))),INDEX(DATAS,AA7520+1),"")</f>
        <v/>
      </c>
      <c r="AI7520" s="60" t="str">
        <f aca="false">IF(AND(AC7520=1,AA7520&lt;2),IF(AND(C7521=C7520,AA7521=AA7520+1),IF(AC7521=1,"",INDEX(DATAS,AA7520+1)),INDEX(DATAS,AA7520+1)),"")</f>
        <v/>
      </c>
    </row>
    <row r="7521" customFormat="false" ht="15" hidden="false" customHeight="false" outlineLevel="0" collapsed="false">
      <c r="A7521" s="60" t="n">
        <v>46310</v>
      </c>
      <c r="B7521" s="0" t="n">
        <v>15</v>
      </c>
      <c r="C7521" s="0" t="n">
        <v>30399</v>
      </c>
      <c r="E7521" s="0" t="n">
        <v>0</v>
      </c>
      <c r="F7521" s="55" t="s">
        <v>1410</v>
      </c>
      <c r="I7521" s="55" t="s">
        <v>155</v>
      </c>
      <c r="U7521" s="0" t="n">
        <v>317</v>
      </c>
      <c r="V7521" s="0" t="n">
        <v>0</v>
      </c>
      <c r="X7521" s="55" t="n">
        <f aca="false">IF(I7521="Male",0,1)</f>
        <v>0</v>
      </c>
      <c r="Y7521" s="55" t="n">
        <f aca="false">IF(OR(I7521="DNB",I7521="Dry DNB"),1,0)</f>
        <v>0</v>
      </c>
      <c r="Z7521" s="0" t="str">
        <f aca="false">IF(ISNUMBER(W7521),A7521-W7521,"")</f>
        <v/>
      </c>
      <c r="AA7521" s="55" t="n">
        <f aca="false">MATCH(A7521,DATAS,0)</f>
        <v>2</v>
      </c>
      <c r="AB7521" s="55" t="n">
        <f aca="false">IF(AND(E7521&gt;0,OR(AND(B7521&gt;=1,B7521&lt;=6),B7521=10)),1,0)</f>
        <v>0</v>
      </c>
      <c r="AC7521" s="55" t="n">
        <f aca="false">IF(AND(E7521&gt;0,B7521=10),1,0)</f>
        <v>0</v>
      </c>
      <c r="AD7521" s="55" t="n">
        <f aca="false">IF(AND(C7520=C7521,AA7520=AA7521-1),AB7520,"")</f>
        <v>0</v>
      </c>
      <c r="AE7521" s="55" t="n">
        <f aca="false">IF(AND(C7520=C7521,AA7520=AA7521-1),AC7520,"")</f>
        <v>0</v>
      </c>
      <c r="AF7521" s="55" t="n">
        <f aca="false">IF(AA7521=1,"",IF(AND(AB7521=1,AD7521&lt;&gt;1),1,0))</f>
        <v>0</v>
      </c>
      <c r="AG7521" s="55" t="n">
        <f aca="false">IF(AA7521=1,"",IF(AND(AC7521=1,AE7521&lt;&gt;1),1,0))</f>
        <v>0</v>
      </c>
      <c r="AH7521" s="60" t="str">
        <f aca="false">IF(AND(E7521&gt;0,AA7521&lt;2,NOT(AND(C7522=C7521,AA7522=AA7521+1))),INDEX(DATAS,AA7521+1),"")</f>
        <v/>
      </c>
      <c r="AI7521" s="60" t="str">
        <f aca="false">IF(AND(AC7521=1,AA7521&lt;2),IF(AND(C7522=C7521,AA7522=AA7521+1),IF(AC7522=1,"",INDEX(DATAS,AA7521+1)),INDEX(DATAS,AA7521+1)),"")</f>
        <v/>
      </c>
    </row>
    <row r="7522" customFormat="false" ht="15" hidden="false" customHeight="false" outlineLevel="0" collapsed="false">
      <c r="A7522" s="60" t="n">
        <v>46309</v>
      </c>
      <c r="B7522" s="0" t="n">
        <v>10</v>
      </c>
      <c r="C7522" s="0" t="n">
        <v>30400</v>
      </c>
      <c r="E7522" s="0" t="n">
        <v>0</v>
      </c>
      <c r="F7522" s="55" t="s">
        <v>1409</v>
      </c>
      <c r="I7522" s="55" t="s">
        <v>155</v>
      </c>
      <c r="U7522" s="0" t="n">
        <v>317</v>
      </c>
      <c r="V7522" s="0" t="n">
        <v>0</v>
      </c>
      <c r="X7522" s="55" t="n">
        <f aca="false">IF(I7522="Male",0,1)</f>
        <v>0</v>
      </c>
      <c r="Y7522" s="55" t="n">
        <f aca="false">IF(OR(I7522="DNB",I7522="Dry DNB"),1,0)</f>
        <v>0</v>
      </c>
      <c r="Z7522" s="0" t="str">
        <f aca="false">IF(ISNUMBER(W7522),A7522-W7522,"")</f>
        <v/>
      </c>
      <c r="AA7522" s="55" t="n">
        <f aca="false">MATCH(A7522,DATAS,0)</f>
        <v>1</v>
      </c>
      <c r="AB7522" s="55" t="n">
        <f aca="false">IF(AND(E7522&gt;0,OR(AND(B7522&gt;=1,B7522&lt;=6),B7522=10)),1,0)</f>
        <v>0</v>
      </c>
      <c r="AC7522" s="55" t="n">
        <f aca="false">IF(AND(E7522&gt;0,B7522=10),1,0)</f>
        <v>0</v>
      </c>
      <c r="AD7522" s="0" t="str">
        <f aca="false">IF(AND(C7521=C7522,AA7521=AA7522-1),AB7521,"")</f>
        <v/>
      </c>
      <c r="AE7522" s="0" t="str">
        <f aca="false">IF(AND(C7521=C7522,AA7521=AA7522-1),AC7521,"")</f>
        <v/>
      </c>
      <c r="AF7522" s="0" t="str">
        <f aca="false">IF(AA7522=1,"",IF(AND(AB7522=1,AD7522&lt;&gt;1),1,0))</f>
        <v/>
      </c>
      <c r="AG7522" s="0" t="str">
        <f aca="false">IF(AA7522=1,"",IF(AND(AC7522=1,AE7522&lt;&gt;1),1,0))</f>
        <v/>
      </c>
      <c r="AH7522" s="60" t="str">
        <f aca="false">IF(AND(E7522&gt;0,AA7522&lt;2,NOT(AND(C7523=C7522,AA7523=AA7522+1))),INDEX(DATAS,AA7522+1),"")</f>
        <v/>
      </c>
      <c r="AI7522" s="60" t="str">
        <f aca="false">IF(AND(AC7522=1,AA7522&lt;2),IF(AND(C7523=C7522,AA7523=AA7522+1),IF(AC7523=1,"",INDEX(DATAS,AA7522+1)),INDEX(DATAS,AA7522+1)),"")</f>
        <v/>
      </c>
    </row>
    <row r="7523" customFormat="false" ht="15" hidden="false" customHeight="false" outlineLevel="0" collapsed="false">
      <c r="A7523" s="60" t="n">
        <v>46310</v>
      </c>
      <c r="B7523" s="0" t="n">
        <v>10</v>
      </c>
      <c r="C7523" s="0" t="n">
        <v>30400</v>
      </c>
      <c r="E7523" s="0" t="n">
        <v>0</v>
      </c>
      <c r="F7523" s="55" t="s">
        <v>1409</v>
      </c>
      <c r="I7523" s="55" t="s">
        <v>155</v>
      </c>
      <c r="U7523" s="0" t="n">
        <v>318</v>
      </c>
      <c r="V7523" s="0" t="n">
        <v>0</v>
      </c>
      <c r="X7523" s="55" t="n">
        <f aca="false">IF(I7523="Male",0,1)</f>
        <v>0</v>
      </c>
      <c r="Y7523" s="55" t="n">
        <f aca="false">IF(OR(I7523="DNB",I7523="Dry DNB"),1,0)</f>
        <v>0</v>
      </c>
      <c r="Z7523" s="0" t="str">
        <f aca="false">IF(ISNUMBER(W7523),A7523-W7523,"")</f>
        <v/>
      </c>
      <c r="AA7523" s="55" t="n">
        <f aca="false">MATCH(A7523,DATAS,0)</f>
        <v>2</v>
      </c>
      <c r="AB7523" s="55" t="n">
        <f aca="false">IF(AND(E7523&gt;0,OR(AND(B7523&gt;=1,B7523&lt;=6),B7523=10)),1,0)</f>
        <v>0</v>
      </c>
      <c r="AC7523" s="55" t="n">
        <f aca="false">IF(AND(E7523&gt;0,B7523=10),1,0)</f>
        <v>0</v>
      </c>
      <c r="AD7523" s="55" t="n">
        <f aca="false">IF(AND(C7522=C7523,AA7522=AA7523-1),AB7522,"")</f>
        <v>0</v>
      </c>
      <c r="AE7523" s="55" t="n">
        <f aca="false">IF(AND(C7522=C7523,AA7522=AA7523-1),AC7522,"")</f>
        <v>0</v>
      </c>
      <c r="AF7523" s="55" t="n">
        <f aca="false">IF(AA7523=1,"",IF(AND(AB7523=1,AD7523&lt;&gt;1),1,0))</f>
        <v>0</v>
      </c>
      <c r="AG7523" s="55" t="n">
        <f aca="false">IF(AA7523=1,"",IF(AND(AC7523=1,AE7523&lt;&gt;1),1,0))</f>
        <v>0</v>
      </c>
      <c r="AH7523" s="60" t="str">
        <f aca="false">IF(AND(E7523&gt;0,AA7523&lt;2,NOT(AND(C7524=C7523,AA7524=AA7523+1))),INDEX(DATAS,AA7523+1),"")</f>
        <v/>
      </c>
      <c r="AI7523" s="60" t="str">
        <f aca="false">IF(AND(AC7523=1,AA7523&lt;2),IF(AND(C7524=C7523,AA7524=AA7523+1),IF(AC7524=1,"",INDEX(DATAS,AA7523+1)),INDEX(DATAS,AA7523+1)),"")</f>
        <v/>
      </c>
    </row>
    <row r="7524" customFormat="false" ht="15" hidden="false" customHeight="false" outlineLevel="0" collapsed="false">
      <c r="A7524" s="60" t="n">
        <v>46309</v>
      </c>
      <c r="B7524" s="0" t="n">
        <v>15</v>
      </c>
      <c r="C7524" s="0" t="n">
        <v>30402</v>
      </c>
      <c r="E7524" s="0" t="n">
        <v>0</v>
      </c>
      <c r="F7524" s="55" t="s">
        <v>1412</v>
      </c>
      <c r="I7524" s="55" t="s">
        <v>155</v>
      </c>
      <c r="U7524" s="0" t="n">
        <v>314</v>
      </c>
      <c r="V7524" s="0" t="n">
        <v>0</v>
      </c>
      <c r="X7524" s="55" t="n">
        <f aca="false">IF(I7524="Male",0,1)</f>
        <v>0</v>
      </c>
      <c r="Y7524" s="55" t="n">
        <f aca="false">IF(OR(I7524="DNB",I7524="Dry DNB"),1,0)</f>
        <v>0</v>
      </c>
      <c r="Z7524" s="0" t="str">
        <f aca="false">IF(ISNUMBER(W7524),A7524-W7524,"")</f>
        <v/>
      </c>
      <c r="AA7524" s="55" t="n">
        <f aca="false">MATCH(A7524,DATAS,0)</f>
        <v>1</v>
      </c>
      <c r="AB7524" s="55" t="n">
        <f aca="false">IF(AND(E7524&gt;0,OR(AND(B7524&gt;=1,B7524&lt;=6),B7524=10)),1,0)</f>
        <v>0</v>
      </c>
      <c r="AC7524" s="55" t="n">
        <f aca="false">IF(AND(E7524&gt;0,B7524=10),1,0)</f>
        <v>0</v>
      </c>
      <c r="AD7524" s="0" t="str">
        <f aca="false">IF(AND(C7523=C7524,AA7523=AA7524-1),AB7523,"")</f>
        <v/>
      </c>
      <c r="AE7524" s="0" t="str">
        <f aca="false">IF(AND(C7523=C7524,AA7523=AA7524-1),AC7523,"")</f>
        <v/>
      </c>
      <c r="AF7524" s="0" t="str">
        <f aca="false">IF(AA7524=1,"",IF(AND(AB7524=1,AD7524&lt;&gt;1),1,0))</f>
        <v/>
      </c>
      <c r="AG7524" s="0" t="str">
        <f aca="false">IF(AA7524=1,"",IF(AND(AC7524=1,AE7524&lt;&gt;1),1,0))</f>
        <v/>
      </c>
      <c r="AH7524" s="60" t="str">
        <f aca="false">IF(AND(E7524&gt;0,AA7524&lt;2,NOT(AND(C7525=C7524,AA7525=AA7524+1))),INDEX(DATAS,AA7524+1),"")</f>
        <v/>
      </c>
      <c r="AI7524" s="60" t="str">
        <f aca="false">IF(AND(AC7524=1,AA7524&lt;2),IF(AND(C7525=C7524,AA7525=AA7524+1),IF(AC7525=1,"",INDEX(DATAS,AA7524+1)),INDEX(DATAS,AA7524+1)),"")</f>
        <v/>
      </c>
    </row>
    <row r="7525" customFormat="false" ht="15" hidden="false" customHeight="false" outlineLevel="0" collapsed="false">
      <c r="A7525" s="60" t="n">
        <v>46310</v>
      </c>
      <c r="B7525" s="0" t="n">
        <v>15</v>
      </c>
      <c r="C7525" s="0" t="n">
        <v>30402</v>
      </c>
      <c r="E7525" s="0" t="n">
        <v>0</v>
      </c>
      <c r="F7525" s="55" t="s">
        <v>1412</v>
      </c>
      <c r="I7525" s="55" t="s">
        <v>155</v>
      </c>
      <c r="U7525" s="0" t="n">
        <v>315</v>
      </c>
      <c r="V7525" s="0" t="n">
        <v>0</v>
      </c>
      <c r="X7525" s="55" t="n">
        <f aca="false">IF(I7525="Male",0,1)</f>
        <v>0</v>
      </c>
      <c r="Y7525" s="55" t="n">
        <f aca="false">IF(OR(I7525="DNB",I7525="Dry DNB"),1,0)</f>
        <v>0</v>
      </c>
      <c r="Z7525" s="0" t="str">
        <f aca="false">IF(ISNUMBER(W7525),A7525-W7525,"")</f>
        <v/>
      </c>
      <c r="AA7525" s="55" t="n">
        <f aca="false">MATCH(A7525,DATAS,0)</f>
        <v>2</v>
      </c>
      <c r="AB7525" s="55" t="n">
        <f aca="false">IF(AND(E7525&gt;0,OR(AND(B7525&gt;=1,B7525&lt;=6),B7525=10)),1,0)</f>
        <v>0</v>
      </c>
      <c r="AC7525" s="55" t="n">
        <f aca="false">IF(AND(E7525&gt;0,B7525=10),1,0)</f>
        <v>0</v>
      </c>
      <c r="AD7525" s="55" t="n">
        <f aca="false">IF(AND(C7524=C7525,AA7524=AA7525-1),AB7524,"")</f>
        <v>0</v>
      </c>
      <c r="AE7525" s="55" t="n">
        <f aca="false">IF(AND(C7524=C7525,AA7524=AA7525-1),AC7524,"")</f>
        <v>0</v>
      </c>
      <c r="AF7525" s="55" t="n">
        <f aca="false">IF(AA7525=1,"",IF(AND(AB7525=1,AD7525&lt;&gt;1),1,0))</f>
        <v>0</v>
      </c>
      <c r="AG7525" s="55" t="n">
        <f aca="false">IF(AA7525=1,"",IF(AND(AC7525=1,AE7525&lt;&gt;1),1,0))</f>
        <v>0</v>
      </c>
      <c r="AH7525" s="60" t="str">
        <f aca="false">IF(AND(E7525&gt;0,AA7525&lt;2,NOT(AND(C7526=C7525,AA7526=AA7525+1))),INDEX(DATAS,AA7525+1),"")</f>
        <v/>
      </c>
      <c r="AI7525" s="60" t="str">
        <f aca="false">IF(AND(AC7525=1,AA7525&lt;2),IF(AND(C7526=C7525,AA7526=AA7525+1),IF(AC7526=1,"",INDEX(DATAS,AA7525+1)),INDEX(DATAS,AA7525+1)),"")</f>
        <v/>
      </c>
    </row>
    <row r="7526" customFormat="false" ht="15" hidden="false" customHeight="false" outlineLevel="0" collapsed="false">
      <c r="A7526" s="60" t="n">
        <v>46309</v>
      </c>
      <c r="B7526" s="0" t="n">
        <v>15</v>
      </c>
      <c r="C7526" s="0" t="n">
        <v>30404</v>
      </c>
      <c r="E7526" s="0" t="n">
        <v>0</v>
      </c>
      <c r="F7526" s="55" t="s">
        <v>1413</v>
      </c>
      <c r="I7526" s="55" t="s">
        <v>155</v>
      </c>
      <c r="U7526" s="0" t="n">
        <v>313</v>
      </c>
      <c r="V7526" s="0" t="n">
        <v>0</v>
      </c>
      <c r="X7526" s="55" t="n">
        <f aca="false">IF(I7526="Male",0,1)</f>
        <v>0</v>
      </c>
      <c r="Y7526" s="55" t="n">
        <f aca="false">IF(OR(I7526="DNB",I7526="Dry DNB"),1,0)</f>
        <v>0</v>
      </c>
      <c r="Z7526" s="0" t="str">
        <f aca="false">IF(ISNUMBER(W7526),A7526-W7526,"")</f>
        <v/>
      </c>
      <c r="AA7526" s="55" t="n">
        <f aca="false">MATCH(A7526,DATAS,0)</f>
        <v>1</v>
      </c>
      <c r="AB7526" s="55" t="n">
        <f aca="false">IF(AND(E7526&gt;0,OR(AND(B7526&gt;=1,B7526&lt;=6),B7526=10)),1,0)</f>
        <v>0</v>
      </c>
      <c r="AC7526" s="55" t="n">
        <f aca="false">IF(AND(E7526&gt;0,B7526=10),1,0)</f>
        <v>0</v>
      </c>
      <c r="AD7526" s="0" t="str">
        <f aca="false">IF(AND(C7525=C7526,AA7525=AA7526-1),AB7525,"")</f>
        <v/>
      </c>
      <c r="AE7526" s="0" t="str">
        <f aca="false">IF(AND(C7525=C7526,AA7525=AA7526-1),AC7525,"")</f>
        <v/>
      </c>
      <c r="AF7526" s="0" t="str">
        <f aca="false">IF(AA7526=1,"",IF(AND(AB7526=1,AD7526&lt;&gt;1),1,0))</f>
        <v/>
      </c>
      <c r="AG7526" s="0" t="str">
        <f aca="false">IF(AA7526=1,"",IF(AND(AC7526=1,AE7526&lt;&gt;1),1,0))</f>
        <v/>
      </c>
      <c r="AH7526" s="60" t="str">
        <f aca="false">IF(AND(E7526&gt;0,AA7526&lt;2,NOT(AND(C7527=C7526,AA7527=AA7526+1))),INDEX(DATAS,AA7526+1),"")</f>
        <v/>
      </c>
      <c r="AI7526" s="60" t="str">
        <f aca="false">IF(AND(AC7526=1,AA7526&lt;2),IF(AND(C7527=C7526,AA7527=AA7526+1),IF(AC7527=1,"",INDEX(DATAS,AA7526+1)),INDEX(DATAS,AA7526+1)),"")</f>
        <v/>
      </c>
    </row>
    <row r="7527" customFormat="false" ht="15" hidden="false" customHeight="false" outlineLevel="0" collapsed="false">
      <c r="A7527" s="60" t="n">
        <v>46310</v>
      </c>
      <c r="B7527" s="0" t="n">
        <v>15</v>
      </c>
      <c r="C7527" s="0" t="n">
        <v>30404</v>
      </c>
      <c r="E7527" s="0" t="n">
        <v>0</v>
      </c>
      <c r="F7527" s="55" t="s">
        <v>1413</v>
      </c>
      <c r="I7527" s="55" t="s">
        <v>155</v>
      </c>
      <c r="U7527" s="0" t="n">
        <v>314</v>
      </c>
      <c r="V7527" s="0" t="n">
        <v>0</v>
      </c>
      <c r="X7527" s="55" t="n">
        <f aca="false">IF(I7527="Male",0,1)</f>
        <v>0</v>
      </c>
      <c r="Y7527" s="55" t="n">
        <f aca="false">IF(OR(I7527="DNB",I7527="Dry DNB"),1,0)</f>
        <v>0</v>
      </c>
      <c r="Z7527" s="0" t="str">
        <f aca="false">IF(ISNUMBER(W7527),A7527-W7527,"")</f>
        <v/>
      </c>
      <c r="AA7527" s="55" t="n">
        <f aca="false">MATCH(A7527,DATAS,0)</f>
        <v>2</v>
      </c>
      <c r="AB7527" s="55" t="n">
        <f aca="false">IF(AND(E7527&gt;0,OR(AND(B7527&gt;=1,B7527&lt;=6),B7527=10)),1,0)</f>
        <v>0</v>
      </c>
      <c r="AC7527" s="55" t="n">
        <f aca="false">IF(AND(E7527&gt;0,B7527=10),1,0)</f>
        <v>0</v>
      </c>
      <c r="AD7527" s="55" t="n">
        <f aca="false">IF(AND(C7526=C7527,AA7526=AA7527-1),AB7526,"")</f>
        <v>0</v>
      </c>
      <c r="AE7527" s="55" t="n">
        <f aca="false">IF(AND(C7526=C7527,AA7526=AA7527-1),AC7526,"")</f>
        <v>0</v>
      </c>
      <c r="AF7527" s="55" t="n">
        <f aca="false">IF(AA7527=1,"",IF(AND(AB7527=1,AD7527&lt;&gt;1),1,0))</f>
        <v>0</v>
      </c>
      <c r="AG7527" s="55" t="n">
        <f aca="false">IF(AA7527=1,"",IF(AND(AC7527=1,AE7527&lt;&gt;1),1,0))</f>
        <v>0</v>
      </c>
      <c r="AH7527" s="60" t="str">
        <f aca="false">IF(AND(E7527&gt;0,AA7527&lt;2,NOT(AND(C7528=C7527,AA7528=AA7527+1))),INDEX(DATAS,AA7527+1),"")</f>
        <v/>
      </c>
      <c r="AI7527" s="60" t="str">
        <f aca="false">IF(AND(AC7527=1,AA7527&lt;2),IF(AND(C7528=C7527,AA7528=AA7527+1),IF(AC7528=1,"",INDEX(DATAS,AA7527+1)),INDEX(DATAS,AA7527+1)),"")</f>
        <v/>
      </c>
    </row>
    <row r="7528" customFormat="false" ht="15" hidden="false" customHeight="false" outlineLevel="0" collapsed="false">
      <c r="A7528" s="60" t="n">
        <v>46309</v>
      </c>
      <c r="B7528" s="0" t="n">
        <v>15</v>
      </c>
      <c r="C7528" s="0" t="n">
        <v>30405</v>
      </c>
      <c r="E7528" s="0" t="n">
        <v>0</v>
      </c>
      <c r="F7528" s="55" t="s">
        <v>1413</v>
      </c>
      <c r="I7528" s="55" t="s">
        <v>155</v>
      </c>
      <c r="U7528" s="0" t="n">
        <v>313</v>
      </c>
      <c r="V7528" s="0" t="n">
        <v>0</v>
      </c>
      <c r="X7528" s="55" t="n">
        <f aca="false">IF(I7528="Male",0,1)</f>
        <v>0</v>
      </c>
      <c r="Y7528" s="55" t="n">
        <f aca="false">IF(OR(I7528="DNB",I7528="Dry DNB"),1,0)</f>
        <v>0</v>
      </c>
      <c r="Z7528" s="0" t="str">
        <f aca="false">IF(ISNUMBER(W7528),A7528-W7528,"")</f>
        <v/>
      </c>
      <c r="AA7528" s="55" t="n">
        <f aca="false">MATCH(A7528,DATAS,0)</f>
        <v>1</v>
      </c>
      <c r="AB7528" s="55" t="n">
        <f aca="false">IF(AND(E7528&gt;0,OR(AND(B7528&gt;=1,B7528&lt;=6),B7528=10)),1,0)</f>
        <v>0</v>
      </c>
      <c r="AC7528" s="55" t="n">
        <f aca="false">IF(AND(E7528&gt;0,B7528=10),1,0)</f>
        <v>0</v>
      </c>
      <c r="AD7528" s="0" t="str">
        <f aca="false">IF(AND(C7527=C7528,AA7527=AA7528-1),AB7527,"")</f>
        <v/>
      </c>
      <c r="AE7528" s="0" t="str">
        <f aca="false">IF(AND(C7527=C7528,AA7527=AA7528-1),AC7527,"")</f>
        <v/>
      </c>
      <c r="AF7528" s="0" t="str">
        <f aca="false">IF(AA7528=1,"",IF(AND(AB7528=1,AD7528&lt;&gt;1),1,0))</f>
        <v/>
      </c>
      <c r="AG7528" s="0" t="str">
        <f aca="false">IF(AA7528=1,"",IF(AND(AC7528=1,AE7528&lt;&gt;1),1,0))</f>
        <v/>
      </c>
      <c r="AH7528" s="60" t="str">
        <f aca="false">IF(AND(E7528&gt;0,AA7528&lt;2,NOT(AND(C7529=C7528,AA7529=AA7528+1))),INDEX(DATAS,AA7528+1),"")</f>
        <v/>
      </c>
      <c r="AI7528" s="60" t="str">
        <f aca="false">IF(AND(AC7528=1,AA7528&lt;2),IF(AND(C7529=C7528,AA7529=AA7528+1),IF(AC7529=1,"",INDEX(DATAS,AA7528+1)),INDEX(DATAS,AA7528+1)),"")</f>
        <v/>
      </c>
    </row>
    <row r="7529" customFormat="false" ht="15" hidden="false" customHeight="false" outlineLevel="0" collapsed="false">
      <c r="A7529" s="60" t="n">
        <v>46310</v>
      </c>
      <c r="B7529" s="0" t="n">
        <v>15</v>
      </c>
      <c r="C7529" s="0" t="n">
        <v>30405</v>
      </c>
      <c r="E7529" s="0" t="n">
        <v>0</v>
      </c>
      <c r="F7529" s="55" t="s">
        <v>1413</v>
      </c>
      <c r="I7529" s="55" t="s">
        <v>155</v>
      </c>
      <c r="U7529" s="0" t="n">
        <v>314</v>
      </c>
      <c r="V7529" s="0" t="n">
        <v>0</v>
      </c>
      <c r="X7529" s="55" t="n">
        <f aca="false">IF(I7529="Male",0,1)</f>
        <v>0</v>
      </c>
      <c r="Y7529" s="55" t="n">
        <f aca="false">IF(OR(I7529="DNB",I7529="Dry DNB"),1,0)</f>
        <v>0</v>
      </c>
      <c r="Z7529" s="0" t="str">
        <f aca="false">IF(ISNUMBER(W7529),A7529-W7529,"")</f>
        <v/>
      </c>
      <c r="AA7529" s="55" t="n">
        <f aca="false">MATCH(A7529,DATAS,0)</f>
        <v>2</v>
      </c>
      <c r="AB7529" s="55" t="n">
        <f aca="false">IF(AND(E7529&gt;0,OR(AND(B7529&gt;=1,B7529&lt;=6),B7529=10)),1,0)</f>
        <v>0</v>
      </c>
      <c r="AC7529" s="55" t="n">
        <f aca="false">IF(AND(E7529&gt;0,B7529=10),1,0)</f>
        <v>0</v>
      </c>
      <c r="AD7529" s="55" t="n">
        <f aca="false">IF(AND(C7528=C7529,AA7528=AA7529-1),AB7528,"")</f>
        <v>0</v>
      </c>
      <c r="AE7529" s="55" t="n">
        <f aca="false">IF(AND(C7528=C7529,AA7528=AA7529-1),AC7528,"")</f>
        <v>0</v>
      </c>
      <c r="AF7529" s="55" t="n">
        <f aca="false">IF(AA7529=1,"",IF(AND(AB7529=1,AD7529&lt;&gt;1),1,0))</f>
        <v>0</v>
      </c>
      <c r="AG7529" s="55" t="n">
        <f aca="false">IF(AA7529=1,"",IF(AND(AC7529=1,AE7529&lt;&gt;1),1,0))</f>
        <v>0</v>
      </c>
      <c r="AH7529" s="60" t="str">
        <f aca="false">IF(AND(E7529&gt;0,AA7529&lt;2,NOT(AND(C7530=C7529,AA7530=AA7529+1))),INDEX(DATAS,AA7529+1),"")</f>
        <v/>
      </c>
      <c r="AI7529" s="60" t="str">
        <f aca="false">IF(AND(AC7529=1,AA7529&lt;2),IF(AND(C7530=C7529,AA7530=AA7529+1),IF(AC7530=1,"",INDEX(DATAS,AA7529+1)),INDEX(DATAS,AA7529+1)),"")</f>
        <v/>
      </c>
    </row>
    <row r="7530" customFormat="false" ht="15" hidden="false" customHeight="false" outlineLevel="0" collapsed="false">
      <c r="A7530" s="60" t="n">
        <v>46309</v>
      </c>
      <c r="B7530" s="0" t="n">
        <v>15</v>
      </c>
      <c r="C7530" s="0" t="n">
        <v>30415</v>
      </c>
      <c r="E7530" s="0" t="n">
        <v>0</v>
      </c>
      <c r="F7530" s="55" t="s">
        <v>1418</v>
      </c>
      <c r="I7530" s="55" t="s">
        <v>155</v>
      </c>
      <c r="U7530" s="0" t="n">
        <v>307</v>
      </c>
      <c r="V7530" s="0" t="n">
        <v>0</v>
      </c>
      <c r="X7530" s="55" t="n">
        <f aca="false">IF(I7530="Male",0,1)</f>
        <v>0</v>
      </c>
      <c r="Y7530" s="55" t="n">
        <f aca="false">IF(OR(I7530="DNB",I7530="Dry DNB"),1,0)</f>
        <v>0</v>
      </c>
      <c r="Z7530" s="0" t="str">
        <f aca="false">IF(ISNUMBER(W7530),A7530-W7530,"")</f>
        <v/>
      </c>
      <c r="AA7530" s="55" t="n">
        <f aca="false">MATCH(A7530,DATAS,0)</f>
        <v>1</v>
      </c>
      <c r="AB7530" s="55" t="n">
        <f aca="false">IF(AND(E7530&gt;0,OR(AND(B7530&gt;=1,B7530&lt;=6),B7530=10)),1,0)</f>
        <v>0</v>
      </c>
      <c r="AC7530" s="55" t="n">
        <f aca="false">IF(AND(E7530&gt;0,B7530=10),1,0)</f>
        <v>0</v>
      </c>
      <c r="AD7530" s="0" t="str">
        <f aca="false">IF(AND(C7529=C7530,AA7529=AA7530-1),AB7529,"")</f>
        <v/>
      </c>
      <c r="AE7530" s="0" t="str">
        <f aca="false">IF(AND(C7529=C7530,AA7529=AA7530-1),AC7529,"")</f>
        <v/>
      </c>
      <c r="AF7530" s="0" t="str">
        <f aca="false">IF(AA7530=1,"",IF(AND(AB7530=1,AD7530&lt;&gt;1),1,0))</f>
        <v/>
      </c>
      <c r="AG7530" s="0" t="str">
        <f aca="false">IF(AA7530=1,"",IF(AND(AC7530=1,AE7530&lt;&gt;1),1,0))</f>
        <v/>
      </c>
      <c r="AH7530" s="60" t="str">
        <f aca="false">IF(AND(E7530&gt;0,AA7530&lt;2,NOT(AND(C7531=C7530,AA7531=AA7530+1))),INDEX(DATAS,AA7530+1),"")</f>
        <v/>
      </c>
      <c r="AI7530" s="60" t="str">
        <f aca="false">IF(AND(AC7530=1,AA7530&lt;2),IF(AND(C7531=C7530,AA7531=AA7530+1),IF(AC7531=1,"",INDEX(DATAS,AA7530+1)),INDEX(DATAS,AA7530+1)),"")</f>
        <v/>
      </c>
    </row>
    <row r="7531" customFormat="false" ht="15" hidden="false" customHeight="false" outlineLevel="0" collapsed="false">
      <c r="A7531" s="60" t="n">
        <v>46310</v>
      </c>
      <c r="B7531" s="0" t="n">
        <v>15</v>
      </c>
      <c r="C7531" s="0" t="n">
        <v>30415</v>
      </c>
      <c r="E7531" s="0" t="n">
        <v>0</v>
      </c>
      <c r="F7531" s="55" t="s">
        <v>1418</v>
      </c>
      <c r="I7531" s="55" t="s">
        <v>155</v>
      </c>
      <c r="U7531" s="0" t="n">
        <v>308</v>
      </c>
      <c r="V7531" s="0" t="n">
        <v>0</v>
      </c>
      <c r="X7531" s="55" t="n">
        <f aca="false">IF(I7531="Male",0,1)</f>
        <v>0</v>
      </c>
      <c r="Y7531" s="55" t="n">
        <f aca="false">IF(OR(I7531="DNB",I7531="Dry DNB"),1,0)</f>
        <v>0</v>
      </c>
      <c r="Z7531" s="0" t="str">
        <f aca="false">IF(ISNUMBER(W7531),A7531-W7531,"")</f>
        <v/>
      </c>
      <c r="AA7531" s="55" t="n">
        <f aca="false">MATCH(A7531,DATAS,0)</f>
        <v>2</v>
      </c>
      <c r="AB7531" s="55" t="n">
        <f aca="false">IF(AND(E7531&gt;0,OR(AND(B7531&gt;=1,B7531&lt;=6),B7531=10)),1,0)</f>
        <v>0</v>
      </c>
      <c r="AC7531" s="55" t="n">
        <f aca="false">IF(AND(E7531&gt;0,B7531=10),1,0)</f>
        <v>0</v>
      </c>
      <c r="AD7531" s="55" t="n">
        <f aca="false">IF(AND(C7530=C7531,AA7530=AA7531-1),AB7530,"")</f>
        <v>0</v>
      </c>
      <c r="AE7531" s="55" t="n">
        <f aca="false">IF(AND(C7530=C7531,AA7530=AA7531-1),AC7530,"")</f>
        <v>0</v>
      </c>
      <c r="AF7531" s="55" t="n">
        <f aca="false">IF(AA7531=1,"",IF(AND(AB7531=1,AD7531&lt;&gt;1),1,0))</f>
        <v>0</v>
      </c>
      <c r="AG7531" s="55" t="n">
        <f aca="false">IF(AA7531=1,"",IF(AND(AC7531=1,AE7531&lt;&gt;1),1,0))</f>
        <v>0</v>
      </c>
      <c r="AH7531" s="60" t="str">
        <f aca="false">IF(AND(E7531&gt;0,AA7531&lt;2,NOT(AND(C7532=C7531,AA7532=AA7531+1))),INDEX(DATAS,AA7531+1),"")</f>
        <v/>
      </c>
      <c r="AI7531" s="60" t="str">
        <f aca="false">IF(AND(AC7531=1,AA7531&lt;2),IF(AND(C7532=C7531,AA7532=AA7531+1),IF(AC7532=1,"",INDEX(DATAS,AA7531+1)),INDEX(DATAS,AA7531+1)),"")</f>
        <v/>
      </c>
    </row>
    <row r="7532" customFormat="false" ht="15" hidden="false" customHeight="false" outlineLevel="0" collapsed="false">
      <c r="A7532" s="60" t="n">
        <v>46309</v>
      </c>
      <c r="B7532" s="0" t="n">
        <v>15</v>
      </c>
      <c r="C7532" s="0" t="n">
        <v>30416</v>
      </c>
      <c r="E7532" s="0" t="n">
        <v>0</v>
      </c>
      <c r="F7532" s="55" t="s">
        <v>1420</v>
      </c>
      <c r="I7532" s="55" t="s">
        <v>155</v>
      </c>
      <c r="U7532" s="0" t="n">
        <v>305</v>
      </c>
      <c r="V7532" s="0" t="n">
        <v>0</v>
      </c>
      <c r="X7532" s="55" t="n">
        <f aca="false">IF(I7532="Male",0,1)</f>
        <v>0</v>
      </c>
      <c r="Y7532" s="55" t="n">
        <f aca="false">IF(OR(I7532="DNB",I7532="Dry DNB"),1,0)</f>
        <v>0</v>
      </c>
      <c r="Z7532" s="0" t="str">
        <f aca="false">IF(ISNUMBER(W7532),A7532-W7532,"")</f>
        <v/>
      </c>
      <c r="AA7532" s="55" t="n">
        <f aca="false">MATCH(A7532,DATAS,0)</f>
        <v>1</v>
      </c>
      <c r="AB7532" s="55" t="n">
        <f aca="false">IF(AND(E7532&gt;0,OR(AND(B7532&gt;=1,B7532&lt;=6),B7532=10)),1,0)</f>
        <v>0</v>
      </c>
      <c r="AC7532" s="55" t="n">
        <f aca="false">IF(AND(E7532&gt;0,B7532=10),1,0)</f>
        <v>0</v>
      </c>
      <c r="AD7532" s="0" t="str">
        <f aca="false">IF(AND(C7531=C7532,AA7531=AA7532-1),AB7531,"")</f>
        <v/>
      </c>
      <c r="AE7532" s="0" t="str">
        <f aca="false">IF(AND(C7531=C7532,AA7531=AA7532-1),AC7531,"")</f>
        <v/>
      </c>
      <c r="AF7532" s="0" t="str">
        <f aca="false">IF(AA7532=1,"",IF(AND(AB7532=1,AD7532&lt;&gt;1),1,0))</f>
        <v/>
      </c>
      <c r="AG7532" s="0" t="str">
        <f aca="false">IF(AA7532=1,"",IF(AND(AC7532=1,AE7532&lt;&gt;1),1,0))</f>
        <v/>
      </c>
      <c r="AH7532" s="60" t="str">
        <f aca="false">IF(AND(E7532&gt;0,AA7532&lt;2,NOT(AND(C7533=C7532,AA7533=AA7532+1))),INDEX(DATAS,AA7532+1),"")</f>
        <v/>
      </c>
      <c r="AI7532" s="60" t="str">
        <f aca="false">IF(AND(AC7532=1,AA7532&lt;2),IF(AND(C7533=C7532,AA7533=AA7532+1),IF(AC7533=1,"",INDEX(DATAS,AA7532+1)),INDEX(DATAS,AA7532+1)),"")</f>
        <v/>
      </c>
    </row>
    <row r="7533" customFormat="false" ht="15" hidden="false" customHeight="false" outlineLevel="0" collapsed="false">
      <c r="A7533" s="60" t="n">
        <v>46310</v>
      </c>
      <c r="B7533" s="0" t="n">
        <v>15</v>
      </c>
      <c r="C7533" s="0" t="n">
        <v>30416</v>
      </c>
      <c r="E7533" s="0" t="n">
        <v>0</v>
      </c>
      <c r="F7533" s="55" t="s">
        <v>1420</v>
      </c>
      <c r="I7533" s="55" t="s">
        <v>155</v>
      </c>
      <c r="U7533" s="0" t="n">
        <v>306</v>
      </c>
      <c r="V7533" s="0" t="n">
        <v>0</v>
      </c>
      <c r="X7533" s="55" t="n">
        <f aca="false">IF(I7533="Male",0,1)</f>
        <v>0</v>
      </c>
      <c r="Y7533" s="55" t="n">
        <f aca="false">IF(OR(I7533="DNB",I7533="Dry DNB"),1,0)</f>
        <v>0</v>
      </c>
      <c r="Z7533" s="0" t="str">
        <f aca="false">IF(ISNUMBER(W7533),A7533-W7533,"")</f>
        <v/>
      </c>
      <c r="AA7533" s="55" t="n">
        <f aca="false">MATCH(A7533,DATAS,0)</f>
        <v>2</v>
      </c>
      <c r="AB7533" s="55" t="n">
        <f aca="false">IF(AND(E7533&gt;0,OR(AND(B7533&gt;=1,B7533&lt;=6),B7533=10)),1,0)</f>
        <v>0</v>
      </c>
      <c r="AC7533" s="55" t="n">
        <f aca="false">IF(AND(E7533&gt;0,B7533=10),1,0)</f>
        <v>0</v>
      </c>
      <c r="AD7533" s="55" t="n">
        <f aca="false">IF(AND(C7532=C7533,AA7532=AA7533-1),AB7532,"")</f>
        <v>0</v>
      </c>
      <c r="AE7533" s="55" t="n">
        <f aca="false">IF(AND(C7532=C7533,AA7532=AA7533-1),AC7532,"")</f>
        <v>0</v>
      </c>
      <c r="AF7533" s="55" t="n">
        <f aca="false">IF(AA7533=1,"",IF(AND(AB7533=1,AD7533&lt;&gt;1),1,0))</f>
        <v>0</v>
      </c>
      <c r="AG7533" s="55" t="n">
        <f aca="false">IF(AA7533=1,"",IF(AND(AC7533=1,AE7533&lt;&gt;1),1,0))</f>
        <v>0</v>
      </c>
      <c r="AH7533" s="60" t="str">
        <f aca="false">IF(AND(E7533&gt;0,AA7533&lt;2,NOT(AND(C7534=C7533,AA7534=AA7533+1))),INDEX(DATAS,AA7533+1),"")</f>
        <v/>
      </c>
      <c r="AI7533" s="60" t="str">
        <f aca="false">IF(AND(AC7533=1,AA7533&lt;2),IF(AND(C7534=C7533,AA7534=AA7533+1),IF(AC7534=1,"",INDEX(DATAS,AA7533+1)),INDEX(DATAS,AA7533+1)),"")</f>
        <v/>
      </c>
    </row>
    <row r="7534" customFormat="false" ht="15" hidden="false" customHeight="false" outlineLevel="0" collapsed="false">
      <c r="A7534" s="60" t="n">
        <v>46309</v>
      </c>
      <c r="B7534" s="0" t="n">
        <v>15</v>
      </c>
      <c r="C7534" s="0" t="n">
        <v>30419</v>
      </c>
      <c r="E7534" s="0" t="n">
        <v>0</v>
      </c>
      <c r="F7534" s="55" t="s">
        <v>1422</v>
      </c>
      <c r="I7534" s="55" t="s">
        <v>155</v>
      </c>
      <c r="U7534" s="0" t="n">
        <v>303</v>
      </c>
      <c r="V7534" s="0" t="n">
        <v>0</v>
      </c>
      <c r="X7534" s="55" t="n">
        <f aca="false">IF(I7534="Male",0,1)</f>
        <v>0</v>
      </c>
      <c r="Y7534" s="55" t="n">
        <f aca="false">IF(OR(I7534="DNB",I7534="Dry DNB"),1,0)</f>
        <v>0</v>
      </c>
      <c r="Z7534" s="0" t="str">
        <f aca="false">IF(ISNUMBER(W7534),A7534-W7534,"")</f>
        <v/>
      </c>
      <c r="AA7534" s="55" t="n">
        <f aca="false">MATCH(A7534,DATAS,0)</f>
        <v>1</v>
      </c>
      <c r="AB7534" s="55" t="n">
        <f aca="false">IF(AND(E7534&gt;0,OR(AND(B7534&gt;=1,B7534&lt;=6),B7534=10)),1,0)</f>
        <v>0</v>
      </c>
      <c r="AC7534" s="55" t="n">
        <f aca="false">IF(AND(E7534&gt;0,B7534=10),1,0)</f>
        <v>0</v>
      </c>
      <c r="AD7534" s="0" t="str">
        <f aca="false">IF(AND(C7533=C7534,AA7533=AA7534-1),AB7533,"")</f>
        <v/>
      </c>
      <c r="AE7534" s="0" t="str">
        <f aca="false">IF(AND(C7533=C7534,AA7533=AA7534-1),AC7533,"")</f>
        <v/>
      </c>
      <c r="AF7534" s="0" t="str">
        <f aca="false">IF(AA7534=1,"",IF(AND(AB7534=1,AD7534&lt;&gt;1),1,0))</f>
        <v/>
      </c>
      <c r="AG7534" s="0" t="str">
        <f aca="false">IF(AA7534=1,"",IF(AND(AC7534=1,AE7534&lt;&gt;1),1,0))</f>
        <v/>
      </c>
      <c r="AH7534" s="60" t="str">
        <f aca="false">IF(AND(E7534&gt;0,AA7534&lt;2,NOT(AND(C7535=C7534,AA7535=AA7534+1))),INDEX(DATAS,AA7534+1),"")</f>
        <v/>
      </c>
      <c r="AI7534" s="60" t="str">
        <f aca="false">IF(AND(AC7534=1,AA7534&lt;2),IF(AND(C7535=C7534,AA7535=AA7534+1),IF(AC7535=1,"",INDEX(DATAS,AA7534+1)),INDEX(DATAS,AA7534+1)),"")</f>
        <v/>
      </c>
    </row>
    <row r="7535" customFormat="false" ht="15" hidden="false" customHeight="false" outlineLevel="0" collapsed="false">
      <c r="A7535" s="60" t="n">
        <v>46310</v>
      </c>
      <c r="B7535" s="0" t="n">
        <v>15</v>
      </c>
      <c r="C7535" s="0" t="n">
        <v>30419</v>
      </c>
      <c r="E7535" s="0" t="n">
        <v>0</v>
      </c>
      <c r="F7535" s="55" t="s">
        <v>1422</v>
      </c>
      <c r="I7535" s="55" t="s">
        <v>155</v>
      </c>
      <c r="U7535" s="0" t="n">
        <v>304</v>
      </c>
      <c r="V7535" s="0" t="n">
        <v>0</v>
      </c>
      <c r="X7535" s="55" t="n">
        <f aca="false">IF(I7535="Male",0,1)</f>
        <v>0</v>
      </c>
      <c r="Y7535" s="55" t="n">
        <f aca="false">IF(OR(I7535="DNB",I7535="Dry DNB"),1,0)</f>
        <v>0</v>
      </c>
      <c r="Z7535" s="0" t="str">
        <f aca="false">IF(ISNUMBER(W7535),A7535-W7535,"")</f>
        <v/>
      </c>
      <c r="AA7535" s="55" t="n">
        <f aca="false">MATCH(A7535,DATAS,0)</f>
        <v>2</v>
      </c>
      <c r="AB7535" s="55" t="n">
        <f aca="false">IF(AND(E7535&gt;0,OR(AND(B7535&gt;=1,B7535&lt;=6),B7535=10)),1,0)</f>
        <v>0</v>
      </c>
      <c r="AC7535" s="55" t="n">
        <f aca="false">IF(AND(E7535&gt;0,B7535=10),1,0)</f>
        <v>0</v>
      </c>
      <c r="AD7535" s="55" t="n">
        <f aca="false">IF(AND(C7534=C7535,AA7534=AA7535-1),AB7534,"")</f>
        <v>0</v>
      </c>
      <c r="AE7535" s="55" t="n">
        <f aca="false">IF(AND(C7534=C7535,AA7534=AA7535-1),AC7534,"")</f>
        <v>0</v>
      </c>
      <c r="AF7535" s="55" t="n">
        <f aca="false">IF(AA7535=1,"",IF(AND(AB7535=1,AD7535&lt;&gt;1),1,0))</f>
        <v>0</v>
      </c>
      <c r="AG7535" s="55" t="n">
        <f aca="false">IF(AA7535=1,"",IF(AND(AC7535=1,AE7535&lt;&gt;1),1,0))</f>
        <v>0</v>
      </c>
      <c r="AH7535" s="60" t="str">
        <f aca="false">IF(AND(E7535&gt;0,AA7535&lt;2,NOT(AND(C7536=C7535,AA7536=AA7535+1))),INDEX(DATAS,AA7535+1),"")</f>
        <v/>
      </c>
      <c r="AI7535" s="60" t="str">
        <f aca="false">IF(AND(AC7535=1,AA7535&lt;2),IF(AND(C7536=C7535,AA7536=AA7535+1),IF(AC7536=1,"",INDEX(DATAS,AA7535+1)),INDEX(DATAS,AA7535+1)),"")</f>
        <v/>
      </c>
    </row>
    <row r="7536" customFormat="false" ht="15" hidden="false" customHeight="false" outlineLevel="0" collapsed="false">
      <c r="A7536" s="60" t="n">
        <v>46309</v>
      </c>
      <c r="B7536" s="0" t="n">
        <v>15</v>
      </c>
      <c r="C7536" s="0" t="n">
        <v>30420</v>
      </c>
      <c r="E7536" s="0" t="n">
        <v>0</v>
      </c>
      <c r="F7536" s="55" t="s">
        <v>1422</v>
      </c>
      <c r="I7536" s="55" t="s">
        <v>155</v>
      </c>
      <c r="U7536" s="0" t="n">
        <v>303</v>
      </c>
      <c r="V7536" s="0" t="n">
        <v>0</v>
      </c>
      <c r="X7536" s="55" t="n">
        <f aca="false">IF(I7536="Male",0,1)</f>
        <v>0</v>
      </c>
      <c r="Y7536" s="55" t="n">
        <f aca="false">IF(OR(I7536="DNB",I7536="Dry DNB"),1,0)</f>
        <v>0</v>
      </c>
      <c r="Z7536" s="0" t="str">
        <f aca="false">IF(ISNUMBER(W7536),A7536-W7536,"")</f>
        <v/>
      </c>
      <c r="AA7536" s="55" t="n">
        <f aca="false">MATCH(A7536,DATAS,0)</f>
        <v>1</v>
      </c>
      <c r="AB7536" s="55" t="n">
        <f aca="false">IF(AND(E7536&gt;0,OR(AND(B7536&gt;=1,B7536&lt;=6),B7536=10)),1,0)</f>
        <v>0</v>
      </c>
      <c r="AC7536" s="55" t="n">
        <f aca="false">IF(AND(E7536&gt;0,B7536=10),1,0)</f>
        <v>0</v>
      </c>
      <c r="AD7536" s="0" t="str">
        <f aca="false">IF(AND(C7535=C7536,AA7535=AA7536-1),AB7535,"")</f>
        <v/>
      </c>
      <c r="AE7536" s="0" t="str">
        <f aca="false">IF(AND(C7535=C7536,AA7535=AA7536-1),AC7535,"")</f>
        <v/>
      </c>
      <c r="AF7536" s="0" t="str">
        <f aca="false">IF(AA7536=1,"",IF(AND(AB7536=1,AD7536&lt;&gt;1),1,0))</f>
        <v/>
      </c>
      <c r="AG7536" s="0" t="str">
        <f aca="false">IF(AA7536=1,"",IF(AND(AC7536=1,AE7536&lt;&gt;1),1,0))</f>
        <v/>
      </c>
      <c r="AH7536" s="60" t="str">
        <f aca="false">IF(AND(E7536&gt;0,AA7536&lt;2,NOT(AND(C7537=C7536,AA7537=AA7536+1))),INDEX(DATAS,AA7536+1),"")</f>
        <v/>
      </c>
      <c r="AI7536" s="60" t="str">
        <f aca="false">IF(AND(AC7536=1,AA7536&lt;2),IF(AND(C7537=C7536,AA7537=AA7536+1),IF(AC7537=1,"",INDEX(DATAS,AA7536+1)),INDEX(DATAS,AA7536+1)),"")</f>
        <v/>
      </c>
    </row>
    <row r="7537" customFormat="false" ht="15" hidden="false" customHeight="false" outlineLevel="0" collapsed="false">
      <c r="A7537" s="60" t="n">
        <v>46310</v>
      </c>
      <c r="B7537" s="0" t="n">
        <v>15</v>
      </c>
      <c r="C7537" s="0" t="n">
        <v>30420</v>
      </c>
      <c r="E7537" s="0" t="n">
        <v>0</v>
      </c>
      <c r="F7537" s="55" t="s">
        <v>1422</v>
      </c>
      <c r="I7537" s="55" t="s">
        <v>155</v>
      </c>
      <c r="U7537" s="0" t="n">
        <v>304</v>
      </c>
      <c r="V7537" s="0" t="n">
        <v>0</v>
      </c>
      <c r="X7537" s="55" t="n">
        <f aca="false">IF(I7537="Male",0,1)</f>
        <v>0</v>
      </c>
      <c r="Y7537" s="55" t="n">
        <f aca="false">IF(OR(I7537="DNB",I7537="Dry DNB"),1,0)</f>
        <v>0</v>
      </c>
      <c r="Z7537" s="0" t="str">
        <f aca="false">IF(ISNUMBER(W7537),A7537-W7537,"")</f>
        <v/>
      </c>
      <c r="AA7537" s="55" t="n">
        <f aca="false">MATCH(A7537,DATAS,0)</f>
        <v>2</v>
      </c>
      <c r="AB7537" s="55" t="n">
        <f aca="false">IF(AND(E7537&gt;0,OR(AND(B7537&gt;=1,B7537&lt;=6),B7537=10)),1,0)</f>
        <v>0</v>
      </c>
      <c r="AC7537" s="55" t="n">
        <f aca="false">IF(AND(E7537&gt;0,B7537=10),1,0)</f>
        <v>0</v>
      </c>
      <c r="AD7537" s="55" t="n">
        <f aca="false">IF(AND(C7536=C7537,AA7536=AA7537-1),AB7536,"")</f>
        <v>0</v>
      </c>
      <c r="AE7537" s="55" t="n">
        <f aca="false">IF(AND(C7536=C7537,AA7536=AA7537-1),AC7536,"")</f>
        <v>0</v>
      </c>
      <c r="AF7537" s="55" t="n">
        <f aca="false">IF(AA7537=1,"",IF(AND(AB7537=1,AD7537&lt;&gt;1),1,0))</f>
        <v>0</v>
      </c>
      <c r="AG7537" s="55" t="n">
        <f aca="false">IF(AA7537=1,"",IF(AND(AC7537=1,AE7537&lt;&gt;1),1,0))</f>
        <v>0</v>
      </c>
      <c r="AH7537" s="60" t="str">
        <f aca="false">IF(AND(E7537&gt;0,AA7537&lt;2,NOT(AND(C7538=C7537,AA7538=AA7537+1))),INDEX(DATAS,AA7537+1),"")</f>
        <v/>
      </c>
      <c r="AI7537" s="60" t="str">
        <f aca="false">IF(AND(AC7537=1,AA7537&lt;2),IF(AND(C7538=C7537,AA7538=AA7537+1),IF(AC7538=1,"",INDEX(DATAS,AA7537+1)),INDEX(DATAS,AA7537+1)),"")</f>
        <v/>
      </c>
    </row>
    <row r="7538" customFormat="false" ht="15" hidden="false" customHeight="false" outlineLevel="0" collapsed="false">
      <c r="A7538" s="60" t="n">
        <v>46309</v>
      </c>
      <c r="B7538" s="0" t="n">
        <v>15</v>
      </c>
      <c r="C7538" s="0" t="n">
        <v>30422</v>
      </c>
      <c r="E7538" s="0" t="n">
        <v>0</v>
      </c>
      <c r="F7538" s="55" t="s">
        <v>1423</v>
      </c>
      <c r="I7538" s="55" t="s">
        <v>155</v>
      </c>
      <c r="U7538" s="0" t="n">
        <v>302</v>
      </c>
      <c r="V7538" s="0" t="n">
        <v>0</v>
      </c>
      <c r="X7538" s="55" t="n">
        <f aca="false">IF(I7538="Male",0,1)</f>
        <v>0</v>
      </c>
      <c r="Y7538" s="55" t="n">
        <f aca="false">IF(OR(I7538="DNB",I7538="Dry DNB"),1,0)</f>
        <v>0</v>
      </c>
      <c r="Z7538" s="0" t="str">
        <f aca="false">IF(ISNUMBER(W7538),A7538-W7538,"")</f>
        <v/>
      </c>
      <c r="AA7538" s="55" t="n">
        <f aca="false">MATCH(A7538,DATAS,0)</f>
        <v>1</v>
      </c>
      <c r="AB7538" s="55" t="n">
        <f aca="false">IF(AND(E7538&gt;0,OR(AND(B7538&gt;=1,B7538&lt;=6),B7538=10)),1,0)</f>
        <v>0</v>
      </c>
      <c r="AC7538" s="55" t="n">
        <f aca="false">IF(AND(E7538&gt;0,B7538=10),1,0)</f>
        <v>0</v>
      </c>
      <c r="AD7538" s="0" t="str">
        <f aca="false">IF(AND(C7537=C7538,AA7537=AA7538-1),AB7537,"")</f>
        <v/>
      </c>
      <c r="AE7538" s="0" t="str">
        <f aca="false">IF(AND(C7537=C7538,AA7537=AA7538-1),AC7537,"")</f>
        <v/>
      </c>
      <c r="AF7538" s="0" t="str">
        <f aca="false">IF(AA7538=1,"",IF(AND(AB7538=1,AD7538&lt;&gt;1),1,0))</f>
        <v/>
      </c>
      <c r="AG7538" s="0" t="str">
        <f aca="false">IF(AA7538=1,"",IF(AND(AC7538=1,AE7538&lt;&gt;1),1,0))</f>
        <v/>
      </c>
      <c r="AH7538" s="60" t="str">
        <f aca="false">IF(AND(E7538&gt;0,AA7538&lt;2,NOT(AND(C7539=C7538,AA7539=AA7538+1))),INDEX(DATAS,AA7538+1),"")</f>
        <v/>
      </c>
      <c r="AI7538" s="60" t="str">
        <f aca="false">IF(AND(AC7538=1,AA7538&lt;2),IF(AND(C7539=C7538,AA7539=AA7538+1),IF(AC7539=1,"",INDEX(DATAS,AA7538+1)),INDEX(DATAS,AA7538+1)),"")</f>
        <v/>
      </c>
    </row>
    <row r="7539" customFormat="false" ht="15" hidden="false" customHeight="false" outlineLevel="0" collapsed="false">
      <c r="A7539" s="60" t="n">
        <v>46310</v>
      </c>
      <c r="B7539" s="0" t="n">
        <v>15</v>
      </c>
      <c r="C7539" s="0" t="n">
        <v>30422</v>
      </c>
      <c r="E7539" s="0" t="n">
        <v>0</v>
      </c>
      <c r="F7539" s="55" t="s">
        <v>1423</v>
      </c>
      <c r="I7539" s="55" t="s">
        <v>155</v>
      </c>
      <c r="U7539" s="0" t="n">
        <v>303</v>
      </c>
      <c r="V7539" s="0" t="n">
        <v>0</v>
      </c>
      <c r="X7539" s="55" t="n">
        <f aca="false">IF(I7539="Male",0,1)</f>
        <v>0</v>
      </c>
      <c r="Y7539" s="55" t="n">
        <f aca="false">IF(OR(I7539="DNB",I7539="Dry DNB"),1,0)</f>
        <v>0</v>
      </c>
      <c r="Z7539" s="0" t="str">
        <f aca="false">IF(ISNUMBER(W7539),A7539-W7539,"")</f>
        <v/>
      </c>
      <c r="AA7539" s="55" t="n">
        <f aca="false">MATCH(A7539,DATAS,0)</f>
        <v>2</v>
      </c>
      <c r="AB7539" s="55" t="n">
        <f aca="false">IF(AND(E7539&gt;0,OR(AND(B7539&gt;=1,B7539&lt;=6),B7539=10)),1,0)</f>
        <v>0</v>
      </c>
      <c r="AC7539" s="55" t="n">
        <f aca="false">IF(AND(E7539&gt;0,B7539=10),1,0)</f>
        <v>0</v>
      </c>
      <c r="AD7539" s="55" t="n">
        <f aca="false">IF(AND(C7538=C7539,AA7538=AA7539-1),AB7538,"")</f>
        <v>0</v>
      </c>
      <c r="AE7539" s="55" t="n">
        <f aca="false">IF(AND(C7538=C7539,AA7538=AA7539-1),AC7538,"")</f>
        <v>0</v>
      </c>
      <c r="AF7539" s="55" t="n">
        <f aca="false">IF(AA7539=1,"",IF(AND(AB7539=1,AD7539&lt;&gt;1),1,0))</f>
        <v>0</v>
      </c>
      <c r="AG7539" s="55" t="n">
        <f aca="false">IF(AA7539=1,"",IF(AND(AC7539=1,AE7539&lt;&gt;1),1,0))</f>
        <v>0</v>
      </c>
      <c r="AH7539" s="60" t="str">
        <f aca="false">IF(AND(E7539&gt;0,AA7539&lt;2,NOT(AND(C7540=C7539,AA7540=AA7539+1))),INDEX(DATAS,AA7539+1),"")</f>
        <v/>
      </c>
      <c r="AI7539" s="60" t="str">
        <f aca="false">IF(AND(AC7539=1,AA7539&lt;2),IF(AND(C7540=C7539,AA7540=AA7539+1),IF(AC7540=1,"",INDEX(DATAS,AA7539+1)),INDEX(DATAS,AA7539+1)),"")</f>
        <v/>
      </c>
    </row>
    <row r="7540" customFormat="false" ht="15" hidden="false" customHeight="false" outlineLevel="0" collapsed="false">
      <c r="A7540" s="60" t="n">
        <v>46309</v>
      </c>
      <c r="B7540" s="0" t="n">
        <v>10</v>
      </c>
      <c r="C7540" s="0" t="n">
        <v>30424</v>
      </c>
      <c r="D7540" s="0" t="n">
        <v>152</v>
      </c>
      <c r="E7540" s="0" t="n">
        <v>1</v>
      </c>
      <c r="F7540" s="55" t="s">
        <v>339</v>
      </c>
      <c r="G7540" s="0" t="n">
        <v>30.5</v>
      </c>
      <c r="H7540" s="0" t="n">
        <v>41</v>
      </c>
      <c r="I7540" s="55" t="s">
        <v>187</v>
      </c>
      <c r="J7540" s="0" t="n">
        <v>152</v>
      </c>
      <c r="K7540" s="0" t="n">
        <v>64</v>
      </c>
      <c r="P7540" s="0" t="n">
        <v>0</v>
      </c>
      <c r="Q7540" s="0" t="n">
        <v>0</v>
      </c>
      <c r="S7540" s="0" t="n">
        <v>10808</v>
      </c>
      <c r="U7540" s="0" t="n">
        <v>1841</v>
      </c>
      <c r="V7540" s="0" t="n">
        <v>3</v>
      </c>
      <c r="W7540" s="60" t="n">
        <v>46289</v>
      </c>
      <c r="X7540" s="55" t="n">
        <f aca="false">IF(I7540="Male",0,1)</f>
        <v>1</v>
      </c>
      <c r="Y7540" s="55" t="n">
        <f aca="false">IF(OR(I7540="DNB",I7540="Dry DNB"),1,0)</f>
        <v>0</v>
      </c>
      <c r="Z7540" s="55" t="n">
        <f aca="false">IF(ISNUMBER(W7540),A7540-W7540,"")</f>
        <v>20</v>
      </c>
      <c r="AA7540" s="55" t="n">
        <f aca="false">MATCH(A7540,DATAS,0)</f>
        <v>1</v>
      </c>
      <c r="AB7540" s="55" t="n">
        <f aca="false">IF(AND(E7540&gt;0,OR(AND(B7540&gt;=1,B7540&lt;=6),B7540=10)),1,0)</f>
        <v>1</v>
      </c>
      <c r="AC7540" s="55" t="n">
        <f aca="false">IF(AND(E7540&gt;0,B7540=10),1,0)</f>
        <v>1</v>
      </c>
      <c r="AD7540" s="0" t="str">
        <f aca="false">IF(AND(C7539=C7540,AA7539=AA7540-1),AB7539,"")</f>
        <v/>
      </c>
      <c r="AE7540" s="0" t="str">
        <f aca="false">IF(AND(C7539=C7540,AA7539=AA7540-1),AC7539,"")</f>
        <v/>
      </c>
      <c r="AF7540" s="0" t="str">
        <f aca="false">IF(AA7540=1,"",IF(AND(AB7540=1,AD7540&lt;&gt;1),1,0))</f>
        <v/>
      </c>
      <c r="AG7540" s="0" t="str">
        <f aca="false">IF(AA7540=1,"",IF(AND(AC7540=1,AE7540&lt;&gt;1),1,0))</f>
        <v/>
      </c>
      <c r="AH7540" s="60" t="str">
        <f aca="false">IF(AND(E7540&gt;0,AA7540&lt;2,NOT(AND(C7541=C7540,AA7541=AA7540+1))),INDEX(DATAS,AA7540+1),"")</f>
        <v/>
      </c>
      <c r="AI7540" s="60" t="str">
        <f aca="false">IF(AND(AC7540=1,AA7540&lt;2),IF(AND(C7541=C7540,AA7541=AA7540+1),IF(AC7541=1,"",INDEX(DATAS,AA7540+1)),INDEX(DATAS,AA7540+1)),"")</f>
        <v/>
      </c>
    </row>
    <row r="7541" customFormat="false" ht="15" hidden="false" customHeight="false" outlineLevel="0" collapsed="false">
      <c r="A7541" s="60" t="n">
        <v>46310</v>
      </c>
      <c r="B7541" s="0" t="n">
        <v>10</v>
      </c>
      <c r="C7541" s="0" t="n">
        <v>30424</v>
      </c>
      <c r="D7541" s="0" t="n">
        <v>153</v>
      </c>
      <c r="E7541" s="0" t="n">
        <v>1</v>
      </c>
      <c r="F7541" s="55" t="s">
        <v>339</v>
      </c>
      <c r="G7541" s="0" t="n">
        <v>65</v>
      </c>
      <c r="H7541" s="0" t="n">
        <v>44</v>
      </c>
      <c r="I7541" s="55" t="s">
        <v>187</v>
      </c>
      <c r="J7541" s="0" t="n">
        <v>153</v>
      </c>
      <c r="K7541" s="0" t="n">
        <v>64</v>
      </c>
      <c r="P7541" s="0" t="n">
        <v>0</v>
      </c>
      <c r="Q7541" s="0" t="n">
        <v>0</v>
      </c>
      <c r="U7541" s="0" t="n">
        <v>1842</v>
      </c>
      <c r="V7541" s="0" t="n">
        <v>3</v>
      </c>
      <c r="W7541" s="60" t="n">
        <v>46289</v>
      </c>
      <c r="X7541" s="55" t="n">
        <f aca="false">IF(I7541="Male",0,1)</f>
        <v>1</v>
      </c>
      <c r="Y7541" s="55" t="n">
        <f aca="false">IF(OR(I7541="DNB",I7541="Dry DNB"),1,0)</f>
        <v>0</v>
      </c>
      <c r="Z7541" s="55" t="n">
        <f aca="false">IF(ISNUMBER(W7541),A7541-W7541,"")</f>
        <v>21</v>
      </c>
      <c r="AA7541" s="55" t="n">
        <f aca="false">MATCH(A7541,DATAS,0)</f>
        <v>2</v>
      </c>
      <c r="AB7541" s="55" t="n">
        <f aca="false">IF(AND(E7541&gt;0,OR(AND(B7541&gt;=1,B7541&lt;=6),B7541=10)),1,0)</f>
        <v>1</v>
      </c>
      <c r="AC7541" s="55" t="n">
        <f aca="false">IF(AND(E7541&gt;0,B7541=10),1,0)</f>
        <v>1</v>
      </c>
      <c r="AD7541" s="55" t="n">
        <f aca="false">IF(AND(C7540=C7541,AA7540=AA7541-1),AB7540,"")</f>
        <v>1</v>
      </c>
      <c r="AE7541" s="55" t="n">
        <f aca="false">IF(AND(C7540=C7541,AA7540=AA7541-1),AC7540,"")</f>
        <v>1</v>
      </c>
      <c r="AF7541" s="55" t="n">
        <f aca="false">IF(AA7541=1,"",IF(AND(AB7541=1,AD7541&lt;&gt;1),1,0))</f>
        <v>0</v>
      </c>
      <c r="AG7541" s="55" t="n">
        <f aca="false">IF(AA7541=1,"",IF(AND(AC7541=1,AE7541&lt;&gt;1),1,0))</f>
        <v>0</v>
      </c>
      <c r="AH7541" s="60" t="str">
        <f aca="false">IF(AND(E7541&gt;0,AA7541&lt;2,NOT(AND(C7542=C7541,AA7542=AA7541+1))),INDEX(DATAS,AA7541+1),"")</f>
        <v/>
      </c>
      <c r="AI7541" s="60" t="str">
        <f aca="false">IF(AND(AC7541=1,AA7541&lt;2),IF(AND(C7542=C7541,AA7542=AA7541+1),IF(AC7542=1,"",INDEX(DATAS,AA7541+1)),INDEX(DATAS,AA7541+1)),"")</f>
        <v/>
      </c>
    </row>
    <row r="7542" customFormat="false" ht="15" hidden="false" customHeight="false" outlineLevel="0" collapsed="false">
      <c r="A7542" s="60" t="n">
        <v>46309</v>
      </c>
      <c r="B7542" s="0" t="n">
        <v>15</v>
      </c>
      <c r="C7542" s="0" t="n">
        <v>30425</v>
      </c>
      <c r="E7542" s="0" t="n">
        <v>0</v>
      </c>
      <c r="F7542" s="55" t="s">
        <v>1427</v>
      </c>
      <c r="I7542" s="55" t="s">
        <v>155</v>
      </c>
      <c r="U7542" s="0" t="n">
        <v>297</v>
      </c>
      <c r="V7542" s="0" t="n">
        <v>0</v>
      </c>
      <c r="X7542" s="55" t="n">
        <f aca="false">IF(I7542="Male",0,1)</f>
        <v>0</v>
      </c>
      <c r="Y7542" s="55" t="n">
        <f aca="false">IF(OR(I7542="DNB",I7542="Dry DNB"),1,0)</f>
        <v>0</v>
      </c>
      <c r="Z7542" s="0" t="str">
        <f aca="false">IF(ISNUMBER(W7542),A7542-W7542,"")</f>
        <v/>
      </c>
      <c r="AA7542" s="55" t="n">
        <f aca="false">MATCH(A7542,DATAS,0)</f>
        <v>1</v>
      </c>
      <c r="AB7542" s="55" t="n">
        <f aca="false">IF(AND(E7542&gt;0,OR(AND(B7542&gt;=1,B7542&lt;=6),B7542=10)),1,0)</f>
        <v>0</v>
      </c>
      <c r="AC7542" s="55" t="n">
        <f aca="false">IF(AND(E7542&gt;0,B7542=10),1,0)</f>
        <v>0</v>
      </c>
      <c r="AD7542" s="0" t="str">
        <f aca="false">IF(AND(C7541=C7542,AA7541=AA7542-1),AB7541,"")</f>
        <v/>
      </c>
      <c r="AE7542" s="0" t="str">
        <f aca="false">IF(AND(C7541=C7542,AA7541=AA7542-1),AC7541,"")</f>
        <v/>
      </c>
      <c r="AF7542" s="0" t="str">
        <f aca="false">IF(AA7542=1,"",IF(AND(AB7542=1,AD7542&lt;&gt;1),1,0))</f>
        <v/>
      </c>
      <c r="AG7542" s="0" t="str">
        <f aca="false">IF(AA7542=1,"",IF(AND(AC7542=1,AE7542&lt;&gt;1),1,0))</f>
        <v/>
      </c>
      <c r="AH7542" s="60" t="str">
        <f aca="false">IF(AND(E7542&gt;0,AA7542&lt;2,NOT(AND(C7543=C7542,AA7543=AA7542+1))),INDEX(DATAS,AA7542+1),"")</f>
        <v/>
      </c>
      <c r="AI7542" s="60" t="str">
        <f aca="false">IF(AND(AC7542=1,AA7542&lt;2),IF(AND(C7543=C7542,AA7543=AA7542+1),IF(AC7543=1,"",INDEX(DATAS,AA7542+1)),INDEX(DATAS,AA7542+1)),"")</f>
        <v/>
      </c>
    </row>
    <row r="7543" customFormat="false" ht="15" hidden="false" customHeight="false" outlineLevel="0" collapsed="false">
      <c r="A7543" s="60" t="n">
        <v>46310</v>
      </c>
      <c r="B7543" s="0" t="n">
        <v>15</v>
      </c>
      <c r="C7543" s="0" t="n">
        <v>30425</v>
      </c>
      <c r="E7543" s="0" t="n">
        <v>0</v>
      </c>
      <c r="F7543" s="55" t="s">
        <v>1427</v>
      </c>
      <c r="I7543" s="55" t="s">
        <v>155</v>
      </c>
      <c r="U7543" s="0" t="n">
        <v>298</v>
      </c>
      <c r="V7543" s="0" t="n">
        <v>0</v>
      </c>
      <c r="X7543" s="55" t="n">
        <f aca="false">IF(I7543="Male",0,1)</f>
        <v>0</v>
      </c>
      <c r="Y7543" s="55" t="n">
        <f aca="false">IF(OR(I7543="DNB",I7543="Dry DNB"),1,0)</f>
        <v>0</v>
      </c>
      <c r="Z7543" s="0" t="str">
        <f aca="false">IF(ISNUMBER(W7543),A7543-W7543,"")</f>
        <v/>
      </c>
      <c r="AA7543" s="55" t="n">
        <f aca="false">MATCH(A7543,DATAS,0)</f>
        <v>2</v>
      </c>
      <c r="AB7543" s="55" t="n">
        <f aca="false">IF(AND(E7543&gt;0,OR(AND(B7543&gt;=1,B7543&lt;=6),B7543=10)),1,0)</f>
        <v>0</v>
      </c>
      <c r="AC7543" s="55" t="n">
        <f aca="false">IF(AND(E7543&gt;0,B7543=10),1,0)</f>
        <v>0</v>
      </c>
      <c r="AD7543" s="55" t="n">
        <f aca="false">IF(AND(C7542=C7543,AA7542=AA7543-1),AB7542,"")</f>
        <v>0</v>
      </c>
      <c r="AE7543" s="55" t="n">
        <f aca="false">IF(AND(C7542=C7543,AA7542=AA7543-1),AC7542,"")</f>
        <v>0</v>
      </c>
      <c r="AF7543" s="55" t="n">
        <f aca="false">IF(AA7543=1,"",IF(AND(AB7543=1,AD7543&lt;&gt;1),1,0))</f>
        <v>0</v>
      </c>
      <c r="AG7543" s="55" t="n">
        <f aca="false">IF(AA7543=1,"",IF(AND(AC7543=1,AE7543&lt;&gt;1),1,0))</f>
        <v>0</v>
      </c>
      <c r="AH7543" s="60" t="str">
        <f aca="false">IF(AND(E7543&gt;0,AA7543&lt;2,NOT(AND(C7544=C7543,AA7544=AA7543+1))),INDEX(DATAS,AA7543+1),"")</f>
        <v/>
      </c>
      <c r="AI7543" s="60" t="str">
        <f aca="false">IF(AND(AC7543=1,AA7543&lt;2),IF(AND(C7544=C7543,AA7544=AA7543+1),IF(AC7544=1,"",INDEX(DATAS,AA7543+1)),INDEX(DATAS,AA7543+1)),"")</f>
        <v/>
      </c>
    </row>
    <row r="7544" customFormat="false" ht="15" hidden="false" customHeight="false" outlineLevel="0" collapsed="false">
      <c r="A7544" s="60" t="n">
        <v>46309</v>
      </c>
      <c r="B7544" s="0" t="n">
        <v>15</v>
      </c>
      <c r="C7544" s="0" t="n">
        <v>30430</v>
      </c>
      <c r="E7544" s="0" t="n">
        <v>0</v>
      </c>
      <c r="F7544" s="55" t="s">
        <v>1428</v>
      </c>
      <c r="I7544" s="55" t="s">
        <v>1702</v>
      </c>
      <c r="U7544" s="0" t="n">
        <v>296</v>
      </c>
      <c r="V7544" s="0" t="n">
        <v>0</v>
      </c>
      <c r="X7544" s="55" t="n">
        <f aca="false">IF(I7544="Male",0,1)</f>
        <v>1</v>
      </c>
      <c r="Y7544" s="55" t="n">
        <f aca="false">IF(OR(I7544="DNB",I7544="Dry DNB"),1,0)</f>
        <v>0</v>
      </c>
      <c r="Z7544" s="0" t="str">
        <f aca="false">IF(ISNUMBER(W7544),A7544-W7544,"")</f>
        <v/>
      </c>
      <c r="AA7544" s="55" t="n">
        <f aca="false">MATCH(A7544,DATAS,0)</f>
        <v>1</v>
      </c>
      <c r="AB7544" s="55" t="n">
        <f aca="false">IF(AND(E7544&gt;0,OR(AND(B7544&gt;=1,B7544&lt;=6),B7544=10)),1,0)</f>
        <v>0</v>
      </c>
      <c r="AC7544" s="55" t="n">
        <f aca="false">IF(AND(E7544&gt;0,B7544=10),1,0)</f>
        <v>0</v>
      </c>
      <c r="AD7544" s="0" t="str">
        <f aca="false">IF(AND(C7543=C7544,AA7543=AA7544-1),AB7543,"")</f>
        <v/>
      </c>
      <c r="AE7544" s="0" t="str">
        <f aca="false">IF(AND(C7543=C7544,AA7543=AA7544-1),AC7543,"")</f>
        <v/>
      </c>
      <c r="AF7544" s="0" t="str">
        <f aca="false">IF(AA7544=1,"",IF(AND(AB7544=1,AD7544&lt;&gt;1),1,0))</f>
        <v/>
      </c>
      <c r="AG7544" s="0" t="str">
        <f aca="false">IF(AA7544=1,"",IF(AND(AC7544=1,AE7544&lt;&gt;1),1,0))</f>
        <v/>
      </c>
      <c r="AH7544" s="60" t="str">
        <f aca="false">IF(AND(E7544&gt;0,AA7544&lt;2,NOT(AND(C7545=C7544,AA7545=AA7544+1))),INDEX(DATAS,AA7544+1),"")</f>
        <v/>
      </c>
      <c r="AI7544" s="60" t="str">
        <f aca="false">IF(AND(AC7544=1,AA7544&lt;2),IF(AND(C7545=C7544,AA7545=AA7544+1),IF(AC7545=1,"",INDEX(DATAS,AA7544+1)),INDEX(DATAS,AA7544+1)),"")</f>
        <v/>
      </c>
    </row>
    <row r="7545" customFormat="false" ht="15" hidden="false" customHeight="false" outlineLevel="0" collapsed="false">
      <c r="A7545" s="60" t="n">
        <v>46310</v>
      </c>
      <c r="B7545" s="0" t="n">
        <v>15</v>
      </c>
      <c r="C7545" s="0" t="n">
        <v>30430</v>
      </c>
      <c r="E7545" s="0" t="n">
        <v>0</v>
      </c>
      <c r="F7545" s="55" t="s">
        <v>1428</v>
      </c>
      <c r="I7545" s="55" t="s">
        <v>1702</v>
      </c>
      <c r="U7545" s="0" t="n">
        <v>297</v>
      </c>
      <c r="V7545" s="0" t="n">
        <v>0</v>
      </c>
      <c r="X7545" s="55" t="n">
        <f aca="false">IF(I7545="Male",0,1)</f>
        <v>1</v>
      </c>
      <c r="Y7545" s="55" t="n">
        <f aca="false">IF(OR(I7545="DNB",I7545="Dry DNB"),1,0)</f>
        <v>0</v>
      </c>
      <c r="Z7545" s="0" t="str">
        <f aca="false">IF(ISNUMBER(W7545),A7545-W7545,"")</f>
        <v/>
      </c>
      <c r="AA7545" s="55" t="n">
        <f aca="false">MATCH(A7545,DATAS,0)</f>
        <v>2</v>
      </c>
      <c r="AB7545" s="55" t="n">
        <f aca="false">IF(AND(E7545&gt;0,OR(AND(B7545&gt;=1,B7545&lt;=6),B7545=10)),1,0)</f>
        <v>0</v>
      </c>
      <c r="AC7545" s="55" t="n">
        <f aca="false">IF(AND(E7545&gt;0,B7545=10),1,0)</f>
        <v>0</v>
      </c>
      <c r="AD7545" s="55" t="n">
        <f aca="false">IF(AND(C7544=C7545,AA7544=AA7545-1),AB7544,"")</f>
        <v>0</v>
      </c>
      <c r="AE7545" s="55" t="n">
        <f aca="false">IF(AND(C7544=C7545,AA7544=AA7545-1),AC7544,"")</f>
        <v>0</v>
      </c>
      <c r="AF7545" s="55" t="n">
        <f aca="false">IF(AA7545=1,"",IF(AND(AB7545=1,AD7545&lt;&gt;1),1,0))</f>
        <v>0</v>
      </c>
      <c r="AG7545" s="55" t="n">
        <f aca="false">IF(AA7545=1,"",IF(AND(AC7545=1,AE7545&lt;&gt;1),1,0))</f>
        <v>0</v>
      </c>
      <c r="AH7545" s="60" t="str">
        <f aca="false">IF(AND(E7545&gt;0,AA7545&lt;2,NOT(AND(C7546=C7545,AA7546=AA7545+1))),INDEX(DATAS,AA7545+1),"")</f>
        <v/>
      </c>
      <c r="AI7545" s="60" t="str">
        <f aca="false">IF(AND(AC7545=1,AA7545&lt;2),IF(AND(C7546=C7545,AA7546=AA7545+1),IF(AC7546=1,"",INDEX(DATAS,AA7545+1)),INDEX(DATAS,AA7545+1)),"")</f>
        <v/>
      </c>
    </row>
    <row r="7546" customFormat="false" ht="15" hidden="false" customHeight="false" outlineLevel="0" collapsed="false">
      <c r="A7546" s="60" t="n">
        <v>46309</v>
      </c>
      <c r="B7546" s="0" t="n">
        <v>15</v>
      </c>
      <c r="C7546" s="0" t="n">
        <v>30432</v>
      </c>
      <c r="E7546" s="0" t="n">
        <v>0</v>
      </c>
      <c r="F7546" s="55" t="s">
        <v>1428</v>
      </c>
      <c r="I7546" s="55" t="s">
        <v>155</v>
      </c>
      <c r="U7546" s="0" t="n">
        <v>296</v>
      </c>
      <c r="V7546" s="0" t="n">
        <v>0</v>
      </c>
      <c r="X7546" s="55" t="n">
        <f aca="false">IF(I7546="Male",0,1)</f>
        <v>0</v>
      </c>
      <c r="Y7546" s="55" t="n">
        <f aca="false">IF(OR(I7546="DNB",I7546="Dry DNB"),1,0)</f>
        <v>0</v>
      </c>
      <c r="Z7546" s="0" t="str">
        <f aca="false">IF(ISNUMBER(W7546),A7546-W7546,"")</f>
        <v/>
      </c>
      <c r="AA7546" s="55" t="n">
        <f aca="false">MATCH(A7546,DATAS,0)</f>
        <v>1</v>
      </c>
      <c r="AB7546" s="55" t="n">
        <f aca="false">IF(AND(E7546&gt;0,OR(AND(B7546&gt;=1,B7546&lt;=6),B7546=10)),1,0)</f>
        <v>0</v>
      </c>
      <c r="AC7546" s="55" t="n">
        <f aca="false">IF(AND(E7546&gt;0,B7546=10),1,0)</f>
        <v>0</v>
      </c>
      <c r="AD7546" s="0" t="str">
        <f aca="false">IF(AND(C7545=C7546,AA7545=AA7546-1),AB7545,"")</f>
        <v/>
      </c>
      <c r="AE7546" s="0" t="str">
        <f aca="false">IF(AND(C7545=C7546,AA7545=AA7546-1),AC7545,"")</f>
        <v/>
      </c>
      <c r="AF7546" s="0" t="str">
        <f aca="false">IF(AA7546=1,"",IF(AND(AB7546=1,AD7546&lt;&gt;1),1,0))</f>
        <v/>
      </c>
      <c r="AG7546" s="0" t="str">
        <f aca="false">IF(AA7546=1,"",IF(AND(AC7546=1,AE7546&lt;&gt;1),1,0))</f>
        <v/>
      </c>
      <c r="AH7546" s="60" t="str">
        <f aca="false">IF(AND(E7546&gt;0,AA7546&lt;2,NOT(AND(C7547=C7546,AA7547=AA7546+1))),INDEX(DATAS,AA7546+1),"")</f>
        <v/>
      </c>
      <c r="AI7546" s="60" t="str">
        <f aca="false">IF(AND(AC7546=1,AA7546&lt;2),IF(AND(C7547=C7546,AA7547=AA7546+1),IF(AC7547=1,"",INDEX(DATAS,AA7546+1)),INDEX(DATAS,AA7546+1)),"")</f>
        <v/>
      </c>
    </row>
    <row r="7547" customFormat="false" ht="15" hidden="false" customHeight="false" outlineLevel="0" collapsed="false">
      <c r="A7547" s="60" t="n">
        <v>46310</v>
      </c>
      <c r="B7547" s="0" t="n">
        <v>15</v>
      </c>
      <c r="C7547" s="0" t="n">
        <v>30432</v>
      </c>
      <c r="E7547" s="0" t="n">
        <v>0</v>
      </c>
      <c r="F7547" s="55" t="s">
        <v>1428</v>
      </c>
      <c r="I7547" s="55" t="s">
        <v>155</v>
      </c>
      <c r="U7547" s="0" t="n">
        <v>297</v>
      </c>
      <c r="V7547" s="0" t="n">
        <v>0</v>
      </c>
      <c r="X7547" s="55" t="n">
        <f aca="false">IF(I7547="Male",0,1)</f>
        <v>0</v>
      </c>
      <c r="Y7547" s="55" t="n">
        <f aca="false">IF(OR(I7547="DNB",I7547="Dry DNB"),1,0)</f>
        <v>0</v>
      </c>
      <c r="Z7547" s="0" t="str">
        <f aca="false">IF(ISNUMBER(W7547),A7547-W7547,"")</f>
        <v/>
      </c>
      <c r="AA7547" s="55" t="n">
        <f aca="false">MATCH(A7547,DATAS,0)</f>
        <v>2</v>
      </c>
      <c r="AB7547" s="55" t="n">
        <f aca="false">IF(AND(E7547&gt;0,OR(AND(B7547&gt;=1,B7547&lt;=6),B7547=10)),1,0)</f>
        <v>0</v>
      </c>
      <c r="AC7547" s="55" t="n">
        <f aca="false">IF(AND(E7547&gt;0,B7547=10),1,0)</f>
        <v>0</v>
      </c>
      <c r="AD7547" s="55" t="n">
        <f aca="false">IF(AND(C7546=C7547,AA7546=AA7547-1),AB7546,"")</f>
        <v>0</v>
      </c>
      <c r="AE7547" s="55" t="n">
        <f aca="false">IF(AND(C7546=C7547,AA7546=AA7547-1),AC7546,"")</f>
        <v>0</v>
      </c>
      <c r="AF7547" s="55" t="n">
        <f aca="false">IF(AA7547=1,"",IF(AND(AB7547=1,AD7547&lt;&gt;1),1,0))</f>
        <v>0</v>
      </c>
      <c r="AG7547" s="55" t="n">
        <f aca="false">IF(AA7547=1,"",IF(AND(AC7547=1,AE7547&lt;&gt;1),1,0))</f>
        <v>0</v>
      </c>
      <c r="AH7547" s="60" t="str">
        <f aca="false">IF(AND(E7547&gt;0,AA7547&lt;2,NOT(AND(C7548=C7547,AA7548=AA7547+1))),INDEX(DATAS,AA7547+1),"")</f>
        <v/>
      </c>
      <c r="AI7547" s="60" t="str">
        <f aca="false">IF(AND(AC7547=1,AA7547&lt;2),IF(AND(C7548=C7547,AA7548=AA7547+1),IF(AC7548=1,"",INDEX(DATAS,AA7547+1)),INDEX(DATAS,AA7547+1)),"")</f>
        <v/>
      </c>
    </row>
    <row r="7548" customFormat="false" ht="15" hidden="false" customHeight="false" outlineLevel="0" collapsed="false">
      <c r="A7548" s="60" t="n">
        <v>46309</v>
      </c>
      <c r="B7548" s="0" t="n">
        <v>15</v>
      </c>
      <c r="C7548" s="0" t="n">
        <v>30434</v>
      </c>
      <c r="E7548" s="0" t="n">
        <v>0</v>
      </c>
      <c r="F7548" s="55" t="s">
        <v>1430</v>
      </c>
      <c r="I7548" s="55" t="s">
        <v>1702</v>
      </c>
      <c r="U7548" s="0" t="n">
        <v>294</v>
      </c>
      <c r="V7548" s="0" t="n">
        <v>0</v>
      </c>
      <c r="X7548" s="55" t="n">
        <f aca="false">IF(I7548="Male",0,1)</f>
        <v>1</v>
      </c>
      <c r="Y7548" s="55" t="n">
        <f aca="false">IF(OR(I7548="DNB",I7548="Dry DNB"),1,0)</f>
        <v>0</v>
      </c>
      <c r="Z7548" s="0" t="str">
        <f aca="false">IF(ISNUMBER(W7548),A7548-W7548,"")</f>
        <v/>
      </c>
      <c r="AA7548" s="55" t="n">
        <f aca="false">MATCH(A7548,DATAS,0)</f>
        <v>1</v>
      </c>
      <c r="AB7548" s="55" t="n">
        <f aca="false">IF(AND(E7548&gt;0,OR(AND(B7548&gt;=1,B7548&lt;=6),B7548=10)),1,0)</f>
        <v>0</v>
      </c>
      <c r="AC7548" s="55" t="n">
        <f aca="false">IF(AND(E7548&gt;0,B7548=10),1,0)</f>
        <v>0</v>
      </c>
      <c r="AD7548" s="0" t="str">
        <f aca="false">IF(AND(C7547=C7548,AA7547=AA7548-1),AB7547,"")</f>
        <v/>
      </c>
      <c r="AE7548" s="0" t="str">
        <f aca="false">IF(AND(C7547=C7548,AA7547=AA7548-1),AC7547,"")</f>
        <v/>
      </c>
      <c r="AF7548" s="0" t="str">
        <f aca="false">IF(AA7548=1,"",IF(AND(AB7548=1,AD7548&lt;&gt;1),1,0))</f>
        <v/>
      </c>
      <c r="AG7548" s="0" t="str">
        <f aca="false">IF(AA7548=1,"",IF(AND(AC7548=1,AE7548&lt;&gt;1),1,0))</f>
        <v/>
      </c>
      <c r="AH7548" s="60" t="str">
        <f aca="false">IF(AND(E7548&gt;0,AA7548&lt;2,NOT(AND(C7549=C7548,AA7549=AA7548+1))),INDEX(DATAS,AA7548+1),"")</f>
        <v/>
      </c>
      <c r="AI7548" s="60" t="str">
        <f aca="false">IF(AND(AC7548=1,AA7548&lt;2),IF(AND(C7549=C7548,AA7549=AA7548+1),IF(AC7549=1,"",INDEX(DATAS,AA7548+1)),INDEX(DATAS,AA7548+1)),"")</f>
        <v/>
      </c>
    </row>
    <row r="7549" customFormat="false" ht="15" hidden="false" customHeight="false" outlineLevel="0" collapsed="false">
      <c r="A7549" s="60" t="n">
        <v>46310</v>
      </c>
      <c r="B7549" s="0" t="n">
        <v>15</v>
      </c>
      <c r="C7549" s="0" t="n">
        <v>30434</v>
      </c>
      <c r="E7549" s="0" t="n">
        <v>0</v>
      </c>
      <c r="F7549" s="55" t="s">
        <v>1430</v>
      </c>
      <c r="I7549" s="55" t="s">
        <v>1702</v>
      </c>
      <c r="U7549" s="0" t="n">
        <v>295</v>
      </c>
      <c r="V7549" s="0" t="n">
        <v>0</v>
      </c>
      <c r="X7549" s="55" t="n">
        <f aca="false">IF(I7549="Male",0,1)</f>
        <v>1</v>
      </c>
      <c r="Y7549" s="55" t="n">
        <f aca="false">IF(OR(I7549="DNB",I7549="Dry DNB"),1,0)</f>
        <v>0</v>
      </c>
      <c r="Z7549" s="0" t="str">
        <f aca="false">IF(ISNUMBER(W7549),A7549-W7549,"")</f>
        <v/>
      </c>
      <c r="AA7549" s="55" t="n">
        <f aca="false">MATCH(A7549,DATAS,0)</f>
        <v>2</v>
      </c>
      <c r="AB7549" s="55" t="n">
        <f aca="false">IF(AND(E7549&gt;0,OR(AND(B7549&gt;=1,B7549&lt;=6),B7549=10)),1,0)</f>
        <v>0</v>
      </c>
      <c r="AC7549" s="55" t="n">
        <f aca="false">IF(AND(E7549&gt;0,B7549=10),1,0)</f>
        <v>0</v>
      </c>
      <c r="AD7549" s="55" t="n">
        <f aca="false">IF(AND(C7548=C7549,AA7548=AA7549-1),AB7548,"")</f>
        <v>0</v>
      </c>
      <c r="AE7549" s="55" t="n">
        <f aca="false">IF(AND(C7548=C7549,AA7548=AA7549-1),AC7548,"")</f>
        <v>0</v>
      </c>
      <c r="AF7549" s="55" t="n">
        <f aca="false">IF(AA7549=1,"",IF(AND(AB7549=1,AD7549&lt;&gt;1),1,0))</f>
        <v>0</v>
      </c>
      <c r="AG7549" s="55" t="n">
        <f aca="false">IF(AA7549=1,"",IF(AND(AC7549=1,AE7549&lt;&gt;1),1,0))</f>
        <v>0</v>
      </c>
      <c r="AH7549" s="60" t="str">
        <f aca="false">IF(AND(E7549&gt;0,AA7549&lt;2,NOT(AND(C7550=C7549,AA7550=AA7549+1))),INDEX(DATAS,AA7549+1),"")</f>
        <v/>
      </c>
      <c r="AI7549" s="60" t="str">
        <f aca="false">IF(AND(AC7549=1,AA7549&lt;2),IF(AND(C7550=C7549,AA7550=AA7549+1),IF(AC7550=1,"",INDEX(DATAS,AA7549+1)),INDEX(DATAS,AA7549+1)),"")</f>
        <v/>
      </c>
    </row>
    <row r="7550" customFormat="false" ht="15" hidden="false" customHeight="false" outlineLevel="0" collapsed="false">
      <c r="A7550" s="60" t="n">
        <v>46309</v>
      </c>
      <c r="B7550" s="0" t="n">
        <v>15</v>
      </c>
      <c r="C7550" s="0" t="n">
        <v>30437</v>
      </c>
      <c r="E7550" s="0" t="n">
        <v>0</v>
      </c>
      <c r="F7550" s="55" t="s">
        <v>1703</v>
      </c>
      <c r="I7550" s="55" t="s">
        <v>155</v>
      </c>
      <c r="U7550" s="0" t="n">
        <v>293</v>
      </c>
      <c r="V7550" s="0" t="n">
        <v>0</v>
      </c>
      <c r="X7550" s="55" t="n">
        <f aca="false">IF(I7550="Male",0,1)</f>
        <v>0</v>
      </c>
      <c r="Y7550" s="55" t="n">
        <f aca="false">IF(OR(I7550="DNB",I7550="Dry DNB"),1,0)</f>
        <v>0</v>
      </c>
      <c r="Z7550" s="0" t="str">
        <f aca="false">IF(ISNUMBER(W7550),A7550-W7550,"")</f>
        <v/>
      </c>
      <c r="AA7550" s="55" t="n">
        <f aca="false">MATCH(A7550,DATAS,0)</f>
        <v>1</v>
      </c>
      <c r="AB7550" s="55" t="n">
        <f aca="false">IF(AND(E7550&gt;0,OR(AND(B7550&gt;=1,B7550&lt;=6),B7550=10)),1,0)</f>
        <v>0</v>
      </c>
      <c r="AC7550" s="55" t="n">
        <f aca="false">IF(AND(E7550&gt;0,B7550=10),1,0)</f>
        <v>0</v>
      </c>
      <c r="AD7550" s="0" t="str">
        <f aca="false">IF(AND(C7549=C7550,AA7549=AA7550-1),AB7549,"")</f>
        <v/>
      </c>
      <c r="AE7550" s="0" t="str">
        <f aca="false">IF(AND(C7549=C7550,AA7549=AA7550-1),AC7549,"")</f>
        <v/>
      </c>
      <c r="AF7550" s="0" t="str">
        <f aca="false">IF(AA7550=1,"",IF(AND(AB7550=1,AD7550&lt;&gt;1),1,0))</f>
        <v/>
      </c>
      <c r="AG7550" s="0" t="str">
        <f aca="false">IF(AA7550=1,"",IF(AND(AC7550=1,AE7550&lt;&gt;1),1,0))</f>
        <v/>
      </c>
      <c r="AH7550" s="60" t="str">
        <f aca="false">IF(AND(E7550&gt;0,AA7550&lt;2,NOT(AND(C7551=C7550,AA7551=AA7550+1))),INDEX(DATAS,AA7550+1),"")</f>
        <v/>
      </c>
      <c r="AI7550" s="60" t="str">
        <f aca="false">IF(AND(AC7550=1,AA7550&lt;2),IF(AND(C7551=C7550,AA7551=AA7550+1),IF(AC7551=1,"",INDEX(DATAS,AA7550+1)),INDEX(DATAS,AA7550+1)),"")</f>
        <v/>
      </c>
    </row>
    <row r="7551" customFormat="false" ht="15" hidden="false" customHeight="false" outlineLevel="0" collapsed="false">
      <c r="A7551" s="60" t="n">
        <v>46310</v>
      </c>
      <c r="B7551" s="0" t="n">
        <v>15</v>
      </c>
      <c r="C7551" s="0" t="n">
        <v>30437</v>
      </c>
      <c r="E7551" s="0" t="n">
        <v>0</v>
      </c>
      <c r="F7551" s="55" t="s">
        <v>1703</v>
      </c>
      <c r="I7551" s="55" t="s">
        <v>155</v>
      </c>
      <c r="U7551" s="0" t="n">
        <v>294</v>
      </c>
      <c r="V7551" s="0" t="n">
        <v>0</v>
      </c>
      <c r="X7551" s="55" t="n">
        <f aca="false">IF(I7551="Male",0,1)</f>
        <v>0</v>
      </c>
      <c r="Y7551" s="55" t="n">
        <f aca="false">IF(OR(I7551="DNB",I7551="Dry DNB"),1,0)</f>
        <v>0</v>
      </c>
      <c r="Z7551" s="0" t="str">
        <f aca="false">IF(ISNUMBER(W7551),A7551-W7551,"")</f>
        <v/>
      </c>
      <c r="AA7551" s="55" t="n">
        <f aca="false">MATCH(A7551,DATAS,0)</f>
        <v>2</v>
      </c>
      <c r="AB7551" s="55" t="n">
        <f aca="false">IF(AND(E7551&gt;0,OR(AND(B7551&gt;=1,B7551&lt;=6),B7551=10)),1,0)</f>
        <v>0</v>
      </c>
      <c r="AC7551" s="55" t="n">
        <f aca="false">IF(AND(E7551&gt;0,B7551=10),1,0)</f>
        <v>0</v>
      </c>
      <c r="AD7551" s="55" t="n">
        <f aca="false">IF(AND(C7550=C7551,AA7550=AA7551-1),AB7550,"")</f>
        <v>0</v>
      </c>
      <c r="AE7551" s="55" t="n">
        <f aca="false">IF(AND(C7550=C7551,AA7550=AA7551-1),AC7550,"")</f>
        <v>0</v>
      </c>
      <c r="AF7551" s="55" t="n">
        <f aca="false">IF(AA7551=1,"",IF(AND(AB7551=1,AD7551&lt;&gt;1),1,0))</f>
        <v>0</v>
      </c>
      <c r="AG7551" s="55" t="n">
        <f aca="false">IF(AA7551=1,"",IF(AND(AC7551=1,AE7551&lt;&gt;1),1,0))</f>
        <v>0</v>
      </c>
      <c r="AH7551" s="60" t="str">
        <f aca="false">IF(AND(E7551&gt;0,AA7551&lt;2,NOT(AND(C7552=C7551,AA7552=AA7551+1))),INDEX(DATAS,AA7551+1),"")</f>
        <v/>
      </c>
      <c r="AI7551" s="60" t="str">
        <f aca="false">IF(AND(AC7551=1,AA7551&lt;2),IF(AND(C7552=C7551,AA7552=AA7551+1),IF(AC7552=1,"",INDEX(DATAS,AA7551+1)),INDEX(DATAS,AA7551+1)),"")</f>
        <v/>
      </c>
    </row>
    <row r="7552" customFormat="false" ht="15" hidden="false" customHeight="false" outlineLevel="0" collapsed="false">
      <c r="A7552" s="60" t="n">
        <v>46309</v>
      </c>
      <c r="B7552" s="0" t="n">
        <v>15</v>
      </c>
      <c r="C7552" s="0" t="n">
        <v>30441</v>
      </c>
      <c r="E7552" s="0" t="n">
        <v>0</v>
      </c>
      <c r="F7552" s="55" t="s">
        <v>1704</v>
      </c>
      <c r="I7552" s="55" t="s">
        <v>155</v>
      </c>
      <c r="U7552" s="0" t="n">
        <v>290</v>
      </c>
      <c r="V7552" s="0" t="n">
        <v>0</v>
      </c>
      <c r="X7552" s="55" t="n">
        <f aca="false">IF(I7552="Male",0,1)</f>
        <v>0</v>
      </c>
      <c r="Y7552" s="55" t="n">
        <f aca="false">IF(OR(I7552="DNB",I7552="Dry DNB"),1,0)</f>
        <v>0</v>
      </c>
      <c r="Z7552" s="0" t="str">
        <f aca="false">IF(ISNUMBER(W7552),A7552-W7552,"")</f>
        <v/>
      </c>
      <c r="AA7552" s="55" t="n">
        <f aca="false">MATCH(A7552,DATAS,0)</f>
        <v>1</v>
      </c>
      <c r="AB7552" s="55" t="n">
        <f aca="false">IF(AND(E7552&gt;0,OR(AND(B7552&gt;=1,B7552&lt;=6),B7552=10)),1,0)</f>
        <v>0</v>
      </c>
      <c r="AC7552" s="55" t="n">
        <f aca="false">IF(AND(E7552&gt;0,B7552=10),1,0)</f>
        <v>0</v>
      </c>
      <c r="AD7552" s="0" t="str">
        <f aca="false">IF(AND(C7551=C7552,AA7551=AA7552-1),AB7551,"")</f>
        <v/>
      </c>
      <c r="AE7552" s="0" t="str">
        <f aca="false">IF(AND(C7551=C7552,AA7551=AA7552-1),AC7551,"")</f>
        <v/>
      </c>
      <c r="AF7552" s="0" t="str">
        <f aca="false">IF(AA7552=1,"",IF(AND(AB7552=1,AD7552&lt;&gt;1),1,0))</f>
        <v/>
      </c>
      <c r="AG7552" s="0" t="str">
        <f aca="false">IF(AA7552=1,"",IF(AND(AC7552=1,AE7552&lt;&gt;1),1,0))</f>
        <v/>
      </c>
      <c r="AH7552" s="60" t="str">
        <f aca="false">IF(AND(E7552&gt;0,AA7552&lt;2,NOT(AND(C7553=C7552,AA7553=AA7552+1))),INDEX(DATAS,AA7552+1),"")</f>
        <v/>
      </c>
      <c r="AI7552" s="60" t="str">
        <f aca="false">IF(AND(AC7552=1,AA7552&lt;2),IF(AND(C7553=C7552,AA7553=AA7552+1),IF(AC7553=1,"",INDEX(DATAS,AA7552+1)),INDEX(DATAS,AA7552+1)),"")</f>
        <v/>
      </c>
    </row>
    <row r="7553" customFormat="false" ht="15" hidden="false" customHeight="false" outlineLevel="0" collapsed="false">
      <c r="A7553" s="60" t="n">
        <v>46310</v>
      </c>
      <c r="B7553" s="0" t="n">
        <v>15</v>
      </c>
      <c r="C7553" s="0" t="n">
        <v>30441</v>
      </c>
      <c r="E7553" s="0" t="n">
        <v>0</v>
      </c>
      <c r="F7553" s="55" t="s">
        <v>1704</v>
      </c>
      <c r="I7553" s="55" t="s">
        <v>155</v>
      </c>
      <c r="U7553" s="0" t="n">
        <v>291</v>
      </c>
      <c r="V7553" s="0" t="n">
        <v>0</v>
      </c>
      <c r="X7553" s="55" t="n">
        <f aca="false">IF(I7553="Male",0,1)</f>
        <v>0</v>
      </c>
      <c r="Y7553" s="55" t="n">
        <f aca="false">IF(OR(I7553="DNB",I7553="Dry DNB"),1,0)</f>
        <v>0</v>
      </c>
      <c r="Z7553" s="0" t="str">
        <f aca="false">IF(ISNUMBER(W7553),A7553-W7553,"")</f>
        <v/>
      </c>
      <c r="AA7553" s="55" t="n">
        <f aca="false">MATCH(A7553,DATAS,0)</f>
        <v>2</v>
      </c>
      <c r="AB7553" s="55" t="n">
        <f aca="false">IF(AND(E7553&gt;0,OR(AND(B7553&gt;=1,B7553&lt;=6),B7553=10)),1,0)</f>
        <v>0</v>
      </c>
      <c r="AC7553" s="55" t="n">
        <f aca="false">IF(AND(E7553&gt;0,B7553=10),1,0)</f>
        <v>0</v>
      </c>
      <c r="AD7553" s="55" t="n">
        <f aca="false">IF(AND(C7552=C7553,AA7552=AA7553-1),AB7552,"")</f>
        <v>0</v>
      </c>
      <c r="AE7553" s="55" t="n">
        <f aca="false">IF(AND(C7552=C7553,AA7552=AA7553-1),AC7552,"")</f>
        <v>0</v>
      </c>
      <c r="AF7553" s="55" t="n">
        <f aca="false">IF(AA7553=1,"",IF(AND(AB7553=1,AD7553&lt;&gt;1),1,0))</f>
        <v>0</v>
      </c>
      <c r="AG7553" s="55" t="n">
        <f aca="false">IF(AA7553=1,"",IF(AND(AC7553=1,AE7553&lt;&gt;1),1,0))</f>
        <v>0</v>
      </c>
      <c r="AH7553" s="60" t="str">
        <f aca="false">IF(AND(E7553&gt;0,AA7553&lt;2,NOT(AND(C7554=C7553,AA7554=AA7553+1))),INDEX(DATAS,AA7553+1),"")</f>
        <v/>
      </c>
      <c r="AI7553" s="60" t="str">
        <f aca="false">IF(AND(AC7553=1,AA7553&lt;2),IF(AND(C7554=C7553,AA7554=AA7553+1),IF(AC7554=1,"",INDEX(DATAS,AA7553+1)),INDEX(DATAS,AA7553+1)),"")</f>
        <v/>
      </c>
    </row>
    <row r="7554" customFormat="false" ht="15" hidden="false" customHeight="false" outlineLevel="0" collapsed="false">
      <c r="A7554" s="60" t="n">
        <v>46309</v>
      </c>
      <c r="B7554" s="0" t="n">
        <v>15</v>
      </c>
      <c r="C7554" s="0" t="n">
        <v>30443</v>
      </c>
      <c r="E7554" s="0" t="n">
        <v>0</v>
      </c>
      <c r="F7554" s="55" t="s">
        <v>1433</v>
      </c>
      <c r="I7554" s="55" t="s">
        <v>155</v>
      </c>
      <c r="U7554" s="0" t="n">
        <v>289</v>
      </c>
      <c r="V7554" s="0" t="n">
        <v>0</v>
      </c>
      <c r="X7554" s="55" t="n">
        <f aca="false">IF(I7554="Male",0,1)</f>
        <v>0</v>
      </c>
      <c r="Y7554" s="55" t="n">
        <f aca="false">IF(OR(I7554="DNB",I7554="Dry DNB"),1,0)</f>
        <v>0</v>
      </c>
      <c r="Z7554" s="0" t="str">
        <f aca="false">IF(ISNUMBER(W7554),A7554-W7554,"")</f>
        <v/>
      </c>
      <c r="AA7554" s="55" t="n">
        <f aca="false">MATCH(A7554,DATAS,0)</f>
        <v>1</v>
      </c>
      <c r="AB7554" s="55" t="n">
        <f aca="false">IF(AND(E7554&gt;0,OR(AND(B7554&gt;=1,B7554&lt;=6),B7554=10)),1,0)</f>
        <v>0</v>
      </c>
      <c r="AC7554" s="55" t="n">
        <f aca="false">IF(AND(E7554&gt;0,B7554=10),1,0)</f>
        <v>0</v>
      </c>
      <c r="AD7554" s="0" t="str">
        <f aca="false">IF(AND(C7553=C7554,AA7553=AA7554-1),AB7553,"")</f>
        <v/>
      </c>
      <c r="AE7554" s="0" t="str">
        <f aca="false">IF(AND(C7553=C7554,AA7553=AA7554-1),AC7553,"")</f>
        <v/>
      </c>
      <c r="AF7554" s="0" t="str">
        <f aca="false">IF(AA7554=1,"",IF(AND(AB7554=1,AD7554&lt;&gt;1),1,0))</f>
        <v/>
      </c>
      <c r="AG7554" s="0" t="str">
        <f aca="false">IF(AA7554=1,"",IF(AND(AC7554=1,AE7554&lt;&gt;1),1,0))</f>
        <v/>
      </c>
      <c r="AH7554" s="60" t="str">
        <f aca="false">IF(AND(E7554&gt;0,AA7554&lt;2,NOT(AND(C7555=C7554,AA7555=AA7554+1))),INDEX(DATAS,AA7554+1),"")</f>
        <v/>
      </c>
      <c r="AI7554" s="60" t="str">
        <f aca="false">IF(AND(AC7554=1,AA7554&lt;2),IF(AND(C7555=C7554,AA7555=AA7554+1),IF(AC7555=1,"",INDEX(DATAS,AA7554+1)),INDEX(DATAS,AA7554+1)),"")</f>
        <v/>
      </c>
    </row>
    <row r="7555" customFormat="false" ht="15" hidden="false" customHeight="false" outlineLevel="0" collapsed="false">
      <c r="A7555" s="60" t="n">
        <v>46310</v>
      </c>
      <c r="B7555" s="0" t="n">
        <v>15</v>
      </c>
      <c r="C7555" s="0" t="n">
        <v>30443</v>
      </c>
      <c r="E7555" s="0" t="n">
        <v>0</v>
      </c>
      <c r="F7555" s="55" t="s">
        <v>1433</v>
      </c>
      <c r="I7555" s="55" t="s">
        <v>155</v>
      </c>
      <c r="U7555" s="0" t="n">
        <v>290</v>
      </c>
      <c r="V7555" s="0" t="n">
        <v>0</v>
      </c>
      <c r="X7555" s="55" t="n">
        <f aca="false">IF(I7555="Male",0,1)</f>
        <v>0</v>
      </c>
      <c r="Y7555" s="55" t="n">
        <f aca="false">IF(OR(I7555="DNB",I7555="Dry DNB"),1,0)</f>
        <v>0</v>
      </c>
      <c r="Z7555" s="0" t="str">
        <f aca="false">IF(ISNUMBER(W7555),A7555-W7555,"")</f>
        <v/>
      </c>
      <c r="AA7555" s="55" t="n">
        <f aca="false">MATCH(A7555,DATAS,0)</f>
        <v>2</v>
      </c>
      <c r="AB7555" s="55" t="n">
        <f aca="false">IF(AND(E7555&gt;0,OR(AND(B7555&gt;=1,B7555&lt;=6),B7555=10)),1,0)</f>
        <v>0</v>
      </c>
      <c r="AC7555" s="55" t="n">
        <f aca="false">IF(AND(E7555&gt;0,B7555=10),1,0)</f>
        <v>0</v>
      </c>
      <c r="AD7555" s="55" t="n">
        <f aca="false">IF(AND(C7554=C7555,AA7554=AA7555-1),AB7554,"")</f>
        <v>0</v>
      </c>
      <c r="AE7555" s="55" t="n">
        <f aca="false">IF(AND(C7554=C7555,AA7554=AA7555-1),AC7554,"")</f>
        <v>0</v>
      </c>
      <c r="AF7555" s="55" t="n">
        <f aca="false">IF(AA7555=1,"",IF(AND(AB7555=1,AD7555&lt;&gt;1),1,0))</f>
        <v>0</v>
      </c>
      <c r="AG7555" s="55" t="n">
        <f aca="false">IF(AA7555=1,"",IF(AND(AC7555=1,AE7555&lt;&gt;1),1,0))</f>
        <v>0</v>
      </c>
      <c r="AH7555" s="60" t="str">
        <f aca="false">IF(AND(E7555&gt;0,AA7555&lt;2,NOT(AND(C7556=C7555,AA7556=AA7555+1))),INDEX(DATAS,AA7555+1),"")</f>
        <v/>
      </c>
      <c r="AI7555" s="60" t="str">
        <f aca="false">IF(AND(AC7555=1,AA7555&lt;2),IF(AND(C7556=C7555,AA7556=AA7555+1),IF(AC7556=1,"",INDEX(DATAS,AA7555+1)),INDEX(DATAS,AA7555+1)),"")</f>
        <v/>
      </c>
    </row>
    <row r="7556" customFormat="false" ht="15" hidden="false" customHeight="false" outlineLevel="0" collapsed="false">
      <c r="A7556" s="60" t="n">
        <v>46309</v>
      </c>
      <c r="B7556" s="0" t="n">
        <v>15</v>
      </c>
      <c r="C7556" s="0" t="n">
        <v>30445</v>
      </c>
      <c r="E7556" s="0" t="n">
        <v>0</v>
      </c>
      <c r="F7556" s="55" t="s">
        <v>1435</v>
      </c>
      <c r="I7556" s="55" t="s">
        <v>155</v>
      </c>
      <c r="U7556" s="0" t="n">
        <v>287</v>
      </c>
      <c r="V7556" s="0" t="n">
        <v>0</v>
      </c>
      <c r="X7556" s="55" t="n">
        <f aca="false">IF(I7556="Male",0,1)</f>
        <v>0</v>
      </c>
      <c r="Y7556" s="55" t="n">
        <f aca="false">IF(OR(I7556="DNB",I7556="Dry DNB"),1,0)</f>
        <v>0</v>
      </c>
      <c r="Z7556" s="0" t="str">
        <f aca="false">IF(ISNUMBER(W7556),A7556-W7556,"")</f>
        <v/>
      </c>
      <c r="AA7556" s="55" t="n">
        <f aca="false">MATCH(A7556,DATAS,0)</f>
        <v>1</v>
      </c>
      <c r="AB7556" s="55" t="n">
        <f aca="false">IF(AND(E7556&gt;0,OR(AND(B7556&gt;=1,B7556&lt;=6),B7556=10)),1,0)</f>
        <v>0</v>
      </c>
      <c r="AC7556" s="55" t="n">
        <f aca="false">IF(AND(E7556&gt;0,B7556=10),1,0)</f>
        <v>0</v>
      </c>
      <c r="AD7556" s="0" t="str">
        <f aca="false">IF(AND(C7555=C7556,AA7555=AA7556-1),AB7555,"")</f>
        <v/>
      </c>
      <c r="AE7556" s="0" t="str">
        <f aca="false">IF(AND(C7555=C7556,AA7555=AA7556-1),AC7555,"")</f>
        <v/>
      </c>
      <c r="AF7556" s="0" t="str">
        <f aca="false">IF(AA7556=1,"",IF(AND(AB7556=1,AD7556&lt;&gt;1),1,0))</f>
        <v/>
      </c>
      <c r="AG7556" s="0" t="str">
        <f aca="false">IF(AA7556=1,"",IF(AND(AC7556=1,AE7556&lt;&gt;1),1,0))</f>
        <v/>
      </c>
      <c r="AH7556" s="60" t="str">
        <f aca="false">IF(AND(E7556&gt;0,AA7556&lt;2,NOT(AND(C7557=C7556,AA7557=AA7556+1))),INDEX(DATAS,AA7556+1),"")</f>
        <v/>
      </c>
      <c r="AI7556" s="60" t="str">
        <f aca="false">IF(AND(AC7556=1,AA7556&lt;2),IF(AND(C7557=C7556,AA7557=AA7556+1),IF(AC7557=1,"",INDEX(DATAS,AA7556+1)),INDEX(DATAS,AA7556+1)),"")</f>
        <v/>
      </c>
    </row>
    <row r="7557" customFormat="false" ht="15" hidden="false" customHeight="false" outlineLevel="0" collapsed="false">
      <c r="A7557" s="60" t="n">
        <v>46310</v>
      </c>
      <c r="B7557" s="0" t="n">
        <v>15</v>
      </c>
      <c r="C7557" s="0" t="n">
        <v>30445</v>
      </c>
      <c r="E7557" s="0" t="n">
        <v>0</v>
      </c>
      <c r="F7557" s="55" t="s">
        <v>1435</v>
      </c>
      <c r="I7557" s="55" t="s">
        <v>155</v>
      </c>
      <c r="U7557" s="0" t="n">
        <v>288</v>
      </c>
      <c r="V7557" s="0" t="n">
        <v>0</v>
      </c>
      <c r="X7557" s="55" t="n">
        <f aca="false">IF(I7557="Male",0,1)</f>
        <v>0</v>
      </c>
      <c r="Y7557" s="55" t="n">
        <f aca="false">IF(OR(I7557="DNB",I7557="Dry DNB"),1,0)</f>
        <v>0</v>
      </c>
      <c r="Z7557" s="0" t="str">
        <f aca="false">IF(ISNUMBER(W7557),A7557-W7557,"")</f>
        <v/>
      </c>
      <c r="AA7557" s="55" t="n">
        <f aca="false">MATCH(A7557,DATAS,0)</f>
        <v>2</v>
      </c>
      <c r="AB7557" s="55" t="n">
        <f aca="false">IF(AND(E7557&gt;0,OR(AND(B7557&gt;=1,B7557&lt;=6),B7557=10)),1,0)</f>
        <v>0</v>
      </c>
      <c r="AC7557" s="55" t="n">
        <f aca="false">IF(AND(E7557&gt;0,B7557=10),1,0)</f>
        <v>0</v>
      </c>
      <c r="AD7557" s="55" t="n">
        <f aca="false">IF(AND(C7556=C7557,AA7556=AA7557-1),AB7556,"")</f>
        <v>0</v>
      </c>
      <c r="AE7557" s="55" t="n">
        <f aca="false">IF(AND(C7556=C7557,AA7556=AA7557-1),AC7556,"")</f>
        <v>0</v>
      </c>
      <c r="AF7557" s="55" t="n">
        <f aca="false">IF(AA7557=1,"",IF(AND(AB7557=1,AD7557&lt;&gt;1),1,0))</f>
        <v>0</v>
      </c>
      <c r="AG7557" s="55" t="n">
        <f aca="false">IF(AA7557=1,"",IF(AND(AC7557=1,AE7557&lt;&gt;1),1,0))</f>
        <v>0</v>
      </c>
      <c r="AH7557" s="60" t="str">
        <f aca="false">IF(AND(E7557&gt;0,AA7557&lt;2,NOT(AND(C7558=C7557,AA7558=AA7557+1))),INDEX(DATAS,AA7557+1),"")</f>
        <v/>
      </c>
      <c r="AI7557" s="60" t="str">
        <f aca="false">IF(AND(AC7557=1,AA7557&lt;2),IF(AND(C7558=C7557,AA7558=AA7557+1),IF(AC7558=1,"",INDEX(DATAS,AA7557+1)),INDEX(DATAS,AA7557+1)),"")</f>
        <v/>
      </c>
    </row>
    <row r="7558" customFormat="false" ht="15" hidden="false" customHeight="false" outlineLevel="0" collapsed="false">
      <c r="A7558" s="60" t="n">
        <v>46309</v>
      </c>
      <c r="B7558" s="0" t="n">
        <v>15</v>
      </c>
      <c r="C7558" s="0" t="n">
        <v>30446</v>
      </c>
      <c r="E7558" s="0" t="n">
        <v>0</v>
      </c>
      <c r="F7558" s="55" t="s">
        <v>1435</v>
      </c>
      <c r="I7558" s="55" t="s">
        <v>155</v>
      </c>
      <c r="U7558" s="0" t="n">
        <v>287</v>
      </c>
      <c r="V7558" s="0" t="n">
        <v>0</v>
      </c>
      <c r="X7558" s="55" t="n">
        <f aca="false">IF(I7558="Male",0,1)</f>
        <v>0</v>
      </c>
      <c r="Y7558" s="55" t="n">
        <f aca="false">IF(OR(I7558="DNB",I7558="Dry DNB"),1,0)</f>
        <v>0</v>
      </c>
      <c r="Z7558" s="0" t="str">
        <f aca="false">IF(ISNUMBER(W7558),A7558-W7558,"")</f>
        <v/>
      </c>
      <c r="AA7558" s="55" t="n">
        <f aca="false">MATCH(A7558,DATAS,0)</f>
        <v>1</v>
      </c>
      <c r="AB7558" s="55" t="n">
        <f aca="false">IF(AND(E7558&gt;0,OR(AND(B7558&gt;=1,B7558&lt;=6),B7558=10)),1,0)</f>
        <v>0</v>
      </c>
      <c r="AC7558" s="55" t="n">
        <f aca="false">IF(AND(E7558&gt;0,B7558=10),1,0)</f>
        <v>0</v>
      </c>
      <c r="AD7558" s="0" t="str">
        <f aca="false">IF(AND(C7557=C7558,AA7557=AA7558-1),AB7557,"")</f>
        <v/>
      </c>
      <c r="AE7558" s="0" t="str">
        <f aca="false">IF(AND(C7557=C7558,AA7557=AA7558-1),AC7557,"")</f>
        <v/>
      </c>
      <c r="AF7558" s="0" t="str">
        <f aca="false">IF(AA7558=1,"",IF(AND(AB7558=1,AD7558&lt;&gt;1),1,0))</f>
        <v/>
      </c>
      <c r="AG7558" s="0" t="str">
        <f aca="false">IF(AA7558=1,"",IF(AND(AC7558=1,AE7558&lt;&gt;1),1,0))</f>
        <v/>
      </c>
      <c r="AH7558" s="60" t="str">
        <f aca="false">IF(AND(E7558&gt;0,AA7558&lt;2,NOT(AND(C7559=C7558,AA7559=AA7558+1))),INDEX(DATAS,AA7558+1),"")</f>
        <v/>
      </c>
      <c r="AI7558" s="60" t="str">
        <f aca="false">IF(AND(AC7558=1,AA7558&lt;2),IF(AND(C7559=C7558,AA7559=AA7558+1),IF(AC7559=1,"",INDEX(DATAS,AA7558+1)),INDEX(DATAS,AA7558+1)),"")</f>
        <v/>
      </c>
    </row>
    <row r="7559" customFormat="false" ht="15" hidden="false" customHeight="false" outlineLevel="0" collapsed="false">
      <c r="A7559" s="60" t="n">
        <v>46310</v>
      </c>
      <c r="B7559" s="0" t="n">
        <v>15</v>
      </c>
      <c r="C7559" s="0" t="n">
        <v>30446</v>
      </c>
      <c r="E7559" s="0" t="n">
        <v>0</v>
      </c>
      <c r="F7559" s="55" t="s">
        <v>1435</v>
      </c>
      <c r="I7559" s="55" t="s">
        <v>155</v>
      </c>
      <c r="U7559" s="0" t="n">
        <v>288</v>
      </c>
      <c r="V7559" s="0" t="n">
        <v>0</v>
      </c>
      <c r="X7559" s="55" t="n">
        <f aca="false">IF(I7559="Male",0,1)</f>
        <v>0</v>
      </c>
      <c r="Y7559" s="55" t="n">
        <f aca="false">IF(OR(I7559="DNB",I7559="Dry DNB"),1,0)</f>
        <v>0</v>
      </c>
      <c r="Z7559" s="0" t="str">
        <f aca="false">IF(ISNUMBER(W7559),A7559-W7559,"")</f>
        <v/>
      </c>
      <c r="AA7559" s="55" t="n">
        <f aca="false">MATCH(A7559,DATAS,0)</f>
        <v>2</v>
      </c>
      <c r="AB7559" s="55" t="n">
        <f aca="false">IF(AND(E7559&gt;0,OR(AND(B7559&gt;=1,B7559&lt;=6),B7559=10)),1,0)</f>
        <v>0</v>
      </c>
      <c r="AC7559" s="55" t="n">
        <f aca="false">IF(AND(E7559&gt;0,B7559=10),1,0)</f>
        <v>0</v>
      </c>
      <c r="AD7559" s="55" t="n">
        <f aca="false">IF(AND(C7558=C7559,AA7558=AA7559-1),AB7558,"")</f>
        <v>0</v>
      </c>
      <c r="AE7559" s="55" t="n">
        <f aca="false">IF(AND(C7558=C7559,AA7558=AA7559-1),AC7558,"")</f>
        <v>0</v>
      </c>
      <c r="AF7559" s="55" t="n">
        <f aca="false">IF(AA7559=1,"",IF(AND(AB7559=1,AD7559&lt;&gt;1),1,0))</f>
        <v>0</v>
      </c>
      <c r="AG7559" s="55" t="n">
        <f aca="false">IF(AA7559=1,"",IF(AND(AC7559=1,AE7559&lt;&gt;1),1,0))</f>
        <v>0</v>
      </c>
      <c r="AH7559" s="60" t="str">
        <f aca="false">IF(AND(E7559&gt;0,AA7559&lt;2,NOT(AND(C7560=C7559,AA7560=AA7559+1))),INDEX(DATAS,AA7559+1),"")</f>
        <v/>
      </c>
      <c r="AI7559" s="60" t="str">
        <f aca="false">IF(AND(AC7559=1,AA7559&lt;2),IF(AND(C7560=C7559,AA7560=AA7559+1),IF(AC7560=1,"",INDEX(DATAS,AA7559+1)),INDEX(DATAS,AA7559+1)),"")</f>
        <v/>
      </c>
    </row>
    <row r="7560" customFormat="false" ht="15" hidden="false" customHeight="false" outlineLevel="0" collapsed="false">
      <c r="A7560" s="60" t="n">
        <v>46309</v>
      </c>
      <c r="B7560" s="0" t="n">
        <v>15</v>
      </c>
      <c r="C7560" s="0" t="n">
        <v>30447</v>
      </c>
      <c r="E7560" s="0" t="n">
        <v>0</v>
      </c>
      <c r="F7560" s="55" t="s">
        <v>1437</v>
      </c>
      <c r="I7560" s="55" t="s">
        <v>155</v>
      </c>
      <c r="U7560" s="0" t="n">
        <v>285</v>
      </c>
      <c r="V7560" s="0" t="n">
        <v>0</v>
      </c>
      <c r="X7560" s="55" t="n">
        <f aca="false">IF(I7560="Male",0,1)</f>
        <v>0</v>
      </c>
      <c r="Y7560" s="55" t="n">
        <f aca="false">IF(OR(I7560="DNB",I7560="Dry DNB"),1,0)</f>
        <v>0</v>
      </c>
      <c r="Z7560" s="0" t="str">
        <f aca="false">IF(ISNUMBER(W7560),A7560-W7560,"")</f>
        <v/>
      </c>
      <c r="AA7560" s="55" t="n">
        <f aca="false">MATCH(A7560,DATAS,0)</f>
        <v>1</v>
      </c>
      <c r="AB7560" s="55" t="n">
        <f aca="false">IF(AND(E7560&gt;0,OR(AND(B7560&gt;=1,B7560&lt;=6),B7560=10)),1,0)</f>
        <v>0</v>
      </c>
      <c r="AC7560" s="55" t="n">
        <f aca="false">IF(AND(E7560&gt;0,B7560=10),1,0)</f>
        <v>0</v>
      </c>
      <c r="AD7560" s="0" t="str">
        <f aca="false">IF(AND(C7559=C7560,AA7559=AA7560-1),AB7559,"")</f>
        <v/>
      </c>
      <c r="AE7560" s="0" t="str">
        <f aca="false">IF(AND(C7559=C7560,AA7559=AA7560-1),AC7559,"")</f>
        <v/>
      </c>
      <c r="AF7560" s="0" t="str">
        <f aca="false">IF(AA7560=1,"",IF(AND(AB7560=1,AD7560&lt;&gt;1),1,0))</f>
        <v/>
      </c>
      <c r="AG7560" s="0" t="str">
        <f aca="false">IF(AA7560=1,"",IF(AND(AC7560=1,AE7560&lt;&gt;1),1,0))</f>
        <v/>
      </c>
      <c r="AH7560" s="60" t="str">
        <f aca="false">IF(AND(E7560&gt;0,AA7560&lt;2,NOT(AND(C7561=C7560,AA7561=AA7560+1))),INDEX(DATAS,AA7560+1),"")</f>
        <v/>
      </c>
      <c r="AI7560" s="60" t="str">
        <f aca="false">IF(AND(AC7560=1,AA7560&lt;2),IF(AND(C7561=C7560,AA7561=AA7560+1),IF(AC7561=1,"",INDEX(DATAS,AA7560+1)),INDEX(DATAS,AA7560+1)),"")</f>
        <v/>
      </c>
    </row>
    <row r="7561" customFormat="false" ht="15" hidden="false" customHeight="false" outlineLevel="0" collapsed="false">
      <c r="A7561" s="60" t="n">
        <v>46310</v>
      </c>
      <c r="B7561" s="0" t="n">
        <v>15</v>
      </c>
      <c r="C7561" s="0" t="n">
        <v>30447</v>
      </c>
      <c r="E7561" s="0" t="n">
        <v>0</v>
      </c>
      <c r="F7561" s="55" t="s">
        <v>1437</v>
      </c>
      <c r="I7561" s="55" t="s">
        <v>155</v>
      </c>
      <c r="U7561" s="0" t="n">
        <v>286</v>
      </c>
      <c r="V7561" s="0" t="n">
        <v>0</v>
      </c>
      <c r="X7561" s="55" t="n">
        <f aca="false">IF(I7561="Male",0,1)</f>
        <v>0</v>
      </c>
      <c r="Y7561" s="55" t="n">
        <f aca="false">IF(OR(I7561="DNB",I7561="Dry DNB"),1,0)</f>
        <v>0</v>
      </c>
      <c r="Z7561" s="0" t="str">
        <f aca="false">IF(ISNUMBER(W7561),A7561-W7561,"")</f>
        <v/>
      </c>
      <c r="AA7561" s="55" t="n">
        <f aca="false">MATCH(A7561,DATAS,0)</f>
        <v>2</v>
      </c>
      <c r="AB7561" s="55" t="n">
        <f aca="false">IF(AND(E7561&gt;0,OR(AND(B7561&gt;=1,B7561&lt;=6),B7561=10)),1,0)</f>
        <v>0</v>
      </c>
      <c r="AC7561" s="55" t="n">
        <f aca="false">IF(AND(E7561&gt;0,B7561=10),1,0)</f>
        <v>0</v>
      </c>
      <c r="AD7561" s="55" t="n">
        <f aca="false">IF(AND(C7560=C7561,AA7560=AA7561-1),AB7560,"")</f>
        <v>0</v>
      </c>
      <c r="AE7561" s="55" t="n">
        <f aca="false">IF(AND(C7560=C7561,AA7560=AA7561-1),AC7560,"")</f>
        <v>0</v>
      </c>
      <c r="AF7561" s="55" t="n">
        <f aca="false">IF(AA7561=1,"",IF(AND(AB7561=1,AD7561&lt;&gt;1),1,0))</f>
        <v>0</v>
      </c>
      <c r="AG7561" s="55" t="n">
        <f aca="false">IF(AA7561=1,"",IF(AND(AC7561=1,AE7561&lt;&gt;1),1,0))</f>
        <v>0</v>
      </c>
      <c r="AH7561" s="60" t="str">
        <f aca="false">IF(AND(E7561&gt;0,AA7561&lt;2,NOT(AND(C7562=C7561,AA7562=AA7561+1))),INDEX(DATAS,AA7561+1),"")</f>
        <v/>
      </c>
      <c r="AI7561" s="60" t="str">
        <f aca="false">IF(AND(AC7561=1,AA7561&lt;2),IF(AND(C7562=C7561,AA7562=AA7561+1),IF(AC7562=1,"",INDEX(DATAS,AA7561+1)),INDEX(DATAS,AA7561+1)),"")</f>
        <v/>
      </c>
    </row>
    <row r="7562" customFormat="false" ht="15" hidden="false" customHeight="false" outlineLevel="0" collapsed="false">
      <c r="A7562" s="60" t="n">
        <v>46309</v>
      </c>
      <c r="B7562" s="0" t="n">
        <v>15</v>
      </c>
      <c r="C7562" s="0" t="n">
        <v>30448</v>
      </c>
      <c r="E7562" s="0" t="n">
        <v>0</v>
      </c>
      <c r="F7562" s="55" t="s">
        <v>1438</v>
      </c>
      <c r="I7562" s="55" t="s">
        <v>155</v>
      </c>
      <c r="U7562" s="0" t="n">
        <v>284</v>
      </c>
      <c r="V7562" s="0" t="n">
        <v>0</v>
      </c>
      <c r="X7562" s="55" t="n">
        <f aca="false">IF(I7562="Male",0,1)</f>
        <v>0</v>
      </c>
      <c r="Y7562" s="55" t="n">
        <f aca="false">IF(OR(I7562="DNB",I7562="Dry DNB"),1,0)</f>
        <v>0</v>
      </c>
      <c r="Z7562" s="0" t="str">
        <f aca="false">IF(ISNUMBER(W7562),A7562-W7562,"")</f>
        <v/>
      </c>
      <c r="AA7562" s="55" t="n">
        <f aca="false">MATCH(A7562,DATAS,0)</f>
        <v>1</v>
      </c>
      <c r="AB7562" s="55" t="n">
        <f aca="false">IF(AND(E7562&gt;0,OR(AND(B7562&gt;=1,B7562&lt;=6),B7562=10)),1,0)</f>
        <v>0</v>
      </c>
      <c r="AC7562" s="55" t="n">
        <f aca="false">IF(AND(E7562&gt;0,B7562=10),1,0)</f>
        <v>0</v>
      </c>
      <c r="AD7562" s="0" t="str">
        <f aca="false">IF(AND(C7561=C7562,AA7561=AA7562-1),AB7561,"")</f>
        <v/>
      </c>
      <c r="AE7562" s="0" t="str">
        <f aca="false">IF(AND(C7561=C7562,AA7561=AA7562-1),AC7561,"")</f>
        <v/>
      </c>
      <c r="AF7562" s="0" t="str">
        <f aca="false">IF(AA7562=1,"",IF(AND(AB7562=1,AD7562&lt;&gt;1),1,0))</f>
        <v/>
      </c>
      <c r="AG7562" s="0" t="str">
        <f aca="false">IF(AA7562=1,"",IF(AND(AC7562=1,AE7562&lt;&gt;1),1,0))</f>
        <v/>
      </c>
      <c r="AH7562" s="60" t="str">
        <f aca="false">IF(AND(E7562&gt;0,AA7562&lt;2,NOT(AND(C7563=C7562,AA7563=AA7562+1))),INDEX(DATAS,AA7562+1),"")</f>
        <v/>
      </c>
      <c r="AI7562" s="60" t="str">
        <f aca="false">IF(AND(AC7562=1,AA7562&lt;2),IF(AND(C7563=C7562,AA7563=AA7562+1),IF(AC7563=1,"",INDEX(DATAS,AA7562+1)),INDEX(DATAS,AA7562+1)),"")</f>
        <v/>
      </c>
    </row>
    <row r="7563" customFormat="false" ht="15" hidden="false" customHeight="false" outlineLevel="0" collapsed="false">
      <c r="A7563" s="60" t="n">
        <v>46310</v>
      </c>
      <c r="B7563" s="0" t="n">
        <v>15</v>
      </c>
      <c r="C7563" s="0" t="n">
        <v>30448</v>
      </c>
      <c r="E7563" s="0" t="n">
        <v>0</v>
      </c>
      <c r="F7563" s="55" t="s">
        <v>1438</v>
      </c>
      <c r="I7563" s="55" t="s">
        <v>155</v>
      </c>
      <c r="U7563" s="0" t="n">
        <v>285</v>
      </c>
      <c r="V7563" s="0" t="n">
        <v>0</v>
      </c>
      <c r="X7563" s="55" t="n">
        <f aca="false">IF(I7563="Male",0,1)</f>
        <v>0</v>
      </c>
      <c r="Y7563" s="55" t="n">
        <f aca="false">IF(OR(I7563="DNB",I7563="Dry DNB"),1,0)</f>
        <v>0</v>
      </c>
      <c r="Z7563" s="0" t="str">
        <f aca="false">IF(ISNUMBER(W7563),A7563-W7563,"")</f>
        <v/>
      </c>
      <c r="AA7563" s="55" t="n">
        <f aca="false">MATCH(A7563,DATAS,0)</f>
        <v>2</v>
      </c>
      <c r="AB7563" s="55" t="n">
        <f aca="false">IF(AND(E7563&gt;0,OR(AND(B7563&gt;=1,B7563&lt;=6),B7563=10)),1,0)</f>
        <v>0</v>
      </c>
      <c r="AC7563" s="55" t="n">
        <f aca="false">IF(AND(E7563&gt;0,B7563=10),1,0)</f>
        <v>0</v>
      </c>
      <c r="AD7563" s="55" t="n">
        <f aca="false">IF(AND(C7562=C7563,AA7562=AA7563-1),AB7562,"")</f>
        <v>0</v>
      </c>
      <c r="AE7563" s="55" t="n">
        <f aca="false">IF(AND(C7562=C7563,AA7562=AA7563-1),AC7562,"")</f>
        <v>0</v>
      </c>
      <c r="AF7563" s="55" t="n">
        <f aca="false">IF(AA7563=1,"",IF(AND(AB7563=1,AD7563&lt;&gt;1),1,0))</f>
        <v>0</v>
      </c>
      <c r="AG7563" s="55" t="n">
        <f aca="false">IF(AA7563=1,"",IF(AND(AC7563=1,AE7563&lt;&gt;1),1,0))</f>
        <v>0</v>
      </c>
      <c r="AH7563" s="60" t="str">
        <f aca="false">IF(AND(E7563&gt;0,AA7563&lt;2,NOT(AND(C7564=C7563,AA7564=AA7563+1))),INDEX(DATAS,AA7563+1),"")</f>
        <v/>
      </c>
      <c r="AI7563" s="60" t="str">
        <f aca="false">IF(AND(AC7563=1,AA7563&lt;2),IF(AND(C7564=C7563,AA7564=AA7563+1),IF(AC7564=1,"",INDEX(DATAS,AA7563+1)),INDEX(DATAS,AA7563+1)),"")</f>
        <v/>
      </c>
    </row>
    <row r="7564" customFormat="false" ht="15" hidden="false" customHeight="false" outlineLevel="0" collapsed="false">
      <c r="A7564" s="60" t="n">
        <v>46309</v>
      </c>
      <c r="B7564" s="0" t="n">
        <v>15</v>
      </c>
      <c r="C7564" s="0" t="n">
        <v>30450</v>
      </c>
      <c r="E7564" s="0" t="n">
        <v>0</v>
      </c>
      <c r="F7564" s="55" t="s">
        <v>1440</v>
      </c>
      <c r="I7564" s="55" t="s">
        <v>155</v>
      </c>
      <c r="U7564" s="0" t="n">
        <v>282</v>
      </c>
      <c r="V7564" s="0" t="n">
        <v>0</v>
      </c>
      <c r="X7564" s="55" t="n">
        <f aca="false">IF(I7564="Male",0,1)</f>
        <v>0</v>
      </c>
      <c r="Y7564" s="55" t="n">
        <f aca="false">IF(OR(I7564="DNB",I7564="Dry DNB"),1,0)</f>
        <v>0</v>
      </c>
      <c r="Z7564" s="0" t="str">
        <f aca="false">IF(ISNUMBER(W7564),A7564-W7564,"")</f>
        <v/>
      </c>
      <c r="AA7564" s="55" t="n">
        <f aca="false">MATCH(A7564,DATAS,0)</f>
        <v>1</v>
      </c>
      <c r="AB7564" s="55" t="n">
        <f aca="false">IF(AND(E7564&gt;0,OR(AND(B7564&gt;=1,B7564&lt;=6),B7564=10)),1,0)</f>
        <v>0</v>
      </c>
      <c r="AC7564" s="55" t="n">
        <f aca="false">IF(AND(E7564&gt;0,B7564=10),1,0)</f>
        <v>0</v>
      </c>
      <c r="AD7564" s="0" t="str">
        <f aca="false">IF(AND(C7563=C7564,AA7563=AA7564-1),AB7563,"")</f>
        <v/>
      </c>
      <c r="AE7564" s="0" t="str">
        <f aca="false">IF(AND(C7563=C7564,AA7563=AA7564-1),AC7563,"")</f>
        <v/>
      </c>
      <c r="AF7564" s="0" t="str">
        <f aca="false">IF(AA7564=1,"",IF(AND(AB7564=1,AD7564&lt;&gt;1),1,0))</f>
        <v/>
      </c>
      <c r="AG7564" s="0" t="str">
        <f aca="false">IF(AA7564=1,"",IF(AND(AC7564=1,AE7564&lt;&gt;1),1,0))</f>
        <v/>
      </c>
      <c r="AH7564" s="60" t="str">
        <f aca="false">IF(AND(E7564&gt;0,AA7564&lt;2,NOT(AND(C7565=C7564,AA7565=AA7564+1))),INDEX(DATAS,AA7564+1),"")</f>
        <v/>
      </c>
      <c r="AI7564" s="60" t="str">
        <f aca="false">IF(AND(AC7564=1,AA7564&lt;2),IF(AND(C7565=C7564,AA7565=AA7564+1),IF(AC7565=1,"",INDEX(DATAS,AA7564+1)),INDEX(DATAS,AA7564+1)),"")</f>
        <v/>
      </c>
    </row>
    <row r="7565" customFormat="false" ht="15" hidden="false" customHeight="false" outlineLevel="0" collapsed="false">
      <c r="A7565" s="60" t="n">
        <v>46310</v>
      </c>
      <c r="B7565" s="0" t="n">
        <v>15</v>
      </c>
      <c r="C7565" s="0" t="n">
        <v>30450</v>
      </c>
      <c r="E7565" s="0" t="n">
        <v>0</v>
      </c>
      <c r="F7565" s="55" t="s">
        <v>1440</v>
      </c>
      <c r="I7565" s="55" t="s">
        <v>155</v>
      </c>
      <c r="U7565" s="0" t="n">
        <v>283</v>
      </c>
      <c r="V7565" s="0" t="n">
        <v>0</v>
      </c>
      <c r="X7565" s="55" t="n">
        <f aca="false">IF(I7565="Male",0,1)</f>
        <v>0</v>
      </c>
      <c r="Y7565" s="55" t="n">
        <f aca="false">IF(OR(I7565="DNB",I7565="Dry DNB"),1,0)</f>
        <v>0</v>
      </c>
      <c r="Z7565" s="0" t="str">
        <f aca="false">IF(ISNUMBER(W7565),A7565-W7565,"")</f>
        <v/>
      </c>
      <c r="AA7565" s="55" t="n">
        <f aca="false">MATCH(A7565,DATAS,0)</f>
        <v>2</v>
      </c>
      <c r="AB7565" s="55" t="n">
        <f aca="false">IF(AND(E7565&gt;0,OR(AND(B7565&gt;=1,B7565&lt;=6),B7565=10)),1,0)</f>
        <v>0</v>
      </c>
      <c r="AC7565" s="55" t="n">
        <f aca="false">IF(AND(E7565&gt;0,B7565=10),1,0)</f>
        <v>0</v>
      </c>
      <c r="AD7565" s="55" t="n">
        <f aca="false">IF(AND(C7564=C7565,AA7564=AA7565-1),AB7564,"")</f>
        <v>0</v>
      </c>
      <c r="AE7565" s="55" t="n">
        <f aca="false">IF(AND(C7564=C7565,AA7564=AA7565-1),AC7564,"")</f>
        <v>0</v>
      </c>
      <c r="AF7565" s="55" t="n">
        <f aca="false">IF(AA7565=1,"",IF(AND(AB7565=1,AD7565&lt;&gt;1),1,0))</f>
        <v>0</v>
      </c>
      <c r="AG7565" s="55" t="n">
        <f aca="false">IF(AA7565=1,"",IF(AND(AC7565=1,AE7565&lt;&gt;1),1,0))</f>
        <v>0</v>
      </c>
      <c r="AH7565" s="60" t="str">
        <f aca="false">IF(AND(E7565&gt;0,AA7565&lt;2,NOT(AND(C7566=C7565,AA7566=AA7565+1))),INDEX(DATAS,AA7565+1),"")</f>
        <v/>
      </c>
      <c r="AI7565" s="60" t="str">
        <f aca="false">IF(AND(AC7565=1,AA7565&lt;2),IF(AND(C7566=C7565,AA7566=AA7565+1),IF(AC7566=1,"",INDEX(DATAS,AA7565+1)),INDEX(DATAS,AA7565+1)),"")</f>
        <v/>
      </c>
    </row>
    <row r="7566" customFormat="false" ht="15" hidden="false" customHeight="false" outlineLevel="0" collapsed="false">
      <c r="A7566" s="60" t="n">
        <v>46309</v>
      </c>
      <c r="B7566" s="0" t="n">
        <v>15</v>
      </c>
      <c r="C7566" s="0" t="n">
        <v>30452</v>
      </c>
      <c r="E7566" s="0" t="n">
        <v>0</v>
      </c>
      <c r="F7566" s="55" t="s">
        <v>1441</v>
      </c>
      <c r="I7566" s="55" t="s">
        <v>155</v>
      </c>
      <c r="U7566" s="0" t="n">
        <v>281</v>
      </c>
      <c r="V7566" s="0" t="n">
        <v>0</v>
      </c>
      <c r="X7566" s="55" t="n">
        <f aca="false">IF(I7566="Male",0,1)</f>
        <v>0</v>
      </c>
      <c r="Y7566" s="55" t="n">
        <f aca="false">IF(OR(I7566="DNB",I7566="Dry DNB"),1,0)</f>
        <v>0</v>
      </c>
      <c r="Z7566" s="0" t="str">
        <f aca="false">IF(ISNUMBER(W7566),A7566-W7566,"")</f>
        <v/>
      </c>
      <c r="AA7566" s="55" t="n">
        <f aca="false">MATCH(A7566,DATAS,0)</f>
        <v>1</v>
      </c>
      <c r="AB7566" s="55" t="n">
        <f aca="false">IF(AND(E7566&gt;0,OR(AND(B7566&gt;=1,B7566&lt;=6),B7566=10)),1,0)</f>
        <v>0</v>
      </c>
      <c r="AC7566" s="55" t="n">
        <f aca="false">IF(AND(E7566&gt;0,B7566=10),1,0)</f>
        <v>0</v>
      </c>
      <c r="AD7566" s="0" t="str">
        <f aca="false">IF(AND(C7565=C7566,AA7565=AA7566-1),AB7565,"")</f>
        <v/>
      </c>
      <c r="AE7566" s="0" t="str">
        <f aca="false">IF(AND(C7565=C7566,AA7565=AA7566-1),AC7565,"")</f>
        <v/>
      </c>
      <c r="AF7566" s="0" t="str">
        <f aca="false">IF(AA7566=1,"",IF(AND(AB7566=1,AD7566&lt;&gt;1),1,0))</f>
        <v/>
      </c>
      <c r="AG7566" s="0" t="str">
        <f aca="false">IF(AA7566=1,"",IF(AND(AC7566=1,AE7566&lt;&gt;1),1,0))</f>
        <v/>
      </c>
      <c r="AH7566" s="60" t="str">
        <f aca="false">IF(AND(E7566&gt;0,AA7566&lt;2,NOT(AND(C7567=C7566,AA7567=AA7566+1))),INDEX(DATAS,AA7566+1),"")</f>
        <v/>
      </c>
      <c r="AI7566" s="60" t="str">
        <f aca="false">IF(AND(AC7566=1,AA7566&lt;2),IF(AND(C7567=C7566,AA7567=AA7566+1),IF(AC7567=1,"",INDEX(DATAS,AA7566+1)),INDEX(DATAS,AA7566+1)),"")</f>
        <v/>
      </c>
    </row>
    <row r="7567" customFormat="false" ht="15" hidden="false" customHeight="false" outlineLevel="0" collapsed="false">
      <c r="A7567" s="60" t="n">
        <v>46310</v>
      </c>
      <c r="B7567" s="0" t="n">
        <v>15</v>
      </c>
      <c r="C7567" s="0" t="n">
        <v>30452</v>
      </c>
      <c r="E7567" s="0" t="n">
        <v>0</v>
      </c>
      <c r="F7567" s="55" t="s">
        <v>1441</v>
      </c>
      <c r="I7567" s="55" t="s">
        <v>155</v>
      </c>
      <c r="U7567" s="0" t="n">
        <v>282</v>
      </c>
      <c r="V7567" s="0" t="n">
        <v>0</v>
      </c>
      <c r="X7567" s="55" t="n">
        <f aca="false">IF(I7567="Male",0,1)</f>
        <v>0</v>
      </c>
      <c r="Y7567" s="55" t="n">
        <f aca="false">IF(OR(I7567="DNB",I7567="Dry DNB"),1,0)</f>
        <v>0</v>
      </c>
      <c r="Z7567" s="0" t="str">
        <f aca="false">IF(ISNUMBER(W7567),A7567-W7567,"")</f>
        <v/>
      </c>
      <c r="AA7567" s="55" t="n">
        <f aca="false">MATCH(A7567,DATAS,0)</f>
        <v>2</v>
      </c>
      <c r="AB7567" s="55" t="n">
        <f aca="false">IF(AND(E7567&gt;0,OR(AND(B7567&gt;=1,B7567&lt;=6),B7567=10)),1,0)</f>
        <v>0</v>
      </c>
      <c r="AC7567" s="55" t="n">
        <f aca="false">IF(AND(E7567&gt;0,B7567=10),1,0)</f>
        <v>0</v>
      </c>
      <c r="AD7567" s="55" t="n">
        <f aca="false">IF(AND(C7566=C7567,AA7566=AA7567-1),AB7566,"")</f>
        <v>0</v>
      </c>
      <c r="AE7567" s="55" t="n">
        <f aca="false">IF(AND(C7566=C7567,AA7566=AA7567-1),AC7566,"")</f>
        <v>0</v>
      </c>
      <c r="AF7567" s="55" t="n">
        <f aca="false">IF(AA7567=1,"",IF(AND(AB7567=1,AD7567&lt;&gt;1),1,0))</f>
        <v>0</v>
      </c>
      <c r="AG7567" s="55" t="n">
        <f aca="false">IF(AA7567=1,"",IF(AND(AC7567=1,AE7567&lt;&gt;1),1,0))</f>
        <v>0</v>
      </c>
      <c r="AH7567" s="60" t="str">
        <f aca="false">IF(AND(E7567&gt;0,AA7567&lt;2,NOT(AND(C7568=C7567,AA7568=AA7567+1))),INDEX(DATAS,AA7567+1),"")</f>
        <v/>
      </c>
      <c r="AI7567" s="60" t="str">
        <f aca="false">IF(AND(AC7567=1,AA7567&lt;2),IF(AND(C7568=C7567,AA7568=AA7567+1),IF(AC7568=1,"",INDEX(DATAS,AA7567+1)),INDEX(DATAS,AA7567+1)),"")</f>
        <v/>
      </c>
    </row>
    <row r="7568" customFormat="false" ht="15" hidden="false" customHeight="false" outlineLevel="0" collapsed="false">
      <c r="A7568" s="60" t="n">
        <v>46309</v>
      </c>
      <c r="B7568" s="0" t="n">
        <v>15</v>
      </c>
      <c r="C7568" s="0" t="n">
        <v>30453</v>
      </c>
      <c r="E7568" s="0" t="n">
        <v>0</v>
      </c>
      <c r="F7568" s="55" t="s">
        <v>1442</v>
      </c>
      <c r="I7568" s="55" t="s">
        <v>155</v>
      </c>
      <c r="U7568" s="0" t="n">
        <v>280</v>
      </c>
      <c r="V7568" s="0" t="n">
        <v>0</v>
      </c>
      <c r="X7568" s="55" t="n">
        <f aca="false">IF(I7568="Male",0,1)</f>
        <v>0</v>
      </c>
      <c r="Y7568" s="55" t="n">
        <f aca="false">IF(OR(I7568="DNB",I7568="Dry DNB"),1,0)</f>
        <v>0</v>
      </c>
      <c r="Z7568" s="0" t="str">
        <f aca="false">IF(ISNUMBER(W7568),A7568-W7568,"")</f>
        <v/>
      </c>
      <c r="AA7568" s="55" t="n">
        <f aca="false">MATCH(A7568,DATAS,0)</f>
        <v>1</v>
      </c>
      <c r="AB7568" s="55" t="n">
        <f aca="false">IF(AND(E7568&gt;0,OR(AND(B7568&gt;=1,B7568&lt;=6),B7568=10)),1,0)</f>
        <v>0</v>
      </c>
      <c r="AC7568" s="55" t="n">
        <f aca="false">IF(AND(E7568&gt;0,B7568=10),1,0)</f>
        <v>0</v>
      </c>
      <c r="AD7568" s="0" t="str">
        <f aca="false">IF(AND(C7567=C7568,AA7567=AA7568-1),AB7567,"")</f>
        <v/>
      </c>
      <c r="AE7568" s="0" t="str">
        <f aca="false">IF(AND(C7567=C7568,AA7567=AA7568-1),AC7567,"")</f>
        <v/>
      </c>
      <c r="AF7568" s="0" t="str">
        <f aca="false">IF(AA7568=1,"",IF(AND(AB7568=1,AD7568&lt;&gt;1),1,0))</f>
        <v/>
      </c>
      <c r="AG7568" s="0" t="str">
        <f aca="false">IF(AA7568=1,"",IF(AND(AC7568=1,AE7568&lt;&gt;1),1,0))</f>
        <v/>
      </c>
      <c r="AH7568" s="60" t="str">
        <f aca="false">IF(AND(E7568&gt;0,AA7568&lt;2,NOT(AND(C7569=C7568,AA7569=AA7568+1))),INDEX(DATAS,AA7568+1),"")</f>
        <v/>
      </c>
      <c r="AI7568" s="60" t="str">
        <f aca="false">IF(AND(AC7568=1,AA7568&lt;2),IF(AND(C7569=C7568,AA7569=AA7568+1),IF(AC7569=1,"",INDEX(DATAS,AA7568+1)),INDEX(DATAS,AA7568+1)),"")</f>
        <v/>
      </c>
    </row>
    <row r="7569" customFormat="false" ht="15" hidden="false" customHeight="false" outlineLevel="0" collapsed="false">
      <c r="A7569" s="60" t="n">
        <v>46310</v>
      </c>
      <c r="B7569" s="0" t="n">
        <v>15</v>
      </c>
      <c r="C7569" s="0" t="n">
        <v>30453</v>
      </c>
      <c r="E7569" s="0" t="n">
        <v>0</v>
      </c>
      <c r="F7569" s="55" t="s">
        <v>1442</v>
      </c>
      <c r="I7569" s="55" t="s">
        <v>155</v>
      </c>
      <c r="U7569" s="0" t="n">
        <v>281</v>
      </c>
      <c r="V7569" s="0" t="n">
        <v>0</v>
      </c>
      <c r="X7569" s="55" t="n">
        <f aca="false">IF(I7569="Male",0,1)</f>
        <v>0</v>
      </c>
      <c r="Y7569" s="55" t="n">
        <f aca="false">IF(OR(I7569="DNB",I7569="Dry DNB"),1,0)</f>
        <v>0</v>
      </c>
      <c r="Z7569" s="0" t="str">
        <f aca="false">IF(ISNUMBER(W7569),A7569-W7569,"")</f>
        <v/>
      </c>
      <c r="AA7569" s="55" t="n">
        <f aca="false">MATCH(A7569,DATAS,0)</f>
        <v>2</v>
      </c>
      <c r="AB7569" s="55" t="n">
        <f aca="false">IF(AND(E7569&gt;0,OR(AND(B7569&gt;=1,B7569&lt;=6),B7569=10)),1,0)</f>
        <v>0</v>
      </c>
      <c r="AC7569" s="55" t="n">
        <f aca="false">IF(AND(E7569&gt;0,B7569=10),1,0)</f>
        <v>0</v>
      </c>
      <c r="AD7569" s="55" t="n">
        <f aca="false">IF(AND(C7568=C7569,AA7568=AA7569-1),AB7568,"")</f>
        <v>0</v>
      </c>
      <c r="AE7569" s="55" t="n">
        <f aca="false">IF(AND(C7568=C7569,AA7568=AA7569-1),AC7568,"")</f>
        <v>0</v>
      </c>
      <c r="AF7569" s="55" t="n">
        <f aca="false">IF(AA7569=1,"",IF(AND(AB7569=1,AD7569&lt;&gt;1),1,0))</f>
        <v>0</v>
      </c>
      <c r="AG7569" s="55" t="n">
        <f aca="false">IF(AA7569=1,"",IF(AND(AC7569=1,AE7569&lt;&gt;1),1,0))</f>
        <v>0</v>
      </c>
      <c r="AH7569" s="60" t="str">
        <f aca="false">IF(AND(E7569&gt;0,AA7569&lt;2,NOT(AND(C7570=C7569,AA7570=AA7569+1))),INDEX(DATAS,AA7569+1),"")</f>
        <v/>
      </c>
      <c r="AI7569" s="60" t="str">
        <f aca="false">IF(AND(AC7569=1,AA7569&lt;2),IF(AND(C7570=C7569,AA7570=AA7569+1),IF(AC7570=1,"",INDEX(DATAS,AA7569+1)),INDEX(DATAS,AA7569+1)),"")</f>
        <v/>
      </c>
    </row>
    <row r="7570" customFormat="false" ht="15" hidden="false" customHeight="false" outlineLevel="0" collapsed="false">
      <c r="A7570" s="60" t="n">
        <v>46309</v>
      </c>
      <c r="B7570" s="0" t="n">
        <v>15</v>
      </c>
      <c r="C7570" s="0" t="n">
        <v>30456</v>
      </c>
      <c r="E7570" s="0" t="n">
        <v>0</v>
      </c>
      <c r="F7570" s="55" t="s">
        <v>1442</v>
      </c>
      <c r="I7570" s="55" t="s">
        <v>1702</v>
      </c>
      <c r="U7570" s="0" t="n">
        <v>280</v>
      </c>
      <c r="V7570" s="0" t="n">
        <v>0</v>
      </c>
      <c r="X7570" s="55" t="n">
        <f aca="false">IF(I7570="Male",0,1)</f>
        <v>1</v>
      </c>
      <c r="Y7570" s="55" t="n">
        <f aca="false">IF(OR(I7570="DNB",I7570="Dry DNB"),1,0)</f>
        <v>0</v>
      </c>
      <c r="Z7570" s="0" t="str">
        <f aca="false">IF(ISNUMBER(W7570),A7570-W7570,"")</f>
        <v/>
      </c>
      <c r="AA7570" s="55" t="n">
        <f aca="false">MATCH(A7570,DATAS,0)</f>
        <v>1</v>
      </c>
      <c r="AB7570" s="55" t="n">
        <f aca="false">IF(AND(E7570&gt;0,OR(AND(B7570&gt;=1,B7570&lt;=6),B7570=10)),1,0)</f>
        <v>0</v>
      </c>
      <c r="AC7570" s="55" t="n">
        <f aca="false">IF(AND(E7570&gt;0,B7570=10),1,0)</f>
        <v>0</v>
      </c>
      <c r="AD7570" s="0" t="str">
        <f aca="false">IF(AND(C7569=C7570,AA7569=AA7570-1),AB7569,"")</f>
        <v/>
      </c>
      <c r="AE7570" s="0" t="str">
        <f aca="false">IF(AND(C7569=C7570,AA7569=AA7570-1),AC7569,"")</f>
        <v/>
      </c>
      <c r="AF7570" s="0" t="str">
        <f aca="false">IF(AA7570=1,"",IF(AND(AB7570=1,AD7570&lt;&gt;1),1,0))</f>
        <v/>
      </c>
      <c r="AG7570" s="0" t="str">
        <f aca="false">IF(AA7570=1,"",IF(AND(AC7570=1,AE7570&lt;&gt;1),1,0))</f>
        <v/>
      </c>
      <c r="AH7570" s="60" t="str">
        <f aca="false">IF(AND(E7570&gt;0,AA7570&lt;2,NOT(AND(C7571=C7570,AA7571=AA7570+1))),INDEX(DATAS,AA7570+1),"")</f>
        <v/>
      </c>
      <c r="AI7570" s="60" t="str">
        <f aca="false">IF(AND(AC7570=1,AA7570&lt;2),IF(AND(C7571=C7570,AA7571=AA7570+1),IF(AC7571=1,"",INDEX(DATAS,AA7570+1)),INDEX(DATAS,AA7570+1)),"")</f>
        <v/>
      </c>
    </row>
    <row r="7571" customFormat="false" ht="15" hidden="false" customHeight="false" outlineLevel="0" collapsed="false">
      <c r="A7571" s="60" t="n">
        <v>46310</v>
      </c>
      <c r="B7571" s="0" t="n">
        <v>15</v>
      </c>
      <c r="C7571" s="0" t="n">
        <v>30456</v>
      </c>
      <c r="E7571" s="0" t="n">
        <v>0</v>
      </c>
      <c r="F7571" s="55" t="s">
        <v>1442</v>
      </c>
      <c r="I7571" s="55" t="s">
        <v>1702</v>
      </c>
      <c r="U7571" s="0" t="n">
        <v>281</v>
      </c>
      <c r="V7571" s="0" t="n">
        <v>0</v>
      </c>
      <c r="X7571" s="55" t="n">
        <f aca="false">IF(I7571="Male",0,1)</f>
        <v>1</v>
      </c>
      <c r="Y7571" s="55" t="n">
        <f aca="false">IF(OR(I7571="DNB",I7571="Dry DNB"),1,0)</f>
        <v>0</v>
      </c>
      <c r="Z7571" s="0" t="str">
        <f aca="false">IF(ISNUMBER(W7571),A7571-W7571,"")</f>
        <v/>
      </c>
      <c r="AA7571" s="55" t="n">
        <f aca="false">MATCH(A7571,DATAS,0)</f>
        <v>2</v>
      </c>
      <c r="AB7571" s="55" t="n">
        <f aca="false">IF(AND(E7571&gt;0,OR(AND(B7571&gt;=1,B7571&lt;=6),B7571=10)),1,0)</f>
        <v>0</v>
      </c>
      <c r="AC7571" s="55" t="n">
        <f aca="false">IF(AND(E7571&gt;0,B7571=10),1,0)</f>
        <v>0</v>
      </c>
      <c r="AD7571" s="55" t="n">
        <f aca="false">IF(AND(C7570=C7571,AA7570=AA7571-1),AB7570,"")</f>
        <v>0</v>
      </c>
      <c r="AE7571" s="55" t="n">
        <f aca="false">IF(AND(C7570=C7571,AA7570=AA7571-1),AC7570,"")</f>
        <v>0</v>
      </c>
      <c r="AF7571" s="55" t="n">
        <f aca="false">IF(AA7571=1,"",IF(AND(AB7571=1,AD7571&lt;&gt;1),1,0))</f>
        <v>0</v>
      </c>
      <c r="AG7571" s="55" t="n">
        <f aca="false">IF(AA7571=1,"",IF(AND(AC7571=1,AE7571&lt;&gt;1),1,0))</f>
        <v>0</v>
      </c>
      <c r="AH7571" s="60" t="str">
        <f aca="false">IF(AND(E7571&gt;0,AA7571&lt;2,NOT(AND(C7572=C7571,AA7572=AA7571+1))),INDEX(DATAS,AA7571+1),"")</f>
        <v/>
      </c>
      <c r="AI7571" s="60" t="str">
        <f aca="false">IF(AND(AC7571=1,AA7571&lt;2),IF(AND(C7572=C7571,AA7572=AA7571+1),IF(AC7572=1,"",INDEX(DATAS,AA7571+1)),INDEX(DATAS,AA7571+1)),"")</f>
        <v/>
      </c>
    </row>
    <row r="7572" customFormat="false" ht="15" hidden="false" customHeight="false" outlineLevel="0" collapsed="false">
      <c r="A7572" s="60" t="n">
        <v>46309</v>
      </c>
      <c r="B7572" s="0" t="n">
        <v>15</v>
      </c>
      <c r="C7572" s="0" t="n">
        <v>30457</v>
      </c>
      <c r="E7572" s="0" t="n">
        <v>0</v>
      </c>
      <c r="F7572" s="55" t="s">
        <v>1444</v>
      </c>
      <c r="I7572" s="55" t="s">
        <v>155</v>
      </c>
      <c r="U7572" s="0" t="n">
        <v>278</v>
      </c>
      <c r="V7572" s="0" t="n">
        <v>0</v>
      </c>
      <c r="X7572" s="55" t="n">
        <f aca="false">IF(I7572="Male",0,1)</f>
        <v>0</v>
      </c>
      <c r="Y7572" s="55" t="n">
        <f aca="false">IF(OR(I7572="DNB",I7572="Dry DNB"),1,0)</f>
        <v>0</v>
      </c>
      <c r="Z7572" s="0" t="str">
        <f aca="false">IF(ISNUMBER(W7572),A7572-W7572,"")</f>
        <v/>
      </c>
      <c r="AA7572" s="55" t="n">
        <f aca="false">MATCH(A7572,DATAS,0)</f>
        <v>1</v>
      </c>
      <c r="AB7572" s="55" t="n">
        <f aca="false">IF(AND(E7572&gt;0,OR(AND(B7572&gt;=1,B7572&lt;=6),B7572=10)),1,0)</f>
        <v>0</v>
      </c>
      <c r="AC7572" s="55" t="n">
        <f aca="false">IF(AND(E7572&gt;0,B7572=10),1,0)</f>
        <v>0</v>
      </c>
      <c r="AD7572" s="0" t="str">
        <f aca="false">IF(AND(C7571=C7572,AA7571=AA7572-1),AB7571,"")</f>
        <v/>
      </c>
      <c r="AE7572" s="0" t="str">
        <f aca="false">IF(AND(C7571=C7572,AA7571=AA7572-1),AC7571,"")</f>
        <v/>
      </c>
      <c r="AF7572" s="0" t="str">
        <f aca="false">IF(AA7572=1,"",IF(AND(AB7572=1,AD7572&lt;&gt;1),1,0))</f>
        <v/>
      </c>
      <c r="AG7572" s="0" t="str">
        <f aca="false">IF(AA7572=1,"",IF(AND(AC7572=1,AE7572&lt;&gt;1),1,0))</f>
        <v/>
      </c>
      <c r="AH7572" s="60" t="str">
        <f aca="false">IF(AND(E7572&gt;0,AA7572&lt;2,NOT(AND(C7573=C7572,AA7573=AA7572+1))),INDEX(DATAS,AA7572+1),"")</f>
        <v/>
      </c>
      <c r="AI7572" s="60" t="str">
        <f aca="false">IF(AND(AC7572=1,AA7572&lt;2),IF(AND(C7573=C7572,AA7573=AA7572+1),IF(AC7573=1,"",INDEX(DATAS,AA7572+1)),INDEX(DATAS,AA7572+1)),"")</f>
        <v/>
      </c>
    </row>
    <row r="7573" customFormat="false" ht="15" hidden="false" customHeight="false" outlineLevel="0" collapsed="false">
      <c r="A7573" s="60" t="n">
        <v>46310</v>
      </c>
      <c r="B7573" s="0" t="n">
        <v>15</v>
      </c>
      <c r="C7573" s="0" t="n">
        <v>30457</v>
      </c>
      <c r="E7573" s="0" t="n">
        <v>0</v>
      </c>
      <c r="F7573" s="55" t="s">
        <v>1444</v>
      </c>
      <c r="I7573" s="55" t="s">
        <v>155</v>
      </c>
      <c r="U7573" s="0" t="n">
        <v>279</v>
      </c>
      <c r="V7573" s="0" t="n">
        <v>0</v>
      </c>
      <c r="X7573" s="55" t="n">
        <f aca="false">IF(I7573="Male",0,1)</f>
        <v>0</v>
      </c>
      <c r="Y7573" s="55" t="n">
        <f aca="false">IF(OR(I7573="DNB",I7573="Dry DNB"),1,0)</f>
        <v>0</v>
      </c>
      <c r="Z7573" s="0" t="str">
        <f aca="false">IF(ISNUMBER(W7573),A7573-W7573,"")</f>
        <v/>
      </c>
      <c r="AA7573" s="55" t="n">
        <f aca="false">MATCH(A7573,DATAS,0)</f>
        <v>2</v>
      </c>
      <c r="AB7573" s="55" t="n">
        <f aca="false">IF(AND(E7573&gt;0,OR(AND(B7573&gt;=1,B7573&lt;=6),B7573=10)),1,0)</f>
        <v>0</v>
      </c>
      <c r="AC7573" s="55" t="n">
        <f aca="false">IF(AND(E7573&gt;0,B7573=10),1,0)</f>
        <v>0</v>
      </c>
      <c r="AD7573" s="55" t="n">
        <f aca="false">IF(AND(C7572=C7573,AA7572=AA7573-1),AB7572,"")</f>
        <v>0</v>
      </c>
      <c r="AE7573" s="55" t="n">
        <f aca="false">IF(AND(C7572=C7573,AA7572=AA7573-1),AC7572,"")</f>
        <v>0</v>
      </c>
      <c r="AF7573" s="55" t="n">
        <f aca="false">IF(AA7573=1,"",IF(AND(AB7573=1,AD7573&lt;&gt;1),1,0))</f>
        <v>0</v>
      </c>
      <c r="AG7573" s="55" t="n">
        <f aca="false">IF(AA7573=1,"",IF(AND(AC7573=1,AE7573&lt;&gt;1),1,0))</f>
        <v>0</v>
      </c>
      <c r="AH7573" s="60" t="str">
        <f aca="false">IF(AND(E7573&gt;0,AA7573&lt;2,NOT(AND(C7574=C7573,AA7574=AA7573+1))),INDEX(DATAS,AA7573+1),"")</f>
        <v/>
      </c>
      <c r="AI7573" s="60" t="str">
        <f aca="false">IF(AND(AC7573=1,AA7573&lt;2),IF(AND(C7574=C7573,AA7574=AA7573+1),IF(AC7574=1,"",INDEX(DATAS,AA7573+1)),INDEX(DATAS,AA7573+1)),"")</f>
        <v/>
      </c>
    </row>
    <row r="7574" customFormat="false" ht="15" hidden="false" customHeight="false" outlineLevel="0" collapsed="false">
      <c r="A7574" s="60" t="n">
        <v>46309</v>
      </c>
      <c r="B7574" s="0" t="n">
        <v>15</v>
      </c>
      <c r="C7574" s="0" t="n">
        <v>30461</v>
      </c>
      <c r="E7574" s="0" t="n">
        <v>0</v>
      </c>
      <c r="F7574" s="55" t="s">
        <v>1446</v>
      </c>
      <c r="I7574" s="55" t="s">
        <v>155</v>
      </c>
      <c r="U7574" s="0" t="n">
        <v>276</v>
      </c>
      <c r="V7574" s="0" t="n">
        <v>0</v>
      </c>
      <c r="X7574" s="55" t="n">
        <f aca="false">IF(I7574="Male",0,1)</f>
        <v>0</v>
      </c>
      <c r="Y7574" s="55" t="n">
        <f aca="false">IF(OR(I7574="DNB",I7574="Dry DNB"),1,0)</f>
        <v>0</v>
      </c>
      <c r="Z7574" s="0" t="str">
        <f aca="false">IF(ISNUMBER(W7574),A7574-W7574,"")</f>
        <v/>
      </c>
      <c r="AA7574" s="55" t="n">
        <f aca="false">MATCH(A7574,DATAS,0)</f>
        <v>1</v>
      </c>
      <c r="AB7574" s="55" t="n">
        <f aca="false">IF(AND(E7574&gt;0,OR(AND(B7574&gt;=1,B7574&lt;=6),B7574=10)),1,0)</f>
        <v>0</v>
      </c>
      <c r="AC7574" s="55" t="n">
        <f aca="false">IF(AND(E7574&gt;0,B7574=10),1,0)</f>
        <v>0</v>
      </c>
      <c r="AD7574" s="0" t="str">
        <f aca="false">IF(AND(C7573=C7574,AA7573=AA7574-1),AB7573,"")</f>
        <v/>
      </c>
      <c r="AE7574" s="0" t="str">
        <f aca="false">IF(AND(C7573=C7574,AA7573=AA7574-1),AC7573,"")</f>
        <v/>
      </c>
      <c r="AF7574" s="0" t="str">
        <f aca="false">IF(AA7574=1,"",IF(AND(AB7574=1,AD7574&lt;&gt;1),1,0))</f>
        <v/>
      </c>
      <c r="AG7574" s="0" t="str">
        <f aca="false">IF(AA7574=1,"",IF(AND(AC7574=1,AE7574&lt;&gt;1),1,0))</f>
        <v/>
      </c>
      <c r="AH7574" s="60" t="str">
        <f aca="false">IF(AND(E7574&gt;0,AA7574&lt;2,NOT(AND(C7575=C7574,AA7575=AA7574+1))),INDEX(DATAS,AA7574+1),"")</f>
        <v/>
      </c>
      <c r="AI7574" s="60" t="str">
        <f aca="false">IF(AND(AC7574=1,AA7574&lt;2),IF(AND(C7575=C7574,AA7575=AA7574+1),IF(AC7575=1,"",INDEX(DATAS,AA7574+1)),INDEX(DATAS,AA7574+1)),"")</f>
        <v/>
      </c>
    </row>
    <row r="7575" customFormat="false" ht="15" hidden="false" customHeight="false" outlineLevel="0" collapsed="false">
      <c r="A7575" s="60" t="n">
        <v>46310</v>
      </c>
      <c r="B7575" s="0" t="n">
        <v>15</v>
      </c>
      <c r="C7575" s="0" t="n">
        <v>30461</v>
      </c>
      <c r="E7575" s="0" t="n">
        <v>0</v>
      </c>
      <c r="F7575" s="55" t="s">
        <v>1446</v>
      </c>
      <c r="I7575" s="55" t="s">
        <v>155</v>
      </c>
      <c r="U7575" s="0" t="n">
        <v>277</v>
      </c>
      <c r="V7575" s="0" t="n">
        <v>0</v>
      </c>
      <c r="X7575" s="55" t="n">
        <f aca="false">IF(I7575="Male",0,1)</f>
        <v>0</v>
      </c>
      <c r="Y7575" s="55" t="n">
        <f aca="false">IF(OR(I7575="DNB",I7575="Dry DNB"),1,0)</f>
        <v>0</v>
      </c>
      <c r="Z7575" s="0" t="str">
        <f aca="false">IF(ISNUMBER(W7575),A7575-W7575,"")</f>
        <v/>
      </c>
      <c r="AA7575" s="55" t="n">
        <f aca="false">MATCH(A7575,DATAS,0)</f>
        <v>2</v>
      </c>
      <c r="AB7575" s="55" t="n">
        <f aca="false">IF(AND(E7575&gt;0,OR(AND(B7575&gt;=1,B7575&lt;=6),B7575=10)),1,0)</f>
        <v>0</v>
      </c>
      <c r="AC7575" s="55" t="n">
        <f aca="false">IF(AND(E7575&gt;0,B7575=10),1,0)</f>
        <v>0</v>
      </c>
      <c r="AD7575" s="55" t="n">
        <f aca="false">IF(AND(C7574=C7575,AA7574=AA7575-1),AB7574,"")</f>
        <v>0</v>
      </c>
      <c r="AE7575" s="55" t="n">
        <f aca="false">IF(AND(C7574=C7575,AA7574=AA7575-1),AC7574,"")</f>
        <v>0</v>
      </c>
      <c r="AF7575" s="55" t="n">
        <f aca="false">IF(AA7575=1,"",IF(AND(AB7575=1,AD7575&lt;&gt;1),1,0))</f>
        <v>0</v>
      </c>
      <c r="AG7575" s="55" t="n">
        <f aca="false">IF(AA7575=1,"",IF(AND(AC7575=1,AE7575&lt;&gt;1),1,0))</f>
        <v>0</v>
      </c>
      <c r="AH7575" s="60" t="str">
        <f aca="false">IF(AND(E7575&gt;0,AA7575&lt;2,NOT(AND(C7576=C7575,AA7576=AA7575+1))),INDEX(DATAS,AA7575+1),"")</f>
        <v/>
      </c>
      <c r="AI7575" s="60" t="str">
        <f aca="false">IF(AND(AC7575=1,AA7575&lt;2),IF(AND(C7576=C7575,AA7576=AA7575+1),IF(AC7576=1,"",INDEX(DATAS,AA7575+1)),INDEX(DATAS,AA7575+1)),"")</f>
        <v/>
      </c>
    </row>
    <row r="7576" customFormat="false" ht="15" hidden="false" customHeight="false" outlineLevel="0" collapsed="false">
      <c r="A7576" s="60" t="n">
        <v>46309</v>
      </c>
      <c r="B7576" s="0" t="n">
        <v>15</v>
      </c>
      <c r="C7576" s="0" t="n">
        <v>30462</v>
      </c>
      <c r="E7576" s="0" t="n">
        <v>0</v>
      </c>
      <c r="F7576" s="55" t="s">
        <v>1447</v>
      </c>
      <c r="I7576" s="55" t="s">
        <v>155</v>
      </c>
      <c r="U7576" s="0" t="n">
        <v>275</v>
      </c>
      <c r="V7576" s="0" t="n">
        <v>0</v>
      </c>
      <c r="X7576" s="55" t="n">
        <f aca="false">IF(I7576="Male",0,1)</f>
        <v>0</v>
      </c>
      <c r="Y7576" s="55" t="n">
        <f aca="false">IF(OR(I7576="DNB",I7576="Dry DNB"),1,0)</f>
        <v>0</v>
      </c>
      <c r="Z7576" s="0" t="str">
        <f aca="false">IF(ISNUMBER(W7576),A7576-W7576,"")</f>
        <v/>
      </c>
      <c r="AA7576" s="55" t="n">
        <f aca="false">MATCH(A7576,DATAS,0)</f>
        <v>1</v>
      </c>
      <c r="AB7576" s="55" t="n">
        <f aca="false">IF(AND(E7576&gt;0,OR(AND(B7576&gt;=1,B7576&lt;=6),B7576=10)),1,0)</f>
        <v>0</v>
      </c>
      <c r="AC7576" s="55" t="n">
        <f aca="false">IF(AND(E7576&gt;0,B7576=10),1,0)</f>
        <v>0</v>
      </c>
      <c r="AD7576" s="0" t="str">
        <f aca="false">IF(AND(C7575=C7576,AA7575=AA7576-1),AB7575,"")</f>
        <v/>
      </c>
      <c r="AE7576" s="0" t="str">
        <f aca="false">IF(AND(C7575=C7576,AA7575=AA7576-1),AC7575,"")</f>
        <v/>
      </c>
      <c r="AF7576" s="0" t="str">
        <f aca="false">IF(AA7576=1,"",IF(AND(AB7576=1,AD7576&lt;&gt;1),1,0))</f>
        <v/>
      </c>
      <c r="AG7576" s="0" t="str">
        <f aca="false">IF(AA7576=1,"",IF(AND(AC7576=1,AE7576&lt;&gt;1),1,0))</f>
        <v/>
      </c>
      <c r="AH7576" s="60" t="str">
        <f aca="false">IF(AND(E7576&gt;0,AA7576&lt;2,NOT(AND(C7577=C7576,AA7577=AA7576+1))),INDEX(DATAS,AA7576+1),"")</f>
        <v/>
      </c>
      <c r="AI7576" s="60" t="str">
        <f aca="false">IF(AND(AC7576=1,AA7576&lt;2),IF(AND(C7577=C7576,AA7577=AA7576+1),IF(AC7577=1,"",INDEX(DATAS,AA7576+1)),INDEX(DATAS,AA7576+1)),"")</f>
        <v/>
      </c>
    </row>
    <row r="7577" customFormat="false" ht="15" hidden="false" customHeight="false" outlineLevel="0" collapsed="false">
      <c r="A7577" s="60" t="n">
        <v>46310</v>
      </c>
      <c r="B7577" s="0" t="n">
        <v>15</v>
      </c>
      <c r="C7577" s="0" t="n">
        <v>30462</v>
      </c>
      <c r="E7577" s="0" t="n">
        <v>0</v>
      </c>
      <c r="F7577" s="55" t="s">
        <v>1447</v>
      </c>
      <c r="I7577" s="55" t="s">
        <v>155</v>
      </c>
      <c r="U7577" s="0" t="n">
        <v>276</v>
      </c>
      <c r="V7577" s="0" t="n">
        <v>0</v>
      </c>
      <c r="X7577" s="55" t="n">
        <f aca="false">IF(I7577="Male",0,1)</f>
        <v>0</v>
      </c>
      <c r="Y7577" s="55" t="n">
        <f aca="false">IF(OR(I7577="DNB",I7577="Dry DNB"),1,0)</f>
        <v>0</v>
      </c>
      <c r="Z7577" s="0" t="str">
        <f aca="false">IF(ISNUMBER(W7577),A7577-W7577,"")</f>
        <v/>
      </c>
      <c r="AA7577" s="55" t="n">
        <f aca="false">MATCH(A7577,DATAS,0)</f>
        <v>2</v>
      </c>
      <c r="AB7577" s="55" t="n">
        <f aca="false">IF(AND(E7577&gt;0,OR(AND(B7577&gt;=1,B7577&lt;=6),B7577=10)),1,0)</f>
        <v>0</v>
      </c>
      <c r="AC7577" s="55" t="n">
        <f aca="false">IF(AND(E7577&gt;0,B7577=10),1,0)</f>
        <v>0</v>
      </c>
      <c r="AD7577" s="55" t="n">
        <f aca="false">IF(AND(C7576=C7577,AA7576=AA7577-1),AB7576,"")</f>
        <v>0</v>
      </c>
      <c r="AE7577" s="55" t="n">
        <f aca="false">IF(AND(C7576=C7577,AA7576=AA7577-1),AC7576,"")</f>
        <v>0</v>
      </c>
      <c r="AF7577" s="55" t="n">
        <f aca="false">IF(AA7577=1,"",IF(AND(AB7577=1,AD7577&lt;&gt;1),1,0))</f>
        <v>0</v>
      </c>
      <c r="AG7577" s="55" t="n">
        <f aca="false">IF(AA7577=1,"",IF(AND(AC7577=1,AE7577&lt;&gt;1),1,0))</f>
        <v>0</v>
      </c>
      <c r="AH7577" s="60" t="str">
        <f aca="false">IF(AND(E7577&gt;0,AA7577&lt;2,NOT(AND(C7578=C7577,AA7578=AA7577+1))),INDEX(DATAS,AA7577+1),"")</f>
        <v/>
      </c>
      <c r="AI7577" s="60" t="str">
        <f aca="false">IF(AND(AC7577=1,AA7577&lt;2),IF(AND(C7578=C7577,AA7578=AA7577+1),IF(AC7578=1,"",INDEX(DATAS,AA7577+1)),INDEX(DATAS,AA7577+1)),"")</f>
        <v/>
      </c>
    </row>
    <row r="7578" customFormat="false" ht="15" hidden="false" customHeight="false" outlineLevel="0" collapsed="false">
      <c r="A7578" s="60" t="n">
        <v>46309</v>
      </c>
      <c r="B7578" s="0" t="n">
        <v>15</v>
      </c>
      <c r="C7578" s="0" t="n">
        <v>30463</v>
      </c>
      <c r="E7578" s="0" t="n">
        <v>0</v>
      </c>
      <c r="F7578" s="55" t="s">
        <v>1447</v>
      </c>
      <c r="I7578" s="55" t="s">
        <v>1702</v>
      </c>
      <c r="U7578" s="0" t="n">
        <v>275</v>
      </c>
      <c r="V7578" s="0" t="n">
        <v>0</v>
      </c>
      <c r="X7578" s="55" t="n">
        <f aca="false">IF(I7578="Male",0,1)</f>
        <v>1</v>
      </c>
      <c r="Y7578" s="55" t="n">
        <f aca="false">IF(OR(I7578="DNB",I7578="Dry DNB"),1,0)</f>
        <v>0</v>
      </c>
      <c r="Z7578" s="0" t="str">
        <f aca="false">IF(ISNUMBER(W7578),A7578-W7578,"")</f>
        <v/>
      </c>
      <c r="AA7578" s="55" t="n">
        <f aca="false">MATCH(A7578,DATAS,0)</f>
        <v>1</v>
      </c>
      <c r="AB7578" s="55" t="n">
        <f aca="false">IF(AND(E7578&gt;0,OR(AND(B7578&gt;=1,B7578&lt;=6),B7578=10)),1,0)</f>
        <v>0</v>
      </c>
      <c r="AC7578" s="55" t="n">
        <f aca="false">IF(AND(E7578&gt;0,B7578=10),1,0)</f>
        <v>0</v>
      </c>
      <c r="AD7578" s="0" t="str">
        <f aca="false">IF(AND(C7577=C7578,AA7577=AA7578-1),AB7577,"")</f>
        <v/>
      </c>
      <c r="AE7578" s="0" t="str">
        <f aca="false">IF(AND(C7577=C7578,AA7577=AA7578-1),AC7577,"")</f>
        <v/>
      </c>
      <c r="AF7578" s="0" t="str">
        <f aca="false">IF(AA7578=1,"",IF(AND(AB7578=1,AD7578&lt;&gt;1),1,0))</f>
        <v/>
      </c>
      <c r="AG7578" s="0" t="str">
        <f aca="false">IF(AA7578=1,"",IF(AND(AC7578=1,AE7578&lt;&gt;1),1,0))</f>
        <v/>
      </c>
      <c r="AH7578" s="60" t="str">
        <f aca="false">IF(AND(E7578&gt;0,AA7578&lt;2,NOT(AND(C7579=C7578,AA7579=AA7578+1))),INDEX(DATAS,AA7578+1),"")</f>
        <v/>
      </c>
      <c r="AI7578" s="60" t="str">
        <f aca="false">IF(AND(AC7578=1,AA7578&lt;2),IF(AND(C7579=C7578,AA7579=AA7578+1),IF(AC7579=1,"",INDEX(DATAS,AA7578+1)),INDEX(DATAS,AA7578+1)),"")</f>
        <v/>
      </c>
    </row>
    <row r="7579" customFormat="false" ht="15" hidden="false" customHeight="false" outlineLevel="0" collapsed="false">
      <c r="A7579" s="60" t="n">
        <v>46310</v>
      </c>
      <c r="B7579" s="0" t="n">
        <v>15</v>
      </c>
      <c r="C7579" s="0" t="n">
        <v>30463</v>
      </c>
      <c r="E7579" s="0" t="n">
        <v>0</v>
      </c>
      <c r="F7579" s="55" t="s">
        <v>1447</v>
      </c>
      <c r="I7579" s="55" t="s">
        <v>1702</v>
      </c>
      <c r="U7579" s="0" t="n">
        <v>276</v>
      </c>
      <c r="V7579" s="0" t="n">
        <v>0</v>
      </c>
      <c r="X7579" s="55" t="n">
        <f aca="false">IF(I7579="Male",0,1)</f>
        <v>1</v>
      </c>
      <c r="Y7579" s="55" t="n">
        <f aca="false">IF(OR(I7579="DNB",I7579="Dry DNB"),1,0)</f>
        <v>0</v>
      </c>
      <c r="Z7579" s="0" t="str">
        <f aca="false">IF(ISNUMBER(W7579),A7579-W7579,"")</f>
        <v/>
      </c>
      <c r="AA7579" s="55" t="n">
        <f aca="false">MATCH(A7579,DATAS,0)</f>
        <v>2</v>
      </c>
      <c r="AB7579" s="55" t="n">
        <f aca="false">IF(AND(E7579&gt;0,OR(AND(B7579&gt;=1,B7579&lt;=6),B7579=10)),1,0)</f>
        <v>0</v>
      </c>
      <c r="AC7579" s="55" t="n">
        <f aca="false">IF(AND(E7579&gt;0,B7579=10),1,0)</f>
        <v>0</v>
      </c>
      <c r="AD7579" s="55" t="n">
        <f aca="false">IF(AND(C7578=C7579,AA7578=AA7579-1),AB7578,"")</f>
        <v>0</v>
      </c>
      <c r="AE7579" s="55" t="n">
        <f aca="false">IF(AND(C7578=C7579,AA7578=AA7579-1),AC7578,"")</f>
        <v>0</v>
      </c>
      <c r="AF7579" s="55" t="n">
        <f aca="false">IF(AA7579=1,"",IF(AND(AB7579=1,AD7579&lt;&gt;1),1,0))</f>
        <v>0</v>
      </c>
      <c r="AG7579" s="55" t="n">
        <f aca="false">IF(AA7579=1,"",IF(AND(AC7579=1,AE7579&lt;&gt;1),1,0))</f>
        <v>0</v>
      </c>
      <c r="AH7579" s="60" t="str">
        <f aca="false">IF(AND(E7579&gt;0,AA7579&lt;2,NOT(AND(C7580=C7579,AA7580=AA7579+1))),INDEX(DATAS,AA7579+1),"")</f>
        <v/>
      </c>
      <c r="AI7579" s="60" t="str">
        <f aca="false">IF(AND(AC7579=1,AA7579&lt;2),IF(AND(C7580=C7579,AA7580=AA7579+1),IF(AC7580=1,"",INDEX(DATAS,AA7579+1)),INDEX(DATAS,AA7579+1)),"")</f>
        <v/>
      </c>
    </row>
    <row r="7580" customFormat="false" ht="15" hidden="false" customHeight="false" outlineLevel="0" collapsed="false">
      <c r="A7580" s="60" t="n">
        <v>46309</v>
      </c>
      <c r="B7580" s="0" t="n">
        <v>15</v>
      </c>
      <c r="C7580" s="0" t="n">
        <v>30465</v>
      </c>
      <c r="E7580" s="0" t="n">
        <v>0</v>
      </c>
      <c r="F7580" s="55" t="s">
        <v>1448</v>
      </c>
      <c r="I7580" s="55" t="s">
        <v>1702</v>
      </c>
      <c r="U7580" s="0" t="n">
        <v>274</v>
      </c>
      <c r="V7580" s="0" t="n">
        <v>0</v>
      </c>
      <c r="X7580" s="55" t="n">
        <f aca="false">IF(I7580="Male",0,1)</f>
        <v>1</v>
      </c>
      <c r="Y7580" s="55" t="n">
        <f aca="false">IF(OR(I7580="DNB",I7580="Dry DNB"),1,0)</f>
        <v>0</v>
      </c>
      <c r="Z7580" s="0" t="str">
        <f aca="false">IF(ISNUMBER(W7580),A7580-W7580,"")</f>
        <v/>
      </c>
      <c r="AA7580" s="55" t="n">
        <f aca="false">MATCH(A7580,DATAS,0)</f>
        <v>1</v>
      </c>
      <c r="AB7580" s="55" t="n">
        <f aca="false">IF(AND(E7580&gt;0,OR(AND(B7580&gt;=1,B7580&lt;=6),B7580=10)),1,0)</f>
        <v>0</v>
      </c>
      <c r="AC7580" s="55" t="n">
        <f aca="false">IF(AND(E7580&gt;0,B7580=10),1,0)</f>
        <v>0</v>
      </c>
      <c r="AD7580" s="0" t="str">
        <f aca="false">IF(AND(C7579=C7580,AA7579=AA7580-1),AB7579,"")</f>
        <v/>
      </c>
      <c r="AE7580" s="0" t="str">
        <f aca="false">IF(AND(C7579=C7580,AA7579=AA7580-1),AC7579,"")</f>
        <v/>
      </c>
      <c r="AF7580" s="0" t="str">
        <f aca="false">IF(AA7580=1,"",IF(AND(AB7580=1,AD7580&lt;&gt;1),1,0))</f>
        <v/>
      </c>
      <c r="AG7580" s="0" t="str">
        <f aca="false">IF(AA7580=1,"",IF(AND(AC7580=1,AE7580&lt;&gt;1),1,0))</f>
        <v/>
      </c>
      <c r="AH7580" s="60" t="str">
        <f aca="false">IF(AND(E7580&gt;0,AA7580&lt;2,NOT(AND(C7581=C7580,AA7581=AA7580+1))),INDEX(DATAS,AA7580+1),"")</f>
        <v/>
      </c>
      <c r="AI7580" s="60" t="str">
        <f aca="false">IF(AND(AC7580=1,AA7580&lt;2),IF(AND(C7581=C7580,AA7581=AA7580+1),IF(AC7581=1,"",INDEX(DATAS,AA7580+1)),INDEX(DATAS,AA7580+1)),"")</f>
        <v/>
      </c>
    </row>
    <row r="7581" customFormat="false" ht="15" hidden="false" customHeight="false" outlineLevel="0" collapsed="false">
      <c r="A7581" s="60" t="n">
        <v>46310</v>
      </c>
      <c r="B7581" s="0" t="n">
        <v>15</v>
      </c>
      <c r="C7581" s="0" t="n">
        <v>30465</v>
      </c>
      <c r="E7581" s="0" t="n">
        <v>0</v>
      </c>
      <c r="F7581" s="55" t="s">
        <v>1448</v>
      </c>
      <c r="I7581" s="55" t="s">
        <v>1702</v>
      </c>
      <c r="U7581" s="0" t="n">
        <v>275</v>
      </c>
      <c r="V7581" s="0" t="n">
        <v>0</v>
      </c>
      <c r="X7581" s="55" t="n">
        <f aca="false">IF(I7581="Male",0,1)</f>
        <v>1</v>
      </c>
      <c r="Y7581" s="55" t="n">
        <f aca="false">IF(OR(I7581="DNB",I7581="Dry DNB"),1,0)</f>
        <v>0</v>
      </c>
      <c r="Z7581" s="0" t="str">
        <f aca="false">IF(ISNUMBER(W7581),A7581-W7581,"")</f>
        <v/>
      </c>
      <c r="AA7581" s="55" t="n">
        <f aca="false">MATCH(A7581,DATAS,0)</f>
        <v>2</v>
      </c>
      <c r="AB7581" s="55" t="n">
        <f aca="false">IF(AND(E7581&gt;0,OR(AND(B7581&gt;=1,B7581&lt;=6),B7581=10)),1,0)</f>
        <v>0</v>
      </c>
      <c r="AC7581" s="55" t="n">
        <f aca="false">IF(AND(E7581&gt;0,B7581=10),1,0)</f>
        <v>0</v>
      </c>
      <c r="AD7581" s="55" t="n">
        <f aca="false">IF(AND(C7580=C7581,AA7580=AA7581-1),AB7580,"")</f>
        <v>0</v>
      </c>
      <c r="AE7581" s="55" t="n">
        <f aca="false">IF(AND(C7580=C7581,AA7580=AA7581-1),AC7580,"")</f>
        <v>0</v>
      </c>
      <c r="AF7581" s="55" t="n">
        <f aca="false">IF(AA7581=1,"",IF(AND(AB7581=1,AD7581&lt;&gt;1),1,0))</f>
        <v>0</v>
      </c>
      <c r="AG7581" s="55" t="n">
        <f aca="false">IF(AA7581=1,"",IF(AND(AC7581=1,AE7581&lt;&gt;1),1,0))</f>
        <v>0</v>
      </c>
      <c r="AH7581" s="60" t="str">
        <f aca="false">IF(AND(E7581&gt;0,AA7581&lt;2,NOT(AND(C7582=C7581,AA7582=AA7581+1))),INDEX(DATAS,AA7581+1),"")</f>
        <v/>
      </c>
      <c r="AI7581" s="60" t="str">
        <f aca="false">IF(AND(AC7581=1,AA7581&lt;2),IF(AND(C7582=C7581,AA7582=AA7581+1),IF(AC7582=1,"",INDEX(DATAS,AA7581+1)),INDEX(DATAS,AA7581+1)),"")</f>
        <v/>
      </c>
    </row>
    <row r="7582" customFormat="false" ht="15" hidden="false" customHeight="false" outlineLevel="0" collapsed="false">
      <c r="A7582" s="60" t="n">
        <v>46309</v>
      </c>
      <c r="B7582" s="0" t="n">
        <v>15</v>
      </c>
      <c r="C7582" s="0" t="n">
        <v>30466</v>
      </c>
      <c r="E7582" s="0" t="n">
        <v>0</v>
      </c>
      <c r="F7582" s="55" t="s">
        <v>1448</v>
      </c>
      <c r="I7582" s="55" t="s">
        <v>155</v>
      </c>
      <c r="U7582" s="0" t="n">
        <v>274</v>
      </c>
      <c r="V7582" s="0" t="n">
        <v>0</v>
      </c>
      <c r="X7582" s="55" t="n">
        <f aca="false">IF(I7582="Male",0,1)</f>
        <v>0</v>
      </c>
      <c r="Y7582" s="55" t="n">
        <f aca="false">IF(OR(I7582="DNB",I7582="Dry DNB"),1,0)</f>
        <v>0</v>
      </c>
      <c r="Z7582" s="0" t="str">
        <f aca="false">IF(ISNUMBER(W7582),A7582-W7582,"")</f>
        <v/>
      </c>
      <c r="AA7582" s="55" t="n">
        <f aca="false">MATCH(A7582,DATAS,0)</f>
        <v>1</v>
      </c>
      <c r="AB7582" s="55" t="n">
        <f aca="false">IF(AND(E7582&gt;0,OR(AND(B7582&gt;=1,B7582&lt;=6),B7582=10)),1,0)</f>
        <v>0</v>
      </c>
      <c r="AC7582" s="55" t="n">
        <f aca="false">IF(AND(E7582&gt;0,B7582=10),1,0)</f>
        <v>0</v>
      </c>
      <c r="AD7582" s="0" t="str">
        <f aca="false">IF(AND(C7581=C7582,AA7581=AA7582-1),AB7581,"")</f>
        <v/>
      </c>
      <c r="AE7582" s="0" t="str">
        <f aca="false">IF(AND(C7581=C7582,AA7581=AA7582-1),AC7581,"")</f>
        <v/>
      </c>
      <c r="AF7582" s="0" t="str">
        <f aca="false">IF(AA7582=1,"",IF(AND(AB7582=1,AD7582&lt;&gt;1),1,0))</f>
        <v/>
      </c>
      <c r="AG7582" s="0" t="str">
        <f aca="false">IF(AA7582=1,"",IF(AND(AC7582=1,AE7582&lt;&gt;1),1,0))</f>
        <v/>
      </c>
      <c r="AH7582" s="60" t="str">
        <f aca="false">IF(AND(E7582&gt;0,AA7582&lt;2,NOT(AND(C7583=C7582,AA7583=AA7582+1))),INDEX(DATAS,AA7582+1),"")</f>
        <v/>
      </c>
      <c r="AI7582" s="60" t="str">
        <f aca="false">IF(AND(AC7582=1,AA7582&lt;2),IF(AND(C7583=C7582,AA7583=AA7582+1),IF(AC7583=1,"",INDEX(DATAS,AA7582+1)),INDEX(DATAS,AA7582+1)),"")</f>
        <v/>
      </c>
    </row>
    <row r="7583" customFormat="false" ht="15" hidden="false" customHeight="false" outlineLevel="0" collapsed="false">
      <c r="A7583" s="60" t="n">
        <v>46310</v>
      </c>
      <c r="B7583" s="0" t="n">
        <v>15</v>
      </c>
      <c r="C7583" s="0" t="n">
        <v>30466</v>
      </c>
      <c r="E7583" s="0" t="n">
        <v>0</v>
      </c>
      <c r="F7583" s="55" t="s">
        <v>1448</v>
      </c>
      <c r="I7583" s="55" t="s">
        <v>155</v>
      </c>
      <c r="U7583" s="0" t="n">
        <v>275</v>
      </c>
      <c r="V7583" s="0" t="n">
        <v>0</v>
      </c>
      <c r="X7583" s="55" t="n">
        <f aca="false">IF(I7583="Male",0,1)</f>
        <v>0</v>
      </c>
      <c r="Y7583" s="55" t="n">
        <f aca="false">IF(OR(I7583="DNB",I7583="Dry DNB"),1,0)</f>
        <v>0</v>
      </c>
      <c r="Z7583" s="0" t="str">
        <f aca="false">IF(ISNUMBER(W7583),A7583-W7583,"")</f>
        <v/>
      </c>
      <c r="AA7583" s="55" t="n">
        <f aca="false">MATCH(A7583,DATAS,0)</f>
        <v>2</v>
      </c>
      <c r="AB7583" s="55" t="n">
        <f aca="false">IF(AND(E7583&gt;0,OR(AND(B7583&gt;=1,B7583&lt;=6),B7583=10)),1,0)</f>
        <v>0</v>
      </c>
      <c r="AC7583" s="55" t="n">
        <f aca="false">IF(AND(E7583&gt;0,B7583=10),1,0)</f>
        <v>0</v>
      </c>
      <c r="AD7583" s="55" t="n">
        <f aca="false">IF(AND(C7582=C7583,AA7582=AA7583-1),AB7582,"")</f>
        <v>0</v>
      </c>
      <c r="AE7583" s="55" t="n">
        <f aca="false">IF(AND(C7582=C7583,AA7582=AA7583-1),AC7582,"")</f>
        <v>0</v>
      </c>
      <c r="AF7583" s="55" t="n">
        <f aca="false">IF(AA7583=1,"",IF(AND(AB7583=1,AD7583&lt;&gt;1),1,0))</f>
        <v>0</v>
      </c>
      <c r="AG7583" s="55" t="n">
        <f aca="false">IF(AA7583=1,"",IF(AND(AC7583=1,AE7583&lt;&gt;1),1,0))</f>
        <v>0</v>
      </c>
      <c r="AH7583" s="60" t="str">
        <f aca="false">IF(AND(E7583&gt;0,AA7583&lt;2,NOT(AND(C7584=C7583,AA7584=AA7583+1))),INDEX(DATAS,AA7583+1),"")</f>
        <v/>
      </c>
      <c r="AI7583" s="60" t="str">
        <f aca="false">IF(AND(AC7583=1,AA7583&lt;2),IF(AND(C7584=C7583,AA7584=AA7583+1),IF(AC7584=1,"",INDEX(DATAS,AA7583+1)),INDEX(DATAS,AA7583+1)),"")</f>
        <v/>
      </c>
    </row>
    <row r="7584" customFormat="false" ht="15" hidden="false" customHeight="false" outlineLevel="0" collapsed="false">
      <c r="A7584" s="60" t="n">
        <v>46309</v>
      </c>
      <c r="B7584" s="0" t="n">
        <v>15</v>
      </c>
      <c r="C7584" s="0" t="n">
        <v>30467</v>
      </c>
      <c r="E7584" s="0" t="n">
        <v>0</v>
      </c>
      <c r="F7584" s="55" t="s">
        <v>1448</v>
      </c>
      <c r="I7584" s="55" t="s">
        <v>155</v>
      </c>
      <c r="U7584" s="0" t="n">
        <v>274</v>
      </c>
      <c r="V7584" s="0" t="n">
        <v>0</v>
      </c>
      <c r="X7584" s="55" t="n">
        <f aca="false">IF(I7584="Male",0,1)</f>
        <v>0</v>
      </c>
      <c r="Y7584" s="55" t="n">
        <f aca="false">IF(OR(I7584="DNB",I7584="Dry DNB"),1,0)</f>
        <v>0</v>
      </c>
      <c r="Z7584" s="0" t="str">
        <f aca="false">IF(ISNUMBER(W7584),A7584-W7584,"")</f>
        <v/>
      </c>
      <c r="AA7584" s="55" t="n">
        <f aca="false">MATCH(A7584,DATAS,0)</f>
        <v>1</v>
      </c>
      <c r="AB7584" s="55" t="n">
        <f aca="false">IF(AND(E7584&gt;0,OR(AND(B7584&gt;=1,B7584&lt;=6),B7584=10)),1,0)</f>
        <v>0</v>
      </c>
      <c r="AC7584" s="55" t="n">
        <f aca="false">IF(AND(E7584&gt;0,B7584=10),1,0)</f>
        <v>0</v>
      </c>
      <c r="AD7584" s="0" t="str">
        <f aca="false">IF(AND(C7583=C7584,AA7583=AA7584-1),AB7583,"")</f>
        <v/>
      </c>
      <c r="AE7584" s="0" t="str">
        <f aca="false">IF(AND(C7583=C7584,AA7583=AA7584-1),AC7583,"")</f>
        <v/>
      </c>
      <c r="AF7584" s="0" t="str">
        <f aca="false">IF(AA7584=1,"",IF(AND(AB7584=1,AD7584&lt;&gt;1),1,0))</f>
        <v/>
      </c>
      <c r="AG7584" s="0" t="str">
        <f aca="false">IF(AA7584=1,"",IF(AND(AC7584=1,AE7584&lt;&gt;1),1,0))</f>
        <v/>
      </c>
      <c r="AH7584" s="60" t="str">
        <f aca="false">IF(AND(E7584&gt;0,AA7584&lt;2,NOT(AND(C7585=C7584,AA7585=AA7584+1))),INDEX(DATAS,AA7584+1),"")</f>
        <v/>
      </c>
      <c r="AI7584" s="60" t="str">
        <f aca="false">IF(AND(AC7584=1,AA7584&lt;2),IF(AND(C7585=C7584,AA7585=AA7584+1),IF(AC7585=1,"",INDEX(DATAS,AA7584+1)),INDEX(DATAS,AA7584+1)),"")</f>
        <v/>
      </c>
    </row>
    <row r="7585" customFormat="false" ht="15" hidden="false" customHeight="false" outlineLevel="0" collapsed="false">
      <c r="A7585" s="60" t="n">
        <v>46310</v>
      </c>
      <c r="B7585" s="0" t="n">
        <v>15</v>
      </c>
      <c r="C7585" s="0" t="n">
        <v>30467</v>
      </c>
      <c r="E7585" s="0" t="n">
        <v>0</v>
      </c>
      <c r="F7585" s="55" t="s">
        <v>1448</v>
      </c>
      <c r="I7585" s="55" t="s">
        <v>155</v>
      </c>
      <c r="U7585" s="0" t="n">
        <v>275</v>
      </c>
      <c r="V7585" s="0" t="n">
        <v>0</v>
      </c>
      <c r="X7585" s="55" t="n">
        <f aca="false">IF(I7585="Male",0,1)</f>
        <v>0</v>
      </c>
      <c r="Y7585" s="55" t="n">
        <f aca="false">IF(OR(I7585="DNB",I7585="Dry DNB"),1,0)</f>
        <v>0</v>
      </c>
      <c r="Z7585" s="0" t="str">
        <f aca="false">IF(ISNUMBER(W7585),A7585-W7585,"")</f>
        <v/>
      </c>
      <c r="AA7585" s="55" t="n">
        <f aca="false">MATCH(A7585,DATAS,0)</f>
        <v>2</v>
      </c>
      <c r="AB7585" s="55" t="n">
        <f aca="false">IF(AND(E7585&gt;0,OR(AND(B7585&gt;=1,B7585&lt;=6),B7585=10)),1,0)</f>
        <v>0</v>
      </c>
      <c r="AC7585" s="55" t="n">
        <f aca="false">IF(AND(E7585&gt;0,B7585=10),1,0)</f>
        <v>0</v>
      </c>
      <c r="AD7585" s="55" t="n">
        <f aca="false">IF(AND(C7584=C7585,AA7584=AA7585-1),AB7584,"")</f>
        <v>0</v>
      </c>
      <c r="AE7585" s="55" t="n">
        <f aca="false">IF(AND(C7584=C7585,AA7584=AA7585-1),AC7584,"")</f>
        <v>0</v>
      </c>
      <c r="AF7585" s="55" t="n">
        <f aca="false">IF(AA7585=1,"",IF(AND(AB7585=1,AD7585&lt;&gt;1),1,0))</f>
        <v>0</v>
      </c>
      <c r="AG7585" s="55" t="n">
        <f aca="false">IF(AA7585=1,"",IF(AND(AC7585=1,AE7585&lt;&gt;1),1,0))</f>
        <v>0</v>
      </c>
      <c r="AH7585" s="60" t="str">
        <f aca="false">IF(AND(E7585&gt;0,AA7585&lt;2,NOT(AND(C7586=C7585,AA7586=AA7585+1))),INDEX(DATAS,AA7585+1),"")</f>
        <v/>
      </c>
      <c r="AI7585" s="60" t="str">
        <f aca="false">IF(AND(AC7585=1,AA7585&lt;2),IF(AND(C7586=C7585,AA7586=AA7585+1),IF(AC7586=1,"",INDEX(DATAS,AA7585+1)),INDEX(DATAS,AA7585+1)),"")</f>
        <v/>
      </c>
    </row>
    <row r="7586" customFormat="false" ht="15" hidden="false" customHeight="false" outlineLevel="0" collapsed="false">
      <c r="A7586" s="60" t="n">
        <v>46309</v>
      </c>
      <c r="B7586" s="0" t="n">
        <v>15</v>
      </c>
      <c r="C7586" s="0" t="n">
        <v>30468</v>
      </c>
      <c r="E7586" s="0" t="n">
        <v>0</v>
      </c>
      <c r="F7586" s="55" t="s">
        <v>1449</v>
      </c>
      <c r="I7586" s="55" t="s">
        <v>155</v>
      </c>
      <c r="U7586" s="0" t="n">
        <v>273</v>
      </c>
      <c r="V7586" s="0" t="n">
        <v>0</v>
      </c>
      <c r="X7586" s="55" t="n">
        <f aca="false">IF(I7586="Male",0,1)</f>
        <v>0</v>
      </c>
      <c r="Y7586" s="55" t="n">
        <f aca="false">IF(OR(I7586="DNB",I7586="Dry DNB"),1,0)</f>
        <v>0</v>
      </c>
      <c r="Z7586" s="0" t="str">
        <f aca="false">IF(ISNUMBER(W7586),A7586-W7586,"")</f>
        <v/>
      </c>
      <c r="AA7586" s="55" t="n">
        <f aca="false">MATCH(A7586,DATAS,0)</f>
        <v>1</v>
      </c>
      <c r="AB7586" s="55" t="n">
        <f aca="false">IF(AND(E7586&gt;0,OR(AND(B7586&gt;=1,B7586&lt;=6),B7586=10)),1,0)</f>
        <v>0</v>
      </c>
      <c r="AC7586" s="55" t="n">
        <f aca="false">IF(AND(E7586&gt;0,B7586=10),1,0)</f>
        <v>0</v>
      </c>
      <c r="AD7586" s="0" t="str">
        <f aca="false">IF(AND(C7585=C7586,AA7585=AA7586-1),AB7585,"")</f>
        <v/>
      </c>
      <c r="AE7586" s="0" t="str">
        <f aca="false">IF(AND(C7585=C7586,AA7585=AA7586-1),AC7585,"")</f>
        <v/>
      </c>
      <c r="AF7586" s="0" t="str">
        <f aca="false">IF(AA7586=1,"",IF(AND(AB7586=1,AD7586&lt;&gt;1),1,0))</f>
        <v/>
      </c>
      <c r="AG7586" s="0" t="str">
        <f aca="false">IF(AA7586=1,"",IF(AND(AC7586=1,AE7586&lt;&gt;1),1,0))</f>
        <v/>
      </c>
      <c r="AH7586" s="60" t="str">
        <f aca="false">IF(AND(E7586&gt;0,AA7586&lt;2,NOT(AND(C7587=C7586,AA7587=AA7586+1))),INDEX(DATAS,AA7586+1),"")</f>
        <v/>
      </c>
      <c r="AI7586" s="60" t="str">
        <f aca="false">IF(AND(AC7586=1,AA7586&lt;2),IF(AND(C7587=C7586,AA7587=AA7586+1),IF(AC7587=1,"",INDEX(DATAS,AA7586+1)),INDEX(DATAS,AA7586+1)),"")</f>
        <v/>
      </c>
    </row>
    <row r="7587" customFormat="false" ht="15" hidden="false" customHeight="false" outlineLevel="0" collapsed="false">
      <c r="A7587" s="60" t="n">
        <v>46310</v>
      </c>
      <c r="B7587" s="0" t="n">
        <v>15</v>
      </c>
      <c r="C7587" s="0" t="n">
        <v>30468</v>
      </c>
      <c r="E7587" s="0" t="n">
        <v>0</v>
      </c>
      <c r="F7587" s="55" t="s">
        <v>1449</v>
      </c>
      <c r="I7587" s="55" t="s">
        <v>155</v>
      </c>
      <c r="U7587" s="0" t="n">
        <v>274</v>
      </c>
      <c r="V7587" s="0" t="n">
        <v>0</v>
      </c>
      <c r="X7587" s="55" t="n">
        <f aca="false">IF(I7587="Male",0,1)</f>
        <v>0</v>
      </c>
      <c r="Y7587" s="55" t="n">
        <f aca="false">IF(OR(I7587="DNB",I7587="Dry DNB"),1,0)</f>
        <v>0</v>
      </c>
      <c r="Z7587" s="0" t="str">
        <f aca="false">IF(ISNUMBER(W7587),A7587-W7587,"")</f>
        <v/>
      </c>
      <c r="AA7587" s="55" t="n">
        <f aca="false">MATCH(A7587,DATAS,0)</f>
        <v>2</v>
      </c>
      <c r="AB7587" s="55" t="n">
        <f aca="false">IF(AND(E7587&gt;0,OR(AND(B7587&gt;=1,B7587&lt;=6),B7587=10)),1,0)</f>
        <v>0</v>
      </c>
      <c r="AC7587" s="55" t="n">
        <f aca="false">IF(AND(E7587&gt;0,B7587=10),1,0)</f>
        <v>0</v>
      </c>
      <c r="AD7587" s="55" t="n">
        <f aca="false">IF(AND(C7586=C7587,AA7586=AA7587-1),AB7586,"")</f>
        <v>0</v>
      </c>
      <c r="AE7587" s="55" t="n">
        <f aca="false">IF(AND(C7586=C7587,AA7586=AA7587-1),AC7586,"")</f>
        <v>0</v>
      </c>
      <c r="AF7587" s="55" t="n">
        <f aca="false">IF(AA7587=1,"",IF(AND(AB7587=1,AD7587&lt;&gt;1),1,0))</f>
        <v>0</v>
      </c>
      <c r="AG7587" s="55" t="n">
        <f aca="false">IF(AA7587=1,"",IF(AND(AC7587=1,AE7587&lt;&gt;1),1,0))</f>
        <v>0</v>
      </c>
      <c r="AH7587" s="60" t="str">
        <f aca="false">IF(AND(E7587&gt;0,AA7587&lt;2,NOT(AND(C7588=C7587,AA7588=AA7587+1))),INDEX(DATAS,AA7587+1),"")</f>
        <v/>
      </c>
      <c r="AI7587" s="60" t="str">
        <f aca="false">IF(AND(AC7587=1,AA7587&lt;2),IF(AND(C7588=C7587,AA7588=AA7587+1),IF(AC7588=1,"",INDEX(DATAS,AA7587+1)),INDEX(DATAS,AA7587+1)),"")</f>
        <v/>
      </c>
    </row>
    <row r="7588" customFormat="false" ht="15" hidden="false" customHeight="false" outlineLevel="0" collapsed="false">
      <c r="A7588" s="60" t="n">
        <v>46309</v>
      </c>
      <c r="B7588" s="0" t="n">
        <v>15</v>
      </c>
      <c r="C7588" s="0" t="n">
        <v>30469</v>
      </c>
      <c r="E7588" s="0" t="n">
        <v>0</v>
      </c>
      <c r="F7588" s="55" t="s">
        <v>1451</v>
      </c>
      <c r="I7588" s="55" t="s">
        <v>155</v>
      </c>
      <c r="U7588" s="0" t="n">
        <v>271</v>
      </c>
      <c r="V7588" s="0" t="n">
        <v>0</v>
      </c>
      <c r="X7588" s="55" t="n">
        <f aca="false">IF(I7588="Male",0,1)</f>
        <v>0</v>
      </c>
      <c r="Y7588" s="55" t="n">
        <f aca="false">IF(OR(I7588="DNB",I7588="Dry DNB"),1,0)</f>
        <v>0</v>
      </c>
      <c r="Z7588" s="0" t="str">
        <f aca="false">IF(ISNUMBER(W7588),A7588-W7588,"")</f>
        <v/>
      </c>
      <c r="AA7588" s="55" t="n">
        <f aca="false">MATCH(A7588,DATAS,0)</f>
        <v>1</v>
      </c>
      <c r="AB7588" s="55" t="n">
        <f aca="false">IF(AND(E7588&gt;0,OR(AND(B7588&gt;=1,B7588&lt;=6),B7588=10)),1,0)</f>
        <v>0</v>
      </c>
      <c r="AC7588" s="55" t="n">
        <f aca="false">IF(AND(E7588&gt;0,B7588=10),1,0)</f>
        <v>0</v>
      </c>
      <c r="AD7588" s="0" t="str">
        <f aca="false">IF(AND(C7587=C7588,AA7587=AA7588-1),AB7587,"")</f>
        <v/>
      </c>
      <c r="AE7588" s="0" t="str">
        <f aca="false">IF(AND(C7587=C7588,AA7587=AA7588-1),AC7587,"")</f>
        <v/>
      </c>
      <c r="AF7588" s="0" t="str">
        <f aca="false">IF(AA7588=1,"",IF(AND(AB7588=1,AD7588&lt;&gt;1),1,0))</f>
        <v/>
      </c>
      <c r="AG7588" s="0" t="str">
        <f aca="false">IF(AA7588=1,"",IF(AND(AC7588=1,AE7588&lt;&gt;1),1,0))</f>
        <v/>
      </c>
      <c r="AH7588" s="60" t="str">
        <f aca="false">IF(AND(E7588&gt;0,AA7588&lt;2,NOT(AND(C7589=C7588,AA7589=AA7588+1))),INDEX(DATAS,AA7588+1),"")</f>
        <v/>
      </c>
      <c r="AI7588" s="60" t="str">
        <f aca="false">IF(AND(AC7588=1,AA7588&lt;2),IF(AND(C7589=C7588,AA7589=AA7588+1),IF(AC7589=1,"",INDEX(DATAS,AA7588+1)),INDEX(DATAS,AA7588+1)),"")</f>
        <v/>
      </c>
    </row>
    <row r="7589" customFormat="false" ht="15" hidden="false" customHeight="false" outlineLevel="0" collapsed="false">
      <c r="A7589" s="60" t="n">
        <v>46310</v>
      </c>
      <c r="B7589" s="0" t="n">
        <v>15</v>
      </c>
      <c r="C7589" s="0" t="n">
        <v>30469</v>
      </c>
      <c r="E7589" s="0" t="n">
        <v>0</v>
      </c>
      <c r="F7589" s="55" t="s">
        <v>1451</v>
      </c>
      <c r="I7589" s="55" t="s">
        <v>155</v>
      </c>
      <c r="U7589" s="0" t="n">
        <v>272</v>
      </c>
      <c r="V7589" s="0" t="n">
        <v>0</v>
      </c>
      <c r="X7589" s="55" t="n">
        <f aca="false">IF(I7589="Male",0,1)</f>
        <v>0</v>
      </c>
      <c r="Y7589" s="55" t="n">
        <f aca="false">IF(OR(I7589="DNB",I7589="Dry DNB"),1,0)</f>
        <v>0</v>
      </c>
      <c r="Z7589" s="0" t="str">
        <f aca="false">IF(ISNUMBER(W7589),A7589-W7589,"")</f>
        <v/>
      </c>
      <c r="AA7589" s="55" t="n">
        <f aca="false">MATCH(A7589,DATAS,0)</f>
        <v>2</v>
      </c>
      <c r="AB7589" s="55" t="n">
        <f aca="false">IF(AND(E7589&gt;0,OR(AND(B7589&gt;=1,B7589&lt;=6),B7589=10)),1,0)</f>
        <v>0</v>
      </c>
      <c r="AC7589" s="55" t="n">
        <f aca="false">IF(AND(E7589&gt;0,B7589=10),1,0)</f>
        <v>0</v>
      </c>
      <c r="AD7589" s="55" t="n">
        <f aca="false">IF(AND(C7588=C7589,AA7588=AA7589-1),AB7588,"")</f>
        <v>0</v>
      </c>
      <c r="AE7589" s="55" t="n">
        <f aca="false">IF(AND(C7588=C7589,AA7588=AA7589-1),AC7588,"")</f>
        <v>0</v>
      </c>
      <c r="AF7589" s="55" t="n">
        <f aca="false">IF(AA7589=1,"",IF(AND(AB7589=1,AD7589&lt;&gt;1),1,0))</f>
        <v>0</v>
      </c>
      <c r="AG7589" s="55" t="n">
        <f aca="false">IF(AA7589=1,"",IF(AND(AC7589=1,AE7589&lt;&gt;1),1,0))</f>
        <v>0</v>
      </c>
      <c r="AH7589" s="60" t="str">
        <f aca="false">IF(AND(E7589&gt;0,AA7589&lt;2,NOT(AND(C7590=C7589,AA7590=AA7589+1))),INDEX(DATAS,AA7589+1),"")</f>
        <v/>
      </c>
      <c r="AI7589" s="60" t="str">
        <f aca="false">IF(AND(AC7589=1,AA7589&lt;2),IF(AND(C7590=C7589,AA7590=AA7589+1),IF(AC7590=1,"",INDEX(DATAS,AA7589+1)),INDEX(DATAS,AA7589+1)),"")</f>
        <v/>
      </c>
    </row>
    <row r="7590" customFormat="false" ht="15" hidden="false" customHeight="false" outlineLevel="0" collapsed="false">
      <c r="A7590" s="60" t="n">
        <v>46309</v>
      </c>
      <c r="B7590" s="0" t="n">
        <v>15</v>
      </c>
      <c r="C7590" s="0" t="n">
        <v>30471</v>
      </c>
      <c r="E7590" s="0" t="n">
        <v>0</v>
      </c>
      <c r="F7590" s="55" t="s">
        <v>1451</v>
      </c>
      <c r="I7590" s="55" t="s">
        <v>155</v>
      </c>
      <c r="U7590" s="0" t="n">
        <v>271</v>
      </c>
      <c r="V7590" s="0" t="n">
        <v>0</v>
      </c>
      <c r="X7590" s="55" t="n">
        <f aca="false">IF(I7590="Male",0,1)</f>
        <v>0</v>
      </c>
      <c r="Y7590" s="55" t="n">
        <f aca="false">IF(OR(I7590="DNB",I7590="Dry DNB"),1,0)</f>
        <v>0</v>
      </c>
      <c r="Z7590" s="0" t="str">
        <f aca="false">IF(ISNUMBER(W7590),A7590-W7590,"")</f>
        <v/>
      </c>
      <c r="AA7590" s="55" t="n">
        <f aca="false">MATCH(A7590,DATAS,0)</f>
        <v>1</v>
      </c>
      <c r="AB7590" s="55" t="n">
        <f aca="false">IF(AND(E7590&gt;0,OR(AND(B7590&gt;=1,B7590&lt;=6),B7590=10)),1,0)</f>
        <v>0</v>
      </c>
      <c r="AC7590" s="55" t="n">
        <f aca="false">IF(AND(E7590&gt;0,B7590=10),1,0)</f>
        <v>0</v>
      </c>
      <c r="AD7590" s="0" t="str">
        <f aca="false">IF(AND(C7589=C7590,AA7589=AA7590-1),AB7589,"")</f>
        <v/>
      </c>
      <c r="AE7590" s="0" t="str">
        <f aca="false">IF(AND(C7589=C7590,AA7589=AA7590-1),AC7589,"")</f>
        <v/>
      </c>
      <c r="AF7590" s="0" t="str">
        <f aca="false">IF(AA7590=1,"",IF(AND(AB7590=1,AD7590&lt;&gt;1),1,0))</f>
        <v/>
      </c>
      <c r="AG7590" s="0" t="str">
        <f aca="false">IF(AA7590=1,"",IF(AND(AC7590=1,AE7590&lt;&gt;1),1,0))</f>
        <v/>
      </c>
      <c r="AH7590" s="60" t="str">
        <f aca="false">IF(AND(E7590&gt;0,AA7590&lt;2,NOT(AND(C7591=C7590,AA7591=AA7590+1))),INDEX(DATAS,AA7590+1),"")</f>
        <v/>
      </c>
      <c r="AI7590" s="60" t="str">
        <f aca="false">IF(AND(AC7590=1,AA7590&lt;2),IF(AND(C7591=C7590,AA7591=AA7590+1),IF(AC7591=1,"",INDEX(DATAS,AA7590+1)),INDEX(DATAS,AA7590+1)),"")</f>
        <v/>
      </c>
    </row>
    <row r="7591" customFormat="false" ht="15" hidden="false" customHeight="false" outlineLevel="0" collapsed="false">
      <c r="A7591" s="60" t="n">
        <v>46310</v>
      </c>
      <c r="B7591" s="0" t="n">
        <v>15</v>
      </c>
      <c r="C7591" s="0" t="n">
        <v>30471</v>
      </c>
      <c r="E7591" s="0" t="n">
        <v>0</v>
      </c>
      <c r="F7591" s="55" t="s">
        <v>1451</v>
      </c>
      <c r="I7591" s="55" t="s">
        <v>155</v>
      </c>
      <c r="U7591" s="0" t="n">
        <v>272</v>
      </c>
      <c r="V7591" s="0" t="n">
        <v>0</v>
      </c>
      <c r="X7591" s="55" t="n">
        <f aca="false">IF(I7591="Male",0,1)</f>
        <v>0</v>
      </c>
      <c r="Y7591" s="55" t="n">
        <f aca="false">IF(OR(I7591="DNB",I7591="Dry DNB"),1,0)</f>
        <v>0</v>
      </c>
      <c r="Z7591" s="0" t="str">
        <f aca="false">IF(ISNUMBER(W7591),A7591-W7591,"")</f>
        <v/>
      </c>
      <c r="AA7591" s="55" t="n">
        <f aca="false">MATCH(A7591,DATAS,0)</f>
        <v>2</v>
      </c>
      <c r="AB7591" s="55" t="n">
        <f aca="false">IF(AND(E7591&gt;0,OR(AND(B7591&gt;=1,B7591&lt;=6),B7591=10)),1,0)</f>
        <v>0</v>
      </c>
      <c r="AC7591" s="55" t="n">
        <f aca="false">IF(AND(E7591&gt;0,B7591=10),1,0)</f>
        <v>0</v>
      </c>
      <c r="AD7591" s="55" t="n">
        <f aca="false">IF(AND(C7590=C7591,AA7590=AA7591-1),AB7590,"")</f>
        <v>0</v>
      </c>
      <c r="AE7591" s="55" t="n">
        <f aca="false">IF(AND(C7590=C7591,AA7590=AA7591-1),AC7590,"")</f>
        <v>0</v>
      </c>
      <c r="AF7591" s="55" t="n">
        <f aca="false">IF(AA7591=1,"",IF(AND(AB7591=1,AD7591&lt;&gt;1),1,0))</f>
        <v>0</v>
      </c>
      <c r="AG7591" s="55" t="n">
        <f aca="false">IF(AA7591=1,"",IF(AND(AC7591=1,AE7591&lt;&gt;1),1,0))</f>
        <v>0</v>
      </c>
      <c r="AH7591" s="60" t="str">
        <f aca="false">IF(AND(E7591&gt;0,AA7591&lt;2,NOT(AND(C7592=C7591,AA7592=AA7591+1))),INDEX(DATAS,AA7591+1),"")</f>
        <v/>
      </c>
      <c r="AI7591" s="60" t="str">
        <f aca="false">IF(AND(AC7591=1,AA7591&lt;2),IF(AND(C7592=C7591,AA7592=AA7591+1),IF(AC7592=1,"",INDEX(DATAS,AA7591+1)),INDEX(DATAS,AA7591+1)),"")</f>
        <v/>
      </c>
    </row>
    <row r="7592" customFormat="false" ht="15" hidden="false" customHeight="false" outlineLevel="0" collapsed="false">
      <c r="A7592" s="60" t="n">
        <v>46309</v>
      </c>
      <c r="B7592" s="0" t="n">
        <v>15</v>
      </c>
      <c r="C7592" s="0" t="n">
        <v>30472</v>
      </c>
      <c r="E7592" s="0" t="n">
        <v>0</v>
      </c>
      <c r="F7592" s="55" t="s">
        <v>1452</v>
      </c>
      <c r="I7592" s="55" t="s">
        <v>155</v>
      </c>
      <c r="U7592" s="0" t="n">
        <v>270</v>
      </c>
      <c r="V7592" s="0" t="n">
        <v>0</v>
      </c>
      <c r="X7592" s="55" t="n">
        <f aca="false">IF(I7592="Male",0,1)</f>
        <v>0</v>
      </c>
      <c r="Y7592" s="55" t="n">
        <f aca="false">IF(OR(I7592="DNB",I7592="Dry DNB"),1,0)</f>
        <v>0</v>
      </c>
      <c r="Z7592" s="0" t="str">
        <f aca="false">IF(ISNUMBER(W7592),A7592-W7592,"")</f>
        <v/>
      </c>
      <c r="AA7592" s="55" t="n">
        <f aca="false">MATCH(A7592,DATAS,0)</f>
        <v>1</v>
      </c>
      <c r="AB7592" s="55" t="n">
        <f aca="false">IF(AND(E7592&gt;0,OR(AND(B7592&gt;=1,B7592&lt;=6),B7592=10)),1,0)</f>
        <v>0</v>
      </c>
      <c r="AC7592" s="55" t="n">
        <f aca="false">IF(AND(E7592&gt;0,B7592=10),1,0)</f>
        <v>0</v>
      </c>
      <c r="AD7592" s="0" t="str">
        <f aca="false">IF(AND(C7591=C7592,AA7591=AA7592-1),AB7591,"")</f>
        <v/>
      </c>
      <c r="AE7592" s="0" t="str">
        <f aca="false">IF(AND(C7591=C7592,AA7591=AA7592-1),AC7591,"")</f>
        <v/>
      </c>
      <c r="AF7592" s="0" t="str">
        <f aca="false">IF(AA7592=1,"",IF(AND(AB7592=1,AD7592&lt;&gt;1),1,0))</f>
        <v/>
      </c>
      <c r="AG7592" s="0" t="str">
        <f aca="false">IF(AA7592=1,"",IF(AND(AC7592=1,AE7592&lt;&gt;1),1,0))</f>
        <v/>
      </c>
      <c r="AH7592" s="60" t="str">
        <f aca="false">IF(AND(E7592&gt;0,AA7592&lt;2,NOT(AND(C7593=C7592,AA7593=AA7592+1))),INDEX(DATAS,AA7592+1),"")</f>
        <v/>
      </c>
      <c r="AI7592" s="60" t="str">
        <f aca="false">IF(AND(AC7592=1,AA7592&lt;2),IF(AND(C7593=C7592,AA7593=AA7592+1),IF(AC7593=1,"",INDEX(DATAS,AA7592+1)),INDEX(DATAS,AA7592+1)),"")</f>
        <v/>
      </c>
    </row>
    <row r="7593" customFormat="false" ht="15" hidden="false" customHeight="false" outlineLevel="0" collapsed="false">
      <c r="A7593" s="60" t="n">
        <v>46310</v>
      </c>
      <c r="B7593" s="0" t="n">
        <v>15</v>
      </c>
      <c r="C7593" s="0" t="n">
        <v>30472</v>
      </c>
      <c r="E7593" s="0" t="n">
        <v>0</v>
      </c>
      <c r="F7593" s="55" t="s">
        <v>1452</v>
      </c>
      <c r="I7593" s="55" t="s">
        <v>155</v>
      </c>
      <c r="U7593" s="0" t="n">
        <v>271</v>
      </c>
      <c r="V7593" s="0" t="n">
        <v>0</v>
      </c>
      <c r="X7593" s="55" t="n">
        <f aca="false">IF(I7593="Male",0,1)</f>
        <v>0</v>
      </c>
      <c r="Y7593" s="55" t="n">
        <f aca="false">IF(OR(I7593="DNB",I7593="Dry DNB"),1,0)</f>
        <v>0</v>
      </c>
      <c r="Z7593" s="0" t="str">
        <f aca="false">IF(ISNUMBER(W7593),A7593-W7593,"")</f>
        <v/>
      </c>
      <c r="AA7593" s="55" t="n">
        <f aca="false">MATCH(A7593,DATAS,0)</f>
        <v>2</v>
      </c>
      <c r="AB7593" s="55" t="n">
        <f aca="false">IF(AND(E7593&gt;0,OR(AND(B7593&gt;=1,B7593&lt;=6),B7593=10)),1,0)</f>
        <v>0</v>
      </c>
      <c r="AC7593" s="55" t="n">
        <f aca="false">IF(AND(E7593&gt;0,B7593=10),1,0)</f>
        <v>0</v>
      </c>
      <c r="AD7593" s="55" t="n">
        <f aca="false">IF(AND(C7592=C7593,AA7592=AA7593-1),AB7592,"")</f>
        <v>0</v>
      </c>
      <c r="AE7593" s="55" t="n">
        <f aca="false">IF(AND(C7592=C7593,AA7592=AA7593-1),AC7592,"")</f>
        <v>0</v>
      </c>
      <c r="AF7593" s="55" t="n">
        <f aca="false">IF(AA7593=1,"",IF(AND(AB7593=1,AD7593&lt;&gt;1),1,0))</f>
        <v>0</v>
      </c>
      <c r="AG7593" s="55" t="n">
        <f aca="false">IF(AA7593=1,"",IF(AND(AC7593=1,AE7593&lt;&gt;1),1,0))</f>
        <v>0</v>
      </c>
      <c r="AH7593" s="60" t="str">
        <f aca="false">IF(AND(E7593&gt;0,AA7593&lt;2,NOT(AND(C7594=C7593,AA7594=AA7593+1))),INDEX(DATAS,AA7593+1),"")</f>
        <v/>
      </c>
      <c r="AI7593" s="60" t="str">
        <f aca="false">IF(AND(AC7593=1,AA7593&lt;2),IF(AND(C7594=C7593,AA7594=AA7593+1),IF(AC7594=1,"",INDEX(DATAS,AA7593+1)),INDEX(DATAS,AA7593+1)),"")</f>
        <v/>
      </c>
    </row>
    <row r="7594" customFormat="false" ht="15" hidden="false" customHeight="false" outlineLevel="0" collapsed="false">
      <c r="A7594" s="60" t="n">
        <v>46309</v>
      </c>
      <c r="B7594" s="0" t="n">
        <v>15</v>
      </c>
      <c r="C7594" s="0" t="n">
        <v>30474</v>
      </c>
      <c r="E7594" s="0" t="n">
        <v>0</v>
      </c>
      <c r="F7594" s="55" t="s">
        <v>1452</v>
      </c>
      <c r="I7594" s="55" t="s">
        <v>155</v>
      </c>
      <c r="U7594" s="0" t="n">
        <v>270</v>
      </c>
      <c r="V7594" s="0" t="n">
        <v>0</v>
      </c>
      <c r="X7594" s="55" t="n">
        <f aca="false">IF(I7594="Male",0,1)</f>
        <v>0</v>
      </c>
      <c r="Y7594" s="55" t="n">
        <f aca="false">IF(OR(I7594="DNB",I7594="Dry DNB"),1,0)</f>
        <v>0</v>
      </c>
      <c r="Z7594" s="0" t="str">
        <f aca="false">IF(ISNUMBER(W7594),A7594-W7594,"")</f>
        <v/>
      </c>
      <c r="AA7594" s="55" t="n">
        <f aca="false">MATCH(A7594,DATAS,0)</f>
        <v>1</v>
      </c>
      <c r="AB7594" s="55" t="n">
        <f aca="false">IF(AND(E7594&gt;0,OR(AND(B7594&gt;=1,B7594&lt;=6),B7594=10)),1,0)</f>
        <v>0</v>
      </c>
      <c r="AC7594" s="55" t="n">
        <f aca="false">IF(AND(E7594&gt;0,B7594=10),1,0)</f>
        <v>0</v>
      </c>
      <c r="AD7594" s="0" t="str">
        <f aca="false">IF(AND(C7593=C7594,AA7593=AA7594-1),AB7593,"")</f>
        <v/>
      </c>
      <c r="AE7594" s="0" t="str">
        <f aca="false">IF(AND(C7593=C7594,AA7593=AA7594-1),AC7593,"")</f>
        <v/>
      </c>
      <c r="AF7594" s="0" t="str">
        <f aca="false">IF(AA7594=1,"",IF(AND(AB7594=1,AD7594&lt;&gt;1),1,0))</f>
        <v/>
      </c>
      <c r="AG7594" s="0" t="str">
        <f aca="false">IF(AA7594=1,"",IF(AND(AC7594=1,AE7594&lt;&gt;1),1,0))</f>
        <v/>
      </c>
      <c r="AH7594" s="60" t="str">
        <f aca="false">IF(AND(E7594&gt;0,AA7594&lt;2,NOT(AND(C7595=C7594,AA7595=AA7594+1))),INDEX(DATAS,AA7594+1),"")</f>
        <v/>
      </c>
      <c r="AI7594" s="60" t="str">
        <f aca="false">IF(AND(AC7594=1,AA7594&lt;2),IF(AND(C7595=C7594,AA7595=AA7594+1),IF(AC7595=1,"",INDEX(DATAS,AA7594+1)),INDEX(DATAS,AA7594+1)),"")</f>
        <v/>
      </c>
    </row>
    <row r="7595" customFormat="false" ht="15" hidden="false" customHeight="false" outlineLevel="0" collapsed="false">
      <c r="A7595" s="60" t="n">
        <v>46310</v>
      </c>
      <c r="B7595" s="0" t="n">
        <v>15</v>
      </c>
      <c r="C7595" s="0" t="n">
        <v>30474</v>
      </c>
      <c r="E7595" s="0" t="n">
        <v>0</v>
      </c>
      <c r="F7595" s="55" t="s">
        <v>1452</v>
      </c>
      <c r="I7595" s="55" t="s">
        <v>155</v>
      </c>
      <c r="U7595" s="0" t="n">
        <v>271</v>
      </c>
      <c r="V7595" s="0" t="n">
        <v>0</v>
      </c>
      <c r="X7595" s="55" t="n">
        <f aca="false">IF(I7595="Male",0,1)</f>
        <v>0</v>
      </c>
      <c r="Y7595" s="55" t="n">
        <f aca="false">IF(OR(I7595="DNB",I7595="Dry DNB"),1,0)</f>
        <v>0</v>
      </c>
      <c r="Z7595" s="0" t="str">
        <f aca="false">IF(ISNUMBER(W7595),A7595-W7595,"")</f>
        <v/>
      </c>
      <c r="AA7595" s="55" t="n">
        <f aca="false">MATCH(A7595,DATAS,0)</f>
        <v>2</v>
      </c>
      <c r="AB7595" s="55" t="n">
        <f aca="false">IF(AND(E7595&gt;0,OR(AND(B7595&gt;=1,B7595&lt;=6),B7595=10)),1,0)</f>
        <v>0</v>
      </c>
      <c r="AC7595" s="55" t="n">
        <f aca="false">IF(AND(E7595&gt;0,B7595=10),1,0)</f>
        <v>0</v>
      </c>
      <c r="AD7595" s="55" t="n">
        <f aca="false">IF(AND(C7594=C7595,AA7594=AA7595-1),AB7594,"")</f>
        <v>0</v>
      </c>
      <c r="AE7595" s="55" t="n">
        <f aca="false">IF(AND(C7594=C7595,AA7594=AA7595-1),AC7594,"")</f>
        <v>0</v>
      </c>
      <c r="AF7595" s="55" t="n">
        <f aca="false">IF(AA7595=1,"",IF(AND(AB7595=1,AD7595&lt;&gt;1),1,0))</f>
        <v>0</v>
      </c>
      <c r="AG7595" s="55" t="n">
        <f aca="false">IF(AA7595=1,"",IF(AND(AC7595=1,AE7595&lt;&gt;1),1,0))</f>
        <v>0</v>
      </c>
      <c r="AH7595" s="60" t="str">
        <f aca="false">IF(AND(E7595&gt;0,AA7595&lt;2,NOT(AND(C7596=C7595,AA7596=AA7595+1))),INDEX(DATAS,AA7595+1),"")</f>
        <v/>
      </c>
      <c r="AI7595" s="60" t="str">
        <f aca="false">IF(AND(AC7595=1,AA7595&lt;2),IF(AND(C7596=C7595,AA7596=AA7595+1),IF(AC7596=1,"",INDEX(DATAS,AA7595+1)),INDEX(DATAS,AA7595+1)),"")</f>
        <v/>
      </c>
    </row>
    <row r="7596" customFormat="false" ht="15" hidden="false" customHeight="false" outlineLevel="0" collapsed="false">
      <c r="A7596" s="60" t="n">
        <v>46309</v>
      </c>
      <c r="B7596" s="0" t="n">
        <v>15</v>
      </c>
      <c r="C7596" s="0" t="n">
        <v>30477</v>
      </c>
      <c r="E7596" s="0" t="n">
        <v>0</v>
      </c>
      <c r="F7596" s="55" t="s">
        <v>1453</v>
      </c>
      <c r="I7596" s="55" t="s">
        <v>155</v>
      </c>
      <c r="U7596" s="0" t="n">
        <v>268</v>
      </c>
      <c r="V7596" s="0" t="n">
        <v>0</v>
      </c>
      <c r="X7596" s="55" t="n">
        <f aca="false">IF(I7596="Male",0,1)</f>
        <v>0</v>
      </c>
      <c r="Y7596" s="55" t="n">
        <f aca="false">IF(OR(I7596="DNB",I7596="Dry DNB"),1,0)</f>
        <v>0</v>
      </c>
      <c r="Z7596" s="0" t="str">
        <f aca="false">IF(ISNUMBER(W7596),A7596-W7596,"")</f>
        <v/>
      </c>
      <c r="AA7596" s="55" t="n">
        <f aca="false">MATCH(A7596,DATAS,0)</f>
        <v>1</v>
      </c>
      <c r="AB7596" s="55" t="n">
        <f aca="false">IF(AND(E7596&gt;0,OR(AND(B7596&gt;=1,B7596&lt;=6),B7596=10)),1,0)</f>
        <v>0</v>
      </c>
      <c r="AC7596" s="55" t="n">
        <f aca="false">IF(AND(E7596&gt;0,B7596=10),1,0)</f>
        <v>0</v>
      </c>
      <c r="AD7596" s="0" t="str">
        <f aca="false">IF(AND(C7595=C7596,AA7595=AA7596-1),AB7595,"")</f>
        <v/>
      </c>
      <c r="AE7596" s="0" t="str">
        <f aca="false">IF(AND(C7595=C7596,AA7595=AA7596-1),AC7595,"")</f>
        <v/>
      </c>
      <c r="AF7596" s="0" t="str">
        <f aca="false">IF(AA7596=1,"",IF(AND(AB7596=1,AD7596&lt;&gt;1),1,0))</f>
        <v/>
      </c>
      <c r="AG7596" s="0" t="str">
        <f aca="false">IF(AA7596=1,"",IF(AND(AC7596=1,AE7596&lt;&gt;1),1,0))</f>
        <v/>
      </c>
      <c r="AH7596" s="60" t="str">
        <f aca="false">IF(AND(E7596&gt;0,AA7596&lt;2,NOT(AND(C7597=C7596,AA7597=AA7596+1))),INDEX(DATAS,AA7596+1),"")</f>
        <v/>
      </c>
      <c r="AI7596" s="60" t="str">
        <f aca="false">IF(AND(AC7596=1,AA7596&lt;2),IF(AND(C7597=C7596,AA7597=AA7596+1),IF(AC7597=1,"",INDEX(DATAS,AA7596+1)),INDEX(DATAS,AA7596+1)),"")</f>
        <v/>
      </c>
    </row>
    <row r="7597" customFormat="false" ht="15" hidden="false" customHeight="false" outlineLevel="0" collapsed="false">
      <c r="A7597" s="60" t="n">
        <v>46310</v>
      </c>
      <c r="B7597" s="0" t="n">
        <v>15</v>
      </c>
      <c r="C7597" s="0" t="n">
        <v>30477</v>
      </c>
      <c r="E7597" s="0" t="n">
        <v>0</v>
      </c>
      <c r="F7597" s="55" t="s">
        <v>1453</v>
      </c>
      <c r="I7597" s="55" t="s">
        <v>155</v>
      </c>
      <c r="U7597" s="0" t="n">
        <v>269</v>
      </c>
      <c r="V7597" s="0" t="n">
        <v>0</v>
      </c>
      <c r="X7597" s="55" t="n">
        <f aca="false">IF(I7597="Male",0,1)</f>
        <v>0</v>
      </c>
      <c r="Y7597" s="55" t="n">
        <f aca="false">IF(OR(I7597="DNB",I7597="Dry DNB"),1,0)</f>
        <v>0</v>
      </c>
      <c r="Z7597" s="0" t="str">
        <f aca="false">IF(ISNUMBER(W7597),A7597-W7597,"")</f>
        <v/>
      </c>
      <c r="AA7597" s="55" t="n">
        <f aca="false">MATCH(A7597,DATAS,0)</f>
        <v>2</v>
      </c>
      <c r="AB7597" s="55" t="n">
        <f aca="false">IF(AND(E7597&gt;0,OR(AND(B7597&gt;=1,B7597&lt;=6),B7597=10)),1,0)</f>
        <v>0</v>
      </c>
      <c r="AC7597" s="55" t="n">
        <f aca="false">IF(AND(E7597&gt;0,B7597=10),1,0)</f>
        <v>0</v>
      </c>
      <c r="AD7597" s="55" t="n">
        <f aca="false">IF(AND(C7596=C7597,AA7596=AA7597-1),AB7596,"")</f>
        <v>0</v>
      </c>
      <c r="AE7597" s="55" t="n">
        <f aca="false">IF(AND(C7596=C7597,AA7596=AA7597-1),AC7596,"")</f>
        <v>0</v>
      </c>
      <c r="AF7597" s="55" t="n">
        <f aca="false">IF(AA7597=1,"",IF(AND(AB7597=1,AD7597&lt;&gt;1),1,0))</f>
        <v>0</v>
      </c>
      <c r="AG7597" s="55" t="n">
        <f aca="false">IF(AA7597=1,"",IF(AND(AC7597=1,AE7597&lt;&gt;1),1,0))</f>
        <v>0</v>
      </c>
      <c r="AH7597" s="60" t="str">
        <f aca="false">IF(AND(E7597&gt;0,AA7597&lt;2,NOT(AND(C7598=C7597,AA7598=AA7597+1))),INDEX(DATAS,AA7597+1),"")</f>
        <v/>
      </c>
      <c r="AI7597" s="60" t="str">
        <f aca="false">IF(AND(AC7597=1,AA7597&lt;2),IF(AND(C7598=C7597,AA7598=AA7597+1),IF(AC7598=1,"",INDEX(DATAS,AA7597+1)),INDEX(DATAS,AA7597+1)),"")</f>
        <v/>
      </c>
    </row>
    <row r="7598" customFormat="false" ht="15" hidden="false" customHeight="false" outlineLevel="0" collapsed="false">
      <c r="A7598" s="60" t="n">
        <v>46309</v>
      </c>
      <c r="B7598" s="0" t="n">
        <v>15</v>
      </c>
      <c r="C7598" s="0" t="n">
        <v>30479</v>
      </c>
      <c r="E7598" s="0" t="n">
        <v>0</v>
      </c>
      <c r="F7598" s="55" t="s">
        <v>1455</v>
      </c>
      <c r="I7598" s="55" t="s">
        <v>155</v>
      </c>
      <c r="U7598" s="0" t="n">
        <v>266</v>
      </c>
      <c r="V7598" s="0" t="n">
        <v>0</v>
      </c>
      <c r="X7598" s="55" t="n">
        <f aca="false">IF(I7598="Male",0,1)</f>
        <v>0</v>
      </c>
      <c r="Y7598" s="55" t="n">
        <f aca="false">IF(OR(I7598="DNB",I7598="Dry DNB"),1,0)</f>
        <v>0</v>
      </c>
      <c r="Z7598" s="0" t="str">
        <f aca="false">IF(ISNUMBER(W7598),A7598-W7598,"")</f>
        <v/>
      </c>
      <c r="AA7598" s="55" t="n">
        <f aca="false">MATCH(A7598,DATAS,0)</f>
        <v>1</v>
      </c>
      <c r="AB7598" s="55" t="n">
        <f aca="false">IF(AND(E7598&gt;0,OR(AND(B7598&gt;=1,B7598&lt;=6),B7598=10)),1,0)</f>
        <v>0</v>
      </c>
      <c r="AC7598" s="55" t="n">
        <f aca="false">IF(AND(E7598&gt;0,B7598=10),1,0)</f>
        <v>0</v>
      </c>
      <c r="AD7598" s="0" t="str">
        <f aca="false">IF(AND(C7597=C7598,AA7597=AA7598-1),AB7597,"")</f>
        <v/>
      </c>
      <c r="AE7598" s="0" t="str">
        <f aca="false">IF(AND(C7597=C7598,AA7597=AA7598-1),AC7597,"")</f>
        <v/>
      </c>
      <c r="AF7598" s="0" t="str">
        <f aca="false">IF(AA7598=1,"",IF(AND(AB7598=1,AD7598&lt;&gt;1),1,0))</f>
        <v/>
      </c>
      <c r="AG7598" s="0" t="str">
        <f aca="false">IF(AA7598=1,"",IF(AND(AC7598=1,AE7598&lt;&gt;1),1,0))</f>
        <v/>
      </c>
      <c r="AH7598" s="60" t="str">
        <f aca="false">IF(AND(E7598&gt;0,AA7598&lt;2,NOT(AND(C7599=C7598,AA7599=AA7598+1))),INDEX(DATAS,AA7598+1),"")</f>
        <v/>
      </c>
      <c r="AI7598" s="60" t="str">
        <f aca="false">IF(AND(AC7598=1,AA7598&lt;2),IF(AND(C7599=C7598,AA7599=AA7598+1),IF(AC7599=1,"",INDEX(DATAS,AA7598+1)),INDEX(DATAS,AA7598+1)),"")</f>
        <v/>
      </c>
    </row>
    <row r="7599" customFormat="false" ht="15" hidden="false" customHeight="false" outlineLevel="0" collapsed="false">
      <c r="A7599" s="60" t="n">
        <v>46310</v>
      </c>
      <c r="B7599" s="0" t="n">
        <v>15</v>
      </c>
      <c r="C7599" s="0" t="n">
        <v>30479</v>
      </c>
      <c r="E7599" s="0" t="n">
        <v>0</v>
      </c>
      <c r="F7599" s="55" t="s">
        <v>1455</v>
      </c>
      <c r="I7599" s="55" t="s">
        <v>155</v>
      </c>
      <c r="U7599" s="0" t="n">
        <v>267</v>
      </c>
      <c r="V7599" s="0" t="n">
        <v>0</v>
      </c>
      <c r="X7599" s="55" t="n">
        <f aca="false">IF(I7599="Male",0,1)</f>
        <v>0</v>
      </c>
      <c r="Y7599" s="55" t="n">
        <f aca="false">IF(OR(I7599="DNB",I7599="Dry DNB"),1,0)</f>
        <v>0</v>
      </c>
      <c r="Z7599" s="0" t="str">
        <f aca="false">IF(ISNUMBER(W7599),A7599-W7599,"")</f>
        <v/>
      </c>
      <c r="AA7599" s="55" t="n">
        <f aca="false">MATCH(A7599,DATAS,0)</f>
        <v>2</v>
      </c>
      <c r="AB7599" s="55" t="n">
        <f aca="false">IF(AND(E7599&gt;0,OR(AND(B7599&gt;=1,B7599&lt;=6),B7599=10)),1,0)</f>
        <v>0</v>
      </c>
      <c r="AC7599" s="55" t="n">
        <f aca="false">IF(AND(E7599&gt;0,B7599=10),1,0)</f>
        <v>0</v>
      </c>
      <c r="AD7599" s="55" t="n">
        <f aca="false">IF(AND(C7598=C7599,AA7598=AA7599-1),AB7598,"")</f>
        <v>0</v>
      </c>
      <c r="AE7599" s="55" t="n">
        <f aca="false">IF(AND(C7598=C7599,AA7598=AA7599-1),AC7598,"")</f>
        <v>0</v>
      </c>
      <c r="AF7599" s="55" t="n">
        <f aca="false">IF(AA7599=1,"",IF(AND(AB7599=1,AD7599&lt;&gt;1),1,0))</f>
        <v>0</v>
      </c>
      <c r="AG7599" s="55" t="n">
        <f aca="false">IF(AA7599=1,"",IF(AND(AC7599=1,AE7599&lt;&gt;1),1,0))</f>
        <v>0</v>
      </c>
      <c r="AH7599" s="60" t="str">
        <f aca="false">IF(AND(E7599&gt;0,AA7599&lt;2,NOT(AND(C7600=C7599,AA7600=AA7599+1))),INDEX(DATAS,AA7599+1),"")</f>
        <v/>
      </c>
      <c r="AI7599" s="60" t="str">
        <f aca="false">IF(AND(AC7599=1,AA7599&lt;2),IF(AND(C7600=C7599,AA7600=AA7599+1),IF(AC7600=1,"",INDEX(DATAS,AA7599+1)),INDEX(DATAS,AA7599+1)),"")</f>
        <v/>
      </c>
    </row>
    <row r="7600" customFormat="false" ht="15" hidden="false" customHeight="false" outlineLevel="0" collapsed="false">
      <c r="A7600" s="60" t="n">
        <v>46309</v>
      </c>
      <c r="B7600" s="0" t="n">
        <v>15</v>
      </c>
      <c r="C7600" s="0" t="n">
        <v>30481</v>
      </c>
      <c r="E7600" s="0" t="n">
        <v>0</v>
      </c>
      <c r="F7600" s="55" t="s">
        <v>1705</v>
      </c>
      <c r="I7600" s="55" t="s">
        <v>155</v>
      </c>
      <c r="U7600" s="0" t="n">
        <v>265</v>
      </c>
      <c r="V7600" s="0" t="n">
        <v>0</v>
      </c>
      <c r="X7600" s="55" t="n">
        <f aca="false">IF(I7600="Male",0,1)</f>
        <v>0</v>
      </c>
      <c r="Y7600" s="55" t="n">
        <f aca="false">IF(OR(I7600="DNB",I7600="Dry DNB"),1,0)</f>
        <v>0</v>
      </c>
      <c r="Z7600" s="0" t="str">
        <f aca="false">IF(ISNUMBER(W7600),A7600-W7600,"")</f>
        <v/>
      </c>
      <c r="AA7600" s="55" t="n">
        <f aca="false">MATCH(A7600,DATAS,0)</f>
        <v>1</v>
      </c>
      <c r="AB7600" s="55" t="n">
        <f aca="false">IF(AND(E7600&gt;0,OR(AND(B7600&gt;=1,B7600&lt;=6),B7600=10)),1,0)</f>
        <v>0</v>
      </c>
      <c r="AC7600" s="55" t="n">
        <f aca="false">IF(AND(E7600&gt;0,B7600=10),1,0)</f>
        <v>0</v>
      </c>
      <c r="AD7600" s="0" t="str">
        <f aca="false">IF(AND(C7599=C7600,AA7599=AA7600-1),AB7599,"")</f>
        <v/>
      </c>
      <c r="AE7600" s="0" t="str">
        <f aca="false">IF(AND(C7599=C7600,AA7599=AA7600-1),AC7599,"")</f>
        <v/>
      </c>
      <c r="AF7600" s="0" t="str">
        <f aca="false">IF(AA7600=1,"",IF(AND(AB7600=1,AD7600&lt;&gt;1),1,0))</f>
        <v/>
      </c>
      <c r="AG7600" s="0" t="str">
        <f aca="false">IF(AA7600=1,"",IF(AND(AC7600=1,AE7600&lt;&gt;1),1,0))</f>
        <v/>
      </c>
      <c r="AH7600" s="60" t="str">
        <f aca="false">IF(AND(E7600&gt;0,AA7600&lt;2,NOT(AND(C7601=C7600,AA7601=AA7600+1))),INDEX(DATAS,AA7600+1),"")</f>
        <v/>
      </c>
      <c r="AI7600" s="60" t="str">
        <f aca="false">IF(AND(AC7600=1,AA7600&lt;2),IF(AND(C7601=C7600,AA7601=AA7600+1),IF(AC7601=1,"",INDEX(DATAS,AA7600+1)),INDEX(DATAS,AA7600+1)),"")</f>
        <v/>
      </c>
    </row>
    <row r="7601" customFormat="false" ht="15" hidden="false" customHeight="false" outlineLevel="0" collapsed="false">
      <c r="A7601" s="60" t="n">
        <v>46310</v>
      </c>
      <c r="B7601" s="0" t="n">
        <v>15</v>
      </c>
      <c r="C7601" s="0" t="n">
        <v>30481</v>
      </c>
      <c r="E7601" s="0" t="n">
        <v>0</v>
      </c>
      <c r="F7601" s="55" t="s">
        <v>1705</v>
      </c>
      <c r="I7601" s="55" t="s">
        <v>155</v>
      </c>
      <c r="U7601" s="0" t="n">
        <v>266</v>
      </c>
      <c r="V7601" s="0" t="n">
        <v>0</v>
      </c>
      <c r="X7601" s="55" t="n">
        <f aca="false">IF(I7601="Male",0,1)</f>
        <v>0</v>
      </c>
      <c r="Y7601" s="55" t="n">
        <f aca="false">IF(OR(I7601="DNB",I7601="Dry DNB"),1,0)</f>
        <v>0</v>
      </c>
      <c r="Z7601" s="0" t="str">
        <f aca="false">IF(ISNUMBER(W7601),A7601-W7601,"")</f>
        <v/>
      </c>
      <c r="AA7601" s="55" t="n">
        <f aca="false">MATCH(A7601,DATAS,0)</f>
        <v>2</v>
      </c>
      <c r="AB7601" s="55" t="n">
        <f aca="false">IF(AND(E7601&gt;0,OR(AND(B7601&gt;=1,B7601&lt;=6),B7601=10)),1,0)</f>
        <v>0</v>
      </c>
      <c r="AC7601" s="55" t="n">
        <f aca="false">IF(AND(E7601&gt;0,B7601=10),1,0)</f>
        <v>0</v>
      </c>
      <c r="AD7601" s="55" t="n">
        <f aca="false">IF(AND(C7600=C7601,AA7600=AA7601-1),AB7600,"")</f>
        <v>0</v>
      </c>
      <c r="AE7601" s="55" t="n">
        <f aca="false">IF(AND(C7600=C7601,AA7600=AA7601-1),AC7600,"")</f>
        <v>0</v>
      </c>
      <c r="AF7601" s="55" t="n">
        <f aca="false">IF(AA7601=1,"",IF(AND(AB7601=1,AD7601&lt;&gt;1),1,0))</f>
        <v>0</v>
      </c>
      <c r="AG7601" s="55" t="n">
        <f aca="false">IF(AA7601=1,"",IF(AND(AC7601=1,AE7601&lt;&gt;1),1,0))</f>
        <v>0</v>
      </c>
      <c r="AH7601" s="60" t="str">
        <f aca="false">IF(AND(E7601&gt;0,AA7601&lt;2,NOT(AND(C7602=C7601,AA7602=AA7601+1))),INDEX(DATAS,AA7601+1),"")</f>
        <v/>
      </c>
      <c r="AI7601" s="60" t="str">
        <f aca="false">IF(AND(AC7601=1,AA7601&lt;2),IF(AND(C7602=C7601,AA7602=AA7601+1),IF(AC7602=1,"",INDEX(DATAS,AA7601+1)),INDEX(DATAS,AA7601+1)),"")</f>
        <v/>
      </c>
    </row>
    <row r="7602" customFormat="false" ht="15" hidden="false" customHeight="false" outlineLevel="0" collapsed="false">
      <c r="A7602" s="60" t="n">
        <v>46309</v>
      </c>
      <c r="B7602" s="0" t="n">
        <v>15</v>
      </c>
      <c r="C7602" s="0" t="n">
        <v>30484</v>
      </c>
      <c r="E7602" s="0" t="n">
        <v>0</v>
      </c>
      <c r="F7602" s="55" t="s">
        <v>1456</v>
      </c>
      <c r="I7602" s="55" t="s">
        <v>155</v>
      </c>
      <c r="U7602" s="0" t="n">
        <v>264</v>
      </c>
      <c r="V7602" s="0" t="n">
        <v>0</v>
      </c>
      <c r="X7602" s="55" t="n">
        <f aca="false">IF(I7602="Male",0,1)</f>
        <v>0</v>
      </c>
      <c r="Y7602" s="55" t="n">
        <f aca="false">IF(OR(I7602="DNB",I7602="Dry DNB"),1,0)</f>
        <v>0</v>
      </c>
      <c r="Z7602" s="0" t="str">
        <f aca="false">IF(ISNUMBER(W7602),A7602-W7602,"")</f>
        <v/>
      </c>
      <c r="AA7602" s="55" t="n">
        <f aca="false">MATCH(A7602,DATAS,0)</f>
        <v>1</v>
      </c>
      <c r="AB7602" s="55" t="n">
        <f aca="false">IF(AND(E7602&gt;0,OR(AND(B7602&gt;=1,B7602&lt;=6),B7602=10)),1,0)</f>
        <v>0</v>
      </c>
      <c r="AC7602" s="55" t="n">
        <f aca="false">IF(AND(E7602&gt;0,B7602=10),1,0)</f>
        <v>0</v>
      </c>
      <c r="AD7602" s="0" t="str">
        <f aca="false">IF(AND(C7601=C7602,AA7601=AA7602-1),AB7601,"")</f>
        <v/>
      </c>
      <c r="AE7602" s="0" t="str">
        <f aca="false">IF(AND(C7601=C7602,AA7601=AA7602-1),AC7601,"")</f>
        <v/>
      </c>
      <c r="AF7602" s="0" t="str">
        <f aca="false">IF(AA7602=1,"",IF(AND(AB7602=1,AD7602&lt;&gt;1),1,0))</f>
        <v/>
      </c>
      <c r="AG7602" s="0" t="str">
        <f aca="false">IF(AA7602=1,"",IF(AND(AC7602=1,AE7602&lt;&gt;1),1,0))</f>
        <v/>
      </c>
      <c r="AH7602" s="60" t="str">
        <f aca="false">IF(AND(E7602&gt;0,AA7602&lt;2,NOT(AND(C7603=C7602,AA7603=AA7602+1))),INDEX(DATAS,AA7602+1),"")</f>
        <v/>
      </c>
      <c r="AI7602" s="60" t="str">
        <f aca="false">IF(AND(AC7602=1,AA7602&lt;2),IF(AND(C7603=C7602,AA7603=AA7602+1),IF(AC7603=1,"",INDEX(DATAS,AA7602+1)),INDEX(DATAS,AA7602+1)),"")</f>
        <v/>
      </c>
    </row>
    <row r="7603" customFormat="false" ht="15" hidden="false" customHeight="false" outlineLevel="0" collapsed="false">
      <c r="A7603" s="60" t="n">
        <v>46310</v>
      </c>
      <c r="B7603" s="0" t="n">
        <v>15</v>
      </c>
      <c r="C7603" s="0" t="n">
        <v>30484</v>
      </c>
      <c r="E7603" s="0" t="n">
        <v>0</v>
      </c>
      <c r="F7603" s="55" t="s">
        <v>1456</v>
      </c>
      <c r="I7603" s="55" t="s">
        <v>155</v>
      </c>
      <c r="U7603" s="0" t="n">
        <v>265</v>
      </c>
      <c r="V7603" s="0" t="n">
        <v>0</v>
      </c>
      <c r="X7603" s="55" t="n">
        <f aca="false">IF(I7603="Male",0,1)</f>
        <v>0</v>
      </c>
      <c r="Y7603" s="55" t="n">
        <f aca="false">IF(OR(I7603="DNB",I7603="Dry DNB"),1,0)</f>
        <v>0</v>
      </c>
      <c r="Z7603" s="0" t="str">
        <f aca="false">IF(ISNUMBER(W7603),A7603-W7603,"")</f>
        <v/>
      </c>
      <c r="AA7603" s="55" t="n">
        <f aca="false">MATCH(A7603,DATAS,0)</f>
        <v>2</v>
      </c>
      <c r="AB7603" s="55" t="n">
        <f aca="false">IF(AND(E7603&gt;0,OR(AND(B7603&gt;=1,B7603&lt;=6),B7603=10)),1,0)</f>
        <v>0</v>
      </c>
      <c r="AC7603" s="55" t="n">
        <f aca="false">IF(AND(E7603&gt;0,B7603=10),1,0)</f>
        <v>0</v>
      </c>
      <c r="AD7603" s="55" t="n">
        <f aca="false">IF(AND(C7602=C7603,AA7602=AA7603-1),AB7602,"")</f>
        <v>0</v>
      </c>
      <c r="AE7603" s="55" t="n">
        <f aca="false">IF(AND(C7602=C7603,AA7602=AA7603-1),AC7602,"")</f>
        <v>0</v>
      </c>
      <c r="AF7603" s="55" t="n">
        <f aca="false">IF(AA7603=1,"",IF(AND(AB7603=1,AD7603&lt;&gt;1),1,0))</f>
        <v>0</v>
      </c>
      <c r="AG7603" s="55" t="n">
        <f aca="false">IF(AA7603=1,"",IF(AND(AC7603=1,AE7603&lt;&gt;1),1,0))</f>
        <v>0</v>
      </c>
      <c r="AH7603" s="60" t="str">
        <f aca="false">IF(AND(E7603&gt;0,AA7603&lt;2,NOT(AND(C7604=C7603,AA7604=AA7603+1))),INDEX(DATAS,AA7603+1),"")</f>
        <v/>
      </c>
      <c r="AI7603" s="60" t="str">
        <f aca="false">IF(AND(AC7603=1,AA7603&lt;2),IF(AND(C7604=C7603,AA7604=AA7603+1),IF(AC7604=1,"",INDEX(DATAS,AA7603+1)),INDEX(DATAS,AA7603+1)),"")</f>
        <v/>
      </c>
    </row>
    <row r="7604" customFormat="false" ht="15" hidden="false" customHeight="false" outlineLevel="0" collapsed="false">
      <c r="A7604" s="60" t="n">
        <v>46309</v>
      </c>
      <c r="B7604" s="0" t="n">
        <v>15</v>
      </c>
      <c r="C7604" s="0" t="n">
        <v>30485</v>
      </c>
      <c r="E7604" s="0" t="n">
        <v>0</v>
      </c>
      <c r="F7604" s="55" t="s">
        <v>1458</v>
      </c>
      <c r="I7604" s="55" t="s">
        <v>155</v>
      </c>
      <c r="U7604" s="0" t="n">
        <v>262</v>
      </c>
      <c r="V7604" s="0" t="n">
        <v>0</v>
      </c>
      <c r="X7604" s="55" t="n">
        <f aca="false">IF(I7604="Male",0,1)</f>
        <v>0</v>
      </c>
      <c r="Y7604" s="55" t="n">
        <f aca="false">IF(OR(I7604="DNB",I7604="Dry DNB"),1,0)</f>
        <v>0</v>
      </c>
      <c r="Z7604" s="0" t="str">
        <f aca="false">IF(ISNUMBER(W7604),A7604-W7604,"")</f>
        <v/>
      </c>
      <c r="AA7604" s="55" t="n">
        <f aca="false">MATCH(A7604,DATAS,0)</f>
        <v>1</v>
      </c>
      <c r="AB7604" s="55" t="n">
        <f aca="false">IF(AND(E7604&gt;0,OR(AND(B7604&gt;=1,B7604&lt;=6),B7604=10)),1,0)</f>
        <v>0</v>
      </c>
      <c r="AC7604" s="55" t="n">
        <f aca="false">IF(AND(E7604&gt;0,B7604=10),1,0)</f>
        <v>0</v>
      </c>
      <c r="AD7604" s="0" t="str">
        <f aca="false">IF(AND(C7603=C7604,AA7603=AA7604-1),AB7603,"")</f>
        <v/>
      </c>
      <c r="AE7604" s="0" t="str">
        <f aca="false">IF(AND(C7603=C7604,AA7603=AA7604-1),AC7603,"")</f>
        <v/>
      </c>
      <c r="AF7604" s="0" t="str">
        <f aca="false">IF(AA7604=1,"",IF(AND(AB7604=1,AD7604&lt;&gt;1),1,0))</f>
        <v/>
      </c>
      <c r="AG7604" s="0" t="str">
        <f aca="false">IF(AA7604=1,"",IF(AND(AC7604=1,AE7604&lt;&gt;1),1,0))</f>
        <v/>
      </c>
      <c r="AH7604" s="60" t="str">
        <f aca="false">IF(AND(E7604&gt;0,AA7604&lt;2,NOT(AND(C7605=C7604,AA7605=AA7604+1))),INDEX(DATAS,AA7604+1),"")</f>
        <v/>
      </c>
      <c r="AI7604" s="60" t="str">
        <f aca="false">IF(AND(AC7604=1,AA7604&lt;2),IF(AND(C7605=C7604,AA7605=AA7604+1),IF(AC7605=1,"",INDEX(DATAS,AA7604+1)),INDEX(DATAS,AA7604+1)),"")</f>
        <v/>
      </c>
    </row>
    <row r="7605" customFormat="false" ht="15" hidden="false" customHeight="false" outlineLevel="0" collapsed="false">
      <c r="A7605" s="60" t="n">
        <v>46310</v>
      </c>
      <c r="B7605" s="0" t="n">
        <v>15</v>
      </c>
      <c r="C7605" s="0" t="n">
        <v>30485</v>
      </c>
      <c r="E7605" s="0" t="n">
        <v>0</v>
      </c>
      <c r="F7605" s="55" t="s">
        <v>1458</v>
      </c>
      <c r="I7605" s="55" t="s">
        <v>155</v>
      </c>
      <c r="U7605" s="0" t="n">
        <v>263</v>
      </c>
      <c r="V7605" s="0" t="n">
        <v>0</v>
      </c>
      <c r="X7605" s="55" t="n">
        <f aca="false">IF(I7605="Male",0,1)</f>
        <v>0</v>
      </c>
      <c r="Y7605" s="55" t="n">
        <f aca="false">IF(OR(I7605="DNB",I7605="Dry DNB"),1,0)</f>
        <v>0</v>
      </c>
      <c r="Z7605" s="0" t="str">
        <f aca="false">IF(ISNUMBER(W7605),A7605-W7605,"")</f>
        <v/>
      </c>
      <c r="AA7605" s="55" t="n">
        <f aca="false">MATCH(A7605,DATAS,0)</f>
        <v>2</v>
      </c>
      <c r="AB7605" s="55" t="n">
        <f aca="false">IF(AND(E7605&gt;0,OR(AND(B7605&gt;=1,B7605&lt;=6),B7605=10)),1,0)</f>
        <v>0</v>
      </c>
      <c r="AC7605" s="55" t="n">
        <f aca="false">IF(AND(E7605&gt;0,B7605=10),1,0)</f>
        <v>0</v>
      </c>
      <c r="AD7605" s="55" t="n">
        <f aca="false">IF(AND(C7604=C7605,AA7604=AA7605-1),AB7604,"")</f>
        <v>0</v>
      </c>
      <c r="AE7605" s="55" t="n">
        <f aca="false">IF(AND(C7604=C7605,AA7604=AA7605-1),AC7604,"")</f>
        <v>0</v>
      </c>
      <c r="AF7605" s="55" t="n">
        <f aca="false">IF(AA7605=1,"",IF(AND(AB7605=1,AD7605&lt;&gt;1),1,0))</f>
        <v>0</v>
      </c>
      <c r="AG7605" s="55" t="n">
        <f aca="false">IF(AA7605=1,"",IF(AND(AC7605=1,AE7605&lt;&gt;1),1,0))</f>
        <v>0</v>
      </c>
      <c r="AH7605" s="60" t="str">
        <f aca="false">IF(AND(E7605&gt;0,AA7605&lt;2,NOT(AND(C7606=C7605,AA7606=AA7605+1))),INDEX(DATAS,AA7605+1),"")</f>
        <v/>
      </c>
      <c r="AI7605" s="60" t="str">
        <f aca="false">IF(AND(AC7605=1,AA7605&lt;2),IF(AND(C7606=C7605,AA7606=AA7605+1),IF(AC7606=1,"",INDEX(DATAS,AA7605+1)),INDEX(DATAS,AA7605+1)),"")</f>
        <v/>
      </c>
    </row>
    <row r="7606" customFormat="false" ht="15" hidden="false" customHeight="false" outlineLevel="0" collapsed="false">
      <c r="A7606" s="60" t="n">
        <v>46309</v>
      </c>
      <c r="B7606" s="0" t="n">
        <v>15</v>
      </c>
      <c r="C7606" s="0" t="n">
        <v>30488</v>
      </c>
      <c r="E7606" s="0" t="n">
        <v>0</v>
      </c>
      <c r="F7606" s="55" t="s">
        <v>1460</v>
      </c>
      <c r="I7606" s="55" t="s">
        <v>155</v>
      </c>
      <c r="U7606" s="0" t="n">
        <v>260</v>
      </c>
      <c r="V7606" s="0" t="n">
        <v>0</v>
      </c>
      <c r="X7606" s="55" t="n">
        <f aca="false">IF(I7606="Male",0,1)</f>
        <v>0</v>
      </c>
      <c r="Y7606" s="55" t="n">
        <f aca="false">IF(OR(I7606="DNB",I7606="Dry DNB"),1,0)</f>
        <v>0</v>
      </c>
      <c r="Z7606" s="0" t="str">
        <f aca="false">IF(ISNUMBER(W7606),A7606-W7606,"")</f>
        <v/>
      </c>
      <c r="AA7606" s="55" t="n">
        <f aca="false">MATCH(A7606,DATAS,0)</f>
        <v>1</v>
      </c>
      <c r="AB7606" s="55" t="n">
        <f aca="false">IF(AND(E7606&gt;0,OR(AND(B7606&gt;=1,B7606&lt;=6),B7606=10)),1,0)</f>
        <v>0</v>
      </c>
      <c r="AC7606" s="55" t="n">
        <f aca="false">IF(AND(E7606&gt;0,B7606=10),1,0)</f>
        <v>0</v>
      </c>
      <c r="AD7606" s="0" t="str">
        <f aca="false">IF(AND(C7605=C7606,AA7605=AA7606-1),AB7605,"")</f>
        <v/>
      </c>
      <c r="AE7606" s="0" t="str">
        <f aca="false">IF(AND(C7605=C7606,AA7605=AA7606-1),AC7605,"")</f>
        <v/>
      </c>
      <c r="AF7606" s="0" t="str">
        <f aca="false">IF(AA7606=1,"",IF(AND(AB7606=1,AD7606&lt;&gt;1),1,0))</f>
        <v/>
      </c>
      <c r="AG7606" s="0" t="str">
        <f aca="false">IF(AA7606=1,"",IF(AND(AC7606=1,AE7606&lt;&gt;1),1,0))</f>
        <v/>
      </c>
      <c r="AH7606" s="60" t="str">
        <f aca="false">IF(AND(E7606&gt;0,AA7606&lt;2,NOT(AND(C7607=C7606,AA7607=AA7606+1))),INDEX(DATAS,AA7606+1),"")</f>
        <v/>
      </c>
      <c r="AI7606" s="60" t="str">
        <f aca="false">IF(AND(AC7606=1,AA7606&lt;2),IF(AND(C7607=C7606,AA7607=AA7606+1),IF(AC7607=1,"",INDEX(DATAS,AA7606+1)),INDEX(DATAS,AA7606+1)),"")</f>
        <v/>
      </c>
    </row>
    <row r="7607" customFormat="false" ht="15" hidden="false" customHeight="false" outlineLevel="0" collapsed="false">
      <c r="A7607" s="60" t="n">
        <v>46310</v>
      </c>
      <c r="B7607" s="0" t="n">
        <v>15</v>
      </c>
      <c r="C7607" s="0" t="n">
        <v>30488</v>
      </c>
      <c r="E7607" s="0" t="n">
        <v>0</v>
      </c>
      <c r="F7607" s="55" t="s">
        <v>1460</v>
      </c>
      <c r="I7607" s="55" t="s">
        <v>155</v>
      </c>
      <c r="U7607" s="0" t="n">
        <v>261</v>
      </c>
      <c r="V7607" s="0" t="n">
        <v>0</v>
      </c>
      <c r="X7607" s="55" t="n">
        <f aca="false">IF(I7607="Male",0,1)</f>
        <v>0</v>
      </c>
      <c r="Y7607" s="55" t="n">
        <f aca="false">IF(OR(I7607="DNB",I7607="Dry DNB"),1,0)</f>
        <v>0</v>
      </c>
      <c r="Z7607" s="0" t="str">
        <f aca="false">IF(ISNUMBER(W7607),A7607-W7607,"")</f>
        <v/>
      </c>
      <c r="AA7607" s="55" t="n">
        <f aca="false">MATCH(A7607,DATAS,0)</f>
        <v>2</v>
      </c>
      <c r="AB7607" s="55" t="n">
        <f aca="false">IF(AND(E7607&gt;0,OR(AND(B7607&gt;=1,B7607&lt;=6),B7607=10)),1,0)</f>
        <v>0</v>
      </c>
      <c r="AC7607" s="55" t="n">
        <f aca="false">IF(AND(E7607&gt;0,B7607=10),1,0)</f>
        <v>0</v>
      </c>
      <c r="AD7607" s="55" t="n">
        <f aca="false">IF(AND(C7606=C7607,AA7606=AA7607-1),AB7606,"")</f>
        <v>0</v>
      </c>
      <c r="AE7607" s="55" t="n">
        <f aca="false">IF(AND(C7606=C7607,AA7606=AA7607-1),AC7606,"")</f>
        <v>0</v>
      </c>
      <c r="AF7607" s="55" t="n">
        <f aca="false">IF(AA7607=1,"",IF(AND(AB7607=1,AD7607&lt;&gt;1),1,0))</f>
        <v>0</v>
      </c>
      <c r="AG7607" s="55" t="n">
        <f aca="false">IF(AA7607=1,"",IF(AND(AC7607=1,AE7607&lt;&gt;1),1,0))</f>
        <v>0</v>
      </c>
      <c r="AH7607" s="60" t="str">
        <f aca="false">IF(AND(E7607&gt;0,AA7607&lt;2,NOT(AND(C7608=C7607,AA7608=AA7607+1))),INDEX(DATAS,AA7607+1),"")</f>
        <v/>
      </c>
      <c r="AI7607" s="60" t="str">
        <f aca="false">IF(AND(AC7607=1,AA7607&lt;2),IF(AND(C7608=C7607,AA7608=AA7607+1),IF(AC7608=1,"",INDEX(DATAS,AA7607+1)),INDEX(DATAS,AA7607+1)),"")</f>
        <v/>
      </c>
    </row>
    <row r="7608" customFormat="false" ht="15" hidden="false" customHeight="false" outlineLevel="0" collapsed="false">
      <c r="A7608" s="60" t="n">
        <v>46309</v>
      </c>
      <c r="B7608" s="0" t="n">
        <v>15</v>
      </c>
      <c r="C7608" s="0" t="n">
        <v>30496</v>
      </c>
      <c r="E7608" s="0" t="n">
        <v>0</v>
      </c>
      <c r="F7608" s="55" t="s">
        <v>1464</v>
      </c>
      <c r="I7608" s="55" t="s">
        <v>155</v>
      </c>
      <c r="U7608" s="0" t="n">
        <v>256</v>
      </c>
      <c r="V7608" s="0" t="n">
        <v>0</v>
      </c>
      <c r="X7608" s="55" t="n">
        <f aca="false">IF(I7608="Male",0,1)</f>
        <v>0</v>
      </c>
      <c r="Y7608" s="55" t="n">
        <f aca="false">IF(OR(I7608="DNB",I7608="Dry DNB"),1,0)</f>
        <v>0</v>
      </c>
      <c r="Z7608" s="0" t="str">
        <f aca="false">IF(ISNUMBER(W7608),A7608-W7608,"")</f>
        <v/>
      </c>
      <c r="AA7608" s="55" t="n">
        <f aca="false">MATCH(A7608,DATAS,0)</f>
        <v>1</v>
      </c>
      <c r="AB7608" s="55" t="n">
        <f aca="false">IF(AND(E7608&gt;0,OR(AND(B7608&gt;=1,B7608&lt;=6),B7608=10)),1,0)</f>
        <v>0</v>
      </c>
      <c r="AC7608" s="55" t="n">
        <f aca="false">IF(AND(E7608&gt;0,B7608=10),1,0)</f>
        <v>0</v>
      </c>
      <c r="AD7608" s="0" t="str">
        <f aca="false">IF(AND(C7607=C7608,AA7607=AA7608-1),AB7607,"")</f>
        <v/>
      </c>
      <c r="AE7608" s="0" t="str">
        <f aca="false">IF(AND(C7607=C7608,AA7607=AA7608-1),AC7607,"")</f>
        <v/>
      </c>
      <c r="AF7608" s="0" t="str">
        <f aca="false">IF(AA7608=1,"",IF(AND(AB7608=1,AD7608&lt;&gt;1),1,0))</f>
        <v/>
      </c>
      <c r="AG7608" s="0" t="str">
        <f aca="false">IF(AA7608=1,"",IF(AND(AC7608=1,AE7608&lt;&gt;1),1,0))</f>
        <v/>
      </c>
      <c r="AH7608" s="60" t="str">
        <f aca="false">IF(AND(E7608&gt;0,AA7608&lt;2,NOT(AND(C7609=C7608,AA7609=AA7608+1))),INDEX(DATAS,AA7608+1),"")</f>
        <v/>
      </c>
      <c r="AI7608" s="60" t="str">
        <f aca="false">IF(AND(AC7608=1,AA7608&lt;2),IF(AND(C7609=C7608,AA7609=AA7608+1),IF(AC7609=1,"",INDEX(DATAS,AA7608+1)),INDEX(DATAS,AA7608+1)),"")</f>
        <v/>
      </c>
    </row>
    <row r="7609" customFormat="false" ht="15" hidden="false" customHeight="false" outlineLevel="0" collapsed="false">
      <c r="A7609" s="60" t="n">
        <v>46310</v>
      </c>
      <c r="B7609" s="0" t="n">
        <v>15</v>
      </c>
      <c r="C7609" s="0" t="n">
        <v>30496</v>
      </c>
      <c r="E7609" s="0" t="n">
        <v>0</v>
      </c>
      <c r="F7609" s="55" t="s">
        <v>1464</v>
      </c>
      <c r="I7609" s="55" t="s">
        <v>155</v>
      </c>
      <c r="U7609" s="0" t="n">
        <v>257</v>
      </c>
      <c r="V7609" s="0" t="n">
        <v>0</v>
      </c>
      <c r="X7609" s="55" t="n">
        <f aca="false">IF(I7609="Male",0,1)</f>
        <v>0</v>
      </c>
      <c r="Y7609" s="55" t="n">
        <f aca="false">IF(OR(I7609="DNB",I7609="Dry DNB"),1,0)</f>
        <v>0</v>
      </c>
      <c r="Z7609" s="0" t="str">
        <f aca="false">IF(ISNUMBER(W7609),A7609-W7609,"")</f>
        <v/>
      </c>
      <c r="AA7609" s="55" t="n">
        <f aca="false">MATCH(A7609,DATAS,0)</f>
        <v>2</v>
      </c>
      <c r="AB7609" s="55" t="n">
        <f aca="false">IF(AND(E7609&gt;0,OR(AND(B7609&gt;=1,B7609&lt;=6),B7609=10)),1,0)</f>
        <v>0</v>
      </c>
      <c r="AC7609" s="55" t="n">
        <f aca="false">IF(AND(E7609&gt;0,B7609=10),1,0)</f>
        <v>0</v>
      </c>
      <c r="AD7609" s="55" t="n">
        <f aca="false">IF(AND(C7608=C7609,AA7608=AA7609-1),AB7608,"")</f>
        <v>0</v>
      </c>
      <c r="AE7609" s="55" t="n">
        <f aca="false">IF(AND(C7608=C7609,AA7608=AA7609-1),AC7608,"")</f>
        <v>0</v>
      </c>
      <c r="AF7609" s="55" t="n">
        <f aca="false">IF(AA7609=1,"",IF(AND(AB7609=1,AD7609&lt;&gt;1),1,0))</f>
        <v>0</v>
      </c>
      <c r="AG7609" s="55" t="n">
        <f aca="false">IF(AA7609=1,"",IF(AND(AC7609=1,AE7609&lt;&gt;1),1,0))</f>
        <v>0</v>
      </c>
      <c r="AH7609" s="60" t="str">
        <f aca="false">IF(AND(E7609&gt;0,AA7609&lt;2,NOT(AND(C7610=C7609,AA7610=AA7609+1))),INDEX(DATAS,AA7609+1),"")</f>
        <v/>
      </c>
      <c r="AI7609" s="60" t="str">
        <f aca="false">IF(AND(AC7609=1,AA7609&lt;2),IF(AND(C7610=C7609,AA7610=AA7609+1),IF(AC7610=1,"",INDEX(DATAS,AA7609+1)),INDEX(DATAS,AA7609+1)),"")</f>
        <v/>
      </c>
    </row>
    <row r="7610" customFormat="false" ht="15" hidden="false" customHeight="false" outlineLevel="0" collapsed="false">
      <c r="A7610" s="60" t="n">
        <v>46309</v>
      </c>
      <c r="B7610" s="0" t="n">
        <v>15</v>
      </c>
      <c r="C7610" s="0" t="n">
        <v>30498</v>
      </c>
      <c r="E7610" s="0" t="n">
        <v>0</v>
      </c>
      <c r="F7610" s="55" t="s">
        <v>1467</v>
      </c>
      <c r="I7610" s="55" t="s">
        <v>155</v>
      </c>
      <c r="U7610" s="0" t="n">
        <v>253</v>
      </c>
      <c r="V7610" s="0" t="n">
        <v>0</v>
      </c>
      <c r="X7610" s="55" t="n">
        <f aca="false">IF(I7610="Male",0,1)</f>
        <v>0</v>
      </c>
      <c r="Y7610" s="55" t="n">
        <f aca="false">IF(OR(I7610="DNB",I7610="Dry DNB"),1,0)</f>
        <v>0</v>
      </c>
      <c r="Z7610" s="0" t="str">
        <f aca="false">IF(ISNUMBER(W7610),A7610-W7610,"")</f>
        <v/>
      </c>
      <c r="AA7610" s="55" t="n">
        <f aca="false">MATCH(A7610,DATAS,0)</f>
        <v>1</v>
      </c>
      <c r="AB7610" s="55" t="n">
        <f aca="false">IF(AND(E7610&gt;0,OR(AND(B7610&gt;=1,B7610&lt;=6),B7610=10)),1,0)</f>
        <v>0</v>
      </c>
      <c r="AC7610" s="55" t="n">
        <f aca="false">IF(AND(E7610&gt;0,B7610=10),1,0)</f>
        <v>0</v>
      </c>
      <c r="AD7610" s="0" t="str">
        <f aca="false">IF(AND(C7609=C7610,AA7609=AA7610-1),AB7609,"")</f>
        <v/>
      </c>
      <c r="AE7610" s="0" t="str">
        <f aca="false">IF(AND(C7609=C7610,AA7609=AA7610-1),AC7609,"")</f>
        <v/>
      </c>
      <c r="AF7610" s="0" t="str">
        <f aca="false">IF(AA7610=1,"",IF(AND(AB7610=1,AD7610&lt;&gt;1),1,0))</f>
        <v/>
      </c>
      <c r="AG7610" s="0" t="str">
        <f aca="false">IF(AA7610=1,"",IF(AND(AC7610=1,AE7610&lt;&gt;1),1,0))</f>
        <v/>
      </c>
      <c r="AH7610" s="60" t="str">
        <f aca="false">IF(AND(E7610&gt;0,AA7610&lt;2,NOT(AND(C7611=C7610,AA7611=AA7610+1))),INDEX(DATAS,AA7610+1),"")</f>
        <v/>
      </c>
      <c r="AI7610" s="60" t="str">
        <f aca="false">IF(AND(AC7610=1,AA7610&lt;2),IF(AND(C7611=C7610,AA7611=AA7610+1),IF(AC7611=1,"",INDEX(DATAS,AA7610+1)),INDEX(DATAS,AA7610+1)),"")</f>
        <v/>
      </c>
    </row>
    <row r="7611" customFormat="false" ht="15" hidden="false" customHeight="false" outlineLevel="0" collapsed="false">
      <c r="A7611" s="60" t="n">
        <v>46310</v>
      </c>
      <c r="B7611" s="0" t="n">
        <v>15</v>
      </c>
      <c r="C7611" s="0" t="n">
        <v>30498</v>
      </c>
      <c r="E7611" s="0" t="n">
        <v>0</v>
      </c>
      <c r="F7611" s="55" t="s">
        <v>1467</v>
      </c>
      <c r="I7611" s="55" t="s">
        <v>155</v>
      </c>
      <c r="U7611" s="0" t="n">
        <v>254</v>
      </c>
      <c r="V7611" s="0" t="n">
        <v>0</v>
      </c>
      <c r="X7611" s="55" t="n">
        <f aca="false">IF(I7611="Male",0,1)</f>
        <v>0</v>
      </c>
      <c r="Y7611" s="55" t="n">
        <f aca="false">IF(OR(I7611="DNB",I7611="Dry DNB"),1,0)</f>
        <v>0</v>
      </c>
      <c r="Z7611" s="0" t="str">
        <f aca="false">IF(ISNUMBER(W7611),A7611-W7611,"")</f>
        <v/>
      </c>
      <c r="AA7611" s="55" t="n">
        <f aca="false">MATCH(A7611,DATAS,0)</f>
        <v>2</v>
      </c>
      <c r="AB7611" s="55" t="n">
        <f aca="false">IF(AND(E7611&gt;0,OR(AND(B7611&gt;=1,B7611&lt;=6),B7611=10)),1,0)</f>
        <v>0</v>
      </c>
      <c r="AC7611" s="55" t="n">
        <f aca="false">IF(AND(E7611&gt;0,B7611=10),1,0)</f>
        <v>0</v>
      </c>
      <c r="AD7611" s="55" t="n">
        <f aca="false">IF(AND(C7610=C7611,AA7610=AA7611-1),AB7610,"")</f>
        <v>0</v>
      </c>
      <c r="AE7611" s="55" t="n">
        <f aca="false">IF(AND(C7610=C7611,AA7610=AA7611-1),AC7610,"")</f>
        <v>0</v>
      </c>
      <c r="AF7611" s="55" t="n">
        <f aca="false">IF(AA7611=1,"",IF(AND(AB7611=1,AD7611&lt;&gt;1),1,0))</f>
        <v>0</v>
      </c>
      <c r="AG7611" s="55" t="n">
        <f aca="false">IF(AA7611=1,"",IF(AND(AC7611=1,AE7611&lt;&gt;1),1,0))</f>
        <v>0</v>
      </c>
      <c r="AH7611" s="60" t="str">
        <f aca="false">IF(AND(E7611&gt;0,AA7611&lt;2,NOT(AND(C7612=C7611,AA7612=AA7611+1))),INDEX(DATAS,AA7611+1),"")</f>
        <v/>
      </c>
      <c r="AI7611" s="60" t="str">
        <f aca="false">IF(AND(AC7611=1,AA7611&lt;2),IF(AND(C7612=C7611,AA7612=AA7611+1),IF(AC7612=1,"",INDEX(DATAS,AA7611+1)),INDEX(DATAS,AA7611+1)),"")</f>
        <v/>
      </c>
    </row>
    <row r="7612" customFormat="false" ht="15" hidden="false" customHeight="false" outlineLevel="0" collapsed="false">
      <c r="A7612" s="60" t="n">
        <v>46309</v>
      </c>
      <c r="B7612" s="0" t="n">
        <v>15</v>
      </c>
      <c r="C7612" s="0" t="n">
        <v>30499</v>
      </c>
      <c r="E7612" s="0" t="n">
        <v>0</v>
      </c>
      <c r="F7612" s="55" t="s">
        <v>1468</v>
      </c>
      <c r="I7612" s="55" t="s">
        <v>1702</v>
      </c>
      <c r="U7612" s="0" t="n">
        <v>252</v>
      </c>
      <c r="V7612" s="0" t="n">
        <v>0</v>
      </c>
      <c r="X7612" s="55" t="n">
        <f aca="false">IF(I7612="Male",0,1)</f>
        <v>1</v>
      </c>
      <c r="Y7612" s="55" t="n">
        <f aca="false">IF(OR(I7612="DNB",I7612="Dry DNB"),1,0)</f>
        <v>0</v>
      </c>
      <c r="Z7612" s="0" t="str">
        <f aca="false">IF(ISNUMBER(W7612),A7612-W7612,"")</f>
        <v/>
      </c>
      <c r="AA7612" s="55" t="n">
        <f aca="false">MATCH(A7612,DATAS,0)</f>
        <v>1</v>
      </c>
      <c r="AB7612" s="55" t="n">
        <f aca="false">IF(AND(E7612&gt;0,OR(AND(B7612&gt;=1,B7612&lt;=6),B7612=10)),1,0)</f>
        <v>0</v>
      </c>
      <c r="AC7612" s="55" t="n">
        <f aca="false">IF(AND(E7612&gt;0,B7612=10),1,0)</f>
        <v>0</v>
      </c>
      <c r="AD7612" s="0" t="str">
        <f aca="false">IF(AND(C7611=C7612,AA7611=AA7612-1),AB7611,"")</f>
        <v/>
      </c>
      <c r="AE7612" s="0" t="str">
        <f aca="false">IF(AND(C7611=C7612,AA7611=AA7612-1),AC7611,"")</f>
        <v/>
      </c>
      <c r="AF7612" s="0" t="str">
        <f aca="false">IF(AA7612=1,"",IF(AND(AB7612=1,AD7612&lt;&gt;1),1,0))</f>
        <v/>
      </c>
      <c r="AG7612" s="0" t="str">
        <f aca="false">IF(AA7612=1,"",IF(AND(AC7612=1,AE7612&lt;&gt;1),1,0))</f>
        <v/>
      </c>
      <c r="AH7612" s="60" t="str">
        <f aca="false">IF(AND(E7612&gt;0,AA7612&lt;2,NOT(AND(C7613=C7612,AA7613=AA7612+1))),INDEX(DATAS,AA7612+1),"")</f>
        <v/>
      </c>
      <c r="AI7612" s="60" t="str">
        <f aca="false">IF(AND(AC7612=1,AA7612&lt;2),IF(AND(C7613=C7612,AA7613=AA7612+1),IF(AC7613=1,"",INDEX(DATAS,AA7612+1)),INDEX(DATAS,AA7612+1)),"")</f>
        <v/>
      </c>
    </row>
    <row r="7613" customFormat="false" ht="15" hidden="false" customHeight="false" outlineLevel="0" collapsed="false">
      <c r="A7613" s="60" t="n">
        <v>46310</v>
      </c>
      <c r="B7613" s="0" t="n">
        <v>15</v>
      </c>
      <c r="C7613" s="0" t="n">
        <v>30499</v>
      </c>
      <c r="E7613" s="0" t="n">
        <v>0</v>
      </c>
      <c r="F7613" s="55" t="s">
        <v>1468</v>
      </c>
      <c r="I7613" s="55" t="s">
        <v>1702</v>
      </c>
      <c r="U7613" s="0" t="n">
        <v>253</v>
      </c>
      <c r="V7613" s="0" t="n">
        <v>0</v>
      </c>
      <c r="X7613" s="55" t="n">
        <f aca="false">IF(I7613="Male",0,1)</f>
        <v>1</v>
      </c>
      <c r="Y7613" s="55" t="n">
        <f aca="false">IF(OR(I7613="DNB",I7613="Dry DNB"),1,0)</f>
        <v>0</v>
      </c>
      <c r="Z7613" s="0" t="str">
        <f aca="false">IF(ISNUMBER(W7613),A7613-W7613,"")</f>
        <v/>
      </c>
      <c r="AA7613" s="55" t="n">
        <f aca="false">MATCH(A7613,DATAS,0)</f>
        <v>2</v>
      </c>
      <c r="AB7613" s="55" t="n">
        <f aca="false">IF(AND(E7613&gt;0,OR(AND(B7613&gt;=1,B7613&lt;=6),B7613=10)),1,0)</f>
        <v>0</v>
      </c>
      <c r="AC7613" s="55" t="n">
        <f aca="false">IF(AND(E7613&gt;0,B7613=10),1,0)</f>
        <v>0</v>
      </c>
      <c r="AD7613" s="55" t="n">
        <f aca="false">IF(AND(C7612=C7613,AA7612=AA7613-1),AB7612,"")</f>
        <v>0</v>
      </c>
      <c r="AE7613" s="55" t="n">
        <f aca="false">IF(AND(C7612=C7613,AA7612=AA7613-1),AC7612,"")</f>
        <v>0</v>
      </c>
      <c r="AF7613" s="55" t="n">
        <f aca="false">IF(AA7613=1,"",IF(AND(AB7613=1,AD7613&lt;&gt;1),1,0))</f>
        <v>0</v>
      </c>
      <c r="AG7613" s="55" t="n">
        <f aca="false">IF(AA7613=1,"",IF(AND(AC7613=1,AE7613&lt;&gt;1),1,0))</f>
        <v>0</v>
      </c>
      <c r="AH7613" s="60" t="str">
        <f aca="false">IF(AND(E7613&gt;0,AA7613&lt;2,NOT(AND(C7614=C7613,AA7614=AA7613+1))),INDEX(DATAS,AA7613+1),"")</f>
        <v/>
      </c>
      <c r="AI7613" s="60" t="str">
        <f aca="false">IF(AND(AC7613=1,AA7613&lt;2),IF(AND(C7614=C7613,AA7614=AA7613+1),IF(AC7614=1,"",INDEX(DATAS,AA7613+1)),INDEX(DATAS,AA7613+1)),"")</f>
        <v/>
      </c>
    </row>
    <row r="7614" customFormat="false" ht="15" hidden="false" customHeight="false" outlineLevel="0" collapsed="false">
      <c r="A7614" s="60" t="n">
        <v>46309</v>
      </c>
      <c r="B7614" s="0" t="n">
        <v>15</v>
      </c>
      <c r="C7614" s="0" t="n">
        <v>30501</v>
      </c>
      <c r="E7614" s="0" t="n">
        <v>0</v>
      </c>
      <c r="F7614" s="55" t="s">
        <v>1468</v>
      </c>
      <c r="I7614" s="55" t="s">
        <v>155</v>
      </c>
      <c r="U7614" s="0" t="n">
        <v>252</v>
      </c>
      <c r="V7614" s="0" t="n">
        <v>0</v>
      </c>
      <c r="X7614" s="55" t="n">
        <f aca="false">IF(I7614="Male",0,1)</f>
        <v>0</v>
      </c>
      <c r="Y7614" s="55" t="n">
        <f aca="false">IF(OR(I7614="DNB",I7614="Dry DNB"),1,0)</f>
        <v>0</v>
      </c>
      <c r="Z7614" s="0" t="str">
        <f aca="false">IF(ISNUMBER(W7614),A7614-W7614,"")</f>
        <v/>
      </c>
      <c r="AA7614" s="55" t="n">
        <f aca="false">MATCH(A7614,DATAS,0)</f>
        <v>1</v>
      </c>
      <c r="AB7614" s="55" t="n">
        <f aca="false">IF(AND(E7614&gt;0,OR(AND(B7614&gt;=1,B7614&lt;=6),B7614=10)),1,0)</f>
        <v>0</v>
      </c>
      <c r="AC7614" s="55" t="n">
        <f aca="false">IF(AND(E7614&gt;0,B7614=10),1,0)</f>
        <v>0</v>
      </c>
      <c r="AD7614" s="0" t="str">
        <f aca="false">IF(AND(C7613=C7614,AA7613=AA7614-1),AB7613,"")</f>
        <v/>
      </c>
      <c r="AE7614" s="0" t="str">
        <f aca="false">IF(AND(C7613=C7614,AA7613=AA7614-1),AC7613,"")</f>
        <v/>
      </c>
      <c r="AF7614" s="0" t="str">
        <f aca="false">IF(AA7614=1,"",IF(AND(AB7614=1,AD7614&lt;&gt;1),1,0))</f>
        <v/>
      </c>
      <c r="AG7614" s="0" t="str">
        <f aca="false">IF(AA7614=1,"",IF(AND(AC7614=1,AE7614&lt;&gt;1),1,0))</f>
        <v/>
      </c>
      <c r="AH7614" s="60" t="str">
        <f aca="false">IF(AND(E7614&gt;0,AA7614&lt;2,NOT(AND(C7615=C7614,AA7615=AA7614+1))),INDEX(DATAS,AA7614+1),"")</f>
        <v/>
      </c>
      <c r="AI7614" s="60" t="str">
        <f aca="false">IF(AND(AC7614=1,AA7614&lt;2),IF(AND(C7615=C7614,AA7615=AA7614+1),IF(AC7615=1,"",INDEX(DATAS,AA7614+1)),INDEX(DATAS,AA7614+1)),"")</f>
        <v/>
      </c>
    </row>
    <row r="7615" customFormat="false" ht="15" hidden="false" customHeight="false" outlineLevel="0" collapsed="false">
      <c r="A7615" s="60" t="n">
        <v>46310</v>
      </c>
      <c r="B7615" s="0" t="n">
        <v>15</v>
      </c>
      <c r="C7615" s="0" t="n">
        <v>30501</v>
      </c>
      <c r="E7615" s="0" t="n">
        <v>0</v>
      </c>
      <c r="F7615" s="55" t="s">
        <v>1468</v>
      </c>
      <c r="I7615" s="55" t="s">
        <v>155</v>
      </c>
      <c r="U7615" s="0" t="n">
        <v>253</v>
      </c>
      <c r="V7615" s="0" t="n">
        <v>0</v>
      </c>
      <c r="X7615" s="55" t="n">
        <f aca="false">IF(I7615="Male",0,1)</f>
        <v>0</v>
      </c>
      <c r="Y7615" s="55" t="n">
        <f aca="false">IF(OR(I7615="DNB",I7615="Dry DNB"),1,0)</f>
        <v>0</v>
      </c>
      <c r="Z7615" s="0" t="str">
        <f aca="false">IF(ISNUMBER(W7615),A7615-W7615,"")</f>
        <v/>
      </c>
      <c r="AA7615" s="55" t="n">
        <f aca="false">MATCH(A7615,DATAS,0)</f>
        <v>2</v>
      </c>
      <c r="AB7615" s="55" t="n">
        <f aca="false">IF(AND(E7615&gt;0,OR(AND(B7615&gt;=1,B7615&lt;=6),B7615=10)),1,0)</f>
        <v>0</v>
      </c>
      <c r="AC7615" s="55" t="n">
        <f aca="false">IF(AND(E7615&gt;0,B7615=10),1,0)</f>
        <v>0</v>
      </c>
      <c r="AD7615" s="55" t="n">
        <f aca="false">IF(AND(C7614=C7615,AA7614=AA7615-1),AB7614,"")</f>
        <v>0</v>
      </c>
      <c r="AE7615" s="55" t="n">
        <f aca="false">IF(AND(C7614=C7615,AA7614=AA7615-1),AC7614,"")</f>
        <v>0</v>
      </c>
      <c r="AF7615" s="55" t="n">
        <f aca="false">IF(AA7615=1,"",IF(AND(AB7615=1,AD7615&lt;&gt;1),1,0))</f>
        <v>0</v>
      </c>
      <c r="AG7615" s="55" t="n">
        <f aca="false">IF(AA7615=1,"",IF(AND(AC7615=1,AE7615&lt;&gt;1),1,0))</f>
        <v>0</v>
      </c>
      <c r="AH7615" s="60" t="str">
        <f aca="false">IF(AND(E7615&gt;0,AA7615&lt;2,NOT(AND(C7616=C7615,AA7616=AA7615+1))),INDEX(DATAS,AA7615+1),"")</f>
        <v/>
      </c>
      <c r="AI7615" s="60" t="str">
        <f aca="false">IF(AND(AC7615=1,AA7615&lt;2),IF(AND(C7616=C7615,AA7616=AA7615+1),IF(AC7616=1,"",INDEX(DATAS,AA7615+1)),INDEX(DATAS,AA7615+1)),"")</f>
        <v/>
      </c>
    </row>
    <row r="7616" customFormat="false" ht="15" hidden="false" customHeight="false" outlineLevel="0" collapsed="false">
      <c r="A7616" s="60" t="n">
        <v>46309</v>
      </c>
      <c r="B7616" s="0" t="n">
        <v>15</v>
      </c>
      <c r="C7616" s="0" t="n">
        <v>30502</v>
      </c>
      <c r="E7616" s="0" t="n">
        <v>0</v>
      </c>
      <c r="F7616" s="55" t="s">
        <v>1468</v>
      </c>
      <c r="I7616" s="55" t="s">
        <v>155</v>
      </c>
      <c r="U7616" s="0" t="n">
        <v>252</v>
      </c>
      <c r="V7616" s="0" t="n">
        <v>0</v>
      </c>
      <c r="X7616" s="55" t="n">
        <f aca="false">IF(I7616="Male",0,1)</f>
        <v>0</v>
      </c>
      <c r="Y7616" s="55" t="n">
        <f aca="false">IF(OR(I7616="DNB",I7616="Dry DNB"),1,0)</f>
        <v>0</v>
      </c>
      <c r="Z7616" s="0" t="str">
        <f aca="false">IF(ISNUMBER(W7616),A7616-W7616,"")</f>
        <v/>
      </c>
      <c r="AA7616" s="55" t="n">
        <f aca="false">MATCH(A7616,DATAS,0)</f>
        <v>1</v>
      </c>
      <c r="AB7616" s="55" t="n">
        <f aca="false">IF(AND(E7616&gt;0,OR(AND(B7616&gt;=1,B7616&lt;=6),B7616=10)),1,0)</f>
        <v>0</v>
      </c>
      <c r="AC7616" s="55" t="n">
        <f aca="false">IF(AND(E7616&gt;0,B7616=10),1,0)</f>
        <v>0</v>
      </c>
      <c r="AD7616" s="0" t="str">
        <f aca="false">IF(AND(C7615=C7616,AA7615=AA7616-1),AB7615,"")</f>
        <v/>
      </c>
      <c r="AE7616" s="0" t="str">
        <f aca="false">IF(AND(C7615=C7616,AA7615=AA7616-1),AC7615,"")</f>
        <v/>
      </c>
      <c r="AF7616" s="0" t="str">
        <f aca="false">IF(AA7616=1,"",IF(AND(AB7616=1,AD7616&lt;&gt;1),1,0))</f>
        <v/>
      </c>
      <c r="AG7616" s="0" t="str">
        <f aca="false">IF(AA7616=1,"",IF(AND(AC7616=1,AE7616&lt;&gt;1),1,0))</f>
        <v/>
      </c>
      <c r="AH7616" s="60" t="str">
        <f aca="false">IF(AND(E7616&gt;0,AA7616&lt;2,NOT(AND(C7617=C7616,AA7617=AA7616+1))),INDEX(DATAS,AA7616+1),"")</f>
        <v/>
      </c>
      <c r="AI7616" s="60" t="str">
        <f aca="false">IF(AND(AC7616=1,AA7616&lt;2),IF(AND(C7617=C7616,AA7617=AA7616+1),IF(AC7617=1,"",INDEX(DATAS,AA7616+1)),INDEX(DATAS,AA7616+1)),"")</f>
        <v/>
      </c>
    </row>
    <row r="7617" customFormat="false" ht="15" hidden="false" customHeight="false" outlineLevel="0" collapsed="false">
      <c r="A7617" s="60" t="n">
        <v>46310</v>
      </c>
      <c r="B7617" s="0" t="n">
        <v>15</v>
      </c>
      <c r="C7617" s="0" t="n">
        <v>30502</v>
      </c>
      <c r="E7617" s="0" t="n">
        <v>0</v>
      </c>
      <c r="F7617" s="55" t="s">
        <v>1468</v>
      </c>
      <c r="I7617" s="55" t="s">
        <v>155</v>
      </c>
      <c r="U7617" s="0" t="n">
        <v>253</v>
      </c>
      <c r="V7617" s="0" t="n">
        <v>0</v>
      </c>
      <c r="X7617" s="55" t="n">
        <f aca="false">IF(I7617="Male",0,1)</f>
        <v>0</v>
      </c>
      <c r="Y7617" s="55" t="n">
        <f aca="false">IF(OR(I7617="DNB",I7617="Dry DNB"),1,0)</f>
        <v>0</v>
      </c>
      <c r="Z7617" s="0" t="str">
        <f aca="false">IF(ISNUMBER(W7617),A7617-W7617,"")</f>
        <v/>
      </c>
      <c r="AA7617" s="55" t="n">
        <f aca="false">MATCH(A7617,DATAS,0)</f>
        <v>2</v>
      </c>
      <c r="AB7617" s="55" t="n">
        <f aca="false">IF(AND(E7617&gt;0,OR(AND(B7617&gt;=1,B7617&lt;=6),B7617=10)),1,0)</f>
        <v>0</v>
      </c>
      <c r="AC7617" s="55" t="n">
        <f aca="false">IF(AND(E7617&gt;0,B7617=10),1,0)</f>
        <v>0</v>
      </c>
      <c r="AD7617" s="55" t="n">
        <f aca="false">IF(AND(C7616=C7617,AA7616=AA7617-1),AB7616,"")</f>
        <v>0</v>
      </c>
      <c r="AE7617" s="55" t="n">
        <f aca="false">IF(AND(C7616=C7617,AA7616=AA7617-1),AC7616,"")</f>
        <v>0</v>
      </c>
      <c r="AF7617" s="55" t="n">
        <f aca="false">IF(AA7617=1,"",IF(AND(AB7617=1,AD7617&lt;&gt;1),1,0))</f>
        <v>0</v>
      </c>
      <c r="AG7617" s="55" t="n">
        <f aca="false">IF(AA7617=1,"",IF(AND(AC7617=1,AE7617&lt;&gt;1),1,0))</f>
        <v>0</v>
      </c>
      <c r="AH7617" s="60" t="str">
        <f aca="false">IF(AND(E7617&gt;0,AA7617&lt;2,NOT(AND(C7618=C7617,AA7618=AA7617+1))),INDEX(DATAS,AA7617+1),"")</f>
        <v/>
      </c>
      <c r="AI7617" s="60" t="str">
        <f aca="false">IF(AND(AC7617=1,AA7617&lt;2),IF(AND(C7618=C7617,AA7618=AA7617+1),IF(AC7618=1,"",INDEX(DATAS,AA7617+1)),INDEX(DATAS,AA7617+1)),"")</f>
        <v/>
      </c>
    </row>
    <row r="7618" customFormat="false" ht="15" hidden="false" customHeight="false" outlineLevel="0" collapsed="false">
      <c r="A7618" s="60" t="n">
        <v>46309</v>
      </c>
      <c r="B7618" s="0" t="n">
        <v>15</v>
      </c>
      <c r="C7618" s="0" t="n">
        <v>30503</v>
      </c>
      <c r="E7618" s="0" t="n">
        <v>0</v>
      </c>
      <c r="F7618" s="55" t="s">
        <v>1470</v>
      </c>
      <c r="I7618" s="55" t="s">
        <v>155</v>
      </c>
      <c r="U7618" s="0" t="n">
        <v>250</v>
      </c>
      <c r="V7618" s="0" t="n">
        <v>0</v>
      </c>
      <c r="X7618" s="55" t="n">
        <f aca="false">IF(I7618="Male",0,1)</f>
        <v>0</v>
      </c>
      <c r="Y7618" s="55" t="n">
        <f aca="false">IF(OR(I7618="DNB",I7618="Dry DNB"),1,0)</f>
        <v>0</v>
      </c>
      <c r="Z7618" s="0" t="str">
        <f aca="false">IF(ISNUMBER(W7618),A7618-W7618,"")</f>
        <v/>
      </c>
      <c r="AA7618" s="55" t="n">
        <f aca="false">MATCH(A7618,DATAS,0)</f>
        <v>1</v>
      </c>
      <c r="AB7618" s="55" t="n">
        <f aca="false">IF(AND(E7618&gt;0,OR(AND(B7618&gt;=1,B7618&lt;=6),B7618=10)),1,0)</f>
        <v>0</v>
      </c>
      <c r="AC7618" s="55" t="n">
        <f aca="false">IF(AND(E7618&gt;0,B7618=10),1,0)</f>
        <v>0</v>
      </c>
      <c r="AD7618" s="0" t="str">
        <f aca="false">IF(AND(C7617=C7618,AA7617=AA7618-1),AB7617,"")</f>
        <v/>
      </c>
      <c r="AE7618" s="0" t="str">
        <f aca="false">IF(AND(C7617=C7618,AA7617=AA7618-1),AC7617,"")</f>
        <v/>
      </c>
      <c r="AF7618" s="0" t="str">
        <f aca="false">IF(AA7618=1,"",IF(AND(AB7618=1,AD7618&lt;&gt;1),1,0))</f>
        <v/>
      </c>
      <c r="AG7618" s="0" t="str">
        <f aca="false">IF(AA7618=1,"",IF(AND(AC7618=1,AE7618&lt;&gt;1),1,0))</f>
        <v/>
      </c>
      <c r="AH7618" s="60" t="str">
        <f aca="false">IF(AND(E7618&gt;0,AA7618&lt;2,NOT(AND(C7619=C7618,AA7619=AA7618+1))),INDEX(DATAS,AA7618+1),"")</f>
        <v/>
      </c>
      <c r="AI7618" s="60" t="str">
        <f aca="false">IF(AND(AC7618=1,AA7618&lt;2),IF(AND(C7619=C7618,AA7619=AA7618+1),IF(AC7619=1,"",INDEX(DATAS,AA7618+1)),INDEX(DATAS,AA7618+1)),"")</f>
        <v/>
      </c>
    </row>
    <row r="7619" customFormat="false" ht="15" hidden="false" customHeight="false" outlineLevel="0" collapsed="false">
      <c r="A7619" s="60" t="n">
        <v>46310</v>
      </c>
      <c r="B7619" s="0" t="n">
        <v>15</v>
      </c>
      <c r="C7619" s="0" t="n">
        <v>30503</v>
      </c>
      <c r="E7619" s="0" t="n">
        <v>0</v>
      </c>
      <c r="F7619" s="55" t="s">
        <v>1470</v>
      </c>
      <c r="I7619" s="55" t="s">
        <v>155</v>
      </c>
      <c r="U7619" s="0" t="n">
        <v>251</v>
      </c>
      <c r="V7619" s="0" t="n">
        <v>0</v>
      </c>
      <c r="X7619" s="55" t="n">
        <f aca="false">IF(I7619="Male",0,1)</f>
        <v>0</v>
      </c>
      <c r="Y7619" s="55" t="n">
        <f aca="false">IF(OR(I7619="DNB",I7619="Dry DNB"),1,0)</f>
        <v>0</v>
      </c>
      <c r="Z7619" s="0" t="str">
        <f aca="false">IF(ISNUMBER(W7619),A7619-W7619,"")</f>
        <v/>
      </c>
      <c r="AA7619" s="55" t="n">
        <f aca="false">MATCH(A7619,DATAS,0)</f>
        <v>2</v>
      </c>
      <c r="AB7619" s="55" t="n">
        <f aca="false">IF(AND(E7619&gt;0,OR(AND(B7619&gt;=1,B7619&lt;=6),B7619=10)),1,0)</f>
        <v>0</v>
      </c>
      <c r="AC7619" s="55" t="n">
        <f aca="false">IF(AND(E7619&gt;0,B7619=10),1,0)</f>
        <v>0</v>
      </c>
      <c r="AD7619" s="55" t="n">
        <f aca="false">IF(AND(C7618=C7619,AA7618=AA7619-1),AB7618,"")</f>
        <v>0</v>
      </c>
      <c r="AE7619" s="55" t="n">
        <f aca="false">IF(AND(C7618=C7619,AA7618=AA7619-1),AC7618,"")</f>
        <v>0</v>
      </c>
      <c r="AF7619" s="55" t="n">
        <f aca="false">IF(AA7619=1,"",IF(AND(AB7619=1,AD7619&lt;&gt;1),1,0))</f>
        <v>0</v>
      </c>
      <c r="AG7619" s="55" t="n">
        <f aca="false">IF(AA7619=1,"",IF(AND(AC7619=1,AE7619&lt;&gt;1),1,0))</f>
        <v>0</v>
      </c>
      <c r="AH7619" s="60" t="str">
        <f aca="false">IF(AND(E7619&gt;0,AA7619&lt;2,NOT(AND(C7620=C7619,AA7620=AA7619+1))),INDEX(DATAS,AA7619+1),"")</f>
        <v/>
      </c>
      <c r="AI7619" s="60" t="str">
        <f aca="false">IF(AND(AC7619=1,AA7619&lt;2),IF(AND(C7620=C7619,AA7620=AA7619+1),IF(AC7620=1,"",INDEX(DATAS,AA7619+1)),INDEX(DATAS,AA7619+1)),"")</f>
        <v/>
      </c>
    </row>
    <row r="7620" customFormat="false" ht="15" hidden="false" customHeight="false" outlineLevel="0" collapsed="false">
      <c r="A7620" s="60" t="n">
        <v>46309</v>
      </c>
      <c r="B7620" s="0" t="n">
        <v>15</v>
      </c>
      <c r="C7620" s="0" t="n">
        <v>30504</v>
      </c>
      <c r="E7620" s="0" t="n">
        <v>0</v>
      </c>
      <c r="F7620" s="55" t="s">
        <v>1472</v>
      </c>
      <c r="I7620" s="55" t="s">
        <v>155</v>
      </c>
      <c r="U7620" s="0" t="n">
        <v>248</v>
      </c>
      <c r="V7620" s="0" t="n">
        <v>0</v>
      </c>
      <c r="X7620" s="55" t="n">
        <f aca="false">IF(I7620="Male",0,1)</f>
        <v>0</v>
      </c>
      <c r="Y7620" s="55" t="n">
        <f aca="false">IF(OR(I7620="DNB",I7620="Dry DNB"),1,0)</f>
        <v>0</v>
      </c>
      <c r="Z7620" s="0" t="str">
        <f aca="false">IF(ISNUMBER(W7620),A7620-W7620,"")</f>
        <v/>
      </c>
      <c r="AA7620" s="55" t="n">
        <f aca="false">MATCH(A7620,DATAS,0)</f>
        <v>1</v>
      </c>
      <c r="AB7620" s="55" t="n">
        <f aca="false">IF(AND(E7620&gt;0,OR(AND(B7620&gt;=1,B7620&lt;=6),B7620=10)),1,0)</f>
        <v>0</v>
      </c>
      <c r="AC7620" s="55" t="n">
        <f aca="false">IF(AND(E7620&gt;0,B7620=10),1,0)</f>
        <v>0</v>
      </c>
      <c r="AD7620" s="0" t="str">
        <f aca="false">IF(AND(C7619=C7620,AA7619=AA7620-1),AB7619,"")</f>
        <v/>
      </c>
      <c r="AE7620" s="0" t="str">
        <f aca="false">IF(AND(C7619=C7620,AA7619=AA7620-1),AC7619,"")</f>
        <v/>
      </c>
      <c r="AF7620" s="0" t="str">
        <f aca="false">IF(AA7620=1,"",IF(AND(AB7620=1,AD7620&lt;&gt;1),1,0))</f>
        <v/>
      </c>
      <c r="AG7620" s="0" t="str">
        <f aca="false">IF(AA7620=1,"",IF(AND(AC7620=1,AE7620&lt;&gt;1),1,0))</f>
        <v/>
      </c>
      <c r="AH7620" s="60" t="str">
        <f aca="false">IF(AND(E7620&gt;0,AA7620&lt;2,NOT(AND(C7621=C7620,AA7621=AA7620+1))),INDEX(DATAS,AA7620+1),"")</f>
        <v/>
      </c>
      <c r="AI7620" s="60" t="str">
        <f aca="false">IF(AND(AC7620=1,AA7620&lt;2),IF(AND(C7621=C7620,AA7621=AA7620+1),IF(AC7621=1,"",INDEX(DATAS,AA7620+1)),INDEX(DATAS,AA7620+1)),"")</f>
        <v/>
      </c>
    </row>
    <row r="7621" customFormat="false" ht="15" hidden="false" customHeight="false" outlineLevel="0" collapsed="false">
      <c r="A7621" s="60" t="n">
        <v>46310</v>
      </c>
      <c r="B7621" s="0" t="n">
        <v>15</v>
      </c>
      <c r="C7621" s="0" t="n">
        <v>30504</v>
      </c>
      <c r="E7621" s="0" t="n">
        <v>0</v>
      </c>
      <c r="F7621" s="55" t="s">
        <v>1472</v>
      </c>
      <c r="I7621" s="55" t="s">
        <v>155</v>
      </c>
      <c r="U7621" s="0" t="n">
        <v>249</v>
      </c>
      <c r="V7621" s="0" t="n">
        <v>0</v>
      </c>
      <c r="X7621" s="55" t="n">
        <f aca="false">IF(I7621="Male",0,1)</f>
        <v>0</v>
      </c>
      <c r="Y7621" s="55" t="n">
        <f aca="false">IF(OR(I7621="DNB",I7621="Dry DNB"),1,0)</f>
        <v>0</v>
      </c>
      <c r="Z7621" s="0" t="str">
        <f aca="false">IF(ISNUMBER(W7621),A7621-W7621,"")</f>
        <v/>
      </c>
      <c r="AA7621" s="55" t="n">
        <f aca="false">MATCH(A7621,DATAS,0)</f>
        <v>2</v>
      </c>
      <c r="AB7621" s="55" t="n">
        <f aca="false">IF(AND(E7621&gt;0,OR(AND(B7621&gt;=1,B7621&lt;=6),B7621=10)),1,0)</f>
        <v>0</v>
      </c>
      <c r="AC7621" s="55" t="n">
        <f aca="false">IF(AND(E7621&gt;0,B7621=10),1,0)</f>
        <v>0</v>
      </c>
      <c r="AD7621" s="55" t="n">
        <f aca="false">IF(AND(C7620=C7621,AA7620=AA7621-1),AB7620,"")</f>
        <v>0</v>
      </c>
      <c r="AE7621" s="55" t="n">
        <f aca="false">IF(AND(C7620=C7621,AA7620=AA7621-1),AC7620,"")</f>
        <v>0</v>
      </c>
      <c r="AF7621" s="55" t="n">
        <f aca="false">IF(AA7621=1,"",IF(AND(AB7621=1,AD7621&lt;&gt;1),1,0))</f>
        <v>0</v>
      </c>
      <c r="AG7621" s="55" t="n">
        <f aca="false">IF(AA7621=1,"",IF(AND(AC7621=1,AE7621&lt;&gt;1),1,0))</f>
        <v>0</v>
      </c>
      <c r="AH7621" s="60" t="str">
        <f aca="false">IF(AND(E7621&gt;0,AA7621&lt;2,NOT(AND(C7622=C7621,AA7622=AA7621+1))),INDEX(DATAS,AA7621+1),"")</f>
        <v/>
      </c>
      <c r="AI7621" s="60" t="str">
        <f aca="false">IF(AND(AC7621=1,AA7621&lt;2),IF(AND(C7622=C7621,AA7622=AA7621+1),IF(AC7622=1,"",INDEX(DATAS,AA7621+1)),INDEX(DATAS,AA7621+1)),"")</f>
        <v/>
      </c>
    </row>
    <row r="7622" customFormat="false" ht="15" hidden="false" customHeight="false" outlineLevel="0" collapsed="false">
      <c r="A7622" s="60" t="n">
        <v>46309</v>
      </c>
      <c r="B7622" s="0" t="n">
        <v>15</v>
      </c>
      <c r="C7622" s="0" t="n">
        <v>30507</v>
      </c>
      <c r="E7622" s="0" t="n">
        <v>0</v>
      </c>
      <c r="F7622" s="55" t="s">
        <v>1472</v>
      </c>
      <c r="I7622" s="55" t="s">
        <v>155</v>
      </c>
      <c r="U7622" s="0" t="n">
        <v>248</v>
      </c>
      <c r="V7622" s="0" t="n">
        <v>0</v>
      </c>
      <c r="X7622" s="55" t="n">
        <f aca="false">IF(I7622="Male",0,1)</f>
        <v>0</v>
      </c>
      <c r="Y7622" s="55" t="n">
        <f aca="false">IF(OR(I7622="DNB",I7622="Dry DNB"),1,0)</f>
        <v>0</v>
      </c>
      <c r="Z7622" s="0" t="str">
        <f aca="false">IF(ISNUMBER(W7622),A7622-W7622,"")</f>
        <v/>
      </c>
      <c r="AA7622" s="55" t="n">
        <f aca="false">MATCH(A7622,DATAS,0)</f>
        <v>1</v>
      </c>
      <c r="AB7622" s="55" t="n">
        <f aca="false">IF(AND(E7622&gt;0,OR(AND(B7622&gt;=1,B7622&lt;=6),B7622=10)),1,0)</f>
        <v>0</v>
      </c>
      <c r="AC7622" s="55" t="n">
        <f aca="false">IF(AND(E7622&gt;0,B7622=10),1,0)</f>
        <v>0</v>
      </c>
      <c r="AD7622" s="0" t="str">
        <f aca="false">IF(AND(C7621=C7622,AA7621=AA7622-1),AB7621,"")</f>
        <v/>
      </c>
      <c r="AE7622" s="0" t="str">
        <f aca="false">IF(AND(C7621=C7622,AA7621=AA7622-1),AC7621,"")</f>
        <v/>
      </c>
      <c r="AF7622" s="0" t="str">
        <f aca="false">IF(AA7622=1,"",IF(AND(AB7622=1,AD7622&lt;&gt;1),1,0))</f>
        <v/>
      </c>
      <c r="AG7622" s="0" t="str">
        <f aca="false">IF(AA7622=1,"",IF(AND(AC7622=1,AE7622&lt;&gt;1),1,0))</f>
        <v/>
      </c>
      <c r="AH7622" s="60" t="str">
        <f aca="false">IF(AND(E7622&gt;0,AA7622&lt;2,NOT(AND(C7623=C7622,AA7623=AA7622+1))),INDEX(DATAS,AA7622+1),"")</f>
        <v/>
      </c>
      <c r="AI7622" s="60" t="str">
        <f aca="false">IF(AND(AC7622=1,AA7622&lt;2),IF(AND(C7623=C7622,AA7623=AA7622+1),IF(AC7623=1,"",INDEX(DATAS,AA7622+1)),INDEX(DATAS,AA7622+1)),"")</f>
        <v/>
      </c>
    </row>
    <row r="7623" customFormat="false" ht="15" hidden="false" customHeight="false" outlineLevel="0" collapsed="false">
      <c r="A7623" s="60" t="n">
        <v>46310</v>
      </c>
      <c r="B7623" s="0" t="n">
        <v>15</v>
      </c>
      <c r="C7623" s="0" t="n">
        <v>30507</v>
      </c>
      <c r="E7623" s="0" t="n">
        <v>0</v>
      </c>
      <c r="F7623" s="55" t="s">
        <v>1472</v>
      </c>
      <c r="I7623" s="55" t="s">
        <v>155</v>
      </c>
      <c r="U7623" s="0" t="n">
        <v>249</v>
      </c>
      <c r="V7623" s="0" t="n">
        <v>0</v>
      </c>
      <c r="X7623" s="55" t="n">
        <f aca="false">IF(I7623="Male",0,1)</f>
        <v>0</v>
      </c>
      <c r="Y7623" s="55" t="n">
        <f aca="false">IF(OR(I7623="DNB",I7623="Dry DNB"),1,0)</f>
        <v>0</v>
      </c>
      <c r="Z7623" s="0" t="str">
        <f aca="false">IF(ISNUMBER(W7623),A7623-W7623,"")</f>
        <v/>
      </c>
      <c r="AA7623" s="55" t="n">
        <f aca="false">MATCH(A7623,DATAS,0)</f>
        <v>2</v>
      </c>
      <c r="AB7623" s="55" t="n">
        <f aca="false">IF(AND(E7623&gt;0,OR(AND(B7623&gt;=1,B7623&lt;=6),B7623=10)),1,0)</f>
        <v>0</v>
      </c>
      <c r="AC7623" s="55" t="n">
        <f aca="false">IF(AND(E7623&gt;0,B7623=10),1,0)</f>
        <v>0</v>
      </c>
      <c r="AD7623" s="55" t="n">
        <f aca="false">IF(AND(C7622=C7623,AA7622=AA7623-1),AB7622,"")</f>
        <v>0</v>
      </c>
      <c r="AE7623" s="55" t="n">
        <f aca="false">IF(AND(C7622=C7623,AA7622=AA7623-1),AC7622,"")</f>
        <v>0</v>
      </c>
      <c r="AF7623" s="55" t="n">
        <f aca="false">IF(AA7623=1,"",IF(AND(AB7623=1,AD7623&lt;&gt;1),1,0))</f>
        <v>0</v>
      </c>
      <c r="AG7623" s="55" t="n">
        <f aca="false">IF(AA7623=1,"",IF(AND(AC7623=1,AE7623&lt;&gt;1),1,0))</f>
        <v>0</v>
      </c>
      <c r="AH7623" s="60" t="str">
        <f aca="false">IF(AND(E7623&gt;0,AA7623&lt;2,NOT(AND(C7624=C7623,AA7624=AA7623+1))),INDEX(DATAS,AA7623+1),"")</f>
        <v/>
      </c>
      <c r="AI7623" s="60" t="str">
        <f aca="false">IF(AND(AC7623=1,AA7623&lt;2),IF(AND(C7624=C7623,AA7624=AA7623+1),IF(AC7624=1,"",INDEX(DATAS,AA7623+1)),INDEX(DATAS,AA7623+1)),"")</f>
        <v/>
      </c>
    </row>
    <row r="7624" customFormat="false" ht="15" hidden="false" customHeight="false" outlineLevel="0" collapsed="false">
      <c r="A7624" s="60" t="n">
        <v>46309</v>
      </c>
      <c r="B7624" s="0" t="n">
        <v>15</v>
      </c>
      <c r="C7624" s="0" t="n">
        <v>30514</v>
      </c>
      <c r="E7624" s="0" t="n">
        <v>0</v>
      </c>
      <c r="F7624" s="55" t="s">
        <v>1474</v>
      </c>
      <c r="I7624" s="55" t="s">
        <v>155</v>
      </c>
      <c r="U7624" s="0" t="n">
        <v>246</v>
      </c>
      <c r="V7624" s="0" t="n">
        <v>0</v>
      </c>
      <c r="X7624" s="55" t="n">
        <f aca="false">IF(I7624="Male",0,1)</f>
        <v>0</v>
      </c>
      <c r="Y7624" s="55" t="n">
        <f aca="false">IF(OR(I7624="DNB",I7624="Dry DNB"),1,0)</f>
        <v>0</v>
      </c>
      <c r="Z7624" s="0" t="str">
        <f aca="false">IF(ISNUMBER(W7624),A7624-W7624,"")</f>
        <v/>
      </c>
      <c r="AA7624" s="55" t="n">
        <f aca="false">MATCH(A7624,DATAS,0)</f>
        <v>1</v>
      </c>
      <c r="AB7624" s="55" t="n">
        <f aca="false">IF(AND(E7624&gt;0,OR(AND(B7624&gt;=1,B7624&lt;=6),B7624=10)),1,0)</f>
        <v>0</v>
      </c>
      <c r="AC7624" s="55" t="n">
        <f aca="false">IF(AND(E7624&gt;0,B7624=10),1,0)</f>
        <v>0</v>
      </c>
      <c r="AD7624" s="0" t="str">
        <f aca="false">IF(AND(C7623=C7624,AA7623=AA7624-1),AB7623,"")</f>
        <v/>
      </c>
      <c r="AE7624" s="0" t="str">
        <f aca="false">IF(AND(C7623=C7624,AA7623=AA7624-1),AC7623,"")</f>
        <v/>
      </c>
      <c r="AF7624" s="0" t="str">
        <f aca="false">IF(AA7624=1,"",IF(AND(AB7624=1,AD7624&lt;&gt;1),1,0))</f>
        <v/>
      </c>
      <c r="AG7624" s="0" t="str">
        <f aca="false">IF(AA7624=1,"",IF(AND(AC7624=1,AE7624&lt;&gt;1),1,0))</f>
        <v/>
      </c>
      <c r="AH7624" s="60" t="str">
        <f aca="false">IF(AND(E7624&gt;0,AA7624&lt;2,NOT(AND(C7625=C7624,AA7625=AA7624+1))),INDEX(DATAS,AA7624+1),"")</f>
        <v/>
      </c>
      <c r="AI7624" s="60" t="str">
        <f aca="false">IF(AND(AC7624=1,AA7624&lt;2),IF(AND(C7625=C7624,AA7625=AA7624+1),IF(AC7625=1,"",INDEX(DATAS,AA7624+1)),INDEX(DATAS,AA7624+1)),"")</f>
        <v/>
      </c>
    </row>
    <row r="7625" customFormat="false" ht="15" hidden="false" customHeight="false" outlineLevel="0" collapsed="false">
      <c r="A7625" s="60" t="n">
        <v>46310</v>
      </c>
      <c r="B7625" s="0" t="n">
        <v>15</v>
      </c>
      <c r="C7625" s="0" t="n">
        <v>30514</v>
      </c>
      <c r="E7625" s="0" t="n">
        <v>0</v>
      </c>
      <c r="F7625" s="55" t="s">
        <v>1474</v>
      </c>
      <c r="I7625" s="55" t="s">
        <v>155</v>
      </c>
      <c r="U7625" s="0" t="n">
        <v>247</v>
      </c>
      <c r="V7625" s="0" t="n">
        <v>0</v>
      </c>
      <c r="X7625" s="55" t="n">
        <f aca="false">IF(I7625="Male",0,1)</f>
        <v>0</v>
      </c>
      <c r="Y7625" s="55" t="n">
        <f aca="false">IF(OR(I7625="DNB",I7625="Dry DNB"),1,0)</f>
        <v>0</v>
      </c>
      <c r="Z7625" s="0" t="str">
        <f aca="false">IF(ISNUMBER(W7625),A7625-W7625,"")</f>
        <v/>
      </c>
      <c r="AA7625" s="55" t="n">
        <f aca="false">MATCH(A7625,DATAS,0)</f>
        <v>2</v>
      </c>
      <c r="AB7625" s="55" t="n">
        <f aca="false">IF(AND(E7625&gt;0,OR(AND(B7625&gt;=1,B7625&lt;=6),B7625=10)),1,0)</f>
        <v>0</v>
      </c>
      <c r="AC7625" s="55" t="n">
        <f aca="false">IF(AND(E7625&gt;0,B7625=10),1,0)</f>
        <v>0</v>
      </c>
      <c r="AD7625" s="55" t="n">
        <f aca="false">IF(AND(C7624=C7625,AA7624=AA7625-1),AB7624,"")</f>
        <v>0</v>
      </c>
      <c r="AE7625" s="55" t="n">
        <f aca="false">IF(AND(C7624=C7625,AA7624=AA7625-1),AC7624,"")</f>
        <v>0</v>
      </c>
      <c r="AF7625" s="55" t="n">
        <f aca="false">IF(AA7625=1,"",IF(AND(AB7625=1,AD7625&lt;&gt;1),1,0))</f>
        <v>0</v>
      </c>
      <c r="AG7625" s="55" t="n">
        <f aca="false">IF(AA7625=1,"",IF(AND(AC7625=1,AE7625&lt;&gt;1),1,0))</f>
        <v>0</v>
      </c>
      <c r="AH7625" s="60" t="str">
        <f aca="false">IF(AND(E7625&gt;0,AA7625&lt;2,NOT(AND(C7626=C7625,AA7626=AA7625+1))),INDEX(DATAS,AA7625+1),"")</f>
        <v/>
      </c>
      <c r="AI7625" s="60" t="str">
        <f aca="false">IF(AND(AC7625=1,AA7625&lt;2),IF(AND(C7626=C7625,AA7626=AA7625+1),IF(AC7626=1,"",INDEX(DATAS,AA7625+1)),INDEX(DATAS,AA7625+1)),"")</f>
        <v/>
      </c>
    </row>
    <row r="7626" customFormat="false" ht="15" hidden="false" customHeight="false" outlineLevel="0" collapsed="false">
      <c r="A7626" s="60" t="n">
        <v>46309</v>
      </c>
      <c r="B7626" s="0" t="n">
        <v>15</v>
      </c>
      <c r="C7626" s="0" t="n">
        <v>30523</v>
      </c>
      <c r="E7626" s="0" t="n">
        <v>0</v>
      </c>
      <c r="F7626" s="55" t="s">
        <v>1706</v>
      </c>
      <c r="I7626" s="55" t="s">
        <v>155</v>
      </c>
      <c r="U7626" s="0" t="n">
        <v>243</v>
      </c>
      <c r="V7626" s="0" t="n">
        <v>0</v>
      </c>
      <c r="X7626" s="55" t="n">
        <f aca="false">IF(I7626="Male",0,1)</f>
        <v>0</v>
      </c>
      <c r="Y7626" s="55" t="n">
        <f aca="false">IF(OR(I7626="DNB",I7626="Dry DNB"),1,0)</f>
        <v>0</v>
      </c>
      <c r="Z7626" s="0" t="str">
        <f aca="false">IF(ISNUMBER(W7626),A7626-W7626,"")</f>
        <v/>
      </c>
      <c r="AA7626" s="55" t="n">
        <f aca="false">MATCH(A7626,DATAS,0)</f>
        <v>1</v>
      </c>
      <c r="AB7626" s="55" t="n">
        <f aca="false">IF(AND(E7626&gt;0,OR(AND(B7626&gt;=1,B7626&lt;=6),B7626=10)),1,0)</f>
        <v>0</v>
      </c>
      <c r="AC7626" s="55" t="n">
        <f aca="false">IF(AND(E7626&gt;0,B7626=10),1,0)</f>
        <v>0</v>
      </c>
      <c r="AD7626" s="0" t="str">
        <f aca="false">IF(AND(C7625=C7626,AA7625=AA7626-1),AB7625,"")</f>
        <v/>
      </c>
      <c r="AE7626" s="0" t="str">
        <f aca="false">IF(AND(C7625=C7626,AA7625=AA7626-1),AC7625,"")</f>
        <v/>
      </c>
      <c r="AF7626" s="0" t="str">
        <f aca="false">IF(AA7626=1,"",IF(AND(AB7626=1,AD7626&lt;&gt;1),1,0))</f>
        <v/>
      </c>
      <c r="AG7626" s="0" t="str">
        <f aca="false">IF(AA7626=1,"",IF(AND(AC7626=1,AE7626&lt;&gt;1),1,0))</f>
        <v/>
      </c>
      <c r="AH7626" s="60" t="str">
        <f aca="false">IF(AND(E7626&gt;0,AA7626&lt;2,NOT(AND(C7627=C7626,AA7627=AA7626+1))),INDEX(DATAS,AA7626+1),"")</f>
        <v/>
      </c>
      <c r="AI7626" s="60" t="str">
        <f aca="false">IF(AND(AC7626=1,AA7626&lt;2),IF(AND(C7627=C7626,AA7627=AA7626+1),IF(AC7627=1,"",INDEX(DATAS,AA7626+1)),INDEX(DATAS,AA7626+1)),"")</f>
        <v/>
      </c>
    </row>
    <row r="7627" customFormat="false" ht="15" hidden="false" customHeight="false" outlineLevel="0" collapsed="false">
      <c r="A7627" s="60" t="n">
        <v>46310</v>
      </c>
      <c r="B7627" s="0" t="n">
        <v>15</v>
      </c>
      <c r="C7627" s="0" t="n">
        <v>30523</v>
      </c>
      <c r="E7627" s="0" t="n">
        <v>0</v>
      </c>
      <c r="F7627" s="55" t="s">
        <v>1706</v>
      </c>
      <c r="I7627" s="55" t="s">
        <v>155</v>
      </c>
      <c r="U7627" s="0" t="n">
        <v>244</v>
      </c>
      <c r="V7627" s="0" t="n">
        <v>0</v>
      </c>
      <c r="X7627" s="55" t="n">
        <f aca="false">IF(I7627="Male",0,1)</f>
        <v>0</v>
      </c>
      <c r="Y7627" s="55" t="n">
        <f aca="false">IF(OR(I7627="DNB",I7627="Dry DNB"),1,0)</f>
        <v>0</v>
      </c>
      <c r="Z7627" s="0" t="str">
        <f aca="false">IF(ISNUMBER(W7627),A7627-W7627,"")</f>
        <v/>
      </c>
      <c r="AA7627" s="55" t="n">
        <f aca="false">MATCH(A7627,DATAS,0)</f>
        <v>2</v>
      </c>
      <c r="AB7627" s="55" t="n">
        <f aca="false">IF(AND(E7627&gt;0,OR(AND(B7627&gt;=1,B7627&lt;=6),B7627=10)),1,0)</f>
        <v>0</v>
      </c>
      <c r="AC7627" s="55" t="n">
        <f aca="false">IF(AND(E7627&gt;0,B7627=10),1,0)</f>
        <v>0</v>
      </c>
      <c r="AD7627" s="55" t="n">
        <f aca="false">IF(AND(C7626=C7627,AA7626=AA7627-1),AB7626,"")</f>
        <v>0</v>
      </c>
      <c r="AE7627" s="55" t="n">
        <f aca="false">IF(AND(C7626=C7627,AA7626=AA7627-1),AC7626,"")</f>
        <v>0</v>
      </c>
      <c r="AF7627" s="55" t="n">
        <f aca="false">IF(AA7627=1,"",IF(AND(AB7627=1,AD7627&lt;&gt;1),1,0))</f>
        <v>0</v>
      </c>
      <c r="AG7627" s="55" t="n">
        <f aca="false">IF(AA7627=1,"",IF(AND(AC7627=1,AE7627&lt;&gt;1),1,0))</f>
        <v>0</v>
      </c>
      <c r="AH7627" s="60" t="str">
        <f aca="false">IF(AND(E7627&gt;0,AA7627&lt;2,NOT(AND(C7628=C7627,AA7628=AA7627+1))),INDEX(DATAS,AA7627+1),"")</f>
        <v/>
      </c>
      <c r="AI7627" s="60" t="str">
        <f aca="false">IF(AND(AC7627=1,AA7627&lt;2),IF(AND(C7628=C7627,AA7628=AA7627+1),IF(AC7628=1,"",INDEX(DATAS,AA7627+1)),INDEX(DATAS,AA7627+1)),"")</f>
        <v/>
      </c>
    </row>
    <row r="7628" customFormat="false" ht="15" hidden="false" customHeight="false" outlineLevel="0" collapsed="false">
      <c r="A7628" s="60" t="n">
        <v>46309</v>
      </c>
      <c r="B7628" s="0" t="n">
        <v>15</v>
      </c>
      <c r="C7628" s="0" t="n">
        <v>30529</v>
      </c>
      <c r="E7628" s="0" t="n">
        <v>0</v>
      </c>
      <c r="F7628" s="55" t="s">
        <v>1477</v>
      </c>
      <c r="I7628" s="55" t="s">
        <v>155</v>
      </c>
      <c r="U7628" s="0" t="n">
        <v>242</v>
      </c>
      <c r="V7628" s="0" t="n">
        <v>0</v>
      </c>
      <c r="X7628" s="55" t="n">
        <f aca="false">IF(I7628="Male",0,1)</f>
        <v>0</v>
      </c>
      <c r="Y7628" s="55" t="n">
        <f aca="false">IF(OR(I7628="DNB",I7628="Dry DNB"),1,0)</f>
        <v>0</v>
      </c>
      <c r="Z7628" s="0" t="str">
        <f aca="false">IF(ISNUMBER(W7628),A7628-W7628,"")</f>
        <v/>
      </c>
      <c r="AA7628" s="55" t="n">
        <f aca="false">MATCH(A7628,DATAS,0)</f>
        <v>1</v>
      </c>
      <c r="AB7628" s="55" t="n">
        <f aca="false">IF(AND(E7628&gt;0,OR(AND(B7628&gt;=1,B7628&lt;=6),B7628=10)),1,0)</f>
        <v>0</v>
      </c>
      <c r="AC7628" s="55" t="n">
        <f aca="false">IF(AND(E7628&gt;0,B7628=10),1,0)</f>
        <v>0</v>
      </c>
      <c r="AD7628" s="0" t="str">
        <f aca="false">IF(AND(C7627=C7628,AA7627=AA7628-1),AB7627,"")</f>
        <v/>
      </c>
      <c r="AE7628" s="0" t="str">
        <f aca="false">IF(AND(C7627=C7628,AA7627=AA7628-1),AC7627,"")</f>
        <v/>
      </c>
      <c r="AF7628" s="0" t="str">
        <f aca="false">IF(AA7628=1,"",IF(AND(AB7628=1,AD7628&lt;&gt;1),1,0))</f>
        <v/>
      </c>
      <c r="AG7628" s="0" t="str">
        <f aca="false">IF(AA7628=1,"",IF(AND(AC7628=1,AE7628&lt;&gt;1),1,0))</f>
        <v/>
      </c>
      <c r="AH7628" s="60" t="str">
        <f aca="false">IF(AND(E7628&gt;0,AA7628&lt;2,NOT(AND(C7629=C7628,AA7629=AA7628+1))),INDEX(DATAS,AA7628+1),"")</f>
        <v/>
      </c>
      <c r="AI7628" s="60" t="str">
        <f aca="false">IF(AND(AC7628=1,AA7628&lt;2),IF(AND(C7629=C7628,AA7629=AA7628+1),IF(AC7629=1,"",INDEX(DATAS,AA7628+1)),INDEX(DATAS,AA7628+1)),"")</f>
        <v/>
      </c>
    </row>
    <row r="7629" customFormat="false" ht="15" hidden="false" customHeight="false" outlineLevel="0" collapsed="false">
      <c r="A7629" s="60" t="n">
        <v>46310</v>
      </c>
      <c r="B7629" s="0" t="n">
        <v>15</v>
      </c>
      <c r="C7629" s="0" t="n">
        <v>30529</v>
      </c>
      <c r="E7629" s="0" t="n">
        <v>0</v>
      </c>
      <c r="F7629" s="55" t="s">
        <v>1477</v>
      </c>
      <c r="I7629" s="55" t="s">
        <v>155</v>
      </c>
      <c r="U7629" s="0" t="n">
        <v>243</v>
      </c>
      <c r="V7629" s="0" t="n">
        <v>0</v>
      </c>
      <c r="X7629" s="55" t="n">
        <f aca="false">IF(I7629="Male",0,1)</f>
        <v>0</v>
      </c>
      <c r="Y7629" s="55" t="n">
        <f aca="false">IF(OR(I7629="DNB",I7629="Dry DNB"),1,0)</f>
        <v>0</v>
      </c>
      <c r="Z7629" s="0" t="str">
        <f aca="false">IF(ISNUMBER(W7629),A7629-W7629,"")</f>
        <v/>
      </c>
      <c r="AA7629" s="55" t="n">
        <f aca="false">MATCH(A7629,DATAS,0)</f>
        <v>2</v>
      </c>
      <c r="AB7629" s="55" t="n">
        <f aca="false">IF(AND(E7629&gt;0,OR(AND(B7629&gt;=1,B7629&lt;=6),B7629=10)),1,0)</f>
        <v>0</v>
      </c>
      <c r="AC7629" s="55" t="n">
        <f aca="false">IF(AND(E7629&gt;0,B7629=10),1,0)</f>
        <v>0</v>
      </c>
      <c r="AD7629" s="55" t="n">
        <f aca="false">IF(AND(C7628=C7629,AA7628=AA7629-1),AB7628,"")</f>
        <v>0</v>
      </c>
      <c r="AE7629" s="55" t="n">
        <f aca="false">IF(AND(C7628=C7629,AA7628=AA7629-1),AC7628,"")</f>
        <v>0</v>
      </c>
      <c r="AF7629" s="55" t="n">
        <f aca="false">IF(AA7629=1,"",IF(AND(AB7629=1,AD7629&lt;&gt;1),1,0))</f>
        <v>0</v>
      </c>
      <c r="AG7629" s="55" t="n">
        <f aca="false">IF(AA7629=1,"",IF(AND(AC7629=1,AE7629&lt;&gt;1),1,0))</f>
        <v>0</v>
      </c>
      <c r="AH7629" s="60" t="str">
        <f aca="false">IF(AND(E7629&gt;0,AA7629&lt;2,NOT(AND(C7630=C7629,AA7630=AA7629+1))),INDEX(DATAS,AA7629+1),"")</f>
        <v/>
      </c>
      <c r="AI7629" s="60" t="str">
        <f aca="false">IF(AND(AC7629=1,AA7629&lt;2),IF(AND(C7630=C7629,AA7630=AA7629+1),IF(AC7630=1,"",INDEX(DATAS,AA7629+1)),INDEX(DATAS,AA7629+1)),"")</f>
        <v/>
      </c>
    </row>
    <row r="7630" customFormat="false" ht="15" hidden="false" customHeight="false" outlineLevel="0" collapsed="false">
      <c r="A7630" s="60" t="n">
        <v>46309</v>
      </c>
      <c r="B7630" s="0" t="n">
        <v>15</v>
      </c>
      <c r="C7630" s="0" t="n">
        <v>30531</v>
      </c>
      <c r="E7630" s="0" t="n">
        <v>0</v>
      </c>
      <c r="F7630" s="55" t="s">
        <v>1478</v>
      </c>
      <c r="I7630" s="55" t="s">
        <v>155</v>
      </c>
      <c r="U7630" s="0" t="n">
        <v>241</v>
      </c>
      <c r="V7630" s="0" t="n">
        <v>0</v>
      </c>
      <c r="X7630" s="55" t="n">
        <f aca="false">IF(I7630="Male",0,1)</f>
        <v>0</v>
      </c>
      <c r="Y7630" s="55" t="n">
        <f aca="false">IF(OR(I7630="DNB",I7630="Dry DNB"),1,0)</f>
        <v>0</v>
      </c>
      <c r="Z7630" s="0" t="str">
        <f aca="false">IF(ISNUMBER(W7630),A7630-W7630,"")</f>
        <v/>
      </c>
      <c r="AA7630" s="55" t="n">
        <f aca="false">MATCH(A7630,DATAS,0)</f>
        <v>1</v>
      </c>
      <c r="AB7630" s="55" t="n">
        <f aca="false">IF(AND(E7630&gt;0,OR(AND(B7630&gt;=1,B7630&lt;=6),B7630=10)),1,0)</f>
        <v>0</v>
      </c>
      <c r="AC7630" s="55" t="n">
        <f aca="false">IF(AND(E7630&gt;0,B7630=10),1,0)</f>
        <v>0</v>
      </c>
      <c r="AD7630" s="0" t="str">
        <f aca="false">IF(AND(C7629=C7630,AA7629=AA7630-1),AB7629,"")</f>
        <v/>
      </c>
      <c r="AE7630" s="0" t="str">
        <f aca="false">IF(AND(C7629=C7630,AA7629=AA7630-1),AC7629,"")</f>
        <v/>
      </c>
      <c r="AF7630" s="0" t="str">
        <f aca="false">IF(AA7630=1,"",IF(AND(AB7630=1,AD7630&lt;&gt;1),1,0))</f>
        <v/>
      </c>
      <c r="AG7630" s="0" t="str">
        <f aca="false">IF(AA7630=1,"",IF(AND(AC7630=1,AE7630&lt;&gt;1),1,0))</f>
        <v/>
      </c>
      <c r="AH7630" s="60" t="str">
        <f aca="false">IF(AND(E7630&gt;0,AA7630&lt;2,NOT(AND(C7631=C7630,AA7631=AA7630+1))),INDEX(DATAS,AA7630+1),"")</f>
        <v/>
      </c>
      <c r="AI7630" s="60" t="str">
        <f aca="false">IF(AND(AC7630=1,AA7630&lt;2),IF(AND(C7631=C7630,AA7631=AA7630+1),IF(AC7631=1,"",INDEX(DATAS,AA7630+1)),INDEX(DATAS,AA7630+1)),"")</f>
        <v/>
      </c>
    </row>
    <row r="7631" customFormat="false" ht="15" hidden="false" customHeight="false" outlineLevel="0" collapsed="false">
      <c r="A7631" s="60" t="n">
        <v>46310</v>
      </c>
      <c r="B7631" s="0" t="n">
        <v>15</v>
      </c>
      <c r="C7631" s="0" t="n">
        <v>30531</v>
      </c>
      <c r="E7631" s="0" t="n">
        <v>0</v>
      </c>
      <c r="F7631" s="55" t="s">
        <v>1478</v>
      </c>
      <c r="I7631" s="55" t="s">
        <v>155</v>
      </c>
      <c r="U7631" s="0" t="n">
        <v>242</v>
      </c>
      <c r="V7631" s="0" t="n">
        <v>0</v>
      </c>
      <c r="X7631" s="55" t="n">
        <f aca="false">IF(I7631="Male",0,1)</f>
        <v>0</v>
      </c>
      <c r="Y7631" s="55" t="n">
        <f aca="false">IF(OR(I7631="DNB",I7631="Dry DNB"),1,0)</f>
        <v>0</v>
      </c>
      <c r="Z7631" s="0" t="str">
        <f aca="false">IF(ISNUMBER(W7631),A7631-W7631,"")</f>
        <v/>
      </c>
      <c r="AA7631" s="55" t="n">
        <f aca="false">MATCH(A7631,DATAS,0)</f>
        <v>2</v>
      </c>
      <c r="AB7631" s="55" t="n">
        <f aca="false">IF(AND(E7631&gt;0,OR(AND(B7631&gt;=1,B7631&lt;=6),B7631=10)),1,0)</f>
        <v>0</v>
      </c>
      <c r="AC7631" s="55" t="n">
        <f aca="false">IF(AND(E7631&gt;0,B7631=10),1,0)</f>
        <v>0</v>
      </c>
      <c r="AD7631" s="55" t="n">
        <f aca="false">IF(AND(C7630=C7631,AA7630=AA7631-1),AB7630,"")</f>
        <v>0</v>
      </c>
      <c r="AE7631" s="55" t="n">
        <f aca="false">IF(AND(C7630=C7631,AA7630=AA7631-1),AC7630,"")</f>
        <v>0</v>
      </c>
      <c r="AF7631" s="55" t="n">
        <f aca="false">IF(AA7631=1,"",IF(AND(AB7631=1,AD7631&lt;&gt;1),1,0))</f>
        <v>0</v>
      </c>
      <c r="AG7631" s="55" t="n">
        <f aca="false">IF(AA7631=1,"",IF(AND(AC7631=1,AE7631&lt;&gt;1),1,0))</f>
        <v>0</v>
      </c>
      <c r="AH7631" s="60" t="str">
        <f aca="false">IF(AND(E7631&gt;0,AA7631&lt;2,NOT(AND(C7632=C7631,AA7632=AA7631+1))),INDEX(DATAS,AA7631+1),"")</f>
        <v/>
      </c>
      <c r="AI7631" s="60" t="str">
        <f aca="false">IF(AND(AC7631=1,AA7631&lt;2),IF(AND(C7632=C7631,AA7632=AA7631+1),IF(AC7632=1,"",INDEX(DATAS,AA7631+1)),INDEX(DATAS,AA7631+1)),"")</f>
        <v/>
      </c>
    </row>
    <row r="7632" customFormat="false" ht="15" hidden="false" customHeight="false" outlineLevel="0" collapsed="false">
      <c r="A7632" s="60" t="n">
        <v>46309</v>
      </c>
      <c r="B7632" s="0" t="n">
        <v>15</v>
      </c>
      <c r="C7632" s="0" t="n">
        <v>30532</v>
      </c>
      <c r="E7632" s="0" t="n">
        <v>0</v>
      </c>
      <c r="F7632" s="55" t="s">
        <v>1478</v>
      </c>
      <c r="I7632" s="55" t="s">
        <v>155</v>
      </c>
      <c r="U7632" s="0" t="n">
        <v>241</v>
      </c>
      <c r="V7632" s="0" t="n">
        <v>0</v>
      </c>
      <c r="X7632" s="55" t="n">
        <f aca="false">IF(I7632="Male",0,1)</f>
        <v>0</v>
      </c>
      <c r="Y7632" s="55" t="n">
        <f aca="false">IF(OR(I7632="DNB",I7632="Dry DNB"),1,0)</f>
        <v>0</v>
      </c>
      <c r="Z7632" s="0" t="str">
        <f aca="false">IF(ISNUMBER(W7632),A7632-W7632,"")</f>
        <v/>
      </c>
      <c r="AA7632" s="55" t="n">
        <f aca="false">MATCH(A7632,DATAS,0)</f>
        <v>1</v>
      </c>
      <c r="AB7632" s="55" t="n">
        <f aca="false">IF(AND(E7632&gt;0,OR(AND(B7632&gt;=1,B7632&lt;=6),B7632=10)),1,0)</f>
        <v>0</v>
      </c>
      <c r="AC7632" s="55" t="n">
        <f aca="false">IF(AND(E7632&gt;0,B7632=10),1,0)</f>
        <v>0</v>
      </c>
      <c r="AD7632" s="0" t="str">
        <f aca="false">IF(AND(C7631=C7632,AA7631=AA7632-1),AB7631,"")</f>
        <v/>
      </c>
      <c r="AE7632" s="0" t="str">
        <f aca="false">IF(AND(C7631=C7632,AA7631=AA7632-1),AC7631,"")</f>
        <v/>
      </c>
      <c r="AF7632" s="0" t="str">
        <f aca="false">IF(AA7632=1,"",IF(AND(AB7632=1,AD7632&lt;&gt;1),1,0))</f>
        <v/>
      </c>
      <c r="AG7632" s="0" t="str">
        <f aca="false">IF(AA7632=1,"",IF(AND(AC7632=1,AE7632&lt;&gt;1),1,0))</f>
        <v/>
      </c>
      <c r="AH7632" s="60" t="str">
        <f aca="false">IF(AND(E7632&gt;0,AA7632&lt;2,NOT(AND(C7633=C7632,AA7633=AA7632+1))),INDEX(DATAS,AA7632+1),"")</f>
        <v/>
      </c>
      <c r="AI7632" s="60" t="str">
        <f aca="false">IF(AND(AC7632=1,AA7632&lt;2),IF(AND(C7633=C7632,AA7633=AA7632+1),IF(AC7633=1,"",INDEX(DATAS,AA7632+1)),INDEX(DATAS,AA7632+1)),"")</f>
        <v/>
      </c>
    </row>
    <row r="7633" customFormat="false" ht="15" hidden="false" customHeight="false" outlineLevel="0" collapsed="false">
      <c r="A7633" s="60" t="n">
        <v>46310</v>
      </c>
      <c r="B7633" s="0" t="n">
        <v>15</v>
      </c>
      <c r="C7633" s="0" t="n">
        <v>30532</v>
      </c>
      <c r="E7633" s="0" t="n">
        <v>0</v>
      </c>
      <c r="F7633" s="55" t="s">
        <v>1478</v>
      </c>
      <c r="I7633" s="55" t="s">
        <v>155</v>
      </c>
      <c r="U7633" s="0" t="n">
        <v>242</v>
      </c>
      <c r="V7633" s="0" t="n">
        <v>0</v>
      </c>
      <c r="X7633" s="55" t="n">
        <f aca="false">IF(I7633="Male",0,1)</f>
        <v>0</v>
      </c>
      <c r="Y7633" s="55" t="n">
        <f aca="false">IF(OR(I7633="DNB",I7633="Dry DNB"),1,0)</f>
        <v>0</v>
      </c>
      <c r="Z7633" s="0" t="str">
        <f aca="false">IF(ISNUMBER(W7633),A7633-W7633,"")</f>
        <v/>
      </c>
      <c r="AA7633" s="55" t="n">
        <f aca="false">MATCH(A7633,DATAS,0)</f>
        <v>2</v>
      </c>
      <c r="AB7633" s="55" t="n">
        <f aca="false">IF(AND(E7633&gt;0,OR(AND(B7633&gt;=1,B7633&lt;=6),B7633=10)),1,0)</f>
        <v>0</v>
      </c>
      <c r="AC7633" s="55" t="n">
        <f aca="false">IF(AND(E7633&gt;0,B7633=10),1,0)</f>
        <v>0</v>
      </c>
      <c r="AD7633" s="55" t="n">
        <f aca="false">IF(AND(C7632=C7633,AA7632=AA7633-1),AB7632,"")</f>
        <v>0</v>
      </c>
      <c r="AE7633" s="55" t="n">
        <f aca="false">IF(AND(C7632=C7633,AA7632=AA7633-1),AC7632,"")</f>
        <v>0</v>
      </c>
      <c r="AF7633" s="55" t="n">
        <f aca="false">IF(AA7633=1,"",IF(AND(AB7633=1,AD7633&lt;&gt;1),1,0))</f>
        <v>0</v>
      </c>
      <c r="AG7633" s="55" t="n">
        <f aca="false">IF(AA7633=1,"",IF(AND(AC7633=1,AE7633&lt;&gt;1),1,0))</f>
        <v>0</v>
      </c>
      <c r="AH7633" s="60" t="str">
        <f aca="false">IF(AND(E7633&gt;0,AA7633&lt;2,NOT(AND(C7634=C7633,AA7634=AA7633+1))),INDEX(DATAS,AA7633+1),"")</f>
        <v/>
      </c>
      <c r="AI7633" s="60" t="str">
        <f aca="false">IF(AND(AC7633=1,AA7633&lt;2),IF(AND(C7634=C7633,AA7634=AA7633+1),IF(AC7634=1,"",INDEX(DATAS,AA7633+1)),INDEX(DATAS,AA7633+1)),"")</f>
        <v/>
      </c>
    </row>
    <row r="7634" customFormat="false" ht="15" hidden="false" customHeight="false" outlineLevel="0" collapsed="false">
      <c r="A7634" s="60" t="n">
        <v>46309</v>
      </c>
      <c r="B7634" s="0" t="n">
        <v>15</v>
      </c>
      <c r="C7634" s="0" t="n">
        <v>30536</v>
      </c>
      <c r="E7634" s="0" t="n">
        <v>0</v>
      </c>
      <c r="F7634" s="55" t="s">
        <v>1480</v>
      </c>
      <c r="I7634" s="55" t="s">
        <v>155</v>
      </c>
      <c r="U7634" s="0" t="n">
        <v>239</v>
      </c>
      <c r="V7634" s="0" t="n">
        <v>0</v>
      </c>
      <c r="X7634" s="55" t="n">
        <f aca="false">IF(I7634="Male",0,1)</f>
        <v>0</v>
      </c>
      <c r="Y7634" s="55" t="n">
        <f aca="false">IF(OR(I7634="DNB",I7634="Dry DNB"),1,0)</f>
        <v>0</v>
      </c>
      <c r="Z7634" s="0" t="str">
        <f aca="false">IF(ISNUMBER(W7634),A7634-W7634,"")</f>
        <v/>
      </c>
      <c r="AA7634" s="55" t="n">
        <f aca="false">MATCH(A7634,DATAS,0)</f>
        <v>1</v>
      </c>
      <c r="AB7634" s="55" t="n">
        <f aca="false">IF(AND(E7634&gt;0,OR(AND(B7634&gt;=1,B7634&lt;=6),B7634=10)),1,0)</f>
        <v>0</v>
      </c>
      <c r="AC7634" s="55" t="n">
        <f aca="false">IF(AND(E7634&gt;0,B7634=10),1,0)</f>
        <v>0</v>
      </c>
      <c r="AD7634" s="0" t="str">
        <f aca="false">IF(AND(C7633=C7634,AA7633=AA7634-1),AB7633,"")</f>
        <v/>
      </c>
      <c r="AE7634" s="0" t="str">
        <f aca="false">IF(AND(C7633=C7634,AA7633=AA7634-1),AC7633,"")</f>
        <v/>
      </c>
      <c r="AF7634" s="0" t="str">
        <f aca="false">IF(AA7634=1,"",IF(AND(AB7634=1,AD7634&lt;&gt;1),1,0))</f>
        <v/>
      </c>
      <c r="AG7634" s="0" t="str">
        <f aca="false">IF(AA7634=1,"",IF(AND(AC7634=1,AE7634&lt;&gt;1),1,0))</f>
        <v/>
      </c>
      <c r="AH7634" s="60" t="str">
        <f aca="false">IF(AND(E7634&gt;0,AA7634&lt;2,NOT(AND(C7635=C7634,AA7635=AA7634+1))),INDEX(DATAS,AA7634+1),"")</f>
        <v/>
      </c>
      <c r="AI7634" s="60" t="str">
        <f aca="false">IF(AND(AC7634=1,AA7634&lt;2),IF(AND(C7635=C7634,AA7635=AA7634+1),IF(AC7635=1,"",INDEX(DATAS,AA7634+1)),INDEX(DATAS,AA7634+1)),"")</f>
        <v/>
      </c>
    </row>
    <row r="7635" customFormat="false" ht="15" hidden="false" customHeight="false" outlineLevel="0" collapsed="false">
      <c r="A7635" s="60" t="n">
        <v>46310</v>
      </c>
      <c r="B7635" s="0" t="n">
        <v>15</v>
      </c>
      <c r="C7635" s="0" t="n">
        <v>30536</v>
      </c>
      <c r="E7635" s="0" t="n">
        <v>0</v>
      </c>
      <c r="F7635" s="55" t="s">
        <v>1480</v>
      </c>
      <c r="I7635" s="55" t="s">
        <v>155</v>
      </c>
      <c r="U7635" s="0" t="n">
        <v>240</v>
      </c>
      <c r="V7635" s="0" t="n">
        <v>0</v>
      </c>
      <c r="X7635" s="55" t="n">
        <f aca="false">IF(I7635="Male",0,1)</f>
        <v>0</v>
      </c>
      <c r="Y7635" s="55" t="n">
        <f aca="false">IF(OR(I7635="DNB",I7635="Dry DNB"),1,0)</f>
        <v>0</v>
      </c>
      <c r="Z7635" s="0" t="str">
        <f aca="false">IF(ISNUMBER(W7635),A7635-W7635,"")</f>
        <v/>
      </c>
      <c r="AA7635" s="55" t="n">
        <f aca="false">MATCH(A7635,DATAS,0)</f>
        <v>2</v>
      </c>
      <c r="AB7635" s="55" t="n">
        <f aca="false">IF(AND(E7635&gt;0,OR(AND(B7635&gt;=1,B7635&lt;=6),B7635=10)),1,0)</f>
        <v>0</v>
      </c>
      <c r="AC7635" s="55" t="n">
        <f aca="false">IF(AND(E7635&gt;0,B7635=10),1,0)</f>
        <v>0</v>
      </c>
      <c r="AD7635" s="55" t="n">
        <f aca="false">IF(AND(C7634=C7635,AA7634=AA7635-1),AB7634,"")</f>
        <v>0</v>
      </c>
      <c r="AE7635" s="55" t="n">
        <f aca="false">IF(AND(C7634=C7635,AA7634=AA7635-1),AC7634,"")</f>
        <v>0</v>
      </c>
      <c r="AF7635" s="55" t="n">
        <f aca="false">IF(AA7635=1,"",IF(AND(AB7635=1,AD7635&lt;&gt;1),1,0))</f>
        <v>0</v>
      </c>
      <c r="AG7635" s="55" t="n">
        <f aca="false">IF(AA7635=1,"",IF(AND(AC7635=1,AE7635&lt;&gt;1),1,0))</f>
        <v>0</v>
      </c>
      <c r="AH7635" s="60" t="str">
        <f aca="false">IF(AND(E7635&gt;0,AA7635&lt;2,NOT(AND(C7636=C7635,AA7636=AA7635+1))),INDEX(DATAS,AA7635+1),"")</f>
        <v/>
      </c>
      <c r="AI7635" s="60" t="str">
        <f aca="false">IF(AND(AC7635=1,AA7635&lt;2),IF(AND(C7636=C7635,AA7636=AA7635+1),IF(AC7636=1,"",INDEX(DATAS,AA7635+1)),INDEX(DATAS,AA7635+1)),"")</f>
        <v/>
      </c>
    </row>
    <row r="7636" customFormat="false" ht="15" hidden="false" customHeight="false" outlineLevel="0" collapsed="false">
      <c r="A7636" s="60" t="n">
        <v>46309</v>
      </c>
      <c r="B7636" s="0" t="n">
        <v>15</v>
      </c>
      <c r="C7636" s="0" t="n">
        <v>30539</v>
      </c>
      <c r="E7636" s="0" t="n">
        <v>0</v>
      </c>
      <c r="F7636" s="55" t="s">
        <v>1481</v>
      </c>
      <c r="I7636" s="55" t="s">
        <v>155</v>
      </c>
      <c r="U7636" s="0" t="n">
        <v>238</v>
      </c>
      <c r="V7636" s="0" t="n">
        <v>0</v>
      </c>
      <c r="X7636" s="55" t="n">
        <f aca="false">IF(I7636="Male",0,1)</f>
        <v>0</v>
      </c>
      <c r="Y7636" s="55" t="n">
        <f aca="false">IF(OR(I7636="DNB",I7636="Dry DNB"),1,0)</f>
        <v>0</v>
      </c>
      <c r="Z7636" s="0" t="str">
        <f aca="false">IF(ISNUMBER(W7636),A7636-W7636,"")</f>
        <v/>
      </c>
      <c r="AA7636" s="55" t="n">
        <f aca="false">MATCH(A7636,DATAS,0)</f>
        <v>1</v>
      </c>
      <c r="AB7636" s="55" t="n">
        <f aca="false">IF(AND(E7636&gt;0,OR(AND(B7636&gt;=1,B7636&lt;=6),B7636=10)),1,0)</f>
        <v>0</v>
      </c>
      <c r="AC7636" s="55" t="n">
        <f aca="false">IF(AND(E7636&gt;0,B7636=10),1,0)</f>
        <v>0</v>
      </c>
      <c r="AD7636" s="0" t="str">
        <f aca="false">IF(AND(C7635=C7636,AA7635=AA7636-1),AB7635,"")</f>
        <v/>
      </c>
      <c r="AE7636" s="0" t="str">
        <f aca="false">IF(AND(C7635=C7636,AA7635=AA7636-1),AC7635,"")</f>
        <v/>
      </c>
      <c r="AF7636" s="0" t="str">
        <f aca="false">IF(AA7636=1,"",IF(AND(AB7636=1,AD7636&lt;&gt;1),1,0))</f>
        <v/>
      </c>
      <c r="AG7636" s="0" t="str">
        <f aca="false">IF(AA7636=1,"",IF(AND(AC7636=1,AE7636&lt;&gt;1),1,0))</f>
        <v/>
      </c>
      <c r="AH7636" s="60" t="str">
        <f aca="false">IF(AND(E7636&gt;0,AA7636&lt;2,NOT(AND(C7637=C7636,AA7637=AA7636+1))),INDEX(DATAS,AA7636+1),"")</f>
        <v/>
      </c>
      <c r="AI7636" s="60" t="str">
        <f aca="false">IF(AND(AC7636=1,AA7636&lt;2),IF(AND(C7637=C7636,AA7637=AA7636+1),IF(AC7637=1,"",INDEX(DATAS,AA7636+1)),INDEX(DATAS,AA7636+1)),"")</f>
        <v/>
      </c>
    </row>
    <row r="7637" customFormat="false" ht="15" hidden="false" customHeight="false" outlineLevel="0" collapsed="false">
      <c r="A7637" s="60" t="n">
        <v>46310</v>
      </c>
      <c r="B7637" s="0" t="n">
        <v>15</v>
      </c>
      <c r="C7637" s="0" t="n">
        <v>30539</v>
      </c>
      <c r="E7637" s="0" t="n">
        <v>0</v>
      </c>
      <c r="F7637" s="55" t="s">
        <v>1481</v>
      </c>
      <c r="I7637" s="55" t="s">
        <v>155</v>
      </c>
      <c r="U7637" s="0" t="n">
        <v>239</v>
      </c>
      <c r="V7637" s="0" t="n">
        <v>0</v>
      </c>
      <c r="X7637" s="55" t="n">
        <f aca="false">IF(I7637="Male",0,1)</f>
        <v>0</v>
      </c>
      <c r="Y7637" s="55" t="n">
        <f aca="false">IF(OR(I7637="DNB",I7637="Dry DNB"),1,0)</f>
        <v>0</v>
      </c>
      <c r="Z7637" s="0" t="str">
        <f aca="false">IF(ISNUMBER(W7637),A7637-W7637,"")</f>
        <v/>
      </c>
      <c r="AA7637" s="55" t="n">
        <f aca="false">MATCH(A7637,DATAS,0)</f>
        <v>2</v>
      </c>
      <c r="AB7637" s="55" t="n">
        <f aca="false">IF(AND(E7637&gt;0,OR(AND(B7637&gt;=1,B7637&lt;=6),B7637=10)),1,0)</f>
        <v>0</v>
      </c>
      <c r="AC7637" s="55" t="n">
        <f aca="false">IF(AND(E7637&gt;0,B7637=10),1,0)</f>
        <v>0</v>
      </c>
      <c r="AD7637" s="55" t="n">
        <f aca="false">IF(AND(C7636=C7637,AA7636=AA7637-1),AB7636,"")</f>
        <v>0</v>
      </c>
      <c r="AE7637" s="55" t="n">
        <f aca="false">IF(AND(C7636=C7637,AA7636=AA7637-1),AC7636,"")</f>
        <v>0</v>
      </c>
      <c r="AF7637" s="55" t="n">
        <f aca="false">IF(AA7637=1,"",IF(AND(AB7637=1,AD7637&lt;&gt;1),1,0))</f>
        <v>0</v>
      </c>
      <c r="AG7637" s="55" t="n">
        <f aca="false">IF(AA7637=1,"",IF(AND(AC7637=1,AE7637&lt;&gt;1),1,0))</f>
        <v>0</v>
      </c>
      <c r="AH7637" s="60" t="str">
        <f aca="false">IF(AND(E7637&gt;0,AA7637&lt;2,NOT(AND(C7638=C7637,AA7638=AA7637+1))),INDEX(DATAS,AA7637+1),"")</f>
        <v/>
      </c>
      <c r="AI7637" s="60" t="str">
        <f aca="false">IF(AND(AC7637=1,AA7637&lt;2),IF(AND(C7638=C7637,AA7638=AA7637+1),IF(AC7638=1,"",INDEX(DATAS,AA7637+1)),INDEX(DATAS,AA7637+1)),"")</f>
        <v/>
      </c>
    </row>
    <row r="7638" customFormat="false" ht="15" hidden="false" customHeight="false" outlineLevel="0" collapsed="false">
      <c r="A7638" s="60" t="n">
        <v>46309</v>
      </c>
      <c r="B7638" s="0" t="n">
        <v>15</v>
      </c>
      <c r="C7638" s="0" t="n">
        <v>30552</v>
      </c>
      <c r="E7638" s="0" t="n">
        <v>0</v>
      </c>
      <c r="F7638" s="55" t="s">
        <v>1486</v>
      </c>
      <c r="I7638" s="55" t="s">
        <v>155</v>
      </c>
      <c r="U7638" s="0" t="n">
        <v>232</v>
      </c>
      <c r="V7638" s="0" t="n">
        <v>0</v>
      </c>
      <c r="X7638" s="55" t="n">
        <f aca="false">IF(I7638="Male",0,1)</f>
        <v>0</v>
      </c>
      <c r="Y7638" s="55" t="n">
        <f aca="false">IF(OR(I7638="DNB",I7638="Dry DNB"),1,0)</f>
        <v>0</v>
      </c>
      <c r="Z7638" s="0" t="str">
        <f aca="false">IF(ISNUMBER(W7638),A7638-W7638,"")</f>
        <v/>
      </c>
      <c r="AA7638" s="55" t="n">
        <f aca="false">MATCH(A7638,DATAS,0)</f>
        <v>1</v>
      </c>
      <c r="AB7638" s="55" t="n">
        <f aca="false">IF(AND(E7638&gt;0,OR(AND(B7638&gt;=1,B7638&lt;=6),B7638=10)),1,0)</f>
        <v>0</v>
      </c>
      <c r="AC7638" s="55" t="n">
        <f aca="false">IF(AND(E7638&gt;0,B7638=10),1,0)</f>
        <v>0</v>
      </c>
      <c r="AD7638" s="0" t="str">
        <f aca="false">IF(AND(C7637=C7638,AA7637=AA7638-1),AB7637,"")</f>
        <v/>
      </c>
      <c r="AE7638" s="0" t="str">
        <f aca="false">IF(AND(C7637=C7638,AA7637=AA7638-1),AC7637,"")</f>
        <v/>
      </c>
      <c r="AF7638" s="0" t="str">
        <f aca="false">IF(AA7638=1,"",IF(AND(AB7638=1,AD7638&lt;&gt;1),1,0))</f>
        <v/>
      </c>
      <c r="AG7638" s="0" t="str">
        <f aca="false">IF(AA7638=1,"",IF(AND(AC7638=1,AE7638&lt;&gt;1),1,0))</f>
        <v/>
      </c>
      <c r="AH7638" s="60" t="str">
        <f aca="false">IF(AND(E7638&gt;0,AA7638&lt;2,NOT(AND(C7639=C7638,AA7639=AA7638+1))),INDEX(DATAS,AA7638+1),"")</f>
        <v/>
      </c>
      <c r="AI7638" s="60" t="str">
        <f aca="false">IF(AND(AC7638=1,AA7638&lt;2),IF(AND(C7639=C7638,AA7639=AA7638+1),IF(AC7639=1,"",INDEX(DATAS,AA7638+1)),INDEX(DATAS,AA7638+1)),"")</f>
        <v/>
      </c>
    </row>
    <row r="7639" customFormat="false" ht="15" hidden="false" customHeight="false" outlineLevel="0" collapsed="false">
      <c r="A7639" s="60" t="n">
        <v>46310</v>
      </c>
      <c r="B7639" s="0" t="n">
        <v>15</v>
      </c>
      <c r="C7639" s="0" t="n">
        <v>30552</v>
      </c>
      <c r="E7639" s="0" t="n">
        <v>0</v>
      </c>
      <c r="F7639" s="55" t="s">
        <v>1486</v>
      </c>
      <c r="I7639" s="55" t="s">
        <v>155</v>
      </c>
      <c r="U7639" s="0" t="n">
        <v>233</v>
      </c>
      <c r="V7639" s="0" t="n">
        <v>0</v>
      </c>
      <c r="X7639" s="55" t="n">
        <f aca="false">IF(I7639="Male",0,1)</f>
        <v>0</v>
      </c>
      <c r="Y7639" s="55" t="n">
        <f aca="false">IF(OR(I7639="DNB",I7639="Dry DNB"),1,0)</f>
        <v>0</v>
      </c>
      <c r="Z7639" s="0" t="str">
        <f aca="false">IF(ISNUMBER(W7639),A7639-W7639,"")</f>
        <v/>
      </c>
      <c r="AA7639" s="55" t="n">
        <f aca="false">MATCH(A7639,DATAS,0)</f>
        <v>2</v>
      </c>
      <c r="AB7639" s="55" t="n">
        <f aca="false">IF(AND(E7639&gt;0,OR(AND(B7639&gt;=1,B7639&lt;=6),B7639=10)),1,0)</f>
        <v>0</v>
      </c>
      <c r="AC7639" s="55" t="n">
        <f aca="false">IF(AND(E7639&gt;0,B7639=10),1,0)</f>
        <v>0</v>
      </c>
      <c r="AD7639" s="55" t="n">
        <f aca="false">IF(AND(C7638=C7639,AA7638=AA7639-1),AB7638,"")</f>
        <v>0</v>
      </c>
      <c r="AE7639" s="55" t="n">
        <f aca="false">IF(AND(C7638=C7639,AA7638=AA7639-1),AC7638,"")</f>
        <v>0</v>
      </c>
      <c r="AF7639" s="55" t="n">
        <f aca="false">IF(AA7639=1,"",IF(AND(AB7639=1,AD7639&lt;&gt;1),1,0))</f>
        <v>0</v>
      </c>
      <c r="AG7639" s="55" t="n">
        <f aca="false">IF(AA7639=1,"",IF(AND(AC7639=1,AE7639&lt;&gt;1),1,0))</f>
        <v>0</v>
      </c>
      <c r="AH7639" s="60" t="str">
        <f aca="false">IF(AND(E7639&gt;0,AA7639&lt;2,NOT(AND(C7640=C7639,AA7640=AA7639+1))),INDEX(DATAS,AA7639+1),"")</f>
        <v/>
      </c>
      <c r="AI7639" s="60" t="str">
        <f aca="false">IF(AND(AC7639=1,AA7639&lt;2),IF(AND(C7640=C7639,AA7640=AA7639+1),IF(AC7640=1,"",INDEX(DATAS,AA7639+1)),INDEX(DATAS,AA7639+1)),"")</f>
        <v/>
      </c>
    </row>
    <row r="7640" customFormat="false" ht="15" hidden="false" customHeight="false" outlineLevel="0" collapsed="false">
      <c r="A7640" s="60" t="n">
        <v>46309</v>
      </c>
      <c r="B7640" s="0" t="n">
        <v>15</v>
      </c>
      <c r="C7640" s="0" t="n">
        <v>30553</v>
      </c>
      <c r="E7640" s="0" t="n">
        <v>0</v>
      </c>
      <c r="F7640" s="55" t="s">
        <v>1486</v>
      </c>
      <c r="I7640" s="55" t="s">
        <v>155</v>
      </c>
      <c r="U7640" s="0" t="n">
        <v>232</v>
      </c>
      <c r="V7640" s="0" t="n">
        <v>0</v>
      </c>
      <c r="X7640" s="55" t="n">
        <f aca="false">IF(I7640="Male",0,1)</f>
        <v>0</v>
      </c>
      <c r="Y7640" s="55" t="n">
        <f aca="false">IF(OR(I7640="DNB",I7640="Dry DNB"),1,0)</f>
        <v>0</v>
      </c>
      <c r="Z7640" s="0" t="str">
        <f aca="false">IF(ISNUMBER(W7640),A7640-W7640,"")</f>
        <v/>
      </c>
      <c r="AA7640" s="55" t="n">
        <f aca="false">MATCH(A7640,DATAS,0)</f>
        <v>1</v>
      </c>
      <c r="AB7640" s="55" t="n">
        <f aca="false">IF(AND(E7640&gt;0,OR(AND(B7640&gt;=1,B7640&lt;=6),B7640=10)),1,0)</f>
        <v>0</v>
      </c>
      <c r="AC7640" s="55" t="n">
        <f aca="false">IF(AND(E7640&gt;0,B7640=10),1,0)</f>
        <v>0</v>
      </c>
      <c r="AD7640" s="0" t="str">
        <f aca="false">IF(AND(C7639=C7640,AA7639=AA7640-1),AB7639,"")</f>
        <v/>
      </c>
      <c r="AE7640" s="0" t="str">
        <f aca="false">IF(AND(C7639=C7640,AA7639=AA7640-1),AC7639,"")</f>
        <v/>
      </c>
      <c r="AF7640" s="0" t="str">
        <f aca="false">IF(AA7640=1,"",IF(AND(AB7640=1,AD7640&lt;&gt;1),1,0))</f>
        <v/>
      </c>
      <c r="AG7640" s="0" t="str">
        <f aca="false">IF(AA7640=1,"",IF(AND(AC7640=1,AE7640&lt;&gt;1),1,0))</f>
        <v/>
      </c>
      <c r="AH7640" s="60" t="str">
        <f aca="false">IF(AND(E7640&gt;0,AA7640&lt;2,NOT(AND(C7641=C7640,AA7641=AA7640+1))),INDEX(DATAS,AA7640+1),"")</f>
        <v/>
      </c>
      <c r="AI7640" s="60" t="str">
        <f aca="false">IF(AND(AC7640=1,AA7640&lt;2),IF(AND(C7641=C7640,AA7641=AA7640+1),IF(AC7641=1,"",INDEX(DATAS,AA7640+1)),INDEX(DATAS,AA7640+1)),"")</f>
        <v/>
      </c>
    </row>
    <row r="7641" customFormat="false" ht="15" hidden="false" customHeight="false" outlineLevel="0" collapsed="false">
      <c r="A7641" s="60" t="n">
        <v>46310</v>
      </c>
      <c r="B7641" s="0" t="n">
        <v>15</v>
      </c>
      <c r="C7641" s="0" t="n">
        <v>30553</v>
      </c>
      <c r="E7641" s="0" t="n">
        <v>0</v>
      </c>
      <c r="F7641" s="55" t="s">
        <v>1486</v>
      </c>
      <c r="I7641" s="55" t="s">
        <v>155</v>
      </c>
      <c r="U7641" s="0" t="n">
        <v>233</v>
      </c>
      <c r="V7641" s="0" t="n">
        <v>0</v>
      </c>
      <c r="X7641" s="55" t="n">
        <f aca="false">IF(I7641="Male",0,1)</f>
        <v>0</v>
      </c>
      <c r="Y7641" s="55" t="n">
        <f aca="false">IF(OR(I7641="DNB",I7641="Dry DNB"),1,0)</f>
        <v>0</v>
      </c>
      <c r="Z7641" s="0" t="str">
        <f aca="false">IF(ISNUMBER(W7641),A7641-W7641,"")</f>
        <v/>
      </c>
      <c r="AA7641" s="55" t="n">
        <f aca="false">MATCH(A7641,DATAS,0)</f>
        <v>2</v>
      </c>
      <c r="AB7641" s="55" t="n">
        <f aca="false">IF(AND(E7641&gt;0,OR(AND(B7641&gt;=1,B7641&lt;=6),B7641=10)),1,0)</f>
        <v>0</v>
      </c>
      <c r="AC7641" s="55" t="n">
        <f aca="false">IF(AND(E7641&gt;0,B7641=10),1,0)</f>
        <v>0</v>
      </c>
      <c r="AD7641" s="55" t="n">
        <f aca="false">IF(AND(C7640=C7641,AA7640=AA7641-1),AB7640,"")</f>
        <v>0</v>
      </c>
      <c r="AE7641" s="55" t="n">
        <f aca="false">IF(AND(C7640=C7641,AA7640=AA7641-1),AC7640,"")</f>
        <v>0</v>
      </c>
      <c r="AF7641" s="55" t="n">
        <f aca="false">IF(AA7641=1,"",IF(AND(AB7641=1,AD7641&lt;&gt;1),1,0))</f>
        <v>0</v>
      </c>
      <c r="AG7641" s="55" t="n">
        <f aca="false">IF(AA7641=1,"",IF(AND(AC7641=1,AE7641&lt;&gt;1),1,0))</f>
        <v>0</v>
      </c>
      <c r="AH7641" s="60" t="str">
        <f aca="false">IF(AND(E7641&gt;0,AA7641&lt;2,NOT(AND(C7642=C7641,AA7642=AA7641+1))),INDEX(DATAS,AA7641+1),"")</f>
        <v/>
      </c>
      <c r="AI7641" s="60" t="str">
        <f aca="false">IF(AND(AC7641=1,AA7641&lt;2),IF(AND(C7642=C7641,AA7642=AA7641+1),IF(AC7642=1,"",INDEX(DATAS,AA7641+1)),INDEX(DATAS,AA7641+1)),"")</f>
        <v/>
      </c>
    </row>
    <row r="7642" customFormat="false" ht="15" hidden="false" customHeight="false" outlineLevel="0" collapsed="false">
      <c r="A7642" s="60" t="n">
        <v>46309</v>
      </c>
      <c r="B7642" s="0" t="n">
        <v>15</v>
      </c>
      <c r="C7642" s="0" t="n">
        <v>30559</v>
      </c>
      <c r="E7642" s="0" t="n">
        <v>0</v>
      </c>
      <c r="F7642" s="55" t="s">
        <v>1488</v>
      </c>
      <c r="I7642" s="55" t="s">
        <v>155</v>
      </c>
      <c r="U7642" s="0" t="n">
        <v>230</v>
      </c>
      <c r="V7642" s="0" t="n">
        <v>0</v>
      </c>
      <c r="X7642" s="55" t="n">
        <f aca="false">IF(I7642="Male",0,1)</f>
        <v>0</v>
      </c>
      <c r="Y7642" s="55" t="n">
        <f aca="false">IF(OR(I7642="DNB",I7642="Dry DNB"),1,0)</f>
        <v>0</v>
      </c>
      <c r="Z7642" s="0" t="str">
        <f aca="false">IF(ISNUMBER(W7642),A7642-W7642,"")</f>
        <v/>
      </c>
      <c r="AA7642" s="55" t="n">
        <f aca="false">MATCH(A7642,DATAS,0)</f>
        <v>1</v>
      </c>
      <c r="AB7642" s="55" t="n">
        <f aca="false">IF(AND(E7642&gt;0,OR(AND(B7642&gt;=1,B7642&lt;=6),B7642=10)),1,0)</f>
        <v>0</v>
      </c>
      <c r="AC7642" s="55" t="n">
        <f aca="false">IF(AND(E7642&gt;0,B7642=10),1,0)</f>
        <v>0</v>
      </c>
      <c r="AD7642" s="0" t="str">
        <f aca="false">IF(AND(C7641=C7642,AA7641=AA7642-1),AB7641,"")</f>
        <v/>
      </c>
      <c r="AE7642" s="0" t="str">
        <f aca="false">IF(AND(C7641=C7642,AA7641=AA7642-1),AC7641,"")</f>
        <v/>
      </c>
      <c r="AF7642" s="0" t="str">
        <f aca="false">IF(AA7642=1,"",IF(AND(AB7642=1,AD7642&lt;&gt;1),1,0))</f>
        <v/>
      </c>
      <c r="AG7642" s="0" t="str">
        <f aca="false">IF(AA7642=1,"",IF(AND(AC7642=1,AE7642&lt;&gt;1),1,0))</f>
        <v/>
      </c>
      <c r="AH7642" s="60" t="str">
        <f aca="false">IF(AND(E7642&gt;0,AA7642&lt;2,NOT(AND(C7643=C7642,AA7643=AA7642+1))),INDEX(DATAS,AA7642+1),"")</f>
        <v/>
      </c>
      <c r="AI7642" s="60" t="str">
        <f aca="false">IF(AND(AC7642=1,AA7642&lt;2),IF(AND(C7643=C7642,AA7643=AA7642+1),IF(AC7643=1,"",INDEX(DATAS,AA7642+1)),INDEX(DATAS,AA7642+1)),"")</f>
        <v/>
      </c>
    </row>
    <row r="7643" customFormat="false" ht="15" hidden="false" customHeight="false" outlineLevel="0" collapsed="false">
      <c r="A7643" s="60" t="n">
        <v>46310</v>
      </c>
      <c r="B7643" s="0" t="n">
        <v>15</v>
      </c>
      <c r="C7643" s="0" t="n">
        <v>30559</v>
      </c>
      <c r="E7643" s="0" t="n">
        <v>0</v>
      </c>
      <c r="F7643" s="55" t="s">
        <v>1488</v>
      </c>
      <c r="I7643" s="55" t="s">
        <v>155</v>
      </c>
      <c r="U7643" s="0" t="n">
        <v>231</v>
      </c>
      <c r="V7643" s="0" t="n">
        <v>0</v>
      </c>
      <c r="X7643" s="55" t="n">
        <f aca="false">IF(I7643="Male",0,1)</f>
        <v>0</v>
      </c>
      <c r="Y7643" s="55" t="n">
        <f aca="false">IF(OR(I7643="DNB",I7643="Dry DNB"),1,0)</f>
        <v>0</v>
      </c>
      <c r="Z7643" s="0" t="str">
        <f aca="false">IF(ISNUMBER(W7643),A7643-W7643,"")</f>
        <v/>
      </c>
      <c r="AA7643" s="55" t="n">
        <f aca="false">MATCH(A7643,DATAS,0)</f>
        <v>2</v>
      </c>
      <c r="AB7643" s="55" t="n">
        <f aca="false">IF(AND(E7643&gt;0,OR(AND(B7643&gt;=1,B7643&lt;=6),B7643=10)),1,0)</f>
        <v>0</v>
      </c>
      <c r="AC7643" s="55" t="n">
        <f aca="false">IF(AND(E7643&gt;0,B7643=10),1,0)</f>
        <v>0</v>
      </c>
      <c r="AD7643" s="55" t="n">
        <f aca="false">IF(AND(C7642=C7643,AA7642=AA7643-1),AB7642,"")</f>
        <v>0</v>
      </c>
      <c r="AE7643" s="55" t="n">
        <f aca="false">IF(AND(C7642=C7643,AA7642=AA7643-1),AC7642,"")</f>
        <v>0</v>
      </c>
      <c r="AF7643" s="55" t="n">
        <f aca="false">IF(AA7643=1,"",IF(AND(AB7643=1,AD7643&lt;&gt;1),1,0))</f>
        <v>0</v>
      </c>
      <c r="AG7643" s="55" t="n">
        <f aca="false">IF(AA7643=1,"",IF(AND(AC7643=1,AE7643&lt;&gt;1),1,0))</f>
        <v>0</v>
      </c>
      <c r="AH7643" s="60" t="str">
        <f aca="false">IF(AND(E7643&gt;0,AA7643&lt;2,NOT(AND(C7644=C7643,AA7644=AA7643+1))),INDEX(DATAS,AA7643+1),"")</f>
        <v/>
      </c>
      <c r="AI7643" s="60" t="str">
        <f aca="false">IF(AND(AC7643=1,AA7643&lt;2),IF(AND(C7644=C7643,AA7644=AA7643+1),IF(AC7644=1,"",INDEX(DATAS,AA7643+1)),INDEX(DATAS,AA7643+1)),"")</f>
        <v/>
      </c>
    </row>
    <row r="7644" customFormat="false" ht="15" hidden="false" customHeight="false" outlineLevel="0" collapsed="false">
      <c r="A7644" s="60" t="n">
        <v>46309</v>
      </c>
      <c r="B7644" s="0" t="n">
        <v>15</v>
      </c>
      <c r="C7644" s="0" t="n">
        <v>30564</v>
      </c>
      <c r="E7644" s="0" t="n">
        <v>0</v>
      </c>
      <c r="F7644" s="55" t="s">
        <v>1490</v>
      </c>
      <c r="I7644" s="55" t="s">
        <v>155</v>
      </c>
      <c r="U7644" s="0" t="n">
        <v>228</v>
      </c>
      <c r="V7644" s="0" t="n">
        <v>0</v>
      </c>
      <c r="X7644" s="55" t="n">
        <f aca="false">IF(I7644="Male",0,1)</f>
        <v>0</v>
      </c>
      <c r="Y7644" s="55" t="n">
        <f aca="false">IF(OR(I7644="DNB",I7644="Dry DNB"),1,0)</f>
        <v>0</v>
      </c>
      <c r="Z7644" s="0" t="str">
        <f aca="false">IF(ISNUMBER(W7644),A7644-W7644,"")</f>
        <v/>
      </c>
      <c r="AA7644" s="55" t="n">
        <f aca="false">MATCH(A7644,DATAS,0)</f>
        <v>1</v>
      </c>
      <c r="AB7644" s="55" t="n">
        <f aca="false">IF(AND(E7644&gt;0,OR(AND(B7644&gt;=1,B7644&lt;=6),B7644=10)),1,0)</f>
        <v>0</v>
      </c>
      <c r="AC7644" s="55" t="n">
        <f aca="false">IF(AND(E7644&gt;0,B7644=10),1,0)</f>
        <v>0</v>
      </c>
      <c r="AD7644" s="0" t="str">
        <f aca="false">IF(AND(C7643=C7644,AA7643=AA7644-1),AB7643,"")</f>
        <v/>
      </c>
      <c r="AE7644" s="0" t="str">
        <f aca="false">IF(AND(C7643=C7644,AA7643=AA7644-1),AC7643,"")</f>
        <v/>
      </c>
      <c r="AF7644" s="0" t="str">
        <f aca="false">IF(AA7644=1,"",IF(AND(AB7644=1,AD7644&lt;&gt;1),1,0))</f>
        <v/>
      </c>
      <c r="AG7644" s="0" t="str">
        <f aca="false">IF(AA7644=1,"",IF(AND(AC7644=1,AE7644&lt;&gt;1),1,0))</f>
        <v/>
      </c>
      <c r="AH7644" s="60" t="str">
        <f aca="false">IF(AND(E7644&gt;0,AA7644&lt;2,NOT(AND(C7645=C7644,AA7645=AA7644+1))),INDEX(DATAS,AA7644+1),"")</f>
        <v/>
      </c>
      <c r="AI7644" s="60" t="str">
        <f aca="false">IF(AND(AC7644=1,AA7644&lt;2),IF(AND(C7645=C7644,AA7645=AA7644+1),IF(AC7645=1,"",INDEX(DATAS,AA7644+1)),INDEX(DATAS,AA7644+1)),"")</f>
        <v/>
      </c>
    </row>
    <row r="7645" customFormat="false" ht="15" hidden="false" customHeight="false" outlineLevel="0" collapsed="false">
      <c r="A7645" s="60" t="n">
        <v>46310</v>
      </c>
      <c r="B7645" s="0" t="n">
        <v>15</v>
      </c>
      <c r="C7645" s="0" t="n">
        <v>30564</v>
      </c>
      <c r="E7645" s="0" t="n">
        <v>0</v>
      </c>
      <c r="F7645" s="55" t="s">
        <v>1490</v>
      </c>
      <c r="I7645" s="55" t="s">
        <v>155</v>
      </c>
      <c r="U7645" s="0" t="n">
        <v>229</v>
      </c>
      <c r="V7645" s="0" t="n">
        <v>0</v>
      </c>
      <c r="X7645" s="55" t="n">
        <f aca="false">IF(I7645="Male",0,1)</f>
        <v>0</v>
      </c>
      <c r="Y7645" s="55" t="n">
        <f aca="false">IF(OR(I7645="DNB",I7645="Dry DNB"),1,0)</f>
        <v>0</v>
      </c>
      <c r="Z7645" s="0" t="str">
        <f aca="false">IF(ISNUMBER(W7645),A7645-W7645,"")</f>
        <v/>
      </c>
      <c r="AA7645" s="55" t="n">
        <f aca="false">MATCH(A7645,DATAS,0)</f>
        <v>2</v>
      </c>
      <c r="AB7645" s="55" t="n">
        <f aca="false">IF(AND(E7645&gt;0,OR(AND(B7645&gt;=1,B7645&lt;=6),B7645=10)),1,0)</f>
        <v>0</v>
      </c>
      <c r="AC7645" s="55" t="n">
        <f aca="false">IF(AND(E7645&gt;0,B7645=10),1,0)</f>
        <v>0</v>
      </c>
      <c r="AD7645" s="55" t="n">
        <f aca="false">IF(AND(C7644=C7645,AA7644=AA7645-1),AB7644,"")</f>
        <v>0</v>
      </c>
      <c r="AE7645" s="55" t="n">
        <f aca="false">IF(AND(C7644=C7645,AA7644=AA7645-1),AC7644,"")</f>
        <v>0</v>
      </c>
      <c r="AF7645" s="55" t="n">
        <f aca="false">IF(AA7645=1,"",IF(AND(AB7645=1,AD7645&lt;&gt;1),1,0))</f>
        <v>0</v>
      </c>
      <c r="AG7645" s="55" t="n">
        <f aca="false">IF(AA7645=1,"",IF(AND(AC7645=1,AE7645&lt;&gt;1),1,0))</f>
        <v>0</v>
      </c>
      <c r="AH7645" s="60" t="str">
        <f aca="false">IF(AND(E7645&gt;0,AA7645&lt;2,NOT(AND(C7646=C7645,AA7646=AA7645+1))),INDEX(DATAS,AA7645+1),"")</f>
        <v/>
      </c>
      <c r="AI7645" s="60" t="str">
        <f aca="false">IF(AND(AC7645=1,AA7645&lt;2),IF(AND(C7646=C7645,AA7646=AA7645+1),IF(AC7646=1,"",INDEX(DATAS,AA7645+1)),INDEX(DATAS,AA7645+1)),"")</f>
        <v/>
      </c>
    </row>
    <row r="7646" customFormat="false" ht="15" hidden="false" customHeight="false" outlineLevel="0" collapsed="false">
      <c r="A7646" s="60" t="n">
        <v>46309</v>
      </c>
      <c r="B7646" s="0" t="n">
        <v>15</v>
      </c>
      <c r="C7646" s="0" t="n">
        <v>30565</v>
      </c>
      <c r="E7646" s="0" t="n">
        <v>0</v>
      </c>
      <c r="F7646" s="55" t="s">
        <v>1492</v>
      </c>
      <c r="I7646" s="55" t="s">
        <v>155</v>
      </c>
      <c r="U7646" s="0" t="n">
        <v>226</v>
      </c>
      <c r="V7646" s="0" t="n">
        <v>0</v>
      </c>
      <c r="X7646" s="55" t="n">
        <f aca="false">IF(I7646="Male",0,1)</f>
        <v>0</v>
      </c>
      <c r="Y7646" s="55" t="n">
        <f aca="false">IF(OR(I7646="DNB",I7646="Dry DNB"),1,0)</f>
        <v>0</v>
      </c>
      <c r="Z7646" s="0" t="str">
        <f aca="false">IF(ISNUMBER(W7646),A7646-W7646,"")</f>
        <v/>
      </c>
      <c r="AA7646" s="55" t="n">
        <f aca="false">MATCH(A7646,DATAS,0)</f>
        <v>1</v>
      </c>
      <c r="AB7646" s="55" t="n">
        <f aca="false">IF(AND(E7646&gt;0,OR(AND(B7646&gt;=1,B7646&lt;=6),B7646=10)),1,0)</f>
        <v>0</v>
      </c>
      <c r="AC7646" s="55" t="n">
        <f aca="false">IF(AND(E7646&gt;0,B7646=10),1,0)</f>
        <v>0</v>
      </c>
      <c r="AD7646" s="0" t="str">
        <f aca="false">IF(AND(C7645=C7646,AA7645=AA7646-1),AB7645,"")</f>
        <v/>
      </c>
      <c r="AE7646" s="0" t="str">
        <f aca="false">IF(AND(C7645=C7646,AA7645=AA7646-1),AC7645,"")</f>
        <v/>
      </c>
      <c r="AF7646" s="0" t="str">
        <f aca="false">IF(AA7646=1,"",IF(AND(AB7646=1,AD7646&lt;&gt;1),1,0))</f>
        <v/>
      </c>
      <c r="AG7646" s="0" t="str">
        <f aca="false">IF(AA7646=1,"",IF(AND(AC7646=1,AE7646&lt;&gt;1),1,0))</f>
        <v/>
      </c>
      <c r="AH7646" s="60" t="str">
        <f aca="false">IF(AND(E7646&gt;0,AA7646&lt;2,NOT(AND(C7647=C7646,AA7647=AA7646+1))),INDEX(DATAS,AA7646+1),"")</f>
        <v/>
      </c>
      <c r="AI7646" s="60" t="str">
        <f aca="false">IF(AND(AC7646=1,AA7646&lt;2),IF(AND(C7647=C7646,AA7647=AA7646+1),IF(AC7647=1,"",INDEX(DATAS,AA7646+1)),INDEX(DATAS,AA7646+1)),"")</f>
        <v/>
      </c>
    </row>
    <row r="7647" customFormat="false" ht="15" hidden="false" customHeight="false" outlineLevel="0" collapsed="false">
      <c r="A7647" s="60" t="n">
        <v>46310</v>
      </c>
      <c r="B7647" s="0" t="n">
        <v>15</v>
      </c>
      <c r="C7647" s="0" t="n">
        <v>30565</v>
      </c>
      <c r="E7647" s="0" t="n">
        <v>0</v>
      </c>
      <c r="F7647" s="55" t="s">
        <v>1492</v>
      </c>
      <c r="I7647" s="55" t="s">
        <v>155</v>
      </c>
      <c r="U7647" s="0" t="n">
        <v>227</v>
      </c>
      <c r="V7647" s="0" t="n">
        <v>0</v>
      </c>
      <c r="X7647" s="55" t="n">
        <f aca="false">IF(I7647="Male",0,1)</f>
        <v>0</v>
      </c>
      <c r="Y7647" s="55" t="n">
        <f aca="false">IF(OR(I7647="DNB",I7647="Dry DNB"),1,0)</f>
        <v>0</v>
      </c>
      <c r="Z7647" s="0" t="str">
        <f aca="false">IF(ISNUMBER(W7647),A7647-W7647,"")</f>
        <v/>
      </c>
      <c r="AA7647" s="55" t="n">
        <f aca="false">MATCH(A7647,DATAS,0)</f>
        <v>2</v>
      </c>
      <c r="AB7647" s="55" t="n">
        <f aca="false">IF(AND(E7647&gt;0,OR(AND(B7647&gt;=1,B7647&lt;=6),B7647=10)),1,0)</f>
        <v>0</v>
      </c>
      <c r="AC7647" s="55" t="n">
        <f aca="false">IF(AND(E7647&gt;0,B7647=10),1,0)</f>
        <v>0</v>
      </c>
      <c r="AD7647" s="55" t="n">
        <f aca="false">IF(AND(C7646=C7647,AA7646=AA7647-1),AB7646,"")</f>
        <v>0</v>
      </c>
      <c r="AE7647" s="55" t="n">
        <f aca="false">IF(AND(C7646=C7647,AA7646=AA7647-1),AC7646,"")</f>
        <v>0</v>
      </c>
      <c r="AF7647" s="55" t="n">
        <f aca="false">IF(AA7647=1,"",IF(AND(AB7647=1,AD7647&lt;&gt;1),1,0))</f>
        <v>0</v>
      </c>
      <c r="AG7647" s="55" t="n">
        <f aca="false">IF(AA7647=1,"",IF(AND(AC7647=1,AE7647&lt;&gt;1),1,0))</f>
        <v>0</v>
      </c>
      <c r="AH7647" s="60" t="str">
        <f aca="false">IF(AND(E7647&gt;0,AA7647&lt;2,NOT(AND(C7648=C7647,AA7648=AA7647+1))),INDEX(DATAS,AA7647+1),"")</f>
        <v/>
      </c>
      <c r="AI7647" s="60" t="str">
        <f aca="false">IF(AND(AC7647=1,AA7647&lt;2),IF(AND(C7648=C7647,AA7648=AA7647+1),IF(AC7648=1,"",INDEX(DATAS,AA7647+1)),INDEX(DATAS,AA7647+1)),"")</f>
        <v/>
      </c>
    </row>
    <row r="7648" customFormat="false" ht="15" hidden="false" customHeight="false" outlineLevel="0" collapsed="false">
      <c r="A7648" s="60" t="n">
        <v>46309</v>
      </c>
      <c r="B7648" s="0" t="n">
        <v>15</v>
      </c>
      <c r="C7648" s="0" t="n">
        <v>30572</v>
      </c>
      <c r="E7648" s="0" t="n">
        <v>0</v>
      </c>
      <c r="F7648" s="55" t="s">
        <v>1495</v>
      </c>
      <c r="I7648" s="55" t="s">
        <v>155</v>
      </c>
      <c r="U7648" s="0" t="n">
        <v>223</v>
      </c>
      <c r="V7648" s="0" t="n">
        <v>0</v>
      </c>
      <c r="X7648" s="55" t="n">
        <f aca="false">IF(I7648="Male",0,1)</f>
        <v>0</v>
      </c>
      <c r="Y7648" s="55" t="n">
        <f aca="false">IF(OR(I7648="DNB",I7648="Dry DNB"),1,0)</f>
        <v>0</v>
      </c>
      <c r="Z7648" s="0" t="str">
        <f aca="false">IF(ISNUMBER(W7648),A7648-W7648,"")</f>
        <v/>
      </c>
      <c r="AA7648" s="55" t="n">
        <f aca="false">MATCH(A7648,DATAS,0)</f>
        <v>1</v>
      </c>
      <c r="AB7648" s="55" t="n">
        <f aca="false">IF(AND(E7648&gt;0,OR(AND(B7648&gt;=1,B7648&lt;=6),B7648=10)),1,0)</f>
        <v>0</v>
      </c>
      <c r="AC7648" s="55" t="n">
        <f aca="false">IF(AND(E7648&gt;0,B7648=10),1,0)</f>
        <v>0</v>
      </c>
      <c r="AD7648" s="0" t="str">
        <f aca="false">IF(AND(C7647=C7648,AA7647=AA7648-1),AB7647,"")</f>
        <v/>
      </c>
      <c r="AE7648" s="0" t="str">
        <f aca="false">IF(AND(C7647=C7648,AA7647=AA7648-1),AC7647,"")</f>
        <v/>
      </c>
      <c r="AF7648" s="0" t="str">
        <f aca="false">IF(AA7648=1,"",IF(AND(AB7648=1,AD7648&lt;&gt;1),1,0))</f>
        <v/>
      </c>
      <c r="AG7648" s="0" t="str">
        <f aca="false">IF(AA7648=1,"",IF(AND(AC7648=1,AE7648&lt;&gt;1),1,0))</f>
        <v/>
      </c>
      <c r="AH7648" s="60" t="str">
        <f aca="false">IF(AND(E7648&gt;0,AA7648&lt;2,NOT(AND(C7649=C7648,AA7649=AA7648+1))),INDEX(DATAS,AA7648+1),"")</f>
        <v/>
      </c>
      <c r="AI7648" s="60" t="str">
        <f aca="false">IF(AND(AC7648=1,AA7648&lt;2),IF(AND(C7649=C7648,AA7649=AA7648+1),IF(AC7649=1,"",INDEX(DATAS,AA7648+1)),INDEX(DATAS,AA7648+1)),"")</f>
        <v/>
      </c>
    </row>
    <row r="7649" customFormat="false" ht="15" hidden="false" customHeight="false" outlineLevel="0" collapsed="false">
      <c r="A7649" s="60" t="n">
        <v>46310</v>
      </c>
      <c r="B7649" s="0" t="n">
        <v>15</v>
      </c>
      <c r="C7649" s="0" t="n">
        <v>30572</v>
      </c>
      <c r="E7649" s="0" t="n">
        <v>0</v>
      </c>
      <c r="F7649" s="55" t="s">
        <v>1495</v>
      </c>
      <c r="I7649" s="55" t="s">
        <v>155</v>
      </c>
      <c r="U7649" s="0" t="n">
        <v>224</v>
      </c>
      <c r="V7649" s="0" t="n">
        <v>0</v>
      </c>
      <c r="X7649" s="55" t="n">
        <f aca="false">IF(I7649="Male",0,1)</f>
        <v>0</v>
      </c>
      <c r="Y7649" s="55" t="n">
        <f aca="false">IF(OR(I7649="DNB",I7649="Dry DNB"),1,0)</f>
        <v>0</v>
      </c>
      <c r="Z7649" s="0" t="str">
        <f aca="false">IF(ISNUMBER(W7649),A7649-W7649,"")</f>
        <v/>
      </c>
      <c r="AA7649" s="55" t="n">
        <f aca="false">MATCH(A7649,DATAS,0)</f>
        <v>2</v>
      </c>
      <c r="AB7649" s="55" t="n">
        <f aca="false">IF(AND(E7649&gt;0,OR(AND(B7649&gt;=1,B7649&lt;=6),B7649=10)),1,0)</f>
        <v>0</v>
      </c>
      <c r="AC7649" s="55" t="n">
        <f aca="false">IF(AND(E7649&gt;0,B7649=10),1,0)</f>
        <v>0</v>
      </c>
      <c r="AD7649" s="55" t="n">
        <f aca="false">IF(AND(C7648=C7649,AA7648=AA7649-1),AB7648,"")</f>
        <v>0</v>
      </c>
      <c r="AE7649" s="55" t="n">
        <f aca="false">IF(AND(C7648=C7649,AA7648=AA7649-1),AC7648,"")</f>
        <v>0</v>
      </c>
      <c r="AF7649" s="55" t="n">
        <f aca="false">IF(AA7649=1,"",IF(AND(AB7649=1,AD7649&lt;&gt;1),1,0))</f>
        <v>0</v>
      </c>
      <c r="AG7649" s="55" t="n">
        <f aca="false">IF(AA7649=1,"",IF(AND(AC7649=1,AE7649&lt;&gt;1),1,0))</f>
        <v>0</v>
      </c>
      <c r="AH7649" s="60" t="str">
        <f aca="false">IF(AND(E7649&gt;0,AA7649&lt;2,NOT(AND(C7650=C7649,AA7650=AA7649+1))),INDEX(DATAS,AA7649+1),"")</f>
        <v/>
      </c>
      <c r="AI7649" s="60" t="str">
        <f aca="false">IF(AND(AC7649=1,AA7649&lt;2),IF(AND(C7650=C7649,AA7650=AA7649+1),IF(AC7650=1,"",INDEX(DATAS,AA7649+1)),INDEX(DATAS,AA7649+1)),"")</f>
        <v/>
      </c>
    </row>
    <row r="7650" customFormat="false" ht="15" hidden="false" customHeight="false" outlineLevel="0" collapsed="false">
      <c r="A7650" s="60" t="n">
        <v>46309</v>
      </c>
      <c r="B7650" s="0" t="n">
        <v>15</v>
      </c>
      <c r="C7650" s="0" t="n">
        <v>30573</v>
      </c>
      <c r="E7650" s="0" t="n">
        <v>0</v>
      </c>
      <c r="F7650" s="55" t="s">
        <v>1495</v>
      </c>
      <c r="I7650" s="55" t="s">
        <v>1702</v>
      </c>
      <c r="U7650" s="0" t="n">
        <v>223</v>
      </c>
      <c r="V7650" s="0" t="n">
        <v>0</v>
      </c>
      <c r="X7650" s="55" t="n">
        <f aca="false">IF(I7650="Male",0,1)</f>
        <v>1</v>
      </c>
      <c r="Y7650" s="55" t="n">
        <f aca="false">IF(OR(I7650="DNB",I7650="Dry DNB"),1,0)</f>
        <v>0</v>
      </c>
      <c r="Z7650" s="0" t="str">
        <f aca="false">IF(ISNUMBER(W7650),A7650-W7650,"")</f>
        <v/>
      </c>
      <c r="AA7650" s="55" t="n">
        <f aca="false">MATCH(A7650,DATAS,0)</f>
        <v>1</v>
      </c>
      <c r="AB7650" s="55" t="n">
        <f aca="false">IF(AND(E7650&gt;0,OR(AND(B7650&gt;=1,B7650&lt;=6),B7650=10)),1,0)</f>
        <v>0</v>
      </c>
      <c r="AC7650" s="55" t="n">
        <f aca="false">IF(AND(E7650&gt;0,B7650=10),1,0)</f>
        <v>0</v>
      </c>
      <c r="AD7650" s="0" t="str">
        <f aca="false">IF(AND(C7649=C7650,AA7649=AA7650-1),AB7649,"")</f>
        <v/>
      </c>
      <c r="AE7650" s="0" t="str">
        <f aca="false">IF(AND(C7649=C7650,AA7649=AA7650-1),AC7649,"")</f>
        <v/>
      </c>
      <c r="AF7650" s="0" t="str">
        <f aca="false">IF(AA7650=1,"",IF(AND(AB7650=1,AD7650&lt;&gt;1),1,0))</f>
        <v/>
      </c>
      <c r="AG7650" s="0" t="str">
        <f aca="false">IF(AA7650=1,"",IF(AND(AC7650=1,AE7650&lt;&gt;1),1,0))</f>
        <v/>
      </c>
      <c r="AH7650" s="60" t="str">
        <f aca="false">IF(AND(E7650&gt;0,AA7650&lt;2,NOT(AND(C7651=C7650,AA7651=AA7650+1))),INDEX(DATAS,AA7650+1),"")</f>
        <v/>
      </c>
      <c r="AI7650" s="60" t="str">
        <f aca="false">IF(AND(AC7650=1,AA7650&lt;2),IF(AND(C7651=C7650,AA7651=AA7650+1),IF(AC7651=1,"",INDEX(DATAS,AA7650+1)),INDEX(DATAS,AA7650+1)),"")</f>
        <v/>
      </c>
    </row>
    <row r="7651" customFormat="false" ht="15" hidden="false" customHeight="false" outlineLevel="0" collapsed="false">
      <c r="A7651" s="60" t="n">
        <v>46310</v>
      </c>
      <c r="B7651" s="0" t="n">
        <v>15</v>
      </c>
      <c r="C7651" s="0" t="n">
        <v>30573</v>
      </c>
      <c r="E7651" s="0" t="n">
        <v>0</v>
      </c>
      <c r="F7651" s="55" t="s">
        <v>1495</v>
      </c>
      <c r="I7651" s="55" t="s">
        <v>1702</v>
      </c>
      <c r="U7651" s="0" t="n">
        <v>224</v>
      </c>
      <c r="V7651" s="0" t="n">
        <v>0</v>
      </c>
      <c r="X7651" s="55" t="n">
        <f aca="false">IF(I7651="Male",0,1)</f>
        <v>1</v>
      </c>
      <c r="Y7651" s="55" t="n">
        <f aca="false">IF(OR(I7651="DNB",I7651="Dry DNB"),1,0)</f>
        <v>0</v>
      </c>
      <c r="Z7651" s="0" t="str">
        <f aca="false">IF(ISNUMBER(W7651),A7651-W7651,"")</f>
        <v/>
      </c>
      <c r="AA7651" s="55" t="n">
        <f aca="false">MATCH(A7651,DATAS,0)</f>
        <v>2</v>
      </c>
      <c r="AB7651" s="55" t="n">
        <f aca="false">IF(AND(E7651&gt;0,OR(AND(B7651&gt;=1,B7651&lt;=6),B7651=10)),1,0)</f>
        <v>0</v>
      </c>
      <c r="AC7651" s="55" t="n">
        <f aca="false">IF(AND(E7651&gt;0,B7651=10),1,0)</f>
        <v>0</v>
      </c>
      <c r="AD7651" s="55" t="n">
        <f aca="false">IF(AND(C7650=C7651,AA7650=AA7651-1),AB7650,"")</f>
        <v>0</v>
      </c>
      <c r="AE7651" s="55" t="n">
        <f aca="false">IF(AND(C7650=C7651,AA7650=AA7651-1),AC7650,"")</f>
        <v>0</v>
      </c>
      <c r="AF7651" s="55" t="n">
        <f aca="false">IF(AA7651=1,"",IF(AND(AB7651=1,AD7651&lt;&gt;1),1,0))</f>
        <v>0</v>
      </c>
      <c r="AG7651" s="55" t="n">
        <f aca="false">IF(AA7651=1,"",IF(AND(AC7651=1,AE7651&lt;&gt;1),1,0))</f>
        <v>0</v>
      </c>
      <c r="AH7651" s="60" t="str">
        <f aca="false">IF(AND(E7651&gt;0,AA7651&lt;2,NOT(AND(C7652=C7651,AA7652=AA7651+1))),INDEX(DATAS,AA7651+1),"")</f>
        <v/>
      </c>
      <c r="AI7651" s="60" t="str">
        <f aca="false">IF(AND(AC7651=1,AA7651&lt;2),IF(AND(C7652=C7651,AA7652=AA7651+1),IF(AC7652=1,"",INDEX(DATAS,AA7651+1)),INDEX(DATAS,AA7651+1)),"")</f>
        <v/>
      </c>
    </row>
    <row r="7652" customFormat="false" ht="15" hidden="false" customHeight="false" outlineLevel="0" collapsed="false">
      <c r="A7652" s="60" t="n">
        <v>46309</v>
      </c>
      <c r="B7652" s="0" t="n">
        <v>15</v>
      </c>
      <c r="C7652" s="0" t="n">
        <v>30585</v>
      </c>
      <c r="E7652" s="0" t="n">
        <v>0</v>
      </c>
      <c r="F7652" s="55" t="s">
        <v>1501</v>
      </c>
      <c r="I7652" s="55" t="s">
        <v>155</v>
      </c>
      <c r="U7652" s="0" t="n">
        <v>215</v>
      </c>
      <c r="V7652" s="0" t="n">
        <v>0</v>
      </c>
      <c r="X7652" s="55" t="n">
        <f aca="false">IF(I7652="Male",0,1)</f>
        <v>0</v>
      </c>
      <c r="Y7652" s="55" t="n">
        <f aca="false">IF(OR(I7652="DNB",I7652="Dry DNB"),1,0)</f>
        <v>0</v>
      </c>
      <c r="Z7652" s="0" t="str">
        <f aca="false">IF(ISNUMBER(W7652),A7652-W7652,"")</f>
        <v/>
      </c>
      <c r="AA7652" s="55" t="n">
        <f aca="false">MATCH(A7652,DATAS,0)</f>
        <v>1</v>
      </c>
      <c r="AB7652" s="55" t="n">
        <f aca="false">IF(AND(E7652&gt;0,OR(AND(B7652&gt;=1,B7652&lt;=6),B7652=10)),1,0)</f>
        <v>0</v>
      </c>
      <c r="AC7652" s="55" t="n">
        <f aca="false">IF(AND(E7652&gt;0,B7652=10),1,0)</f>
        <v>0</v>
      </c>
      <c r="AD7652" s="0" t="str">
        <f aca="false">IF(AND(C7651=C7652,AA7651=AA7652-1),AB7651,"")</f>
        <v/>
      </c>
      <c r="AE7652" s="0" t="str">
        <f aca="false">IF(AND(C7651=C7652,AA7651=AA7652-1),AC7651,"")</f>
        <v/>
      </c>
      <c r="AF7652" s="0" t="str">
        <f aca="false">IF(AA7652=1,"",IF(AND(AB7652=1,AD7652&lt;&gt;1),1,0))</f>
        <v/>
      </c>
      <c r="AG7652" s="0" t="str">
        <f aca="false">IF(AA7652=1,"",IF(AND(AC7652=1,AE7652&lt;&gt;1),1,0))</f>
        <v/>
      </c>
      <c r="AH7652" s="60" t="str">
        <f aca="false">IF(AND(E7652&gt;0,AA7652&lt;2,NOT(AND(C7653=C7652,AA7653=AA7652+1))),INDEX(DATAS,AA7652+1),"")</f>
        <v/>
      </c>
      <c r="AI7652" s="60" t="str">
        <f aca="false">IF(AND(AC7652=1,AA7652&lt;2),IF(AND(C7653=C7652,AA7653=AA7652+1),IF(AC7653=1,"",INDEX(DATAS,AA7652+1)),INDEX(DATAS,AA7652+1)),"")</f>
        <v/>
      </c>
    </row>
    <row r="7653" customFormat="false" ht="15" hidden="false" customHeight="false" outlineLevel="0" collapsed="false">
      <c r="A7653" s="60" t="n">
        <v>46310</v>
      </c>
      <c r="B7653" s="0" t="n">
        <v>15</v>
      </c>
      <c r="C7653" s="0" t="n">
        <v>30585</v>
      </c>
      <c r="E7653" s="0" t="n">
        <v>0</v>
      </c>
      <c r="F7653" s="55" t="s">
        <v>1501</v>
      </c>
      <c r="I7653" s="55" t="s">
        <v>155</v>
      </c>
      <c r="U7653" s="0" t="n">
        <v>216</v>
      </c>
      <c r="V7653" s="0" t="n">
        <v>0</v>
      </c>
      <c r="X7653" s="55" t="n">
        <f aca="false">IF(I7653="Male",0,1)</f>
        <v>0</v>
      </c>
      <c r="Y7653" s="55" t="n">
        <f aca="false">IF(OR(I7653="DNB",I7653="Dry DNB"),1,0)</f>
        <v>0</v>
      </c>
      <c r="Z7653" s="0" t="str">
        <f aca="false">IF(ISNUMBER(W7653),A7653-W7653,"")</f>
        <v/>
      </c>
      <c r="AA7653" s="55" t="n">
        <f aca="false">MATCH(A7653,DATAS,0)</f>
        <v>2</v>
      </c>
      <c r="AB7653" s="55" t="n">
        <f aca="false">IF(AND(E7653&gt;0,OR(AND(B7653&gt;=1,B7653&lt;=6),B7653=10)),1,0)</f>
        <v>0</v>
      </c>
      <c r="AC7653" s="55" t="n">
        <f aca="false">IF(AND(E7653&gt;0,B7653=10),1,0)</f>
        <v>0</v>
      </c>
      <c r="AD7653" s="55" t="n">
        <f aca="false">IF(AND(C7652=C7653,AA7652=AA7653-1),AB7652,"")</f>
        <v>0</v>
      </c>
      <c r="AE7653" s="55" t="n">
        <f aca="false">IF(AND(C7652=C7653,AA7652=AA7653-1),AC7652,"")</f>
        <v>0</v>
      </c>
      <c r="AF7653" s="55" t="n">
        <f aca="false">IF(AA7653=1,"",IF(AND(AB7653=1,AD7653&lt;&gt;1),1,0))</f>
        <v>0</v>
      </c>
      <c r="AG7653" s="55" t="n">
        <f aca="false">IF(AA7653=1,"",IF(AND(AC7653=1,AE7653&lt;&gt;1),1,0))</f>
        <v>0</v>
      </c>
      <c r="AH7653" s="60" t="str">
        <f aca="false">IF(AND(E7653&gt;0,AA7653&lt;2,NOT(AND(C7654=C7653,AA7654=AA7653+1))),INDEX(DATAS,AA7653+1),"")</f>
        <v/>
      </c>
      <c r="AI7653" s="60" t="str">
        <f aca="false">IF(AND(AC7653=1,AA7653&lt;2),IF(AND(C7654=C7653,AA7654=AA7653+1),IF(AC7654=1,"",INDEX(DATAS,AA7653+1)),INDEX(DATAS,AA7653+1)),"")</f>
        <v/>
      </c>
    </row>
    <row r="7654" customFormat="false" ht="15" hidden="false" customHeight="false" outlineLevel="0" collapsed="false">
      <c r="A7654" s="60" t="n">
        <v>46309</v>
      </c>
      <c r="B7654" s="0" t="n">
        <v>15</v>
      </c>
      <c r="C7654" s="0" t="n">
        <v>30586</v>
      </c>
      <c r="E7654" s="0" t="n">
        <v>0</v>
      </c>
      <c r="F7654" s="55" t="s">
        <v>1707</v>
      </c>
      <c r="I7654" s="55" t="s">
        <v>1702</v>
      </c>
      <c r="U7654" s="0" t="n">
        <v>214</v>
      </c>
      <c r="V7654" s="0" t="n">
        <v>0</v>
      </c>
      <c r="X7654" s="55" t="n">
        <f aca="false">IF(I7654="Male",0,1)</f>
        <v>1</v>
      </c>
      <c r="Y7654" s="55" t="n">
        <f aca="false">IF(OR(I7654="DNB",I7654="Dry DNB"),1,0)</f>
        <v>0</v>
      </c>
      <c r="Z7654" s="0" t="str">
        <f aca="false">IF(ISNUMBER(W7654),A7654-W7654,"")</f>
        <v/>
      </c>
      <c r="AA7654" s="55" t="n">
        <f aca="false">MATCH(A7654,DATAS,0)</f>
        <v>1</v>
      </c>
      <c r="AB7654" s="55" t="n">
        <f aca="false">IF(AND(E7654&gt;0,OR(AND(B7654&gt;=1,B7654&lt;=6),B7654=10)),1,0)</f>
        <v>0</v>
      </c>
      <c r="AC7654" s="55" t="n">
        <f aca="false">IF(AND(E7654&gt;0,B7654=10),1,0)</f>
        <v>0</v>
      </c>
      <c r="AD7654" s="0" t="str">
        <f aca="false">IF(AND(C7653=C7654,AA7653=AA7654-1),AB7653,"")</f>
        <v/>
      </c>
      <c r="AE7654" s="0" t="str">
        <f aca="false">IF(AND(C7653=C7654,AA7653=AA7654-1),AC7653,"")</f>
        <v/>
      </c>
      <c r="AF7654" s="0" t="str">
        <f aca="false">IF(AA7654=1,"",IF(AND(AB7654=1,AD7654&lt;&gt;1),1,0))</f>
        <v/>
      </c>
      <c r="AG7654" s="0" t="str">
        <f aca="false">IF(AA7654=1,"",IF(AND(AC7654=1,AE7654&lt;&gt;1),1,0))</f>
        <v/>
      </c>
      <c r="AH7654" s="60" t="str">
        <f aca="false">IF(AND(E7654&gt;0,AA7654&lt;2,NOT(AND(C7655=C7654,AA7655=AA7654+1))),INDEX(DATAS,AA7654+1),"")</f>
        <v/>
      </c>
      <c r="AI7654" s="60" t="str">
        <f aca="false">IF(AND(AC7654=1,AA7654&lt;2),IF(AND(C7655=C7654,AA7655=AA7654+1),IF(AC7655=1,"",INDEX(DATAS,AA7654+1)),INDEX(DATAS,AA7654+1)),"")</f>
        <v/>
      </c>
    </row>
    <row r="7655" customFormat="false" ht="15" hidden="false" customHeight="false" outlineLevel="0" collapsed="false">
      <c r="A7655" s="60" t="n">
        <v>46310</v>
      </c>
      <c r="B7655" s="0" t="n">
        <v>15</v>
      </c>
      <c r="C7655" s="0" t="n">
        <v>30586</v>
      </c>
      <c r="E7655" s="0" t="n">
        <v>0</v>
      </c>
      <c r="F7655" s="55" t="s">
        <v>1707</v>
      </c>
      <c r="I7655" s="55" t="s">
        <v>1702</v>
      </c>
      <c r="U7655" s="0" t="n">
        <v>215</v>
      </c>
      <c r="V7655" s="0" t="n">
        <v>0</v>
      </c>
      <c r="X7655" s="55" t="n">
        <f aca="false">IF(I7655="Male",0,1)</f>
        <v>1</v>
      </c>
      <c r="Y7655" s="55" t="n">
        <f aca="false">IF(OR(I7655="DNB",I7655="Dry DNB"),1,0)</f>
        <v>0</v>
      </c>
      <c r="Z7655" s="0" t="str">
        <f aca="false">IF(ISNUMBER(W7655),A7655-W7655,"")</f>
        <v/>
      </c>
      <c r="AA7655" s="55" t="n">
        <f aca="false">MATCH(A7655,DATAS,0)</f>
        <v>2</v>
      </c>
      <c r="AB7655" s="55" t="n">
        <f aca="false">IF(AND(E7655&gt;0,OR(AND(B7655&gt;=1,B7655&lt;=6),B7655=10)),1,0)</f>
        <v>0</v>
      </c>
      <c r="AC7655" s="55" t="n">
        <f aca="false">IF(AND(E7655&gt;0,B7655=10),1,0)</f>
        <v>0</v>
      </c>
      <c r="AD7655" s="55" t="n">
        <f aca="false">IF(AND(C7654=C7655,AA7654=AA7655-1),AB7654,"")</f>
        <v>0</v>
      </c>
      <c r="AE7655" s="55" t="n">
        <f aca="false">IF(AND(C7654=C7655,AA7654=AA7655-1),AC7654,"")</f>
        <v>0</v>
      </c>
      <c r="AF7655" s="55" t="n">
        <f aca="false">IF(AA7655=1,"",IF(AND(AB7655=1,AD7655&lt;&gt;1),1,0))</f>
        <v>0</v>
      </c>
      <c r="AG7655" s="55" t="n">
        <f aca="false">IF(AA7655=1,"",IF(AND(AC7655=1,AE7655&lt;&gt;1),1,0))</f>
        <v>0</v>
      </c>
      <c r="AH7655" s="60" t="str">
        <f aca="false">IF(AND(E7655&gt;0,AA7655&lt;2,NOT(AND(C7656=C7655,AA7656=AA7655+1))),INDEX(DATAS,AA7655+1),"")</f>
        <v/>
      </c>
      <c r="AI7655" s="60" t="str">
        <f aca="false">IF(AND(AC7655=1,AA7655&lt;2),IF(AND(C7656=C7655,AA7656=AA7655+1),IF(AC7656=1,"",INDEX(DATAS,AA7655+1)),INDEX(DATAS,AA7655+1)),"")</f>
        <v/>
      </c>
    </row>
    <row r="7656" customFormat="false" ht="15" hidden="false" customHeight="false" outlineLevel="0" collapsed="false">
      <c r="A7656" s="60" t="n">
        <v>46309</v>
      </c>
      <c r="B7656" s="0" t="n">
        <v>15</v>
      </c>
      <c r="C7656" s="0" t="n">
        <v>30587</v>
      </c>
      <c r="E7656" s="0" t="n">
        <v>0</v>
      </c>
      <c r="F7656" s="55" t="s">
        <v>1502</v>
      </c>
      <c r="I7656" s="55" t="s">
        <v>1702</v>
      </c>
      <c r="U7656" s="0" t="n">
        <v>213</v>
      </c>
      <c r="V7656" s="0" t="n">
        <v>0</v>
      </c>
      <c r="X7656" s="55" t="n">
        <f aca="false">IF(I7656="Male",0,1)</f>
        <v>1</v>
      </c>
      <c r="Y7656" s="55" t="n">
        <f aca="false">IF(OR(I7656="DNB",I7656="Dry DNB"),1,0)</f>
        <v>0</v>
      </c>
      <c r="Z7656" s="0" t="str">
        <f aca="false">IF(ISNUMBER(W7656),A7656-W7656,"")</f>
        <v/>
      </c>
      <c r="AA7656" s="55" t="n">
        <f aca="false">MATCH(A7656,DATAS,0)</f>
        <v>1</v>
      </c>
      <c r="AB7656" s="55" t="n">
        <f aca="false">IF(AND(E7656&gt;0,OR(AND(B7656&gt;=1,B7656&lt;=6),B7656=10)),1,0)</f>
        <v>0</v>
      </c>
      <c r="AC7656" s="55" t="n">
        <f aca="false">IF(AND(E7656&gt;0,B7656=10),1,0)</f>
        <v>0</v>
      </c>
      <c r="AD7656" s="0" t="str">
        <f aca="false">IF(AND(C7655=C7656,AA7655=AA7656-1),AB7655,"")</f>
        <v/>
      </c>
      <c r="AE7656" s="0" t="str">
        <f aca="false">IF(AND(C7655=C7656,AA7655=AA7656-1),AC7655,"")</f>
        <v/>
      </c>
      <c r="AF7656" s="0" t="str">
        <f aca="false">IF(AA7656=1,"",IF(AND(AB7656=1,AD7656&lt;&gt;1),1,0))</f>
        <v/>
      </c>
      <c r="AG7656" s="0" t="str">
        <f aca="false">IF(AA7656=1,"",IF(AND(AC7656=1,AE7656&lt;&gt;1),1,0))</f>
        <v/>
      </c>
      <c r="AH7656" s="60" t="str">
        <f aca="false">IF(AND(E7656&gt;0,AA7656&lt;2,NOT(AND(C7657=C7656,AA7657=AA7656+1))),INDEX(DATAS,AA7656+1),"")</f>
        <v/>
      </c>
      <c r="AI7656" s="60" t="str">
        <f aca="false">IF(AND(AC7656=1,AA7656&lt;2),IF(AND(C7657=C7656,AA7657=AA7656+1),IF(AC7657=1,"",INDEX(DATAS,AA7656+1)),INDEX(DATAS,AA7656+1)),"")</f>
        <v/>
      </c>
    </row>
    <row r="7657" customFormat="false" ht="15" hidden="false" customHeight="false" outlineLevel="0" collapsed="false">
      <c r="A7657" s="60" t="n">
        <v>46310</v>
      </c>
      <c r="B7657" s="0" t="n">
        <v>15</v>
      </c>
      <c r="C7657" s="0" t="n">
        <v>30587</v>
      </c>
      <c r="E7657" s="0" t="n">
        <v>0</v>
      </c>
      <c r="F7657" s="55" t="s">
        <v>1502</v>
      </c>
      <c r="I7657" s="55" t="s">
        <v>1702</v>
      </c>
      <c r="U7657" s="0" t="n">
        <v>214</v>
      </c>
      <c r="V7657" s="0" t="n">
        <v>0</v>
      </c>
      <c r="X7657" s="55" t="n">
        <f aca="false">IF(I7657="Male",0,1)</f>
        <v>1</v>
      </c>
      <c r="Y7657" s="55" t="n">
        <f aca="false">IF(OR(I7657="DNB",I7657="Dry DNB"),1,0)</f>
        <v>0</v>
      </c>
      <c r="Z7657" s="0" t="str">
        <f aca="false">IF(ISNUMBER(W7657),A7657-W7657,"")</f>
        <v/>
      </c>
      <c r="AA7657" s="55" t="n">
        <f aca="false">MATCH(A7657,DATAS,0)</f>
        <v>2</v>
      </c>
      <c r="AB7657" s="55" t="n">
        <f aca="false">IF(AND(E7657&gt;0,OR(AND(B7657&gt;=1,B7657&lt;=6),B7657=10)),1,0)</f>
        <v>0</v>
      </c>
      <c r="AC7657" s="55" t="n">
        <f aca="false">IF(AND(E7657&gt;0,B7657=10),1,0)</f>
        <v>0</v>
      </c>
      <c r="AD7657" s="55" t="n">
        <f aca="false">IF(AND(C7656=C7657,AA7656=AA7657-1),AB7656,"")</f>
        <v>0</v>
      </c>
      <c r="AE7657" s="55" t="n">
        <f aca="false">IF(AND(C7656=C7657,AA7656=AA7657-1),AC7656,"")</f>
        <v>0</v>
      </c>
      <c r="AF7657" s="55" t="n">
        <f aca="false">IF(AA7657=1,"",IF(AND(AB7657=1,AD7657&lt;&gt;1),1,0))</f>
        <v>0</v>
      </c>
      <c r="AG7657" s="55" t="n">
        <f aca="false">IF(AA7657=1,"",IF(AND(AC7657=1,AE7657&lt;&gt;1),1,0))</f>
        <v>0</v>
      </c>
      <c r="AH7657" s="60" t="str">
        <f aca="false">IF(AND(E7657&gt;0,AA7657&lt;2,NOT(AND(C7658=C7657,AA7658=AA7657+1))),INDEX(DATAS,AA7657+1),"")</f>
        <v/>
      </c>
      <c r="AI7657" s="60" t="str">
        <f aca="false">IF(AND(AC7657=1,AA7657&lt;2),IF(AND(C7658=C7657,AA7658=AA7657+1),IF(AC7658=1,"",INDEX(DATAS,AA7657+1)),INDEX(DATAS,AA7657+1)),"")</f>
        <v/>
      </c>
    </row>
    <row r="7658" customFormat="false" ht="15" hidden="false" customHeight="false" outlineLevel="0" collapsed="false">
      <c r="A7658" s="60" t="n">
        <v>46309</v>
      </c>
      <c r="B7658" s="0" t="n">
        <v>15</v>
      </c>
      <c r="C7658" s="0" t="n">
        <v>30589</v>
      </c>
      <c r="E7658" s="0" t="n">
        <v>0</v>
      </c>
      <c r="F7658" s="55" t="s">
        <v>1502</v>
      </c>
      <c r="I7658" s="55" t="s">
        <v>155</v>
      </c>
      <c r="U7658" s="0" t="n">
        <v>213</v>
      </c>
      <c r="V7658" s="0" t="n">
        <v>0</v>
      </c>
      <c r="X7658" s="55" t="n">
        <f aca="false">IF(I7658="Male",0,1)</f>
        <v>0</v>
      </c>
      <c r="Y7658" s="55" t="n">
        <f aca="false">IF(OR(I7658="DNB",I7658="Dry DNB"),1,0)</f>
        <v>0</v>
      </c>
      <c r="Z7658" s="0" t="str">
        <f aca="false">IF(ISNUMBER(W7658),A7658-W7658,"")</f>
        <v/>
      </c>
      <c r="AA7658" s="55" t="n">
        <f aca="false">MATCH(A7658,DATAS,0)</f>
        <v>1</v>
      </c>
      <c r="AB7658" s="55" t="n">
        <f aca="false">IF(AND(E7658&gt;0,OR(AND(B7658&gt;=1,B7658&lt;=6),B7658=10)),1,0)</f>
        <v>0</v>
      </c>
      <c r="AC7658" s="55" t="n">
        <f aca="false">IF(AND(E7658&gt;0,B7658=10),1,0)</f>
        <v>0</v>
      </c>
      <c r="AD7658" s="0" t="str">
        <f aca="false">IF(AND(C7657=C7658,AA7657=AA7658-1),AB7657,"")</f>
        <v/>
      </c>
      <c r="AE7658" s="0" t="str">
        <f aca="false">IF(AND(C7657=C7658,AA7657=AA7658-1),AC7657,"")</f>
        <v/>
      </c>
      <c r="AF7658" s="0" t="str">
        <f aca="false">IF(AA7658=1,"",IF(AND(AB7658=1,AD7658&lt;&gt;1),1,0))</f>
        <v/>
      </c>
      <c r="AG7658" s="0" t="str">
        <f aca="false">IF(AA7658=1,"",IF(AND(AC7658=1,AE7658&lt;&gt;1),1,0))</f>
        <v/>
      </c>
      <c r="AH7658" s="60" t="str">
        <f aca="false">IF(AND(E7658&gt;0,AA7658&lt;2,NOT(AND(C7659=C7658,AA7659=AA7658+1))),INDEX(DATAS,AA7658+1),"")</f>
        <v/>
      </c>
      <c r="AI7658" s="60" t="str">
        <f aca="false">IF(AND(AC7658=1,AA7658&lt;2),IF(AND(C7659=C7658,AA7659=AA7658+1),IF(AC7659=1,"",INDEX(DATAS,AA7658+1)),INDEX(DATAS,AA7658+1)),"")</f>
        <v/>
      </c>
    </row>
    <row r="7659" customFormat="false" ht="15" hidden="false" customHeight="false" outlineLevel="0" collapsed="false">
      <c r="A7659" s="60" t="n">
        <v>46310</v>
      </c>
      <c r="B7659" s="0" t="n">
        <v>15</v>
      </c>
      <c r="C7659" s="0" t="n">
        <v>30589</v>
      </c>
      <c r="E7659" s="0" t="n">
        <v>0</v>
      </c>
      <c r="F7659" s="55" t="s">
        <v>1502</v>
      </c>
      <c r="I7659" s="55" t="s">
        <v>155</v>
      </c>
      <c r="U7659" s="0" t="n">
        <v>214</v>
      </c>
      <c r="V7659" s="0" t="n">
        <v>0</v>
      </c>
      <c r="X7659" s="55" t="n">
        <f aca="false">IF(I7659="Male",0,1)</f>
        <v>0</v>
      </c>
      <c r="Y7659" s="55" t="n">
        <f aca="false">IF(OR(I7659="DNB",I7659="Dry DNB"),1,0)</f>
        <v>0</v>
      </c>
      <c r="Z7659" s="0" t="str">
        <f aca="false">IF(ISNUMBER(W7659),A7659-W7659,"")</f>
        <v/>
      </c>
      <c r="AA7659" s="55" t="n">
        <f aca="false">MATCH(A7659,DATAS,0)</f>
        <v>2</v>
      </c>
      <c r="AB7659" s="55" t="n">
        <f aca="false">IF(AND(E7659&gt;0,OR(AND(B7659&gt;=1,B7659&lt;=6),B7659=10)),1,0)</f>
        <v>0</v>
      </c>
      <c r="AC7659" s="55" t="n">
        <f aca="false">IF(AND(E7659&gt;0,B7659=10),1,0)</f>
        <v>0</v>
      </c>
      <c r="AD7659" s="55" t="n">
        <f aca="false">IF(AND(C7658=C7659,AA7658=AA7659-1),AB7658,"")</f>
        <v>0</v>
      </c>
      <c r="AE7659" s="55" t="n">
        <f aca="false">IF(AND(C7658=C7659,AA7658=AA7659-1),AC7658,"")</f>
        <v>0</v>
      </c>
      <c r="AF7659" s="55" t="n">
        <f aca="false">IF(AA7659=1,"",IF(AND(AB7659=1,AD7659&lt;&gt;1),1,0))</f>
        <v>0</v>
      </c>
      <c r="AG7659" s="55" t="n">
        <f aca="false">IF(AA7659=1,"",IF(AND(AC7659=1,AE7659&lt;&gt;1),1,0))</f>
        <v>0</v>
      </c>
      <c r="AH7659" s="60" t="str">
        <f aca="false">IF(AND(E7659&gt;0,AA7659&lt;2,NOT(AND(C7660=C7659,AA7660=AA7659+1))),INDEX(DATAS,AA7659+1),"")</f>
        <v/>
      </c>
      <c r="AI7659" s="60" t="str">
        <f aca="false">IF(AND(AC7659=1,AA7659&lt;2),IF(AND(C7660=C7659,AA7660=AA7659+1),IF(AC7660=1,"",INDEX(DATAS,AA7659+1)),INDEX(DATAS,AA7659+1)),"")</f>
        <v/>
      </c>
    </row>
    <row r="7660" customFormat="false" ht="15" hidden="false" customHeight="false" outlineLevel="0" collapsed="false">
      <c r="A7660" s="60" t="n">
        <v>46309</v>
      </c>
      <c r="B7660" s="0" t="n">
        <v>15</v>
      </c>
      <c r="C7660" s="0" t="n">
        <v>30590</v>
      </c>
      <c r="E7660" s="0" t="n">
        <v>0</v>
      </c>
      <c r="F7660" s="55" t="s">
        <v>1502</v>
      </c>
      <c r="I7660" s="55" t="s">
        <v>155</v>
      </c>
      <c r="U7660" s="0" t="n">
        <v>213</v>
      </c>
      <c r="V7660" s="0" t="n">
        <v>0</v>
      </c>
      <c r="X7660" s="55" t="n">
        <f aca="false">IF(I7660="Male",0,1)</f>
        <v>0</v>
      </c>
      <c r="Y7660" s="55" t="n">
        <f aca="false">IF(OR(I7660="DNB",I7660="Dry DNB"),1,0)</f>
        <v>0</v>
      </c>
      <c r="Z7660" s="0" t="str">
        <f aca="false">IF(ISNUMBER(W7660),A7660-W7660,"")</f>
        <v/>
      </c>
      <c r="AA7660" s="55" t="n">
        <f aca="false">MATCH(A7660,DATAS,0)</f>
        <v>1</v>
      </c>
      <c r="AB7660" s="55" t="n">
        <f aca="false">IF(AND(E7660&gt;0,OR(AND(B7660&gt;=1,B7660&lt;=6),B7660=10)),1,0)</f>
        <v>0</v>
      </c>
      <c r="AC7660" s="55" t="n">
        <f aca="false">IF(AND(E7660&gt;0,B7660=10),1,0)</f>
        <v>0</v>
      </c>
      <c r="AD7660" s="0" t="str">
        <f aca="false">IF(AND(C7659=C7660,AA7659=AA7660-1),AB7659,"")</f>
        <v/>
      </c>
      <c r="AE7660" s="0" t="str">
        <f aca="false">IF(AND(C7659=C7660,AA7659=AA7660-1),AC7659,"")</f>
        <v/>
      </c>
      <c r="AF7660" s="0" t="str">
        <f aca="false">IF(AA7660=1,"",IF(AND(AB7660=1,AD7660&lt;&gt;1),1,0))</f>
        <v/>
      </c>
      <c r="AG7660" s="0" t="str">
        <f aca="false">IF(AA7660=1,"",IF(AND(AC7660=1,AE7660&lt;&gt;1),1,0))</f>
        <v/>
      </c>
      <c r="AH7660" s="60" t="str">
        <f aca="false">IF(AND(E7660&gt;0,AA7660&lt;2,NOT(AND(C7661=C7660,AA7661=AA7660+1))),INDEX(DATAS,AA7660+1),"")</f>
        <v/>
      </c>
      <c r="AI7660" s="60" t="str">
        <f aca="false">IF(AND(AC7660=1,AA7660&lt;2),IF(AND(C7661=C7660,AA7661=AA7660+1),IF(AC7661=1,"",INDEX(DATAS,AA7660+1)),INDEX(DATAS,AA7660+1)),"")</f>
        <v/>
      </c>
    </row>
    <row r="7661" customFormat="false" ht="15" hidden="false" customHeight="false" outlineLevel="0" collapsed="false">
      <c r="A7661" s="60" t="n">
        <v>46310</v>
      </c>
      <c r="B7661" s="0" t="n">
        <v>15</v>
      </c>
      <c r="C7661" s="0" t="n">
        <v>30590</v>
      </c>
      <c r="E7661" s="0" t="n">
        <v>0</v>
      </c>
      <c r="F7661" s="55" t="s">
        <v>1502</v>
      </c>
      <c r="I7661" s="55" t="s">
        <v>155</v>
      </c>
      <c r="U7661" s="0" t="n">
        <v>214</v>
      </c>
      <c r="V7661" s="0" t="n">
        <v>0</v>
      </c>
      <c r="X7661" s="55" t="n">
        <f aca="false">IF(I7661="Male",0,1)</f>
        <v>0</v>
      </c>
      <c r="Y7661" s="55" t="n">
        <f aca="false">IF(OR(I7661="DNB",I7661="Dry DNB"),1,0)</f>
        <v>0</v>
      </c>
      <c r="Z7661" s="0" t="str">
        <f aca="false">IF(ISNUMBER(W7661),A7661-W7661,"")</f>
        <v/>
      </c>
      <c r="AA7661" s="55" t="n">
        <f aca="false">MATCH(A7661,DATAS,0)</f>
        <v>2</v>
      </c>
      <c r="AB7661" s="55" t="n">
        <f aca="false">IF(AND(E7661&gt;0,OR(AND(B7661&gt;=1,B7661&lt;=6),B7661=10)),1,0)</f>
        <v>0</v>
      </c>
      <c r="AC7661" s="55" t="n">
        <f aca="false">IF(AND(E7661&gt;0,B7661=10),1,0)</f>
        <v>0</v>
      </c>
      <c r="AD7661" s="55" t="n">
        <f aca="false">IF(AND(C7660=C7661,AA7660=AA7661-1),AB7660,"")</f>
        <v>0</v>
      </c>
      <c r="AE7661" s="55" t="n">
        <f aca="false">IF(AND(C7660=C7661,AA7660=AA7661-1),AC7660,"")</f>
        <v>0</v>
      </c>
      <c r="AF7661" s="55" t="n">
        <f aca="false">IF(AA7661=1,"",IF(AND(AB7661=1,AD7661&lt;&gt;1),1,0))</f>
        <v>0</v>
      </c>
      <c r="AG7661" s="55" t="n">
        <f aca="false">IF(AA7661=1,"",IF(AND(AC7661=1,AE7661&lt;&gt;1),1,0))</f>
        <v>0</v>
      </c>
      <c r="AH7661" s="60" t="str">
        <f aca="false">IF(AND(E7661&gt;0,AA7661&lt;2,NOT(AND(C7662=C7661,AA7662=AA7661+1))),INDEX(DATAS,AA7661+1),"")</f>
        <v/>
      </c>
      <c r="AI7661" s="60" t="str">
        <f aca="false">IF(AND(AC7661=1,AA7661&lt;2),IF(AND(C7662=C7661,AA7662=AA7661+1),IF(AC7662=1,"",INDEX(DATAS,AA7661+1)),INDEX(DATAS,AA7661+1)),"")</f>
        <v/>
      </c>
    </row>
    <row r="7662" customFormat="false" ht="15" hidden="false" customHeight="false" outlineLevel="0" collapsed="false">
      <c r="A7662" s="60" t="n">
        <v>46309</v>
      </c>
      <c r="B7662" s="0" t="n">
        <v>15</v>
      </c>
      <c r="C7662" s="0" t="n">
        <v>30594</v>
      </c>
      <c r="E7662" s="0" t="n">
        <v>0</v>
      </c>
      <c r="F7662" s="55" t="s">
        <v>1503</v>
      </c>
      <c r="I7662" s="55" t="s">
        <v>155</v>
      </c>
      <c r="U7662" s="0" t="n">
        <v>212</v>
      </c>
      <c r="V7662" s="0" t="n">
        <v>0</v>
      </c>
      <c r="X7662" s="55" t="n">
        <f aca="false">IF(I7662="Male",0,1)</f>
        <v>0</v>
      </c>
      <c r="Y7662" s="55" t="n">
        <f aca="false">IF(OR(I7662="DNB",I7662="Dry DNB"),1,0)</f>
        <v>0</v>
      </c>
      <c r="Z7662" s="0" t="str">
        <f aca="false">IF(ISNUMBER(W7662),A7662-W7662,"")</f>
        <v/>
      </c>
      <c r="AA7662" s="55" t="n">
        <f aca="false">MATCH(A7662,DATAS,0)</f>
        <v>1</v>
      </c>
      <c r="AB7662" s="55" t="n">
        <f aca="false">IF(AND(E7662&gt;0,OR(AND(B7662&gt;=1,B7662&lt;=6),B7662=10)),1,0)</f>
        <v>0</v>
      </c>
      <c r="AC7662" s="55" t="n">
        <f aca="false">IF(AND(E7662&gt;0,B7662=10),1,0)</f>
        <v>0</v>
      </c>
      <c r="AD7662" s="0" t="str">
        <f aca="false">IF(AND(C7661=C7662,AA7661=AA7662-1),AB7661,"")</f>
        <v/>
      </c>
      <c r="AE7662" s="0" t="str">
        <f aca="false">IF(AND(C7661=C7662,AA7661=AA7662-1),AC7661,"")</f>
        <v/>
      </c>
      <c r="AF7662" s="0" t="str">
        <f aca="false">IF(AA7662=1,"",IF(AND(AB7662=1,AD7662&lt;&gt;1),1,0))</f>
        <v/>
      </c>
      <c r="AG7662" s="0" t="str">
        <f aca="false">IF(AA7662=1,"",IF(AND(AC7662=1,AE7662&lt;&gt;1),1,0))</f>
        <v/>
      </c>
      <c r="AH7662" s="60" t="str">
        <f aca="false">IF(AND(E7662&gt;0,AA7662&lt;2,NOT(AND(C7663=C7662,AA7663=AA7662+1))),INDEX(DATAS,AA7662+1),"")</f>
        <v/>
      </c>
      <c r="AI7662" s="60" t="str">
        <f aca="false">IF(AND(AC7662=1,AA7662&lt;2),IF(AND(C7663=C7662,AA7663=AA7662+1),IF(AC7663=1,"",INDEX(DATAS,AA7662+1)),INDEX(DATAS,AA7662+1)),"")</f>
        <v/>
      </c>
    </row>
    <row r="7663" customFormat="false" ht="15" hidden="false" customHeight="false" outlineLevel="0" collapsed="false">
      <c r="A7663" s="60" t="n">
        <v>46310</v>
      </c>
      <c r="B7663" s="0" t="n">
        <v>15</v>
      </c>
      <c r="C7663" s="0" t="n">
        <v>30594</v>
      </c>
      <c r="E7663" s="0" t="n">
        <v>0</v>
      </c>
      <c r="F7663" s="55" t="s">
        <v>1503</v>
      </c>
      <c r="I7663" s="55" t="s">
        <v>155</v>
      </c>
      <c r="U7663" s="0" t="n">
        <v>213</v>
      </c>
      <c r="V7663" s="0" t="n">
        <v>0</v>
      </c>
      <c r="X7663" s="55" t="n">
        <f aca="false">IF(I7663="Male",0,1)</f>
        <v>0</v>
      </c>
      <c r="Y7663" s="55" t="n">
        <f aca="false">IF(OR(I7663="DNB",I7663="Dry DNB"),1,0)</f>
        <v>0</v>
      </c>
      <c r="Z7663" s="0" t="str">
        <f aca="false">IF(ISNUMBER(W7663),A7663-W7663,"")</f>
        <v/>
      </c>
      <c r="AA7663" s="55" t="n">
        <f aca="false">MATCH(A7663,DATAS,0)</f>
        <v>2</v>
      </c>
      <c r="AB7663" s="55" t="n">
        <f aca="false">IF(AND(E7663&gt;0,OR(AND(B7663&gt;=1,B7663&lt;=6),B7663=10)),1,0)</f>
        <v>0</v>
      </c>
      <c r="AC7663" s="55" t="n">
        <f aca="false">IF(AND(E7663&gt;0,B7663=10),1,0)</f>
        <v>0</v>
      </c>
      <c r="AD7663" s="55" t="n">
        <f aca="false">IF(AND(C7662=C7663,AA7662=AA7663-1),AB7662,"")</f>
        <v>0</v>
      </c>
      <c r="AE7663" s="55" t="n">
        <f aca="false">IF(AND(C7662=C7663,AA7662=AA7663-1),AC7662,"")</f>
        <v>0</v>
      </c>
      <c r="AF7663" s="55" t="n">
        <f aca="false">IF(AA7663=1,"",IF(AND(AB7663=1,AD7663&lt;&gt;1),1,0))</f>
        <v>0</v>
      </c>
      <c r="AG7663" s="55" t="n">
        <f aca="false">IF(AA7663=1,"",IF(AND(AC7663=1,AE7663&lt;&gt;1),1,0))</f>
        <v>0</v>
      </c>
      <c r="AH7663" s="60" t="str">
        <f aca="false">IF(AND(E7663&gt;0,AA7663&lt;2,NOT(AND(C7664=C7663,AA7664=AA7663+1))),INDEX(DATAS,AA7663+1),"")</f>
        <v/>
      </c>
      <c r="AI7663" s="60" t="str">
        <f aca="false">IF(AND(AC7663=1,AA7663&lt;2),IF(AND(C7664=C7663,AA7664=AA7663+1),IF(AC7664=1,"",INDEX(DATAS,AA7663+1)),INDEX(DATAS,AA7663+1)),"")</f>
        <v/>
      </c>
    </row>
    <row r="7664" customFormat="false" ht="15" hidden="false" customHeight="false" outlineLevel="0" collapsed="false">
      <c r="A7664" s="60" t="n">
        <v>46309</v>
      </c>
      <c r="B7664" s="0" t="n">
        <v>15</v>
      </c>
      <c r="C7664" s="0" t="n">
        <v>30595</v>
      </c>
      <c r="E7664" s="0" t="n">
        <v>0</v>
      </c>
      <c r="F7664" s="55" t="s">
        <v>1504</v>
      </c>
      <c r="I7664" s="55" t="s">
        <v>155</v>
      </c>
      <c r="U7664" s="0" t="n">
        <v>211</v>
      </c>
      <c r="V7664" s="0" t="n">
        <v>0</v>
      </c>
      <c r="X7664" s="55" t="n">
        <f aca="false">IF(I7664="Male",0,1)</f>
        <v>0</v>
      </c>
      <c r="Y7664" s="55" t="n">
        <f aca="false">IF(OR(I7664="DNB",I7664="Dry DNB"),1,0)</f>
        <v>0</v>
      </c>
      <c r="Z7664" s="0" t="str">
        <f aca="false">IF(ISNUMBER(W7664),A7664-W7664,"")</f>
        <v/>
      </c>
      <c r="AA7664" s="55" t="n">
        <f aca="false">MATCH(A7664,DATAS,0)</f>
        <v>1</v>
      </c>
      <c r="AB7664" s="55" t="n">
        <f aca="false">IF(AND(E7664&gt;0,OR(AND(B7664&gt;=1,B7664&lt;=6),B7664=10)),1,0)</f>
        <v>0</v>
      </c>
      <c r="AC7664" s="55" t="n">
        <f aca="false">IF(AND(E7664&gt;0,B7664=10),1,0)</f>
        <v>0</v>
      </c>
      <c r="AD7664" s="0" t="str">
        <f aca="false">IF(AND(C7663=C7664,AA7663=AA7664-1),AB7663,"")</f>
        <v/>
      </c>
      <c r="AE7664" s="0" t="str">
        <f aca="false">IF(AND(C7663=C7664,AA7663=AA7664-1),AC7663,"")</f>
        <v/>
      </c>
      <c r="AF7664" s="0" t="str">
        <f aca="false">IF(AA7664=1,"",IF(AND(AB7664=1,AD7664&lt;&gt;1),1,0))</f>
        <v/>
      </c>
      <c r="AG7664" s="0" t="str">
        <f aca="false">IF(AA7664=1,"",IF(AND(AC7664=1,AE7664&lt;&gt;1),1,0))</f>
        <v/>
      </c>
      <c r="AH7664" s="60" t="str">
        <f aca="false">IF(AND(E7664&gt;0,AA7664&lt;2,NOT(AND(C7665=C7664,AA7665=AA7664+1))),INDEX(DATAS,AA7664+1),"")</f>
        <v/>
      </c>
      <c r="AI7664" s="60" t="str">
        <f aca="false">IF(AND(AC7664=1,AA7664&lt;2),IF(AND(C7665=C7664,AA7665=AA7664+1),IF(AC7665=1,"",INDEX(DATAS,AA7664+1)),INDEX(DATAS,AA7664+1)),"")</f>
        <v/>
      </c>
    </row>
    <row r="7665" customFormat="false" ht="15" hidden="false" customHeight="false" outlineLevel="0" collapsed="false">
      <c r="A7665" s="60" t="n">
        <v>46310</v>
      </c>
      <c r="B7665" s="0" t="n">
        <v>15</v>
      </c>
      <c r="C7665" s="0" t="n">
        <v>30595</v>
      </c>
      <c r="E7665" s="0" t="n">
        <v>0</v>
      </c>
      <c r="F7665" s="55" t="s">
        <v>1504</v>
      </c>
      <c r="I7665" s="55" t="s">
        <v>155</v>
      </c>
      <c r="U7665" s="0" t="n">
        <v>212</v>
      </c>
      <c r="V7665" s="0" t="n">
        <v>0</v>
      </c>
      <c r="X7665" s="55" t="n">
        <f aca="false">IF(I7665="Male",0,1)</f>
        <v>0</v>
      </c>
      <c r="Y7665" s="55" t="n">
        <f aca="false">IF(OR(I7665="DNB",I7665="Dry DNB"),1,0)</f>
        <v>0</v>
      </c>
      <c r="Z7665" s="0" t="str">
        <f aca="false">IF(ISNUMBER(W7665),A7665-W7665,"")</f>
        <v/>
      </c>
      <c r="AA7665" s="55" t="n">
        <f aca="false">MATCH(A7665,DATAS,0)</f>
        <v>2</v>
      </c>
      <c r="AB7665" s="55" t="n">
        <f aca="false">IF(AND(E7665&gt;0,OR(AND(B7665&gt;=1,B7665&lt;=6),B7665=10)),1,0)</f>
        <v>0</v>
      </c>
      <c r="AC7665" s="55" t="n">
        <f aca="false">IF(AND(E7665&gt;0,B7665=10),1,0)</f>
        <v>0</v>
      </c>
      <c r="AD7665" s="55" t="n">
        <f aca="false">IF(AND(C7664=C7665,AA7664=AA7665-1),AB7664,"")</f>
        <v>0</v>
      </c>
      <c r="AE7665" s="55" t="n">
        <f aca="false">IF(AND(C7664=C7665,AA7664=AA7665-1),AC7664,"")</f>
        <v>0</v>
      </c>
      <c r="AF7665" s="55" t="n">
        <f aca="false">IF(AA7665=1,"",IF(AND(AB7665=1,AD7665&lt;&gt;1),1,0))</f>
        <v>0</v>
      </c>
      <c r="AG7665" s="55" t="n">
        <f aca="false">IF(AA7665=1,"",IF(AND(AC7665=1,AE7665&lt;&gt;1),1,0))</f>
        <v>0</v>
      </c>
      <c r="AH7665" s="60" t="str">
        <f aca="false">IF(AND(E7665&gt;0,AA7665&lt;2,NOT(AND(C7666=C7665,AA7666=AA7665+1))),INDEX(DATAS,AA7665+1),"")</f>
        <v/>
      </c>
      <c r="AI7665" s="60" t="str">
        <f aca="false">IF(AND(AC7665=1,AA7665&lt;2),IF(AND(C7666=C7665,AA7666=AA7665+1),IF(AC7666=1,"",INDEX(DATAS,AA7665+1)),INDEX(DATAS,AA7665+1)),"")</f>
        <v/>
      </c>
    </row>
    <row r="7666" customFormat="false" ht="15" hidden="false" customHeight="false" outlineLevel="0" collapsed="false">
      <c r="A7666" s="60" t="n">
        <v>46309</v>
      </c>
      <c r="B7666" s="0" t="n">
        <v>15</v>
      </c>
      <c r="C7666" s="0" t="n">
        <v>30597</v>
      </c>
      <c r="E7666" s="0" t="n">
        <v>0</v>
      </c>
      <c r="F7666" s="55" t="s">
        <v>1504</v>
      </c>
      <c r="I7666" s="55" t="s">
        <v>155</v>
      </c>
      <c r="U7666" s="0" t="n">
        <v>211</v>
      </c>
      <c r="V7666" s="0" t="n">
        <v>0</v>
      </c>
      <c r="X7666" s="55" t="n">
        <f aca="false">IF(I7666="Male",0,1)</f>
        <v>0</v>
      </c>
      <c r="Y7666" s="55" t="n">
        <f aca="false">IF(OR(I7666="DNB",I7666="Dry DNB"),1,0)</f>
        <v>0</v>
      </c>
      <c r="Z7666" s="0" t="str">
        <f aca="false">IF(ISNUMBER(W7666),A7666-W7666,"")</f>
        <v/>
      </c>
      <c r="AA7666" s="55" t="n">
        <f aca="false">MATCH(A7666,DATAS,0)</f>
        <v>1</v>
      </c>
      <c r="AB7666" s="55" t="n">
        <f aca="false">IF(AND(E7666&gt;0,OR(AND(B7666&gt;=1,B7666&lt;=6),B7666=10)),1,0)</f>
        <v>0</v>
      </c>
      <c r="AC7666" s="55" t="n">
        <f aca="false">IF(AND(E7666&gt;0,B7666=10),1,0)</f>
        <v>0</v>
      </c>
      <c r="AD7666" s="0" t="str">
        <f aca="false">IF(AND(C7665=C7666,AA7665=AA7666-1),AB7665,"")</f>
        <v/>
      </c>
      <c r="AE7666" s="0" t="str">
        <f aca="false">IF(AND(C7665=C7666,AA7665=AA7666-1),AC7665,"")</f>
        <v/>
      </c>
      <c r="AF7666" s="0" t="str">
        <f aca="false">IF(AA7666=1,"",IF(AND(AB7666=1,AD7666&lt;&gt;1),1,0))</f>
        <v/>
      </c>
      <c r="AG7666" s="0" t="str">
        <f aca="false">IF(AA7666=1,"",IF(AND(AC7666=1,AE7666&lt;&gt;1),1,0))</f>
        <v/>
      </c>
      <c r="AH7666" s="60" t="str">
        <f aca="false">IF(AND(E7666&gt;0,AA7666&lt;2,NOT(AND(C7667=C7666,AA7667=AA7666+1))),INDEX(DATAS,AA7666+1),"")</f>
        <v/>
      </c>
      <c r="AI7666" s="60" t="str">
        <f aca="false">IF(AND(AC7666=1,AA7666&lt;2),IF(AND(C7667=C7666,AA7667=AA7666+1),IF(AC7667=1,"",INDEX(DATAS,AA7666+1)),INDEX(DATAS,AA7666+1)),"")</f>
        <v/>
      </c>
    </row>
    <row r="7667" customFormat="false" ht="15" hidden="false" customHeight="false" outlineLevel="0" collapsed="false">
      <c r="A7667" s="60" t="n">
        <v>46310</v>
      </c>
      <c r="B7667" s="0" t="n">
        <v>15</v>
      </c>
      <c r="C7667" s="0" t="n">
        <v>30597</v>
      </c>
      <c r="E7667" s="0" t="n">
        <v>0</v>
      </c>
      <c r="F7667" s="55" t="s">
        <v>1504</v>
      </c>
      <c r="I7667" s="55" t="s">
        <v>155</v>
      </c>
      <c r="U7667" s="0" t="n">
        <v>212</v>
      </c>
      <c r="V7667" s="0" t="n">
        <v>0</v>
      </c>
      <c r="X7667" s="55" t="n">
        <f aca="false">IF(I7667="Male",0,1)</f>
        <v>0</v>
      </c>
      <c r="Y7667" s="55" t="n">
        <f aca="false">IF(OR(I7667="DNB",I7667="Dry DNB"),1,0)</f>
        <v>0</v>
      </c>
      <c r="Z7667" s="0" t="str">
        <f aca="false">IF(ISNUMBER(W7667),A7667-W7667,"")</f>
        <v/>
      </c>
      <c r="AA7667" s="55" t="n">
        <f aca="false">MATCH(A7667,DATAS,0)</f>
        <v>2</v>
      </c>
      <c r="AB7667" s="55" t="n">
        <f aca="false">IF(AND(E7667&gt;0,OR(AND(B7667&gt;=1,B7667&lt;=6),B7667=10)),1,0)</f>
        <v>0</v>
      </c>
      <c r="AC7667" s="55" t="n">
        <f aca="false">IF(AND(E7667&gt;0,B7667=10),1,0)</f>
        <v>0</v>
      </c>
      <c r="AD7667" s="55" t="n">
        <f aca="false">IF(AND(C7666=C7667,AA7666=AA7667-1),AB7666,"")</f>
        <v>0</v>
      </c>
      <c r="AE7667" s="55" t="n">
        <f aca="false">IF(AND(C7666=C7667,AA7666=AA7667-1),AC7666,"")</f>
        <v>0</v>
      </c>
      <c r="AF7667" s="55" t="n">
        <f aca="false">IF(AA7667=1,"",IF(AND(AB7667=1,AD7667&lt;&gt;1),1,0))</f>
        <v>0</v>
      </c>
      <c r="AG7667" s="55" t="n">
        <f aca="false">IF(AA7667=1,"",IF(AND(AC7667=1,AE7667&lt;&gt;1),1,0))</f>
        <v>0</v>
      </c>
      <c r="AH7667" s="60" t="str">
        <f aca="false">IF(AND(E7667&gt;0,AA7667&lt;2,NOT(AND(C7668=C7667,AA7668=AA7667+1))),INDEX(DATAS,AA7667+1),"")</f>
        <v/>
      </c>
      <c r="AI7667" s="60" t="str">
        <f aca="false">IF(AND(AC7667=1,AA7667&lt;2),IF(AND(C7668=C7667,AA7668=AA7667+1),IF(AC7668=1,"",INDEX(DATAS,AA7667+1)),INDEX(DATAS,AA7667+1)),"")</f>
        <v/>
      </c>
    </row>
    <row r="7668" customFormat="false" ht="15" hidden="false" customHeight="false" outlineLevel="0" collapsed="false">
      <c r="A7668" s="60" t="n">
        <v>46309</v>
      </c>
      <c r="B7668" s="0" t="n">
        <v>15</v>
      </c>
      <c r="C7668" s="0" t="n">
        <v>30604</v>
      </c>
      <c r="E7668" s="0" t="n">
        <v>0</v>
      </c>
      <c r="F7668" s="55" t="s">
        <v>1506</v>
      </c>
      <c r="I7668" s="55" t="s">
        <v>1702</v>
      </c>
      <c r="U7668" s="0" t="n">
        <v>209</v>
      </c>
      <c r="V7668" s="0" t="n">
        <v>0</v>
      </c>
      <c r="X7668" s="55" t="n">
        <f aca="false">IF(I7668="Male",0,1)</f>
        <v>1</v>
      </c>
      <c r="Y7668" s="55" t="n">
        <f aca="false">IF(OR(I7668="DNB",I7668="Dry DNB"),1,0)</f>
        <v>0</v>
      </c>
      <c r="Z7668" s="0" t="str">
        <f aca="false">IF(ISNUMBER(W7668),A7668-W7668,"")</f>
        <v/>
      </c>
      <c r="AA7668" s="55" t="n">
        <f aca="false">MATCH(A7668,DATAS,0)</f>
        <v>1</v>
      </c>
      <c r="AB7668" s="55" t="n">
        <f aca="false">IF(AND(E7668&gt;0,OR(AND(B7668&gt;=1,B7668&lt;=6),B7668=10)),1,0)</f>
        <v>0</v>
      </c>
      <c r="AC7668" s="55" t="n">
        <f aca="false">IF(AND(E7668&gt;0,B7668=10),1,0)</f>
        <v>0</v>
      </c>
      <c r="AD7668" s="0" t="str">
        <f aca="false">IF(AND(C7667=C7668,AA7667=AA7668-1),AB7667,"")</f>
        <v/>
      </c>
      <c r="AE7668" s="0" t="str">
        <f aca="false">IF(AND(C7667=C7668,AA7667=AA7668-1),AC7667,"")</f>
        <v/>
      </c>
      <c r="AF7668" s="0" t="str">
        <f aca="false">IF(AA7668=1,"",IF(AND(AB7668=1,AD7668&lt;&gt;1),1,0))</f>
        <v/>
      </c>
      <c r="AG7668" s="0" t="str">
        <f aca="false">IF(AA7668=1,"",IF(AND(AC7668=1,AE7668&lt;&gt;1),1,0))</f>
        <v/>
      </c>
      <c r="AH7668" s="60" t="str">
        <f aca="false">IF(AND(E7668&gt;0,AA7668&lt;2,NOT(AND(C7669=C7668,AA7669=AA7668+1))),INDEX(DATAS,AA7668+1),"")</f>
        <v/>
      </c>
      <c r="AI7668" s="60" t="str">
        <f aca="false">IF(AND(AC7668=1,AA7668&lt;2),IF(AND(C7669=C7668,AA7669=AA7668+1),IF(AC7669=1,"",INDEX(DATAS,AA7668+1)),INDEX(DATAS,AA7668+1)),"")</f>
        <v/>
      </c>
    </row>
    <row r="7669" customFormat="false" ht="15" hidden="false" customHeight="false" outlineLevel="0" collapsed="false">
      <c r="A7669" s="60" t="n">
        <v>46310</v>
      </c>
      <c r="B7669" s="0" t="n">
        <v>15</v>
      </c>
      <c r="C7669" s="0" t="n">
        <v>30604</v>
      </c>
      <c r="E7669" s="0" t="n">
        <v>0</v>
      </c>
      <c r="F7669" s="55" t="s">
        <v>1506</v>
      </c>
      <c r="I7669" s="55" t="s">
        <v>1702</v>
      </c>
      <c r="U7669" s="0" t="n">
        <v>210</v>
      </c>
      <c r="V7669" s="0" t="n">
        <v>0</v>
      </c>
      <c r="X7669" s="55" t="n">
        <f aca="false">IF(I7669="Male",0,1)</f>
        <v>1</v>
      </c>
      <c r="Y7669" s="55" t="n">
        <f aca="false">IF(OR(I7669="DNB",I7669="Dry DNB"),1,0)</f>
        <v>0</v>
      </c>
      <c r="Z7669" s="0" t="str">
        <f aca="false">IF(ISNUMBER(W7669),A7669-W7669,"")</f>
        <v/>
      </c>
      <c r="AA7669" s="55" t="n">
        <f aca="false">MATCH(A7669,DATAS,0)</f>
        <v>2</v>
      </c>
      <c r="AB7669" s="55" t="n">
        <f aca="false">IF(AND(E7669&gt;0,OR(AND(B7669&gt;=1,B7669&lt;=6),B7669=10)),1,0)</f>
        <v>0</v>
      </c>
      <c r="AC7669" s="55" t="n">
        <f aca="false">IF(AND(E7669&gt;0,B7669=10),1,0)</f>
        <v>0</v>
      </c>
      <c r="AD7669" s="55" t="n">
        <f aca="false">IF(AND(C7668=C7669,AA7668=AA7669-1),AB7668,"")</f>
        <v>0</v>
      </c>
      <c r="AE7669" s="55" t="n">
        <f aca="false">IF(AND(C7668=C7669,AA7668=AA7669-1),AC7668,"")</f>
        <v>0</v>
      </c>
      <c r="AF7669" s="55" t="n">
        <f aca="false">IF(AA7669=1,"",IF(AND(AB7669=1,AD7669&lt;&gt;1),1,0))</f>
        <v>0</v>
      </c>
      <c r="AG7669" s="55" t="n">
        <f aca="false">IF(AA7669=1,"",IF(AND(AC7669=1,AE7669&lt;&gt;1),1,0))</f>
        <v>0</v>
      </c>
      <c r="AH7669" s="60" t="str">
        <f aca="false">IF(AND(E7669&gt;0,AA7669&lt;2,NOT(AND(C7670=C7669,AA7670=AA7669+1))),INDEX(DATAS,AA7669+1),"")</f>
        <v/>
      </c>
      <c r="AI7669" s="60" t="str">
        <f aca="false">IF(AND(AC7669=1,AA7669&lt;2),IF(AND(C7670=C7669,AA7670=AA7669+1),IF(AC7670=1,"",INDEX(DATAS,AA7669+1)),INDEX(DATAS,AA7669+1)),"")</f>
        <v/>
      </c>
    </row>
    <row r="7670" customFormat="false" ht="15" hidden="false" customHeight="false" outlineLevel="0" collapsed="false">
      <c r="A7670" s="60" t="n">
        <v>46309</v>
      </c>
      <c r="B7670" s="0" t="n">
        <v>15</v>
      </c>
      <c r="C7670" s="0" t="n">
        <v>30605</v>
      </c>
      <c r="E7670" s="0" t="n">
        <v>0</v>
      </c>
      <c r="F7670" s="55" t="s">
        <v>1507</v>
      </c>
      <c r="I7670" s="55" t="s">
        <v>155</v>
      </c>
      <c r="U7670" s="0" t="n">
        <v>208</v>
      </c>
      <c r="V7670" s="0" t="n">
        <v>0</v>
      </c>
      <c r="X7670" s="55" t="n">
        <f aca="false">IF(I7670="Male",0,1)</f>
        <v>0</v>
      </c>
      <c r="Y7670" s="55" t="n">
        <f aca="false">IF(OR(I7670="DNB",I7670="Dry DNB"),1,0)</f>
        <v>0</v>
      </c>
      <c r="Z7670" s="0" t="str">
        <f aca="false">IF(ISNUMBER(W7670),A7670-W7670,"")</f>
        <v/>
      </c>
      <c r="AA7670" s="55" t="n">
        <f aca="false">MATCH(A7670,DATAS,0)</f>
        <v>1</v>
      </c>
      <c r="AB7670" s="55" t="n">
        <f aca="false">IF(AND(E7670&gt;0,OR(AND(B7670&gt;=1,B7670&lt;=6),B7670=10)),1,0)</f>
        <v>0</v>
      </c>
      <c r="AC7670" s="55" t="n">
        <f aca="false">IF(AND(E7670&gt;0,B7670=10),1,0)</f>
        <v>0</v>
      </c>
      <c r="AD7670" s="0" t="str">
        <f aca="false">IF(AND(C7669=C7670,AA7669=AA7670-1),AB7669,"")</f>
        <v/>
      </c>
      <c r="AE7670" s="0" t="str">
        <f aca="false">IF(AND(C7669=C7670,AA7669=AA7670-1),AC7669,"")</f>
        <v/>
      </c>
      <c r="AF7670" s="0" t="str">
        <f aca="false">IF(AA7670=1,"",IF(AND(AB7670=1,AD7670&lt;&gt;1),1,0))</f>
        <v/>
      </c>
      <c r="AG7670" s="0" t="str">
        <f aca="false">IF(AA7670=1,"",IF(AND(AC7670=1,AE7670&lt;&gt;1),1,0))</f>
        <v/>
      </c>
      <c r="AH7670" s="60" t="str">
        <f aca="false">IF(AND(E7670&gt;0,AA7670&lt;2,NOT(AND(C7671=C7670,AA7671=AA7670+1))),INDEX(DATAS,AA7670+1),"")</f>
        <v/>
      </c>
      <c r="AI7670" s="60" t="str">
        <f aca="false">IF(AND(AC7670=1,AA7670&lt;2),IF(AND(C7671=C7670,AA7671=AA7670+1),IF(AC7671=1,"",INDEX(DATAS,AA7670+1)),INDEX(DATAS,AA7670+1)),"")</f>
        <v/>
      </c>
    </row>
    <row r="7671" customFormat="false" ht="15" hidden="false" customHeight="false" outlineLevel="0" collapsed="false">
      <c r="A7671" s="60" t="n">
        <v>46310</v>
      </c>
      <c r="B7671" s="0" t="n">
        <v>15</v>
      </c>
      <c r="C7671" s="0" t="n">
        <v>30605</v>
      </c>
      <c r="E7671" s="0" t="n">
        <v>0</v>
      </c>
      <c r="F7671" s="55" t="s">
        <v>1507</v>
      </c>
      <c r="I7671" s="55" t="s">
        <v>155</v>
      </c>
      <c r="U7671" s="0" t="n">
        <v>209</v>
      </c>
      <c r="V7671" s="0" t="n">
        <v>0</v>
      </c>
      <c r="X7671" s="55" t="n">
        <f aca="false">IF(I7671="Male",0,1)</f>
        <v>0</v>
      </c>
      <c r="Y7671" s="55" t="n">
        <f aca="false">IF(OR(I7671="DNB",I7671="Dry DNB"),1,0)</f>
        <v>0</v>
      </c>
      <c r="Z7671" s="0" t="str">
        <f aca="false">IF(ISNUMBER(W7671),A7671-W7671,"")</f>
        <v/>
      </c>
      <c r="AA7671" s="55" t="n">
        <f aca="false">MATCH(A7671,DATAS,0)</f>
        <v>2</v>
      </c>
      <c r="AB7671" s="55" t="n">
        <f aca="false">IF(AND(E7671&gt;0,OR(AND(B7671&gt;=1,B7671&lt;=6),B7671=10)),1,0)</f>
        <v>0</v>
      </c>
      <c r="AC7671" s="55" t="n">
        <f aca="false">IF(AND(E7671&gt;0,B7671=10),1,0)</f>
        <v>0</v>
      </c>
      <c r="AD7671" s="55" t="n">
        <f aca="false">IF(AND(C7670=C7671,AA7670=AA7671-1),AB7670,"")</f>
        <v>0</v>
      </c>
      <c r="AE7671" s="55" t="n">
        <f aca="false">IF(AND(C7670=C7671,AA7670=AA7671-1),AC7670,"")</f>
        <v>0</v>
      </c>
      <c r="AF7671" s="55" t="n">
        <f aca="false">IF(AA7671=1,"",IF(AND(AB7671=1,AD7671&lt;&gt;1),1,0))</f>
        <v>0</v>
      </c>
      <c r="AG7671" s="55" t="n">
        <f aca="false">IF(AA7671=1,"",IF(AND(AC7671=1,AE7671&lt;&gt;1),1,0))</f>
        <v>0</v>
      </c>
      <c r="AH7671" s="60" t="str">
        <f aca="false">IF(AND(E7671&gt;0,AA7671&lt;2,NOT(AND(C7672=C7671,AA7672=AA7671+1))),INDEX(DATAS,AA7671+1),"")</f>
        <v/>
      </c>
      <c r="AI7671" s="60" t="str">
        <f aca="false">IF(AND(AC7671=1,AA7671&lt;2),IF(AND(C7672=C7671,AA7672=AA7671+1),IF(AC7672=1,"",INDEX(DATAS,AA7671+1)),INDEX(DATAS,AA7671+1)),"")</f>
        <v/>
      </c>
    </row>
    <row r="7672" customFormat="false" ht="15" hidden="false" customHeight="false" outlineLevel="0" collapsed="false">
      <c r="A7672" s="60" t="n">
        <v>46309</v>
      </c>
      <c r="B7672" s="0" t="n">
        <v>15</v>
      </c>
      <c r="C7672" s="0" t="n">
        <v>30607</v>
      </c>
      <c r="E7672" s="0" t="n">
        <v>0</v>
      </c>
      <c r="F7672" s="55" t="s">
        <v>1508</v>
      </c>
      <c r="I7672" s="55" t="s">
        <v>1702</v>
      </c>
      <c r="U7672" s="0" t="n">
        <v>207</v>
      </c>
      <c r="V7672" s="0" t="n">
        <v>0</v>
      </c>
      <c r="X7672" s="55" t="n">
        <f aca="false">IF(I7672="Male",0,1)</f>
        <v>1</v>
      </c>
      <c r="Y7672" s="55" t="n">
        <f aca="false">IF(OR(I7672="DNB",I7672="Dry DNB"),1,0)</f>
        <v>0</v>
      </c>
      <c r="Z7672" s="0" t="str">
        <f aca="false">IF(ISNUMBER(W7672),A7672-W7672,"")</f>
        <v/>
      </c>
      <c r="AA7672" s="55" t="n">
        <f aca="false">MATCH(A7672,DATAS,0)</f>
        <v>1</v>
      </c>
      <c r="AB7672" s="55" t="n">
        <f aca="false">IF(AND(E7672&gt;0,OR(AND(B7672&gt;=1,B7672&lt;=6),B7672=10)),1,0)</f>
        <v>0</v>
      </c>
      <c r="AC7672" s="55" t="n">
        <f aca="false">IF(AND(E7672&gt;0,B7672=10),1,0)</f>
        <v>0</v>
      </c>
      <c r="AD7672" s="0" t="str">
        <f aca="false">IF(AND(C7671=C7672,AA7671=AA7672-1),AB7671,"")</f>
        <v/>
      </c>
      <c r="AE7672" s="0" t="str">
        <f aca="false">IF(AND(C7671=C7672,AA7671=AA7672-1),AC7671,"")</f>
        <v/>
      </c>
      <c r="AF7672" s="0" t="str">
        <f aca="false">IF(AA7672=1,"",IF(AND(AB7672=1,AD7672&lt;&gt;1),1,0))</f>
        <v/>
      </c>
      <c r="AG7672" s="0" t="str">
        <f aca="false">IF(AA7672=1,"",IF(AND(AC7672=1,AE7672&lt;&gt;1),1,0))</f>
        <v/>
      </c>
      <c r="AH7672" s="60" t="str">
        <f aca="false">IF(AND(E7672&gt;0,AA7672&lt;2,NOT(AND(C7673=C7672,AA7673=AA7672+1))),INDEX(DATAS,AA7672+1),"")</f>
        <v/>
      </c>
      <c r="AI7672" s="60" t="str">
        <f aca="false">IF(AND(AC7672=1,AA7672&lt;2),IF(AND(C7673=C7672,AA7673=AA7672+1),IF(AC7673=1,"",INDEX(DATAS,AA7672+1)),INDEX(DATAS,AA7672+1)),"")</f>
        <v/>
      </c>
    </row>
    <row r="7673" customFormat="false" ht="15" hidden="false" customHeight="false" outlineLevel="0" collapsed="false">
      <c r="A7673" s="60" t="n">
        <v>46310</v>
      </c>
      <c r="B7673" s="0" t="n">
        <v>15</v>
      </c>
      <c r="C7673" s="0" t="n">
        <v>30607</v>
      </c>
      <c r="E7673" s="0" t="n">
        <v>0</v>
      </c>
      <c r="F7673" s="55" t="s">
        <v>1508</v>
      </c>
      <c r="I7673" s="55" t="s">
        <v>1702</v>
      </c>
      <c r="U7673" s="0" t="n">
        <v>208</v>
      </c>
      <c r="V7673" s="0" t="n">
        <v>0</v>
      </c>
      <c r="X7673" s="55" t="n">
        <f aca="false">IF(I7673="Male",0,1)</f>
        <v>1</v>
      </c>
      <c r="Y7673" s="55" t="n">
        <f aca="false">IF(OR(I7673="DNB",I7673="Dry DNB"),1,0)</f>
        <v>0</v>
      </c>
      <c r="Z7673" s="0" t="str">
        <f aca="false">IF(ISNUMBER(W7673),A7673-W7673,"")</f>
        <v/>
      </c>
      <c r="AA7673" s="55" t="n">
        <f aca="false">MATCH(A7673,DATAS,0)</f>
        <v>2</v>
      </c>
      <c r="AB7673" s="55" t="n">
        <f aca="false">IF(AND(E7673&gt;0,OR(AND(B7673&gt;=1,B7673&lt;=6),B7673=10)),1,0)</f>
        <v>0</v>
      </c>
      <c r="AC7673" s="55" t="n">
        <f aca="false">IF(AND(E7673&gt;0,B7673=10),1,0)</f>
        <v>0</v>
      </c>
      <c r="AD7673" s="55" t="n">
        <f aca="false">IF(AND(C7672=C7673,AA7672=AA7673-1),AB7672,"")</f>
        <v>0</v>
      </c>
      <c r="AE7673" s="55" t="n">
        <f aca="false">IF(AND(C7672=C7673,AA7672=AA7673-1),AC7672,"")</f>
        <v>0</v>
      </c>
      <c r="AF7673" s="55" t="n">
        <f aca="false">IF(AA7673=1,"",IF(AND(AB7673=1,AD7673&lt;&gt;1),1,0))</f>
        <v>0</v>
      </c>
      <c r="AG7673" s="55" t="n">
        <f aca="false">IF(AA7673=1,"",IF(AND(AC7673=1,AE7673&lt;&gt;1),1,0))</f>
        <v>0</v>
      </c>
      <c r="AH7673" s="60" t="str">
        <f aca="false">IF(AND(E7673&gt;0,AA7673&lt;2,NOT(AND(C7674=C7673,AA7674=AA7673+1))),INDEX(DATAS,AA7673+1),"")</f>
        <v/>
      </c>
      <c r="AI7673" s="60" t="str">
        <f aca="false">IF(AND(AC7673=1,AA7673&lt;2),IF(AND(C7674=C7673,AA7674=AA7673+1),IF(AC7674=1,"",INDEX(DATAS,AA7673+1)),INDEX(DATAS,AA7673+1)),"")</f>
        <v/>
      </c>
    </row>
    <row r="7674" customFormat="false" ht="15" hidden="false" customHeight="false" outlineLevel="0" collapsed="false">
      <c r="A7674" s="60" t="n">
        <v>46309</v>
      </c>
      <c r="B7674" s="0" t="n">
        <v>15</v>
      </c>
      <c r="C7674" s="0" t="n">
        <v>30609</v>
      </c>
      <c r="E7674" s="0" t="n">
        <v>0</v>
      </c>
      <c r="F7674" s="55" t="s">
        <v>1510</v>
      </c>
      <c r="I7674" s="55" t="s">
        <v>1702</v>
      </c>
      <c r="U7674" s="0" t="n">
        <v>205</v>
      </c>
      <c r="V7674" s="0" t="n">
        <v>0</v>
      </c>
      <c r="X7674" s="55" t="n">
        <f aca="false">IF(I7674="Male",0,1)</f>
        <v>1</v>
      </c>
      <c r="Y7674" s="55" t="n">
        <f aca="false">IF(OR(I7674="DNB",I7674="Dry DNB"),1,0)</f>
        <v>0</v>
      </c>
      <c r="Z7674" s="0" t="str">
        <f aca="false">IF(ISNUMBER(W7674),A7674-W7674,"")</f>
        <v/>
      </c>
      <c r="AA7674" s="55" t="n">
        <f aca="false">MATCH(A7674,DATAS,0)</f>
        <v>1</v>
      </c>
      <c r="AB7674" s="55" t="n">
        <f aca="false">IF(AND(E7674&gt;0,OR(AND(B7674&gt;=1,B7674&lt;=6),B7674=10)),1,0)</f>
        <v>0</v>
      </c>
      <c r="AC7674" s="55" t="n">
        <f aca="false">IF(AND(E7674&gt;0,B7674=10),1,0)</f>
        <v>0</v>
      </c>
      <c r="AD7674" s="0" t="str">
        <f aca="false">IF(AND(C7673=C7674,AA7673=AA7674-1),AB7673,"")</f>
        <v/>
      </c>
      <c r="AE7674" s="0" t="str">
        <f aca="false">IF(AND(C7673=C7674,AA7673=AA7674-1),AC7673,"")</f>
        <v/>
      </c>
      <c r="AF7674" s="0" t="str">
        <f aca="false">IF(AA7674=1,"",IF(AND(AB7674=1,AD7674&lt;&gt;1),1,0))</f>
        <v/>
      </c>
      <c r="AG7674" s="0" t="str">
        <f aca="false">IF(AA7674=1,"",IF(AND(AC7674=1,AE7674&lt;&gt;1),1,0))</f>
        <v/>
      </c>
      <c r="AH7674" s="60" t="str">
        <f aca="false">IF(AND(E7674&gt;0,AA7674&lt;2,NOT(AND(C7675=C7674,AA7675=AA7674+1))),INDEX(DATAS,AA7674+1),"")</f>
        <v/>
      </c>
      <c r="AI7674" s="60" t="str">
        <f aca="false">IF(AND(AC7674=1,AA7674&lt;2),IF(AND(C7675=C7674,AA7675=AA7674+1),IF(AC7675=1,"",INDEX(DATAS,AA7674+1)),INDEX(DATAS,AA7674+1)),"")</f>
        <v/>
      </c>
    </row>
    <row r="7675" customFormat="false" ht="15" hidden="false" customHeight="false" outlineLevel="0" collapsed="false">
      <c r="A7675" s="60" t="n">
        <v>46310</v>
      </c>
      <c r="B7675" s="0" t="n">
        <v>15</v>
      </c>
      <c r="C7675" s="0" t="n">
        <v>30609</v>
      </c>
      <c r="E7675" s="0" t="n">
        <v>0</v>
      </c>
      <c r="F7675" s="55" t="s">
        <v>1510</v>
      </c>
      <c r="I7675" s="55" t="s">
        <v>1702</v>
      </c>
      <c r="U7675" s="0" t="n">
        <v>206</v>
      </c>
      <c r="V7675" s="0" t="n">
        <v>0</v>
      </c>
      <c r="X7675" s="55" t="n">
        <f aca="false">IF(I7675="Male",0,1)</f>
        <v>1</v>
      </c>
      <c r="Y7675" s="55" t="n">
        <f aca="false">IF(OR(I7675="DNB",I7675="Dry DNB"),1,0)</f>
        <v>0</v>
      </c>
      <c r="Z7675" s="0" t="str">
        <f aca="false">IF(ISNUMBER(W7675),A7675-W7675,"")</f>
        <v/>
      </c>
      <c r="AA7675" s="55" t="n">
        <f aca="false">MATCH(A7675,DATAS,0)</f>
        <v>2</v>
      </c>
      <c r="AB7675" s="55" t="n">
        <f aca="false">IF(AND(E7675&gt;0,OR(AND(B7675&gt;=1,B7675&lt;=6),B7675=10)),1,0)</f>
        <v>0</v>
      </c>
      <c r="AC7675" s="55" t="n">
        <f aca="false">IF(AND(E7675&gt;0,B7675=10),1,0)</f>
        <v>0</v>
      </c>
      <c r="AD7675" s="55" t="n">
        <f aca="false">IF(AND(C7674=C7675,AA7674=AA7675-1),AB7674,"")</f>
        <v>0</v>
      </c>
      <c r="AE7675" s="55" t="n">
        <f aca="false">IF(AND(C7674=C7675,AA7674=AA7675-1),AC7674,"")</f>
        <v>0</v>
      </c>
      <c r="AF7675" s="55" t="n">
        <f aca="false">IF(AA7675=1,"",IF(AND(AB7675=1,AD7675&lt;&gt;1),1,0))</f>
        <v>0</v>
      </c>
      <c r="AG7675" s="55" t="n">
        <f aca="false">IF(AA7675=1,"",IF(AND(AC7675=1,AE7675&lt;&gt;1),1,0))</f>
        <v>0</v>
      </c>
      <c r="AH7675" s="60" t="str">
        <f aca="false">IF(AND(E7675&gt;0,AA7675&lt;2,NOT(AND(C7676=C7675,AA7676=AA7675+1))),INDEX(DATAS,AA7675+1),"")</f>
        <v/>
      </c>
      <c r="AI7675" s="60" t="str">
        <f aca="false">IF(AND(AC7675=1,AA7675&lt;2),IF(AND(C7676=C7675,AA7676=AA7675+1),IF(AC7676=1,"",INDEX(DATAS,AA7675+1)),INDEX(DATAS,AA7675+1)),"")</f>
        <v/>
      </c>
    </row>
    <row r="7676" customFormat="false" ht="15" hidden="false" customHeight="false" outlineLevel="0" collapsed="false">
      <c r="A7676" s="60" t="n">
        <v>46309</v>
      </c>
      <c r="B7676" s="0" t="n">
        <v>15</v>
      </c>
      <c r="C7676" s="0" t="n">
        <v>30610</v>
      </c>
      <c r="E7676" s="0" t="n">
        <v>0</v>
      </c>
      <c r="F7676" s="55" t="s">
        <v>1511</v>
      </c>
      <c r="I7676" s="55" t="s">
        <v>155</v>
      </c>
      <c r="U7676" s="0" t="n">
        <v>204</v>
      </c>
      <c r="V7676" s="0" t="n">
        <v>0</v>
      </c>
      <c r="X7676" s="55" t="n">
        <f aca="false">IF(I7676="Male",0,1)</f>
        <v>0</v>
      </c>
      <c r="Y7676" s="55" t="n">
        <f aca="false">IF(OR(I7676="DNB",I7676="Dry DNB"),1,0)</f>
        <v>0</v>
      </c>
      <c r="Z7676" s="0" t="str">
        <f aca="false">IF(ISNUMBER(W7676),A7676-W7676,"")</f>
        <v/>
      </c>
      <c r="AA7676" s="55" t="n">
        <f aca="false">MATCH(A7676,DATAS,0)</f>
        <v>1</v>
      </c>
      <c r="AB7676" s="55" t="n">
        <f aca="false">IF(AND(E7676&gt;0,OR(AND(B7676&gt;=1,B7676&lt;=6),B7676=10)),1,0)</f>
        <v>0</v>
      </c>
      <c r="AC7676" s="55" t="n">
        <f aca="false">IF(AND(E7676&gt;0,B7676=10),1,0)</f>
        <v>0</v>
      </c>
      <c r="AD7676" s="0" t="str">
        <f aca="false">IF(AND(C7675=C7676,AA7675=AA7676-1),AB7675,"")</f>
        <v/>
      </c>
      <c r="AE7676" s="0" t="str">
        <f aca="false">IF(AND(C7675=C7676,AA7675=AA7676-1),AC7675,"")</f>
        <v/>
      </c>
      <c r="AF7676" s="0" t="str">
        <f aca="false">IF(AA7676=1,"",IF(AND(AB7676=1,AD7676&lt;&gt;1),1,0))</f>
        <v/>
      </c>
      <c r="AG7676" s="0" t="str">
        <f aca="false">IF(AA7676=1,"",IF(AND(AC7676=1,AE7676&lt;&gt;1),1,0))</f>
        <v/>
      </c>
      <c r="AH7676" s="60" t="str">
        <f aca="false">IF(AND(E7676&gt;0,AA7676&lt;2,NOT(AND(C7677=C7676,AA7677=AA7676+1))),INDEX(DATAS,AA7676+1),"")</f>
        <v/>
      </c>
      <c r="AI7676" s="60" t="str">
        <f aca="false">IF(AND(AC7676=1,AA7676&lt;2),IF(AND(C7677=C7676,AA7677=AA7676+1),IF(AC7677=1,"",INDEX(DATAS,AA7676+1)),INDEX(DATAS,AA7676+1)),"")</f>
        <v/>
      </c>
    </row>
    <row r="7677" customFormat="false" ht="15" hidden="false" customHeight="false" outlineLevel="0" collapsed="false">
      <c r="A7677" s="60" t="n">
        <v>46310</v>
      </c>
      <c r="B7677" s="0" t="n">
        <v>15</v>
      </c>
      <c r="C7677" s="0" t="n">
        <v>30610</v>
      </c>
      <c r="E7677" s="0" t="n">
        <v>0</v>
      </c>
      <c r="F7677" s="55" t="s">
        <v>1511</v>
      </c>
      <c r="I7677" s="55" t="s">
        <v>155</v>
      </c>
      <c r="U7677" s="0" t="n">
        <v>205</v>
      </c>
      <c r="V7677" s="0" t="n">
        <v>0</v>
      </c>
      <c r="X7677" s="55" t="n">
        <f aca="false">IF(I7677="Male",0,1)</f>
        <v>0</v>
      </c>
      <c r="Y7677" s="55" t="n">
        <f aca="false">IF(OR(I7677="DNB",I7677="Dry DNB"),1,0)</f>
        <v>0</v>
      </c>
      <c r="Z7677" s="0" t="str">
        <f aca="false">IF(ISNUMBER(W7677),A7677-W7677,"")</f>
        <v/>
      </c>
      <c r="AA7677" s="55" t="n">
        <f aca="false">MATCH(A7677,DATAS,0)</f>
        <v>2</v>
      </c>
      <c r="AB7677" s="55" t="n">
        <f aca="false">IF(AND(E7677&gt;0,OR(AND(B7677&gt;=1,B7677&lt;=6),B7677=10)),1,0)</f>
        <v>0</v>
      </c>
      <c r="AC7677" s="55" t="n">
        <f aca="false">IF(AND(E7677&gt;0,B7677=10),1,0)</f>
        <v>0</v>
      </c>
      <c r="AD7677" s="55" t="n">
        <f aca="false">IF(AND(C7676=C7677,AA7676=AA7677-1),AB7676,"")</f>
        <v>0</v>
      </c>
      <c r="AE7677" s="55" t="n">
        <f aca="false">IF(AND(C7676=C7677,AA7676=AA7677-1),AC7676,"")</f>
        <v>0</v>
      </c>
      <c r="AF7677" s="55" t="n">
        <f aca="false">IF(AA7677=1,"",IF(AND(AB7677=1,AD7677&lt;&gt;1),1,0))</f>
        <v>0</v>
      </c>
      <c r="AG7677" s="55" t="n">
        <f aca="false">IF(AA7677=1,"",IF(AND(AC7677=1,AE7677&lt;&gt;1),1,0))</f>
        <v>0</v>
      </c>
      <c r="AH7677" s="60" t="str">
        <f aca="false">IF(AND(E7677&gt;0,AA7677&lt;2,NOT(AND(C7678=C7677,AA7678=AA7677+1))),INDEX(DATAS,AA7677+1),"")</f>
        <v/>
      </c>
      <c r="AI7677" s="60" t="str">
        <f aca="false">IF(AND(AC7677=1,AA7677&lt;2),IF(AND(C7678=C7677,AA7678=AA7677+1),IF(AC7678=1,"",INDEX(DATAS,AA7677+1)),INDEX(DATAS,AA7677+1)),"")</f>
        <v/>
      </c>
    </row>
    <row r="7678" customFormat="false" ht="15" hidden="false" customHeight="false" outlineLevel="0" collapsed="false">
      <c r="A7678" s="60" t="n">
        <v>46309</v>
      </c>
      <c r="B7678" s="0" t="n">
        <v>15</v>
      </c>
      <c r="C7678" s="0" t="n">
        <v>30611</v>
      </c>
      <c r="E7678" s="0" t="n">
        <v>0</v>
      </c>
      <c r="F7678" s="55" t="s">
        <v>1511</v>
      </c>
      <c r="I7678" s="55" t="s">
        <v>155</v>
      </c>
      <c r="U7678" s="0" t="n">
        <v>204</v>
      </c>
      <c r="V7678" s="0" t="n">
        <v>0</v>
      </c>
      <c r="X7678" s="55" t="n">
        <f aca="false">IF(I7678="Male",0,1)</f>
        <v>0</v>
      </c>
      <c r="Y7678" s="55" t="n">
        <f aca="false">IF(OR(I7678="DNB",I7678="Dry DNB"),1,0)</f>
        <v>0</v>
      </c>
      <c r="Z7678" s="0" t="str">
        <f aca="false">IF(ISNUMBER(W7678),A7678-W7678,"")</f>
        <v/>
      </c>
      <c r="AA7678" s="55" t="n">
        <f aca="false">MATCH(A7678,DATAS,0)</f>
        <v>1</v>
      </c>
      <c r="AB7678" s="55" t="n">
        <f aca="false">IF(AND(E7678&gt;0,OR(AND(B7678&gt;=1,B7678&lt;=6),B7678=10)),1,0)</f>
        <v>0</v>
      </c>
      <c r="AC7678" s="55" t="n">
        <f aca="false">IF(AND(E7678&gt;0,B7678=10),1,0)</f>
        <v>0</v>
      </c>
      <c r="AD7678" s="0" t="str">
        <f aca="false">IF(AND(C7677=C7678,AA7677=AA7678-1),AB7677,"")</f>
        <v/>
      </c>
      <c r="AE7678" s="0" t="str">
        <f aca="false">IF(AND(C7677=C7678,AA7677=AA7678-1),AC7677,"")</f>
        <v/>
      </c>
      <c r="AF7678" s="0" t="str">
        <f aca="false">IF(AA7678=1,"",IF(AND(AB7678=1,AD7678&lt;&gt;1),1,0))</f>
        <v/>
      </c>
      <c r="AG7678" s="0" t="str">
        <f aca="false">IF(AA7678=1,"",IF(AND(AC7678=1,AE7678&lt;&gt;1),1,0))</f>
        <v/>
      </c>
      <c r="AH7678" s="60" t="str">
        <f aca="false">IF(AND(E7678&gt;0,AA7678&lt;2,NOT(AND(C7679=C7678,AA7679=AA7678+1))),INDEX(DATAS,AA7678+1),"")</f>
        <v/>
      </c>
      <c r="AI7678" s="60" t="str">
        <f aca="false">IF(AND(AC7678=1,AA7678&lt;2),IF(AND(C7679=C7678,AA7679=AA7678+1),IF(AC7679=1,"",INDEX(DATAS,AA7678+1)),INDEX(DATAS,AA7678+1)),"")</f>
        <v/>
      </c>
    </row>
    <row r="7679" customFormat="false" ht="15" hidden="false" customHeight="false" outlineLevel="0" collapsed="false">
      <c r="A7679" s="60" t="n">
        <v>46310</v>
      </c>
      <c r="B7679" s="0" t="n">
        <v>15</v>
      </c>
      <c r="C7679" s="0" t="n">
        <v>30611</v>
      </c>
      <c r="E7679" s="0" t="n">
        <v>0</v>
      </c>
      <c r="F7679" s="55" t="s">
        <v>1511</v>
      </c>
      <c r="I7679" s="55" t="s">
        <v>155</v>
      </c>
      <c r="U7679" s="0" t="n">
        <v>205</v>
      </c>
      <c r="V7679" s="0" t="n">
        <v>0</v>
      </c>
      <c r="X7679" s="55" t="n">
        <f aca="false">IF(I7679="Male",0,1)</f>
        <v>0</v>
      </c>
      <c r="Y7679" s="55" t="n">
        <f aca="false">IF(OR(I7679="DNB",I7679="Dry DNB"),1,0)</f>
        <v>0</v>
      </c>
      <c r="Z7679" s="0" t="str">
        <f aca="false">IF(ISNUMBER(W7679),A7679-W7679,"")</f>
        <v/>
      </c>
      <c r="AA7679" s="55" t="n">
        <f aca="false">MATCH(A7679,DATAS,0)</f>
        <v>2</v>
      </c>
      <c r="AB7679" s="55" t="n">
        <f aca="false">IF(AND(E7679&gt;0,OR(AND(B7679&gt;=1,B7679&lt;=6),B7679=10)),1,0)</f>
        <v>0</v>
      </c>
      <c r="AC7679" s="55" t="n">
        <f aca="false">IF(AND(E7679&gt;0,B7679=10),1,0)</f>
        <v>0</v>
      </c>
      <c r="AD7679" s="55" t="n">
        <f aca="false">IF(AND(C7678=C7679,AA7678=AA7679-1),AB7678,"")</f>
        <v>0</v>
      </c>
      <c r="AE7679" s="55" t="n">
        <f aca="false">IF(AND(C7678=C7679,AA7678=AA7679-1),AC7678,"")</f>
        <v>0</v>
      </c>
      <c r="AF7679" s="55" t="n">
        <f aca="false">IF(AA7679=1,"",IF(AND(AB7679=1,AD7679&lt;&gt;1),1,0))</f>
        <v>0</v>
      </c>
      <c r="AG7679" s="55" t="n">
        <f aca="false">IF(AA7679=1,"",IF(AND(AC7679=1,AE7679&lt;&gt;1),1,0))</f>
        <v>0</v>
      </c>
      <c r="AH7679" s="60" t="str">
        <f aca="false">IF(AND(E7679&gt;0,AA7679&lt;2,NOT(AND(C7680=C7679,AA7680=AA7679+1))),INDEX(DATAS,AA7679+1),"")</f>
        <v/>
      </c>
      <c r="AI7679" s="60" t="str">
        <f aca="false">IF(AND(AC7679=1,AA7679&lt;2),IF(AND(C7680=C7679,AA7680=AA7679+1),IF(AC7680=1,"",INDEX(DATAS,AA7679+1)),INDEX(DATAS,AA7679+1)),"")</f>
        <v/>
      </c>
    </row>
    <row r="7680" customFormat="false" ht="15" hidden="false" customHeight="false" outlineLevel="0" collapsed="false">
      <c r="A7680" s="60" t="n">
        <v>46309</v>
      </c>
      <c r="B7680" s="0" t="n">
        <v>15</v>
      </c>
      <c r="C7680" s="0" t="n">
        <v>30614</v>
      </c>
      <c r="E7680" s="0" t="n">
        <v>0</v>
      </c>
      <c r="F7680" s="55" t="s">
        <v>1512</v>
      </c>
      <c r="I7680" s="55" t="s">
        <v>155</v>
      </c>
      <c r="U7680" s="0" t="n">
        <v>203</v>
      </c>
      <c r="V7680" s="0" t="n">
        <v>0</v>
      </c>
      <c r="X7680" s="55" t="n">
        <f aca="false">IF(I7680="Male",0,1)</f>
        <v>0</v>
      </c>
      <c r="Y7680" s="55" t="n">
        <f aca="false">IF(OR(I7680="DNB",I7680="Dry DNB"),1,0)</f>
        <v>0</v>
      </c>
      <c r="Z7680" s="0" t="str">
        <f aca="false">IF(ISNUMBER(W7680),A7680-W7680,"")</f>
        <v/>
      </c>
      <c r="AA7680" s="55" t="n">
        <f aca="false">MATCH(A7680,DATAS,0)</f>
        <v>1</v>
      </c>
      <c r="AB7680" s="55" t="n">
        <f aca="false">IF(AND(E7680&gt;0,OR(AND(B7680&gt;=1,B7680&lt;=6),B7680=10)),1,0)</f>
        <v>0</v>
      </c>
      <c r="AC7680" s="55" t="n">
        <f aca="false">IF(AND(E7680&gt;0,B7680=10),1,0)</f>
        <v>0</v>
      </c>
      <c r="AD7680" s="0" t="str">
        <f aca="false">IF(AND(C7679=C7680,AA7679=AA7680-1),AB7679,"")</f>
        <v/>
      </c>
      <c r="AE7680" s="0" t="str">
        <f aca="false">IF(AND(C7679=C7680,AA7679=AA7680-1),AC7679,"")</f>
        <v/>
      </c>
      <c r="AF7680" s="0" t="str">
        <f aca="false">IF(AA7680=1,"",IF(AND(AB7680=1,AD7680&lt;&gt;1),1,0))</f>
        <v/>
      </c>
      <c r="AG7680" s="0" t="str">
        <f aca="false">IF(AA7680=1,"",IF(AND(AC7680=1,AE7680&lt;&gt;1),1,0))</f>
        <v/>
      </c>
      <c r="AH7680" s="60" t="str">
        <f aca="false">IF(AND(E7680&gt;0,AA7680&lt;2,NOT(AND(C7681=C7680,AA7681=AA7680+1))),INDEX(DATAS,AA7680+1),"")</f>
        <v/>
      </c>
      <c r="AI7680" s="60" t="str">
        <f aca="false">IF(AND(AC7680=1,AA7680&lt;2),IF(AND(C7681=C7680,AA7681=AA7680+1),IF(AC7681=1,"",INDEX(DATAS,AA7680+1)),INDEX(DATAS,AA7680+1)),"")</f>
        <v/>
      </c>
    </row>
    <row r="7681" customFormat="false" ht="15" hidden="false" customHeight="false" outlineLevel="0" collapsed="false">
      <c r="A7681" s="60" t="n">
        <v>46310</v>
      </c>
      <c r="B7681" s="0" t="n">
        <v>15</v>
      </c>
      <c r="C7681" s="0" t="n">
        <v>30614</v>
      </c>
      <c r="E7681" s="0" t="n">
        <v>0</v>
      </c>
      <c r="F7681" s="55" t="s">
        <v>1512</v>
      </c>
      <c r="I7681" s="55" t="s">
        <v>155</v>
      </c>
      <c r="U7681" s="0" t="n">
        <v>204</v>
      </c>
      <c r="V7681" s="0" t="n">
        <v>0</v>
      </c>
      <c r="X7681" s="55" t="n">
        <f aca="false">IF(I7681="Male",0,1)</f>
        <v>0</v>
      </c>
      <c r="Y7681" s="55" t="n">
        <f aca="false">IF(OR(I7681="DNB",I7681="Dry DNB"),1,0)</f>
        <v>0</v>
      </c>
      <c r="Z7681" s="0" t="str">
        <f aca="false">IF(ISNUMBER(W7681),A7681-W7681,"")</f>
        <v/>
      </c>
      <c r="AA7681" s="55" t="n">
        <f aca="false">MATCH(A7681,DATAS,0)</f>
        <v>2</v>
      </c>
      <c r="AB7681" s="55" t="n">
        <f aca="false">IF(AND(E7681&gt;0,OR(AND(B7681&gt;=1,B7681&lt;=6),B7681=10)),1,0)</f>
        <v>0</v>
      </c>
      <c r="AC7681" s="55" t="n">
        <f aca="false">IF(AND(E7681&gt;0,B7681=10),1,0)</f>
        <v>0</v>
      </c>
      <c r="AD7681" s="55" t="n">
        <f aca="false">IF(AND(C7680=C7681,AA7680=AA7681-1),AB7680,"")</f>
        <v>0</v>
      </c>
      <c r="AE7681" s="55" t="n">
        <f aca="false">IF(AND(C7680=C7681,AA7680=AA7681-1),AC7680,"")</f>
        <v>0</v>
      </c>
      <c r="AF7681" s="55" t="n">
        <f aca="false">IF(AA7681=1,"",IF(AND(AB7681=1,AD7681&lt;&gt;1),1,0))</f>
        <v>0</v>
      </c>
      <c r="AG7681" s="55" t="n">
        <f aca="false">IF(AA7681=1,"",IF(AND(AC7681=1,AE7681&lt;&gt;1),1,0))</f>
        <v>0</v>
      </c>
      <c r="AH7681" s="60" t="str">
        <f aca="false">IF(AND(E7681&gt;0,AA7681&lt;2,NOT(AND(C7682=C7681,AA7682=AA7681+1))),INDEX(DATAS,AA7681+1),"")</f>
        <v/>
      </c>
      <c r="AI7681" s="60" t="str">
        <f aca="false">IF(AND(AC7681=1,AA7681&lt;2),IF(AND(C7682=C7681,AA7682=AA7681+1),IF(AC7682=1,"",INDEX(DATAS,AA7681+1)),INDEX(DATAS,AA7681+1)),"")</f>
        <v/>
      </c>
    </row>
    <row r="7682" customFormat="false" ht="15" hidden="false" customHeight="false" outlineLevel="0" collapsed="false">
      <c r="A7682" s="60" t="n">
        <v>46309</v>
      </c>
      <c r="B7682" s="0" t="n">
        <v>15</v>
      </c>
      <c r="C7682" s="0" t="n">
        <v>30620</v>
      </c>
      <c r="E7682" s="0" t="n">
        <v>0</v>
      </c>
      <c r="F7682" s="55" t="s">
        <v>1514</v>
      </c>
      <c r="I7682" s="55" t="s">
        <v>155</v>
      </c>
      <c r="U7682" s="0" t="n">
        <v>201</v>
      </c>
      <c r="V7682" s="0" t="n">
        <v>0</v>
      </c>
      <c r="X7682" s="55" t="n">
        <f aca="false">IF(I7682="Male",0,1)</f>
        <v>0</v>
      </c>
      <c r="Y7682" s="55" t="n">
        <f aca="false">IF(OR(I7682="DNB",I7682="Dry DNB"),1,0)</f>
        <v>0</v>
      </c>
      <c r="Z7682" s="0" t="str">
        <f aca="false">IF(ISNUMBER(W7682),A7682-W7682,"")</f>
        <v/>
      </c>
      <c r="AA7682" s="55" t="n">
        <f aca="false">MATCH(A7682,DATAS,0)</f>
        <v>1</v>
      </c>
      <c r="AB7682" s="55" t="n">
        <f aca="false">IF(AND(E7682&gt;0,OR(AND(B7682&gt;=1,B7682&lt;=6),B7682=10)),1,0)</f>
        <v>0</v>
      </c>
      <c r="AC7682" s="55" t="n">
        <f aca="false">IF(AND(E7682&gt;0,B7682=10),1,0)</f>
        <v>0</v>
      </c>
      <c r="AD7682" s="0" t="str">
        <f aca="false">IF(AND(C7681=C7682,AA7681=AA7682-1),AB7681,"")</f>
        <v/>
      </c>
      <c r="AE7682" s="0" t="str">
        <f aca="false">IF(AND(C7681=C7682,AA7681=AA7682-1),AC7681,"")</f>
        <v/>
      </c>
      <c r="AF7682" s="0" t="str">
        <f aca="false">IF(AA7682=1,"",IF(AND(AB7682=1,AD7682&lt;&gt;1),1,0))</f>
        <v/>
      </c>
      <c r="AG7682" s="0" t="str">
        <f aca="false">IF(AA7682=1,"",IF(AND(AC7682=1,AE7682&lt;&gt;1),1,0))</f>
        <v/>
      </c>
      <c r="AH7682" s="60" t="str">
        <f aca="false">IF(AND(E7682&gt;0,AA7682&lt;2,NOT(AND(C7683=C7682,AA7683=AA7682+1))),INDEX(DATAS,AA7682+1),"")</f>
        <v/>
      </c>
      <c r="AI7682" s="60" t="str">
        <f aca="false">IF(AND(AC7682=1,AA7682&lt;2),IF(AND(C7683=C7682,AA7683=AA7682+1),IF(AC7683=1,"",INDEX(DATAS,AA7682+1)),INDEX(DATAS,AA7682+1)),"")</f>
        <v/>
      </c>
    </row>
    <row r="7683" customFormat="false" ht="15" hidden="false" customHeight="false" outlineLevel="0" collapsed="false">
      <c r="A7683" s="60" t="n">
        <v>46310</v>
      </c>
      <c r="B7683" s="0" t="n">
        <v>15</v>
      </c>
      <c r="C7683" s="0" t="n">
        <v>30620</v>
      </c>
      <c r="E7683" s="0" t="n">
        <v>0</v>
      </c>
      <c r="F7683" s="55" t="s">
        <v>1514</v>
      </c>
      <c r="I7683" s="55" t="s">
        <v>155</v>
      </c>
      <c r="U7683" s="0" t="n">
        <v>202</v>
      </c>
      <c r="V7683" s="0" t="n">
        <v>0</v>
      </c>
      <c r="X7683" s="55" t="n">
        <f aca="false">IF(I7683="Male",0,1)</f>
        <v>0</v>
      </c>
      <c r="Y7683" s="55" t="n">
        <f aca="false">IF(OR(I7683="DNB",I7683="Dry DNB"),1,0)</f>
        <v>0</v>
      </c>
      <c r="Z7683" s="0" t="str">
        <f aca="false">IF(ISNUMBER(W7683),A7683-W7683,"")</f>
        <v/>
      </c>
      <c r="AA7683" s="55" t="n">
        <f aca="false">MATCH(A7683,DATAS,0)</f>
        <v>2</v>
      </c>
      <c r="AB7683" s="55" t="n">
        <f aca="false">IF(AND(E7683&gt;0,OR(AND(B7683&gt;=1,B7683&lt;=6),B7683=10)),1,0)</f>
        <v>0</v>
      </c>
      <c r="AC7683" s="55" t="n">
        <f aca="false">IF(AND(E7683&gt;0,B7683=10),1,0)</f>
        <v>0</v>
      </c>
      <c r="AD7683" s="55" t="n">
        <f aca="false">IF(AND(C7682=C7683,AA7682=AA7683-1),AB7682,"")</f>
        <v>0</v>
      </c>
      <c r="AE7683" s="55" t="n">
        <f aca="false">IF(AND(C7682=C7683,AA7682=AA7683-1),AC7682,"")</f>
        <v>0</v>
      </c>
      <c r="AF7683" s="55" t="n">
        <f aca="false">IF(AA7683=1,"",IF(AND(AB7683=1,AD7683&lt;&gt;1),1,0))</f>
        <v>0</v>
      </c>
      <c r="AG7683" s="55" t="n">
        <f aca="false">IF(AA7683=1,"",IF(AND(AC7683=1,AE7683&lt;&gt;1),1,0))</f>
        <v>0</v>
      </c>
      <c r="AH7683" s="60" t="str">
        <f aca="false">IF(AND(E7683&gt;0,AA7683&lt;2,NOT(AND(C7684=C7683,AA7684=AA7683+1))),INDEX(DATAS,AA7683+1),"")</f>
        <v/>
      </c>
      <c r="AI7683" s="60" t="str">
        <f aca="false">IF(AND(AC7683=1,AA7683&lt;2),IF(AND(C7684=C7683,AA7684=AA7683+1),IF(AC7684=1,"",INDEX(DATAS,AA7683+1)),INDEX(DATAS,AA7683+1)),"")</f>
        <v/>
      </c>
    </row>
    <row r="7684" customFormat="false" ht="15" hidden="false" customHeight="false" outlineLevel="0" collapsed="false">
      <c r="A7684" s="60" t="n">
        <v>46309</v>
      </c>
      <c r="B7684" s="0" t="n">
        <v>15</v>
      </c>
      <c r="C7684" s="0" t="n">
        <v>30621</v>
      </c>
      <c r="E7684" s="0" t="n">
        <v>0</v>
      </c>
      <c r="F7684" s="55" t="s">
        <v>1515</v>
      </c>
      <c r="I7684" s="55" t="s">
        <v>155</v>
      </c>
      <c r="U7684" s="0" t="n">
        <v>200</v>
      </c>
      <c r="V7684" s="0" t="n">
        <v>0</v>
      </c>
      <c r="X7684" s="55" t="n">
        <f aca="false">IF(I7684="Male",0,1)</f>
        <v>0</v>
      </c>
      <c r="Y7684" s="55" t="n">
        <f aca="false">IF(OR(I7684="DNB",I7684="Dry DNB"),1,0)</f>
        <v>0</v>
      </c>
      <c r="Z7684" s="0" t="str">
        <f aca="false">IF(ISNUMBER(W7684),A7684-W7684,"")</f>
        <v/>
      </c>
      <c r="AA7684" s="55" t="n">
        <f aca="false">MATCH(A7684,DATAS,0)</f>
        <v>1</v>
      </c>
      <c r="AB7684" s="55" t="n">
        <f aca="false">IF(AND(E7684&gt;0,OR(AND(B7684&gt;=1,B7684&lt;=6),B7684=10)),1,0)</f>
        <v>0</v>
      </c>
      <c r="AC7684" s="55" t="n">
        <f aca="false">IF(AND(E7684&gt;0,B7684=10),1,0)</f>
        <v>0</v>
      </c>
      <c r="AD7684" s="0" t="str">
        <f aca="false">IF(AND(C7683=C7684,AA7683=AA7684-1),AB7683,"")</f>
        <v/>
      </c>
      <c r="AE7684" s="0" t="str">
        <f aca="false">IF(AND(C7683=C7684,AA7683=AA7684-1),AC7683,"")</f>
        <v/>
      </c>
      <c r="AF7684" s="0" t="str">
        <f aca="false">IF(AA7684=1,"",IF(AND(AB7684=1,AD7684&lt;&gt;1),1,0))</f>
        <v/>
      </c>
      <c r="AG7684" s="0" t="str">
        <f aca="false">IF(AA7684=1,"",IF(AND(AC7684=1,AE7684&lt;&gt;1),1,0))</f>
        <v/>
      </c>
      <c r="AH7684" s="60" t="str">
        <f aca="false">IF(AND(E7684&gt;0,AA7684&lt;2,NOT(AND(C7685=C7684,AA7685=AA7684+1))),INDEX(DATAS,AA7684+1),"")</f>
        <v/>
      </c>
      <c r="AI7684" s="60" t="str">
        <f aca="false">IF(AND(AC7684=1,AA7684&lt;2),IF(AND(C7685=C7684,AA7685=AA7684+1),IF(AC7685=1,"",INDEX(DATAS,AA7684+1)),INDEX(DATAS,AA7684+1)),"")</f>
        <v/>
      </c>
    </row>
    <row r="7685" customFormat="false" ht="15" hidden="false" customHeight="false" outlineLevel="0" collapsed="false">
      <c r="A7685" s="60" t="n">
        <v>46310</v>
      </c>
      <c r="B7685" s="0" t="n">
        <v>15</v>
      </c>
      <c r="C7685" s="0" t="n">
        <v>30621</v>
      </c>
      <c r="E7685" s="0" t="n">
        <v>0</v>
      </c>
      <c r="F7685" s="55" t="s">
        <v>1515</v>
      </c>
      <c r="I7685" s="55" t="s">
        <v>155</v>
      </c>
      <c r="U7685" s="0" t="n">
        <v>201</v>
      </c>
      <c r="V7685" s="0" t="n">
        <v>0</v>
      </c>
      <c r="X7685" s="55" t="n">
        <f aca="false">IF(I7685="Male",0,1)</f>
        <v>0</v>
      </c>
      <c r="Y7685" s="55" t="n">
        <f aca="false">IF(OR(I7685="DNB",I7685="Dry DNB"),1,0)</f>
        <v>0</v>
      </c>
      <c r="Z7685" s="0" t="str">
        <f aca="false">IF(ISNUMBER(W7685),A7685-W7685,"")</f>
        <v/>
      </c>
      <c r="AA7685" s="55" t="n">
        <f aca="false">MATCH(A7685,DATAS,0)</f>
        <v>2</v>
      </c>
      <c r="AB7685" s="55" t="n">
        <f aca="false">IF(AND(E7685&gt;0,OR(AND(B7685&gt;=1,B7685&lt;=6),B7685=10)),1,0)</f>
        <v>0</v>
      </c>
      <c r="AC7685" s="55" t="n">
        <f aca="false">IF(AND(E7685&gt;0,B7685=10),1,0)</f>
        <v>0</v>
      </c>
      <c r="AD7685" s="55" t="n">
        <f aca="false">IF(AND(C7684=C7685,AA7684=AA7685-1),AB7684,"")</f>
        <v>0</v>
      </c>
      <c r="AE7685" s="55" t="n">
        <f aca="false">IF(AND(C7684=C7685,AA7684=AA7685-1),AC7684,"")</f>
        <v>0</v>
      </c>
      <c r="AF7685" s="55" t="n">
        <f aca="false">IF(AA7685=1,"",IF(AND(AB7685=1,AD7685&lt;&gt;1),1,0))</f>
        <v>0</v>
      </c>
      <c r="AG7685" s="55" t="n">
        <f aca="false">IF(AA7685=1,"",IF(AND(AC7685=1,AE7685&lt;&gt;1),1,0))</f>
        <v>0</v>
      </c>
      <c r="AH7685" s="60" t="str">
        <f aca="false">IF(AND(E7685&gt;0,AA7685&lt;2,NOT(AND(C7686=C7685,AA7686=AA7685+1))),INDEX(DATAS,AA7685+1),"")</f>
        <v/>
      </c>
      <c r="AI7685" s="60" t="str">
        <f aca="false">IF(AND(AC7685=1,AA7685&lt;2),IF(AND(C7686=C7685,AA7686=AA7685+1),IF(AC7686=1,"",INDEX(DATAS,AA7685+1)),INDEX(DATAS,AA7685+1)),"")</f>
        <v/>
      </c>
    </row>
    <row r="7686" customFormat="false" ht="15" hidden="false" customHeight="false" outlineLevel="0" collapsed="false">
      <c r="A7686" s="60" t="n">
        <v>46309</v>
      </c>
      <c r="B7686" s="0" t="n">
        <v>15</v>
      </c>
      <c r="C7686" s="0" t="n">
        <v>30626</v>
      </c>
      <c r="E7686" s="0" t="n">
        <v>0</v>
      </c>
      <c r="F7686" s="55" t="s">
        <v>1519</v>
      </c>
      <c r="I7686" s="55" t="s">
        <v>155</v>
      </c>
      <c r="U7686" s="0" t="n">
        <v>196</v>
      </c>
      <c r="V7686" s="0" t="n">
        <v>0</v>
      </c>
      <c r="X7686" s="55" t="n">
        <f aca="false">IF(I7686="Male",0,1)</f>
        <v>0</v>
      </c>
      <c r="Y7686" s="55" t="n">
        <f aca="false">IF(OR(I7686="DNB",I7686="Dry DNB"),1,0)</f>
        <v>0</v>
      </c>
      <c r="Z7686" s="0" t="str">
        <f aca="false">IF(ISNUMBER(W7686),A7686-W7686,"")</f>
        <v/>
      </c>
      <c r="AA7686" s="55" t="n">
        <f aca="false">MATCH(A7686,DATAS,0)</f>
        <v>1</v>
      </c>
      <c r="AB7686" s="55" t="n">
        <f aca="false">IF(AND(E7686&gt;0,OR(AND(B7686&gt;=1,B7686&lt;=6),B7686=10)),1,0)</f>
        <v>0</v>
      </c>
      <c r="AC7686" s="55" t="n">
        <f aca="false">IF(AND(E7686&gt;0,B7686=10),1,0)</f>
        <v>0</v>
      </c>
      <c r="AD7686" s="0" t="str">
        <f aca="false">IF(AND(C7685=C7686,AA7685=AA7686-1),AB7685,"")</f>
        <v/>
      </c>
      <c r="AE7686" s="0" t="str">
        <f aca="false">IF(AND(C7685=C7686,AA7685=AA7686-1),AC7685,"")</f>
        <v/>
      </c>
      <c r="AF7686" s="0" t="str">
        <f aca="false">IF(AA7686=1,"",IF(AND(AB7686=1,AD7686&lt;&gt;1),1,0))</f>
        <v/>
      </c>
      <c r="AG7686" s="0" t="str">
        <f aca="false">IF(AA7686=1,"",IF(AND(AC7686=1,AE7686&lt;&gt;1),1,0))</f>
        <v/>
      </c>
      <c r="AH7686" s="60" t="str">
        <f aca="false">IF(AND(E7686&gt;0,AA7686&lt;2,NOT(AND(C7687=C7686,AA7687=AA7686+1))),INDEX(DATAS,AA7686+1),"")</f>
        <v/>
      </c>
      <c r="AI7686" s="60" t="str">
        <f aca="false">IF(AND(AC7686=1,AA7686&lt;2),IF(AND(C7687=C7686,AA7687=AA7686+1),IF(AC7687=1,"",INDEX(DATAS,AA7686+1)),INDEX(DATAS,AA7686+1)),"")</f>
        <v/>
      </c>
    </row>
    <row r="7687" customFormat="false" ht="15" hidden="false" customHeight="false" outlineLevel="0" collapsed="false">
      <c r="A7687" s="60" t="n">
        <v>46310</v>
      </c>
      <c r="B7687" s="0" t="n">
        <v>15</v>
      </c>
      <c r="C7687" s="0" t="n">
        <v>30626</v>
      </c>
      <c r="E7687" s="0" t="n">
        <v>0</v>
      </c>
      <c r="F7687" s="55" t="s">
        <v>1519</v>
      </c>
      <c r="I7687" s="55" t="s">
        <v>155</v>
      </c>
      <c r="U7687" s="0" t="n">
        <v>197</v>
      </c>
      <c r="V7687" s="0" t="n">
        <v>0</v>
      </c>
      <c r="X7687" s="55" t="n">
        <f aca="false">IF(I7687="Male",0,1)</f>
        <v>0</v>
      </c>
      <c r="Y7687" s="55" t="n">
        <f aca="false">IF(OR(I7687="DNB",I7687="Dry DNB"),1,0)</f>
        <v>0</v>
      </c>
      <c r="Z7687" s="0" t="str">
        <f aca="false">IF(ISNUMBER(W7687),A7687-W7687,"")</f>
        <v/>
      </c>
      <c r="AA7687" s="55" t="n">
        <f aca="false">MATCH(A7687,DATAS,0)</f>
        <v>2</v>
      </c>
      <c r="AB7687" s="55" t="n">
        <f aca="false">IF(AND(E7687&gt;0,OR(AND(B7687&gt;=1,B7687&lt;=6),B7687=10)),1,0)</f>
        <v>0</v>
      </c>
      <c r="AC7687" s="55" t="n">
        <f aca="false">IF(AND(E7687&gt;0,B7687=10),1,0)</f>
        <v>0</v>
      </c>
      <c r="AD7687" s="55" t="n">
        <f aca="false">IF(AND(C7686=C7687,AA7686=AA7687-1),AB7686,"")</f>
        <v>0</v>
      </c>
      <c r="AE7687" s="55" t="n">
        <f aca="false">IF(AND(C7686=C7687,AA7686=AA7687-1),AC7686,"")</f>
        <v>0</v>
      </c>
      <c r="AF7687" s="55" t="n">
        <f aca="false">IF(AA7687=1,"",IF(AND(AB7687=1,AD7687&lt;&gt;1),1,0))</f>
        <v>0</v>
      </c>
      <c r="AG7687" s="55" t="n">
        <f aca="false">IF(AA7687=1,"",IF(AND(AC7687=1,AE7687&lt;&gt;1),1,0))</f>
        <v>0</v>
      </c>
      <c r="AH7687" s="60" t="str">
        <f aca="false">IF(AND(E7687&gt;0,AA7687&lt;2,NOT(AND(C7688=C7687,AA7688=AA7687+1))),INDEX(DATAS,AA7687+1),"")</f>
        <v/>
      </c>
      <c r="AI7687" s="60" t="str">
        <f aca="false">IF(AND(AC7687=1,AA7687&lt;2),IF(AND(C7688=C7687,AA7688=AA7687+1),IF(AC7688=1,"",INDEX(DATAS,AA7687+1)),INDEX(DATAS,AA7687+1)),"")</f>
        <v/>
      </c>
    </row>
    <row r="7688" customFormat="false" ht="15" hidden="false" customHeight="false" outlineLevel="0" collapsed="false">
      <c r="A7688" s="60" t="n">
        <v>46309</v>
      </c>
      <c r="B7688" s="0" t="n">
        <v>15</v>
      </c>
      <c r="C7688" s="0" t="n">
        <v>30630</v>
      </c>
      <c r="E7688" s="0" t="n">
        <v>0</v>
      </c>
      <c r="F7688" s="55" t="s">
        <v>1520</v>
      </c>
      <c r="I7688" s="55" t="s">
        <v>155</v>
      </c>
      <c r="U7688" s="0" t="n">
        <v>195</v>
      </c>
      <c r="V7688" s="0" t="n">
        <v>0</v>
      </c>
      <c r="X7688" s="55" t="n">
        <f aca="false">IF(I7688="Male",0,1)</f>
        <v>0</v>
      </c>
      <c r="Y7688" s="55" t="n">
        <f aca="false">IF(OR(I7688="DNB",I7688="Dry DNB"),1,0)</f>
        <v>0</v>
      </c>
      <c r="Z7688" s="0" t="str">
        <f aca="false">IF(ISNUMBER(W7688),A7688-W7688,"")</f>
        <v/>
      </c>
      <c r="AA7688" s="55" t="n">
        <f aca="false">MATCH(A7688,DATAS,0)</f>
        <v>1</v>
      </c>
      <c r="AB7688" s="55" t="n">
        <f aca="false">IF(AND(E7688&gt;0,OR(AND(B7688&gt;=1,B7688&lt;=6),B7688=10)),1,0)</f>
        <v>0</v>
      </c>
      <c r="AC7688" s="55" t="n">
        <f aca="false">IF(AND(E7688&gt;0,B7688=10),1,0)</f>
        <v>0</v>
      </c>
      <c r="AD7688" s="0" t="str">
        <f aca="false">IF(AND(C7687=C7688,AA7687=AA7688-1),AB7687,"")</f>
        <v/>
      </c>
      <c r="AE7688" s="0" t="str">
        <f aca="false">IF(AND(C7687=C7688,AA7687=AA7688-1),AC7687,"")</f>
        <v/>
      </c>
      <c r="AF7688" s="0" t="str">
        <f aca="false">IF(AA7688=1,"",IF(AND(AB7688=1,AD7688&lt;&gt;1),1,0))</f>
        <v/>
      </c>
      <c r="AG7688" s="0" t="str">
        <f aca="false">IF(AA7688=1,"",IF(AND(AC7688=1,AE7688&lt;&gt;1),1,0))</f>
        <v/>
      </c>
      <c r="AH7688" s="60" t="str">
        <f aca="false">IF(AND(E7688&gt;0,AA7688&lt;2,NOT(AND(C7689=C7688,AA7689=AA7688+1))),INDEX(DATAS,AA7688+1),"")</f>
        <v/>
      </c>
      <c r="AI7688" s="60" t="str">
        <f aca="false">IF(AND(AC7688=1,AA7688&lt;2),IF(AND(C7689=C7688,AA7689=AA7688+1),IF(AC7689=1,"",INDEX(DATAS,AA7688+1)),INDEX(DATAS,AA7688+1)),"")</f>
        <v/>
      </c>
    </row>
    <row r="7689" customFormat="false" ht="15" hidden="false" customHeight="false" outlineLevel="0" collapsed="false">
      <c r="A7689" s="60" t="n">
        <v>46310</v>
      </c>
      <c r="B7689" s="0" t="n">
        <v>15</v>
      </c>
      <c r="C7689" s="0" t="n">
        <v>30630</v>
      </c>
      <c r="E7689" s="0" t="n">
        <v>0</v>
      </c>
      <c r="F7689" s="55" t="s">
        <v>1520</v>
      </c>
      <c r="I7689" s="55" t="s">
        <v>155</v>
      </c>
      <c r="U7689" s="0" t="n">
        <v>196</v>
      </c>
      <c r="V7689" s="0" t="n">
        <v>0</v>
      </c>
      <c r="X7689" s="55" t="n">
        <f aca="false">IF(I7689="Male",0,1)</f>
        <v>0</v>
      </c>
      <c r="Y7689" s="55" t="n">
        <f aca="false">IF(OR(I7689="DNB",I7689="Dry DNB"),1,0)</f>
        <v>0</v>
      </c>
      <c r="Z7689" s="0" t="str">
        <f aca="false">IF(ISNUMBER(W7689),A7689-W7689,"")</f>
        <v/>
      </c>
      <c r="AA7689" s="55" t="n">
        <f aca="false">MATCH(A7689,DATAS,0)</f>
        <v>2</v>
      </c>
      <c r="AB7689" s="55" t="n">
        <f aca="false">IF(AND(E7689&gt;0,OR(AND(B7689&gt;=1,B7689&lt;=6),B7689=10)),1,0)</f>
        <v>0</v>
      </c>
      <c r="AC7689" s="55" t="n">
        <f aca="false">IF(AND(E7689&gt;0,B7689=10),1,0)</f>
        <v>0</v>
      </c>
      <c r="AD7689" s="55" t="n">
        <f aca="false">IF(AND(C7688=C7689,AA7688=AA7689-1),AB7688,"")</f>
        <v>0</v>
      </c>
      <c r="AE7689" s="55" t="n">
        <f aca="false">IF(AND(C7688=C7689,AA7688=AA7689-1),AC7688,"")</f>
        <v>0</v>
      </c>
      <c r="AF7689" s="55" t="n">
        <f aca="false">IF(AA7689=1,"",IF(AND(AB7689=1,AD7689&lt;&gt;1),1,0))</f>
        <v>0</v>
      </c>
      <c r="AG7689" s="55" t="n">
        <f aca="false">IF(AA7689=1,"",IF(AND(AC7689=1,AE7689&lt;&gt;1),1,0))</f>
        <v>0</v>
      </c>
      <c r="AH7689" s="60" t="str">
        <f aca="false">IF(AND(E7689&gt;0,AA7689&lt;2,NOT(AND(C7690=C7689,AA7690=AA7689+1))),INDEX(DATAS,AA7689+1),"")</f>
        <v/>
      </c>
      <c r="AI7689" s="60" t="str">
        <f aca="false">IF(AND(AC7689=1,AA7689&lt;2),IF(AND(C7690=C7689,AA7690=AA7689+1),IF(AC7690=1,"",INDEX(DATAS,AA7689+1)),INDEX(DATAS,AA7689+1)),"")</f>
        <v/>
      </c>
    </row>
    <row r="7690" customFormat="false" ht="15" hidden="false" customHeight="false" outlineLevel="0" collapsed="false">
      <c r="A7690" s="60" t="n">
        <v>46309</v>
      </c>
      <c r="B7690" s="0" t="n">
        <v>15</v>
      </c>
      <c r="C7690" s="0" t="n">
        <v>30643</v>
      </c>
      <c r="E7690" s="0" t="n">
        <v>0</v>
      </c>
      <c r="F7690" s="55" t="s">
        <v>1524</v>
      </c>
      <c r="I7690" s="55" t="s">
        <v>155</v>
      </c>
      <c r="U7690" s="0" t="n">
        <v>191</v>
      </c>
      <c r="V7690" s="0" t="n">
        <v>0</v>
      </c>
      <c r="X7690" s="55" t="n">
        <f aca="false">IF(I7690="Male",0,1)</f>
        <v>0</v>
      </c>
      <c r="Y7690" s="55" t="n">
        <f aca="false">IF(OR(I7690="DNB",I7690="Dry DNB"),1,0)</f>
        <v>0</v>
      </c>
      <c r="Z7690" s="0" t="str">
        <f aca="false">IF(ISNUMBER(W7690),A7690-W7690,"")</f>
        <v/>
      </c>
      <c r="AA7690" s="55" t="n">
        <f aca="false">MATCH(A7690,DATAS,0)</f>
        <v>1</v>
      </c>
      <c r="AB7690" s="55" t="n">
        <f aca="false">IF(AND(E7690&gt;0,OR(AND(B7690&gt;=1,B7690&lt;=6),B7690=10)),1,0)</f>
        <v>0</v>
      </c>
      <c r="AC7690" s="55" t="n">
        <f aca="false">IF(AND(E7690&gt;0,B7690=10),1,0)</f>
        <v>0</v>
      </c>
      <c r="AD7690" s="0" t="str">
        <f aca="false">IF(AND(C7689=C7690,AA7689=AA7690-1),AB7689,"")</f>
        <v/>
      </c>
      <c r="AE7690" s="0" t="str">
        <f aca="false">IF(AND(C7689=C7690,AA7689=AA7690-1),AC7689,"")</f>
        <v/>
      </c>
      <c r="AF7690" s="0" t="str">
        <f aca="false">IF(AA7690=1,"",IF(AND(AB7690=1,AD7690&lt;&gt;1),1,0))</f>
        <v/>
      </c>
      <c r="AG7690" s="0" t="str">
        <f aca="false">IF(AA7690=1,"",IF(AND(AC7690=1,AE7690&lt;&gt;1),1,0))</f>
        <v/>
      </c>
      <c r="AH7690" s="60" t="str">
        <f aca="false">IF(AND(E7690&gt;0,AA7690&lt;2,NOT(AND(C7691=C7690,AA7691=AA7690+1))),INDEX(DATAS,AA7690+1),"")</f>
        <v/>
      </c>
      <c r="AI7690" s="60" t="str">
        <f aca="false">IF(AND(AC7690=1,AA7690&lt;2),IF(AND(C7691=C7690,AA7691=AA7690+1),IF(AC7691=1,"",INDEX(DATAS,AA7690+1)),INDEX(DATAS,AA7690+1)),"")</f>
        <v/>
      </c>
    </row>
    <row r="7691" customFormat="false" ht="15" hidden="false" customHeight="false" outlineLevel="0" collapsed="false">
      <c r="A7691" s="60" t="n">
        <v>46310</v>
      </c>
      <c r="B7691" s="0" t="n">
        <v>15</v>
      </c>
      <c r="C7691" s="0" t="n">
        <v>30643</v>
      </c>
      <c r="E7691" s="0" t="n">
        <v>0</v>
      </c>
      <c r="F7691" s="55" t="s">
        <v>1524</v>
      </c>
      <c r="I7691" s="55" t="s">
        <v>155</v>
      </c>
      <c r="U7691" s="0" t="n">
        <v>192</v>
      </c>
      <c r="V7691" s="0" t="n">
        <v>0</v>
      </c>
      <c r="X7691" s="55" t="n">
        <f aca="false">IF(I7691="Male",0,1)</f>
        <v>0</v>
      </c>
      <c r="Y7691" s="55" t="n">
        <f aca="false">IF(OR(I7691="DNB",I7691="Dry DNB"),1,0)</f>
        <v>0</v>
      </c>
      <c r="Z7691" s="0" t="str">
        <f aca="false">IF(ISNUMBER(W7691),A7691-W7691,"")</f>
        <v/>
      </c>
      <c r="AA7691" s="55" t="n">
        <f aca="false">MATCH(A7691,DATAS,0)</f>
        <v>2</v>
      </c>
      <c r="AB7691" s="55" t="n">
        <f aca="false">IF(AND(E7691&gt;0,OR(AND(B7691&gt;=1,B7691&lt;=6),B7691=10)),1,0)</f>
        <v>0</v>
      </c>
      <c r="AC7691" s="55" t="n">
        <f aca="false">IF(AND(E7691&gt;0,B7691=10),1,0)</f>
        <v>0</v>
      </c>
      <c r="AD7691" s="55" t="n">
        <f aca="false">IF(AND(C7690=C7691,AA7690=AA7691-1),AB7690,"")</f>
        <v>0</v>
      </c>
      <c r="AE7691" s="55" t="n">
        <f aca="false">IF(AND(C7690=C7691,AA7690=AA7691-1),AC7690,"")</f>
        <v>0</v>
      </c>
      <c r="AF7691" s="55" t="n">
        <f aca="false">IF(AA7691=1,"",IF(AND(AB7691=1,AD7691&lt;&gt;1),1,0))</f>
        <v>0</v>
      </c>
      <c r="AG7691" s="55" t="n">
        <f aca="false">IF(AA7691=1,"",IF(AND(AC7691=1,AE7691&lt;&gt;1),1,0))</f>
        <v>0</v>
      </c>
      <c r="AH7691" s="60" t="str">
        <f aca="false">IF(AND(E7691&gt;0,AA7691&lt;2,NOT(AND(C7692=C7691,AA7692=AA7691+1))),INDEX(DATAS,AA7691+1),"")</f>
        <v/>
      </c>
      <c r="AI7691" s="60" t="str">
        <f aca="false">IF(AND(AC7691=1,AA7691&lt;2),IF(AND(C7692=C7691,AA7692=AA7691+1),IF(AC7692=1,"",INDEX(DATAS,AA7691+1)),INDEX(DATAS,AA7691+1)),"")</f>
        <v/>
      </c>
    </row>
    <row r="7692" customFormat="false" ht="15" hidden="false" customHeight="false" outlineLevel="0" collapsed="false">
      <c r="A7692" s="60" t="n">
        <v>46309</v>
      </c>
      <c r="B7692" s="0" t="n">
        <v>15</v>
      </c>
      <c r="C7692" s="0" t="n">
        <v>30644</v>
      </c>
      <c r="E7692" s="0" t="n">
        <v>0</v>
      </c>
      <c r="F7692" s="55" t="s">
        <v>1525</v>
      </c>
      <c r="I7692" s="55" t="s">
        <v>155</v>
      </c>
      <c r="U7692" s="0" t="n">
        <v>190</v>
      </c>
      <c r="V7692" s="0" t="n">
        <v>0</v>
      </c>
      <c r="X7692" s="55" t="n">
        <f aca="false">IF(I7692="Male",0,1)</f>
        <v>0</v>
      </c>
      <c r="Y7692" s="55" t="n">
        <f aca="false">IF(OR(I7692="DNB",I7692="Dry DNB"),1,0)</f>
        <v>0</v>
      </c>
      <c r="Z7692" s="0" t="str">
        <f aca="false">IF(ISNUMBER(W7692),A7692-W7692,"")</f>
        <v/>
      </c>
      <c r="AA7692" s="55" t="n">
        <f aca="false">MATCH(A7692,DATAS,0)</f>
        <v>1</v>
      </c>
      <c r="AB7692" s="55" t="n">
        <f aca="false">IF(AND(E7692&gt;0,OR(AND(B7692&gt;=1,B7692&lt;=6),B7692=10)),1,0)</f>
        <v>0</v>
      </c>
      <c r="AC7692" s="55" t="n">
        <f aca="false">IF(AND(E7692&gt;0,B7692=10),1,0)</f>
        <v>0</v>
      </c>
      <c r="AD7692" s="0" t="str">
        <f aca="false">IF(AND(C7691=C7692,AA7691=AA7692-1),AB7691,"")</f>
        <v/>
      </c>
      <c r="AE7692" s="0" t="str">
        <f aca="false">IF(AND(C7691=C7692,AA7691=AA7692-1),AC7691,"")</f>
        <v/>
      </c>
      <c r="AF7692" s="0" t="str">
        <f aca="false">IF(AA7692=1,"",IF(AND(AB7692=1,AD7692&lt;&gt;1),1,0))</f>
        <v/>
      </c>
      <c r="AG7692" s="0" t="str">
        <f aca="false">IF(AA7692=1,"",IF(AND(AC7692=1,AE7692&lt;&gt;1),1,0))</f>
        <v/>
      </c>
      <c r="AH7692" s="60" t="str">
        <f aca="false">IF(AND(E7692&gt;0,AA7692&lt;2,NOT(AND(C7693=C7692,AA7693=AA7692+1))),INDEX(DATAS,AA7692+1),"")</f>
        <v/>
      </c>
      <c r="AI7692" s="60" t="str">
        <f aca="false">IF(AND(AC7692=1,AA7692&lt;2),IF(AND(C7693=C7692,AA7693=AA7692+1),IF(AC7693=1,"",INDEX(DATAS,AA7692+1)),INDEX(DATAS,AA7692+1)),"")</f>
        <v/>
      </c>
    </row>
    <row r="7693" customFormat="false" ht="15" hidden="false" customHeight="false" outlineLevel="0" collapsed="false">
      <c r="A7693" s="60" t="n">
        <v>46310</v>
      </c>
      <c r="B7693" s="0" t="n">
        <v>15</v>
      </c>
      <c r="C7693" s="0" t="n">
        <v>30644</v>
      </c>
      <c r="E7693" s="0" t="n">
        <v>0</v>
      </c>
      <c r="F7693" s="55" t="s">
        <v>1525</v>
      </c>
      <c r="I7693" s="55" t="s">
        <v>155</v>
      </c>
      <c r="U7693" s="0" t="n">
        <v>191</v>
      </c>
      <c r="V7693" s="0" t="n">
        <v>0</v>
      </c>
      <c r="X7693" s="55" t="n">
        <f aca="false">IF(I7693="Male",0,1)</f>
        <v>0</v>
      </c>
      <c r="Y7693" s="55" t="n">
        <f aca="false">IF(OR(I7693="DNB",I7693="Dry DNB"),1,0)</f>
        <v>0</v>
      </c>
      <c r="Z7693" s="0" t="str">
        <f aca="false">IF(ISNUMBER(W7693),A7693-W7693,"")</f>
        <v/>
      </c>
      <c r="AA7693" s="55" t="n">
        <f aca="false">MATCH(A7693,DATAS,0)</f>
        <v>2</v>
      </c>
      <c r="AB7693" s="55" t="n">
        <f aca="false">IF(AND(E7693&gt;0,OR(AND(B7693&gt;=1,B7693&lt;=6),B7693=10)),1,0)</f>
        <v>0</v>
      </c>
      <c r="AC7693" s="55" t="n">
        <f aca="false">IF(AND(E7693&gt;0,B7693=10),1,0)</f>
        <v>0</v>
      </c>
      <c r="AD7693" s="55" t="n">
        <f aca="false">IF(AND(C7692=C7693,AA7692=AA7693-1),AB7692,"")</f>
        <v>0</v>
      </c>
      <c r="AE7693" s="55" t="n">
        <f aca="false">IF(AND(C7692=C7693,AA7692=AA7693-1),AC7692,"")</f>
        <v>0</v>
      </c>
      <c r="AF7693" s="55" t="n">
        <f aca="false">IF(AA7693=1,"",IF(AND(AB7693=1,AD7693&lt;&gt;1),1,0))</f>
        <v>0</v>
      </c>
      <c r="AG7693" s="55" t="n">
        <f aca="false">IF(AA7693=1,"",IF(AND(AC7693=1,AE7693&lt;&gt;1),1,0))</f>
        <v>0</v>
      </c>
      <c r="AH7693" s="60" t="str">
        <f aca="false">IF(AND(E7693&gt;0,AA7693&lt;2,NOT(AND(C7694=C7693,AA7694=AA7693+1))),INDEX(DATAS,AA7693+1),"")</f>
        <v/>
      </c>
      <c r="AI7693" s="60" t="str">
        <f aca="false">IF(AND(AC7693=1,AA7693&lt;2),IF(AND(C7694=C7693,AA7694=AA7693+1),IF(AC7694=1,"",INDEX(DATAS,AA7693+1)),INDEX(DATAS,AA7693+1)),"")</f>
        <v/>
      </c>
    </row>
    <row r="7694" customFormat="false" ht="15" hidden="false" customHeight="false" outlineLevel="0" collapsed="false">
      <c r="A7694" s="60" t="n">
        <v>46309</v>
      </c>
      <c r="B7694" s="0" t="n">
        <v>15</v>
      </c>
      <c r="C7694" s="0" t="n">
        <v>30645</v>
      </c>
      <c r="E7694" s="0" t="n">
        <v>0</v>
      </c>
      <c r="F7694" s="55" t="s">
        <v>1525</v>
      </c>
      <c r="I7694" s="55" t="s">
        <v>155</v>
      </c>
      <c r="U7694" s="0" t="n">
        <v>190</v>
      </c>
      <c r="V7694" s="0" t="n">
        <v>0</v>
      </c>
      <c r="X7694" s="55" t="n">
        <f aca="false">IF(I7694="Male",0,1)</f>
        <v>0</v>
      </c>
      <c r="Y7694" s="55" t="n">
        <f aca="false">IF(OR(I7694="DNB",I7694="Dry DNB"),1,0)</f>
        <v>0</v>
      </c>
      <c r="Z7694" s="0" t="str">
        <f aca="false">IF(ISNUMBER(W7694),A7694-W7694,"")</f>
        <v/>
      </c>
      <c r="AA7694" s="55" t="n">
        <f aca="false">MATCH(A7694,DATAS,0)</f>
        <v>1</v>
      </c>
      <c r="AB7694" s="55" t="n">
        <f aca="false">IF(AND(E7694&gt;0,OR(AND(B7694&gt;=1,B7694&lt;=6),B7694=10)),1,0)</f>
        <v>0</v>
      </c>
      <c r="AC7694" s="55" t="n">
        <f aca="false">IF(AND(E7694&gt;0,B7694=10),1,0)</f>
        <v>0</v>
      </c>
      <c r="AD7694" s="0" t="str">
        <f aca="false">IF(AND(C7693=C7694,AA7693=AA7694-1),AB7693,"")</f>
        <v/>
      </c>
      <c r="AE7694" s="0" t="str">
        <f aca="false">IF(AND(C7693=C7694,AA7693=AA7694-1),AC7693,"")</f>
        <v/>
      </c>
      <c r="AF7694" s="0" t="str">
        <f aca="false">IF(AA7694=1,"",IF(AND(AB7694=1,AD7694&lt;&gt;1),1,0))</f>
        <v/>
      </c>
      <c r="AG7694" s="0" t="str">
        <f aca="false">IF(AA7694=1,"",IF(AND(AC7694=1,AE7694&lt;&gt;1),1,0))</f>
        <v/>
      </c>
      <c r="AH7694" s="60" t="str">
        <f aca="false">IF(AND(E7694&gt;0,AA7694&lt;2,NOT(AND(C7695=C7694,AA7695=AA7694+1))),INDEX(DATAS,AA7694+1),"")</f>
        <v/>
      </c>
      <c r="AI7694" s="60" t="str">
        <f aca="false">IF(AND(AC7694=1,AA7694&lt;2),IF(AND(C7695=C7694,AA7695=AA7694+1),IF(AC7695=1,"",INDEX(DATAS,AA7694+1)),INDEX(DATAS,AA7694+1)),"")</f>
        <v/>
      </c>
    </row>
    <row r="7695" customFormat="false" ht="15" hidden="false" customHeight="false" outlineLevel="0" collapsed="false">
      <c r="A7695" s="60" t="n">
        <v>46310</v>
      </c>
      <c r="B7695" s="0" t="n">
        <v>15</v>
      </c>
      <c r="C7695" s="0" t="n">
        <v>30645</v>
      </c>
      <c r="E7695" s="0" t="n">
        <v>0</v>
      </c>
      <c r="F7695" s="55" t="s">
        <v>1525</v>
      </c>
      <c r="I7695" s="55" t="s">
        <v>155</v>
      </c>
      <c r="U7695" s="0" t="n">
        <v>191</v>
      </c>
      <c r="V7695" s="0" t="n">
        <v>0</v>
      </c>
      <c r="X7695" s="55" t="n">
        <f aca="false">IF(I7695="Male",0,1)</f>
        <v>0</v>
      </c>
      <c r="Y7695" s="55" t="n">
        <f aca="false">IF(OR(I7695="DNB",I7695="Dry DNB"),1,0)</f>
        <v>0</v>
      </c>
      <c r="Z7695" s="0" t="str">
        <f aca="false">IF(ISNUMBER(W7695),A7695-W7695,"")</f>
        <v/>
      </c>
      <c r="AA7695" s="55" t="n">
        <f aca="false">MATCH(A7695,DATAS,0)</f>
        <v>2</v>
      </c>
      <c r="AB7695" s="55" t="n">
        <f aca="false">IF(AND(E7695&gt;0,OR(AND(B7695&gt;=1,B7695&lt;=6),B7695=10)),1,0)</f>
        <v>0</v>
      </c>
      <c r="AC7695" s="55" t="n">
        <f aca="false">IF(AND(E7695&gt;0,B7695=10),1,0)</f>
        <v>0</v>
      </c>
      <c r="AD7695" s="55" t="n">
        <f aca="false">IF(AND(C7694=C7695,AA7694=AA7695-1),AB7694,"")</f>
        <v>0</v>
      </c>
      <c r="AE7695" s="55" t="n">
        <f aca="false">IF(AND(C7694=C7695,AA7694=AA7695-1),AC7694,"")</f>
        <v>0</v>
      </c>
      <c r="AF7695" s="55" t="n">
        <f aca="false">IF(AA7695=1,"",IF(AND(AB7695=1,AD7695&lt;&gt;1),1,0))</f>
        <v>0</v>
      </c>
      <c r="AG7695" s="55" t="n">
        <f aca="false">IF(AA7695=1,"",IF(AND(AC7695=1,AE7695&lt;&gt;1),1,0))</f>
        <v>0</v>
      </c>
      <c r="AH7695" s="60" t="str">
        <f aca="false">IF(AND(E7695&gt;0,AA7695&lt;2,NOT(AND(C7696=C7695,AA7696=AA7695+1))),INDEX(DATAS,AA7695+1),"")</f>
        <v/>
      </c>
      <c r="AI7695" s="60" t="str">
        <f aca="false">IF(AND(AC7695=1,AA7695&lt;2),IF(AND(C7696=C7695,AA7696=AA7695+1),IF(AC7696=1,"",INDEX(DATAS,AA7695+1)),INDEX(DATAS,AA7695+1)),"")</f>
        <v/>
      </c>
    </row>
    <row r="7696" customFormat="false" ht="15" hidden="false" customHeight="false" outlineLevel="0" collapsed="false">
      <c r="A7696" s="60" t="n">
        <v>46309</v>
      </c>
      <c r="B7696" s="0" t="n">
        <v>15</v>
      </c>
      <c r="C7696" s="0" t="n">
        <v>30647</v>
      </c>
      <c r="E7696" s="0" t="n">
        <v>0</v>
      </c>
      <c r="F7696" s="55" t="s">
        <v>1527</v>
      </c>
      <c r="I7696" s="55" t="s">
        <v>155</v>
      </c>
      <c r="U7696" s="0" t="n">
        <v>188</v>
      </c>
      <c r="V7696" s="0" t="n">
        <v>0</v>
      </c>
      <c r="X7696" s="55" t="n">
        <f aca="false">IF(I7696="Male",0,1)</f>
        <v>0</v>
      </c>
      <c r="Y7696" s="55" t="n">
        <f aca="false">IF(OR(I7696="DNB",I7696="Dry DNB"),1,0)</f>
        <v>0</v>
      </c>
      <c r="Z7696" s="0" t="str">
        <f aca="false">IF(ISNUMBER(W7696),A7696-W7696,"")</f>
        <v/>
      </c>
      <c r="AA7696" s="55" t="n">
        <f aca="false">MATCH(A7696,DATAS,0)</f>
        <v>1</v>
      </c>
      <c r="AB7696" s="55" t="n">
        <f aca="false">IF(AND(E7696&gt;0,OR(AND(B7696&gt;=1,B7696&lt;=6),B7696=10)),1,0)</f>
        <v>0</v>
      </c>
      <c r="AC7696" s="55" t="n">
        <f aca="false">IF(AND(E7696&gt;0,B7696=10),1,0)</f>
        <v>0</v>
      </c>
      <c r="AD7696" s="0" t="str">
        <f aca="false">IF(AND(C7695=C7696,AA7695=AA7696-1),AB7695,"")</f>
        <v/>
      </c>
      <c r="AE7696" s="0" t="str">
        <f aca="false">IF(AND(C7695=C7696,AA7695=AA7696-1),AC7695,"")</f>
        <v/>
      </c>
      <c r="AF7696" s="0" t="str">
        <f aca="false">IF(AA7696=1,"",IF(AND(AB7696=1,AD7696&lt;&gt;1),1,0))</f>
        <v/>
      </c>
      <c r="AG7696" s="0" t="str">
        <f aca="false">IF(AA7696=1,"",IF(AND(AC7696=1,AE7696&lt;&gt;1),1,0))</f>
        <v/>
      </c>
      <c r="AH7696" s="60" t="str">
        <f aca="false">IF(AND(E7696&gt;0,AA7696&lt;2,NOT(AND(C7697=C7696,AA7697=AA7696+1))),INDEX(DATAS,AA7696+1),"")</f>
        <v/>
      </c>
      <c r="AI7696" s="60" t="str">
        <f aca="false">IF(AND(AC7696=1,AA7696&lt;2),IF(AND(C7697=C7696,AA7697=AA7696+1),IF(AC7697=1,"",INDEX(DATAS,AA7696+1)),INDEX(DATAS,AA7696+1)),"")</f>
        <v/>
      </c>
    </row>
    <row r="7697" customFormat="false" ht="15" hidden="false" customHeight="false" outlineLevel="0" collapsed="false">
      <c r="A7697" s="60" t="n">
        <v>46310</v>
      </c>
      <c r="B7697" s="0" t="n">
        <v>15</v>
      </c>
      <c r="C7697" s="0" t="n">
        <v>30647</v>
      </c>
      <c r="E7697" s="0" t="n">
        <v>0</v>
      </c>
      <c r="F7697" s="55" t="s">
        <v>1527</v>
      </c>
      <c r="I7697" s="55" t="s">
        <v>155</v>
      </c>
      <c r="U7697" s="0" t="n">
        <v>189</v>
      </c>
      <c r="V7697" s="0" t="n">
        <v>0</v>
      </c>
      <c r="X7697" s="55" t="n">
        <f aca="false">IF(I7697="Male",0,1)</f>
        <v>0</v>
      </c>
      <c r="Y7697" s="55" t="n">
        <f aca="false">IF(OR(I7697="DNB",I7697="Dry DNB"),1,0)</f>
        <v>0</v>
      </c>
      <c r="Z7697" s="0" t="str">
        <f aca="false">IF(ISNUMBER(W7697),A7697-W7697,"")</f>
        <v/>
      </c>
      <c r="AA7697" s="55" t="n">
        <f aca="false">MATCH(A7697,DATAS,0)</f>
        <v>2</v>
      </c>
      <c r="AB7697" s="55" t="n">
        <f aca="false">IF(AND(E7697&gt;0,OR(AND(B7697&gt;=1,B7697&lt;=6),B7697=10)),1,0)</f>
        <v>0</v>
      </c>
      <c r="AC7697" s="55" t="n">
        <f aca="false">IF(AND(E7697&gt;0,B7697=10),1,0)</f>
        <v>0</v>
      </c>
      <c r="AD7697" s="55" t="n">
        <f aca="false">IF(AND(C7696=C7697,AA7696=AA7697-1),AB7696,"")</f>
        <v>0</v>
      </c>
      <c r="AE7697" s="55" t="n">
        <f aca="false">IF(AND(C7696=C7697,AA7696=AA7697-1),AC7696,"")</f>
        <v>0</v>
      </c>
      <c r="AF7697" s="55" t="n">
        <f aca="false">IF(AA7697=1,"",IF(AND(AB7697=1,AD7697&lt;&gt;1),1,0))</f>
        <v>0</v>
      </c>
      <c r="AG7697" s="55" t="n">
        <f aca="false">IF(AA7697=1,"",IF(AND(AC7697=1,AE7697&lt;&gt;1),1,0))</f>
        <v>0</v>
      </c>
      <c r="AH7697" s="60" t="str">
        <f aca="false">IF(AND(E7697&gt;0,AA7697&lt;2,NOT(AND(C7698=C7697,AA7698=AA7697+1))),INDEX(DATAS,AA7697+1),"")</f>
        <v/>
      </c>
      <c r="AI7697" s="60" t="str">
        <f aca="false">IF(AND(AC7697=1,AA7697&lt;2),IF(AND(C7698=C7697,AA7698=AA7697+1),IF(AC7698=1,"",INDEX(DATAS,AA7697+1)),INDEX(DATAS,AA7697+1)),"")</f>
        <v/>
      </c>
    </row>
    <row r="7698" customFormat="false" ht="15" hidden="false" customHeight="false" outlineLevel="0" collapsed="false">
      <c r="A7698" s="60" t="n">
        <v>46309</v>
      </c>
      <c r="B7698" s="0" t="n">
        <v>15</v>
      </c>
      <c r="C7698" s="0" t="n">
        <v>30653</v>
      </c>
      <c r="E7698" s="0" t="n">
        <v>0</v>
      </c>
      <c r="F7698" s="55" t="s">
        <v>1530</v>
      </c>
      <c r="I7698" s="55" t="s">
        <v>155</v>
      </c>
      <c r="U7698" s="0" t="n">
        <v>185</v>
      </c>
      <c r="V7698" s="0" t="n">
        <v>0</v>
      </c>
      <c r="X7698" s="55" t="n">
        <f aca="false">IF(I7698="Male",0,1)</f>
        <v>0</v>
      </c>
      <c r="Y7698" s="55" t="n">
        <f aca="false">IF(OR(I7698="DNB",I7698="Dry DNB"),1,0)</f>
        <v>0</v>
      </c>
      <c r="Z7698" s="0" t="str">
        <f aca="false">IF(ISNUMBER(W7698),A7698-W7698,"")</f>
        <v/>
      </c>
      <c r="AA7698" s="55" t="n">
        <f aca="false">MATCH(A7698,DATAS,0)</f>
        <v>1</v>
      </c>
      <c r="AB7698" s="55" t="n">
        <f aca="false">IF(AND(E7698&gt;0,OR(AND(B7698&gt;=1,B7698&lt;=6),B7698=10)),1,0)</f>
        <v>0</v>
      </c>
      <c r="AC7698" s="55" t="n">
        <f aca="false">IF(AND(E7698&gt;0,B7698=10),1,0)</f>
        <v>0</v>
      </c>
      <c r="AD7698" s="0" t="str">
        <f aca="false">IF(AND(C7697=C7698,AA7697=AA7698-1),AB7697,"")</f>
        <v/>
      </c>
      <c r="AE7698" s="0" t="str">
        <f aca="false">IF(AND(C7697=C7698,AA7697=AA7698-1),AC7697,"")</f>
        <v/>
      </c>
      <c r="AF7698" s="0" t="str">
        <f aca="false">IF(AA7698=1,"",IF(AND(AB7698=1,AD7698&lt;&gt;1),1,0))</f>
        <v/>
      </c>
      <c r="AG7698" s="0" t="str">
        <f aca="false">IF(AA7698=1,"",IF(AND(AC7698=1,AE7698&lt;&gt;1),1,0))</f>
        <v/>
      </c>
      <c r="AH7698" s="60" t="str">
        <f aca="false">IF(AND(E7698&gt;0,AA7698&lt;2,NOT(AND(C7699=C7698,AA7699=AA7698+1))),INDEX(DATAS,AA7698+1),"")</f>
        <v/>
      </c>
      <c r="AI7698" s="60" t="str">
        <f aca="false">IF(AND(AC7698=1,AA7698&lt;2),IF(AND(C7699=C7698,AA7699=AA7698+1),IF(AC7699=1,"",INDEX(DATAS,AA7698+1)),INDEX(DATAS,AA7698+1)),"")</f>
        <v/>
      </c>
    </row>
    <row r="7699" customFormat="false" ht="15" hidden="false" customHeight="false" outlineLevel="0" collapsed="false">
      <c r="A7699" s="60" t="n">
        <v>46310</v>
      </c>
      <c r="B7699" s="0" t="n">
        <v>15</v>
      </c>
      <c r="C7699" s="0" t="n">
        <v>30653</v>
      </c>
      <c r="E7699" s="0" t="n">
        <v>0</v>
      </c>
      <c r="F7699" s="55" t="s">
        <v>1530</v>
      </c>
      <c r="I7699" s="55" t="s">
        <v>155</v>
      </c>
      <c r="U7699" s="0" t="n">
        <v>186</v>
      </c>
      <c r="V7699" s="0" t="n">
        <v>0</v>
      </c>
      <c r="X7699" s="55" t="n">
        <f aca="false">IF(I7699="Male",0,1)</f>
        <v>0</v>
      </c>
      <c r="Y7699" s="55" t="n">
        <f aca="false">IF(OR(I7699="DNB",I7699="Dry DNB"),1,0)</f>
        <v>0</v>
      </c>
      <c r="Z7699" s="0" t="str">
        <f aca="false">IF(ISNUMBER(W7699),A7699-W7699,"")</f>
        <v/>
      </c>
      <c r="AA7699" s="55" t="n">
        <f aca="false">MATCH(A7699,DATAS,0)</f>
        <v>2</v>
      </c>
      <c r="AB7699" s="55" t="n">
        <f aca="false">IF(AND(E7699&gt;0,OR(AND(B7699&gt;=1,B7699&lt;=6),B7699=10)),1,0)</f>
        <v>0</v>
      </c>
      <c r="AC7699" s="55" t="n">
        <f aca="false">IF(AND(E7699&gt;0,B7699=10),1,0)</f>
        <v>0</v>
      </c>
      <c r="AD7699" s="55" t="n">
        <f aca="false">IF(AND(C7698=C7699,AA7698=AA7699-1),AB7698,"")</f>
        <v>0</v>
      </c>
      <c r="AE7699" s="55" t="n">
        <f aca="false">IF(AND(C7698=C7699,AA7698=AA7699-1),AC7698,"")</f>
        <v>0</v>
      </c>
      <c r="AF7699" s="55" t="n">
        <f aca="false">IF(AA7699=1,"",IF(AND(AB7699=1,AD7699&lt;&gt;1),1,0))</f>
        <v>0</v>
      </c>
      <c r="AG7699" s="55" t="n">
        <f aca="false">IF(AA7699=1,"",IF(AND(AC7699=1,AE7699&lt;&gt;1),1,0))</f>
        <v>0</v>
      </c>
      <c r="AH7699" s="60" t="str">
        <f aca="false">IF(AND(E7699&gt;0,AA7699&lt;2,NOT(AND(C7700=C7699,AA7700=AA7699+1))),INDEX(DATAS,AA7699+1),"")</f>
        <v/>
      </c>
      <c r="AI7699" s="60" t="str">
        <f aca="false">IF(AND(AC7699=1,AA7699&lt;2),IF(AND(C7700=C7699,AA7700=AA7699+1),IF(AC7700=1,"",INDEX(DATAS,AA7699+1)),INDEX(DATAS,AA7699+1)),"")</f>
        <v/>
      </c>
    </row>
    <row r="7700" customFormat="false" ht="15" hidden="false" customHeight="false" outlineLevel="0" collapsed="false">
      <c r="A7700" s="60" t="n">
        <v>46309</v>
      </c>
      <c r="B7700" s="0" t="n">
        <v>15</v>
      </c>
      <c r="C7700" s="0" t="n">
        <v>30655</v>
      </c>
      <c r="E7700" s="0" t="n">
        <v>0</v>
      </c>
      <c r="F7700" s="55" t="s">
        <v>1530</v>
      </c>
      <c r="I7700" s="55" t="s">
        <v>155</v>
      </c>
      <c r="U7700" s="0" t="n">
        <v>185</v>
      </c>
      <c r="V7700" s="0" t="n">
        <v>0</v>
      </c>
      <c r="X7700" s="55" t="n">
        <f aca="false">IF(I7700="Male",0,1)</f>
        <v>0</v>
      </c>
      <c r="Y7700" s="55" t="n">
        <f aca="false">IF(OR(I7700="DNB",I7700="Dry DNB"),1,0)</f>
        <v>0</v>
      </c>
      <c r="Z7700" s="0" t="str">
        <f aca="false">IF(ISNUMBER(W7700),A7700-W7700,"")</f>
        <v/>
      </c>
      <c r="AA7700" s="55" t="n">
        <f aca="false">MATCH(A7700,DATAS,0)</f>
        <v>1</v>
      </c>
      <c r="AB7700" s="55" t="n">
        <f aca="false">IF(AND(E7700&gt;0,OR(AND(B7700&gt;=1,B7700&lt;=6),B7700=10)),1,0)</f>
        <v>0</v>
      </c>
      <c r="AC7700" s="55" t="n">
        <f aca="false">IF(AND(E7700&gt;0,B7700=10),1,0)</f>
        <v>0</v>
      </c>
      <c r="AD7700" s="0" t="str">
        <f aca="false">IF(AND(C7699=C7700,AA7699=AA7700-1),AB7699,"")</f>
        <v/>
      </c>
      <c r="AE7700" s="0" t="str">
        <f aca="false">IF(AND(C7699=C7700,AA7699=AA7700-1),AC7699,"")</f>
        <v/>
      </c>
      <c r="AF7700" s="0" t="str">
        <f aca="false">IF(AA7700=1,"",IF(AND(AB7700=1,AD7700&lt;&gt;1),1,0))</f>
        <v/>
      </c>
      <c r="AG7700" s="0" t="str">
        <f aca="false">IF(AA7700=1,"",IF(AND(AC7700=1,AE7700&lt;&gt;1),1,0))</f>
        <v/>
      </c>
      <c r="AH7700" s="60" t="str">
        <f aca="false">IF(AND(E7700&gt;0,AA7700&lt;2,NOT(AND(C7701=C7700,AA7701=AA7700+1))),INDEX(DATAS,AA7700+1),"")</f>
        <v/>
      </c>
      <c r="AI7700" s="60" t="str">
        <f aca="false">IF(AND(AC7700=1,AA7700&lt;2),IF(AND(C7701=C7700,AA7701=AA7700+1),IF(AC7701=1,"",INDEX(DATAS,AA7700+1)),INDEX(DATAS,AA7700+1)),"")</f>
        <v/>
      </c>
    </row>
    <row r="7701" customFormat="false" ht="15" hidden="false" customHeight="false" outlineLevel="0" collapsed="false">
      <c r="A7701" s="60" t="n">
        <v>46310</v>
      </c>
      <c r="B7701" s="0" t="n">
        <v>15</v>
      </c>
      <c r="C7701" s="0" t="n">
        <v>30655</v>
      </c>
      <c r="E7701" s="0" t="n">
        <v>0</v>
      </c>
      <c r="F7701" s="55" t="s">
        <v>1530</v>
      </c>
      <c r="I7701" s="55" t="s">
        <v>155</v>
      </c>
      <c r="U7701" s="0" t="n">
        <v>186</v>
      </c>
      <c r="V7701" s="0" t="n">
        <v>0</v>
      </c>
      <c r="X7701" s="55" t="n">
        <f aca="false">IF(I7701="Male",0,1)</f>
        <v>0</v>
      </c>
      <c r="Y7701" s="55" t="n">
        <f aca="false">IF(OR(I7701="DNB",I7701="Dry DNB"),1,0)</f>
        <v>0</v>
      </c>
      <c r="Z7701" s="0" t="str">
        <f aca="false">IF(ISNUMBER(W7701),A7701-W7701,"")</f>
        <v/>
      </c>
      <c r="AA7701" s="55" t="n">
        <f aca="false">MATCH(A7701,DATAS,0)</f>
        <v>2</v>
      </c>
      <c r="AB7701" s="55" t="n">
        <f aca="false">IF(AND(E7701&gt;0,OR(AND(B7701&gt;=1,B7701&lt;=6),B7701=10)),1,0)</f>
        <v>0</v>
      </c>
      <c r="AC7701" s="55" t="n">
        <f aca="false">IF(AND(E7701&gt;0,B7701=10),1,0)</f>
        <v>0</v>
      </c>
      <c r="AD7701" s="55" t="n">
        <f aca="false">IF(AND(C7700=C7701,AA7700=AA7701-1),AB7700,"")</f>
        <v>0</v>
      </c>
      <c r="AE7701" s="55" t="n">
        <f aca="false">IF(AND(C7700=C7701,AA7700=AA7701-1),AC7700,"")</f>
        <v>0</v>
      </c>
      <c r="AF7701" s="55" t="n">
        <f aca="false">IF(AA7701=1,"",IF(AND(AB7701=1,AD7701&lt;&gt;1),1,0))</f>
        <v>0</v>
      </c>
      <c r="AG7701" s="55" t="n">
        <f aca="false">IF(AA7701=1,"",IF(AND(AC7701=1,AE7701&lt;&gt;1),1,0))</f>
        <v>0</v>
      </c>
      <c r="AH7701" s="60" t="str">
        <f aca="false">IF(AND(E7701&gt;0,AA7701&lt;2,NOT(AND(C7702=C7701,AA7702=AA7701+1))),INDEX(DATAS,AA7701+1),"")</f>
        <v/>
      </c>
      <c r="AI7701" s="60" t="str">
        <f aca="false">IF(AND(AC7701=1,AA7701&lt;2),IF(AND(C7702=C7701,AA7702=AA7701+1),IF(AC7702=1,"",INDEX(DATAS,AA7701+1)),INDEX(DATAS,AA7701+1)),"")</f>
        <v/>
      </c>
    </row>
    <row r="7702" customFormat="false" ht="15" hidden="false" customHeight="false" outlineLevel="0" collapsed="false">
      <c r="A7702" s="60" t="n">
        <v>46309</v>
      </c>
      <c r="B7702" s="0" t="n">
        <v>15</v>
      </c>
      <c r="C7702" s="0" t="n">
        <v>30659</v>
      </c>
      <c r="E7702" s="0" t="n">
        <v>0</v>
      </c>
      <c r="F7702" s="55" t="s">
        <v>1531</v>
      </c>
      <c r="I7702" s="55" t="s">
        <v>155</v>
      </c>
      <c r="U7702" s="0" t="n">
        <v>184</v>
      </c>
      <c r="V7702" s="0" t="n">
        <v>0</v>
      </c>
      <c r="X7702" s="55" t="n">
        <f aca="false">IF(I7702="Male",0,1)</f>
        <v>0</v>
      </c>
      <c r="Y7702" s="55" t="n">
        <f aca="false">IF(OR(I7702="DNB",I7702="Dry DNB"),1,0)</f>
        <v>0</v>
      </c>
      <c r="Z7702" s="0" t="str">
        <f aca="false">IF(ISNUMBER(W7702),A7702-W7702,"")</f>
        <v/>
      </c>
      <c r="AA7702" s="55" t="n">
        <f aca="false">MATCH(A7702,DATAS,0)</f>
        <v>1</v>
      </c>
      <c r="AB7702" s="55" t="n">
        <f aca="false">IF(AND(E7702&gt;0,OR(AND(B7702&gt;=1,B7702&lt;=6),B7702=10)),1,0)</f>
        <v>0</v>
      </c>
      <c r="AC7702" s="55" t="n">
        <f aca="false">IF(AND(E7702&gt;0,B7702=10),1,0)</f>
        <v>0</v>
      </c>
      <c r="AD7702" s="0" t="str">
        <f aca="false">IF(AND(C7701=C7702,AA7701=AA7702-1),AB7701,"")</f>
        <v/>
      </c>
      <c r="AE7702" s="0" t="str">
        <f aca="false">IF(AND(C7701=C7702,AA7701=AA7702-1),AC7701,"")</f>
        <v/>
      </c>
      <c r="AF7702" s="0" t="str">
        <f aca="false">IF(AA7702=1,"",IF(AND(AB7702=1,AD7702&lt;&gt;1),1,0))</f>
        <v/>
      </c>
      <c r="AG7702" s="0" t="str">
        <f aca="false">IF(AA7702=1,"",IF(AND(AC7702=1,AE7702&lt;&gt;1),1,0))</f>
        <v/>
      </c>
      <c r="AH7702" s="60" t="str">
        <f aca="false">IF(AND(E7702&gt;0,AA7702&lt;2,NOT(AND(C7703=C7702,AA7703=AA7702+1))),INDEX(DATAS,AA7702+1),"")</f>
        <v/>
      </c>
      <c r="AI7702" s="60" t="str">
        <f aca="false">IF(AND(AC7702=1,AA7702&lt;2),IF(AND(C7703=C7702,AA7703=AA7702+1),IF(AC7703=1,"",INDEX(DATAS,AA7702+1)),INDEX(DATAS,AA7702+1)),"")</f>
        <v/>
      </c>
    </row>
    <row r="7703" customFormat="false" ht="15" hidden="false" customHeight="false" outlineLevel="0" collapsed="false">
      <c r="A7703" s="60" t="n">
        <v>46310</v>
      </c>
      <c r="B7703" s="0" t="n">
        <v>15</v>
      </c>
      <c r="C7703" s="0" t="n">
        <v>30659</v>
      </c>
      <c r="E7703" s="0" t="n">
        <v>0</v>
      </c>
      <c r="F7703" s="55" t="s">
        <v>1531</v>
      </c>
      <c r="I7703" s="55" t="s">
        <v>155</v>
      </c>
      <c r="U7703" s="0" t="n">
        <v>185</v>
      </c>
      <c r="V7703" s="0" t="n">
        <v>0</v>
      </c>
      <c r="X7703" s="55" t="n">
        <f aca="false">IF(I7703="Male",0,1)</f>
        <v>0</v>
      </c>
      <c r="Y7703" s="55" t="n">
        <f aca="false">IF(OR(I7703="DNB",I7703="Dry DNB"),1,0)</f>
        <v>0</v>
      </c>
      <c r="Z7703" s="0" t="str">
        <f aca="false">IF(ISNUMBER(W7703),A7703-W7703,"")</f>
        <v/>
      </c>
      <c r="AA7703" s="55" t="n">
        <f aca="false">MATCH(A7703,DATAS,0)</f>
        <v>2</v>
      </c>
      <c r="AB7703" s="55" t="n">
        <f aca="false">IF(AND(E7703&gt;0,OR(AND(B7703&gt;=1,B7703&lt;=6),B7703=10)),1,0)</f>
        <v>0</v>
      </c>
      <c r="AC7703" s="55" t="n">
        <f aca="false">IF(AND(E7703&gt;0,B7703=10),1,0)</f>
        <v>0</v>
      </c>
      <c r="AD7703" s="55" t="n">
        <f aca="false">IF(AND(C7702=C7703,AA7702=AA7703-1),AB7702,"")</f>
        <v>0</v>
      </c>
      <c r="AE7703" s="55" t="n">
        <f aca="false">IF(AND(C7702=C7703,AA7702=AA7703-1),AC7702,"")</f>
        <v>0</v>
      </c>
      <c r="AF7703" s="55" t="n">
        <f aca="false">IF(AA7703=1,"",IF(AND(AB7703=1,AD7703&lt;&gt;1),1,0))</f>
        <v>0</v>
      </c>
      <c r="AG7703" s="55" t="n">
        <f aca="false">IF(AA7703=1,"",IF(AND(AC7703=1,AE7703&lt;&gt;1),1,0))</f>
        <v>0</v>
      </c>
      <c r="AH7703" s="60" t="str">
        <f aca="false">IF(AND(E7703&gt;0,AA7703&lt;2,NOT(AND(C7704=C7703,AA7704=AA7703+1))),INDEX(DATAS,AA7703+1),"")</f>
        <v/>
      </c>
      <c r="AI7703" s="60" t="str">
        <f aca="false">IF(AND(AC7703=1,AA7703&lt;2),IF(AND(C7704=C7703,AA7704=AA7703+1),IF(AC7704=1,"",INDEX(DATAS,AA7703+1)),INDEX(DATAS,AA7703+1)),"")</f>
        <v/>
      </c>
    </row>
    <row r="7704" customFormat="false" ht="15" hidden="false" customHeight="false" outlineLevel="0" collapsed="false">
      <c r="A7704" s="60" t="n">
        <v>46309</v>
      </c>
      <c r="B7704" s="0" t="n">
        <v>15</v>
      </c>
      <c r="C7704" s="0" t="n">
        <v>30669</v>
      </c>
      <c r="E7704" s="0" t="n">
        <v>0</v>
      </c>
      <c r="F7704" s="55" t="s">
        <v>1533</v>
      </c>
      <c r="I7704" s="55" t="s">
        <v>155</v>
      </c>
      <c r="U7704" s="0" t="n">
        <v>182</v>
      </c>
      <c r="V7704" s="0" t="n">
        <v>0</v>
      </c>
      <c r="X7704" s="55" t="n">
        <f aca="false">IF(I7704="Male",0,1)</f>
        <v>0</v>
      </c>
      <c r="Y7704" s="55" t="n">
        <f aca="false">IF(OR(I7704="DNB",I7704="Dry DNB"),1,0)</f>
        <v>0</v>
      </c>
      <c r="Z7704" s="0" t="str">
        <f aca="false">IF(ISNUMBER(W7704),A7704-W7704,"")</f>
        <v/>
      </c>
      <c r="AA7704" s="55" t="n">
        <f aca="false">MATCH(A7704,DATAS,0)</f>
        <v>1</v>
      </c>
      <c r="AB7704" s="55" t="n">
        <f aca="false">IF(AND(E7704&gt;0,OR(AND(B7704&gt;=1,B7704&lt;=6),B7704=10)),1,0)</f>
        <v>0</v>
      </c>
      <c r="AC7704" s="55" t="n">
        <f aca="false">IF(AND(E7704&gt;0,B7704=10),1,0)</f>
        <v>0</v>
      </c>
      <c r="AD7704" s="0" t="str">
        <f aca="false">IF(AND(C7703=C7704,AA7703=AA7704-1),AB7703,"")</f>
        <v/>
      </c>
      <c r="AE7704" s="0" t="str">
        <f aca="false">IF(AND(C7703=C7704,AA7703=AA7704-1),AC7703,"")</f>
        <v/>
      </c>
      <c r="AF7704" s="0" t="str">
        <f aca="false">IF(AA7704=1,"",IF(AND(AB7704=1,AD7704&lt;&gt;1),1,0))</f>
        <v/>
      </c>
      <c r="AG7704" s="0" t="str">
        <f aca="false">IF(AA7704=1,"",IF(AND(AC7704=1,AE7704&lt;&gt;1),1,0))</f>
        <v/>
      </c>
      <c r="AH7704" s="60" t="str">
        <f aca="false">IF(AND(E7704&gt;0,AA7704&lt;2,NOT(AND(C7705=C7704,AA7705=AA7704+1))),INDEX(DATAS,AA7704+1),"")</f>
        <v/>
      </c>
      <c r="AI7704" s="60" t="str">
        <f aca="false">IF(AND(AC7704=1,AA7704&lt;2),IF(AND(C7705=C7704,AA7705=AA7704+1),IF(AC7705=1,"",INDEX(DATAS,AA7704+1)),INDEX(DATAS,AA7704+1)),"")</f>
        <v/>
      </c>
    </row>
    <row r="7705" customFormat="false" ht="15" hidden="false" customHeight="false" outlineLevel="0" collapsed="false">
      <c r="A7705" s="60" t="n">
        <v>46310</v>
      </c>
      <c r="B7705" s="0" t="n">
        <v>15</v>
      </c>
      <c r="C7705" s="0" t="n">
        <v>30669</v>
      </c>
      <c r="E7705" s="0" t="n">
        <v>0</v>
      </c>
      <c r="F7705" s="55" t="s">
        <v>1533</v>
      </c>
      <c r="I7705" s="55" t="s">
        <v>155</v>
      </c>
      <c r="U7705" s="0" t="n">
        <v>183</v>
      </c>
      <c r="V7705" s="0" t="n">
        <v>0</v>
      </c>
      <c r="X7705" s="55" t="n">
        <f aca="false">IF(I7705="Male",0,1)</f>
        <v>0</v>
      </c>
      <c r="Y7705" s="55" t="n">
        <f aca="false">IF(OR(I7705="DNB",I7705="Dry DNB"),1,0)</f>
        <v>0</v>
      </c>
      <c r="Z7705" s="0" t="str">
        <f aca="false">IF(ISNUMBER(W7705),A7705-W7705,"")</f>
        <v/>
      </c>
      <c r="AA7705" s="55" t="n">
        <f aca="false">MATCH(A7705,DATAS,0)</f>
        <v>2</v>
      </c>
      <c r="AB7705" s="55" t="n">
        <f aca="false">IF(AND(E7705&gt;0,OR(AND(B7705&gt;=1,B7705&lt;=6),B7705=10)),1,0)</f>
        <v>0</v>
      </c>
      <c r="AC7705" s="55" t="n">
        <f aca="false">IF(AND(E7705&gt;0,B7705=10),1,0)</f>
        <v>0</v>
      </c>
      <c r="AD7705" s="55" t="n">
        <f aca="false">IF(AND(C7704=C7705,AA7704=AA7705-1),AB7704,"")</f>
        <v>0</v>
      </c>
      <c r="AE7705" s="55" t="n">
        <f aca="false">IF(AND(C7704=C7705,AA7704=AA7705-1),AC7704,"")</f>
        <v>0</v>
      </c>
      <c r="AF7705" s="55" t="n">
        <f aca="false">IF(AA7705=1,"",IF(AND(AB7705=1,AD7705&lt;&gt;1),1,0))</f>
        <v>0</v>
      </c>
      <c r="AG7705" s="55" t="n">
        <f aca="false">IF(AA7705=1,"",IF(AND(AC7705=1,AE7705&lt;&gt;1),1,0))</f>
        <v>0</v>
      </c>
      <c r="AH7705" s="60" t="str">
        <f aca="false">IF(AND(E7705&gt;0,AA7705&lt;2,NOT(AND(C7706=C7705,AA7706=AA7705+1))),INDEX(DATAS,AA7705+1),"")</f>
        <v/>
      </c>
      <c r="AI7705" s="60" t="str">
        <f aca="false">IF(AND(AC7705=1,AA7705&lt;2),IF(AND(C7706=C7705,AA7706=AA7705+1),IF(AC7706=1,"",INDEX(DATAS,AA7705+1)),INDEX(DATAS,AA7705+1)),"")</f>
        <v/>
      </c>
    </row>
    <row r="7706" customFormat="false" ht="15" hidden="false" customHeight="false" outlineLevel="0" collapsed="false">
      <c r="A7706" s="60" t="n">
        <v>46309</v>
      </c>
      <c r="B7706" s="0" t="n">
        <v>15</v>
      </c>
      <c r="C7706" s="0" t="n">
        <v>30672</v>
      </c>
      <c r="E7706" s="0" t="n">
        <v>0</v>
      </c>
      <c r="F7706" s="55" t="s">
        <v>1537</v>
      </c>
      <c r="I7706" s="55" t="s">
        <v>155</v>
      </c>
      <c r="U7706" s="0" t="n">
        <v>178</v>
      </c>
      <c r="V7706" s="0" t="n">
        <v>0</v>
      </c>
      <c r="X7706" s="55" t="n">
        <f aca="false">IF(I7706="Male",0,1)</f>
        <v>0</v>
      </c>
      <c r="Y7706" s="55" t="n">
        <f aca="false">IF(OR(I7706="DNB",I7706="Dry DNB"),1,0)</f>
        <v>0</v>
      </c>
      <c r="Z7706" s="0" t="str">
        <f aca="false">IF(ISNUMBER(W7706),A7706-W7706,"")</f>
        <v/>
      </c>
      <c r="AA7706" s="55" t="n">
        <f aca="false">MATCH(A7706,DATAS,0)</f>
        <v>1</v>
      </c>
      <c r="AB7706" s="55" t="n">
        <f aca="false">IF(AND(E7706&gt;0,OR(AND(B7706&gt;=1,B7706&lt;=6),B7706=10)),1,0)</f>
        <v>0</v>
      </c>
      <c r="AC7706" s="55" t="n">
        <f aca="false">IF(AND(E7706&gt;0,B7706=10),1,0)</f>
        <v>0</v>
      </c>
      <c r="AD7706" s="0" t="str">
        <f aca="false">IF(AND(C7705=C7706,AA7705=AA7706-1),AB7705,"")</f>
        <v/>
      </c>
      <c r="AE7706" s="0" t="str">
        <f aca="false">IF(AND(C7705=C7706,AA7705=AA7706-1),AC7705,"")</f>
        <v/>
      </c>
      <c r="AF7706" s="0" t="str">
        <f aca="false">IF(AA7706=1,"",IF(AND(AB7706=1,AD7706&lt;&gt;1),1,0))</f>
        <v/>
      </c>
      <c r="AG7706" s="0" t="str">
        <f aca="false">IF(AA7706=1,"",IF(AND(AC7706=1,AE7706&lt;&gt;1),1,0))</f>
        <v/>
      </c>
      <c r="AH7706" s="60" t="str">
        <f aca="false">IF(AND(E7706&gt;0,AA7706&lt;2,NOT(AND(C7707=C7706,AA7707=AA7706+1))),INDEX(DATAS,AA7706+1),"")</f>
        <v/>
      </c>
      <c r="AI7706" s="60" t="str">
        <f aca="false">IF(AND(AC7706=1,AA7706&lt;2),IF(AND(C7707=C7706,AA7707=AA7706+1),IF(AC7707=1,"",INDEX(DATAS,AA7706+1)),INDEX(DATAS,AA7706+1)),"")</f>
        <v/>
      </c>
    </row>
    <row r="7707" customFormat="false" ht="15" hidden="false" customHeight="false" outlineLevel="0" collapsed="false">
      <c r="A7707" s="60" t="n">
        <v>46310</v>
      </c>
      <c r="B7707" s="0" t="n">
        <v>15</v>
      </c>
      <c r="C7707" s="0" t="n">
        <v>30672</v>
      </c>
      <c r="E7707" s="0" t="n">
        <v>0</v>
      </c>
      <c r="F7707" s="55" t="s">
        <v>1537</v>
      </c>
      <c r="I7707" s="55" t="s">
        <v>155</v>
      </c>
      <c r="U7707" s="0" t="n">
        <v>179</v>
      </c>
      <c r="V7707" s="0" t="n">
        <v>0</v>
      </c>
      <c r="X7707" s="55" t="n">
        <f aca="false">IF(I7707="Male",0,1)</f>
        <v>0</v>
      </c>
      <c r="Y7707" s="55" t="n">
        <f aca="false">IF(OR(I7707="DNB",I7707="Dry DNB"),1,0)</f>
        <v>0</v>
      </c>
      <c r="Z7707" s="0" t="str">
        <f aca="false">IF(ISNUMBER(W7707),A7707-W7707,"")</f>
        <v/>
      </c>
      <c r="AA7707" s="55" t="n">
        <f aca="false">MATCH(A7707,DATAS,0)</f>
        <v>2</v>
      </c>
      <c r="AB7707" s="55" t="n">
        <f aca="false">IF(AND(E7707&gt;0,OR(AND(B7707&gt;=1,B7707&lt;=6),B7707=10)),1,0)</f>
        <v>0</v>
      </c>
      <c r="AC7707" s="55" t="n">
        <f aca="false">IF(AND(E7707&gt;0,B7707=10),1,0)</f>
        <v>0</v>
      </c>
      <c r="AD7707" s="55" t="n">
        <f aca="false">IF(AND(C7706=C7707,AA7706=AA7707-1),AB7706,"")</f>
        <v>0</v>
      </c>
      <c r="AE7707" s="55" t="n">
        <f aca="false">IF(AND(C7706=C7707,AA7706=AA7707-1),AC7706,"")</f>
        <v>0</v>
      </c>
      <c r="AF7707" s="55" t="n">
        <f aca="false">IF(AA7707=1,"",IF(AND(AB7707=1,AD7707&lt;&gt;1),1,0))</f>
        <v>0</v>
      </c>
      <c r="AG7707" s="55" t="n">
        <f aca="false">IF(AA7707=1,"",IF(AND(AC7707=1,AE7707&lt;&gt;1),1,0))</f>
        <v>0</v>
      </c>
      <c r="AH7707" s="60" t="str">
        <f aca="false">IF(AND(E7707&gt;0,AA7707&lt;2,NOT(AND(C7708=C7707,AA7708=AA7707+1))),INDEX(DATAS,AA7707+1),"")</f>
        <v/>
      </c>
      <c r="AI7707" s="60" t="str">
        <f aca="false">IF(AND(AC7707=1,AA7707&lt;2),IF(AND(C7708=C7707,AA7708=AA7707+1),IF(AC7708=1,"",INDEX(DATAS,AA7707+1)),INDEX(DATAS,AA7707+1)),"")</f>
        <v/>
      </c>
    </row>
    <row r="7708" customFormat="false" ht="15" hidden="false" customHeight="false" outlineLevel="0" collapsed="false">
      <c r="A7708" s="60" t="n">
        <v>46309</v>
      </c>
      <c r="B7708" s="0" t="n">
        <v>15</v>
      </c>
      <c r="C7708" s="0" t="n">
        <v>30682</v>
      </c>
      <c r="E7708" s="0" t="n">
        <v>0</v>
      </c>
      <c r="F7708" s="55" t="s">
        <v>1537</v>
      </c>
      <c r="I7708" s="55" t="s">
        <v>155</v>
      </c>
      <c r="U7708" s="0" t="n">
        <v>178</v>
      </c>
      <c r="V7708" s="0" t="n">
        <v>0</v>
      </c>
      <c r="X7708" s="55" t="n">
        <f aca="false">IF(I7708="Male",0,1)</f>
        <v>0</v>
      </c>
      <c r="Y7708" s="55" t="n">
        <f aca="false">IF(OR(I7708="DNB",I7708="Dry DNB"),1,0)</f>
        <v>0</v>
      </c>
      <c r="Z7708" s="0" t="str">
        <f aca="false">IF(ISNUMBER(W7708),A7708-W7708,"")</f>
        <v/>
      </c>
      <c r="AA7708" s="55" t="n">
        <f aca="false">MATCH(A7708,DATAS,0)</f>
        <v>1</v>
      </c>
      <c r="AB7708" s="55" t="n">
        <f aca="false">IF(AND(E7708&gt;0,OR(AND(B7708&gt;=1,B7708&lt;=6),B7708=10)),1,0)</f>
        <v>0</v>
      </c>
      <c r="AC7708" s="55" t="n">
        <f aca="false">IF(AND(E7708&gt;0,B7708=10),1,0)</f>
        <v>0</v>
      </c>
      <c r="AD7708" s="0" t="str">
        <f aca="false">IF(AND(C7707=C7708,AA7707=AA7708-1),AB7707,"")</f>
        <v/>
      </c>
      <c r="AE7708" s="0" t="str">
        <f aca="false">IF(AND(C7707=C7708,AA7707=AA7708-1),AC7707,"")</f>
        <v/>
      </c>
      <c r="AF7708" s="0" t="str">
        <f aca="false">IF(AA7708=1,"",IF(AND(AB7708=1,AD7708&lt;&gt;1),1,0))</f>
        <v/>
      </c>
      <c r="AG7708" s="0" t="str">
        <f aca="false">IF(AA7708=1,"",IF(AND(AC7708=1,AE7708&lt;&gt;1),1,0))</f>
        <v/>
      </c>
      <c r="AH7708" s="60" t="str">
        <f aca="false">IF(AND(E7708&gt;0,AA7708&lt;2,NOT(AND(C7709=C7708,AA7709=AA7708+1))),INDEX(DATAS,AA7708+1),"")</f>
        <v/>
      </c>
      <c r="AI7708" s="60" t="str">
        <f aca="false">IF(AND(AC7708=1,AA7708&lt;2),IF(AND(C7709=C7708,AA7709=AA7708+1),IF(AC7709=1,"",INDEX(DATAS,AA7708+1)),INDEX(DATAS,AA7708+1)),"")</f>
        <v/>
      </c>
    </row>
    <row r="7709" customFormat="false" ht="15" hidden="false" customHeight="false" outlineLevel="0" collapsed="false">
      <c r="A7709" s="60" t="n">
        <v>46310</v>
      </c>
      <c r="B7709" s="0" t="n">
        <v>15</v>
      </c>
      <c r="C7709" s="0" t="n">
        <v>30682</v>
      </c>
      <c r="E7709" s="0" t="n">
        <v>0</v>
      </c>
      <c r="F7709" s="55" t="s">
        <v>1537</v>
      </c>
      <c r="I7709" s="55" t="s">
        <v>155</v>
      </c>
      <c r="U7709" s="0" t="n">
        <v>179</v>
      </c>
      <c r="V7709" s="0" t="n">
        <v>0</v>
      </c>
      <c r="X7709" s="55" t="n">
        <f aca="false">IF(I7709="Male",0,1)</f>
        <v>0</v>
      </c>
      <c r="Y7709" s="55" t="n">
        <f aca="false">IF(OR(I7709="DNB",I7709="Dry DNB"),1,0)</f>
        <v>0</v>
      </c>
      <c r="Z7709" s="0" t="str">
        <f aca="false">IF(ISNUMBER(W7709),A7709-W7709,"")</f>
        <v/>
      </c>
      <c r="AA7709" s="55" t="n">
        <f aca="false">MATCH(A7709,DATAS,0)</f>
        <v>2</v>
      </c>
      <c r="AB7709" s="55" t="n">
        <f aca="false">IF(AND(E7709&gt;0,OR(AND(B7709&gt;=1,B7709&lt;=6),B7709=10)),1,0)</f>
        <v>0</v>
      </c>
      <c r="AC7709" s="55" t="n">
        <f aca="false">IF(AND(E7709&gt;0,B7709=10),1,0)</f>
        <v>0</v>
      </c>
      <c r="AD7709" s="55" t="n">
        <f aca="false">IF(AND(C7708=C7709,AA7708=AA7709-1),AB7708,"")</f>
        <v>0</v>
      </c>
      <c r="AE7709" s="55" t="n">
        <f aca="false">IF(AND(C7708=C7709,AA7708=AA7709-1),AC7708,"")</f>
        <v>0</v>
      </c>
      <c r="AF7709" s="55" t="n">
        <f aca="false">IF(AA7709=1,"",IF(AND(AB7709=1,AD7709&lt;&gt;1),1,0))</f>
        <v>0</v>
      </c>
      <c r="AG7709" s="55" t="n">
        <f aca="false">IF(AA7709=1,"",IF(AND(AC7709=1,AE7709&lt;&gt;1),1,0))</f>
        <v>0</v>
      </c>
      <c r="AH7709" s="60" t="str">
        <f aca="false">IF(AND(E7709&gt;0,AA7709&lt;2,NOT(AND(C7710=C7709,AA7710=AA7709+1))),INDEX(DATAS,AA7709+1),"")</f>
        <v/>
      </c>
      <c r="AI7709" s="60" t="str">
        <f aca="false">IF(AND(AC7709=1,AA7709&lt;2),IF(AND(C7710=C7709,AA7710=AA7709+1),IF(AC7710=1,"",INDEX(DATAS,AA7709+1)),INDEX(DATAS,AA7709+1)),"")</f>
        <v/>
      </c>
    </row>
    <row r="7710" customFormat="false" ht="15" hidden="false" customHeight="false" outlineLevel="0" collapsed="false">
      <c r="A7710" s="60" t="n">
        <v>46309</v>
      </c>
      <c r="B7710" s="0" t="n">
        <v>15</v>
      </c>
      <c r="C7710" s="0" t="n">
        <v>30684</v>
      </c>
      <c r="E7710" s="0" t="n">
        <v>0</v>
      </c>
      <c r="F7710" s="55" t="s">
        <v>1538</v>
      </c>
      <c r="I7710" s="55" t="s">
        <v>155</v>
      </c>
      <c r="U7710" s="0" t="n">
        <v>177</v>
      </c>
      <c r="V7710" s="0" t="n">
        <v>0</v>
      </c>
      <c r="X7710" s="55" t="n">
        <f aca="false">IF(I7710="Male",0,1)</f>
        <v>0</v>
      </c>
      <c r="Y7710" s="55" t="n">
        <f aca="false">IF(OR(I7710="DNB",I7710="Dry DNB"),1,0)</f>
        <v>0</v>
      </c>
      <c r="Z7710" s="0" t="str">
        <f aca="false">IF(ISNUMBER(W7710),A7710-W7710,"")</f>
        <v/>
      </c>
      <c r="AA7710" s="55" t="n">
        <f aca="false">MATCH(A7710,DATAS,0)</f>
        <v>1</v>
      </c>
      <c r="AB7710" s="55" t="n">
        <f aca="false">IF(AND(E7710&gt;0,OR(AND(B7710&gt;=1,B7710&lt;=6),B7710=10)),1,0)</f>
        <v>0</v>
      </c>
      <c r="AC7710" s="55" t="n">
        <f aca="false">IF(AND(E7710&gt;0,B7710=10),1,0)</f>
        <v>0</v>
      </c>
      <c r="AD7710" s="0" t="str">
        <f aca="false">IF(AND(C7709=C7710,AA7709=AA7710-1),AB7709,"")</f>
        <v/>
      </c>
      <c r="AE7710" s="0" t="str">
        <f aca="false">IF(AND(C7709=C7710,AA7709=AA7710-1),AC7709,"")</f>
        <v/>
      </c>
      <c r="AF7710" s="0" t="str">
        <f aca="false">IF(AA7710=1,"",IF(AND(AB7710=1,AD7710&lt;&gt;1),1,0))</f>
        <v/>
      </c>
      <c r="AG7710" s="0" t="str">
        <f aca="false">IF(AA7710=1,"",IF(AND(AC7710=1,AE7710&lt;&gt;1),1,0))</f>
        <v/>
      </c>
      <c r="AH7710" s="60" t="str">
        <f aca="false">IF(AND(E7710&gt;0,AA7710&lt;2,NOT(AND(C7711=C7710,AA7711=AA7710+1))),INDEX(DATAS,AA7710+1),"")</f>
        <v/>
      </c>
      <c r="AI7710" s="60" t="str">
        <f aca="false">IF(AND(AC7710=1,AA7710&lt;2),IF(AND(C7711=C7710,AA7711=AA7710+1),IF(AC7711=1,"",INDEX(DATAS,AA7710+1)),INDEX(DATAS,AA7710+1)),"")</f>
        <v/>
      </c>
    </row>
    <row r="7711" customFormat="false" ht="15" hidden="false" customHeight="false" outlineLevel="0" collapsed="false">
      <c r="A7711" s="60" t="n">
        <v>46310</v>
      </c>
      <c r="B7711" s="0" t="n">
        <v>15</v>
      </c>
      <c r="C7711" s="0" t="n">
        <v>30684</v>
      </c>
      <c r="E7711" s="0" t="n">
        <v>0</v>
      </c>
      <c r="F7711" s="55" t="s">
        <v>1538</v>
      </c>
      <c r="I7711" s="55" t="s">
        <v>155</v>
      </c>
      <c r="U7711" s="0" t="n">
        <v>178</v>
      </c>
      <c r="V7711" s="0" t="n">
        <v>0</v>
      </c>
      <c r="X7711" s="55" t="n">
        <f aca="false">IF(I7711="Male",0,1)</f>
        <v>0</v>
      </c>
      <c r="Y7711" s="55" t="n">
        <f aca="false">IF(OR(I7711="DNB",I7711="Dry DNB"),1,0)</f>
        <v>0</v>
      </c>
      <c r="Z7711" s="0" t="str">
        <f aca="false">IF(ISNUMBER(W7711),A7711-W7711,"")</f>
        <v/>
      </c>
      <c r="AA7711" s="55" t="n">
        <f aca="false">MATCH(A7711,DATAS,0)</f>
        <v>2</v>
      </c>
      <c r="AB7711" s="55" t="n">
        <f aca="false">IF(AND(E7711&gt;0,OR(AND(B7711&gt;=1,B7711&lt;=6),B7711=10)),1,0)</f>
        <v>0</v>
      </c>
      <c r="AC7711" s="55" t="n">
        <f aca="false">IF(AND(E7711&gt;0,B7711=10),1,0)</f>
        <v>0</v>
      </c>
      <c r="AD7711" s="55" t="n">
        <f aca="false">IF(AND(C7710=C7711,AA7710=AA7711-1),AB7710,"")</f>
        <v>0</v>
      </c>
      <c r="AE7711" s="55" t="n">
        <f aca="false">IF(AND(C7710=C7711,AA7710=AA7711-1),AC7710,"")</f>
        <v>0</v>
      </c>
      <c r="AF7711" s="55" t="n">
        <f aca="false">IF(AA7711=1,"",IF(AND(AB7711=1,AD7711&lt;&gt;1),1,0))</f>
        <v>0</v>
      </c>
      <c r="AG7711" s="55" t="n">
        <f aca="false">IF(AA7711=1,"",IF(AND(AC7711=1,AE7711&lt;&gt;1),1,0))</f>
        <v>0</v>
      </c>
      <c r="AH7711" s="60" t="str">
        <f aca="false">IF(AND(E7711&gt;0,AA7711&lt;2,NOT(AND(C7712=C7711,AA7712=AA7711+1))),INDEX(DATAS,AA7711+1),"")</f>
        <v/>
      </c>
      <c r="AI7711" s="60" t="str">
        <f aca="false">IF(AND(AC7711=1,AA7711&lt;2),IF(AND(C7712=C7711,AA7712=AA7711+1),IF(AC7712=1,"",INDEX(DATAS,AA7711+1)),INDEX(DATAS,AA7711+1)),"")</f>
        <v/>
      </c>
    </row>
    <row r="7712" customFormat="false" ht="15" hidden="false" customHeight="false" outlineLevel="0" collapsed="false">
      <c r="A7712" s="60" t="n">
        <v>46309</v>
      </c>
      <c r="B7712" s="0" t="n">
        <v>15</v>
      </c>
      <c r="C7712" s="0" t="n">
        <v>30688</v>
      </c>
      <c r="E7712" s="0" t="n">
        <v>0</v>
      </c>
      <c r="F7712" s="55" t="s">
        <v>1541</v>
      </c>
      <c r="I7712" s="55" t="s">
        <v>155</v>
      </c>
      <c r="U7712" s="0" t="n">
        <v>174</v>
      </c>
      <c r="V7712" s="0" t="n">
        <v>0</v>
      </c>
      <c r="X7712" s="55" t="n">
        <f aca="false">IF(I7712="Male",0,1)</f>
        <v>0</v>
      </c>
      <c r="Y7712" s="55" t="n">
        <f aca="false">IF(OR(I7712="DNB",I7712="Dry DNB"),1,0)</f>
        <v>0</v>
      </c>
      <c r="Z7712" s="0" t="str">
        <f aca="false">IF(ISNUMBER(W7712),A7712-W7712,"")</f>
        <v/>
      </c>
      <c r="AA7712" s="55" t="n">
        <f aca="false">MATCH(A7712,DATAS,0)</f>
        <v>1</v>
      </c>
      <c r="AB7712" s="55" t="n">
        <f aca="false">IF(AND(E7712&gt;0,OR(AND(B7712&gt;=1,B7712&lt;=6),B7712=10)),1,0)</f>
        <v>0</v>
      </c>
      <c r="AC7712" s="55" t="n">
        <f aca="false">IF(AND(E7712&gt;0,B7712=10),1,0)</f>
        <v>0</v>
      </c>
      <c r="AD7712" s="0" t="str">
        <f aca="false">IF(AND(C7711=C7712,AA7711=AA7712-1),AB7711,"")</f>
        <v/>
      </c>
      <c r="AE7712" s="0" t="str">
        <f aca="false">IF(AND(C7711=C7712,AA7711=AA7712-1),AC7711,"")</f>
        <v/>
      </c>
      <c r="AF7712" s="0" t="str">
        <f aca="false">IF(AA7712=1,"",IF(AND(AB7712=1,AD7712&lt;&gt;1),1,0))</f>
        <v/>
      </c>
      <c r="AG7712" s="0" t="str">
        <f aca="false">IF(AA7712=1,"",IF(AND(AC7712=1,AE7712&lt;&gt;1),1,0))</f>
        <v/>
      </c>
      <c r="AH7712" s="60" t="str">
        <f aca="false">IF(AND(E7712&gt;0,AA7712&lt;2,NOT(AND(C7713=C7712,AA7713=AA7712+1))),INDEX(DATAS,AA7712+1),"")</f>
        <v/>
      </c>
      <c r="AI7712" s="60" t="str">
        <f aca="false">IF(AND(AC7712=1,AA7712&lt;2),IF(AND(C7713=C7712,AA7713=AA7712+1),IF(AC7713=1,"",INDEX(DATAS,AA7712+1)),INDEX(DATAS,AA7712+1)),"")</f>
        <v/>
      </c>
    </row>
    <row r="7713" customFormat="false" ht="15" hidden="false" customHeight="false" outlineLevel="0" collapsed="false">
      <c r="A7713" s="60" t="n">
        <v>46310</v>
      </c>
      <c r="B7713" s="0" t="n">
        <v>15</v>
      </c>
      <c r="C7713" s="0" t="n">
        <v>30688</v>
      </c>
      <c r="E7713" s="0" t="n">
        <v>0</v>
      </c>
      <c r="F7713" s="55" t="s">
        <v>1541</v>
      </c>
      <c r="I7713" s="55" t="s">
        <v>155</v>
      </c>
      <c r="U7713" s="0" t="n">
        <v>175</v>
      </c>
      <c r="V7713" s="0" t="n">
        <v>0</v>
      </c>
      <c r="X7713" s="55" t="n">
        <f aca="false">IF(I7713="Male",0,1)</f>
        <v>0</v>
      </c>
      <c r="Y7713" s="55" t="n">
        <f aca="false">IF(OR(I7713="DNB",I7713="Dry DNB"),1,0)</f>
        <v>0</v>
      </c>
      <c r="Z7713" s="0" t="str">
        <f aca="false">IF(ISNUMBER(W7713),A7713-W7713,"")</f>
        <v/>
      </c>
      <c r="AA7713" s="55" t="n">
        <f aca="false">MATCH(A7713,DATAS,0)</f>
        <v>2</v>
      </c>
      <c r="AB7713" s="55" t="n">
        <f aca="false">IF(AND(E7713&gt;0,OR(AND(B7713&gt;=1,B7713&lt;=6),B7713=10)),1,0)</f>
        <v>0</v>
      </c>
      <c r="AC7713" s="55" t="n">
        <f aca="false">IF(AND(E7713&gt;0,B7713=10),1,0)</f>
        <v>0</v>
      </c>
      <c r="AD7713" s="55" t="n">
        <f aca="false">IF(AND(C7712=C7713,AA7712=AA7713-1),AB7712,"")</f>
        <v>0</v>
      </c>
      <c r="AE7713" s="55" t="n">
        <f aca="false">IF(AND(C7712=C7713,AA7712=AA7713-1),AC7712,"")</f>
        <v>0</v>
      </c>
      <c r="AF7713" s="55" t="n">
        <f aca="false">IF(AA7713=1,"",IF(AND(AB7713=1,AD7713&lt;&gt;1),1,0))</f>
        <v>0</v>
      </c>
      <c r="AG7713" s="55" t="n">
        <f aca="false">IF(AA7713=1,"",IF(AND(AC7713=1,AE7713&lt;&gt;1),1,0))</f>
        <v>0</v>
      </c>
      <c r="AH7713" s="60" t="str">
        <f aca="false">IF(AND(E7713&gt;0,AA7713&lt;2,NOT(AND(C7714=C7713,AA7714=AA7713+1))),INDEX(DATAS,AA7713+1),"")</f>
        <v/>
      </c>
      <c r="AI7713" s="60" t="str">
        <f aca="false">IF(AND(AC7713=1,AA7713&lt;2),IF(AND(C7714=C7713,AA7714=AA7713+1),IF(AC7714=1,"",INDEX(DATAS,AA7713+1)),INDEX(DATAS,AA7713+1)),"")</f>
        <v/>
      </c>
    </row>
    <row r="7714" customFormat="false" ht="15" hidden="false" customHeight="false" outlineLevel="0" collapsed="false">
      <c r="A7714" s="60" t="n">
        <v>46309</v>
      </c>
      <c r="B7714" s="0" t="n">
        <v>15</v>
      </c>
      <c r="C7714" s="0" t="n">
        <v>30699</v>
      </c>
      <c r="E7714" s="0" t="n">
        <v>0</v>
      </c>
      <c r="F7714" s="55" t="s">
        <v>1543</v>
      </c>
      <c r="I7714" s="55" t="s">
        <v>155</v>
      </c>
      <c r="U7714" s="0" t="n">
        <v>171</v>
      </c>
      <c r="V7714" s="0" t="n">
        <v>0</v>
      </c>
      <c r="X7714" s="55" t="n">
        <f aca="false">IF(I7714="Male",0,1)</f>
        <v>0</v>
      </c>
      <c r="Y7714" s="55" t="n">
        <f aca="false">IF(OR(I7714="DNB",I7714="Dry DNB"),1,0)</f>
        <v>0</v>
      </c>
      <c r="Z7714" s="0" t="str">
        <f aca="false">IF(ISNUMBER(W7714),A7714-W7714,"")</f>
        <v/>
      </c>
      <c r="AA7714" s="55" t="n">
        <f aca="false">MATCH(A7714,DATAS,0)</f>
        <v>1</v>
      </c>
      <c r="AB7714" s="55" t="n">
        <f aca="false">IF(AND(E7714&gt;0,OR(AND(B7714&gt;=1,B7714&lt;=6),B7714=10)),1,0)</f>
        <v>0</v>
      </c>
      <c r="AC7714" s="55" t="n">
        <f aca="false">IF(AND(E7714&gt;0,B7714=10),1,0)</f>
        <v>0</v>
      </c>
      <c r="AD7714" s="0" t="str">
        <f aca="false">IF(AND(C7713=C7714,AA7713=AA7714-1),AB7713,"")</f>
        <v/>
      </c>
      <c r="AE7714" s="0" t="str">
        <f aca="false">IF(AND(C7713=C7714,AA7713=AA7714-1),AC7713,"")</f>
        <v/>
      </c>
      <c r="AF7714" s="0" t="str">
        <f aca="false">IF(AA7714=1,"",IF(AND(AB7714=1,AD7714&lt;&gt;1),1,0))</f>
        <v/>
      </c>
      <c r="AG7714" s="0" t="str">
        <f aca="false">IF(AA7714=1,"",IF(AND(AC7714=1,AE7714&lt;&gt;1),1,0))</f>
        <v/>
      </c>
      <c r="AH7714" s="60" t="str">
        <f aca="false">IF(AND(E7714&gt;0,AA7714&lt;2,NOT(AND(C7715=C7714,AA7715=AA7714+1))),INDEX(DATAS,AA7714+1),"")</f>
        <v/>
      </c>
      <c r="AI7714" s="60" t="str">
        <f aca="false">IF(AND(AC7714=1,AA7714&lt;2),IF(AND(C7715=C7714,AA7715=AA7714+1),IF(AC7715=1,"",INDEX(DATAS,AA7714+1)),INDEX(DATAS,AA7714+1)),"")</f>
        <v/>
      </c>
    </row>
    <row r="7715" customFormat="false" ht="15" hidden="false" customHeight="false" outlineLevel="0" collapsed="false">
      <c r="A7715" s="60" t="n">
        <v>46310</v>
      </c>
      <c r="B7715" s="0" t="n">
        <v>15</v>
      </c>
      <c r="C7715" s="0" t="n">
        <v>30699</v>
      </c>
      <c r="E7715" s="0" t="n">
        <v>0</v>
      </c>
      <c r="F7715" s="55" t="s">
        <v>1543</v>
      </c>
      <c r="I7715" s="55" t="s">
        <v>155</v>
      </c>
      <c r="U7715" s="0" t="n">
        <v>172</v>
      </c>
      <c r="V7715" s="0" t="n">
        <v>0</v>
      </c>
      <c r="X7715" s="55" t="n">
        <f aca="false">IF(I7715="Male",0,1)</f>
        <v>0</v>
      </c>
      <c r="Y7715" s="55" t="n">
        <f aca="false">IF(OR(I7715="DNB",I7715="Dry DNB"),1,0)</f>
        <v>0</v>
      </c>
      <c r="Z7715" s="0" t="str">
        <f aca="false">IF(ISNUMBER(W7715),A7715-W7715,"")</f>
        <v/>
      </c>
      <c r="AA7715" s="55" t="n">
        <f aca="false">MATCH(A7715,DATAS,0)</f>
        <v>2</v>
      </c>
      <c r="AB7715" s="55" t="n">
        <f aca="false">IF(AND(E7715&gt;0,OR(AND(B7715&gt;=1,B7715&lt;=6),B7715=10)),1,0)</f>
        <v>0</v>
      </c>
      <c r="AC7715" s="55" t="n">
        <f aca="false">IF(AND(E7715&gt;0,B7715=10),1,0)</f>
        <v>0</v>
      </c>
      <c r="AD7715" s="55" t="n">
        <f aca="false">IF(AND(C7714=C7715,AA7714=AA7715-1),AB7714,"")</f>
        <v>0</v>
      </c>
      <c r="AE7715" s="55" t="n">
        <f aca="false">IF(AND(C7714=C7715,AA7714=AA7715-1),AC7714,"")</f>
        <v>0</v>
      </c>
      <c r="AF7715" s="55" t="n">
        <f aca="false">IF(AA7715=1,"",IF(AND(AB7715=1,AD7715&lt;&gt;1),1,0))</f>
        <v>0</v>
      </c>
      <c r="AG7715" s="55" t="n">
        <f aca="false">IF(AA7715=1,"",IF(AND(AC7715=1,AE7715&lt;&gt;1),1,0))</f>
        <v>0</v>
      </c>
      <c r="AH7715" s="60" t="str">
        <f aca="false">IF(AND(E7715&gt;0,AA7715&lt;2,NOT(AND(C7716=C7715,AA7716=AA7715+1))),INDEX(DATAS,AA7715+1),"")</f>
        <v/>
      </c>
      <c r="AI7715" s="60" t="str">
        <f aca="false">IF(AND(AC7715=1,AA7715&lt;2),IF(AND(C7716=C7715,AA7716=AA7715+1),IF(AC7716=1,"",INDEX(DATAS,AA7715+1)),INDEX(DATAS,AA7715+1)),"")</f>
        <v/>
      </c>
    </row>
    <row r="7716" customFormat="false" ht="15" hidden="false" customHeight="false" outlineLevel="0" collapsed="false">
      <c r="A7716" s="60" t="n">
        <v>46309</v>
      </c>
      <c r="B7716" s="0" t="n">
        <v>15</v>
      </c>
      <c r="C7716" s="0" t="n">
        <v>30706</v>
      </c>
      <c r="E7716" s="0" t="n">
        <v>0</v>
      </c>
      <c r="F7716" s="55" t="s">
        <v>1547</v>
      </c>
      <c r="I7716" s="55" t="s">
        <v>155</v>
      </c>
      <c r="U7716" s="0" t="n">
        <v>167</v>
      </c>
      <c r="V7716" s="0" t="n">
        <v>0</v>
      </c>
      <c r="X7716" s="55" t="n">
        <f aca="false">IF(I7716="Male",0,1)</f>
        <v>0</v>
      </c>
      <c r="Y7716" s="55" t="n">
        <f aca="false">IF(OR(I7716="DNB",I7716="Dry DNB"),1,0)</f>
        <v>0</v>
      </c>
      <c r="Z7716" s="0" t="str">
        <f aca="false">IF(ISNUMBER(W7716),A7716-W7716,"")</f>
        <v/>
      </c>
      <c r="AA7716" s="55" t="n">
        <f aca="false">MATCH(A7716,DATAS,0)</f>
        <v>1</v>
      </c>
      <c r="AB7716" s="55" t="n">
        <f aca="false">IF(AND(E7716&gt;0,OR(AND(B7716&gt;=1,B7716&lt;=6),B7716=10)),1,0)</f>
        <v>0</v>
      </c>
      <c r="AC7716" s="55" t="n">
        <f aca="false">IF(AND(E7716&gt;0,B7716=10),1,0)</f>
        <v>0</v>
      </c>
      <c r="AD7716" s="0" t="str">
        <f aca="false">IF(AND(C7715=C7716,AA7715=AA7716-1),AB7715,"")</f>
        <v/>
      </c>
      <c r="AE7716" s="0" t="str">
        <f aca="false">IF(AND(C7715=C7716,AA7715=AA7716-1),AC7715,"")</f>
        <v/>
      </c>
      <c r="AF7716" s="0" t="str">
        <f aca="false">IF(AA7716=1,"",IF(AND(AB7716=1,AD7716&lt;&gt;1),1,0))</f>
        <v/>
      </c>
      <c r="AG7716" s="0" t="str">
        <f aca="false">IF(AA7716=1,"",IF(AND(AC7716=1,AE7716&lt;&gt;1),1,0))</f>
        <v/>
      </c>
      <c r="AH7716" s="60" t="str">
        <f aca="false">IF(AND(E7716&gt;0,AA7716&lt;2,NOT(AND(C7717=C7716,AA7717=AA7716+1))),INDEX(DATAS,AA7716+1),"")</f>
        <v/>
      </c>
      <c r="AI7716" s="60" t="str">
        <f aca="false">IF(AND(AC7716=1,AA7716&lt;2),IF(AND(C7717=C7716,AA7717=AA7716+1),IF(AC7717=1,"",INDEX(DATAS,AA7716+1)),INDEX(DATAS,AA7716+1)),"")</f>
        <v/>
      </c>
    </row>
    <row r="7717" customFormat="false" ht="15" hidden="false" customHeight="false" outlineLevel="0" collapsed="false">
      <c r="A7717" s="60" t="n">
        <v>46310</v>
      </c>
      <c r="B7717" s="0" t="n">
        <v>15</v>
      </c>
      <c r="C7717" s="0" t="n">
        <v>30706</v>
      </c>
      <c r="E7717" s="0" t="n">
        <v>0</v>
      </c>
      <c r="F7717" s="55" t="s">
        <v>1547</v>
      </c>
      <c r="I7717" s="55" t="s">
        <v>155</v>
      </c>
      <c r="U7717" s="0" t="n">
        <v>168</v>
      </c>
      <c r="V7717" s="0" t="n">
        <v>0</v>
      </c>
      <c r="X7717" s="55" t="n">
        <f aca="false">IF(I7717="Male",0,1)</f>
        <v>0</v>
      </c>
      <c r="Y7717" s="55" t="n">
        <f aca="false">IF(OR(I7717="DNB",I7717="Dry DNB"),1,0)</f>
        <v>0</v>
      </c>
      <c r="Z7717" s="0" t="str">
        <f aca="false">IF(ISNUMBER(W7717),A7717-W7717,"")</f>
        <v/>
      </c>
      <c r="AA7717" s="55" t="n">
        <f aca="false">MATCH(A7717,DATAS,0)</f>
        <v>2</v>
      </c>
      <c r="AB7717" s="55" t="n">
        <f aca="false">IF(AND(E7717&gt;0,OR(AND(B7717&gt;=1,B7717&lt;=6),B7717=10)),1,0)</f>
        <v>0</v>
      </c>
      <c r="AC7717" s="55" t="n">
        <f aca="false">IF(AND(E7717&gt;0,B7717=10),1,0)</f>
        <v>0</v>
      </c>
      <c r="AD7717" s="55" t="n">
        <f aca="false">IF(AND(C7716=C7717,AA7716=AA7717-1),AB7716,"")</f>
        <v>0</v>
      </c>
      <c r="AE7717" s="55" t="n">
        <f aca="false">IF(AND(C7716=C7717,AA7716=AA7717-1),AC7716,"")</f>
        <v>0</v>
      </c>
      <c r="AF7717" s="55" t="n">
        <f aca="false">IF(AA7717=1,"",IF(AND(AB7717=1,AD7717&lt;&gt;1),1,0))</f>
        <v>0</v>
      </c>
      <c r="AG7717" s="55" t="n">
        <f aca="false">IF(AA7717=1,"",IF(AND(AC7717=1,AE7717&lt;&gt;1),1,0))</f>
        <v>0</v>
      </c>
      <c r="AH7717" s="60" t="str">
        <f aca="false">IF(AND(E7717&gt;0,AA7717&lt;2,NOT(AND(C7718=C7717,AA7718=AA7717+1))),INDEX(DATAS,AA7717+1),"")</f>
        <v/>
      </c>
      <c r="AI7717" s="60" t="str">
        <f aca="false">IF(AND(AC7717=1,AA7717&lt;2),IF(AND(C7718=C7717,AA7718=AA7717+1),IF(AC7718=1,"",INDEX(DATAS,AA7717+1)),INDEX(DATAS,AA7717+1)),"")</f>
        <v/>
      </c>
    </row>
    <row r="7718" customFormat="false" ht="15" hidden="false" customHeight="false" outlineLevel="0" collapsed="false">
      <c r="A7718" s="60" t="n">
        <v>46309</v>
      </c>
      <c r="B7718" s="0" t="n">
        <v>15</v>
      </c>
      <c r="C7718" s="0" t="n">
        <v>30709</v>
      </c>
      <c r="E7718" s="0" t="n">
        <v>0</v>
      </c>
      <c r="F7718" s="55" t="s">
        <v>1549</v>
      </c>
      <c r="I7718" s="55" t="s">
        <v>155</v>
      </c>
      <c r="U7718" s="0" t="n">
        <v>165</v>
      </c>
      <c r="V7718" s="0" t="n">
        <v>0</v>
      </c>
      <c r="X7718" s="55" t="n">
        <f aca="false">IF(I7718="Male",0,1)</f>
        <v>0</v>
      </c>
      <c r="Y7718" s="55" t="n">
        <f aca="false">IF(OR(I7718="DNB",I7718="Dry DNB"),1,0)</f>
        <v>0</v>
      </c>
      <c r="Z7718" s="0" t="str">
        <f aca="false">IF(ISNUMBER(W7718),A7718-W7718,"")</f>
        <v/>
      </c>
      <c r="AA7718" s="55" t="n">
        <f aca="false">MATCH(A7718,DATAS,0)</f>
        <v>1</v>
      </c>
      <c r="AB7718" s="55" t="n">
        <f aca="false">IF(AND(E7718&gt;0,OR(AND(B7718&gt;=1,B7718&lt;=6),B7718=10)),1,0)</f>
        <v>0</v>
      </c>
      <c r="AC7718" s="55" t="n">
        <f aca="false">IF(AND(E7718&gt;0,B7718=10),1,0)</f>
        <v>0</v>
      </c>
      <c r="AD7718" s="0" t="str">
        <f aca="false">IF(AND(C7717=C7718,AA7717=AA7718-1),AB7717,"")</f>
        <v/>
      </c>
      <c r="AE7718" s="0" t="str">
        <f aca="false">IF(AND(C7717=C7718,AA7717=AA7718-1),AC7717,"")</f>
        <v/>
      </c>
      <c r="AF7718" s="0" t="str">
        <f aca="false">IF(AA7718=1,"",IF(AND(AB7718=1,AD7718&lt;&gt;1),1,0))</f>
        <v/>
      </c>
      <c r="AG7718" s="0" t="str">
        <f aca="false">IF(AA7718=1,"",IF(AND(AC7718=1,AE7718&lt;&gt;1),1,0))</f>
        <v/>
      </c>
      <c r="AH7718" s="60" t="str">
        <f aca="false">IF(AND(E7718&gt;0,AA7718&lt;2,NOT(AND(C7719=C7718,AA7719=AA7718+1))),INDEX(DATAS,AA7718+1),"")</f>
        <v/>
      </c>
      <c r="AI7718" s="60" t="str">
        <f aca="false">IF(AND(AC7718=1,AA7718&lt;2),IF(AND(C7719=C7718,AA7719=AA7718+1),IF(AC7719=1,"",INDEX(DATAS,AA7718+1)),INDEX(DATAS,AA7718+1)),"")</f>
        <v/>
      </c>
    </row>
    <row r="7719" customFormat="false" ht="15" hidden="false" customHeight="false" outlineLevel="0" collapsed="false">
      <c r="A7719" s="60" t="n">
        <v>46310</v>
      </c>
      <c r="B7719" s="0" t="n">
        <v>15</v>
      </c>
      <c r="C7719" s="0" t="n">
        <v>30709</v>
      </c>
      <c r="E7719" s="0" t="n">
        <v>0</v>
      </c>
      <c r="F7719" s="55" t="s">
        <v>1549</v>
      </c>
      <c r="I7719" s="55" t="s">
        <v>155</v>
      </c>
      <c r="U7719" s="0" t="n">
        <v>166</v>
      </c>
      <c r="V7719" s="0" t="n">
        <v>0</v>
      </c>
      <c r="X7719" s="55" t="n">
        <f aca="false">IF(I7719="Male",0,1)</f>
        <v>0</v>
      </c>
      <c r="Y7719" s="55" t="n">
        <f aca="false">IF(OR(I7719="DNB",I7719="Dry DNB"),1,0)</f>
        <v>0</v>
      </c>
      <c r="Z7719" s="0" t="str">
        <f aca="false">IF(ISNUMBER(W7719),A7719-W7719,"")</f>
        <v/>
      </c>
      <c r="AA7719" s="55" t="n">
        <f aca="false">MATCH(A7719,DATAS,0)</f>
        <v>2</v>
      </c>
      <c r="AB7719" s="55" t="n">
        <f aca="false">IF(AND(E7719&gt;0,OR(AND(B7719&gt;=1,B7719&lt;=6),B7719=10)),1,0)</f>
        <v>0</v>
      </c>
      <c r="AC7719" s="55" t="n">
        <f aca="false">IF(AND(E7719&gt;0,B7719=10),1,0)</f>
        <v>0</v>
      </c>
      <c r="AD7719" s="55" t="n">
        <f aca="false">IF(AND(C7718=C7719,AA7718=AA7719-1),AB7718,"")</f>
        <v>0</v>
      </c>
      <c r="AE7719" s="55" t="n">
        <f aca="false">IF(AND(C7718=C7719,AA7718=AA7719-1),AC7718,"")</f>
        <v>0</v>
      </c>
      <c r="AF7719" s="55" t="n">
        <f aca="false">IF(AA7719=1,"",IF(AND(AB7719=1,AD7719&lt;&gt;1),1,0))</f>
        <v>0</v>
      </c>
      <c r="AG7719" s="55" t="n">
        <f aca="false">IF(AA7719=1,"",IF(AND(AC7719=1,AE7719&lt;&gt;1),1,0))</f>
        <v>0</v>
      </c>
      <c r="AH7719" s="60" t="str">
        <f aca="false">IF(AND(E7719&gt;0,AA7719&lt;2,NOT(AND(C7720=C7719,AA7720=AA7719+1))),INDEX(DATAS,AA7719+1),"")</f>
        <v/>
      </c>
      <c r="AI7719" s="60" t="str">
        <f aca="false">IF(AND(AC7719=1,AA7719&lt;2),IF(AND(C7720=C7719,AA7720=AA7719+1),IF(AC7720=1,"",INDEX(DATAS,AA7719+1)),INDEX(DATAS,AA7719+1)),"")</f>
        <v/>
      </c>
    </row>
    <row r="7720" customFormat="false" ht="15" hidden="false" customHeight="false" outlineLevel="0" collapsed="false">
      <c r="A7720" s="60" t="n">
        <v>46309</v>
      </c>
      <c r="B7720" s="0" t="n">
        <v>15</v>
      </c>
      <c r="C7720" s="0" t="n">
        <v>30711</v>
      </c>
      <c r="E7720" s="0" t="n">
        <v>0</v>
      </c>
      <c r="F7720" s="55" t="s">
        <v>1550</v>
      </c>
      <c r="I7720" s="55" t="s">
        <v>155</v>
      </c>
      <c r="U7720" s="0" t="n">
        <v>164</v>
      </c>
      <c r="V7720" s="0" t="n">
        <v>0</v>
      </c>
      <c r="X7720" s="55" t="n">
        <f aca="false">IF(I7720="Male",0,1)</f>
        <v>0</v>
      </c>
      <c r="Y7720" s="55" t="n">
        <f aca="false">IF(OR(I7720="DNB",I7720="Dry DNB"),1,0)</f>
        <v>0</v>
      </c>
      <c r="Z7720" s="0" t="str">
        <f aca="false">IF(ISNUMBER(W7720),A7720-W7720,"")</f>
        <v/>
      </c>
      <c r="AA7720" s="55" t="n">
        <f aca="false">MATCH(A7720,DATAS,0)</f>
        <v>1</v>
      </c>
      <c r="AB7720" s="55" t="n">
        <f aca="false">IF(AND(E7720&gt;0,OR(AND(B7720&gt;=1,B7720&lt;=6),B7720=10)),1,0)</f>
        <v>0</v>
      </c>
      <c r="AC7720" s="55" t="n">
        <f aca="false">IF(AND(E7720&gt;0,B7720=10),1,0)</f>
        <v>0</v>
      </c>
      <c r="AD7720" s="0" t="str">
        <f aca="false">IF(AND(C7719=C7720,AA7719=AA7720-1),AB7719,"")</f>
        <v/>
      </c>
      <c r="AE7720" s="0" t="str">
        <f aca="false">IF(AND(C7719=C7720,AA7719=AA7720-1),AC7719,"")</f>
        <v/>
      </c>
      <c r="AF7720" s="0" t="str">
        <f aca="false">IF(AA7720=1,"",IF(AND(AB7720=1,AD7720&lt;&gt;1),1,0))</f>
        <v/>
      </c>
      <c r="AG7720" s="0" t="str">
        <f aca="false">IF(AA7720=1,"",IF(AND(AC7720=1,AE7720&lt;&gt;1),1,0))</f>
        <v/>
      </c>
      <c r="AH7720" s="60" t="str">
        <f aca="false">IF(AND(E7720&gt;0,AA7720&lt;2,NOT(AND(C7721=C7720,AA7721=AA7720+1))),INDEX(DATAS,AA7720+1),"")</f>
        <v/>
      </c>
      <c r="AI7720" s="60" t="str">
        <f aca="false">IF(AND(AC7720=1,AA7720&lt;2),IF(AND(C7721=C7720,AA7721=AA7720+1),IF(AC7721=1,"",INDEX(DATAS,AA7720+1)),INDEX(DATAS,AA7720+1)),"")</f>
        <v/>
      </c>
    </row>
    <row r="7721" customFormat="false" ht="15" hidden="false" customHeight="false" outlineLevel="0" collapsed="false">
      <c r="A7721" s="60" t="n">
        <v>46310</v>
      </c>
      <c r="B7721" s="0" t="n">
        <v>15</v>
      </c>
      <c r="C7721" s="0" t="n">
        <v>30711</v>
      </c>
      <c r="E7721" s="0" t="n">
        <v>0</v>
      </c>
      <c r="F7721" s="55" t="s">
        <v>1550</v>
      </c>
      <c r="I7721" s="55" t="s">
        <v>155</v>
      </c>
      <c r="U7721" s="0" t="n">
        <v>165</v>
      </c>
      <c r="V7721" s="0" t="n">
        <v>0</v>
      </c>
      <c r="X7721" s="55" t="n">
        <f aca="false">IF(I7721="Male",0,1)</f>
        <v>0</v>
      </c>
      <c r="Y7721" s="55" t="n">
        <f aca="false">IF(OR(I7721="DNB",I7721="Dry DNB"),1,0)</f>
        <v>0</v>
      </c>
      <c r="Z7721" s="0" t="str">
        <f aca="false">IF(ISNUMBER(W7721),A7721-W7721,"")</f>
        <v/>
      </c>
      <c r="AA7721" s="55" t="n">
        <f aca="false">MATCH(A7721,DATAS,0)</f>
        <v>2</v>
      </c>
      <c r="AB7721" s="55" t="n">
        <f aca="false">IF(AND(E7721&gt;0,OR(AND(B7721&gt;=1,B7721&lt;=6),B7721=10)),1,0)</f>
        <v>0</v>
      </c>
      <c r="AC7721" s="55" t="n">
        <f aca="false">IF(AND(E7721&gt;0,B7721=10),1,0)</f>
        <v>0</v>
      </c>
      <c r="AD7721" s="55" t="n">
        <f aca="false">IF(AND(C7720=C7721,AA7720=AA7721-1),AB7720,"")</f>
        <v>0</v>
      </c>
      <c r="AE7721" s="55" t="n">
        <f aca="false">IF(AND(C7720=C7721,AA7720=AA7721-1),AC7720,"")</f>
        <v>0</v>
      </c>
      <c r="AF7721" s="55" t="n">
        <f aca="false">IF(AA7721=1,"",IF(AND(AB7721=1,AD7721&lt;&gt;1),1,0))</f>
        <v>0</v>
      </c>
      <c r="AG7721" s="55" t="n">
        <f aca="false">IF(AA7721=1,"",IF(AND(AC7721=1,AE7721&lt;&gt;1),1,0))</f>
        <v>0</v>
      </c>
      <c r="AH7721" s="60" t="str">
        <f aca="false">IF(AND(E7721&gt;0,AA7721&lt;2,NOT(AND(C7722=C7721,AA7722=AA7721+1))),INDEX(DATAS,AA7721+1),"")</f>
        <v/>
      </c>
      <c r="AI7721" s="60" t="str">
        <f aca="false">IF(AND(AC7721=1,AA7721&lt;2),IF(AND(C7722=C7721,AA7722=AA7721+1),IF(AC7722=1,"",INDEX(DATAS,AA7721+1)),INDEX(DATAS,AA7721+1)),"")</f>
        <v/>
      </c>
    </row>
    <row r="7722" customFormat="false" ht="15" hidden="false" customHeight="false" outlineLevel="0" collapsed="false">
      <c r="A7722" s="60" t="n">
        <v>46309</v>
      </c>
      <c r="B7722" s="0" t="n">
        <v>15</v>
      </c>
      <c r="C7722" s="0" t="n">
        <v>30716</v>
      </c>
      <c r="E7722" s="0" t="n">
        <v>0</v>
      </c>
      <c r="F7722" s="55" t="s">
        <v>1551</v>
      </c>
      <c r="I7722" s="55" t="s">
        <v>155</v>
      </c>
      <c r="U7722" s="0" t="n">
        <v>163</v>
      </c>
      <c r="V7722" s="0" t="n">
        <v>0</v>
      </c>
      <c r="X7722" s="55" t="n">
        <f aca="false">IF(I7722="Male",0,1)</f>
        <v>0</v>
      </c>
      <c r="Y7722" s="55" t="n">
        <f aca="false">IF(OR(I7722="DNB",I7722="Dry DNB"),1,0)</f>
        <v>0</v>
      </c>
      <c r="Z7722" s="0" t="str">
        <f aca="false">IF(ISNUMBER(W7722),A7722-W7722,"")</f>
        <v/>
      </c>
      <c r="AA7722" s="55" t="n">
        <f aca="false">MATCH(A7722,DATAS,0)</f>
        <v>1</v>
      </c>
      <c r="AB7722" s="55" t="n">
        <f aca="false">IF(AND(E7722&gt;0,OR(AND(B7722&gt;=1,B7722&lt;=6),B7722=10)),1,0)</f>
        <v>0</v>
      </c>
      <c r="AC7722" s="55" t="n">
        <f aca="false">IF(AND(E7722&gt;0,B7722=10),1,0)</f>
        <v>0</v>
      </c>
      <c r="AD7722" s="0" t="str">
        <f aca="false">IF(AND(C7721=C7722,AA7721=AA7722-1),AB7721,"")</f>
        <v/>
      </c>
      <c r="AE7722" s="0" t="str">
        <f aca="false">IF(AND(C7721=C7722,AA7721=AA7722-1),AC7721,"")</f>
        <v/>
      </c>
      <c r="AF7722" s="0" t="str">
        <f aca="false">IF(AA7722=1,"",IF(AND(AB7722=1,AD7722&lt;&gt;1),1,0))</f>
        <v/>
      </c>
      <c r="AG7722" s="0" t="str">
        <f aca="false">IF(AA7722=1,"",IF(AND(AC7722=1,AE7722&lt;&gt;1),1,0))</f>
        <v/>
      </c>
      <c r="AH7722" s="60" t="str">
        <f aca="false">IF(AND(E7722&gt;0,AA7722&lt;2,NOT(AND(C7723=C7722,AA7723=AA7722+1))),INDEX(DATAS,AA7722+1),"")</f>
        <v/>
      </c>
      <c r="AI7722" s="60" t="str">
        <f aca="false">IF(AND(AC7722=1,AA7722&lt;2),IF(AND(C7723=C7722,AA7723=AA7722+1),IF(AC7723=1,"",INDEX(DATAS,AA7722+1)),INDEX(DATAS,AA7722+1)),"")</f>
        <v/>
      </c>
    </row>
    <row r="7723" customFormat="false" ht="15" hidden="false" customHeight="false" outlineLevel="0" collapsed="false">
      <c r="A7723" s="60" t="n">
        <v>46310</v>
      </c>
      <c r="B7723" s="0" t="n">
        <v>15</v>
      </c>
      <c r="C7723" s="0" t="n">
        <v>30716</v>
      </c>
      <c r="E7723" s="0" t="n">
        <v>0</v>
      </c>
      <c r="F7723" s="55" t="s">
        <v>1551</v>
      </c>
      <c r="I7723" s="55" t="s">
        <v>155</v>
      </c>
      <c r="U7723" s="0" t="n">
        <v>164</v>
      </c>
      <c r="V7723" s="0" t="n">
        <v>0</v>
      </c>
      <c r="X7723" s="55" t="n">
        <f aca="false">IF(I7723="Male",0,1)</f>
        <v>0</v>
      </c>
      <c r="Y7723" s="55" t="n">
        <f aca="false">IF(OR(I7723="DNB",I7723="Dry DNB"),1,0)</f>
        <v>0</v>
      </c>
      <c r="Z7723" s="0" t="str">
        <f aca="false">IF(ISNUMBER(W7723),A7723-W7723,"")</f>
        <v/>
      </c>
      <c r="AA7723" s="55" t="n">
        <f aca="false">MATCH(A7723,DATAS,0)</f>
        <v>2</v>
      </c>
      <c r="AB7723" s="55" t="n">
        <f aca="false">IF(AND(E7723&gt;0,OR(AND(B7723&gt;=1,B7723&lt;=6),B7723=10)),1,0)</f>
        <v>0</v>
      </c>
      <c r="AC7723" s="55" t="n">
        <f aca="false">IF(AND(E7723&gt;0,B7723=10),1,0)</f>
        <v>0</v>
      </c>
      <c r="AD7723" s="55" t="n">
        <f aca="false">IF(AND(C7722=C7723,AA7722=AA7723-1),AB7722,"")</f>
        <v>0</v>
      </c>
      <c r="AE7723" s="55" t="n">
        <f aca="false">IF(AND(C7722=C7723,AA7722=AA7723-1),AC7722,"")</f>
        <v>0</v>
      </c>
      <c r="AF7723" s="55" t="n">
        <f aca="false">IF(AA7723=1,"",IF(AND(AB7723=1,AD7723&lt;&gt;1),1,0))</f>
        <v>0</v>
      </c>
      <c r="AG7723" s="55" t="n">
        <f aca="false">IF(AA7723=1,"",IF(AND(AC7723=1,AE7723&lt;&gt;1),1,0))</f>
        <v>0</v>
      </c>
      <c r="AH7723" s="60" t="str">
        <f aca="false">IF(AND(E7723&gt;0,AA7723&lt;2,NOT(AND(C7724=C7723,AA7724=AA7723+1))),INDEX(DATAS,AA7723+1),"")</f>
        <v/>
      </c>
      <c r="AI7723" s="60" t="str">
        <f aca="false">IF(AND(AC7723=1,AA7723&lt;2),IF(AND(C7724=C7723,AA7724=AA7723+1),IF(AC7724=1,"",INDEX(DATAS,AA7723+1)),INDEX(DATAS,AA7723+1)),"")</f>
        <v/>
      </c>
    </row>
    <row r="7724" customFormat="false" ht="15" hidden="false" customHeight="false" outlineLevel="0" collapsed="false">
      <c r="A7724" s="60" t="n">
        <v>46309</v>
      </c>
      <c r="B7724" s="0" t="n">
        <v>15</v>
      </c>
      <c r="C7724" s="0" t="n">
        <v>30718</v>
      </c>
      <c r="E7724" s="0" t="n">
        <v>0</v>
      </c>
      <c r="F7724" s="55" t="s">
        <v>1551</v>
      </c>
      <c r="I7724" s="55" t="s">
        <v>155</v>
      </c>
      <c r="U7724" s="0" t="n">
        <v>163</v>
      </c>
      <c r="V7724" s="0" t="n">
        <v>0</v>
      </c>
      <c r="X7724" s="55" t="n">
        <f aca="false">IF(I7724="Male",0,1)</f>
        <v>0</v>
      </c>
      <c r="Y7724" s="55" t="n">
        <f aca="false">IF(OR(I7724="DNB",I7724="Dry DNB"),1,0)</f>
        <v>0</v>
      </c>
      <c r="Z7724" s="0" t="str">
        <f aca="false">IF(ISNUMBER(W7724),A7724-W7724,"")</f>
        <v/>
      </c>
      <c r="AA7724" s="55" t="n">
        <f aca="false">MATCH(A7724,DATAS,0)</f>
        <v>1</v>
      </c>
      <c r="AB7724" s="55" t="n">
        <f aca="false">IF(AND(E7724&gt;0,OR(AND(B7724&gt;=1,B7724&lt;=6),B7724=10)),1,0)</f>
        <v>0</v>
      </c>
      <c r="AC7724" s="55" t="n">
        <f aca="false">IF(AND(E7724&gt;0,B7724=10),1,0)</f>
        <v>0</v>
      </c>
      <c r="AD7724" s="0" t="str">
        <f aca="false">IF(AND(C7723=C7724,AA7723=AA7724-1),AB7723,"")</f>
        <v/>
      </c>
      <c r="AE7724" s="0" t="str">
        <f aca="false">IF(AND(C7723=C7724,AA7723=AA7724-1),AC7723,"")</f>
        <v/>
      </c>
      <c r="AF7724" s="0" t="str">
        <f aca="false">IF(AA7724=1,"",IF(AND(AB7724=1,AD7724&lt;&gt;1),1,0))</f>
        <v/>
      </c>
      <c r="AG7724" s="0" t="str">
        <f aca="false">IF(AA7724=1,"",IF(AND(AC7724=1,AE7724&lt;&gt;1),1,0))</f>
        <v/>
      </c>
      <c r="AH7724" s="60" t="str">
        <f aca="false">IF(AND(E7724&gt;0,AA7724&lt;2,NOT(AND(C7725=C7724,AA7725=AA7724+1))),INDEX(DATAS,AA7724+1),"")</f>
        <v/>
      </c>
      <c r="AI7724" s="60" t="str">
        <f aca="false">IF(AND(AC7724=1,AA7724&lt;2),IF(AND(C7725=C7724,AA7725=AA7724+1),IF(AC7725=1,"",INDEX(DATAS,AA7724+1)),INDEX(DATAS,AA7724+1)),"")</f>
        <v/>
      </c>
    </row>
    <row r="7725" customFormat="false" ht="15" hidden="false" customHeight="false" outlineLevel="0" collapsed="false">
      <c r="A7725" s="60" t="n">
        <v>46310</v>
      </c>
      <c r="B7725" s="0" t="n">
        <v>15</v>
      </c>
      <c r="C7725" s="0" t="n">
        <v>30718</v>
      </c>
      <c r="E7725" s="0" t="n">
        <v>0</v>
      </c>
      <c r="F7725" s="55" t="s">
        <v>1551</v>
      </c>
      <c r="I7725" s="55" t="s">
        <v>155</v>
      </c>
      <c r="U7725" s="0" t="n">
        <v>164</v>
      </c>
      <c r="V7725" s="0" t="n">
        <v>0</v>
      </c>
      <c r="X7725" s="55" t="n">
        <f aca="false">IF(I7725="Male",0,1)</f>
        <v>0</v>
      </c>
      <c r="Y7725" s="55" t="n">
        <f aca="false">IF(OR(I7725="DNB",I7725="Dry DNB"),1,0)</f>
        <v>0</v>
      </c>
      <c r="Z7725" s="0" t="str">
        <f aca="false">IF(ISNUMBER(W7725),A7725-W7725,"")</f>
        <v/>
      </c>
      <c r="AA7725" s="55" t="n">
        <f aca="false">MATCH(A7725,DATAS,0)</f>
        <v>2</v>
      </c>
      <c r="AB7725" s="55" t="n">
        <f aca="false">IF(AND(E7725&gt;0,OR(AND(B7725&gt;=1,B7725&lt;=6),B7725=10)),1,0)</f>
        <v>0</v>
      </c>
      <c r="AC7725" s="55" t="n">
        <f aca="false">IF(AND(E7725&gt;0,B7725=10),1,0)</f>
        <v>0</v>
      </c>
      <c r="AD7725" s="55" t="n">
        <f aca="false">IF(AND(C7724=C7725,AA7724=AA7725-1),AB7724,"")</f>
        <v>0</v>
      </c>
      <c r="AE7725" s="55" t="n">
        <f aca="false">IF(AND(C7724=C7725,AA7724=AA7725-1),AC7724,"")</f>
        <v>0</v>
      </c>
      <c r="AF7725" s="55" t="n">
        <f aca="false">IF(AA7725=1,"",IF(AND(AB7725=1,AD7725&lt;&gt;1),1,0))</f>
        <v>0</v>
      </c>
      <c r="AG7725" s="55" t="n">
        <f aca="false">IF(AA7725=1,"",IF(AND(AC7725=1,AE7725&lt;&gt;1),1,0))</f>
        <v>0</v>
      </c>
      <c r="AH7725" s="60" t="str">
        <f aca="false">IF(AND(E7725&gt;0,AA7725&lt;2,NOT(AND(C7726=C7725,AA7726=AA7725+1))),INDEX(DATAS,AA7725+1),"")</f>
        <v/>
      </c>
      <c r="AI7725" s="60" t="str">
        <f aca="false">IF(AND(AC7725=1,AA7725&lt;2),IF(AND(C7726=C7725,AA7726=AA7725+1),IF(AC7726=1,"",INDEX(DATAS,AA7725+1)),INDEX(DATAS,AA7725+1)),"")</f>
        <v/>
      </c>
    </row>
    <row r="7726" customFormat="false" ht="15" hidden="false" customHeight="false" outlineLevel="0" collapsed="false">
      <c r="A7726" s="60" t="n">
        <v>46309</v>
      </c>
      <c r="B7726" s="0" t="n">
        <v>15</v>
      </c>
      <c r="C7726" s="0" t="n">
        <v>30726</v>
      </c>
      <c r="E7726" s="0" t="n">
        <v>0</v>
      </c>
      <c r="F7726" s="55" t="s">
        <v>1555</v>
      </c>
      <c r="I7726" s="55" t="s">
        <v>155</v>
      </c>
      <c r="U7726" s="0" t="n">
        <v>159</v>
      </c>
      <c r="V7726" s="0" t="n">
        <v>0</v>
      </c>
      <c r="X7726" s="55" t="n">
        <f aca="false">IF(I7726="Male",0,1)</f>
        <v>0</v>
      </c>
      <c r="Y7726" s="55" t="n">
        <f aca="false">IF(OR(I7726="DNB",I7726="Dry DNB"),1,0)</f>
        <v>0</v>
      </c>
      <c r="Z7726" s="0" t="str">
        <f aca="false">IF(ISNUMBER(W7726),A7726-W7726,"")</f>
        <v/>
      </c>
      <c r="AA7726" s="55" t="n">
        <f aca="false">MATCH(A7726,DATAS,0)</f>
        <v>1</v>
      </c>
      <c r="AB7726" s="55" t="n">
        <f aca="false">IF(AND(E7726&gt;0,OR(AND(B7726&gt;=1,B7726&lt;=6),B7726=10)),1,0)</f>
        <v>0</v>
      </c>
      <c r="AC7726" s="55" t="n">
        <f aca="false">IF(AND(E7726&gt;0,B7726=10),1,0)</f>
        <v>0</v>
      </c>
      <c r="AD7726" s="0" t="str">
        <f aca="false">IF(AND(C7725=C7726,AA7725=AA7726-1),AB7725,"")</f>
        <v/>
      </c>
      <c r="AE7726" s="0" t="str">
        <f aca="false">IF(AND(C7725=C7726,AA7725=AA7726-1),AC7725,"")</f>
        <v/>
      </c>
      <c r="AF7726" s="0" t="str">
        <f aca="false">IF(AA7726=1,"",IF(AND(AB7726=1,AD7726&lt;&gt;1),1,0))</f>
        <v/>
      </c>
      <c r="AG7726" s="0" t="str">
        <f aca="false">IF(AA7726=1,"",IF(AND(AC7726=1,AE7726&lt;&gt;1),1,0))</f>
        <v/>
      </c>
      <c r="AH7726" s="60" t="str">
        <f aca="false">IF(AND(E7726&gt;0,AA7726&lt;2,NOT(AND(C7727=C7726,AA7727=AA7726+1))),INDEX(DATAS,AA7726+1),"")</f>
        <v/>
      </c>
      <c r="AI7726" s="60" t="str">
        <f aca="false">IF(AND(AC7726=1,AA7726&lt;2),IF(AND(C7727=C7726,AA7727=AA7726+1),IF(AC7727=1,"",INDEX(DATAS,AA7726+1)),INDEX(DATAS,AA7726+1)),"")</f>
        <v/>
      </c>
    </row>
    <row r="7727" customFormat="false" ht="15" hidden="false" customHeight="false" outlineLevel="0" collapsed="false">
      <c r="A7727" s="60" t="n">
        <v>46310</v>
      </c>
      <c r="B7727" s="0" t="n">
        <v>15</v>
      </c>
      <c r="C7727" s="0" t="n">
        <v>30726</v>
      </c>
      <c r="E7727" s="0" t="n">
        <v>0</v>
      </c>
      <c r="F7727" s="55" t="s">
        <v>1555</v>
      </c>
      <c r="I7727" s="55" t="s">
        <v>155</v>
      </c>
      <c r="U7727" s="0" t="n">
        <v>160</v>
      </c>
      <c r="V7727" s="0" t="n">
        <v>0</v>
      </c>
      <c r="X7727" s="55" t="n">
        <f aca="false">IF(I7727="Male",0,1)</f>
        <v>0</v>
      </c>
      <c r="Y7727" s="55" t="n">
        <f aca="false">IF(OR(I7727="DNB",I7727="Dry DNB"),1,0)</f>
        <v>0</v>
      </c>
      <c r="Z7727" s="0" t="str">
        <f aca="false">IF(ISNUMBER(W7727),A7727-W7727,"")</f>
        <v/>
      </c>
      <c r="AA7727" s="55" t="n">
        <f aca="false">MATCH(A7727,DATAS,0)</f>
        <v>2</v>
      </c>
      <c r="AB7727" s="55" t="n">
        <f aca="false">IF(AND(E7727&gt;0,OR(AND(B7727&gt;=1,B7727&lt;=6),B7727=10)),1,0)</f>
        <v>0</v>
      </c>
      <c r="AC7727" s="55" t="n">
        <f aca="false">IF(AND(E7727&gt;0,B7727=10),1,0)</f>
        <v>0</v>
      </c>
      <c r="AD7727" s="55" t="n">
        <f aca="false">IF(AND(C7726=C7727,AA7726=AA7727-1),AB7726,"")</f>
        <v>0</v>
      </c>
      <c r="AE7727" s="55" t="n">
        <f aca="false">IF(AND(C7726=C7727,AA7726=AA7727-1),AC7726,"")</f>
        <v>0</v>
      </c>
      <c r="AF7727" s="55" t="n">
        <f aca="false">IF(AA7727=1,"",IF(AND(AB7727=1,AD7727&lt;&gt;1),1,0))</f>
        <v>0</v>
      </c>
      <c r="AG7727" s="55" t="n">
        <f aca="false">IF(AA7727=1,"",IF(AND(AC7727=1,AE7727&lt;&gt;1),1,0))</f>
        <v>0</v>
      </c>
      <c r="AH7727" s="60" t="str">
        <f aca="false">IF(AND(E7727&gt;0,AA7727&lt;2,NOT(AND(C7728=C7727,AA7728=AA7727+1))),INDEX(DATAS,AA7727+1),"")</f>
        <v/>
      </c>
      <c r="AI7727" s="60" t="str">
        <f aca="false">IF(AND(AC7727=1,AA7727&lt;2),IF(AND(C7728=C7727,AA7728=AA7727+1),IF(AC7728=1,"",INDEX(DATAS,AA7727+1)),INDEX(DATAS,AA7727+1)),"")</f>
        <v/>
      </c>
    </row>
    <row r="7728" customFormat="false" ht="15" hidden="false" customHeight="false" outlineLevel="0" collapsed="false">
      <c r="A7728" s="60" t="n">
        <v>46309</v>
      </c>
      <c r="B7728" s="0" t="n">
        <v>15</v>
      </c>
      <c r="C7728" s="0" t="n">
        <v>30728</v>
      </c>
      <c r="E7728" s="0" t="n">
        <v>0</v>
      </c>
      <c r="F7728" s="55" t="s">
        <v>1556</v>
      </c>
      <c r="I7728" s="55" t="s">
        <v>155</v>
      </c>
      <c r="U7728" s="0" t="n">
        <v>158</v>
      </c>
      <c r="V7728" s="0" t="n">
        <v>0</v>
      </c>
      <c r="X7728" s="55" t="n">
        <f aca="false">IF(I7728="Male",0,1)</f>
        <v>0</v>
      </c>
      <c r="Y7728" s="55" t="n">
        <f aca="false">IF(OR(I7728="DNB",I7728="Dry DNB"),1,0)</f>
        <v>0</v>
      </c>
      <c r="Z7728" s="0" t="str">
        <f aca="false">IF(ISNUMBER(W7728),A7728-W7728,"")</f>
        <v/>
      </c>
      <c r="AA7728" s="55" t="n">
        <f aca="false">MATCH(A7728,DATAS,0)</f>
        <v>1</v>
      </c>
      <c r="AB7728" s="55" t="n">
        <f aca="false">IF(AND(E7728&gt;0,OR(AND(B7728&gt;=1,B7728&lt;=6),B7728=10)),1,0)</f>
        <v>0</v>
      </c>
      <c r="AC7728" s="55" t="n">
        <f aca="false">IF(AND(E7728&gt;0,B7728=10),1,0)</f>
        <v>0</v>
      </c>
      <c r="AD7728" s="0" t="str">
        <f aca="false">IF(AND(C7727=C7728,AA7727=AA7728-1),AB7727,"")</f>
        <v/>
      </c>
      <c r="AE7728" s="0" t="str">
        <f aca="false">IF(AND(C7727=C7728,AA7727=AA7728-1),AC7727,"")</f>
        <v/>
      </c>
      <c r="AF7728" s="0" t="str">
        <f aca="false">IF(AA7728=1,"",IF(AND(AB7728=1,AD7728&lt;&gt;1),1,0))</f>
        <v/>
      </c>
      <c r="AG7728" s="0" t="str">
        <f aca="false">IF(AA7728=1,"",IF(AND(AC7728=1,AE7728&lt;&gt;1),1,0))</f>
        <v/>
      </c>
      <c r="AH7728" s="60" t="str">
        <f aca="false">IF(AND(E7728&gt;0,AA7728&lt;2,NOT(AND(C7729=C7728,AA7729=AA7728+1))),INDEX(DATAS,AA7728+1),"")</f>
        <v/>
      </c>
      <c r="AI7728" s="60" t="str">
        <f aca="false">IF(AND(AC7728=1,AA7728&lt;2),IF(AND(C7729=C7728,AA7729=AA7728+1),IF(AC7729=1,"",INDEX(DATAS,AA7728+1)),INDEX(DATAS,AA7728+1)),"")</f>
        <v/>
      </c>
    </row>
    <row r="7729" customFormat="false" ht="15" hidden="false" customHeight="false" outlineLevel="0" collapsed="false">
      <c r="A7729" s="60" t="n">
        <v>46310</v>
      </c>
      <c r="B7729" s="0" t="n">
        <v>15</v>
      </c>
      <c r="C7729" s="0" t="n">
        <v>30728</v>
      </c>
      <c r="E7729" s="0" t="n">
        <v>0</v>
      </c>
      <c r="F7729" s="55" t="s">
        <v>1556</v>
      </c>
      <c r="I7729" s="55" t="s">
        <v>155</v>
      </c>
      <c r="U7729" s="0" t="n">
        <v>159</v>
      </c>
      <c r="V7729" s="0" t="n">
        <v>0</v>
      </c>
      <c r="X7729" s="55" t="n">
        <f aca="false">IF(I7729="Male",0,1)</f>
        <v>0</v>
      </c>
      <c r="Y7729" s="55" t="n">
        <f aca="false">IF(OR(I7729="DNB",I7729="Dry DNB"),1,0)</f>
        <v>0</v>
      </c>
      <c r="Z7729" s="0" t="str">
        <f aca="false">IF(ISNUMBER(W7729),A7729-W7729,"")</f>
        <v/>
      </c>
      <c r="AA7729" s="55" t="n">
        <f aca="false">MATCH(A7729,DATAS,0)</f>
        <v>2</v>
      </c>
      <c r="AB7729" s="55" t="n">
        <f aca="false">IF(AND(E7729&gt;0,OR(AND(B7729&gt;=1,B7729&lt;=6),B7729=10)),1,0)</f>
        <v>0</v>
      </c>
      <c r="AC7729" s="55" t="n">
        <f aca="false">IF(AND(E7729&gt;0,B7729=10),1,0)</f>
        <v>0</v>
      </c>
      <c r="AD7729" s="55" t="n">
        <f aca="false">IF(AND(C7728=C7729,AA7728=AA7729-1),AB7728,"")</f>
        <v>0</v>
      </c>
      <c r="AE7729" s="55" t="n">
        <f aca="false">IF(AND(C7728=C7729,AA7728=AA7729-1),AC7728,"")</f>
        <v>0</v>
      </c>
      <c r="AF7729" s="55" t="n">
        <f aca="false">IF(AA7729=1,"",IF(AND(AB7729=1,AD7729&lt;&gt;1),1,0))</f>
        <v>0</v>
      </c>
      <c r="AG7729" s="55" t="n">
        <f aca="false">IF(AA7729=1,"",IF(AND(AC7729=1,AE7729&lt;&gt;1),1,0))</f>
        <v>0</v>
      </c>
      <c r="AH7729" s="60" t="str">
        <f aca="false">IF(AND(E7729&gt;0,AA7729&lt;2,NOT(AND(C7730=C7729,AA7730=AA7729+1))),INDEX(DATAS,AA7729+1),"")</f>
        <v/>
      </c>
      <c r="AI7729" s="60" t="str">
        <f aca="false">IF(AND(AC7729=1,AA7729&lt;2),IF(AND(C7730=C7729,AA7730=AA7729+1),IF(AC7730=1,"",INDEX(DATAS,AA7729+1)),INDEX(DATAS,AA7729+1)),"")</f>
        <v/>
      </c>
    </row>
    <row r="7730" customFormat="false" ht="15" hidden="false" customHeight="false" outlineLevel="0" collapsed="false">
      <c r="A7730" s="60" t="n">
        <v>46309</v>
      </c>
      <c r="B7730" s="0" t="n">
        <v>15</v>
      </c>
      <c r="C7730" s="0" t="n">
        <v>30729</v>
      </c>
      <c r="E7730" s="0" t="n">
        <v>0</v>
      </c>
      <c r="F7730" s="55" t="s">
        <v>1557</v>
      </c>
      <c r="I7730" s="55" t="s">
        <v>155</v>
      </c>
      <c r="U7730" s="0" t="n">
        <v>157</v>
      </c>
      <c r="V7730" s="0" t="n">
        <v>0</v>
      </c>
      <c r="X7730" s="55" t="n">
        <f aca="false">IF(I7730="Male",0,1)</f>
        <v>0</v>
      </c>
      <c r="Y7730" s="55" t="n">
        <f aca="false">IF(OR(I7730="DNB",I7730="Dry DNB"),1,0)</f>
        <v>0</v>
      </c>
      <c r="Z7730" s="0" t="str">
        <f aca="false">IF(ISNUMBER(W7730),A7730-W7730,"")</f>
        <v/>
      </c>
      <c r="AA7730" s="55" t="n">
        <f aca="false">MATCH(A7730,DATAS,0)</f>
        <v>1</v>
      </c>
      <c r="AB7730" s="55" t="n">
        <f aca="false">IF(AND(E7730&gt;0,OR(AND(B7730&gt;=1,B7730&lt;=6),B7730=10)),1,0)</f>
        <v>0</v>
      </c>
      <c r="AC7730" s="55" t="n">
        <f aca="false">IF(AND(E7730&gt;0,B7730=10),1,0)</f>
        <v>0</v>
      </c>
      <c r="AD7730" s="0" t="str">
        <f aca="false">IF(AND(C7729=C7730,AA7729=AA7730-1),AB7729,"")</f>
        <v/>
      </c>
      <c r="AE7730" s="0" t="str">
        <f aca="false">IF(AND(C7729=C7730,AA7729=AA7730-1),AC7729,"")</f>
        <v/>
      </c>
      <c r="AF7730" s="0" t="str">
        <f aca="false">IF(AA7730=1,"",IF(AND(AB7730=1,AD7730&lt;&gt;1),1,0))</f>
        <v/>
      </c>
      <c r="AG7730" s="0" t="str">
        <f aca="false">IF(AA7730=1,"",IF(AND(AC7730=1,AE7730&lt;&gt;1),1,0))</f>
        <v/>
      </c>
      <c r="AH7730" s="60" t="str">
        <f aca="false">IF(AND(E7730&gt;0,AA7730&lt;2,NOT(AND(C7731=C7730,AA7731=AA7730+1))),INDEX(DATAS,AA7730+1),"")</f>
        <v/>
      </c>
      <c r="AI7730" s="60" t="str">
        <f aca="false">IF(AND(AC7730=1,AA7730&lt;2),IF(AND(C7731=C7730,AA7731=AA7730+1),IF(AC7731=1,"",INDEX(DATAS,AA7730+1)),INDEX(DATAS,AA7730+1)),"")</f>
        <v/>
      </c>
    </row>
    <row r="7731" customFormat="false" ht="15" hidden="false" customHeight="false" outlineLevel="0" collapsed="false">
      <c r="A7731" s="60" t="n">
        <v>46310</v>
      </c>
      <c r="B7731" s="0" t="n">
        <v>15</v>
      </c>
      <c r="C7731" s="0" t="n">
        <v>30729</v>
      </c>
      <c r="E7731" s="0" t="n">
        <v>0</v>
      </c>
      <c r="F7731" s="55" t="s">
        <v>1557</v>
      </c>
      <c r="I7731" s="55" t="s">
        <v>155</v>
      </c>
      <c r="U7731" s="0" t="n">
        <v>158</v>
      </c>
      <c r="V7731" s="0" t="n">
        <v>0</v>
      </c>
      <c r="X7731" s="55" t="n">
        <f aca="false">IF(I7731="Male",0,1)</f>
        <v>0</v>
      </c>
      <c r="Y7731" s="55" t="n">
        <f aca="false">IF(OR(I7731="DNB",I7731="Dry DNB"),1,0)</f>
        <v>0</v>
      </c>
      <c r="Z7731" s="0" t="str">
        <f aca="false">IF(ISNUMBER(W7731),A7731-W7731,"")</f>
        <v/>
      </c>
      <c r="AA7731" s="55" t="n">
        <f aca="false">MATCH(A7731,DATAS,0)</f>
        <v>2</v>
      </c>
      <c r="AB7731" s="55" t="n">
        <f aca="false">IF(AND(E7731&gt;0,OR(AND(B7731&gt;=1,B7731&lt;=6),B7731=10)),1,0)</f>
        <v>0</v>
      </c>
      <c r="AC7731" s="55" t="n">
        <f aca="false">IF(AND(E7731&gt;0,B7731=10),1,0)</f>
        <v>0</v>
      </c>
      <c r="AD7731" s="55" t="n">
        <f aca="false">IF(AND(C7730=C7731,AA7730=AA7731-1),AB7730,"")</f>
        <v>0</v>
      </c>
      <c r="AE7731" s="55" t="n">
        <f aca="false">IF(AND(C7730=C7731,AA7730=AA7731-1),AC7730,"")</f>
        <v>0</v>
      </c>
      <c r="AF7731" s="55" t="n">
        <f aca="false">IF(AA7731=1,"",IF(AND(AB7731=1,AD7731&lt;&gt;1),1,0))</f>
        <v>0</v>
      </c>
      <c r="AG7731" s="55" t="n">
        <f aca="false">IF(AA7731=1,"",IF(AND(AC7731=1,AE7731&lt;&gt;1),1,0))</f>
        <v>0</v>
      </c>
      <c r="AH7731" s="60" t="str">
        <f aca="false">IF(AND(E7731&gt;0,AA7731&lt;2,NOT(AND(C7732=C7731,AA7732=AA7731+1))),INDEX(DATAS,AA7731+1),"")</f>
        <v/>
      </c>
      <c r="AI7731" s="60" t="str">
        <f aca="false">IF(AND(AC7731=1,AA7731&lt;2),IF(AND(C7732=C7731,AA7732=AA7731+1),IF(AC7732=1,"",INDEX(DATAS,AA7731+1)),INDEX(DATAS,AA7731+1)),"")</f>
        <v/>
      </c>
    </row>
    <row r="7732" customFormat="false" ht="15" hidden="false" customHeight="false" outlineLevel="0" collapsed="false">
      <c r="A7732" s="60" t="n">
        <v>46309</v>
      </c>
      <c r="B7732" s="0" t="n">
        <v>15</v>
      </c>
      <c r="C7732" s="0" t="n">
        <v>30732</v>
      </c>
      <c r="E7732" s="0" t="n">
        <v>0</v>
      </c>
      <c r="F7732" s="55" t="s">
        <v>1558</v>
      </c>
      <c r="I7732" s="55" t="s">
        <v>155</v>
      </c>
      <c r="U7732" s="0" t="n">
        <v>156</v>
      </c>
      <c r="V7732" s="0" t="n">
        <v>0</v>
      </c>
      <c r="X7732" s="55" t="n">
        <f aca="false">IF(I7732="Male",0,1)</f>
        <v>0</v>
      </c>
      <c r="Y7732" s="55" t="n">
        <f aca="false">IF(OR(I7732="DNB",I7732="Dry DNB"),1,0)</f>
        <v>0</v>
      </c>
      <c r="Z7732" s="0" t="str">
        <f aca="false">IF(ISNUMBER(W7732),A7732-W7732,"")</f>
        <v/>
      </c>
      <c r="AA7732" s="55" t="n">
        <f aca="false">MATCH(A7732,DATAS,0)</f>
        <v>1</v>
      </c>
      <c r="AB7732" s="55" t="n">
        <f aca="false">IF(AND(E7732&gt;0,OR(AND(B7732&gt;=1,B7732&lt;=6),B7732=10)),1,0)</f>
        <v>0</v>
      </c>
      <c r="AC7732" s="55" t="n">
        <f aca="false">IF(AND(E7732&gt;0,B7732=10),1,0)</f>
        <v>0</v>
      </c>
      <c r="AD7732" s="0" t="str">
        <f aca="false">IF(AND(C7731=C7732,AA7731=AA7732-1),AB7731,"")</f>
        <v/>
      </c>
      <c r="AE7732" s="0" t="str">
        <f aca="false">IF(AND(C7731=C7732,AA7731=AA7732-1),AC7731,"")</f>
        <v/>
      </c>
      <c r="AF7732" s="0" t="str">
        <f aca="false">IF(AA7732=1,"",IF(AND(AB7732=1,AD7732&lt;&gt;1),1,0))</f>
        <v/>
      </c>
      <c r="AG7732" s="0" t="str">
        <f aca="false">IF(AA7732=1,"",IF(AND(AC7732=1,AE7732&lt;&gt;1),1,0))</f>
        <v/>
      </c>
      <c r="AH7732" s="60" t="str">
        <f aca="false">IF(AND(E7732&gt;0,AA7732&lt;2,NOT(AND(C7733=C7732,AA7733=AA7732+1))),INDEX(DATAS,AA7732+1),"")</f>
        <v/>
      </c>
      <c r="AI7732" s="60" t="str">
        <f aca="false">IF(AND(AC7732=1,AA7732&lt;2),IF(AND(C7733=C7732,AA7733=AA7732+1),IF(AC7733=1,"",INDEX(DATAS,AA7732+1)),INDEX(DATAS,AA7732+1)),"")</f>
        <v/>
      </c>
    </row>
    <row r="7733" customFormat="false" ht="15" hidden="false" customHeight="false" outlineLevel="0" collapsed="false">
      <c r="A7733" s="60" t="n">
        <v>46310</v>
      </c>
      <c r="B7733" s="0" t="n">
        <v>15</v>
      </c>
      <c r="C7733" s="0" t="n">
        <v>30732</v>
      </c>
      <c r="E7733" s="0" t="n">
        <v>0</v>
      </c>
      <c r="F7733" s="55" t="s">
        <v>1558</v>
      </c>
      <c r="I7733" s="55" t="s">
        <v>155</v>
      </c>
      <c r="U7733" s="0" t="n">
        <v>157</v>
      </c>
      <c r="V7733" s="0" t="n">
        <v>0</v>
      </c>
      <c r="X7733" s="55" t="n">
        <f aca="false">IF(I7733="Male",0,1)</f>
        <v>0</v>
      </c>
      <c r="Y7733" s="55" t="n">
        <f aca="false">IF(OR(I7733="DNB",I7733="Dry DNB"),1,0)</f>
        <v>0</v>
      </c>
      <c r="Z7733" s="0" t="str">
        <f aca="false">IF(ISNUMBER(W7733),A7733-W7733,"")</f>
        <v/>
      </c>
      <c r="AA7733" s="55" t="n">
        <f aca="false">MATCH(A7733,DATAS,0)</f>
        <v>2</v>
      </c>
      <c r="AB7733" s="55" t="n">
        <f aca="false">IF(AND(E7733&gt;0,OR(AND(B7733&gt;=1,B7733&lt;=6),B7733=10)),1,0)</f>
        <v>0</v>
      </c>
      <c r="AC7733" s="55" t="n">
        <f aca="false">IF(AND(E7733&gt;0,B7733=10),1,0)</f>
        <v>0</v>
      </c>
      <c r="AD7733" s="55" t="n">
        <f aca="false">IF(AND(C7732=C7733,AA7732=AA7733-1),AB7732,"")</f>
        <v>0</v>
      </c>
      <c r="AE7733" s="55" t="n">
        <f aca="false">IF(AND(C7732=C7733,AA7732=AA7733-1),AC7732,"")</f>
        <v>0</v>
      </c>
      <c r="AF7733" s="55" t="n">
        <f aca="false">IF(AA7733=1,"",IF(AND(AB7733=1,AD7733&lt;&gt;1),1,0))</f>
        <v>0</v>
      </c>
      <c r="AG7733" s="55" t="n">
        <f aca="false">IF(AA7733=1,"",IF(AND(AC7733=1,AE7733&lt;&gt;1),1,0))</f>
        <v>0</v>
      </c>
      <c r="AH7733" s="60" t="str">
        <f aca="false">IF(AND(E7733&gt;0,AA7733&lt;2,NOT(AND(C7734=C7733,AA7734=AA7733+1))),INDEX(DATAS,AA7733+1),"")</f>
        <v/>
      </c>
      <c r="AI7733" s="60" t="str">
        <f aca="false">IF(AND(AC7733=1,AA7733&lt;2),IF(AND(C7734=C7733,AA7734=AA7733+1),IF(AC7734=1,"",INDEX(DATAS,AA7733+1)),INDEX(DATAS,AA7733+1)),"")</f>
        <v/>
      </c>
    </row>
    <row r="7734" customFormat="false" ht="15" hidden="false" customHeight="false" outlineLevel="0" collapsed="false">
      <c r="A7734" s="60" t="n">
        <v>46309</v>
      </c>
      <c r="B7734" s="0" t="n">
        <v>15</v>
      </c>
      <c r="C7734" s="0" t="n">
        <v>30733</v>
      </c>
      <c r="E7734" s="0" t="n">
        <v>0</v>
      </c>
      <c r="F7734" s="55" t="s">
        <v>1558</v>
      </c>
      <c r="I7734" s="55" t="s">
        <v>155</v>
      </c>
      <c r="U7734" s="0" t="n">
        <v>156</v>
      </c>
      <c r="V7734" s="0" t="n">
        <v>0</v>
      </c>
      <c r="X7734" s="55" t="n">
        <f aca="false">IF(I7734="Male",0,1)</f>
        <v>0</v>
      </c>
      <c r="Y7734" s="55" t="n">
        <f aca="false">IF(OR(I7734="DNB",I7734="Dry DNB"),1,0)</f>
        <v>0</v>
      </c>
      <c r="Z7734" s="0" t="str">
        <f aca="false">IF(ISNUMBER(W7734),A7734-W7734,"")</f>
        <v/>
      </c>
      <c r="AA7734" s="55" t="n">
        <f aca="false">MATCH(A7734,DATAS,0)</f>
        <v>1</v>
      </c>
      <c r="AB7734" s="55" t="n">
        <f aca="false">IF(AND(E7734&gt;0,OR(AND(B7734&gt;=1,B7734&lt;=6),B7734=10)),1,0)</f>
        <v>0</v>
      </c>
      <c r="AC7734" s="55" t="n">
        <f aca="false">IF(AND(E7734&gt;0,B7734=10),1,0)</f>
        <v>0</v>
      </c>
      <c r="AD7734" s="0" t="str">
        <f aca="false">IF(AND(C7733=C7734,AA7733=AA7734-1),AB7733,"")</f>
        <v/>
      </c>
      <c r="AE7734" s="0" t="str">
        <f aca="false">IF(AND(C7733=C7734,AA7733=AA7734-1),AC7733,"")</f>
        <v/>
      </c>
      <c r="AF7734" s="0" t="str">
        <f aca="false">IF(AA7734=1,"",IF(AND(AB7734=1,AD7734&lt;&gt;1),1,0))</f>
        <v/>
      </c>
      <c r="AG7734" s="0" t="str">
        <f aca="false">IF(AA7734=1,"",IF(AND(AC7734=1,AE7734&lt;&gt;1),1,0))</f>
        <v/>
      </c>
      <c r="AH7734" s="60" t="str">
        <f aca="false">IF(AND(E7734&gt;0,AA7734&lt;2,NOT(AND(C7735=C7734,AA7735=AA7734+1))),INDEX(DATAS,AA7734+1),"")</f>
        <v/>
      </c>
      <c r="AI7734" s="60" t="str">
        <f aca="false">IF(AND(AC7734=1,AA7734&lt;2),IF(AND(C7735=C7734,AA7735=AA7734+1),IF(AC7735=1,"",INDEX(DATAS,AA7734+1)),INDEX(DATAS,AA7734+1)),"")</f>
        <v/>
      </c>
    </row>
    <row r="7735" customFormat="false" ht="15" hidden="false" customHeight="false" outlineLevel="0" collapsed="false">
      <c r="A7735" s="60" t="n">
        <v>46310</v>
      </c>
      <c r="B7735" s="0" t="n">
        <v>15</v>
      </c>
      <c r="C7735" s="0" t="n">
        <v>30733</v>
      </c>
      <c r="E7735" s="0" t="n">
        <v>0</v>
      </c>
      <c r="F7735" s="55" t="s">
        <v>1558</v>
      </c>
      <c r="I7735" s="55" t="s">
        <v>155</v>
      </c>
      <c r="U7735" s="0" t="n">
        <v>157</v>
      </c>
      <c r="V7735" s="0" t="n">
        <v>0</v>
      </c>
      <c r="X7735" s="55" t="n">
        <f aca="false">IF(I7735="Male",0,1)</f>
        <v>0</v>
      </c>
      <c r="Y7735" s="55" t="n">
        <f aca="false">IF(OR(I7735="DNB",I7735="Dry DNB"),1,0)</f>
        <v>0</v>
      </c>
      <c r="Z7735" s="0" t="str">
        <f aca="false">IF(ISNUMBER(W7735),A7735-W7735,"")</f>
        <v/>
      </c>
      <c r="AA7735" s="55" t="n">
        <f aca="false">MATCH(A7735,DATAS,0)</f>
        <v>2</v>
      </c>
      <c r="AB7735" s="55" t="n">
        <f aca="false">IF(AND(E7735&gt;0,OR(AND(B7735&gt;=1,B7735&lt;=6),B7735=10)),1,0)</f>
        <v>0</v>
      </c>
      <c r="AC7735" s="55" t="n">
        <f aca="false">IF(AND(E7735&gt;0,B7735=10),1,0)</f>
        <v>0</v>
      </c>
      <c r="AD7735" s="55" t="n">
        <f aca="false">IF(AND(C7734=C7735,AA7734=AA7735-1),AB7734,"")</f>
        <v>0</v>
      </c>
      <c r="AE7735" s="55" t="n">
        <f aca="false">IF(AND(C7734=C7735,AA7734=AA7735-1),AC7734,"")</f>
        <v>0</v>
      </c>
      <c r="AF7735" s="55" t="n">
        <f aca="false">IF(AA7735=1,"",IF(AND(AB7735=1,AD7735&lt;&gt;1),1,0))</f>
        <v>0</v>
      </c>
      <c r="AG7735" s="55" t="n">
        <f aca="false">IF(AA7735=1,"",IF(AND(AC7735=1,AE7735&lt;&gt;1),1,0))</f>
        <v>0</v>
      </c>
      <c r="AH7735" s="60" t="str">
        <f aca="false">IF(AND(E7735&gt;0,AA7735&lt;2,NOT(AND(C7736=C7735,AA7736=AA7735+1))),INDEX(DATAS,AA7735+1),"")</f>
        <v/>
      </c>
      <c r="AI7735" s="60" t="str">
        <f aca="false">IF(AND(AC7735=1,AA7735&lt;2),IF(AND(C7736=C7735,AA7736=AA7735+1),IF(AC7736=1,"",INDEX(DATAS,AA7735+1)),INDEX(DATAS,AA7735+1)),"")</f>
        <v/>
      </c>
    </row>
    <row r="7736" customFormat="false" ht="15" hidden="false" customHeight="false" outlineLevel="0" collapsed="false">
      <c r="A7736" s="60" t="n">
        <v>46309</v>
      </c>
      <c r="B7736" s="0" t="n">
        <v>15</v>
      </c>
      <c r="C7736" s="0" t="n">
        <v>30734</v>
      </c>
      <c r="E7736" s="0" t="n">
        <v>0</v>
      </c>
      <c r="F7736" s="55" t="s">
        <v>1559</v>
      </c>
      <c r="I7736" s="55" t="s">
        <v>155</v>
      </c>
      <c r="U7736" s="0" t="n">
        <v>155</v>
      </c>
      <c r="V7736" s="0" t="n">
        <v>0</v>
      </c>
      <c r="X7736" s="55" t="n">
        <f aca="false">IF(I7736="Male",0,1)</f>
        <v>0</v>
      </c>
      <c r="Y7736" s="55" t="n">
        <f aca="false">IF(OR(I7736="DNB",I7736="Dry DNB"),1,0)</f>
        <v>0</v>
      </c>
      <c r="Z7736" s="0" t="str">
        <f aca="false">IF(ISNUMBER(W7736),A7736-W7736,"")</f>
        <v/>
      </c>
      <c r="AA7736" s="55" t="n">
        <f aca="false">MATCH(A7736,DATAS,0)</f>
        <v>1</v>
      </c>
      <c r="AB7736" s="55" t="n">
        <f aca="false">IF(AND(E7736&gt;0,OR(AND(B7736&gt;=1,B7736&lt;=6),B7736=10)),1,0)</f>
        <v>0</v>
      </c>
      <c r="AC7736" s="55" t="n">
        <f aca="false">IF(AND(E7736&gt;0,B7736=10),1,0)</f>
        <v>0</v>
      </c>
      <c r="AD7736" s="0" t="str">
        <f aca="false">IF(AND(C7735=C7736,AA7735=AA7736-1),AB7735,"")</f>
        <v/>
      </c>
      <c r="AE7736" s="0" t="str">
        <f aca="false">IF(AND(C7735=C7736,AA7735=AA7736-1),AC7735,"")</f>
        <v/>
      </c>
      <c r="AF7736" s="0" t="str">
        <f aca="false">IF(AA7736=1,"",IF(AND(AB7736=1,AD7736&lt;&gt;1),1,0))</f>
        <v/>
      </c>
      <c r="AG7736" s="0" t="str">
        <f aca="false">IF(AA7736=1,"",IF(AND(AC7736=1,AE7736&lt;&gt;1),1,0))</f>
        <v/>
      </c>
      <c r="AH7736" s="60" t="str">
        <f aca="false">IF(AND(E7736&gt;0,AA7736&lt;2,NOT(AND(C7737=C7736,AA7737=AA7736+1))),INDEX(DATAS,AA7736+1),"")</f>
        <v/>
      </c>
      <c r="AI7736" s="60" t="str">
        <f aca="false">IF(AND(AC7736=1,AA7736&lt;2),IF(AND(C7737=C7736,AA7737=AA7736+1),IF(AC7737=1,"",INDEX(DATAS,AA7736+1)),INDEX(DATAS,AA7736+1)),"")</f>
        <v/>
      </c>
    </row>
    <row r="7737" customFormat="false" ht="15" hidden="false" customHeight="false" outlineLevel="0" collapsed="false">
      <c r="A7737" s="60" t="n">
        <v>46310</v>
      </c>
      <c r="B7737" s="0" t="n">
        <v>15</v>
      </c>
      <c r="C7737" s="0" t="n">
        <v>30734</v>
      </c>
      <c r="E7737" s="0" t="n">
        <v>0</v>
      </c>
      <c r="F7737" s="55" t="s">
        <v>1559</v>
      </c>
      <c r="I7737" s="55" t="s">
        <v>155</v>
      </c>
      <c r="U7737" s="0" t="n">
        <v>156</v>
      </c>
      <c r="V7737" s="0" t="n">
        <v>0</v>
      </c>
      <c r="X7737" s="55" t="n">
        <f aca="false">IF(I7737="Male",0,1)</f>
        <v>0</v>
      </c>
      <c r="Y7737" s="55" t="n">
        <f aca="false">IF(OR(I7737="DNB",I7737="Dry DNB"),1,0)</f>
        <v>0</v>
      </c>
      <c r="Z7737" s="0" t="str">
        <f aca="false">IF(ISNUMBER(W7737),A7737-W7737,"")</f>
        <v/>
      </c>
      <c r="AA7737" s="55" t="n">
        <f aca="false">MATCH(A7737,DATAS,0)</f>
        <v>2</v>
      </c>
      <c r="AB7737" s="55" t="n">
        <f aca="false">IF(AND(E7737&gt;0,OR(AND(B7737&gt;=1,B7737&lt;=6),B7737=10)),1,0)</f>
        <v>0</v>
      </c>
      <c r="AC7737" s="55" t="n">
        <f aca="false">IF(AND(E7737&gt;0,B7737=10),1,0)</f>
        <v>0</v>
      </c>
      <c r="AD7737" s="55" t="n">
        <f aca="false">IF(AND(C7736=C7737,AA7736=AA7737-1),AB7736,"")</f>
        <v>0</v>
      </c>
      <c r="AE7737" s="55" t="n">
        <f aca="false">IF(AND(C7736=C7737,AA7736=AA7737-1),AC7736,"")</f>
        <v>0</v>
      </c>
      <c r="AF7737" s="55" t="n">
        <f aca="false">IF(AA7737=1,"",IF(AND(AB7737=1,AD7737&lt;&gt;1),1,0))</f>
        <v>0</v>
      </c>
      <c r="AG7737" s="55" t="n">
        <f aca="false">IF(AA7737=1,"",IF(AND(AC7737=1,AE7737&lt;&gt;1),1,0))</f>
        <v>0</v>
      </c>
      <c r="AH7737" s="60" t="str">
        <f aca="false">IF(AND(E7737&gt;0,AA7737&lt;2,NOT(AND(C7738=C7737,AA7738=AA7737+1))),INDEX(DATAS,AA7737+1),"")</f>
        <v/>
      </c>
      <c r="AI7737" s="60" t="str">
        <f aca="false">IF(AND(AC7737=1,AA7737&lt;2),IF(AND(C7738=C7737,AA7738=AA7737+1),IF(AC7738=1,"",INDEX(DATAS,AA7737+1)),INDEX(DATAS,AA7737+1)),"")</f>
        <v/>
      </c>
    </row>
    <row r="7738" customFormat="false" ht="15" hidden="false" customHeight="false" outlineLevel="0" collapsed="false">
      <c r="A7738" s="60" t="n">
        <v>46309</v>
      </c>
      <c r="B7738" s="0" t="n">
        <v>15</v>
      </c>
      <c r="C7738" s="0" t="n">
        <v>30739</v>
      </c>
      <c r="E7738" s="0" t="n">
        <v>0</v>
      </c>
      <c r="F7738" s="55" t="s">
        <v>1561</v>
      </c>
      <c r="I7738" s="55" t="s">
        <v>155</v>
      </c>
      <c r="U7738" s="0" t="n">
        <v>153</v>
      </c>
      <c r="V7738" s="0" t="n">
        <v>0</v>
      </c>
      <c r="X7738" s="55" t="n">
        <f aca="false">IF(I7738="Male",0,1)</f>
        <v>0</v>
      </c>
      <c r="Y7738" s="55" t="n">
        <f aca="false">IF(OR(I7738="DNB",I7738="Dry DNB"),1,0)</f>
        <v>0</v>
      </c>
      <c r="Z7738" s="0" t="str">
        <f aca="false">IF(ISNUMBER(W7738),A7738-W7738,"")</f>
        <v/>
      </c>
      <c r="AA7738" s="55" t="n">
        <f aca="false">MATCH(A7738,DATAS,0)</f>
        <v>1</v>
      </c>
      <c r="AB7738" s="55" t="n">
        <f aca="false">IF(AND(E7738&gt;0,OR(AND(B7738&gt;=1,B7738&lt;=6),B7738=10)),1,0)</f>
        <v>0</v>
      </c>
      <c r="AC7738" s="55" t="n">
        <f aca="false">IF(AND(E7738&gt;0,B7738=10),1,0)</f>
        <v>0</v>
      </c>
      <c r="AD7738" s="0" t="str">
        <f aca="false">IF(AND(C7737=C7738,AA7737=AA7738-1),AB7737,"")</f>
        <v/>
      </c>
      <c r="AE7738" s="0" t="str">
        <f aca="false">IF(AND(C7737=C7738,AA7737=AA7738-1),AC7737,"")</f>
        <v/>
      </c>
      <c r="AF7738" s="0" t="str">
        <f aca="false">IF(AA7738=1,"",IF(AND(AB7738=1,AD7738&lt;&gt;1),1,0))</f>
        <v/>
      </c>
      <c r="AG7738" s="0" t="str">
        <f aca="false">IF(AA7738=1,"",IF(AND(AC7738=1,AE7738&lt;&gt;1),1,0))</f>
        <v/>
      </c>
      <c r="AH7738" s="60" t="str">
        <f aca="false">IF(AND(E7738&gt;0,AA7738&lt;2,NOT(AND(C7739=C7738,AA7739=AA7738+1))),INDEX(DATAS,AA7738+1),"")</f>
        <v/>
      </c>
      <c r="AI7738" s="60" t="str">
        <f aca="false">IF(AND(AC7738=1,AA7738&lt;2),IF(AND(C7739=C7738,AA7739=AA7738+1),IF(AC7739=1,"",INDEX(DATAS,AA7738+1)),INDEX(DATAS,AA7738+1)),"")</f>
        <v/>
      </c>
    </row>
    <row r="7739" customFormat="false" ht="15" hidden="false" customHeight="false" outlineLevel="0" collapsed="false">
      <c r="A7739" s="60" t="n">
        <v>46310</v>
      </c>
      <c r="B7739" s="0" t="n">
        <v>15</v>
      </c>
      <c r="C7739" s="0" t="n">
        <v>30739</v>
      </c>
      <c r="E7739" s="0" t="n">
        <v>0</v>
      </c>
      <c r="F7739" s="55" t="s">
        <v>1561</v>
      </c>
      <c r="I7739" s="55" t="s">
        <v>155</v>
      </c>
      <c r="U7739" s="0" t="n">
        <v>154</v>
      </c>
      <c r="V7739" s="0" t="n">
        <v>0</v>
      </c>
      <c r="X7739" s="55" t="n">
        <f aca="false">IF(I7739="Male",0,1)</f>
        <v>0</v>
      </c>
      <c r="Y7739" s="55" t="n">
        <f aca="false">IF(OR(I7739="DNB",I7739="Dry DNB"),1,0)</f>
        <v>0</v>
      </c>
      <c r="Z7739" s="0" t="str">
        <f aca="false">IF(ISNUMBER(W7739),A7739-W7739,"")</f>
        <v/>
      </c>
      <c r="AA7739" s="55" t="n">
        <f aca="false">MATCH(A7739,DATAS,0)</f>
        <v>2</v>
      </c>
      <c r="AB7739" s="55" t="n">
        <f aca="false">IF(AND(E7739&gt;0,OR(AND(B7739&gt;=1,B7739&lt;=6),B7739=10)),1,0)</f>
        <v>0</v>
      </c>
      <c r="AC7739" s="55" t="n">
        <f aca="false">IF(AND(E7739&gt;0,B7739=10),1,0)</f>
        <v>0</v>
      </c>
      <c r="AD7739" s="55" t="n">
        <f aca="false">IF(AND(C7738=C7739,AA7738=AA7739-1),AB7738,"")</f>
        <v>0</v>
      </c>
      <c r="AE7739" s="55" t="n">
        <f aca="false">IF(AND(C7738=C7739,AA7738=AA7739-1),AC7738,"")</f>
        <v>0</v>
      </c>
      <c r="AF7739" s="55" t="n">
        <f aca="false">IF(AA7739=1,"",IF(AND(AB7739=1,AD7739&lt;&gt;1),1,0))</f>
        <v>0</v>
      </c>
      <c r="AG7739" s="55" t="n">
        <f aca="false">IF(AA7739=1,"",IF(AND(AC7739=1,AE7739&lt;&gt;1),1,0))</f>
        <v>0</v>
      </c>
      <c r="AH7739" s="60" t="str">
        <f aca="false">IF(AND(E7739&gt;0,AA7739&lt;2,NOT(AND(C7740=C7739,AA7740=AA7739+1))),INDEX(DATAS,AA7739+1),"")</f>
        <v/>
      </c>
      <c r="AI7739" s="60" t="str">
        <f aca="false">IF(AND(AC7739=1,AA7739&lt;2),IF(AND(C7740=C7739,AA7740=AA7739+1),IF(AC7740=1,"",INDEX(DATAS,AA7739+1)),INDEX(DATAS,AA7739+1)),"")</f>
        <v/>
      </c>
    </row>
    <row r="7740" customFormat="false" ht="15" hidden="false" customHeight="false" outlineLevel="0" collapsed="false">
      <c r="A7740" s="60" t="n">
        <v>46309</v>
      </c>
      <c r="B7740" s="0" t="n">
        <v>15</v>
      </c>
      <c r="C7740" s="0" t="n">
        <v>30741</v>
      </c>
      <c r="E7740" s="0" t="n">
        <v>0</v>
      </c>
      <c r="F7740" s="55" t="s">
        <v>1562</v>
      </c>
      <c r="I7740" s="55" t="s">
        <v>155</v>
      </c>
      <c r="U7740" s="0" t="n">
        <v>152</v>
      </c>
      <c r="V7740" s="0" t="n">
        <v>0</v>
      </c>
      <c r="X7740" s="55" t="n">
        <f aca="false">IF(I7740="Male",0,1)</f>
        <v>0</v>
      </c>
      <c r="Y7740" s="55" t="n">
        <f aca="false">IF(OR(I7740="DNB",I7740="Dry DNB"),1,0)</f>
        <v>0</v>
      </c>
      <c r="Z7740" s="0" t="str">
        <f aca="false">IF(ISNUMBER(W7740),A7740-W7740,"")</f>
        <v/>
      </c>
      <c r="AA7740" s="55" t="n">
        <f aca="false">MATCH(A7740,DATAS,0)</f>
        <v>1</v>
      </c>
      <c r="AB7740" s="55" t="n">
        <f aca="false">IF(AND(E7740&gt;0,OR(AND(B7740&gt;=1,B7740&lt;=6),B7740=10)),1,0)</f>
        <v>0</v>
      </c>
      <c r="AC7740" s="55" t="n">
        <f aca="false">IF(AND(E7740&gt;0,B7740=10),1,0)</f>
        <v>0</v>
      </c>
      <c r="AD7740" s="0" t="str">
        <f aca="false">IF(AND(C7739=C7740,AA7739=AA7740-1),AB7739,"")</f>
        <v/>
      </c>
      <c r="AE7740" s="0" t="str">
        <f aca="false">IF(AND(C7739=C7740,AA7739=AA7740-1),AC7739,"")</f>
        <v/>
      </c>
      <c r="AF7740" s="0" t="str">
        <f aca="false">IF(AA7740=1,"",IF(AND(AB7740=1,AD7740&lt;&gt;1),1,0))</f>
        <v/>
      </c>
      <c r="AG7740" s="0" t="str">
        <f aca="false">IF(AA7740=1,"",IF(AND(AC7740=1,AE7740&lt;&gt;1),1,0))</f>
        <v/>
      </c>
      <c r="AH7740" s="60" t="str">
        <f aca="false">IF(AND(E7740&gt;0,AA7740&lt;2,NOT(AND(C7741=C7740,AA7741=AA7740+1))),INDEX(DATAS,AA7740+1),"")</f>
        <v/>
      </c>
      <c r="AI7740" s="60" t="str">
        <f aca="false">IF(AND(AC7740=1,AA7740&lt;2),IF(AND(C7741=C7740,AA7741=AA7740+1),IF(AC7741=1,"",INDEX(DATAS,AA7740+1)),INDEX(DATAS,AA7740+1)),"")</f>
        <v/>
      </c>
    </row>
    <row r="7741" customFormat="false" ht="15" hidden="false" customHeight="false" outlineLevel="0" collapsed="false">
      <c r="A7741" s="60" t="n">
        <v>46310</v>
      </c>
      <c r="B7741" s="0" t="n">
        <v>15</v>
      </c>
      <c r="C7741" s="0" t="n">
        <v>30741</v>
      </c>
      <c r="E7741" s="0" t="n">
        <v>0</v>
      </c>
      <c r="F7741" s="55" t="s">
        <v>1562</v>
      </c>
      <c r="I7741" s="55" t="s">
        <v>155</v>
      </c>
      <c r="U7741" s="0" t="n">
        <v>153</v>
      </c>
      <c r="V7741" s="0" t="n">
        <v>0</v>
      </c>
      <c r="X7741" s="55" t="n">
        <f aca="false">IF(I7741="Male",0,1)</f>
        <v>0</v>
      </c>
      <c r="Y7741" s="55" t="n">
        <f aca="false">IF(OR(I7741="DNB",I7741="Dry DNB"),1,0)</f>
        <v>0</v>
      </c>
      <c r="Z7741" s="0" t="str">
        <f aca="false">IF(ISNUMBER(W7741),A7741-W7741,"")</f>
        <v/>
      </c>
      <c r="AA7741" s="55" t="n">
        <f aca="false">MATCH(A7741,DATAS,0)</f>
        <v>2</v>
      </c>
      <c r="AB7741" s="55" t="n">
        <f aca="false">IF(AND(E7741&gt;0,OR(AND(B7741&gt;=1,B7741&lt;=6),B7741=10)),1,0)</f>
        <v>0</v>
      </c>
      <c r="AC7741" s="55" t="n">
        <f aca="false">IF(AND(E7741&gt;0,B7741=10),1,0)</f>
        <v>0</v>
      </c>
      <c r="AD7741" s="55" t="n">
        <f aca="false">IF(AND(C7740=C7741,AA7740=AA7741-1),AB7740,"")</f>
        <v>0</v>
      </c>
      <c r="AE7741" s="55" t="n">
        <f aca="false">IF(AND(C7740=C7741,AA7740=AA7741-1),AC7740,"")</f>
        <v>0</v>
      </c>
      <c r="AF7741" s="55" t="n">
        <f aca="false">IF(AA7741=1,"",IF(AND(AB7741=1,AD7741&lt;&gt;1),1,0))</f>
        <v>0</v>
      </c>
      <c r="AG7741" s="55" t="n">
        <f aca="false">IF(AA7741=1,"",IF(AND(AC7741=1,AE7741&lt;&gt;1),1,0))</f>
        <v>0</v>
      </c>
      <c r="AH7741" s="60" t="str">
        <f aca="false">IF(AND(E7741&gt;0,AA7741&lt;2,NOT(AND(C7742=C7741,AA7742=AA7741+1))),INDEX(DATAS,AA7741+1),"")</f>
        <v/>
      </c>
      <c r="AI7741" s="60" t="str">
        <f aca="false">IF(AND(AC7741=1,AA7741&lt;2),IF(AND(C7742=C7741,AA7742=AA7741+1),IF(AC7742=1,"",INDEX(DATAS,AA7741+1)),INDEX(DATAS,AA7741+1)),"")</f>
        <v/>
      </c>
    </row>
    <row r="7742" customFormat="false" ht="15" hidden="false" customHeight="false" outlineLevel="0" collapsed="false">
      <c r="A7742" s="60" t="n">
        <v>46309</v>
      </c>
      <c r="B7742" s="0" t="n">
        <v>15</v>
      </c>
      <c r="C7742" s="0" t="n">
        <v>30743</v>
      </c>
      <c r="E7742" s="0" t="n">
        <v>0</v>
      </c>
      <c r="F7742" s="55" t="s">
        <v>1564</v>
      </c>
      <c r="I7742" s="55" t="s">
        <v>155</v>
      </c>
      <c r="U7742" s="0" t="n">
        <v>151</v>
      </c>
      <c r="V7742" s="0" t="n">
        <v>0</v>
      </c>
      <c r="X7742" s="55" t="n">
        <f aca="false">IF(I7742="Male",0,1)</f>
        <v>0</v>
      </c>
      <c r="Y7742" s="55" t="n">
        <f aca="false">IF(OR(I7742="DNB",I7742="Dry DNB"),1,0)</f>
        <v>0</v>
      </c>
      <c r="Z7742" s="0" t="str">
        <f aca="false">IF(ISNUMBER(W7742),A7742-W7742,"")</f>
        <v/>
      </c>
      <c r="AA7742" s="55" t="n">
        <f aca="false">MATCH(A7742,DATAS,0)</f>
        <v>1</v>
      </c>
      <c r="AB7742" s="55" t="n">
        <f aca="false">IF(AND(E7742&gt;0,OR(AND(B7742&gt;=1,B7742&lt;=6),B7742=10)),1,0)</f>
        <v>0</v>
      </c>
      <c r="AC7742" s="55" t="n">
        <f aca="false">IF(AND(E7742&gt;0,B7742=10),1,0)</f>
        <v>0</v>
      </c>
      <c r="AD7742" s="0" t="str">
        <f aca="false">IF(AND(C7741=C7742,AA7741=AA7742-1),AB7741,"")</f>
        <v/>
      </c>
      <c r="AE7742" s="0" t="str">
        <f aca="false">IF(AND(C7741=C7742,AA7741=AA7742-1),AC7741,"")</f>
        <v/>
      </c>
      <c r="AF7742" s="0" t="str">
        <f aca="false">IF(AA7742=1,"",IF(AND(AB7742=1,AD7742&lt;&gt;1),1,0))</f>
        <v/>
      </c>
      <c r="AG7742" s="0" t="str">
        <f aca="false">IF(AA7742=1,"",IF(AND(AC7742=1,AE7742&lt;&gt;1),1,0))</f>
        <v/>
      </c>
      <c r="AH7742" s="60" t="str">
        <f aca="false">IF(AND(E7742&gt;0,AA7742&lt;2,NOT(AND(C7743=C7742,AA7743=AA7742+1))),INDEX(DATAS,AA7742+1),"")</f>
        <v/>
      </c>
      <c r="AI7742" s="60" t="str">
        <f aca="false">IF(AND(AC7742=1,AA7742&lt;2),IF(AND(C7743=C7742,AA7743=AA7742+1),IF(AC7743=1,"",INDEX(DATAS,AA7742+1)),INDEX(DATAS,AA7742+1)),"")</f>
        <v/>
      </c>
    </row>
    <row r="7743" customFormat="false" ht="15" hidden="false" customHeight="false" outlineLevel="0" collapsed="false">
      <c r="A7743" s="60" t="n">
        <v>46310</v>
      </c>
      <c r="B7743" s="0" t="n">
        <v>15</v>
      </c>
      <c r="C7743" s="0" t="n">
        <v>30743</v>
      </c>
      <c r="E7743" s="0" t="n">
        <v>0</v>
      </c>
      <c r="F7743" s="55" t="s">
        <v>1564</v>
      </c>
      <c r="I7743" s="55" t="s">
        <v>155</v>
      </c>
      <c r="U7743" s="0" t="n">
        <v>152</v>
      </c>
      <c r="V7743" s="0" t="n">
        <v>0</v>
      </c>
      <c r="X7743" s="55" t="n">
        <f aca="false">IF(I7743="Male",0,1)</f>
        <v>0</v>
      </c>
      <c r="Y7743" s="55" t="n">
        <f aca="false">IF(OR(I7743="DNB",I7743="Dry DNB"),1,0)</f>
        <v>0</v>
      </c>
      <c r="Z7743" s="0" t="str">
        <f aca="false">IF(ISNUMBER(W7743),A7743-W7743,"")</f>
        <v/>
      </c>
      <c r="AA7743" s="55" t="n">
        <f aca="false">MATCH(A7743,DATAS,0)</f>
        <v>2</v>
      </c>
      <c r="AB7743" s="55" t="n">
        <f aca="false">IF(AND(E7743&gt;0,OR(AND(B7743&gt;=1,B7743&lt;=6),B7743=10)),1,0)</f>
        <v>0</v>
      </c>
      <c r="AC7743" s="55" t="n">
        <f aca="false">IF(AND(E7743&gt;0,B7743=10),1,0)</f>
        <v>0</v>
      </c>
      <c r="AD7743" s="55" t="n">
        <f aca="false">IF(AND(C7742=C7743,AA7742=AA7743-1),AB7742,"")</f>
        <v>0</v>
      </c>
      <c r="AE7743" s="55" t="n">
        <f aca="false">IF(AND(C7742=C7743,AA7742=AA7743-1),AC7742,"")</f>
        <v>0</v>
      </c>
      <c r="AF7743" s="55" t="n">
        <f aca="false">IF(AA7743=1,"",IF(AND(AB7743=1,AD7743&lt;&gt;1),1,0))</f>
        <v>0</v>
      </c>
      <c r="AG7743" s="55" t="n">
        <f aca="false">IF(AA7743=1,"",IF(AND(AC7743=1,AE7743&lt;&gt;1),1,0))</f>
        <v>0</v>
      </c>
      <c r="AH7743" s="60" t="str">
        <f aca="false">IF(AND(E7743&gt;0,AA7743&lt;2,NOT(AND(C7744=C7743,AA7744=AA7743+1))),INDEX(DATAS,AA7743+1),"")</f>
        <v/>
      </c>
      <c r="AI7743" s="60" t="str">
        <f aca="false">IF(AND(AC7743=1,AA7743&lt;2),IF(AND(C7744=C7743,AA7744=AA7743+1),IF(AC7744=1,"",INDEX(DATAS,AA7743+1)),INDEX(DATAS,AA7743+1)),"")</f>
        <v/>
      </c>
    </row>
    <row r="7744" customFormat="false" ht="15" hidden="false" customHeight="false" outlineLevel="0" collapsed="false">
      <c r="A7744" s="60" t="n">
        <v>46309</v>
      </c>
      <c r="B7744" s="0" t="n">
        <v>15</v>
      </c>
      <c r="C7744" s="0" t="n">
        <v>30744</v>
      </c>
      <c r="E7744" s="0" t="n">
        <v>0</v>
      </c>
      <c r="F7744" s="55" t="s">
        <v>1565</v>
      </c>
      <c r="I7744" s="55" t="s">
        <v>155</v>
      </c>
      <c r="U7744" s="0" t="n">
        <v>149</v>
      </c>
      <c r="V7744" s="0" t="n">
        <v>0</v>
      </c>
      <c r="X7744" s="55" t="n">
        <f aca="false">IF(I7744="Male",0,1)</f>
        <v>0</v>
      </c>
      <c r="Y7744" s="55" t="n">
        <f aca="false">IF(OR(I7744="DNB",I7744="Dry DNB"),1,0)</f>
        <v>0</v>
      </c>
      <c r="Z7744" s="0" t="str">
        <f aca="false">IF(ISNUMBER(W7744),A7744-W7744,"")</f>
        <v/>
      </c>
      <c r="AA7744" s="55" t="n">
        <f aca="false">MATCH(A7744,DATAS,0)</f>
        <v>1</v>
      </c>
      <c r="AB7744" s="55" t="n">
        <f aca="false">IF(AND(E7744&gt;0,OR(AND(B7744&gt;=1,B7744&lt;=6),B7744=10)),1,0)</f>
        <v>0</v>
      </c>
      <c r="AC7744" s="55" t="n">
        <f aca="false">IF(AND(E7744&gt;0,B7744=10),1,0)</f>
        <v>0</v>
      </c>
      <c r="AD7744" s="0" t="str">
        <f aca="false">IF(AND(C7743=C7744,AA7743=AA7744-1),AB7743,"")</f>
        <v/>
      </c>
      <c r="AE7744" s="0" t="str">
        <f aca="false">IF(AND(C7743=C7744,AA7743=AA7744-1),AC7743,"")</f>
        <v/>
      </c>
      <c r="AF7744" s="0" t="str">
        <f aca="false">IF(AA7744=1,"",IF(AND(AB7744=1,AD7744&lt;&gt;1),1,0))</f>
        <v/>
      </c>
      <c r="AG7744" s="0" t="str">
        <f aca="false">IF(AA7744=1,"",IF(AND(AC7744=1,AE7744&lt;&gt;1),1,0))</f>
        <v/>
      </c>
      <c r="AH7744" s="60" t="str">
        <f aca="false">IF(AND(E7744&gt;0,AA7744&lt;2,NOT(AND(C7745=C7744,AA7745=AA7744+1))),INDEX(DATAS,AA7744+1),"")</f>
        <v/>
      </c>
      <c r="AI7744" s="60" t="str">
        <f aca="false">IF(AND(AC7744=1,AA7744&lt;2),IF(AND(C7745=C7744,AA7745=AA7744+1),IF(AC7745=1,"",INDEX(DATAS,AA7744+1)),INDEX(DATAS,AA7744+1)),"")</f>
        <v/>
      </c>
    </row>
    <row r="7745" customFormat="false" ht="15" hidden="false" customHeight="false" outlineLevel="0" collapsed="false">
      <c r="A7745" s="60" t="n">
        <v>46310</v>
      </c>
      <c r="B7745" s="0" t="n">
        <v>15</v>
      </c>
      <c r="C7745" s="0" t="n">
        <v>30744</v>
      </c>
      <c r="E7745" s="0" t="n">
        <v>0</v>
      </c>
      <c r="F7745" s="55" t="s">
        <v>1565</v>
      </c>
      <c r="I7745" s="55" t="s">
        <v>155</v>
      </c>
      <c r="U7745" s="0" t="n">
        <v>150</v>
      </c>
      <c r="V7745" s="0" t="n">
        <v>0</v>
      </c>
      <c r="X7745" s="55" t="n">
        <f aca="false">IF(I7745="Male",0,1)</f>
        <v>0</v>
      </c>
      <c r="Y7745" s="55" t="n">
        <f aca="false">IF(OR(I7745="DNB",I7745="Dry DNB"),1,0)</f>
        <v>0</v>
      </c>
      <c r="Z7745" s="0" t="str">
        <f aca="false">IF(ISNUMBER(W7745),A7745-W7745,"")</f>
        <v/>
      </c>
      <c r="AA7745" s="55" t="n">
        <f aca="false">MATCH(A7745,DATAS,0)</f>
        <v>2</v>
      </c>
      <c r="AB7745" s="55" t="n">
        <f aca="false">IF(AND(E7745&gt;0,OR(AND(B7745&gt;=1,B7745&lt;=6),B7745=10)),1,0)</f>
        <v>0</v>
      </c>
      <c r="AC7745" s="55" t="n">
        <f aca="false">IF(AND(E7745&gt;0,B7745=10),1,0)</f>
        <v>0</v>
      </c>
      <c r="AD7745" s="55" t="n">
        <f aca="false">IF(AND(C7744=C7745,AA7744=AA7745-1),AB7744,"")</f>
        <v>0</v>
      </c>
      <c r="AE7745" s="55" t="n">
        <f aca="false">IF(AND(C7744=C7745,AA7744=AA7745-1),AC7744,"")</f>
        <v>0</v>
      </c>
      <c r="AF7745" s="55" t="n">
        <f aca="false">IF(AA7745=1,"",IF(AND(AB7745=1,AD7745&lt;&gt;1),1,0))</f>
        <v>0</v>
      </c>
      <c r="AG7745" s="55" t="n">
        <f aca="false">IF(AA7745=1,"",IF(AND(AC7745=1,AE7745&lt;&gt;1),1,0))</f>
        <v>0</v>
      </c>
      <c r="AH7745" s="60" t="str">
        <f aca="false">IF(AND(E7745&gt;0,AA7745&lt;2,NOT(AND(C7746=C7745,AA7746=AA7745+1))),INDEX(DATAS,AA7745+1),"")</f>
        <v/>
      </c>
      <c r="AI7745" s="60" t="str">
        <f aca="false">IF(AND(AC7745=1,AA7745&lt;2),IF(AND(C7746=C7745,AA7746=AA7745+1),IF(AC7746=1,"",INDEX(DATAS,AA7745+1)),INDEX(DATAS,AA7745+1)),"")</f>
        <v/>
      </c>
    </row>
    <row r="7746" customFormat="false" ht="15" hidden="false" customHeight="false" outlineLevel="0" collapsed="false">
      <c r="A7746" s="60" t="n">
        <v>46309</v>
      </c>
      <c r="B7746" s="0" t="n">
        <v>15</v>
      </c>
      <c r="C7746" s="0" t="n">
        <v>30752</v>
      </c>
      <c r="E7746" s="0" t="n">
        <v>0</v>
      </c>
      <c r="F7746" s="55" t="s">
        <v>1568</v>
      </c>
      <c r="I7746" s="55" t="s">
        <v>155</v>
      </c>
      <c r="U7746" s="0" t="n">
        <v>146</v>
      </c>
      <c r="V7746" s="0" t="n">
        <v>0</v>
      </c>
      <c r="X7746" s="55" t="n">
        <f aca="false">IF(I7746="Male",0,1)</f>
        <v>0</v>
      </c>
      <c r="Y7746" s="55" t="n">
        <f aca="false">IF(OR(I7746="DNB",I7746="Dry DNB"),1,0)</f>
        <v>0</v>
      </c>
      <c r="Z7746" s="0" t="str">
        <f aca="false">IF(ISNUMBER(W7746),A7746-W7746,"")</f>
        <v/>
      </c>
      <c r="AA7746" s="55" t="n">
        <f aca="false">MATCH(A7746,DATAS,0)</f>
        <v>1</v>
      </c>
      <c r="AB7746" s="55" t="n">
        <f aca="false">IF(AND(E7746&gt;0,OR(AND(B7746&gt;=1,B7746&lt;=6),B7746=10)),1,0)</f>
        <v>0</v>
      </c>
      <c r="AC7746" s="55" t="n">
        <f aca="false">IF(AND(E7746&gt;0,B7746=10),1,0)</f>
        <v>0</v>
      </c>
      <c r="AD7746" s="0" t="str">
        <f aca="false">IF(AND(C7745=C7746,AA7745=AA7746-1),AB7745,"")</f>
        <v/>
      </c>
      <c r="AE7746" s="0" t="str">
        <f aca="false">IF(AND(C7745=C7746,AA7745=AA7746-1),AC7745,"")</f>
        <v/>
      </c>
      <c r="AF7746" s="0" t="str">
        <f aca="false">IF(AA7746=1,"",IF(AND(AB7746=1,AD7746&lt;&gt;1),1,0))</f>
        <v/>
      </c>
      <c r="AG7746" s="0" t="str">
        <f aca="false">IF(AA7746=1,"",IF(AND(AC7746=1,AE7746&lt;&gt;1),1,0))</f>
        <v/>
      </c>
      <c r="AH7746" s="60" t="str">
        <f aca="false">IF(AND(E7746&gt;0,AA7746&lt;2,NOT(AND(C7747=C7746,AA7747=AA7746+1))),INDEX(DATAS,AA7746+1),"")</f>
        <v/>
      </c>
      <c r="AI7746" s="60" t="str">
        <f aca="false">IF(AND(AC7746=1,AA7746&lt;2),IF(AND(C7747=C7746,AA7747=AA7746+1),IF(AC7747=1,"",INDEX(DATAS,AA7746+1)),INDEX(DATAS,AA7746+1)),"")</f>
        <v/>
      </c>
    </row>
    <row r="7747" customFormat="false" ht="15" hidden="false" customHeight="false" outlineLevel="0" collapsed="false">
      <c r="A7747" s="60" t="n">
        <v>46310</v>
      </c>
      <c r="B7747" s="0" t="n">
        <v>15</v>
      </c>
      <c r="C7747" s="0" t="n">
        <v>30752</v>
      </c>
      <c r="E7747" s="0" t="n">
        <v>0</v>
      </c>
      <c r="F7747" s="55" t="s">
        <v>1568</v>
      </c>
      <c r="I7747" s="55" t="s">
        <v>155</v>
      </c>
      <c r="U7747" s="0" t="n">
        <v>147</v>
      </c>
      <c r="V7747" s="0" t="n">
        <v>0</v>
      </c>
      <c r="X7747" s="55" t="n">
        <f aca="false">IF(I7747="Male",0,1)</f>
        <v>0</v>
      </c>
      <c r="Y7747" s="55" t="n">
        <f aca="false">IF(OR(I7747="DNB",I7747="Dry DNB"),1,0)</f>
        <v>0</v>
      </c>
      <c r="Z7747" s="0" t="str">
        <f aca="false">IF(ISNUMBER(W7747),A7747-W7747,"")</f>
        <v/>
      </c>
      <c r="AA7747" s="55" t="n">
        <f aca="false">MATCH(A7747,DATAS,0)</f>
        <v>2</v>
      </c>
      <c r="AB7747" s="55" t="n">
        <f aca="false">IF(AND(E7747&gt;0,OR(AND(B7747&gt;=1,B7747&lt;=6),B7747=10)),1,0)</f>
        <v>0</v>
      </c>
      <c r="AC7747" s="55" t="n">
        <f aca="false">IF(AND(E7747&gt;0,B7747=10),1,0)</f>
        <v>0</v>
      </c>
      <c r="AD7747" s="55" t="n">
        <f aca="false">IF(AND(C7746=C7747,AA7746=AA7747-1),AB7746,"")</f>
        <v>0</v>
      </c>
      <c r="AE7747" s="55" t="n">
        <f aca="false">IF(AND(C7746=C7747,AA7746=AA7747-1),AC7746,"")</f>
        <v>0</v>
      </c>
      <c r="AF7747" s="55" t="n">
        <f aca="false">IF(AA7747=1,"",IF(AND(AB7747=1,AD7747&lt;&gt;1),1,0))</f>
        <v>0</v>
      </c>
      <c r="AG7747" s="55" t="n">
        <f aca="false">IF(AA7747=1,"",IF(AND(AC7747=1,AE7747&lt;&gt;1),1,0))</f>
        <v>0</v>
      </c>
      <c r="AH7747" s="60" t="str">
        <f aca="false">IF(AND(E7747&gt;0,AA7747&lt;2,NOT(AND(C7748=C7747,AA7748=AA7747+1))),INDEX(DATAS,AA7747+1),"")</f>
        <v/>
      </c>
      <c r="AI7747" s="60" t="str">
        <f aca="false">IF(AND(AC7747=1,AA7747&lt;2),IF(AND(C7748=C7747,AA7748=AA7747+1),IF(AC7748=1,"",INDEX(DATAS,AA7747+1)),INDEX(DATAS,AA7747+1)),"")</f>
        <v/>
      </c>
    </row>
    <row r="7748" customFormat="false" ht="15" hidden="false" customHeight="false" outlineLevel="0" collapsed="false">
      <c r="A7748" s="60" t="n">
        <v>46309</v>
      </c>
      <c r="B7748" s="0" t="n">
        <v>15</v>
      </c>
      <c r="C7748" s="0" t="n">
        <v>30757</v>
      </c>
      <c r="E7748" s="0" t="n">
        <v>0</v>
      </c>
      <c r="F7748" s="55" t="s">
        <v>1571</v>
      </c>
      <c r="I7748" s="55" t="s">
        <v>155</v>
      </c>
      <c r="U7748" s="0" t="n">
        <v>143</v>
      </c>
      <c r="V7748" s="0" t="n">
        <v>0</v>
      </c>
      <c r="X7748" s="55" t="n">
        <f aca="false">IF(I7748="Male",0,1)</f>
        <v>0</v>
      </c>
      <c r="Y7748" s="55" t="n">
        <f aca="false">IF(OR(I7748="DNB",I7748="Dry DNB"),1,0)</f>
        <v>0</v>
      </c>
      <c r="Z7748" s="0" t="str">
        <f aca="false">IF(ISNUMBER(W7748),A7748-W7748,"")</f>
        <v/>
      </c>
      <c r="AA7748" s="55" t="n">
        <f aca="false">MATCH(A7748,DATAS,0)</f>
        <v>1</v>
      </c>
      <c r="AB7748" s="55" t="n">
        <f aca="false">IF(AND(E7748&gt;0,OR(AND(B7748&gt;=1,B7748&lt;=6),B7748=10)),1,0)</f>
        <v>0</v>
      </c>
      <c r="AC7748" s="55" t="n">
        <f aca="false">IF(AND(E7748&gt;0,B7748=10),1,0)</f>
        <v>0</v>
      </c>
      <c r="AD7748" s="0" t="str">
        <f aca="false">IF(AND(C7747=C7748,AA7747=AA7748-1),AB7747,"")</f>
        <v/>
      </c>
      <c r="AE7748" s="0" t="str">
        <f aca="false">IF(AND(C7747=C7748,AA7747=AA7748-1),AC7747,"")</f>
        <v/>
      </c>
      <c r="AF7748" s="0" t="str">
        <f aca="false">IF(AA7748=1,"",IF(AND(AB7748=1,AD7748&lt;&gt;1),1,0))</f>
        <v/>
      </c>
      <c r="AG7748" s="0" t="str">
        <f aca="false">IF(AA7748=1,"",IF(AND(AC7748=1,AE7748&lt;&gt;1),1,0))</f>
        <v/>
      </c>
      <c r="AH7748" s="60" t="str">
        <f aca="false">IF(AND(E7748&gt;0,AA7748&lt;2,NOT(AND(C7749=C7748,AA7749=AA7748+1))),INDEX(DATAS,AA7748+1),"")</f>
        <v/>
      </c>
      <c r="AI7748" s="60" t="str">
        <f aca="false">IF(AND(AC7748=1,AA7748&lt;2),IF(AND(C7749=C7748,AA7749=AA7748+1),IF(AC7749=1,"",INDEX(DATAS,AA7748+1)),INDEX(DATAS,AA7748+1)),"")</f>
        <v/>
      </c>
    </row>
    <row r="7749" customFormat="false" ht="15" hidden="false" customHeight="false" outlineLevel="0" collapsed="false">
      <c r="A7749" s="60" t="n">
        <v>46310</v>
      </c>
      <c r="B7749" s="0" t="n">
        <v>15</v>
      </c>
      <c r="C7749" s="0" t="n">
        <v>30757</v>
      </c>
      <c r="E7749" s="0" t="n">
        <v>0</v>
      </c>
      <c r="F7749" s="55" t="s">
        <v>1571</v>
      </c>
      <c r="I7749" s="55" t="s">
        <v>155</v>
      </c>
      <c r="U7749" s="0" t="n">
        <v>144</v>
      </c>
      <c r="V7749" s="0" t="n">
        <v>0</v>
      </c>
      <c r="X7749" s="55" t="n">
        <f aca="false">IF(I7749="Male",0,1)</f>
        <v>0</v>
      </c>
      <c r="Y7749" s="55" t="n">
        <f aca="false">IF(OR(I7749="DNB",I7749="Dry DNB"),1,0)</f>
        <v>0</v>
      </c>
      <c r="Z7749" s="0" t="str">
        <f aca="false">IF(ISNUMBER(W7749),A7749-W7749,"")</f>
        <v/>
      </c>
      <c r="AA7749" s="55" t="n">
        <f aca="false">MATCH(A7749,DATAS,0)</f>
        <v>2</v>
      </c>
      <c r="AB7749" s="55" t="n">
        <f aca="false">IF(AND(E7749&gt;0,OR(AND(B7749&gt;=1,B7749&lt;=6),B7749=10)),1,0)</f>
        <v>0</v>
      </c>
      <c r="AC7749" s="55" t="n">
        <f aca="false">IF(AND(E7749&gt;0,B7749=10),1,0)</f>
        <v>0</v>
      </c>
      <c r="AD7749" s="55" t="n">
        <f aca="false">IF(AND(C7748=C7749,AA7748=AA7749-1),AB7748,"")</f>
        <v>0</v>
      </c>
      <c r="AE7749" s="55" t="n">
        <f aca="false">IF(AND(C7748=C7749,AA7748=AA7749-1),AC7748,"")</f>
        <v>0</v>
      </c>
      <c r="AF7749" s="55" t="n">
        <f aca="false">IF(AA7749=1,"",IF(AND(AB7749=1,AD7749&lt;&gt;1),1,0))</f>
        <v>0</v>
      </c>
      <c r="AG7749" s="55" t="n">
        <f aca="false">IF(AA7749=1,"",IF(AND(AC7749=1,AE7749&lt;&gt;1),1,0))</f>
        <v>0</v>
      </c>
      <c r="AH7749" s="60" t="str">
        <f aca="false">IF(AND(E7749&gt;0,AA7749&lt;2,NOT(AND(C7750=C7749,AA7750=AA7749+1))),INDEX(DATAS,AA7749+1),"")</f>
        <v/>
      </c>
      <c r="AI7749" s="60" t="str">
        <f aca="false">IF(AND(AC7749=1,AA7749&lt;2),IF(AND(C7750=C7749,AA7750=AA7749+1),IF(AC7750=1,"",INDEX(DATAS,AA7749+1)),INDEX(DATAS,AA7749+1)),"")</f>
        <v/>
      </c>
    </row>
    <row r="7750" customFormat="false" ht="15" hidden="false" customHeight="false" outlineLevel="0" collapsed="false">
      <c r="A7750" s="60" t="n">
        <v>46309</v>
      </c>
      <c r="B7750" s="0" t="n">
        <v>15</v>
      </c>
      <c r="C7750" s="0" t="n">
        <v>30762</v>
      </c>
      <c r="E7750" s="0" t="n">
        <v>0</v>
      </c>
      <c r="F7750" s="55" t="s">
        <v>1708</v>
      </c>
      <c r="I7750" s="55" t="s">
        <v>155</v>
      </c>
      <c r="U7750" s="0" t="n">
        <v>139</v>
      </c>
      <c r="V7750" s="0" t="n">
        <v>0</v>
      </c>
      <c r="X7750" s="55" t="n">
        <f aca="false">IF(I7750="Male",0,1)</f>
        <v>0</v>
      </c>
      <c r="Y7750" s="55" t="n">
        <f aca="false">IF(OR(I7750="DNB",I7750="Dry DNB"),1,0)</f>
        <v>0</v>
      </c>
      <c r="Z7750" s="0" t="str">
        <f aca="false">IF(ISNUMBER(W7750),A7750-W7750,"")</f>
        <v/>
      </c>
      <c r="AA7750" s="55" t="n">
        <f aca="false">MATCH(A7750,DATAS,0)</f>
        <v>1</v>
      </c>
      <c r="AB7750" s="55" t="n">
        <f aca="false">IF(AND(E7750&gt;0,OR(AND(B7750&gt;=1,B7750&lt;=6),B7750=10)),1,0)</f>
        <v>0</v>
      </c>
      <c r="AC7750" s="55" t="n">
        <f aca="false">IF(AND(E7750&gt;0,B7750=10),1,0)</f>
        <v>0</v>
      </c>
      <c r="AD7750" s="0" t="str">
        <f aca="false">IF(AND(C7749=C7750,AA7749=AA7750-1),AB7749,"")</f>
        <v/>
      </c>
      <c r="AE7750" s="0" t="str">
        <f aca="false">IF(AND(C7749=C7750,AA7749=AA7750-1),AC7749,"")</f>
        <v/>
      </c>
      <c r="AF7750" s="0" t="str">
        <f aca="false">IF(AA7750=1,"",IF(AND(AB7750=1,AD7750&lt;&gt;1),1,0))</f>
        <v/>
      </c>
      <c r="AG7750" s="0" t="str">
        <f aca="false">IF(AA7750=1,"",IF(AND(AC7750=1,AE7750&lt;&gt;1),1,0))</f>
        <v/>
      </c>
      <c r="AH7750" s="60" t="str">
        <f aca="false">IF(AND(E7750&gt;0,AA7750&lt;2,NOT(AND(C7751=C7750,AA7751=AA7750+1))),INDEX(DATAS,AA7750+1),"")</f>
        <v/>
      </c>
      <c r="AI7750" s="60" t="str">
        <f aca="false">IF(AND(AC7750=1,AA7750&lt;2),IF(AND(C7751=C7750,AA7751=AA7750+1),IF(AC7751=1,"",INDEX(DATAS,AA7750+1)),INDEX(DATAS,AA7750+1)),"")</f>
        <v/>
      </c>
    </row>
    <row r="7751" customFormat="false" ht="15" hidden="false" customHeight="false" outlineLevel="0" collapsed="false">
      <c r="A7751" s="60" t="n">
        <v>46310</v>
      </c>
      <c r="B7751" s="0" t="n">
        <v>15</v>
      </c>
      <c r="C7751" s="0" t="n">
        <v>30762</v>
      </c>
      <c r="E7751" s="0" t="n">
        <v>0</v>
      </c>
      <c r="F7751" s="55" t="s">
        <v>1708</v>
      </c>
      <c r="I7751" s="55" t="s">
        <v>155</v>
      </c>
      <c r="U7751" s="0" t="n">
        <v>140</v>
      </c>
      <c r="V7751" s="0" t="n">
        <v>0</v>
      </c>
      <c r="X7751" s="55" t="n">
        <f aca="false">IF(I7751="Male",0,1)</f>
        <v>0</v>
      </c>
      <c r="Y7751" s="55" t="n">
        <f aca="false">IF(OR(I7751="DNB",I7751="Dry DNB"),1,0)</f>
        <v>0</v>
      </c>
      <c r="Z7751" s="0" t="str">
        <f aca="false">IF(ISNUMBER(W7751),A7751-W7751,"")</f>
        <v/>
      </c>
      <c r="AA7751" s="55" t="n">
        <f aca="false">MATCH(A7751,DATAS,0)</f>
        <v>2</v>
      </c>
      <c r="AB7751" s="55" t="n">
        <f aca="false">IF(AND(E7751&gt;0,OR(AND(B7751&gt;=1,B7751&lt;=6),B7751=10)),1,0)</f>
        <v>0</v>
      </c>
      <c r="AC7751" s="55" t="n">
        <f aca="false">IF(AND(E7751&gt;0,B7751=10),1,0)</f>
        <v>0</v>
      </c>
      <c r="AD7751" s="55" t="n">
        <f aca="false">IF(AND(C7750=C7751,AA7750=AA7751-1),AB7750,"")</f>
        <v>0</v>
      </c>
      <c r="AE7751" s="55" t="n">
        <f aca="false">IF(AND(C7750=C7751,AA7750=AA7751-1),AC7750,"")</f>
        <v>0</v>
      </c>
      <c r="AF7751" s="55" t="n">
        <f aca="false">IF(AA7751=1,"",IF(AND(AB7751=1,AD7751&lt;&gt;1),1,0))</f>
        <v>0</v>
      </c>
      <c r="AG7751" s="55" t="n">
        <f aca="false">IF(AA7751=1,"",IF(AND(AC7751=1,AE7751&lt;&gt;1),1,0))</f>
        <v>0</v>
      </c>
      <c r="AH7751" s="60" t="str">
        <f aca="false">IF(AND(E7751&gt;0,AA7751&lt;2,NOT(AND(C7752=C7751,AA7752=AA7751+1))),INDEX(DATAS,AA7751+1),"")</f>
        <v/>
      </c>
      <c r="AI7751" s="60" t="str">
        <f aca="false">IF(AND(AC7751=1,AA7751&lt;2),IF(AND(C7752=C7751,AA7752=AA7751+1),IF(AC7752=1,"",INDEX(DATAS,AA7751+1)),INDEX(DATAS,AA7751+1)),"")</f>
        <v/>
      </c>
    </row>
    <row r="7752" customFormat="false" ht="15" hidden="false" customHeight="false" outlineLevel="0" collapsed="false">
      <c r="A7752" s="60" t="n">
        <v>46309</v>
      </c>
      <c r="B7752" s="0" t="n">
        <v>15</v>
      </c>
      <c r="C7752" s="0" t="n">
        <v>30765</v>
      </c>
      <c r="E7752" s="0" t="n">
        <v>0</v>
      </c>
      <c r="F7752" s="55" t="s">
        <v>1575</v>
      </c>
      <c r="I7752" s="55" t="s">
        <v>155</v>
      </c>
      <c r="U7752" s="0" t="n">
        <v>138</v>
      </c>
      <c r="V7752" s="0" t="n">
        <v>0</v>
      </c>
      <c r="X7752" s="55" t="n">
        <f aca="false">IF(I7752="Male",0,1)</f>
        <v>0</v>
      </c>
      <c r="Y7752" s="55" t="n">
        <f aca="false">IF(OR(I7752="DNB",I7752="Dry DNB"),1,0)</f>
        <v>0</v>
      </c>
      <c r="Z7752" s="0" t="str">
        <f aca="false">IF(ISNUMBER(W7752),A7752-W7752,"")</f>
        <v/>
      </c>
      <c r="AA7752" s="55" t="n">
        <f aca="false">MATCH(A7752,DATAS,0)</f>
        <v>1</v>
      </c>
      <c r="AB7752" s="55" t="n">
        <f aca="false">IF(AND(E7752&gt;0,OR(AND(B7752&gt;=1,B7752&lt;=6),B7752=10)),1,0)</f>
        <v>0</v>
      </c>
      <c r="AC7752" s="55" t="n">
        <f aca="false">IF(AND(E7752&gt;0,B7752=10),1,0)</f>
        <v>0</v>
      </c>
      <c r="AD7752" s="0" t="str">
        <f aca="false">IF(AND(C7751=C7752,AA7751=AA7752-1),AB7751,"")</f>
        <v/>
      </c>
      <c r="AE7752" s="0" t="str">
        <f aca="false">IF(AND(C7751=C7752,AA7751=AA7752-1),AC7751,"")</f>
        <v/>
      </c>
      <c r="AF7752" s="0" t="str">
        <f aca="false">IF(AA7752=1,"",IF(AND(AB7752=1,AD7752&lt;&gt;1),1,0))</f>
        <v/>
      </c>
      <c r="AG7752" s="0" t="str">
        <f aca="false">IF(AA7752=1,"",IF(AND(AC7752=1,AE7752&lt;&gt;1),1,0))</f>
        <v/>
      </c>
      <c r="AH7752" s="60" t="str">
        <f aca="false">IF(AND(E7752&gt;0,AA7752&lt;2,NOT(AND(C7753=C7752,AA7753=AA7752+1))),INDEX(DATAS,AA7752+1),"")</f>
        <v/>
      </c>
      <c r="AI7752" s="60" t="str">
        <f aca="false">IF(AND(AC7752=1,AA7752&lt;2),IF(AND(C7753=C7752,AA7753=AA7752+1),IF(AC7753=1,"",INDEX(DATAS,AA7752+1)),INDEX(DATAS,AA7752+1)),"")</f>
        <v/>
      </c>
    </row>
    <row r="7753" customFormat="false" ht="15" hidden="false" customHeight="false" outlineLevel="0" collapsed="false">
      <c r="A7753" s="60" t="n">
        <v>46310</v>
      </c>
      <c r="B7753" s="0" t="n">
        <v>15</v>
      </c>
      <c r="C7753" s="0" t="n">
        <v>30765</v>
      </c>
      <c r="E7753" s="0" t="n">
        <v>0</v>
      </c>
      <c r="F7753" s="55" t="s">
        <v>1575</v>
      </c>
      <c r="I7753" s="55" t="s">
        <v>155</v>
      </c>
      <c r="U7753" s="0" t="n">
        <v>139</v>
      </c>
      <c r="V7753" s="0" t="n">
        <v>0</v>
      </c>
      <c r="X7753" s="55" t="n">
        <f aca="false">IF(I7753="Male",0,1)</f>
        <v>0</v>
      </c>
      <c r="Y7753" s="55" t="n">
        <f aca="false">IF(OR(I7753="DNB",I7753="Dry DNB"),1,0)</f>
        <v>0</v>
      </c>
      <c r="Z7753" s="0" t="str">
        <f aca="false">IF(ISNUMBER(W7753),A7753-W7753,"")</f>
        <v/>
      </c>
      <c r="AA7753" s="55" t="n">
        <f aca="false">MATCH(A7753,DATAS,0)</f>
        <v>2</v>
      </c>
      <c r="AB7753" s="55" t="n">
        <f aca="false">IF(AND(E7753&gt;0,OR(AND(B7753&gt;=1,B7753&lt;=6),B7753=10)),1,0)</f>
        <v>0</v>
      </c>
      <c r="AC7753" s="55" t="n">
        <f aca="false">IF(AND(E7753&gt;0,B7753=10),1,0)</f>
        <v>0</v>
      </c>
      <c r="AD7753" s="55" t="n">
        <f aca="false">IF(AND(C7752=C7753,AA7752=AA7753-1),AB7752,"")</f>
        <v>0</v>
      </c>
      <c r="AE7753" s="55" t="n">
        <f aca="false">IF(AND(C7752=C7753,AA7752=AA7753-1),AC7752,"")</f>
        <v>0</v>
      </c>
      <c r="AF7753" s="55" t="n">
        <f aca="false">IF(AA7753=1,"",IF(AND(AB7753=1,AD7753&lt;&gt;1),1,0))</f>
        <v>0</v>
      </c>
      <c r="AG7753" s="55" t="n">
        <f aca="false">IF(AA7753=1,"",IF(AND(AC7753=1,AE7753&lt;&gt;1),1,0))</f>
        <v>0</v>
      </c>
      <c r="AH7753" s="60" t="str">
        <f aca="false">IF(AND(E7753&gt;0,AA7753&lt;2,NOT(AND(C7754=C7753,AA7754=AA7753+1))),INDEX(DATAS,AA7753+1),"")</f>
        <v/>
      </c>
      <c r="AI7753" s="60" t="str">
        <f aca="false">IF(AND(AC7753=1,AA7753&lt;2),IF(AND(C7754=C7753,AA7754=AA7753+1),IF(AC7754=1,"",INDEX(DATAS,AA7753+1)),INDEX(DATAS,AA7753+1)),"")</f>
        <v/>
      </c>
    </row>
    <row r="7754" customFormat="false" ht="15" hidden="false" customHeight="false" outlineLevel="0" collapsed="false">
      <c r="A7754" s="60" t="n">
        <v>46309</v>
      </c>
      <c r="B7754" s="0" t="n">
        <v>15</v>
      </c>
      <c r="C7754" s="0" t="n">
        <v>30768</v>
      </c>
      <c r="E7754" s="0" t="n">
        <v>0</v>
      </c>
      <c r="F7754" s="55" t="s">
        <v>1577</v>
      </c>
      <c r="I7754" s="55" t="s">
        <v>155</v>
      </c>
      <c r="U7754" s="0" t="n">
        <v>136</v>
      </c>
      <c r="V7754" s="0" t="n">
        <v>0</v>
      </c>
      <c r="X7754" s="55" t="n">
        <f aca="false">IF(I7754="Male",0,1)</f>
        <v>0</v>
      </c>
      <c r="Y7754" s="55" t="n">
        <f aca="false">IF(OR(I7754="DNB",I7754="Dry DNB"),1,0)</f>
        <v>0</v>
      </c>
      <c r="Z7754" s="0" t="str">
        <f aca="false">IF(ISNUMBER(W7754),A7754-W7754,"")</f>
        <v/>
      </c>
      <c r="AA7754" s="55" t="n">
        <f aca="false">MATCH(A7754,DATAS,0)</f>
        <v>1</v>
      </c>
      <c r="AB7754" s="55" t="n">
        <f aca="false">IF(AND(E7754&gt;0,OR(AND(B7754&gt;=1,B7754&lt;=6),B7754=10)),1,0)</f>
        <v>0</v>
      </c>
      <c r="AC7754" s="55" t="n">
        <f aca="false">IF(AND(E7754&gt;0,B7754=10),1,0)</f>
        <v>0</v>
      </c>
      <c r="AD7754" s="0" t="str">
        <f aca="false">IF(AND(C7753=C7754,AA7753=AA7754-1),AB7753,"")</f>
        <v/>
      </c>
      <c r="AE7754" s="0" t="str">
        <f aca="false">IF(AND(C7753=C7754,AA7753=AA7754-1),AC7753,"")</f>
        <v/>
      </c>
      <c r="AF7754" s="0" t="str">
        <f aca="false">IF(AA7754=1,"",IF(AND(AB7754=1,AD7754&lt;&gt;1),1,0))</f>
        <v/>
      </c>
      <c r="AG7754" s="0" t="str">
        <f aca="false">IF(AA7754=1,"",IF(AND(AC7754=1,AE7754&lt;&gt;1),1,0))</f>
        <v/>
      </c>
      <c r="AH7754" s="60" t="str">
        <f aca="false">IF(AND(E7754&gt;0,AA7754&lt;2,NOT(AND(C7755=C7754,AA7755=AA7754+1))),INDEX(DATAS,AA7754+1),"")</f>
        <v/>
      </c>
      <c r="AI7754" s="60" t="str">
        <f aca="false">IF(AND(AC7754=1,AA7754&lt;2),IF(AND(C7755=C7754,AA7755=AA7754+1),IF(AC7755=1,"",INDEX(DATAS,AA7754+1)),INDEX(DATAS,AA7754+1)),"")</f>
        <v/>
      </c>
    </row>
    <row r="7755" customFormat="false" ht="15" hidden="false" customHeight="false" outlineLevel="0" collapsed="false">
      <c r="A7755" s="60" t="n">
        <v>46310</v>
      </c>
      <c r="B7755" s="0" t="n">
        <v>15</v>
      </c>
      <c r="C7755" s="0" t="n">
        <v>30768</v>
      </c>
      <c r="E7755" s="0" t="n">
        <v>0</v>
      </c>
      <c r="F7755" s="55" t="s">
        <v>1577</v>
      </c>
      <c r="I7755" s="55" t="s">
        <v>155</v>
      </c>
      <c r="U7755" s="0" t="n">
        <v>137</v>
      </c>
      <c r="V7755" s="0" t="n">
        <v>0</v>
      </c>
      <c r="X7755" s="55" t="n">
        <f aca="false">IF(I7755="Male",0,1)</f>
        <v>0</v>
      </c>
      <c r="Y7755" s="55" t="n">
        <f aca="false">IF(OR(I7755="DNB",I7755="Dry DNB"),1,0)</f>
        <v>0</v>
      </c>
      <c r="Z7755" s="0" t="str">
        <f aca="false">IF(ISNUMBER(W7755),A7755-W7755,"")</f>
        <v/>
      </c>
      <c r="AA7755" s="55" t="n">
        <f aca="false">MATCH(A7755,DATAS,0)</f>
        <v>2</v>
      </c>
      <c r="AB7755" s="55" t="n">
        <f aca="false">IF(AND(E7755&gt;0,OR(AND(B7755&gt;=1,B7755&lt;=6),B7755=10)),1,0)</f>
        <v>0</v>
      </c>
      <c r="AC7755" s="55" t="n">
        <f aca="false">IF(AND(E7755&gt;0,B7755=10),1,0)</f>
        <v>0</v>
      </c>
      <c r="AD7755" s="55" t="n">
        <f aca="false">IF(AND(C7754=C7755,AA7754=AA7755-1),AB7754,"")</f>
        <v>0</v>
      </c>
      <c r="AE7755" s="55" t="n">
        <f aca="false">IF(AND(C7754=C7755,AA7754=AA7755-1),AC7754,"")</f>
        <v>0</v>
      </c>
      <c r="AF7755" s="55" t="n">
        <f aca="false">IF(AA7755=1,"",IF(AND(AB7755=1,AD7755&lt;&gt;1),1,0))</f>
        <v>0</v>
      </c>
      <c r="AG7755" s="55" t="n">
        <f aca="false">IF(AA7755=1,"",IF(AND(AC7755=1,AE7755&lt;&gt;1),1,0))</f>
        <v>0</v>
      </c>
      <c r="AH7755" s="60" t="str">
        <f aca="false">IF(AND(E7755&gt;0,AA7755&lt;2,NOT(AND(C7756=C7755,AA7756=AA7755+1))),INDEX(DATAS,AA7755+1),"")</f>
        <v/>
      </c>
      <c r="AI7755" s="60" t="str">
        <f aca="false">IF(AND(AC7755=1,AA7755&lt;2),IF(AND(C7756=C7755,AA7756=AA7755+1),IF(AC7756=1,"",INDEX(DATAS,AA7755+1)),INDEX(DATAS,AA7755+1)),"")</f>
        <v/>
      </c>
    </row>
    <row r="7756" customFormat="false" ht="15" hidden="false" customHeight="false" outlineLevel="0" collapsed="false">
      <c r="A7756" s="60" t="n">
        <v>46309</v>
      </c>
      <c r="B7756" s="0" t="n">
        <v>15</v>
      </c>
      <c r="C7756" s="0" t="n">
        <v>30773</v>
      </c>
      <c r="E7756" s="0" t="n">
        <v>0</v>
      </c>
      <c r="F7756" s="55" t="s">
        <v>1580</v>
      </c>
      <c r="I7756" s="55" t="s">
        <v>155</v>
      </c>
      <c r="U7756" s="0" t="n">
        <v>133</v>
      </c>
      <c r="V7756" s="0" t="n">
        <v>0</v>
      </c>
      <c r="X7756" s="55" t="n">
        <f aca="false">IF(I7756="Male",0,1)</f>
        <v>0</v>
      </c>
      <c r="Y7756" s="55" t="n">
        <f aca="false">IF(OR(I7756="DNB",I7756="Dry DNB"),1,0)</f>
        <v>0</v>
      </c>
      <c r="Z7756" s="0" t="str">
        <f aca="false">IF(ISNUMBER(W7756),A7756-W7756,"")</f>
        <v/>
      </c>
      <c r="AA7756" s="55" t="n">
        <f aca="false">MATCH(A7756,DATAS,0)</f>
        <v>1</v>
      </c>
      <c r="AB7756" s="55" t="n">
        <f aca="false">IF(AND(E7756&gt;0,OR(AND(B7756&gt;=1,B7756&lt;=6),B7756=10)),1,0)</f>
        <v>0</v>
      </c>
      <c r="AC7756" s="55" t="n">
        <f aca="false">IF(AND(E7756&gt;0,B7756=10),1,0)</f>
        <v>0</v>
      </c>
      <c r="AD7756" s="0" t="str">
        <f aca="false">IF(AND(C7755=C7756,AA7755=AA7756-1),AB7755,"")</f>
        <v/>
      </c>
      <c r="AE7756" s="0" t="str">
        <f aca="false">IF(AND(C7755=C7756,AA7755=AA7756-1),AC7755,"")</f>
        <v/>
      </c>
      <c r="AF7756" s="0" t="str">
        <f aca="false">IF(AA7756=1,"",IF(AND(AB7756=1,AD7756&lt;&gt;1),1,0))</f>
        <v/>
      </c>
      <c r="AG7756" s="0" t="str">
        <f aca="false">IF(AA7756=1,"",IF(AND(AC7756=1,AE7756&lt;&gt;1),1,0))</f>
        <v/>
      </c>
      <c r="AH7756" s="60" t="str">
        <f aca="false">IF(AND(E7756&gt;0,AA7756&lt;2,NOT(AND(C7757=C7756,AA7757=AA7756+1))),INDEX(DATAS,AA7756+1),"")</f>
        <v/>
      </c>
      <c r="AI7756" s="60" t="str">
        <f aca="false">IF(AND(AC7756=1,AA7756&lt;2),IF(AND(C7757=C7756,AA7757=AA7756+1),IF(AC7757=1,"",INDEX(DATAS,AA7756+1)),INDEX(DATAS,AA7756+1)),"")</f>
        <v/>
      </c>
    </row>
    <row r="7757" customFormat="false" ht="15" hidden="false" customHeight="false" outlineLevel="0" collapsed="false">
      <c r="A7757" s="60" t="n">
        <v>46310</v>
      </c>
      <c r="B7757" s="0" t="n">
        <v>15</v>
      </c>
      <c r="C7757" s="0" t="n">
        <v>30773</v>
      </c>
      <c r="E7757" s="0" t="n">
        <v>0</v>
      </c>
      <c r="F7757" s="55" t="s">
        <v>1580</v>
      </c>
      <c r="I7757" s="55" t="s">
        <v>155</v>
      </c>
      <c r="U7757" s="0" t="n">
        <v>134</v>
      </c>
      <c r="V7757" s="0" t="n">
        <v>0</v>
      </c>
      <c r="X7757" s="55" t="n">
        <f aca="false">IF(I7757="Male",0,1)</f>
        <v>0</v>
      </c>
      <c r="Y7757" s="55" t="n">
        <f aca="false">IF(OR(I7757="DNB",I7757="Dry DNB"),1,0)</f>
        <v>0</v>
      </c>
      <c r="Z7757" s="0" t="str">
        <f aca="false">IF(ISNUMBER(W7757),A7757-W7757,"")</f>
        <v/>
      </c>
      <c r="AA7757" s="55" t="n">
        <f aca="false">MATCH(A7757,DATAS,0)</f>
        <v>2</v>
      </c>
      <c r="AB7757" s="55" t="n">
        <f aca="false">IF(AND(E7757&gt;0,OR(AND(B7757&gt;=1,B7757&lt;=6),B7757=10)),1,0)</f>
        <v>0</v>
      </c>
      <c r="AC7757" s="55" t="n">
        <f aca="false">IF(AND(E7757&gt;0,B7757=10),1,0)</f>
        <v>0</v>
      </c>
      <c r="AD7757" s="55" t="n">
        <f aca="false">IF(AND(C7756=C7757,AA7756=AA7757-1),AB7756,"")</f>
        <v>0</v>
      </c>
      <c r="AE7757" s="55" t="n">
        <f aca="false">IF(AND(C7756=C7757,AA7756=AA7757-1),AC7756,"")</f>
        <v>0</v>
      </c>
      <c r="AF7757" s="55" t="n">
        <f aca="false">IF(AA7757=1,"",IF(AND(AB7757=1,AD7757&lt;&gt;1),1,0))</f>
        <v>0</v>
      </c>
      <c r="AG7757" s="55" t="n">
        <f aca="false">IF(AA7757=1,"",IF(AND(AC7757=1,AE7757&lt;&gt;1),1,0))</f>
        <v>0</v>
      </c>
      <c r="AH7757" s="60" t="str">
        <f aca="false">IF(AND(E7757&gt;0,AA7757&lt;2,NOT(AND(C7758=C7757,AA7758=AA7757+1))),INDEX(DATAS,AA7757+1),"")</f>
        <v/>
      </c>
      <c r="AI7757" s="60" t="str">
        <f aca="false">IF(AND(AC7757=1,AA7757&lt;2),IF(AND(C7758=C7757,AA7758=AA7757+1),IF(AC7758=1,"",INDEX(DATAS,AA7757+1)),INDEX(DATAS,AA7757+1)),"")</f>
        <v/>
      </c>
    </row>
    <row r="7758" customFormat="false" ht="15" hidden="false" customHeight="false" outlineLevel="0" collapsed="false">
      <c r="A7758" s="60" t="n">
        <v>46309</v>
      </c>
      <c r="B7758" s="0" t="n">
        <v>15</v>
      </c>
      <c r="C7758" s="0" t="n">
        <v>30775</v>
      </c>
      <c r="E7758" s="0" t="n">
        <v>0</v>
      </c>
      <c r="F7758" s="55" t="s">
        <v>1581</v>
      </c>
      <c r="I7758" s="55" t="s">
        <v>155</v>
      </c>
      <c r="U7758" s="0" t="n">
        <v>132</v>
      </c>
      <c r="V7758" s="0" t="n">
        <v>0</v>
      </c>
      <c r="X7758" s="55" t="n">
        <f aca="false">IF(I7758="Male",0,1)</f>
        <v>0</v>
      </c>
      <c r="Y7758" s="55" t="n">
        <f aca="false">IF(OR(I7758="DNB",I7758="Dry DNB"),1,0)</f>
        <v>0</v>
      </c>
      <c r="Z7758" s="0" t="str">
        <f aca="false">IF(ISNUMBER(W7758),A7758-W7758,"")</f>
        <v/>
      </c>
      <c r="AA7758" s="55" t="n">
        <f aca="false">MATCH(A7758,DATAS,0)</f>
        <v>1</v>
      </c>
      <c r="AB7758" s="55" t="n">
        <f aca="false">IF(AND(E7758&gt;0,OR(AND(B7758&gt;=1,B7758&lt;=6),B7758=10)),1,0)</f>
        <v>0</v>
      </c>
      <c r="AC7758" s="55" t="n">
        <f aca="false">IF(AND(E7758&gt;0,B7758=10),1,0)</f>
        <v>0</v>
      </c>
      <c r="AD7758" s="0" t="str">
        <f aca="false">IF(AND(C7757=C7758,AA7757=AA7758-1),AB7757,"")</f>
        <v/>
      </c>
      <c r="AE7758" s="0" t="str">
        <f aca="false">IF(AND(C7757=C7758,AA7757=AA7758-1),AC7757,"")</f>
        <v/>
      </c>
      <c r="AF7758" s="0" t="str">
        <f aca="false">IF(AA7758=1,"",IF(AND(AB7758=1,AD7758&lt;&gt;1),1,0))</f>
        <v/>
      </c>
      <c r="AG7758" s="0" t="str">
        <f aca="false">IF(AA7758=1,"",IF(AND(AC7758=1,AE7758&lt;&gt;1),1,0))</f>
        <v/>
      </c>
      <c r="AH7758" s="60" t="str">
        <f aca="false">IF(AND(E7758&gt;0,AA7758&lt;2,NOT(AND(C7759=C7758,AA7759=AA7758+1))),INDEX(DATAS,AA7758+1),"")</f>
        <v/>
      </c>
      <c r="AI7758" s="60" t="str">
        <f aca="false">IF(AND(AC7758=1,AA7758&lt;2),IF(AND(C7759=C7758,AA7759=AA7758+1),IF(AC7759=1,"",INDEX(DATAS,AA7758+1)),INDEX(DATAS,AA7758+1)),"")</f>
        <v/>
      </c>
    </row>
    <row r="7759" customFormat="false" ht="15" hidden="false" customHeight="false" outlineLevel="0" collapsed="false">
      <c r="A7759" s="60" t="n">
        <v>46310</v>
      </c>
      <c r="B7759" s="0" t="n">
        <v>15</v>
      </c>
      <c r="C7759" s="0" t="n">
        <v>30775</v>
      </c>
      <c r="E7759" s="0" t="n">
        <v>0</v>
      </c>
      <c r="F7759" s="55" t="s">
        <v>1581</v>
      </c>
      <c r="I7759" s="55" t="s">
        <v>155</v>
      </c>
      <c r="U7759" s="0" t="n">
        <v>133</v>
      </c>
      <c r="V7759" s="0" t="n">
        <v>0</v>
      </c>
      <c r="X7759" s="55" t="n">
        <f aca="false">IF(I7759="Male",0,1)</f>
        <v>0</v>
      </c>
      <c r="Y7759" s="55" t="n">
        <f aca="false">IF(OR(I7759="DNB",I7759="Dry DNB"),1,0)</f>
        <v>0</v>
      </c>
      <c r="Z7759" s="0" t="str">
        <f aca="false">IF(ISNUMBER(W7759),A7759-W7759,"")</f>
        <v/>
      </c>
      <c r="AA7759" s="55" t="n">
        <f aca="false">MATCH(A7759,DATAS,0)</f>
        <v>2</v>
      </c>
      <c r="AB7759" s="55" t="n">
        <f aca="false">IF(AND(E7759&gt;0,OR(AND(B7759&gt;=1,B7759&lt;=6),B7759=10)),1,0)</f>
        <v>0</v>
      </c>
      <c r="AC7759" s="55" t="n">
        <f aca="false">IF(AND(E7759&gt;0,B7759=10),1,0)</f>
        <v>0</v>
      </c>
      <c r="AD7759" s="55" t="n">
        <f aca="false">IF(AND(C7758=C7759,AA7758=AA7759-1),AB7758,"")</f>
        <v>0</v>
      </c>
      <c r="AE7759" s="55" t="n">
        <f aca="false">IF(AND(C7758=C7759,AA7758=AA7759-1),AC7758,"")</f>
        <v>0</v>
      </c>
      <c r="AF7759" s="55" t="n">
        <f aca="false">IF(AA7759=1,"",IF(AND(AB7759=1,AD7759&lt;&gt;1),1,0))</f>
        <v>0</v>
      </c>
      <c r="AG7759" s="55" t="n">
        <f aca="false">IF(AA7759=1,"",IF(AND(AC7759=1,AE7759&lt;&gt;1),1,0))</f>
        <v>0</v>
      </c>
      <c r="AH7759" s="60" t="str">
        <f aca="false">IF(AND(E7759&gt;0,AA7759&lt;2,NOT(AND(C7760=C7759,AA7760=AA7759+1))),INDEX(DATAS,AA7759+1),"")</f>
        <v/>
      </c>
      <c r="AI7759" s="60" t="str">
        <f aca="false">IF(AND(AC7759=1,AA7759&lt;2),IF(AND(C7760=C7759,AA7760=AA7759+1),IF(AC7760=1,"",INDEX(DATAS,AA7759+1)),INDEX(DATAS,AA7759+1)),"")</f>
        <v/>
      </c>
    </row>
    <row r="7760" customFormat="false" ht="15" hidden="false" customHeight="false" outlineLevel="0" collapsed="false">
      <c r="A7760" s="60" t="n">
        <v>46309</v>
      </c>
      <c r="B7760" s="0" t="n">
        <v>15</v>
      </c>
      <c r="C7760" s="0" t="n">
        <v>30777</v>
      </c>
      <c r="E7760" s="0" t="n">
        <v>0</v>
      </c>
      <c r="F7760" s="55" t="s">
        <v>1581</v>
      </c>
      <c r="I7760" s="55" t="s">
        <v>155</v>
      </c>
      <c r="U7760" s="0" t="n">
        <v>132</v>
      </c>
      <c r="V7760" s="0" t="n">
        <v>0</v>
      </c>
      <c r="X7760" s="55" t="n">
        <f aca="false">IF(I7760="Male",0,1)</f>
        <v>0</v>
      </c>
      <c r="Y7760" s="55" t="n">
        <f aca="false">IF(OR(I7760="DNB",I7760="Dry DNB"),1,0)</f>
        <v>0</v>
      </c>
      <c r="Z7760" s="0" t="str">
        <f aca="false">IF(ISNUMBER(W7760),A7760-W7760,"")</f>
        <v/>
      </c>
      <c r="AA7760" s="55" t="n">
        <f aca="false">MATCH(A7760,DATAS,0)</f>
        <v>1</v>
      </c>
      <c r="AB7760" s="55" t="n">
        <f aca="false">IF(AND(E7760&gt;0,OR(AND(B7760&gt;=1,B7760&lt;=6),B7760=10)),1,0)</f>
        <v>0</v>
      </c>
      <c r="AC7760" s="55" t="n">
        <f aca="false">IF(AND(E7760&gt;0,B7760=10),1,0)</f>
        <v>0</v>
      </c>
      <c r="AD7760" s="0" t="str">
        <f aca="false">IF(AND(C7759=C7760,AA7759=AA7760-1),AB7759,"")</f>
        <v/>
      </c>
      <c r="AE7760" s="0" t="str">
        <f aca="false">IF(AND(C7759=C7760,AA7759=AA7760-1),AC7759,"")</f>
        <v/>
      </c>
      <c r="AF7760" s="0" t="str">
        <f aca="false">IF(AA7760=1,"",IF(AND(AB7760=1,AD7760&lt;&gt;1),1,0))</f>
        <v/>
      </c>
      <c r="AG7760" s="0" t="str">
        <f aca="false">IF(AA7760=1,"",IF(AND(AC7760=1,AE7760&lt;&gt;1),1,0))</f>
        <v/>
      </c>
      <c r="AH7760" s="60" t="str">
        <f aca="false">IF(AND(E7760&gt;0,AA7760&lt;2,NOT(AND(C7761=C7760,AA7761=AA7760+1))),INDEX(DATAS,AA7760+1),"")</f>
        <v/>
      </c>
      <c r="AI7760" s="60" t="str">
        <f aca="false">IF(AND(AC7760=1,AA7760&lt;2),IF(AND(C7761=C7760,AA7761=AA7760+1),IF(AC7761=1,"",INDEX(DATAS,AA7760+1)),INDEX(DATAS,AA7760+1)),"")</f>
        <v/>
      </c>
    </row>
    <row r="7761" customFormat="false" ht="15" hidden="false" customHeight="false" outlineLevel="0" collapsed="false">
      <c r="A7761" s="60" t="n">
        <v>46310</v>
      </c>
      <c r="B7761" s="0" t="n">
        <v>15</v>
      </c>
      <c r="C7761" s="0" t="n">
        <v>30777</v>
      </c>
      <c r="E7761" s="0" t="n">
        <v>0</v>
      </c>
      <c r="F7761" s="55" t="s">
        <v>1581</v>
      </c>
      <c r="I7761" s="55" t="s">
        <v>155</v>
      </c>
      <c r="U7761" s="0" t="n">
        <v>133</v>
      </c>
      <c r="V7761" s="0" t="n">
        <v>0</v>
      </c>
      <c r="X7761" s="55" t="n">
        <f aca="false">IF(I7761="Male",0,1)</f>
        <v>0</v>
      </c>
      <c r="Y7761" s="55" t="n">
        <f aca="false">IF(OR(I7761="DNB",I7761="Dry DNB"),1,0)</f>
        <v>0</v>
      </c>
      <c r="Z7761" s="0" t="str">
        <f aca="false">IF(ISNUMBER(W7761),A7761-W7761,"")</f>
        <v/>
      </c>
      <c r="AA7761" s="55" t="n">
        <f aca="false">MATCH(A7761,DATAS,0)</f>
        <v>2</v>
      </c>
      <c r="AB7761" s="55" t="n">
        <f aca="false">IF(AND(E7761&gt;0,OR(AND(B7761&gt;=1,B7761&lt;=6),B7761=10)),1,0)</f>
        <v>0</v>
      </c>
      <c r="AC7761" s="55" t="n">
        <f aca="false">IF(AND(E7761&gt;0,B7761=10),1,0)</f>
        <v>0</v>
      </c>
      <c r="AD7761" s="55" t="n">
        <f aca="false">IF(AND(C7760=C7761,AA7760=AA7761-1),AB7760,"")</f>
        <v>0</v>
      </c>
      <c r="AE7761" s="55" t="n">
        <f aca="false">IF(AND(C7760=C7761,AA7760=AA7761-1),AC7760,"")</f>
        <v>0</v>
      </c>
      <c r="AF7761" s="55" t="n">
        <f aca="false">IF(AA7761=1,"",IF(AND(AB7761=1,AD7761&lt;&gt;1),1,0))</f>
        <v>0</v>
      </c>
      <c r="AG7761" s="55" t="n">
        <f aca="false">IF(AA7761=1,"",IF(AND(AC7761=1,AE7761&lt;&gt;1),1,0))</f>
        <v>0</v>
      </c>
      <c r="AH7761" s="60" t="str">
        <f aca="false">IF(AND(E7761&gt;0,AA7761&lt;2,NOT(AND(C7762=C7761,AA7762=AA7761+1))),INDEX(DATAS,AA7761+1),"")</f>
        <v/>
      </c>
      <c r="AI7761" s="60" t="str">
        <f aca="false">IF(AND(AC7761=1,AA7761&lt;2),IF(AND(C7762=C7761,AA7762=AA7761+1),IF(AC7762=1,"",INDEX(DATAS,AA7761+1)),INDEX(DATAS,AA7761+1)),"")</f>
        <v/>
      </c>
    </row>
    <row r="7762" customFormat="false" ht="15" hidden="false" customHeight="false" outlineLevel="0" collapsed="false">
      <c r="A7762" s="60" t="n">
        <v>46309</v>
      </c>
      <c r="B7762" s="0" t="n">
        <v>15</v>
      </c>
      <c r="C7762" s="0" t="n">
        <v>30783</v>
      </c>
      <c r="E7762" s="0" t="n">
        <v>0</v>
      </c>
      <c r="F7762" s="55" t="s">
        <v>1586</v>
      </c>
      <c r="I7762" s="55" t="s">
        <v>155</v>
      </c>
      <c r="U7762" s="0" t="n">
        <v>127</v>
      </c>
      <c r="V7762" s="0" t="n">
        <v>0</v>
      </c>
      <c r="X7762" s="55" t="n">
        <f aca="false">IF(I7762="Male",0,1)</f>
        <v>0</v>
      </c>
      <c r="Y7762" s="55" t="n">
        <f aca="false">IF(OR(I7762="DNB",I7762="Dry DNB"),1,0)</f>
        <v>0</v>
      </c>
      <c r="Z7762" s="0" t="str">
        <f aca="false">IF(ISNUMBER(W7762),A7762-W7762,"")</f>
        <v/>
      </c>
      <c r="AA7762" s="55" t="n">
        <f aca="false">MATCH(A7762,DATAS,0)</f>
        <v>1</v>
      </c>
      <c r="AB7762" s="55" t="n">
        <f aca="false">IF(AND(E7762&gt;0,OR(AND(B7762&gt;=1,B7762&lt;=6),B7762=10)),1,0)</f>
        <v>0</v>
      </c>
      <c r="AC7762" s="55" t="n">
        <f aca="false">IF(AND(E7762&gt;0,B7762=10),1,0)</f>
        <v>0</v>
      </c>
      <c r="AD7762" s="0" t="str">
        <f aca="false">IF(AND(C7761=C7762,AA7761=AA7762-1),AB7761,"")</f>
        <v/>
      </c>
      <c r="AE7762" s="0" t="str">
        <f aca="false">IF(AND(C7761=C7762,AA7761=AA7762-1),AC7761,"")</f>
        <v/>
      </c>
      <c r="AF7762" s="0" t="str">
        <f aca="false">IF(AA7762=1,"",IF(AND(AB7762=1,AD7762&lt;&gt;1),1,0))</f>
        <v/>
      </c>
      <c r="AG7762" s="0" t="str">
        <f aca="false">IF(AA7762=1,"",IF(AND(AC7762=1,AE7762&lt;&gt;1),1,0))</f>
        <v/>
      </c>
      <c r="AH7762" s="60" t="str">
        <f aca="false">IF(AND(E7762&gt;0,AA7762&lt;2,NOT(AND(C7763=C7762,AA7763=AA7762+1))),INDEX(DATAS,AA7762+1),"")</f>
        <v/>
      </c>
      <c r="AI7762" s="60" t="str">
        <f aca="false">IF(AND(AC7762=1,AA7762&lt;2),IF(AND(C7763=C7762,AA7763=AA7762+1),IF(AC7763=1,"",INDEX(DATAS,AA7762+1)),INDEX(DATAS,AA7762+1)),"")</f>
        <v/>
      </c>
    </row>
    <row r="7763" customFormat="false" ht="15" hidden="false" customHeight="false" outlineLevel="0" collapsed="false">
      <c r="A7763" s="60" t="n">
        <v>46310</v>
      </c>
      <c r="B7763" s="0" t="n">
        <v>15</v>
      </c>
      <c r="C7763" s="0" t="n">
        <v>30783</v>
      </c>
      <c r="E7763" s="0" t="n">
        <v>0</v>
      </c>
      <c r="F7763" s="55" t="s">
        <v>1586</v>
      </c>
      <c r="I7763" s="55" t="s">
        <v>155</v>
      </c>
      <c r="U7763" s="0" t="n">
        <v>128</v>
      </c>
      <c r="V7763" s="0" t="n">
        <v>0</v>
      </c>
      <c r="X7763" s="55" t="n">
        <f aca="false">IF(I7763="Male",0,1)</f>
        <v>0</v>
      </c>
      <c r="Y7763" s="55" t="n">
        <f aca="false">IF(OR(I7763="DNB",I7763="Dry DNB"),1,0)</f>
        <v>0</v>
      </c>
      <c r="Z7763" s="0" t="str">
        <f aca="false">IF(ISNUMBER(W7763),A7763-W7763,"")</f>
        <v/>
      </c>
      <c r="AA7763" s="55" t="n">
        <f aca="false">MATCH(A7763,DATAS,0)</f>
        <v>2</v>
      </c>
      <c r="AB7763" s="55" t="n">
        <f aca="false">IF(AND(E7763&gt;0,OR(AND(B7763&gt;=1,B7763&lt;=6),B7763=10)),1,0)</f>
        <v>0</v>
      </c>
      <c r="AC7763" s="55" t="n">
        <f aca="false">IF(AND(E7763&gt;0,B7763=10),1,0)</f>
        <v>0</v>
      </c>
      <c r="AD7763" s="55" t="n">
        <f aca="false">IF(AND(C7762=C7763,AA7762=AA7763-1),AB7762,"")</f>
        <v>0</v>
      </c>
      <c r="AE7763" s="55" t="n">
        <f aca="false">IF(AND(C7762=C7763,AA7762=AA7763-1),AC7762,"")</f>
        <v>0</v>
      </c>
      <c r="AF7763" s="55" t="n">
        <f aca="false">IF(AA7763=1,"",IF(AND(AB7763=1,AD7763&lt;&gt;1),1,0))</f>
        <v>0</v>
      </c>
      <c r="AG7763" s="55" t="n">
        <f aca="false">IF(AA7763=1,"",IF(AND(AC7763=1,AE7763&lt;&gt;1),1,0))</f>
        <v>0</v>
      </c>
      <c r="AH7763" s="60" t="str">
        <f aca="false">IF(AND(E7763&gt;0,AA7763&lt;2,NOT(AND(C7764=C7763,AA7764=AA7763+1))),INDEX(DATAS,AA7763+1),"")</f>
        <v/>
      </c>
      <c r="AI7763" s="60" t="str">
        <f aca="false">IF(AND(AC7763=1,AA7763&lt;2),IF(AND(C7764=C7763,AA7764=AA7763+1),IF(AC7764=1,"",INDEX(DATAS,AA7763+1)),INDEX(DATAS,AA7763+1)),"")</f>
        <v/>
      </c>
    </row>
    <row r="7764" customFormat="false" ht="15" hidden="false" customHeight="false" outlineLevel="0" collapsed="false">
      <c r="A7764" s="60" t="n">
        <v>46309</v>
      </c>
      <c r="B7764" s="0" t="n">
        <v>15</v>
      </c>
      <c r="C7764" s="0" t="n">
        <v>30784</v>
      </c>
      <c r="E7764" s="0" t="n">
        <v>0</v>
      </c>
      <c r="F7764" s="55" t="s">
        <v>1586</v>
      </c>
      <c r="I7764" s="55" t="s">
        <v>155</v>
      </c>
      <c r="U7764" s="0" t="n">
        <v>127</v>
      </c>
      <c r="V7764" s="0" t="n">
        <v>0</v>
      </c>
      <c r="X7764" s="55" t="n">
        <f aca="false">IF(I7764="Male",0,1)</f>
        <v>0</v>
      </c>
      <c r="Y7764" s="55" t="n">
        <f aca="false">IF(OR(I7764="DNB",I7764="Dry DNB"),1,0)</f>
        <v>0</v>
      </c>
      <c r="Z7764" s="0" t="str">
        <f aca="false">IF(ISNUMBER(W7764),A7764-W7764,"")</f>
        <v/>
      </c>
      <c r="AA7764" s="55" t="n">
        <f aca="false">MATCH(A7764,DATAS,0)</f>
        <v>1</v>
      </c>
      <c r="AB7764" s="55" t="n">
        <f aca="false">IF(AND(E7764&gt;0,OR(AND(B7764&gt;=1,B7764&lt;=6),B7764=10)),1,0)</f>
        <v>0</v>
      </c>
      <c r="AC7764" s="55" t="n">
        <f aca="false">IF(AND(E7764&gt;0,B7764=10),1,0)</f>
        <v>0</v>
      </c>
      <c r="AD7764" s="0" t="str">
        <f aca="false">IF(AND(C7763=C7764,AA7763=AA7764-1),AB7763,"")</f>
        <v/>
      </c>
      <c r="AE7764" s="0" t="str">
        <f aca="false">IF(AND(C7763=C7764,AA7763=AA7764-1),AC7763,"")</f>
        <v/>
      </c>
      <c r="AF7764" s="0" t="str">
        <f aca="false">IF(AA7764=1,"",IF(AND(AB7764=1,AD7764&lt;&gt;1),1,0))</f>
        <v/>
      </c>
      <c r="AG7764" s="0" t="str">
        <f aca="false">IF(AA7764=1,"",IF(AND(AC7764=1,AE7764&lt;&gt;1),1,0))</f>
        <v/>
      </c>
      <c r="AH7764" s="60" t="str">
        <f aca="false">IF(AND(E7764&gt;0,AA7764&lt;2,NOT(AND(C7765=C7764,AA7765=AA7764+1))),INDEX(DATAS,AA7764+1),"")</f>
        <v/>
      </c>
      <c r="AI7764" s="60" t="str">
        <f aca="false">IF(AND(AC7764=1,AA7764&lt;2),IF(AND(C7765=C7764,AA7765=AA7764+1),IF(AC7765=1,"",INDEX(DATAS,AA7764+1)),INDEX(DATAS,AA7764+1)),"")</f>
        <v/>
      </c>
    </row>
    <row r="7765" customFormat="false" ht="15" hidden="false" customHeight="false" outlineLevel="0" collapsed="false">
      <c r="A7765" s="60" t="n">
        <v>46310</v>
      </c>
      <c r="B7765" s="0" t="n">
        <v>15</v>
      </c>
      <c r="C7765" s="0" t="n">
        <v>30784</v>
      </c>
      <c r="E7765" s="0" t="n">
        <v>0</v>
      </c>
      <c r="F7765" s="55" t="s">
        <v>1586</v>
      </c>
      <c r="I7765" s="55" t="s">
        <v>155</v>
      </c>
      <c r="U7765" s="0" t="n">
        <v>128</v>
      </c>
      <c r="V7765" s="0" t="n">
        <v>0</v>
      </c>
      <c r="X7765" s="55" t="n">
        <f aca="false">IF(I7765="Male",0,1)</f>
        <v>0</v>
      </c>
      <c r="Y7765" s="55" t="n">
        <f aca="false">IF(OR(I7765="DNB",I7765="Dry DNB"),1,0)</f>
        <v>0</v>
      </c>
      <c r="Z7765" s="0" t="str">
        <f aca="false">IF(ISNUMBER(W7765),A7765-W7765,"")</f>
        <v/>
      </c>
      <c r="AA7765" s="55" t="n">
        <f aca="false">MATCH(A7765,DATAS,0)</f>
        <v>2</v>
      </c>
      <c r="AB7765" s="55" t="n">
        <f aca="false">IF(AND(E7765&gt;0,OR(AND(B7765&gt;=1,B7765&lt;=6),B7765=10)),1,0)</f>
        <v>0</v>
      </c>
      <c r="AC7765" s="55" t="n">
        <f aca="false">IF(AND(E7765&gt;0,B7765=10),1,0)</f>
        <v>0</v>
      </c>
      <c r="AD7765" s="55" t="n">
        <f aca="false">IF(AND(C7764=C7765,AA7764=AA7765-1),AB7764,"")</f>
        <v>0</v>
      </c>
      <c r="AE7765" s="55" t="n">
        <f aca="false">IF(AND(C7764=C7765,AA7764=AA7765-1),AC7764,"")</f>
        <v>0</v>
      </c>
      <c r="AF7765" s="55" t="n">
        <f aca="false">IF(AA7765=1,"",IF(AND(AB7765=1,AD7765&lt;&gt;1),1,0))</f>
        <v>0</v>
      </c>
      <c r="AG7765" s="55" t="n">
        <f aca="false">IF(AA7765=1,"",IF(AND(AC7765=1,AE7765&lt;&gt;1),1,0))</f>
        <v>0</v>
      </c>
      <c r="AH7765" s="60" t="str">
        <f aca="false">IF(AND(E7765&gt;0,AA7765&lt;2,NOT(AND(C7766=C7765,AA7766=AA7765+1))),INDEX(DATAS,AA7765+1),"")</f>
        <v/>
      </c>
      <c r="AI7765" s="60" t="str">
        <f aca="false">IF(AND(AC7765=1,AA7765&lt;2),IF(AND(C7766=C7765,AA7766=AA7765+1),IF(AC7766=1,"",INDEX(DATAS,AA7765+1)),INDEX(DATAS,AA7765+1)),"")</f>
        <v/>
      </c>
    </row>
    <row r="7766" customFormat="false" ht="15" hidden="false" customHeight="false" outlineLevel="0" collapsed="false">
      <c r="A7766" s="60" t="n">
        <v>46309</v>
      </c>
      <c r="B7766" s="0" t="n">
        <v>15</v>
      </c>
      <c r="C7766" s="0" t="n">
        <v>30785</v>
      </c>
      <c r="E7766" s="0" t="n">
        <v>0</v>
      </c>
      <c r="F7766" s="55" t="s">
        <v>1586</v>
      </c>
      <c r="I7766" s="55" t="s">
        <v>155</v>
      </c>
      <c r="U7766" s="0" t="n">
        <v>127</v>
      </c>
      <c r="V7766" s="0" t="n">
        <v>0</v>
      </c>
      <c r="X7766" s="55" t="n">
        <f aca="false">IF(I7766="Male",0,1)</f>
        <v>0</v>
      </c>
      <c r="Y7766" s="55" t="n">
        <f aca="false">IF(OR(I7766="DNB",I7766="Dry DNB"),1,0)</f>
        <v>0</v>
      </c>
      <c r="Z7766" s="0" t="str">
        <f aca="false">IF(ISNUMBER(W7766),A7766-W7766,"")</f>
        <v/>
      </c>
      <c r="AA7766" s="55" t="n">
        <f aca="false">MATCH(A7766,DATAS,0)</f>
        <v>1</v>
      </c>
      <c r="AB7766" s="55" t="n">
        <f aca="false">IF(AND(E7766&gt;0,OR(AND(B7766&gt;=1,B7766&lt;=6),B7766=10)),1,0)</f>
        <v>0</v>
      </c>
      <c r="AC7766" s="55" t="n">
        <f aca="false">IF(AND(E7766&gt;0,B7766=10),1,0)</f>
        <v>0</v>
      </c>
      <c r="AD7766" s="0" t="str">
        <f aca="false">IF(AND(C7765=C7766,AA7765=AA7766-1),AB7765,"")</f>
        <v/>
      </c>
      <c r="AE7766" s="0" t="str">
        <f aca="false">IF(AND(C7765=C7766,AA7765=AA7766-1),AC7765,"")</f>
        <v/>
      </c>
      <c r="AF7766" s="0" t="str">
        <f aca="false">IF(AA7766=1,"",IF(AND(AB7766=1,AD7766&lt;&gt;1),1,0))</f>
        <v/>
      </c>
      <c r="AG7766" s="0" t="str">
        <f aca="false">IF(AA7766=1,"",IF(AND(AC7766=1,AE7766&lt;&gt;1),1,0))</f>
        <v/>
      </c>
      <c r="AH7766" s="60" t="str">
        <f aca="false">IF(AND(E7766&gt;0,AA7766&lt;2,NOT(AND(C7767=C7766,AA7767=AA7766+1))),INDEX(DATAS,AA7766+1),"")</f>
        <v/>
      </c>
      <c r="AI7766" s="60" t="str">
        <f aca="false">IF(AND(AC7766=1,AA7766&lt;2),IF(AND(C7767=C7766,AA7767=AA7766+1),IF(AC7767=1,"",INDEX(DATAS,AA7766+1)),INDEX(DATAS,AA7766+1)),"")</f>
        <v/>
      </c>
    </row>
    <row r="7767" customFormat="false" ht="15" hidden="false" customHeight="false" outlineLevel="0" collapsed="false">
      <c r="A7767" s="60" t="n">
        <v>46310</v>
      </c>
      <c r="B7767" s="0" t="n">
        <v>15</v>
      </c>
      <c r="C7767" s="0" t="n">
        <v>30785</v>
      </c>
      <c r="E7767" s="0" t="n">
        <v>0</v>
      </c>
      <c r="F7767" s="55" t="s">
        <v>1586</v>
      </c>
      <c r="I7767" s="55" t="s">
        <v>155</v>
      </c>
      <c r="U7767" s="0" t="n">
        <v>128</v>
      </c>
      <c r="V7767" s="0" t="n">
        <v>0</v>
      </c>
      <c r="X7767" s="55" t="n">
        <f aca="false">IF(I7767="Male",0,1)</f>
        <v>0</v>
      </c>
      <c r="Y7767" s="55" t="n">
        <f aca="false">IF(OR(I7767="DNB",I7767="Dry DNB"),1,0)</f>
        <v>0</v>
      </c>
      <c r="Z7767" s="0" t="str">
        <f aca="false">IF(ISNUMBER(W7767),A7767-W7767,"")</f>
        <v/>
      </c>
      <c r="AA7767" s="55" t="n">
        <f aca="false">MATCH(A7767,DATAS,0)</f>
        <v>2</v>
      </c>
      <c r="AB7767" s="55" t="n">
        <f aca="false">IF(AND(E7767&gt;0,OR(AND(B7767&gt;=1,B7767&lt;=6),B7767=10)),1,0)</f>
        <v>0</v>
      </c>
      <c r="AC7767" s="55" t="n">
        <f aca="false">IF(AND(E7767&gt;0,B7767=10),1,0)</f>
        <v>0</v>
      </c>
      <c r="AD7767" s="55" t="n">
        <f aca="false">IF(AND(C7766=C7767,AA7766=AA7767-1),AB7766,"")</f>
        <v>0</v>
      </c>
      <c r="AE7767" s="55" t="n">
        <f aca="false">IF(AND(C7766=C7767,AA7766=AA7767-1),AC7766,"")</f>
        <v>0</v>
      </c>
      <c r="AF7767" s="55" t="n">
        <f aca="false">IF(AA7767=1,"",IF(AND(AB7767=1,AD7767&lt;&gt;1),1,0))</f>
        <v>0</v>
      </c>
      <c r="AG7767" s="55" t="n">
        <f aca="false">IF(AA7767=1,"",IF(AND(AC7767=1,AE7767&lt;&gt;1),1,0))</f>
        <v>0</v>
      </c>
      <c r="AH7767" s="60" t="str">
        <f aca="false">IF(AND(E7767&gt;0,AA7767&lt;2,NOT(AND(C7768=C7767,AA7768=AA7767+1))),INDEX(DATAS,AA7767+1),"")</f>
        <v/>
      </c>
      <c r="AI7767" s="60" t="str">
        <f aca="false">IF(AND(AC7767=1,AA7767&lt;2),IF(AND(C7768=C7767,AA7768=AA7767+1),IF(AC7768=1,"",INDEX(DATAS,AA7767+1)),INDEX(DATAS,AA7767+1)),"")</f>
        <v/>
      </c>
    </row>
    <row r="7768" customFormat="false" ht="15" hidden="false" customHeight="false" outlineLevel="0" collapsed="false">
      <c r="A7768" s="60" t="n">
        <v>46309</v>
      </c>
      <c r="B7768" s="0" t="n">
        <v>15</v>
      </c>
      <c r="C7768" s="0" t="n">
        <v>30787</v>
      </c>
      <c r="E7768" s="0" t="n">
        <v>0</v>
      </c>
      <c r="F7768" s="55" t="s">
        <v>1588</v>
      </c>
      <c r="I7768" s="55" t="s">
        <v>155</v>
      </c>
      <c r="U7768" s="0" t="n">
        <v>125</v>
      </c>
      <c r="V7768" s="0" t="n">
        <v>0</v>
      </c>
      <c r="X7768" s="55" t="n">
        <f aca="false">IF(I7768="Male",0,1)</f>
        <v>0</v>
      </c>
      <c r="Y7768" s="55" t="n">
        <f aca="false">IF(OR(I7768="DNB",I7768="Dry DNB"),1,0)</f>
        <v>0</v>
      </c>
      <c r="Z7768" s="0" t="str">
        <f aca="false">IF(ISNUMBER(W7768),A7768-W7768,"")</f>
        <v/>
      </c>
      <c r="AA7768" s="55" t="n">
        <f aca="false">MATCH(A7768,DATAS,0)</f>
        <v>1</v>
      </c>
      <c r="AB7768" s="55" t="n">
        <f aca="false">IF(AND(E7768&gt;0,OR(AND(B7768&gt;=1,B7768&lt;=6),B7768=10)),1,0)</f>
        <v>0</v>
      </c>
      <c r="AC7768" s="55" t="n">
        <f aca="false">IF(AND(E7768&gt;0,B7768=10),1,0)</f>
        <v>0</v>
      </c>
      <c r="AD7768" s="0" t="str">
        <f aca="false">IF(AND(C7767=C7768,AA7767=AA7768-1),AB7767,"")</f>
        <v/>
      </c>
      <c r="AE7768" s="0" t="str">
        <f aca="false">IF(AND(C7767=C7768,AA7767=AA7768-1),AC7767,"")</f>
        <v/>
      </c>
      <c r="AF7768" s="0" t="str">
        <f aca="false">IF(AA7768=1,"",IF(AND(AB7768=1,AD7768&lt;&gt;1),1,0))</f>
        <v/>
      </c>
      <c r="AG7768" s="0" t="str">
        <f aca="false">IF(AA7768=1,"",IF(AND(AC7768=1,AE7768&lt;&gt;1),1,0))</f>
        <v/>
      </c>
      <c r="AH7768" s="60" t="str">
        <f aca="false">IF(AND(E7768&gt;0,AA7768&lt;2,NOT(AND(C7769=C7768,AA7769=AA7768+1))),INDEX(DATAS,AA7768+1),"")</f>
        <v/>
      </c>
      <c r="AI7768" s="60" t="str">
        <f aca="false">IF(AND(AC7768=1,AA7768&lt;2),IF(AND(C7769=C7768,AA7769=AA7768+1),IF(AC7769=1,"",INDEX(DATAS,AA7768+1)),INDEX(DATAS,AA7768+1)),"")</f>
        <v/>
      </c>
    </row>
    <row r="7769" customFormat="false" ht="15" hidden="false" customHeight="false" outlineLevel="0" collapsed="false">
      <c r="A7769" s="60" t="n">
        <v>46310</v>
      </c>
      <c r="B7769" s="0" t="n">
        <v>15</v>
      </c>
      <c r="C7769" s="0" t="n">
        <v>30787</v>
      </c>
      <c r="E7769" s="0" t="n">
        <v>0</v>
      </c>
      <c r="F7769" s="55" t="s">
        <v>1588</v>
      </c>
      <c r="I7769" s="55" t="s">
        <v>155</v>
      </c>
      <c r="U7769" s="0" t="n">
        <v>126</v>
      </c>
      <c r="V7769" s="0" t="n">
        <v>0</v>
      </c>
      <c r="X7769" s="55" t="n">
        <f aca="false">IF(I7769="Male",0,1)</f>
        <v>0</v>
      </c>
      <c r="Y7769" s="55" t="n">
        <f aca="false">IF(OR(I7769="DNB",I7769="Dry DNB"),1,0)</f>
        <v>0</v>
      </c>
      <c r="Z7769" s="0" t="str">
        <f aca="false">IF(ISNUMBER(W7769),A7769-W7769,"")</f>
        <v/>
      </c>
      <c r="AA7769" s="55" t="n">
        <f aca="false">MATCH(A7769,DATAS,0)</f>
        <v>2</v>
      </c>
      <c r="AB7769" s="55" t="n">
        <f aca="false">IF(AND(E7769&gt;0,OR(AND(B7769&gt;=1,B7769&lt;=6),B7769=10)),1,0)</f>
        <v>0</v>
      </c>
      <c r="AC7769" s="55" t="n">
        <f aca="false">IF(AND(E7769&gt;0,B7769=10),1,0)</f>
        <v>0</v>
      </c>
      <c r="AD7769" s="55" t="n">
        <f aca="false">IF(AND(C7768=C7769,AA7768=AA7769-1),AB7768,"")</f>
        <v>0</v>
      </c>
      <c r="AE7769" s="55" t="n">
        <f aca="false">IF(AND(C7768=C7769,AA7768=AA7769-1),AC7768,"")</f>
        <v>0</v>
      </c>
      <c r="AF7769" s="55" t="n">
        <f aca="false">IF(AA7769=1,"",IF(AND(AB7769=1,AD7769&lt;&gt;1),1,0))</f>
        <v>0</v>
      </c>
      <c r="AG7769" s="55" t="n">
        <f aca="false">IF(AA7769=1,"",IF(AND(AC7769=1,AE7769&lt;&gt;1),1,0))</f>
        <v>0</v>
      </c>
      <c r="AH7769" s="60" t="str">
        <f aca="false">IF(AND(E7769&gt;0,AA7769&lt;2,NOT(AND(C7770=C7769,AA7770=AA7769+1))),INDEX(DATAS,AA7769+1),"")</f>
        <v/>
      </c>
      <c r="AI7769" s="60" t="str">
        <f aca="false">IF(AND(AC7769=1,AA7769&lt;2),IF(AND(C7770=C7769,AA7770=AA7769+1),IF(AC7770=1,"",INDEX(DATAS,AA7769+1)),INDEX(DATAS,AA7769+1)),"")</f>
        <v/>
      </c>
    </row>
    <row r="7770" customFormat="false" ht="15" hidden="false" customHeight="false" outlineLevel="0" collapsed="false">
      <c r="A7770" s="60" t="n">
        <v>46309</v>
      </c>
      <c r="B7770" s="0" t="n">
        <v>15</v>
      </c>
      <c r="C7770" s="0" t="n">
        <v>30790</v>
      </c>
      <c r="E7770" s="0" t="n">
        <v>0</v>
      </c>
      <c r="F7770" s="55" t="s">
        <v>1709</v>
      </c>
      <c r="I7770" s="55" t="s">
        <v>155</v>
      </c>
      <c r="U7770" s="0" t="n">
        <v>124</v>
      </c>
      <c r="V7770" s="0" t="n">
        <v>0</v>
      </c>
      <c r="X7770" s="55" t="n">
        <f aca="false">IF(I7770="Male",0,1)</f>
        <v>0</v>
      </c>
      <c r="Y7770" s="55" t="n">
        <f aca="false">IF(OR(I7770="DNB",I7770="Dry DNB"),1,0)</f>
        <v>0</v>
      </c>
      <c r="Z7770" s="0" t="str">
        <f aca="false">IF(ISNUMBER(W7770),A7770-W7770,"")</f>
        <v/>
      </c>
      <c r="AA7770" s="55" t="n">
        <f aca="false">MATCH(A7770,DATAS,0)</f>
        <v>1</v>
      </c>
      <c r="AB7770" s="55" t="n">
        <f aca="false">IF(AND(E7770&gt;0,OR(AND(B7770&gt;=1,B7770&lt;=6),B7770=10)),1,0)</f>
        <v>0</v>
      </c>
      <c r="AC7770" s="55" t="n">
        <f aca="false">IF(AND(E7770&gt;0,B7770=10),1,0)</f>
        <v>0</v>
      </c>
      <c r="AD7770" s="0" t="str">
        <f aca="false">IF(AND(C7769=C7770,AA7769=AA7770-1),AB7769,"")</f>
        <v/>
      </c>
      <c r="AE7770" s="0" t="str">
        <f aca="false">IF(AND(C7769=C7770,AA7769=AA7770-1),AC7769,"")</f>
        <v/>
      </c>
      <c r="AF7770" s="0" t="str">
        <f aca="false">IF(AA7770=1,"",IF(AND(AB7770=1,AD7770&lt;&gt;1),1,0))</f>
        <v/>
      </c>
      <c r="AG7770" s="0" t="str">
        <f aca="false">IF(AA7770=1,"",IF(AND(AC7770=1,AE7770&lt;&gt;1),1,0))</f>
        <v/>
      </c>
      <c r="AH7770" s="60" t="str">
        <f aca="false">IF(AND(E7770&gt;0,AA7770&lt;2,NOT(AND(C7771=C7770,AA7771=AA7770+1))),INDEX(DATAS,AA7770+1),"")</f>
        <v/>
      </c>
      <c r="AI7770" s="60" t="str">
        <f aca="false">IF(AND(AC7770=1,AA7770&lt;2),IF(AND(C7771=C7770,AA7771=AA7770+1),IF(AC7771=1,"",INDEX(DATAS,AA7770+1)),INDEX(DATAS,AA7770+1)),"")</f>
        <v/>
      </c>
    </row>
    <row r="7771" customFormat="false" ht="15" hidden="false" customHeight="false" outlineLevel="0" collapsed="false">
      <c r="A7771" s="60" t="n">
        <v>46310</v>
      </c>
      <c r="B7771" s="0" t="n">
        <v>15</v>
      </c>
      <c r="C7771" s="0" t="n">
        <v>30790</v>
      </c>
      <c r="E7771" s="0" t="n">
        <v>0</v>
      </c>
      <c r="F7771" s="55" t="s">
        <v>1709</v>
      </c>
      <c r="I7771" s="55" t="s">
        <v>155</v>
      </c>
      <c r="U7771" s="0" t="n">
        <v>125</v>
      </c>
      <c r="V7771" s="0" t="n">
        <v>0</v>
      </c>
      <c r="X7771" s="55" t="n">
        <f aca="false">IF(I7771="Male",0,1)</f>
        <v>0</v>
      </c>
      <c r="Y7771" s="55" t="n">
        <f aca="false">IF(OR(I7771="DNB",I7771="Dry DNB"),1,0)</f>
        <v>0</v>
      </c>
      <c r="Z7771" s="0" t="str">
        <f aca="false">IF(ISNUMBER(W7771),A7771-W7771,"")</f>
        <v/>
      </c>
      <c r="AA7771" s="55" t="n">
        <f aca="false">MATCH(A7771,DATAS,0)</f>
        <v>2</v>
      </c>
      <c r="AB7771" s="55" t="n">
        <f aca="false">IF(AND(E7771&gt;0,OR(AND(B7771&gt;=1,B7771&lt;=6),B7771=10)),1,0)</f>
        <v>0</v>
      </c>
      <c r="AC7771" s="55" t="n">
        <f aca="false">IF(AND(E7771&gt;0,B7771=10),1,0)</f>
        <v>0</v>
      </c>
      <c r="AD7771" s="55" t="n">
        <f aca="false">IF(AND(C7770=C7771,AA7770=AA7771-1),AB7770,"")</f>
        <v>0</v>
      </c>
      <c r="AE7771" s="55" t="n">
        <f aca="false">IF(AND(C7770=C7771,AA7770=AA7771-1),AC7770,"")</f>
        <v>0</v>
      </c>
      <c r="AF7771" s="55" t="n">
        <f aca="false">IF(AA7771=1,"",IF(AND(AB7771=1,AD7771&lt;&gt;1),1,0))</f>
        <v>0</v>
      </c>
      <c r="AG7771" s="55" t="n">
        <f aca="false">IF(AA7771=1,"",IF(AND(AC7771=1,AE7771&lt;&gt;1),1,0))</f>
        <v>0</v>
      </c>
      <c r="AH7771" s="60" t="str">
        <f aca="false">IF(AND(E7771&gt;0,AA7771&lt;2,NOT(AND(C7772=C7771,AA7772=AA7771+1))),INDEX(DATAS,AA7771+1),"")</f>
        <v/>
      </c>
      <c r="AI7771" s="60" t="str">
        <f aca="false">IF(AND(AC7771=1,AA7771&lt;2),IF(AND(C7772=C7771,AA7772=AA7771+1),IF(AC7772=1,"",INDEX(DATAS,AA7771+1)),INDEX(DATAS,AA7771+1)),"")</f>
        <v/>
      </c>
    </row>
    <row r="7772" customFormat="false" ht="15" hidden="false" customHeight="false" outlineLevel="0" collapsed="false">
      <c r="A7772" s="60" t="n">
        <v>46309</v>
      </c>
      <c r="B7772" s="0" t="n">
        <v>15</v>
      </c>
      <c r="C7772" s="0" t="n">
        <v>30791</v>
      </c>
      <c r="E7772" s="0" t="n">
        <v>0</v>
      </c>
      <c r="F7772" s="55" t="s">
        <v>1709</v>
      </c>
      <c r="I7772" s="55" t="s">
        <v>155</v>
      </c>
      <c r="U7772" s="0" t="n">
        <v>124</v>
      </c>
      <c r="V7772" s="0" t="n">
        <v>0</v>
      </c>
      <c r="X7772" s="55" t="n">
        <f aca="false">IF(I7772="Male",0,1)</f>
        <v>0</v>
      </c>
      <c r="Y7772" s="55" t="n">
        <f aca="false">IF(OR(I7772="DNB",I7772="Dry DNB"),1,0)</f>
        <v>0</v>
      </c>
      <c r="Z7772" s="0" t="str">
        <f aca="false">IF(ISNUMBER(W7772),A7772-W7772,"")</f>
        <v/>
      </c>
      <c r="AA7772" s="55" t="n">
        <f aca="false">MATCH(A7772,DATAS,0)</f>
        <v>1</v>
      </c>
      <c r="AB7772" s="55" t="n">
        <f aca="false">IF(AND(E7772&gt;0,OR(AND(B7772&gt;=1,B7772&lt;=6),B7772=10)),1,0)</f>
        <v>0</v>
      </c>
      <c r="AC7772" s="55" t="n">
        <f aca="false">IF(AND(E7772&gt;0,B7772=10),1,0)</f>
        <v>0</v>
      </c>
      <c r="AD7772" s="0" t="str">
        <f aca="false">IF(AND(C7771=C7772,AA7771=AA7772-1),AB7771,"")</f>
        <v/>
      </c>
      <c r="AE7772" s="0" t="str">
        <f aca="false">IF(AND(C7771=C7772,AA7771=AA7772-1),AC7771,"")</f>
        <v/>
      </c>
      <c r="AF7772" s="0" t="str">
        <f aca="false">IF(AA7772=1,"",IF(AND(AB7772=1,AD7772&lt;&gt;1),1,0))</f>
        <v/>
      </c>
      <c r="AG7772" s="0" t="str">
        <f aca="false">IF(AA7772=1,"",IF(AND(AC7772=1,AE7772&lt;&gt;1),1,0))</f>
        <v/>
      </c>
      <c r="AH7772" s="60" t="str">
        <f aca="false">IF(AND(E7772&gt;0,AA7772&lt;2,NOT(AND(C7773=C7772,AA7773=AA7772+1))),INDEX(DATAS,AA7772+1),"")</f>
        <v/>
      </c>
      <c r="AI7772" s="60" t="str">
        <f aca="false">IF(AND(AC7772=1,AA7772&lt;2),IF(AND(C7773=C7772,AA7773=AA7772+1),IF(AC7773=1,"",INDEX(DATAS,AA7772+1)),INDEX(DATAS,AA7772+1)),"")</f>
        <v/>
      </c>
    </row>
    <row r="7773" customFormat="false" ht="15" hidden="false" customHeight="false" outlineLevel="0" collapsed="false">
      <c r="A7773" s="60" t="n">
        <v>46310</v>
      </c>
      <c r="B7773" s="0" t="n">
        <v>15</v>
      </c>
      <c r="C7773" s="0" t="n">
        <v>30791</v>
      </c>
      <c r="E7773" s="0" t="n">
        <v>0</v>
      </c>
      <c r="F7773" s="55" t="s">
        <v>1709</v>
      </c>
      <c r="I7773" s="55" t="s">
        <v>155</v>
      </c>
      <c r="U7773" s="0" t="n">
        <v>125</v>
      </c>
      <c r="V7773" s="0" t="n">
        <v>0</v>
      </c>
      <c r="X7773" s="55" t="n">
        <f aca="false">IF(I7773="Male",0,1)</f>
        <v>0</v>
      </c>
      <c r="Y7773" s="55" t="n">
        <f aca="false">IF(OR(I7773="DNB",I7773="Dry DNB"),1,0)</f>
        <v>0</v>
      </c>
      <c r="Z7773" s="0" t="str">
        <f aca="false">IF(ISNUMBER(W7773),A7773-W7773,"")</f>
        <v/>
      </c>
      <c r="AA7773" s="55" t="n">
        <f aca="false">MATCH(A7773,DATAS,0)</f>
        <v>2</v>
      </c>
      <c r="AB7773" s="55" t="n">
        <f aca="false">IF(AND(E7773&gt;0,OR(AND(B7773&gt;=1,B7773&lt;=6),B7773=10)),1,0)</f>
        <v>0</v>
      </c>
      <c r="AC7773" s="55" t="n">
        <f aca="false">IF(AND(E7773&gt;0,B7773=10),1,0)</f>
        <v>0</v>
      </c>
      <c r="AD7773" s="55" t="n">
        <f aca="false">IF(AND(C7772=C7773,AA7772=AA7773-1),AB7772,"")</f>
        <v>0</v>
      </c>
      <c r="AE7773" s="55" t="n">
        <f aca="false">IF(AND(C7772=C7773,AA7772=AA7773-1),AC7772,"")</f>
        <v>0</v>
      </c>
      <c r="AF7773" s="55" t="n">
        <f aca="false">IF(AA7773=1,"",IF(AND(AB7773=1,AD7773&lt;&gt;1),1,0))</f>
        <v>0</v>
      </c>
      <c r="AG7773" s="55" t="n">
        <f aca="false">IF(AA7773=1,"",IF(AND(AC7773=1,AE7773&lt;&gt;1),1,0))</f>
        <v>0</v>
      </c>
      <c r="AH7773" s="60" t="str">
        <f aca="false">IF(AND(E7773&gt;0,AA7773&lt;2,NOT(AND(C7774=C7773,AA7774=AA7773+1))),INDEX(DATAS,AA7773+1),"")</f>
        <v/>
      </c>
      <c r="AI7773" s="60" t="str">
        <f aca="false">IF(AND(AC7773=1,AA7773&lt;2),IF(AND(C7774=C7773,AA7774=AA7773+1),IF(AC7774=1,"",INDEX(DATAS,AA7773+1)),INDEX(DATAS,AA7773+1)),"")</f>
        <v/>
      </c>
    </row>
    <row r="7774" customFormat="false" ht="15" hidden="false" customHeight="false" outlineLevel="0" collapsed="false">
      <c r="A7774" s="60" t="n">
        <v>46309</v>
      </c>
      <c r="B7774" s="0" t="n">
        <v>15</v>
      </c>
      <c r="C7774" s="0" t="n">
        <v>30797</v>
      </c>
      <c r="E7774" s="0" t="n">
        <v>0</v>
      </c>
      <c r="F7774" s="55" t="s">
        <v>1591</v>
      </c>
      <c r="I7774" s="55" t="s">
        <v>155</v>
      </c>
      <c r="U7774" s="0" t="n">
        <v>121</v>
      </c>
      <c r="V7774" s="0" t="n">
        <v>0</v>
      </c>
      <c r="X7774" s="55" t="n">
        <f aca="false">IF(I7774="Male",0,1)</f>
        <v>0</v>
      </c>
      <c r="Y7774" s="55" t="n">
        <f aca="false">IF(OR(I7774="DNB",I7774="Dry DNB"),1,0)</f>
        <v>0</v>
      </c>
      <c r="Z7774" s="0" t="str">
        <f aca="false">IF(ISNUMBER(W7774),A7774-W7774,"")</f>
        <v/>
      </c>
      <c r="AA7774" s="55" t="n">
        <f aca="false">MATCH(A7774,DATAS,0)</f>
        <v>1</v>
      </c>
      <c r="AB7774" s="55" t="n">
        <f aca="false">IF(AND(E7774&gt;0,OR(AND(B7774&gt;=1,B7774&lt;=6),B7774=10)),1,0)</f>
        <v>0</v>
      </c>
      <c r="AC7774" s="55" t="n">
        <f aca="false">IF(AND(E7774&gt;0,B7774=10),1,0)</f>
        <v>0</v>
      </c>
      <c r="AD7774" s="0" t="str">
        <f aca="false">IF(AND(C7773=C7774,AA7773=AA7774-1),AB7773,"")</f>
        <v/>
      </c>
      <c r="AE7774" s="0" t="str">
        <f aca="false">IF(AND(C7773=C7774,AA7773=AA7774-1),AC7773,"")</f>
        <v/>
      </c>
      <c r="AF7774" s="0" t="str">
        <f aca="false">IF(AA7774=1,"",IF(AND(AB7774=1,AD7774&lt;&gt;1),1,0))</f>
        <v/>
      </c>
      <c r="AG7774" s="0" t="str">
        <f aca="false">IF(AA7774=1,"",IF(AND(AC7774=1,AE7774&lt;&gt;1),1,0))</f>
        <v/>
      </c>
      <c r="AH7774" s="60" t="str">
        <f aca="false">IF(AND(E7774&gt;0,AA7774&lt;2,NOT(AND(C7775=C7774,AA7775=AA7774+1))),INDEX(DATAS,AA7774+1),"")</f>
        <v/>
      </c>
      <c r="AI7774" s="60" t="str">
        <f aca="false">IF(AND(AC7774=1,AA7774&lt;2),IF(AND(C7775=C7774,AA7775=AA7774+1),IF(AC7775=1,"",INDEX(DATAS,AA7774+1)),INDEX(DATAS,AA7774+1)),"")</f>
        <v/>
      </c>
    </row>
    <row r="7775" customFormat="false" ht="15" hidden="false" customHeight="false" outlineLevel="0" collapsed="false">
      <c r="A7775" s="60" t="n">
        <v>46310</v>
      </c>
      <c r="B7775" s="0" t="n">
        <v>15</v>
      </c>
      <c r="C7775" s="0" t="n">
        <v>30797</v>
      </c>
      <c r="E7775" s="0" t="n">
        <v>0</v>
      </c>
      <c r="F7775" s="55" t="s">
        <v>1591</v>
      </c>
      <c r="I7775" s="55" t="s">
        <v>155</v>
      </c>
      <c r="U7775" s="0" t="n">
        <v>122</v>
      </c>
      <c r="V7775" s="0" t="n">
        <v>0</v>
      </c>
      <c r="X7775" s="55" t="n">
        <f aca="false">IF(I7775="Male",0,1)</f>
        <v>0</v>
      </c>
      <c r="Y7775" s="55" t="n">
        <f aca="false">IF(OR(I7775="DNB",I7775="Dry DNB"),1,0)</f>
        <v>0</v>
      </c>
      <c r="Z7775" s="0" t="str">
        <f aca="false">IF(ISNUMBER(W7775),A7775-W7775,"")</f>
        <v/>
      </c>
      <c r="AA7775" s="55" t="n">
        <f aca="false">MATCH(A7775,DATAS,0)</f>
        <v>2</v>
      </c>
      <c r="AB7775" s="55" t="n">
        <f aca="false">IF(AND(E7775&gt;0,OR(AND(B7775&gt;=1,B7775&lt;=6),B7775=10)),1,0)</f>
        <v>0</v>
      </c>
      <c r="AC7775" s="55" t="n">
        <f aca="false">IF(AND(E7775&gt;0,B7775=10),1,0)</f>
        <v>0</v>
      </c>
      <c r="AD7775" s="55" t="n">
        <f aca="false">IF(AND(C7774=C7775,AA7774=AA7775-1),AB7774,"")</f>
        <v>0</v>
      </c>
      <c r="AE7775" s="55" t="n">
        <f aca="false">IF(AND(C7774=C7775,AA7774=AA7775-1),AC7774,"")</f>
        <v>0</v>
      </c>
      <c r="AF7775" s="55" t="n">
        <f aca="false">IF(AA7775=1,"",IF(AND(AB7775=1,AD7775&lt;&gt;1),1,0))</f>
        <v>0</v>
      </c>
      <c r="AG7775" s="55" t="n">
        <f aca="false">IF(AA7775=1,"",IF(AND(AC7775=1,AE7775&lt;&gt;1),1,0))</f>
        <v>0</v>
      </c>
      <c r="AH7775" s="60" t="str">
        <f aca="false">IF(AND(E7775&gt;0,AA7775&lt;2,NOT(AND(C7776=C7775,AA7776=AA7775+1))),INDEX(DATAS,AA7775+1),"")</f>
        <v/>
      </c>
      <c r="AI7775" s="60" t="str">
        <f aca="false">IF(AND(AC7775=1,AA7775&lt;2),IF(AND(C7776=C7775,AA7776=AA7775+1),IF(AC7776=1,"",INDEX(DATAS,AA7775+1)),INDEX(DATAS,AA7775+1)),"")</f>
        <v/>
      </c>
    </row>
    <row r="7776" customFormat="false" ht="15" hidden="false" customHeight="false" outlineLevel="0" collapsed="false">
      <c r="A7776" s="60" t="n">
        <v>46309</v>
      </c>
      <c r="B7776" s="0" t="n">
        <v>15</v>
      </c>
      <c r="C7776" s="0" t="n">
        <v>30798</v>
      </c>
      <c r="E7776" s="0" t="n">
        <v>0</v>
      </c>
      <c r="F7776" s="55" t="s">
        <v>1591</v>
      </c>
      <c r="I7776" s="55" t="s">
        <v>155</v>
      </c>
      <c r="U7776" s="0" t="n">
        <v>121</v>
      </c>
      <c r="V7776" s="0" t="n">
        <v>0</v>
      </c>
      <c r="X7776" s="55" t="n">
        <f aca="false">IF(I7776="Male",0,1)</f>
        <v>0</v>
      </c>
      <c r="Y7776" s="55" t="n">
        <f aca="false">IF(OR(I7776="DNB",I7776="Dry DNB"),1,0)</f>
        <v>0</v>
      </c>
      <c r="Z7776" s="0" t="str">
        <f aca="false">IF(ISNUMBER(W7776),A7776-W7776,"")</f>
        <v/>
      </c>
      <c r="AA7776" s="55" t="n">
        <f aca="false">MATCH(A7776,DATAS,0)</f>
        <v>1</v>
      </c>
      <c r="AB7776" s="55" t="n">
        <f aca="false">IF(AND(E7776&gt;0,OR(AND(B7776&gt;=1,B7776&lt;=6),B7776=10)),1,0)</f>
        <v>0</v>
      </c>
      <c r="AC7776" s="55" t="n">
        <f aca="false">IF(AND(E7776&gt;0,B7776=10),1,0)</f>
        <v>0</v>
      </c>
      <c r="AD7776" s="0" t="str">
        <f aca="false">IF(AND(C7775=C7776,AA7775=AA7776-1),AB7775,"")</f>
        <v/>
      </c>
      <c r="AE7776" s="0" t="str">
        <f aca="false">IF(AND(C7775=C7776,AA7775=AA7776-1),AC7775,"")</f>
        <v/>
      </c>
      <c r="AF7776" s="0" t="str">
        <f aca="false">IF(AA7776=1,"",IF(AND(AB7776=1,AD7776&lt;&gt;1),1,0))</f>
        <v/>
      </c>
      <c r="AG7776" s="0" t="str">
        <f aca="false">IF(AA7776=1,"",IF(AND(AC7776=1,AE7776&lt;&gt;1),1,0))</f>
        <v/>
      </c>
      <c r="AH7776" s="60" t="str">
        <f aca="false">IF(AND(E7776&gt;0,AA7776&lt;2,NOT(AND(C7777=C7776,AA7777=AA7776+1))),INDEX(DATAS,AA7776+1),"")</f>
        <v/>
      </c>
      <c r="AI7776" s="60" t="str">
        <f aca="false">IF(AND(AC7776=1,AA7776&lt;2),IF(AND(C7777=C7776,AA7777=AA7776+1),IF(AC7777=1,"",INDEX(DATAS,AA7776+1)),INDEX(DATAS,AA7776+1)),"")</f>
        <v/>
      </c>
    </row>
    <row r="7777" customFormat="false" ht="15" hidden="false" customHeight="false" outlineLevel="0" collapsed="false">
      <c r="A7777" s="60" t="n">
        <v>46310</v>
      </c>
      <c r="B7777" s="0" t="n">
        <v>15</v>
      </c>
      <c r="C7777" s="0" t="n">
        <v>30798</v>
      </c>
      <c r="E7777" s="0" t="n">
        <v>0</v>
      </c>
      <c r="F7777" s="55" t="s">
        <v>1591</v>
      </c>
      <c r="I7777" s="55" t="s">
        <v>155</v>
      </c>
      <c r="U7777" s="0" t="n">
        <v>122</v>
      </c>
      <c r="V7777" s="0" t="n">
        <v>0</v>
      </c>
      <c r="X7777" s="55" t="n">
        <f aca="false">IF(I7777="Male",0,1)</f>
        <v>0</v>
      </c>
      <c r="Y7777" s="55" t="n">
        <f aca="false">IF(OR(I7777="DNB",I7777="Dry DNB"),1,0)</f>
        <v>0</v>
      </c>
      <c r="Z7777" s="0" t="str">
        <f aca="false">IF(ISNUMBER(W7777),A7777-W7777,"")</f>
        <v/>
      </c>
      <c r="AA7777" s="55" t="n">
        <f aca="false">MATCH(A7777,DATAS,0)</f>
        <v>2</v>
      </c>
      <c r="AB7777" s="55" t="n">
        <f aca="false">IF(AND(E7777&gt;0,OR(AND(B7777&gt;=1,B7777&lt;=6),B7777=10)),1,0)</f>
        <v>0</v>
      </c>
      <c r="AC7777" s="55" t="n">
        <f aca="false">IF(AND(E7777&gt;0,B7777=10),1,0)</f>
        <v>0</v>
      </c>
      <c r="AD7777" s="55" t="n">
        <f aca="false">IF(AND(C7776=C7777,AA7776=AA7777-1),AB7776,"")</f>
        <v>0</v>
      </c>
      <c r="AE7777" s="55" t="n">
        <f aca="false">IF(AND(C7776=C7777,AA7776=AA7777-1),AC7776,"")</f>
        <v>0</v>
      </c>
      <c r="AF7777" s="55" t="n">
        <f aca="false">IF(AA7777=1,"",IF(AND(AB7777=1,AD7777&lt;&gt;1),1,0))</f>
        <v>0</v>
      </c>
      <c r="AG7777" s="55" t="n">
        <f aca="false">IF(AA7777=1,"",IF(AND(AC7777=1,AE7777&lt;&gt;1),1,0))</f>
        <v>0</v>
      </c>
      <c r="AH7777" s="60" t="str">
        <f aca="false">IF(AND(E7777&gt;0,AA7777&lt;2,NOT(AND(C7778=C7777,AA7778=AA7777+1))),INDEX(DATAS,AA7777+1),"")</f>
        <v/>
      </c>
      <c r="AI7777" s="60" t="str">
        <f aca="false">IF(AND(AC7777=1,AA7777&lt;2),IF(AND(C7778=C7777,AA7778=AA7777+1),IF(AC7778=1,"",INDEX(DATAS,AA7777+1)),INDEX(DATAS,AA7777+1)),"")</f>
        <v/>
      </c>
    </row>
    <row r="7778" customFormat="false" ht="15" hidden="false" customHeight="false" outlineLevel="0" collapsed="false">
      <c r="A7778" s="60" t="n">
        <v>46309</v>
      </c>
      <c r="B7778" s="0" t="n">
        <v>15</v>
      </c>
      <c r="C7778" s="0" t="n">
        <v>30801</v>
      </c>
      <c r="E7778" s="0" t="n">
        <v>0</v>
      </c>
      <c r="F7778" s="55" t="s">
        <v>1594</v>
      </c>
      <c r="I7778" s="55" t="s">
        <v>155</v>
      </c>
      <c r="U7778" s="0" t="n">
        <v>119</v>
      </c>
      <c r="V7778" s="0" t="n">
        <v>0</v>
      </c>
      <c r="X7778" s="55" t="n">
        <f aca="false">IF(I7778="Male",0,1)</f>
        <v>0</v>
      </c>
      <c r="Y7778" s="55" t="n">
        <f aca="false">IF(OR(I7778="DNB",I7778="Dry DNB"),1,0)</f>
        <v>0</v>
      </c>
      <c r="Z7778" s="0" t="str">
        <f aca="false">IF(ISNUMBER(W7778),A7778-W7778,"")</f>
        <v/>
      </c>
      <c r="AA7778" s="55" t="n">
        <f aca="false">MATCH(A7778,DATAS,0)</f>
        <v>1</v>
      </c>
      <c r="AB7778" s="55" t="n">
        <f aca="false">IF(AND(E7778&gt;0,OR(AND(B7778&gt;=1,B7778&lt;=6),B7778=10)),1,0)</f>
        <v>0</v>
      </c>
      <c r="AC7778" s="55" t="n">
        <f aca="false">IF(AND(E7778&gt;0,B7778=10),1,0)</f>
        <v>0</v>
      </c>
      <c r="AD7778" s="0" t="str">
        <f aca="false">IF(AND(C7777=C7778,AA7777=AA7778-1),AB7777,"")</f>
        <v/>
      </c>
      <c r="AE7778" s="0" t="str">
        <f aca="false">IF(AND(C7777=C7778,AA7777=AA7778-1),AC7777,"")</f>
        <v/>
      </c>
      <c r="AF7778" s="0" t="str">
        <f aca="false">IF(AA7778=1,"",IF(AND(AB7778=1,AD7778&lt;&gt;1),1,0))</f>
        <v/>
      </c>
      <c r="AG7778" s="0" t="str">
        <f aca="false">IF(AA7778=1,"",IF(AND(AC7778=1,AE7778&lt;&gt;1),1,0))</f>
        <v/>
      </c>
      <c r="AH7778" s="60" t="str">
        <f aca="false">IF(AND(E7778&gt;0,AA7778&lt;2,NOT(AND(C7779=C7778,AA7779=AA7778+1))),INDEX(DATAS,AA7778+1),"")</f>
        <v/>
      </c>
      <c r="AI7778" s="60" t="str">
        <f aca="false">IF(AND(AC7778=1,AA7778&lt;2),IF(AND(C7779=C7778,AA7779=AA7778+1),IF(AC7779=1,"",INDEX(DATAS,AA7778+1)),INDEX(DATAS,AA7778+1)),"")</f>
        <v/>
      </c>
    </row>
    <row r="7779" customFormat="false" ht="15" hidden="false" customHeight="false" outlineLevel="0" collapsed="false">
      <c r="A7779" s="60" t="n">
        <v>46310</v>
      </c>
      <c r="B7779" s="0" t="n">
        <v>15</v>
      </c>
      <c r="C7779" s="0" t="n">
        <v>30801</v>
      </c>
      <c r="E7779" s="0" t="n">
        <v>0</v>
      </c>
      <c r="F7779" s="55" t="s">
        <v>1594</v>
      </c>
      <c r="I7779" s="55" t="s">
        <v>155</v>
      </c>
      <c r="U7779" s="0" t="n">
        <v>120</v>
      </c>
      <c r="V7779" s="0" t="n">
        <v>0</v>
      </c>
      <c r="X7779" s="55" t="n">
        <f aca="false">IF(I7779="Male",0,1)</f>
        <v>0</v>
      </c>
      <c r="Y7779" s="55" t="n">
        <f aca="false">IF(OR(I7779="DNB",I7779="Dry DNB"),1,0)</f>
        <v>0</v>
      </c>
      <c r="Z7779" s="0" t="str">
        <f aca="false">IF(ISNUMBER(W7779),A7779-W7779,"")</f>
        <v/>
      </c>
      <c r="AA7779" s="55" t="n">
        <f aca="false">MATCH(A7779,DATAS,0)</f>
        <v>2</v>
      </c>
      <c r="AB7779" s="55" t="n">
        <f aca="false">IF(AND(E7779&gt;0,OR(AND(B7779&gt;=1,B7779&lt;=6),B7779=10)),1,0)</f>
        <v>0</v>
      </c>
      <c r="AC7779" s="55" t="n">
        <f aca="false">IF(AND(E7779&gt;0,B7779=10),1,0)</f>
        <v>0</v>
      </c>
      <c r="AD7779" s="55" t="n">
        <f aca="false">IF(AND(C7778=C7779,AA7778=AA7779-1),AB7778,"")</f>
        <v>0</v>
      </c>
      <c r="AE7779" s="55" t="n">
        <f aca="false">IF(AND(C7778=C7779,AA7778=AA7779-1),AC7778,"")</f>
        <v>0</v>
      </c>
      <c r="AF7779" s="55" t="n">
        <f aca="false">IF(AA7779=1,"",IF(AND(AB7779=1,AD7779&lt;&gt;1),1,0))</f>
        <v>0</v>
      </c>
      <c r="AG7779" s="55" t="n">
        <f aca="false">IF(AA7779=1,"",IF(AND(AC7779=1,AE7779&lt;&gt;1),1,0))</f>
        <v>0</v>
      </c>
      <c r="AH7779" s="60" t="str">
        <f aca="false">IF(AND(E7779&gt;0,AA7779&lt;2,NOT(AND(C7780=C7779,AA7780=AA7779+1))),INDEX(DATAS,AA7779+1),"")</f>
        <v/>
      </c>
      <c r="AI7779" s="60" t="str">
        <f aca="false">IF(AND(AC7779=1,AA7779&lt;2),IF(AND(C7780=C7779,AA7780=AA7779+1),IF(AC7780=1,"",INDEX(DATAS,AA7779+1)),INDEX(DATAS,AA7779+1)),"")</f>
        <v/>
      </c>
    </row>
    <row r="7780" customFormat="false" ht="15" hidden="false" customHeight="false" outlineLevel="0" collapsed="false">
      <c r="A7780" s="60" t="n">
        <v>46309</v>
      </c>
      <c r="B7780" s="0" t="n">
        <v>15</v>
      </c>
      <c r="C7780" s="0" t="n">
        <v>30803</v>
      </c>
      <c r="E7780" s="0" t="n">
        <v>0</v>
      </c>
      <c r="F7780" s="55" t="s">
        <v>1596</v>
      </c>
      <c r="I7780" s="55" t="s">
        <v>155</v>
      </c>
      <c r="U7780" s="0" t="n">
        <v>117</v>
      </c>
      <c r="V7780" s="0" t="n">
        <v>0</v>
      </c>
      <c r="X7780" s="55" t="n">
        <f aca="false">IF(I7780="Male",0,1)</f>
        <v>0</v>
      </c>
      <c r="Y7780" s="55" t="n">
        <f aca="false">IF(OR(I7780="DNB",I7780="Dry DNB"),1,0)</f>
        <v>0</v>
      </c>
      <c r="Z7780" s="0" t="str">
        <f aca="false">IF(ISNUMBER(W7780),A7780-W7780,"")</f>
        <v/>
      </c>
      <c r="AA7780" s="55" t="n">
        <f aca="false">MATCH(A7780,DATAS,0)</f>
        <v>1</v>
      </c>
      <c r="AB7780" s="55" t="n">
        <f aca="false">IF(AND(E7780&gt;0,OR(AND(B7780&gt;=1,B7780&lt;=6),B7780=10)),1,0)</f>
        <v>0</v>
      </c>
      <c r="AC7780" s="55" t="n">
        <f aca="false">IF(AND(E7780&gt;0,B7780=10),1,0)</f>
        <v>0</v>
      </c>
      <c r="AD7780" s="0" t="str">
        <f aca="false">IF(AND(C7779=C7780,AA7779=AA7780-1),AB7779,"")</f>
        <v/>
      </c>
      <c r="AE7780" s="0" t="str">
        <f aca="false">IF(AND(C7779=C7780,AA7779=AA7780-1),AC7779,"")</f>
        <v/>
      </c>
      <c r="AF7780" s="0" t="str">
        <f aca="false">IF(AA7780=1,"",IF(AND(AB7780=1,AD7780&lt;&gt;1),1,0))</f>
        <v/>
      </c>
      <c r="AG7780" s="0" t="str">
        <f aca="false">IF(AA7780=1,"",IF(AND(AC7780=1,AE7780&lt;&gt;1),1,0))</f>
        <v/>
      </c>
      <c r="AH7780" s="60" t="str">
        <f aca="false">IF(AND(E7780&gt;0,AA7780&lt;2,NOT(AND(C7781=C7780,AA7781=AA7780+1))),INDEX(DATAS,AA7780+1),"")</f>
        <v/>
      </c>
      <c r="AI7780" s="60" t="str">
        <f aca="false">IF(AND(AC7780=1,AA7780&lt;2),IF(AND(C7781=C7780,AA7781=AA7780+1),IF(AC7781=1,"",INDEX(DATAS,AA7780+1)),INDEX(DATAS,AA7780+1)),"")</f>
        <v/>
      </c>
    </row>
    <row r="7781" customFormat="false" ht="15" hidden="false" customHeight="false" outlineLevel="0" collapsed="false">
      <c r="A7781" s="60" t="n">
        <v>46310</v>
      </c>
      <c r="B7781" s="0" t="n">
        <v>15</v>
      </c>
      <c r="C7781" s="0" t="n">
        <v>30803</v>
      </c>
      <c r="E7781" s="0" t="n">
        <v>0</v>
      </c>
      <c r="F7781" s="55" t="s">
        <v>1596</v>
      </c>
      <c r="I7781" s="55" t="s">
        <v>155</v>
      </c>
      <c r="U7781" s="0" t="n">
        <v>118</v>
      </c>
      <c r="V7781" s="0" t="n">
        <v>0</v>
      </c>
      <c r="X7781" s="55" t="n">
        <f aca="false">IF(I7781="Male",0,1)</f>
        <v>0</v>
      </c>
      <c r="Y7781" s="55" t="n">
        <f aca="false">IF(OR(I7781="DNB",I7781="Dry DNB"),1,0)</f>
        <v>0</v>
      </c>
      <c r="Z7781" s="0" t="str">
        <f aca="false">IF(ISNUMBER(W7781),A7781-W7781,"")</f>
        <v/>
      </c>
      <c r="AA7781" s="55" t="n">
        <f aca="false">MATCH(A7781,DATAS,0)</f>
        <v>2</v>
      </c>
      <c r="AB7781" s="55" t="n">
        <f aca="false">IF(AND(E7781&gt;0,OR(AND(B7781&gt;=1,B7781&lt;=6),B7781=10)),1,0)</f>
        <v>0</v>
      </c>
      <c r="AC7781" s="55" t="n">
        <f aca="false">IF(AND(E7781&gt;0,B7781=10),1,0)</f>
        <v>0</v>
      </c>
      <c r="AD7781" s="55" t="n">
        <f aca="false">IF(AND(C7780=C7781,AA7780=AA7781-1),AB7780,"")</f>
        <v>0</v>
      </c>
      <c r="AE7781" s="55" t="n">
        <f aca="false">IF(AND(C7780=C7781,AA7780=AA7781-1),AC7780,"")</f>
        <v>0</v>
      </c>
      <c r="AF7781" s="55" t="n">
        <f aca="false">IF(AA7781=1,"",IF(AND(AB7781=1,AD7781&lt;&gt;1),1,0))</f>
        <v>0</v>
      </c>
      <c r="AG7781" s="55" t="n">
        <f aca="false">IF(AA7781=1,"",IF(AND(AC7781=1,AE7781&lt;&gt;1),1,0))</f>
        <v>0</v>
      </c>
      <c r="AH7781" s="60" t="str">
        <f aca="false">IF(AND(E7781&gt;0,AA7781&lt;2,NOT(AND(C7782=C7781,AA7782=AA7781+1))),INDEX(DATAS,AA7781+1),"")</f>
        <v/>
      </c>
      <c r="AI7781" s="60" t="str">
        <f aca="false">IF(AND(AC7781=1,AA7781&lt;2),IF(AND(C7782=C7781,AA7782=AA7781+1),IF(AC7782=1,"",INDEX(DATAS,AA7781+1)),INDEX(DATAS,AA7781+1)),"")</f>
        <v/>
      </c>
    </row>
    <row r="7782" customFormat="false" ht="15" hidden="false" customHeight="false" outlineLevel="0" collapsed="false">
      <c r="A7782" s="60" t="n">
        <v>46309</v>
      </c>
      <c r="B7782" s="0" t="n">
        <v>15</v>
      </c>
      <c r="C7782" s="0" t="n">
        <v>30805</v>
      </c>
      <c r="E7782" s="0" t="n">
        <v>0</v>
      </c>
      <c r="F7782" s="55" t="s">
        <v>1597</v>
      </c>
      <c r="I7782" s="55" t="s">
        <v>155</v>
      </c>
      <c r="U7782" s="0" t="n">
        <v>116</v>
      </c>
      <c r="V7782" s="0" t="n">
        <v>0</v>
      </c>
      <c r="X7782" s="55" t="n">
        <f aca="false">IF(I7782="Male",0,1)</f>
        <v>0</v>
      </c>
      <c r="Y7782" s="55" t="n">
        <f aca="false">IF(OR(I7782="DNB",I7782="Dry DNB"),1,0)</f>
        <v>0</v>
      </c>
      <c r="Z7782" s="0" t="str">
        <f aca="false">IF(ISNUMBER(W7782),A7782-W7782,"")</f>
        <v/>
      </c>
      <c r="AA7782" s="55" t="n">
        <f aca="false">MATCH(A7782,DATAS,0)</f>
        <v>1</v>
      </c>
      <c r="AB7782" s="55" t="n">
        <f aca="false">IF(AND(E7782&gt;0,OR(AND(B7782&gt;=1,B7782&lt;=6),B7782=10)),1,0)</f>
        <v>0</v>
      </c>
      <c r="AC7782" s="55" t="n">
        <f aca="false">IF(AND(E7782&gt;0,B7782=10),1,0)</f>
        <v>0</v>
      </c>
      <c r="AD7782" s="0" t="str">
        <f aca="false">IF(AND(C7781=C7782,AA7781=AA7782-1),AB7781,"")</f>
        <v/>
      </c>
      <c r="AE7782" s="0" t="str">
        <f aca="false">IF(AND(C7781=C7782,AA7781=AA7782-1),AC7781,"")</f>
        <v/>
      </c>
      <c r="AF7782" s="0" t="str">
        <f aca="false">IF(AA7782=1,"",IF(AND(AB7782=1,AD7782&lt;&gt;1),1,0))</f>
        <v/>
      </c>
      <c r="AG7782" s="0" t="str">
        <f aca="false">IF(AA7782=1,"",IF(AND(AC7782=1,AE7782&lt;&gt;1),1,0))</f>
        <v/>
      </c>
      <c r="AH7782" s="60" t="str">
        <f aca="false">IF(AND(E7782&gt;0,AA7782&lt;2,NOT(AND(C7783=C7782,AA7783=AA7782+1))),INDEX(DATAS,AA7782+1),"")</f>
        <v/>
      </c>
      <c r="AI7782" s="60" t="str">
        <f aca="false">IF(AND(AC7782=1,AA7782&lt;2),IF(AND(C7783=C7782,AA7783=AA7782+1),IF(AC7783=1,"",INDEX(DATAS,AA7782+1)),INDEX(DATAS,AA7782+1)),"")</f>
        <v/>
      </c>
    </row>
    <row r="7783" customFormat="false" ht="15" hidden="false" customHeight="false" outlineLevel="0" collapsed="false">
      <c r="A7783" s="60" t="n">
        <v>46310</v>
      </c>
      <c r="B7783" s="0" t="n">
        <v>15</v>
      </c>
      <c r="C7783" s="0" t="n">
        <v>30805</v>
      </c>
      <c r="E7783" s="0" t="n">
        <v>0</v>
      </c>
      <c r="F7783" s="55" t="s">
        <v>1597</v>
      </c>
      <c r="I7783" s="55" t="s">
        <v>155</v>
      </c>
      <c r="U7783" s="0" t="n">
        <v>117</v>
      </c>
      <c r="V7783" s="0" t="n">
        <v>0</v>
      </c>
      <c r="X7783" s="55" t="n">
        <f aca="false">IF(I7783="Male",0,1)</f>
        <v>0</v>
      </c>
      <c r="Y7783" s="55" t="n">
        <f aca="false">IF(OR(I7783="DNB",I7783="Dry DNB"),1,0)</f>
        <v>0</v>
      </c>
      <c r="Z7783" s="0" t="str">
        <f aca="false">IF(ISNUMBER(W7783),A7783-W7783,"")</f>
        <v/>
      </c>
      <c r="AA7783" s="55" t="n">
        <f aca="false">MATCH(A7783,DATAS,0)</f>
        <v>2</v>
      </c>
      <c r="AB7783" s="55" t="n">
        <f aca="false">IF(AND(E7783&gt;0,OR(AND(B7783&gt;=1,B7783&lt;=6),B7783=10)),1,0)</f>
        <v>0</v>
      </c>
      <c r="AC7783" s="55" t="n">
        <f aca="false">IF(AND(E7783&gt;0,B7783=10),1,0)</f>
        <v>0</v>
      </c>
      <c r="AD7783" s="55" t="n">
        <f aca="false">IF(AND(C7782=C7783,AA7782=AA7783-1),AB7782,"")</f>
        <v>0</v>
      </c>
      <c r="AE7783" s="55" t="n">
        <f aca="false">IF(AND(C7782=C7783,AA7782=AA7783-1),AC7782,"")</f>
        <v>0</v>
      </c>
      <c r="AF7783" s="55" t="n">
        <f aca="false">IF(AA7783=1,"",IF(AND(AB7783=1,AD7783&lt;&gt;1),1,0))</f>
        <v>0</v>
      </c>
      <c r="AG7783" s="55" t="n">
        <f aca="false">IF(AA7783=1,"",IF(AND(AC7783=1,AE7783&lt;&gt;1),1,0))</f>
        <v>0</v>
      </c>
      <c r="AH7783" s="60" t="str">
        <f aca="false">IF(AND(E7783&gt;0,AA7783&lt;2,NOT(AND(C7784=C7783,AA7784=AA7783+1))),INDEX(DATAS,AA7783+1),"")</f>
        <v/>
      </c>
      <c r="AI7783" s="60" t="str">
        <f aca="false">IF(AND(AC7783=1,AA7783&lt;2),IF(AND(C7784=C7783,AA7784=AA7783+1),IF(AC7784=1,"",INDEX(DATAS,AA7783+1)),INDEX(DATAS,AA7783+1)),"")</f>
        <v/>
      </c>
    </row>
    <row r="7784" customFormat="false" ht="15" hidden="false" customHeight="false" outlineLevel="0" collapsed="false">
      <c r="A7784" s="60" t="n">
        <v>46309</v>
      </c>
      <c r="B7784" s="0" t="n">
        <v>15</v>
      </c>
      <c r="C7784" s="0" t="n">
        <v>30809</v>
      </c>
      <c r="E7784" s="0" t="n">
        <v>0</v>
      </c>
      <c r="F7784" s="55" t="s">
        <v>1710</v>
      </c>
      <c r="I7784" s="55" t="s">
        <v>155</v>
      </c>
      <c r="U7784" s="0" t="n">
        <v>115</v>
      </c>
      <c r="V7784" s="0" t="n">
        <v>0</v>
      </c>
      <c r="X7784" s="55" t="n">
        <f aca="false">IF(I7784="Male",0,1)</f>
        <v>0</v>
      </c>
      <c r="Y7784" s="55" t="n">
        <f aca="false">IF(OR(I7784="DNB",I7784="Dry DNB"),1,0)</f>
        <v>0</v>
      </c>
      <c r="Z7784" s="0" t="str">
        <f aca="false">IF(ISNUMBER(W7784),A7784-W7784,"")</f>
        <v/>
      </c>
      <c r="AA7784" s="55" t="n">
        <f aca="false">MATCH(A7784,DATAS,0)</f>
        <v>1</v>
      </c>
      <c r="AB7784" s="55" t="n">
        <f aca="false">IF(AND(E7784&gt;0,OR(AND(B7784&gt;=1,B7784&lt;=6),B7784=10)),1,0)</f>
        <v>0</v>
      </c>
      <c r="AC7784" s="55" t="n">
        <f aca="false">IF(AND(E7784&gt;0,B7784=10),1,0)</f>
        <v>0</v>
      </c>
      <c r="AD7784" s="0" t="str">
        <f aca="false">IF(AND(C7783=C7784,AA7783=AA7784-1),AB7783,"")</f>
        <v/>
      </c>
      <c r="AE7784" s="0" t="str">
        <f aca="false">IF(AND(C7783=C7784,AA7783=AA7784-1),AC7783,"")</f>
        <v/>
      </c>
      <c r="AF7784" s="0" t="str">
        <f aca="false">IF(AA7784=1,"",IF(AND(AB7784=1,AD7784&lt;&gt;1),1,0))</f>
        <v/>
      </c>
      <c r="AG7784" s="0" t="str">
        <f aca="false">IF(AA7784=1,"",IF(AND(AC7784=1,AE7784&lt;&gt;1),1,0))</f>
        <v/>
      </c>
      <c r="AH7784" s="60" t="str">
        <f aca="false">IF(AND(E7784&gt;0,AA7784&lt;2,NOT(AND(C7785=C7784,AA7785=AA7784+1))),INDEX(DATAS,AA7784+1),"")</f>
        <v/>
      </c>
      <c r="AI7784" s="60" t="str">
        <f aca="false">IF(AND(AC7784=1,AA7784&lt;2),IF(AND(C7785=C7784,AA7785=AA7784+1),IF(AC7785=1,"",INDEX(DATAS,AA7784+1)),INDEX(DATAS,AA7784+1)),"")</f>
        <v/>
      </c>
    </row>
    <row r="7785" customFormat="false" ht="15" hidden="false" customHeight="false" outlineLevel="0" collapsed="false">
      <c r="A7785" s="60" t="n">
        <v>46310</v>
      </c>
      <c r="B7785" s="0" t="n">
        <v>15</v>
      </c>
      <c r="C7785" s="0" t="n">
        <v>30809</v>
      </c>
      <c r="E7785" s="0" t="n">
        <v>0</v>
      </c>
      <c r="F7785" s="55" t="s">
        <v>1710</v>
      </c>
      <c r="I7785" s="55" t="s">
        <v>155</v>
      </c>
      <c r="U7785" s="0" t="n">
        <v>116</v>
      </c>
      <c r="V7785" s="0" t="n">
        <v>0</v>
      </c>
      <c r="X7785" s="55" t="n">
        <f aca="false">IF(I7785="Male",0,1)</f>
        <v>0</v>
      </c>
      <c r="Y7785" s="55" t="n">
        <f aca="false">IF(OR(I7785="DNB",I7785="Dry DNB"),1,0)</f>
        <v>0</v>
      </c>
      <c r="Z7785" s="0" t="str">
        <f aca="false">IF(ISNUMBER(W7785),A7785-W7785,"")</f>
        <v/>
      </c>
      <c r="AA7785" s="55" t="n">
        <f aca="false">MATCH(A7785,DATAS,0)</f>
        <v>2</v>
      </c>
      <c r="AB7785" s="55" t="n">
        <f aca="false">IF(AND(E7785&gt;0,OR(AND(B7785&gt;=1,B7785&lt;=6),B7785=10)),1,0)</f>
        <v>0</v>
      </c>
      <c r="AC7785" s="55" t="n">
        <f aca="false">IF(AND(E7785&gt;0,B7785=10),1,0)</f>
        <v>0</v>
      </c>
      <c r="AD7785" s="55" t="n">
        <f aca="false">IF(AND(C7784=C7785,AA7784=AA7785-1),AB7784,"")</f>
        <v>0</v>
      </c>
      <c r="AE7785" s="55" t="n">
        <f aca="false">IF(AND(C7784=C7785,AA7784=AA7785-1),AC7784,"")</f>
        <v>0</v>
      </c>
      <c r="AF7785" s="55" t="n">
        <f aca="false">IF(AA7785=1,"",IF(AND(AB7785=1,AD7785&lt;&gt;1),1,0))</f>
        <v>0</v>
      </c>
      <c r="AG7785" s="55" t="n">
        <f aca="false">IF(AA7785=1,"",IF(AND(AC7785=1,AE7785&lt;&gt;1),1,0))</f>
        <v>0</v>
      </c>
      <c r="AH7785" s="60" t="str">
        <f aca="false">IF(AND(E7785&gt;0,AA7785&lt;2,NOT(AND(C7786=C7785,AA7786=AA7785+1))),INDEX(DATAS,AA7785+1),"")</f>
        <v/>
      </c>
      <c r="AI7785" s="60" t="str">
        <f aca="false">IF(AND(AC7785=1,AA7785&lt;2),IF(AND(C7786=C7785,AA7786=AA7785+1),IF(AC7786=1,"",INDEX(DATAS,AA7785+1)),INDEX(DATAS,AA7785+1)),"")</f>
        <v/>
      </c>
    </row>
    <row r="7786" customFormat="false" ht="15" hidden="false" customHeight="false" outlineLevel="0" collapsed="false">
      <c r="A7786" s="60" t="n">
        <v>46309</v>
      </c>
      <c r="B7786" s="0" t="n">
        <v>15</v>
      </c>
      <c r="C7786" s="0" t="n">
        <v>30810</v>
      </c>
      <c r="E7786" s="0" t="n">
        <v>0</v>
      </c>
      <c r="F7786" s="55" t="s">
        <v>1598</v>
      </c>
      <c r="I7786" s="55" t="s">
        <v>155</v>
      </c>
      <c r="U7786" s="0" t="n">
        <v>113</v>
      </c>
      <c r="V7786" s="0" t="n">
        <v>0</v>
      </c>
      <c r="X7786" s="55" t="n">
        <f aca="false">IF(I7786="Male",0,1)</f>
        <v>0</v>
      </c>
      <c r="Y7786" s="55" t="n">
        <f aca="false">IF(OR(I7786="DNB",I7786="Dry DNB"),1,0)</f>
        <v>0</v>
      </c>
      <c r="Z7786" s="0" t="str">
        <f aca="false">IF(ISNUMBER(W7786),A7786-W7786,"")</f>
        <v/>
      </c>
      <c r="AA7786" s="55" t="n">
        <f aca="false">MATCH(A7786,DATAS,0)</f>
        <v>1</v>
      </c>
      <c r="AB7786" s="55" t="n">
        <f aca="false">IF(AND(E7786&gt;0,OR(AND(B7786&gt;=1,B7786&lt;=6),B7786=10)),1,0)</f>
        <v>0</v>
      </c>
      <c r="AC7786" s="55" t="n">
        <f aca="false">IF(AND(E7786&gt;0,B7786=10),1,0)</f>
        <v>0</v>
      </c>
      <c r="AD7786" s="0" t="str">
        <f aca="false">IF(AND(C7785=C7786,AA7785=AA7786-1),AB7785,"")</f>
        <v/>
      </c>
      <c r="AE7786" s="0" t="str">
        <f aca="false">IF(AND(C7785=C7786,AA7785=AA7786-1),AC7785,"")</f>
        <v/>
      </c>
      <c r="AF7786" s="0" t="str">
        <f aca="false">IF(AA7786=1,"",IF(AND(AB7786=1,AD7786&lt;&gt;1),1,0))</f>
        <v/>
      </c>
      <c r="AG7786" s="0" t="str">
        <f aca="false">IF(AA7786=1,"",IF(AND(AC7786=1,AE7786&lt;&gt;1),1,0))</f>
        <v/>
      </c>
      <c r="AH7786" s="60" t="str">
        <f aca="false">IF(AND(E7786&gt;0,AA7786&lt;2,NOT(AND(C7787=C7786,AA7787=AA7786+1))),INDEX(DATAS,AA7786+1),"")</f>
        <v/>
      </c>
      <c r="AI7786" s="60" t="str">
        <f aca="false">IF(AND(AC7786=1,AA7786&lt;2),IF(AND(C7787=C7786,AA7787=AA7786+1),IF(AC7787=1,"",INDEX(DATAS,AA7786+1)),INDEX(DATAS,AA7786+1)),"")</f>
        <v/>
      </c>
    </row>
    <row r="7787" customFormat="false" ht="15" hidden="false" customHeight="false" outlineLevel="0" collapsed="false">
      <c r="A7787" s="60" t="n">
        <v>46310</v>
      </c>
      <c r="B7787" s="0" t="n">
        <v>15</v>
      </c>
      <c r="C7787" s="0" t="n">
        <v>30810</v>
      </c>
      <c r="E7787" s="0" t="n">
        <v>0</v>
      </c>
      <c r="F7787" s="55" t="s">
        <v>1598</v>
      </c>
      <c r="I7787" s="55" t="s">
        <v>155</v>
      </c>
      <c r="U7787" s="0" t="n">
        <v>114</v>
      </c>
      <c r="V7787" s="0" t="n">
        <v>0</v>
      </c>
      <c r="X7787" s="55" t="n">
        <f aca="false">IF(I7787="Male",0,1)</f>
        <v>0</v>
      </c>
      <c r="Y7787" s="55" t="n">
        <f aca="false">IF(OR(I7787="DNB",I7787="Dry DNB"),1,0)</f>
        <v>0</v>
      </c>
      <c r="Z7787" s="0" t="str">
        <f aca="false">IF(ISNUMBER(W7787),A7787-W7787,"")</f>
        <v/>
      </c>
      <c r="AA7787" s="55" t="n">
        <f aca="false">MATCH(A7787,DATAS,0)</f>
        <v>2</v>
      </c>
      <c r="AB7787" s="55" t="n">
        <f aca="false">IF(AND(E7787&gt;0,OR(AND(B7787&gt;=1,B7787&lt;=6),B7787=10)),1,0)</f>
        <v>0</v>
      </c>
      <c r="AC7787" s="55" t="n">
        <f aca="false">IF(AND(E7787&gt;0,B7787=10),1,0)</f>
        <v>0</v>
      </c>
      <c r="AD7787" s="55" t="n">
        <f aca="false">IF(AND(C7786=C7787,AA7786=AA7787-1),AB7786,"")</f>
        <v>0</v>
      </c>
      <c r="AE7787" s="55" t="n">
        <f aca="false">IF(AND(C7786=C7787,AA7786=AA7787-1),AC7786,"")</f>
        <v>0</v>
      </c>
      <c r="AF7787" s="55" t="n">
        <f aca="false">IF(AA7787=1,"",IF(AND(AB7787=1,AD7787&lt;&gt;1),1,0))</f>
        <v>0</v>
      </c>
      <c r="AG7787" s="55" t="n">
        <f aca="false">IF(AA7787=1,"",IF(AND(AC7787=1,AE7787&lt;&gt;1),1,0))</f>
        <v>0</v>
      </c>
      <c r="AH7787" s="60" t="str">
        <f aca="false">IF(AND(E7787&gt;0,AA7787&lt;2,NOT(AND(C7788=C7787,AA7788=AA7787+1))),INDEX(DATAS,AA7787+1),"")</f>
        <v/>
      </c>
      <c r="AI7787" s="60" t="str">
        <f aca="false">IF(AND(AC7787=1,AA7787&lt;2),IF(AND(C7788=C7787,AA7788=AA7787+1),IF(AC7788=1,"",INDEX(DATAS,AA7787+1)),INDEX(DATAS,AA7787+1)),"")</f>
        <v/>
      </c>
    </row>
    <row r="7788" customFormat="false" ht="15" hidden="false" customHeight="false" outlineLevel="0" collapsed="false">
      <c r="A7788" s="60" t="n">
        <v>46309</v>
      </c>
      <c r="B7788" s="0" t="n">
        <v>15</v>
      </c>
      <c r="C7788" s="0" t="n">
        <v>30815</v>
      </c>
      <c r="E7788" s="0" t="n">
        <v>0</v>
      </c>
      <c r="F7788" s="55" t="s">
        <v>1600</v>
      </c>
      <c r="I7788" s="55" t="s">
        <v>155</v>
      </c>
      <c r="U7788" s="0" t="n">
        <v>111</v>
      </c>
      <c r="V7788" s="0" t="n">
        <v>0</v>
      </c>
      <c r="X7788" s="55" t="n">
        <f aca="false">IF(I7788="Male",0,1)</f>
        <v>0</v>
      </c>
      <c r="Y7788" s="55" t="n">
        <f aca="false">IF(OR(I7788="DNB",I7788="Dry DNB"),1,0)</f>
        <v>0</v>
      </c>
      <c r="Z7788" s="0" t="str">
        <f aca="false">IF(ISNUMBER(W7788),A7788-W7788,"")</f>
        <v/>
      </c>
      <c r="AA7788" s="55" t="n">
        <f aca="false">MATCH(A7788,DATAS,0)</f>
        <v>1</v>
      </c>
      <c r="AB7788" s="55" t="n">
        <f aca="false">IF(AND(E7788&gt;0,OR(AND(B7788&gt;=1,B7788&lt;=6),B7788=10)),1,0)</f>
        <v>0</v>
      </c>
      <c r="AC7788" s="55" t="n">
        <f aca="false">IF(AND(E7788&gt;0,B7788=10),1,0)</f>
        <v>0</v>
      </c>
      <c r="AD7788" s="0" t="str">
        <f aca="false">IF(AND(C7787=C7788,AA7787=AA7788-1),AB7787,"")</f>
        <v/>
      </c>
      <c r="AE7788" s="0" t="str">
        <f aca="false">IF(AND(C7787=C7788,AA7787=AA7788-1),AC7787,"")</f>
        <v/>
      </c>
      <c r="AF7788" s="0" t="str">
        <f aca="false">IF(AA7788=1,"",IF(AND(AB7788=1,AD7788&lt;&gt;1),1,0))</f>
        <v/>
      </c>
      <c r="AG7788" s="0" t="str">
        <f aca="false">IF(AA7788=1,"",IF(AND(AC7788=1,AE7788&lt;&gt;1),1,0))</f>
        <v/>
      </c>
      <c r="AH7788" s="60" t="str">
        <f aca="false">IF(AND(E7788&gt;0,AA7788&lt;2,NOT(AND(C7789=C7788,AA7789=AA7788+1))),INDEX(DATAS,AA7788+1),"")</f>
        <v/>
      </c>
      <c r="AI7788" s="60" t="str">
        <f aca="false">IF(AND(AC7788=1,AA7788&lt;2),IF(AND(C7789=C7788,AA7789=AA7788+1),IF(AC7789=1,"",INDEX(DATAS,AA7788+1)),INDEX(DATAS,AA7788+1)),"")</f>
        <v/>
      </c>
    </row>
    <row r="7789" customFormat="false" ht="15" hidden="false" customHeight="false" outlineLevel="0" collapsed="false">
      <c r="A7789" s="60" t="n">
        <v>46310</v>
      </c>
      <c r="B7789" s="0" t="n">
        <v>15</v>
      </c>
      <c r="C7789" s="0" t="n">
        <v>30815</v>
      </c>
      <c r="E7789" s="0" t="n">
        <v>0</v>
      </c>
      <c r="F7789" s="55" t="s">
        <v>1600</v>
      </c>
      <c r="I7789" s="55" t="s">
        <v>155</v>
      </c>
      <c r="U7789" s="0" t="n">
        <v>112</v>
      </c>
      <c r="V7789" s="0" t="n">
        <v>0</v>
      </c>
      <c r="X7789" s="55" t="n">
        <f aca="false">IF(I7789="Male",0,1)</f>
        <v>0</v>
      </c>
      <c r="Y7789" s="55" t="n">
        <f aca="false">IF(OR(I7789="DNB",I7789="Dry DNB"),1,0)</f>
        <v>0</v>
      </c>
      <c r="Z7789" s="0" t="str">
        <f aca="false">IF(ISNUMBER(W7789),A7789-W7789,"")</f>
        <v/>
      </c>
      <c r="AA7789" s="55" t="n">
        <f aca="false">MATCH(A7789,DATAS,0)</f>
        <v>2</v>
      </c>
      <c r="AB7789" s="55" t="n">
        <f aca="false">IF(AND(E7789&gt;0,OR(AND(B7789&gt;=1,B7789&lt;=6),B7789=10)),1,0)</f>
        <v>0</v>
      </c>
      <c r="AC7789" s="55" t="n">
        <f aca="false">IF(AND(E7789&gt;0,B7789=10),1,0)</f>
        <v>0</v>
      </c>
      <c r="AD7789" s="55" t="n">
        <f aca="false">IF(AND(C7788=C7789,AA7788=AA7789-1),AB7788,"")</f>
        <v>0</v>
      </c>
      <c r="AE7789" s="55" t="n">
        <f aca="false">IF(AND(C7788=C7789,AA7788=AA7789-1),AC7788,"")</f>
        <v>0</v>
      </c>
      <c r="AF7789" s="55" t="n">
        <f aca="false">IF(AA7789=1,"",IF(AND(AB7789=1,AD7789&lt;&gt;1),1,0))</f>
        <v>0</v>
      </c>
      <c r="AG7789" s="55" t="n">
        <f aca="false">IF(AA7789=1,"",IF(AND(AC7789=1,AE7789&lt;&gt;1),1,0))</f>
        <v>0</v>
      </c>
      <c r="AH7789" s="60" t="str">
        <f aca="false">IF(AND(E7789&gt;0,AA7789&lt;2,NOT(AND(C7790=C7789,AA7790=AA7789+1))),INDEX(DATAS,AA7789+1),"")</f>
        <v/>
      </c>
      <c r="AI7789" s="60" t="str">
        <f aca="false">IF(AND(AC7789=1,AA7789&lt;2),IF(AND(C7790=C7789,AA7790=AA7789+1),IF(AC7790=1,"",INDEX(DATAS,AA7789+1)),INDEX(DATAS,AA7789+1)),"")</f>
        <v/>
      </c>
    </row>
    <row r="7790" customFormat="false" ht="15" hidden="false" customHeight="false" outlineLevel="0" collapsed="false">
      <c r="A7790" s="60" t="n">
        <v>46309</v>
      </c>
      <c r="B7790" s="0" t="n">
        <v>15</v>
      </c>
      <c r="C7790" s="0" t="n">
        <v>30818</v>
      </c>
      <c r="E7790" s="0" t="n">
        <v>0</v>
      </c>
      <c r="F7790" s="55" t="s">
        <v>1602</v>
      </c>
      <c r="I7790" s="55" t="s">
        <v>155</v>
      </c>
      <c r="U7790" s="0" t="n">
        <v>109</v>
      </c>
      <c r="V7790" s="0" t="n">
        <v>0</v>
      </c>
      <c r="X7790" s="55" t="n">
        <f aca="false">IF(I7790="Male",0,1)</f>
        <v>0</v>
      </c>
      <c r="Y7790" s="55" t="n">
        <f aca="false">IF(OR(I7790="DNB",I7790="Dry DNB"),1,0)</f>
        <v>0</v>
      </c>
      <c r="Z7790" s="0" t="str">
        <f aca="false">IF(ISNUMBER(W7790),A7790-W7790,"")</f>
        <v/>
      </c>
      <c r="AA7790" s="55" t="n">
        <f aca="false">MATCH(A7790,DATAS,0)</f>
        <v>1</v>
      </c>
      <c r="AB7790" s="55" t="n">
        <f aca="false">IF(AND(E7790&gt;0,OR(AND(B7790&gt;=1,B7790&lt;=6),B7790=10)),1,0)</f>
        <v>0</v>
      </c>
      <c r="AC7790" s="55" t="n">
        <f aca="false">IF(AND(E7790&gt;0,B7790=10),1,0)</f>
        <v>0</v>
      </c>
      <c r="AD7790" s="0" t="str">
        <f aca="false">IF(AND(C7789=C7790,AA7789=AA7790-1),AB7789,"")</f>
        <v/>
      </c>
      <c r="AE7790" s="0" t="str">
        <f aca="false">IF(AND(C7789=C7790,AA7789=AA7790-1),AC7789,"")</f>
        <v/>
      </c>
      <c r="AF7790" s="0" t="str">
        <f aca="false">IF(AA7790=1,"",IF(AND(AB7790=1,AD7790&lt;&gt;1),1,0))</f>
        <v/>
      </c>
      <c r="AG7790" s="0" t="str">
        <f aca="false">IF(AA7790=1,"",IF(AND(AC7790=1,AE7790&lt;&gt;1),1,0))</f>
        <v/>
      </c>
      <c r="AH7790" s="60" t="str">
        <f aca="false">IF(AND(E7790&gt;0,AA7790&lt;2,NOT(AND(C7791=C7790,AA7791=AA7790+1))),INDEX(DATAS,AA7790+1),"")</f>
        <v/>
      </c>
      <c r="AI7790" s="60" t="str">
        <f aca="false">IF(AND(AC7790=1,AA7790&lt;2),IF(AND(C7791=C7790,AA7791=AA7790+1),IF(AC7791=1,"",INDEX(DATAS,AA7790+1)),INDEX(DATAS,AA7790+1)),"")</f>
        <v/>
      </c>
    </row>
    <row r="7791" customFormat="false" ht="15" hidden="false" customHeight="false" outlineLevel="0" collapsed="false">
      <c r="A7791" s="60" t="n">
        <v>46310</v>
      </c>
      <c r="B7791" s="0" t="n">
        <v>15</v>
      </c>
      <c r="C7791" s="0" t="n">
        <v>30818</v>
      </c>
      <c r="E7791" s="0" t="n">
        <v>0</v>
      </c>
      <c r="F7791" s="55" t="s">
        <v>1602</v>
      </c>
      <c r="I7791" s="55" t="s">
        <v>155</v>
      </c>
      <c r="U7791" s="0" t="n">
        <v>110</v>
      </c>
      <c r="V7791" s="0" t="n">
        <v>0</v>
      </c>
      <c r="X7791" s="55" t="n">
        <f aca="false">IF(I7791="Male",0,1)</f>
        <v>0</v>
      </c>
      <c r="Y7791" s="55" t="n">
        <f aca="false">IF(OR(I7791="DNB",I7791="Dry DNB"),1,0)</f>
        <v>0</v>
      </c>
      <c r="Z7791" s="0" t="str">
        <f aca="false">IF(ISNUMBER(W7791),A7791-W7791,"")</f>
        <v/>
      </c>
      <c r="AA7791" s="55" t="n">
        <f aca="false">MATCH(A7791,DATAS,0)</f>
        <v>2</v>
      </c>
      <c r="AB7791" s="55" t="n">
        <f aca="false">IF(AND(E7791&gt;0,OR(AND(B7791&gt;=1,B7791&lt;=6),B7791=10)),1,0)</f>
        <v>0</v>
      </c>
      <c r="AC7791" s="55" t="n">
        <f aca="false">IF(AND(E7791&gt;0,B7791=10),1,0)</f>
        <v>0</v>
      </c>
      <c r="AD7791" s="55" t="n">
        <f aca="false">IF(AND(C7790=C7791,AA7790=AA7791-1),AB7790,"")</f>
        <v>0</v>
      </c>
      <c r="AE7791" s="55" t="n">
        <f aca="false">IF(AND(C7790=C7791,AA7790=AA7791-1),AC7790,"")</f>
        <v>0</v>
      </c>
      <c r="AF7791" s="55" t="n">
        <f aca="false">IF(AA7791=1,"",IF(AND(AB7791=1,AD7791&lt;&gt;1),1,0))</f>
        <v>0</v>
      </c>
      <c r="AG7791" s="55" t="n">
        <f aca="false">IF(AA7791=1,"",IF(AND(AC7791=1,AE7791&lt;&gt;1),1,0))</f>
        <v>0</v>
      </c>
      <c r="AH7791" s="60" t="str">
        <f aca="false">IF(AND(E7791&gt;0,AA7791&lt;2,NOT(AND(C7792=C7791,AA7792=AA7791+1))),INDEX(DATAS,AA7791+1),"")</f>
        <v/>
      </c>
      <c r="AI7791" s="60" t="str">
        <f aca="false">IF(AND(AC7791=1,AA7791&lt;2),IF(AND(C7792=C7791,AA7792=AA7791+1),IF(AC7792=1,"",INDEX(DATAS,AA7791+1)),INDEX(DATAS,AA7791+1)),"")</f>
        <v/>
      </c>
    </row>
    <row r="7792" customFormat="false" ht="15" hidden="false" customHeight="false" outlineLevel="0" collapsed="false">
      <c r="A7792" s="60" t="n">
        <v>46309</v>
      </c>
      <c r="B7792" s="0" t="n">
        <v>15</v>
      </c>
      <c r="C7792" s="0" t="n">
        <v>30819</v>
      </c>
      <c r="E7792" s="0" t="n">
        <v>0</v>
      </c>
      <c r="F7792" s="55" t="s">
        <v>1602</v>
      </c>
      <c r="I7792" s="55" t="s">
        <v>155</v>
      </c>
      <c r="U7792" s="0" t="n">
        <v>109</v>
      </c>
      <c r="V7792" s="0" t="n">
        <v>0</v>
      </c>
      <c r="X7792" s="55" t="n">
        <f aca="false">IF(I7792="Male",0,1)</f>
        <v>0</v>
      </c>
      <c r="Y7792" s="55" t="n">
        <f aca="false">IF(OR(I7792="DNB",I7792="Dry DNB"),1,0)</f>
        <v>0</v>
      </c>
      <c r="Z7792" s="0" t="str">
        <f aca="false">IF(ISNUMBER(W7792),A7792-W7792,"")</f>
        <v/>
      </c>
      <c r="AA7792" s="55" t="n">
        <f aca="false">MATCH(A7792,DATAS,0)</f>
        <v>1</v>
      </c>
      <c r="AB7792" s="55" t="n">
        <f aca="false">IF(AND(E7792&gt;0,OR(AND(B7792&gt;=1,B7792&lt;=6),B7792=10)),1,0)</f>
        <v>0</v>
      </c>
      <c r="AC7792" s="55" t="n">
        <f aca="false">IF(AND(E7792&gt;0,B7792=10),1,0)</f>
        <v>0</v>
      </c>
      <c r="AD7792" s="0" t="str">
        <f aca="false">IF(AND(C7791=C7792,AA7791=AA7792-1),AB7791,"")</f>
        <v/>
      </c>
      <c r="AE7792" s="0" t="str">
        <f aca="false">IF(AND(C7791=C7792,AA7791=AA7792-1),AC7791,"")</f>
        <v/>
      </c>
      <c r="AF7792" s="0" t="str">
        <f aca="false">IF(AA7792=1,"",IF(AND(AB7792=1,AD7792&lt;&gt;1),1,0))</f>
        <v/>
      </c>
      <c r="AG7792" s="0" t="str">
        <f aca="false">IF(AA7792=1,"",IF(AND(AC7792=1,AE7792&lt;&gt;1),1,0))</f>
        <v/>
      </c>
      <c r="AH7792" s="60" t="str">
        <f aca="false">IF(AND(E7792&gt;0,AA7792&lt;2,NOT(AND(C7793=C7792,AA7793=AA7792+1))),INDEX(DATAS,AA7792+1),"")</f>
        <v/>
      </c>
      <c r="AI7792" s="60" t="str">
        <f aca="false">IF(AND(AC7792=1,AA7792&lt;2),IF(AND(C7793=C7792,AA7793=AA7792+1),IF(AC7793=1,"",INDEX(DATAS,AA7792+1)),INDEX(DATAS,AA7792+1)),"")</f>
        <v/>
      </c>
    </row>
    <row r="7793" customFormat="false" ht="15" hidden="false" customHeight="false" outlineLevel="0" collapsed="false">
      <c r="A7793" s="60" t="n">
        <v>46310</v>
      </c>
      <c r="B7793" s="0" t="n">
        <v>15</v>
      </c>
      <c r="C7793" s="0" t="n">
        <v>30819</v>
      </c>
      <c r="E7793" s="0" t="n">
        <v>0</v>
      </c>
      <c r="F7793" s="55" t="s">
        <v>1602</v>
      </c>
      <c r="I7793" s="55" t="s">
        <v>155</v>
      </c>
      <c r="U7793" s="0" t="n">
        <v>110</v>
      </c>
      <c r="V7793" s="0" t="n">
        <v>0</v>
      </c>
      <c r="X7793" s="55" t="n">
        <f aca="false">IF(I7793="Male",0,1)</f>
        <v>0</v>
      </c>
      <c r="Y7793" s="55" t="n">
        <f aca="false">IF(OR(I7793="DNB",I7793="Dry DNB"),1,0)</f>
        <v>0</v>
      </c>
      <c r="Z7793" s="0" t="str">
        <f aca="false">IF(ISNUMBER(W7793),A7793-W7793,"")</f>
        <v/>
      </c>
      <c r="AA7793" s="55" t="n">
        <f aca="false">MATCH(A7793,DATAS,0)</f>
        <v>2</v>
      </c>
      <c r="AB7793" s="55" t="n">
        <f aca="false">IF(AND(E7793&gt;0,OR(AND(B7793&gt;=1,B7793&lt;=6),B7793=10)),1,0)</f>
        <v>0</v>
      </c>
      <c r="AC7793" s="55" t="n">
        <f aca="false">IF(AND(E7793&gt;0,B7793=10),1,0)</f>
        <v>0</v>
      </c>
      <c r="AD7793" s="55" t="n">
        <f aca="false">IF(AND(C7792=C7793,AA7792=AA7793-1),AB7792,"")</f>
        <v>0</v>
      </c>
      <c r="AE7793" s="55" t="n">
        <f aca="false">IF(AND(C7792=C7793,AA7792=AA7793-1),AC7792,"")</f>
        <v>0</v>
      </c>
      <c r="AF7793" s="55" t="n">
        <f aca="false">IF(AA7793=1,"",IF(AND(AB7793=1,AD7793&lt;&gt;1),1,0))</f>
        <v>0</v>
      </c>
      <c r="AG7793" s="55" t="n">
        <f aca="false">IF(AA7793=1,"",IF(AND(AC7793=1,AE7793&lt;&gt;1),1,0))</f>
        <v>0</v>
      </c>
      <c r="AH7793" s="60" t="str">
        <f aca="false">IF(AND(E7793&gt;0,AA7793&lt;2,NOT(AND(C7794=C7793,AA7794=AA7793+1))),INDEX(DATAS,AA7793+1),"")</f>
        <v/>
      </c>
      <c r="AI7793" s="60" t="str">
        <f aca="false">IF(AND(AC7793=1,AA7793&lt;2),IF(AND(C7794=C7793,AA7794=AA7793+1),IF(AC7794=1,"",INDEX(DATAS,AA7793+1)),INDEX(DATAS,AA7793+1)),"")</f>
        <v/>
      </c>
    </row>
    <row r="7794" customFormat="false" ht="15" hidden="false" customHeight="false" outlineLevel="0" collapsed="false">
      <c r="A7794" s="60" t="n">
        <v>46309</v>
      </c>
      <c r="B7794" s="0" t="n">
        <v>15</v>
      </c>
      <c r="C7794" s="0" t="n">
        <v>30820</v>
      </c>
      <c r="E7794" s="0" t="n">
        <v>0</v>
      </c>
      <c r="F7794" s="55" t="s">
        <v>1602</v>
      </c>
      <c r="I7794" s="55" t="s">
        <v>155</v>
      </c>
      <c r="U7794" s="0" t="n">
        <v>109</v>
      </c>
      <c r="V7794" s="0" t="n">
        <v>0</v>
      </c>
      <c r="X7794" s="55" t="n">
        <f aca="false">IF(I7794="Male",0,1)</f>
        <v>0</v>
      </c>
      <c r="Y7794" s="55" t="n">
        <f aca="false">IF(OR(I7794="DNB",I7794="Dry DNB"),1,0)</f>
        <v>0</v>
      </c>
      <c r="Z7794" s="0" t="str">
        <f aca="false">IF(ISNUMBER(W7794),A7794-W7794,"")</f>
        <v/>
      </c>
      <c r="AA7794" s="55" t="n">
        <f aca="false">MATCH(A7794,DATAS,0)</f>
        <v>1</v>
      </c>
      <c r="AB7794" s="55" t="n">
        <f aca="false">IF(AND(E7794&gt;0,OR(AND(B7794&gt;=1,B7794&lt;=6),B7794=10)),1,0)</f>
        <v>0</v>
      </c>
      <c r="AC7794" s="55" t="n">
        <f aca="false">IF(AND(E7794&gt;0,B7794=10),1,0)</f>
        <v>0</v>
      </c>
      <c r="AD7794" s="0" t="str">
        <f aca="false">IF(AND(C7793=C7794,AA7793=AA7794-1),AB7793,"")</f>
        <v/>
      </c>
      <c r="AE7794" s="0" t="str">
        <f aca="false">IF(AND(C7793=C7794,AA7793=AA7794-1),AC7793,"")</f>
        <v/>
      </c>
      <c r="AF7794" s="0" t="str">
        <f aca="false">IF(AA7794=1,"",IF(AND(AB7794=1,AD7794&lt;&gt;1),1,0))</f>
        <v/>
      </c>
      <c r="AG7794" s="0" t="str">
        <f aca="false">IF(AA7794=1,"",IF(AND(AC7794=1,AE7794&lt;&gt;1),1,0))</f>
        <v/>
      </c>
      <c r="AH7794" s="60" t="str">
        <f aca="false">IF(AND(E7794&gt;0,AA7794&lt;2,NOT(AND(C7795=C7794,AA7795=AA7794+1))),INDEX(DATAS,AA7794+1),"")</f>
        <v/>
      </c>
      <c r="AI7794" s="60" t="str">
        <f aca="false">IF(AND(AC7794=1,AA7794&lt;2),IF(AND(C7795=C7794,AA7795=AA7794+1),IF(AC7795=1,"",INDEX(DATAS,AA7794+1)),INDEX(DATAS,AA7794+1)),"")</f>
        <v/>
      </c>
    </row>
    <row r="7795" customFormat="false" ht="15" hidden="false" customHeight="false" outlineLevel="0" collapsed="false">
      <c r="A7795" s="60" t="n">
        <v>46310</v>
      </c>
      <c r="B7795" s="0" t="n">
        <v>15</v>
      </c>
      <c r="C7795" s="0" t="n">
        <v>30820</v>
      </c>
      <c r="E7795" s="0" t="n">
        <v>0</v>
      </c>
      <c r="F7795" s="55" t="s">
        <v>1602</v>
      </c>
      <c r="I7795" s="55" t="s">
        <v>155</v>
      </c>
      <c r="U7795" s="0" t="n">
        <v>110</v>
      </c>
      <c r="V7795" s="0" t="n">
        <v>0</v>
      </c>
      <c r="X7795" s="55" t="n">
        <f aca="false">IF(I7795="Male",0,1)</f>
        <v>0</v>
      </c>
      <c r="Y7795" s="55" t="n">
        <f aca="false">IF(OR(I7795="DNB",I7795="Dry DNB"),1,0)</f>
        <v>0</v>
      </c>
      <c r="Z7795" s="0" t="str">
        <f aca="false">IF(ISNUMBER(W7795),A7795-W7795,"")</f>
        <v/>
      </c>
      <c r="AA7795" s="55" t="n">
        <f aca="false">MATCH(A7795,DATAS,0)</f>
        <v>2</v>
      </c>
      <c r="AB7795" s="55" t="n">
        <f aca="false">IF(AND(E7795&gt;0,OR(AND(B7795&gt;=1,B7795&lt;=6),B7795=10)),1,0)</f>
        <v>0</v>
      </c>
      <c r="AC7795" s="55" t="n">
        <f aca="false">IF(AND(E7795&gt;0,B7795=10),1,0)</f>
        <v>0</v>
      </c>
      <c r="AD7795" s="55" t="n">
        <f aca="false">IF(AND(C7794=C7795,AA7794=AA7795-1),AB7794,"")</f>
        <v>0</v>
      </c>
      <c r="AE7795" s="55" t="n">
        <f aca="false">IF(AND(C7794=C7795,AA7794=AA7795-1),AC7794,"")</f>
        <v>0</v>
      </c>
      <c r="AF7795" s="55" t="n">
        <f aca="false">IF(AA7795=1,"",IF(AND(AB7795=1,AD7795&lt;&gt;1),1,0))</f>
        <v>0</v>
      </c>
      <c r="AG7795" s="55" t="n">
        <f aca="false">IF(AA7795=1,"",IF(AND(AC7795=1,AE7795&lt;&gt;1),1,0))</f>
        <v>0</v>
      </c>
      <c r="AH7795" s="60" t="str">
        <f aca="false">IF(AND(E7795&gt;0,AA7795&lt;2,NOT(AND(C7796=C7795,AA7796=AA7795+1))),INDEX(DATAS,AA7795+1),"")</f>
        <v/>
      </c>
      <c r="AI7795" s="60" t="str">
        <f aca="false">IF(AND(AC7795=1,AA7795&lt;2),IF(AND(C7796=C7795,AA7796=AA7795+1),IF(AC7796=1,"",INDEX(DATAS,AA7795+1)),INDEX(DATAS,AA7795+1)),"")</f>
        <v/>
      </c>
    </row>
    <row r="7796" customFormat="false" ht="15" hidden="false" customHeight="false" outlineLevel="0" collapsed="false">
      <c r="A7796" s="60" t="n">
        <v>46309</v>
      </c>
      <c r="B7796" s="0" t="n">
        <v>15</v>
      </c>
      <c r="C7796" s="0" t="n">
        <v>30821</v>
      </c>
      <c r="E7796" s="0" t="n">
        <v>0</v>
      </c>
      <c r="F7796" s="55" t="s">
        <v>1604</v>
      </c>
      <c r="I7796" s="55" t="s">
        <v>155</v>
      </c>
      <c r="U7796" s="0" t="n">
        <v>106</v>
      </c>
      <c r="V7796" s="0" t="n">
        <v>0</v>
      </c>
      <c r="X7796" s="55" t="n">
        <f aca="false">IF(I7796="Male",0,1)</f>
        <v>0</v>
      </c>
      <c r="Y7796" s="55" t="n">
        <f aca="false">IF(OR(I7796="DNB",I7796="Dry DNB"),1,0)</f>
        <v>0</v>
      </c>
      <c r="Z7796" s="0" t="str">
        <f aca="false">IF(ISNUMBER(W7796),A7796-W7796,"")</f>
        <v/>
      </c>
      <c r="AA7796" s="55" t="n">
        <f aca="false">MATCH(A7796,DATAS,0)</f>
        <v>1</v>
      </c>
      <c r="AB7796" s="55" t="n">
        <f aca="false">IF(AND(E7796&gt;0,OR(AND(B7796&gt;=1,B7796&lt;=6),B7796=10)),1,0)</f>
        <v>0</v>
      </c>
      <c r="AC7796" s="55" t="n">
        <f aca="false">IF(AND(E7796&gt;0,B7796=10),1,0)</f>
        <v>0</v>
      </c>
      <c r="AD7796" s="0" t="str">
        <f aca="false">IF(AND(C7795=C7796,AA7795=AA7796-1),AB7795,"")</f>
        <v/>
      </c>
      <c r="AE7796" s="0" t="str">
        <f aca="false">IF(AND(C7795=C7796,AA7795=AA7796-1),AC7795,"")</f>
        <v/>
      </c>
      <c r="AF7796" s="0" t="str">
        <f aca="false">IF(AA7796=1,"",IF(AND(AB7796=1,AD7796&lt;&gt;1),1,0))</f>
        <v/>
      </c>
      <c r="AG7796" s="0" t="str">
        <f aca="false">IF(AA7796=1,"",IF(AND(AC7796=1,AE7796&lt;&gt;1),1,0))</f>
        <v/>
      </c>
      <c r="AH7796" s="60" t="str">
        <f aca="false">IF(AND(E7796&gt;0,AA7796&lt;2,NOT(AND(C7797=C7796,AA7797=AA7796+1))),INDEX(DATAS,AA7796+1),"")</f>
        <v/>
      </c>
      <c r="AI7796" s="60" t="str">
        <f aca="false">IF(AND(AC7796=1,AA7796&lt;2),IF(AND(C7797=C7796,AA7797=AA7796+1),IF(AC7797=1,"",INDEX(DATAS,AA7796+1)),INDEX(DATAS,AA7796+1)),"")</f>
        <v/>
      </c>
    </row>
    <row r="7797" customFormat="false" ht="15" hidden="false" customHeight="false" outlineLevel="0" collapsed="false">
      <c r="A7797" s="60" t="n">
        <v>46310</v>
      </c>
      <c r="B7797" s="0" t="n">
        <v>15</v>
      </c>
      <c r="C7797" s="0" t="n">
        <v>30821</v>
      </c>
      <c r="E7797" s="0" t="n">
        <v>0</v>
      </c>
      <c r="F7797" s="55" t="s">
        <v>1604</v>
      </c>
      <c r="I7797" s="55" t="s">
        <v>155</v>
      </c>
      <c r="U7797" s="0" t="n">
        <v>107</v>
      </c>
      <c r="V7797" s="0" t="n">
        <v>0</v>
      </c>
      <c r="X7797" s="55" t="n">
        <f aca="false">IF(I7797="Male",0,1)</f>
        <v>0</v>
      </c>
      <c r="Y7797" s="55" t="n">
        <f aca="false">IF(OR(I7797="DNB",I7797="Dry DNB"),1,0)</f>
        <v>0</v>
      </c>
      <c r="Z7797" s="0" t="str">
        <f aca="false">IF(ISNUMBER(W7797),A7797-W7797,"")</f>
        <v/>
      </c>
      <c r="AA7797" s="55" t="n">
        <f aca="false">MATCH(A7797,DATAS,0)</f>
        <v>2</v>
      </c>
      <c r="AB7797" s="55" t="n">
        <f aca="false">IF(AND(E7797&gt;0,OR(AND(B7797&gt;=1,B7797&lt;=6),B7797=10)),1,0)</f>
        <v>0</v>
      </c>
      <c r="AC7797" s="55" t="n">
        <f aca="false">IF(AND(E7797&gt;0,B7797=10),1,0)</f>
        <v>0</v>
      </c>
      <c r="AD7797" s="55" t="n">
        <f aca="false">IF(AND(C7796=C7797,AA7796=AA7797-1),AB7796,"")</f>
        <v>0</v>
      </c>
      <c r="AE7797" s="55" t="n">
        <f aca="false">IF(AND(C7796=C7797,AA7796=AA7797-1),AC7796,"")</f>
        <v>0</v>
      </c>
      <c r="AF7797" s="55" t="n">
        <f aca="false">IF(AA7797=1,"",IF(AND(AB7797=1,AD7797&lt;&gt;1),1,0))</f>
        <v>0</v>
      </c>
      <c r="AG7797" s="55" t="n">
        <f aca="false">IF(AA7797=1,"",IF(AND(AC7797=1,AE7797&lt;&gt;1),1,0))</f>
        <v>0</v>
      </c>
      <c r="AH7797" s="60" t="str">
        <f aca="false">IF(AND(E7797&gt;0,AA7797&lt;2,NOT(AND(C7798=C7797,AA7798=AA7797+1))),INDEX(DATAS,AA7797+1),"")</f>
        <v/>
      </c>
      <c r="AI7797" s="60" t="str">
        <f aca="false">IF(AND(AC7797=1,AA7797&lt;2),IF(AND(C7798=C7797,AA7798=AA7797+1),IF(AC7798=1,"",INDEX(DATAS,AA7797+1)),INDEX(DATAS,AA7797+1)),"")</f>
        <v/>
      </c>
    </row>
    <row r="7798" customFormat="false" ht="15" hidden="false" customHeight="false" outlineLevel="0" collapsed="false">
      <c r="A7798" s="60" t="n">
        <v>46309</v>
      </c>
      <c r="B7798" s="0" t="n">
        <v>15</v>
      </c>
      <c r="C7798" s="0" t="n">
        <v>30822</v>
      </c>
      <c r="E7798" s="0" t="n">
        <v>0</v>
      </c>
      <c r="F7798" s="55" t="s">
        <v>1604</v>
      </c>
      <c r="I7798" s="55" t="s">
        <v>155</v>
      </c>
      <c r="U7798" s="0" t="n">
        <v>106</v>
      </c>
      <c r="V7798" s="0" t="n">
        <v>0</v>
      </c>
      <c r="X7798" s="55" t="n">
        <f aca="false">IF(I7798="Male",0,1)</f>
        <v>0</v>
      </c>
      <c r="Y7798" s="55" t="n">
        <f aca="false">IF(OR(I7798="DNB",I7798="Dry DNB"),1,0)</f>
        <v>0</v>
      </c>
      <c r="Z7798" s="0" t="str">
        <f aca="false">IF(ISNUMBER(W7798),A7798-W7798,"")</f>
        <v/>
      </c>
      <c r="AA7798" s="55" t="n">
        <f aca="false">MATCH(A7798,DATAS,0)</f>
        <v>1</v>
      </c>
      <c r="AB7798" s="55" t="n">
        <f aca="false">IF(AND(E7798&gt;0,OR(AND(B7798&gt;=1,B7798&lt;=6),B7798=10)),1,0)</f>
        <v>0</v>
      </c>
      <c r="AC7798" s="55" t="n">
        <f aca="false">IF(AND(E7798&gt;0,B7798=10),1,0)</f>
        <v>0</v>
      </c>
      <c r="AD7798" s="0" t="str">
        <f aca="false">IF(AND(C7797=C7798,AA7797=AA7798-1),AB7797,"")</f>
        <v/>
      </c>
      <c r="AE7798" s="0" t="str">
        <f aca="false">IF(AND(C7797=C7798,AA7797=AA7798-1),AC7797,"")</f>
        <v/>
      </c>
      <c r="AF7798" s="0" t="str">
        <f aca="false">IF(AA7798=1,"",IF(AND(AB7798=1,AD7798&lt;&gt;1),1,0))</f>
        <v/>
      </c>
      <c r="AG7798" s="0" t="str">
        <f aca="false">IF(AA7798=1,"",IF(AND(AC7798=1,AE7798&lt;&gt;1),1,0))</f>
        <v/>
      </c>
      <c r="AH7798" s="60" t="str">
        <f aca="false">IF(AND(E7798&gt;0,AA7798&lt;2,NOT(AND(C7799=C7798,AA7799=AA7798+1))),INDEX(DATAS,AA7798+1),"")</f>
        <v/>
      </c>
      <c r="AI7798" s="60" t="str">
        <f aca="false">IF(AND(AC7798=1,AA7798&lt;2),IF(AND(C7799=C7798,AA7799=AA7798+1),IF(AC7799=1,"",INDEX(DATAS,AA7798+1)),INDEX(DATAS,AA7798+1)),"")</f>
        <v/>
      </c>
    </row>
    <row r="7799" customFormat="false" ht="15" hidden="false" customHeight="false" outlineLevel="0" collapsed="false">
      <c r="A7799" s="60" t="n">
        <v>46310</v>
      </c>
      <c r="B7799" s="0" t="n">
        <v>15</v>
      </c>
      <c r="C7799" s="0" t="n">
        <v>30822</v>
      </c>
      <c r="E7799" s="0" t="n">
        <v>0</v>
      </c>
      <c r="F7799" s="55" t="s">
        <v>1604</v>
      </c>
      <c r="I7799" s="55" t="s">
        <v>155</v>
      </c>
      <c r="U7799" s="0" t="n">
        <v>107</v>
      </c>
      <c r="V7799" s="0" t="n">
        <v>0</v>
      </c>
      <c r="X7799" s="55" t="n">
        <f aca="false">IF(I7799="Male",0,1)</f>
        <v>0</v>
      </c>
      <c r="Y7799" s="55" t="n">
        <f aca="false">IF(OR(I7799="DNB",I7799="Dry DNB"),1,0)</f>
        <v>0</v>
      </c>
      <c r="Z7799" s="0" t="str">
        <f aca="false">IF(ISNUMBER(W7799),A7799-W7799,"")</f>
        <v/>
      </c>
      <c r="AA7799" s="55" t="n">
        <f aca="false">MATCH(A7799,DATAS,0)</f>
        <v>2</v>
      </c>
      <c r="AB7799" s="55" t="n">
        <f aca="false">IF(AND(E7799&gt;0,OR(AND(B7799&gt;=1,B7799&lt;=6),B7799=10)),1,0)</f>
        <v>0</v>
      </c>
      <c r="AC7799" s="55" t="n">
        <f aca="false">IF(AND(E7799&gt;0,B7799=10),1,0)</f>
        <v>0</v>
      </c>
      <c r="AD7799" s="55" t="n">
        <f aca="false">IF(AND(C7798=C7799,AA7798=AA7799-1),AB7798,"")</f>
        <v>0</v>
      </c>
      <c r="AE7799" s="55" t="n">
        <f aca="false">IF(AND(C7798=C7799,AA7798=AA7799-1),AC7798,"")</f>
        <v>0</v>
      </c>
      <c r="AF7799" s="55" t="n">
        <f aca="false">IF(AA7799=1,"",IF(AND(AB7799=1,AD7799&lt;&gt;1),1,0))</f>
        <v>0</v>
      </c>
      <c r="AG7799" s="55" t="n">
        <f aca="false">IF(AA7799=1,"",IF(AND(AC7799=1,AE7799&lt;&gt;1),1,0))</f>
        <v>0</v>
      </c>
      <c r="AH7799" s="60" t="str">
        <f aca="false">IF(AND(E7799&gt;0,AA7799&lt;2,NOT(AND(C7800=C7799,AA7800=AA7799+1))),INDEX(DATAS,AA7799+1),"")</f>
        <v/>
      </c>
      <c r="AI7799" s="60" t="str">
        <f aca="false">IF(AND(AC7799=1,AA7799&lt;2),IF(AND(C7800=C7799,AA7800=AA7799+1),IF(AC7800=1,"",INDEX(DATAS,AA7799+1)),INDEX(DATAS,AA7799+1)),"")</f>
        <v/>
      </c>
    </row>
    <row r="7800" customFormat="false" ht="15" hidden="false" customHeight="false" outlineLevel="0" collapsed="false">
      <c r="A7800" s="60" t="n">
        <v>46309</v>
      </c>
      <c r="B7800" s="0" t="n">
        <v>15</v>
      </c>
      <c r="C7800" s="0" t="n">
        <v>30823</v>
      </c>
      <c r="E7800" s="0" t="n">
        <v>0</v>
      </c>
      <c r="F7800" s="55" t="s">
        <v>1604</v>
      </c>
      <c r="I7800" s="55" t="s">
        <v>155</v>
      </c>
      <c r="U7800" s="0" t="n">
        <v>106</v>
      </c>
      <c r="V7800" s="0" t="n">
        <v>0</v>
      </c>
      <c r="X7800" s="55" t="n">
        <f aca="false">IF(I7800="Male",0,1)</f>
        <v>0</v>
      </c>
      <c r="Y7800" s="55" t="n">
        <f aca="false">IF(OR(I7800="DNB",I7800="Dry DNB"),1,0)</f>
        <v>0</v>
      </c>
      <c r="Z7800" s="0" t="str">
        <f aca="false">IF(ISNUMBER(W7800),A7800-W7800,"")</f>
        <v/>
      </c>
      <c r="AA7800" s="55" t="n">
        <f aca="false">MATCH(A7800,DATAS,0)</f>
        <v>1</v>
      </c>
      <c r="AB7800" s="55" t="n">
        <f aca="false">IF(AND(E7800&gt;0,OR(AND(B7800&gt;=1,B7800&lt;=6),B7800=10)),1,0)</f>
        <v>0</v>
      </c>
      <c r="AC7800" s="55" t="n">
        <f aca="false">IF(AND(E7800&gt;0,B7800=10),1,0)</f>
        <v>0</v>
      </c>
      <c r="AD7800" s="0" t="str">
        <f aca="false">IF(AND(C7799=C7800,AA7799=AA7800-1),AB7799,"")</f>
        <v/>
      </c>
      <c r="AE7800" s="0" t="str">
        <f aca="false">IF(AND(C7799=C7800,AA7799=AA7800-1),AC7799,"")</f>
        <v/>
      </c>
      <c r="AF7800" s="0" t="str">
        <f aca="false">IF(AA7800=1,"",IF(AND(AB7800=1,AD7800&lt;&gt;1),1,0))</f>
        <v/>
      </c>
      <c r="AG7800" s="0" t="str">
        <f aca="false">IF(AA7800=1,"",IF(AND(AC7800=1,AE7800&lt;&gt;1),1,0))</f>
        <v/>
      </c>
      <c r="AH7800" s="60" t="str">
        <f aca="false">IF(AND(E7800&gt;0,AA7800&lt;2,NOT(AND(C7801=C7800,AA7801=AA7800+1))),INDEX(DATAS,AA7800+1),"")</f>
        <v/>
      </c>
      <c r="AI7800" s="60" t="str">
        <f aca="false">IF(AND(AC7800=1,AA7800&lt;2),IF(AND(C7801=C7800,AA7801=AA7800+1),IF(AC7801=1,"",INDEX(DATAS,AA7800+1)),INDEX(DATAS,AA7800+1)),"")</f>
        <v/>
      </c>
    </row>
    <row r="7801" customFormat="false" ht="15" hidden="false" customHeight="false" outlineLevel="0" collapsed="false">
      <c r="A7801" s="60" t="n">
        <v>46310</v>
      </c>
      <c r="B7801" s="0" t="n">
        <v>15</v>
      </c>
      <c r="C7801" s="0" t="n">
        <v>30823</v>
      </c>
      <c r="E7801" s="0" t="n">
        <v>0</v>
      </c>
      <c r="F7801" s="55" t="s">
        <v>1604</v>
      </c>
      <c r="I7801" s="55" t="s">
        <v>155</v>
      </c>
      <c r="U7801" s="0" t="n">
        <v>107</v>
      </c>
      <c r="V7801" s="0" t="n">
        <v>0</v>
      </c>
      <c r="X7801" s="55" t="n">
        <f aca="false">IF(I7801="Male",0,1)</f>
        <v>0</v>
      </c>
      <c r="Y7801" s="55" t="n">
        <f aca="false">IF(OR(I7801="DNB",I7801="Dry DNB"),1,0)</f>
        <v>0</v>
      </c>
      <c r="Z7801" s="0" t="str">
        <f aca="false">IF(ISNUMBER(W7801),A7801-W7801,"")</f>
        <v/>
      </c>
      <c r="AA7801" s="55" t="n">
        <f aca="false">MATCH(A7801,DATAS,0)</f>
        <v>2</v>
      </c>
      <c r="AB7801" s="55" t="n">
        <f aca="false">IF(AND(E7801&gt;0,OR(AND(B7801&gt;=1,B7801&lt;=6),B7801=10)),1,0)</f>
        <v>0</v>
      </c>
      <c r="AC7801" s="55" t="n">
        <f aca="false">IF(AND(E7801&gt;0,B7801=10),1,0)</f>
        <v>0</v>
      </c>
      <c r="AD7801" s="55" t="n">
        <f aca="false">IF(AND(C7800=C7801,AA7800=AA7801-1),AB7800,"")</f>
        <v>0</v>
      </c>
      <c r="AE7801" s="55" t="n">
        <f aca="false">IF(AND(C7800=C7801,AA7800=AA7801-1),AC7800,"")</f>
        <v>0</v>
      </c>
      <c r="AF7801" s="55" t="n">
        <f aca="false">IF(AA7801=1,"",IF(AND(AB7801=1,AD7801&lt;&gt;1),1,0))</f>
        <v>0</v>
      </c>
      <c r="AG7801" s="55" t="n">
        <f aca="false">IF(AA7801=1,"",IF(AND(AC7801=1,AE7801&lt;&gt;1),1,0))</f>
        <v>0</v>
      </c>
      <c r="AH7801" s="60" t="str">
        <f aca="false">IF(AND(E7801&gt;0,AA7801&lt;2,NOT(AND(C7802=C7801,AA7802=AA7801+1))),INDEX(DATAS,AA7801+1),"")</f>
        <v/>
      </c>
      <c r="AI7801" s="60" t="str">
        <f aca="false">IF(AND(AC7801=1,AA7801&lt;2),IF(AND(C7802=C7801,AA7802=AA7801+1),IF(AC7802=1,"",INDEX(DATAS,AA7801+1)),INDEX(DATAS,AA7801+1)),"")</f>
        <v/>
      </c>
    </row>
    <row r="7802" customFormat="false" ht="15" hidden="false" customHeight="false" outlineLevel="0" collapsed="false">
      <c r="A7802" s="60" t="n">
        <v>46309</v>
      </c>
      <c r="B7802" s="0" t="n">
        <v>15</v>
      </c>
      <c r="C7802" s="0" t="n">
        <v>30827</v>
      </c>
      <c r="E7802" s="0" t="n">
        <v>0</v>
      </c>
      <c r="F7802" s="55" t="s">
        <v>1711</v>
      </c>
      <c r="I7802" s="55" t="s">
        <v>155</v>
      </c>
      <c r="U7802" s="0" t="n">
        <v>105</v>
      </c>
      <c r="V7802" s="0" t="n">
        <v>0</v>
      </c>
      <c r="X7802" s="55" t="n">
        <f aca="false">IF(I7802="Male",0,1)</f>
        <v>0</v>
      </c>
      <c r="Y7802" s="55" t="n">
        <f aca="false">IF(OR(I7802="DNB",I7802="Dry DNB"),1,0)</f>
        <v>0</v>
      </c>
      <c r="Z7802" s="0" t="str">
        <f aca="false">IF(ISNUMBER(W7802),A7802-W7802,"")</f>
        <v/>
      </c>
      <c r="AA7802" s="55" t="n">
        <f aca="false">MATCH(A7802,DATAS,0)</f>
        <v>1</v>
      </c>
      <c r="AB7802" s="55" t="n">
        <f aca="false">IF(AND(E7802&gt;0,OR(AND(B7802&gt;=1,B7802&lt;=6),B7802=10)),1,0)</f>
        <v>0</v>
      </c>
      <c r="AC7802" s="55" t="n">
        <f aca="false">IF(AND(E7802&gt;0,B7802=10),1,0)</f>
        <v>0</v>
      </c>
      <c r="AD7802" s="0" t="str">
        <f aca="false">IF(AND(C7801=C7802,AA7801=AA7802-1),AB7801,"")</f>
        <v/>
      </c>
      <c r="AE7802" s="0" t="str">
        <f aca="false">IF(AND(C7801=C7802,AA7801=AA7802-1),AC7801,"")</f>
        <v/>
      </c>
      <c r="AF7802" s="0" t="str">
        <f aca="false">IF(AA7802=1,"",IF(AND(AB7802=1,AD7802&lt;&gt;1),1,0))</f>
        <v/>
      </c>
      <c r="AG7802" s="0" t="str">
        <f aca="false">IF(AA7802=1,"",IF(AND(AC7802=1,AE7802&lt;&gt;1),1,0))</f>
        <v/>
      </c>
      <c r="AH7802" s="60" t="str">
        <f aca="false">IF(AND(E7802&gt;0,AA7802&lt;2,NOT(AND(C7803=C7802,AA7803=AA7802+1))),INDEX(DATAS,AA7802+1),"")</f>
        <v/>
      </c>
      <c r="AI7802" s="60" t="str">
        <f aca="false">IF(AND(AC7802=1,AA7802&lt;2),IF(AND(C7803=C7802,AA7803=AA7802+1),IF(AC7803=1,"",INDEX(DATAS,AA7802+1)),INDEX(DATAS,AA7802+1)),"")</f>
        <v/>
      </c>
    </row>
    <row r="7803" customFormat="false" ht="15" hidden="false" customHeight="false" outlineLevel="0" collapsed="false">
      <c r="A7803" s="60" t="n">
        <v>46310</v>
      </c>
      <c r="B7803" s="0" t="n">
        <v>15</v>
      </c>
      <c r="C7803" s="0" t="n">
        <v>30827</v>
      </c>
      <c r="E7803" s="0" t="n">
        <v>0</v>
      </c>
      <c r="F7803" s="55" t="s">
        <v>1711</v>
      </c>
      <c r="I7803" s="55" t="s">
        <v>155</v>
      </c>
      <c r="U7803" s="0" t="n">
        <v>106</v>
      </c>
      <c r="V7803" s="0" t="n">
        <v>0</v>
      </c>
      <c r="X7803" s="55" t="n">
        <f aca="false">IF(I7803="Male",0,1)</f>
        <v>0</v>
      </c>
      <c r="Y7803" s="55" t="n">
        <f aca="false">IF(OR(I7803="DNB",I7803="Dry DNB"),1,0)</f>
        <v>0</v>
      </c>
      <c r="Z7803" s="0" t="str">
        <f aca="false">IF(ISNUMBER(W7803),A7803-W7803,"")</f>
        <v/>
      </c>
      <c r="AA7803" s="55" t="n">
        <f aca="false">MATCH(A7803,DATAS,0)</f>
        <v>2</v>
      </c>
      <c r="AB7803" s="55" t="n">
        <f aca="false">IF(AND(E7803&gt;0,OR(AND(B7803&gt;=1,B7803&lt;=6),B7803=10)),1,0)</f>
        <v>0</v>
      </c>
      <c r="AC7803" s="55" t="n">
        <f aca="false">IF(AND(E7803&gt;0,B7803=10),1,0)</f>
        <v>0</v>
      </c>
      <c r="AD7803" s="55" t="n">
        <f aca="false">IF(AND(C7802=C7803,AA7802=AA7803-1),AB7802,"")</f>
        <v>0</v>
      </c>
      <c r="AE7803" s="55" t="n">
        <f aca="false">IF(AND(C7802=C7803,AA7802=AA7803-1),AC7802,"")</f>
        <v>0</v>
      </c>
      <c r="AF7803" s="55" t="n">
        <f aca="false">IF(AA7803=1,"",IF(AND(AB7803=1,AD7803&lt;&gt;1),1,0))</f>
        <v>0</v>
      </c>
      <c r="AG7803" s="55" t="n">
        <f aca="false">IF(AA7803=1,"",IF(AND(AC7803=1,AE7803&lt;&gt;1),1,0))</f>
        <v>0</v>
      </c>
      <c r="AH7803" s="60" t="str">
        <f aca="false">IF(AND(E7803&gt;0,AA7803&lt;2,NOT(AND(C7804=C7803,AA7804=AA7803+1))),INDEX(DATAS,AA7803+1),"")</f>
        <v/>
      </c>
      <c r="AI7803" s="60" t="str">
        <f aca="false">IF(AND(AC7803=1,AA7803&lt;2),IF(AND(C7804=C7803,AA7804=AA7803+1),IF(AC7804=1,"",INDEX(DATAS,AA7803+1)),INDEX(DATAS,AA7803+1)),"")</f>
        <v/>
      </c>
    </row>
    <row r="7804" customFormat="false" ht="15" hidden="false" customHeight="false" outlineLevel="0" collapsed="false">
      <c r="A7804" s="60" t="n">
        <v>46309</v>
      </c>
      <c r="B7804" s="0" t="n">
        <v>15</v>
      </c>
      <c r="C7804" s="0" t="n">
        <v>30830</v>
      </c>
      <c r="E7804" s="0" t="n">
        <v>0</v>
      </c>
      <c r="F7804" s="55" t="s">
        <v>1605</v>
      </c>
      <c r="I7804" s="55" t="s">
        <v>155</v>
      </c>
      <c r="U7804" s="0" t="n">
        <v>104</v>
      </c>
      <c r="V7804" s="0" t="n">
        <v>0</v>
      </c>
      <c r="X7804" s="55" t="n">
        <f aca="false">IF(I7804="Male",0,1)</f>
        <v>0</v>
      </c>
      <c r="Y7804" s="55" t="n">
        <f aca="false">IF(OR(I7804="DNB",I7804="Dry DNB"),1,0)</f>
        <v>0</v>
      </c>
      <c r="Z7804" s="0" t="str">
        <f aca="false">IF(ISNUMBER(W7804),A7804-W7804,"")</f>
        <v/>
      </c>
      <c r="AA7804" s="55" t="n">
        <f aca="false">MATCH(A7804,DATAS,0)</f>
        <v>1</v>
      </c>
      <c r="AB7804" s="55" t="n">
        <f aca="false">IF(AND(E7804&gt;0,OR(AND(B7804&gt;=1,B7804&lt;=6),B7804=10)),1,0)</f>
        <v>0</v>
      </c>
      <c r="AC7804" s="55" t="n">
        <f aca="false">IF(AND(E7804&gt;0,B7804=10),1,0)</f>
        <v>0</v>
      </c>
      <c r="AD7804" s="0" t="str">
        <f aca="false">IF(AND(C7803=C7804,AA7803=AA7804-1),AB7803,"")</f>
        <v/>
      </c>
      <c r="AE7804" s="0" t="str">
        <f aca="false">IF(AND(C7803=C7804,AA7803=AA7804-1),AC7803,"")</f>
        <v/>
      </c>
      <c r="AF7804" s="0" t="str">
        <f aca="false">IF(AA7804=1,"",IF(AND(AB7804=1,AD7804&lt;&gt;1),1,0))</f>
        <v/>
      </c>
      <c r="AG7804" s="0" t="str">
        <f aca="false">IF(AA7804=1,"",IF(AND(AC7804=1,AE7804&lt;&gt;1),1,0))</f>
        <v/>
      </c>
      <c r="AH7804" s="60" t="str">
        <f aca="false">IF(AND(E7804&gt;0,AA7804&lt;2,NOT(AND(C7805=C7804,AA7805=AA7804+1))),INDEX(DATAS,AA7804+1),"")</f>
        <v/>
      </c>
      <c r="AI7804" s="60" t="str">
        <f aca="false">IF(AND(AC7804=1,AA7804&lt;2),IF(AND(C7805=C7804,AA7805=AA7804+1),IF(AC7805=1,"",INDEX(DATAS,AA7804+1)),INDEX(DATAS,AA7804+1)),"")</f>
        <v/>
      </c>
    </row>
    <row r="7805" customFormat="false" ht="15" hidden="false" customHeight="false" outlineLevel="0" collapsed="false">
      <c r="A7805" s="60" t="n">
        <v>46310</v>
      </c>
      <c r="B7805" s="0" t="n">
        <v>15</v>
      </c>
      <c r="C7805" s="0" t="n">
        <v>30830</v>
      </c>
      <c r="E7805" s="0" t="n">
        <v>0</v>
      </c>
      <c r="F7805" s="55" t="s">
        <v>1605</v>
      </c>
      <c r="I7805" s="55" t="s">
        <v>155</v>
      </c>
      <c r="U7805" s="0" t="n">
        <v>105</v>
      </c>
      <c r="V7805" s="0" t="n">
        <v>0</v>
      </c>
      <c r="X7805" s="55" t="n">
        <f aca="false">IF(I7805="Male",0,1)</f>
        <v>0</v>
      </c>
      <c r="Y7805" s="55" t="n">
        <f aca="false">IF(OR(I7805="DNB",I7805="Dry DNB"),1,0)</f>
        <v>0</v>
      </c>
      <c r="Z7805" s="0" t="str">
        <f aca="false">IF(ISNUMBER(W7805),A7805-W7805,"")</f>
        <v/>
      </c>
      <c r="AA7805" s="55" t="n">
        <f aca="false">MATCH(A7805,DATAS,0)</f>
        <v>2</v>
      </c>
      <c r="AB7805" s="55" t="n">
        <f aca="false">IF(AND(E7805&gt;0,OR(AND(B7805&gt;=1,B7805&lt;=6),B7805=10)),1,0)</f>
        <v>0</v>
      </c>
      <c r="AC7805" s="55" t="n">
        <f aca="false">IF(AND(E7805&gt;0,B7805=10),1,0)</f>
        <v>0</v>
      </c>
      <c r="AD7805" s="55" t="n">
        <f aca="false">IF(AND(C7804=C7805,AA7804=AA7805-1),AB7804,"")</f>
        <v>0</v>
      </c>
      <c r="AE7805" s="55" t="n">
        <f aca="false">IF(AND(C7804=C7805,AA7804=AA7805-1),AC7804,"")</f>
        <v>0</v>
      </c>
      <c r="AF7805" s="55" t="n">
        <f aca="false">IF(AA7805=1,"",IF(AND(AB7805=1,AD7805&lt;&gt;1),1,0))</f>
        <v>0</v>
      </c>
      <c r="AG7805" s="55" t="n">
        <f aca="false">IF(AA7805=1,"",IF(AND(AC7805=1,AE7805&lt;&gt;1),1,0))</f>
        <v>0</v>
      </c>
      <c r="AH7805" s="60" t="str">
        <f aca="false">IF(AND(E7805&gt;0,AA7805&lt;2,NOT(AND(C7806=C7805,AA7806=AA7805+1))),INDEX(DATAS,AA7805+1),"")</f>
        <v/>
      </c>
      <c r="AI7805" s="60" t="str">
        <f aca="false">IF(AND(AC7805=1,AA7805&lt;2),IF(AND(C7806=C7805,AA7806=AA7805+1),IF(AC7806=1,"",INDEX(DATAS,AA7805+1)),INDEX(DATAS,AA7805+1)),"")</f>
        <v/>
      </c>
    </row>
    <row r="7806" customFormat="false" ht="15" hidden="false" customHeight="false" outlineLevel="0" collapsed="false">
      <c r="A7806" s="60" t="n">
        <v>46309</v>
      </c>
      <c r="B7806" s="0" t="n">
        <v>15</v>
      </c>
      <c r="C7806" s="0" t="n">
        <v>30831</v>
      </c>
      <c r="E7806" s="0" t="n">
        <v>0</v>
      </c>
      <c r="F7806" s="55" t="s">
        <v>1605</v>
      </c>
      <c r="I7806" s="55" t="s">
        <v>155</v>
      </c>
      <c r="U7806" s="0" t="n">
        <v>104</v>
      </c>
      <c r="V7806" s="0" t="n">
        <v>0</v>
      </c>
      <c r="X7806" s="55" t="n">
        <f aca="false">IF(I7806="Male",0,1)</f>
        <v>0</v>
      </c>
      <c r="Y7806" s="55" t="n">
        <f aca="false">IF(OR(I7806="DNB",I7806="Dry DNB"),1,0)</f>
        <v>0</v>
      </c>
      <c r="Z7806" s="0" t="str">
        <f aca="false">IF(ISNUMBER(W7806),A7806-W7806,"")</f>
        <v/>
      </c>
      <c r="AA7806" s="55" t="n">
        <f aca="false">MATCH(A7806,DATAS,0)</f>
        <v>1</v>
      </c>
      <c r="AB7806" s="55" t="n">
        <f aca="false">IF(AND(E7806&gt;0,OR(AND(B7806&gt;=1,B7806&lt;=6),B7806=10)),1,0)</f>
        <v>0</v>
      </c>
      <c r="AC7806" s="55" t="n">
        <f aca="false">IF(AND(E7806&gt;0,B7806=10),1,0)</f>
        <v>0</v>
      </c>
      <c r="AD7806" s="0" t="str">
        <f aca="false">IF(AND(C7805=C7806,AA7805=AA7806-1),AB7805,"")</f>
        <v/>
      </c>
      <c r="AE7806" s="0" t="str">
        <f aca="false">IF(AND(C7805=C7806,AA7805=AA7806-1),AC7805,"")</f>
        <v/>
      </c>
      <c r="AF7806" s="0" t="str">
        <f aca="false">IF(AA7806=1,"",IF(AND(AB7806=1,AD7806&lt;&gt;1),1,0))</f>
        <v/>
      </c>
      <c r="AG7806" s="0" t="str">
        <f aca="false">IF(AA7806=1,"",IF(AND(AC7806=1,AE7806&lt;&gt;1),1,0))</f>
        <v/>
      </c>
      <c r="AH7806" s="60" t="str">
        <f aca="false">IF(AND(E7806&gt;0,AA7806&lt;2,NOT(AND(C7807=C7806,AA7807=AA7806+1))),INDEX(DATAS,AA7806+1),"")</f>
        <v/>
      </c>
      <c r="AI7806" s="60" t="str">
        <f aca="false">IF(AND(AC7806=1,AA7806&lt;2),IF(AND(C7807=C7806,AA7807=AA7806+1),IF(AC7807=1,"",INDEX(DATAS,AA7806+1)),INDEX(DATAS,AA7806+1)),"")</f>
        <v/>
      </c>
    </row>
    <row r="7807" customFormat="false" ht="15" hidden="false" customHeight="false" outlineLevel="0" collapsed="false">
      <c r="A7807" s="60" t="n">
        <v>46310</v>
      </c>
      <c r="B7807" s="0" t="n">
        <v>15</v>
      </c>
      <c r="C7807" s="0" t="n">
        <v>30831</v>
      </c>
      <c r="E7807" s="0" t="n">
        <v>0</v>
      </c>
      <c r="F7807" s="55" t="s">
        <v>1605</v>
      </c>
      <c r="I7807" s="55" t="s">
        <v>155</v>
      </c>
      <c r="U7807" s="0" t="n">
        <v>105</v>
      </c>
      <c r="V7807" s="0" t="n">
        <v>0</v>
      </c>
      <c r="X7807" s="55" t="n">
        <f aca="false">IF(I7807="Male",0,1)</f>
        <v>0</v>
      </c>
      <c r="Y7807" s="55" t="n">
        <f aca="false">IF(OR(I7807="DNB",I7807="Dry DNB"),1,0)</f>
        <v>0</v>
      </c>
      <c r="Z7807" s="0" t="str">
        <f aca="false">IF(ISNUMBER(W7807),A7807-W7807,"")</f>
        <v/>
      </c>
      <c r="AA7807" s="55" t="n">
        <f aca="false">MATCH(A7807,DATAS,0)</f>
        <v>2</v>
      </c>
      <c r="AB7807" s="55" t="n">
        <f aca="false">IF(AND(E7807&gt;0,OR(AND(B7807&gt;=1,B7807&lt;=6),B7807=10)),1,0)</f>
        <v>0</v>
      </c>
      <c r="AC7807" s="55" t="n">
        <f aca="false">IF(AND(E7807&gt;0,B7807=10),1,0)</f>
        <v>0</v>
      </c>
      <c r="AD7807" s="55" t="n">
        <f aca="false">IF(AND(C7806=C7807,AA7806=AA7807-1),AB7806,"")</f>
        <v>0</v>
      </c>
      <c r="AE7807" s="55" t="n">
        <f aca="false">IF(AND(C7806=C7807,AA7806=AA7807-1),AC7806,"")</f>
        <v>0</v>
      </c>
      <c r="AF7807" s="55" t="n">
        <f aca="false">IF(AA7807=1,"",IF(AND(AB7807=1,AD7807&lt;&gt;1),1,0))</f>
        <v>0</v>
      </c>
      <c r="AG7807" s="55" t="n">
        <f aca="false">IF(AA7807=1,"",IF(AND(AC7807=1,AE7807&lt;&gt;1),1,0))</f>
        <v>0</v>
      </c>
      <c r="AH7807" s="60" t="str">
        <f aca="false">IF(AND(E7807&gt;0,AA7807&lt;2,NOT(AND(C7808=C7807,AA7808=AA7807+1))),INDEX(DATAS,AA7807+1),"")</f>
        <v/>
      </c>
      <c r="AI7807" s="60" t="str">
        <f aca="false">IF(AND(AC7807=1,AA7807&lt;2),IF(AND(C7808=C7807,AA7808=AA7807+1),IF(AC7808=1,"",INDEX(DATAS,AA7807+1)),INDEX(DATAS,AA7807+1)),"")</f>
        <v/>
      </c>
    </row>
    <row r="7808" customFormat="false" ht="15" hidden="false" customHeight="false" outlineLevel="0" collapsed="false">
      <c r="A7808" s="60" t="n">
        <v>46309</v>
      </c>
      <c r="B7808" s="0" t="n">
        <v>15</v>
      </c>
      <c r="C7808" s="0" t="n">
        <v>30837</v>
      </c>
      <c r="E7808" s="0" t="n">
        <v>0</v>
      </c>
      <c r="F7808" s="55" t="s">
        <v>1609</v>
      </c>
      <c r="I7808" s="55" t="s">
        <v>155</v>
      </c>
      <c r="U7808" s="0" t="n">
        <v>100</v>
      </c>
      <c r="V7808" s="0" t="n">
        <v>0</v>
      </c>
      <c r="X7808" s="55" t="n">
        <f aca="false">IF(I7808="Male",0,1)</f>
        <v>0</v>
      </c>
      <c r="Y7808" s="55" t="n">
        <f aca="false">IF(OR(I7808="DNB",I7808="Dry DNB"),1,0)</f>
        <v>0</v>
      </c>
      <c r="Z7808" s="0" t="str">
        <f aca="false">IF(ISNUMBER(W7808),A7808-W7808,"")</f>
        <v/>
      </c>
      <c r="AA7808" s="55" t="n">
        <f aca="false">MATCH(A7808,DATAS,0)</f>
        <v>1</v>
      </c>
      <c r="AB7808" s="55" t="n">
        <f aca="false">IF(AND(E7808&gt;0,OR(AND(B7808&gt;=1,B7808&lt;=6),B7808=10)),1,0)</f>
        <v>0</v>
      </c>
      <c r="AC7808" s="55" t="n">
        <f aca="false">IF(AND(E7808&gt;0,B7808=10),1,0)</f>
        <v>0</v>
      </c>
      <c r="AD7808" s="0" t="str">
        <f aca="false">IF(AND(C7807=C7808,AA7807=AA7808-1),AB7807,"")</f>
        <v/>
      </c>
      <c r="AE7808" s="0" t="str">
        <f aca="false">IF(AND(C7807=C7808,AA7807=AA7808-1),AC7807,"")</f>
        <v/>
      </c>
      <c r="AF7808" s="0" t="str">
        <f aca="false">IF(AA7808=1,"",IF(AND(AB7808=1,AD7808&lt;&gt;1),1,0))</f>
        <v/>
      </c>
      <c r="AG7808" s="0" t="str">
        <f aca="false">IF(AA7808=1,"",IF(AND(AC7808=1,AE7808&lt;&gt;1),1,0))</f>
        <v/>
      </c>
      <c r="AH7808" s="60" t="str">
        <f aca="false">IF(AND(E7808&gt;0,AA7808&lt;2,NOT(AND(C7809=C7808,AA7809=AA7808+1))),INDEX(DATAS,AA7808+1),"")</f>
        <v/>
      </c>
      <c r="AI7808" s="60" t="str">
        <f aca="false">IF(AND(AC7808=1,AA7808&lt;2),IF(AND(C7809=C7808,AA7809=AA7808+1),IF(AC7809=1,"",INDEX(DATAS,AA7808+1)),INDEX(DATAS,AA7808+1)),"")</f>
        <v/>
      </c>
    </row>
    <row r="7809" customFormat="false" ht="15" hidden="false" customHeight="false" outlineLevel="0" collapsed="false">
      <c r="A7809" s="60" t="n">
        <v>46310</v>
      </c>
      <c r="B7809" s="0" t="n">
        <v>15</v>
      </c>
      <c r="C7809" s="0" t="n">
        <v>30837</v>
      </c>
      <c r="E7809" s="0" t="n">
        <v>0</v>
      </c>
      <c r="F7809" s="55" t="s">
        <v>1609</v>
      </c>
      <c r="I7809" s="55" t="s">
        <v>155</v>
      </c>
      <c r="U7809" s="0" t="n">
        <v>101</v>
      </c>
      <c r="V7809" s="0" t="n">
        <v>0</v>
      </c>
      <c r="X7809" s="55" t="n">
        <f aca="false">IF(I7809="Male",0,1)</f>
        <v>0</v>
      </c>
      <c r="Y7809" s="55" t="n">
        <f aca="false">IF(OR(I7809="DNB",I7809="Dry DNB"),1,0)</f>
        <v>0</v>
      </c>
      <c r="Z7809" s="0" t="str">
        <f aca="false">IF(ISNUMBER(W7809),A7809-W7809,"")</f>
        <v/>
      </c>
      <c r="AA7809" s="55" t="n">
        <f aca="false">MATCH(A7809,DATAS,0)</f>
        <v>2</v>
      </c>
      <c r="AB7809" s="55" t="n">
        <f aca="false">IF(AND(E7809&gt;0,OR(AND(B7809&gt;=1,B7809&lt;=6),B7809=10)),1,0)</f>
        <v>0</v>
      </c>
      <c r="AC7809" s="55" t="n">
        <f aca="false">IF(AND(E7809&gt;0,B7809=10),1,0)</f>
        <v>0</v>
      </c>
      <c r="AD7809" s="55" t="n">
        <f aca="false">IF(AND(C7808=C7809,AA7808=AA7809-1),AB7808,"")</f>
        <v>0</v>
      </c>
      <c r="AE7809" s="55" t="n">
        <f aca="false">IF(AND(C7808=C7809,AA7808=AA7809-1),AC7808,"")</f>
        <v>0</v>
      </c>
      <c r="AF7809" s="55" t="n">
        <f aca="false">IF(AA7809=1,"",IF(AND(AB7809=1,AD7809&lt;&gt;1),1,0))</f>
        <v>0</v>
      </c>
      <c r="AG7809" s="55" t="n">
        <f aca="false">IF(AA7809=1,"",IF(AND(AC7809=1,AE7809&lt;&gt;1),1,0))</f>
        <v>0</v>
      </c>
      <c r="AH7809" s="60" t="str">
        <f aca="false">IF(AND(E7809&gt;0,AA7809&lt;2,NOT(AND(C7810=C7809,AA7810=AA7809+1))),INDEX(DATAS,AA7809+1),"")</f>
        <v/>
      </c>
      <c r="AI7809" s="60" t="str">
        <f aca="false">IF(AND(AC7809=1,AA7809&lt;2),IF(AND(C7810=C7809,AA7810=AA7809+1),IF(AC7810=1,"",INDEX(DATAS,AA7809+1)),INDEX(DATAS,AA7809+1)),"")</f>
        <v/>
      </c>
    </row>
    <row r="7810" customFormat="false" ht="15" hidden="false" customHeight="false" outlineLevel="0" collapsed="false">
      <c r="A7810" s="60" t="n">
        <v>46309</v>
      </c>
      <c r="B7810" s="0" t="n">
        <v>15</v>
      </c>
      <c r="C7810" s="0" t="n">
        <v>30838</v>
      </c>
      <c r="E7810" s="0" t="n">
        <v>0</v>
      </c>
      <c r="F7810" s="55" t="s">
        <v>1609</v>
      </c>
      <c r="I7810" s="55" t="s">
        <v>155</v>
      </c>
      <c r="U7810" s="0" t="n">
        <v>100</v>
      </c>
      <c r="V7810" s="0" t="n">
        <v>0</v>
      </c>
      <c r="X7810" s="55" t="n">
        <f aca="false">IF(I7810="Male",0,1)</f>
        <v>0</v>
      </c>
      <c r="Y7810" s="55" t="n">
        <f aca="false">IF(OR(I7810="DNB",I7810="Dry DNB"),1,0)</f>
        <v>0</v>
      </c>
      <c r="Z7810" s="0" t="str">
        <f aca="false">IF(ISNUMBER(W7810),A7810-W7810,"")</f>
        <v/>
      </c>
      <c r="AA7810" s="55" t="n">
        <f aca="false">MATCH(A7810,DATAS,0)</f>
        <v>1</v>
      </c>
      <c r="AB7810" s="55" t="n">
        <f aca="false">IF(AND(E7810&gt;0,OR(AND(B7810&gt;=1,B7810&lt;=6),B7810=10)),1,0)</f>
        <v>0</v>
      </c>
      <c r="AC7810" s="55" t="n">
        <f aca="false">IF(AND(E7810&gt;0,B7810=10),1,0)</f>
        <v>0</v>
      </c>
      <c r="AD7810" s="0" t="str">
        <f aca="false">IF(AND(C7809=C7810,AA7809=AA7810-1),AB7809,"")</f>
        <v/>
      </c>
      <c r="AE7810" s="0" t="str">
        <f aca="false">IF(AND(C7809=C7810,AA7809=AA7810-1),AC7809,"")</f>
        <v/>
      </c>
      <c r="AF7810" s="0" t="str">
        <f aca="false">IF(AA7810=1,"",IF(AND(AB7810=1,AD7810&lt;&gt;1),1,0))</f>
        <v/>
      </c>
      <c r="AG7810" s="0" t="str">
        <f aca="false">IF(AA7810=1,"",IF(AND(AC7810=1,AE7810&lt;&gt;1),1,0))</f>
        <v/>
      </c>
      <c r="AH7810" s="60" t="str">
        <f aca="false">IF(AND(E7810&gt;0,AA7810&lt;2,NOT(AND(C7811=C7810,AA7811=AA7810+1))),INDEX(DATAS,AA7810+1),"")</f>
        <v/>
      </c>
      <c r="AI7810" s="60" t="str">
        <f aca="false">IF(AND(AC7810=1,AA7810&lt;2),IF(AND(C7811=C7810,AA7811=AA7810+1),IF(AC7811=1,"",INDEX(DATAS,AA7810+1)),INDEX(DATAS,AA7810+1)),"")</f>
        <v/>
      </c>
    </row>
    <row r="7811" customFormat="false" ht="15" hidden="false" customHeight="false" outlineLevel="0" collapsed="false">
      <c r="A7811" s="60" t="n">
        <v>46310</v>
      </c>
      <c r="B7811" s="0" t="n">
        <v>15</v>
      </c>
      <c r="C7811" s="0" t="n">
        <v>30838</v>
      </c>
      <c r="E7811" s="0" t="n">
        <v>0</v>
      </c>
      <c r="F7811" s="55" t="s">
        <v>1609</v>
      </c>
      <c r="I7811" s="55" t="s">
        <v>155</v>
      </c>
      <c r="U7811" s="0" t="n">
        <v>101</v>
      </c>
      <c r="V7811" s="0" t="n">
        <v>0</v>
      </c>
      <c r="X7811" s="55" t="n">
        <f aca="false">IF(I7811="Male",0,1)</f>
        <v>0</v>
      </c>
      <c r="Y7811" s="55" t="n">
        <f aca="false">IF(OR(I7811="DNB",I7811="Dry DNB"),1,0)</f>
        <v>0</v>
      </c>
      <c r="Z7811" s="0" t="str">
        <f aca="false">IF(ISNUMBER(W7811),A7811-W7811,"")</f>
        <v/>
      </c>
      <c r="AA7811" s="55" t="n">
        <f aca="false">MATCH(A7811,DATAS,0)</f>
        <v>2</v>
      </c>
      <c r="AB7811" s="55" t="n">
        <f aca="false">IF(AND(E7811&gt;0,OR(AND(B7811&gt;=1,B7811&lt;=6),B7811=10)),1,0)</f>
        <v>0</v>
      </c>
      <c r="AC7811" s="55" t="n">
        <f aca="false">IF(AND(E7811&gt;0,B7811=10),1,0)</f>
        <v>0</v>
      </c>
      <c r="AD7811" s="55" t="n">
        <f aca="false">IF(AND(C7810=C7811,AA7810=AA7811-1),AB7810,"")</f>
        <v>0</v>
      </c>
      <c r="AE7811" s="55" t="n">
        <f aca="false">IF(AND(C7810=C7811,AA7810=AA7811-1),AC7810,"")</f>
        <v>0</v>
      </c>
      <c r="AF7811" s="55" t="n">
        <f aca="false">IF(AA7811=1,"",IF(AND(AB7811=1,AD7811&lt;&gt;1),1,0))</f>
        <v>0</v>
      </c>
      <c r="AG7811" s="55" t="n">
        <f aca="false">IF(AA7811=1,"",IF(AND(AC7811=1,AE7811&lt;&gt;1),1,0))</f>
        <v>0</v>
      </c>
      <c r="AH7811" s="60" t="str">
        <f aca="false">IF(AND(E7811&gt;0,AA7811&lt;2,NOT(AND(C7812=C7811,AA7812=AA7811+1))),INDEX(DATAS,AA7811+1),"")</f>
        <v/>
      </c>
      <c r="AI7811" s="60" t="str">
        <f aca="false">IF(AND(AC7811=1,AA7811&lt;2),IF(AND(C7812=C7811,AA7812=AA7811+1),IF(AC7812=1,"",INDEX(DATAS,AA7811+1)),INDEX(DATAS,AA7811+1)),"")</f>
        <v/>
      </c>
    </row>
    <row r="7812" customFormat="false" ht="15" hidden="false" customHeight="false" outlineLevel="0" collapsed="false">
      <c r="A7812" s="60" t="n">
        <v>46309</v>
      </c>
      <c r="B7812" s="0" t="n">
        <v>15</v>
      </c>
      <c r="C7812" s="0" t="n">
        <v>30841</v>
      </c>
      <c r="E7812" s="0" t="n">
        <v>0</v>
      </c>
      <c r="F7812" s="55" t="s">
        <v>1637</v>
      </c>
      <c r="I7812" s="55" t="s">
        <v>155</v>
      </c>
      <c r="U7812" s="0" t="n">
        <v>69</v>
      </c>
      <c r="V7812" s="0" t="n">
        <v>0</v>
      </c>
      <c r="X7812" s="55" t="n">
        <f aca="false">IF(I7812="Male",0,1)</f>
        <v>0</v>
      </c>
      <c r="Y7812" s="55" t="n">
        <f aca="false">IF(OR(I7812="DNB",I7812="Dry DNB"),1,0)</f>
        <v>0</v>
      </c>
      <c r="Z7812" s="0" t="str">
        <f aca="false">IF(ISNUMBER(W7812),A7812-W7812,"")</f>
        <v/>
      </c>
      <c r="AA7812" s="55" t="n">
        <f aca="false">MATCH(A7812,DATAS,0)</f>
        <v>1</v>
      </c>
      <c r="AB7812" s="55" t="n">
        <f aca="false">IF(AND(E7812&gt;0,OR(AND(B7812&gt;=1,B7812&lt;=6),B7812=10)),1,0)</f>
        <v>0</v>
      </c>
      <c r="AC7812" s="55" t="n">
        <f aca="false">IF(AND(E7812&gt;0,B7812=10),1,0)</f>
        <v>0</v>
      </c>
      <c r="AD7812" s="0" t="str">
        <f aca="false">IF(AND(C7811=C7812,AA7811=AA7812-1),AB7811,"")</f>
        <v/>
      </c>
      <c r="AE7812" s="0" t="str">
        <f aca="false">IF(AND(C7811=C7812,AA7811=AA7812-1),AC7811,"")</f>
        <v/>
      </c>
      <c r="AF7812" s="0" t="str">
        <f aca="false">IF(AA7812=1,"",IF(AND(AB7812=1,AD7812&lt;&gt;1),1,0))</f>
        <v/>
      </c>
      <c r="AG7812" s="0" t="str">
        <f aca="false">IF(AA7812=1,"",IF(AND(AC7812=1,AE7812&lt;&gt;1),1,0))</f>
        <v/>
      </c>
      <c r="AH7812" s="60" t="str">
        <f aca="false">IF(AND(E7812&gt;0,AA7812&lt;2,NOT(AND(C7813=C7812,AA7813=AA7812+1))),INDEX(DATAS,AA7812+1),"")</f>
        <v/>
      </c>
      <c r="AI7812" s="60" t="str">
        <f aca="false">IF(AND(AC7812=1,AA7812&lt;2),IF(AND(C7813=C7812,AA7813=AA7812+1),IF(AC7813=1,"",INDEX(DATAS,AA7812+1)),INDEX(DATAS,AA7812+1)),"")</f>
        <v/>
      </c>
    </row>
    <row r="7813" customFormat="false" ht="15" hidden="false" customHeight="false" outlineLevel="0" collapsed="false">
      <c r="A7813" s="60" t="n">
        <v>46310</v>
      </c>
      <c r="B7813" s="0" t="n">
        <v>15</v>
      </c>
      <c r="C7813" s="0" t="n">
        <v>30841</v>
      </c>
      <c r="E7813" s="0" t="n">
        <v>0</v>
      </c>
      <c r="F7813" s="55" t="s">
        <v>1637</v>
      </c>
      <c r="I7813" s="55" t="s">
        <v>155</v>
      </c>
      <c r="U7813" s="0" t="n">
        <v>70</v>
      </c>
      <c r="V7813" s="0" t="n">
        <v>0</v>
      </c>
      <c r="X7813" s="55" t="n">
        <f aca="false">IF(I7813="Male",0,1)</f>
        <v>0</v>
      </c>
      <c r="Y7813" s="55" t="n">
        <f aca="false">IF(OR(I7813="DNB",I7813="Dry DNB"),1,0)</f>
        <v>0</v>
      </c>
      <c r="Z7813" s="0" t="str">
        <f aca="false">IF(ISNUMBER(W7813),A7813-W7813,"")</f>
        <v/>
      </c>
      <c r="AA7813" s="55" t="n">
        <f aca="false">MATCH(A7813,DATAS,0)</f>
        <v>2</v>
      </c>
      <c r="AB7813" s="55" t="n">
        <f aca="false">IF(AND(E7813&gt;0,OR(AND(B7813&gt;=1,B7813&lt;=6),B7813=10)),1,0)</f>
        <v>0</v>
      </c>
      <c r="AC7813" s="55" t="n">
        <f aca="false">IF(AND(E7813&gt;0,B7813=10),1,0)</f>
        <v>0</v>
      </c>
      <c r="AD7813" s="55" t="n">
        <f aca="false">IF(AND(C7812=C7813,AA7812=AA7813-1),AB7812,"")</f>
        <v>0</v>
      </c>
      <c r="AE7813" s="55" t="n">
        <f aca="false">IF(AND(C7812=C7813,AA7812=AA7813-1),AC7812,"")</f>
        <v>0</v>
      </c>
      <c r="AF7813" s="55" t="n">
        <f aca="false">IF(AA7813=1,"",IF(AND(AB7813=1,AD7813&lt;&gt;1),1,0))</f>
        <v>0</v>
      </c>
      <c r="AG7813" s="55" t="n">
        <f aca="false">IF(AA7813=1,"",IF(AND(AC7813=1,AE7813&lt;&gt;1),1,0))</f>
        <v>0</v>
      </c>
      <c r="AH7813" s="60" t="str">
        <f aca="false">IF(AND(E7813&gt;0,AA7813&lt;2,NOT(AND(C7814=C7813,AA7814=AA7813+1))),INDEX(DATAS,AA7813+1),"")</f>
        <v/>
      </c>
      <c r="AI7813" s="60" t="str">
        <f aca="false">IF(AND(AC7813=1,AA7813&lt;2),IF(AND(C7814=C7813,AA7814=AA7813+1),IF(AC7814=1,"",INDEX(DATAS,AA7813+1)),INDEX(DATAS,AA7813+1)),"")</f>
        <v/>
      </c>
    </row>
    <row r="7814" customFormat="false" ht="15" hidden="false" customHeight="false" outlineLevel="0" collapsed="false">
      <c r="A7814" s="60" t="n">
        <v>46309</v>
      </c>
      <c r="B7814" s="0" t="n">
        <v>15</v>
      </c>
      <c r="C7814" s="0" t="n">
        <v>30842</v>
      </c>
      <c r="E7814" s="0" t="n">
        <v>0</v>
      </c>
      <c r="F7814" s="55" t="s">
        <v>1611</v>
      </c>
      <c r="I7814" s="55" t="s">
        <v>155</v>
      </c>
      <c r="U7814" s="0" t="n">
        <v>98</v>
      </c>
      <c r="V7814" s="0" t="n">
        <v>0</v>
      </c>
      <c r="X7814" s="55" t="n">
        <f aca="false">IF(I7814="Male",0,1)</f>
        <v>0</v>
      </c>
      <c r="Y7814" s="55" t="n">
        <f aca="false">IF(OR(I7814="DNB",I7814="Dry DNB"),1,0)</f>
        <v>0</v>
      </c>
      <c r="Z7814" s="0" t="str">
        <f aca="false">IF(ISNUMBER(W7814),A7814-W7814,"")</f>
        <v/>
      </c>
      <c r="AA7814" s="55" t="n">
        <f aca="false">MATCH(A7814,DATAS,0)</f>
        <v>1</v>
      </c>
      <c r="AB7814" s="55" t="n">
        <f aca="false">IF(AND(E7814&gt;0,OR(AND(B7814&gt;=1,B7814&lt;=6),B7814=10)),1,0)</f>
        <v>0</v>
      </c>
      <c r="AC7814" s="55" t="n">
        <f aca="false">IF(AND(E7814&gt;0,B7814=10),1,0)</f>
        <v>0</v>
      </c>
      <c r="AD7814" s="0" t="str">
        <f aca="false">IF(AND(C7813=C7814,AA7813=AA7814-1),AB7813,"")</f>
        <v/>
      </c>
      <c r="AE7814" s="0" t="str">
        <f aca="false">IF(AND(C7813=C7814,AA7813=AA7814-1),AC7813,"")</f>
        <v/>
      </c>
      <c r="AF7814" s="0" t="str">
        <f aca="false">IF(AA7814=1,"",IF(AND(AB7814=1,AD7814&lt;&gt;1),1,0))</f>
        <v/>
      </c>
      <c r="AG7814" s="0" t="str">
        <f aca="false">IF(AA7814=1,"",IF(AND(AC7814=1,AE7814&lt;&gt;1),1,0))</f>
        <v/>
      </c>
      <c r="AH7814" s="60" t="str">
        <f aca="false">IF(AND(E7814&gt;0,AA7814&lt;2,NOT(AND(C7815=C7814,AA7815=AA7814+1))),INDEX(DATAS,AA7814+1),"")</f>
        <v/>
      </c>
      <c r="AI7814" s="60" t="str">
        <f aca="false">IF(AND(AC7814=1,AA7814&lt;2),IF(AND(C7815=C7814,AA7815=AA7814+1),IF(AC7815=1,"",INDEX(DATAS,AA7814+1)),INDEX(DATAS,AA7814+1)),"")</f>
        <v/>
      </c>
    </row>
    <row r="7815" customFormat="false" ht="15" hidden="false" customHeight="false" outlineLevel="0" collapsed="false">
      <c r="A7815" s="60" t="n">
        <v>46310</v>
      </c>
      <c r="B7815" s="0" t="n">
        <v>15</v>
      </c>
      <c r="C7815" s="0" t="n">
        <v>30842</v>
      </c>
      <c r="E7815" s="0" t="n">
        <v>0</v>
      </c>
      <c r="F7815" s="55" t="s">
        <v>1611</v>
      </c>
      <c r="I7815" s="55" t="s">
        <v>155</v>
      </c>
      <c r="U7815" s="0" t="n">
        <v>99</v>
      </c>
      <c r="V7815" s="0" t="n">
        <v>0</v>
      </c>
      <c r="X7815" s="55" t="n">
        <f aca="false">IF(I7815="Male",0,1)</f>
        <v>0</v>
      </c>
      <c r="Y7815" s="55" t="n">
        <f aca="false">IF(OR(I7815="DNB",I7815="Dry DNB"),1,0)</f>
        <v>0</v>
      </c>
      <c r="Z7815" s="0" t="str">
        <f aca="false">IF(ISNUMBER(W7815),A7815-W7815,"")</f>
        <v/>
      </c>
      <c r="AA7815" s="55" t="n">
        <f aca="false">MATCH(A7815,DATAS,0)</f>
        <v>2</v>
      </c>
      <c r="AB7815" s="55" t="n">
        <f aca="false">IF(AND(E7815&gt;0,OR(AND(B7815&gt;=1,B7815&lt;=6),B7815=10)),1,0)</f>
        <v>0</v>
      </c>
      <c r="AC7815" s="55" t="n">
        <f aca="false">IF(AND(E7815&gt;0,B7815=10),1,0)</f>
        <v>0</v>
      </c>
      <c r="AD7815" s="55" t="n">
        <f aca="false">IF(AND(C7814=C7815,AA7814=AA7815-1),AB7814,"")</f>
        <v>0</v>
      </c>
      <c r="AE7815" s="55" t="n">
        <f aca="false">IF(AND(C7814=C7815,AA7814=AA7815-1),AC7814,"")</f>
        <v>0</v>
      </c>
      <c r="AF7815" s="55" t="n">
        <f aca="false">IF(AA7815=1,"",IF(AND(AB7815=1,AD7815&lt;&gt;1),1,0))</f>
        <v>0</v>
      </c>
      <c r="AG7815" s="55" t="n">
        <f aca="false">IF(AA7815=1,"",IF(AND(AC7815=1,AE7815&lt;&gt;1),1,0))</f>
        <v>0</v>
      </c>
      <c r="AH7815" s="60" t="str">
        <f aca="false">IF(AND(E7815&gt;0,AA7815&lt;2,NOT(AND(C7816=C7815,AA7816=AA7815+1))),INDEX(DATAS,AA7815+1),"")</f>
        <v/>
      </c>
      <c r="AI7815" s="60" t="str">
        <f aca="false">IF(AND(AC7815=1,AA7815&lt;2),IF(AND(C7816=C7815,AA7816=AA7815+1),IF(AC7816=1,"",INDEX(DATAS,AA7815+1)),INDEX(DATAS,AA7815+1)),"")</f>
        <v/>
      </c>
    </row>
    <row r="7816" customFormat="false" ht="15" hidden="false" customHeight="false" outlineLevel="0" collapsed="false">
      <c r="A7816" s="60" t="n">
        <v>46309</v>
      </c>
      <c r="B7816" s="0" t="n">
        <v>15</v>
      </c>
      <c r="C7816" s="0" t="n">
        <v>30845</v>
      </c>
      <c r="E7816" s="0" t="n">
        <v>0</v>
      </c>
      <c r="F7816" s="55" t="s">
        <v>1613</v>
      </c>
      <c r="I7816" s="55" t="s">
        <v>155</v>
      </c>
      <c r="U7816" s="0" t="n">
        <v>96</v>
      </c>
      <c r="V7816" s="0" t="n">
        <v>0</v>
      </c>
      <c r="X7816" s="55" t="n">
        <f aca="false">IF(I7816="Male",0,1)</f>
        <v>0</v>
      </c>
      <c r="Y7816" s="55" t="n">
        <f aca="false">IF(OR(I7816="DNB",I7816="Dry DNB"),1,0)</f>
        <v>0</v>
      </c>
      <c r="Z7816" s="0" t="str">
        <f aca="false">IF(ISNUMBER(W7816),A7816-W7816,"")</f>
        <v/>
      </c>
      <c r="AA7816" s="55" t="n">
        <f aca="false">MATCH(A7816,DATAS,0)</f>
        <v>1</v>
      </c>
      <c r="AB7816" s="55" t="n">
        <f aca="false">IF(AND(E7816&gt;0,OR(AND(B7816&gt;=1,B7816&lt;=6),B7816=10)),1,0)</f>
        <v>0</v>
      </c>
      <c r="AC7816" s="55" t="n">
        <f aca="false">IF(AND(E7816&gt;0,B7816=10),1,0)</f>
        <v>0</v>
      </c>
      <c r="AD7816" s="0" t="str">
        <f aca="false">IF(AND(C7815=C7816,AA7815=AA7816-1),AB7815,"")</f>
        <v/>
      </c>
      <c r="AE7816" s="0" t="str">
        <f aca="false">IF(AND(C7815=C7816,AA7815=AA7816-1),AC7815,"")</f>
        <v/>
      </c>
      <c r="AF7816" s="0" t="str">
        <f aca="false">IF(AA7816=1,"",IF(AND(AB7816=1,AD7816&lt;&gt;1),1,0))</f>
        <v/>
      </c>
      <c r="AG7816" s="0" t="str">
        <f aca="false">IF(AA7816=1,"",IF(AND(AC7816=1,AE7816&lt;&gt;1),1,0))</f>
        <v/>
      </c>
      <c r="AH7816" s="60" t="str">
        <f aca="false">IF(AND(E7816&gt;0,AA7816&lt;2,NOT(AND(C7817=C7816,AA7817=AA7816+1))),INDEX(DATAS,AA7816+1),"")</f>
        <v/>
      </c>
      <c r="AI7816" s="60" t="str">
        <f aca="false">IF(AND(AC7816=1,AA7816&lt;2),IF(AND(C7817=C7816,AA7817=AA7816+1),IF(AC7817=1,"",INDEX(DATAS,AA7816+1)),INDEX(DATAS,AA7816+1)),"")</f>
        <v/>
      </c>
    </row>
    <row r="7817" customFormat="false" ht="15" hidden="false" customHeight="false" outlineLevel="0" collapsed="false">
      <c r="A7817" s="60" t="n">
        <v>46310</v>
      </c>
      <c r="B7817" s="0" t="n">
        <v>15</v>
      </c>
      <c r="C7817" s="0" t="n">
        <v>30845</v>
      </c>
      <c r="E7817" s="0" t="n">
        <v>0</v>
      </c>
      <c r="F7817" s="55" t="s">
        <v>1613</v>
      </c>
      <c r="I7817" s="55" t="s">
        <v>155</v>
      </c>
      <c r="U7817" s="0" t="n">
        <v>97</v>
      </c>
      <c r="V7817" s="0" t="n">
        <v>0</v>
      </c>
      <c r="X7817" s="55" t="n">
        <f aca="false">IF(I7817="Male",0,1)</f>
        <v>0</v>
      </c>
      <c r="Y7817" s="55" t="n">
        <f aca="false">IF(OR(I7817="DNB",I7817="Dry DNB"),1,0)</f>
        <v>0</v>
      </c>
      <c r="Z7817" s="0" t="str">
        <f aca="false">IF(ISNUMBER(W7817),A7817-W7817,"")</f>
        <v/>
      </c>
      <c r="AA7817" s="55" t="n">
        <f aca="false">MATCH(A7817,DATAS,0)</f>
        <v>2</v>
      </c>
      <c r="AB7817" s="55" t="n">
        <f aca="false">IF(AND(E7817&gt;0,OR(AND(B7817&gt;=1,B7817&lt;=6),B7817=10)),1,0)</f>
        <v>0</v>
      </c>
      <c r="AC7817" s="55" t="n">
        <f aca="false">IF(AND(E7817&gt;0,B7817=10),1,0)</f>
        <v>0</v>
      </c>
      <c r="AD7817" s="55" t="n">
        <f aca="false">IF(AND(C7816=C7817,AA7816=AA7817-1),AB7816,"")</f>
        <v>0</v>
      </c>
      <c r="AE7817" s="55" t="n">
        <f aca="false">IF(AND(C7816=C7817,AA7816=AA7817-1),AC7816,"")</f>
        <v>0</v>
      </c>
      <c r="AF7817" s="55" t="n">
        <f aca="false">IF(AA7817=1,"",IF(AND(AB7817=1,AD7817&lt;&gt;1),1,0))</f>
        <v>0</v>
      </c>
      <c r="AG7817" s="55" t="n">
        <f aca="false">IF(AA7817=1,"",IF(AND(AC7817=1,AE7817&lt;&gt;1),1,0))</f>
        <v>0</v>
      </c>
      <c r="AH7817" s="60" t="str">
        <f aca="false">IF(AND(E7817&gt;0,AA7817&lt;2,NOT(AND(C7818=C7817,AA7818=AA7817+1))),INDEX(DATAS,AA7817+1),"")</f>
        <v/>
      </c>
      <c r="AI7817" s="60" t="str">
        <f aca="false">IF(AND(AC7817=1,AA7817&lt;2),IF(AND(C7818=C7817,AA7818=AA7817+1),IF(AC7818=1,"",INDEX(DATAS,AA7817+1)),INDEX(DATAS,AA7817+1)),"")</f>
        <v/>
      </c>
    </row>
    <row r="7818" customFormat="false" ht="15" hidden="false" customHeight="false" outlineLevel="0" collapsed="false">
      <c r="A7818" s="60" t="n">
        <v>46309</v>
      </c>
      <c r="B7818" s="0" t="n">
        <v>15</v>
      </c>
      <c r="C7818" s="0" t="n">
        <v>30847</v>
      </c>
      <c r="E7818" s="0" t="n">
        <v>0</v>
      </c>
      <c r="F7818" s="55" t="s">
        <v>1613</v>
      </c>
      <c r="I7818" s="55" t="s">
        <v>155</v>
      </c>
      <c r="U7818" s="0" t="n">
        <v>96</v>
      </c>
      <c r="V7818" s="0" t="n">
        <v>0</v>
      </c>
      <c r="X7818" s="55" t="n">
        <f aca="false">IF(I7818="Male",0,1)</f>
        <v>0</v>
      </c>
      <c r="Y7818" s="55" t="n">
        <f aca="false">IF(OR(I7818="DNB",I7818="Dry DNB"),1,0)</f>
        <v>0</v>
      </c>
      <c r="Z7818" s="0" t="str">
        <f aca="false">IF(ISNUMBER(W7818),A7818-W7818,"")</f>
        <v/>
      </c>
      <c r="AA7818" s="55" t="n">
        <f aca="false">MATCH(A7818,DATAS,0)</f>
        <v>1</v>
      </c>
      <c r="AB7818" s="55" t="n">
        <f aca="false">IF(AND(E7818&gt;0,OR(AND(B7818&gt;=1,B7818&lt;=6),B7818=10)),1,0)</f>
        <v>0</v>
      </c>
      <c r="AC7818" s="55" t="n">
        <f aca="false">IF(AND(E7818&gt;0,B7818=10),1,0)</f>
        <v>0</v>
      </c>
      <c r="AD7818" s="0" t="str">
        <f aca="false">IF(AND(C7817=C7818,AA7817=AA7818-1),AB7817,"")</f>
        <v/>
      </c>
      <c r="AE7818" s="0" t="str">
        <f aca="false">IF(AND(C7817=C7818,AA7817=AA7818-1),AC7817,"")</f>
        <v/>
      </c>
      <c r="AF7818" s="0" t="str">
        <f aca="false">IF(AA7818=1,"",IF(AND(AB7818=1,AD7818&lt;&gt;1),1,0))</f>
        <v/>
      </c>
      <c r="AG7818" s="0" t="str">
        <f aca="false">IF(AA7818=1,"",IF(AND(AC7818=1,AE7818&lt;&gt;1),1,0))</f>
        <v/>
      </c>
      <c r="AH7818" s="60" t="str">
        <f aca="false">IF(AND(E7818&gt;0,AA7818&lt;2,NOT(AND(C7819=C7818,AA7819=AA7818+1))),INDEX(DATAS,AA7818+1),"")</f>
        <v/>
      </c>
      <c r="AI7818" s="60" t="str">
        <f aca="false">IF(AND(AC7818=1,AA7818&lt;2),IF(AND(C7819=C7818,AA7819=AA7818+1),IF(AC7819=1,"",INDEX(DATAS,AA7818+1)),INDEX(DATAS,AA7818+1)),"")</f>
        <v/>
      </c>
    </row>
    <row r="7819" customFormat="false" ht="15" hidden="false" customHeight="false" outlineLevel="0" collapsed="false">
      <c r="A7819" s="60" t="n">
        <v>46310</v>
      </c>
      <c r="B7819" s="0" t="n">
        <v>15</v>
      </c>
      <c r="C7819" s="0" t="n">
        <v>30847</v>
      </c>
      <c r="E7819" s="0" t="n">
        <v>0</v>
      </c>
      <c r="F7819" s="55" t="s">
        <v>1613</v>
      </c>
      <c r="I7819" s="55" t="s">
        <v>155</v>
      </c>
      <c r="U7819" s="0" t="n">
        <v>97</v>
      </c>
      <c r="V7819" s="0" t="n">
        <v>0</v>
      </c>
      <c r="X7819" s="55" t="n">
        <f aca="false">IF(I7819="Male",0,1)</f>
        <v>0</v>
      </c>
      <c r="Y7819" s="55" t="n">
        <f aca="false">IF(OR(I7819="DNB",I7819="Dry DNB"),1,0)</f>
        <v>0</v>
      </c>
      <c r="Z7819" s="0" t="str">
        <f aca="false">IF(ISNUMBER(W7819),A7819-W7819,"")</f>
        <v/>
      </c>
      <c r="AA7819" s="55" t="n">
        <f aca="false">MATCH(A7819,DATAS,0)</f>
        <v>2</v>
      </c>
      <c r="AB7819" s="55" t="n">
        <f aca="false">IF(AND(E7819&gt;0,OR(AND(B7819&gt;=1,B7819&lt;=6),B7819=10)),1,0)</f>
        <v>0</v>
      </c>
      <c r="AC7819" s="55" t="n">
        <f aca="false">IF(AND(E7819&gt;0,B7819=10),1,0)</f>
        <v>0</v>
      </c>
      <c r="AD7819" s="55" t="n">
        <f aca="false">IF(AND(C7818=C7819,AA7818=AA7819-1),AB7818,"")</f>
        <v>0</v>
      </c>
      <c r="AE7819" s="55" t="n">
        <f aca="false">IF(AND(C7818=C7819,AA7818=AA7819-1),AC7818,"")</f>
        <v>0</v>
      </c>
      <c r="AF7819" s="55" t="n">
        <f aca="false">IF(AA7819=1,"",IF(AND(AB7819=1,AD7819&lt;&gt;1),1,0))</f>
        <v>0</v>
      </c>
      <c r="AG7819" s="55" t="n">
        <f aca="false">IF(AA7819=1,"",IF(AND(AC7819=1,AE7819&lt;&gt;1),1,0))</f>
        <v>0</v>
      </c>
      <c r="AH7819" s="60" t="str">
        <f aca="false">IF(AND(E7819&gt;0,AA7819&lt;2,NOT(AND(C7820=C7819,AA7820=AA7819+1))),INDEX(DATAS,AA7819+1),"")</f>
        <v/>
      </c>
      <c r="AI7819" s="60" t="str">
        <f aca="false">IF(AND(AC7819=1,AA7819&lt;2),IF(AND(C7820=C7819,AA7820=AA7819+1),IF(AC7820=1,"",INDEX(DATAS,AA7819+1)),INDEX(DATAS,AA7819+1)),"")</f>
        <v/>
      </c>
    </row>
    <row r="7820" customFormat="false" ht="15" hidden="false" customHeight="false" outlineLevel="0" collapsed="false">
      <c r="A7820" s="60" t="n">
        <v>46309</v>
      </c>
      <c r="B7820" s="0" t="n">
        <v>15</v>
      </c>
      <c r="C7820" s="0" t="n">
        <v>30848</v>
      </c>
      <c r="E7820" s="0" t="n">
        <v>0</v>
      </c>
      <c r="F7820" s="55" t="s">
        <v>1614</v>
      </c>
      <c r="I7820" s="55" t="s">
        <v>155</v>
      </c>
      <c r="U7820" s="0" t="n">
        <v>95</v>
      </c>
      <c r="V7820" s="0" t="n">
        <v>0</v>
      </c>
      <c r="X7820" s="55" t="n">
        <f aca="false">IF(I7820="Male",0,1)</f>
        <v>0</v>
      </c>
      <c r="Y7820" s="55" t="n">
        <f aca="false">IF(OR(I7820="DNB",I7820="Dry DNB"),1,0)</f>
        <v>0</v>
      </c>
      <c r="Z7820" s="0" t="str">
        <f aca="false">IF(ISNUMBER(W7820),A7820-W7820,"")</f>
        <v/>
      </c>
      <c r="AA7820" s="55" t="n">
        <f aca="false">MATCH(A7820,DATAS,0)</f>
        <v>1</v>
      </c>
      <c r="AB7820" s="55" t="n">
        <f aca="false">IF(AND(E7820&gt;0,OR(AND(B7820&gt;=1,B7820&lt;=6),B7820=10)),1,0)</f>
        <v>0</v>
      </c>
      <c r="AC7820" s="55" t="n">
        <f aca="false">IF(AND(E7820&gt;0,B7820=10),1,0)</f>
        <v>0</v>
      </c>
      <c r="AD7820" s="0" t="str">
        <f aca="false">IF(AND(C7819=C7820,AA7819=AA7820-1),AB7819,"")</f>
        <v/>
      </c>
      <c r="AE7820" s="0" t="str">
        <f aca="false">IF(AND(C7819=C7820,AA7819=AA7820-1),AC7819,"")</f>
        <v/>
      </c>
      <c r="AF7820" s="0" t="str">
        <f aca="false">IF(AA7820=1,"",IF(AND(AB7820=1,AD7820&lt;&gt;1),1,0))</f>
        <v/>
      </c>
      <c r="AG7820" s="0" t="str">
        <f aca="false">IF(AA7820=1,"",IF(AND(AC7820=1,AE7820&lt;&gt;1),1,0))</f>
        <v/>
      </c>
      <c r="AH7820" s="60" t="str">
        <f aca="false">IF(AND(E7820&gt;0,AA7820&lt;2,NOT(AND(C7821=C7820,AA7821=AA7820+1))),INDEX(DATAS,AA7820+1),"")</f>
        <v/>
      </c>
      <c r="AI7820" s="60" t="str">
        <f aca="false">IF(AND(AC7820=1,AA7820&lt;2),IF(AND(C7821=C7820,AA7821=AA7820+1),IF(AC7821=1,"",INDEX(DATAS,AA7820+1)),INDEX(DATAS,AA7820+1)),"")</f>
        <v/>
      </c>
    </row>
    <row r="7821" customFormat="false" ht="15" hidden="false" customHeight="false" outlineLevel="0" collapsed="false">
      <c r="A7821" s="60" t="n">
        <v>46310</v>
      </c>
      <c r="B7821" s="0" t="n">
        <v>15</v>
      </c>
      <c r="C7821" s="0" t="n">
        <v>30848</v>
      </c>
      <c r="E7821" s="0" t="n">
        <v>0</v>
      </c>
      <c r="F7821" s="55" t="s">
        <v>1614</v>
      </c>
      <c r="I7821" s="55" t="s">
        <v>155</v>
      </c>
      <c r="U7821" s="0" t="n">
        <v>96</v>
      </c>
      <c r="V7821" s="0" t="n">
        <v>0</v>
      </c>
      <c r="X7821" s="55" t="n">
        <f aca="false">IF(I7821="Male",0,1)</f>
        <v>0</v>
      </c>
      <c r="Y7821" s="55" t="n">
        <f aca="false">IF(OR(I7821="DNB",I7821="Dry DNB"),1,0)</f>
        <v>0</v>
      </c>
      <c r="Z7821" s="0" t="str">
        <f aca="false">IF(ISNUMBER(W7821),A7821-W7821,"")</f>
        <v/>
      </c>
      <c r="AA7821" s="55" t="n">
        <f aca="false">MATCH(A7821,DATAS,0)</f>
        <v>2</v>
      </c>
      <c r="AB7821" s="55" t="n">
        <f aca="false">IF(AND(E7821&gt;0,OR(AND(B7821&gt;=1,B7821&lt;=6),B7821=10)),1,0)</f>
        <v>0</v>
      </c>
      <c r="AC7821" s="55" t="n">
        <f aca="false">IF(AND(E7821&gt;0,B7821=10),1,0)</f>
        <v>0</v>
      </c>
      <c r="AD7821" s="55" t="n">
        <f aca="false">IF(AND(C7820=C7821,AA7820=AA7821-1),AB7820,"")</f>
        <v>0</v>
      </c>
      <c r="AE7821" s="55" t="n">
        <f aca="false">IF(AND(C7820=C7821,AA7820=AA7821-1),AC7820,"")</f>
        <v>0</v>
      </c>
      <c r="AF7821" s="55" t="n">
        <f aca="false">IF(AA7821=1,"",IF(AND(AB7821=1,AD7821&lt;&gt;1),1,0))</f>
        <v>0</v>
      </c>
      <c r="AG7821" s="55" t="n">
        <f aca="false">IF(AA7821=1,"",IF(AND(AC7821=1,AE7821&lt;&gt;1),1,0))</f>
        <v>0</v>
      </c>
      <c r="AH7821" s="60" t="str">
        <f aca="false">IF(AND(E7821&gt;0,AA7821&lt;2,NOT(AND(C7822=C7821,AA7822=AA7821+1))),INDEX(DATAS,AA7821+1),"")</f>
        <v/>
      </c>
      <c r="AI7821" s="60" t="str">
        <f aca="false">IF(AND(AC7821=1,AA7821&lt;2),IF(AND(C7822=C7821,AA7822=AA7821+1),IF(AC7822=1,"",INDEX(DATAS,AA7821+1)),INDEX(DATAS,AA7821+1)),"")</f>
        <v/>
      </c>
    </row>
    <row r="7822" customFormat="false" ht="15" hidden="false" customHeight="false" outlineLevel="0" collapsed="false">
      <c r="A7822" s="60" t="n">
        <v>46309</v>
      </c>
      <c r="B7822" s="0" t="n">
        <v>15</v>
      </c>
      <c r="C7822" s="0" t="n">
        <v>30850</v>
      </c>
      <c r="E7822" s="0" t="n">
        <v>0</v>
      </c>
      <c r="F7822" s="55" t="s">
        <v>1617</v>
      </c>
      <c r="I7822" s="55" t="s">
        <v>155</v>
      </c>
      <c r="U7822" s="0" t="n">
        <v>92</v>
      </c>
      <c r="V7822" s="0" t="n">
        <v>0</v>
      </c>
      <c r="X7822" s="55" t="n">
        <f aca="false">IF(I7822="Male",0,1)</f>
        <v>0</v>
      </c>
      <c r="Y7822" s="55" t="n">
        <f aca="false">IF(OR(I7822="DNB",I7822="Dry DNB"),1,0)</f>
        <v>0</v>
      </c>
      <c r="Z7822" s="0" t="str">
        <f aca="false">IF(ISNUMBER(W7822),A7822-W7822,"")</f>
        <v/>
      </c>
      <c r="AA7822" s="55" t="n">
        <f aca="false">MATCH(A7822,DATAS,0)</f>
        <v>1</v>
      </c>
      <c r="AB7822" s="55" t="n">
        <f aca="false">IF(AND(E7822&gt;0,OR(AND(B7822&gt;=1,B7822&lt;=6),B7822=10)),1,0)</f>
        <v>0</v>
      </c>
      <c r="AC7822" s="55" t="n">
        <f aca="false">IF(AND(E7822&gt;0,B7822=10),1,0)</f>
        <v>0</v>
      </c>
      <c r="AD7822" s="0" t="str">
        <f aca="false">IF(AND(C7821=C7822,AA7821=AA7822-1),AB7821,"")</f>
        <v/>
      </c>
      <c r="AE7822" s="0" t="str">
        <f aca="false">IF(AND(C7821=C7822,AA7821=AA7822-1),AC7821,"")</f>
        <v/>
      </c>
      <c r="AF7822" s="0" t="str">
        <f aca="false">IF(AA7822=1,"",IF(AND(AB7822=1,AD7822&lt;&gt;1),1,0))</f>
        <v/>
      </c>
      <c r="AG7822" s="0" t="str">
        <f aca="false">IF(AA7822=1,"",IF(AND(AC7822=1,AE7822&lt;&gt;1),1,0))</f>
        <v/>
      </c>
      <c r="AH7822" s="60" t="str">
        <f aca="false">IF(AND(E7822&gt;0,AA7822&lt;2,NOT(AND(C7823=C7822,AA7823=AA7822+1))),INDEX(DATAS,AA7822+1),"")</f>
        <v/>
      </c>
      <c r="AI7822" s="60" t="str">
        <f aca="false">IF(AND(AC7822=1,AA7822&lt;2),IF(AND(C7823=C7822,AA7823=AA7822+1),IF(AC7823=1,"",INDEX(DATAS,AA7822+1)),INDEX(DATAS,AA7822+1)),"")</f>
        <v/>
      </c>
    </row>
    <row r="7823" customFormat="false" ht="15" hidden="false" customHeight="false" outlineLevel="0" collapsed="false">
      <c r="A7823" s="60" t="n">
        <v>46310</v>
      </c>
      <c r="B7823" s="0" t="n">
        <v>15</v>
      </c>
      <c r="C7823" s="0" t="n">
        <v>30850</v>
      </c>
      <c r="E7823" s="0" t="n">
        <v>0</v>
      </c>
      <c r="F7823" s="55" t="s">
        <v>1617</v>
      </c>
      <c r="I7823" s="55" t="s">
        <v>155</v>
      </c>
      <c r="U7823" s="0" t="n">
        <v>93</v>
      </c>
      <c r="V7823" s="0" t="n">
        <v>0</v>
      </c>
      <c r="X7823" s="55" t="n">
        <f aca="false">IF(I7823="Male",0,1)</f>
        <v>0</v>
      </c>
      <c r="Y7823" s="55" t="n">
        <f aca="false">IF(OR(I7823="DNB",I7823="Dry DNB"),1,0)</f>
        <v>0</v>
      </c>
      <c r="Z7823" s="0" t="str">
        <f aca="false">IF(ISNUMBER(W7823),A7823-W7823,"")</f>
        <v/>
      </c>
      <c r="AA7823" s="55" t="n">
        <f aca="false">MATCH(A7823,DATAS,0)</f>
        <v>2</v>
      </c>
      <c r="AB7823" s="55" t="n">
        <f aca="false">IF(AND(E7823&gt;0,OR(AND(B7823&gt;=1,B7823&lt;=6),B7823=10)),1,0)</f>
        <v>0</v>
      </c>
      <c r="AC7823" s="55" t="n">
        <f aca="false">IF(AND(E7823&gt;0,B7823=10),1,0)</f>
        <v>0</v>
      </c>
      <c r="AD7823" s="55" t="n">
        <f aca="false">IF(AND(C7822=C7823,AA7822=AA7823-1),AB7822,"")</f>
        <v>0</v>
      </c>
      <c r="AE7823" s="55" t="n">
        <f aca="false">IF(AND(C7822=C7823,AA7822=AA7823-1),AC7822,"")</f>
        <v>0</v>
      </c>
      <c r="AF7823" s="55" t="n">
        <f aca="false">IF(AA7823=1,"",IF(AND(AB7823=1,AD7823&lt;&gt;1),1,0))</f>
        <v>0</v>
      </c>
      <c r="AG7823" s="55" t="n">
        <f aca="false">IF(AA7823=1,"",IF(AND(AC7823=1,AE7823&lt;&gt;1),1,0))</f>
        <v>0</v>
      </c>
      <c r="AH7823" s="60" t="str">
        <f aca="false">IF(AND(E7823&gt;0,AA7823&lt;2,NOT(AND(C7824=C7823,AA7824=AA7823+1))),INDEX(DATAS,AA7823+1),"")</f>
        <v/>
      </c>
      <c r="AI7823" s="60" t="str">
        <f aca="false">IF(AND(AC7823=1,AA7823&lt;2),IF(AND(C7824=C7823,AA7824=AA7823+1),IF(AC7824=1,"",INDEX(DATAS,AA7823+1)),INDEX(DATAS,AA7823+1)),"")</f>
        <v/>
      </c>
    </row>
    <row r="7824" customFormat="false" ht="15" hidden="false" customHeight="false" outlineLevel="0" collapsed="false">
      <c r="A7824" s="60" t="n">
        <v>46309</v>
      </c>
      <c r="B7824" s="0" t="n">
        <v>15</v>
      </c>
      <c r="C7824" s="0" t="n">
        <v>30851</v>
      </c>
      <c r="E7824" s="0" t="n">
        <v>0</v>
      </c>
      <c r="F7824" s="55" t="s">
        <v>1617</v>
      </c>
      <c r="I7824" s="55" t="s">
        <v>155</v>
      </c>
      <c r="U7824" s="0" t="n">
        <v>92</v>
      </c>
      <c r="V7824" s="0" t="n">
        <v>0</v>
      </c>
      <c r="X7824" s="55" t="n">
        <f aca="false">IF(I7824="Male",0,1)</f>
        <v>0</v>
      </c>
      <c r="Y7824" s="55" t="n">
        <f aca="false">IF(OR(I7824="DNB",I7824="Dry DNB"),1,0)</f>
        <v>0</v>
      </c>
      <c r="Z7824" s="0" t="str">
        <f aca="false">IF(ISNUMBER(W7824),A7824-W7824,"")</f>
        <v/>
      </c>
      <c r="AA7824" s="55" t="n">
        <f aca="false">MATCH(A7824,DATAS,0)</f>
        <v>1</v>
      </c>
      <c r="AB7824" s="55" t="n">
        <f aca="false">IF(AND(E7824&gt;0,OR(AND(B7824&gt;=1,B7824&lt;=6),B7824=10)),1,0)</f>
        <v>0</v>
      </c>
      <c r="AC7824" s="55" t="n">
        <f aca="false">IF(AND(E7824&gt;0,B7824=10),1,0)</f>
        <v>0</v>
      </c>
      <c r="AD7824" s="0" t="str">
        <f aca="false">IF(AND(C7823=C7824,AA7823=AA7824-1),AB7823,"")</f>
        <v/>
      </c>
      <c r="AE7824" s="0" t="str">
        <f aca="false">IF(AND(C7823=C7824,AA7823=AA7824-1),AC7823,"")</f>
        <v/>
      </c>
      <c r="AF7824" s="0" t="str">
        <f aca="false">IF(AA7824=1,"",IF(AND(AB7824=1,AD7824&lt;&gt;1),1,0))</f>
        <v/>
      </c>
      <c r="AG7824" s="0" t="str">
        <f aca="false">IF(AA7824=1,"",IF(AND(AC7824=1,AE7824&lt;&gt;1),1,0))</f>
        <v/>
      </c>
      <c r="AH7824" s="60" t="str">
        <f aca="false">IF(AND(E7824&gt;0,AA7824&lt;2,NOT(AND(C7825=C7824,AA7825=AA7824+1))),INDEX(DATAS,AA7824+1),"")</f>
        <v/>
      </c>
      <c r="AI7824" s="60" t="str">
        <f aca="false">IF(AND(AC7824=1,AA7824&lt;2),IF(AND(C7825=C7824,AA7825=AA7824+1),IF(AC7825=1,"",INDEX(DATAS,AA7824+1)),INDEX(DATAS,AA7824+1)),"")</f>
        <v/>
      </c>
    </row>
    <row r="7825" customFormat="false" ht="15" hidden="false" customHeight="false" outlineLevel="0" collapsed="false">
      <c r="A7825" s="60" t="n">
        <v>46310</v>
      </c>
      <c r="B7825" s="0" t="n">
        <v>15</v>
      </c>
      <c r="C7825" s="0" t="n">
        <v>30851</v>
      </c>
      <c r="E7825" s="0" t="n">
        <v>0</v>
      </c>
      <c r="F7825" s="55" t="s">
        <v>1617</v>
      </c>
      <c r="I7825" s="55" t="s">
        <v>155</v>
      </c>
      <c r="U7825" s="0" t="n">
        <v>93</v>
      </c>
      <c r="V7825" s="0" t="n">
        <v>0</v>
      </c>
      <c r="X7825" s="55" t="n">
        <f aca="false">IF(I7825="Male",0,1)</f>
        <v>0</v>
      </c>
      <c r="Y7825" s="55" t="n">
        <f aca="false">IF(OR(I7825="DNB",I7825="Dry DNB"),1,0)</f>
        <v>0</v>
      </c>
      <c r="Z7825" s="0" t="str">
        <f aca="false">IF(ISNUMBER(W7825),A7825-W7825,"")</f>
        <v/>
      </c>
      <c r="AA7825" s="55" t="n">
        <f aca="false">MATCH(A7825,DATAS,0)</f>
        <v>2</v>
      </c>
      <c r="AB7825" s="55" t="n">
        <f aca="false">IF(AND(E7825&gt;0,OR(AND(B7825&gt;=1,B7825&lt;=6),B7825=10)),1,0)</f>
        <v>0</v>
      </c>
      <c r="AC7825" s="55" t="n">
        <f aca="false">IF(AND(E7825&gt;0,B7825=10),1,0)</f>
        <v>0</v>
      </c>
      <c r="AD7825" s="55" t="n">
        <f aca="false">IF(AND(C7824=C7825,AA7824=AA7825-1),AB7824,"")</f>
        <v>0</v>
      </c>
      <c r="AE7825" s="55" t="n">
        <f aca="false">IF(AND(C7824=C7825,AA7824=AA7825-1),AC7824,"")</f>
        <v>0</v>
      </c>
      <c r="AF7825" s="55" t="n">
        <f aca="false">IF(AA7825=1,"",IF(AND(AB7825=1,AD7825&lt;&gt;1),1,0))</f>
        <v>0</v>
      </c>
      <c r="AG7825" s="55" t="n">
        <f aca="false">IF(AA7825=1,"",IF(AND(AC7825=1,AE7825&lt;&gt;1),1,0))</f>
        <v>0</v>
      </c>
      <c r="AH7825" s="60" t="str">
        <f aca="false">IF(AND(E7825&gt;0,AA7825&lt;2,NOT(AND(C7826=C7825,AA7826=AA7825+1))),INDEX(DATAS,AA7825+1),"")</f>
        <v/>
      </c>
      <c r="AI7825" s="60" t="str">
        <f aca="false">IF(AND(AC7825=1,AA7825&lt;2),IF(AND(C7826=C7825,AA7826=AA7825+1),IF(AC7826=1,"",INDEX(DATAS,AA7825+1)),INDEX(DATAS,AA7825+1)),"")</f>
        <v/>
      </c>
    </row>
    <row r="7826" customFormat="false" ht="15" hidden="false" customHeight="false" outlineLevel="0" collapsed="false">
      <c r="A7826" s="60" t="n">
        <v>46309</v>
      </c>
      <c r="B7826" s="0" t="n">
        <v>15</v>
      </c>
      <c r="C7826" s="0" t="n">
        <v>30855</v>
      </c>
      <c r="E7826" s="0" t="n">
        <v>0</v>
      </c>
      <c r="F7826" s="55" t="s">
        <v>1618</v>
      </c>
      <c r="I7826" s="55" t="s">
        <v>155</v>
      </c>
      <c r="U7826" s="0" t="n">
        <v>91</v>
      </c>
      <c r="V7826" s="0" t="n">
        <v>0</v>
      </c>
      <c r="X7826" s="55" t="n">
        <f aca="false">IF(I7826="Male",0,1)</f>
        <v>0</v>
      </c>
      <c r="Y7826" s="55" t="n">
        <f aca="false">IF(OR(I7826="DNB",I7826="Dry DNB"),1,0)</f>
        <v>0</v>
      </c>
      <c r="Z7826" s="0" t="str">
        <f aca="false">IF(ISNUMBER(W7826),A7826-W7826,"")</f>
        <v/>
      </c>
      <c r="AA7826" s="55" t="n">
        <f aca="false">MATCH(A7826,DATAS,0)</f>
        <v>1</v>
      </c>
      <c r="AB7826" s="55" t="n">
        <f aca="false">IF(AND(E7826&gt;0,OR(AND(B7826&gt;=1,B7826&lt;=6),B7826=10)),1,0)</f>
        <v>0</v>
      </c>
      <c r="AC7826" s="55" t="n">
        <f aca="false">IF(AND(E7826&gt;0,B7826=10),1,0)</f>
        <v>0</v>
      </c>
      <c r="AD7826" s="0" t="str">
        <f aca="false">IF(AND(C7825=C7826,AA7825=AA7826-1),AB7825,"")</f>
        <v/>
      </c>
      <c r="AE7826" s="0" t="str">
        <f aca="false">IF(AND(C7825=C7826,AA7825=AA7826-1),AC7825,"")</f>
        <v/>
      </c>
      <c r="AF7826" s="0" t="str">
        <f aca="false">IF(AA7826=1,"",IF(AND(AB7826=1,AD7826&lt;&gt;1),1,0))</f>
        <v/>
      </c>
      <c r="AG7826" s="0" t="str">
        <f aca="false">IF(AA7826=1,"",IF(AND(AC7826=1,AE7826&lt;&gt;1),1,0))</f>
        <v/>
      </c>
      <c r="AH7826" s="60" t="str">
        <f aca="false">IF(AND(E7826&gt;0,AA7826&lt;2,NOT(AND(C7827=C7826,AA7827=AA7826+1))),INDEX(DATAS,AA7826+1),"")</f>
        <v/>
      </c>
      <c r="AI7826" s="60" t="str">
        <f aca="false">IF(AND(AC7826=1,AA7826&lt;2),IF(AND(C7827=C7826,AA7827=AA7826+1),IF(AC7827=1,"",INDEX(DATAS,AA7826+1)),INDEX(DATAS,AA7826+1)),"")</f>
        <v/>
      </c>
    </row>
    <row r="7827" customFormat="false" ht="15" hidden="false" customHeight="false" outlineLevel="0" collapsed="false">
      <c r="A7827" s="60" t="n">
        <v>46310</v>
      </c>
      <c r="B7827" s="0" t="n">
        <v>15</v>
      </c>
      <c r="C7827" s="0" t="n">
        <v>30855</v>
      </c>
      <c r="E7827" s="0" t="n">
        <v>0</v>
      </c>
      <c r="F7827" s="55" t="s">
        <v>1618</v>
      </c>
      <c r="I7827" s="55" t="s">
        <v>155</v>
      </c>
      <c r="U7827" s="0" t="n">
        <v>92</v>
      </c>
      <c r="V7827" s="0" t="n">
        <v>0</v>
      </c>
      <c r="X7827" s="55" t="n">
        <f aca="false">IF(I7827="Male",0,1)</f>
        <v>0</v>
      </c>
      <c r="Y7827" s="55" t="n">
        <f aca="false">IF(OR(I7827="DNB",I7827="Dry DNB"),1,0)</f>
        <v>0</v>
      </c>
      <c r="Z7827" s="0" t="str">
        <f aca="false">IF(ISNUMBER(W7827),A7827-W7827,"")</f>
        <v/>
      </c>
      <c r="AA7827" s="55" t="n">
        <f aca="false">MATCH(A7827,DATAS,0)</f>
        <v>2</v>
      </c>
      <c r="AB7827" s="55" t="n">
        <f aca="false">IF(AND(E7827&gt;0,OR(AND(B7827&gt;=1,B7827&lt;=6),B7827=10)),1,0)</f>
        <v>0</v>
      </c>
      <c r="AC7827" s="55" t="n">
        <f aca="false">IF(AND(E7827&gt;0,B7827=10),1,0)</f>
        <v>0</v>
      </c>
      <c r="AD7827" s="55" t="n">
        <f aca="false">IF(AND(C7826=C7827,AA7826=AA7827-1),AB7826,"")</f>
        <v>0</v>
      </c>
      <c r="AE7827" s="55" t="n">
        <f aca="false">IF(AND(C7826=C7827,AA7826=AA7827-1),AC7826,"")</f>
        <v>0</v>
      </c>
      <c r="AF7827" s="55" t="n">
        <f aca="false">IF(AA7827=1,"",IF(AND(AB7827=1,AD7827&lt;&gt;1),1,0))</f>
        <v>0</v>
      </c>
      <c r="AG7827" s="55" t="n">
        <f aca="false">IF(AA7827=1,"",IF(AND(AC7827=1,AE7827&lt;&gt;1),1,0))</f>
        <v>0</v>
      </c>
      <c r="AH7827" s="60" t="str">
        <f aca="false">IF(AND(E7827&gt;0,AA7827&lt;2,NOT(AND(C7828=C7827,AA7828=AA7827+1))),INDEX(DATAS,AA7827+1),"")</f>
        <v/>
      </c>
      <c r="AI7827" s="60" t="str">
        <f aca="false">IF(AND(AC7827=1,AA7827&lt;2),IF(AND(C7828=C7827,AA7828=AA7827+1),IF(AC7828=1,"",INDEX(DATAS,AA7827+1)),INDEX(DATAS,AA7827+1)),"")</f>
        <v/>
      </c>
    </row>
    <row r="7828" customFormat="false" ht="15" hidden="false" customHeight="false" outlineLevel="0" collapsed="false">
      <c r="A7828" s="60" t="n">
        <v>46309</v>
      </c>
      <c r="B7828" s="0" t="n">
        <v>15</v>
      </c>
      <c r="C7828" s="0" t="n">
        <v>30859</v>
      </c>
      <c r="E7828" s="0" t="n">
        <v>0</v>
      </c>
      <c r="F7828" s="55" t="s">
        <v>1623</v>
      </c>
      <c r="I7828" s="55" t="s">
        <v>155</v>
      </c>
      <c r="U7828" s="0" t="n">
        <v>86</v>
      </c>
      <c r="V7828" s="0" t="n">
        <v>0</v>
      </c>
      <c r="X7828" s="55" t="n">
        <f aca="false">IF(I7828="Male",0,1)</f>
        <v>0</v>
      </c>
      <c r="Y7828" s="55" t="n">
        <f aca="false">IF(OR(I7828="DNB",I7828="Dry DNB"),1,0)</f>
        <v>0</v>
      </c>
      <c r="Z7828" s="0" t="str">
        <f aca="false">IF(ISNUMBER(W7828),A7828-W7828,"")</f>
        <v/>
      </c>
      <c r="AA7828" s="55" t="n">
        <f aca="false">MATCH(A7828,DATAS,0)</f>
        <v>1</v>
      </c>
      <c r="AB7828" s="55" t="n">
        <f aca="false">IF(AND(E7828&gt;0,OR(AND(B7828&gt;=1,B7828&lt;=6),B7828=10)),1,0)</f>
        <v>0</v>
      </c>
      <c r="AC7828" s="55" t="n">
        <f aca="false">IF(AND(E7828&gt;0,B7828=10),1,0)</f>
        <v>0</v>
      </c>
      <c r="AD7828" s="0" t="str">
        <f aca="false">IF(AND(C7827=C7828,AA7827=AA7828-1),AB7827,"")</f>
        <v/>
      </c>
      <c r="AE7828" s="0" t="str">
        <f aca="false">IF(AND(C7827=C7828,AA7827=AA7828-1),AC7827,"")</f>
        <v/>
      </c>
      <c r="AF7828" s="0" t="str">
        <f aca="false">IF(AA7828=1,"",IF(AND(AB7828=1,AD7828&lt;&gt;1),1,0))</f>
        <v/>
      </c>
      <c r="AG7828" s="0" t="str">
        <f aca="false">IF(AA7828=1,"",IF(AND(AC7828=1,AE7828&lt;&gt;1),1,0))</f>
        <v/>
      </c>
      <c r="AH7828" s="60" t="str">
        <f aca="false">IF(AND(E7828&gt;0,AA7828&lt;2,NOT(AND(C7829=C7828,AA7829=AA7828+1))),INDEX(DATAS,AA7828+1),"")</f>
        <v/>
      </c>
      <c r="AI7828" s="60" t="str">
        <f aca="false">IF(AND(AC7828=1,AA7828&lt;2),IF(AND(C7829=C7828,AA7829=AA7828+1),IF(AC7829=1,"",INDEX(DATAS,AA7828+1)),INDEX(DATAS,AA7828+1)),"")</f>
        <v/>
      </c>
    </row>
    <row r="7829" customFormat="false" ht="15" hidden="false" customHeight="false" outlineLevel="0" collapsed="false">
      <c r="A7829" s="60" t="n">
        <v>46310</v>
      </c>
      <c r="B7829" s="0" t="n">
        <v>15</v>
      </c>
      <c r="C7829" s="0" t="n">
        <v>30859</v>
      </c>
      <c r="E7829" s="0" t="n">
        <v>0</v>
      </c>
      <c r="F7829" s="55" t="s">
        <v>1623</v>
      </c>
      <c r="I7829" s="55" t="s">
        <v>155</v>
      </c>
      <c r="U7829" s="0" t="n">
        <v>87</v>
      </c>
      <c r="V7829" s="0" t="n">
        <v>0</v>
      </c>
      <c r="X7829" s="55" t="n">
        <f aca="false">IF(I7829="Male",0,1)</f>
        <v>0</v>
      </c>
      <c r="Y7829" s="55" t="n">
        <f aca="false">IF(OR(I7829="DNB",I7829="Dry DNB"),1,0)</f>
        <v>0</v>
      </c>
      <c r="Z7829" s="0" t="str">
        <f aca="false">IF(ISNUMBER(W7829),A7829-W7829,"")</f>
        <v/>
      </c>
      <c r="AA7829" s="55" t="n">
        <f aca="false">MATCH(A7829,DATAS,0)</f>
        <v>2</v>
      </c>
      <c r="AB7829" s="55" t="n">
        <f aca="false">IF(AND(E7829&gt;0,OR(AND(B7829&gt;=1,B7829&lt;=6),B7829=10)),1,0)</f>
        <v>0</v>
      </c>
      <c r="AC7829" s="55" t="n">
        <f aca="false">IF(AND(E7829&gt;0,B7829=10),1,0)</f>
        <v>0</v>
      </c>
      <c r="AD7829" s="55" t="n">
        <f aca="false">IF(AND(C7828=C7829,AA7828=AA7829-1),AB7828,"")</f>
        <v>0</v>
      </c>
      <c r="AE7829" s="55" t="n">
        <f aca="false">IF(AND(C7828=C7829,AA7828=AA7829-1),AC7828,"")</f>
        <v>0</v>
      </c>
      <c r="AF7829" s="55" t="n">
        <f aca="false">IF(AA7829=1,"",IF(AND(AB7829=1,AD7829&lt;&gt;1),1,0))</f>
        <v>0</v>
      </c>
      <c r="AG7829" s="55" t="n">
        <f aca="false">IF(AA7829=1,"",IF(AND(AC7829=1,AE7829&lt;&gt;1),1,0))</f>
        <v>0</v>
      </c>
      <c r="AH7829" s="60" t="str">
        <f aca="false">IF(AND(E7829&gt;0,AA7829&lt;2,NOT(AND(C7830=C7829,AA7830=AA7829+1))),INDEX(DATAS,AA7829+1),"")</f>
        <v/>
      </c>
      <c r="AI7829" s="60" t="str">
        <f aca="false">IF(AND(AC7829=1,AA7829&lt;2),IF(AND(C7830=C7829,AA7830=AA7829+1),IF(AC7830=1,"",INDEX(DATAS,AA7829+1)),INDEX(DATAS,AA7829+1)),"")</f>
        <v/>
      </c>
    </row>
    <row r="7830" customFormat="false" ht="15" hidden="false" customHeight="false" outlineLevel="0" collapsed="false">
      <c r="A7830" s="60" t="n">
        <v>46309</v>
      </c>
      <c r="B7830" s="0" t="n">
        <v>15</v>
      </c>
      <c r="C7830" s="0" t="n">
        <v>30860</v>
      </c>
      <c r="E7830" s="0" t="n">
        <v>0</v>
      </c>
      <c r="F7830" s="55" t="s">
        <v>1623</v>
      </c>
      <c r="I7830" s="55" t="s">
        <v>155</v>
      </c>
      <c r="U7830" s="0" t="n">
        <v>86</v>
      </c>
      <c r="V7830" s="0" t="n">
        <v>0</v>
      </c>
      <c r="X7830" s="55" t="n">
        <f aca="false">IF(I7830="Male",0,1)</f>
        <v>0</v>
      </c>
      <c r="Y7830" s="55" t="n">
        <f aca="false">IF(OR(I7830="DNB",I7830="Dry DNB"),1,0)</f>
        <v>0</v>
      </c>
      <c r="Z7830" s="0" t="str">
        <f aca="false">IF(ISNUMBER(W7830),A7830-W7830,"")</f>
        <v/>
      </c>
      <c r="AA7830" s="55" t="n">
        <f aca="false">MATCH(A7830,DATAS,0)</f>
        <v>1</v>
      </c>
      <c r="AB7830" s="55" t="n">
        <f aca="false">IF(AND(E7830&gt;0,OR(AND(B7830&gt;=1,B7830&lt;=6),B7830=10)),1,0)</f>
        <v>0</v>
      </c>
      <c r="AC7830" s="55" t="n">
        <f aca="false">IF(AND(E7830&gt;0,B7830=10),1,0)</f>
        <v>0</v>
      </c>
      <c r="AD7830" s="0" t="str">
        <f aca="false">IF(AND(C7829=C7830,AA7829=AA7830-1),AB7829,"")</f>
        <v/>
      </c>
      <c r="AE7830" s="0" t="str">
        <f aca="false">IF(AND(C7829=C7830,AA7829=AA7830-1),AC7829,"")</f>
        <v/>
      </c>
      <c r="AF7830" s="0" t="str">
        <f aca="false">IF(AA7830=1,"",IF(AND(AB7830=1,AD7830&lt;&gt;1),1,0))</f>
        <v/>
      </c>
      <c r="AG7830" s="0" t="str">
        <f aca="false">IF(AA7830=1,"",IF(AND(AC7830=1,AE7830&lt;&gt;1),1,0))</f>
        <v/>
      </c>
      <c r="AH7830" s="60" t="str">
        <f aca="false">IF(AND(E7830&gt;0,AA7830&lt;2,NOT(AND(C7831=C7830,AA7831=AA7830+1))),INDEX(DATAS,AA7830+1),"")</f>
        <v/>
      </c>
      <c r="AI7830" s="60" t="str">
        <f aca="false">IF(AND(AC7830=1,AA7830&lt;2),IF(AND(C7831=C7830,AA7831=AA7830+1),IF(AC7831=1,"",INDEX(DATAS,AA7830+1)),INDEX(DATAS,AA7830+1)),"")</f>
        <v/>
      </c>
    </row>
    <row r="7831" customFormat="false" ht="15" hidden="false" customHeight="false" outlineLevel="0" collapsed="false">
      <c r="A7831" s="60" t="n">
        <v>46310</v>
      </c>
      <c r="B7831" s="0" t="n">
        <v>15</v>
      </c>
      <c r="C7831" s="0" t="n">
        <v>30860</v>
      </c>
      <c r="E7831" s="0" t="n">
        <v>0</v>
      </c>
      <c r="F7831" s="55" t="s">
        <v>1623</v>
      </c>
      <c r="I7831" s="55" t="s">
        <v>155</v>
      </c>
      <c r="U7831" s="0" t="n">
        <v>87</v>
      </c>
      <c r="V7831" s="0" t="n">
        <v>0</v>
      </c>
      <c r="X7831" s="55" t="n">
        <f aca="false">IF(I7831="Male",0,1)</f>
        <v>0</v>
      </c>
      <c r="Y7831" s="55" t="n">
        <f aca="false">IF(OR(I7831="DNB",I7831="Dry DNB"),1,0)</f>
        <v>0</v>
      </c>
      <c r="Z7831" s="0" t="str">
        <f aca="false">IF(ISNUMBER(W7831),A7831-W7831,"")</f>
        <v/>
      </c>
      <c r="AA7831" s="55" t="n">
        <f aca="false">MATCH(A7831,DATAS,0)</f>
        <v>2</v>
      </c>
      <c r="AB7831" s="55" t="n">
        <f aca="false">IF(AND(E7831&gt;0,OR(AND(B7831&gt;=1,B7831&lt;=6),B7831=10)),1,0)</f>
        <v>0</v>
      </c>
      <c r="AC7831" s="55" t="n">
        <f aca="false">IF(AND(E7831&gt;0,B7831=10),1,0)</f>
        <v>0</v>
      </c>
      <c r="AD7831" s="55" t="n">
        <f aca="false">IF(AND(C7830=C7831,AA7830=AA7831-1),AB7830,"")</f>
        <v>0</v>
      </c>
      <c r="AE7831" s="55" t="n">
        <f aca="false">IF(AND(C7830=C7831,AA7830=AA7831-1),AC7830,"")</f>
        <v>0</v>
      </c>
      <c r="AF7831" s="55" t="n">
        <f aca="false">IF(AA7831=1,"",IF(AND(AB7831=1,AD7831&lt;&gt;1),1,0))</f>
        <v>0</v>
      </c>
      <c r="AG7831" s="55" t="n">
        <f aca="false">IF(AA7831=1,"",IF(AND(AC7831=1,AE7831&lt;&gt;1),1,0))</f>
        <v>0</v>
      </c>
      <c r="AH7831" s="60" t="str">
        <f aca="false">IF(AND(E7831&gt;0,AA7831&lt;2,NOT(AND(C7832=C7831,AA7832=AA7831+1))),INDEX(DATAS,AA7831+1),"")</f>
        <v/>
      </c>
      <c r="AI7831" s="60" t="str">
        <f aca="false">IF(AND(AC7831=1,AA7831&lt;2),IF(AND(C7832=C7831,AA7832=AA7831+1),IF(AC7832=1,"",INDEX(DATAS,AA7831+1)),INDEX(DATAS,AA7831+1)),"")</f>
        <v/>
      </c>
    </row>
    <row r="7832" customFormat="false" ht="15" hidden="false" customHeight="false" outlineLevel="0" collapsed="false">
      <c r="A7832" s="60" t="n">
        <v>46309</v>
      </c>
      <c r="B7832" s="0" t="n">
        <v>15</v>
      </c>
      <c r="C7832" s="0" t="n">
        <v>30861</v>
      </c>
      <c r="E7832" s="0" t="n">
        <v>0</v>
      </c>
      <c r="F7832" s="55" t="s">
        <v>1712</v>
      </c>
      <c r="I7832" s="55" t="s">
        <v>155</v>
      </c>
      <c r="U7832" s="0" t="n">
        <v>85</v>
      </c>
      <c r="V7832" s="0" t="n">
        <v>0</v>
      </c>
      <c r="X7832" s="55" t="n">
        <f aca="false">IF(I7832="Male",0,1)</f>
        <v>0</v>
      </c>
      <c r="Y7832" s="55" t="n">
        <f aca="false">IF(OR(I7832="DNB",I7832="Dry DNB"),1,0)</f>
        <v>0</v>
      </c>
      <c r="Z7832" s="0" t="str">
        <f aca="false">IF(ISNUMBER(W7832),A7832-W7832,"")</f>
        <v/>
      </c>
      <c r="AA7832" s="55" t="n">
        <f aca="false">MATCH(A7832,DATAS,0)</f>
        <v>1</v>
      </c>
      <c r="AB7832" s="55" t="n">
        <f aca="false">IF(AND(E7832&gt;0,OR(AND(B7832&gt;=1,B7832&lt;=6),B7832=10)),1,0)</f>
        <v>0</v>
      </c>
      <c r="AC7832" s="55" t="n">
        <f aca="false">IF(AND(E7832&gt;0,B7832=10),1,0)</f>
        <v>0</v>
      </c>
      <c r="AD7832" s="0" t="str">
        <f aca="false">IF(AND(C7831=C7832,AA7831=AA7832-1),AB7831,"")</f>
        <v/>
      </c>
      <c r="AE7832" s="0" t="str">
        <f aca="false">IF(AND(C7831=C7832,AA7831=AA7832-1),AC7831,"")</f>
        <v/>
      </c>
      <c r="AF7832" s="0" t="str">
        <f aca="false">IF(AA7832=1,"",IF(AND(AB7832=1,AD7832&lt;&gt;1),1,0))</f>
        <v/>
      </c>
      <c r="AG7832" s="0" t="str">
        <f aca="false">IF(AA7832=1,"",IF(AND(AC7832=1,AE7832&lt;&gt;1),1,0))</f>
        <v/>
      </c>
      <c r="AH7832" s="60" t="str">
        <f aca="false">IF(AND(E7832&gt;0,AA7832&lt;2,NOT(AND(C7833=C7832,AA7833=AA7832+1))),INDEX(DATAS,AA7832+1),"")</f>
        <v/>
      </c>
      <c r="AI7832" s="60" t="str">
        <f aca="false">IF(AND(AC7832=1,AA7832&lt;2),IF(AND(C7833=C7832,AA7833=AA7832+1),IF(AC7833=1,"",INDEX(DATAS,AA7832+1)),INDEX(DATAS,AA7832+1)),"")</f>
        <v/>
      </c>
    </row>
    <row r="7833" customFormat="false" ht="15" hidden="false" customHeight="false" outlineLevel="0" collapsed="false">
      <c r="A7833" s="60" t="n">
        <v>46310</v>
      </c>
      <c r="B7833" s="0" t="n">
        <v>15</v>
      </c>
      <c r="C7833" s="0" t="n">
        <v>30861</v>
      </c>
      <c r="E7833" s="0" t="n">
        <v>0</v>
      </c>
      <c r="F7833" s="55" t="s">
        <v>1712</v>
      </c>
      <c r="I7833" s="55" t="s">
        <v>155</v>
      </c>
      <c r="U7833" s="0" t="n">
        <v>86</v>
      </c>
      <c r="V7833" s="0" t="n">
        <v>0</v>
      </c>
      <c r="X7833" s="55" t="n">
        <f aca="false">IF(I7833="Male",0,1)</f>
        <v>0</v>
      </c>
      <c r="Y7833" s="55" t="n">
        <f aca="false">IF(OR(I7833="DNB",I7833="Dry DNB"),1,0)</f>
        <v>0</v>
      </c>
      <c r="Z7833" s="0" t="str">
        <f aca="false">IF(ISNUMBER(W7833),A7833-W7833,"")</f>
        <v/>
      </c>
      <c r="AA7833" s="55" t="n">
        <f aca="false">MATCH(A7833,DATAS,0)</f>
        <v>2</v>
      </c>
      <c r="AB7833" s="55" t="n">
        <f aca="false">IF(AND(E7833&gt;0,OR(AND(B7833&gt;=1,B7833&lt;=6),B7833=10)),1,0)</f>
        <v>0</v>
      </c>
      <c r="AC7833" s="55" t="n">
        <f aca="false">IF(AND(E7833&gt;0,B7833=10),1,0)</f>
        <v>0</v>
      </c>
      <c r="AD7833" s="55" t="n">
        <f aca="false">IF(AND(C7832=C7833,AA7832=AA7833-1),AB7832,"")</f>
        <v>0</v>
      </c>
      <c r="AE7833" s="55" t="n">
        <f aca="false">IF(AND(C7832=C7833,AA7832=AA7833-1),AC7832,"")</f>
        <v>0</v>
      </c>
      <c r="AF7833" s="55" t="n">
        <f aca="false">IF(AA7833=1,"",IF(AND(AB7833=1,AD7833&lt;&gt;1),1,0))</f>
        <v>0</v>
      </c>
      <c r="AG7833" s="55" t="n">
        <f aca="false">IF(AA7833=1,"",IF(AND(AC7833=1,AE7833&lt;&gt;1),1,0))</f>
        <v>0</v>
      </c>
      <c r="AH7833" s="60" t="str">
        <f aca="false">IF(AND(E7833&gt;0,AA7833&lt;2,NOT(AND(C7834=C7833,AA7834=AA7833+1))),INDEX(DATAS,AA7833+1),"")</f>
        <v/>
      </c>
      <c r="AI7833" s="60" t="str">
        <f aca="false">IF(AND(AC7833=1,AA7833&lt;2),IF(AND(C7834=C7833,AA7834=AA7833+1),IF(AC7834=1,"",INDEX(DATAS,AA7833+1)),INDEX(DATAS,AA7833+1)),"")</f>
        <v/>
      </c>
    </row>
    <row r="7834" customFormat="false" ht="15" hidden="false" customHeight="false" outlineLevel="0" collapsed="false">
      <c r="A7834" s="60" t="n">
        <v>46309</v>
      </c>
      <c r="B7834" s="0" t="n">
        <v>15</v>
      </c>
      <c r="C7834" s="0" t="n">
        <v>30864</v>
      </c>
      <c r="E7834" s="0" t="n">
        <v>0</v>
      </c>
      <c r="F7834" s="55" t="s">
        <v>1624</v>
      </c>
      <c r="I7834" s="55" t="s">
        <v>155</v>
      </c>
      <c r="U7834" s="0" t="n">
        <v>84</v>
      </c>
      <c r="V7834" s="0" t="n">
        <v>0</v>
      </c>
      <c r="X7834" s="55" t="n">
        <f aca="false">IF(I7834="Male",0,1)</f>
        <v>0</v>
      </c>
      <c r="Y7834" s="55" t="n">
        <f aca="false">IF(OR(I7834="DNB",I7834="Dry DNB"),1,0)</f>
        <v>0</v>
      </c>
      <c r="Z7834" s="0" t="str">
        <f aca="false">IF(ISNUMBER(W7834),A7834-W7834,"")</f>
        <v/>
      </c>
      <c r="AA7834" s="55" t="n">
        <f aca="false">MATCH(A7834,DATAS,0)</f>
        <v>1</v>
      </c>
      <c r="AB7834" s="55" t="n">
        <f aca="false">IF(AND(E7834&gt;0,OR(AND(B7834&gt;=1,B7834&lt;=6),B7834=10)),1,0)</f>
        <v>0</v>
      </c>
      <c r="AC7834" s="55" t="n">
        <f aca="false">IF(AND(E7834&gt;0,B7834=10),1,0)</f>
        <v>0</v>
      </c>
      <c r="AD7834" s="0" t="str">
        <f aca="false">IF(AND(C7833=C7834,AA7833=AA7834-1),AB7833,"")</f>
        <v/>
      </c>
      <c r="AE7834" s="0" t="str">
        <f aca="false">IF(AND(C7833=C7834,AA7833=AA7834-1),AC7833,"")</f>
        <v/>
      </c>
      <c r="AF7834" s="0" t="str">
        <f aca="false">IF(AA7834=1,"",IF(AND(AB7834=1,AD7834&lt;&gt;1),1,0))</f>
        <v/>
      </c>
      <c r="AG7834" s="0" t="str">
        <f aca="false">IF(AA7834=1,"",IF(AND(AC7834=1,AE7834&lt;&gt;1),1,0))</f>
        <v/>
      </c>
      <c r="AH7834" s="60" t="str">
        <f aca="false">IF(AND(E7834&gt;0,AA7834&lt;2,NOT(AND(C7835=C7834,AA7835=AA7834+1))),INDEX(DATAS,AA7834+1),"")</f>
        <v/>
      </c>
      <c r="AI7834" s="60" t="str">
        <f aca="false">IF(AND(AC7834=1,AA7834&lt;2),IF(AND(C7835=C7834,AA7835=AA7834+1),IF(AC7835=1,"",INDEX(DATAS,AA7834+1)),INDEX(DATAS,AA7834+1)),"")</f>
        <v/>
      </c>
    </row>
    <row r="7835" customFormat="false" ht="15" hidden="false" customHeight="false" outlineLevel="0" collapsed="false">
      <c r="A7835" s="60" t="n">
        <v>46310</v>
      </c>
      <c r="B7835" s="0" t="n">
        <v>15</v>
      </c>
      <c r="C7835" s="0" t="n">
        <v>30864</v>
      </c>
      <c r="E7835" s="0" t="n">
        <v>0</v>
      </c>
      <c r="F7835" s="55" t="s">
        <v>1624</v>
      </c>
      <c r="I7835" s="55" t="s">
        <v>155</v>
      </c>
      <c r="U7835" s="0" t="n">
        <v>85</v>
      </c>
      <c r="V7835" s="0" t="n">
        <v>0</v>
      </c>
      <c r="X7835" s="55" t="n">
        <f aca="false">IF(I7835="Male",0,1)</f>
        <v>0</v>
      </c>
      <c r="Y7835" s="55" t="n">
        <f aca="false">IF(OR(I7835="DNB",I7835="Dry DNB"),1,0)</f>
        <v>0</v>
      </c>
      <c r="Z7835" s="0" t="str">
        <f aca="false">IF(ISNUMBER(W7835),A7835-W7835,"")</f>
        <v/>
      </c>
      <c r="AA7835" s="55" t="n">
        <f aca="false">MATCH(A7835,DATAS,0)</f>
        <v>2</v>
      </c>
      <c r="AB7835" s="55" t="n">
        <f aca="false">IF(AND(E7835&gt;0,OR(AND(B7835&gt;=1,B7835&lt;=6),B7835=10)),1,0)</f>
        <v>0</v>
      </c>
      <c r="AC7835" s="55" t="n">
        <f aca="false">IF(AND(E7835&gt;0,B7835=10),1,0)</f>
        <v>0</v>
      </c>
      <c r="AD7835" s="55" t="n">
        <f aca="false">IF(AND(C7834=C7835,AA7834=AA7835-1),AB7834,"")</f>
        <v>0</v>
      </c>
      <c r="AE7835" s="55" t="n">
        <f aca="false">IF(AND(C7834=C7835,AA7834=AA7835-1),AC7834,"")</f>
        <v>0</v>
      </c>
      <c r="AF7835" s="55" t="n">
        <f aca="false">IF(AA7835=1,"",IF(AND(AB7835=1,AD7835&lt;&gt;1),1,0))</f>
        <v>0</v>
      </c>
      <c r="AG7835" s="55" t="n">
        <f aca="false">IF(AA7835=1,"",IF(AND(AC7835=1,AE7835&lt;&gt;1),1,0))</f>
        <v>0</v>
      </c>
      <c r="AH7835" s="60" t="str">
        <f aca="false">IF(AND(E7835&gt;0,AA7835&lt;2,NOT(AND(C7836=C7835,AA7836=AA7835+1))),INDEX(DATAS,AA7835+1),"")</f>
        <v/>
      </c>
      <c r="AI7835" s="60" t="str">
        <f aca="false">IF(AND(AC7835=1,AA7835&lt;2),IF(AND(C7836=C7835,AA7836=AA7835+1),IF(AC7836=1,"",INDEX(DATAS,AA7835+1)),INDEX(DATAS,AA7835+1)),"")</f>
        <v/>
      </c>
    </row>
    <row r="7836" customFormat="false" ht="15" hidden="false" customHeight="false" outlineLevel="0" collapsed="false">
      <c r="A7836" s="60" t="n">
        <v>46309</v>
      </c>
      <c r="B7836" s="0" t="n">
        <v>15</v>
      </c>
      <c r="C7836" s="0" t="n">
        <v>30865</v>
      </c>
      <c r="E7836" s="0" t="n">
        <v>0</v>
      </c>
      <c r="F7836" s="55" t="s">
        <v>1625</v>
      </c>
      <c r="I7836" s="55" t="s">
        <v>155</v>
      </c>
      <c r="U7836" s="0" t="n">
        <v>83</v>
      </c>
      <c r="V7836" s="0" t="n">
        <v>0</v>
      </c>
      <c r="X7836" s="55" t="n">
        <f aca="false">IF(I7836="Male",0,1)</f>
        <v>0</v>
      </c>
      <c r="Y7836" s="55" t="n">
        <f aca="false">IF(OR(I7836="DNB",I7836="Dry DNB"),1,0)</f>
        <v>0</v>
      </c>
      <c r="Z7836" s="0" t="str">
        <f aca="false">IF(ISNUMBER(W7836),A7836-W7836,"")</f>
        <v/>
      </c>
      <c r="AA7836" s="55" t="n">
        <f aca="false">MATCH(A7836,DATAS,0)</f>
        <v>1</v>
      </c>
      <c r="AB7836" s="55" t="n">
        <f aca="false">IF(AND(E7836&gt;0,OR(AND(B7836&gt;=1,B7836&lt;=6),B7836=10)),1,0)</f>
        <v>0</v>
      </c>
      <c r="AC7836" s="55" t="n">
        <f aca="false">IF(AND(E7836&gt;0,B7836=10),1,0)</f>
        <v>0</v>
      </c>
      <c r="AD7836" s="0" t="str">
        <f aca="false">IF(AND(C7835=C7836,AA7835=AA7836-1),AB7835,"")</f>
        <v/>
      </c>
      <c r="AE7836" s="0" t="str">
        <f aca="false">IF(AND(C7835=C7836,AA7835=AA7836-1),AC7835,"")</f>
        <v/>
      </c>
      <c r="AF7836" s="0" t="str">
        <f aca="false">IF(AA7836=1,"",IF(AND(AB7836=1,AD7836&lt;&gt;1),1,0))</f>
        <v/>
      </c>
      <c r="AG7836" s="0" t="str">
        <f aca="false">IF(AA7836=1,"",IF(AND(AC7836=1,AE7836&lt;&gt;1),1,0))</f>
        <v/>
      </c>
      <c r="AH7836" s="60" t="str">
        <f aca="false">IF(AND(E7836&gt;0,AA7836&lt;2,NOT(AND(C7837=C7836,AA7837=AA7836+1))),INDEX(DATAS,AA7836+1),"")</f>
        <v/>
      </c>
      <c r="AI7836" s="60" t="str">
        <f aca="false">IF(AND(AC7836=1,AA7836&lt;2),IF(AND(C7837=C7836,AA7837=AA7836+1),IF(AC7837=1,"",INDEX(DATAS,AA7836+1)),INDEX(DATAS,AA7836+1)),"")</f>
        <v/>
      </c>
    </row>
    <row r="7837" customFormat="false" ht="15" hidden="false" customHeight="false" outlineLevel="0" collapsed="false">
      <c r="A7837" s="60" t="n">
        <v>46310</v>
      </c>
      <c r="B7837" s="0" t="n">
        <v>15</v>
      </c>
      <c r="C7837" s="0" t="n">
        <v>30865</v>
      </c>
      <c r="E7837" s="0" t="n">
        <v>0</v>
      </c>
      <c r="F7837" s="55" t="s">
        <v>1625</v>
      </c>
      <c r="I7837" s="55" t="s">
        <v>155</v>
      </c>
      <c r="U7837" s="0" t="n">
        <v>84</v>
      </c>
      <c r="V7837" s="0" t="n">
        <v>0</v>
      </c>
      <c r="X7837" s="55" t="n">
        <f aca="false">IF(I7837="Male",0,1)</f>
        <v>0</v>
      </c>
      <c r="Y7837" s="55" t="n">
        <f aca="false">IF(OR(I7837="DNB",I7837="Dry DNB"),1,0)</f>
        <v>0</v>
      </c>
      <c r="Z7837" s="0" t="str">
        <f aca="false">IF(ISNUMBER(W7837),A7837-W7837,"")</f>
        <v/>
      </c>
      <c r="AA7837" s="55" t="n">
        <f aca="false">MATCH(A7837,DATAS,0)</f>
        <v>2</v>
      </c>
      <c r="AB7837" s="55" t="n">
        <f aca="false">IF(AND(E7837&gt;0,OR(AND(B7837&gt;=1,B7837&lt;=6),B7837=10)),1,0)</f>
        <v>0</v>
      </c>
      <c r="AC7837" s="55" t="n">
        <f aca="false">IF(AND(E7837&gt;0,B7837=10),1,0)</f>
        <v>0</v>
      </c>
      <c r="AD7837" s="55" t="n">
        <f aca="false">IF(AND(C7836=C7837,AA7836=AA7837-1),AB7836,"")</f>
        <v>0</v>
      </c>
      <c r="AE7837" s="55" t="n">
        <f aca="false">IF(AND(C7836=C7837,AA7836=AA7837-1),AC7836,"")</f>
        <v>0</v>
      </c>
      <c r="AF7837" s="55" t="n">
        <f aca="false">IF(AA7837=1,"",IF(AND(AB7837=1,AD7837&lt;&gt;1),1,0))</f>
        <v>0</v>
      </c>
      <c r="AG7837" s="55" t="n">
        <f aca="false">IF(AA7837=1,"",IF(AND(AC7837=1,AE7837&lt;&gt;1),1,0))</f>
        <v>0</v>
      </c>
      <c r="AH7837" s="60" t="str">
        <f aca="false">IF(AND(E7837&gt;0,AA7837&lt;2,NOT(AND(C7838=C7837,AA7838=AA7837+1))),INDEX(DATAS,AA7837+1),"")</f>
        <v/>
      </c>
      <c r="AI7837" s="60" t="str">
        <f aca="false">IF(AND(AC7837=1,AA7837&lt;2),IF(AND(C7838=C7837,AA7838=AA7837+1),IF(AC7838=1,"",INDEX(DATAS,AA7837+1)),INDEX(DATAS,AA7837+1)),"")</f>
        <v/>
      </c>
    </row>
    <row r="7838" customFormat="false" ht="15" hidden="false" customHeight="false" outlineLevel="0" collapsed="false">
      <c r="A7838" s="60" t="n">
        <v>46309</v>
      </c>
      <c r="B7838" s="0" t="n">
        <v>15</v>
      </c>
      <c r="C7838" s="0" t="n">
        <v>30866</v>
      </c>
      <c r="E7838" s="0" t="n">
        <v>0</v>
      </c>
      <c r="F7838" s="55" t="s">
        <v>1625</v>
      </c>
      <c r="I7838" s="55" t="s">
        <v>155</v>
      </c>
      <c r="U7838" s="0" t="n">
        <v>83</v>
      </c>
      <c r="V7838" s="0" t="n">
        <v>0</v>
      </c>
      <c r="X7838" s="55" t="n">
        <f aca="false">IF(I7838="Male",0,1)</f>
        <v>0</v>
      </c>
      <c r="Y7838" s="55" t="n">
        <f aca="false">IF(OR(I7838="DNB",I7838="Dry DNB"),1,0)</f>
        <v>0</v>
      </c>
      <c r="Z7838" s="0" t="str">
        <f aca="false">IF(ISNUMBER(W7838),A7838-W7838,"")</f>
        <v/>
      </c>
      <c r="AA7838" s="55" t="n">
        <f aca="false">MATCH(A7838,DATAS,0)</f>
        <v>1</v>
      </c>
      <c r="AB7838" s="55" t="n">
        <f aca="false">IF(AND(E7838&gt;0,OR(AND(B7838&gt;=1,B7838&lt;=6),B7838=10)),1,0)</f>
        <v>0</v>
      </c>
      <c r="AC7838" s="55" t="n">
        <f aca="false">IF(AND(E7838&gt;0,B7838=10),1,0)</f>
        <v>0</v>
      </c>
      <c r="AD7838" s="0" t="str">
        <f aca="false">IF(AND(C7837=C7838,AA7837=AA7838-1),AB7837,"")</f>
        <v/>
      </c>
      <c r="AE7838" s="0" t="str">
        <f aca="false">IF(AND(C7837=C7838,AA7837=AA7838-1),AC7837,"")</f>
        <v/>
      </c>
      <c r="AF7838" s="0" t="str">
        <f aca="false">IF(AA7838=1,"",IF(AND(AB7838=1,AD7838&lt;&gt;1),1,0))</f>
        <v/>
      </c>
      <c r="AG7838" s="0" t="str">
        <f aca="false">IF(AA7838=1,"",IF(AND(AC7838=1,AE7838&lt;&gt;1),1,0))</f>
        <v/>
      </c>
      <c r="AH7838" s="60" t="str">
        <f aca="false">IF(AND(E7838&gt;0,AA7838&lt;2,NOT(AND(C7839=C7838,AA7839=AA7838+1))),INDEX(DATAS,AA7838+1),"")</f>
        <v/>
      </c>
      <c r="AI7838" s="60" t="str">
        <f aca="false">IF(AND(AC7838=1,AA7838&lt;2),IF(AND(C7839=C7838,AA7839=AA7838+1),IF(AC7839=1,"",INDEX(DATAS,AA7838+1)),INDEX(DATAS,AA7838+1)),"")</f>
        <v/>
      </c>
    </row>
    <row r="7839" customFormat="false" ht="15" hidden="false" customHeight="false" outlineLevel="0" collapsed="false">
      <c r="A7839" s="60" t="n">
        <v>46310</v>
      </c>
      <c r="B7839" s="0" t="n">
        <v>15</v>
      </c>
      <c r="C7839" s="0" t="n">
        <v>30866</v>
      </c>
      <c r="E7839" s="0" t="n">
        <v>0</v>
      </c>
      <c r="F7839" s="55" t="s">
        <v>1625</v>
      </c>
      <c r="I7839" s="55" t="s">
        <v>155</v>
      </c>
      <c r="U7839" s="0" t="n">
        <v>84</v>
      </c>
      <c r="V7839" s="0" t="n">
        <v>0</v>
      </c>
      <c r="X7839" s="55" t="n">
        <f aca="false">IF(I7839="Male",0,1)</f>
        <v>0</v>
      </c>
      <c r="Y7839" s="55" t="n">
        <f aca="false">IF(OR(I7839="DNB",I7839="Dry DNB"),1,0)</f>
        <v>0</v>
      </c>
      <c r="Z7839" s="0" t="str">
        <f aca="false">IF(ISNUMBER(W7839),A7839-W7839,"")</f>
        <v/>
      </c>
      <c r="AA7839" s="55" t="n">
        <f aca="false">MATCH(A7839,DATAS,0)</f>
        <v>2</v>
      </c>
      <c r="AB7839" s="55" t="n">
        <f aca="false">IF(AND(E7839&gt;0,OR(AND(B7839&gt;=1,B7839&lt;=6),B7839=10)),1,0)</f>
        <v>0</v>
      </c>
      <c r="AC7839" s="55" t="n">
        <f aca="false">IF(AND(E7839&gt;0,B7839=10),1,0)</f>
        <v>0</v>
      </c>
      <c r="AD7839" s="55" t="n">
        <f aca="false">IF(AND(C7838=C7839,AA7838=AA7839-1),AB7838,"")</f>
        <v>0</v>
      </c>
      <c r="AE7839" s="55" t="n">
        <f aca="false">IF(AND(C7838=C7839,AA7838=AA7839-1),AC7838,"")</f>
        <v>0</v>
      </c>
      <c r="AF7839" s="55" t="n">
        <f aca="false">IF(AA7839=1,"",IF(AND(AB7839=1,AD7839&lt;&gt;1),1,0))</f>
        <v>0</v>
      </c>
      <c r="AG7839" s="55" t="n">
        <f aca="false">IF(AA7839=1,"",IF(AND(AC7839=1,AE7839&lt;&gt;1),1,0))</f>
        <v>0</v>
      </c>
      <c r="AH7839" s="60" t="str">
        <f aca="false">IF(AND(E7839&gt;0,AA7839&lt;2,NOT(AND(C7840=C7839,AA7840=AA7839+1))),INDEX(DATAS,AA7839+1),"")</f>
        <v/>
      </c>
      <c r="AI7839" s="60" t="str">
        <f aca="false">IF(AND(AC7839=1,AA7839&lt;2),IF(AND(C7840=C7839,AA7840=AA7839+1),IF(AC7840=1,"",INDEX(DATAS,AA7839+1)),INDEX(DATAS,AA7839+1)),"")</f>
        <v/>
      </c>
    </row>
    <row r="7840" customFormat="false" ht="15" hidden="false" customHeight="false" outlineLevel="0" collapsed="false">
      <c r="A7840" s="60" t="n">
        <v>46309</v>
      </c>
      <c r="B7840" s="0" t="n">
        <v>15</v>
      </c>
      <c r="C7840" s="0" t="n">
        <v>30867</v>
      </c>
      <c r="E7840" s="0" t="n">
        <v>0</v>
      </c>
      <c r="F7840" s="55" t="s">
        <v>1626</v>
      </c>
      <c r="I7840" s="55" t="s">
        <v>155</v>
      </c>
      <c r="U7840" s="0" t="n">
        <v>82</v>
      </c>
      <c r="V7840" s="0" t="n">
        <v>0</v>
      </c>
      <c r="X7840" s="55" t="n">
        <f aca="false">IF(I7840="Male",0,1)</f>
        <v>0</v>
      </c>
      <c r="Y7840" s="55" t="n">
        <f aca="false">IF(OR(I7840="DNB",I7840="Dry DNB"),1,0)</f>
        <v>0</v>
      </c>
      <c r="Z7840" s="0" t="str">
        <f aca="false">IF(ISNUMBER(W7840),A7840-W7840,"")</f>
        <v/>
      </c>
      <c r="AA7840" s="55" t="n">
        <f aca="false">MATCH(A7840,DATAS,0)</f>
        <v>1</v>
      </c>
      <c r="AB7840" s="55" t="n">
        <f aca="false">IF(AND(E7840&gt;0,OR(AND(B7840&gt;=1,B7840&lt;=6),B7840=10)),1,0)</f>
        <v>0</v>
      </c>
      <c r="AC7840" s="55" t="n">
        <f aca="false">IF(AND(E7840&gt;0,B7840=10),1,0)</f>
        <v>0</v>
      </c>
      <c r="AD7840" s="0" t="str">
        <f aca="false">IF(AND(C7839=C7840,AA7839=AA7840-1),AB7839,"")</f>
        <v/>
      </c>
      <c r="AE7840" s="0" t="str">
        <f aca="false">IF(AND(C7839=C7840,AA7839=AA7840-1),AC7839,"")</f>
        <v/>
      </c>
      <c r="AF7840" s="0" t="str">
        <f aca="false">IF(AA7840=1,"",IF(AND(AB7840=1,AD7840&lt;&gt;1),1,0))</f>
        <v/>
      </c>
      <c r="AG7840" s="0" t="str">
        <f aca="false">IF(AA7840=1,"",IF(AND(AC7840=1,AE7840&lt;&gt;1),1,0))</f>
        <v/>
      </c>
      <c r="AH7840" s="60" t="str">
        <f aca="false">IF(AND(E7840&gt;0,AA7840&lt;2,NOT(AND(C7841=C7840,AA7841=AA7840+1))),INDEX(DATAS,AA7840+1),"")</f>
        <v/>
      </c>
      <c r="AI7840" s="60" t="str">
        <f aca="false">IF(AND(AC7840=1,AA7840&lt;2),IF(AND(C7841=C7840,AA7841=AA7840+1),IF(AC7841=1,"",INDEX(DATAS,AA7840+1)),INDEX(DATAS,AA7840+1)),"")</f>
        <v/>
      </c>
    </row>
    <row r="7841" customFormat="false" ht="15" hidden="false" customHeight="false" outlineLevel="0" collapsed="false">
      <c r="A7841" s="60" t="n">
        <v>46310</v>
      </c>
      <c r="B7841" s="0" t="n">
        <v>15</v>
      </c>
      <c r="C7841" s="0" t="n">
        <v>30867</v>
      </c>
      <c r="E7841" s="0" t="n">
        <v>0</v>
      </c>
      <c r="F7841" s="55" t="s">
        <v>1626</v>
      </c>
      <c r="I7841" s="55" t="s">
        <v>155</v>
      </c>
      <c r="U7841" s="0" t="n">
        <v>83</v>
      </c>
      <c r="V7841" s="0" t="n">
        <v>0</v>
      </c>
      <c r="X7841" s="55" t="n">
        <f aca="false">IF(I7841="Male",0,1)</f>
        <v>0</v>
      </c>
      <c r="Y7841" s="55" t="n">
        <f aca="false">IF(OR(I7841="DNB",I7841="Dry DNB"),1,0)</f>
        <v>0</v>
      </c>
      <c r="Z7841" s="0" t="str">
        <f aca="false">IF(ISNUMBER(W7841),A7841-W7841,"")</f>
        <v/>
      </c>
      <c r="AA7841" s="55" t="n">
        <f aca="false">MATCH(A7841,DATAS,0)</f>
        <v>2</v>
      </c>
      <c r="AB7841" s="55" t="n">
        <f aca="false">IF(AND(E7841&gt;0,OR(AND(B7841&gt;=1,B7841&lt;=6),B7841=10)),1,0)</f>
        <v>0</v>
      </c>
      <c r="AC7841" s="55" t="n">
        <f aca="false">IF(AND(E7841&gt;0,B7841=10),1,0)</f>
        <v>0</v>
      </c>
      <c r="AD7841" s="55" t="n">
        <f aca="false">IF(AND(C7840=C7841,AA7840=AA7841-1),AB7840,"")</f>
        <v>0</v>
      </c>
      <c r="AE7841" s="55" t="n">
        <f aca="false">IF(AND(C7840=C7841,AA7840=AA7841-1),AC7840,"")</f>
        <v>0</v>
      </c>
      <c r="AF7841" s="55" t="n">
        <f aca="false">IF(AA7841=1,"",IF(AND(AB7841=1,AD7841&lt;&gt;1),1,0))</f>
        <v>0</v>
      </c>
      <c r="AG7841" s="55" t="n">
        <f aca="false">IF(AA7841=1,"",IF(AND(AC7841=1,AE7841&lt;&gt;1),1,0))</f>
        <v>0</v>
      </c>
      <c r="AH7841" s="60" t="str">
        <f aca="false">IF(AND(E7841&gt;0,AA7841&lt;2,NOT(AND(C7842=C7841,AA7842=AA7841+1))),INDEX(DATAS,AA7841+1),"")</f>
        <v/>
      </c>
      <c r="AI7841" s="60" t="str">
        <f aca="false">IF(AND(AC7841=1,AA7841&lt;2),IF(AND(C7842=C7841,AA7842=AA7841+1),IF(AC7842=1,"",INDEX(DATAS,AA7841+1)),INDEX(DATAS,AA7841+1)),"")</f>
        <v/>
      </c>
    </row>
    <row r="7842" customFormat="false" ht="15" hidden="false" customHeight="false" outlineLevel="0" collapsed="false">
      <c r="A7842" s="60" t="n">
        <v>46309</v>
      </c>
      <c r="B7842" s="0" t="n">
        <v>15</v>
      </c>
      <c r="C7842" s="0" t="n">
        <v>30868</v>
      </c>
      <c r="E7842" s="0" t="n">
        <v>0</v>
      </c>
      <c r="F7842" s="55" t="s">
        <v>1626</v>
      </c>
      <c r="I7842" s="55" t="s">
        <v>155</v>
      </c>
      <c r="U7842" s="0" t="n">
        <v>82</v>
      </c>
      <c r="V7842" s="0" t="n">
        <v>0</v>
      </c>
      <c r="X7842" s="55" t="n">
        <f aca="false">IF(I7842="Male",0,1)</f>
        <v>0</v>
      </c>
      <c r="Y7842" s="55" t="n">
        <f aca="false">IF(OR(I7842="DNB",I7842="Dry DNB"),1,0)</f>
        <v>0</v>
      </c>
      <c r="Z7842" s="0" t="str">
        <f aca="false">IF(ISNUMBER(W7842),A7842-W7842,"")</f>
        <v/>
      </c>
      <c r="AA7842" s="55" t="n">
        <f aca="false">MATCH(A7842,DATAS,0)</f>
        <v>1</v>
      </c>
      <c r="AB7842" s="55" t="n">
        <f aca="false">IF(AND(E7842&gt;0,OR(AND(B7842&gt;=1,B7842&lt;=6),B7842=10)),1,0)</f>
        <v>0</v>
      </c>
      <c r="AC7842" s="55" t="n">
        <f aca="false">IF(AND(E7842&gt;0,B7842=10),1,0)</f>
        <v>0</v>
      </c>
      <c r="AD7842" s="0" t="str">
        <f aca="false">IF(AND(C7841=C7842,AA7841=AA7842-1),AB7841,"")</f>
        <v/>
      </c>
      <c r="AE7842" s="0" t="str">
        <f aca="false">IF(AND(C7841=C7842,AA7841=AA7842-1),AC7841,"")</f>
        <v/>
      </c>
      <c r="AF7842" s="0" t="str">
        <f aca="false">IF(AA7842=1,"",IF(AND(AB7842=1,AD7842&lt;&gt;1),1,0))</f>
        <v/>
      </c>
      <c r="AG7842" s="0" t="str">
        <f aca="false">IF(AA7842=1,"",IF(AND(AC7842=1,AE7842&lt;&gt;1),1,0))</f>
        <v/>
      </c>
      <c r="AH7842" s="60" t="str">
        <f aca="false">IF(AND(E7842&gt;0,AA7842&lt;2,NOT(AND(C7843=C7842,AA7843=AA7842+1))),INDEX(DATAS,AA7842+1),"")</f>
        <v/>
      </c>
      <c r="AI7842" s="60" t="str">
        <f aca="false">IF(AND(AC7842=1,AA7842&lt;2),IF(AND(C7843=C7842,AA7843=AA7842+1),IF(AC7843=1,"",INDEX(DATAS,AA7842+1)),INDEX(DATAS,AA7842+1)),"")</f>
        <v/>
      </c>
    </row>
    <row r="7843" customFormat="false" ht="15" hidden="false" customHeight="false" outlineLevel="0" collapsed="false">
      <c r="A7843" s="60" t="n">
        <v>46310</v>
      </c>
      <c r="B7843" s="0" t="n">
        <v>15</v>
      </c>
      <c r="C7843" s="0" t="n">
        <v>30868</v>
      </c>
      <c r="E7843" s="0" t="n">
        <v>0</v>
      </c>
      <c r="F7843" s="55" t="s">
        <v>1626</v>
      </c>
      <c r="I7843" s="55" t="s">
        <v>155</v>
      </c>
      <c r="U7843" s="0" t="n">
        <v>83</v>
      </c>
      <c r="V7843" s="0" t="n">
        <v>0</v>
      </c>
      <c r="X7843" s="55" t="n">
        <f aca="false">IF(I7843="Male",0,1)</f>
        <v>0</v>
      </c>
      <c r="Y7843" s="55" t="n">
        <f aca="false">IF(OR(I7843="DNB",I7843="Dry DNB"),1,0)</f>
        <v>0</v>
      </c>
      <c r="Z7843" s="0" t="str">
        <f aca="false">IF(ISNUMBER(W7843),A7843-W7843,"")</f>
        <v/>
      </c>
      <c r="AA7843" s="55" t="n">
        <f aca="false">MATCH(A7843,DATAS,0)</f>
        <v>2</v>
      </c>
      <c r="AB7843" s="55" t="n">
        <f aca="false">IF(AND(E7843&gt;0,OR(AND(B7843&gt;=1,B7843&lt;=6),B7843=10)),1,0)</f>
        <v>0</v>
      </c>
      <c r="AC7843" s="55" t="n">
        <f aca="false">IF(AND(E7843&gt;0,B7843=10),1,0)</f>
        <v>0</v>
      </c>
      <c r="AD7843" s="55" t="n">
        <f aca="false">IF(AND(C7842=C7843,AA7842=AA7843-1),AB7842,"")</f>
        <v>0</v>
      </c>
      <c r="AE7843" s="55" t="n">
        <f aca="false">IF(AND(C7842=C7843,AA7842=AA7843-1),AC7842,"")</f>
        <v>0</v>
      </c>
      <c r="AF7843" s="55" t="n">
        <f aca="false">IF(AA7843=1,"",IF(AND(AB7843=1,AD7843&lt;&gt;1),1,0))</f>
        <v>0</v>
      </c>
      <c r="AG7843" s="55" t="n">
        <f aca="false">IF(AA7843=1,"",IF(AND(AC7843=1,AE7843&lt;&gt;1),1,0))</f>
        <v>0</v>
      </c>
      <c r="AH7843" s="60" t="str">
        <f aca="false">IF(AND(E7843&gt;0,AA7843&lt;2,NOT(AND(C7844=C7843,AA7844=AA7843+1))),INDEX(DATAS,AA7843+1),"")</f>
        <v/>
      </c>
      <c r="AI7843" s="60" t="str">
        <f aca="false">IF(AND(AC7843=1,AA7843&lt;2),IF(AND(C7844=C7843,AA7844=AA7843+1),IF(AC7844=1,"",INDEX(DATAS,AA7843+1)),INDEX(DATAS,AA7843+1)),"")</f>
        <v/>
      </c>
    </row>
    <row r="7844" customFormat="false" ht="15" hidden="false" customHeight="false" outlineLevel="0" collapsed="false">
      <c r="A7844" s="60" t="n">
        <v>46309</v>
      </c>
      <c r="B7844" s="0" t="n">
        <v>15</v>
      </c>
      <c r="C7844" s="0" t="n">
        <v>30872</v>
      </c>
      <c r="E7844" s="0" t="n">
        <v>0</v>
      </c>
      <c r="F7844" s="55" t="s">
        <v>1628</v>
      </c>
      <c r="I7844" s="55" t="s">
        <v>155</v>
      </c>
      <c r="U7844" s="0" t="n">
        <v>79</v>
      </c>
      <c r="V7844" s="0" t="n">
        <v>0</v>
      </c>
      <c r="X7844" s="55" t="n">
        <f aca="false">IF(I7844="Male",0,1)</f>
        <v>0</v>
      </c>
      <c r="Y7844" s="55" t="n">
        <f aca="false">IF(OR(I7844="DNB",I7844="Dry DNB"),1,0)</f>
        <v>0</v>
      </c>
      <c r="Z7844" s="0" t="str">
        <f aca="false">IF(ISNUMBER(W7844),A7844-W7844,"")</f>
        <v/>
      </c>
      <c r="AA7844" s="55" t="n">
        <f aca="false">MATCH(A7844,DATAS,0)</f>
        <v>1</v>
      </c>
      <c r="AB7844" s="55" t="n">
        <f aca="false">IF(AND(E7844&gt;0,OR(AND(B7844&gt;=1,B7844&lt;=6),B7844=10)),1,0)</f>
        <v>0</v>
      </c>
      <c r="AC7844" s="55" t="n">
        <f aca="false">IF(AND(E7844&gt;0,B7844=10),1,0)</f>
        <v>0</v>
      </c>
      <c r="AD7844" s="0" t="str">
        <f aca="false">IF(AND(C7843=C7844,AA7843=AA7844-1),AB7843,"")</f>
        <v/>
      </c>
      <c r="AE7844" s="0" t="str">
        <f aca="false">IF(AND(C7843=C7844,AA7843=AA7844-1),AC7843,"")</f>
        <v/>
      </c>
      <c r="AF7844" s="0" t="str">
        <f aca="false">IF(AA7844=1,"",IF(AND(AB7844=1,AD7844&lt;&gt;1),1,0))</f>
        <v/>
      </c>
      <c r="AG7844" s="0" t="str">
        <f aca="false">IF(AA7844=1,"",IF(AND(AC7844=1,AE7844&lt;&gt;1),1,0))</f>
        <v/>
      </c>
      <c r="AH7844" s="60" t="str">
        <f aca="false">IF(AND(E7844&gt;0,AA7844&lt;2,NOT(AND(C7845=C7844,AA7845=AA7844+1))),INDEX(DATAS,AA7844+1),"")</f>
        <v/>
      </c>
      <c r="AI7844" s="60" t="str">
        <f aca="false">IF(AND(AC7844=1,AA7844&lt;2),IF(AND(C7845=C7844,AA7845=AA7844+1),IF(AC7845=1,"",INDEX(DATAS,AA7844+1)),INDEX(DATAS,AA7844+1)),"")</f>
        <v/>
      </c>
    </row>
    <row r="7845" customFormat="false" ht="15" hidden="false" customHeight="false" outlineLevel="0" collapsed="false">
      <c r="A7845" s="60" t="n">
        <v>46310</v>
      </c>
      <c r="B7845" s="0" t="n">
        <v>15</v>
      </c>
      <c r="C7845" s="0" t="n">
        <v>30872</v>
      </c>
      <c r="E7845" s="0" t="n">
        <v>0</v>
      </c>
      <c r="F7845" s="55" t="s">
        <v>1628</v>
      </c>
      <c r="I7845" s="55" t="s">
        <v>155</v>
      </c>
      <c r="U7845" s="0" t="n">
        <v>80</v>
      </c>
      <c r="V7845" s="0" t="n">
        <v>0</v>
      </c>
      <c r="X7845" s="55" t="n">
        <f aca="false">IF(I7845="Male",0,1)</f>
        <v>0</v>
      </c>
      <c r="Y7845" s="55" t="n">
        <f aca="false">IF(OR(I7845="DNB",I7845="Dry DNB"),1,0)</f>
        <v>0</v>
      </c>
      <c r="Z7845" s="0" t="str">
        <f aca="false">IF(ISNUMBER(W7845),A7845-W7845,"")</f>
        <v/>
      </c>
      <c r="AA7845" s="55" t="n">
        <f aca="false">MATCH(A7845,DATAS,0)</f>
        <v>2</v>
      </c>
      <c r="AB7845" s="55" t="n">
        <f aca="false">IF(AND(E7845&gt;0,OR(AND(B7845&gt;=1,B7845&lt;=6),B7845=10)),1,0)</f>
        <v>0</v>
      </c>
      <c r="AC7845" s="55" t="n">
        <f aca="false">IF(AND(E7845&gt;0,B7845=10),1,0)</f>
        <v>0</v>
      </c>
      <c r="AD7845" s="55" t="n">
        <f aca="false">IF(AND(C7844=C7845,AA7844=AA7845-1),AB7844,"")</f>
        <v>0</v>
      </c>
      <c r="AE7845" s="55" t="n">
        <f aca="false">IF(AND(C7844=C7845,AA7844=AA7845-1),AC7844,"")</f>
        <v>0</v>
      </c>
      <c r="AF7845" s="55" t="n">
        <f aca="false">IF(AA7845=1,"",IF(AND(AB7845=1,AD7845&lt;&gt;1),1,0))</f>
        <v>0</v>
      </c>
      <c r="AG7845" s="55" t="n">
        <f aca="false">IF(AA7845=1,"",IF(AND(AC7845=1,AE7845&lt;&gt;1),1,0))</f>
        <v>0</v>
      </c>
      <c r="AH7845" s="60" t="str">
        <f aca="false">IF(AND(E7845&gt;0,AA7845&lt;2,NOT(AND(C7846=C7845,AA7846=AA7845+1))),INDEX(DATAS,AA7845+1),"")</f>
        <v/>
      </c>
      <c r="AI7845" s="60" t="str">
        <f aca="false">IF(AND(AC7845=1,AA7845&lt;2),IF(AND(C7846=C7845,AA7846=AA7845+1),IF(AC7846=1,"",INDEX(DATAS,AA7845+1)),INDEX(DATAS,AA7845+1)),"")</f>
        <v/>
      </c>
    </row>
    <row r="7846" customFormat="false" ht="15" hidden="false" customHeight="false" outlineLevel="0" collapsed="false">
      <c r="A7846" s="60" t="n">
        <v>46309</v>
      </c>
      <c r="B7846" s="0" t="n">
        <v>15</v>
      </c>
      <c r="C7846" s="0" t="n">
        <v>30874</v>
      </c>
      <c r="E7846" s="0" t="n">
        <v>0</v>
      </c>
      <c r="F7846" s="55" t="s">
        <v>1631</v>
      </c>
      <c r="I7846" s="55" t="s">
        <v>155</v>
      </c>
      <c r="U7846" s="0" t="n">
        <v>75</v>
      </c>
      <c r="V7846" s="0" t="n">
        <v>0</v>
      </c>
      <c r="X7846" s="55" t="n">
        <f aca="false">IF(I7846="Male",0,1)</f>
        <v>0</v>
      </c>
      <c r="Y7846" s="55" t="n">
        <f aca="false">IF(OR(I7846="DNB",I7846="Dry DNB"),1,0)</f>
        <v>0</v>
      </c>
      <c r="Z7846" s="0" t="str">
        <f aca="false">IF(ISNUMBER(W7846),A7846-W7846,"")</f>
        <v/>
      </c>
      <c r="AA7846" s="55" t="n">
        <f aca="false">MATCH(A7846,DATAS,0)</f>
        <v>1</v>
      </c>
      <c r="AB7846" s="55" t="n">
        <f aca="false">IF(AND(E7846&gt;0,OR(AND(B7846&gt;=1,B7846&lt;=6),B7846=10)),1,0)</f>
        <v>0</v>
      </c>
      <c r="AC7846" s="55" t="n">
        <f aca="false">IF(AND(E7846&gt;0,B7846=10),1,0)</f>
        <v>0</v>
      </c>
      <c r="AD7846" s="0" t="str">
        <f aca="false">IF(AND(C7845=C7846,AA7845=AA7846-1),AB7845,"")</f>
        <v/>
      </c>
      <c r="AE7846" s="0" t="str">
        <f aca="false">IF(AND(C7845=C7846,AA7845=AA7846-1),AC7845,"")</f>
        <v/>
      </c>
      <c r="AF7846" s="0" t="str">
        <f aca="false">IF(AA7846=1,"",IF(AND(AB7846=1,AD7846&lt;&gt;1),1,0))</f>
        <v/>
      </c>
      <c r="AG7846" s="0" t="str">
        <f aca="false">IF(AA7846=1,"",IF(AND(AC7846=1,AE7846&lt;&gt;1),1,0))</f>
        <v/>
      </c>
      <c r="AH7846" s="60" t="str">
        <f aca="false">IF(AND(E7846&gt;0,AA7846&lt;2,NOT(AND(C7847=C7846,AA7847=AA7846+1))),INDEX(DATAS,AA7846+1),"")</f>
        <v/>
      </c>
      <c r="AI7846" s="60" t="str">
        <f aca="false">IF(AND(AC7846=1,AA7846&lt;2),IF(AND(C7847=C7846,AA7847=AA7846+1),IF(AC7847=1,"",INDEX(DATAS,AA7846+1)),INDEX(DATAS,AA7846+1)),"")</f>
        <v/>
      </c>
    </row>
    <row r="7847" customFormat="false" ht="15" hidden="false" customHeight="false" outlineLevel="0" collapsed="false">
      <c r="A7847" s="60" t="n">
        <v>46310</v>
      </c>
      <c r="B7847" s="0" t="n">
        <v>15</v>
      </c>
      <c r="C7847" s="0" t="n">
        <v>30874</v>
      </c>
      <c r="E7847" s="0" t="n">
        <v>0</v>
      </c>
      <c r="F7847" s="55" t="s">
        <v>1631</v>
      </c>
      <c r="I7847" s="55" t="s">
        <v>155</v>
      </c>
      <c r="U7847" s="0" t="n">
        <v>76</v>
      </c>
      <c r="V7847" s="0" t="n">
        <v>0</v>
      </c>
      <c r="X7847" s="55" t="n">
        <f aca="false">IF(I7847="Male",0,1)</f>
        <v>0</v>
      </c>
      <c r="Y7847" s="55" t="n">
        <f aca="false">IF(OR(I7847="DNB",I7847="Dry DNB"),1,0)</f>
        <v>0</v>
      </c>
      <c r="Z7847" s="0" t="str">
        <f aca="false">IF(ISNUMBER(W7847),A7847-W7847,"")</f>
        <v/>
      </c>
      <c r="AA7847" s="55" t="n">
        <f aca="false">MATCH(A7847,DATAS,0)</f>
        <v>2</v>
      </c>
      <c r="AB7847" s="55" t="n">
        <f aca="false">IF(AND(E7847&gt;0,OR(AND(B7847&gt;=1,B7847&lt;=6),B7847=10)),1,0)</f>
        <v>0</v>
      </c>
      <c r="AC7847" s="55" t="n">
        <f aca="false">IF(AND(E7847&gt;0,B7847=10),1,0)</f>
        <v>0</v>
      </c>
      <c r="AD7847" s="55" t="n">
        <f aca="false">IF(AND(C7846=C7847,AA7846=AA7847-1),AB7846,"")</f>
        <v>0</v>
      </c>
      <c r="AE7847" s="55" t="n">
        <f aca="false">IF(AND(C7846=C7847,AA7846=AA7847-1),AC7846,"")</f>
        <v>0</v>
      </c>
      <c r="AF7847" s="55" t="n">
        <f aca="false">IF(AA7847=1,"",IF(AND(AB7847=1,AD7847&lt;&gt;1),1,0))</f>
        <v>0</v>
      </c>
      <c r="AG7847" s="55" t="n">
        <f aca="false">IF(AA7847=1,"",IF(AND(AC7847=1,AE7847&lt;&gt;1),1,0))</f>
        <v>0</v>
      </c>
      <c r="AH7847" s="60" t="str">
        <f aca="false">IF(AND(E7847&gt;0,AA7847&lt;2,NOT(AND(C7848=C7847,AA7848=AA7847+1))),INDEX(DATAS,AA7847+1),"")</f>
        <v/>
      </c>
      <c r="AI7847" s="60" t="str">
        <f aca="false">IF(AND(AC7847=1,AA7847&lt;2),IF(AND(C7848=C7847,AA7848=AA7847+1),IF(AC7848=1,"",INDEX(DATAS,AA7847+1)),INDEX(DATAS,AA7847+1)),"")</f>
        <v/>
      </c>
    </row>
    <row r="7848" customFormat="false" ht="15" hidden="false" customHeight="false" outlineLevel="0" collapsed="false">
      <c r="A7848" s="60" t="n">
        <v>46309</v>
      </c>
      <c r="B7848" s="0" t="n">
        <v>15</v>
      </c>
      <c r="C7848" s="0" t="n">
        <v>30875</v>
      </c>
      <c r="E7848" s="0" t="n">
        <v>0</v>
      </c>
      <c r="F7848" s="55" t="s">
        <v>1631</v>
      </c>
      <c r="I7848" s="55" t="s">
        <v>155</v>
      </c>
      <c r="U7848" s="0" t="n">
        <v>75</v>
      </c>
      <c r="V7848" s="0" t="n">
        <v>0</v>
      </c>
      <c r="X7848" s="55" t="n">
        <f aca="false">IF(I7848="Male",0,1)</f>
        <v>0</v>
      </c>
      <c r="Y7848" s="55" t="n">
        <f aca="false">IF(OR(I7848="DNB",I7848="Dry DNB"),1,0)</f>
        <v>0</v>
      </c>
      <c r="Z7848" s="0" t="str">
        <f aca="false">IF(ISNUMBER(W7848),A7848-W7848,"")</f>
        <v/>
      </c>
      <c r="AA7848" s="55" t="n">
        <f aca="false">MATCH(A7848,DATAS,0)</f>
        <v>1</v>
      </c>
      <c r="AB7848" s="55" t="n">
        <f aca="false">IF(AND(E7848&gt;0,OR(AND(B7848&gt;=1,B7848&lt;=6),B7848=10)),1,0)</f>
        <v>0</v>
      </c>
      <c r="AC7848" s="55" t="n">
        <f aca="false">IF(AND(E7848&gt;0,B7848=10),1,0)</f>
        <v>0</v>
      </c>
      <c r="AD7848" s="0" t="str">
        <f aca="false">IF(AND(C7847=C7848,AA7847=AA7848-1),AB7847,"")</f>
        <v/>
      </c>
      <c r="AE7848" s="0" t="str">
        <f aca="false">IF(AND(C7847=C7848,AA7847=AA7848-1),AC7847,"")</f>
        <v/>
      </c>
      <c r="AF7848" s="0" t="str">
        <f aca="false">IF(AA7848=1,"",IF(AND(AB7848=1,AD7848&lt;&gt;1),1,0))</f>
        <v/>
      </c>
      <c r="AG7848" s="0" t="str">
        <f aca="false">IF(AA7848=1,"",IF(AND(AC7848=1,AE7848&lt;&gt;1),1,0))</f>
        <v/>
      </c>
      <c r="AH7848" s="60" t="str">
        <f aca="false">IF(AND(E7848&gt;0,AA7848&lt;2,NOT(AND(C7849=C7848,AA7849=AA7848+1))),INDEX(DATAS,AA7848+1),"")</f>
        <v/>
      </c>
      <c r="AI7848" s="60" t="str">
        <f aca="false">IF(AND(AC7848=1,AA7848&lt;2),IF(AND(C7849=C7848,AA7849=AA7848+1),IF(AC7849=1,"",INDEX(DATAS,AA7848+1)),INDEX(DATAS,AA7848+1)),"")</f>
        <v/>
      </c>
    </row>
    <row r="7849" customFormat="false" ht="15" hidden="false" customHeight="false" outlineLevel="0" collapsed="false">
      <c r="A7849" s="60" t="n">
        <v>46310</v>
      </c>
      <c r="B7849" s="0" t="n">
        <v>15</v>
      </c>
      <c r="C7849" s="0" t="n">
        <v>30875</v>
      </c>
      <c r="E7849" s="0" t="n">
        <v>0</v>
      </c>
      <c r="F7849" s="55" t="s">
        <v>1631</v>
      </c>
      <c r="I7849" s="55" t="s">
        <v>155</v>
      </c>
      <c r="U7849" s="0" t="n">
        <v>76</v>
      </c>
      <c r="V7849" s="0" t="n">
        <v>0</v>
      </c>
      <c r="X7849" s="55" t="n">
        <f aca="false">IF(I7849="Male",0,1)</f>
        <v>0</v>
      </c>
      <c r="Y7849" s="55" t="n">
        <f aca="false">IF(OR(I7849="DNB",I7849="Dry DNB"),1,0)</f>
        <v>0</v>
      </c>
      <c r="Z7849" s="0" t="str">
        <f aca="false">IF(ISNUMBER(W7849),A7849-W7849,"")</f>
        <v/>
      </c>
      <c r="AA7849" s="55" t="n">
        <f aca="false">MATCH(A7849,DATAS,0)</f>
        <v>2</v>
      </c>
      <c r="AB7849" s="55" t="n">
        <f aca="false">IF(AND(E7849&gt;0,OR(AND(B7849&gt;=1,B7849&lt;=6),B7849=10)),1,0)</f>
        <v>0</v>
      </c>
      <c r="AC7849" s="55" t="n">
        <f aca="false">IF(AND(E7849&gt;0,B7849=10),1,0)</f>
        <v>0</v>
      </c>
      <c r="AD7849" s="55" t="n">
        <f aca="false">IF(AND(C7848=C7849,AA7848=AA7849-1),AB7848,"")</f>
        <v>0</v>
      </c>
      <c r="AE7849" s="55" t="n">
        <f aca="false">IF(AND(C7848=C7849,AA7848=AA7849-1),AC7848,"")</f>
        <v>0</v>
      </c>
      <c r="AF7849" s="55" t="n">
        <f aca="false">IF(AA7849=1,"",IF(AND(AB7849=1,AD7849&lt;&gt;1),1,0))</f>
        <v>0</v>
      </c>
      <c r="AG7849" s="55" t="n">
        <f aca="false">IF(AA7849=1,"",IF(AND(AC7849=1,AE7849&lt;&gt;1),1,0))</f>
        <v>0</v>
      </c>
      <c r="AH7849" s="60" t="str">
        <f aca="false">IF(AND(E7849&gt;0,AA7849&lt;2,NOT(AND(C7850=C7849,AA7850=AA7849+1))),INDEX(DATAS,AA7849+1),"")</f>
        <v/>
      </c>
      <c r="AI7849" s="60" t="str">
        <f aca="false">IF(AND(AC7849=1,AA7849&lt;2),IF(AND(C7850=C7849,AA7850=AA7849+1),IF(AC7850=1,"",INDEX(DATAS,AA7849+1)),INDEX(DATAS,AA7849+1)),"")</f>
        <v/>
      </c>
    </row>
    <row r="7850" customFormat="false" ht="15" hidden="false" customHeight="false" outlineLevel="0" collapsed="false">
      <c r="A7850" s="60" t="n">
        <v>46309</v>
      </c>
      <c r="B7850" s="0" t="n">
        <v>15</v>
      </c>
      <c r="C7850" s="0" t="n">
        <v>30877</v>
      </c>
      <c r="E7850" s="0" t="n">
        <v>0</v>
      </c>
      <c r="F7850" s="55" t="s">
        <v>1632</v>
      </c>
      <c r="I7850" s="55" t="s">
        <v>155</v>
      </c>
      <c r="U7850" s="0" t="n">
        <v>74</v>
      </c>
      <c r="V7850" s="0" t="n">
        <v>0</v>
      </c>
      <c r="X7850" s="55" t="n">
        <f aca="false">IF(I7850="Male",0,1)</f>
        <v>0</v>
      </c>
      <c r="Y7850" s="55" t="n">
        <f aca="false">IF(OR(I7850="DNB",I7850="Dry DNB"),1,0)</f>
        <v>0</v>
      </c>
      <c r="Z7850" s="0" t="str">
        <f aca="false">IF(ISNUMBER(W7850),A7850-W7850,"")</f>
        <v/>
      </c>
      <c r="AA7850" s="55" t="n">
        <f aca="false">MATCH(A7850,DATAS,0)</f>
        <v>1</v>
      </c>
      <c r="AB7850" s="55" t="n">
        <f aca="false">IF(AND(E7850&gt;0,OR(AND(B7850&gt;=1,B7850&lt;=6),B7850=10)),1,0)</f>
        <v>0</v>
      </c>
      <c r="AC7850" s="55" t="n">
        <f aca="false">IF(AND(E7850&gt;0,B7850=10),1,0)</f>
        <v>0</v>
      </c>
      <c r="AD7850" s="0" t="str">
        <f aca="false">IF(AND(C7849=C7850,AA7849=AA7850-1),AB7849,"")</f>
        <v/>
      </c>
      <c r="AE7850" s="0" t="str">
        <f aca="false">IF(AND(C7849=C7850,AA7849=AA7850-1),AC7849,"")</f>
        <v/>
      </c>
      <c r="AF7850" s="0" t="str">
        <f aca="false">IF(AA7850=1,"",IF(AND(AB7850=1,AD7850&lt;&gt;1),1,0))</f>
        <v/>
      </c>
      <c r="AG7850" s="0" t="str">
        <f aca="false">IF(AA7850=1,"",IF(AND(AC7850=1,AE7850&lt;&gt;1),1,0))</f>
        <v/>
      </c>
      <c r="AH7850" s="60" t="str">
        <f aca="false">IF(AND(E7850&gt;0,AA7850&lt;2,NOT(AND(C7851=C7850,AA7851=AA7850+1))),INDEX(DATAS,AA7850+1),"")</f>
        <v/>
      </c>
      <c r="AI7850" s="60" t="str">
        <f aca="false">IF(AND(AC7850=1,AA7850&lt;2),IF(AND(C7851=C7850,AA7851=AA7850+1),IF(AC7851=1,"",INDEX(DATAS,AA7850+1)),INDEX(DATAS,AA7850+1)),"")</f>
        <v/>
      </c>
    </row>
    <row r="7851" customFormat="false" ht="15" hidden="false" customHeight="false" outlineLevel="0" collapsed="false">
      <c r="A7851" s="60" t="n">
        <v>46310</v>
      </c>
      <c r="B7851" s="0" t="n">
        <v>15</v>
      </c>
      <c r="C7851" s="0" t="n">
        <v>30877</v>
      </c>
      <c r="E7851" s="0" t="n">
        <v>0</v>
      </c>
      <c r="F7851" s="55" t="s">
        <v>1632</v>
      </c>
      <c r="I7851" s="55" t="s">
        <v>155</v>
      </c>
      <c r="U7851" s="0" t="n">
        <v>75</v>
      </c>
      <c r="V7851" s="0" t="n">
        <v>0</v>
      </c>
      <c r="X7851" s="55" t="n">
        <f aca="false">IF(I7851="Male",0,1)</f>
        <v>0</v>
      </c>
      <c r="Y7851" s="55" t="n">
        <f aca="false">IF(OR(I7851="DNB",I7851="Dry DNB"),1,0)</f>
        <v>0</v>
      </c>
      <c r="Z7851" s="0" t="str">
        <f aca="false">IF(ISNUMBER(W7851),A7851-W7851,"")</f>
        <v/>
      </c>
      <c r="AA7851" s="55" t="n">
        <f aca="false">MATCH(A7851,DATAS,0)</f>
        <v>2</v>
      </c>
      <c r="AB7851" s="55" t="n">
        <f aca="false">IF(AND(E7851&gt;0,OR(AND(B7851&gt;=1,B7851&lt;=6),B7851=10)),1,0)</f>
        <v>0</v>
      </c>
      <c r="AC7851" s="55" t="n">
        <f aca="false">IF(AND(E7851&gt;0,B7851=10),1,0)</f>
        <v>0</v>
      </c>
      <c r="AD7851" s="55" t="n">
        <f aca="false">IF(AND(C7850=C7851,AA7850=AA7851-1),AB7850,"")</f>
        <v>0</v>
      </c>
      <c r="AE7851" s="55" t="n">
        <f aca="false">IF(AND(C7850=C7851,AA7850=AA7851-1),AC7850,"")</f>
        <v>0</v>
      </c>
      <c r="AF7851" s="55" t="n">
        <f aca="false">IF(AA7851=1,"",IF(AND(AB7851=1,AD7851&lt;&gt;1),1,0))</f>
        <v>0</v>
      </c>
      <c r="AG7851" s="55" t="n">
        <f aca="false">IF(AA7851=1,"",IF(AND(AC7851=1,AE7851&lt;&gt;1),1,0))</f>
        <v>0</v>
      </c>
      <c r="AH7851" s="60" t="str">
        <f aca="false">IF(AND(E7851&gt;0,AA7851&lt;2,NOT(AND(C7852=C7851,AA7852=AA7851+1))),INDEX(DATAS,AA7851+1),"")</f>
        <v/>
      </c>
      <c r="AI7851" s="60" t="str">
        <f aca="false">IF(AND(AC7851=1,AA7851&lt;2),IF(AND(C7852=C7851,AA7852=AA7851+1),IF(AC7852=1,"",INDEX(DATAS,AA7851+1)),INDEX(DATAS,AA7851+1)),"")</f>
        <v/>
      </c>
    </row>
    <row r="7852" customFormat="false" ht="15" hidden="false" customHeight="false" outlineLevel="0" collapsed="false">
      <c r="A7852" s="60" t="n">
        <v>46309</v>
      </c>
      <c r="B7852" s="0" t="n">
        <v>15</v>
      </c>
      <c r="C7852" s="0" t="n">
        <v>30878</v>
      </c>
      <c r="E7852" s="0" t="n">
        <v>0</v>
      </c>
      <c r="F7852" s="55" t="s">
        <v>1632</v>
      </c>
      <c r="I7852" s="55" t="s">
        <v>155</v>
      </c>
      <c r="U7852" s="0" t="n">
        <v>74</v>
      </c>
      <c r="V7852" s="0" t="n">
        <v>0</v>
      </c>
      <c r="X7852" s="55" t="n">
        <f aca="false">IF(I7852="Male",0,1)</f>
        <v>0</v>
      </c>
      <c r="Y7852" s="55" t="n">
        <f aca="false">IF(OR(I7852="DNB",I7852="Dry DNB"),1,0)</f>
        <v>0</v>
      </c>
      <c r="Z7852" s="0" t="str">
        <f aca="false">IF(ISNUMBER(W7852),A7852-W7852,"")</f>
        <v/>
      </c>
      <c r="AA7852" s="55" t="n">
        <f aca="false">MATCH(A7852,DATAS,0)</f>
        <v>1</v>
      </c>
      <c r="AB7852" s="55" t="n">
        <f aca="false">IF(AND(E7852&gt;0,OR(AND(B7852&gt;=1,B7852&lt;=6),B7852=10)),1,0)</f>
        <v>0</v>
      </c>
      <c r="AC7852" s="55" t="n">
        <f aca="false">IF(AND(E7852&gt;0,B7852=10),1,0)</f>
        <v>0</v>
      </c>
      <c r="AD7852" s="0" t="str">
        <f aca="false">IF(AND(C7851=C7852,AA7851=AA7852-1),AB7851,"")</f>
        <v/>
      </c>
      <c r="AE7852" s="0" t="str">
        <f aca="false">IF(AND(C7851=C7852,AA7851=AA7852-1),AC7851,"")</f>
        <v/>
      </c>
      <c r="AF7852" s="0" t="str">
        <f aca="false">IF(AA7852=1,"",IF(AND(AB7852=1,AD7852&lt;&gt;1),1,0))</f>
        <v/>
      </c>
      <c r="AG7852" s="0" t="str">
        <f aca="false">IF(AA7852=1,"",IF(AND(AC7852=1,AE7852&lt;&gt;1),1,0))</f>
        <v/>
      </c>
      <c r="AH7852" s="60" t="str">
        <f aca="false">IF(AND(E7852&gt;0,AA7852&lt;2,NOT(AND(C7853=C7852,AA7853=AA7852+1))),INDEX(DATAS,AA7852+1),"")</f>
        <v/>
      </c>
      <c r="AI7852" s="60" t="str">
        <f aca="false">IF(AND(AC7852=1,AA7852&lt;2),IF(AND(C7853=C7852,AA7853=AA7852+1),IF(AC7853=1,"",INDEX(DATAS,AA7852+1)),INDEX(DATAS,AA7852+1)),"")</f>
        <v/>
      </c>
    </row>
    <row r="7853" customFormat="false" ht="15" hidden="false" customHeight="false" outlineLevel="0" collapsed="false">
      <c r="A7853" s="60" t="n">
        <v>46310</v>
      </c>
      <c r="B7853" s="0" t="n">
        <v>15</v>
      </c>
      <c r="C7853" s="0" t="n">
        <v>30878</v>
      </c>
      <c r="E7853" s="0" t="n">
        <v>0</v>
      </c>
      <c r="F7853" s="55" t="s">
        <v>1632</v>
      </c>
      <c r="I7853" s="55" t="s">
        <v>155</v>
      </c>
      <c r="U7853" s="0" t="n">
        <v>75</v>
      </c>
      <c r="V7853" s="0" t="n">
        <v>0</v>
      </c>
      <c r="X7853" s="55" t="n">
        <f aca="false">IF(I7853="Male",0,1)</f>
        <v>0</v>
      </c>
      <c r="Y7853" s="55" t="n">
        <f aca="false">IF(OR(I7853="DNB",I7853="Dry DNB"),1,0)</f>
        <v>0</v>
      </c>
      <c r="Z7853" s="0" t="str">
        <f aca="false">IF(ISNUMBER(W7853),A7853-W7853,"")</f>
        <v/>
      </c>
      <c r="AA7853" s="55" t="n">
        <f aca="false">MATCH(A7853,DATAS,0)</f>
        <v>2</v>
      </c>
      <c r="AB7853" s="55" t="n">
        <f aca="false">IF(AND(E7853&gt;0,OR(AND(B7853&gt;=1,B7853&lt;=6),B7853=10)),1,0)</f>
        <v>0</v>
      </c>
      <c r="AC7853" s="55" t="n">
        <f aca="false">IF(AND(E7853&gt;0,B7853=10),1,0)</f>
        <v>0</v>
      </c>
      <c r="AD7853" s="55" t="n">
        <f aca="false">IF(AND(C7852=C7853,AA7852=AA7853-1),AB7852,"")</f>
        <v>0</v>
      </c>
      <c r="AE7853" s="55" t="n">
        <f aca="false">IF(AND(C7852=C7853,AA7852=AA7853-1),AC7852,"")</f>
        <v>0</v>
      </c>
      <c r="AF7853" s="55" t="n">
        <f aca="false">IF(AA7853=1,"",IF(AND(AB7853=1,AD7853&lt;&gt;1),1,0))</f>
        <v>0</v>
      </c>
      <c r="AG7853" s="55" t="n">
        <f aca="false">IF(AA7853=1,"",IF(AND(AC7853=1,AE7853&lt;&gt;1),1,0))</f>
        <v>0</v>
      </c>
      <c r="AH7853" s="60" t="str">
        <f aca="false">IF(AND(E7853&gt;0,AA7853&lt;2,NOT(AND(C7854=C7853,AA7854=AA7853+1))),INDEX(DATAS,AA7853+1),"")</f>
        <v/>
      </c>
      <c r="AI7853" s="60" t="str">
        <f aca="false">IF(AND(AC7853=1,AA7853&lt;2),IF(AND(C7854=C7853,AA7854=AA7853+1),IF(AC7854=1,"",INDEX(DATAS,AA7853+1)),INDEX(DATAS,AA7853+1)),"")</f>
        <v/>
      </c>
    </row>
    <row r="7854" customFormat="false" ht="15" hidden="false" customHeight="false" outlineLevel="0" collapsed="false">
      <c r="A7854" s="60" t="n">
        <v>46309</v>
      </c>
      <c r="B7854" s="0" t="n">
        <v>15</v>
      </c>
      <c r="C7854" s="0" t="n">
        <v>30879</v>
      </c>
      <c r="E7854" s="0" t="n">
        <v>0</v>
      </c>
      <c r="F7854" s="55" t="s">
        <v>1632</v>
      </c>
      <c r="I7854" s="55" t="s">
        <v>155</v>
      </c>
      <c r="U7854" s="0" t="n">
        <v>74</v>
      </c>
      <c r="V7854" s="0" t="n">
        <v>0</v>
      </c>
      <c r="X7854" s="55" t="n">
        <f aca="false">IF(I7854="Male",0,1)</f>
        <v>0</v>
      </c>
      <c r="Y7854" s="55" t="n">
        <f aca="false">IF(OR(I7854="DNB",I7854="Dry DNB"),1,0)</f>
        <v>0</v>
      </c>
      <c r="Z7854" s="0" t="str">
        <f aca="false">IF(ISNUMBER(W7854),A7854-W7854,"")</f>
        <v/>
      </c>
      <c r="AA7854" s="55" t="n">
        <f aca="false">MATCH(A7854,DATAS,0)</f>
        <v>1</v>
      </c>
      <c r="AB7854" s="55" t="n">
        <f aca="false">IF(AND(E7854&gt;0,OR(AND(B7854&gt;=1,B7854&lt;=6),B7854=10)),1,0)</f>
        <v>0</v>
      </c>
      <c r="AC7854" s="55" t="n">
        <f aca="false">IF(AND(E7854&gt;0,B7854=10),1,0)</f>
        <v>0</v>
      </c>
      <c r="AD7854" s="0" t="str">
        <f aca="false">IF(AND(C7853=C7854,AA7853=AA7854-1),AB7853,"")</f>
        <v/>
      </c>
      <c r="AE7854" s="0" t="str">
        <f aca="false">IF(AND(C7853=C7854,AA7853=AA7854-1),AC7853,"")</f>
        <v/>
      </c>
      <c r="AF7854" s="0" t="str">
        <f aca="false">IF(AA7854=1,"",IF(AND(AB7854=1,AD7854&lt;&gt;1),1,0))</f>
        <v/>
      </c>
      <c r="AG7854" s="0" t="str">
        <f aca="false">IF(AA7854=1,"",IF(AND(AC7854=1,AE7854&lt;&gt;1),1,0))</f>
        <v/>
      </c>
      <c r="AH7854" s="60" t="str">
        <f aca="false">IF(AND(E7854&gt;0,AA7854&lt;2,NOT(AND(C7855=C7854,AA7855=AA7854+1))),INDEX(DATAS,AA7854+1),"")</f>
        <v/>
      </c>
      <c r="AI7854" s="60" t="str">
        <f aca="false">IF(AND(AC7854=1,AA7854&lt;2),IF(AND(C7855=C7854,AA7855=AA7854+1),IF(AC7855=1,"",INDEX(DATAS,AA7854+1)),INDEX(DATAS,AA7854+1)),"")</f>
        <v/>
      </c>
    </row>
    <row r="7855" customFormat="false" ht="15" hidden="false" customHeight="false" outlineLevel="0" collapsed="false">
      <c r="A7855" s="60" t="n">
        <v>46310</v>
      </c>
      <c r="B7855" s="0" t="n">
        <v>15</v>
      </c>
      <c r="C7855" s="0" t="n">
        <v>30879</v>
      </c>
      <c r="E7855" s="0" t="n">
        <v>0</v>
      </c>
      <c r="F7855" s="55" t="s">
        <v>1632</v>
      </c>
      <c r="I7855" s="55" t="s">
        <v>155</v>
      </c>
      <c r="U7855" s="0" t="n">
        <v>75</v>
      </c>
      <c r="V7855" s="0" t="n">
        <v>0</v>
      </c>
      <c r="X7855" s="55" t="n">
        <f aca="false">IF(I7855="Male",0,1)</f>
        <v>0</v>
      </c>
      <c r="Y7855" s="55" t="n">
        <f aca="false">IF(OR(I7855="DNB",I7855="Dry DNB"),1,0)</f>
        <v>0</v>
      </c>
      <c r="Z7855" s="0" t="str">
        <f aca="false">IF(ISNUMBER(W7855),A7855-W7855,"")</f>
        <v/>
      </c>
      <c r="AA7855" s="55" t="n">
        <f aca="false">MATCH(A7855,DATAS,0)</f>
        <v>2</v>
      </c>
      <c r="AB7855" s="55" t="n">
        <f aca="false">IF(AND(E7855&gt;0,OR(AND(B7855&gt;=1,B7855&lt;=6),B7855=10)),1,0)</f>
        <v>0</v>
      </c>
      <c r="AC7855" s="55" t="n">
        <f aca="false">IF(AND(E7855&gt;0,B7855=10),1,0)</f>
        <v>0</v>
      </c>
      <c r="AD7855" s="55" t="n">
        <f aca="false">IF(AND(C7854=C7855,AA7854=AA7855-1),AB7854,"")</f>
        <v>0</v>
      </c>
      <c r="AE7855" s="55" t="n">
        <f aca="false">IF(AND(C7854=C7855,AA7854=AA7855-1),AC7854,"")</f>
        <v>0</v>
      </c>
      <c r="AF7855" s="55" t="n">
        <f aca="false">IF(AA7855=1,"",IF(AND(AB7855=1,AD7855&lt;&gt;1),1,0))</f>
        <v>0</v>
      </c>
      <c r="AG7855" s="55" t="n">
        <f aca="false">IF(AA7855=1,"",IF(AND(AC7855=1,AE7855&lt;&gt;1),1,0))</f>
        <v>0</v>
      </c>
      <c r="AH7855" s="60" t="str">
        <f aca="false">IF(AND(E7855&gt;0,AA7855&lt;2,NOT(AND(C7856=C7855,AA7856=AA7855+1))),INDEX(DATAS,AA7855+1),"")</f>
        <v/>
      </c>
      <c r="AI7855" s="60" t="str">
        <f aca="false">IF(AND(AC7855=1,AA7855&lt;2),IF(AND(C7856=C7855,AA7856=AA7855+1),IF(AC7856=1,"",INDEX(DATAS,AA7855+1)),INDEX(DATAS,AA7855+1)),"")</f>
        <v/>
      </c>
    </row>
    <row r="7856" customFormat="false" ht="15" hidden="false" customHeight="false" outlineLevel="0" collapsed="false">
      <c r="A7856" s="60" t="n">
        <v>46309</v>
      </c>
      <c r="B7856" s="0" t="n">
        <v>15</v>
      </c>
      <c r="C7856" s="0" t="n">
        <v>30881</v>
      </c>
      <c r="E7856" s="0" t="n">
        <v>0</v>
      </c>
      <c r="F7856" s="55" t="s">
        <v>1640</v>
      </c>
      <c r="I7856" s="55" t="s">
        <v>155</v>
      </c>
      <c r="U7856" s="0" t="n">
        <v>66</v>
      </c>
      <c r="V7856" s="0" t="n">
        <v>0</v>
      </c>
      <c r="X7856" s="55" t="n">
        <f aca="false">IF(I7856="Male",0,1)</f>
        <v>0</v>
      </c>
      <c r="Y7856" s="55" t="n">
        <f aca="false">IF(OR(I7856="DNB",I7856="Dry DNB"),1,0)</f>
        <v>0</v>
      </c>
      <c r="Z7856" s="0" t="str">
        <f aca="false">IF(ISNUMBER(W7856),A7856-W7856,"")</f>
        <v/>
      </c>
      <c r="AA7856" s="55" t="n">
        <f aca="false">MATCH(A7856,DATAS,0)</f>
        <v>1</v>
      </c>
      <c r="AB7856" s="55" t="n">
        <f aca="false">IF(AND(E7856&gt;0,OR(AND(B7856&gt;=1,B7856&lt;=6),B7856=10)),1,0)</f>
        <v>0</v>
      </c>
      <c r="AC7856" s="55" t="n">
        <f aca="false">IF(AND(E7856&gt;0,B7856=10),1,0)</f>
        <v>0</v>
      </c>
      <c r="AD7856" s="0" t="str">
        <f aca="false">IF(AND(C7855=C7856,AA7855=AA7856-1),AB7855,"")</f>
        <v/>
      </c>
      <c r="AE7856" s="0" t="str">
        <f aca="false">IF(AND(C7855=C7856,AA7855=AA7856-1),AC7855,"")</f>
        <v/>
      </c>
      <c r="AF7856" s="0" t="str">
        <f aca="false">IF(AA7856=1,"",IF(AND(AB7856=1,AD7856&lt;&gt;1),1,0))</f>
        <v/>
      </c>
      <c r="AG7856" s="0" t="str">
        <f aca="false">IF(AA7856=1,"",IF(AND(AC7856=1,AE7856&lt;&gt;1),1,0))</f>
        <v/>
      </c>
      <c r="AH7856" s="60" t="str">
        <f aca="false">IF(AND(E7856&gt;0,AA7856&lt;2,NOT(AND(C7857=C7856,AA7857=AA7856+1))),INDEX(DATAS,AA7856+1),"")</f>
        <v/>
      </c>
      <c r="AI7856" s="60" t="str">
        <f aca="false">IF(AND(AC7856=1,AA7856&lt;2),IF(AND(C7857=C7856,AA7857=AA7856+1),IF(AC7857=1,"",INDEX(DATAS,AA7856+1)),INDEX(DATAS,AA7856+1)),"")</f>
        <v/>
      </c>
    </row>
    <row r="7857" customFormat="false" ht="15" hidden="false" customHeight="false" outlineLevel="0" collapsed="false">
      <c r="A7857" s="60" t="n">
        <v>46310</v>
      </c>
      <c r="B7857" s="0" t="n">
        <v>15</v>
      </c>
      <c r="C7857" s="0" t="n">
        <v>30881</v>
      </c>
      <c r="E7857" s="0" t="n">
        <v>0</v>
      </c>
      <c r="F7857" s="55" t="s">
        <v>1640</v>
      </c>
      <c r="I7857" s="55" t="s">
        <v>155</v>
      </c>
      <c r="U7857" s="0" t="n">
        <v>67</v>
      </c>
      <c r="V7857" s="0" t="n">
        <v>0</v>
      </c>
      <c r="X7857" s="55" t="n">
        <f aca="false">IF(I7857="Male",0,1)</f>
        <v>0</v>
      </c>
      <c r="Y7857" s="55" t="n">
        <f aca="false">IF(OR(I7857="DNB",I7857="Dry DNB"),1,0)</f>
        <v>0</v>
      </c>
      <c r="Z7857" s="0" t="str">
        <f aca="false">IF(ISNUMBER(W7857),A7857-W7857,"")</f>
        <v/>
      </c>
      <c r="AA7857" s="55" t="n">
        <f aca="false">MATCH(A7857,DATAS,0)</f>
        <v>2</v>
      </c>
      <c r="AB7857" s="55" t="n">
        <f aca="false">IF(AND(E7857&gt;0,OR(AND(B7857&gt;=1,B7857&lt;=6),B7857=10)),1,0)</f>
        <v>0</v>
      </c>
      <c r="AC7857" s="55" t="n">
        <f aca="false">IF(AND(E7857&gt;0,B7857=10),1,0)</f>
        <v>0</v>
      </c>
      <c r="AD7857" s="55" t="n">
        <f aca="false">IF(AND(C7856=C7857,AA7856=AA7857-1),AB7856,"")</f>
        <v>0</v>
      </c>
      <c r="AE7857" s="55" t="n">
        <f aca="false">IF(AND(C7856=C7857,AA7856=AA7857-1),AC7856,"")</f>
        <v>0</v>
      </c>
      <c r="AF7857" s="55" t="n">
        <f aca="false">IF(AA7857=1,"",IF(AND(AB7857=1,AD7857&lt;&gt;1),1,0))</f>
        <v>0</v>
      </c>
      <c r="AG7857" s="55" t="n">
        <f aca="false">IF(AA7857=1,"",IF(AND(AC7857=1,AE7857&lt;&gt;1),1,0))</f>
        <v>0</v>
      </c>
      <c r="AH7857" s="60" t="str">
        <f aca="false">IF(AND(E7857&gt;0,AA7857&lt;2,NOT(AND(C7858=C7857,AA7858=AA7857+1))),INDEX(DATAS,AA7857+1),"")</f>
        <v/>
      </c>
      <c r="AI7857" s="60" t="str">
        <f aca="false">IF(AND(AC7857=1,AA7857&lt;2),IF(AND(C7858=C7857,AA7858=AA7857+1),IF(AC7858=1,"",INDEX(DATAS,AA7857+1)),INDEX(DATAS,AA7857+1)),"")</f>
        <v/>
      </c>
    </row>
    <row r="7858" customFormat="false" ht="15" hidden="false" customHeight="false" outlineLevel="0" collapsed="false">
      <c r="A7858" s="60" t="n">
        <v>46309</v>
      </c>
      <c r="B7858" s="0" t="n">
        <v>15</v>
      </c>
      <c r="C7858" s="0" t="n">
        <v>30883</v>
      </c>
      <c r="E7858" s="0" t="n">
        <v>0</v>
      </c>
      <c r="F7858" s="55" t="s">
        <v>1640</v>
      </c>
      <c r="I7858" s="55" t="s">
        <v>155</v>
      </c>
      <c r="U7858" s="0" t="n">
        <v>66</v>
      </c>
      <c r="V7858" s="0" t="n">
        <v>0</v>
      </c>
      <c r="X7858" s="55" t="n">
        <f aca="false">IF(I7858="Male",0,1)</f>
        <v>0</v>
      </c>
      <c r="Y7858" s="55" t="n">
        <f aca="false">IF(OR(I7858="DNB",I7858="Dry DNB"),1,0)</f>
        <v>0</v>
      </c>
      <c r="Z7858" s="0" t="str">
        <f aca="false">IF(ISNUMBER(W7858),A7858-W7858,"")</f>
        <v/>
      </c>
      <c r="AA7858" s="55" t="n">
        <f aca="false">MATCH(A7858,DATAS,0)</f>
        <v>1</v>
      </c>
      <c r="AB7858" s="55" t="n">
        <f aca="false">IF(AND(E7858&gt;0,OR(AND(B7858&gt;=1,B7858&lt;=6),B7858=10)),1,0)</f>
        <v>0</v>
      </c>
      <c r="AC7858" s="55" t="n">
        <f aca="false">IF(AND(E7858&gt;0,B7858=10),1,0)</f>
        <v>0</v>
      </c>
      <c r="AD7858" s="0" t="str">
        <f aca="false">IF(AND(C7857=C7858,AA7857=AA7858-1),AB7857,"")</f>
        <v/>
      </c>
      <c r="AE7858" s="0" t="str">
        <f aca="false">IF(AND(C7857=C7858,AA7857=AA7858-1),AC7857,"")</f>
        <v/>
      </c>
      <c r="AF7858" s="0" t="str">
        <f aca="false">IF(AA7858=1,"",IF(AND(AB7858=1,AD7858&lt;&gt;1),1,0))</f>
        <v/>
      </c>
      <c r="AG7858" s="0" t="str">
        <f aca="false">IF(AA7858=1,"",IF(AND(AC7858=1,AE7858&lt;&gt;1),1,0))</f>
        <v/>
      </c>
      <c r="AH7858" s="60" t="str">
        <f aca="false">IF(AND(E7858&gt;0,AA7858&lt;2,NOT(AND(C7859=C7858,AA7859=AA7858+1))),INDEX(DATAS,AA7858+1),"")</f>
        <v/>
      </c>
      <c r="AI7858" s="60" t="str">
        <f aca="false">IF(AND(AC7858=1,AA7858&lt;2),IF(AND(C7859=C7858,AA7859=AA7858+1),IF(AC7859=1,"",INDEX(DATAS,AA7858+1)),INDEX(DATAS,AA7858+1)),"")</f>
        <v/>
      </c>
    </row>
    <row r="7859" customFormat="false" ht="15" hidden="false" customHeight="false" outlineLevel="0" collapsed="false">
      <c r="A7859" s="60" t="n">
        <v>46310</v>
      </c>
      <c r="B7859" s="0" t="n">
        <v>15</v>
      </c>
      <c r="C7859" s="0" t="n">
        <v>30883</v>
      </c>
      <c r="E7859" s="0" t="n">
        <v>0</v>
      </c>
      <c r="F7859" s="55" t="s">
        <v>1640</v>
      </c>
      <c r="I7859" s="55" t="s">
        <v>155</v>
      </c>
      <c r="U7859" s="0" t="n">
        <v>67</v>
      </c>
      <c r="V7859" s="0" t="n">
        <v>0</v>
      </c>
      <c r="X7859" s="55" t="n">
        <f aca="false">IF(I7859="Male",0,1)</f>
        <v>0</v>
      </c>
      <c r="Y7859" s="55" t="n">
        <f aca="false">IF(OR(I7859="DNB",I7859="Dry DNB"),1,0)</f>
        <v>0</v>
      </c>
      <c r="Z7859" s="0" t="str">
        <f aca="false">IF(ISNUMBER(W7859),A7859-W7859,"")</f>
        <v/>
      </c>
      <c r="AA7859" s="55" t="n">
        <f aca="false">MATCH(A7859,DATAS,0)</f>
        <v>2</v>
      </c>
      <c r="AB7859" s="55" t="n">
        <f aca="false">IF(AND(E7859&gt;0,OR(AND(B7859&gt;=1,B7859&lt;=6),B7859=10)),1,0)</f>
        <v>0</v>
      </c>
      <c r="AC7859" s="55" t="n">
        <f aca="false">IF(AND(E7859&gt;0,B7859=10),1,0)</f>
        <v>0</v>
      </c>
      <c r="AD7859" s="55" t="n">
        <f aca="false">IF(AND(C7858=C7859,AA7858=AA7859-1),AB7858,"")</f>
        <v>0</v>
      </c>
      <c r="AE7859" s="55" t="n">
        <f aca="false">IF(AND(C7858=C7859,AA7858=AA7859-1),AC7858,"")</f>
        <v>0</v>
      </c>
      <c r="AF7859" s="55" t="n">
        <f aca="false">IF(AA7859=1,"",IF(AND(AB7859=1,AD7859&lt;&gt;1),1,0))</f>
        <v>0</v>
      </c>
      <c r="AG7859" s="55" t="n">
        <f aca="false">IF(AA7859=1,"",IF(AND(AC7859=1,AE7859&lt;&gt;1),1,0))</f>
        <v>0</v>
      </c>
      <c r="AH7859" s="60" t="str">
        <f aca="false">IF(AND(E7859&gt;0,AA7859&lt;2,NOT(AND(C7860=C7859,AA7860=AA7859+1))),INDEX(DATAS,AA7859+1),"")</f>
        <v/>
      </c>
      <c r="AI7859" s="60" t="str">
        <f aca="false">IF(AND(AC7859=1,AA7859&lt;2),IF(AND(C7860=C7859,AA7860=AA7859+1),IF(AC7860=1,"",INDEX(DATAS,AA7859+1)),INDEX(DATAS,AA7859+1)),"")</f>
        <v/>
      </c>
    </row>
    <row r="7860" customFormat="false" ht="15" hidden="false" customHeight="false" outlineLevel="0" collapsed="false">
      <c r="A7860" s="60" t="n">
        <v>46309</v>
      </c>
      <c r="B7860" s="0" t="n">
        <v>15</v>
      </c>
      <c r="C7860" s="0" t="n">
        <v>30884</v>
      </c>
      <c r="E7860" s="0" t="n">
        <v>0</v>
      </c>
      <c r="F7860" s="55" t="s">
        <v>1640</v>
      </c>
      <c r="I7860" s="55" t="s">
        <v>155</v>
      </c>
      <c r="U7860" s="0" t="n">
        <v>66</v>
      </c>
      <c r="V7860" s="0" t="n">
        <v>0</v>
      </c>
      <c r="X7860" s="55" t="n">
        <f aca="false">IF(I7860="Male",0,1)</f>
        <v>0</v>
      </c>
      <c r="Y7860" s="55" t="n">
        <f aca="false">IF(OR(I7860="DNB",I7860="Dry DNB"),1,0)</f>
        <v>0</v>
      </c>
      <c r="Z7860" s="0" t="str">
        <f aca="false">IF(ISNUMBER(W7860),A7860-W7860,"")</f>
        <v/>
      </c>
      <c r="AA7860" s="55" t="n">
        <f aca="false">MATCH(A7860,DATAS,0)</f>
        <v>1</v>
      </c>
      <c r="AB7860" s="55" t="n">
        <f aca="false">IF(AND(E7860&gt;0,OR(AND(B7860&gt;=1,B7860&lt;=6),B7860=10)),1,0)</f>
        <v>0</v>
      </c>
      <c r="AC7860" s="55" t="n">
        <f aca="false">IF(AND(E7860&gt;0,B7860=10),1,0)</f>
        <v>0</v>
      </c>
      <c r="AD7860" s="0" t="str">
        <f aca="false">IF(AND(C7859=C7860,AA7859=AA7860-1),AB7859,"")</f>
        <v/>
      </c>
      <c r="AE7860" s="0" t="str">
        <f aca="false">IF(AND(C7859=C7860,AA7859=AA7860-1),AC7859,"")</f>
        <v/>
      </c>
      <c r="AF7860" s="0" t="str">
        <f aca="false">IF(AA7860=1,"",IF(AND(AB7860=1,AD7860&lt;&gt;1),1,0))</f>
        <v/>
      </c>
      <c r="AG7860" s="0" t="str">
        <f aca="false">IF(AA7860=1,"",IF(AND(AC7860=1,AE7860&lt;&gt;1),1,0))</f>
        <v/>
      </c>
      <c r="AH7860" s="60" t="str">
        <f aca="false">IF(AND(E7860&gt;0,AA7860&lt;2,NOT(AND(C7861=C7860,AA7861=AA7860+1))),INDEX(DATAS,AA7860+1),"")</f>
        <v/>
      </c>
      <c r="AI7860" s="60" t="str">
        <f aca="false">IF(AND(AC7860=1,AA7860&lt;2),IF(AND(C7861=C7860,AA7861=AA7860+1),IF(AC7861=1,"",INDEX(DATAS,AA7860+1)),INDEX(DATAS,AA7860+1)),"")</f>
        <v/>
      </c>
    </row>
    <row r="7861" customFormat="false" ht="15" hidden="false" customHeight="false" outlineLevel="0" collapsed="false">
      <c r="A7861" s="60" t="n">
        <v>46310</v>
      </c>
      <c r="B7861" s="0" t="n">
        <v>15</v>
      </c>
      <c r="C7861" s="0" t="n">
        <v>30884</v>
      </c>
      <c r="E7861" s="0" t="n">
        <v>0</v>
      </c>
      <c r="F7861" s="55" t="s">
        <v>1640</v>
      </c>
      <c r="I7861" s="55" t="s">
        <v>155</v>
      </c>
      <c r="U7861" s="0" t="n">
        <v>67</v>
      </c>
      <c r="V7861" s="0" t="n">
        <v>0</v>
      </c>
      <c r="X7861" s="55" t="n">
        <f aca="false">IF(I7861="Male",0,1)</f>
        <v>0</v>
      </c>
      <c r="Y7861" s="55" t="n">
        <f aca="false">IF(OR(I7861="DNB",I7861="Dry DNB"),1,0)</f>
        <v>0</v>
      </c>
      <c r="Z7861" s="0" t="str">
        <f aca="false">IF(ISNUMBER(W7861),A7861-W7861,"")</f>
        <v/>
      </c>
      <c r="AA7861" s="55" t="n">
        <f aca="false">MATCH(A7861,DATAS,0)</f>
        <v>2</v>
      </c>
      <c r="AB7861" s="55" t="n">
        <f aca="false">IF(AND(E7861&gt;0,OR(AND(B7861&gt;=1,B7861&lt;=6),B7861=10)),1,0)</f>
        <v>0</v>
      </c>
      <c r="AC7861" s="55" t="n">
        <f aca="false">IF(AND(E7861&gt;0,B7861=10),1,0)</f>
        <v>0</v>
      </c>
      <c r="AD7861" s="55" t="n">
        <f aca="false">IF(AND(C7860=C7861,AA7860=AA7861-1),AB7860,"")</f>
        <v>0</v>
      </c>
      <c r="AE7861" s="55" t="n">
        <f aca="false">IF(AND(C7860=C7861,AA7860=AA7861-1),AC7860,"")</f>
        <v>0</v>
      </c>
      <c r="AF7861" s="55" t="n">
        <f aca="false">IF(AA7861=1,"",IF(AND(AB7861=1,AD7861&lt;&gt;1),1,0))</f>
        <v>0</v>
      </c>
      <c r="AG7861" s="55" t="n">
        <f aca="false">IF(AA7861=1,"",IF(AND(AC7861=1,AE7861&lt;&gt;1),1,0))</f>
        <v>0</v>
      </c>
      <c r="AH7861" s="60" t="str">
        <f aca="false">IF(AND(E7861&gt;0,AA7861&lt;2,NOT(AND(C7862=C7861,AA7862=AA7861+1))),INDEX(DATAS,AA7861+1),"")</f>
        <v/>
      </c>
      <c r="AI7861" s="60" t="str">
        <f aca="false">IF(AND(AC7861=1,AA7861&lt;2),IF(AND(C7862=C7861,AA7862=AA7861+1),IF(AC7862=1,"",INDEX(DATAS,AA7861+1)),INDEX(DATAS,AA7861+1)),"")</f>
        <v/>
      </c>
    </row>
    <row r="7862" customFormat="false" ht="15" hidden="false" customHeight="false" outlineLevel="0" collapsed="false">
      <c r="A7862" s="60" t="n">
        <v>46309</v>
      </c>
      <c r="B7862" s="0" t="n">
        <v>15</v>
      </c>
      <c r="C7862" s="0" t="n">
        <v>30885</v>
      </c>
      <c r="E7862" s="0" t="n">
        <v>0</v>
      </c>
      <c r="F7862" s="55" t="s">
        <v>1641</v>
      </c>
      <c r="I7862" s="55" t="s">
        <v>155</v>
      </c>
      <c r="U7862" s="0" t="n">
        <v>65</v>
      </c>
      <c r="V7862" s="0" t="n">
        <v>0</v>
      </c>
      <c r="X7862" s="55" t="n">
        <f aca="false">IF(I7862="Male",0,1)</f>
        <v>0</v>
      </c>
      <c r="Y7862" s="55" t="n">
        <f aca="false">IF(OR(I7862="DNB",I7862="Dry DNB"),1,0)</f>
        <v>0</v>
      </c>
      <c r="Z7862" s="0" t="str">
        <f aca="false">IF(ISNUMBER(W7862),A7862-W7862,"")</f>
        <v/>
      </c>
      <c r="AA7862" s="55" t="n">
        <f aca="false">MATCH(A7862,DATAS,0)</f>
        <v>1</v>
      </c>
      <c r="AB7862" s="55" t="n">
        <f aca="false">IF(AND(E7862&gt;0,OR(AND(B7862&gt;=1,B7862&lt;=6),B7862=10)),1,0)</f>
        <v>0</v>
      </c>
      <c r="AC7862" s="55" t="n">
        <f aca="false">IF(AND(E7862&gt;0,B7862=10),1,0)</f>
        <v>0</v>
      </c>
      <c r="AD7862" s="0" t="str">
        <f aca="false">IF(AND(C7861=C7862,AA7861=AA7862-1),AB7861,"")</f>
        <v/>
      </c>
      <c r="AE7862" s="0" t="str">
        <f aca="false">IF(AND(C7861=C7862,AA7861=AA7862-1),AC7861,"")</f>
        <v/>
      </c>
      <c r="AF7862" s="0" t="str">
        <f aca="false">IF(AA7862=1,"",IF(AND(AB7862=1,AD7862&lt;&gt;1),1,0))</f>
        <v/>
      </c>
      <c r="AG7862" s="0" t="str">
        <f aca="false">IF(AA7862=1,"",IF(AND(AC7862=1,AE7862&lt;&gt;1),1,0))</f>
        <v/>
      </c>
      <c r="AH7862" s="60" t="str">
        <f aca="false">IF(AND(E7862&gt;0,AA7862&lt;2,NOT(AND(C7863=C7862,AA7863=AA7862+1))),INDEX(DATAS,AA7862+1),"")</f>
        <v/>
      </c>
      <c r="AI7862" s="60" t="str">
        <f aca="false">IF(AND(AC7862=1,AA7862&lt;2),IF(AND(C7863=C7862,AA7863=AA7862+1),IF(AC7863=1,"",INDEX(DATAS,AA7862+1)),INDEX(DATAS,AA7862+1)),"")</f>
        <v/>
      </c>
    </row>
    <row r="7863" customFormat="false" ht="15" hidden="false" customHeight="false" outlineLevel="0" collapsed="false">
      <c r="A7863" s="60" t="n">
        <v>46310</v>
      </c>
      <c r="B7863" s="0" t="n">
        <v>15</v>
      </c>
      <c r="C7863" s="0" t="n">
        <v>30885</v>
      </c>
      <c r="E7863" s="0" t="n">
        <v>0</v>
      </c>
      <c r="F7863" s="55" t="s">
        <v>1641</v>
      </c>
      <c r="I7863" s="55" t="s">
        <v>155</v>
      </c>
      <c r="U7863" s="0" t="n">
        <v>66</v>
      </c>
      <c r="V7863" s="0" t="n">
        <v>0</v>
      </c>
      <c r="X7863" s="55" t="n">
        <f aca="false">IF(I7863="Male",0,1)</f>
        <v>0</v>
      </c>
      <c r="Y7863" s="55" t="n">
        <f aca="false">IF(OR(I7863="DNB",I7863="Dry DNB"),1,0)</f>
        <v>0</v>
      </c>
      <c r="Z7863" s="0" t="str">
        <f aca="false">IF(ISNUMBER(W7863),A7863-W7863,"")</f>
        <v/>
      </c>
      <c r="AA7863" s="55" t="n">
        <f aca="false">MATCH(A7863,DATAS,0)</f>
        <v>2</v>
      </c>
      <c r="AB7863" s="55" t="n">
        <f aca="false">IF(AND(E7863&gt;0,OR(AND(B7863&gt;=1,B7863&lt;=6),B7863=10)),1,0)</f>
        <v>0</v>
      </c>
      <c r="AC7863" s="55" t="n">
        <f aca="false">IF(AND(E7863&gt;0,B7863=10),1,0)</f>
        <v>0</v>
      </c>
      <c r="AD7863" s="55" t="n">
        <f aca="false">IF(AND(C7862=C7863,AA7862=AA7863-1),AB7862,"")</f>
        <v>0</v>
      </c>
      <c r="AE7863" s="55" t="n">
        <f aca="false">IF(AND(C7862=C7863,AA7862=AA7863-1),AC7862,"")</f>
        <v>0</v>
      </c>
      <c r="AF7863" s="55" t="n">
        <f aca="false">IF(AA7863=1,"",IF(AND(AB7863=1,AD7863&lt;&gt;1),1,0))</f>
        <v>0</v>
      </c>
      <c r="AG7863" s="55" t="n">
        <f aca="false">IF(AA7863=1,"",IF(AND(AC7863=1,AE7863&lt;&gt;1),1,0))</f>
        <v>0</v>
      </c>
      <c r="AH7863" s="60" t="str">
        <f aca="false">IF(AND(E7863&gt;0,AA7863&lt;2,NOT(AND(C7864=C7863,AA7864=AA7863+1))),INDEX(DATAS,AA7863+1),"")</f>
        <v/>
      </c>
      <c r="AI7863" s="60" t="str">
        <f aca="false">IF(AND(AC7863=1,AA7863&lt;2),IF(AND(C7864=C7863,AA7864=AA7863+1),IF(AC7864=1,"",INDEX(DATAS,AA7863+1)),INDEX(DATAS,AA7863+1)),"")</f>
        <v/>
      </c>
    </row>
    <row r="7864" customFormat="false" ht="15" hidden="false" customHeight="false" outlineLevel="0" collapsed="false">
      <c r="A7864" s="60" t="n">
        <v>46309</v>
      </c>
      <c r="B7864" s="0" t="n">
        <v>15</v>
      </c>
      <c r="C7864" s="0" t="n">
        <v>30888</v>
      </c>
      <c r="E7864" s="0" t="n">
        <v>0</v>
      </c>
      <c r="F7864" s="55" t="s">
        <v>1643</v>
      </c>
      <c r="I7864" s="55" t="s">
        <v>155</v>
      </c>
      <c r="U7864" s="0" t="n">
        <v>63</v>
      </c>
      <c r="V7864" s="0" t="n">
        <v>0</v>
      </c>
      <c r="X7864" s="55" t="n">
        <f aca="false">IF(I7864="Male",0,1)</f>
        <v>0</v>
      </c>
      <c r="Y7864" s="55" t="n">
        <f aca="false">IF(OR(I7864="DNB",I7864="Dry DNB"),1,0)</f>
        <v>0</v>
      </c>
      <c r="Z7864" s="0" t="str">
        <f aca="false">IF(ISNUMBER(W7864),A7864-W7864,"")</f>
        <v/>
      </c>
      <c r="AA7864" s="55" t="n">
        <f aca="false">MATCH(A7864,DATAS,0)</f>
        <v>1</v>
      </c>
      <c r="AB7864" s="55" t="n">
        <f aca="false">IF(AND(E7864&gt;0,OR(AND(B7864&gt;=1,B7864&lt;=6),B7864=10)),1,0)</f>
        <v>0</v>
      </c>
      <c r="AC7864" s="55" t="n">
        <f aca="false">IF(AND(E7864&gt;0,B7864=10),1,0)</f>
        <v>0</v>
      </c>
      <c r="AD7864" s="0" t="str">
        <f aca="false">IF(AND(C7863=C7864,AA7863=AA7864-1),AB7863,"")</f>
        <v/>
      </c>
      <c r="AE7864" s="0" t="str">
        <f aca="false">IF(AND(C7863=C7864,AA7863=AA7864-1),AC7863,"")</f>
        <v/>
      </c>
      <c r="AF7864" s="0" t="str">
        <f aca="false">IF(AA7864=1,"",IF(AND(AB7864=1,AD7864&lt;&gt;1),1,0))</f>
        <v/>
      </c>
      <c r="AG7864" s="0" t="str">
        <f aca="false">IF(AA7864=1,"",IF(AND(AC7864=1,AE7864&lt;&gt;1),1,0))</f>
        <v/>
      </c>
      <c r="AH7864" s="60" t="str">
        <f aca="false">IF(AND(E7864&gt;0,AA7864&lt;2,NOT(AND(C7865=C7864,AA7865=AA7864+1))),INDEX(DATAS,AA7864+1),"")</f>
        <v/>
      </c>
      <c r="AI7864" s="60" t="str">
        <f aca="false">IF(AND(AC7864=1,AA7864&lt;2),IF(AND(C7865=C7864,AA7865=AA7864+1),IF(AC7865=1,"",INDEX(DATAS,AA7864+1)),INDEX(DATAS,AA7864+1)),"")</f>
        <v/>
      </c>
    </row>
    <row r="7865" customFormat="false" ht="15" hidden="false" customHeight="false" outlineLevel="0" collapsed="false">
      <c r="A7865" s="60" t="n">
        <v>46310</v>
      </c>
      <c r="B7865" s="0" t="n">
        <v>15</v>
      </c>
      <c r="C7865" s="0" t="n">
        <v>30888</v>
      </c>
      <c r="E7865" s="0" t="n">
        <v>0</v>
      </c>
      <c r="F7865" s="55" t="s">
        <v>1643</v>
      </c>
      <c r="I7865" s="55" t="s">
        <v>155</v>
      </c>
      <c r="U7865" s="0" t="n">
        <v>64</v>
      </c>
      <c r="V7865" s="0" t="n">
        <v>0</v>
      </c>
      <c r="X7865" s="55" t="n">
        <f aca="false">IF(I7865="Male",0,1)</f>
        <v>0</v>
      </c>
      <c r="Y7865" s="55" t="n">
        <f aca="false">IF(OR(I7865="DNB",I7865="Dry DNB"),1,0)</f>
        <v>0</v>
      </c>
      <c r="Z7865" s="0" t="str">
        <f aca="false">IF(ISNUMBER(W7865),A7865-W7865,"")</f>
        <v/>
      </c>
      <c r="AA7865" s="55" t="n">
        <f aca="false">MATCH(A7865,DATAS,0)</f>
        <v>2</v>
      </c>
      <c r="AB7865" s="55" t="n">
        <f aca="false">IF(AND(E7865&gt;0,OR(AND(B7865&gt;=1,B7865&lt;=6),B7865=10)),1,0)</f>
        <v>0</v>
      </c>
      <c r="AC7865" s="55" t="n">
        <f aca="false">IF(AND(E7865&gt;0,B7865=10),1,0)</f>
        <v>0</v>
      </c>
      <c r="AD7865" s="55" t="n">
        <f aca="false">IF(AND(C7864=C7865,AA7864=AA7865-1),AB7864,"")</f>
        <v>0</v>
      </c>
      <c r="AE7865" s="55" t="n">
        <f aca="false">IF(AND(C7864=C7865,AA7864=AA7865-1),AC7864,"")</f>
        <v>0</v>
      </c>
      <c r="AF7865" s="55" t="n">
        <f aca="false">IF(AA7865=1,"",IF(AND(AB7865=1,AD7865&lt;&gt;1),1,0))</f>
        <v>0</v>
      </c>
      <c r="AG7865" s="55" t="n">
        <f aca="false">IF(AA7865=1,"",IF(AND(AC7865=1,AE7865&lt;&gt;1),1,0))</f>
        <v>0</v>
      </c>
      <c r="AH7865" s="60" t="str">
        <f aca="false">IF(AND(E7865&gt;0,AA7865&lt;2,NOT(AND(C7866=C7865,AA7866=AA7865+1))),INDEX(DATAS,AA7865+1),"")</f>
        <v/>
      </c>
      <c r="AI7865" s="60" t="str">
        <f aca="false">IF(AND(AC7865=1,AA7865&lt;2),IF(AND(C7866=C7865,AA7866=AA7865+1),IF(AC7866=1,"",INDEX(DATAS,AA7865+1)),INDEX(DATAS,AA7865+1)),"")</f>
        <v/>
      </c>
    </row>
    <row r="7866" customFormat="false" ht="15" hidden="false" customHeight="false" outlineLevel="0" collapsed="false">
      <c r="A7866" s="60" t="n">
        <v>46309</v>
      </c>
      <c r="B7866" s="0" t="n">
        <v>15</v>
      </c>
      <c r="C7866" s="0" t="n">
        <v>30889</v>
      </c>
      <c r="E7866" s="0" t="n">
        <v>0</v>
      </c>
      <c r="F7866" s="55" t="s">
        <v>1643</v>
      </c>
      <c r="I7866" s="55" t="s">
        <v>155</v>
      </c>
      <c r="U7866" s="0" t="n">
        <v>63</v>
      </c>
      <c r="V7866" s="0" t="n">
        <v>0</v>
      </c>
      <c r="X7866" s="55" t="n">
        <f aca="false">IF(I7866="Male",0,1)</f>
        <v>0</v>
      </c>
      <c r="Y7866" s="55" t="n">
        <f aca="false">IF(OR(I7866="DNB",I7866="Dry DNB"),1,0)</f>
        <v>0</v>
      </c>
      <c r="Z7866" s="0" t="str">
        <f aca="false">IF(ISNUMBER(W7866),A7866-W7866,"")</f>
        <v/>
      </c>
      <c r="AA7866" s="55" t="n">
        <f aca="false">MATCH(A7866,DATAS,0)</f>
        <v>1</v>
      </c>
      <c r="AB7866" s="55" t="n">
        <f aca="false">IF(AND(E7866&gt;0,OR(AND(B7866&gt;=1,B7866&lt;=6),B7866=10)),1,0)</f>
        <v>0</v>
      </c>
      <c r="AC7866" s="55" t="n">
        <f aca="false">IF(AND(E7866&gt;0,B7866=10),1,0)</f>
        <v>0</v>
      </c>
      <c r="AD7866" s="0" t="str">
        <f aca="false">IF(AND(C7865=C7866,AA7865=AA7866-1),AB7865,"")</f>
        <v/>
      </c>
      <c r="AE7866" s="0" t="str">
        <f aca="false">IF(AND(C7865=C7866,AA7865=AA7866-1),AC7865,"")</f>
        <v/>
      </c>
      <c r="AF7866" s="0" t="str">
        <f aca="false">IF(AA7866=1,"",IF(AND(AB7866=1,AD7866&lt;&gt;1),1,0))</f>
        <v/>
      </c>
      <c r="AG7866" s="0" t="str">
        <f aca="false">IF(AA7866=1,"",IF(AND(AC7866=1,AE7866&lt;&gt;1),1,0))</f>
        <v/>
      </c>
      <c r="AH7866" s="60" t="str">
        <f aca="false">IF(AND(E7866&gt;0,AA7866&lt;2,NOT(AND(C7867=C7866,AA7867=AA7866+1))),INDEX(DATAS,AA7866+1),"")</f>
        <v/>
      </c>
      <c r="AI7866" s="60" t="str">
        <f aca="false">IF(AND(AC7866=1,AA7866&lt;2),IF(AND(C7867=C7866,AA7867=AA7866+1),IF(AC7867=1,"",INDEX(DATAS,AA7866+1)),INDEX(DATAS,AA7866+1)),"")</f>
        <v/>
      </c>
    </row>
    <row r="7867" customFormat="false" ht="15" hidden="false" customHeight="false" outlineLevel="0" collapsed="false">
      <c r="A7867" s="60" t="n">
        <v>46310</v>
      </c>
      <c r="B7867" s="0" t="n">
        <v>15</v>
      </c>
      <c r="C7867" s="0" t="n">
        <v>30889</v>
      </c>
      <c r="E7867" s="0" t="n">
        <v>0</v>
      </c>
      <c r="F7867" s="55" t="s">
        <v>1643</v>
      </c>
      <c r="I7867" s="55" t="s">
        <v>155</v>
      </c>
      <c r="U7867" s="0" t="n">
        <v>64</v>
      </c>
      <c r="V7867" s="0" t="n">
        <v>0</v>
      </c>
      <c r="X7867" s="55" t="n">
        <f aca="false">IF(I7867="Male",0,1)</f>
        <v>0</v>
      </c>
      <c r="Y7867" s="55" t="n">
        <f aca="false">IF(OR(I7867="DNB",I7867="Dry DNB"),1,0)</f>
        <v>0</v>
      </c>
      <c r="Z7867" s="0" t="str">
        <f aca="false">IF(ISNUMBER(W7867),A7867-W7867,"")</f>
        <v/>
      </c>
      <c r="AA7867" s="55" t="n">
        <f aca="false">MATCH(A7867,DATAS,0)</f>
        <v>2</v>
      </c>
      <c r="AB7867" s="55" t="n">
        <f aca="false">IF(AND(E7867&gt;0,OR(AND(B7867&gt;=1,B7867&lt;=6),B7867=10)),1,0)</f>
        <v>0</v>
      </c>
      <c r="AC7867" s="55" t="n">
        <f aca="false">IF(AND(E7867&gt;0,B7867=10),1,0)</f>
        <v>0</v>
      </c>
      <c r="AD7867" s="55" t="n">
        <f aca="false">IF(AND(C7866=C7867,AA7866=AA7867-1),AB7866,"")</f>
        <v>0</v>
      </c>
      <c r="AE7867" s="55" t="n">
        <f aca="false">IF(AND(C7866=C7867,AA7866=AA7867-1),AC7866,"")</f>
        <v>0</v>
      </c>
      <c r="AF7867" s="55" t="n">
        <f aca="false">IF(AA7867=1,"",IF(AND(AB7867=1,AD7867&lt;&gt;1),1,0))</f>
        <v>0</v>
      </c>
      <c r="AG7867" s="55" t="n">
        <f aca="false">IF(AA7867=1,"",IF(AND(AC7867=1,AE7867&lt;&gt;1),1,0))</f>
        <v>0</v>
      </c>
      <c r="AH7867" s="60" t="str">
        <f aca="false">IF(AND(E7867&gt;0,AA7867&lt;2,NOT(AND(C7868=C7867,AA7868=AA7867+1))),INDEX(DATAS,AA7867+1),"")</f>
        <v/>
      </c>
      <c r="AI7867" s="60" t="str">
        <f aca="false">IF(AND(AC7867=1,AA7867&lt;2),IF(AND(C7868=C7867,AA7868=AA7867+1),IF(AC7868=1,"",INDEX(DATAS,AA7867+1)),INDEX(DATAS,AA7867+1)),"")</f>
        <v/>
      </c>
    </row>
    <row r="7868" customFormat="false" ht="15" hidden="false" customHeight="false" outlineLevel="0" collapsed="false">
      <c r="A7868" s="60" t="n">
        <v>46309</v>
      </c>
      <c r="B7868" s="0" t="n">
        <v>15</v>
      </c>
      <c r="C7868" s="0" t="n">
        <v>30890</v>
      </c>
      <c r="E7868" s="0" t="n">
        <v>0</v>
      </c>
      <c r="F7868" s="55" t="s">
        <v>1644</v>
      </c>
      <c r="I7868" s="55" t="s">
        <v>155</v>
      </c>
      <c r="U7868" s="0" t="n">
        <v>62</v>
      </c>
      <c r="V7868" s="0" t="n">
        <v>0</v>
      </c>
      <c r="X7868" s="55" t="n">
        <f aca="false">IF(I7868="Male",0,1)</f>
        <v>0</v>
      </c>
      <c r="Y7868" s="55" t="n">
        <f aca="false">IF(OR(I7868="DNB",I7868="Dry DNB"),1,0)</f>
        <v>0</v>
      </c>
      <c r="Z7868" s="0" t="str">
        <f aca="false">IF(ISNUMBER(W7868),A7868-W7868,"")</f>
        <v/>
      </c>
      <c r="AA7868" s="55" t="n">
        <f aca="false">MATCH(A7868,DATAS,0)</f>
        <v>1</v>
      </c>
      <c r="AB7868" s="55" t="n">
        <f aca="false">IF(AND(E7868&gt;0,OR(AND(B7868&gt;=1,B7868&lt;=6),B7868=10)),1,0)</f>
        <v>0</v>
      </c>
      <c r="AC7868" s="55" t="n">
        <f aca="false">IF(AND(E7868&gt;0,B7868=10),1,0)</f>
        <v>0</v>
      </c>
      <c r="AD7868" s="0" t="str">
        <f aca="false">IF(AND(C7867=C7868,AA7867=AA7868-1),AB7867,"")</f>
        <v/>
      </c>
      <c r="AE7868" s="0" t="str">
        <f aca="false">IF(AND(C7867=C7868,AA7867=AA7868-1),AC7867,"")</f>
        <v/>
      </c>
      <c r="AF7868" s="0" t="str">
        <f aca="false">IF(AA7868=1,"",IF(AND(AB7868=1,AD7868&lt;&gt;1),1,0))</f>
        <v/>
      </c>
      <c r="AG7868" s="0" t="str">
        <f aca="false">IF(AA7868=1,"",IF(AND(AC7868=1,AE7868&lt;&gt;1),1,0))</f>
        <v/>
      </c>
      <c r="AH7868" s="60" t="str">
        <f aca="false">IF(AND(E7868&gt;0,AA7868&lt;2,NOT(AND(C7869=C7868,AA7869=AA7868+1))),INDEX(DATAS,AA7868+1),"")</f>
        <v/>
      </c>
      <c r="AI7868" s="60" t="str">
        <f aca="false">IF(AND(AC7868=1,AA7868&lt;2),IF(AND(C7869=C7868,AA7869=AA7868+1),IF(AC7869=1,"",INDEX(DATAS,AA7868+1)),INDEX(DATAS,AA7868+1)),"")</f>
        <v/>
      </c>
    </row>
    <row r="7869" customFormat="false" ht="15" hidden="false" customHeight="false" outlineLevel="0" collapsed="false">
      <c r="A7869" s="60" t="n">
        <v>46310</v>
      </c>
      <c r="B7869" s="0" t="n">
        <v>15</v>
      </c>
      <c r="C7869" s="0" t="n">
        <v>30890</v>
      </c>
      <c r="E7869" s="0" t="n">
        <v>0</v>
      </c>
      <c r="F7869" s="55" t="s">
        <v>1644</v>
      </c>
      <c r="I7869" s="55" t="s">
        <v>155</v>
      </c>
      <c r="U7869" s="0" t="n">
        <v>63</v>
      </c>
      <c r="V7869" s="0" t="n">
        <v>0</v>
      </c>
      <c r="X7869" s="55" t="n">
        <f aca="false">IF(I7869="Male",0,1)</f>
        <v>0</v>
      </c>
      <c r="Y7869" s="55" t="n">
        <f aca="false">IF(OR(I7869="DNB",I7869="Dry DNB"),1,0)</f>
        <v>0</v>
      </c>
      <c r="Z7869" s="0" t="str">
        <f aca="false">IF(ISNUMBER(W7869),A7869-W7869,"")</f>
        <v/>
      </c>
      <c r="AA7869" s="55" t="n">
        <f aca="false">MATCH(A7869,DATAS,0)</f>
        <v>2</v>
      </c>
      <c r="AB7869" s="55" t="n">
        <f aca="false">IF(AND(E7869&gt;0,OR(AND(B7869&gt;=1,B7869&lt;=6),B7869=10)),1,0)</f>
        <v>0</v>
      </c>
      <c r="AC7869" s="55" t="n">
        <f aca="false">IF(AND(E7869&gt;0,B7869=10),1,0)</f>
        <v>0</v>
      </c>
      <c r="AD7869" s="55" t="n">
        <f aca="false">IF(AND(C7868=C7869,AA7868=AA7869-1),AB7868,"")</f>
        <v>0</v>
      </c>
      <c r="AE7869" s="55" t="n">
        <f aca="false">IF(AND(C7868=C7869,AA7868=AA7869-1),AC7868,"")</f>
        <v>0</v>
      </c>
      <c r="AF7869" s="55" t="n">
        <f aca="false">IF(AA7869=1,"",IF(AND(AB7869=1,AD7869&lt;&gt;1),1,0))</f>
        <v>0</v>
      </c>
      <c r="AG7869" s="55" t="n">
        <f aca="false">IF(AA7869=1,"",IF(AND(AC7869=1,AE7869&lt;&gt;1),1,0))</f>
        <v>0</v>
      </c>
      <c r="AH7869" s="60" t="str">
        <f aca="false">IF(AND(E7869&gt;0,AA7869&lt;2,NOT(AND(C7870=C7869,AA7870=AA7869+1))),INDEX(DATAS,AA7869+1),"")</f>
        <v/>
      </c>
      <c r="AI7869" s="60" t="str">
        <f aca="false">IF(AND(AC7869=1,AA7869&lt;2),IF(AND(C7870=C7869,AA7870=AA7869+1),IF(AC7870=1,"",INDEX(DATAS,AA7869+1)),INDEX(DATAS,AA7869+1)),"")</f>
        <v/>
      </c>
    </row>
    <row r="7870" customFormat="false" ht="15" hidden="false" customHeight="false" outlineLevel="0" collapsed="false">
      <c r="A7870" s="60" t="n">
        <v>46309</v>
      </c>
      <c r="B7870" s="0" t="n">
        <v>15</v>
      </c>
      <c r="C7870" s="0" t="n">
        <v>30891</v>
      </c>
      <c r="E7870" s="0" t="n">
        <v>0</v>
      </c>
      <c r="F7870" s="55" t="s">
        <v>1644</v>
      </c>
      <c r="I7870" s="55" t="s">
        <v>155</v>
      </c>
      <c r="U7870" s="0" t="n">
        <v>62</v>
      </c>
      <c r="V7870" s="0" t="n">
        <v>0</v>
      </c>
      <c r="X7870" s="55" t="n">
        <f aca="false">IF(I7870="Male",0,1)</f>
        <v>0</v>
      </c>
      <c r="Y7870" s="55" t="n">
        <f aca="false">IF(OR(I7870="DNB",I7870="Dry DNB"),1,0)</f>
        <v>0</v>
      </c>
      <c r="Z7870" s="0" t="str">
        <f aca="false">IF(ISNUMBER(W7870),A7870-W7870,"")</f>
        <v/>
      </c>
      <c r="AA7870" s="55" t="n">
        <f aca="false">MATCH(A7870,DATAS,0)</f>
        <v>1</v>
      </c>
      <c r="AB7870" s="55" t="n">
        <f aca="false">IF(AND(E7870&gt;0,OR(AND(B7870&gt;=1,B7870&lt;=6),B7870=10)),1,0)</f>
        <v>0</v>
      </c>
      <c r="AC7870" s="55" t="n">
        <f aca="false">IF(AND(E7870&gt;0,B7870=10),1,0)</f>
        <v>0</v>
      </c>
      <c r="AD7870" s="0" t="str">
        <f aca="false">IF(AND(C7869=C7870,AA7869=AA7870-1),AB7869,"")</f>
        <v/>
      </c>
      <c r="AE7870" s="0" t="str">
        <f aca="false">IF(AND(C7869=C7870,AA7869=AA7870-1),AC7869,"")</f>
        <v/>
      </c>
      <c r="AF7870" s="0" t="str">
        <f aca="false">IF(AA7870=1,"",IF(AND(AB7870=1,AD7870&lt;&gt;1),1,0))</f>
        <v/>
      </c>
      <c r="AG7870" s="0" t="str">
        <f aca="false">IF(AA7870=1,"",IF(AND(AC7870=1,AE7870&lt;&gt;1),1,0))</f>
        <v/>
      </c>
      <c r="AH7870" s="60" t="str">
        <f aca="false">IF(AND(E7870&gt;0,AA7870&lt;2,NOT(AND(C7871=C7870,AA7871=AA7870+1))),INDEX(DATAS,AA7870+1),"")</f>
        <v/>
      </c>
      <c r="AI7870" s="60" t="str">
        <f aca="false">IF(AND(AC7870=1,AA7870&lt;2),IF(AND(C7871=C7870,AA7871=AA7870+1),IF(AC7871=1,"",INDEX(DATAS,AA7870+1)),INDEX(DATAS,AA7870+1)),"")</f>
        <v/>
      </c>
    </row>
    <row r="7871" customFormat="false" ht="15" hidden="false" customHeight="false" outlineLevel="0" collapsed="false">
      <c r="A7871" s="60" t="n">
        <v>46310</v>
      </c>
      <c r="B7871" s="0" t="n">
        <v>15</v>
      </c>
      <c r="C7871" s="0" t="n">
        <v>30891</v>
      </c>
      <c r="E7871" s="0" t="n">
        <v>0</v>
      </c>
      <c r="F7871" s="55" t="s">
        <v>1644</v>
      </c>
      <c r="I7871" s="55" t="s">
        <v>155</v>
      </c>
      <c r="U7871" s="0" t="n">
        <v>63</v>
      </c>
      <c r="V7871" s="0" t="n">
        <v>0</v>
      </c>
      <c r="X7871" s="55" t="n">
        <f aca="false">IF(I7871="Male",0,1)</f>
        <v>0</v>
      </c>
      <c r="Y7871" s="55" t="n">
        <f aca="false">IF(OR(I7871="DNB",I7871="Dry DNB"),1,0)</f>
        <v>0</v>
      </c>
      <c r="Z7871" s="0" t="str">
        <f aca="false">IF(ISNUMBER(W7871),A7871-W7871,"")</f>
        <v/>
      </c>
      <c r="AA7871" s="55" t="n">
        <f aca="false">MATCH(A7871,DATAS,0)</f>
        <v>2</v>
      </c>
      <c r="AB7871" s="55" t="n">
        <f aca="false">IF(AND(E7871&gt;0,OR(AND(B7871&gt;=1,B7871&lt;=6),B7871=10)),1,0)</f>
        <v>0</v>
      </c>
      <c r="AC7871" s="55" t="n">
        <f aca="false">IF(AND(E7871&gt;0,B7871=10),1,0)</f>
        <v>0</v>
      </c>
      <c r="AD7871" s="55" t="n">
        <f aca="false">IF(AND(C7870=C7871,AA7870=AA7871-1),AB7870,"")</f>
        <v>0</v>
      </c>
      <c r="AE7871" s="55" t="n">
        <f aca="false">IF(AND(C7870=C7871,AA7870=AA7871-1),AC7870,"")</f>
        <v>0</v>
      </c>
      <c r="AF7871" s="55" t="n">
        <f aca="false">IF(AA7871=1,"",IF(AND(AB7871=1,AD7871&lt;&gt;1),1,0))</f>
        <v>0</v>
      </c>
      <c r="AG7871" s="55" t="n">
        <f aca="false">IF(AA7871=1,"",IF(AND(AC7871=1,AE7871&lt;&gt;1),1,0))</f>
        <v>0</v>
      </c>
      <c r="AH7871" s="60" t="str">
        <f aca="false">IF(AND(E7871&gt;0,AA7871&lt;2,NOT(AND(C7872=C7871,AA7872=AA7871+1))),INDEX(DATAS,AA7871+1),"")</f>
        <v/>
      </c>
      <c r="AI7871" s="60" t="str">
        <f aca="false">IF(AND(AC7871=1,AA7871&lt;2),IF(AND(C7872=C7871,AA7872=AA7871+1),IF(AC7872=1,"",INDEX(DATAS,AA7871+1)),INDEX(DATAS,AA7871+1)),"")</f>
        <v/>
      </c>
    </row>
    <row r="7872" customFormat="false" ht="15" hidden="false" customHeight="false" outlineLevel="0" collapsed="false">
      <c r="A7872" s="60" t="n">
        <v>46309</v>
      </c>
      <c r="B7872" s="0" t="n">
        <v>15</v>
      </c>
      <c r="C7872" s="0" t="n">
        <v>30894</v>
      </c>
      <c r="E7872" s="0" t="n">
        <v>0</v>
      </c>
      <c r="F7872" s="55" t="s">
        <v>1649</v>
      </c>
      <c r="I7872" s="55" t="s">
        <v>155</v>
      </c>
      <c r="U7872" s="0" t="n">
        <v>57</v>
      </c>
      <c r="V7872" s="0" t="n">
        <v>0</v>
      </c>
      <c r="X7872" s="55" t="n">
        <f aca="false">IF(I7872="Male",0,1)</f>
        <v>0</v>
      </c>
      <c r="Y7872" s="55" t="n">
        <f aca="false">IF(OR(I7872="DNB",I7872="Dry DNB"),1,0)</f>
        <v>0</v>
      </c>
      <c r="Z7872" s="0" t="str">
        <f aca="false">IF(ISNUMBER(W7872),A7872-W7872,"")</f>
        <v/>
      </c>
      <c r="AA7872" s="55" t="n">
        <f aca="false">MATCH(A7872,DATAS,0)</f>
        <v>1</v>
      </c>
      <c r="AB7872" s="55" t="n">
        <f aca="false">IF(AND(E7872&gt;0,OR(AND(B7872&gt;=1,B7872&lt;=6),B7872=10)),1,0)</f>
        <v>0</v>
      </c>
      <c r="AC7872" s="55" t="n">
        <f aca="false">IF(AND(E7872&gt;0,B7872=10),1,0)</f>
        <v>0</v>
      </c>
      <c r="AD7872" s="0" t="str">
        <f aca="false">IF(AND(C7871=C7872,AA7871=AA7872-1),AB7871,"")</f>
        <v/>
      </c>
      <c r="AE7872" s="0" t="str">
        <f aca="false">IF(AND(C7871=C7872,AA7871=AA7872-1),AC7871,"")</f>
        <v/>
      </c>
      <c r="AF7872" s="0" t="str">
        <f aca="false">IF(AA7872=1,"",IF(AND(AB7872=1,AD7872&lt;&gt;1),1,0))</f>
        <v/>
      </c>
      <c r="AG7872" s="0" t="str">
        <f aca="false">IF(AA7872=1,"",IF(AND(AC7872=1,AE7872&lt;&gt;1),1,0))</f>
        <v/>
      </c>
      <c r="AH7872" s="60" t="str">
        <f aca="false">IF(AND(E7872&gt;0,AA7872&lt;2,NOT(AND(C7873=C7872,AA7873=AA7872+1))),INDEX(DATAS,AA7872+1),"")</f>
        <v/>
      </c>
      <c r="AI7872" s="60" t="str">
        <f aca="false">IF(AND(AC7872=1,AA7872&lt;2),IF(AND(C7873=C7872,AA7873=AA7872+1),IF(AC7873=1,"",INDEX(DATAS,AA7872+1)),INDEX(DATAS,AA7872+1)),"")</f>
        <v/>
      </c>
    </row>
    <row r="7873" customFormat="false" ht="15" hidden="false" customHeight="false" outlineLevel="0" collapsed="false">
      <c r="A7873" s="60" t="n">
        <v>46310</v>
      </c>
      <c r="B7873" s="0" t="n">
        <v>15</v>
      </c>
      <c r="C7873" s="0" t="n">
        <v>30894</v>
      </c>
      <c r="E7873" s="0" t="n">
        <v>0</v>
      </c>
      <c r="F7873" s="55" t="s">
        <v>1649</v>
      </c>
      <c r="I7873" s="55" t="s">
        <v>155</v>
      </c>
      <c r="U7873" s="0" t="n">
        <v>58</v>
      </c>
      <c r="V7873" s="0" t="n">
        <v>0</v>
      </c>
      <c r="X7873" s="55" t="n">
        <f aca="false">IF(I7873="Male",0,1)</f>
        <v>0</v>
      </c>
      <c r="Y7873" s="55" t="n">
        <f aca="false">IF(OR(I7873="DNB",I7873="Dry DNB"),1,0)</f>
        <v>0</v>
      </c>
      <c r="Z7873" s="0" t="str">
        <f aca="false">IF(ISNUMBER(W7873),A7873-W7873,"")</f>
        <v/>
      </c>
      <c r="AA7873" s="55" t="n">
        <f aca="false">MATCH(A7873,DATAS,0)</f>
        <v>2</v>
      </c>
      <c r="AB7873" s="55" t="n">
        <f aca="false">IF(AND(E7873&gt;0,OR(AND(B7873&gt;=1,B7873&lt;=6),B7873=10)),1,0)</f>
        <v>0</v>
      </c>
      <c r="AC7873" s="55" t="n">
        <f aca="false">IF(AND(E7873&gt;0,B7873=10),1,0)</f>
        <v>0</v>
      </c>
      <c r="AD7873" s="55" t="n">
        <f aca="false">IF(AND(C7872=C7873,AA7872=AA7873-1),AB7872,"")</f>
        <v>0</v>
      </c>
      <c r="AE7873" s="55" t="n">
        <f aca="false">IF(AND(C7872=C7873,AA7872=AA7873-1),AC7872,"")</f>
        <v>0</v>
      </c>
      <c r="AF7873" s="55" t="n">
        <f aca="false">IF(AA7873=1,"",IF(AND(AB7873=1,AD7873&lt;&gt;1),1,0))</f>
        <v>0</v>
      </c>
      <c r="AG7873" s="55" t="n">
        <f aca="false">IF(AA7873=1,"",IF(AND(AC7873=1,AE7873&lt;&gt;1),1,0))</f>
        <v>0</v>
      </c>
      <c r="AH7873" s="60" t="str">
        <f aca="false">IF(AND(E7873&gt;0,AA7873&lt;2,NOT(AND(C7874=C7873,AA7874=AA7873+1))),INDEX(DATAS,AA7873+1),"")</f>
        <v/>
      </c>
      <c r="AI7873" s="60" t="str">
        <f aca="false">IF(AND(AC7873=1,AA7873&lt;2),IF(AND(C7874=C7873,AA7874=AA7873+1),IF(AC7874=1,"",INDEX(DATAS,AA7873+1)),INDEX(DATAS,AA7873+1)),"")</f>
        <v/>
      </c>
    </row>
    <row r="7874" customFormat="false" ht="15" hidden="false" customHeight="false" outlineLevel="0" collapsed="false">
      <c r="A7874" s="60" t="n">
        <v>46309</v>
      </c>
      <c r="B7874" s="0" t="n">
        <v>15</v>
      </c>
      <c r="C7874" s="0" t="n">
        <v>30895</v>
      </c>
      <c r="E7874" s="0" t="n">
        <v>0</v>
      </c>
      <c r="F7874" s="55" t="s">
        <v>1651</v>
      </c>
      <c r="I7874" s="55" t="s">
        <v>155</v>
      </c>
      <c r="U7874" s="0" t="n">
        <v>55</v>
      </c>
      <c r="V7874" s="0" t="n">
        <v>0</v>
      </c>
      <c r="X7874" s="55" t="n">
        <f aca="false">IF(I7874="Male",0,1)</f>
        <v>0</v>
      </c>
      <c r="Y7874" s="55" t="n">
        <f aca="false">IF(OR(I7874="DNB",I7874="Dry DNB"),1,0)</f>
        <v>0</v>
      </c>
      <c r="Z7874" s="0" t="str">
        <f aca="false">IF(ISNUMBER(W7874),A7874-W7874,"")</f>
        <v/>
      </c>
      <c r="AA7874" s="55" t="n">
        <f aca="false">MATCH(A7874,DATAS,0)</f>
        <v>1</v>
      </c>
      <c r="AB7874" s="55" t="n">
        <f aca="false">IF(AND(E7874&gt;0,OR(AND(B7874&gt;=1,B7874&lt;=6),B7874=10)),1,0)</f>
        <v>0</v>
      </c>
      <c r="AC7874" s="55" t="n">
        <f aca="false">IF(AND(E7874&gt;0,B7874=10),1,0)</f>
        <v>0</v>
      </c>
      <c r="AD7874" s="0" t="str">
        <f aca="false">IF(AND(C7873=C7874,AA7873=AA7874-1),AB7873,"")</f>
        <v/>
      </c>
      <c r="AE7874" s="0" t="str">
        <f aca="false">IF(AND(C7873=C7874,AA7873=AA7874-1),AC7873,"")</f>
        <v/>
      </c>
      <c r="AF7874" s="0" t="str">
        <f aca="false">IF(AA7874=1,"",IF(AND(AB7874=1,AD7874&lt;&gt;1),1,0))</f>
        <v/>
      </c>
      <c r="AG7874" s="0" t="str">
        <f aca="false">IF(AA7874=1,"",IF(AND(AC7874=1,AE7874&lt;&gt;1),1,0))</f>
        <v/>
      </c>
      <c r="AH7874" s="60" t="str">
        <f aca="false">IF(AND(E7874&gt;0,AA7874&lt;2,NOT(AND(C7875=C7874,AA7875=AA7874+1))),INDEX(DATAS,AA7874+1),"")</f>
        <v/>
      </c>
      <c r="AI7874" s="60" t="str">
        <f aca="false">IF(AND(AC7874=1,AA7874&lt;2),IF(AND(C7875=C7874,AA7875=AA7874+1),IF(AC7875=1,"",INDEX(DATAS,AA7874+1)),INDEX(DATAS,AA7874+1)),"")</f>
        <v/>
      </c>
    </row>
    <row r="7875" customFormat="false" ht="15" hidden="false" customHeight="false" outlineLevel="0" collapsed="false">
      <c r="A7875" s="60" t="n">
        <v>46310</v>
      </c>
      <c r="B7875" s="0" t="n">
        <v>15</v>
      </c>
      <c r="C7875" s="0" t="n">
        <v>30895</v>
      </c>
      <c r="E7875" s="0" t="n">
        <v>0</v>
      </c>
      <c r="F7875" s="55" t="s">
        <v>1651</v>
      </c>
      <c r="I7875" s="55" t="s">
        <v>155</v>
      </c>
      <c r="U7875" s="0" t="n">
        <v>56</v>
      </c>
      <c r="V7875" s="0" t="n">
        <v>0</v>
      </c>
      <c r="X7875" s="55" t="n">
        <f aca="false">IF(I7875="Male",0,1)</f>
        <v>0</v>
      </c>
      <c r="Y7875" s="55" t="n">
        <f aca="false">IF(OR(I7875="DNB",I7875="Dry DNB"),1,0)</f>
        <v>0</v>
      </c>
      <c r="Z7875" s="0" t="str">
        <f aca="false">IF(ISNUMBER(W7875),A7875-W7875,"")</f>
        <v/>
      </c>
      <c r="AA7875" s="55" t="n">
        <f aca="false">MATCH(A7875,DATAS,0)</f>
        <v>2</v>
      </c>
      <c r="AB7875" s="55" t="n">
        <f aca="false">IF(AND(E7875&gt;0,OR(AND(B7875&gt;=1,B7875&lt;=6),B7875=10)),1,0)</f>
        <v>0</v>
      </c>
      <c r="AC7875" s="55" t="n">
        <f aca="false">IF(AND(E7875&gt;0,B7875=10),1,0)</f>
        <v>0</v>
      </c>
      <c r="AD7875" s="55" t="n">
        <f aca="false">IF(AND(C7874=C7875,AA7874=AA7875-1),AB7874,"")</f>
        <v>0</v>
      </c>
      <c r="AE7875" s="55" t="n">
        <f aca="false">IF(AND(C7874=C7875,AA7874=AA7875-1),AC7874,"")</f>
        <v>0</v>
      </c>
      <c r="AF7875" s="55" t="n">
        <f aca="false">IF(AA7875=1,"",IF(AND(AB7875=1,AD7875&lt;&gt;1),1,0))</f>
        <v>0</v>
      </c>
      <c r="AG7875" s="55" t="n">
        <f aca="false">IF(AA7875=1,"",IF(AND(AC7875=1,AE7875&lt;&gt;1),1,0))</f>
        <v>0</v>
      </c>
      <c r="AH7875" s="60" t="str">
        <f aca="false">IF(AND(E7875&gt;0,AA7875&lt;2,NOT(AND(C7876=C7875,AA7876=AA7875+1))),INDEX(DATAS,AA7875+1),"")</f>
        <v/>
      </c>
      <c r="AI7875" s="60" t="str">
        <f aca="false">IF(AND(AC7875=1,AA7875&lt;2),IF(AND(C7876=C7875,AA7876=AA7875+1),IF(AC7876=1,"",INDEX(DATAS,AA7875+1)),INDEX(DATAS,AA7875+1)),"")</f>
        <v/>
      </c>
    </row>
    <row r="7876" customFormat="false" ht="15" hidden="false" customHeight="false" outlineLevel="0" collapsed="false">
      <c r="A7876" s="60" t="n">
        <v>46309</v>
      </c>
      <c r="B7876" s="0" t="n">
        <v>15</v>
      </c>
      <c r="C7876" s="0" t="n">
        <v>30896</v>
      </c>
      <c r="E7876" s="0" t="n">
        <v>0</v>
      </c>
      <c r="F7876" s="55" t="s">
        <v>1651</v>
      </c>
      <c r="I7876" s="55" t="s">
        <v>155</v>
      </c>
      <c r="U7876" s="0" t="n">
        <v>55</v>
      </c>
      <c r="V7876" s="0" t="n">
        <v>0</v>
      </c>
      <c r="X7876" s="55" t="n">
        <f aca="false">IF(I7876="Male",0,1)</f>
        <v>0</v>
      </c>
      <c r="Y7876" s="55" t="n">
        <f aca="false">IF(OR(I7876="DNB",I7876="Dry DNB"),1,0)</f>
        <v>0</v>
      </c>
      <c r="Z7876" s="0" t="str">
        <f aca="false">IF(ISNUMBER(W7876),A7876-W7876,"")</f>
        <v/>
      </c>
      <c r="AA7876" s="55" t="n">
        <f aca="false">MATCH(A7876,DATAS,0)</f>
        <v>1</v>
      </c>
      <c r="AB7876" s="55" t="n">
        <f aca="false">IF(AND(E7876&gt;0,OR(AND(B7876&gt;=1,B7876&lt;=6),B7876=10)),1,0)</f>
        <v>0</v>
      </c>
      <c r="AC7876" s="55" t="n">
        <f aca="false">IF(AND(E7876&gt;0,B7876=10),1,0)</f>
        <v>0</v>
      </c>
      <c r="AD7876" s="0" t="str">
        <f aca="false">IF(AND(C7875=C7876,AA7875=AA7876-1),AB7875,"")</f>
        <v/>
      </c>
      <c r="AE7876" s="0" t="str">
        <f aca="false">IF(AND(C7875=C7876,AA7875=AA7876-1),AC7875,"")</f>
        <v/>
      </c>
      <c r="AF7876" s="0" t="str">
        <f aca="false">IF(AA7876=1,"",IF(AND(AB7876=1,AD7876&lt;&gt;1),1,0))</f>
        <v/>
      </c>
      <c r="AG7876" s="0" t="str">
        <f aca="false">IF(AA7876=1,"",IF(AND(AC7876=1,AE7876&lt;&gt;1),1,0))</f>
        <v/>
      </c>
      <c r="AH7876" s="60" t="str">
        <f aca="false">IF(AND(E7876&gt;0,AA7876&lt;2,NOT(AND(C7877=C7876,AA7877=AA7876+1))),INDEX(DATAS,AA7876+1),"")</f>
        <v/>
      </c>
      <c r="AI7876" s="60" t="str">
        <f aca="false">IF(AND(AC7876=1,AA7876&lt;2),IF(AND(C7877=C7876,AA7877=AA7876+1),IF(AC7877=1,"",INDEX(DATAS,AA7876+1)),INDEX(DATAS,AA7876+1)),"")</f>
        <v/>
      </c>
    </row>
    <row r="7877" customFormat="false" ht="15" hidden="false" customHeight="false" outlineLevel="0" collapsed="false">
      <c r="A7877" s="60" t="n">
        <v>46310</v>
      </c>
      <c r="B7877" s="0" t="n">
        <v>15</v>
      </c>
      <c r="C7877" s="0" t="n">
        <v>30896</v>
      </c>
      <c r="E7877" s="0" t="n">
        <v>0</v>
      </c>
      <c r="F7877" s="55" t="s">
        <v>1651</v>
      </c>
      <c r="I7877" s="55" t="s">
        <v>155</v>
      </c>
      <c r="U7877" s="0" t="n">
        <v>56</v>
      </c>
      <c r="V7877" s="0" t="n">
        <v>0</v>
      </c>
      <c r="X7877" s="55" t="n">
        <f aca="false">IF(I7877="Male",0,1)</f>
        <v>0</v>
      </c>
      <c r="Y7877" s="55" t="n">
        <f aca="false">IF(OR(I7877="DNB",I7877="Dry DNB"),1,0)</f>
        <v>0</v>
      </c>
      <c r="Z7877" s="0" t="str">
        <f aca="false">IF(ISNUMBER(W7877),A7877-W7877,"")</f>
        <v/>
      </c>
      <c r="AA7877" s="55" t="n">
        <f aca="false">MATCH(A7877,DATAS,0)</f>
        <v>2</v>
      </c>
      <c r="AB7877" s="55" t="n">
        <f aca="false">IF(AND(E7877&gt;0,OR(AND(B7877&gt;=1,B7877&lt;=6),B7877=10)),1,0)</f>
        <v>0</v>
      </c>
      <c r="AC7877" s="55" t="n">
        <f aca="false">IF(AND(E7877&gt;0,B7877=10),1,0)</f>
        <v>0</v>
      </c>
      <c r="AD7877" s="55" t="n">
        <f aca="false">IF(AND(C7876=C7877,AA7876=AA7877-1),AB7876,"")</f>
        <v>0</v>
      </c>
      <c r="AE7877" s="55" t="n">
        <f aca="false">IF(AND(C7876=C7877,AA7876=AA7877-1),AC7876,"")</f>
        <v>0</v>
      </c>
      <c r="AF7877" s="55" t="n">
        <f aca="false">IF(AA7877=1,"",IF(AND(AB7877=1,AD7877&lt;&gt;1),1,0))</f>
        <v>0</v>
      </c>
      <c r="AG7877" s="55" t="n">
        <f aca="false">IF(AA7877=1,"",IF(AND(AC7877=1,AE7877&lt;&gt;1),1,0))</f>
        <v>0</v>
      </c>
      <c r="AH7877" s="60" t="str">
        <f aca="false">IF(AND(E7877&gt;0,AA7877&lt;2,NOT(AND(C7878=C7877,AA7878=AA7877+1))),INDEX(DATAS,AA7877+1),"")</f>
        <v/>
      </c>
      <c r="AI7877" s="60" t="str">
        <f aca="false">IF(AND(AC7877=1,AA7877&lt;2),IF(AND(C7878=C7877,AA7878=AA7877+1),IF(AC7878=1,"",INDEX(DATAS,AA7877+1)),INDEX(DATAS,AA7877+1)),"")</f>
        <v/>
      </c>
    </row>
    <row r="7878" customFormat="false" ht="15" hidden="false" customHeight="false" outlineLevel="0" collapsed="false">
      <c r="A7878" s="60" t="n">
        <v>46309</v>
      </c>
      <c r="B7878" s="0" t="n">
        <v>15</v>
      </c>
      <c r="C7878" s="0" t="n">
        <v>30897</v>
      </c>
      <c r="E7878" s="0" t="n">
        <v>0</v>
      </c>
      <c r="F7878" s="55" t="s">
        <v>1652</v>
      </c>
      <c r="I7878" s="55" t="s">
        <v>155</v>
      </c>
      <c r="U7878" s="0" t="n">
        <v>54</v>
      </c>
      <c r="V7878" s="0" t="n">
        <v>0</v>
      </c>
      <c r="X7878" s="55" t="n">
        <f aca="false">IF(I7878="Male",0,1)</f>
        <v>0</v>
      </c>
      <c r="Y7878" s="55" t="n">
        <f aca="false">IF(OR(I7878="DNB",I7878="Dry DNB"),1,0)</f>
        <v>0</v>
      </c>
      <c r="Z7878" s="0" t="str">
        <f aca="false">IF(ISNUMBER(W7878),A7878-W7878,"")</f>
        <v/>
      </c>
      <c r="AA7878" s="55" t="n">
        <f aca="false">MATCH(A7878,DATAS,0)</f>
        <v>1</v>
      </c>
      <c r="AB7878" s="55" t="n">
        <f aca="false">IF(AND(E7878&gt;0,OR(AND(B7878&gt;=1,B7878&lt;=6),B7878=10)),1,0)</f>
        <v>0</v>
      </c>
      <c r="AC7878" s="55" t="n">
        <f aca="false">IF(AND(E7878&gt;0,B7878=10),1,0)</f>
        <v>0</v>
      </c>
      <c r="AD7878" s="0" t="str">
        <f aca="false">IF(AND(C7877=C7878,AA7877=AA7878-1),AB7877,"")</f>
        <v/>
      </c>
      <c r="AE7878" s="0" t="str">
        <f aca="false">IF(AND(C7877=C7878,AA7877=AA7878-1),AC7877,"")</f>
        <v/>
      </c>
      <c r="AF7878" s="0" t="str">
        <f aca="false">IF(AA7878=1,"",IF(AND(AB7878=1,AD7878&lt;&gt;1),1,0))</f>
        <v/>
      </c>
      <c r="AG7878" s="0" t="str">
        <f aca="false">IF(AA7878=1,"",IF(AND(AC7878=1,AE7878&lt;&gt;1),1,0))</f>
        <v/>
      </c>
      <c r="AH7878" s="60" t="str">
        <f aca="false">IF(AND(E7878&gt;0,AA7878&lt;2,NOT(AND(C7879=C7878,AA7879=AA7878+1))),INDEX(DATAS,AA7878+1),"")</f>
        <v/>
      </c>
      <c r="AI7878" s="60" t="str">
        <f aca="false">IF(AND(AC7878=1,AA7878&lt;2),IF(AND(C7879=C7878,AA7879=AA7878+1),IF(AC7879=1,"",INDEX(DATAS,AA7878+1)),INDEX(DATAS,AA7878+1)),"")</f>
        <v/>
      </c>
    </row>
    <row r="7879" customFormat="false" ht="15" hidden="false" customHeight="false" outlineLevel="0" collapsed="false">
      <c r="A7879" s="60" t="n">
        <v>46310</v>
      </c>
      <c r="B7879" s="0" t="n">
        <v>15</v>
      </c>
      <c r="C7879" s="0" t="n">
        <v>30897</v>
      </c>
      <c r="E7879" s="0" t="n">
        <v>0</v>
      </c>
      <c r="F7879" s="55" t="s">
        <v>1652</v>
      </c>
      <c r="I7879" s="55" t="s">
        <v>155</v>
      </c>
      <c r="U7879" s="0" t="n">
        <v>55</v>
      </c>
      <c r="V7879" s="0" t="n">
        <v>0</v>
      </c>
      <c r="X7879" s="55" t="n">
        <f aca="false">IF(I7879="Male",0,1)</f>
        <v>0</v>
      </c>
      <c r="Y7879" s="55" t="n">
        <f aca="false">IF(OR(I7879="DNB",I7879="Dry DNB"),1,0)</f>
        <v>0</v>
      </c>
      <c r="Z7879" s="0" t="str">
        <f aca="false">IF(ISNUMBER(W7879),A7879-W7879,"")</f>
        <v/>
      </c>
      <c r="AA7879" s="55" t="n">
        <f aca="false">MATCH(A7879,DATAS,0)</f>
        <v>2</v>
      </c>
      <c r="AB7879" s="55" t="n">
        <f aca="false">IF(AND(E7879&gt;0,OR(AND(B7879&gt;=1,B7879&lt;=6),B7879=10)),1,0)</f>
        <v>0</v>
      </c>
      <c r="AC7879" s="55" t="n">
        <f aca="false">IF(AND(E7879&gt;0,B7879=10),1,0)</f>
        <v>0</v>
      </c>
      <c r="AD7879" s="55" t="n">
        <f aca="false">IF(AND(C7878=C7879,AA7878=AA7879-1),AB7878,"")</f>
        <v>0</v>
      </c>
      <c r="AE7879" s="55" t="n">
        <f aca="false">IF(AND(C7878=C7879,AA7878=AA7879-1),AC7878,"")</f>
        <v>0</v>
      </c>
      <c r="AF7879" s="55" t="n">
        <f aca="false">IF(AA7879=1,"",IF(AND(AB7879=1,AD7879&lt;&gt;1),1,0))</f>
        <v>0</v>
      </c>
      <c r="AG7879" s="55" t="n">
        <f aca="false">IF(AA7879=1,"",IF(AND(AC7879=1,AE7879&lt;&gt;1),1,0))</f>
        <v>0</v>
      </c>
      <c r="AH7879" s="60" t="str">
        <f aca="false">IF(AND(E7879&gt;0,AA7879&lt;2,NOT(AND(C7880=C7879,AA7880=AA7879+1))),INDEX(DATAS,AA7879+1),"")</f>
        <v/>
      </c>
      <c r="AI7879" s="60" t="str">
        <f aca="false">IF(AND(AC7879=1,AA7879&lt;2),IF(AND(C7880=C7879,AA7880=AA7879+1),IF(AC7880=1,"",INDEX(DATAS,AA7879+1)),INDEX(DATAS,AA7879+1)),"")</f>
        <v/>
      </c>
    </row>
    <row r="7880" customFormat="false" ht="15" hidden="false" customHeight="false" outlineLevel="0" collapsed="false">
      <c r="A7880" s="60" t="n">
        <v>46309</v>
      </c>
      <c r="B7880" s="0" t="n">
        <v>15</v>
      </c>
      <c r="C7880" s="0" t="n">
        <v>30901</v>
      </c>
      <c r="E7880" s="0" t="n">
        <v>0</v>
      </c>
      <c r="F7880" s="55" t="s">
        <v>1659</v>
      </c>
      <c r="I7880" s="55" t="s">
        <v>155</v>
      </c>
      <c r="U7880" s="0" t="n">
        <v>46</v>
      </c>
      <c r="V7880" s="0" t="n">
        <v>0</v>
      </c>
      <c r="X7880" s="55" t="n">
        <f aca="false">IF(I7880="Male",0,1)</f>
        <v>0</v>
      </c>
      <c r="Y7880" s="55" t="n">
        <f aca="false">IF(OR(I7880="DNB",I7880="Dry DNB"),1,0)</f>
        <v>0</v>
      </c>
      <c r="Z7880" s="0" t="str">
        <f aca="false">IF(ISNUMBER(W7880),A7880-W7880,"")</f>
        <v/>
      </c>
      <c r="AA7880" s="55" t="n">
        <f aca="false">MATCH(A7880,DATAS,0)</f>
        <v>1</v>
      </c>
      <c r="AB7880" s="55" t="n">
        <f aca="false">IF(AND(E7880&gt;0,OR(AND(B7880&gt;=1,B7880&lt;=6),B7880=10)),1,0)</f>
        <v>0</v>
      </c>
      <c r="AC7880" s="55" t="n">
        <f aca="false">IF(AND(E7880&gt;0,B7880=10),1,0)</f>
        <v>0</v>
      </c>
      <c r="AD7880" s="0" t="str">
        <f aca="false">IF(AND(C7879=C7880,AA7879=AA7880-1),AB7879,"")</f>
        <v/>
      </c>
      <c r="AE7880" s="0" t="str">
        <f aca="false">IF(AND(C7879=C7880,AA7879=AA7880-1),AC7879,"")</f>
        <v/>
      </c>
      <c r="AF7880" s="0" t="str">
        <f aca="false">IF(AA7880=1,"",IF(AND(AB7880=1,AD7880&lt;&gt;1),1,0))</f>
        <v/>
      </c>
      <c r="AG7880" s="0" t="str">
        <f aca="false">IF(AA7880=1,"",IF(AND(AC7880=1,AE7880&lt;&gt;1),1,0))</f>
        <v/>
      </c>
      <c r="AH7880" s="60" t="str">
        <f aca="false">IF(AND(E7880&gt;0,AA7880&lt;2,NOT(AND(C7881=C7880,AA7881=AA7880+1))),INDEX(DATAS,AA7880+1),"")</f>
        <v/>
      </c>
      <c r="AI7880" s="60" t="str">
        <f aca="false">IF(AND(AC7880=1,AA7880&lt;2),IF(AND(C7881=C7880,AA7881=AA7880+1),IF(AC7881=1,"",INDEX(DATAS,AA7880+1)),INDEX(DATAS,AA7880+1)),"")</f>
        <v/>
      </c>
    </row>
    <row r="7881" customFormat="false" ht="15" hidden="false" customHeight="false" outlineLevel="0" collapsed="false">
      <c r="A7881" s="60" t="n">
        <v>46310</v>
      </c>
      <c r="B7881" s="0" t="n">
        <v>15</v>
      </c>
      <c r="C7881" s="0" t="n">
        <v>30901</v>
      </c>
      <c r="E7881" s="0" t="n">
        <v>0</v>
      </c>
      <c r="F7881" s="55" t="s">
        <v>1659</v>
      </c>
      <c r="I7881" s="55" t="s">
        <v>155</v>
      </c>
      <c r="U7881" s="0" t="n">
        <v>47</v>
      </c>
      <c r="V7881" s="0" t="n">
        <v>0</v>
      </c>
      <c r="X7881" s="55" t="n">
        <f aca="false">IF(I7881="Male",0,1)</f>
        <v>0</v>
      </c>
      <c r="Y7881" s="55" t="n">
        <f aca="false">IF(OR(I7881="DNB",I7881="Dry DNB"),1,0)</f>
        <v>0</v>
      </c>
      <c r="Z7881" s="0" t="str">
        <f aca="false">IF(ISNUMBER(W7881),A7881-W7881,"")</f>
        <v/>
      </c>
      <c r="AA7881" s="55" t="n">
        <f aca="false">MATCH(A7881,DATAS,0)</f>
        <v>2</v>
      </c>
      <c r="AB7881" s="55" t="n">
        <f aca="false">IF(AND(E7881&gt;0,OR(AND(B7881&gt;=1,B7881&lt;=6),B7881=10)),1,0)</f>
        <v>0</v>
      </c>
      <c r="AC7881" s="55" t="n">
        <f aca="false">IF(AND(E7881&gt;0,B7881=10),1,0)</f>
        <v>0</v>
      </c>
      <c r="AD7881" s="55" t="n">
        <f aca="false">IF(AND(C7880=C7881,AA7880=AA7881-1),AB7880,"")</f>
        <v>0</v>
      </c>
      <c r="AE7881" s="55" t="n">
        <f aca="false">IF(AND(C7880=C7881,AA7880=AA7881-1),AC7880,"")</f>
        <v>0</v>
      </c>
      <c r="AF7881" s="55" t="n">
        <f aca="false">IF(AA7881=1,"",IF(AND(AB7881=1,AD7881&lt;&gt;1),1,0))</f>
        <v>0</v>
      </c>
      <c r="AG7881" s="55" t="n">
        <f aca="false">IF(AA7881=1,"",IF(AND(AC7881=1,AE7881&lt;&gt;1),1,0))</f>
        <v>0</v>
      </c>
      <c r="AH7881" s="60" t="str">
        <f aca="false">IF(AND(E7881&gt;0,AA7881&lt;2,NOT(AND(C7882=C7881,AA7882=AA7881+1))),INDEX(DATAS,AA7881+1),"")</f>
        <v/>
      </c>
      <c r="AI7881" s="60" t="str">
        <f aca="false">IF(AND(AC7881=1,AA7881&lt;2),IF(AND(C7882=C7881,AA7882=AA7881+1),IF(AC7882=1,"",INDEX(DATAS,AA7881+1)),INDEX(DATAS,AA7881+1)),"")</f>
        <v/>
      </c>
    </row>
    <row r="7882" customFormat="false" ht="15" hidden="false" customHeight="false" outlineLevel="0" collapsed="false">
      <c r="A7882" s="60" t="n">
        <v>46309</v>
      </c>
      <c r="B7882" s="0" t="n">
        <v>15</v>
      </c>
      <c r="C7882" s="0" t="n">
        <v>30904</v>
      </c>
      <c r="E7882" s="0" t="n">
        <v>0</v>
      </c>
      <c r="F7882" s="55" t="s">
        <v>1661</v>
      </c>
      <c r="I7882" s="55" t="s">
        <v>155</v>
      </c>
      <c r="U7882" s="0" t="n">
        <v>45</v>
      </c>
      <c r="V7882" s="0" t="n">
        <v>0</v>
      </c>
      <c r="X7882" s="55" t="n">
        <f aca="false">IF(I7882="Male",0,1)</f>
        <v>0</v>
      </c>
      <c r="Y7882" s="55" t="n">
        <f aca="false">IF(OR(I7882="DNB",I7882="Dry DNB"),1,0)</f>
        <v>0</v>
      </c>
      <c r="Z7882" s="0" t="str">
        <f aca="false">IF(ISNUMBER(W7882),A7882-W7882,"")</f>
        <v/>
      </c>
      <c r="AA7882" s="55" t="n">
        <f aca="false">MATCH(A7882,DATAS,0)</f>
        <v>1</v>
      </c>
      <c r="AB7882" s="55" t="n">
        <f aca="false">IF(AND(E7882&gt;0,OR(AND(B7882&gt;=1,B7882&lt;=6),B7882=10)),1,0)</f>
        <v>0</v>
      </c>
      <c r="AC7882" s="55" t="n">
        <f aca="false">IF(AND(E7882&gt;0,B7882=10),1,0)</f>
        <v>0</v>
      </c>
      <c r="AD7882" s="0" t="str">
        <f aca="false">IF(AND(C7881=C7882,AA7881=AA7882-1),AB7881,"")</f>
        <v/>
      </c>
      <c r="AE7882" s="0" t="str">
        <f aca="false">IF(AND(C7881=C7882,AA7881=AA7882-1),AC7881,"")</f>
        <v/>
      </c>
      <c r="AF7882" s="0" t="str">
        <f aca="false">IF(AA7882=1,"",IF(AND(AB7882=1,AD7882&lt;&gt;1),1,0))</f>
        <v/>
      </c>
      <c r="AG7882" s="0" t="str">
        <f aca="false">IF(AA7882=1,"",IF(AND(AC7882=1,AE7882&lt;&gt;1),1,0))</f>
        <v/>
      </c>
      <c r="AH7882" s="60" t="str">
        <f aca="false">IF(AND(E7882&gt;0,AA7882&lt;2,NOT(AND(C7883=C7882,AA7883=AA7882+1))),INDEX(DATAS,AA7882+1),"")</f>
        <v/>
      </c>
      <c r="AI7882" s="60" t="str">
        <f aca="false">IF(AND(AC7882=1,AA7882&lt;2),IF(AND(C7883=C7882,AA7883=AA7882+1),IF(AC7883=1,"",INDEX(DATAS,AA7882+1)),INDEX(DATAS,AA7882+1)),"")</f>
        <v/>
      </c>
    </row>
    <row r="7883" customFormat="false" ht="15" hidden="false" customHeight="false" outlineLevel="0" collapsed="false">
      <c r="A7883" s="60" t="n">
        <v>46310</v>
      </c>
      <c r="B7883" s="0" t="n">
        <v>15</v>
      </c>
      <c r="C7883" s="0" t="n">
        <v>30904</v>
      </c>
      <c r="E7883" s="0" t="n">
        <v>0</v>
      </c>
      <c r="F7883" s="55" t="s">
        <v>1661</v>
      </c>
      <c r="I7883" s="55" t="s">
        <v>155</v>
      </c>
      <c r="U7883" s="0" t="n">
        <v>46</v>
      </c>
      <c r="V7883" s="0" t="n">
        <v>0</v>
      </c>
      <c r="X7883" s="55" t="n">
        <f aca="false">IF(I7883="Male",0,1)</f>
        <v>0</v>
      </c>
      <c r="Y7883" s="55" t="n">
        <f aca="false">IF(OR(I7883="DNB",I7883="Dry DNB"),1,0)</f>
        <v>0</v>
      </c>
      <c r="Z7883" s="0" t="str">
        <f aca="false">IF(ISNUMBER(W7883),A7883-W7883,"")</f>
        <v/>
      </c>
      <c r="AA7883" s="55" t="n">
        <f aca="false">MATCH(A7883,DATAS,0)</f>
        <v>2</v>
      </c>
      <c r="AB7883" s="55" t="n">
        <f aca="false">IF(AND(E7883&gt;0,OR(AND(B7883&gt;=1,B7883&lt;=6),B7883=10)),1,0)</f>
        <v>0</v>
      </c>
      <c r="AC7883" s="55" t="n">
        <f aca="false">IF(AND(E7883&gt;0,B7883=10),1,0)</f>
        <v>0</v>
      </c>
      <c r="AD7883" s="55" t="n">
        <f aca="false">IF(AND(C7882=C7883,AA7882=AA7883-1),AB7882,"")</f>
        <v>0</v>
      </c>
      <c r="AE7883" s="55" t="n">
        <f aca="false">IF(AND(C7882=C7883,AA7882=AA7883-1),AC7882,"")</f>
        <v>0</v>
      </c>
      <c r="AF7883" s="55" t="n">
        <f aca="false">IF(AA7883=1,"",IF(AND(AB7883=1,AD7883&lt;&gt;1),1,0))</f>
        <v>0</v>
      </c>
      <c r="AG7883" s="55" t="n">
        <f aca="false">IF(AA7883=1,"",IF(AND(AC7883=1,AE7883&lt;&gt;1),1,0))</f>
        <v>0</v>
      </c>
      <c r="AH7883" s="60" t="str">
        <f aca="false">IF(AND(E7883&gt;0,AA7883&lt;2,NOT(AND(C7884=C7883,AA7884=AA7883+1))),INDEX(DATAS,AA7883+1),"")</f>
        <v/>
      </c>
      <c r="AI7883" s="60" t="str">
        <f aca="false">IF(AND(AC7883=1,AA7883&lt;2),IF(AND(C7884=C7883,AA7884=AA7883+1),IF(AC7884=1,"",INDEX(DATAS,AA7883+1)),INDEX(DATAS,AA7883+1)),"")</f>
        <v/>
      </c>
    </row>
    <row r="7884" customFormat="false" ht="15" hidden="false" customHeight="false" outlineLevel="0" collapsed="false">
      <c r="A7884" s="60" t="n">
        <v>46309</v>
      </c>
      <c r="B7884" s="0" t="n">
        <v>15</v>
      </c>
      <c r="C7884" s="0" t="n">
        <v>30905</v>
      </c>
      <c r="E7884" s="0" t="n">
        <v>0</v>
      </c>
      <c r="F7884" s="55" t="s">
        <v>1662</v>
      </c>
      <c r="I7884" s="55" t="s">
        <v>155</v>
      </c>
      <c r="U7884" s="0" t="n">
        <v>43</v>
      </c>
      <c r="V7884" s="0" t="n">
        <v>0</v>
      </c>
      <c r="X7884" s="55" t="n">
        <f aca="false">IF(I7884="Male",0,1)</f>
        <v>0</v>
      </c>
      <c r="Y7884" s="55" t="n">
        <f aca="false">IF(OR(I7884="DNB",I7884="Dry DNB"),1,0)</f>
        <v>0</v>
      </c>
      <c r="Z7884" s="0" t="str">
        <f aca="false">IF(ISNUMBER(W7884),A7884-W7884,"")</f>
        <v/>
      </c>
      <c r="AA7884" s="55" t="n">
        <f aca="false">MATCH(A7884,DATAS,0)</f>
        <v>1</v>
      </c>
      <c r="AB7884" s="55" t="n">
        <f aca="false">IF(AND(E7884&gt;0,OR(AND(B7884&gt;=1,B7884&lt;=6),B7884=10)),1,0)</f>
        <v>0</v>
      </c>
      <c r="AC7884" s="55" t="n">
        <f aca="false">IF(AND(E7884&gt;0,B7884=10),1,0)</f>
        <v>0</v>
      </c>
      <c r="AD7884" s="0" t="str">
        <f aca="false">IF(AND(C7883=C7884,AA7883=AA7884-1),AB7883,"")</f>
        <v/>
      </c>
      <c r="AE7884" s="0" t="str">
        <f aca="false">IF(AND(C7883=C7884,AA7883=AA7884-1),AC7883,"")</f>
        <v/>
      </c>
      <c r="AF7884" s="0" t="str">
        <f aca="false">IF(AA7884=1,"",IF(AND(AB7884=1,AD7884&lt;&gt;1),1,0))</f>
        <v/>
      </c>
      <c r="AG7884" s="0" t="str">
        <f aca="false">IF(AA7884=1,"",IF(AND(AC7884=1,AE7884&lt;&gt;1),1,0))</f>
        <v/>
      </c>
      <c r="AH7884" s="60" t="str">
        <f aca="false">IF(AND(E7884&gt;0,AA7884&lt;2,NOT(AND(C7885=C7884,AA7885=AA7884+1))),INDEX(DATAS,AA7884+1),"")</f>
        <v/>
      </c>
      <c r="AI7884" s="60" t="str">
        <f aca="false">IF(AND(AC7884=1,AA7884&lt;2),IF(AND(C7885=C7884,AA7885=AA7884+1),IF(AC7885=1,"",INDEX(DATAS,AA7884+1)),INDEX(DATAS,AA7884+1)),"")</f>
        <v/>
      </c>
    </row>
    <row r="7885" customFormat="false" ht="15" hidden="false" customHeight="false" outlineLevel="0" collapsed="false">
      <c r="A7885" s="60" t="n">
        <v>46310</v>
      </c>
      <c r="B7885" s="0" t="n">
        <v>15</v>
      </c>
      <c r="C7885" s="0" t="n">
        <v>30905</v>
      </c>
      <c r="E7885" s="0" t="n">
        <v>0</v>
      </c>
      <c r="F7885" s="55" t="s">
        <v>1662</v>
      </c>
      <c r="I7885" s="55" t="s">
        <v>155</v>
      </c>
      <c r="U7885" s="0" t="n">
        <v>44</v>
      </c>
      <c r="V7885" s="0" t="n">
        <v>0</v>
      </c>
      <c r="X7885" s="55" t="n">
        <f aca="false">IF(I7885="Male",0,1)</f>
        <v>0</v>
      </c>
      <c r="Y7885" s="55" t="n">
        <f aca="false">IF(OR(I7885="DNB",I7885="Dry DNB"),1,0)</f>
        <v>0</v>
      </c>
      <c r="Z7885" s="0" t="str">
        <f aca="false">IF(ISNUMBER(W7885),A7885-W7885,"")</f>
        <v/>
      </c>
      <c r="AA7885" s="55" t="n">
        <f aca="false">MATCH(A7885,DATAS,0)</f>
        <v>2</v>
      </c>
      <c r="AB7885" s="55" t="n">
        <f aca="false">IF(AND(E7885&gt;0,OR(AND(B7885&gt;=1,B7885&lt;=6),B7885=10)),1,0)</f>
        <v>0</v>
      </c>
      <c r="AC7885" s="55" t="n">
        <f aca="false">IF(AND(E7885&gt;0,B7885=10),1,0)</f>
        <v>0</v>
      </c>
      <c r="AD7885" s="55" t="n">
        <f aca="false">IF(AND(C7884=C7885,AA7884=AA7885-1),AB7884,"")</f>
        <v>0</v>
      </c>
      <c r="AE7885" s="55" t="n">
        <f aca="false">IF(AND(C7884=C7885,AA7884=AA7885-1),AC7884,"")</f>
        <v>0</v>
      </c>
      <c r="AF7885" s="55" t="n">
        <f aca="false">IF(AA7885=1,"",IF(AND(AB7885=1,AD7885&lt;&gt;1),1,0))</f>
        <v>0</v>
      </c>
      <c r="AG7885" s="55" t="n">
        <f aca="false">IF(AA7885=1,"",IF(AND(AC7885=1,AE7885&lt;&gt;1),1,0))</f>
        <v>0</v>
      </c>
      <c r="AH7885" s="60" t="str">
        <f aca="false">IF(AND(E7885&gt;0,AA7885&lt;2,NOT(AND(C7886=C7885,AA7886=AA7885+1))),INDEX(DATAS,AA7885+1),"")</f>
        <v/>
      </c>
      <c r="AI7885" s="60" t="str">
        <f aca="false">IF(AND(AC7885=1,AA7885&lt;2),IF(AND(C7886=C7885,AA7886=AA7885+1),IF(AC7886=1,"",INDEX(DATAS,AA7885+1)),INDEX(DATAS,AA7885+1)),"")</f>
        <v/>
      </c>
    </row>
    <row r="7886" customFormat="false" ht="15" hidden="false" customHeight="false" outlineLevel="0" collapsed="false">
      <c r="A7886" s="60" t="n">
        <v>46309</v>
      </c>
      <c r="B7886" s="0" t="n">
        <v>15</v>
      </c>
      <c r="C7886" s="0" t="n">
        <v>30906</v>
      </c>
      <c r="E7886" s="0" t="n">
        <v>0</v>
      </c>
      <c r="F7886" s="55" t="s">
        <v>1663</v>
      </c>
      <c r="I7886" s="55" t="s">
        <v>155</v>
      </c>
      <c r="U7886" s="0" t="n">
        <v>42</v>
      </c>
      <c r="V7886" s="0" t="n">
        <v>0</v>
      </c>
      <c r="X7886" s="55" t="n">
        <f aca="false">IF(I7886="Male",0,1)</f>
        <v>0</v>
      </c>
      <c r="Y7886" s="55" t="n">
        <f aca="false">IF(OR(I7886="DNB",I7886="Dry DNB"),1,0)</f>
        <v>0</v>
      </c>
      <c r="Z7886" s="0" t="str">
        <f aca="false">IF(ISNUMBER(W7886),A7886-W7886,"")</f>
        <v/>
      </c>
      <c r="AA7886" s="55" t="n">
        <f aca="false">MATCH(A7886,DATAS,0)</f>
        <v>1</v>
      </c>
      <c r="AB7886" s="55" t="n">
        <f aca="false">IF(AND(E7886&gt;0,OR(AND(B7886&gt;=1,B7886&lt;=6),B7886=10)),1,0)</f>
        <v>0</v>
      </c>
      <c r="AC7886" s="55" t="n">
        <f aca="false">IF(AND(E7886&gt;0,B7886=10),1,0)</f>
        <v>0</v>
      </c>
      <c r="AD7886" s="0" t="str">
        <f aca="false">IF(AND(C7885=C7886,AA7885=AA7886-1),AB7885,"")</f>
        <v/>
      </c>
      <c r="AE7886" s="0" t="str">
        <f aca="false">IF(AND(C7885=C7886,AA7885=AA7886-1),AC7885,"")</f>
        <v/>
      </c>
      <c r="AF7886" s="0" t="str">
        <f aca="false">IF(AA7886=1,"",IF(AND(AB7886=1,AD7886&lt;&gt;1),1,0))</f>
        <v/>
      </c>
      <c r="AG7886" s="0" t="str">
        <f aca="false">IF(AA7886=1,"",IF(AND(AC7886=1,AE7886&lt;&gt;1),1,0))</f>
        <v/>
      </c>
      <c r="AH7886" s="60" t="str">
        <f aca="false">IF(AND(E7886&gt;0,AA7886&lt;2,NOT(AND(C7887=C7886,AA7887=AA7886+1))),INDEX(DATAS,AA7886+1),"")</f>
        <v/>
      </c>
      <c r="AI7886" s="60" t="str">
        <f aca="false">IF(AND(AC7886=1,AA7886&lt;2),IF(AND(C7887=C7886,AA7887=AA7886+1),IF(AC7887=1,"",INDEX(DATAS,AA7886+1)),INDEX(DATAS,AA7886+1)),"")</f>
        <v/>
      </c>
    </row>
    <row r="7887" customFormat="false" ht="15" hidden="false" customHeight="false" outlineLevel="0" collapsed="false">
      <c r="A7887" s="60" t="n">
        <v>46310</v>
      </c>
      <c r="B7887" s="0" t="n">
        <v>15</v>
      </c>
      <c r="C7887" s="0" t="n">
        <v>30906</v>
      </c>
      <c r="E7887" s="0" t="n">
        <v>0</v>
      </c>
      <c r="F7887" s="55" t="s">
        <v>1663</v>
      </c>
      <c r="I7887" s="55" t="s">
        <v>155</v>
      </c>
      <c r="U7887" s="0" t="n">
        <v>43</v>
      </c>
      <c r="V7887" s="0" t="n">
        <v>0</v>
      </c>
      <c r="X7887" s="55" t="n">
        <f aca="false">IF(I7887="Male",0,1)</f>
        <v>0</v>
      </c>
      <c r="Y7887" s="55" t="n">
        <f aca="false">IF(OR(I7887="DNB",I7887="Dry DNB"),1,0)</f>
        <v>0</v>
      </c>
      <c r="Z7887" s="0" t="str">
        <f aca="false">IF(ISNUMBER(W7887),A7887-W7887,"")</f>
        <v/>
      </c>
      <c r="AA7887" s="55" t="n">
        <f aca="false">MATCH(A7887,DATAS,0)</f>
        <v>2</v>
      </c>
      <c r="AB7887" s="55" t="n">
        <f aca="false">IF(AND(E7887&gt;0,OR(AND(B7887&gt;=1,B7887&lt;=6),B7887=10)),1,0)</f>
        <v>0</v>
      </c>
      <c r="AC7887" s="55" t="n">
        <f aca="false">IF(AND(E7887&gt;0,B7887=10),1,0)</f>
        <v>0</v>
      </c>
      <c r="AD7887" s="55" t="n">
        <f aca="false">IF(AND(C7886=C7887,AA7886=AA7887-1),AB7886,"")</f>
        <v>0</v>
      </c>
      <c r="AE7887" s="55" t="n">
        <f aca="false">IF(AND(C7886=C7887,AA7886=AA7887-1),AC7886,"")</f>
        <v>0</v>
      </c>
      <c r="AF7887" s="55" t="n">
        <f aca="false">IF(AA7887=1,"",IF(AND(AB7887=1,AD7887&lt;&gt;1),1,0))</f>
        <v>0</v>
      </c>
      <c r="AG7887" s="55" t="n">
        <f aca="false">IF(AA7887=1,"",IF(AND(AC7887=1,AE7887&lt;&gt;1),1,0))</f>
        <v>0</v>
      </c>
      <c r="AH7887" s="60" t="str">
        <f aca="false">IF(AND(E7887&gt;0,AA7887&lt;2,NOT(AND(C7888=C7887,AA7888=AA7887+1))),INDEX(DATAS,AA7887+1),"")</f>
        <v/>
      </c>
      <c r="AI7887" s="60" t="str">
        <f aca="false">IF(AND(AC7887=1,AA7887&lt;2),IF(AND(C7888=C7887,AA7888=AA7887+1),IF(AC7888=1,"",INDEX(DATAS,AA7887+1)),INDEX(DATAS,AA7887+1)),"")</f>
        <v/>
      </c>
    </row>
    <row r="7888" customFormat="false" ht="15" hidden="false" customHeight="false" outlineLevel="0" collapsed="false">
      <c r="A7888" s="60" t="n">
        <v>46309</v>
      </c>
      <c r="B7888" s="0" t="n">
        <v>15</v>
      </c>
      <c r="C7888" s="0" t="n">
        <v>30907</v>
      </c>
      <c r="E7888" s="0" t="n">
        <v>0</v>
      </c>
      <c r="F7888" s="55" t="s">
        <v>1663</v>
      </c>
      <c r="I7888" s="55" t="s">
        <v>155</v>
      </c>
      <c r="U7888" s="0" t="n">
        <v>42</v>
      </c>
      <c r="V7888" s="0" t="n">
        <v>0</v>
      </c>
      <c r="X7888" s="55" t="n">
        <f aca="false">IF(I7888="Male",0,1)</f>
        <v>0</v>
      </c>
      <c r="Y7888" s="55" t="n">
        <f aca="false">IF(OR(I7888="DNB",I7888="Dry DNB"),1,0)</f>
        <v>0</v>
      </c>
      <c r="Z7888" s="0" t="str">
        <f aca="false">IF(ISNUMBER(W7888),A7888-W7888,"")</f>
        <v/>
      </c>
      <c r="AA7888" s="55" t="n">
        <f aca="false">MATCH(A7888,DATAS,0)</f>
        <v>1</v>
      </c>
      <c r="AB7888" s="55" t="n">
        <f aca="false">IF(AND(E7888&gt;0,OR(AND(B7888&gt;=1,B7888&lt;=6),B7888=10)),1,0)</f>
        <v>0</v>
      </c>
      <c r="AC7888" s="55" t="n">
        <f aca="false">IF(AND(E7888&gt;0,B7888=10),1,0)</f>
        <v>0</v>
      </c>
      <c r="AD7888" s="0" t="str">
        <f aca="false">IF(AND(C7887=C7888,AA7887=AA7888-1),AB7887,"")</f>
        <v/>
      </c>
      <c r="AE7888" s="0" t="str">
        <f aca="false">IF(AND(C7887=C7888,AA7887=AA7888-1),AC7887,"")</f>
        <v/>
      </c>
      <c r="AF7888" s="0" t="str">
        <f aca="false">IF(AA7888=1,"",IF(AND(AB7888=1,AD7888&lt;&gt;1),1,0))</f>
        <v/>
      </c>
      <c r="AG7888" s="0" t="str">
        <f aca="false">IF(AA7888=1,"",IF(AND(AC7888=1,AE7888&lt;&gt;1),1,0))</f>
        <v/>
      </c>
      <c r="AH7888" s="60" t="str">
        <f aca="false">IF(AND(E7888&gt;0,AA7888&lt;2,NOT(AND(C7889=C7888,AA7889=AA7888+1))),INDEX(DATAS,AA7888+1),"")</f>
        <v/>
      </c>
      <c r="AI7888" s="60" t="str">
        <f aca="false">IF(AND(AC7888=1,AA7888&lt;2),IF(AND(C7889=C7888,AA7889=AA7888+1),IF(AC7889=1,"",INDEX(DATAS,AA7888+1)),INDEX(DATAS,AA7888+1)),"")</f>
        <v/>
      </c>
    </row>
    <row r="7889" customFormat="false" ht="15" hidden="false" customHeight="false" outlineLevel="0" collapsed="false">
      <c r="A7889" s="60" t="n">
        <v>46310</v>
      </c>
      <c r="B7889" s="0" t="n">
        <v>15</v>
      </c>
      <c r="C7889" s="0" t="n">
        <v>30907</v>
      </c>
      <c r="E7889" s="0" t="n">
        <v>0</v>
      </c>
      <c r="F7889" s="55" t="s">
        <v>1663</v>
      </c>
      <c r="I7889" s="55" t="s">
        <v>155</v>
      </c>
      <c r="U7889" s="0" t="n">
        <v>43</v>
      </c>
      <c r="V7889" s="0" t="n">
        <v>0</v>
      </c>
      <c r="X7889" s="55" t="n">
        <f aca="false">IF(I7889="Male",0,1)</f>
        <v>0</v>
      </c>
      <c r="Y7889" s="55" t="n">
        <f aca="false">IF(OR(I7889="DNB",I7889="Dry DNB"),1,0)</f>
        <v>0</v>
      </c>
      <c r="Z7889" s="0" t="str">
        <f aca="false">IF(ISNUMBER(W7889),A7889-W7889,"")</f>
        <v/>
      </c>
      <c r="AA7889" s="55" t="n">
        <f aca="false">MATCH(A7889,DATAS,0)</f>
        <v>2</v>
      </c>
      <c r="AB7889" s="55" t="n">
        <f aca="false">IF(AND(E7889&gt;0,OR(AND(B7889&gt;=1,B7889&lt;=6),B7889=10)),1,0)</f>
        <v>0</v>
      </c>
      <c r="AC7889" s="55" t="n">
        <f aca="false">IF(AND(E7889&gt;0,B7889=10),1,0)</f>
        <v>0</v>
      </c>
      <c r="AD7889" s="55" t="n">
        <f aca="false">IF(AND(C7888=C7889,AA7888=AA7889-1),AB7888,"")</f>
        <v>0</v>
      </c>
      <c r="AE7889" s="55" t="n">
        <f aca="false">IF(AND(C7888=C7889,AA7888=AA7889-1),AC7888,"")</f>
        <v>0</v>
      </c>
      <c r="AF7889" s="55" t="n">
        <f aca="false">IF(AA7889=1,"",IF(AND(AB7889=1,AD7889&lt;&gt;1),1,0))</f>
        <v>0</v>
      </c>
      <c r="AG7889" s="55" t="n">
        <f aca="false">IF(AA7889=1,"",IF(AND(AC7889=1,AE7889&lt;&gt;1),1,0))</f>
        <v>0</v>
      </c>
      <c r="AH7889" s="60" t="str">
        <f aca="false">IF(AND(E7889&gt;0,AA7889&lt;2,NOT(AND(C7890=C7889,AA7890=AA7889+1))),INDEX(DATAS,AA7889+1),"")</f>
        <v/>
      </c>
      <c r="AI7889" s="60" t="str">
        <f aca="false">IF(AND(AC7889=1,AA7889&lt;2),IF(AND(C7890=C7889,AA7890=AA7889+1),IF(AC7890=1,"",INDEX(DATAS,AA7889+1)),INDEX(DATAS,AA7889+1)),"")</f>
        <v/>
      </c>
    </row>
    <row r="7890" customFormat="false" ht="15" hidden="false" customHeight="false" outlineLevel="0" collapsed="false">
      <c r="A7890" s="60" t="n">
        <v>46309</v>
      </c>
      <c r="B7890" s="0" t="n">
        <v>15</v>
      </c>
      <c r="C7890" s="0" t="n">
        <v>30909</v>
      </c>
      <c r="E7890" s="0" t="n">
        <v>0</v>
      </c>
      <c r="F7890" s="55" t="s">
        <v>1665</v>
      </c>
      <c r="I7890" s="55" t="s">
        <v>155</v>
      </c>
      <c r="U7890" s="0" t="n">
        <v>40</v>
      </c>
      <c r="V7890" s="0" t="n">
        <v>0</v>
      </c>
      <c r="X7890" s="55" t="n">
        <f aca="false">IF(I7890="Male",0,1)</f>
        <v>0</v>
      </c>
      <c r="Y7890" s="55" t="n">
        <f aca="false">IF(OR(I7890="DNB",I7890="Dry DNB"),1,0)</f>
        <v>0</v>
      </c>
      <c r="Z7890" s="0" t="str">
        <f aca="false">IF(ISNUMBER(W7890),A7890-W7890,"")</f>
        <v/>
      </c>
      <c r="AA7890" s="55" t="n">
        <f aca="false">MATCH(A7890,DATAS,0)</f>
        <v>1</v>
      </c>
      <c r="AB7890" s="55" t="n">
        <f aca="false">IF(AND(E7890&gt;0,OR(AND(B7890&gt;=1,B7890&lt;=6),B7890=10)),1,0)</f>
        <v>0</v>
      </c>
      <c r="AC7890" s="55" t="n">
        <f aca="false">IF(AND(E7890&gt;0,B7890=10),1,0)</f>
        <v>0</v>
      </c>
      <c r="AD7890" s="0" t="str">
        <f aca="false">IF(AND(C7889=C7890,AA7889=AA7890-1),AB7889,"")</f>
        <v/>
      </c>
      <c r="AE7890" s="0" t="str">
        <f aca="false">IF(AND(C7889=C7890,AA7889=AA7890-1),AC7889,"")</f>
        <v/>
      </c>
      <c r="AF7890" s="0" t="str">
        <f aca="false">IF(AA7890=1,"",IF(AND(AB7890=1,AD7890&lt;&gt;1),1,0))</f>
        <v/>
      </c>
      <c r="AG7890" s="0" t="str">
        <f aca="false">IF(AA7890=1,"",IF(AND(AC7890=1,AE7890&lt;&gt;1),1,0))</f>
        <v/>
      </c>
      <c r="AH7890" s="60" t="str">
        <f aca="false">IF(AND(E7890&gt;0,AA7890&lt;2,NOT(AND(C7891=C7890,AA7891=AA7890+1))),INDEX(DATAS,AA7890+1),"")</f>
        <v/>
      </c>
      <c r="AI7890" s="60" t="str">
        <f aca="false">IF(AND(AC7890=1,AA7890&lt;2),IF(AND(C7891=C7890,AA7891=AA7890+1),IF(AC7891=1,"",INDEX(DATAS,AA7890+1)),INDEX(DATAS,AA7890+1)),"")</f>
        <v/>
      </c>
    </row>
    <row r="7891" customFormat="false" ht="15" hidden="false" customHeight="false" outlineLevel="0" collapsed="false">
      <c r="A7891" s="60" t="n">
        <v>46310</v>
      </c>
      <c r="B7891" s="0" t="n">
        <v>15</v>
      </c>
      <c r="C7891" s="0" t="n">
        <v>30909</v>
      </c>
      <c r="E7891" s="0" t="n">
        <v>0</v>
      </c>
      <c r="F7891" s="55" t="s">
        <v>1665</v>
      </c>
      <c r="I7891" s="55" t="s">
        <v>155</v>
      </c>
      <c r="U7891" s="0" t="n">
        <v>41</v>
      </c>
      <c r="V7891" s="0" t="n">
        <v>0</v>
      </c>
      <c r="X7891" s="55" t="n">
        <f aca="false">IF(I7891="Male",0,1)</f>
        <v>0</v>
      </c>
      <c r="Y7891" s="55" t="n">
        <f aca="false">IF(OR(I7891="DNB",I7891="Dry DNB"),1,0)</f>
        <v>0</v>
      </c>
      <c r="Z7891" s="0" t="str">
        <f aca="false">IF(ISNUMBER(W7891),A7891-W7891,"")</f>
        <v/>
      </c>
      <c r="AA7891" s="55" t="n">
        <f aca="false">MATCH(A7891,DATAS,0)</f>
        <v>2</v>
      </c>
      <c r="AB7891" s="55" t="n">
        <f aca="false">IF(AND(E7891&gt;0,OR(AND(B7891&gt;=1,B7891&lt;=6),B7891=10)),1,0)</f>
        <v>0</v>
      </c>
      <c r="AC7891" s="55" t="n">
        <f aca="false">IF(AND(E7891&gt;0,B7891=10),1,0)</f>
        <v>0</v>
      </c>
      <c r="AD7891" s="55" t="n">
        <f aca="false">IF(AND(C7890=C7891,AA7890=AA7891-1),AB7890,"")</f>
        <v>0</v>
      </c>
      <c r="AE7891" s="55" t="n">
        <f aca="false">IF(AND(C7890=C7891,AA7890=AA7891-1),AC7890,"")</f>
        <v>0</v>
      </c>
      <c r="AF7891" s="55" t="n">
        <f aca="false">IF(AA7891=1,"",IF(AND(AB7891=1,AD7891&lt;&gt;1),1,0))</f>
        <v>0</v>
      </c>
      <c r="AG7891" s="55" t="n">
        <f aca="false">IF(AA7891=1,"",IF(AND(AC7891=1,AE7891&lt;&gt;1),1,0))</f>
        <v>0</v>
      </c>
      <c r="AH7891" s="60" t="str">
        <f aca="false">IF(AND(E7891&gt;0,AA7891&lt;2,NOT(AND(C7892=C7891,AA7892=AA7891+1))),INDEX(DATAS,AA7891+1),"")</f>
        <v/>
      </c>
      <c r="AI7891" s="60" t="str">
        <f aca="false">IF(AND(AC7891=1,AA7891&lt;2),IF(AND(C7892=C7891,AA7892=AA7891+1),IF(AC7892=1,"",INDEX(DATAS,AA7891+1)),INDEX(DATAS,AA7891+1)),"")</f>
        <v/>
      </c>
    </row>
    <row r="7892" customFormat="false" ht="15" hidden="false" customHeight="false" outlineLevel="0" collapsed="false">
      <c r="A7892" s="60" t="n">
        <v>46309</v>
      </c>
      <c r="B7892" s="0" t="n">
        <v>15</v>
      </c>
      <c r="C7892" s="0" t="n">
        <v>30912</v>
      </c>
      <c r="E7892" s="0" t="n">
        <v>0</v>
      </c>
      <c r="F7892" s="55" t="s">
        <v>1669</v>
      </c>
      <c r="I7892" s="55" t="s">
        <v>155</v>
      </c>
      <c r="U7892" s="0" t="n">
        <v>36</v>
      </c>
      <c r="V7892" s="0" t="n">
        <v>0</v>
      </c>
      <c r="X7892" s="55" t="n">
        <f aca="false">IF(I7892="Male",0,1)</f>
        <v>0</v>
      </c>
      <c r="Y7892" s="55" t="n">
        <f aca="false">IF(OR(I7892="DNB",I7892="Dry DNB"),1,0)</f>
        <v>0</v>
      </c>
      <c r="Z7892" s="0" t="str">
        <f aca="false">IF(ISNUMBER(W7892),A7892-W7892,"")</f>
        <v/>
      </c>
      <c r="AA7892" s="55" t="n">
        <f aca="false">MATCH(A7892,DATAS,0)</f>
        <v>1</v>
      </c>
      <c r="AB7892" s="55" t="n">
        <f aca="false">IF(AND(E7892&gt;0,OR(AND(B7892&gt;=1,B7892&lt;=6),B7892=10)),1,0)</f>
        <v>0</v>
      </c>
      <c r="AC7892" s="55" t="n">
        <f aca="false">IF(AND(E7892&gt;0,B7892=10),1,0)</f>
        <v>0</v>
      </c>
      <c r="AD7892" s="0" t="str">
        <f aca="false">IF(AND(C7891=C7892,AA7891=AA7892-1),AB7891,"")</f>
        <v/>
      </c>
      <c r="AE7892" s="0" t="str">
        <f aca="false">IF(AND(C7891=C7892,AA7891=AA7892-1),AC7891,"")</f>
        <v/>
      </c>
      <c r="AF7892" s="0" t="str">
        <f aca="false">IF(AA7892=1,"",IF(AND(AB7892=1,AD7892&lt;&gt;1),1,0))</f>
        <v/>
      </c>
      <c r="AG7892" s="0" t="str">
        <f aca="false">IF(AA7892=1,"",IF(AND(AC7892=1,AE7892&lt;&gt;1),1,0))</f>
        <v/>
      </c>
      <c r="AH7892" s="60" t="str">
        <f aca="false">IF(AND(E7892&gt;0,AA7892&lt;2,NOT(AND(C7893=C7892,AA7893=AA7892+1))),INDEX(DATAS,AA7892+1),"")</f>
        <v/>
      </c>
      <c r="AI7892" s="60" t="str">
        <f aca="false">IF(AND(AC7892=1,AA7892&lt;2),IF(AND(C7893=C7892,AA7893=AA7892+1),IF(AC7893=1,"",INDEX(DATAS,AA7892+1)),INDEX(DATAS,AA7892+1)),"")</f>
        <v/>
      </c>
    </row>
    <row r="7893" customFormat="false" ht="15" hidden="false" customHeight="false" outlineLevel="0" collapsed="false">
      <c r="A7893" s="60" t="n">
        <v>46310</v>
      </c>
      <c r="B7893" s="0" t="n">
        <v>15</v>
      </c>
      <c r="C7893" s="0" t="n">
        <v>30912</v>
      </c>
      <c r="E7893" s="0" t="n">
        <v>0</v>
      </c>
      <c r="F7893" s="55" t="s">
        <v>1669</v>
      </c>
      <c r="I7893" s="55" t="s">
        <v>155</v>
      </c>
      <c r="U7893" s="0" t="n">
        <v>37</v>
      </c>
      <c r="V7893" s="0" t="n">
        <v>0</v>
      </c>
      <c r="X7893" s="55" t="n">
        <f aca="false">IF(I7893="Male",0,1)</f>
        <v>0</v>
      </c>
      <c r="Y7893" s="55" t="n">
        <f aca="false">IF(OR(I7893="DNB",I7893="Dry DNB"),1,0)</f>
        <v>0</v>
      </c>
      <c r="Z7893" s="0" t="str">
        <f aca="false">IF(ISNUMBER(W7893),A7893-W7893,"")</f>
        <v/>
      </c>
      <c r="AA7893" s="55" t="n">
        <f aca="false">MATCH(A7893,DATAS,0)</f>
        <v>2</v>
      </c>
      <c r="AB7893" s="55" t="n">
        <f aca="false">IF(AND(E7893&gt;0,OR(AND(B7893&gt;=1,B7893&lt;=6),B7893=10)),1,0)</f>
        <v>0</v>
      </c>
      <c r="AC7893" s="55" t="n">
        <f aca="false">IF(AND(E7893&gt;0,B7893=10),1,0)</f>
        <v>0</v>
      </c>
      <c r="AD7893" s="55" t="n">
        <f aca="false">IF(AND(C7892=C7893,AA7892=AA7893-1),AB7892,"")</f>
        <v>0</v>
      </c>
      <c r="AE7893" s="55" t="n">
        <f aca="false">IF(AND(C7892=C7893,AA7892=AA7893-1),AC7892,"")</f>
        <v>0</v>
      </c>
      <c r="AF7893" s="55" t="n">
        <f aca="false">IF(AA7893=1,"",IF(AND(AB7893=1,AD7893&lt;&gt;1),1,0))</f>
        <v>0</v>
      </c>
      <c r="AG7893" s="55" t="n">
        <f aca="false">IF(AA7893=1,"",IF(AND(AC7893=1,AE7893&lt;&gt;1),1,0))</f>
        <v>0</v>
      </c>
      <c r="AH7893" s="60" t="str">
        <f aca="false">IF(AND(E7893&gt;0,AA7893&lt;2,NOT(AND(C7894=C7893,AA7894=AA7893+1))),INDEX(DATAS,AA7893+1),"")</f>
        <v/>
      </c>
      <c r="AI7893" s="60" t="str">
        <f aca="false">IF(AND(AC7893=1,AA7893&lt;2),IF(AND(C7894=C7893,AA7894=AA7893+1),IF(AC7894=1,"",INDEX(DATAS,AA7893+1)),INDEX(DATAS,AA7893+1)),"")</f>
        <v/>
      </c>
    </row>
    <row r="7894" customFormat="false" ht="15" hidden="false" customHeight="false" outlineLevel="0" collapsed="false">
      <c r="A7894" s="60" t="n">
        <v>46309</v>
      </c>
      <c r="B7894" s="0" t="n">
        <v>15</v>
      </c>
      <c r="C7894" s="0" t="n">
        <v>30913</v>
      </c>
      <c r="E7894" s="0" t="n">
        <v>0</v>
      </c>
      <c r="F7894" s="55" t="s">
        <v>1670</v>
      </c>
      <c r="I7894" s="55" t="s">
        <v>155</v>
      </c>
      <c r="U7894" s="0" t="n">
        <v>35</v>
      </c>
      <c r="V7894" s="0" t="n">
        <v>0</v>
      </c>
      <c r="X7894" s="55" t="n">
        <f aca="false">IF(I7894="Male",0,1)</f>
        <v>0</v>
      </c>
      <c r="Y7894" s="55" t="n">
        <f aca="false">IF(OR(I7894="DNB",I7894="Dry DNB"),1,0)</f>
        <v>0</v>
      </c>
      <c r="Z7894" s="0" t="str">
        <f aca="false">IF(ISNUMBER(W7894),A7894-W7894,"")</f>
        <v/>
      </c>
      <c r="AA7894" s="55" t="n">
        <f aca="false">MATCH(A7894,DATAS,0)</f>
        <v>1</v>
      </c>
      <c r="AB7894" s="55" t="n">
        <f aca="false">IF(AND(E7894&gt;0,OR(AND(B7894&gt;=1,B7894&lt;=6),B7894=10)),1,0)</f>
        <v>0</v>
      </c>
      <c r="AC7894" s="55" t="n">
        <f aca="false">IF(AND(E7894&gt;0,B7894=10),1,0)</f>
        <v>0</v>
      </c>
      <c r="AD7894" s="0" t="str">
        <f aca="false">IF(AND(C7893=C7894,AA7893=AA7894-1),AB7893,"")</f>
        <v/>
      </c>
      <c r="AE7894" s="0" t="str">
        <f aca="false">IF(AND(C7893=C7894,AA7893=AA7894-1),AC7893,"")</f>
        <v/>
      </c>
      <c r="AF7894" s="0" t="str">
        <f aca="false">IF(AA7894=1,"",IF(AND(AB7894=1,AD7894&lt;&gt;1),1,0))</f>
        <v/>
      </c>
      <c r="AG7894" s="0" t="str">
        <f aca="false">IF(AA7894=1,"",IF(AND(AC7894=1,AE7894&lt;&gt;1),1,0))</f>
        <v/>
      </c>
      <c r="AH7894" s="60" t="str">
        <f aca="false">IF(AND(E7894&gt;0,AA7894&lt;2,NOT(AND(C7895=C7894,AA7895=AA7894+1))),INDEX(DATAS,AA7894+1),"")</f>
        <v/>
      </c>
      <c r="AI7894" s="60" t="str">
        <f aca="false">IF(AND(AC7894=1,AA7894&lt;2),IF(AND(C7895=C7894,AA7895=AA7894+1),IF(AC7895=1,"",INDEX(DATAS,AA7894+1)),INDEX(DATAS,AA7894+1)),"")</f>
        <v/>
      </c>
    </row>
    <row r="7895" customFormat="false" ht="15" hidden="false" customHeight="false" outlineLevel="0" collapsed="false">
      <c r="A7895" s="60" t="n">
        <v>46310</v>
      </c>
      <c r="B7895" s="0" t="n">
        <v>15</v>
      </c>
      <c r="C7895" s="0" t="n">
        <v>30913</v>
      </c>
      <c r="E7895" s="0" t="n">
        <v>0</v>
      </c>
      <c r="F7895" s="55" t="s">
        <v>1670</v>
      </c>
      <c r="I7895" s="55" t="s">
        <v>155</v>
      </c>
      <c r="U7895" s="0" t="n">
        <v>36</v>
      </c>
      <c r="V7895" s="0" t="n">
        <v>0</v>
      </c>
      <c r="X7895" s="55" t="n">
        <f aca="false">IF(I7895="Male",0,1)</f>
        <v>0</v>
      </c>
      <c r="Y7895" s="55" t="n">
        <f aca="false">IF(OR(I7895="DNB",I7895="Dry DNB"),1,0)</f>
        <v>0</v>
      </c>
      <c r="Z7895" s="0" t="str">
        <f aca="false">IF(ISNUMBER(W7895),A7895-W7895,"")</f>
        <v/>
      </c>
      <c r="AA7895" s="55" t="n">
        <f aca="false">MATCH(A7895,DATAS,0)</f>
        <v>2</v>
      </c>
      <c r="AB7895" s="55" t="n">
        <f aca="false">IF(AND(E7895&gt;0,OR(AND(B7895&gt;=1,B7895&lt;=6),B7895=10)),1,0)</f>
        <v>0</v>
      </c>
      <c r="AC7895" s="55" t="n">
        <f aca="false">IF(AND(E7895&gt;0,B7895=10),1,0)</f>
        <v>0</v>
      </c>
      <c r="AD7895" s="55" t="n">
        <f aca="false">IF(AND(C7894=C7895,AA7894=AA7895-1),AB7894,"")</f>
        <v>0</v>
      </c>
      <c r="AE7895" s="55" t="n">
        <f aca="false">IF(AND(C7894=C7895,AA7894=AA7895-1),AC7894,"")</f>
        <v>0</v>
      </c>
      <c r="AF7895" s="55" t="n">
        <f aca="false">IF(AA7895=1,"",IF(AND(AB7895=1,AD7895&lt;&gt;1),1,0))</f>
        <v>0</v>
      </c>
      <c r="AG7895" s="55" t="n">
        <f aca="false">IF(AA7895=1,"",IF(AND(AC7895=1,AE7895&lt;&gt;1),1,0))</f>
        <v>0</v>
      </c>
      <c r="AH7895" s="60" t="str">
        <f aca="false">IF(AND(E7895&gt;0,AA7895&lt;2,NOT(AND(C7896=C7895,AA7896=AA7895+1))),INDEX(DATAS,AA7895+1),"")</f>
        <v/>
      </c>
      <c r="AI7895" s="60" t="str">
        <f aca="false">IF(AND(AC7895=1,AA7895&lt;2),IF(AND(C7896=C7895,AA7896=AA7895+1),IF(AC7896=1,"",INDEX(DATAS,AA7895+1)),INDEX(DATAS,AA7895+1)),"")</f>
        <v/>
      </c>
    </row>
    <row r="7896" customFormat="false" ht="15" hidden="false" customHeight="false" outlineLevel="0" collapsed="false">
      <c r="A7896" s="60" t="n">
        <v>46309</v>
      </c>
      <c r="B7896" s="0" t="n">
        <v>15</v>
      </c>
      <c r="C7896" s="0" t="n">
        <v>30914</v>
      </c>
      <c r="E7896" s="0" t="n">
        <v>0</v>
      </c>
      <c r="F7896" s="55" t="s">
        <v>1671</v>
      </c>
      <c r="I7896" s="55" t="s">
        <v>155</v>
      </c>
      <c r="U7896" s="0" t="n">
        <v>34</v>
      </c>
      <c r="V7896" s="0" t="n">
        <v>0</v>
      </c>
      <c r="X7896" s="55" t="n">
        <f aca="false">IF(I7896="Male",0,1)</f>
        <v>0</v>
      </c>
      <c r="Y7896" s="55" t="n">
        <f aca="false">IF(OR(I7896="DNB",I7896="Dry DNB"),1,0)</f>
        <v>0</v>
      </c>
      <c r="Z7896" s="0" t="str">
        <f aca="false">IF(ISNUMBER(W7896),A7896-W7896,"")</f>
        <v/>
      </c>
      <c r="AA7896" s="55" t="n">
        <f aca="false">MATCH(A7896,DATAS,0)</f>
        <v>1</v>
      </c>
      <c r="AB7896" s="55" t="n">
        <f aca="false">IF(AND(E7896&gt;0,OR(AND(B7896&gt;=1,B7896&lt;=6),B7896=10)),1,0)</f>
        <v>0</v>
      </c>
      <c r="AC7896" s="55" t="n">
        <f aca="false">IF(AND(E7896&gt;0,B7896=10),1,0)</f>
        <v>0</v>
      </c>
      <c r="AD7896" s="0" t="str">
        <f aca="false">IF(AND(C7895=C7896,AA7895=AA7896-1),AB7895,"")</f>
        <v/>
      </c>
      <c r="AE7896" s="0" t="str">
        <f aca="false">IF(AND(C7895=C7896,AA7895=AA7896-1),AC7895,"")</f>
        <v/>
      </c>
      <c r="AF7896" s="0" t="str">
        <f aca="false">IF(AA7896=1,"",IF(AND(AB7896=1,AD7896&lt;&gt;1),1,0))</f>
        <v/>
      </c>
      <c r="AG7896" s="0" t="str">
        <f aca="false">IF(AA7896=1,"",IF(AND(AC7896=1,AE7896&lt;&gt;1),1,0))</f>
        <v/>
      </c>
      <c r="AH7896" s="60" t="str">
        <f aca="false">IF(AND(E7896&gt;0,AA7896&lt;2,NOT(AND(C7897=C7896,AA7897=AA7896+1))),INDEX(DATAS,AA7896+1),"")</f>
        <v/>
      </c>
      <c r="AI7896" s="60" t="str">
        <f aca="false">IF(AND(AC7896=1,AA7896&lt;2),IF(AND(C7897=C7896,AA7897=AA7896+1),IF(AC7897=1,"",INDEX(DATAS,AA7896+1)),INDEX(DATAS,AA7896+1)),"")</f>
        <v/>
      </c>
    </row>
    <row r="7897" customFormat="false" ht="15" hidden="false" customHeight="false" outlineLevel="0" collapsed="false">
      <c r="A7897" s="60" t="n">
        <v>46310</v>
      </c>
      <c r="B7897" s="0" t="n">
        <v>15</v>
      </c>
      <c r="C7897" s="0" t="n">
        <v>30914</v>
      </c>
      <c r="E7897" s="0" t="n">
        <v>0</v>
      </c>
      <c r="F7897" s="55" t="s">
        <v>1671</v>
      </c>
      <c r="I7897" s="55" t="s">
        <v>155</v>
      </c>
      <c r="U7897" s="0" t="n">
        <v>35</v>
      </c>
      <c r="V7897" s="0" t="n">
        <v>0</v>
      </c>
      <c r="X7897" s="55" t="n">
        <f aca="false">IF(I7897="Male",0,1)</f>
        <v>0</v>
      </c>
      <c r="Y7897" s="55" t="n">
        <f aca="false">IF(OR(I7897="DNB",I7897="Dry DNB"),1,0)</f>
        <v>0</v>
      </c>
      <c r="Z7897" s="0" t="str">
        <f aca="false">IF(ISNUMBER(W7897),A7897-W7897,"")</f>
        <v/>
      </c>
      <c r="AA7897" s="55" t="n">
        <f aca="false">MATCH(A7897,DATAS,0)</f>
        <v>2</v>
      </c>
      <c r="AB7897" s="55" t="n">
        <f aca="false">IF(AND(E7897&gt;0,OR(AND(B7897&gt;=1,B7897&lt;=6),B7897=10)),1,0)</f>
        <v>0</v>
      </c>
      <c r="AC7897" s="55" t="n">
        <f aca="false">IF(AND(E7897&gt;0,B7897=10),1,0)</f>
        <v>0</v>
      </c>
      <c r="AD7897" s="55" t="n">
        <f aca="false">IF(AND(C7896=C7897,AA7896=AA7897-1),AB7896,"")</f>
        <v>0</v>
      </c>
      <c r="AE7897" s="55" t="n">
        <f aca="false">IF(AND(C7896=C7897,AA7896=AA7897-1),AC7896,"")</f>
        <v>0</v>
      </c>
      <c r="AF7897" s="55" t="n">
        <f aca="false">IF(AA7897=1,"",IF(AND(AB7897=1,AD7897&lt;&gt;1),1,0))</f>
        <v>0</v>
      </c>
      <c r="AG7897" s="55" t="n">
        <f aca="false">IF(AA7897=1,"",IF(AND(AC7897=1,AE7897&lt;&gt;1),1,0))</f>
        <v>0</v>
      </c>
      <c r="AH7897" s="60" t="str">
        <f aca="false">IF(AND(E7897&gt;0,AA7897&lt;2,NOT(AND(C7898=C7897,AA7898=AA7897+1))),INDEX(DATAS,AA7897+1),"")</f>
        <v/>
      </c>
      <c r="AI7897" s="60" t="str">
        <f aca="false">IF(AND(AC7897=1,AA7897&lt;2),IF(AND(C7898=C7897,AA7898=AA7897+1),IF(AC7898=1,"",INDEX(DATAS,AA7897+1)),INDEX(DATAS,AA7897+1)),"")</f>
        <v/>
      </c>
    </row>
    <row r="7898" customFormat="false" ht="15" hidden="false" customHeight="false" outlineLevel="0" collapsed="false">
      <c r="A7898" s="60" t="n">
        <v>46309</v>
      </c>
      <c r="B7898" s="0" t="n">
        <v>15</v>
      </c>
      <c r="C7898" s="0" t="n">
        <v>30917</v>
      </c>
      <c r="E7898" s="0" t="n">
        <v>0</v>
      </c>
      <c r="F7898" s="55" t="s">
        <v>1675</v>
      </c>
      <c r="I7898" s="55" t="s">
        <v>155</v>
      </c>
      <c r="U7898" s="0" t="n">
        <v>30</v>
      </c>
      <c r="V7898" s="0" t="n">
        <v>0</v>
      </c>
      <c r="X7898" s="55" t="n">
        <f aca="false">IF(I7898="Male",0,1)</f>
        <v>0</v>
      </c>
      <c r="Y7898" s="55" t="n">
        <f aca="false">IF(OR(I7898="DNB",I7898="Dry DNB"),1,0)</f>
        <v>0</v>
      </c>
      <c r="Z7898" s="0" t="str">
        <f aca="false">IF(ISNUMBER(W7898),A7898-W7898,"")</f>
        <v/>
      </c>
      <c r="AA7898" s="55" t="n">
        <f aca="false">MATCH(A7898,DATAS,0)</f>
        <v>1</v>
      </c>
      <c r="AB7898" s="55" t="n">
        <f aca="false">IF(AND(E7898&gt;0,OR(AND(B7898&gt;=1,B7898&lt;=6),B7898=10)),1,0)</f>
        <v>0</v>
      </c>
      <c r="AC7898" s="55" t="n">
        <f aca="false">IF(AND(E7898&gt;0,B7898=10),1,0)</f>
        <v>0</v>
      </c>
      <c r="AD7898" s="0" t="str">
        <f aca="false">IF(AND(C7897=C7898,AA7897=AA7898-1),AB7897,"")</f>
        <v/>
      </c>
      <c r="AE7898" s="0" t="str">
        <f aca="false">IF(AND(C7897=C7898,AA7897=AA7898-1),AC7897,"")</f>
        <v/>
      </c>
      <c r="AF7898" s="0" t="str">
        <f aca="false">IF(AA7898=1,"",IF(AND(AB7898=1,AD7898&lt;&gt;1),1,0))</f>
        <v/>
      </c>
      <c r="AG7898" s="0" t="str">
        <f aca="false">IF(AA7898=1,"",IF(AND(AC7898=1,AE7898&lt;&gt;1),1,0))</f>
        <v/>
      </c>
      <c r="AH7898" s="60" t="str">
        <f aca="false">IF(AND(E7898&gt;0,AA7898&lt;2,NOT(AND(C7899=C7898,AA7899=AA7898+1))),INDEX(DATAS,AA7898+1),"")</f>
        <v/>
      </c>
      <c r="AI7898" s="60" t="str">
        <f aca="false">IF(AND(AC7898=1,AA7898&lt;2),IF(AND(C7899=C7898,AA7899=AA7898+1),IF(AC7899=1,"",INDEX(DATAS,AA7898+1)),INDEX(DATAS,AA7898+1)),"")</f>
        <v/>
      </c>
    </row>
    <row r="7899" customFormat="false" ht="15" hidden="false" customHeight="false" outlineLevel="0" collapsed="false">
      <c r="A7899" s="60" t="n">
        <v>46310</v>
      </c>
      <c r="B7899" s="0" t="n">
        <v>15</v>
      </c>
      <c r="C7899" s="0" t="n">
        <v>30917</v>
      </c>
      <c r="E7899" s="0" t="n">
        <v>0</v>
      </c>
      <c r="F7899" s="55" t="s">
        <v>1675</v>
      </c>
      <c r="I7899" s="55" t="s">
        <v>155</v>
      </c>
      <c r="U7899" s="0" t="n">
        <v>31</v>
      </c>
      <c r="V7899" s="0" t="n">
        <v>0</v>
      </c>
      <c r="X7899" s="55" t="n">
        <f aca="false">IF(I7899="Male",0,1)</f>
        <v>0</v>
      </c>
      <c r="Y7899" s="55" t="n">
        <f aca="false">IF(OR(I7899="DNB",I7899="Dry DNB"),1,0)</f>
        <v>0</v>
      </c>
      <c r="Z7899" s="0" t="str">
        <f aca="false">IF(ISNUMBER(W7899),A7899-W7899,"")</f>
        <v/>
      </c>
      <c r="AA7899" s="55" t="n">
        <f aca="false">MATCH(A7899,DATAS,0)</f>
        <v>2</v>
      </c>
      <c r="AB7899" s="55" t="n">
        <f aca="false">IF(AND(E7899&gt;0,OR(AND(B7899&gt;=1,B7899&lt;=6),B7899=10)),1,0)</f>
        <v>0</v>
      </c>
      <c r="AC7899" s="55" t="n">
        <f aca="false">IF(AND(E7899&gt;0,B7899=10),1,0)</f>
        <v>0</v>
      </c>
      <c r="AD7899" s="55" t="n">
        <f aca="false">IF(AND(C7898=C7899,AA7898=AA7899-1),AB7898,"")</f>
        <v>0</v>
      </c>
      <c r="AE7899" s="55" t="n">
        <f aca="false">IF(AND(C7898=C7899,AA7898=AA7899-1),AC7898,"")</f>
        <v>0</v>
      </c>
      <c r="AF7899" s="55" t="n">
        <f aca="false">IF(AA7899=1,"",IF(AND(AB7899=1,AD7899&lt;&gt;1),1,0))</f>
        <v>0</v>
      </c>
      <c r="AG7899" s="55" t="n">
        <f aca="false">IF(AA7899=1,"",IF(AND(AC7899=1,AE7899&lt;&gt;1),1,0))</f>
        <v>0</v>
      </c>
      <c r="AH7899" s="60" t="str">
        <f aca="false">IF(AND(E7899&gt;0,AA7899&lt;2,NOT(AND(C7900=C7899,AA7900=AA7899+1))),INDEX(DATAS,AA7899+1),"")</f>
        <v/>
      </c>
      <c r="AI7899" s="60" t="str">
        <f aca="false">IF(AND(AC7899=1,AA7899&lt;2),IF(AND(C7900=C7899,AA7900=AA7899+1),IF(AC7900=1,"",INDEX(DATAS,AA7899+1)),INDEX(DATAS,AA7899+1)),"")</f>
        <v/>
      </c>
    </row>
    <row r="7900" customFormat="false" ht="15" hidden="false" customHeight="false" outlineLevel="0" collapsed="false">
      <c r="A7900" s="60" t="n">
        <v>46309</v>
      </c>
      <c r="B7900" s="0" t="n">
        <v>15</v>
      </c>
      <c r="C7900" s="0" t="n">
        <v>30919</v>
      </c>
      <c r="E7900" s="0" t="n">
        <v>0</v>
      </c>
      <c r="F7900" s="55" t="s">
        <v>1679</v>
      </c>
      <c r="I7900" s="55" t="s">
        <v>155</v>
      </c>
      <c r="U7900" s="0" t="n">
        <v>25</v>
      </c>
      <c r="V7900" s="0" t="n">
        <v>0</v>
      </c>
      <c r="X7900" s="55" t="n">
        <f aca="false">IF(I7900="Male",0,1)</f>
        <v>0</v>
      </c>
      <c r="Y7900" s="55" t="n">
        <f aca="false">IF(OR(I7900="DNB",I7900="Dry DNB"),1,0)</f>
        <v>0</v>
      </c>
      <c r="Z7900" s="0" t="str">
        <f aca="false">IF(ISNUMBER(W7900),A7900-W7900,"")</f>
        <v/>
      </c>
      <c r="AA7900" s="55" t="n">
        <f aca="false">MATCH(A7900,DATAS,0)</f>
        <v>1</v>
      </c>
      <c r="AB7900" s="55" t="n">
        <f aca="false">IF(AND(E7900&gt;0,OR(AND(B7900&gt;=1,B7900&lt;=6),B7900=10)),1,0)</f>
        <v>0</v>
      </c>
      <c r="AC7900" s="55" t="n">
        <f aca="false">IF(AND(E7900&gt;0,B7900=10),1,0)</f>
        <v>0</v>
      </c>
      <c r="AD7900" s="0" t="str">
        <f aca="false">IF(AND(C7899=C7900,AA7899=AA7900-1),AB7899,"")</f>
        <v/>
      </c>
      <c r="AE7900" s="0" t="str">
        <f aca="false">IF(AND(C7899=C7900,AA7899=AA7900-1),AC7899,"")</f>
        <v/>
      </c>
      <c r="AF7900" s="0" t="str">
        <f aca="false">IF(AA7900=1,"",IF(AND(AB7900=1,AD7900&lt;&gt;1),1,0))</f>
        <v/>
      </c>
      <c r="AG7900" s="0" t="str">
        <f aca="false">IF(AA7900=1,"",IF(AND(AC7900=1,AE7900&lt;&gt;1),1,0))</f>
        <v/>
      </c>
      <c r="AH7900" s="60" t="str">
        <f aca="false">IF(AND(E7900&gt;0,AA7900&lt;2,NOT(AND(C7901=C7900,AA7901=AA7900+1))),INDEX(DATAS,AA7900+1),"")</f>
        <v/>
      </c>
      <c r="AI7900" s="60" t="str">
        <f aca="false">IF(AND(AC7900=1,AA7900&lt;2),IF(AND(C7901=C7900,AA7901=AA7900+1),IF(AC7901=1,"",INDEX(DATAS,AA7900+1)),INDEX(DATAS,AA7900+1)),"")</f>
        <v/>
      </c>
    </row>
    <row r="7901" customFormat="false" ht="15" hidden="false" customHeight="false" outlineLevel="0" collapsed="false">
      <c r="A7901" s="60" t="n">
        <v>46310</v>
      </c>
      <c r="B7901" s="0" t="n">
        <v>15</v>
      </c>
      <c r="C7901" s="0" t="n">
        <v>30919</v>
      </c>
      <c r="E7901" s="0" t="n">
        <v>0</v>
      </c>
      <c r="F7901" s="55" t="s">
        <v>1679</v>
      </c>
      <c r="I7901" s="55" t="s">
        <v>155</v>
      </c>
      <c r="U7901" s="0" t="n">
        <v>26</v>
      </c>
      <c r="V7901" s="0" t="n">
        <v>0</v>
      </c>
      <c r="X7901" s="55" t="n">
        <f aca="false">IF(I7901="Male",0,1)</f>
        <v>0</v>
      </c>
      <c r="Y7901" s="55" t="n">
        <f aca="false">IF(OR(I7901="DNB",I7901="Dry DNB"),1,0)</f>
        <v>0</v>
      </c>
      <c r="Z7901" s="0" t="str">
        <f aca="false">IF(ISNUMBER(W7901),A7901-W7901,"")</f>
        <v/>
      </c>
      <c r="AA7901" s="55" t="n">
        <f aca="false">MATCH(A7901,DATAS,0)</f>
        <v>2</v>
      </c>
      <c r="AB7901" s="55" t="n">
        <f aca="false">IF(AND(E7901&gt;0,OR(AND(B7901&gt;=1,B7901&lt;=6),B7901=10)),1,0)</f>
        <v>0</v>
      </c>
      <c r="AC7901" s="55" t="n">
        <f aca="false">IF(AND(E7901&gt;0,B7901=10),1,0)</f>
        <v>0</v>
      </c>
      <c r="AD7901" s="55" t="n">
        <f aca="false">IF(AND(C7900=C7901,AA7900=AA7901-1),AB7900,"")</f>
        <v>0</v>
      </c>
      <c r="AE7901" s="55" t="n">
        <f aca="false">IF(AND(C7900=C7901,AA7900=AA7901-1),AC7900,"")</f>
        <v>0</v>
      </c>
      <c r="AF7901" s="55" t="n">
        <f aca="false">IF(AA7901=1,"",IF(AND(AB7901=1,AD7901&lt;&gt;1),1,0))</f>
        <v>0</v>
      </c>
      <c r="AG7901" s="55" t="n">
        <f aca="false">IF(AA7901=1,"",IF(AND(AC7901=1,AE7901&lt;&gt;1),1,0))</f>
        <v>0</v>
      </c>
      <c r="AH7901" s="60" t="str">
        <f aca="false">IF(AND(E7901&gt;0,AA7901&lt;2,NOT(AND(C7902=C7901,AA7902=AA7901+1))),INDEX(DATAS,AA7901+1),"")</f>
        <v/>
      </c>
      <c r="AI7901" s="60" t="str">
        <f aca="false">IF(AND(AC7901=1,AA7901&lt;2),IF(AND(C7902=C7901,AA7902=AA7901+1),IF(AC7902=1,"",INDEX(DATAS,AA7901+1)),INDEX(DATAS,AA7901+1)),"")</f>
        <v/>
      </c>
    </row>
    <row r="7902" customFormat="false" ht="15" hidden="false" customHeight="false" outlineLevel="0" collapsed="false">
      <c r="A7902" s="60" t="n">
        <v>46309</v>
      </c>
      <c r="B7902" s="0" t="n">
        <v>15</v>
      </c>
      <c r="C7902" s="0" t="n">
        <v>30922</v>
      </c>
      <c r="E7902" s="0" t="n">
        <v>0</v>
      </c>
      <c r="F7902" s="55" t="s">
        <v>1713</v>
      </c>
      <c r="I7902" s="55" t="s">
        <v>155</v>
      </c>
      <c r="U7902" s="0" t="n">
        <v>23</v>
      </c>
      <c r="V7902" s="0" t="n">
        <v>0</v>
      </c>
      <c r="X7902" s="55" t="n">
        <f aca="false">IF(I7902="Male",0,1)</f>
        <v>0</v>
      </c>
      <c r="Y7902" s="55" t="n">
        <f aca="false">IF(OR(I7902="DNB",I7902="Dry DNB"),1,0)</f>
        <v>0</v>
      </c>
      <c r="Z7902" s="0" t="str">
        <f aca="false">IF(ISNUMBER(W7902),A7902-W7902,"")</f>
        <v/>
      </c>
      <c r="AA7902" s="55" t="n">
        <f aca="false">MATCH(A7902,DATAS,0)</f>
        <v>1</v>
      </c>
      <c r="AB7902" s="55" t="n">
        <f aca="false">IF(AND(E7902&gt;0,OR(AND(B7902&gt;=1,B7902&lt;=6),B7902=10)),1,0)</f>
        <v>0</v>
      </c>
      <c r="AC7902" s="55" t="n">
        <f aca="false">IF(AND(E7902&gt;0,B7902=10),1,0)</f>
        <v>0</v>
      </c>
      <c r="AD7902" s="0" t="str">
        <f aca="false">IF(AND(C7901=C7902,AA7901=AA7902-1),AB7901,"")</f>
        <v/>
      </c>
      <c r="AE7902" s="0" t="str">
        <f aca="false">IF(AND(C7901=C7902,AA7901=AA7902-1),AC7901,"")</f>
        <v/>
      </c>
      <c r="AF7902" s="0" t="str">
        <f aca="false">IF(AA7902=1,"",IF(AND(AB7902=1,AD7902&lt;&gt;1),1,0))</f>
        <v/>
      </c>
      <c r="AG7902" s="0" t="str">
        <f aca="false">IF(AA7902=1,"",IF(AND(AC7902=1,AE7902&lt;&gt;1),1,0))</f>
        <v/>
      </c>
      <c r="AH7902" s="60" t="str">
        <f aca="false">IF(AND(E7902&gt;0,AA7902&lt;2,NOT(AND(C7903=C7902,AA7903=AA7902+1))),INDEX(DATAS,AA7902+1),"")</f>
        <v/>
      </c>
      <c r="AI7902" s="60" t="str">
        <f aca="false">IF(AND(AC7902=1,AA7902&lt;2),IF(AND(C7903=C7902,AA7903=AA7902+1),IF(AC7903=1,"",INDEX(DATAS,AA7902+1)),INDEX(DATAS,AA7902+1)),"")</f>
        <v/>
      </c>
    </row>
    <row r="7903" customFormat="false" ht="15" hidden="false" customHeight="false" outlineLevel="0" collapsed="false">
      <c r="A7903" s="60" t="n">
        <v>46310</v>
      </c>
      <c r="B7903" s="0" t="n">
        <v>15</v>
      </c>
      <c r="C7903" s="0" t="n">
        <v>30922</v>
      </c>
      <c r="E7903" s="0" t="n">
        <v>0</v>
      </c>
      <c r="F7903" s="55" t="s">
        <v>1713</v>
      </c>
      <c r="I7903" s="55" t="s">
        <v>155</v>
      </c>
      <c r="U7903" s="0" t="n">
        <v>24</v>
      </c>
      <c r="V7903" s="0" t="n">
        <v>0</v>
      </c>
      <c r="X7903" s="55" t="n">
        <f aca="false">IF(I7903="Male",0,1)</f>
        <v>0</v>
      </c>
      <c r="Y7903" s="55" t="n">
        <f aca="false">IF(OR(I7903="DNB",I7903="Dry DNB"),1,0)</f>
        <v>0</v>
      </c>
      <c r="Z7903" s="0" t="str">
        <f aca="false">IF(ISNUMBER(W7903),A7903-W7903,"")</f>
        <v/>
      </c>
      <c r="AA7903" s="55" t="n">
        <f aca="false">MATCH(A7903,DATAS,0)</f>
        <v>2</v>
      </c>
      <c r="AB7903" s="55" t="n">
        <f aca="false">IF(AND(E7903&gt;0,OR(AND(B7903&gt;=1,B7903&lt;=6),B7903=10)),1,0)</f>
        <v>0</v>
      </c>
      <c r="AC7903" s="55" t="n">
        <f aca="false">IF(AND(E7903&gt;0,B7903=10),1,0)</f>
        <v>0</v>
      </c>
      <c r="AD7903" s="55" t="n">
        <f aca="false">IF(AND(C7902=C7903,AA7902=AA7903-1),AB7902,"")</f>
        <v>0</v>
      </c>
      <c r="AE7903" s="55" t="n">
        <f aca="false">IF(AND(C7902=C7903,AA7902=AA7903-1),AC7902,"")</f>
        <v>0</v>
      </c>
      <c r="AF7903" s="55" t="n">
        <f aca="false">IF(AA7903=1,"",IF(AND(AB7903=1,AD7903&lt;&gt;1),1,0))</f>
        <v>0</v>
      </c>
      <c r="AG7903" s="55" t="n">
        <f aca="false">IF(AA7903=1,"",IF(AND(AC7903=1,AE7903&lt;&gt;1),1,0))</f>
        <v>0</v>
      </c>
      <c r="AH7903" s="60" t="str">
        <f aca="false">IF(AND(E7903&gt;0,AA7903&lt;2,NOT(AND(C7904=C7903,AA7904=AA7903+1))),INDEX(DATAS,AA7903+1),"")</f>
        <v/>
      </c>
      <c r="AI7903" s="60" t="str">
        <f aca="false">IF(AND(AC7903=1,AA7903&lt;2),IF(AND(C7904=C7903,AA7904=AA7903+1),IF(AC7904=1,"",INDEX(DATAS,AA7903+1)),INDEX(DATAS,AA7903+1)),"")</f>
        <v/>
      </c>
    </row>
    <row r="7904" customFormat="false" ht="15" hidden="false" customHeight="false" outlineLevel="0" collapsed="false">
      <c r="A7904" s="60" t="n">
        <v>46309</v>
      </c>
      <c r="B7904" s="0" t="n">
        <v>15</v>
      </c>
      <c r="C7904" s="0" t="n">
        <v>30925</v>
      </c>
      <c r="E7904" s="0" t="n">
        <v>0</v>
      </c>
      <c r="F7904" s="55" t="s">
        <v>1686</v>
      </c>
      <c r="I7904" s="55" t="s">
        <v>155</v>
      </c>
      <c r="U7904" s="0" t="n">
        <v>17</v>
      </c>
      <c r="V7904" s="0" t="n">
        <v>0</v>
      </c>
      <c r="X7904" s="55" t="n">
        <f aca="false">IF(I7904="Male",0,1)</f>
        <v>0</v>
      </c>
      <c r="Y7904" s="55" t="n">
        <f aca="false">IF(OR(I7904="DNB",I7904="Dry DNB"),1,0)</f>
        <v>0</v>
      </c>
      <c r="Z7904" s="0" t="str">
        <f aca="false">IF(ISNUMBER(W7904),A7904-W7904,"")</f>
        <v/>
      </c>
      <c r="AA7904" s="55" t="n">
        <f aca="false">MATCH(A7904,DATAS,0)</f>
        <v>1</v>
      </c>
      <c r="AB7904" s="55" t="n">
        <f aca="false">IF(AND(E7904&gt;0,OR(AND(B7904&gt;=1,B7904&lt;=6),B7904=10)),1,0)</f>
        <v>0</v>
      </c>
      <c r="AC7904" s="55" t="n">
        <f aca="false">IF(AND(E7904&gt;0,B7904=10),1,0)</f>
        <v>0</v>
      </c>
      <c r="AD7904" s="0" t="str">
        <f aca="false">IF(AND(C7903=C7904,AA7903=AA7904-1),AB7903,"")</f>
        <v/>
      </c>
      <c r="AE7904" s="0" t="str">
        <f aca="false">IF(AND(C7903=C7904,AA7903=AA7904-1),AC7903,"")</f>
        <v/>
      </c>
      <c r="AF7904" s="0" t="str">
        <f aca="false">IF(AA7904=1,"",IF(AND(AB7904=1,AD7904&lt;&gt;1),1,0))</f>
        <v/>
      </c>
      <c r="AG7904" s="0" t="str">
        <f aca="false">IF(AA7904=1,"",IF(AND(AC7904=1,AE7904&lt;&gt;1),1,0))</f>
        <v/>
      </c>
      <c r="AH7904" s="60" t="str">
        <f aca="false">IF(AND(E7904&gt;0,AA7904&lt;2,NOT(AND(C7905=C7904,AA7905=AA7904+1))),INDEX(DATAS,AA7904+1),"")</f>
        <v/>
      </c>
      <c r="AI7904" s="60" t="str">
        <f aca="false">IF(AND(AC7904=1,AA7904&lt;2),IF(AND(C7905=C7904,AA7905=AA7904+1),IF(AC7905=1,"",INDEX(DATAS,AA7904+1)),INDEX(DATAS,AA7904+1)),"")</f>
        <v/>
      </c>
    </row>
    <row r="7905" customFormat="false" ht="15" hidden="false" customHeight="false" outlineLevel="0" collapsed="false">
      <c r="A7905" s="60" t="n">
        <v>46310</v>
      </c>
      <c r="B7905" s="0" t="n">
        <v>15</v>
      </c>
      <c r="C7905" s="0" t="n">
        <v>30925</v>
      </c>
      <c r="E7905" s="0" t="n">
        <v>0</v>
      </c>
      <c r="F7905" s="55" t="s">
        <v>1686</v>
      </c>
      <c r="I7905" s="55" t="s">
        <v>155</v>
      </c>
      <c r="U7905" s="0" t="n">
        <v>18</v>
      </c>
      <c r="V7905" s="0" t="n">
        <v>0</v>
      </c>
      <c r="X7905" s="55" t="n">
        <f aca="false">IF(I7905="Male",0,1)</f>
        <v>0</v>
      </c>
      <c r="Y7905" s="55" t="n">
        <f aca="false">IF(OR(I7905="DNB",I7905="Dry DNB"),1,0)</f>
        <v>0</v>
      </c>
      <c r="Z7905" s="0" t="str">
        <f aca="false">IF(ISNUMBER(W7905),A7905-W7905,"")</f>
        <v/>
      </c>
      <c r="AA7905" s="55" t="n">
        <f aca="false">MATCH(A7905,DATAS,0)</f>
        <v>2</v>
      </c>
      <c r="AB7905" s="55" t="n">
        <f aca="false">IF(AND(E7905&gt;0,OR(AND(B7905&gt;=1,B7905&lt;=6),B7905=10)),1,0)</f>
        <v>0</v>
      </c>
      <c r="AC7905" s="55" t="n">
        <f aca="false">IF(AND(E7905&gt;0,B7905=10),1,0)</f>
        <v>0</v>
      </c>
      <c r="AD7905" s="55" t="n">
        <f aca="false">IF(AND(C7904=C7905,AA7904=AA7905-1),AB7904,"")</f>
        <v>0</v>
      </c>
      <c r="AE7905" s="55" t="n">
        <f aca="false">IF(AND(C7904=C7905,AA7904=AA7905-1),AC7904,"")</f>
        <v>0</v>
      </c>
      <c r="AF7905" s="55" t="n">
        <f aca="false">IF(AA7905=1,"",IF(AND(AB7905=1,AD7905&lt;&gt;1),1,0))</f>
        <v>0</v>
      </c>
      <c r="AG7905" s="55" t="n">
        <f aca="false">IF(AA7905=1,"",IF(AND(AC7905=1,AE7905&lt;&gt;1),1,0))</f>
        <v>0</v>
      </c>
      <c r="AH7905" s="60" t="str">
        <f aca="false">IF(AND(E7905&gt;0,AA7905&lt;2,NOT(AND(C7906=C7905,AA7906=AA7905+1))),INDEX(DATAS,AA7905+1),"")</f>
        <v/>
      </c>
      <c r="AI7905" s="60" t="str">
        <f aca="false">IF(AND(AC7905=1,AA7905&lt;2),IF(AND(C7906=C7905,AA7906=AA7905+1),IF(AC7906=1,"",INDEX(DATAS,AA7905+1)),INDEX(DATAS,AA7905+1)),"")</f>
        <v/>
      </c>
    </row>
    <row r="7906" customFormat="false" ht="15" hidden="false" customHeight="false" outlineLevel="0" collapsed="false">
      <c r="A7906" s="60" t="n">
        <v>46309</v>
      </c>
      <c r="B7906" s="0" t="n">
        <v>15</v>
      </c>
      <c r="C7906" s="0" t="n">
        <v>30927</v>
      </c>
      <c r="E7906" s="0" t="n">
        <v>0</v>
      </c>
      <c r="F7906" s="55" t="s">
        <v>1686</v>
      </c>
      <c r="I7906" s="55" t="s">
        <v>155</v>
      </c>
      <c r="U7906" s="0" t="n">
        <v>17</v>
      </c>
      <c r="V7906" s="0" t="n">
        <v>0</v>
      </c>
      <c r="X7906" s="55" t="n">
        <f aca="false">IF(I7906="Male",0,1)</f>
        <v>0</v>
      </c>
      <c r="Y7906" s="55" t="n">
        <f aca="false">IF(OR(I7906="DNB",I7906="Dry DNB"),1,0)</f>
        <v>0</v>
      </c>
      <c r="Z7906" s="0" t="str">
        <f aca="false">IF(ISNUMBER(W7906),A7906-W7906,"")</f>
        <v/>
      </c>
      <c r="AA7906" s="55" t="n">
        <f aca="false">MATCH(A7906,DATAS,0)</f>
        <v>1</v>
      </c>
      <c r="AB7906" s="55" t="n">
        <f aca="false">IF(AND(E7906&gt;0,OR(AND(B7906&gt;=1,B7906&lt;=6),B7906=10)),1,0)</f>
        <v>0</v>
      </c>
      <c r="AC7906" s="55" t="n">
        <f aca="false">IF(AND(E7906&gt;0,B7906=10),1,0)</f>
        <v>0</v>
      </c>
      <c r="AD7906" s="0" t="str">
        <f aca="false">IF(AND(C7905=C7906,AA7905=AA7906-1),AB7905,"")</f>
        <v/>
      </c>
      <c r="AE7906" s="0" t="str">
        <f aca="false">IF(AND(C7905=C7906,AA7905=AA7906-1),AC7905,"")</f>
        <v/>
      </c>
      <c r="AF7906" s="0" t="str">
        <f aca="false">IF(AA7906=1,"",IF(AND(AB7906=1,AD7906&lt;&gt;1),1,0))</f>
        <v/>
      </c>
      <c r="AG7906" s="0" t="str">
        <f aca="false">IF(AA7906=1,"",IF(AND(AC7906=1,AE7906&lt;&gt;1),1,0))</f>
        <v/>
      </c>
      <c r="AH7906" s="60" t="str">
        <f aca="false">IF(AND(E7906&gt;0,AA7906&lt;2,NOT(AND(C7907=C7906,AA7907=AA7906+1))),INDEX(DATAS,AA7906+1),"")</f>
        <v/>
      </c>
      <c r="AI7906" s="60" t="str">
        <f aca="false">IF(AND(AC7906=1,AA7906&lt;2),IF(AND(C7907=C7906,AA7907=AA7906+1),IF(AC7907=1,"",INDEX(DATAS,AA7906+1)),INDEX(DATAS,AA7906+1)),"")</f>
        <v/>
      </c>
    </row>
    <row r="7907" customFormat="false" ht="15" hidden="false" customHeight="false" outlineLevel="0" collapsed="false">
      <c r="A7907" s="60" t="n">
        <v>46310</v>
      </c>
      <c r="B7907" s="0" t="n">
        <v>15</v>
      </c>
      <c r="C7907" s="0" t="n">
        <v>30927</v>
      </c>
      <c r="E7907" s="0" t="n">
        <v>0</v>
      </c>
      <c r="F7907" s="55" t="s">
        <v>1686</v>
      </c>
      <c r="I7907" s="55" t="s">
        <v>155</v>
      </c>
      <c r="U7907" s="0" t="n">
        <v>18</v>
      </c>
      <c r="V7907" s="0" t="n">
        <v>0</v>
      </c>
      <c r="X7907" s="55" t="n">
        <f aca="false">IF(I7907="Male",0,1)</f>
        <v>0</v>
      </c>
      <c r="Y7907" s="55" t="n">
        <f aca="false">IF(OR(I7907="DNB",I7907="Dry DNB"),1,0)</f>
        <v>0</v>
      </c>
      <c r="Z7907" s="0" t="str">
        <f aca="false">IF(ISNUMBER(W7907),A7907-W7907,"")</f>
        <v/>
      </c>
      <c r="AA7907" s="55" t="n">
        <f aca="false">MATCH(A7907,DATAS,0)</f>
        <v>2</v>
      </c>
      <c r="AB7907" s="55" t="n">
        <f aca="false">IF(AND(E7907&gt;0,OR(AND(B7907&gt;=1,B7907&lt;=6),B7907=10)),1,0)</f>
        <v>0</v>
      </c>
      <c r="AC7907" s="55" t="n">
        <f aca="false">IF(AND(E7907&gt;0,B7907=10),1,0)</f>
        <v>0</v>
      </c>
      <c r="AD7907" s="55" t="n">
        <f aca="false">IF(AND(C7906=C7907,AA7906=AA7907-1),AB7906,"")</f>
        <v>0</v>
      </c>
      <c r="AE7907" s="55" t="n">
        <f aca="false">IF(AND(C7906=C7907,AA7906=AA7907-1),AC7906,"")</f>
        <v>0</v>
      </c>
      <c r="AF7907" s="55" t="n">
        <f aca="false">IF(AA7907=1,"",IF(AND(AB7907=1,AD7907&lt;&gt;1),1,0))</f>
        <v>0</v>
      </c>
      <c r="AG7907" s="55" t="n">
        <f aca="false">IF(AA7907=1,"",IF(AND(AC7907=1,AE7907&lt;&gt;1),1,0))</f>
        <v>0</v>
      </c>
      <c r="AH7907" s="60" t="str">
        <f aca="false">IF(AND(E7907&gt;0,AA7907&lt;2,NOT(AND(C7908=C7907,AA7908=AA7907+1))),INDEX(DATAS,AA7907+1),"")</f>
        <v/>
      </c>
      <c r="AI7907" s="60" t="str">
        <f aca="false">IF(AND(AC7907=1,AA7907&lt;2),IF(AND(C7908=C7907,AA7908=AA7907+1),IF(AC7908=1,"",INDEX(DATAS,AA7907+1)),INDEX(DATAS,AA7907+1)),"")</f>
        <v/>
      </c>
    </row>
    <row r="7908" customFormat="false" ht="15" hidden="false" customHeight="false" outlineLevel="0" collapsed="false">
      <c r="A7908" s="60" t="n">
        <v>46309</v>
      </c>
      <c r="B7908" s="0" t="n">
        <v>15</v>
      </c>
      <c r="C7908" s="0" t="n">
        <v>30929</v>
      </c>
      <c r="E7908" s="0" t="n">
        <v>0</v>
      </c>
      <c r="F7908" s="55" t="s">
        <v>1714</v>
      </c>
      <c r="I7908" s="55" t="s">
        <v>155</v>
      </c>
      <c r="U7908" s="0" t="n">
        <v>16</v>
      </c>
      <c r="V7908" s="0" t="n">
        <v>0</v>
      </c>
      <c r="X7908" s="55" t="n">
        <f aca="false">IF(I7908="Male",0,1)</f>
        <v>0</v>
      </c>
      <c r="Y7908" s="55" t="n">
        <f aca="false">IF(OR(I7908="DNB",I7908="Dry DNB"),1,0)</f>
        <v>0</v>
      </c>
      <c r="Z7908" s="0" t="str">
        <f aca="false">IF(ISNUMBER(W7908),A7908-W7908,"")</f>
        <v/>
      </c>
      <c r="AA7908" s="55" t="n">
        <f aca="false">MATCH(A7908,DATAS,0)</f>
        <v>1</v>
      </c>
      <c r="AB7908" s="55" t="n">
        <f aca="false">IF(AND(E7908&gt;0,OR(AND(B7908&gt;=1,B7908&lt;=6),B7908=10)),1,0)</f>
        <v>0</v>
      </c>
      <c r="AC7908" s="55" t="n">
        <f aca="false">IF(AND(E7908&gt;0,B7908=10),1,0)</f>
        <v>0</v>
      </c>
      <c r="AD7908" s="0" t="str">
        <f aca="false">IF(AND(C7907=C7908,AA7907=AA7908-1),AB7907,"")</f>
        <v/>
      </c>
      <c r="AE7908" s="0" t="str">
        <f aca="false">IF(AND(C7907=C7908,AA7907=AA7908-1),AC7907,"")</f>
        <v/>
      </c>
      <c r="AF7908" s="0" t="str">
        <f aca="false">IF(AA7908=1,"",IF(AND(AB7908=1,AD7908&lt;&gt;1),1,0))</f>
        <v/>
      </c>
      <c r="AG7908" s="0" t="str">
        <f aca="false">IF(AA7908=1,"",IF(AND(AC7908=1,AE7908&lt;&gt;1),1,0))</f>
        <v/>
      </c>
      <c r="AH7908" s="60" t="str">
        <f aca="false">IF(AND(E7908&gt;0,AA7908&lt;2,NOT(AND(C7909=C7908,AA7909=AA7908+1))),INDEX(DATAS,AA7908+1),"")</f>
        <v/>
      </c>
      <c r="AI7908" s="60" t="str">
        <f aca="false">IF(AND(AC7908=1,AA7908&lt;2),IF(AND(C7909=C7908,AA7909=AA7908+1),IF(AC7909=1,"",INDEX(DATAS,AA7908+1)),INDEX(DATAS,AA7908+1)),"")</f>
        <v/>
      </c>
    </row>
    <row r="7909" customFormat="false" ht="15" hidden="false" customHeight="false" outlineLevel="0" collapsed="false">
      <c r="A7909" s="60" t="n">
        <v>46310</v>
      </c>
      <c r="B7909" s="0" t="n">
        <v>15</v>
      </c>
      <c r="C7909" s="0" t="n">
        <v>30929</v>
      </c>
      <c r="E7909" s="0" t="n">
        <v>0</v>
      </c>
      <c r="F7909" s="55" t="s">
        <v>1714</v>
      </c>
      <c r="I7909" s="55" t="s">
        <v>155</v>
      </c>
      <c r="U7909" s="0" t="n">
        <v>17</v>
      </c>
      <c r="V7909" s="0" t="n">
        <v>0</v>
      </c>
      <c r="X7909" s="55" t="n">
        <f aca="false">IF(I7909="Male",0,1)</f>
        <v>0</v>
      </c>
      <c r="Y7909" s="55" t="n">
        <f aca="false">IF(OR(I7909="DNB",I7909="Dry DNB"),1,0)</f>
        <v>0</v>
      </c>
      <c r="Z7909" s="0" t="str">
        <f aca="false">IF(ISNUMBER(W7909),A7909-W7909,"")</f>
        <v/>
      </c>
      <c r="AA7909" s="55" t="n">
        <f aca="false">MATCH(A7909,DATAS,0)</f>
        <v>2</v>
      </c>
      <c r="AB7909" s="55" t="n">
        <f aca="false">IF(AND(E7909&gt;0,OR(AND(B7909&gt;=1,B7909&lt;=6),B7909=10)),1,0)</f>
        <v>0</v>
      </c>
      <c r="AC7909" s="55" t="n">
        <f aca="false">IF(AND(E7909&gt;0,B7909=10),1,0)</f>
        <v>0</v>
      </c>
      <c r="AD7909" s="55" t="n">
        <f aca="false">IF(AND(C7908=C7909,AA7908=AA7909-1),AB7908,"")</f>
        <v>0</v>
      </c>
      <c r="AE7909" s="55" t="n">
        <f aca="false">IF(AND(C7908=C7909,AA7908=AA7909-1),AC7908,"")</f>
        <v>0</v>
      </c>
      <c r="AF7909" s="55" t="n">
        <f aca="false">IF(AA7909=1,"",IF(AND(AB7909=1,AD7909&lt;&gt;1),1,0))</f>
        <v>0</v>
      </c>
      <c r="AG7909" s="55" t="n">
        <f aca="false">IF(AA7909=1,"",IF(AND(AC7909=1,AE7909&lt;&gt;1),1,0))</f>
        <v>0</v>
      </c>
      <c r="AH7909" s="60" t="str">
        <f aca="false">IF(AND(E7909&gt;0,AA7909&lt;2,NOT(AND(C7910=C7909,AA7910=AA7909+1))),INDEX(DATAS,AA7909+1),"")</f>
        <v/>
      </c>
      <c r="AI7909" s="60" t="str">
        <f aca="false">IF(AND(AC7909=1,AA7909&lt;2),IF(AND(C7910=C7909,AA7910=AA7909+1),IF(AC7910=1,"",INDEX(DATAS,AA7909+1)),INDEX(DATAS,AA7909+1)),"")</f>
        <v/>
      </c>
    </row>
    <row r="7910" customFormat="false" ht="15" hidden="false" customHeight="false" outlineLevel="0" collapsed="false">
      <c r="A7910" s="60" t="n">
        <v>46309</v>
      </c>
      <c r="B7910" s="0" t="n">
        <v>15</v>
      </c>
      <c r="C7910" s="0" t="n">
        <v>30933</v>
      </c>
      <c r="E7910" s="0" t="n">
        <v>0</v>
      </c>
      <c r="F7910" s="55" t="s">
        <v>1690</v>
      </c>
      <c r="I7910" s="55" t="s">
        <v>155</v>
      </c>
      <c r="U7910" s="0" t="n">
        <v>12</v>
      </c>
      <c r="V7910" s="0" t="n">
        <v>0</v>
      </c>
      <c r="X7910" s="55" t="n">
        <f aca="false">IF(I7910="Male",0,1)</f>
        <v>0</v>
      </c>
      <c r="Y7910" s="55" t="n">
        <f aca="false">IF(OR(I7910="DNB",I7910="Dry DNB"),1,0)</f>
        <v>0</v>
      </c>
      <c r="Z7910" s="0" t="str">
        <f aca="false">IF(ISNUMBER(W7910),A7910-W7910,"")</f>
        <v/>
      </c>
      <c r="AA7910" s="55" t="n">
        <f aca="false">MATCH(A7910,DATAS,0)</f>
        <v>1</v>
      </c>
      <c r="AB7910" s="55" t="n">
        <f aca="false">IF(AND(E7910&gt;0,OR(AND(B7910&gt;=1,B7910&lt;=6),B7910=10)),1,0)</f>
        <v>0</v>
      </c>
      <c r="AC7910" s="55" t="n">
        <f aca="false">IF(AND(E7910&gt;0,B7910=10),1,0)</f>
        <v>0</v>
      </c>
      <c r="AD7910" s="0" t="str">
        <f aca="false">IF(AND(C7909=C7910,AA7909=AA7910-1),AB7909,"")</f>
        <v/>
      </c>
      <c r="AE7910" s="0" t="str">
        <f aca="false">IF(AND(C7909=C7910,AA7909=AA7910-1),AC7909,"")</f>
        <v/>
      </c>
      <c r="AF7910" s="0" t="str">
        <f aca="false">IF(AA7910=1,"",IF(AND(AB7910=1,AD7910&lt;&gt;1),1,0))</f>
        <v/>
      </c>
      <c r="AG7910" s="0" t="str">
        <f aca="false">IF(AA7910=1,"",IF(AND(AC7910=1,AE7910&lt;&gt;1),1,0))</f>
        <v/>
      </c>
      <c r="AH7910" s="60" t="str">
        <f aca="false">IF(AND(E7910&gt;0,AA7910&lt;2,NOT(AND(C7911=C7910,AA7911=AA7910+1))),INDEX(DATAS,AA7910+1),"")</f>
        <v/>
      </c>
      <c r="AI7910" s="60" t="str">
        <f aca="false">IF(AND(AC7910=1,AA7910&lt;2),IF(AND(C7911=C7910,AA7911=AA7910+1),IF(AC7911=1,"",INDEX(DATAS,AA7910+1)),INDEX(DATAS,AA7910+1)),"")</f>
        <v/>
      </c>
    </row>
    <row r="7911" customFormat="false" ht="15" hidden="false" customHeight="false" outlineLevel="0" collapsed="false">
      <c r="A7911" s="60" t="n">
        <v>46310</v>
      </c>
      <c r="B7911" s="0" t="n">
        <v>15</v>
      </c>
      <c r="C7911" s="0" t="n">
        <v>30933</v>
      </c>
      <c r="E7911" s="0" t="n">
        <v>0</v>
      </c>
      <c r="F7911" s="55" t="s">
        <v>1690</v>
      </c>
      <c r="I7911" s="55" t="s">
        <v>155</v>
      </c>
      <c r="U7911" s="0" t="n">
        <v>13</v>
      </c>
      <c r="V7911" s="0" t="n">
        <v>0</v>
      </c>
      <c r="X7911" s="55" t="n">
        <f aca="false">IF(I7911="Male",0,1)</f>
        <v>0</v>
      </c>
      <c r="Y7911" s="55" t="n">
        <f aca="false">IF(OR(I7911="DNB",I7911="Dry DNB"),1,0)</f>
        <v>0</v>
      </c>
      <c r="Z7911" s="0" t="str">
        <f aca="false">IF(ISNUMBER(W7911),A7911-W7911,"")</f>
        <v/>
      </c>
      <c r="AA7911" s="55" t="n">
        <f aca="false">MATCH(A7911,DATAS,0)</f>
        <v>2</v>
      </c>
      <c r="AB7911" s="55" t="n">
        <f aca="false">IF(AND(E7911&gt;0,OR(AND(B7911&gt;=1,B7911&lt;=6),B7911=10)),1,0)</f>
        <v>0</v>
      </c>
      <c r="AC7911" s="55" t="n">
        <f aca="false">IF(AND(E7911&gt;0,B7911=10),1,0)</f>
        <v>0</v>
      </c>
      <c r="AD7911" s="55" t="n">
        <f aca="false">IF(AND(C7910=C7911,AA7910=AA7911-1),AB7910,"")</f>
        <v>0</v>
      </c>
      <c r="AE7911" s="55" t="n">
        <f aca="false">IF(AND(C7910=C7911,AA7910=AA7911-1),AC7910,"")</f>
        <v>0</v>
      </c>
      <c r="AF7911" s="55" t="n">
        <f aca="false">IF(AA7911=1,"",IF(AND(AB7911=1,AD7911&lt;&gt;1),1,0))</f>
        <v>0</v>
      </c>
      <c r="AG7911" s="55" t="n">
        <f aca="false">IF(AA7911=1,"",IF(AND(AC7911=1,AE7911&lt;&gt;1),1,0))</f>
        <v>0</v>
      </c>
      <c r="AH7911" s="60" t="str">
        <f aca="false">IF(AND(E7911&gt;0,AA7911&lt;2,NOT(AND(C7912=C7911,AA7912=AA7911+1))),INDEX(DATAS,AA7911+1),"")</f>
        <v/>
      </c>
      <c r="AI7911" s="60" t="str">
        <f aca="false">IF(AND(AC7911=1,AA7911&lt;2),IF(AND(C7912=C7911,AA7912=AA7911+1),IF(AC7912=1,"",INDEX(DATAS,AA7911+1)),INDEX(DATAS,AA7911+1)),"")</f>
        <v/>
      </c>
    </row>
    <row r="7912" customFormat="false" ht="15" hidden="false" customHeight="false" outlineLevel="0" collapsed="false">
      <c r="A7912" s="60" t="n">
        <v>46309</v>
      </c>
      <c r="B7912" s="0" t="n">
        <v>15</v>
      </c>
      <c r="C7912" s="0" t="n">
        <v>30934</v>
      </c>
      <c r="E7912" s="0" t="n">
        <v>0</v>
      </c>
      <c r="F7912" s="55" t="s">
        <v>1690</v>
      </c>
      <c r="I7912" s="55" t="s">
        <v>155</v>
      </c>
      <c r="U7912" s="0" t="n">
        <v>12</v>
      </c>
      <c r="V7912" s="0" t="n">
        <v>0</v>
      </c>
      <c r="X7912" s="55" t="n">
        <f aca="false">IF(I7912="Male",0,1)</f>
        <v>0</v>
      </c>
      <c r="Y7912" s="55" t="n">
        <f aca="false">IF(OR(I7912="DNB",I7912="Dry DNB"),1,0)</f>
        <v>0</v>
      </c>
      <c r="Z7912" s="0" t="str">
        <f aca="false">IF(ISNUMBER(W7912),A7912-W7912,"")</f>
        <v/>
      </c>
      <c r="AA7912" s="55" t="n">
        <f aca="false">MATCH(A7912,DATAS,0)</f>
        <v>1</v>
      </c>
      <c r="AB7912" s="55" t="n">
        <f aca="false">IF(AND(E7912&gt;0,OR(AND(B7912&gt;=1,B7912&lt;=6),B7912=10)),1,0)</f>
        <v>0</v>
      </c>
      <c r="AC7912" s="55" t="n">
        <f aca="false">IF(AND(E7912&gt;0,B7912=10),1,0)</f>
        <v>0</v>
      </c>
      <c r="AD7912" s="0" t="str">
        <f aca="false">IF(AND(C7911=C7912,AA7911=AA7912-1),AB7911,"")</f>
        <v/>
      </c>
      <c r="AE7912" s="0" t="str">
        <f aca="false">IF(AND(C7911=C7912,AA7911=AA7912-1),AC7911,"")</f>
        <v/>
      </c>
      <c r="AF7912" s="0" t="str">
        <f aca="false">IF(AA7912=1,"",IF(AND(AB7912=1,AD7912&lt;&gt;1),1,0))</f>
        <v/>
      </c>
      <c r="AG7912" s="0" t="str">
        <f aca="false">IF(AA7912=1,"",IF(AND(AC7912=1,AE7912&lt;&gt;1),1,0))</f>
        <v/>
      </c>
      <c r="AH7912" s="60" t="str">
        <f aca="false">IF(AND(E7912&gt;0,AA7912&lt;2,NOT(AND(C7913=C7912,AA7913=AA7912+1))),INDEX(DATAS,AA7912+1),"")</f>
        <v/>
      </c>
      <c r="AI7912" s="60" t="str">
        <f aca="false">IF(AND(AC7912=1,AA7912&lt;2),IF(AND(C7913=C7912,AA7913=AA7912+1),IF(AC7913=1,"",INDEX(DATAS,AA7912+1)),INDEX(DATAS,AA7912+1)),"")</f>
        <v/>
      </c>
    </row>
    <row r="7913" customFormat="false" ht="15" hidden="false" customHeight="false" outlineLevel="0" collapsed="false">
      <c r="A7913" s="60" t="n">
        <v>46310</v>
      </c>
      <c r="B7913" s="0" t="n">
        <v>15</v>
      </c>
      <c r="C7913" s="0" t="n">
        <v>30934</v>
      </c>
      <c r="E7913" s="0" t="n">
        <v>0</v>
      </c>
      <c r="F7913" s="55" t="s">
        <v>1690</v>
      </c>
      <c r="I7913" s="55" t="s">
        <v>155</v>
      </c>
      <c r="U7913" s="0" t="n">
        <v>13</v>
      </c>
      <c r="V7913" s="0" t="n">
        <v>0</v>
      </c>
      <c r="X7913" s="55" t="n">
        <f aca="false">IF(I7913="Male",0,1)</f>
        <v>0</v>
      </c>
      <c r="Y7913" s="55" t="n">
        <f aca="false">IF(OR(I7913="DNB",I7913="Dry DNB"),1,0)</f>
        <v>0</v>
      </c>
      <c r="Z7913" s="0" t="str">
        <f aca="false">IF(ISNUMBER(W7913),A7913-W7913,"")</f>
        <v/>
      </c>
      <c r="AA7913" s="55" t="n">
        <f aca="false">MATCH(A7913,DATAS,0)</f>
        <v>2</v>
      </c>
      <c r="AB7913" s="55" t="n">
        <f aca="false">IF(AND(E7913&gt;0,OR(AND(B7913&gt;=1,B7913&lt;=6),B7913=10)),1,0)</f>
        <v>0</v>
      </c>
      <c r="AC7913" s="55" t="n">
        <f aca="false">IF(AND(E7913&gt;0,B7913=10),1,0)</f>
        <v>0</v>
      </c>
      <c r="AD7913" s="55" t="n">
        <f aca="false">IF(AND(C7912=C7913,AA7912=AA7913-1),AB7912,"")</f>
        <v>0</v>
      </c>
      <c r="AE7913" s="55" t="n">
        <f aca="false">IF(AND(C7912=C7913,AA7912=AA7913-1),AC7912,"")</f>
        <v>0</v>
      </c>
      <c r="AF7913" s="55" t="n">
        <f aca="false">IF(AA7913=1,"",IF(AND(AB7913=1,AD7913&lt;&gt;1),1,0))</f>
        <v>0</v>
      </c>
      <c r="AG7913" s="55" t="n">
        <f aca="false">IF(AA7913=1,"",IF(AND(AC7913=1,AE7913&lt;&gt;1),1,0))</f>
        <v>0</v>
      </c>
      <c r="AH7913" s="60" t="str">
        <f aca="false">IF(AND(E7913&gt;0,AA7913&lt;2,NOT(AND(C7914=C7913,AA7914=AA7913+1))),INDEX(DATAS,AA7913+1),"")</f>
        <v/>
      </c>
      <c r="AI7913" s="60" t="str">
        <f aca="false">IF(AND(AC7913=1,AA7913&lt;2),IF(AND(C7914=C7913,AA7914=AA7913+1),IF(AC7914=1,"",INDEX(DATAS,AA7913+1)),INDEX(DATAS,AA7913+1)),"")</f>
        <v/>
      </c>
    </row>
    <row r="7914" customFormat="false" ht="15" hidden="false" customHeight="false" outlineLevel="0" collapsed="false">
      <c r="A7914" s="60" t="n">
        <v>46309</v>
      </c>
      <c r="B7914" s="0" t="n">
        <v>15</v>
      </c>
      <c r="C7914" s="0" t="n">
        <v>30935</v>
      </c>
      <c r="E7914" s="0" t="n">
        <v>0</v>
      </c>
      <c r="F7914" s="55" t="s">
        <v>1690</v>
      </c>
      <c r="I7914" s="55" t="s">
        <v>155</v>
      </c>
      <c r="U7914" s="0" t="n">
        <v>12</v>
      </c>
      <c r="V7914" s="0" t="n">
        <v>0</v>
      </c>
      <c r="X7914" s="55" t="n">
        <f aca="false">IF(I7914="Male",0,1)</f>
        <v>0</v>
      </c>
      <c r="Y7914" s="55" t="n">
        <f aca="false">IF(OR(I7914="DNB",I7914="Dry DNB"),1,0)</f>
        <v>0</v>
      </c>
      <c r="Z7914" s="0" t="str">
        <f aca="false">IF(ISNUMBER(W7914),A7914-W7914,"")</f>
        <v/>
      </c>
      <c r="AA7914" s="55" t="n">
        <f aca="false">MATCH(A7914,DATAS,0)</f>
        <v>1</v>
      </c>
      <c r="AB7914" s="55" t="n">
        <f aca="false">IF(AND(E7914&gt;0,OR(AND(B7914&gt;=1,B7914&lt;=6),B7914=10)),1,0)</f>
        <v>0</v>
      </c>
      <c r="AC7914" s="55" t="n">
        <f aca="false">IF(AND(E7914&gt;0,B7914=10),1,0)</f>
        <v>0</v>
      </c>
      <c r="AD7914" s="0" t="str">
        <f aca="false">IF(AND(C7913=C7914,AA7913=AA7914-1),AB7913,"")</f>
        <v/>
      </c>
      <c r="AE7914" s="0" t="str">
        <f aca="false">IF(AND(C7913=C7914,AA7913=AA7914-1),AC7913,"")</f>
        <v/>
      </c>
      <c r="AF7914" s="0" t="str">
        <f aca="false">IF(AA7914=1,"",IF(AND(AB7914=1,AD7914&lt;&gt;1),1,0))</f>
        <v/>
      </c>
      <c r="AG7914" s="0" t="str">
        <f aca="false">IF(AA7914=1,"",IF(AND(AC7914=1,AE7914&lt;&gt;1),1,0))</f>
        <v/>
      </c>
      <c r="AH7914" s="60" t="str">
        <f aca="false">IF(AND(E7914&gt;0,AA7914&lt;2,NOT(AND(C7915=C7914,AA7915=AA7914+1))),INDEX(DATAS,AA7914+1),"")</f>
        <v/>
      </c>
      <c r="AI7914" s="60" t="str">
        <f aca="false">IF(AND(AC7914=1,AA7914&lt;2),IF(AND(C7915=C7914,AA7915=AA7914+1),IF(AC7915=1,"",INDEX(DATAS,AA7914+1)),INDEX(DATAS,AA7914+1)),"")</f>
        <v/>
      </c>
    </row>
    <row r="7915" customFormat="false" ht="15" hidden="false" customHeight="false" outlineLevel="0" collapsed="false">
      <c r="A7915" s="60" t="n">
        <v>46310</v>
      </c>
      <c r="B7915" s="0" t="n">
        <v>15</v>
      </c>
      <c r="C7915" s="0" t="n">
        <v>30935</v>
      </c>
      <c r="E7915" s="0" t="n">
        <v>0</v>
      </c>
      <c r="F7915" s="55" t="s">
        <v>1690</v>
      </c>
      <c r="I7915" s="55" t="s">
        <v>155</v>
      </c>
      <c r="U7915" s="0" t="n">
        <v>13</v>
      </c>
      <c r="V7915" s="0" t="n">
        <v>0</v>
      </c>
      <c r="X7915" s="55" t="n">
        <f aca="false">IF(I7915="Male",0,1)</f>
        <v>0</v>
      </c>
      <c r="Y7915" s="55" t="n">
        <f aca="false">IF(OR(I7915="DNB",I7915="Dry DNB"),1,0)</f>
        <v>0</v>
      </c>
      <c r="Z7915" s="0" t="str">
        <f aca="false">IF(ISNUMBER(W7915),A7915-W7915,"")</f>
        <v/>
      </c>
      <c r="AA7915" s="55" t="n">
        <f aca="false">MATCH(A7915,DATAS,0)</f>
        <v>2</v>
      </c>
      <c r="AB7915" s="55" t="n">
        <f aca="false">IF(AND(E7915&gt;0,OR(AND(B7915&gt;=1,B7915&lt;=6),B7915=10)),1,0)</f>
        <v>0</v>
      </c>
      <c r="AC7915" s="55" t="n">
        <f aca="false">IF(AND(E7915&gt;0,B7915=10),1,0)</f>
        <v>0</v>
      </c>
      <c r="AD7915" s="55" t="n">
        <f aca="false">IF(AND(C7914=C7915,AA7914=AA7915-1),AB7914,"")</f>
        <v>0</v>
      </c>
      <c r="AE7915" s="55" t="n">
        <f aca="false">IF(AND(C7914=C7915,AA7914=AA7915-1),AC7914,"")</f>
        <v>0</v>
      </c>
      <c r="AF7915" s="55" t="n">
        <f aca="false">IF(AA7915=1,"",IF(AND(AB7915=1,AD7915&lt;&gt;1),1,0))</f>
        <v>0</v>
      </c>
      <c r="AG7915" s="55" t="n">
        <f aca="false">IF(AA7915=1,"",IF(AND(AC7915=1,AE7915&lt;&gt;1),1,0))</f>
        <v>0</v>
      </c>
      <c r="AH7915" s="60" t="str">
        <f aca="false">IF(AND(E7915&gt;0,AA7915&lt;2,NOT(AND(C7916=C7915,AA7916=AA7915+1))),INDEX(DATAS,AA7915+1),"")</f>
        <v/>
      </c>
      <c r="AI7915" s="60" t="str">
        <f aca="false">IF(AND(AC7915=1,AA7915&lt;2),IF(AND(C7916=C7915,AA7916=AA7915+1),IF(AC7916=1,"",INDEX(DATAS,AA7915+1)),INDEX(DATAS,AA7915+1)),"")</f>
        <v/>
      </c>
    </row>
    <row r="7916" customFormat="false" ht="15" hidden="false" customHeight="false" outlineLevel="0" collapsed="false">
      <c r="A7916" s="60" t="n">
        <v>46309</v>
      </c>
      <c r="B7916" s="0" t="n">
        <v>15</v>
      </c>
      <c r="C7916" s="0" t="n">
        <v>30938</v>
      </c>
      <c r="E7916" s="0" t="n">
        <v>0</v>
      </c>
      <c r="F7916" s="55" t="s">
        <v>1695</v>
      </c>
      <c r="I7916" s="55" t="s">
        <v>155</v>
      </c>
      <c r="U7916" s="0" t="n">
        <v>7</v>
      </c>
      <c r="V7916" s="0" t="n">
        <v>0</v>
      </c>
      <c r="X7916" s="55" t="n">
        <f aca="false">IF(I7916="Male",0,1)</f>
        <v>0</v>
      </c>
      <c r="Y7916" s="55" t="n">
        <f aca="false">IF(OR(I7916="DNB",I7916="Dry DNB"),1,0)</f>
        <v>0</v>
      </c>
      <c r="Z7916" s="0" t="str">
        <f aca="false">IF(ISNUMBER(W7916),A7916-W7916,"")</f>
        <v/>
      </c>
      <c r="AA7916" s="55" t="n">
        <f aca="false">MATCH(A7916,DATAS,0)</f>
        <v>1</v>
      </c>
      <c r="AB7916" s="55" t="n">
        <f aca="false">IF(AND(E7916&gt;0,OR(AND(B7916&gt;=1,B7916&lt;=6),B7916=10)),1,0)</f>
        <v>0</v>
      </c>
      <c r="AC7916" s="55" t="n">
        <f aca="false">IF(AND(E7916&gt;0,B7916=10),1,0)</f>
        <v>0</v>
      </c>
      <c r="AD7916" s="0" t="str">
        <f aca="false">IF(AND(C7915=C7916,AA7915=AA7916-1),AB7915,"")</f>
        <v/>
      </c>
      <c r="AE7916" s="0" t="str">
        <f aca="false">IF(AND(C7915=C7916,AA7915=AA7916-1),AC7915,"")</f>
        <v/>
      </c>
      <c r="AF7916" s="0" t="str">
        <f aca="false">IF(AA7916=1,"",IF(AND(AB7916=1,AD7916&lt;&gt;1),1,0))</f>
        <v/>
      </c>
      <c r="AG7916" s="0" t="str">
        <f aca="false">IF(AA7916=1,"",IF(AND(AC7916=1,AE7916&lt;&gt;1),1,0))</f>
        <v/>
      </c>
      <c r="AH7916" s="60" t="str">
        <f aca="false">IF(AND(E7916&gt;0,AA7916&lt;2,NOT(AND(C7917=C7916,AA7917=AA7916+1))),INDEX(DATAS,AA7916+1),"")</f>
        <v/>
      </c>
      <c r="AI7916" s="60" t="str">
        <f aca="false">IF(AND(AC7916=1,AA7916&lt;2),IF(AND(C7917=C7916,AA7917=AA7916+1),IF(AC7917=1,"",INDEX(DATAS,AA7916+1)),INDEX(DATAS,AA7916+1)),"")</f>
        <v/>
      </c>
    </row>
    <row r="7917" customFormat="false" ht="15" hidden="false" customHeight="false" outlineLevel="0" collapsed="false">
      <c r="A7917" s="60" t="n">
        <v>46310</v>
      </c>
      <c r="B7917" s="0" t="n">
        <v>15</v>
      </c>
      <c r="C7917" s="0" t="n">
        <v>30938</v>
      </c>
      <c r="E7917" s="0" t="n">
        <v>0</v>
      </c>
      <c r="F7917" s="55" t="s">
        <v>1695</v>
      </c>
      <c r="I7917" s="55" t="s">
        <v>155</v>
      </c>
      <c r="U7917" s="0" t="n">
        <v>8</v>
      </c>
      <c r="V7917" s="0" t="n">
        <v>0</v>
      </c>
      <c r="X7917" s="55" t="n">
        <f aca="false">IF(I7917="Male",0,1)</f>
        <v>0</v>
      </c>
      <c r="Y7917" s="55" t="n">
        <f aca="false">IF(OR(I7917="DNB",I7917="Dry DNB"),1,0)</f>
        <v>0</v>
      </c>
      <c r="Z7917" s="0" t="str">
        <f aca="false">IF(ISNUMBER(W7917),A7917-W7917,"")</f>
        <v/>
      </c>
      <c r="AA7917" s="55" t="n">
        <f aca="false">MATCH(A7917,DATAS,0)</f>
        <v>2</v>
      </c>
      <c r="AB7917" s="55" t="n">
        <f aca="false">IF(AND(E7917&gt;0,OR(AND(B7917&gt;=1,B7917&lt;=6),B7917=10)),1,0)</f>
        <v>0</v>
      </c>
      <c r="AC7917" s="55" t="n">
        <f aca="false">IF(AND(E7917&gt;0,B7917=10),1,0)</f>
        <v>0</v>
      </c>
      <c r="AD7917" s="55" t="n">
        <f aca="false">IF(AND(C7916=C7917,AA7916=AA7917-1),AB7916,"")</f>
        <v>0</v>
      </c>
      <c r="AE7917" s="55" t="n">
        <f aca="false">IF(AND(C7916=C7917,AA7916=AA7917-1),AC7916,"")</f>
        <v>0</v>
      </c>
      <c r="AF7917" s="55" t="n">
        <f aca="false">IF(AA7917=1,"",IF(AND(AB7917=1,AD7917&lt;&gt;1),1,0))</f>
        <v>0</v>
      </c>
      <c r="AG7917" s="55" t="n">
        <f aca="false">IF(AA7917=1,"",IF(AND(AC7917=1,AE7917&lt;&gt;1),1,0))</f>
        <v>0</v>
      </c>
      <c r="AH7917" s="60" t="str">
        <f aca="false">IF(AND(E7917&gt;0,AA7917&lt;2,NOT(AND(C7918=C7917,AA7918=AA7917+1))),INDEX(DATAS,AA7917+1),"")</f>
        <v/>
      </c>
      <c r="AI7917" s="60" t="str">
        <f aca="false">IF(AND(AC7917=1,AA7917&lt;2),IF(AND(C7918=C7917,AA7918=AA7917+1),IF(AC7918=1,"",INDEX(DATAS,AA7917+1)),INDEX(DATAS,AA7917+1)),"")</f>
        <v/>
      </c>
    </row>
    <row r="7918" customFormat="false" ht="15" hidden="false" customHeight="false" outlineLevel="0" collapsed="false">
      <c r="A7918" s="60" t="n">
        <v>46309</v>
      </c>
      <c r="B7918" s="0" t="n">
        <v>15</v>
      </c>
      <c r="C7918" s="0" t="n">
        <v>30939</v>
      </c>
      <c r="E7918" s="0" t="n">
        <v>0</v>
      </c>
      <c r="F7918" s="55" t="s">
        <v>1696</v>
      </c>
      <c r="I7918" s="55" t="s">
        <v>155</v>
      </c>
      <c r="U7918" s="0" t="n">
        <v>6</v>
      </c>
      <c r="V7918" s="0" t="n">
        <v>0</v>
      </c>
      <c r="X7918" s="55" t="n">
        <f aca="false">IF(I7918="Male",0,1)</f>
        <v>0</v>
      </c>
      <c r="Y7918" s="55" t="n">
        <f aca="false">IF(OR(I7918="DNB",I7918="Dry DNB"),1,0)</f>
        <v>0</v>
      </c>
      <c r="Z7918" s="0" t="str">
        <f aca="false">IF(ISNUMBER(W7918),A7918-W7918,"")</f>
        <v/>
      </c>
      <c r="AA7918" s="55" t="n">
        <f aca="false">MATCH(A7918,DATAS,0)</f>
        <v>1</v>
      </c>
      <c r="AB7918" s="55" t="n">
        <f aca="false">IF(AND(E7918&gt;0,OR(AND(B7918&gt;=1,B7918&lt;=6),B7918=10)),1,0)</f>
        <v>0</v>
      </c>
      <c r="AC7918" s="55" t="n">
        <f aca="false">IF(AND(E7918&gt;0,B7918=10),1,0)</f>
        <v>0</v>
      </c>
      <c r="AD7918" s="0" t="str">
        <f aca="false">IF(AND(C7917=C7918,AA7917=AA7918-1),AB7917,"")</f>
        <v/>
      </c>
      <c r="AE7918" s="0" t="str">
        <f aca="false">IF(AND(C7917=C7918,AA7917=AA7918-1),AC7917,"")</f>
        <v/>
      </c>
      <c r="AF7918" s="0" t="str">
        <f aca="false">IF(AA7918=1,"",IF(AND(AB7918=1,AD7918&lt;&gt;1),1,0))</f>
        <v/>
      </c>
      <c r="AG7918" s="0" t="str">
        <f aca="false">IF(AA7918=1,"",IF(AND(AC7918=1,AE7918&lt;&gt;1),1,0))</f>
        <v/>
      </c>
      <c r="AH7918" s="60" t="str">
        <f aca="false">IF(AND(E7918&gt;0,AA7918&lt;2,NOT(AND(C7919=C7918,AA7919=AA7918+1))),INDEX(DATAS,AA7918+1),"")</f>
        <v/>
      </c>
      <c r="AI7918" s="60" t="str">
        <f aca="false">IF(AND(AC7918=1,AA7918&lt;2),IF(AND(C7919=C7918,AA7919=AA7918+1),IF(AC7919=1,"",INDEX(DATAS,AA7918+1)),INDEX(DATAS,AA7918+1)),"")</f>
        <v/>
      </c>
    </row>
    <row r="7919" customFormat="false" ht="15" hidden="false" customHeight="false" outlineLevel="0" collapsed="false">
      <c r="A7919" s="60" t="n">
        <v>46310</v>
      </c>
      <c r="B7919" s="0" t="n">
        <v>15</v>
      </c>
      <c r="C7919" s="0" t="n">
        <v>30939</v>
      </c>
      <c r="E7919" s="0" t="n">
        <v>0</v>
      </c>
      <c r="F7919" s="55" t="s">
        <v>1696</v>
      </c>
      <c r="I7919" s="55" t="s">
        <v>155</v>
      </c>
      <c r="U7919" s="0" t="n">
        <v>7</v>
      </c>
      <c r="V7919" s="0" t="n">
        <v>0</v>
      </c>
      <c r="X7919" s="55" t="n">
        <f aca="false">IF(I7919="Male",0,1)</f>
        <v>0</v>
      </c>
      <c r="Y7919" s="55" t="n">
        <f aca="false">IF(OR(I7919="DNB",I7919="Dry DNB"),1,0)</f>
        <v>0</v>
      </c>
      <c r="Z7919" s="0" t="str">
        <f aca="false">IF(ISNUMBER(W7919),A7919-W7919,"")</f>
        <v/>
      </c>
      <c r="AA7919" s="55" t="n">
        <f aca="false">MATCH(A7919,DATAS,0)</f>
        <v>2</v>
      </c>
      <c r="AB7919" s="55" t="n">
        <f aca="false">IF(AND(E7919&gt;0,OR(AND(B7919&gt;=1,B7919&lt;=6),B7919=10)),1,0)</f>
        <v>0</v>
      </c>
      <c r="AC7919" s="55" t="n">
        <f aca="false">IF(AND(E7919&gt;0,B7919=10),1,0)</f>
        <v>0</v>
      </c>
      <c r="AD7919" s="55" t="n">
        <f aca="false">IF(AND(C7918=C7919,AA7918=AA7919-1),AB7918,"")</f>
        <v>0</v>
      </c>
      <c r="AE7919" s="55" t="n">
        <f aca="false">IF(AND(C7918=C7919,AA7918=AA7919-1),AC7918,"")</f>
        <v>0</v>
      </c>
      <c r="AF7919" s="55" t="n">
        <f aca="false">IF(AA7919=1,"",IF(AND(AB7919=1,AD7919&lt;&gt;1),1,0))</f>
        <v>0</v>
      </c>
      <c r="AG7919" s="55" t="n">
        <f aca="false">IF(AA7919=1,"",IF(AND(AC7919=1,AE7919&lt;&gt;1),1,0))</f>
        <v>0</v>
      </c>
      <c r="AH7919" s="60" t="str">
        <f aca="false">IF(AND(E7919&gt;0,AA7919&lt;2,NOT(AND(C7920=C7919,AA7920=AA7919+1))),INDEX(DATAS,AA7919+1),"")</f>
        <v/>
      </c>
      <c r="AI7919" s="60" t="str">
        <f aca="false">IF(AND(AC7919=1,AA7919&lt;2),IF(AND(C7920=C7919,AA7920=AA7919+1),IF(AC7920=1,"",INDEX(DATAS,AA7919+1)),INDEX(DATAS,AA7919+1)),"")</f>
        <v/>
      </c>
    </row>
    <row r="7920" customFormat="false" ht="15" hidden="false" customHeight="false" outlineLevel="0" collapsed="false">
      <c r="A7920" s="60" t="n">
        <v>46309</v>
      </c>
      <c r="B7920" s="0" t="n">
        <v>15</v>
      </c>
      <c r="C7920" s="0" t="n">
        <v>30940</v>
      </c>
      <c r="E7920" s="0" t="n">
        <v>0</v>
      </c>
      <c r="F7920" s="55" t="s">
        <v>1696</v>
      </c>
      <c r="I7920" s="55" t="s">
        <v>155</v>
      </c>
      <c r="U7920" s="0" t="n">
        <v>6</v>
      </c>
      <c r="V7920" s="0" t="n">
        <v>0</v>
      </c>
      <c r="X7920" s="55" t="n">
        <f aca="false">IF(I7920="Male",0,1)</f>
        <v>0</v>
      </c>
      <c r="Y7920" s="55" t="n">
        <f aca="false">IF(OR(I7920="DNB",I7920="Dry DNB"),1,0)</f>
        <v>0</v>
      </c>
      <c r="Z7920" s="0" t="str">
        <f aca="false">IF(ISNUMBER(W7920),A7920-W7920,"")</f>
        <v/>
      </c>
      <c r="AA7920" s="55" t="n">
        <f aca="false">MATCH(A7920,DATAS,0)</f>
        <v>1</v>
      </c>
      <c r="AB7920" s="55" t="n">
        <f aca="false">IF(AND(E7920&gt;0,OR(AND(B7920&gt;=1,B7920&lt;=6),B7920=10)),1,0)</f>
        <v>0</v>
      </c>
      <c r="AC7920" s="55" t="n">
        <f aca="false">IF(AND(E7920&gt;0,B7920=10),1,0)</f>
        <v>0</v>
      </c>
      <c r="AD7920" s="0" t="str">
        <f aca="false">IF(AND(C7919=C7920,AA7919=AA7920-1),AB7919,"")</f>
        <v/>
      </c>
      <c r="AE7920" s="0" t="str">
        <f aca="false">IF(AND(C7919=C7920,AA7919=AA7920-1),AC7919,"")</f>
        <v/>
      </c>
      <c r="AF7920" s="0" t="str">
        <f aca="false">IF(AA7920=1,"",IF(AND(AB7920=1,AD7920&lt;&gt;1),1,0))</f>
        <v/>
      </c>
      <c r="AG7920" s="0" t="str">
        <f aca="false">IF(AA7920=1,"",IF(AND(AC7920=1,AE7920&lt;&gt;1),1,0))</f>
        <v/>
      </c>
      <c r="AH7920" s="60" t="str">
        <f aca="false">IF(AND(E7920&gt;0,AA7920&lt;2,NOT(AND(C7921=C7920,AA7921=AA7920+1))),INDEX(DATAS,AA7920+1),"")</f>
        <v/>
      </c>
      <c r="AI7920" s="60" t="str">
        <f aca="false">IF(AND(AC7920=1,AA7920&lt;2),IF(AND(C7921=C7920,AA7921=AA7920+1),IF(AC7921=1,"",INDEX(DATAS,AA7920+1)),INDEX(DATAS,AA7920+1)),"")</f>
        <v/>
      </c>
    </row>
    <row r="7921" customFormat="false" ht="15" hidden="false" customHeight="false" outlineLevel="0" collapsed="false">
      <c r="A7921" s="60" t="n">
        <v>46310</v>
      </c>
      <c r="B7921" s="0" t="n">
        <v>15</v>
      </c>
      <c r="C7921" s="0" t="n">
        <v>30940</v>
      </c>
      <c r="E7921" s="0" t="n">
        <v>0</v>
      </c>
      <c r="F7921" s="55" t="s">
        <v>1696</v>
      </c>
      <c r="I7921" s="55" t="s">
        <v>155</v>
      </c>
      <c r="U7921" s="0" t="n">
        <v>7</v>
      </c>
      <c r="V7921" s="0" t="n">
        <v>0</v>
      </c>
      <c r="X7921" s="55" t="n">
        <f aca="false">IF(I7921="Male",0,1)</f>
        <v>0</v>
      </c>
      <c r="Y7921" s="55" t="n">
        <f aca="false">IF(OR(I7921="DNB",I7921="Dry DNB"),1,0)</f>
        <v>0</v>
      </c>
      <c r="Z7921" s="0" t="str">
        <f aca="false">IF(ISNUMBER(W7921),A7921-W7921,"")</f>
        <v/>
      </c>
      <c r="AA7921" s="55" t="n">
        <f aca="false">MATCH(A7921,DATAS,0)</f>
        <v>2</v>
      </c>
      <c r="AB7921" s="55" t="n">
        <f aca="false">IF(AND(E7921&gt;0,OR(AND(B7921&gt;=1,B7921&lt;=6),B7921=10)),1,0)</f>
        <v>0</v>
      </c>
      <c r="AC7921" s="55" t="n">
        <f aca="false">IF(AND(E7921&gt;0,B7921=10),1,0)</f>
        <v>0</v>
      </c>
      <c r="AD7921" s="55" t="n">
        <f aca="false">IF(AND(C7920=C7921,AA7920=AA7921-1),AB7920,"")</f>
        <v>0</v>
      </c>
      <c r="AE7921" s="55" t="n">
        <f aca="false">IF(AND(C7920=C7921,AA7920=AA7921-1),AC7920,"")</f>
        <v>0</v>
      </c>
      <c r="AF7921" s="55" t="n">
        <f aca="false">IF(AA7921=1,"",IF(AND(AB7921=1,AD7921&lt;&gt;1),1,0))</f>
        <v>0</v>
      </c>
      <c r="AG7921" s="55" t="n">
        <f aca="false">IF(AA7921=1,"",IF(AND(AC7921=1,AE7921&lt;&gt;1),1,0))</f>
        <v>0</v>
      </c>
      <c r="AH7921" s="60" t="str">
        <f aca="false">IF(AND(E7921&gt;0,AA7921&lt;2,NOT(AND(C7922=C7921,AA7922=AA7921+1))),INDEX(DATAS,AA7921+1),"")</f>
        <v/>
      </c>
      <c r="AI7921" s="60" t="str">
        <f aca="false">IF(AND(AC7921=1,AA7921&lt;2),IF(AND(C7922=C7921,AA7922=AA7921+1),IF(AC7922=1,"",INDEX(DATAS,AA7921+1)),INDEX(DATAS,AA7921+1)),"")</f>
        <v/>
      </c>
    </row>
    <row r="7922" customFormat="false" ht="15" hidden="false" customHeight="false" outlineLevel="0" collapsed="false">
      <c r="A7922" s="60" t="n">
        <v>46309</v>
      </c>
      <c r="B7922" s="0" t="n">
        <v>15</v>
      </c>
      <c r="C7922" s="0" t="n">
        <v>30941</v>
      </c>
      <c r="E7922" s="0" t="n">
        <v>0</v>
      </c>
      <c r="F7922" s="55" t="s">
        <v>1696</v>
      </c>
      <c r="I7922" s="55" t="s">
        <v>155</v>
      </c>
      <c r="U7922" s="0" t="n">
        <v>6</v>
      </c>
      <c r="V7922" s="0" t="n">
        <v>0</v>
      </c>
      <c r="X7922" s="55" t="n">
        <f aca="false">IF(I7922="Male",0,1)</f>
        <v>0</v>
      </c>
      <c r="Y7922" s="55" t="n">
        <f aca="false">IF(OR(I7922="DNB",I7922="Dry DNB"),1,0)</f>
        <v>0</v>
      </c>
      <c r="Z7922" s="0" t="str">
        <f aca="false">IF(ISNUMBER(W7922),A7922-W7922,"")</f>
        <v/>
      </c>
      <c r="AA7922" s="55" t="n">
        <f aca="false">MATCH(A7922,DATAS,0)</f>
        <v>1</v>
      </c>
      <c r="AB7922" s="55" t="n">
        <f aca="false">IF(AND(E7922&gt;0,OR(AND(B7922&gt;=1,B7922&lt;=6),B7922=10)),1,0)</f>
        <v>0</v>
      </c>
      <c r="AC7922" s="55" t="n">
        <f aca="false">IF(AND(E7922&gt;0,B7922=10),1,0)</f>
        <v>0</v>
      </c>
      <c r="AD7922" s="0" t="str">
        <f aca="false">IF(AND(C7921=C7922,AA7921=AA7922-1),AB7921,"")</f>
        <v/>
      </c>
      <c r="AE7922" s="0" t="str">
        <f aca="false">IF(AND(C7921=C7922,AA7921=AA7922-1),AC7921,"")</f>
        <v/>
      </c>
      <c r="AF7922" s="0" t="str">
        <f aca="false">IF(AA7922=1,"",IF(AND(AB7922=1,AD7922&lt;&gt;1),1,0))</f>
        <v/>
      </c>
      <c r="AG7922" s="0" t="str">
        <f aca="false">IF(AA7922=1,"",IF(AND(AC7922=1,AE7922&lt;&gt;1),1,0))</f>
        <v/>
      </c>
      <c r="AH7922" s="60" t="str">
        <f aca="false">IF(AND(E7922&gt;0,AA7922&lt;2,NOT(AND(C7923=C7922,AA7923=AA7922+1))),INDEX(DATAS,AA7922+1),"")</f>
        <v/>
      </c>
      <c r="AI7922" s="60" t="str">
        <f aca="false">IF(AND(AC7922=1,AA7922&lt;2),IF(AND(C7923=C7922,AA7923=AA7922+1),IF(AC7923=1,"",INDEX(DATAS,AA7922+1)),INDEX(DATAS,AA7922+1)),"")</f>
        <v/>
      </c>
    </row>
    <row r="7923" customFormat="false" ht="15" hidden="false" customHeight="false" outlineLevel="0" collapsed="false">
      <c r="A7923" s="60" t="n">
        <v>46310</v>
      </c>
      <c r="B7923" s="0" t="n">
        <v>15</v>
      </c>
      <c r="C7923" s="0" t="n">
        <v>30941</v>
      </c>
      <c r="E7923" s="0" t="n">
        <v>0</v>
      </c>
      <c r="F7923" s="55" t="s">
        <v>1696</v>
      </c>
      <c r="I7923" s="55" t="s">
        <v>155</v>
      </c>
      <c r="U7923" s="0" t="n">
        <v>7</v>
      </c>
      <c r="V7923" s="0" t="n">
        <v>0</v>
      </c>
      <c r="X7923" s="55" t="n">
        <f aca="false">IF(I7923="Male",0,1)</f>
        <v>0</v>
      </c>
      <c r="Y7923" s="55" t="n">
        <f aca="false">IF(OR(I7923="DNB",I7923="Dry DNB"),1,0)</f>
        <v>0</v>
      </c>
      <c r="Z7923" s="0" t="str">
        <f aca="false">IF(ISNUMBER(W7923),A7923-W7923,"")</f>
        <v/>
      </c>
      <c r="AA7923" s="55" t="n">
        <f aca="false">MATCH(A7923,DATAS,0)</f>
        <v>2</v>
      </c>
      <c r="AB7923" s="55" t="n">
        <f aca="false">IF(AND(E7923&gt;0,OR(AND(B7923&gt;=1,B7923&lt;=6),B7923=10)),1,0)</f>
        <v>0</v>
      </c>
      <c r="AC7923" s="55" t="n">
        <f aca="false">IF(AND(E7923&gt;0,B7923=10),1,0)</f>
        <v>0</v>
      </c>
      <c r="AD7923" s="55" t="n">
        <f aca="false">IF(AND(C7922=C7923,AA7922=AA7923-1),AB7922,"")</f>
        <v>0</v>
      </c>
      <c r="AE7923" s="55" t="n">
        <f aca="false">IF(AND(C7922=C7923,AA7922=AA7923-1),AC7922,"")</f>
        <v>0</v>
      </c>
      <c r="AF7923" s="55" t="n">
        <f aca="false">IF(AA7923=1,"",IF(AND(AB7923=1,AD7923&lt;&gt;1),1,0))</f>
        <v>0</v>
      </c>
      <c r="AG7923" s="55" t="n">
        <f aca="false">IF(AA7923=1,"",IF(AND(AC7923=1,AE7923&lt;&gt;1),1,0))</f>
        <v>0</v>
      </c>
      <c r="AH7923" s="60" t="str">
        <f aca="false">IF(AND(E7923&gt;0,AA7923&lt;2,NOT(AND(C7924=C7923,AA7924=AA7923+1))),INDEX(DATAS,AA7923+1),"")</f>
        <v/>
      </c>
      <c r="AI7923" s="60" t="str">
        <f aca="false">IF(AND(AC7923=1,AA7923&lt;2),IF(AND(C7924=C7923,AA7924=AA7923+1),IF(AC7924=1,"",INDEX(DATAS,AA7923+1)),INDEX(DATAS,AA7923+1)),"")</f>
        <v/>
      </c>
    </row>
    <row r="7924" customFormat="false" ht="15" hidden="false" customHeight="false" outlineLevel="0" collapsed="false">
      <c r="A7924" s="60" t="n">
        <v>46309</v>
      </c>
      <c r="B7924" s="0" t="n">
        <v>15</v>
      </c>
      <c r="C7924" s="0" t="n">
        <v>30942</v>
      </c>
      <c r="E7924" s="0" t="n">
        <v>0</v>
      </c>
      <c r="F7924" s="55" t="s">
        <v>1698</v>
      </c>
      <c r="I7924" s="55" t="s">
        <v>155</v>
      </c>
      <c r="U7924" s="0" t="n">
        <v>3</v>
      </c>
      <c r="V7924" s="0" t="n">
        <v>0</v>
      </c>
      <c r="X7924" s="55" t="n">
        <f aca="false">IF(I7924="Male",0,1)</f>
        <v>0</v>
      </c>
      <c r="Y7924" s="55" t="n">
        <f aca="false">IF(OR(I7924="DNB",I7924="Dry DNB"),1,0)</f>
        <v>0</v>
      </c>
      <c r="Z7924" s="0" t="str">
        <f aca="false">IF(ISNUMBER(W7924),A7924-W7924,"")</f>
        <v/>
      </c>
      <c r="AA7924" s="55" t="n">
        <f aca="false">MATCH(A7924,DATAS,0)</f>
        <v>1</v>
      </c>
      <c r="AB7924" s="55" t="n">
        <f aca="false">IF(AND(E7924&gt;0,OR(AND(B7924&gt;=1,B7924&lt;=6),B7924=10)),1,0)</f>
        <v>0</v>
      </c>
      <c r="AC7924" s="55" t="n">
        <f aca="false">IF(AND(E7924&gt;0,B7924=10),1,0)</f>
        <v>0</v>
      </c>
      <c r="AD7924" s="0" t="str">
        <f aca="false">IF(AND(C7923=C7924,AA7923=AA7924-1),AB7923,"")</f>
        <v/>
      </c>
      <c r="AE7924" s="0" t="str">
        <f aca="false">IF(AND(C7923=C7924,AA7923=AA7924-1),AC7923,"")</f>
        <v/>
      </c>
      <c r="AF7924" s="0" t="str">
        <f aca="false">IF(AA7924=1,"",IF(AND(AB7924=1,AD7924&lt;&gt;1),1,0))</f>
        <v/>
      </c>
      <c r="AG7924" s="0" t="str">
        <f aca="false">IF(AA7924=1,"",IF(AND(AC7924=1,AE7924&lt;&gt;1),1,0))</f>
        <v/>
      </c>
      <c r="AH7924" s="60" t="str">
        <f aca="false">IF(AND(E7924&gt;0,AA7924&lt;2,NOT(AND(C7925=C7924,AA7925=AA7924+1))),INDEX(DATAS,AA7924+1),"")</f>
        <v/>
      </c>
      <c r="AI7924" s="60" t="str">
        <f aca="false">IF(AND(AC7924=1,AA7924&lt;2),IF(AND(C7925=C7924,AA7925=AA7924+1),IF(AC7925=1,"",INDEX(DATAS,AA7924+1)),INDEX(DATAS,AA7924+1)),"")</f>
        <v/>
      </c>
    </row>
    <row r="7925" customFormat="false" ht="15" hidden="false" customHeight="false" outlineLevel="0" collapsed="false">
      <c r="A7925" s="60" t="n">
        <v>46310</v>
      </c>
      <c r="B7925" s="0" t="n">
        <v>15</v>
      </c>
      <c r="C7925" s="0" t="n">
        <v>30942</v>
      </c>
      <c r="E7925" s="0" t="n">
        <v>0</v>
      </c>
      <c r="F7925" s="55" t="s">
        <v>1698</v>
      </c>
      <c r="I7925" s="55" t="s">
        <v>155</v>
      </c>
      <c r="U7925" s="0" t="n">
        <v>4</v>
      </c>
      <c r="V7925" s="0" t="n">
        <v>0</v>
      </c>
      <c r="X7925" s="55" t="n">
        <f aca="false">IF(I7925="Male",0,1)</f>
        <v>0</v>
      </c>
      <c r="Y7925" s="55" t="n">
        <f aca="false">IF(OR(I7925="DNB",I7925="Dry DNB"),1,0)</f>
        <v>0</v>
      </c>
      <c r="Z7925" s="0" t="str">
        <f aca="false">IF(ISNUMBER(W7925),A7925-W7925,"")</f>
        <v/>
      </c>
      <c r="AA7925" s="55" t="n">
        <f aca="false">MATCH(A7925,DATAS,0)</f>
        <v>2</v>
      </c>
      <c r="AB7925" s="55" t="n">
        <f aca="false">IF(AND(E7925&gt;0,OR(AND(B7925&gt;=1,B7925&lt;=6),B7925=10)),1,0)</f>
        <v>0</v>
      </c>
      <c r="AC7925" s="55" t="n">
        <f aca="false">IF(AND(E7925&gt;0,B7925=10),1,0)</f>
        <v>0</v>
      </c>
      <c r="AD7925" s="55" t="n">
        <f aca="false">IF(AND(C7924=C7925,AA7924=AA7925-1),AB7924,"")</f>
        <v>0</v>
      </c>
      <c r="AE7925" s="55" t="n">
        <f aca="false">IF(AND(C7924=C7925,AA7924=AA7925-1),AC7924,"")</f>
        <v>0</v>
      </c>
      <c r="AF7925" s="55" t="n">
        <f aca="false">IF(AA7925=1,"",IF(AND(AB7925=1,AD7925&lt;&gt;1),1,0))</f>
        <v>0</v>
      </c>
      <c r="AG7925" s="55" t="n">
        <f aca="false">IF(AA7925=1,"",IF(AND(AC7925=1,AE7925&lt;&gt;1),1,0))</f>
        <v>0</v>
      </c>
      <c r="AH7925" s="60" t="str">
        <f aca="false">IF(AND(E7925&gt;0,AA7925&lt;2,NOT(AND(C7926=C7925,AA7926=AA7925+1))),INDEX(DATAS,AA7925+1),"")</f>
        <v/>
      </c>
      <c r="AI7925" s="60" t="str">
        <f aca="false">IF(AND(AC7925=1,AA7925&lt;2),IF(AND(C7926=C7925,AA7926=AA7925+1),IF(AC7926=1,"",INDEX(DATAS,AA7925+1)),INDEX(DATAS,AA7925+1)),"")</f>
        <v/>
      </c>
    </row>
    <row r="7926" customFormat="false" ht="15" hidden="false" customHeight="false" outlineLevel="0" collapsed="false">
      <c r="A7926" s="60" t="n">
        <v>46309</v>
      </c>
      <c r="B7926" s="0" t="n">
        <v>15</v>
      </c>
      <c r="C7926" s="0" t="n">
        <v>30943</v>
      </c>
      <c r="E7926" s="0" t="n">
        <v>0</v>
      </c>
      <c r="F7926" s="55" t="s">
        <v>1698</v>
      </c>
      <c r="I7926" s="55" t="s">
        <v>155</v>
      </c>
      <c r="U7926" s="0" t="n">
        <v>3</v>
      </c>
      <c r="V7926" s="0" t="n">
        <v>0</v>
      </c>
      <c r="X7926" s="55" t="n">
        <f aca="false">IF(I7926="Male",0,1)</f>
        <v>0</v>
      </c>
      <c r="Y7926" s="55" t="n">
        <f aca="false">IF(OR(I7926="DNB",I7926="Dry DNB"),1,0)</f>
        <v>0</v>
      </c>
      <c r="Z7926" s="0" t="str">
        <f aca="false">IF(ISNUMBER(W7926),A7926-W7926,"")</f>
        <v/>
      </c>
      <c r="AA7926" s="55" t="n">
        <f aca="false">MATCH(A7926,DATAS,0)</f>
        <v>1</v>
      </c>
      <c r="AB7926" s="55" t="n">
        <f aca="false">IF(AND(E7926&gt;0,OR(AND(B7926&gt;=1,B7926&lt;=6),B7926=10)),1,0)</f>
        <v>0</v>
      </c>
      <c r="AC7926" s="55" t="n">
        <f aca="false">IF(AND(E7926&gt;0,B7926=10),1,0)</f>
        <v>0</v>
      </c>
      <c r="AD7926" s="0" t="str">
        <f aca="false">IF(AND(C7925=C7926,AA7925=AA7926-1),AB7925,"")</f>
        <v/>
      </c>
      <c r="AE7926" s="0" t="str">
        <f aca="false">IF(AND(C7925=C7926,AA7925=AA7926-1),AC7925,"")</f>
        <v/>
      </c>
      <c r="AF7926" s="0" t="str">
        <f aca="false">IF(AA7926=1,"",IF(AND(AB7926=1,AD7926&lt;&gt;1),1,0))</f>
        <v/>
      </c>
      <c r="AG7926" s="0" t="str">
        <f aca="false">IF(AA7926=1,"",IF(AND(AC7926=1,AE7926&lt;&gt;1),1,0))</f>
        <v/>
      </c>
      <c r="AH7926" s="60" t="str">
        <f aca="false">IF(AND(E7926&gt;0,AA7926&lt;2,NOT(AND(C7927=C7926,AA7927=AA7926+1))),INDEX(DATAS,AA7926+1),"")</f>
        <v/>
      </c>
      <c r="AI7926" s="60" t="str">
        <f aca="false">IF(AND(AC7926=1,AA7926&lt;2),IF(AND(C7927=C7926,AA7927=AA7926+1),IF(AC7927=1,"",INDEX(DATAS,AA7926+1)),INDEX(DATAS,AA7926+1)),"")</f>
        <v/>
      </c>
    </row>
    <row r="7927" customFormat="false" ht="15" hidden="false" customHeight="false" outlineLevel="0" collapsed="false">
      <c r="A7927" s="60" t="n">
        <v>46310</v>
      </c>
      <c r="B7927" s="0" t="n">
        <v>15</v>
      </c>
      <c r="C7927" s="0" t="n">
        <v>30943</v>
      </c>
      <c r="E7927" s="0" t="n">
        <v>0</v>
      </c>
      <c r="F7927" s="55" t="s">
        <v>1698</v>
      </c>
      <c r="I7927" s="55" t="s">
        <v>155</v>
      </c>
      <c r="U7927" s="0" t="n">
        <v>4</v>
      </c>
      <c r="V7927" s="0" t="n">
        <v>0</v>
      </c>
      <c r="X7927" s="55" t="n">
        <f aca="false">IF(I7927="Male",0,1)</f>
        <v>0</v>
      </c>
      <c r="Y7927" s="55" t="n">
        <f aca="false">IF(OR(I7927="DNB",I7927="Dry DNB"),1,0)</f>
        <v>0</v>
      </c>
      <c r="Z7927" s="0" t="str">
        <f aca="false">IF(ISNUMBER(W7927),A7927-W7927,"")</f>
        <v/>
      </c>
      <c r="AA7927" s="55" t="n">
        <f aca="false">MATCH(A7927,DATAS,0)</f>
        <v>2</v>
      </c>
      <c r="AB7927" s="55" t="n">
        <f aca="false">IF(AND(E7927&gt;0,OR(AND(B7927&gt;=1,B7927&lt;=6),B7927=10)),1,0)</f>
        <v>0</v>
      </c>
      <c r="AC7927" s="55" t="n">
        <f aca="false">IF(AND(E7927&gt;0,B7927=10),1,0)</f>
        <v>0</v>
      </c>
      <c r="AD7927" s="55" t="n">
        <f aca="false">IF(AND(C7926=C7927,AA7926=AA7927-1),AB7926,"")</f>
        <v>0</v>
      </c>
      <c r="AE7927" s="55" t="n">
        <f aca="false">IF(AND(C7926=C7927,AA7926=AA7927-1),AC7926,"")</f>
        <v>0</v>
      </c>
      <c r="AF7927" s="55" t="n">
        <f aca="false">IF(AA7927=1,"",IF(AND(AB7927=1,AD7927&lt;&gt;1),1,0))</f>
        <v>0</v>
      </c>
      <c r="AG7927" s="55" t="n">
        <f aca="false">IF(AA7927=1,"",IF(AND(AC7927=1,AE7927&lt;&gt;1),1,0))</f>
        <v>0</v>
      </c>
      <c r="AH7927" s="60" t="str">
        <f aca="false">IF(AND(E7927&gt;0,AA7927&lt;2,NOT(AND(C7928=C7927,AA7928=AA7927+1))),INDEX(DATAS,AA7927+1),"")</f>
        <v/>
      </c>
      <c r="AI7927" s="60" t="str">
        <f aca="false">IF(AND(AC7927=1,AA7927&lt;2),IF(AND(C7928=C7927,AA7928=AA7927+1),IF(AC7928=1,"",INDEX(DATAS,AA7927+1)),INDEX(DATAS,AA7927+1)),"")</f>
        <v/>
      </c>
    </row>
    <row r="7928" customFormat="false" ht="15" hidden="false" customHeight="false" outlineLevel="0" collapsed="false">
      <c r="A7928" s="60" t="n">
        <v>46309</v>
      </c>
      <c r="B7928" s="0" t="n">
        <v>15</v>
      </c>
      <c r="C7928" s="0" t="n">
        <v>30944</v>
      </c>
      <c r="E7928" s="0" t="n">
        <v>0</v>
      </c>
      <c r="F7928" s="55" t="s">
        <v>1699</v>
      </c>
      <c r="I7928" s="55" t="s">
        <v>155</v>
      </c>
      <c r="U7928" s="0" t="n">
        <v>2</v>
      </c>
      <c r="V7928" s="0" t="n">
        <v>0</v>
      </c>
      <c r="X7928" s="55" t="n">
        <f aca="false">IF(I7928="Male",0,1)</f>
        <v>0</v>
      </c>
      <c r="Y7928" s="55" t="n">
        <f aca="false">IF(OR(I7928="DNB",I7928="Dry DNB"),1,0)</f>
        <v>0</v>
      </c>
      <c r="Z7928" s="0" t="str">
        <f aca="false">IF(ISNUMBER(W7928),A7928-W7928,"")</f>
        <v/>
      </c>
      <c r="AA7928" s="55" t="n">
        <f aca="false">MATCH(A7928,DATAS,0)</f>
        <v>1</v>
      </c>
      <c r="AB7928" s="55" t="n">
        <f aca="false">IF(AND(E7928&gt;0,OR(AND(B7928&gt;=1,B7928&lt;=6),B7928=10)),1,0)</f>
        <v>0</v>
      </c>
      <c r="AC7928" s="55" t="n">
        <f aca="false">IF(AND(E7928&gt;0,B7928=10),1,0)</f>
        <v>0</v>
      </c>
      <c r="AD7928" s="0" t="str">
        <f aca="false">IF(AND(C7927=C7928,AA7927=AA7928-1),AB7927,"")</f>
        <v/>
      </c>
      <c r="AE7928" s="0" t="str">
        <f aca="false">IF(AND(C7927=C7928,AA7927=AA7928-1),AC7927,"")</f>
        <v/>
      </c>
      <c r="AF7928" s="0" t="str">
        <f aca="false">IF(AA7928=1,"",IF(AND(AB7928=1,AD7928&lt;&gt;1),1,0))</f>
        <v/>
      </c>
      <c r="AG7928" s="0" t="str">
        <f aca="false">IF(AA7928=1,"",IF(AND(AC7928=1,AE7928&lt;&gt;1),1,0))</f>
        <v/>
      </c>
      <c r="AH7928" s="60" t="str">
        <f aca="false">IF(AND(E7928&gt;0,AA7928&lt;2,NOT(AND(C7929=C7928,AA7929=AA7928+1))),INDEX(DATAS,AA7928+1),"")</f>
        <v/>
      </c>
      <c r="AI7928" s="60" t="str">
        <f aca="false">IF(AND(AC7928=1,AA7928&lt;2),IF(AND(C7929=C7928,AA7929=AA7928+1),IF(AC7929=1,"",INDEX(DATAS,AA7928+1)),INDEX(DATAS,AA7928+1)),"")</f>
        <v/>
      </c>
    </row>
    <row r="7929" customFormat="false" ht="15" hidden="false" customHeight="false" outlineLevel="0" collapsed="false">
      <c r="A7929" s="60" t="n">
        <v>46310</v>
      </c>
      <c r="B7929" s="0" t="n">
        <v>15</v>
      </c>
      <c r="C7929" s="0" t="n">
        <v>30944</v>
      </c>
      <c r="E7929" s="0" t="n">
        <v>0</v>
      </c>
      <c r="F7929" s="55" t="s">
        <v>1699</v>
      </c>
      <c r="I7929" s="55" t="s">
        <v>155</v>
      </c>
      <c r="U7929" s="0" t="n">
        <v>3</v>
      </c>
      <c r="V7929" s="0" t="n">
        <v>0</v>
      </c>
      <c r="X7929" s="55" t="n">
        <f aca="false">IF(I7929="Male",0,1)</f>
        <v>0</v>
      </c>
      <c r="Y7929" s="55" t="n">
        <f aca="false">IF(OR(I7929="DNB",I7929="Dry DNB"),1,0)</f>
        <v>0</v>
      </c>
      <c r="Z7929" s="0" t="str">
        <f aca="false">IF(ISNUMBER(W7929),A7929-W7929,"")</f>
        <v/>
      </c>
      <c r="AA7929" s="55" t="n">
        <f aca="false">MATCH(A7929,DATAS,0)</f>
        <v>2</v>
      </c>
      <c r="AB7929" s="55" t="n">
        <f aca="false">IF(AND(E7929&gt;0,OR(AND(B7929&gt;=1,B7929&lt;=6),B7929=10)),1,0)</f>
        <v>0</v>
      </c>
      <c r="AC7929" s="55" t="n">
        <f aca="false">IF(AND(E7929&gt;0,B7929=10),1,0)</f>
        <v>0</v>
      </c>
      <c r="AD7929" s="55" t="n">
        <f aca="false">IF(AND(C7928=C7929,AA7928=AA7929-1),AB7928,"")</f>
        <v>0</v>
      </c>
      <c r="AE7929" s="55" t="n">
        <f aca="false">IF(AND(C7928=C7929,AA7928=AA7929-1),AC7928,"")</f>
        <v>0</v>
      </c>
      <c r="AF7929" s="55" t="n">
        <f aca="false">IF(AA7929=1,"",IF(AND(AB7929=1,AD7929&lt;&gt;1),1,0))</f>
        <v>0</v>
      </c>
      <c r="AG7929" s="55" t="n">
        <f aca="false">IF(AA7929=1,"",IF(AND(AC7929=1,AE7929&lt;&gt;1),1,0))</f>
        <v>0</v>
      </c>
      <c r="AH7929" s="60" t="str">
        <f aca="false">IF(AND(E7929&gt;0,AA7929&lt;2,NOT(AND(C7930=C7929,AA7930=AA7929+1))),INDEX(DATAS,AA7929+1),"")</f>
        <v/>
      </c>
      <c r="AI7929" s="60" t="str">
        <f aca="false">IF(AND(AC7929=1,AA7929&lt;2),IF(AND(C7930=C7929,AA7930=AA7929+1),IF(AC7930=1,"",INDEX(DATAS,AA7929+1)),INDEX(DATAS,AA7929+1)),"")</f>
        <v/>
      </c>
    </row>
    <row r="7930" customFormat="false" ht="15" hidden="false" customHeight="false" outlineLevel="0" collapsed="false">
      <c r="A7930" s="60" t="n">
        <v>46309</v>
      </c>
      <c r="B7930" s="0" t="n">
        <v>15</v>
      </c>
      <c r="C7930" s="0" t="n">
        <v>31057</v>
      </c>
      <c r="E7930" s="0" t="n">
        <v>0</v>
      </c>
      <c r="F7930" s="55" t="s">
        <v>1239</v>
      </c>
      <c r="I7930" s="55" t="s">
        <v>155</v>
      </c>
      <c r="U7930" s="0" t="n">
        <v>517</v>
      </c>
      <c r="V7930" s="0" t="n">
        <v>0</v>
      </c>
      <c r="X7930" s="55" t="n">
        <f aca="false">IF(I7930="Male",0,1)</f>
        <v>0</v>
      </c>
      <c r="Y7930" s="55" t="n">
        <f aca="false">IF(OR(I7930="DNB",I7930="Dry DNB"),1,0)</f>
        <v>0</v>
      </c>
      <c r="Z7930" s="0" t="str">
        <f aca="false">IF(ISNUMBER(W7930),A7930-W7930,"")</f>
        <v/>
      </c>
      <c r="AA7930" s="55" t="n">
        <f aca="false">MATCH(A7930,DATAS,0)</f>
        <v>1</v>
      </c>
      <c r="AB7930" s="55" t="n">
        <f aca="false">IF(AND(E7930&gt;0,OR(AND(B7930&gt;=1,B7930&lt;=6),B7930=10)),1,0)</f>
        <v>0</v>
      </c>
      <c r="AC7930" s="55" t="n">
        <f aca="false">IF(AND(E7930&gt;0,B7930=10),1,0)</f>
        <v>0</v>
      </c>
      <c r="AD7930" s="0" t="str">
        <f aca="false">IF(AND(C7929=C7930,AA7929=AA7930-1),AB7929,"")</f>
        <v/>
      </c>
      <c r="AE7930" s="0" t="str">
        <f aca="false">IF(AND(C7929=C7930,AA7929=AA7930-1),AC7929,"")</f>
        <v/>
      </c>
      <c r="AF7930" s="0" t="str">
        <f aca="false">IF(AA7930=1,"",IF(AND(AB7930=1,AD7930&lt;&gt;1),1,0))</f>
        <v/>
      </c>
      <c r="AG7930" s="0" t="str">
        <f aca="false">IF(AA7930=1,"",IF(AND(AC7930=1,AE7930&lt;&gt;1),1,0))</f>
        <v/>
      </c>
      <c r="AH7930" s="60" t="str">
        <f aca="false">IF(AND(E7930&gt;0,AA7930&lt;2,NOT(AND(C7931=C7930,AA7931=AA7930+1))),INDEX(DATAS,AA7930+1),"")</f>
        <v/>
      </c>
      <c r="AI7930" s="60" t="str">
        <f aca="false">IF(AND(AC7930=1,AA7930&lt;2),IF(AND(C7931=C7930,AA7931=AA7930+1),IF(AC7931=1,"",INDEX(DATAS,AA7930+1)),INDEX(DATAS,AA7930+1)),"")</f>
        <v/>
      </c>
    </row>
    <row r="7931" customFormat="false" ht="15" hidden="false" customHeight="false" outlineLevel="0" collapsed="false">
      <c r="A7931" s="60" t="n">
        <v>46310</v>
      </c>
      <c r="B7931" s="0" t="n">
        <v>15</v>
      </c>
      <c r="C7931" s="0" t="n">
        <v>31057</v>
      </c>
      <c r="E7931" s="0" t="n">
        <v>0</v>
      </c>
      <c r="F7931" s="55" t="s">
        <v>1239</v>
      </c>
      <c r="I7931" s="55" t="s">
        <v>155</v>
      </c>
      <c r="U7931" s="0" t="n">
        <v>518</v>
      </c>
      <c r="V7931" s="0" t="n">
        <v>0</v>
      </c>
      <c r="X7931" s="55" t="n">
        <f aca="false">IF(I7931="Male",0,1)</f>
        <v>0</v>
      </c>
      <c r="Y7931" s="55" t="n">
        <f aca="false">IF(OR(I7931="DNB",I7931="Dry DNB"),1,0)</f>
        <v>0</v>
      </c>
      <c r="Z7931" s="0" t="str">
        <f aca="false">IF(ISNUMBER(W7931),A7931-W7931,"")</f>
        <v/>
      </c>
      <c r="AA7931" s="55" t="n">
        <f aca="false">MATCH(A7931,DATAS,0)</f>
        <v>2</v>
      </c>
      <c r="AB7931" s="55" t="n">
        <f aca="false">IF(AND(E7931&gt;0,OR(AND(B7931&gt;=1,B7931&lt;=6),B7931=10)),1,0)</f>
        <v>0</v>
      </c>
      <c r="AC7931" s="55" t="n">
        <f aca="false">IF(AND(E7931&gt;0,B7931=10),1,0)</f>
        <v>0</v>
      </c>
      <c r="AD7931" s="55" t="n">
        <f aca="false">IF(AND(C7930=C7931,AA7930=AA7931-1),AB7930,"")</f>
        <v>0</v>
      </c>
      <c r="AE7931" s="55" t="n">
        <f aca="false">IF(AND(C7930=C7931,AA7930=AA7931-1),AC7930,"")</f>
        <v>0</v>
      </c>
      <c r="AF7931" s="55" t="n">
        <f aca="false">IF(AA7931=1,"",IF(AND(AB7931=1,AD7931&lt;&gt;1),1,0))</f>
        <v>0</v>
      </c>
      <c r="AG7931" s="55" t="n">
        <f aca="false">IF(AA7931=1,"",IF(AND(AC7931=1,AE7931&lt;&gt;1),1,0))</f>
        <v>0</v>
      </c>
      <c r="AH7931" s="60" t="str">
        <f aca="false">IF(AND(E7931&gt;0,AA7931&lt;2,NOT(AND(C7932=C7931,AA7932=AA7931+1))),INDEX(DATAS,AA7931+1),"")</f>
        <v/>
      </c>
      <c r="AI7931" s="60" t="str">
        <f aca="false">IF(AND(AC7931=1,AA7931&lt;2),IF(AND(C7932=C7931,AA7932=AA7931+1),IF(AC7932=1,"",INDEX(DATAS,AA7931+1)),INDEX(DATAS,AA7931+1)),"")</f>
        <v/>
      </c>
    </row>
    <row r="7932" customFormat="false" ht="15" hidden="false" customHeight="false" outlineLevel="0" collapsed="false">
      <c r="A7932" s="60" t="n">
        <v>46309</v>
      </c>
      <c r="B7932" s="0" t="n">
        <v>13</v>
      </c>
      <c r="C7932" s="0" t="n">
        <v>997050</v>
      </c>
      <c r="E7932" s="0" t="n">
        <v>0</v>
      </c>
      <c r="F7932" s="55" t="s">
        <v>1369</v>
      </c>
      <c r="I7932" s="55" t="s">
        <v>185</v>
      </c>
      <c r="U7932" s="0" t="n">
        <v>360</v>
      </c>
      <c r="V7932" s="0" t="n">
        <v>0</v>
      </c>
      <c r="X7932" s="55" t="n">
        <f aca="false">IF(I7932="Male",0,1)</f>
        <v>1</v>
      </c>
      <c r="Y7932" s="55" t="n">
        <f aca="false">IF(OR(I7932="DNB",I7932="Dry DNB"),1,0)</f>
        <v>0</v>
      </c>
      <c r="Z7932" s="0" t="str">
        <f aca="false">IF(ISNUMBER(W7932),A7932-W7932,"")</f>
        <v/>
      </c>
      <c r="AA7932" s="55" t="n">
        <f aca="false">MATCH(A7932,DATAS,0)</f>
        <v>1</v>
      </c>
      <c r="AB7932" s="55" t="n">
        <f aca="false">IF(AND(E7932&gt;0,OR(AND(B7932&gt;=1,B7932&lt;=6),B7932=10)),1,0)</f>
        <v>0</v>
      </c>
      <c r="AC7932" s="55" t="n">
        <f aca="false">IF(AND(E7932&gt;0,B7932=10),1,0)</f>
        <v>0</v>
      </c>
      <c r="AD7932" s="0" t="str">
        <f aca="false">IF(AND(C7931=C7932,AA7931=AA7932-1),AB7931,"")</f>
        <v/>
      </c>
      <c r="AE7932" s="0" t="str">
        <f aca="false">IF(AND(C7931=C7932,AA7931=AA7932-1),AC7931,"")</f>
        <v/>
      </c>
      <c r="AF7932" s="0" t="str">
        <f aca="false">IF(AA7932=1,"",IF(AND(AB7932=1,AD7932&lt;&gt;1),1,0))</f>
        <v/>
      </c>
      <c r="AG7932" s="0" t="str">
        <f aca="false">IF(AA7932=1,"",IF(AND(AC7932=1,AE7932&lt;&gt;1),1,0))</f>
        <v/>
      </c>
      <c r="AH7932" s="60" t="str">
        <f aca="false">IF(AND(E7932&gt;0,AA7932&lt;2,NOT(AND(C7933=C7932,AA7933=AA7932+1))),INDEX(DATAS,AA7932+1),"")</f>
        <v/>
      </c>
      <c r="AI7932" s="60" t="str">
        <f aca="false">IF(AND(AC7932=1,AA7932&lt;2),IF(AND(C7933=C7932,AA7933=AA7932+1),IF(AC7933=1,"",INDEX(DATAS,AA7932+1)),INDEX(DATAS,AA7932+1)),"")</f>
        <v/>
      </c>
    </row>
    <row r="7933" customFormat="false" ht="15" hidden="false" customHeight="false" outlineLevel="0" collapsed="false">
      <c r="A7933" s="60" t="n">
        <v>46310</v>
      </c>
      <c r="B7933" s="0" t="n">
        <v>13</v>
      </c>
      <c r="C7933" s="0" t="n">
        <v>997050</v>
      </c>
      <c r="E7933" s="0" t="n">
        <v>0</v>
      </c>
      <c r="F7933" s="55" t="s">
        <v>1369</v>
      </c>
      <c r="I7933" s="55" t="s">
        <v>185</v>
      </c>
      <c r="U7933" s="0" t="n">
        <v>361</v>
      </c>
      <c r="V7933" s="0" t="n">
        <v>0</v>
      </c>
      <c r="X7933" s="55" t="n">
        <f aca="false">IF(I7933="Male",0,1)</f>
        <v>1</v>
      </c>
      <c r="Y7933" s="55" t="n">
        <f aca="false">IF(OR(I7933="DNB",I7933="Dry DNB"),1,0)</f>
        <v>0</v>
      </c>
      <c r="Z7933" s="0" t="str">
        <f aca="false">IF(ISNUMBER(W7933),A7933-W7933,"")</f>
        <v/>
      </c>
      <c r="AA7933" s="55" t="n">
        <f aca="false">MATCH(A7933,DATAS,0)</f>
        <v>2</v>
      </c>
      <c r="AB7933" s="55" t="n">
        <f aca="false">IF(AND(E7933&gt;0,OR(AND(B7933&gt;=1,B7933&lt;=6),B7933=10)),1,0)</f>
        <v>0</v>
      </c>
      <c r="AC7933" s="55" t="n">
        <f aca="false">IF(AND(E7933&gt;0,B7933=10),1,0)</f>
        <v>0</v>
      </c>
      <c r="AD7933" s="55" t="n">
        <f aca="false">IF(AND(C7932=C7933,AA7932=AA7933-1),AB7932,"")</f>
        <v>0</v>
      </c>
      <c r="AE7933" s="55" t="n">
        <f aca="false">IF(AND(C7932=C7933,AA7932=AA7933-1),AC7932,"")</f>
        <v>0</v>
      </c>
      <c r="AF7933" s="55" t="n">
        <f aca="false">IF(AA7933=1,"",IF(AND(AB7933=1,AD7933&lt;&gt;1),1,0))</f>
        <v>0</v>
      </c>
      <c r="AG7933" s="55" t="n">
        <f aca="false">IF(AA7933=1,"",IF(AND(AC7933=1,AE7933&lt;&gt;1),1,0))</f>
        <v>0</v>
      </c>
      <c r="AH7933" s="60" t="str">
        <f aca="false">IF(AND(E7933&gt;0,AA7933&lt;2,NOT(AND(C7934=C7933,AA7934=AA7933+1))),INDEX(DATAS,AA7933+1),"")</f>
        <v/>
      </c>
      <c r="AI7933" s="60" t="str">
        <f aca="false">IF(AND(AC7933=1,AA7933&lt;2),IF(AND(C7934=C7933,AA7934=AA7933+1),IF(AC7934=1,"",INDEX(DATAS,AA7933+1)),INDEX(DATAS,AA7933+1)),"")</f>
        <v/>
      </c>
    </row>
  </sheetData>
  <autoFilter ref="A1:AI79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1715</v>
      </c>
    </row>
    <row r="3" customFormat="false" ht="23.85" hidden="false" customHeight="false" outlineLevel="0" collapsed="false">
      <c r="A3" s="61" t="s">
        <v>87</v>
      </c>
      <c r="B3" s="62" t="s">
        <v>1716</v>
      </c>
    </row>
    <row r="4" customFormat="false" ht="23.85" hidden="false" customHeight="false" outlineLevel="0" collapsed="false">
      <c r="A4" s="61" t="s">
        <v>1717</v>
      </c>
      <c r="B4" s="62" t="s">
        <v>1718</v>
      </c>
    </row>
    <row r="5" customFormat="false" ht="23.85" hidden="false" customHeight="false" outlineLevel="0" collapsed="false">
      <c r="A5" s="61" t="s">
        <v>1719</v>
      </c>
      <c r="B5" s="62" t="s">
        <v>1720</v>
      </c>
    </row>
    <row r="6" customFormat="false" ht="15" hidden="false" customHeight="false" outlineLevel="0" collapsed="false">
      <c r="A6" s="61" t="s">
        <v>1721</v>
      </c>
      <c r="B6" s="62" t="s">
        <v>1722</v>
      </c>
    </row>
    <row r="7" customFormat="false" ht="15" hidden="false" customHeight="false" outlineLevel="0" collapsed="false">
      <c r="A7" s="61" t="s">
        <v>1723</v>
      </c>
      <c r="B7" s="62" t="s">
        <v>1724</v>
      </c>
    </row>
    <row r="8" customFormat="false" ht="15" hidden="false" customHeight="false" outlineLevel="0" collapsed="false">
      <c r="A8" s="61" t="s">
        <v>1725</v>
      </c>
      <c r="B8" s="62" t="s">
        <v>1726</v>
      </c>
    </row>
    <row r="9" customFormat="false" ht="15" hidden="false" customHeight="false" outlineLevel="0" collapsed="false">
      <c r="A9" s="61" t="s">
        <v>1727</v>
      </c>
      <c r="B9" s="62" t="s">
        <v>1728</v>
      </c>
    </row>
    <row r="10" customFormat="false" ht="15" hidden="false" customHeight="false" outlineLevel="0" collapsed="false">
      <c r="A10" s="61" t="s">
        <v>1729</v>
      </c>
      <c r="B10" s="62" t="s">
        <v>1730</v>
      </c>
    </row>
    <row r="11" customFormat="false" ht="46.25" hidden="false" customHeight="false" outlineLevel="0" collapsed="false">
      <c r="A11" s="61" t="s">
        <v>1731</v>
      </c>
      <c r="B11" s="62" t="s">
        <v>1732</v>
      </c>
    </row>
    <row r="12" customFormat="false" ht="23.85" hidden="false" customHeight="false" outlineLevel="0" collapsed="false">
      <c r="A12" s="61" t="s">
        <v>1733</v>
      </c>
      <c r="B12" s="62" t="s">
        <v>1734</v>
      </c>
    </row>
    <row r="13" customFormat="false" ht="23.85" hidden="false" customHeight="false" outlineLevel="0" collapsed="false">
      <c r="A13" s="61" t="s">
        <v>1735</v>
      </c>
      <c r="B13" s="62" t="s">
        <v>1736</v>
      </c>
    </row>
    <row r="14" customFormat="false" ht="23.85" hidden="false" customHeight="false" outlineLevel="0" collapsed="false">
      <c r="A14" s="61" t="s">
        <v>42</v>
      </c>
      <c r="B14" s="62" t="s">
        <v>1737</v>
      </c>
    </row>
    <row r="15" customFormat="false" ht="23.85" hidden="false" customHeight="false" outlineLevel="0" collapsed="false">
      <c r="A15" s="61" t="s">
        <v>143</v>
      </c>
      <c r="B15" s="62" t="s">
        <v>1738</v>
      </c>
    </row>
    <row r="16" customFormat="false" ht="15" hidden="false" customHeight="false" outlineLevel="0" collapsed="false">
      <c r="A16" s="61" t="s">
        <v>1739</v>
      </c>
      <c r="B16" s="62" t="s">
        <v>1740</v>
      </c>
    </row>
    <row r="17" customFormat="false" ht="23.85" hidden="false" customHeight="false" outlineLevel="0" collapsed="false">
      <c r="A17" s="61" t="s">
        <v>1741</v>
      </c>
      <c r="B17" s="62" t="s">
        <v>1742</v>
      </c>
    </row>
    <row r="18" customFormat="false" ht="23.85" hidden="false" customHeight="false" outlineLevel="0" collapsed="false">
      <c r="A18" s="61" t="s">
        <v>1743</v>
      </c>
      <c r="B18" s="62" t="s">
        <v>1744</v>
      </c>
    </row>
    <row r="19" customFormat="false" ht="15" hidden="false" customHeight="false" outlineLevel="0" collapsed="false">
      <c r="A19" s="61" t="s">
        <v>1745</v>
      </c>
      <c r="B19" s="62" t="s">
        <v>1746</v>
      </c>
    </row>
    <row r="20" customFormat="false" ht="23.85" hidden="false" customHeight="false" outlineLevel="0" collapsed="false">
      <c r="A20" s="61" t="s">
        <v>1747</v>
      </c>
      <c r="B20" s="62" t="s">
        <v>1748</v>
      </c>
    </row>
    <row r="21" customFormat="false" ht="15" hidden="false" customHeight="false" outlineLevel="0" collapsed="false">
      <c r="A21" s="61" t="s">
        <v>1749</v>
      </c>
      <c r="B21" s="62" t="s">
        <v>1750</v>
      </c>
    </row>
    <row r="22" customFormat="false" ht="23.85" hidden="false" customHeight="false" outlineLevel="0" collapsed="false">
      <c r="A22" s="61" t="s">
        <v>1751</v>
      </c>
      <c r="B22" s="62" t="s">
        <v>1752</v>
      </c>
    </row>
    <row r="23" customFormat="false" ht="23.85" hidden="false" customHeight="false" outlineLevel="0" collapsed="false">
      <c r="A23" s="61" t="s">
        <v>1753</v>
      </c>
      <c r="B23" s="62" t="s">
        <v>1754</v>
      </c>
    </row>
    <row r="24" customFormat="false" ht="23.85" hidden="false" customHeight="false" outlineLevel="0" collapsed="false">
      <c r="A24" s="61" t="s">
        <v>1755</v>
      </c>
      <c r="B24" s="62" t="s">
        <v>1756</v>
      </c>
    </row>
    <row r="25" customFormat="false" ht="15" hidden="false" customHeight="false" outlineLevel="0" collapsed="false">
      <c r="A25" s="61" t="s">
        <v>77</v>
      </c>
      <c r="B25" s="62" t="s">
        <v>1757</v>
      </c>
    </row>
    <row r="26" customFormat="false" ht="15" hidden="false" customHeight="false" outlineLevel="0" collapsed="false">
      <c r="A26" s="61" t="s">
        <v>1758</v>
      </c>
      <c r="B26" s="62" t="s">
        <v>1759</v>
      </c>
    </row>
    <row r="27" customFormat="false" ht="23.85" hidden="false" customHeight="false" outlineLevel="0" collapsed="false">
      <c r="A27" s="61" t="s">
        <v>1760</v>
      </c>
      <c r="B27" s="62" t="s">
        <v>1761</v>
      </c>
    </row>
    <row r="28" customFormat="false" ht="23.85" hidden="false" customHeight="false" outlineLevel="0" collapsed="false">
      <c r="A28" s="61" t="s">
        <v>1762</v>
      </c>
      <c r="B28" s="62" t="s">
        <v>1763</v>
      </c>
    </row>
    <row r="29" customFormat="false" ht="15" hidden="false" customHeight="false" outlineLevel="0" collapsed="false">
      <c r="A29" s="61" t="s">
        <v>1764</v>
      </c>
      <c r="B29" s="62" t="s">
        <v>1765</v>
      </c>
    </row>
    <row r="30" customFormat="false" ht="15" hidden="false" customHeight="false" outlineLevel="0" collapsed="false">
      <c r="A30" s="61" t="s">
        <v>38</v>
      </c>
      <c r="B30" s="62" t="s">
        <v>1766</v>
      </c>
    </row>
    <row r="31" customFormat="false" ht="15" hidden="false" customHeight="false" outlineLevel="0" collapsed="false">
      <c r="A31" s="61" t="s">
        <v>1767</v>
      </c>
      <c r="B31" s="62" t="s">
        <v>1768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2026-10-16T17:04:36Z</dcterms:created>
  <dc:creator>openpyxl</dc:creator>
  <dc:description/>
  <dc:language>en-US</dc:language>
  <cp:lastModifiedBy/>
  <dcterms:modified xsi:type="dcterms:W3CDTF">2026-10-16T17:04:38Z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